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\\ca.epa.local\SB\DWQ\DIV\tmdls\Standards\Toxicity\TST Technical Documents\TST Test Drive\TestDrive-Final Raw\"/>
    </mc:Choice>
  </mc:AlternateContent>
  <xr:revisionPtr revIDLastSave="0" documentId="13_ncr:1_{178DA387-5A5B-4C93-BEB4-D62BD778089F}" xr6:coauthVersionLast="43" xr6:coauthVersionMax="43" xr10:uidLastSave="{00000000-0000-0000-0000-000000000000}"/>
  <bookViews>
    <workbookView xWindow="-120" yWindow="-120" windowWidth="19440" windowHeight="15000" tabRatio="815" xr2:uid="{00000000-000D-0000-FFFF-FFFF00000000}"/>
  </bookViews>
  <sheets>
    <sheet name="CerioRepro TSTvNOEC" sheetId="1" r:id="rId1"/>
    <sheet name="FHMSurv TSTvNOEC" sheetId="2" r:id="rId2"/>
    <sheet name="FHMBiomass TSTvNOEC" sheetId="3" r:id="rId3"/>
    <sheet name="SelCellCount TSTvNOEC" sheetId="4" r:id="rId4"/>
    <sheet name="FHM Surv v Biomass" sheetId="6" r:id="rId5"/>
  </sheets>
  <definedNames>
    <definedName name="_xlnm._FilterDatabase" localSheetId="0" hidden="1">'CerioRepro TSTvNOEC'!$A$1:$BU$841</definedName>
    <definedName name="_xlnm._FilterDatabase" localSheetId="4" hidden="1">'FHM Surv v Biomass'!$D$2:$E$636</definedName>
    <definedName name="_xlnm._FilterDatabase" localSheetId="2" hidden="1">'FHMBiomass TSTvNOEC'!$A$2:$BL$2</definedName>
    <definedName name="_xlnm._FilterDatabase" localSheetId="1" hidden="1">'FHMSurv TSTvNOEC'!$A$2:$CJ$636</definedName>
    <definedName name="_xlnm._FilterDatabase" localSheetId="3" hidden="1">'SelCellCount TSTvNOEC'!$A$2:$BJ$1459</definedName>
    <definedName name="xqry6_ReportFormat_Full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X593" i="2" l="1"/>
  <c r="AK597" i="2"/>
  <c r="W267" i="2"/>
  <c r="W434" i="2"/>
  <c r="AK557" i="2"/>
  <c r="X120" i="2"/>
  <c r="W120" i="2"/>
  <c r="AG839" i="1" l="1"/>
  <c r="BG572" i="4" l="1"/>
  <c r="AJ572" i="4"/>
  <c r="AC572" i="4"/>
  <c r="AD572" i="4"/>
  <c r="AM572" i="4" s="1"/>
  <c r="AK572" i="4"/>
  <c r="AL572" i="4"/>
  <c r="AE572" i="4"/>
  <c r="BG588" i="4"/>
  <c r="AJ588" i="4"/>
  <c r="AC588" i="4"/>
  <c r="AD588" i="4"/>
  <c r="AK588" i="4"/>
  <c r="AL588" i="4"/>
  <c r="AE588" i="4"/>
  <c r="BG459" i="4"/>
  <c r="AJ459" i="4"/>
  <c r="AC459" i="4"/>
  <c r="AD459" i="4"/>
  <c r="AK459" i="4"/>
  <c r="AL459" i="4"/>
  <c r="AM459" i="4" s="1"/>
  <c r="AE459" i="4"/>
  <c r="BG1226" i="4"/>
  <c r="AJ1226" i="4"/>
  <c r="AC1226" i="4"/>
  <c r="AD1226" i="4"/>
  <c r="AK1226" i="4"/>
  <c r="AL1226" i="4"/>
  <c r="AE1226" i="4"/>
  <c r="AN1226" i="4" s="1"/>
  <c r="BG571" i="4"/>
  <c r="AJ571" i="4"/>
  <c r="AC571" i="4"/>
  <c r="AD571" i="4"/>
  <c r="AK571" i="4"/>
  <c r="AL571" i="4"/>
  <c r="AE571" i="4"/>
  <c r="BG905" i="4"/>
  <c r="AJ905" i="4"/>
  <c r="AC905" i="4"/>
  <c r="AD905" i="4"/>
  <c r="AK905" i="4"/>
  <c r="AP905" i="4" s="1"/>
  <c r="AL905" i="4"/>
  <c r="AE905" i="4"/>
  <c r="AV1316" i="4"/>
  <c r="AW1316" i="4"/>
  <c r="AZ1316" i="4" s="1"/>
  <c r="AX1316" i="4"/>
  <c r="AY1316" i="4"/>
  <c r="AJ1316" i="4"/>
  <c r="AC1316" i="4"/>
  <c r="AD1316" i="4"/>
  <c r="AK1316" i="4"/>
  <c r="AL1316" i="4"/>
  <c r="AE1316" i="4"/>
  <c r="BG570" i="4"/>
  <c r="AJ570" i="4"/>
  <c r="AC570" i="4"/>
  <c r="AD570" i="4"/>
  <c r="AM570" i="4" s="1"/>
  <c r="AK570" i="4"/>
  <c r="AL570" i="4"/>
  <c r="AE570" i="4"/>
  <c r="BG587" i="4"/>
  <c r="AJ587" i="4"/>
  <c r="AC587" i="4"/>
  <c r="AD587" i="4"/>
  <c r="AK587" i="4"/>
  <c r="AL587" i="4"/>
  <c r="AE587" i="4"/>
  <c r="BG458" i="4"/>
  <c r="AJ458" i="4"/>
  <c r="AC458" i="4"/>
  <c r="AD458" i="4"/>
  <c r="AK458" i="4"/>
  <c r="AL458" i="4"/>
  <c r="AM458" i="4" s="1"/>
  <c r="AE458" i="4"/>
  <c r="BG1225" i="4"/>
  <c r="AJ1225" i="4"/>
  <c r="AC1225" i="4"/>
  <c r="AD1225" i="4"/>
  <c r="AK1225" i="4"/>
  <c r="AL1225" i="4"/>
  <c r="AE1225" i="4"/>
  <c r="BG569" i="4"/>
  <c r="AJ569" i="4"/>
  <c r="AC569" i="4"/>
  <c r="AD569" i="4"/>
  <c r="AN569" i="4" s="1"/>
  <c r="AK569" i="4"/>
  <c r="AL569" i="4"/>
  <c r="AE569" i="4"/>
  <c r="BG1224" i="4"/>
  <c r="AJ1224" i="4"/>
  <c r="AC1224" i="4"/>
  <c r="AD1224" i="4"/>
  <c r="AK1224" i="4"/>
  <c r="AL1224" i="4"/>
  <c r="AE1224" i="4"/>
  <c r="BG568" i="4"/>
  <c r="AJ568" i="4"/>
  <c r="AC568" i="4"/>
  <c r="AD568" i="4"/>
  <c r="AK568" i="4"/>
  <c r="AL568" i="4"/>
  <c r="AE568" i="4"/>
  <c r="BG1356" i="4"/>
  <c r="AJ1356" i="4"/>
  <c r="AC1356" i="4"/>
  <c r="AD1356" i="4"/>
  <c r="AK1356" i="4"/>
  <c r="AL1356" i="4"/>
  <c r="AE1356" i="4"/>
  <c r="AN1356" i="4" s="1"/>
  <c r="BG786" i="4"/>
  <c r="AJ786" i="4"/>
  <c r="AC786" i="4"/>
  <c r="AD786" i="4"/>
  <c r="AN786" i="4" s="1"/>
  <c r="AK786" i="4"/>
  <c r="AL786" i="4"/>
  <c r="AE786" i="4"/>
  <c r="BG1355" i="4"/>
  <c r="AJ1355" i="4"/>
  <c r="AC1355" i="4"/>
  <c r="AD1355" i="4"/>
  <c r="AK1355" i="4"/>
  <c r="AP1355" i="4" s="1"/>
  <c r="AL1355" i="4"/>
  <c r="AE1355" i="4"/>
  <c r="AV1348" i="4"/>
  <c r="AW1348" i="4"/>
  <c r="AX1348" i="4"/>
  <c r="AY1348" i="4"/>
  <c r="AJ1348" i="4"/>
  <c r="AC1348" i="4"/>
  <c r="AD1348" i="4"/>
  <c r="AK1348" i="4"/>
  <c r="AL1348" i="4"/>
  <c r="AE1348" i="4"/>
  <c r="AN1348" i="4" s="1"/>
  <c r="BG1354" i="4"/>
  <c r="AJ1354" i="4"/>
  <c r="AC1354" i="4"/>
  <c r="AD1354" i="4"/>
  <c r="AN1354" i="4" s="1"/>
  <c r="AK1354" i="4"/>
  <c r="AL1354" i="4"/>
  <c r="AE1354" i="4"/>
  <c r="AV1347" i="4"/>
  <c r="AW1347" i="4"/>
  <c r="AX1347" i="4"/>
  <c r="AY1347" i="4"/>
  <c r="AJ1347" i="4"/>
  <c r="AC1347" i="4"/>
  <c r="AD1347" i="4"/>
  <c r="AK1347" i="4"/>
  <c r="AL1347" i="4"/>
  <c r="AE1347" i="4"/>
  <c r="AV1346" i="4"/>
  <c r="AW1346" i="4"/>
  <c r="AX1346" i="4"/>
  <c r="AZ1346" i="4" s="1"/>
  <c r="AY1346" i="4"/>
  <c r="AJ1346" i="4"/>
  <c r="AC1346" i="4"/>
  <c r="AD1346" i="4"/>
  <c r="AK1346" i="4"/>
  <c r="AL1346" i="4"/>
  <c r="AE1346" i="4"/>
  <c r="BG853" i="4"/>
  <c r="AJ853" i="4"/>
  <c r="AC853" i="4"/>
  <c r="AD853" i="4"/>
  <c r="AK853" i="4"/>
  <c r="AL853" i="4"/>
  <c r="AE853" i="4"/>
  <c r="BG785" i="4"/>
  <c r="AJ785" i="4"/>
  <c r="AC785" i="4"/>
  <c r="AD785" i="4"/>
  <c r="AK785" i="4"/>
  <c r="AL785" i="4"/>
  <c r="AE785" i="4"/>
  <c r="BG1353" i="4"/>
  <c r="AJ1353" i="4"/>
  <c r="AC1353" i="4"/>
  <c r="AD1353" i="4"/>
  <c r="AK1353" i="4"/>
  <c r="AL1353" i="4"/>
  <c r="AE1353" i="4"/>
  <c r="AV1345" i="4"/>
  <c r="AW1345" i="4"/>
  <c r="AX1345" i="4"/>
  <c r="AY1345" i="4"/>
  <c r="AZ1345" i="4" s="1"/>
  <c r="AJ1345" i="4"/>
  <c r="AC1345" i="4"/>
  <c r="AD1345" i="4"/>
  <c r="AK1345" i="4"/>
  <c r="AP1345" i="4" s="1"/>
  <c r="AL1345" i="4"/>
  <c r="AE1345" i="4"/>
  <c r="AV1388" i="4"/>
  <c r="AW1388" i="4"/>
  <c r="AZ1388" i="4" s="1"/>
  <c r="AX1388" i="4"/>
  <c r="AY1388" i="4"/>
  <c r="AJ1388" i="4"/>
  <c r="AC1388" i="4"/>
  <c r="AD1388" i="4"/>
  <c r="AK1388" i="4"/>
  <c r="AL1388" i="4"/>
  <c r="AE1388" i="4"/>
  <c r="AN1388" i="4" s="1"/>
  <c r="AV1387" i="4"/>
  <c r="AW1387" i="4"/>
  <c r="AX1387" i="4"/>
  <c r="AY1387" i="4"/>
  <c r="AZ1387" i="4" s="1"/>
  <c r="AJ1387" i="4"/>
  <c r="AC1387" i="4"/>
  <c r="AD1387" i="4"/>
  <c r="AK1387" i="4"/>
  <c r="AL1387" i="4"/>
  <c r="AE1387" i="4"/>
  <c r="BG1386" i="4"/>
  <c r="AJ1386" i="4"/>
  <c r="AC1386" i="4"/>
  <c r="AD1386" i="4"/>
  <c r="AK1386" i="4"/>
  <c r="AL1386" i="4"/>
  <c r="AE1386" i="4"/>
  <c r="AV1444" i="4"/>
  <c r="AW1444" i="4"/>
  <c r="AX1444" i="4"/>
  <c r="AZ1444" i="4" s="1"/>
  <c r="AY1444" i="4"/>
  <c r="AJ1444" i="4"/>
  <c r="AC1444" i="4"/>
  <c r="AD1444" i="4"/>
  <c r="AK1444" i="4"/>
  <c r="AL1444" i="4"/>
  <c r="AE1444" i="4"/>
  <c r="BG1402" i="4"/>
  <c r="AJ1402" i="4"/>
  <c r="AC1402" i="4"/>
  <c r="AD1402" i="4"/>
  <c r="AK1402" i="4"/>
  <c r="AL1402" i="4"/>
  <c r="AE1402" i="4"/>
  <c r="AV1415" i="4"/>
  <c r="AW1415" i="4"/>
  <c r="AX1415" i="4"/>
  <c r="AY1415" i="4"/>
  <c r="AJ1415" i="4"/>
  <c r="AC1415" i="4"/>
  <c r="AD1415" i="4"/>
  <c r="AK1415" i="4"/>
  <c r="AL1415" i="4"/>
  <c r="AE1415" i="4"/>
  <c r="AN1415" i="4" s="1"/>
  <c r="AV1443" i="4"/>
  <c r="AW1443" i="4"/>
  <c r="AX1443" i="4"/>
  <c r="AY1443" i="4"/>
  <c r="AZ1443" i="4" s="1"/>
  <c r="AJ1443" i="4"/>
  <c r="AC1443" i="4"/>
  <c r="AD1443" i="4"/>
  <c r="AK1443" i="4"/>
  <c r="AL1443" i="4"/>
  <c r="AE1443" i="4"/>
  <c r="BG1401" i="4"/>
  <c r="AJ1401" i="4"/>
  <c r="AC1401" i="4"/>
  <c r="AD1401" i="4"/>
  <c r="AK1401" i="4"/>
  <c r="AL1401" i="4"/>
  <c r="AE1401" i="4"/>
  <c r="AV1452" i="4"/>
  <c r="AW1452" i="4"/>
  <c r="AX1452" i="4"/>
  <c r="AY1452" i="4"/>
  <c r="AJ1452" i="4"/>
  <c r="AC1452" i="4"/>
  <c r="AD1452" i="4"/>
  <c r="AK1452" i="4"/>
  <c r="AL1452" i="4"/>
  <c r="AE1452" i="4"/>
  <c r="AV1111" i="4"/>
  <c r="BA1111" i="4" s="1"/>
  <c r="AW1111" i="4"/>
  <c r="AX1111" i="4"/>
  <c r="AY1111" i="4"/>
  <c r="AJ1111" i="4"/>
  <c r="AC1111" i="4"/>
  <c r="AD1111" i="4"/>
  <c r="AK1111" i="4"/>
  <c r="AL1111" i="4"/>
  <c r="AM1111" i="4" s="1"/>
  <c r="AE1111" i="4"/>
  <c r="BG1110" i="4"/>
  <c r="AJ1110" i="4"/>
  <c r="AC1110" i="4"/>
  <c r="AD1110" i="4"/>
  <c r="AK1110" i="4"/>
  <c r="AL1110" i="4"/>
  <c r="AE1110" i="4"/>
  <c r="AN1110" i="4" s="1"/>
  <c r="BG1400" i="4"/>
  <c r="AJ1400" i="4"/>
  <c r="AC1400" i="4"/>
  <c r="AD1400" i="4"/>
  <c r="AK1400" i="4"/>
  <c r="AL1400" i="4"/>
  <c r="AE1400" i="4"/>
  <c r="AV1367" i="4"/>
  <c r="BA1367" i="4" s="1"/>
  <c r="AW1367" i="4"/>
  <c r="AX1367" i="4"/>
  <c r="AY1367" i="4"/>
  <c r="AJ1367" i="4"/>
  <c r="AC1367" i="4"/>
  <c r="AD1367" i="4"/>
  <c r="AK1367" i="4"/>
  <c r="AL1367" i="4"/>
  <c r="AE1367" i="4"/>
  <c r="BG1093" i="4"/>
  <c r="AJ1093" i="4"/>
  <c r="AC1093" i="4"/>
  <c r="AD1093" i="4"/>
  <c r="AK1093" i="4"/>
  <c r="AL1093" i="4"/>
  <c r="AE1093" i="4"/>
  <c r="AN1093" i="4" s="1"/>
  <c r="BG1352" i="4"/>
  <c r="AJ1352" i="4"/>
  <c r="AC1352" i="4"/>
  <c r="AD1352" i="4"/>
  <c r="AK1352" i="4"/>
  <c r="AL1352" i="4"/>
  <c r="AE1352" i="4"/>
  <c r="AV1231" i="4"/>
  <c r="BA1231" i="4" s="1"/>
  <c r="AW1231" i="4"/>
  <c r="AX1231" i="4"/>
  <c r="AY1231" i="4"/>
  <c r="AJ1231" i="4"/>
  <c r="AS1231" i="4" s="1"/>
  <c r="AC1231" i="4"/>
  <c r="AD1231" i="4"/>
  <c r="AK1231" i="4"/>
  <c r="AL1231" i="4"/>
  <c r="AE1231" i="4"/>
  <c r="AV1344" i="4"/>
  <c r="AW1344" i="4"/>
  <c r="AX1344" i="4"/>
  <c r="AZ1344" i="4" s="1"/>
  <c r="AY1344" i="4"/>
  <c r="AJ1344" i="4"/>
  <c r="AC1344" i="4"/>
  <c r="AD1344" i="4"/>
  <c r="AK1344" i="4"/>
  <c r="AL1344" i="4"/>
  <c r="AE1344" i="4"/>
  <c r="BG1351" i="4"/>
  <c r="AJ1351" i="4"/>
  <c r="AC1351" i="4"/>
  <c r="AD1351" i="4"/>
  <c r="AK1351" i="4"/>
  <c r="AL1351" i="4"/>
  <c r="AE1351" i="4"/>
  <c r="BG1092" i="4"/>
  <c r="AJ1092" i="4"/>
  <c r="AC1092" i="4"/>
  <c r="AD1092" i="4"/>
  <c r="AK1092" i="4"/>
  <c r="AL1092" i="4"/>
  <c r="AE1092" i="4"/>
  <c r="BG1350" i="4"/>
  <c r="AJ1350" i="4"/>
  <c r="AC1350" i="4"/>
  <c r="AD1350" i="4"/>
  <c r="AK1350" i="4"/>
  <c r="AL1350" i="4"/>
  <c r="AE1350" i="4"/>
  <c r="AN1350" i="4" s="1"/>
  <c r="BG1230" i="4"/>
  <c r="AJ1230" i="4"/>
  <c r="AC1230" i="4"/>
  <c r="AD1230" i="4"/>
  <c r="AM1230" i="4" s="1"/>
  <c r="AK1230" i="4"/>
  <c r="AL1230" i="4"/>
  <c r="AE1230" i="4"/>
  <c r="AV1343" i="4"/>
  <c r="BA1343" i="4" s="1"/>
  <c r="AW1343" i="4"/>
  <c r="AX1343" i="4"/>
  <c r="AY1343" i="4"/>
  <c r="AJ1343" i="4"/>
  <c r="AC1343" i="4"/>
  <c r="AD1343" i="4"/>
  <c r="AK1343" i="4"/>
  <c r="AL1343" i="4"/>
  <c r="AE1343" i="4"/>
  <c r="AV1349" i="4"/>
  <c r="AW1349" i="4"/>
  <c r="AX1349" i="4"/>
  <c r="AZ1349" i="4" s="1"/>
  <c r="AY1349" i="4"/>
  <c r="AJ1349" i="4"/>
  <c r="AC1349" i="4"/>
  <c r="AD1349" i="4"/>
  <c r="AN1349" i="4" s="1"/>
  <c r="AK1349" i="4"/>
  <c r="AL1349" i="4"/>
  <c r="AE1349" i="4"/>
  <c r="AV1109" i="4"/>
  <c r="AZ1109" i="4" s="1"/>
  <c r="AW1109" i="4"/>
  <c r="AX1109" i="4"/>
  <c r="AY1109" i="4"/>
  <c r="AJ1109" i="4"/>
  <c r="AC1109" i="4"/>
  <c r="AD1109" i="4"/>
  <c r="AK1109" i="4"/>
  <c r="AL1109" i="4"/>
  <c r="AN1109" i="4" s="1"/>
  <c r="AE1109" i="4"/>
  <c r="AV1366" i="4"/>
  <c r="AW1366" i="4"/>
  <c r="AX1366" i="4"/>
  <c r="AZ1366" i="4" s="1"/>
  <c r="AY1366" i="4"/>
  <c r="AJ1366" i="4"/>
  <c r="AC1366" i="4"/>
  <c r="AD1366" i="4"/>
  <c r="AN1366" i="4" s="1"/>
  <c r="AK1366" i="4"/>
  <c r="AL1366" i="4"/>
  <c r="AE1366" i="4"/>
  <c r="BG1108" i="4"/>
  <c r="AJ1108" i="4"/>
  <c r="AC1108" i="4"/>
  <c r="AD1108" i="4"/>
  <c r="AK1108" i="4"/>
  <c r="AL1108" i="4"/>
  <c r="AE1108" i="4"/>
  <c r="BG1107" i="4"/>
  <c r="AJ1107" i="4"/>
  <c r="AS1107" i="4" s="1"/>
  <c r="BJ1107" i="4" s="1"/>
  <c r="AC1107" i="4"/>
  <c r="AD1107" i="4"/>
  <c r="AK1107" i="4"/>
  <c r="AL1107" i="4"/>
  <c r="AN1107" i="4" s="1"/>
  <c r="AE1107" i="4"/>
  <c r="AV1442" i="4"/>
  <c r="AW1442" i="4"/>
  <c r="AX1442" i="4"/>
  <c r="AZ1442" i="4" s="1"/>
  <c r="AY1442" i="4"/>
  <c r="AJ1442" i="4"/>
  <c r="AC1442" i="4"/>
  <c r="AD1442" i="4"/>
  <c r="AK1442" i="4"/>
  <c r="AL1442" i="4"/>
  <c r="AE1442" i="4"/>
  <c r="BG1399" i="4"/>
  <c r="AJ1399" i="4"/>
  <c r="AC1399" i="4"/>
  <c r="AD1399" i="4"/>
  <c r="AK1399" i="4"/>
  <c r="AP1399" i="4" s="1"/>
  <c r="AL1399" i="4"/>
  <c r="AE1399" i="4"/>
  <c r="AV1451" i="4"/>
  <c r="AW1451" i="4"/>
  <c r="BA1451" i="4" s="1"/>
  <c r="AX1451" i="4"/>
  <c r="AY1451" i="4"/>
  <c r="AJ1451" i="4"/>
  <c r="AC1451" i="4"/>
  <c r="AS1451" i="4" s="1"/>
  <c r="AD1451" i="4"/>
  <c r="AK1451" i="4"/>
  <c r="AL1451" i="4"/>
  <c r="AE1451" i="4"/>
  <c r="AN1451" i="4" s="1"/>
  <c r="BG1106" i="4"/>
  <c r="AJ1106" i="4"/>
  <c r="AC1106" i="4"/>
  <c r="AD1106" i="4"/>
  <c r="AN1106" i="4" s="1"/>
  <c r="AK1106" i="4"/>
  <c r="AL1106" i="4"/>
  <c r="AE1106" i="4"/>
  <c r="BG1398" i="4"/>
  <c r="AJ1398" i="4"/>
  <c r="AS1398" i="4" s="1"/>
  <c r="AC1398" i="4"/>
  <c r="AD1398" i="4"/>
  <c r="AK1398" i="4"/>
  <c r="AN1398" i="4" s="1"/>
  <c r="AL1398" i="4"/>
  <c r="AE1398" i="4"/>
  <c r="BG1105" i="4"/>
  <c r="AJ1105" i="4"/>
  <c r="AS1105" i="4" s="1"/>
  <c r="BJ1105" i="4" s="1"/>
  <c r="AC1105" i="4"/>
  <c r="AD1105" i="4"/>
  <c r="AK1105" i="4"/>
  <c r="AL1105" i="4"/>
  <c r="AN1105" i="4" s="1"/>
  <c r="AE1105" i="4"/>
  <c r="BG1397" i="4"/>
  <c r="AJ1397" i="4"/>
  <c r="AC1397" i="4"/>
  <c r="AD1397" i="4"/>
  <c r="AK1397" i="4"/>
  <c r="AL1397" i="4"/>
  <c r="AE1397" i="4"/>
  <c r="AN1397" i="4" s="1"/>
  <c r="AV1441" i="4"/>
  <c r="AW1441" i="4"/>
  <c r="BA1441" i="4" s="1"/>
  <c r="AX1441" i="4"/>
  <c r="AY1441" i="4"/>
  <c r="AZ1441" i="4" s="1"/>
  <c r="BB1441" i="4" s="1"/>
  <c r="BD1441" i="4" s="1"/>
  <c r="AJ1441" i="4"/>
  <c r="AC1441" i="4"/>
  <c r="AD1441" i="4"/>
  <c r="AK1441" i="4"/>
  <c r="AL1441" i="4"/>
  <c r="AE1441" i="4"/>
  <c r="BG1396" i="4"/>
  <c r="AJ1396" i="4"/>
  <c r="AS1396" i="4" s="1"/>
  <c r="BJ1396" i="4" s="1"/>
  <c r="AC1396" i="4"/>
  <c r="AD1396" i="4"/>
  <c r="AK1396" i="4"/>
  <c r="AL1396" i="4"/>
  <c r="AN1396" i="4" s="1"/>
  <c r="AE1396" i="4"/>
  <c r="AV1365" i="4"/>
  <c r="AW1365" i="4"/>
  <c r="AX1365" i="4"/>
  <c r="AZ1365" i="4" s="1"/>
  <c r="AY1365" i="4"/>
  <c r="AJ1365" i="4"/>
  <c r="AC1365" i="4"/>
  <c r="AD1365" i="4"/>
  <c r="AN1365" i="4" s="1"/>
  <c r="AK1365" i="4"/>
  <c r="AL1365" i="4"/>
  <c r="AE1365" i="4"/>
  <c r="BG1414" i="4"/>
  <c r="AJ1414" i="4"/>
  <c r="AC1414" i="4"/>
  <c r="AS1414" i="4" s="1"/>
  <c r="AD1414" i="4"/>
  <c r="AK1414" i="4"/>
  <c r="AN1414" i="4" s="1"/>
  <c r="AL1414" i="4"/>
  <c r="AE1414" i="4"/>
  <c r="BG1364" i="4"/>
  <c r="AJ1364" i="4"/>
  <c r="AC1364" i="4"/>
  <c r="AD1364" i="4"/>
  <c r="AK1364" i="4"/>
  <c r="AL1364" i="4"/>
  <c r="AN1364" i="4" s="1"/>
  <c r="AE1364" i="4"/>
  <c r="AV1403" i="4"/>
  <c r="AW1403" i="4"/>
  <c r="AX1403" i="4"/>
  <c r="AZ1403" i="4" s="1"/>
  <c r="AY1403" i="4"/>
  <c r="AJ1403" i="4"/>
  <c r="AC1403" i="4"/>
  <c r="AD1403" i="4"/>
  <c r="AN1403" i="4" s="1"/>
  <c r="AK1403" i="4"/>
  <c r="AL1403" i="4"/>
  <c r="AE1403" i="4"/>
  <c r="AV1363" i="4"/>
  <c r="AZ1363" i="4" s="1"/>
  <c r="AW1363" i="4"/>
  <c r="AX1363" i="4"/>
  <c r="AY1363" i="4"/>
  <c r="AJ1363" i="4"/>
  <c r="AC1363" i="4"/>
  <c r="AD1363" i="4"/>
  <c r="AK1363" i="4"/>
  <c r="AL1363" i="4"/>
  <c r="AN1363" i="4" s="1"/>
  <c r="AE1363" i="4"/>
  <c r="AV1362" i="4"/>
  <c r="AW1362" i="4"/>
  <c r="AX1362" i="4"/>
  <c r="AZ1362" i="4" s="1"/>
  <c r="AY1362" i="4"/>
  <c r="AJ1362" i="4"/>
  <c r="AC1362" i="4"/>
  <c r="AD1362" i="4"/>
  <c r="AN1362" i="4" s="1"/>
  <c r="AK1362" i="4"/>
  <c r="AL1362" i="4"/>
  <c r="AE1362" i="4"/>
  <c r="AV1361" i="4"/>
  <c r="AZ1361" i="4" s="1"/>
  <c r="AW1361" i="4"/>
  <c r="AX1361" i="4"/>
  <c r="AY1361" i="4"/>
  <c r="AJ1361" i="4"/>
  <c r="AC1361" i="4"/>
  <c r="AD1361" i="4"/>
  <c r="AK1361" i="4"/>
  <c r="AL1361" i="4"/>
  <c r="AN1361" i="4" s="1"/>
  <c r="AE1361" i="4"/>
  <c r="BG1413" i="4"/>
  <c r="AJ1413" i="4"/>
  <c r="AC1413" i="4"/>
  <c r="AS1413" i="4" s="1"/>
  <c r="BJ1413" i="4" s="1"/>
  <c r="AD1413" i="4"/>
  <c r="AK1413" i="4"/>
  <c r="AL1413" i="4"/>
  <c r="AE1413" i="4"/>
  <c r="AN1413" i="4" s="1"/>
  <c r="AV1360" i="4"/>
  <c r="AW1360" i="4"/>
  <c r="BA1360" i="4" s="1"/>
  <c r="AX1360" i="4"/>
  <c r="AY1360" i="4"/>
  <c r="AZ1360" i="4" s="1"/>
  <c r="BB1360" i="4" s="1"/>
  <c r="BD1360" i="4" s="1"/>
  <c r="AJ1360" i="4"/>
  <c r="AC1360" i="4"/>
  <c r="AD1360" i="4"/>
  <c r="AK1360" i="4"/>
  <c r="AL1360" i="4"/>
  <c r="AE1360" i="4"/>
  <c r="BG1412" i="4"/>
  <c r="AJ1412" i="4"/>
  <c r="AS1412" i="4" s="1"/>
  <c r="BJ1412" i="4" s="1"/>
  <c r="AC1412" i="4"/>
  <c r="AD1412" i="4"/>
  <c r="AK1412" i="4"/>
  <c r="AL1412" i="4"/>
  <c r="AN1412" i="4" s="1"/>
  <c r="AE1412" i="4"/>
  <c r="BG1359" i="4"/>
  <c r="AJ1359" i="4"/>
  <c r="AC1359" i="4"/>
  <c r="AS1359" i="4" s="1"/>
  <c r="BJ1359" i="4" s="1"/>
  <c r="AD1359" i="4"/>
  <c r="AK1359" i="4"/>
  <c r="AL1359" i="4"/>
  <c r="AE1359" i="4"/>
  <c r="AN1359" i="4" s="1"/>
  <c r="BG1411" i="4"/>
  <c r="AJ1411" i="4"/>
  <c r="AC1411" i="4"/>
  <c r="AD1411" i="4"/>
  <c r="AN1411" i="4" s="1"/>
  <c r="AK1411" i="4"/>
  <c r="AL1411" i="4"/>
  <c r="AE1411" i="4"/>
  <c r="AV1358" i="4"/>
  <c r="AZ1358" i="4" s="1"/>
  <c r="AW1358" i="4"/>
  <c r="AX1358" i="4"/>
  <c r="AY1358" i="4"/>
  <c r="AJ1358" i="4"/>
  <c r="AS1358" i="4" s="1"/>
  <c r="AC1358" i="4"/>
  <c r="AD1358" i="4"/>
  <c r="AK1358" i="4"/>
  <c r="AL1358" i="4"/>
  <c r="AN1358" i="4" s="1"/>
  <c r="AE1358" i="4"/>
  <c r="AV1357" i="4"/>
  <c r="AW1357" i="4"/>
  <c r="AX1357" i="4"/>
  <c r="AZ1357" i="4" s="1"/>
  <c r="AY1357" i="4"/>
  <c r="AJ1357" i="4"/>
  <c r="AC1357" i="4"/>
  <c r="AD1357" i="4"/>
  <c r="AN1357" i="4" s="1"/>
  <c r="AK1357" i="4"/>
  <c r="AL1357" i="4"/>
  <c r="AE1357" i="4"/>
  <c r="BG288" i="4"/>
  <c r="AJ288" i="4"/>
  <c r="AC288" i="4"/>
  <c r="AD288" i="4"/>
  <c r="AK288" i="4"/>
  <c r="AL288" i="4"/>
  <c r="AE288" i="4"/>
  <c r="BG271" i="4"/>
  <c r="AJ271" i="4"/>
  <c r="AC271" i="4"/>
  <c r="AD271" i="4"/>
  <c r="AK271" i="4"/>
  <c r="AL271" i="4"/>
  <c r="AN271" i="4" s="1"/>
  <c r="AE271" i="4"/>
  <c r="BG270" i="4"/>
  <c r="AJ270" i="4"/>
  <c r="AC270" i="4"/>
  <c r="AD270" i="4"/>
  <c r="AK270" i="4"/>
  <c r="AL270" i="4"/>
  <c r="AE270" i="4"/>
  <c r="AN270" i="4" s="1"/>
  <c r="BG834" i="4"/>
  <c r="AJ834" i="4"/>
  <c r="AC834" i="4"/>
  <c r="AD834" i="4"/>
  <c r="AN834" i="4" s="1"/>
  <c r="AK834" i="4"/>
  <c r="AL834" i="4"/>
  <c r="AE834" i="4"/>
  <c r="BG128" i="4"/>
  <c r="AJ128" i="4"/>
  <c r="AC128" i="4"/>
  <c r="AD128" i="4"/>
  <c r="AK128" i="4"/>
  <c r="AL128" i="4"/>
  <c r="AE128" i="4"/>
  <c r="BG287" i="4"/>
  <c r="AJ287" i="4"/>
  <c r="AP287" i="4" s="1"/>
  <c r="AC287" i="4"/>
  <c r="AD287" i="4"/>
  <c r="AK287" i="4"/>
  <c r="AL287" i="4"/>
  <c r="AN287" i="4" s="1"/>
  <c r="AE287" i="4"/>
  <c r="BG269" i="4"/>
  <c r="AJ269" i="4"/>
  <c r="AC269" i="4"/>
  <c r="AD269" i="4"/>
  <c r="AK269" i="4"/>
  <c r="AL269" i="4"/>
  <c r="AE269" i="4"/>
  <c r="BG268" i="4"/>
  <c r="AJ268" i="4"/>
  <c r="AC268" i="4"/>
  <c r="AD268" i="4"/>
  <c r="AN268" i="4" s="1"/>
  <c r="AK268" i="4"/>
  <c r="AL268" i="4"/>
  <c r="AE268" i="4"/>
  <c r="BG58" i="4"/>
  <c r="AJ58" i="4"/>
  <c r="AC58" i="4"/>
  <c r="AD58" i="4"/>
  <c r="AK58" i="4"/>
  <c r="AL58" i="4"/>
  <c r="AE58" i="4"/>
  <c r="BG286" i="4"/>
  <c r="AJ286" i="4"/>
  <c r="AC286" i="4"/>
  <c r="AD286" i="4"/>
  <c r="AK286" i="4"/>
  <c r="AL286" i="4"/>
  <c r="AN286" i="4" s="1"/>
  <c r="AE286" i="4"/>
  <c r="BG267" i="4"/>
  <c r="AJ267" i="4"/>
  <c r="AC267" i="4"/>
  <c r="AS267" i="4" s="1"/>
  <c r="BJ267" i="4" s="1"/>
  <c r="AD267" i="4"/>
  <c r="AK267" i="4"/>
  <c r="AL267" i="4"/>
  <c r="AE267" i="4"/>
  <c r="AN267" i="4" s="1"/>
  <c r="BG266" i="4"/>
  <c r="AJ266" i="4"/>
  <c r="AC266" i="4"/>
  <c r="AD266" i="4"/>
  <c r="AK266" i="4"/>
  <c r="AL266" i="4"/>
  <c r="AE266" i="4"/>
  <c r="BG573" i="4"/>
  <c r="AJ573" i="4"/>
  <c r="AC573" i="4"/>
  <c r="AD573" i="4"/>
  <c r="AK573" i="4"/>
  <c r="AN573" i="4" s="1"/>
  <c r="AL573" i="4"/>
  <c r="AE573" i="4"/>
  <c r="BG57" i="4"/>
  <c r="AJ57" i="4"/>
  <c r="AC57" i="4"/>
  <c r="AD57" i="4"/>
  <c r="AK57" i="4"/>
  <c r="AL57" i="4"/>
  <c r="AN57" i="4" s="1"/>
  <c r="AE57" i="4"/>
  <c r="BG127" i="4"/>
  <c r="AJ127" i="4"/>
  <c r="AC127" i="4"/>
  <c r="AS127" i="4" s="1"/>
  <c r="BJ127" i="4" s="1"/>
  <c r="AD127" i="4"/>
  <c r="AK127" i="4"/>
  <c r="AL127" i="4"/>
  <c r="AE127" i="4"/>
  <c r="AV1271" i="4"/>
  <c r="AW1271" i="4"/>
  <c r="AX1271" i="4"/>
  <c r="AY1271" i="4"/>
  <c r="AZ1271" i="4" s="1"/>
  <c r="AJ1271" i="4"/>
  <c r="AC1271" i="4"/>
  <c r="AD1271" i="4"/>
  <c r="AK1271" i="4"/>
  <c r="AL1271" i="4"/>
  <c r="AE1271" i="4"/>
  <c r="BG1126" i="4"/>
  <c r="AJ1126" i="4"/>
  <c r="AC1126" i="4"/>
  <c r="AD1126" i="4"/>
  <c r="AK1126" i="4"/>
  <c r="AL1126" i="4"/>
  <c r="AE1126" i="4"/>
  <c r="AV1217" i="4"/>
  <c r="AW1217" i="4"/>
  <c r="BA1217" i="4" s="1"/>
  <c r="AX1217" i="4"/>
  <c r="AZ1217" i="4" s="1"/>
  <c r="BB1217" i="4" s="1"/>
  <c r="BD1217" i="4" s="1"/>
  <c r="AY1217" i="4"/>
  <c r="AJ1217" i="4"/>
  <c r="AC1217" i="4"/>
  <c r="AD1217" i="4"/>
  <c r="AK1217" i="4"/>
  <c r="AL1217" i="4"/>
  <c r="AE1217" i="4"/>
  <c r="BG1060" i="4"/>
  <c r="AJ1060" i="4"/>
  <c r="AC1060" i="4"/>
  <c r="AD1060" i="4"/>
  <c r="AK1060" i="4"/>
  <c r="AM1060" i="4" s="1"/>
  <c r="AL1060" i="4"/>
  <c r="AE1060" i="4"/>
  <c r="BG1164" i="4"/>
  <c r="AJ1164" i="4"/>
  <c r="AC1164" i="4"/>
  <c r="AD1164" i="4"/>
  <c r="AK1164" i="4"/>
  <c r="AL1164" i="4"/>
  <c r="AE1164" i="4"/>
  <c r="BG285" i="4"/>
  <c r="AJ285" i="4"/>
  <c r="AC285" i="4"/>
  <c r="AD285" i="4"/>
  <c r="AK285" i="4"/>
  <c r="AL285" i="4"/>
  <c r="AE285" i="4"/>
  <c r="BG265" i="4"/>
  <c r="AJ265" i="4"/>
  <c r="AC265" i="4"/>
  <c r="AD265" i="4"/>
  <c r="AK265" i="4"/>
  <c r="AL265" i="4"/>
  <c r="AE265" i="4"/>
  <c r="BG264" i="4"/>
  <c r="AJ264" i="4"/>
  <c r="AC264" i="4"/>
  <c r="AD264" i="4"/>
  <c r="AK264" i="4"/>
  <c r="AL264" i="4"/>
  <c r="AE264" i="4"/>
  <c r="BG833" i="4"/>
  <c r="AJ833" i="4"/>
  <c r="AC833" i="4"/>
  <c r="AD833" i="4"/>
  <c r="AK833" i="4"/>
  <c r="AL833" i="4"/>
  <c r="AN833" i="4" s="1"/>
  <c r="AE833" i="4"/>
  <c r="BG126" i="4"/>
  <c r="AJ126" i="4"/>
  <c r="AC126" i="4"/>
  <c r="AD126" i="4"/>
  <c r="AK126" i="4"/>
  <c r="AL126" i="4"/>
  <c r="AE126" i="4"/>
  <c r="AN126" i="4" s="1"/>
  <c r="BG467" i="4"/>
  <c r="AJ467" i="4"/>
  <c r="AC467" i="4"/>
  <c r="AD467" i="4"/>
  <c r="AK467" i="4"/>
  <c r="AL467" i="4"/>
  <c r="AE467" i="4"/>
  <c r="BG98" i="4"/>
  <c r="AJ98" i="4"/>
  <c r="AC98" i="4"/>
  <c r="AD98" i="4"/>
  <c r="AK98" i="4"/>
  <c r="AL98" i="4"/>
  <c r="AE98" i="4"/>
  <c r="BG97" i="4"/>
  <c r="AJ97" i="4"/>
  <c r="AC97" i="4"/>
  <c r="AD97" i="4"/>
  <c r="AK97" i="4"/>
  <c r="AL97" i="4"/>
  <c r="AN97" i="4" s="1"/>
  <c r="AE97" i="4"/>
  <c r="BG832" i="4"/>
  <c r="AJ832" i="4"/>
  <c r="AC832" i="4"/>
  <c r="AD832" i="4"/>
  <c r="AK832" i="4"/>
  <c r="AL832" i="4"/>
  <c r="AE832" i="4"/>
  <c r="AN832" i="4" s="1"/>
  <c r="BG125" i="4"/>
  <c r="AJ125" i="4"/>
  <c r="AC125" i="4"/>
  <c r="AD125" i="4"/>
  <c r="AK125" i="4"/>
  <c r="AL125" i="4"/>
  <c r="AE125" i="4"/>
  <c r="BG284" i="4"/>
  <c r="AJ284" i="4"/>
  <c r="AC284" i="4"/>
  <c r="AD284" i="4"/>
  <c r="AK284" i="4"/>
  <c r="AL284" i="4"/>
  <c r="AE284" i="4"/>
  <c r="BG263" i="4"/>
  <c r="AJ263" i="4"/>
  <c r="AC263" i="4"/>
  <c r="AD263" i="4"/>
  <c r="AK263" i="4"/>
  <c r="AL263" i="4"/>
  <c r="AN263" i="4" s="1"/>
  <c r="AE263" i="4"/>
  <c r="BG262" i="4"/>
  <c r="AJ262" i="4"/>
  <c r="AC262" i="4"/>
  <c r="AD262" i="4"/>
  <c r="AK262" i="4"/>
  <c r="AL262" i="4"/>
  <c r="AE262" i="4"/>
  <c r="BG831" i="4"/>
  <c r="AJ831" i="4"/>
  <c r="AC831" i="4"/>
  <c r="AD831" i="4"/>
  <c r="AK831" i="4"/>
  <c r="AL831" i="4"/>
  <c r="AE831" i="4"/>
  <c r="BG124" i="4"/>
  <c r="AJ124" i="4"/>
  <c r="AC124" i="4"/>
  <c r="AD124" i="4"/>
  <c r="AK124" i="4"/>
  <c r="AL124" i="4"/>
  <c r="AE124" i="4"/>
  <c r="BG327" i="4"/>
  <c r="AJ327" i="4"/>
  <c r="AC327" i="4"/>
  <c r="AD327" i="4"/>
  <c r="AK327" i="4"/>
  <c r="AL327" i="4"/>
  <c r="AN327" i="4" s="1"/>
  <c r="AE327" i="4"/>
  <c r="BG49" i="4"/>
  <c r="AJ49" i="4"/>
  <c r="AC49" i="4"/>
  <c r="AD49" i="4"/>
  <c r="AK49" i="4"/>
  <c r="AL49" i="4"/>
  <c r="AE49" i="4"/>
  <c r="AN49" i="4" s="1"/>
  <c r="BG48" i="4"/>
  <c r="AJ48" i="4"/>
  <c r="AC48" i="4"/>
  <c r="AD48" i="4"/>
  <c r="AK48" i="4"/>
  <c r="AL48" i="4"/>
  <c r="AE48" i="4"/>
  <c r="BG1182" i="4"/>
  <c r="AJ1182" i="4"/>
  <c r="AC1182" i="4"/>
  <c r="AD1182" i="4"/>
  <c r="AK1182" i="4"/>
  <c r="AL1182" i="4"/>
  <c r="AE1182" i="4"/>
  <c r="BG495" i="4"/>
  <c r="AJ495" i="4"/>
  <c r="AC495" i="4"/>
  <c r="AD495" i="4"/>
  <c r="AK495" i="4"/>
  <c r="AL495" i="4"/>
  <c r="AN495" i="4" s="1"/>
  <c r="AE495" i="4"/>
  <c r="AV1270" i="4"/>
  <c r="AW1270" i="4"/>
  <c r="AX1270" i="4"/>
  <c r="AY1270" i="4"/>
  <c r="AJ1270" i="4"/>
  <c r="AC1270" i="4"/>
  <c r="AD1270" i="4"/>
  <c r="AP1270" i="4" s="1"/>
  <c r="AK1270" i="4"/>
  <c r="AL1270" i="4"/>
  <c r="AE1270" i="4"/>
  <c r="BG1125" i="4"/>
  <c r="AJ1125" i="4"/>
  <c r="AC1125" i="4"/>
  <c r="AD1125" i="4"/>
  <c r="AK1125" i="4"/>
  <c r="AL1125" i="4"/>
  <c r="AE1125" i="4"/>
  <c r="BG1030" i="4"/>
  <c r="AJ1030" i="4"/>
  <c r="AS1030" i="4" s="1"/>
  <c r="BJ1030" i="4" s="1"/>
  <c r="AC1030" i="4"/>
  <c r="AD1030" i="4"/>
  <c r="AK1030" i="4"/>
  <c r="AL1030" i="4"/>
  <c r="AN1030" i="4" s="1"/>
  <c r="AE1030" i="4"/>
  <c r="BG242" i="4"/>
  <c r="AJ242" i="4"/>
  <c r="AC242" i="4"/>
  <c r="AD242" i="4"/>
  <c r="AK242" i="4"/>
  <c r="AL242" i="4"/>
  <c r="AE242" i="4"/>
  <c r="AN242" i="4" s="1"/>
  <c r="BG653" i="4"/>
  <c r="AJ653" i="4"/>
  <c r="AC653" i="4"/>
  <c r="AD653" i="4"/>
  <c r="AK653" i="4"/>
  <c r="AL653" i="4"/>
  <c r="AE653" i="4"/>
  <c r="BG1074" i="4"/>
  <c r="AJ1074" i="4"/>
  <c r="AC1074" i="4"/>
  <c r="AD1074" i="4"/>
  <c r="AK1074" i="4"/>
  <c r="AL1074" i="4"/>
  <c r="AE1074" i="4"/>
  <c r="BG1199" i="4"/>
  <c r="AJ1199" i="4"/>
  <c r="AC1199" i="4"/>
  <c r="AD1199" i="4"/>
  <c r="AK1199" i="4"/>
  <c r="AL1199" i="4"/>
  <c r="AN1199" i="4" s="1"/>
  <c r="AE1199" i="4"/>
  <c r="BG491" i="4"/>
  <c r="AJ491" i="4"/>
  <c r="AC491" i="4"/>
  <c r="AD491" i="4"/>
  <c r="AK491" i="4"/>
  <c r="AL491" i="4"/>
  <c r="AE491" i="4"/>
  <c r="BG739" i="4"/>
  <c r="AJ739" i="4"/>
  <c r="AC739" i="4"/>
  <c r="AD739" i="4"/>
  <c r="AP739" i="4" s="1"/>
  <c r="AK739" i="4"/>
  <c r="AL739" i="4"/>
  <c r="AE739" i="4"/>
  <c r="BG1101" i="4"/>
  <c r="AJ1101" i="4"/>
  <c r="AC1101" i="4"/>
  <c r="AD1101" i="4"/>
  <c r="AK1101" i="4"/>
  <c r="AL1101" i="4"/>
  <c r="AE1101" i="4"/>
  <c r="BG594" i="4"/>
  <c r="AJ594" i="4"/>
  <c r="AS594" i="4" s="1"/>
  <c r="BJ594" i="4" s="1"/>
  <c r="AC594" i="4"/>
  <c r="AD594" i="4"/>
  <c r="AK594" i="4"/>
  <c r="AL594" i="4"/>
  <c r="AN594" i="4" s="1"/>
  <c r="AE594" i="4"/>
  <c r="AV393" i="4"/>
  <c r="AW393" i="4"/>
  <c r="AX393" i="4"/>
  <c r="AY393" i="4"/>
  <c r="AJ393" i="4"/>
  <c r="AC393" i="4"/>
  <c r="AD393" i="4"/>
  <c r="AK393" i="4"/>
  <c r="AL393" i="4"/>
  <c r="AE393" i="4"/>
  <c r="BG249" i="4"/>
  <c r="AJ249" i="4"/>
  <c r="AC249" i="4"/>
  <c r="AD249" i="4"/>
  <c r="AK249" i="4"/>
  <c r="AL249" i="4"/>
  <c r="AE249" i="4"/>
  <c r="BG695" i="4"/>
  <c r="AJ695" i="4"/>
  <c r="AC695" i="4"/>
  <c r="AD695" i="4"/>
  <c r="AK695" i="4"/>
  <c r="AL695" i="4"/>
  <c r="AN695" i="4" s="1"/>
  <c r="AE695" i="4"/>
  <c r="BG610" i="4"/>
  <c r="AJ610" i="4"/>
  <c r="AC610" i="4"/>
  <c r="AD610" i="4"/>
  <c r="AK610" i="4"/>
  <c r="AL610" i="4"/>
  <c r="AE610" i="4"/>
  <c r="AN610" i="4" s="1"/>
  <c r="BG384" i="4"/>
  <c r="AJ384" i="4"/>
  <c r="AC384" i="4"/>
  <c r="AD384" i="4"/>
  <c r="AK384" i="4"/>
  <c r="AL384" i="4"/>
  <c r="AE384" i="4"/>
  <c r="BG6" i="4"/>
  <c r="AJ6" i="4"/>
  <c r="AC6" i="4"/>
  <c r="AD6" i="4"/>
  <c r="AK6" i="4"/>
  <c r="AM6" i="4" s="1"/>
  <c r="AL6" i="4"/>
  <c r="AE6" i="4"/>
  <c r="BG758" i="4"/>
  <c r="AJ758" i="4"/>
  <c r="AS758" i="4" s="1"/>
  <c r="BJ758" i="4" s="1"/>
  <c r="AC758" i="4"/>
  <c r="AD758" i="4"/>
  <c r="AK758" i="4"/>
  <c r="AL758" i="4"/>
  <c r="AN758" i="4" s="1"/>
  <c r="AE758" i="4"/>
  <c r="BG323" i="4"/>
  <c r="AJ323" i="4"/>
  <c r="AC323" i="4"/>
  <c r="AD323" i="4"/>
  <c r="AK323" i="4"/>
  <c r="AL323" i="4"/>
  <c r="AE323" i="4"/>
  <c r="BG1315" i="4"/>
  <c r="AJ1315" i="4"/>
  <c r="AC1315" i="4"/>
  <c r="AD1315" i="4"/>
  <c r="AN1315" i="4" s="1"/>
  <c r="AK1315" i="4"/>
  <c r="AL1315" i="4"/>
  <c r="AE1315" i="4"/>
  <c r="BG1122" i="4"/>
  <c r="AJ1122" i="4"/>
  <c r="AC1122" i="4"/>
  <c r="AD1122" i="4"/>
  <c r="AK1122" i="4"/>
  <c r="AN1122" i="4" s="1"/>
  <c r="AL1122" i="4"/>
  <c r="AE1122" i="4"/>
  <c r="BG490" i="4"/>
  <c r="AJ490" i="4"/>
  <c r="AS490" i="4" s="1"/>
  <c r="BJ490" i="4" s="1"/>
  <c r="AC490" i="4"/>
  <c r="AD490" i="4"/>
  <c r="AK490" i="4"/>
  <c r="AL490" i="4"/>
  <c r="AN490" i="4" s="1"/>
  <c r="AE490" i="4"/>
  <c r="BG428" i="4"/>
  <c r="AJ428" i="4"/>
  <c r="AC428" i="4"/>
  <c r="AS428" i="4" s="1"/>
  <c r="BJ428" i="4" s="1"/>
  <c r="AD428" i="4"/>
  <c r="AK428" i="4"/>
  <c r="AL428" i="4"/>
  <c r="AE428" i="4"/>
  <c r="BG101" i="4"/>
  <c r="AJ101" i="4"/>
  <c r="AC101" i="4"/>
  <c r="AD101" i="4"/>
  <c r="AP101" i="4" s="1"/>
  <c r="AK101" i="4"/>
  <c r="AL101" i="4"/>
  <c r="AE101" i="4"/>
  <c r="BG392" i="4"/>
  <c r="AJ392" i="4"/>
  <c r="AC392" i="4"/>
  <c r="AD392" i="4"/>
  <c r="AK392" i="4"/>
  <c r="AM392" i="4" s="1"/>
  <c r="AL392" i="4"/>
  <c r="AE392" i="4"/>
  <c r="BG248" i="4"/>
  <c r="AJ248" i="4"/>
  <c r="AS248" i="4" s="1"/>
  <c r="AC248" i="4"/>
  <c r="AD248" i="4"/>
  <c r="AK248" i="4"/>
  <c r="AL248" i="4"/>
  <c r="AE248" i="4"/>
  <c r="BG609" i="4"/>
  <c r="AJ609" i="4"/>
  <c r="AC609" i="4"/>
  <c r="AD609" i="4"/>
  <c r="AK609" i="4"/>
  <c r="AL609" i="4"/>
  <c r="AE609" i="4"/>
  <c r="AM609" i="4" s="1"/>
  <c r="BG383" i="4"/>
  <c r="AJ383" i="4"/>
  <c r="AC383" i="4"/>
  <c r="AD383" i="4"/>
  <c r="AM383" i="4" s="1"/>
  <c r="AK383" i="4"/>
  <c r="AL383" i="4"/>
  <c r="AE383" i="4"/>
  <c r="BG5" i="4"/>
  <c r="AJ5" i="4"/>
  <c r="AC5" i="4"/>
  <c r="AD5" i="4"/>
  <c r="AK5" i="4"/>
  <c r="AM5" i="4" s="1"/>
  <c r="AL5" i="4"/>
  <c r="AE5" i="4"/>
  <c r="BG757" i="4"/>
  <c r="AJ757" i="4"/>
  <c r="AC757" i="4"/>
  <c r="AD757" i="4"/>
  <c r="AK757" i="4"/>
  <c r="AL757" i="4"/>
  <c r="AE757" i="4"/>
  <c r="BG322" i="4"/>
  <c r="AJ322" i="4"/>
  <c r="AC322" i="4"/>
  <c r="AD322" i="4"/>
  <c r="AK322" i="4"/>
  <c r="AL322" i="4"/>
  <c r="AE322" i="4"/>
  <c r="BG942" i="4"/>
  <c r="AJ942" i="4"/>
  <c r="AC942" i="4"/>
  <c r="AD942" i="4"/>
  <c r="AK942" i="4"/>
  <c r="AL942" i="4"/>
  <c r="AE942" i="4"/>
  <c r="BG863" i="4"/>
  <c r="AJ863" i="4"/>
  <c r="AC863" i="4"/>
  <c r="AD863" i="4"/>
  <c r="AK863" i="4"/>
  <c r="AN863" i="4" s="1"/>
  <c r="AL863" i="4"/>
  <c r="AE863" i="4"/>
  <c r="BG1049" i="4"/>
  <c r="AJ1049" i="4"/>
  <c r="AC1049" i="4"/>
  <c r="AD1049" i="4"/>
  <c r="AK1049" i="4"/>
  <c r="AL1049" i="4"/>
  <c r="AE1049" i="4"/>
  <c r="BG1314" i="4"/>
  <c r="AJ1314" i="4"/>
  <c r="AC1314" i="4"/>
  <c r="AD1314" i="4"/>
  <c r="AK1314" i="4"/>
  <c r="AL1314" i="4"/>
  <c r="AE1314" i="4"/>
  <c r="AM1314" i="4" s="1"/>
  <c r="BG321" i="4"/>
  <c r="AJ321" i="4"/>
  <c r="AC321" i="4"/>
  <c r="AD321" i="4"/>
  <c r="AP321" i="4" s="1"/>
  <c r="AK321" i="4"/>
  <c r="AL321" i="4"/>
  <c r="AE321" i="4"/>
  <c r="BG1239" i="4"/>
  <c r="AJ1239" i="4"/>
  <c r="AC1239" i="4"/>
  <c r="AD1239" i="4"/>
  <c r="AK1239" i="4"/>
  <c r="AM1239" i="4" s="1"/>
  <c r="AL1239" i="4"/>
  <c r="AE1239" i="4"/>
  <c r="BG1029" i="4"/>
  <c r="AJ1029" i="4"/>
  <c r="AC1029" i="4"/>
  <c r="AD1029" i="4"/>
  <c r="AK1029" i="4"/>
  <c r="AL1029" i="4"/>
  <c r="AE1029" i="4"/>
  <c r="BG241" i="4"/>
  <c r="AJ241" i="4"/>
  <c r="AC241" i="4"/>
  <c r="AD241" i="4"/>
  <c r="AK241" i="4"/>
  <c r="AL241" i="4"/>
  <c r="AE241" i="4"/>
  <c r="BG652" i="4"/>
  <c r="AJ652" i="4"/>
  <c r="AC652" i="4"/>
  <c r="AD652" i="4"/>
  <c r="AK652" i="4"/>
  <c r="AL652" i="4"/>
  <c r="AE652" i="4"/>
  <c r="BG711" i="4"/>
  <c r="AJ711" i="4"/>
  <c r="AC711" i="4"/>
  <c r="AD711" i="4"/>
  <c r="AK711" i="4"/>
  <c r="AN711" i="4" s="1"/>
  <c r="AL711" i="4"/>
  <c r="AE711" i="4"/>
  <c r="BG1073" i="4"/>
  <c r="AJ1073" i="4"/>
  <c r="AC1073" i="4"/>
  <c r="AD1073" i="4"/>
  <c r="AK1073" i="4"/>
  <c r="AL1073" i="4"/>
  <c r="AE1073" i="4"/>
  <c r="AV1198" i="4"/>
  <c r="AW1198" i="4"/>
  <c r="AX1198" i="4"/>
  <c r="AY1198" i="4"/>
  <c r="AJ1198" i="4"/>
  <c r="AC1198" i="4"/>
  <c r="AD1198" i="4"/>
  <c r="AN1198" i="4" s="1"/>
  <c r="AK1198" i="4"/>
  <c r="AL1198" i="4"/>
  <c r="AE1198" i="4"/>
  <c r="BG489" i="4"/>
  <c r="AJ489" i="4"/>
  <c r="AC489" i="4"/>
  <c r="AD489" i="4"/>
  <c r="AK489" i="4"/>
  <c r="AN489" i="4" s="1"/>
  <c r="AL489" i="4"/>
  <c r="AE489" i="4"/>
  <c r="AV417" i="4"/>
  <c r="AW417" i="4"/>
  <c r="AX417" i="4"/>
  <c r="AY417" i="4"/>
  <c r="AJ417" i="4"/>
  <c r="AC417" i="4"/>
  <c r="AS417" i="4" s="1"/>
  <c r="AD417" i="4"/>
  <c r="AK417" i="4"/>
  <c r="AL417" i="4"/>
  <c r="AE417" i="4"/>
  <c r="AN417" i="4" s="1"/>
  <c r="AV427" i="4"/>
  <c r="AW427" i="4"/>
  <c r="AX427" i="4"/>
  <c r="AY427" i="4"/>
  <c r="AJ427" i="4"/>
  <c r="AC427" i="4"/>
  <c r="AD427" i="4"/>
  <c r="AK427" i="4"/>
  <c r="AP427" i="4" s="1"/>
  <c r="AL427" i="4"/>
  <c r="AE427" i="4"/>
  <c r="BG100" i="4"/>
  <c r="AJ100" i="4"/>
  <c r="AC100" i="4"/>
  <c r="AD100" i="4"/>
  <c r="AK100" i="4"/>
  <c r="AL100" i="4"/>
  <c r="AM100" i="4" s="1"/>
  <c r="AE100" i="4"/>
  <c r="BG593" i="4"/>
  <c r="AJ593" i="4"/>
  <c r="AC593" i="4"/>
  <c r="AD593" i="4"/>
  <c r="AK593" i="4"/>
  <c r="AL593" i="4"/>
  <c r="AE593" i="4"/>
  <c r="BG391" i="4"/>
  <c r="AJ391" i="4"/>
  <c r="AC391" i="4"/>
  <c r="AD391" i="4"/>
  <c r="AK391" i="4"/>
  <c r="AL391" i="4"/>
  <c r="AE391" i="4"/>
  <c r="BG608" i="4"/>
  <c r="BJ608" i="4" s="1"/>
  <c r="AJ608" i="4"/>
  <c r="AC608" i="4"/>
  <c r="AD608" i="4"/>
  <c r="AK608" i="4"/>
  <c r="AL608" i="4"/>
  <c r="AE608" i="4"/>
  <c r="BG382" i="4"/>
  <c r="AJ382" i="4"/>
  <c r="AC382" i="4"/>
  <c r="AD382" i="4"/>
  <c r="AK382" i="4"/>
  <c r="AL382" i="4"/>
  <c r="AN382" i="4" s="1"/>
  <c r="AE382" i="4"/>
  <c r="BG4" i="4"/>
  <c r="AJ4" i="4"/>
  <c r="AC4" i="4"/>
  <c r="AS4" i="4" s="1"/>
  <c r="BJ4" i="4" s="1"/>
  <c r="AD4" i="4"/>
  <c r="AK4" i="4"/>
  <c r="AL4" i="4"/>
  <c r="AE4" i="4"/>
  <c r="BG756" i="4"/>
  <c r="AJ756" i="4"/>
  <c r="AC756" i="4"/>
  <c r="AD756" i="4"/>
  <c r="AK756" i="4"/>
  <c r="AL756" i="4"/>
  <c r="AE756" i="4"/>
  <c r="BG686" i="4"/>
  <c r="AJ686" i="4"/>
  <c r="AC686" i="4"/>
  <c r="AD686" i="4"/>
  <c r="AK686" i="4"/>
  <c r="AP686" i="4" s="1"/>
  <c r="AL686" i="4"/>
  <c r="AE686" i="4"/>
  <c r="BG607" i="4"/>
  <c r="AJ607" i="4"/>
  <c r="AC607" i="4"/>
  <c r="AD607" i="4"/>
  <c r="AK607" i="4"/>
  <c r="AL607" i="4"/>
  <c r="AN607" i="4" s="1"/>
  <c r="AE607" i="4"/>
  <c r="BG381" i="4"/>
  <c r="AJ381" i="4"/>
  <c r="AC381" i="4"/>
  <c r="AD381" i="4"/>
  <c r="AK381" i="4"/>
  <c r="AL381" i="4"/>
  <c r="AE381" i="4"/>
  <c r="BG3" i="4"/>
  <c r="AJ3" i="4"/>
  <c r="AC3" i="4"/>
  <c r="AD3" i="4"/>
  <c r="AN3" i="4" s="1"/>
  <c r="AK3" i="4"/>
  <c r="AL3" i="4"/>
  <c r="AE3" i="4"/>
  <c r="BG755" i="4"/>
  <c r="AJ755" i="4"/>
  <c r="AC755" i="4"/>
  <c r="AD755" i="4"/>
  <c r="AK755" i="4"/>
  <c r="AL755" i="4"/>
  <c r="AE755" i="4"/>
  <c r="BG685" i="4"/>
  <c r="AJ685" i="4"/>
  <c r="AC685" i="4"/>
  <c r="AD685" i="4"/>
  <c r="AK685" i="4"/>
  <c r="AL685" i="4"/>
  <c r="AN685" i="4" s="1"/>
  <c r="AE685" i="4"/>
  <c r="BG839" i="4"/>
  <c r="AJ839" i="4"/>
  <c r="AC839" i="4"/>
  <c r="AD839" i="4"/>
  <c r="AK839" i="4"/>
  <c r="AL839" i="4"/>
  <c r="AE839" i="4"/>
  <c r="AN839" i="4" s="1"/>
  <c r="AV862" i="4"/>
  <c r="AW862" i="4"/>
  <c r="AX862" i="4"/>
  <c r="AY862" i="4"/>
  <c r="AZ862" i="4" s="1"/>
  <c r="AJ862" i="4"/>
  <c r="AC862" i="4"/>
  <c r="AD862" i="4"/>
  <c r="AK862" i="4"/>
  <c r="AP862" i="4" s="1"/>
  <c r="AL862" i="4"/>
  <c r="AE862" i="4"/>
  <c r="BG320" i="4"/>
  <c r="AJ320" i="4"/>
  <c r="AS320" i="4" s="1"/>
  <c r="BJ320" i="4" s="1"/>
  <c r="AC320" i="4"/>
  <c r="AD320" i="4"/>
  <c r="AK320" i="4"/>
  <c r="AL320" i="4"/>
  <c r="AE320" i="4"/>
  <c r="BG1238" i="4"/>
  <c r="AJ1238" i="4"/>
  <c r="AC1238" i="4"/>
  <c r="AP1238" i="4" s="1"/>
  <c r="AD1238" i="4"/>
  <c r="AK1238" i="4"/>
  <c r="AL1238" i="4"/>
  <c r="AE1238" i="4"/>
  <c r="AN1238" i="4" s="1"/>
  <c r="BG1028" i="4"/>
  <c r="AJ1028" i="4"/>
  <c r="AC1028" i="4"/>
  <c r="AD1028" i="4"/>
  <c r="AM1028" i="4" s="1"/>
  <c r="AK1028" i="4"/>
  <c r="AL1028" i="4"/>
  <c r="AE1028" i="4"/>
  <c r="BG240" i="4"/>
  <c r="AJ240" i="4"/>
  <c r="AC240" i="4"/>
  <c r="AD240" i="4"/>
  <c r="AK240" i="4"/>
  <c r="AN240" i="4" s="1"/>
  <c r="AL240" i="4"/>
  <c r="AE240" i="4"/>
  <c r="AV15" i="4"/>
  <c r="AW15" i="4"/>
  <c r="AX15" i="4"/>
  <c r="AY15" i="4"/>
  <c r="AJ15" i="4"/>
  <c r="AC15" i="4"/>
  <c r="AD15" i="4"/>
  <c r="AK15" i="4"/>
  <c r="AL15" i="4"/>
  <c r="AE15" i="4"/>
  <c r="AV145" i="4"/>
  <c r="AW145" i="4"/>
  <c r="AX145" i="4"/>
  <c r="AY145" i="4"/>
  <c r="AJ145" i="4"/>
  <c r="AC145" i="4"/>
  <c r="AD145" i="4"/>
  <c r="AK145" i="4"/>
  <c r="AN145" i="4" s="1"/>
  <c r="AL145" i="4"/>
  <c r="AE145" i="4"/>
  <c r="BG280" i="4"/>
  <c r="AJ280" i="4"/>
  <c r="AS280" i="4" s="1"/>
  <c r="BJ280" i="4" s="1"/>
  <c r="AC280" i="4"/>
  <c r="AD280" i="4"/>
  <c r="AK280" i="4"/>
  <c r="AL280" i="4"/>
  <c r="AE280" i="4"/>
  <c r="BG84" i="4"/>
  <c r="AJ84" i="4"/>
  <c r="AC84" i="4"/>
  <c r="AD84" i="4"/>
  <c r="AK84" i="4"/>
  <c r="AL84" i="4"/>
  <c r="AE84" i="4"/>
  <c r="BG822" i="4"/>
  <c r="AJ822" i="4"/>
  <c r="AC822" i="4"/>
  <c r="AD822" i="4"/>
  <c r="AN822" i="4" s="1"/>
  <c r="AK822" i="4"/>
  <c r="AL822" i="4"/>
  <c r="AE822" i="4"/>
  <c r="BG199" i="4"/>
  <c r="AJ199" i="4"/>
  <c r="AC199" i="4"/>
  <c r="AD199" i="4"/>
  <c r="AK199" i="4"/>
  <c r="AN199" i="4" s="1"/>
  <c r="AL199" i="4"/>
  <c r="AE199" i="4"/>
  <c r="BG23" i="4"/>
  <c r="AJ23" i="4"/>
  <c r="AS23" i="4" s="1"/>
  <c r="BJ23" i="4" s="1"/>
  <c r="AC23" i="4"/>
  <c r="AD23" i="4"/>
  <c r="AK23" i="4"/>
  <c r="AL23" i="4"/>
  <c r="AM23" i="4" s="1"/>
  <c r="AE23" i="4"/>
  <c r="BG515" i="4"/>
  <c r="AJ515" i="4"/>
  <c r="AC515" i="4"/>
  <c r="AD515" i="4"/>
  <c r="AK515" i="4"/>
  <c r="AL515" i="4"/>
  <c r="AE515" i="4"/>
  <c r="AN515" i="4" s="1"/>
  <c r="BG1090" i="4"/>
  <c r="AJ1090" i="4"/>
  <c r="AC1090" i="4"/>
  <c r="AD1090" i="4"/>
  <c r="AK1090" i="4"/>
  <c r="AL1090" i="4"/>
  <c r="AE1090" i="4"/>
  <c r="BG246" i="4"/>
  <c r="AJ246" i="4"/>
  <c r="AC246" i="4"/>
  <c r="AD246" i="4"/>
  <c r="AK246" i="4"/>
  <c r="AL246" i="4"/>
  <c r="AE246" i="4"/>
  <c r="BG843" i="4"/>
  <c r="AJ843" i="4"/>
  <c r="AS843" i="4" s="1"/>
  <c r="BJ843" i="4" s="1"/>
  <c r="AC843" i="4"/>
  <c r="AD843" i="4"/>
  <c r="AK843" i="4"/>
  <c r="AL843" i="4"/>
  <c r="AE843" i="4"/>
  <c r="BG790" i="4"/>
  <c r="AJ790" i="4"/>
  <c r="AC790" i="4"/>
  <c r="AS790" i="4" s="1"/>
  <c r="BJ790" i="4" s="1"/>
  <c r="AD790" i="4"/>
  <c r="AK790" i="4"/>
  <c r="AL790" i="4"/>
  <c r="AE790" i="4"/>
  <c r="AM790" i="4" s="1"/>
  <c r="BG368" i="4"/>
  <c r="AJ368" i="4"/>
  <c r="AC368" i="4"/>
  <c r="AD368" i="4"/>
  <c r="AK368" i="4"/>
  <c r="AL368" i="4"/>
  <c r="AE368" i="4"/>
  <c r="BG715" i="4"/>
  <c r="AJ715" i="4"/>
  <c r="AC715" i="4"/>
  <c r="AD715" i="4"/>
  <c r="AK715" i="4"/>
  <c r="AP715" i="4" s="1"/>
  <c r="AL715" i="4"/>
  <c r="AE715" i="4"/>
  <c r="BG93" i="4"/>
  <c r="AJ93" i="4"/>
  <c r="AC93" i="4"/>
  <c r="AD93" i="4"/>
  <c r="AK93" i="4"/>
  <c r="AL93" i="4"/>
  <c r="AM93" i="4" s="1"/>
  <c r="AE93" i="4"/>
  <c r="BG1248" i="4"/>
  <c r="AJ1248" i="4"/>
  <c r="AC1248" i="4"/>
  <c r="AD1248" i="4"/>
  <c r="AK1248" i="4"/>
  <c r="AL1248" i="4"/>
  <c r="AE1248" i="4"/>
  <c r="AN1248" i="4" s="1"/>
  <c r="BG554" i="4"/>
  <c r="AJ554" i="4"/>
  <c r="AC554" i="4"/>
  <c r="AD554" i="4"/>
  <c r="AM554" i="4" s="1"/>
  <c r="AK554" i="4"/>
  <c r="AL554" i="4"/>
  <c r="AE554" i="4"/>
  <c r="BG118" i="4"/>
  <c r="AJ118" i="4"/>
  <c r="AC118" i="4"/>
  <c r="AD118" i="4"/>
  <c r="AK118" i="4"/>
  <c r="AL118" i="4"/>
  <c r="AE118" i="4"/>
  <c r="BG1048" i="4"/>
  <c r="AJ1048" i="4"/>
  <c r="AS1048" i="4" s="1"/>
  <c r="AC1048" i="4"/>
  <c r="AD1048" i="4"/>
  <c r="AK1048" i="4"/>
  <c r="AL1048" i="4"/>
  <c r="AE1048" i="4"/>
  <c r="BG1313" i="4"/>
  <c r="AJ1313" i="4"/>
  <c r="AC1313" i="4"/>
  <c r="AD1313" i="4"/>
  <c r="AK1313" i="4"/>
  <c r="AL1313" i="4"/>
  <c r="AE1313" i="4"/>
  <c r="AN1313" i="4" s="1"/>
  <c r="BG1221" i="4"/>
  <c r="AJ1221" i="4"/>
  <c r="AC1221" i="4"/>
  <c r="AD1221" i="4"/>
  <c r="AP1221" i="4" s="1"/>
  <c r="AK1221" i="4"/>
  <c r="AL1221" i="4"/>
  <c r="AE1221" i="4"/>
  <c r="BG1131" i="4"/>
  <c r="AJ1131" i="4"/>
  <c r="AC1131" i="4"/>
  <c r="AD1131" i="4"/>
  <c r="AK1131" i="4"/>
  <c r="AL1131" i="4"/>
  <c r="AE1131" i="4"/>
  <c r="BG1243" i="4"/>
  <c r="AJ1243" i="4"/>
  <c r="AC1243" i="4"/>
  <c r="AD1243" i="4"/>
  <c r="AK1243" i="4"/>
  <c r="AL1243" i="4"/>
  <c r="AE1243" i="4"/>
  <c r="BG917" i="4"/>
  <c r="AJ917" i="4"/>
  <c r="AC917" i="4"/>
  <c r="AD917" i="4"/>
  <c r="AK917" i="4"/>
  <c r="AL917" i="4"/>
  <c r="AE917" i="4"/>
  <c r="AN917" i="4" s="1"/>
  <c r="BG976" i="4"/>
  <c r="AJ976" i="4"/>
  <c r="AC976" i="4"/>
  <c r="AD976" i="4"/>
  <c r="AK976" i="4"/>
  <c r="AL976" i="4"/>
  <c r="AE976" i="4"/>
  <c r="BG975" i="4"/>
  <c r="AJ975" i="4"/>
  <c r="AC975" i="4"/>
  <c r="AD975" i="4"/>
  <c r="AK975" i="4"/>
  <c r="AP975" i="4" s="1"/>
  <c r="AL975" i="4"/>
  <c r="AE975" i="4"/>
  <c r="AV1197" i="4"/>
  <c r="AW1197" i="4"/>
  <c r="AX1197" i="4"/>
  <c r="AY1197" i="4"/>
  <c r="AJ1197" i="4"/>
  <c r="AC1197" i="4"/>
  <c r="AS1197" i="4" s="1"/>
  <c r="AD1197" i="4"/>
  <c r="AK1197" i="4"/>
  <c r="AL1197" i="4"/>
  <c r="AE1197" i="4"/>
  <c r="AM1197" i="4" s="1"/>
  <c r="BG1275" i="4"/>
  <c r="AJ1275" i="4"/>
  <c r="AC1275" i="4"/>
  <c r="AD1275" i="4"/>
  <c r="AN1275" i="4" s="1"/>
  <c r="AK1275" i="4"/>
  <c r="AL1275" i="4"/>
  <c r="AE1275" i="4"/>
  <c r="BG1050" i="4"/>
  <c r="AJ1050" i="4"/>
  <c r="AC1050" i="4"/>
  <c r="AD1050" i="4"/>
  <c r="AK1050" i="4"/>
  <c r="AN1050" i="4" s="1"/>
  <c r="AL1050" i="4"/>
  <c r="AE1050" i="4"/>
  <c r="AV928" i="4"/>
  <c r="AW928" i="4"/>
  <c r="BA928" i="4" s="1"/>
  <c r="AX928" i="4"/>
  <c r="AY928" i="4"/>
  <c r="AJ928" i="4"/>
  <c r="AC928" i="4"/>
  <c r="AD928" i="4"/>
  <c r="AK928" i="4"/>
  <c r="AL928" i="4"/>
  <c r="AE928" i="4"/>
  <c r="AN928" i="4" s="1"/>
  <c r="BG319" i="4"/>
  <c r="AJ319" i="4"/>
  <c r="AC319" i="4"/>
  <c r="AD319" i="4"/>
  <c r="AK319" i="4"/>
  <c r="AL319" i="4"/>
  <c r="AE319" i="4"/>
  <c r="AV1237" i="4"/>
  <c r="AW1237" i="4"/>
  <c r="AX1237" i="4"/>
  <c r="AY1237" i="4"/>
  <c r="AJ1237" i="4"/>
  <c r="AC1237" i="4"/>
  <c r="AD1237" i="4"/>
  <c r="AK1237" i="4"/>
  <c r="AL1237" i="4"/>
  <c r="AN1237" i="4" s="1"/>
  <c r="AE1237" i="4"/>
  <c r="BG1086" i="4"/>
  <c r="AJ1086" i="4"/>
  <c r="AC1086" i="4"/>
  <c r="AD1086" i="4"/>
  <c r="AK1086" i="4"/>
  <c r="AL1086" i="4"/>
  <c r="AE1086" i="4"/>
  <c r="AM1086" i="4" s="1"/>
  <c r="BG336" i="4"/>
  <c r="AJ336" i="4"/>
  <c r="AC336" i="4"/>
  <c r="AD336" i="4"/>
  <c r="AK336" i="4"/>
  <c r="AL336" i="4"/>
  <c r="AE336" i="4"/>
  <c r="BG916" i="4"/>
  <c r="AJ916" i="4"/>
  <c r="AC916" i="4"/>
  <c r="AD916" i="4"/>
  <c r="AK916" i="4"/>
  <c r="AL916" i="4"/>
  <c r="AE916" i="4"/>
  <c r="BG1196" i="4"/>
  <c r="AJ1196" i="4"/>
  <c r="AC1196" i="4"/>
  <c r="AD1196" i="4"/>
  <c r="AK1196" i="4"/>
  <c r="AL1196" i="4"/>
  <c r="AE1196" i="4"/>
  <c r="BG1274" i="4"/>
  <c r="AJ1274" i="4"/>
  <c r="AC1274" i="4"/>
  <c r="AD1274" i="4"/>
  <c r="AK1274" i="4"/>
  <c r="AL1274" i="4"/>
  <c r="AE1274" i="4"/>
  <c r="AM1274" i="4" s="1"/>
  <c r="BG927" i="4"/>
  <c r="AJ927" i="4"/>
  <c r="AC927" i="4"/>
  <c r="AD927" i="4"/>
  <c r="AP927" i="4" s="1"/>
  <c r="AK927" i="4"/>
  <c r="AL927" i="4"/>
  <c r="AE927" i="4"/>
  <c r="BG1047" i="4"/>
  <c r="AJ1047" i="4"/>
  <c r="AC1047" i="4"/>
  <c r="AD1047" i="4"/>
  <c r="AK1047" i="4"/>
  <c r="AL1047" i="4"/>
  <c r="AE1047" i="4"/>
  <c r="BG1312" i="4"/>
  <c r="AJ1312" i="4"/>
  <c r="AC1312" i="4"/>
  <c r="AD1312" i="4"/>
  <c r="AK1312" i="4"/>
  <c r="AL1312" i="4"/>
  <c r="AE1312" i="4"/>
  <c r="BG318" i="4"/>
  <c r="AJ318" i="4"/>
  <c r="AC318" i="4"/>
  <c r="AP318" i="4" s="1"/>
  <c r="AD318" i="4"/>
  <c r="AK318" i="4"/>
  <c r="AL318" i="4"/>
  <c r="AE318" i="4"/>
  <c r="AN318" i="4" s="1"/>
  <c r="BG1085" i="4"/>
  <c r="AJ1085" i="4"/>
  <c r="AC1085" i="4"/>
  <c r="AD1085" i="4"/>
  <c r="AP1085" i="4" s="1"/>
  <c r="AK1085" i="4"/>
  <c r="AL1085" i="4"/>
  <c r="AE1085" i="4"/>
  <c r="BG335" i="4"/>
  <c r="AJ335" i="4"/>
  <c r="AS335" i="4" s="1"/>
  <c r="AC335" i="4"/>
  <c r="AD335" i="4"/>
  <c r="AK335" i="4"/>
  <c r="AN335" i="4" s="1"/>
  <c r="AL335" i="4"/>
  <c r="AE335" i="4"/>
  <c r="BG915" i="4"/>
  <c r="AJ915" i="4"/>
  <c r="AC915" i="4"/>
  <c r="AD915" i="4"/>
  <c r="AK915" i="4"/>
  <c r="AL915" i="4"/>
  <c r="AE915" i="4"/>
  <c r="BG710" i="4"/>
  <c r="AJ710" i="4"/>
  <c r="AC710" i="4"/>
  <c r="AS710" i="4" s="1"/>
  <c r="BJ710" i="4" s="1"/>
  <c r="AD710" i="4"/>
  <c r="AK710" i="4"/>
  <c r="AL710" i="4"/>
  <c r="AE710" i="4"/>
  <c r="AM710" i="4" s="1"/>
  <c r="BG1072" i="4"/>
  <c r="AJ1072" i="4"/>
  <c r="AC1072" i="4"/>
  <c r="AD1072" i="4"/>
  <c r="AP1072" i="4" s="1"/>
  <c r="AK1072" i="4"/>
  <c r="AL1072" i="4"/>
  <c r="AE1072" i="4"/>
  <c r="BG1195" i="4"/>
  <c r="AJ1195" i="4"/>
  <c r="AS1195" i="4" s="1"/>
  <c r="AC1195" i="4"/>
  <c r="AD1195" i="4"/>
  <c r="AK1195" i="4"/>
  <c r="AL1195" i="4"/>
  <c r="AE1195" i="4"/>
  <c r="BG964" i="4"/>
  <c r="AJ964" i="4"/>
  <c r="AC964" i="4"/>
  <c r="AD964" i="4"/>
  <c r="AK964" i="4"/>
  <c r="AL964" i="4"/>
  <c r="AN964" i="4" s="1"/>
  <c r="AE964" i="4"/>
  <c r="BG926" i="4"/>
  <c r="AJ926" i="4"/>
  <c r="AC926" i="4"/>
  <c r="AD926" i="4"/>
  <c r="AK926" i="4"/>
  <c r="AL926" i="4"/>
  <c r="AE926" i="4"/>
  <c r="BG1046" i="4"/>
  <c r="AJ1046" i="4"/>
  <c r="AC1046" i="4"/>
  <c r="AD1046" i="4"/>
  <c r="AP1046" i="4" s="1"/>
  <c r="AK1046" i="4"/>
  <c r="AL1046" i="4"/>
  <c r="AE1046" i="4"/>
  <c r="BG1311" i="4"/>
  <c r="AJ1311" i="4"/>
  <c r="AC1311" i="4"/>
  <c r="AD1311" i="4"/>
  <c r="AK1311" i="4"/>
  <c r="AL1311" i="4"/>
  <c r="AE1311" i="4"/>
  <c r="AV1220" i="4"/>
  <c r="AW1220" i="4"/>
  <c r="AZ1220" i="4" s="1"/>
  <c r="AX1220" i="4"/>
  <c r="AY1220" i="4"/>
  <c r="AJ1220" i="4"/>
  <c r="AC1220" i="4"/>
  <c r="AD1220" i="4"/>
  <c r="AK1220" i="4"/>
  <c r="AL1220" i="4"/>
  <c r="AE1220" i="4"/>
  <c r="BG1130" i="4"/>
  <c r="AJ1130" i="4"/>
  <c r="AC1130" i="4"/>
  <c r="AD1130" i="4"/>
  <c r="AK1130" i="4"/>
  <c r="AL1130" i="4"/>
  <c r="AE1130" i="4"/>
  <c r="BG1242" i="4"/>
  <c r="AJ1242" i="4"/>
  <c r="AC1242" i="4"/>
  <c r="AD1242" i="4"/>
  <c r="AK1242" i="4"/>
  <c r="AL1242" i="4"/>
  <c r="AE1242" i="4"/>
  <c r="AV914" i="4"/>
  <c r="AW914" i="4"/>
  <c r="AZ914" i="4" s="1"/>
  <c r="AX914" i="4"/>
  <c r="AY914" i="4"/>
  <c r="AJ914" i="4"/>
  <c r="AC914" i="4"/>
  <c r="AD914" i="4"/>
  <c r="AK914" i="4"/>
  <c r="AL914" i="4"/>
  <c r="AE914" i="4"/>
  <c r="BG709" i="4"/>
  <c r="AJ709" i="4"/>
  <c r="AC709" i="4"/>
  <c r="AD709" i="4"/>
  <c r="AK709" i="4"/>
  <c r="AL709" i="4"/>
  <c r="AE709" i="4"/>
  <c r="BG1071" i="4"/>
  <c r="AJ1071" i="4"/>
  <c r="AS1071" i="4" s="1"/>
  <c r="AC1071" i="4"/>
  <c r="AD1071" i="4"/>
  <c r="AK1071" i="4"/>
  <c r="AL1071" i="4"/>
  <c r="AE1071" i="4"/>
  <c r="BG1194" i="4"/>
  <c r="AJ1194" i="4"/>
  <c r="AC1194" i="4"/>
  <c r="AD1194" i="4"/>
  <c r="AK1194" i="4"/>
  <c r="AL1194" i="4"/>
  <c r="AE1194" i="4"/>
  <c r="BG806" i="4"/>
  <c r="AJ806" i="4"/>
  <c r="AC806" i="4"/>
  <c r="AD806" i="4"/>
  <c r="AK806" i="4"/>
  <c r="AL806" i="4"/>
  <c r="AE806" i="4"/>
  <c r="BG1178" i="4"/>
  <c r="AJ1178" i="4"/>
  <c r="AC1178" i="4"/>
  <c r="AD1178" i="4"/>
  <c r="AK1178" i="4"/>
  <c r="AL1178" i="4"/>
  <c r="AE1178" i="4"/>
  <c r="BG601" i="4"/>
  <c r="AJ601" i="4"/>
  <c r="AC601" i="4"/>
  <c r="AD601" i="4"/>
  <c r="AK601" i="4"/>
  <c r="AL601" i="4"/>
  <c r="AE601" i="4"/>
  <c r="BG292" i="4"/>
  <c r="AJ292" i="4"/>
  <c r="AS292" i="4" s="1"/>
  <c r="BJ292" i="4" s="1"/>
  <c r="AC292" i="4"/>
  <c r="AD292" i="4"/>
  <c r="AK292" i="4"/>
  <c r="AL292" i="4"/>
  <c r="AE292" i="4"/>
  <c r="BG409" i="4"/>
  <c r="AJ409" i="4"/>
  <c r="AC409" i="4"/>
  <c r="AD409" i="4"/>
  <c r="AK409" i="4"/>
  <c r="AL409" i="4"/>
  <c r="AE409" i="4"/>
  <c r="BG422" i="4"/>
  <c r="AJ422" i="4"/>
  <c r="AC422" i="4"/>
  <c r="AD422" i="4"/>
  <c r="AK422" i="4"/>
  <c r="AL422" i="4"/>
  <c r="AE422" i="4"/>
  <c r="BG41" i="4"/>
  <c r="AJ41" i="4"/>
  <c r="AC41" i="4"/>
  <c r="AD41" i="4"/>
  <c r="AK41" i="4"/>
  <c r="AL41" i="4"/>
  <c r="AE41" i="4"/>
  <c r="BG526" i="4"/>
  <c r="AJ526" i="4"/>
  <c r="AC526" i="4"/>
  <c r="AD526" i="4"/>
  <c r="AK526" i="4"/>
  <c r="AL526" i="4"/>
  <c r="AE526" i="4"/>
  <c r="BG951" i="4"/>
  <c r="AJ951" i="4"/>
  <c r="AC951" i="4"/>
  <c r="AD951" i="4"/>
  <c r="AK951" i="4"/>
  <c r="AL951" i="4"/>
  <c r="AE951" i="4"/>
  <c r="BG1045" i="4"/>
  <c r="AJ1045" i="4"/>
  <c r="AC1045" i="4"/>
  <c r="AD1045" i="4"/>
  <c r="AK1045" i="4"/>
  <c r="AL1045" i="4"/>
  <c r="AE1045" i="4"/>
  <c r="BG1310" i="4"/>
  <c r="AJ1310" i="4"/>
  <c r="AC1310" i="4"/>
  <c r="AD1310" i="4"/>
  <c r="AK1310" i="4"/>
  <c r="AL1310" i="4"/>
  <c r="AE1310" i="4"/>
  <c r="BG525" i="4"/>
  <c r="AJ525" i="4"/>
  <c r="AS525" i="4" s="1"/>
  <c r="BJ525" i="4" s="1"/>
  <c r="AC525" i="4"/>
  <c r="AD525" i="4"/>
  <c r="AK525" i="4"/>
  <c r="AL525" i="4"/>
  <c r="AE525" i="4"/>
  <c r="BG950" i="4"/>
  <c r="AJ950" i="4"/>
  <c r="AC950" i="4"/>
  <c r="AD950" i="4"/>
  <c r="AK950" i="4"/>
  <c r="AL950" i="4"/>
  <c r="AE950" i="4"/>
  <c r="BG1044" i="4"/>
  <c r="AJ1044" i="4"/>
  <c r="AC1044" i="4"/>
  <c r="AD1044" i="4"/>
  <c r="AK1044" i="4"/>
  <c r="AL1044" i="4"/>
  <c r="AE1044" i="4"/>
  <c r="BG1309" i="4"/>
  <c r="AJ1309" i="4"/>
  <c r="AC1309" i="4"/>
  <c r="AD1309" i="4"/>
  <c r="AK1309" i="4"/>
  <c r="AL1309" i="4"/>
  <c r="AE1309" i="4"/>
  <c r="BG175" i="4"/>
  <c r="AJ175" i="4"/>
  <c r="AC175" i="4"/>
  <c r="AD175" i="4"/>
  <c r="AK175" i="4"/>
  <c r="AL175" i="4"/>
  <c r="AE175" i="4"/>
  <c r="BG1129" i="4"/>
  <c r="AJ1129" i="4"/>
  <c r="AC1129" i="4"/>
  <c r="AD1129" i="4"/>
  <c r="AK1129" i="4"/>
  <c r="AL1129" i="4"/>
  <c r="AE1129" i="4"/>
  <c r="BG913" i="4"/>
  <c r="AJ913" i="4"/>
  <c r="AC913" i="4"/>
  <c r="AD913" i="4"/>
  <c r="AK913" i="4"/>
  <c r="AL913" i="4"/>
  <c r="AE913" i="4"/>
  <c r="BG708" i="4"/>
  <c r="AJ708" i="4"/>
  <c r="AC708" i="4"/>
  <c r="AD708" i="4"/>
  <c r="AK708" i="4"/>
  <c r="AL708" i="4"/>
  <c r="AE708" i="4"/>
  <c r="BG1070" i="4"/>
  <c r="AJ1070" i="4"/>
  <c r="AS1070" i="4" s="1"/>
  <c r="BJ1070" i="4" s="1"/>
  <c r="AC1070" i="4"/>
  <c r="AD1070" i="4"/>
  <c r="AK1070" i="4"/>
  <c r="AL1070" i="4"/>
  <c r="AE1070" i="4"/>
  <c r="BG1193" i="4"/>
  <c r="AJ1193" i="4"/>
  <c r="AC1193" i="4"/>
  <c r="AD1193" i="4"/>
  <c r="AK1193" i="4"/>
  <c r="AL1193" i="4"/>
  <c r="AE1193" i="4"/>
  <c r="BG524" i="4"/>
  <c r="AJ524" i="4"/>
  <c r="AC524" i="4"/>
  <c r="AD524" i="4"/>
  <c r="AK524" i="4"/>
  <c r="AL524" i="4"/>
  <c r="AE524" i="4"/>
  <c r="BG1043" i="4"/>
  <c r="AJ1043" i="4"/>
  <c r="AC1043" i="4"/>
  <c r="AD1043" i="4"/>
  <c r="AK1043" i="4"/>
  <c r="AL1043" i="4"/>
  <c r="AE1043" i="4"/>
  <c r="BG1308" i="4"/>
  <c r="AJ1308" i="4"/>
  <c r="AC1308" i="4"/>
  <c r="AD1308" i="4"/>
  <c r="AK1308" i="4"/>
  <c r="AL1308" i="4"/>
  <c r="AE1308" i="4"/>
  <c r="BG1223" i="4"/>
  <c r="AJ1223" i="4"/>
  <c r="AC1223" i="4"/>
  <c r="AD1223" i="4"/>
  <c r="AK1223" i="4"/>
  <c r="AL1223" i="4"/>
  <c r="AE1223" i="4"/>
  <c r="BG1229" i="4"/>
  <c r="AJ1229" i="4"/>
  <c r="AC1229" i="4"/>
  <c r="AD1229" i="4"/>
  <c r="AK1229" i="4"/>
  <c r="AL1229" i="4"/>
  <c r="AE1229" i="4"/>
  <c r="BG1241" i="4"/>
  <c r="AJ1241" i="4"/>
  <c r="AC1241" i="4"/>
  <c r="AD1241" i="4"/>
  <c r="AK1241" i="4"/>
  <c r="AP1241" i="4" s="1"/>
  <c r="AL1241" i="4"/>
  <c r="AE1241" i="4"/>
  <c r="BG912" i="4"/>
  <c r="AJ912" i="4"/>
  <c r="AC912" i="4"/>
  <c r="AD912" i="4"/>
  <c r="AK912" i="4"/>
  <c r="AL912" i="4"/>
  <c r="AE912" i="4"/>
  <c r="BG707" i="4"/>
  <c r="AJ707" i="4"/>
  <c r="AC707" i="4"/>
  <c r="AD707" i="4"/>
  <c r="AK707" i="4"/>
  <c r="AL707" i="4"/>
  <c r="AE707" i="4"/>
  <c r="AN707" i="4" s="1"/>
  <c r="BG1069" i="4"/>
  <c r="AJ1069" i="4"/>
  <c r="AC1069" i="4"/>
  <c r="AD1069" i="4"/>
  <c r="AN1069" i="4" s="1"/>
  <c r="AK1069" i="4"/>
  <c r="AL1069" i="4"/>
  <c r="AE1069" i="4"/>
  <c r="BG1192" i="4"/>
  <c r="AJ1192" i="4"/>
  <c r="AC1192" i="4"/>
  <c r="AD1192" i="4"/>
  <c r="AK1192" i="4"/>
  <c r="AP1192" i="4" s="1"/>
  <c r="AL1192" i="4"/>
  <c r="AE1192" i="4"/>
  <c r="BG511" i="4"/>
  <c r="AJ511" i="4"/>
  <c r="AC511" i="4"/>
  <c r="AD511" i="4"/>
  <c r="AK511" i="4"/>
  <c r="AL511" i="4"/>
  <c r="AE511" i="4"/>
  <c r="BG800" i="4"/>
  <c r="AJ800" i="4"/>
  <c r="AC800" i="4"/>
  <c r="AD800" i="4"/>
  <c r="AK800" i="4"/>
  <c r="AL800" i="4"/>
  <c r="AE800" i="4"/>
  <c r="AN800" i="4" s="1"/>
  <c r="AV754" i="4"/>
  <c r="AW754" i="4"/>
  <c r="AX754" i="4"/>
  <c r="AY754" i="4"/>
  <c r="AZ754" i="4" s="1"/>
  <c r="AJ754" i="4"/>
  <c r="AC754" i="4"/>
  <c r="AD754" i="4"/>
  <c r="AK754" i="4"/>
  <c r="AL754" i="4"/>
  <c r="AE754" i="4"/>
  <c r="BG700" i="4"/>
  <c r="AJ700" i="4"/>
  <c r="AC700" i="4"/>
  <c r="AD700" i="4"/>
  <c r="AK700" i="4"/>
  <c r="AL700" i="4"/>
  <c r="AE700" i="4"/>
  <c r="BG735" i="4"/>
  <c r="AJ735" i="4"/>
  <c r="AC735" i="4"/>
  <c r="AD735" i="4"/>
  <c r="AK735" i="4"/>
  <c r="AL735" i="4"/>
  <c r="AE735" i="4"/>
  <c r="AN735" i="4" s="1"/>
  <c r="BG291" i="4"/>
  <c r="AJ291" i="4"/>
  <c r="AC291" i="4"/>
  <c r="AD291" i="4"/>
  <c r="AK291" i="4"/>
  <c r="AL291" i="4"/>
  <c r="AE291" i="4"/>
  <c r="BG408" i="4"/>
  <c r="AJ408" i="4"/>
  <c r="AC408" i="4"/>
  <c r="AD408" i="4"/>
  <c r="AK408" i="4"/>
  <c r="AL408" i="4"/>
  <c r="AE408" i="4"/>
  <c r="BG714" i="4"/>
  <c r="AJ714" i="4"/>
  <c r="AC714" i="4"/>
  <c r="AD714" i="4"/>
  <c r="AK714" i="4"/>
  <c r="AL714" i="4"/>
  <c r="AE714" i="4"/>
  <c r="BG92" i="4"/>
  <c r="AJ92" i="4"/>
  <c r="AC92" i="4"/>
  <c r="AD92" i="4"/>
  <c r="AK92" i="4"/>
  <c r="AL92" i="4"/>
  <c r="AE92" i="4"/>
  <c r="AN92" i="4" s="1"/>
  <c r="BG8" i="4"/>
  <c r="AJ8" i="4"/>
  <c r="AC8" i="4"/>
  <c r="AD8" i="4"/>
  <c r="AK8" i="4"/>
  <c r="AL8" i="4"/>
  <c r="AE8" i="4"/>
  <c r="BG421" i="4"/>
  <c r="AJ421" i="4"/>
  <c r="AC421" i="4"/>
  <c r="AD421" i="4"/>
  <c r="AK421" i="4"/>
  <c r="AL421" i="4"/>
  <c r="AE421" i="4"/>
  <c r="BG1025" i="4"/>
  <c r="AJ1025" i="4"/>
  <c r="AC1025" i="4"/>
  <c r="AD1025" i="4"/>
  <c r="AK1025" i="4"/>
  <c r="AL1025" i="4"/>
  <c r="AE1025" i="4"/>
  <c r="BG523" i="4"/>
  <c r="AJ523" i="4"/>
  <c r="AC523" i="4"/>
  <c r="AD523" i="4"/>
  <c r="AK523" i="4"/>
  <c r="AL523" i="4"/>
  <c r="AE523" i="4"/>
  <c r="AN523" i="4" s="1"/>
  <c r="BG1042" i="4"/>
  <c r="AJ1042" i="4"/>
  <c r="AC1042" i="4"/>
  <c r="AD1042" i="4"/>
  <c r="AK1042" i="4"/>
  <c r="AL1042" i="4"/>
  <c r="AE1042" i="4"/>
  <c r="BG1307" i="4"/>
  <c r="AJ1307" i="4"/>
  <c r="AC1307" i="4"/>
  <c r="AD1307" i="4"/>
  <c r="AK1307" i="4"/>
  <c r="AL1307" i="4"/>
  <c r="AE1307" i="4"/>
  <c r="BG510" i="4"/>
  <c r="AJ510" i="4"/>
  <c r="AC510" i="4"/>
  <c r="AD510" i="4"/>
  <c r="AK510" i="4"/>
  <c r="AL510" i="4"/>
  <c r="AE510" i="4"/>
  <c r="BG799" i="4"/>
  <c r="AJ799" i="4"/>
  <c r="AC799" i="4"/>
  <c r="AD799" i="4"/>
  <c r="AK799" i="4"/>
  <c r="AL799" i="4"/>
  <c r="AE799" i="4"/>
  <c r="AN799" i="4" s="1"/>
  <c r="BG389" i="4"/>
  <c r="AJ389" i="4"/>
  <c r="AC389" i="4"/>
  <c r="AD389" i="4"/>
  <c r="AK389" i="4"/>
  <c r="AL389" i="4"/>
  <c r="AE389" i="4"/>
  <c r="AV935" i="4"/>
  <c r="AW935" i="4"/>
  <c r="AX935" i="4"/>
  <c r="AY935" i="4"/>
  <c r="AJ935" i="4"/>
  <c r="AC935" i="4"/>
  <c r="AD935" i="4"/>
  <c r="AK935" i="4"/>
  <c r="AL935" i="4"/>
  <c r="AE935" i="4"/>
  <c r="BG699" i="4"/>
  <c r="AJ699" i="4"/>
  <c r="AC699" i="4"/>
  <c r="AD699" i="4"/>
  <c r="AK699" i="4"/>
  <c r="AL699" i="4"/>
  <c r="AE699" i="4"/>
  <c r="AN699" i="4" s="1"/>
  <c r="BG734" i="4"/>
  <c r="AJ734" i="4"/>
  <c r="AC734" i="4"/>
  <c r="AD734" i="4"/>
  <c r="AK734" i="4"/>
  <c r="AL734" i="4"/>
  <c r="AE734" i="4"/>
  <c r="AV272" i="4"/>
  <c r="AW272" i="4"/>
  <c r="AX272" i="4"/>
  <c r="AY272" i="4"/>
  <c r="AJ272" i="4"/>
  <c r="AC272" i="4"/>
  <c r="AD272" i="4"/>
  <c r="AK272" i="4"/>
  <c r="AL272" i="4"/>
  <c r="AE272" i="4"/>
  <c r="BG861" i="4"/>
  <c r="AJ861" i="4"/>
  <c r="AC861" i="4"/>
  <c r="AD861" i="4"/>
  <c r="AK861" i="4"/>
  <c r="AL861" i="4"/>
  <c r="AE861" i="4"/>
  <c r="AN861" i="4" s="1"/>
  <c r="BG91" i="4"/>
  <c r="AJ91" i="4"/>
  <c r="AC91" i="4"/>
  <c r="AD91" i="4"/>
  <c r="AK91" i="4"/>
  <c r="AL91" i="4"/>
  <c r="AE91" i="4"/>
  <c r="BG448" i="4"/>
  <c r="AJ448" i="4"/>
  <c r="AC448" i="4"/>
  <c r="AD448" i="4"/>
  <c r="AK448" i="4"/>
  <c r="AL448" i="4"/>
  <c r="AE448" i="4"/>
  <c r="BG420" i="4"/>
  <c r="AJ420" i="4"/>
  <c r="AC420" i="4"/>
  <c r="AD420" i="4"/>
  <c r="AK420" i="4"/>
  <c r="AL420" i="4"/>
  <c r="AE420" i="4"/>
  <c r="BG1024" i="4"/>
  <c r="AJ1024" i="4"/>
  <c r="AC1024" i="4"/>
  <c r="AD1024" i="4"/>
  <c r="AK1024" i="4"/>
  <c r="AL1024" i="4"/>
  <c r="AE1024" i="4"/>
  <c r="AN1024" i="4" s="1"/>
  <c r="BG1041" i="4"/>
  <c r="AJ1041" i="4"/>
  <c r="AC1041" i="4"/>
  <c r="AD1041" i="4"/>
  <c r="AK1041" i="4"/>
  <c r="AL1041" i="4"/>
  <c r="AE1041" i="4"/>
  <c r="BG1306" i="4"/>
  <c r="AJ1306" i="4"/>
  <c r="AC1306" i="4"/>
  <c r="AD1306" i="4"/>
  <c r="AK1306" i="4"/>
  <c r="AL1306" i="4"/>
  <c r="AE1306" i="4"/>
  <c r="BG174" i="4"/>
  <c r="AJ174" i="4"/>
  <c r="AS174" i="4" s="1"/>
  <c r="BJ174" i="4" s="1"/>
  <c r="AC174" i="4"/>
  <c r="AD174" i="4"/>
  <c r="AK174" i="4"/>
  <c r="AL174" i="4"/>
  <c r="AE174" i="4"/>
  <c r="BG1228" i="4"/>
  <c r="AJ1228" i="4"/>
  <c r="AC1228" i="4"/>
  <c r="AD1228" i="4"/>
  <c r="AK1228" i="4"/>
  <c r="AL1228" i="4"/>
  <c r="AE1228" i="4"/>
  <c r="AN1228" i="4" s="1"/>
  <c r="BG922" i="4"/>
  <c r="AJ922" i="4"/>
  <c r="AC922" i="4"/>
  <c r="AD922" i="4"/>
  <c r="AK922" i="4"/>
  <c r="AL922" i="4"/>
  <c r="AE922" i="4"/>
  <c r="BG911" i="4"/>
  <c r="AJ911" i="4"/>
  <c r="AC911" i="4"/>
  <c r="AD911" i="4"/>
  <c r="AK911" i="4"/>
  <c r="AL911" i="4"/>
  <c r="AE911" i="4"/>
  <c r="AV1191" i="4"/>
  <c r="AW1191" i="4"/>
  <c r="AZ1191" i="4" s="1"/>
  <c r="AX1191" i="4"/>
  <c r="AY1191" i="4"/>
  <c r="AJ1191" i="4"/>
  <c r="AC1191" i="4"/>
  <c r="AD1191" i="4"/>
  <c r="AK1191" i="4"/>
  <c r="AL1191" i="4"/>
  <c r="AE1191" i="4"/>
  <c r="AN1191" i="4" s="1"/>
  <c r="BG509" i="4"/>
  <c r="AJ509" i="4"/>
  <c r="AC509" i="4"/>
  <c r="AD509" i="4"/>
  <c r="AK509" i="4"/>
  <c r="AL509" i="4"/>
  <c r="AE509" i="4"/>
  <c r="BG798" i="4"/>
  <c r="AJ798" i="4"/>
  <c r="AC798" i="4"/>
  <c r="AD798" i="4"/>
  <c r="AK798" i="4"/>
  <c r="AL798" i="4"/>
  <c r="AE798" i="4"/>
  <c r="BG934" i="4"/>
  <c r="AJ934" i="4"/>
  <c r="AC934" i="4"/>
  <c r="AD934" i="4"/>
  <c r="AK934" i="4"/>
  <c r="AL934" i="4"/>
  <c r="AE934" i="4"/>
  <c r="BG698" i="4"/>
  <c r="AJ698" i="4"/>
  <c r="AC698" i="4"/>
  <c r="AD698" i="4"/>
  <c r="AK698" i="4"/>
  <c r="AL698" i="4"/>
  <c r="AE698" i="4"/>
  <c r="AN698" i="4" s="1"/>
  <c r="BG733" i="4"/>
  <c r="AJ733" i="4"/>
  <c r="AC733" i="4"/>
  <c r="AD733" i="4"/>
  <c r="AK733" i="4"/>
  <c r="AL733" i="4"/>
  <c r="AE733" i="4"/>
  <c r="BG290" i="4"/>
  <c r="AJ290" i="4"/>
  <c r="AC290" i="4"/>
  <c r="AD290" i="4"/>
  <c r="AK290" i="4"/>
  <c r="AL290" i="4"/>
  <c r="AE290" i="4"/>
  <c r="BG407" i="4"/>
  <c r="AJ407" i="4"/>
  <c r="AC407" i="4"/>
  <c r="AD407" i="4"/>
  <c r="AK407" i="4"/>
  <c r="AL407" i="4"/>
  <c r="AE407" i="4"/>
  <c r="BG860" i="4"/>
  <c r="AJ860" i="4"/>
  <c r="AC860" i="4"/>
  <c r="AS860" i="4" s="1"/>
  <c r="BJ860" i="4" s="1"/>
  <c r="AD860" i="4"/>
  <c r="AK860" i="4"/>
  <c r="AL860" i="4"/>
  <c r="AE860" i="4"/>
  <c r="BG90" i="4"/>
  <c r="AJ90" i="4"/>
  <c r="AC90" i="4"/>
  <c r="AD90" i="4"/>
  <c r="AK90" i="4"/>
  <c r="AL90" i="4"/>
  <c r="AE90" i="4"/>
  <c r="BG7" i="4"/>
  <c r="AJ7" i="4"/>
  <c r="AS7" i="4" s="1"/>
  <c r="AC7" i="4"/>
  <c r="AD7" i="4"/>
  <c r="AK7" i="4"/>
  <c r="AL7" i="4"/>
  <c r="AE7" i="4"/>
  <c r="BG419" i="4"/>
  <c r="AJ419" i="4"/>
  <c r="AC419" i="4"/>
  <c r="AD419" i="4"/>
  <c r="AK419" i="4"/>
  <c r="AL419" i="4"/>
  <c r="AE419" i="4"/>
  <c r="BG1023" i="4"/>
  <c r="AJ1023" i="4"/>
  <c r="AC1023" i="4"/>
  <c r="AD1023" i="4"/>
  <c r="AK1023" i="4"/>
  <c r="AL1023" i="4"/>
  <c r="AE1023" i="4"/>
  <c r="BG1273" i="4"/>
  <c r="AJ1273" i="4"/>
  <c r="AC1273" i="4"/>
  <c r="AD1273" i="4"/>
  <c r="AK1273" i="4"/>
  <c r="AL1273" i="4"/>
  <c r="AE1273" i="4"/>
  <c r="BG1266" i="4"/>
  <c r="AJ1266" i="4"/>
  <c r="AC1266" i="4"/>
  <c r="AD1266" i="4"/>
  <c r="AK1266" i="4"/>
  <c r="AP1266" i="4" s="1"/>
  <c r="AL1266" i="4"/>
  <c r="AE1266" i="4"/>
  <c r="BG1040" i="4"/>
  <c r="AJ1040" i="4"/>
  <c r="AC1040" i="4"/>
  <c r="AD1040" i="4"/>
  <c r="AK1040" i="4"/>
  <c r="AL1040" i="4"/>
  <c r="AE1040" i="4"/>
  <c r="BG1305" i="4"/>
  <c r="AJ1305" i="4"/>
  <c r="AC1305" i="4"/>
  <c r="AD1305" i="4"/>
  <c r="AK1305" i="4"/>
  <c r="AL1305" i="4"/>
  <c r="AE1305" i="4"/>
  <c r="BG173" i="4"/>
  <c r="AJ173" i="4"/>
  <c r="AC173" i="4"/>
  <c r="AD173" i="4"/>
  <c r="AK173" i="4"/>
  <c r="AL173" i="4"/>
  <c r="AE173" i="4"/>
  <c r="BG1227" i="4"/>
  <c r="AJ1227" i="4"/>
  <c r="AC1227" i="4"/>
  <c r="AD1227" i="4"/>
  <c r="AK1227" i="4"/>
  <c r="AL1227" i="4"/>
  <c r="AE1227" i="4"/>
  <c r="BG921" i="4"/>
  <c r="AJ921" i="4"/>
  <c r="AS921" i="4" s="1"/>
  <c r="BJ921" i="4" s="1"/>
  <c r="AC921" i="4"/>
  <c r="AD921" i="4"/>
  <c r="AK921" i="4"/>
  <c r="AL921" i="4"/>
  <c r="AE921" i="4"/>
  <c r="BG910" i="4"/>
  <c r="AJ910" i="4"/>
  <c r="AC910" i="4"/>
  <c r="AD910" i="4"/>
  <c r="AK910" i="4"/>
  <c r="AL910" i="4"/>
  <c r="AE910" i="4"/>
  <c r="BG189" i="4"/>
  <c r="AJ189" i="4"/>
  <c r="AC189" i="4"/>
  <c r="AD189" i="4"/>
  <c r="AK189" i="4"/>
  <c r="AL189" i="4"/>
  <c r="AE189" i="4"/>
  <c r="BG261" i="4"/>
  <c r="AJ261" i="4"/>
  <c r="AC261" i="4"/>
  <c r="AD261" i="4"/>
  <c r="AK261" i="4"/>
  <c r="AP261" i="4" s="1"/>
  <c r="AL261" i="4"/>
  <c r="AE261" i="4"/>
  <c r="BG260" i="4"/>
  <c r="AJ260" i="4"/>
  <c r="AC260" i="4"/>
  <c r="AD260" i="4"/>
  <c r="AK260" i="4"/>
  <c r="AL260" i="4"/>
  <c r="AE260" i="4"/>
  <c r="BG375" i="4"/>
  <c r="AJ375" i="4"/>
  <c r="AC375" i="4"/>
  <c r="AD375" i="4"/>
  <c r="AK375" i="4"/>
  <c r="AL375" i="4"/>
  <c r="AE375" i="4"/>
  <c r="BG304" i="4"/>
  <c r="AJ304" i="4"/>
  <c r="AC304" i="4"/>
  <c r="AD304" i="4"/>
  <c r="AK304" i="4"/>
  <c r="AL304" i="4"/>
  <c r="AE304" i="4"/>
  <c r="BG188" i="4"/>
  <c r="AJ188" i="4"/>
  <c r="AC188" i="4"/>
  <c r="AD188" i="4"/>
  <c r="AK188" i="4"/>
  <c r="AL188" i="4"/>
  <c r="AE188" i="4"/>
  <c r="BG259" i="4"/>
  <c r="AJ259" i="4"/>
  <c r="AC259" i="4"/>
  <c r="AD259" i="4"/>
  <c r="AK259" i="4"/>
  <c r="AL259" i="4"/>
  <c r="AE259" i="4"/>
  <c r="BG258" i="4"/>
  <c r="AJ258" i="4"/>
  <c r="AC258" i="4"/>
  <c r="AD258" i="4"/>
  <c r="AK258" i="4"/>
  <c r="AL258" i="4"/>
  <c r="AE258" i="4"/>
  <c r="BG283" i="4"/>
  <c r="AJ283" i="4"/>
  <c r="AC283" i="4"/>
  <c r="AD283" i="4"/>
  <c r="AK283" i="4"/>
  <c r="AL283" i="4"/>
  <c r="AE283" i="4"/>
  <c r="BG374" i="4"/>
  <c r="AJ374" i="4"/>
  <c r="AC374" i="4"/>
  <c r="AD374" i="4"/>
  <c r="AK374" i="4"/>
  <c r="AL374" i="4"/>
  <c r="AE374" i="4"/>
  <c r="BG185" i="4"/>
  <c r="AJ185" i="4"/>
  <c r="AC185" i="4"/>
  <c r="AD185" i="4"/>
  <c r="AK185" i="4"/>
  <c r="AL185" i="4"/>
  <c r="AE185" i="4"/>
  <c r="BG303" i="4"/>
  <c r="AJ303" i="4"/>
  <c r="AC303" i="4"/>
  <c r="AD303" i="4"/>
  <c r="AK303" i="4"/>
  <c r="AL303" i="4"/>
  <c r="AE303" i="4"/>
  <c r="BG646" i="4"/>
  <c r="AJ646" i="4"/>
  <c r="AC646" i="4"/>
  <c r="AD646" i="4"/>
  <c r="AK646" i="4"/>
  <c r="AL646" i="4"/>
  <c r="AE646" i="4"/>
  <c r="BG231" i="4"/>
  <c r="AJ231" i="4"/>
  <c r="AC231" i="4"/>
  <c r="AD231" i="4"/>
  <c r="AK231" i="4"/>
  <c r="AL231" i="4"/>
  <c r="AE231" i="4"/>
  <c r="BG221" i="4"/>
  <c r="AJ221" i="4"/>
  <c r="AS221" i="4" s="1"/>
  <c r="BJ221" i="4" s="1"/>
  <c r="AC221" i="4"/>
  <c r="AD221" i="4"/>
  <c r="AK221" i="4"/>
  <c r="AL221" i="4"/>
  <c r="AE221" i="4"/>
  <c r="BG237" i="4"/>
  <c r="AJ237" i="4"/>
  <c r="AC237" i="4"/>
  <c r="AD237" i="4"/>
  <c r="AK237" i="4"/>
  <c r="AL237" i="4"/>
  <c r="AE237" i="4"/>
  <c r="BG487" i="4"/>
  <c r="AJ487" i="4"/>
  <c r="AC487" i="4"/>
  <c r="AD487" i="4"/>
  <c r="AK487" i="4"/>
  <c r="AL487" i="4"/>
  <c r="AE487" i="4"/>
  <c r="BG792" i="4"/>
  <c r="AJ792" i="4"/>
  <c r="AC792" i="4"/>
  <c r="AD792" i="4"/>
  <c r="AK792" i="4"/>
  <c r="AL792" i="4"/>
  <c r="AE792" i="4"/>
  <c r="BG791" i="4"/>
  <c r="AJ791" i="4"/>
  <c r="AC791" i="4"/>
  <c r="AD791" i="4"/>
  <c r="AK791" i="4"/>
  <c r="AL791" i="4"/>
  <c r="AE791" i="4"/>
  <c r="BG418" i="4"/>
  <c r="AJ418" i="4"/>
  <c r="AC418" i="4"/>
  <c r="AD418" i="4"/>
  <c r="AK418" i="4"/>
  <c r="AL418" i="4"/>
  <c r="AE418" i="4"/>
  <c r="BG1022" i="4"/>
  <c r="AJ1022" i="4"/>
  <c r="AC1022" i="4"/>
  <c r="AD1022" i="4"/>
  <c r="AK1022" i="4"/>
  <c r="AL1022" i="4"/>
  <c r="AE1022" i="4"/>
  <c r="BG22" i="4"/>
  <c r="AJ22" i="4"/>
  <c r="AS22" i="4" s="1"/>
  <c r="AC22" i="4"/>
  <c r="AD22" i="4"/>
  <c r="AK22" i="4"/>
  <c r="AL22" i="4"/>
  <c r="AE22" i="4"/>
  <c r="BG514" i="4"/>
  <c r="AJ514" i="4"/>
  <c r="AC514" i="4"/>
  <c r="AD514" i="4"/>
  <c r="AK514" i="4"/>
  <c r="AL514" i="4"/>
  <c r="AE514" i="4"/>
  <c r="BG388" i="4"/>
  <c r="AJ388" i="4"/>
  <c r="AC388" i="4"/>
  <c r="AD388" i="4"/>
  <c r="AK388" i="4"/>
  <c r="AL388" i="4"/>
  <c r="AE388" i="4"/>
  <c r="AV1089" i="4"/>
  <c r="AW1089" i="4"/>
  <c r="AX1089" i="4"/>
  <c r="AY1089" i="4"/>
  <c r="AZ1089" i="4" s="1"/>
  <c r="AJ1089" i="4"/>
  <c r="AC1089" i="4"/>
  <c r="AD1089" i="4"/>
  <c r="AK1089" i="4"/>
  <c r="AL1089" i="4"/>
  <c r="AE1089" i="4"/>
  <c r="BG245" i="4"/>
  <c r="AJ245" i="4"/>
  <c r="AC245" i="4"/>
  <c r="AD245" i="4"/>
  <c r="AK245" i="4"/>
  <c r="AL245" i="4"/>
  <c r="AE245" i="4"/>
  <c r="BG600" i="4"/>
  <c r="AJ600" i="4"/>
  <c r="AC600" i="4"/>
  <c r="AD600" i="4"/>
  <c r="AK600" i="4"/>
  <c r="AL600" i="4"/>
  <c r="AE600" i="4"/>
  <c r="BG289" i="4"/>
  <c r="AJ289" i="4"/>
  <c r="AC289" i="4"/>
  <c r="AD289" i="4"/>
  <c r="AK289" i="4"/>
  <c r="AL289" i="4"/>
  <c r="AE289" i="4"/>
  <c r="BG406" i="4"/>
  <c r="AJ406" i="4"/>
  <c r="AC406" i="4"/>
  <c r="AD406" i="4"/>
  <c r="AK406" i="4"/>
  <c r="AL406" i="4"/>
  <c r="AE406" i="4"/>
  <c r="BG713" i="4"/>
  <c r="AJ713" i="4"/>
  <c r="AC713" i="4"/>
  <c r="AD713" i="4"/>
  <c r="AK713" i="4"/>
  <c r="AL713" i="4"/>
  <c r="AE713" i="4"/>
  <c r="BG76" i="4"/>
  <c r="AJ76" i="4"/>
  <c r="AC76" i="4"/>
  <c r="AD76" i="4"/>
  <c r="AK76" i="4"/>
  <c r="AL76" i="4"/>
  <c r="AE76" i="4"/>
  <c r="BG940" i="4"/>
  <c r="AJ940" i="4"/>
  <c r="AC940" i="4"/>
  <c r="AD940" i="4"/>
  <c r="AK940" i="4"/>
  <c r="AL940" i="4"/>
  <c r="AE940" i="4"/>
  <c r="BG40" i="4"/>
  <c r="AJ40" i="4"/>
  <c r="AC40" i="4"/>
  <c r="AD40" i="4"/>
  <c r="AK40" i="4"/>
  <c r="AP40" i="4" s="1"/>
  <c r="AL40" i="4"/>
  <c r="AE40" i="4"/>
  <c r="BG21" i="4"/>
  <c r="AJ21" i="4"/>
  <c r="AC21" i="4"/>
  <c r="AD21" i="4"/>
  <c r="AK21" i="4"/>
  <c r="AL21" i="4"/>
  <c r="AE21" i="4"/>
  <c r="BG513" i="4"/>
  <c r="AJ513" i="4"/>
  <c r="AC513" i="4"/>
  <c r="AD513" i="4"/>
  <c r="AK513" i="4"/>
  <c r="AL513" i="4"/>
  <c r="AE513" i="4"/>
  <c r="BG1088" i="4"/>
  <c r="AJ1088" i="4"/>
  <c r="AC1088" i="4"/>
  <c r="AD1088" i="4"/>
  <c r="AK1088" i="4"/>
  <c r="AL1088" i="4"/>
  <c r="AE1088" i="4"/>
  <c r="BG244" i="4"/>
  <c r="BJ244" i="4" s="1"/>
  <c r="AJ244" i="4"/>
  <c r="AC244" i="4"/>
  <c r="AD244" i="4"/>
  <c r="AK244" i="4"/>
  <c r="AL244" i="4"/>
  <c r="AE244" i="4"/>
  <c r="BG842" i="4"/>
  <c r="AJ842" i="4"/>
  <c r="AC842" i="4"/>
  <c r="AD842" i="4"/>
  <c r="AK842" i="4"/>
  <c r="AL842" i="4"/>
  <c r="AE842" i="4"/>
  <c r="BG781" i="4"/>
  <c r="AJ781" i="4"/>
  <c r="AC781" i="4"/>
  <c r="AD781" i="4"/>
  <c r="AK781" i="4"/>
  <c r="AL781" i="4"/>
  <c r="AE781" i="4"/>
  <c r="BG712" i="4"/>
  <c r="AJ712" i="4"/>
  <c r="AC712" i="4"/>
  <c r="AD712" i="4"/>
  <c r="AK712" i="4"/>
  <c r="AL712" i="4"/>
  <c r="AE712" i="4"/>
  <c r="BG75" i="4"/>
  <c r="AJ75" i="4"/>
  <c r="AC75" i="4"/>
  <c r="AD75" i="4"/>
  <c r="AK75" i="4"/>
  <c r="AP75" i="4" s="1"/>
  <c r="AL75" i="4"/>
  <c r="AE75" i="4"/>
  <c r="BG939" i="4"/>
  <c r="AJ939" i="4"/>
  <c r="AC939" i="4"/>
  <c r="AD939" i="4"/>
  <c r="AK939" i="4"/>
  <c r="AL939" i="4"/>
  <c r="AE939" i="4"/>
  <c r="BG539" i="4"/>
  <c r="AJ539" i="4"/>
  <c r="AC539" i="4"/>
  <c r="AD539" i="4"/>
  <c r="AK539" i="4"/>
  <c r="AL539" i="4"/>
  <c r="AE539" i="4"/>
  <c r="BG39" i="4"/>
  <c r="AJ39" i="4"/>
  <c r="AC39" i="4"/>
  <c r="AD39" i="4"/>
  <c r="AK39" i="4"/>
  <c r="AL39" i="4"/>
  <c r="AE39" i="4"/>
  <c r="BG548" i="4"/>
  <c r="AJ548" i="4"/>
  <c r="AC548" i="4"/>
  <c r="AD548" i="4"/>
  <c r="AK548" i="4"/>
  <c r="AL548" i="4"/>
  <c r="AE548" i="4"/>
  <c r="BG534" i="4"/>
  <c r="AJ534" i="4"/>
  <c r="AC534" i="4"/>
  <c r="AD534" i="4"/>
  <c r="AK534" i="4"/>
  <c r="AL534" i="4"/>
  <c r="AE534" i="4"/>
  <c r="BG387" i="4"/>
  <c r="AJ387" i="4"/>
  <c r="AC387" i="4"/>
  <c r="AD387" i="4"/>
  <c r="AK387" i="4"/>
  <c r="AL387" i="4"/>
  <c r="AE387" i="4"/>
  <c r="AV753" i="4"/>
  <c r="AW753" i="4"/>
  <c r="AX753" i="4"/>
  <c r="AY753" i="4"/>
  <c r="AZ753" i="4" s="1"/>
  <c r="AJ753" i="4"/>
  <c r="AC753" i="4"/>
  <c r="AD753" i="4"/>
  <c r="AK753" i="4"/>
  <c r="AL753" i="4"/>
  <c r="AE753" i="4"/>
  <c r="BG312" i="4"/>
  <c r="AJ312" i="4"/>
  <c r="AC312" i="4"/>
  <c r="AD312" i="4"/>
  <c r="AK312" i="4"/>
  <c r="AL312" i="4"/>
  <c r="AE312" i="4"/>
  <c r="BG123" i="4"/>
  <c r="AJ123" i="4"/>
  <c r="AC123" i="4"/>
  <c r="AD123" i="4"/>
  <c r="AK123" i="4"/>
  <c r="AL123" i="4"/>
  <c r="AE123" i="4"/>
  <c r="BG931" i="4"/>
  <c r="AJ931" i="4"/>
  <c r="AC931" i="4"/>
  <c r="AD931" i="4"/>
  <c r="AK931" i="4"/>
  <c r="AL931" i="4"/>
  <c r="AE931" i="4"/>
  <c r="BG666" i="4"/>
  <c r="AJ666" i="4"/>
  <c r="AC666" i="4"/>
  <c r="AD666" i="4"/>
  <c r="AK666" i="4"/>
  <c r="AP666" i="4" s="1"/>
  <c r="AL666" i="4"/>
  <c r="AE666" i="4"/>
  <c r="BG367" i="4"/>
  <c r="AJ367" i="4"/>
  <c r="AS367" i="4" s="1"/>
  <c r="AC367" i="4"/>
  <c r="AD367" i="4"/>
  <c r="AK367" i="4"/>
  <c r="AL367" i="4"/>
  <c r="AE367" i="4"/>
  <c r="BG859" i="4"/>
  <c r="AJ859" i="4"/>
  <c r="AC859" i="4"/>
  <c r="AS859" i="4" s="1"/>
  <c r="BJ859" i="4" s="1"/>
  <c r="AD859" i="4"/>
  <c r="AK859" i="4"/>
  <c r="AL859" i="4"/>
  <c r="AE859" i="4"/>
  <c r="BG67" i="4"/>
  <c r="AJ67" i="4"/>
  <c r="AC67" i="4"/>
  <c r="AD67" i="4"/>
  <c r="AK67" i="4"/>
  <c r="AL67" i="4"/>
  <c r="AE67" i="4"/>
  <c r="BG1247" i="4"/>
  <c r="AJ1247" i="4"/>
  <c r="AC1247" i="4"/>
  <c r="AD1247" i="4"/>
  <c r="AK1247" i="4"/>
  <c r="AN1247" i="4" s="1"/>
  <c r="AL1247" i="4"/>
  <c r="AE1247" i="4"/>
  <c r="BG553" i="4"/>
  <c r="AJ553" i="4"/>
  <c r="AS553" i="4" s="1"/>
  <c r="AC553" i="4"/>
  <c r="AD553" i="4"/>
  <c r="AK553" i="4"/>
  <c r="AL553" i="4"/>
  <c r="AE553" i="4"/>
  <c r="BG117" i="4"/>
  <c r="AJ117" i="4"/>
  <c r="AC117" i="4"/>
  <c r="AD117" i="4"/>
  <c r="AK117" i="4"/>
  <c r="AL117" i="4"/>
  <c r="AE117" i="4"/>
  <c r="BG30" i="4"/>
  <c r="AJ30" i="4"/>
  <c r="AC30" i="4"/>
  <c r="AD30" i="4"/>
  <c r="AK30" i="4"/>
  <c r="AL30" i="4"/>
  <c r="AE30" i="4"/>
  <c r="BG395" i="4"/>
  <c r="AJ395" i="4"/>
  <c r="AC395" i="4"/>
  <c r="AD395" i="4"/>
  <c r="AK395" i="4"/>
  <c r="AL395" i="4"/>
  <c r="AE395" i="4"/>
  <c r="BG541" i="4"/>
  <c r="AJ541" i="4"/>
  <c r="AS541" i="4" s="1"/>
  <c r="AC541" i="4"/>
  <c r="AD541" i="4"/>
  <c r="AK541" i="4"/>
  <c r="AL541" i="4"/>
  <c r="AE541" i="4"/>
  <c r="AV658" i="4"/>
  <c r="AW658" i="4"/>
  <c r="BA658" i="4" s="1"/>
  <c r="AX658" i="4"/>
  <c r="AZ658" i="4" s="1"/>
  <c r="BB658" i="4" s="1"/>
  <c r="BD658" i="4" s="1"/>
  <c r="BE658" i="4" s="1"/>
  <c r="AY658" i="4"/>
  <c r="AJ658" i="4"/>
  <c r="AC658" i="4"/>
  <c r="AD658" i="4"/>
  <c r="AP658" i="4" s="1"/>
  <c r="AK658" i="4"/>
  <c r="AL658" i="4"/>
  <c r="AE658" i="4"/>
  <c r="BG373" i="4"/>
  <c r="AJ373" i="4"/>
  <c r="AC373" i="4"/>
  <c r="AD373" i="4"/>
  <c r="AK373" i="4"/>
  <c r="AL373" i="4"/>
  <c r="AE373" i="4"/>
  <c r="BG302" i="4"/>
  <c r="AJ302" i="4"/>
  <c r="AC302" i="4"/>
  <c r="AD302" i="4"/>
  <c r="AK302" i="4"/>
  <c r="AL302" i="4"/>
  <c r="AE302" i="4"/>
  <c r="BG645" i="4"/>
  <c r="AJ645" i="4"/>
  <c r="AC645" i="4"/>
  <c r="AD645" i="4"/>
  <c r="AK645" i="4"/>
  <c r="AL645" i="4"/>
  <c r="AE645" i="4"/>
  <c r="AV230" i="4"/>
  <c r="AW230" i="4"/>
  <c r="AX230" i="4"/>
  <c r="AY230" i="4"/>
  <c r="AZ230" i="4" s="1"/>
  <c r="AJ230" i="4"/>
  <c r="AC230" i="4"/>
  <c r="AD230" i="4"/>
  <c r="AK230" i="4"/>
  <c r="AL230" i="4"/>
  <c r="AE230" i="4"/>
  <c r="AV220" i="4"/>
  <c r="AW220" i="4"/>
  <c r="AZ220" i="4" s="1"/>
  <c r="AX220" i="4"/>
  <c r="AY220" i="4"/>
  <c r="AJ220" i="4"/>
  <c r="AC220" i="4"/>
  <c r="AD220" i="4"/>
  <c r="AK220" i="4"/>
  <c r="AL220" i="4"/>
  <c r="AE220" i="4"/>
  <c r="BG106" i="4"/>
  <c r="AJ106" i="4"/>
  <c r="AC106" i="4"/>
  <c r="AD106" i="4"/>
  <c r="AK106" i="4"/>
  <c r="AL106" i="4"/>
  <c r="AE106" i="4"/>
  <c r="AV430" i="4"/>
  <c r="AZ430" i="4" s="1"/>
  <c r="AW430" i="4"/>
  <c r="AX430" i="4"/>
  <c r="AY430" i="4"/>
  <c r="AJ430" i="4"/>
  <c r="AC430" i="4"/>
  <c r="AD430" i="4"/>
  <c r="AK430" i="4"/>
  <c r="AL430" i="4"/>
  <c r="AE430" i="4"/>
  <c r="AV688" i="4"/>
  <c r="AW688" i="4"/>
  <c r="AX688" i="4"/>
  <c r="AZ688" i="4" s="1"/>
  <c r="AY688" i="4"/>
  <c r="AJ688" i="4"/>
  <c r="AC688" i="4"/>
  <c r="AD688" i="4"/>
  <c r="AP688" i="4" s="1"/>
  <c r="AK688" i="4"/>
  <c r="AL688" i="4"/>
  <c r="AE688" i="4"/>
  <c r="BG235" i="4"/>
  <c r="AJ235" i="4"/>
  <c r="AC235" i="4"/>
  <c r="AD235" i="4"/>
  <c r="AK235" i="4"/>
  <c r="AL235" i="4"/>
  <c r="AE235" i="4"/>
  <c r="BG657" i="4"/>
  <c r="AJ657" i="4"/>
  <c r="AC657" i="4"/>
  <c r="AD657" i="4"/>
  <c r="AK657" i="4"/>
  <c r="AL657" i="4"/>
  <c r="AE657" i="4"/>
  <c r="AV372" i="4"/>
  <c r="AW372" i="4"/>
  <c r="AX372" i="4"/>
  <c r="AZ372" i="4" s="1"/>
  <c r="AY372" i="4"/>
  <c r="AJ372" i="4"/>
  <c r="AC372" i="4"/>
  <c r="AD372" i="4"/>
  <c r="AP372" i="4" s="1"/>
  <c r="AK372" i="4"/>
  <c r="AL372" i="4"/>
  <c r="AE372" i="4"/>
  <c r="BG301" i="4"/>
  <c r="AJ301" i="4"/>
  <c r="AC301" i="4"/>
  <c r="AD301" i="4"/>
  <c r="AK301" i="4"/>
  <c r="AL301" i="4"/>
  <c r="AE301" i="4"/>
  <c r="AV644" i="4"/>
  <c r="AW644" i="4"/>
  <c r="AZ644" i="4" s="1"/>
  <c r="AX644" i="4"/>
  <c r="AY644" i="4"/>
  <c r="AJ644" i="4"/>
  <c r="AC644" i="4"/>
  <c r="AD644" i="4"/>
  <c r="AK644" i="4"/>
  <c r="AL644" i="4"/>
  <c r="AE644" i="4"/>
  <c r="AV229" i="4"/>
  <c r="AW229" i="4"/>
  <c r="AX229" i="4"/>
  <c r="AY229" i="4"/>
  <c r="AZ229" i="4" s="1"/>
  <c r="AJ229" i="4"/>
  <c r="AC229" i="4"/>
  <c r="AD229" i="4"/>
  <c r="AK229" i="4"/>
  <c r="AL229" i="4"/>
  <c r="AE229" i="4"/>
  <c r="AV219" i="4"/>
  <c r="AW219" i="4"/>
  <c r="AZ219" i="4" s="1"/>
  <c r="AX219" i="4"/>
  <c r="AY219" i="4"/>
  <c r="AJ219" i="4"/>
  <c r="AC219" i="4"/>
  <c r="AD219" i="4"/>
  <c r="AK219" i="4"/>
  <c r="AL219" i="4"/>
  <c r="AE219" i="4"/>
  <c r="BG105" i="4"/>
  <c r="AJ105" i="4"/>
  <c r="AC105" i="4"/>
  <c r="AD105" i="4"/>
  <c r="AP105" i="4" s="1"/>
  <c r="AK105" i="4"/>
  <c r="AL105" i="4"/>
  <c r="AE105" i="4"/>
  <c r="BG326" i="4"/>
  <c r="BJ326" i="4" s="1"/>
  <c r="AJ326" i="4"/>
  <c r="AC326" i="4"/>
  <c r="AD326" i="4"/>
  <c r="AK326" i="4"/>
  <c r="AL326" i="4"/>
  <c r="AE326" i="4"/>
  <c r="BG47" i="4"/>
  <c r="AJ47" i="4"/>
  <c r="AC47" i="4"/>
  <c r="AD47" i="4"/>
  <c r="AK47" i="4"/>
  <c r="AL47" i="4"/>
  <c r="AE47" i="4"/>
  <c r="BG46" i="4"/>
  <c r="AJ46" i="4"/>
  <c r="AC46" i="4"/>
  <c r="AD46" i="4"/>
  <c r="AK46" i="4"/>
  <c r="AL46" i="4"/>
  <c r="AE46" i="4"/>
  <c r="BG1181" i="4"/>
  <c r="AJ1181" i="4"/>
  <c r="AC1181" i="4"/>
  <c r="AD1181" i="4"/>
  <c r="AK1181" i="4"/>
  <c r="AL1181" i="4"/>
  <c r="AE1181" i="4"/>
  <c r="BG494" i="4"/>
  <c r="AJ494" i="4"/>
  <c r="AC494" i="4"/>
  <c r="AD494" i="4"/>
  <c r="AK494" i="4"/>
  <c r="AL494" i="4"/>
  <c r="AE494" i="4"/>
  <c r="BG325" i="4"/>
  <c r="AJ325" i="4"/>
  <c r="AC325" i="4"/>
  <c r="AD325" i="4"/>
  <c r="AK325" i="4"/>
  <c r="AL325" i="4"/>
  <c r="AE325" i="4"/>
  <c r="BG45" i="4"/>
  <c r="AJ45" i="4"/>
  <c r="AC45" i="4"/>
  <c r="AD45" i="4"/>
  <c r="AK45" i="4"/>
  <c r="AL45" i="4"/>
  <c r="AE45" i="4"/>
  <c r="BG44" i="4"/>
  <c r="AJ44" i="4"/>
  <c r="AC44" i="4"/>
  <c r="AD44" i="4"/>
  <c r="AK44" i="4"/>
  <c r="AL44" i="4"/>
  <c r="AE44" i="4"/>
  <c r="BG1180" i="4"/>
  <c r="AJ1180" i="4"/>
  <c r="AC1180" i="4"/>
  <c r="AD1180" i="4"/>
  <c r="AK1180" i="4"/>
  <c r="AP1180" i="4" s="1"/>
  <c r="AL1180" i="4"/>
  <c r="AE1180" i="4"/>
  <c r="BG493" i="4"/>
  <c r="AJ493" i="4"/>
  <c r="AC493" i="4"/>
  <c r="AD493" i="4"/>
  <c r="AK493" i="4"/>
  <c r="AL493" i="4"/>
  <c r="AE493" i="4"/>
  <c r="BG29" i="4"/>
  <c r="AJ29" i="4"/>
  <c r="AC29" i="4"/>
  <c r="AD29" i="4"/>
  <c r="AK29" i="4"/>
  <c r="AL29" i="4"/>
  <c r="AE29" i="4"/>
  <c r="BG234" i="4"/>
  <c r="AJ234" i="4"/>
  <c r="AC234" i="4"/>
  <c r="AD234" i="4"/>
  <c r="AK234" i="4"/>
  <c r="AL234" i="4"/>
  <c r="AE234" i="4"/>
  <c r="BG394" i="4"/>
  <c r="AJ394" i="4"/>
  <c r="AC394" i="4"/>
  <c r="AD394" i="4"/>
  <c r="AK394" i="4"/>
  <c r="AL394" i="4"/>
  <c r="AE394" i="4"/>
  <c r="BG540" i="4"/>
  <c r="AJ540" i="4"/>
  <c r="AC540" i="4"/>
  <c r="AD540" i="4"/>
  <c r="AK540" i="4"/>
  <c r="AL540" i="4"/>
  <c r="AE540" i="4"/>
  <c r="BG656" i="4"/>
  <c r="AJ656" i="4"/>
  <c r="AC656" i="4"/>
  <c r="AD656" i="4"/>
  <c r="AK656" i="4"/>
  <c r="AL656" i="4"/>
  <c r="AE656" i="4"/>
  <c r="AV371" i="4"/>
  <c r="AW371" i="4"/>
  <c r="AX371" i="4"/>
  <c r="AY371" i="4"/>
  <c r="AZ371" i="4" s="1"/>
  <c r="AJ371" i="4"/>
  <c r="AC371" i="4"/>
  <c r="AD371" i="4"/>
  <c r="AK371" i="4"/>
  <c r="AL371" i="4"/>
  <c r="AE371" i="4"/>
  <c r="BG300" i="4"/>
  <c r="AJ300" i="4"/>
  <c r="AC300" i="4"/>
  <c r="AD300" i="4"/>
  <c r="AK300" i="4"/>
  <c r="AL300" i="4"/>
  <c r="AE300" i="4"/>
  <c r="BG643" i="4"/>
  <c r="AJ643" i="4"/>
  <c r="AC643" i="4"/>
  <c r="AD643" i="4"/>
  <c r="AK643" i="4"/>
  <c r="AL643" i="4"/>
  <c r="AE643" i="4"/>
  <c r="AV228" i="4"/>
  <c r="AW228" i="4"/>
  <c r="AX228" i="4"/>
  <c r="AY228" i="4"/>
  <c r="AZ228" i="4" s="1"/>
  <c r="AJ228" i="4"/>
  <c r="AC228" i="4"/>
  <c r="AD228" i="4"/>
  <c r="AK228" i="4"/>
  <c r="AL228" i="4"/>
  <c r="AE228" i="4"/>
  <c r="BG218" i="4"/>
  <c r="AJ218" i="4"/>
  <c r="AC218" i="4"/>
  <c r="AD218" i="4"/>
  <c r="AK218" i="4"/>
  <c r="AL218" i="4"/>
  <c r="AE218" i="4"/>
  <c r="BG104" i="4"/>
  <c r="AJ104" i="4"/>
  <c r="AC104" i="4"/>
  <c r="AP104" i="4" s="1"/>
  <c r="AD104" i="4"/>
  <c r="AK104" i="4"/>
  <c r="AL104" i="4"/>
  <c r="AE104" i="4"/>
  <c r="AV429" i="4"/>
  <c r="AW429" i="4"/>
  <c r="AX429" i="4"/>
  <c r="AY429" i="4"/>
  <c r="AZ429" i="4" s="1"/>
  <c r="AJ429" i="4"/>
  <c r="AC429" i="4"/>
  <c r="AD429" i="4"/>
  <c r="AK429" i="4"/>
  <c r="AL429" i="4"/>
  <c r="AE429" i="4"/>
  <c r="BG687" i="4"/>
  <c r="AJ687" i="4"/>
  <c r="AC687" i="4"/>
  <c r="AD687" i="4"/>
  <c r="AK687" i="4"/>
  <c r="AL687" i="4"/>
  <c r="AE687" i="4"/>
  <c r="BG19" i="4"/>
  <c r="AJ19" i="4"/>
  <c r="AC19" i="4"/>
  <c r="AD19" i="4"/>
  <c r="AK19" i="4"/>
  <c r="AL19" i="4"/>
  <c r="AE19" i="4"/>
  <c r="BG662" i="4"/>
  <c r="AJ662" i="4"/>
  <c r="AC662" i="4"/>
  <c r="AD662" i="4"/>
  <c r="AK662" i="4"/>
  <c r="AL662" i="4"/>
  <c r="AE662" i="4"/>
  <c r="BG113" i="4"/>
  <c r="AJ113" i="4"/>
  <c r="AC113" i="4"/>
  <c r="AD113" i="4"/>
  <c r="AK113" i="4"/>
  <c r="AL113" i="4"/>
  <c r="AE113" i="4"/>
  <c r="BG217" i="4"/>
  <c r="AJ217" i="4"/>
  <c r="AC217" i="4"/>
  <c r="AD217" i="4"/>
  <c r="AK217" i="4"/>
  <c r="AL217" i="4"/>
  <c r="AE217" i="4"/>
  <c r="BG464" i="4"/>
  <c r="AJ464" i="4"/>
  <c r="AC464" i="4"/>
  <c r="AD464" i="4"/>
  <c r="AK464" i="4"/>
  <c r="AL464" i="4"/>
  <c r="AE464" i="4"/>
  <c r="BG299" i="4"/>
  <c r="AJ299" i="4"/>
  <c r="AC299" i="4"/>
  <c r="AD299" i="4"/>
  <c r="AK299" i="4"/>
  <c r="AL299" i="4"/>
  <c r="AE299" i="4"/>
  <c r="BG402" i="4"/>
  <c r="AJ402" i="4"/>
  <c r="AC402" i="4"/>
  <c r="AD402" i="4"/>
  <c r="AK402" i="4"/>
  <c r="AL402" i="4"/>
  <c r="AE402" i="4"/>
  <c r="BG216" i="4"/>
  <c r="AJ216" i="4"/>
  <c r="AC216" i="4"/>
  <c r="AD216" i="4"/>
  <c r="AK216" i="4"/>
  <c r="AL216" i="4"/>
  <c r="AE216" i="4"/>
  <c r="BG227" i="4"/>
  <c r="AJ227" i="4"/>
  <c r="AC227" i="4"/>
  <c r="AD227" i="4"/>
  <c r="AK227" i="4"/>
  <c r="AL227" i="4"/>
  <c r="AE227" i="4"/>
  <c r="AN227" i="4" s="1"/>
  <c r="BG379" i="4"/>
  <c r="AJ379" i="4"/>
  <c r="AC379" i="4"/>
  <c r="AD379" i="4"/>
  <c r="AK379" i="4"/>
  <c r="AL379" i="4"/>
  <c r="AE379" i="4"/>
  <c r="BG112" i="4"/>
  <c r="AJ112" i="4"/>
  <c r="AC112" i="4"/>
  <c r="AD112" i="4"/>
  <c r="AK112" i="4"/>
  <c r="AL112" i="4"/>
  <c r="AE112" i="4"/>
  <c r="BG215" i="4"/>
  <c r="AJ215" i="4"/>
  <c r="AC215" i="4"/>
  <c r="AD215" i="4"/>
  <c r="AK215" i="4"/>
  <c r="AL215" i="4"/>
  <c r="AE215" i="4"/>
  <c r="BG463" i="4"/>
  <c r="AJ463" i="4"/>
  <c r="AC463" i="4"/>
  <c r="AD463" i="4"/>
  <c r="AK463" i="4"/>
  <c r="AL463" i="4"/>
  <c r="AE463" i="4"/>
  <c r="AN463" i="4" s="1"/>
  <c r="BG762" i="4"/>
  <c r="AJ762" i="4"/>
  <c r="AC762" i="4"/>
  <c r="AD762" i="4"/>
  <c r="AK762" i="4"/>
  <c r="AL762" i="4"/>
  <c r="AE762" i="4"/>
  <c r="BG502" i="4"/>
  <c r="AJ502" i="4"/>
  <c r="AC502" i="4"/>
  <c r="AD502" i="4"/>
  <c r="AK502" i="4"/>
  <c r="AL502" i="4"/>
  <c r="AE502" i="4"/>
  <c r="BG36" i="4"/>
  <c r="AJ36" i="4"/>
  <c r="AC36" i="4"/>
  <c r="AD36" i="4"/>
  <c r="AK36" i="4"/>
  <c r="AL36" i="4"/>
  <c r="AE36" i="4"/>
  <c r="BG298" i="4"/>
  <c r="AJ298" i="4"/>
  <c r="AC298" i="4"/>
  <c r="AD298" i="4"/>
  <c r="AK298" i="4"/>
  <c r="AL298" i="4"/>
  <c r="AE298" i="4"/>
  <c r="AN298" i="4" s="1"/>
  <c r="BG481" i="4"/>
  <c r="AJ481" i="4"/>
  <c r="AC481" i="4"/>
  <c r="AD481" i="4"/>
  <c r="AK481" i="4"/>
  <c r="AL481" i="4"/>
  <c r="AE481" i="4"/>
  <c r="BG506" i="4"/>
  <c r="AJ506" i="4"/>
  <c r="AC506" i="4"/>
  <c r="AD506" i="4"/>
  <c r="AK506" i="4"/>
  <c r="AL506" i="4"/>
  <c r="AE506" i="4"/>
  <c r="BG401" i="4"/>
  <c r="AJ401" i="4"/>
  <c r="AC401" i="4"/>
  <c r="AD401" i="4"/>
  <c r="AK401" i="4"/>
  <c r="AL401" i="4"/>
  <c r="AE401" i="4"/>
  <c r="BG808" i="4"/>
  <c r="AJ808" i="4"/>
  <c r="AC808" i="4"/>
  <c r="AD808" i="4"/>
  <c r="AK808" i="4"/>
  <c r="AL808" i="4"/>
  <c r="AE808" i="4"/>
  <c r="AN808" i="4" s="1"/>
  <c r="BG103" i="4"/>
  <c r="AJ103" i="4"/>
  <c r="AC103" i="4"/>
  <c r="AD103" i="4"/>
  <c r="AK103" i="4"/>
  <c r="AL103" i="4"/>
  <c r="AE103" i="4"/>
  <c r="BG32" i="4"/>
  <c r="AJ32" i="4"/>
  <c r="AC32" i="4"/>
  <c r="AD32" i="4"/>
  <c r="AK32" i="4"/>
  <c r="AL32" i="4"/>
  <c r="AE32" i="4"/>
  <c r="BG223" i="4"/>
  <c r="AJ223" i="4"/>
  <c r="AC223" i="4"/>
  <c r="AD223" i="4"/>
  <c r="AK223" i="4"/>
  <c r="AL223" i="4"/>
  <c r="AE223" i="4"/>
  <c r="BG214" i="4"/>
  <c r="AJ214" i="4"/>
  <c r="AC214" i="4"/>
  <c r="AD214" i="4"/>
  <c r="AK214" i="4"/>
  <c r="AL214" i="4"/>
  <c r="AE214" i="4"/>
  <c r="AN214" i="4" s="1"/>
  <c r="BG108" i="4"/>
  <c r="AJ108" i="4"/>
  <c r="AC108" i="4"/>
  <c r="AD108" i="4"/>
  <c r="AK108" i="4"/>
  <c r="AL108" i="4"/>
  <c r="AE108" i="4"/>
  <c r="BG563" i="4"/>
  <c r="AJ563" i="4"/>
  <c r="AC563" i="4"/>
  <c r="AD563" i="4"/>
  <c r="AK563" i="4"/>
  <c r="AL563" i="4"/>
  <c r="AE563" i="4"/>
  <c r="BG370" i="4"/>
  <c r="AJ370" i="4"/>
  <c r="AC370" i="4"/>
  <c r="AD370" i="4"/>
  <c r="AK370" i="4"/>
  <c r="AL370" i="4"/>
  <c r="AE370" i="4"/>
  <c r="BG1116" i="4"/>
  <c r="AJ1116" i="4"/>
  <c r="AC1116" i="4"/>
  <c r="AD1116" i="4"/>
  <c r="AK1116" i="4"/>
  <c r="AL1116" i="4"/>
  <c r="AE1116" i="4"/>
  <c r="BG397" i="4"/>
  <c r="AJ397" i="4"/>
  <c r="AC397" i="4"/>
  <c r="AD397" i="4"/>
  <c r="AK397" i="4"/>
  <c r="AL397" i="4"/>
  <c r="AE397" i="4"/>
  <c r="BG440" i="4"/>
  <c r="AJ440" i="4"/>
  <c r="AC440" i="4"/>
  <c r="AD440" i="4"/>
  <c r="AK440" i="4"/>
  <c r="AL440" i="4"/>
  <c r="AE440" i="4"/>
  <c r="BG466" i="4"/>
  <c r="AJ466" i="4"/>
  <c r="AC466" i="4"/>
  <c r="AD466" i="4"/>
  <c r="AK466" i="4"/>
  <c r="AL466" i="4"/>
  <c r="AE466" i="4"/>
  <c r="BG550" i="4"/>
  <c r="AJ550" i="4"/>
  <c r="AC550" i="4"/>
  <c r="AD550" i="4"/>
  <c r="AK550" i="4"/>
  <c r="AL550" i="4"/>
  <c r="AE550" i="4"/>
  <c r="AN550" i="4" s="1"/>
  <c r="BG294" i="4"/>
  <c r="AJ294" i="4"/>
  <c r="AC294" i="4"/>
  <c r="AD294" i="4"/>
  <c r="AK294" i="4"/>
  <c r="AL294" i="4"/>
  <c r="AE294" i="4"/>
  <c r="BG226" i="4"/>
  <c r="AJ226" i="4"/>
  <c r="AC226" i="4"/>
  <c r="AD226" i="4"/>
  <c r="AK226" i="4"/>
  <c r="AL226" i="4"/>
  <c r="AE226" i="4"/>
  <c r="BG378" i="4"/>
  <c r="AJ378" i="4"/>
  <c r="AC378" i="4"/>
  <c r="AD378" i="4"/>
  <c r="AK378" i="4"/>
  <c r="AL378" i="4"/>
  <c r="AE378" i="4"/>
  <c r="BG111" i="4"/>
  <c r="AJ111" i="4"/>
  <c r="AC111" i="4"/>
  <c r="AD111" i="4"/>
  <c r="AK111" i="4"/>
  <c r="AL111" i="4"/>
  <c r="AE111" i="4"/>
  <c r="BG213" i="4"/>
  <c r="AJ213" i="4"/>
  <c r="AC213" i="4"/>
  <c r="AD213" i="4"/>
  <c r="AK213" i="4"/>
  <c r="AL213" i="4"/>
  <c r="AE213" i="4"/>
  <c r="BG462" i="4"/>
  <c r="AJ462" i="4"/>
  <c r="AC462" i="4"/>
  <c r="AD462" i="4"/>
  <c r="AK462" i="4"/>
  <c r="AL462" i="4"/>
  <c r="AE462" i="4"/>
  <c r="BG761" i="4"/>
  <c r="AJ761" i="4"/>
  <c r="AC761" i="4"/>
  <c r="AD761" i="4"/>
  <c r="AK761" i="4"/>
  <c r="AL761" i="4"/>
  <c r="AE761" i="4"/>
  <c r="BG501" i="4"/>
  <c r="AJ501" i="4"/>
  <c r="AC501" i="4"/>
  <c r="AD501" i="4"/>
  <c r="AK501" i="4"/>
  <c r="AL501" i="4"/>
  <c r="AE501" i="4"/>
  <c r="AN501" i="4" s="1"/>
  <c r="BG35" i="4"/>
  <c r="AJ35" i="4"/>
  <c r="AC35" i="4"/>
  <c r="AD35" i="4"/>
  <c r="AK35" i="4"/>
  <c r="AL35" i="4"/>
  <c r="AE35" i="4"/>
  <c r="BG297" i="4"/>
  <c r="AJ297" i="4"/>
  <c r="AC297" i="4"/>
  <c r="AD297" i="4"/>
  <c r="AK297" i="4"/>
  <c r="AL297" i="4"/>
  <c r="AE297" i="4"/>
  <c r="BG480" i="4"/>
  <c r="AJ480" i="4"/>
  <c r="AC480" i="4"/>
  <c r="AD480" i="4"/>
  <c r="AK480" i="4"/>
  <c r="AL480" i="4"/>
  <c r="AE480" i="4"/>
  <c r="BG505" i="4"/>
  <c r="AJ505" i="4"/>
  <c r="AC505" i="4"/>
  <c r="AD505" i="4"/>
  <c r="AK505" i="4"/>
  <c r="AL505" i="4"/>
  <c r="AE505" i="4"/>
  <c r="AN505" i="4" s="1"/>
  <c r="BG400" i="4"/>
  <c r="AJ400" i="4"/>
  <c r="AC400" i="4"/>
  <c r="AD400" i="4"/>
  <c r="AK400" i="4"/>
  <c r="AL400" i="4"/>
  <c r="AE400" i="4"/>
  <c r="BG807" i="4"/>
  <c r="AJ807" i="4"/>
  <c r="AC807" i="4"/>
  <c r="AD807" i="4"/>
  <c r="AK807" i="4"/>
  <c r="AL807" i="4"/>
  <c r="AE807" i="4"/>
  <c r="BG102" i="4"/>
  <c r="AJ102" i="4"/>
  <c r="AC102" i="4"/>
  <c r="AD102" i="4"/>
  <c r="AK102" i="4"/>
  <c r="AL102" i="4"/>
  <c r="AE102" i="4"/>
  <c r="BG31" i="4"/>
  <c r="AJ31" i="4"/>
  <c r="AC31" i="4"/>
  <c r="AD31" i="4"/>
  <c r="AK31" i="4"/>
  <c r="AL31" i="4"/>
  <c r="AE31" i="4"/>
  <c r="AN31" i="4" s="1"/>
  <c r="BG222" i="4"/>
  <c r="AJ222" i="4"/>
  <c r="AC222" i="4"/>
  <c r="AD222" i="4"/>
  <c r="AK222" i="4"/>
  <c r="AL222" i="4"/>
  <c r="AE222" i="4"/>
  <c r="BG107" i="4"/>
  <c r="AJ107" i="4"/>
  <c r="AC107" i="4"/>
  <c r="AD107" i="4"/>
  <c r="AK107" i="4"/>
  <c r="AL107" i="4"/>
  <c r="AE107" i="4"/>
  <c r="BG562" i="4"/>
  <c r="AJ562" i="4"/>
  <c r="AC562" i="4"/>
  <c r="AD562" i="4"/>
  <c r="AK562" i="4"/>
  <c r="AL562" i="4"/>
  <c r="AE562" i="4"/>
  <c r="BG369" i="4"/>
  <c r="AJ369" i="4"/>
  <c r="AC369" i="4"/>
  <c r="AD369" i="4"/>
  <c r="AK369" i="4"/>
  <c r="AL369" i="4"/>
  <c r="AE369" i="4"/>
  <c r="AN369" i="4" s="1"/>
  <c r="BG1115" i="4"/>
  <c r="AJ1115" i="4"/>
  <c r="AC1115" i="4"/>
  <c r="AD1115" i="4"/>
  <c r="AK1115" i="4"/>
  <c r="AL1115" i="4"/>
  <c r="AE1115" i="4"/>
  <c r="BG396" i="4"/>
  <c r="AJ396" i="4"/>
  <c r="AC396" i="4"/>
  <c r="AD396" i="4"/>
  <c r="AK396" i="4"/>
  <c r="AL396" i="4"/>
  <c r="AE396" i="4"/>
  <c r="BG439" i="4"/>
  <c r="AJ439" i="4"/>
  <c r="AC439" i="4"/>
  <c r="AD439" i="4"/>
  <c r="AK439" i="4"/>
  <c r="AL439" i="4"/>
  <c r="AE439" i="4"/>
  <c r="BG465" i="4"/>
  <c r="AJ465" i="4"/>
  <c r="AC465" i="4"/>
  <c r="AD465" i="4"/>
  <c r="AK465" i="4"/>
  <c r="AL465" i="4"/>
  <c r="AE465" i="4"/>
  <c r="AN465" i="4" s="1"/>
  <c r="BG549" i="4"/>
  <c r="AJ549" i="4"/>
  <c r="AC549" i="4"/>
  <c r="AD549" i="4"/>
  <c r="AK549" i="4"/>
  <c r="AL549" i="4"/>
  <c r="AE549" i="4"/>
  <c r="BG18" i="4"/>
  <c r="AJ18" i="4"/>
  <c r="AC18" i="4"/>
  <c r="AD18" i="4"/>
  <c r="AK18" i="4"/>
  <c r="AL18" i="4"/>
  <c r="AE18" i="4"/>
  <c r="BG661" i="4"/>
  <c r="AJ661" i="4"/>
  <c r="AC661" i="4"/>
  <c r="AD661" i="4"/>
  <c r="AK661" i="4"/>
  <c r="AL661" i="4"/>
  <c r="AE661" i="4"/>
  <c r="BG655" i="4"/>
  <c r="AJ655" i="4"/>
  <c r="AC655" i="4"/>
  <c r="AD655" i="4"/>
  <c r="AK655" i="4"/>
  <c r="AL655" i="4"/>
  <c r="AE655" i="4"/>
  <c r="BG405" i="4"/>
  <c r="AJ405" i="4"/>
  <c r="AC405" i="4"/>
  <c r="AD405" i="4"/>
  <c r="AK405" i="4"/>
  <c r="AL405" i="4"/>
  <c r="AE405" i="4"/>
  <c r="BG17" i="4"/>
  <c r="AJ17" i="4"/>
  <c r="AC17" i="4"/>
  <c r="AD17" i="4"/>
  <c r="AK17" i="4"/>
  <c r="AL17" i="4"/>
  <c r="AE17" i="4"/>
  <c r="BG293" i="4"/>
  <c r="AJ293" i="4"/>
  <c r="AC293" i="4"/>
  <c r="AD293" i="4"/>
  <c r="AK293" i="4"/>
  <c r="AL293" i="4"/>
  <c r="AE293" i="4"/>
  <c r="AV225" i="4"/>
  <c r="AW225" i="4"/>
  <c r="AX225" i="4"/>
  <c r="AY225" i="4"/>
  <c r="AJ225" i="4"/>
  <c r="AC225" i="4"/>
  <c r="AD225" i="4"/>
  <c r="AK225" i="4"/>
  <c r="AL225" i="4"/>
  <c r="AE225" i="4"/>
  <c r="BG377" i="4"/>
  <c r="AJ377" i="4"/>
  <c r="AC377" i="4"/>
  <c r="AD377" i="4"/>
  <c r="AK377" i="4"/>
  <c r="AL377" i="4"/>
  <c r="AE377" i="4"/>
  <c r="BG110" i="4"/>
  <c r="AJ110" i="4"/>
  <c r="AC110" i="4"/>
  <c r="AD110" i="4"/>
  <c r="AK110" i="4"/>
  <c r="AL110" i="4"/>
  <c r="AE110" i="4"/>
  <c r="BG212" i="4"/>
  <c r="AJ212" i="4"/>
  <c r="AC212" i="4"/>
  <c r="AD212" i="4"/>
  <c r="AK212" i="4"/>
  <c r="AL212" i="4"/>
  <c r="AE212" i="4"/>
  <c r="BG461" i="4"/>
  <c r="AJ461" i="4"/>
  <c r="AC461" i="4"/>
  <c r="AD461" i="4"/>
  <c r="AK461" i="4"/>
  <c r="AL461" i="4"/>
  <c r="AE461" i="4"/>
  <c r="BG760" i="4"/>
  <c r="AJ760" i="4"/>
  <c r="AC760" i="4"/>
  <c r="AD760" i="4"/>
  <c r="AK760" i="4"/>
  <c r="AL760" i="4"/>
  <c r="AE760" i="4"/>
  <c r="BG500" i="4"/>
  <c r="AJ500" i="4"/>
  <c r="AC500" i="4"/>
  <c r="AD500" i="4"/>
  <c r="AK500" i="4"/>
  <c r="AL500" i="4"/>
  <c r="AE500" i="4"/>
  <c r="BG34" i="4"/>
  <c r="AJ34" i="4"/>
  <c r="AC34" i="4"/>
  <c r="AD34" i="4"/>
  <c r="AK34" i="4"/>
  <c r="AL34" i="4"/>
  <c r="AE34" i="4"/>
  <c r="AN34" i="4" s="1"/>
  <c r="BG296" i="4"/>
  <c r="AJ296" i="4"/>
  <c r="AC296" i="4"/>
  <c r="AD296" i="4"/>
  <c r="AK296" i="4"/>
  <c r="AL296" i="4"/>
  <c r="AE296" i="4"/>
  <c r="BG479" i="4"/>
  <c r="AJ479" i="4"/>
  <c r="AC479" i="4"/>
  <c r="AD479" i="4"/>
  <c r="AK479" i="4"/>
  <c r="AL479" i="4"/>
  <c r="AE479" i="4"/>
  <c r="BG504" i="4"/>
  <c r="AJ504" i="4"/>
  <c r="AC504" i="4"/>
  <c r="AD504" i="4"/>
  <c r="AK504" i="4"/>
  <c r="AL504" i="4"/>
  <c r="AE504" i="4"/>
  <c r="BG399" i="4"/>
  <c r="AJ399" i="4"/>
  <c r="AC399" i="4"/>
  <c r="AD399" i="4"/>
  <c r="AK399" i="4"/>
  <c r="AL399" i="4"/>
  <c r="AE399" i="4"/>
  <c r="AN399" i="4" s="1"/>
  <c r="BG660" i="4"/>
  <c r="AJ660" i="4"/>
  <c r="AC660" i="4"/>
  <c r="AD660" i="4"/>
  <c r="AK660" i="4"/>
  <c r="AL660" i="4"/>
  <c r="AE660" i="4"/>
  <c r="BG583" i="4"/>
  <c r="AJ583" i="4"/>
  <c r="AC583" i="4"/>
  <c r="AD583" i="4"/>
  <c r="AK583" i="4"/>
  <c r="AL583" i="4"/>
  <c r="AE583" i="4"/>
  <c r="BG996" i="4"/>
  <c r="AJ996" i="4"/>
  <c r="AC996" i="4"/>
  <c r="AD996" i="4"/>
  <c r="AK996" i="4"/>
  <c r="AL996" i="4"/>
  <c r="AE996" i="4"/>
  <c r="BG887" i="4"/>
  <c r="AJ887" i="4"/>
  <c r="AC887" i="4"/>
  <c r="AD887" i="4"/>
  <c r="AK887" i="4"/>
  <c r="AL887" i="4"/>
  <c r="AE887" i="4"/>
  <c r="AN887" i="4" s="1"/>
  <c r="BG683" i="4"/>
  <c r="AJ683" i="4"/>
  <c r="AC683" i="4"/>
  <c r="AD683" i="4"/>
  <c r="AK683" i="4"/>
  <c r="AL683" i="4"/>
  <c r="AE683" i="4"/>
  <c r="BG567" i="4"/>
  <c r="AJ567" i="4"/>
  <c r="AC567" i="4"/>
  <c r="AD567" i="4"/>
  <c r="AK567" i="4"/>
  <c r="AL567" i="4"/>
  <c r="AE567" i="4"/>
  <c r="BG628" i="4"/>
  <c r="AJ628" i="4"/>
  <c r="AC628" i="4"/>
  <c r="AD628" i="4"/>
  <c r="AK628" i="4"/>
  <c r="AL628" i="4"/>
  <c r="AE628" i="4"/>
  <c r="BG654" i="4"/>
  <c r="AJ654" i="4"/>
  <c r="AC654" i="4"/>
  <c r="AD654" i="4"/>
  <c r="AK654" i="4"/>
  <c r="AL654" i="4"/>
  <c r="AE654" i="4"/>
  <c r="AN654" i="4" s="1"/>
  <c r="AV561" i="4"/>
  <c r="AW561" i="4"/>
  <c r="AX561" i="4"/>
  <c r="AY561" i="4"/>
  <c r="AJ561" i="4"/>
  <c r="AC561" i="4"/>
  <c r="AD561" i="4"/>
  <c r="AK561" i="4"/>
  <c r="AL561" i="4"/>
  <c r="AE561" i="4"/>
  <c r="BG56" i="4"/>
  <c r="AJ56" i="4"/>
  <c r="AC56" i="4"/>
  <c r="AD56" i="4"/>
  <c r="AK56" i="4"/>
  <c r="AL56" i="4"/>
  <c r="AE56" i="4"/>
  <c r="AV152" i="4"/>
  <c r="AW152" i="4"/>
  <c r="AX152" i="4"/>
  <c r="AY152" i="4"/>
  <c r="AJ152" i="4"/>
  <c r="AC152" i="4"/>
  <c r="AD152" i="4"/>
  <c r="AK152" i="4"/>
  <c r="AL152" i="4"/>
  <c r="AE152" i="4"/>
  <c r="AV162" i="4"/>
  <c r="BA162" i="4" s="1"/>
  <c r="AW162" i="4"/>
  <c r="AX162" i="4"/>
  <c r="AY162" i="4"/>
  <c r="AJ162" i="4"/>
  <c r="AC162" i="4"/>
  <c r="AD162" i="4"/>
  <c r="AK162" i="4"/>
  <c r="AL162" i="4"/>
  <c r="AE162" i="4"/>
  <c r="AV727" i="4"/>
  <c r="AW727" i="4"/>
  <c r="AX727" i="4"/>
  <c r="AY727" i="4"/>
  <c r="AJ727" i="4"/>
  <c r="AC727" i="4"/>
  <c r="AD727" i="4"/>
  <c r="AK727" i="4"/>
  <c r="AL727" i="4"/>
  <c r="AE727" i="4"/>
  <c r="AV55" i="4"/>
  <c r="BA55" i="4" s="1"/>
  <c r="AW55" i="4"/>
  <c r="AX55" i="4"/>
  <c r="AY55" i="4"/>
  <c r="AJ55" i="4"/>
  <c r="AC55" i="4"/>
  <c r="AD55" i="4"/>
  <c r="AK55" i="4"/>
  <c r="AL55" i="4"/>
  <c r="AE55" i="4"/>
  <c r="BG151" i="4"/>
  <c r="AJ151" i="4"/>
  <c r="AC151" i="4"/>
  <c r="AD151" i="4"/>
  <c r="AK151" i="4"/>
  <c r="AL151" i="4"/>
  <c r="AE151" i="4"/>
  <c r="AN151" i="4" s="1"/>
  <c r="AV161" i="4"/>
  <c r="AW161" i="4"/>
  <c r="AX161" i="4"/>
  <c r="AY161" i="4"/>
  <c r="AJ161" i="4"/>
  <c r="AC161" i="4"/>
  <c r="AD161" i="4"/>
  <c r="AK161" i="4"/>
  <c r="AL161" i="4"/>
  <c r="AE161" i="4"/>
  <c r="BG726" i="4"/>
  <c r="AJ726" i="4"/>
  <c r="AC726" i="4"/>
  <c r="AD726" i="4"/>
  <c r="AK726" i="4"/>
  <c r="AL726" i="4"/>
  <c r="AE726" i="4"/>
  <c r="AV54" i="4"/>
  <c r="AW54" i="4"/>
  <c r="AX54" i="4"/>
  <c r="AY54" i="4"/>
  <c r="AJ54" i="4"/>
  <c r="AC54" i="4"/>
  <c r="AD54" i="4"/>
  <c r="AK54" i="4"/>
  <c r="AL54" i="4"/>
  <c r="AE54" i="4"/>
  <c r="BG150" i="4"/>
  <c r="AJ150" i="4"/>
  <c r="AC150" i="4"/>
  <c r="AD150" i="4"/>
  <c r="AK150" i="4"/>
  <c r="AL150" i="4"/>
  <c r="AE150" i="4"/>
  <c r="AV160" i="4"/>
  <c r="AW160" i="4"/>
  <c r="AX160" i="4"/>
  <c r="AY160" i="4"/>
  <c r="AJ160" i="4"/>
  <c r="AC160" i="4"/>
  <c r="AD160" i="4"/>
  <c r="AK160" i="4"/>
  <c r="AL160" i="4"/>
  <c r="AE160" i="4"/>
  <c r="AN160" i="4" s="1"/>
  <c r="BG725" i="4"/>
  <c r="AJ725" i="4"/>
  <c r="AC725" i="4"/>
  <c r="AD725" i="4"/>
  <c r="AK725" i="4"/>
  <c r="AL725" i="4"/>
  <c r="AE725" i="4"/>
  <c r="BG53" i="4"/>
  <c r="AJ53" i="4"/>
  <c r="AC53" i="4"/>
  <c r="AD53" i="4"/>
  <c r="AK53" i="4"/>
  <c r="AL53" i="4"/>
  <c r="AE53" i="4"/>
  <c r="BG149" i="4"/>
  <c r="AJ149" i="4"/>
  <c r="AC149" i="4"/>
  <c r="AD149" i="4"/>
  <c r="AK149" i="4"/>
  <c r="AL149" i="4"/>
  <c r="AE149" i="4"/>
  <c r="BG159" i="4"/>
  <c r="AJ159" i="4"/>
  <c r="AC159" i="4"/>
  <c r="AD159" i="4"/>
  <c r="AK159" i="4"/>
  <c r="AL159" i="4"/>
  <c r="AE159" i="4"/>
  <c r="AN159" i="4" s="1"/>
  <c r="BG724" i="4"/>
  <c r="AJ724" i="4"/>
  <c r="AC724" i="4"/>
  <c r="AD724" i="4"/>
  <c r="AK724" i="4"/>
  <c r="AL724" i="4"/>
  <c r="AE724" i="4"/>
  <c r="BG52" i="4"/>
  <c r="AJ52" i="4"/>
  <c r="AC52" i="4"/>
  <c r="AD52" i="4"/>
  <c r="AK52" i="4"/>
  <c r="AL52" i="4"/>
  <c r="AE52" i="4"/>
  <c r="BG148" i="4"/>
  <c r="AJ148" i="4"/>
  <c r="AC148" i="4"/>
  <c r="AD148" i="4"/>
  <c r="AK148" i="4"/>
  <c r="AL148" i="4"/>
  <c r="AE148" i="4"/>
  <c r="AV158" i="4"/>
  <c r="AW158" i="4"/>
  <c r="AX158" i="4"/>
  <c r="AY158" i="4"/>
  <c r="AJ158" i="4"/>
  <c r="AC158" i="4"/>
  <c r="AD158" i="4"/>
  <c r="AK158" i="4"/>
  <c r="AL158" i="4"/>
  <c r="AE158" i="4"/>
  <c r="BG723" i="4"/>
  <c r="AJ723" i="4"/>
  <c r="AC723" i="4"/>
  <c r="AD723" i="4"/>
  <c r="AK723" i="4"/>
  <c r="AL723" i="4"/>
  <c r="AE723" i="4"/>
  <c r="BG51" i="4"/>
  <c r="AJ51" i="4"/>
  <c r="AC51" i="4"/>
  <c r="AD51" i="4"/>
  <c r="AK51" i="4"/>
  <c r="AL51" i="4"/>
  <c r="AE51" i="4"/>
  <c r="BG147" i="4"/>
  <c r="AJ147" i="4"/>
  <c r="AC147" i="4"/>
  <c r="AD147" i="4"/>
  <c r="AK147" i="4"/>
  <c r="AL147" i="4"/>
  <c r="AE147" i="4"/>
  <c r="AN147" i="4" s="1"/>
  <c r="AV157" i="4"/>
  <c r="AW157" i="4"/>
  <c r="AX157" i="4"/>
  <c r="AY157" i="4"/>
  <c r="AJ157" i="4"/>
  <c r="AC157" i="4"/>
  <c r="AD157" i="4"/>
  <c r="AK157" i="4"/>
  <c r="AL157" i="4"/>
  <c r="AE157" i="4"/>
  <c r="BG722" i="4"/>
  <c r="AJ722" i="4"/>
  <c r="AC722" i="4"/>
  <c r="AD722" i="4"/>
  <c r="AK722" i="4"/>
  <c r="AL722" i="4"/>
  <c r="AE722" i="4"/>
  <c r="BG198" i="4"/>
  <c r="AJ198" i="4"/>
  <c r="AC198" i="4"/>
  <c r="AD198" i="4"/>
  <c r="AK198" i="4"/>
  <c r="AL198" i="4"/>
  <c r="AE198" i="4"/>
  <c r="AN198" i="4" s="1"/>
  <c r="BG50" i="4"/>
  <c r="AJ50" i="4"/>
  <c r="AC50" i="4"/>
  <c r="AD50" i="4"/>
  <c r="AK50" i="4"/>
  <c r="AL50" i="4"/>
  <c r="AE50" i="4"/>
  <c r="BG146" i="4"/>
  <c r="AJ146" i="4"/>
  <c r="AC146" i="4"/>
  <c r="AD146" i="4"/>
  <c r="AK146" i="4"/>
  <c r="AL146" i="4"/>
  <c r="AE146" i="4"/>
  <c r="AV156" i="4"/>
  <c r="AW156" i="4"/>
  <c r="BA156" i="4" s="1"/>
  <c r="AX156" i="4"/>
  <c r="AY156" i="4"/>
  <c r="AJ156" i="4"/>
  <c r="AC156" i="4"/>
  <c r="AD156" i="4"/>
  <c r="AK156" i="4"/>
  <c r="AL156" i="4"/>
  <c r="AE156" i="4"/>
  <c r="AN156" i="4" s="1"/>
  <c r="BG721" i="4"/>
  <c r="AJ721" i="4"/>
  <c r="AC721" i="4"/>
  <c r="AD721" i="4"/>
  <c r="AK721" i="4"/>
  <c r="AL721" i="4"/>
  <c r="AE721" i="4"/>
  <c r="BG197" i="4"/>
  <c r="AJ197" i="4"/>
  <c r="AC197" i="4"/>
  <c r="AD197" i="4"/>
  <c r="AK197" i="4"/>
  <c r="AL197" i="4"/>
  <c r="AE197" i="4"/>
  <c r="BG1269" i="4"/>
  <c r="AJ1269" i="4"/>
  <c r="AC1269" i="4"/>
  <c r="AD1269" i="4"/>
  <c r="AK1269" i="4"/>
  <c r="AL1269" i="4"/>
  <c r="AE1269" i="4"/>
  <c r="BG1124" i="4"/>
  <c r="AJ1124" i="4"/>
  <c r="AC1124" i="4"/>
  <c r="AD1124" i="4"/>
  <c r="AK1124" i="4"/>
  <c r="AL1124" i="4"/>
  <c r="AE1124" i="4"/>
  <c r="AN1124" i="4" s="1"/>
  <c r="BG324" i="4"/>
  <c r="AJ324" i="4"/>
  <c r="AC324" i="4"/>
  <c r="AD324" i="4"/>
  <c r="AK324" i="4"/>
  <c r="AL324" i="4"/>
  <c r="AE324" i="4"/>
  <c r="BG43" i="4"/>
  <c r="AJ43" i="4"/>
  <c r="AC43" i="4"/>
  <c r="AD43" i="4"/>
  <c r="AK43" i="4"/>
  <c r="AP43" i="4" s="1"/>
  <c r="AL43" i="4"/>
  <c r="AE43" i="4"/>
  <c r="BG42" i="4"/>
  <c r="AJ42" i="4"/>
  <c r="AC42" i="4"/>
  <c r="AD42" i="4"/>
  <c r="AK42" i="4"/>
  <c r="AL42" i="4"/>
  <c r="AE42" i="4"/>
  <c r="BG1179" i="4"/>
  <c r="AJ1179" i="4"/>
  <c r="AC1179" i="4"/>
  <c r="AD1179" i="4"/>
  <c r="AK1179" i="4"/>
  <c r="AL1179" i="4"/>
  <c r="AE1179" i="4"/>
  <c r="AN1179" i="4" s="1"/>
  <c r="BG492" i="4"/>
  <c r="AJ492" i="4"/>
  <c r="AC492" i="4"/>
  <c r="AD492" i="4"/>
  <c r="AK492" i="4"/>
  <c r="AL492" i="4"/>
  <c r="AE492" i="4"/>
  <c r="BG345" i="4"/>
  <c r="AJ345" i="4"/>
  <c r="AC345" i="4"/>
  <c r="AD345" i="4"/>
  <c r="AK345" i="4"/>
  <c r="AL345" i="4"/>
  <c r="AE345" i="4"/>
  <c r="AV738" i="4"/>
  <c r="AW738" i="4"/>
  <c r="AX738" i="4"/>
  <c r="AY738" i="4"/>
  <c r="AJ738" i="4"/>
  <c r="AC738" i="4"/>
  <c r="AD738" i="4"/>
  <c r="AK738" i="4"/>
  <c r="AL738" i="4"/>
  <c r="AE738" i="4"/>
  <c r="AN738" i="4" s="1"/>
  <c r="BG1100" i="4"/>
  <c r="AJ1100" i="4"/>
  <c r="AC1100" i="4"/>
  <c r="AD1100" i="4"/>
  <c r="AK1100" i="4"/>
  <c r="AL1100" i="4"/>
  <c r="AE1100" i="4"/>
  <c r="BG856" i="4"/>
  <c r="AJ856" i="4"/>
  <c r="AC856" i="4"/>
  <c r="AD856" i="4"/>
  <c r="AK856" i="4"/>
  <c r="AL856" i="4"/>
  <c r="AE856" i="4"/>
  <c r="BG1052" i="4"/>
  <c r="AJ1052" i="4"/>
  <c r="AC1052" i="4"/>
  <c r="AD1052" i="4"/>
  <c r="AK1052" i="4"/>
  <c r="AL1052" i="4"/>
  <c r="AE1052" i="4"/>
  <c r="BG96" i="4"/>
  <c r="AJ96" i="4"/>
  <c r="AC96" i="4"/>
  <c r="AD96" i="4"/>
  <c r="AK96" i="4"/>
  <c r="AL96" i="4"/>
  <c r="AE96" i="4"/>
  <c r="AN96" i="4" s="1"/>
  <c r="BG582" i="4"/>
  <c r="AJ582" i="4"/>
  <c r="AC582" i="4"/>
  <c r="AD582" i="4"/>
  <c r="AK582" i="4"/>
  <c r="AL582" i="4"/>
  <c r="AE582" i="4"/>
  <c r="BG995" i="4"/>
  <c r="AJ995" i="4"/>
  <c r="AC995" i="4"/>
  <c r="AD995" i="4"/>
  <c r="AK995" i="4"/>
  <c r="AL995" i="4"/>
  <c r="AE995" i="4"/>
  <c r="BG886" i="4"/>
  <c r="AJ886" i="4"/>
  <c r="AS886" i="4" s="1"/>
  <c r="BJ886" i="4" s="1"/>
  <c r="AC886" i="4"/>
  <c r="AD886" i="4"/>
  <c r="AK886" i="4"/>
  <c r="AL886" i="4"/>
  <c r="AE886" i="4"/>
  <c r="BG960" i="4"/>
  <c r="AJ960" i="4"/>
  <c r="AC960" i="4"/>
  <c r="AD960" i="4"/>
  <c r="AK960" i="4"/>
  <c r="AL960" i="4"/>
  <c r="AE960" i="4"/>
  <c r="BG435" i="4"/>
  <c r="AJ435" i="4"/>
  <c r="AC435" i="4"/>
  <c r="AD435" i="4"/>
  <c r="AK435" i="4"/>
  <c r="AL435" i="4"/>
  <c r="AE435" i="4"/>
  <c r="BG348" i="4"/>
  <c r="AJ348" i="4"/>
  <c r="AC348" i="4"/>
  <c r="AD348" i="4"/>
  <c r="AK348" i="4"/>
  <c r="AL348" i="4"/>
  <c r="AE348" i="4"/>
  <c r="BG642" i="4"/>
  <c r="AJ642" i="4"/>
  <c r="AC642" i="4"/>
  <c r="AD642" i="4"/>
  <c r="AK642" i="4"/>
  <c r="AL642" i="4"/>
  <c r="AE642" i="4"/>
  <c r="BG635" i="4"/>
  <c r="AJ635" i="4"/>
  <c r="AC635" i="4"/>
  <c r="AD635" i="4"/>
  <c r="AK635" i="4"/>
  <c r="AL635" i="4"/>
  <c r="AE635" i="4"/>
  <c r="AN635" i="4" s="1"/>
  <c r="BG364" i="4"/>
  <c r="AJ364" i="4"/>
  <c r="AC364" i="4"/>
  <c r="AD364" i="4"/>
  <c r="AK364" i="4"/>
  <c r="AL364" i="4"/>
  <c r="AE364" i="4"/>
  <c r="BG414" i="4"/>
  <c r="AJ414" i="4"/>
  <c r="AC414" i="4"/>
  <c r="AD414" i="4"/>
  <c r="AK414" i="4"/>
  <c r="AL414" i="4"/>
  <c r="AE414" i="4"/>
  <c r="BG747" i="4"/>
  <c r="AJ747" i="4"/>
  <c r="AC747" i="4"/>
  <c r="AD747" i="4"/>
  <c r="AK747" i="4"/>
  <c r="AL747" i="4"/>
  <c r="AE747" i="4"/>
  <c r="BG1051" i="4"/>
  <c r="AJ1051" i="4"/>
  <c r="AC1051" i="4"/>
  <c r="AD1051" i="4"/>
  <c r="AK1051" i="4"/>
  <c r="AL1051" i="4"/>
  <c r="AE1051" i="4"/>
  <c r="BG63" i="4"/>
  <c r="AJ63" i="4"/>
  <c r="AC63" i="4"/>
  <c r="AD63" i="4"/>
  <c r="AK63" i="4"/>
  <c r="AL63" i="4"/>
  <c r="AE63" i="4"/>
  <c r="BG871" i="4"/>
  <c r="AJ871" i="4"/>
  <c r="AC871" i="4"/>
  <c r="AD871" i="4"/>
  <c r="AK871" i="4"/>
  <c r="AL871" i="4"/>
  <c r="AE871" i="4"/>
  <c r="BG210" i="4"/>
  <c r="AJ210" i="4"/>
  <c r="AC210" i="4"/>
  <c r="AD210" i="4"/>
  <c r="AK210" i="4"/>
  <c r="AL210" i="4"/>
  <c r="AE210" i="4"/>
  <c r="BG581" i="4"/>
  <c r="AJ581" i="4"/>
  <c r="AC581" i="4"/>
  <c r="AD581" i="4"/>
  <c r="AK581" i="4"/>
  <c r="AL581" i="4"/>
  <c r="AE581" i="4"/>
  <c r="AN581" i="4" s="1"/>
  <c r="BG994" i="4"/>
  <c r="AJ994" i="4"/>
  <c r="AC994" i="4"/>
  <c r="AD994" i="4"/>
  <c r="AK994" i="4"/>
  <c r="AL994" i="4"/>
  <c r="AE994" i="4"/>
  <c r="BG885" i="4"/>
  <c r="AJ885" i="4"/>
  <c r="AC885" i="4"/>
  <c r="AD885" i="4"/>
  <c r="AK885" i="4"/>
  <c r="AL885" i="4"/>
  <c r="AE885" i="4"/>
  <c r="BG959" i="4"/>
  <c r="AJ959" i="4"/>
  <c r="AC959" i="4"/>
  <c r="AD959" i="4"/>
  <c r="AK959" i="4"/>
  <c r="AL959" i="4"/>
  <c r="AE959" i="4"/>
  <c r="BG434" i="4"/>
  <c r="AJ434" i="4"/>
  <c r="AC434" i="4"/>
  <c r="AD434" i="4"/>
  <c r="AK434" i="4"/>
  <c r="AL434" i="4"/>
  <c r="AE434" i="4"/>
  <c r="AN434" i="4" s="1"/>
  <c r="BG814" i="4"/>
  <c r="AJ814" i="4"/>
  <c r="AC814" i="4"/>
  <c r="AD814" i="4"/>
  <c r="AK814" i="4"/>
  <c r="AL814" i="4"/>
  <c r="AE814" i="4"/>
  <c r="BG62" i="4"/>
  <c r="AJ62" i="4"/>
  <c r="AC62" i="4"/>
  <c r="AD62" i="4"/>
  <c r="AK62" i="4"/>
  <c r="AL62" i="4"/>
  <c r="AE62" i="4"/>
  <c r="BG359" i="4"/>
  <c r="AJ359" i="4"/>
  <c r="AC359" i="4"/>
  <c r="AD359" i="4"/>
  <c r="AK359" i="4"/>
  <c r="AL359" i="4"/>
  <c r="AE359" i="4"/>
  <c r="BG580" i="4"/>
  <c r="AJ580" i="4"/>
  <c r="AC580" i="4"/>
  <c r="AD580" i="4"/>
  <c r="AK580" i="4"/>
  <c r="AL580" i="4"/>
  <c r="AE580" i="4"/>
  <c r="AN580" i="4" s="1"/>
  <c r="BG993" i="4"/>
  <c r="AJ993" i="4"/>
  <c r="AC993" i="4"/>
  <c r="AD993" i="4"/>
  <c r="AK993" i="4"/>
  <c r="AL993" i="4"/>
  <c r="AE993" i="4"/>
  <c r="BG884" i="4"/>
  <c r="AJ884" i="4"/>
  <c r="AC884" i="4"/>
  <c r="AD884" i="4"/>
  <c r="AK884" i="4"/>
  <c r="AL884" i="4"/>
  <c r="AE884" i="4"/>
  <c r="BG784" i="4"/>
  <c r="AJ784" i="4"/>
  <c r="AC784" i="4"/>
  <c r="AD784" i="4"/>
  <c r="AK784" i="4"/>
  <c r="AL784" i="4"/>
  <c r="AE784" i="4"/>
  <c r="BG433" i="4"/>
  <c r="AJ433" i="4"/>
  <c r="AC433" i="4"/>
  <c r="AD433" i="4"/>
  <c r="AK433" i="4"/>
  <c r="AL433" i="4"/>
  <c r="AE433" i="4"/>
  <c r="AN433" i="4" s="1"/>
  <c r="BG347" i="4"/>
  <c r="AJ347" i="4"/>
  <c r="AC347" i="4"/>
  <c r="AD347" i="4"/>
  <c r="AK347" i="4"/>
  <c r="AL347" i="4"/>
  <c r="AE347" i="4"/>
  <c r="BG692" i="4"/>
  <c r="AJ692" i="4"/>
  <c r="AC692" i="4"/>
  <c r="AD692" i="4"/>
  <c r="AK692" i="4"/>
  <c r="AL692" i="4"/>
  <c r="AE692" i="4"/>
  <c r="BG795" i="4"/>
  <c r="AJ795" i="4"/>
  <c r="AC795" i="4"/>
  <c r="AD795" i="4"/>
  <c r="AK795" i="4"/>
  <c r="AL795" i="4"/>
  <c r="AE795" i="4"/>
  <c r="BG363" i="4"/>
  <c r="AJ363" i="4"/>
  <c r="AC363" i="4"/>
  <c r="AD363" i="4"/>
  <c r="AK363" i="4"/>
  <c r="AL363" i="4"/>
  <c r="AE363" i="4"/>
  <c r="AN363" i="4" s="1"/>
  <c r="BG413" i="4"/>
  <c r="AJ413" i="4"/>
  <c r="AC413" i="4"/>
  <c r="AD413" i="4"/>
  <c r="AK413" i="4"/>
  <c r="AL413" i="4"/>
  <c r="AE413" i="4"/>
  <c r="BG746" i="4"/>
  <c r="AJ746" i="4"/>
  <c r="AC746" i="4"/>
  <c r="AD746" i="4"/>
  <c r="AK746" i="4"/>
  <c r="AL746" i="4"/>
  <c r="AE746" i="4"/>
  <c r="BG446" i="4"/>
  <c r="AJ446" i="4"/>
  <c r="AS446" i="4" s="1"/>
  <c r="BJ446" i="4" s="1"/>
  <c r="AC446" i="4"/>
  <c r="AD446" i="4"/>
  <c r="AK446" i="4"/>
  <c r="AL446" i="4"/>
  <c r="AE446" i="4"/>
  <c r="BG10" i="4"/>
  <c r="AJ10" i="4"/>
  <c r="AC10" i="4"/>
  <c r="AD10" i="4"/>
  <c r="AK10" i="4"/>
  <c r="AL10" i="4"/>
  <c r="AE10" i="4"/>
  <c r="AN10" i="4" s="1"/>
  <c r="BG870" i="4"/>
  <c r="AJ870" i="4"/>
  <c r="AC870" i="4"/>
  <c r="AD870" i="4"/>
  <c r="AK870" i="4"/>
  <c r="AL870" i="4"/>
  <c r="AE870" i="4"/>
  <c r="BG684" i="4"/>
  <c r="AJ684" i="4"/>
  <c r="AC684" i="4"/>
  <c r="AD684" i="4"/>
  <c r="AK684" i="4"/>
  <c r="AL684" i="4"/>
  <c r="AE684" i="4"/>
  <c r="BG1157" i="4"/>
  <c r="AJ1157" i="4"/>
  <c r="AC1157" i="4"/>
  <c r="AD1157" i="4"/>
  <c r="AK1157" i="4"/>
  <c r="AL1157" i="4"/>
  <c r="AE1157" i="4"/>
  <c r="BG1294" i="4"/>
  <c r="AJ1294" i="4"/>
  <c r="AC1294" i="4"/>
  <c r="AD1294" i="4"/>
  <c r="AK1294" i="4"/>
  <c r="AL1294" i="4"/>
  <c r="AE1294" i="4"/>
  <c r="AN1294" i="4" s="1"/>
  <c r="BG358" i="4"/>
  <c r="AJ358" i="4"/>
  <c r="AC358" i="4"/>
  <c r="AD358" i="4"/>
  <c r="AK358" i="4"/>
  <c r="AL358" i="4"/>
  <c r="AE358" i="4"/>
  <c r="BG749" i="4"/>
  <c r="AJ749" i="4"/>
  <c r="AC749" i="4"/>
  <c r="AD749" i="4"/>
  <c r="AK749" i="4"/>
  <c r="AL749" i="4"/>
  <c r="AE749" i="4"/>
  <c r="BG874" i="4"/>
  <c r="AJ874" i="4"/>
  <c r="AC874" i="4"/>
  <c r="AD874" i="4"/>
  <c r="AK874" i="4"/>
  <c r="AL874" i="4"/>
  <c r="AE874" i="4"/>
  <c r="BG1289" i="4"/>
  <c r="AJ1289" i="4"/>
  <c r="AC1289" i="4"/>
  <c r="AD1289" i="4"/>
  <c r="AK1289" i="4"/>
  <c r="AL1289" i="4"/>
  <c r="AE1289" i="4"/>
  <c r="BG672" i="4"/>
  <c r="AJ672" i="4"/>
  <c r="AC672" i="4"/>
  <c r="AD672" i="4"/>
  <c r="AK672" i="4"/>
  <c r="AL672" i="4"/>
  <c r="AE672" i="4"/>
  <c r="AV974" i="4"/>
  <c r="AW974" i="4"/>
  <c r="AX974" i="4"/>
  <c r="AY974" i="4"/>
  <c r="AJ974" i="4"/>
  <c r="AS974" i="4" s="1"/>
  <c r="AC974" i="4"/>
  <c r="AD974" i="4"/>
  <c r="AK974" i="4"/>
  <c r="AL974" i="4"/>
  <c r="AE974" i="4"/>
  <c r="AV1190" i="4"/>
  <c r="AW1190" i="4"/>
  <c r="AX1190" i="4"/>
  <c r="AY1190" i="4"/>
  <c r="AJ1190" i="4"/>
  <c r="AC1190" i="4"/>
  <c r="AD1190" i="4"/>
  <c r="AK1190" i="4"/>
  <c r="AL1190" i="4"/>
  <c r="AE1190" i="4"/>
  <c r="AV1262" i="4"/>
  <c r="BA1262" i="4" s="1"/>
  <c r="AW1262" i="4"/>
  <c r="AX1262" i="4"/>
  <c r="AY1262" i="4"/>
  <c r="AJ1262" i="4"/>
  <c r="AC1262" i="4"/>
  <c r="AD1262" i="4"/>
  <c r="AK1262" i="4"/>
  <c r="AL1262" i="4"/>
  <c r="AE1262" i="4"/>
  <c r="BG850" i="4"/>
  <c r="AJ850" i="4"/>
  <c r="AC850" i="4"/>
  <c r="AD850" i="4"/>
  <c r="AK850" i="4"/>
  <c r="AL850" i="4"/>
  <c r="AE850" i="4"/>
  <c r="AN850" i="4" s="1"/>
  <c r="BG920" i="4"/>
  <c r="AJ920" i="4"/>
  <c r="AC920" i="4"/>
  <c r="AD920" i="4"/>
  <c r="AK920" i="4"/>
  <c r="AL920" i="4"/>
  <c r="AE920" i="4"/>
  <c r="BG592" i="4"/>
  <c r="AJ592" i="4"/>
  <c r="AC592" i="4"/>
  <c r="AD592" i="4"/>
  <c r="AK592" i="4"/>
  <c r="AL592" i="4"/>
  <c r="AE592" i="4"/>
  <c r="BG488" i="4"/>
  <c r="AJ488" i="4"/>
  <c r="AC488" i="4"/>
  <c r="AD488" i="4"/>
  <c r="AK488" i="4"/>
  <c r="AL488" i="4"/>
  <c r="AE488" i="4"/>
  <c r="BG426" i="4"/>
  <c r="AJ426" i="4"/>
  <c r="AC426" i="4"/>
  <c r="AD426" i="4"/>
  <c r="AK426" i="4"/>
  <c r="AL426" i="4"/>
  <c r="AE426" i="4"/>
  <c r="AN426" i="4" s="1"/>
  <c r="BG615" i="4"/>
  <c r="AJ615" i="4"/>
  <c r="AC615" i="4"/>
  <c r="AD615" i="4"/>
  <c r="AK615" i="4"/>
  <c r="AL615" i="4"/>
  <c r="AE615" i="4"/>
  <c r="AV99" i="4"/>
  <c r="BA99" i="4" s="1"/>
  <c r="AW99" i="4"/>
  <c r="AX99" i="4"/>
  <c r="AY99" i="4"/>
  <c r="AJ99" i="4"/>
  <c r="AC99" i="4"/>
  <c r="AD99" i="4"/>
  <c r="AK99" i="4"/>
  <c r="AL99" i="4"/>
  <c r="AE99" i="4"/>
  <c r="BG390" i="4"/>
  <c r="AJ390" i="4"/>
  <c r="AC390" i="4"/>
  <c r="AD390" i="4"/>
  <c r="AK390" i="4"/>
  <c r="AL390" i="4"/>
  <c r="AE390" i="4"/>
  <c r="AN390" i="4" s="1"/>
  <c r="BG627" i="4"/>
  <c r="AJ627" i="4"/>
  <c r="AC627" i="4"/>
  <c r="AD627" i="4"/>
  <c r="AK627" i="4"/>
  <c r="AL627" i="4"/>
  <c r="AE627" i="4"/>
  <c r="BG560" i="4"/>
  <c r="AJ560" i="4"/>
  <c r="AC560" i="4"/>
  <c r="AD560" i="4"/>
  <c r="AK560" i="4"/>
  <c r="AL560" i="4"/>
  <c r="AE560" i="4"/>
  <c r="BG331" i="4"/>
  <c r="AJ331" i="4"/>
  <c r="AC331" i="4"/>
  <c r="AD331" i="4"/>
  <c r="AK331" i="4"/>
  <c r="AL331" i="4"/>
  <c r="AE331" i="4"/>
  <c r="BG412" i="4"/>
  <c r="AJ412" i="4"/>
  <c r="AC412" i="4"/>
  <c r="AD412" i="4"/>
  <c r="AK412" i="4"/>
  <c r="AL412" i="4"/>
  <c r="AE412" i="4"/>
  <c r="AN412" i="4" s="1"/>
  <c r="BG631" i="4"/>
  <c r="AJ631" i="4"/>
  <c r="AC631" i="4"/>
  <c r="AD631" i="4"/>
  <c r="AK631" i="4"/>
  <c r="AL631" i="4"/>
  <c r="AE631" i="4"/>
  <c r="BG438" i="4"/>
  <c r="AJ438" i="4"/>
  <c r="AC438" i="4"/>
  <c r="AD438" i="4"/>
  <c r="AK438" i="4"/>
  <c r="AL438" i="4"/>
  <c r="AE438" i="4"/>
  <c r="BG341" i="4"/>
  <c r="AJ341" i="4"/>
  <c r="AC341" i="4"/>
  <c r="AD341" i="4"/>
  <c r="AK341" i="4"/>
  <c r="AL341" i="4"/>
  <c r="AE341" i="4"/>
  <c r="AV1202" i="4"/>
  <c r="AW1202" i="4"/>
  <c r="AX1202" i="4"/>
  <c r="AY1202" i="4"/>
  <c r="AJ1202" i="4"/>
  <c r="AC1202" i="4"/>
  <c r="AD1202" i="4"/>
  <c r="AK1202" i="4"/>
  <c r="AL1202" i="4"/>
  <c r="AE1202" i="4"/>
  <c r="AV941" i="4"/>
  <c r="AW941" i="4"/>
  <c r="AX941" i="4"/>
  <c r="AY941" i="4"/>
  <c r="AJ941" i="4"/>
  <c r="AC941" i="4"/>
  <c r="AD941" i="4"/>
  <c r="AK941" i="4"/>
  <c r="AL941" i="4"/>
  <c r="AE941" i="4"/>
  <c r="BG1039" i="4"/>
  <c r="AJ1039" i="4"/>
  <c r="AC1039" i="4"/>
  <c r="AD1039" i="4"/>
  <c r="AK1039" i="4"/>
  <c r="AL1039" i="4"/>
  <c r="AE1039" i="4"/>
  <c r="AN1039" i="4" s="1"/>
  <c r="BG1304" i="4"/>
  <c r="AJ1304" i="4"/>
  <c r="AC1304" i="4"/>
  <c r="AD1304" i="4"/>
  <c r="AK1304" i="4"/>
  <c r="AL1304" i="4"/>
  <c r="AE1304" i="4"/>
  <c r="BG579" i="4"/>
  <c r="AJ579" i="4"/>
  <c r="AC579" i="4"/>
  <c r="AD579" i="4"/>
  <c r="AK579" i="4"/>
  <c r="AL579" i="4"/>
  <c r="AE579" i="4"/>
  <c r="BG992" i="4"/>
  <c r="AJ992" i="4"/>
  <c r="AS992" i="4" s="1"/>
  <c r="BJ992" i="4" s="1"/>
  <c r="AC992" i="4"/>
  <c r="AD992" i="4"/>
  <c r="AK992" i="4"/>
  <c r="AL992" i="4"/>
  <c r="AE992" i="4"/>
  <c r="BG883" i="4"/>
  <c r="AJ883" i="4"/>
  <c r="AC883" i="4"/>
  <c r="AD883" i="4"/>
  <c r="AK883" i="4"/>
  <c r="AL883" i="4"/>
  <c r="AE883" i="4"/>
  <c r="BG783" i="4"/>
  <c r="AJ783" i="4"/>
  <c r="AC783" i="4"/>
  <c r="AD783" i="4"/>
  <c r="AN783" i="4" s="1"/>
  <c r="AK783" i="4"/>
  <c r="AL783" i="4"/>
  <c r="AE783" i="4"/>
  <c r="BG351" i="4"/>
  <c r="AJ351" i="4"/>
  <c r="AC351" i="4"/>
  <c r="AD351" i="4"/>
  <c r="AK351" i="4"/>
  <c r="AN351" i="4" s="1"/>
  <c r="AL351" i="4"/>
  <c r="AE351" i="4"/>
  <c r="BG877" i="4"/>
  <c r="AJ877" i="4"/>
  <c r="AC877" i="4"/>
  <c r="AD877" i="4"/>
  <c r="AK877" i="4"/>
  <c r="AL877" i="4"/>
  <c r="AE877" i="4"/>
  <c r="BG691" i="4"/>
  <c r="AJ691" i="4"/>
  <c r="AC691" i="4"/>
  <c r="AS691" i="4" s="1"/>
  <c r="BJ691" i="4" s="1"/>
  <c r="AD691" i="4"/>
  <c r="AK691" i="4"/>
  <c r="AL691" i="4"/>
  <c r="AE691" i="4"/>
  <c r="BG578" i="4"/>
  <c r="AJ578" i="4"/>
  <c r="AC578" i="4"/>
  <c r="AD578" i="4"/>
  <c r="AN578" i="4" s="1"/>
  <c r="AK578" i="4"/>
  <c r="AL578" i="4"/>
  <c r="AE578" i="4"/>
  <c r="BG991" i="4"/>
  <c r="AJ991" i="4"/>
  <c r="AC991" i="4"/>
  <c r="AD991" i="4"/>
  <c r="AK991" i="4"/>
  <c r="AL991" i="4"/>
  <c r="AE991" i="4"/>
  <c r="BG882" i="4"/>
  <c r="AJ882" i="4"/>
  <c r="AC882" i="4"/>
  <c r="AD882" i="4"/>
  <c r="AK882" i="4"/>
  <c r="AL882" i="4"/>
  <c r="AN882" i="4" s="1"/>
  <c r="AE882" i="4"/>
  <c r="BG958" i="4"/>
  <c r="AJ958" i="4"/>
  <c r="AC958" i="4"/>
  <c r="AD958" i="4"/>
  <c r="AK958" i="4"/>
  <c r="AL958" i="4"/>
  <c r="AE958" i="4"/>
  <c r="BG432" i="4"/>
  <c r="AJ432" i="4"/>
  <c r="AC432" i="4"/>
  <c r="AD432" i="4"/>
  <c r="AN432" i="4" s="1"/>
  <c r="AK432" i="4"/>
  <c r="AL432" i="4"/>
  <c r="AE432" i="4"/>
  <c r="BG346" i="4"/>
  <c r="AJ346" i="4"/>
  <c r="AC346" i="4"/>
  <c r="AD346" i="4"/>
  <c r="AK346" i="4"/>
  <c r="AL346" i="4"/>
  <c r="AE346" i="4"/>
  <c r="BG641" i="4"/>
  <c r="AJ641" i="4"/>
  <c r="AC641" i="4"/>
  <c r="AD641" i="4"/>
  <c r="AK641" i="4"/>
  <c r="AL641" i="4"/>
  <c r="AE641" i="4"/>
  <c r="BG634" i="4"/>
  <c r="AJ634" i="4"/>
  <c r="AC634" i="4"/>
  <c r="AD634" i="4"/>
  <c r="AK634" i="4"/>
  <c r="AL634" i="4"/>
  <c r="AE634" i="4"/>
  <c r="BG71" i="4"/>
  <c r="AJ71" i="4"/>
  <c r="AC71" i="4"/>
  <c r="AD71" i="4"/>
  <c r="AN71" i="4" s="1"/>
  <c r="AK71" i="4"/>
  <c r="AL71" i="4"/>
  <c r="AE71" i="4"/>
  <c r="BG411" i="4"/>
  <c r="AJ411" i="4"/>
  <c r="AC411" i="4"/>
  <c r="AD411" i="4"/>
  <c r="AK411" i="4"/>
  <c r="AL411" i="4"/>
  <c r="AE411" i="4"/>
  <c r="BG745" i="4"/>
  <c r="AJ745" i="4"/>
  <c r="AC745" i="4"/>
  <c r="AD745" i="4"/>
  <c r="AK745" i="4"/>
  <c r="AL745" i="4"/>
  <c r="AE745" i="4"/>
  <c r="BG630" i="4"/>
  <c r="AJ630" i="4"/>
  <c r="AC630" i="4"/>
  <c r="AD630" i="4"/>
  <c r="AK630" i="4"/>
  <c r="AL630" i="4"/>
  <c r="AE630" i="4"/>
  <c r="BG61" i="4"/>
  <c r="AJ61" i="4"/>
  <c r="AC61" i="4"/>
  <c r="AD61" i="4"/>
  <c r="AN61" i="4" s="1"/>
  <c r="AK61" i="4"/>
  <c r="AL61" i="4"/>
  <c r="AE61" i="4"/>
  <c r="BG869" i="4"/>
  <c r="AJ869" i="4"/>
  <c r="AC869" i="4"/>
  <c r="AD869" i="4"/>
  <c r="AK869" i="4"/>
  <c r="AN869" i="4" s="1"/>
  <c r="AL869" i="4"/>
  <c r="AE869" i="4"/>
  <c r="BG452" i="4"/>
  <c r="AJ452" i="4"/>
  <c r="AS452" i="4" s="1"/>
  <c r="BJ452" i="4" s="1"/>
  <c r="AC452" i="4"/>
  <c r="AD452" i="4"/>
  <c r="AK452" i="4"/>
  <c r="AL452" i="4"/>
  <c r="AE452" i="4"/>
  <c r="BG1156" i="4"/>
  <c r="AJ1156" i="4"/>
  <c r="AC1156" i="4"/>
  <c r="AD1156" i="4"/>
  <c r="AK1156" i="4"/>
  <c r="AL1156" i="4"/>
  <c r="AE1156" i="4"/>
  <c r="BG826" i="4"/>
  <c r="AJ826" i="4"/>
  <c r="AC826" i="4"/>
  <c r="AD826" i="4"/>
  <c r="AN826" i="4" s="1"/>
  <c r="AK826" i="4"/>
  <c r="AL826" i="4"/>
  <c r="AE826" i="4"/>
  <c r="BG1159" i="4"/>
  <c r="AJ1159" i="4"/>
  <c r="AC1159" i="4"/>
  <c r="AD1159" i="4"/>
  <c r="AK1159" i="4"/>
  <c r="AL1159" i="4"/>
  <c r="AE1159" i="4"/>
  <c r="BG131" i="4"/>
  <c r="AJ131" i="4"/>
  <c r="AC131" i="4"/>
  <c r="AD131" i="4"/>
  <c r="AK131" i="4"/>
  <c r="AL131" i="4"/>
  <c r="AN131" i="4" s="1"/>
  <c r="AE131" i="4"/>
  <c r="BG1342" i="4"/>
  <c r="AJ1342" i="4"/>
  <c r="AC1342" i="4"/>
  <c r="AD1342" i="4"/>
  <c r="AK1342" i="4"/>
  <c r="AL1342" i="4"/>
  <c r="AE1342" i="4"/>
  <c r="BG904" i="4"/>
  <c r="AJ904" i="4"/>
  <c r="AC904" i="4"/>
  <c r="AD904" i="4"/>
  <c r="AN904" i="4" s="1"/>
  <c r="AK904" i="4"/>
  <c r="AL904" i="4"/>
  <c r="AE904" i="4"/>
  <c r="BG671" i="4"/>
  <c r="BJ671" i="4" s="1"/>
  <c r="AJ671" i="4"/>
  <c r="AC671" i="4"/>
  <c r="AD671" i="4"/>
  <c r="AK671" i="4"/>
  <c r="AL671" i="4"/>
  <c r="AE671" i="4"/>
  <c r="BG1114" i="4"/>
  <c r="AJ1114" i="4"/>
  <c r="AC1114" i="4"/>
  <c r="AD1114" i="4"/>
  <c r="AK1114" i="4"/>
  <c r="AL1114" i="4"/>
  <c r="AE1114" i="4"/>
  <c r="AV1189" i="4"/>
  <c r="AW1189" i="4"/>
  <c r="AX1189" i="4"/>
  <c r="AZ1189" i="4" s="1"/>
  <c r="AY1189" i="4"/>
  <c r="AJ1189" i="4"/>
  <c r="AC1189" i="4"/>
  <c r="AD1189" i="4"/>
  <c r="AK1189" i="4"/>
  <c r="AL1189" i="4"/>
  <c r="AE1189" i="4"/>
  <c r="BG682" i="4"/>
  <c r="AJ682" i="4"/>
  <c r="AC682" i="4"/>
  <c r="AD682" i="4"/>
  <c r="AK682" i="4"/>
  <c r="AL682" i="4"/>
  <c r="AE682" i="4"/>
  <c r="BG566" i="4"/>
  <c r="AJ566" i="4"/>
  <c r="AC566" i="4"/>
  <c r="AD566" i="4"/>
  <c r="AK566" i="4"/>
  <c r="AL566" i="4"/>
  <c r="AE566" i="4"/>
  <c r="BG626" i="4"/>
  <c r="AJ626" i="4"/>
  <c r="AC626" i="4"/>
  <c r="AD626" i="4"/>
  <c r="AK626" i="4"/>
  <c r="AL626" i="4"/>
  <c r="AE626" i="4"/>
  <c r="AN626" i="4" s="1"/>
  <c r="BG559" i="4"/>
  <c r="AJ559" i="4"/>
  <c r="AC559" i="4"/>
  <c r="AD559" i="4"/>
  <c r="AN559" i="4" s="1"/>
  <c r="AK559" i="4"/>
  <c r="AL559" i="4"/>
  <c r="AE559" i="4"/>
  <c r="BG577" i="4"/>
  <c r="AJ577" i="4"/>
  <c r="AC577" i="4"/>
  <c r="AD577" i="4"/>
  <c r="AK577" i="4"/>
  <c r="AL577" i="4"/>
  <c r="AE577" i="4"/>
  <c r="BG990" i="4"/>
  <c r="AJ990" i="4"/>
  <c r="AC990" i="4"/>
  <c r="AD990" i="4"/>
  <c r="AK990" i="4"/>
  <c r="AL990" i="4"/>
  <c r="AE990" i="4"/>
  <c r="BG881" i="4"/>
  <c r="AJ881" i="4"/>
  <c r="AC881" i="4"/>
  <c r="AD881" i="4"/>
  <c r="AK881" i="4"/>
  <c r="AL881" i="4"/>
  <c r="AE881" i="4"/>
  <c r="AN881" i="4" s="1"/>
  <c r="BG344" i="4"/>
  <c r="AJ344" i="4"/>
  <c r="AC344" i="4"/>
  <c r="AD344" i="4"/>
  <c r="AN344" i="4" s="1"/>
  <c r="AK344" i="4"/>
  <c r="AL344" i="4"/>
  <c r="AE344" i="4"/>
  <c r="BG350" i="4"/>
  <c r="AJ350" i="4"/>
  <c r="AC350" i="4"/>
  <c r="AD350" i="4"/>
  <c r="AK350" i="4"/>
  <c r="AL350" i="4"/>
  <c r="AE350" i="4"/>
  <c r="BG876" i="4"/>
  <c r="AJ876" i="4"/>
  <c r="AS876" i="4" s="1"/>
  <c r="BJ876" i="4" s="1"/>
  <c r="AC876" i="4"/>
  <c r="AD876" i="4"/>
  <c r="AK876" i="4"/>
  <c r="AL876" i="4"/>
  <c r="AE876" i="4"/>
  <c r="BG690" i="4"/>
  <c r="AJ690" i="4"/>
  <c r="AC690" i="4"/>
  <c r="AD690" i="4"/>
  <c r="AK690" i="4"/>
  <c r="AL690" i="4"/>
  <c r="AE690" i="4"/>
  <c r="AN690" i="4" s="1"/>
  <c r="BG247" i="4"/>
  <c r="AJ247" i="4"/>
  <c r="AC247" i="4"/>
  <c r="AD247" i="4"/>
  <c r="AN247" i="4" s="1"/>
  <c r="AK247" i="4"/>
  <c r="AL247" i="4"/>
  <c r="AE247" i="4"/>
  <c r="AV794" i="4"/>
  <c r="AZ794" i="4" s="1"/>
  <c r="AW794" i="4"/>
  <c r="AX794" i="4"/>
  <c r="AY794" i="4"/>
  <c r="AJ794" i="4"/>
  <c r="AC794" i="4"/>
  <c r="AD794" i="4"/>
  <c r="AK794" i="4"/>
  <c r="AL794" i="4"/>
  <c r="AN794" i="4" s="1"/>
  <c r="AE794" i="4"/>
  <c r="BG70" i="4"/>
  <c r="AJ70" i="4"/>
  <c r="AC70" i="4"/>
  <c r="AD70" i="4"/>
  <c r="AK70" i="4"/>
  <c r="AL70" i="4"/>
  <c r="AE70" i="4"/>
  <c r="AN70" i="4" s="1"/>
  <c r="BG605" i="4"/>
  <c r="AJ605" i="4"/>
  <c r="AC605" i="4"/>
  <c r="AD605" i="4"/>
  <c r="AN605" i="4" s="1"/>
  <c r="AK605" i="4"/>
  <c r="AL605" i="4"/>
  <c r="AE605" i="4"/>
  <c r="BG813" i="4"/>
  <c r="AJ813" i="4"/>
  <c r="AC813" i="4"/>
  <c r="AD813" i="4"/>
  <c r="AK813" i="4"/>
  <c r="AL813" i="4"/>
  <c r="AE813" i="4"/>
  <c r="BG153" i="4"/>
  <c r="AJ153" i="4"/>
  <c r="AC153" i="4"/>
  <c r="AD153" i="4"/>
  <c r="AK153" i="4"/>
  <c r="AL153" i="4"/>
  <c r="AE153" i="4"/>
  <c r="BG852" i="4"/>
  <c r="AJ852" i="4"/>
  <c r="AC852" i="4"/>
  <c r="AD852" i="4"/>
  <c r="AK852" i="4"/>
  <c r="AL852" i="4"/>
  <c r="AE852" i="4"/>
  <c r="AV60" i="4"/>
  <c r="AW60" i="4"/>
  <c r="BA60" i="4" s="1"/>
  <c r="AX60" i="4"/>
  <c r="AY60" i="4"/>
  <c r="AZ60" i="4" s="1"/>
  <c r="BB60" i="4" s="1"/>
  <c r="BD60" i="4" s="1"/>
  <c r="BE60" i="4" s="1"/>
  <c r="AJ60" i="4"/>
  <c r="AC60" i="4"/>
  <c r="AD60" i="4"/>
  <c r="AK60" i="4"/>
  <c r="AN60" i="4" s="1"/>
  <c r="AL60" i="4"/>
  <c r="AE60" i="4"/>
  <c r="BG437" i="4"/>
  <c r="AJ437" i="4"/>
  <c r="AC437" i="4"/>
  <c r="AD437" i="4"/>
  <c r="AK437" i="4"/>
  <c r="AL437" i="4"/>
  <c r="AE437" i="4"/>
  <c r="BG209" i="4"/>
  <c r="AJ209" i="4"/>
  <c r="AC209" i="4"/>
  <c r="AD209" i="4"/>
  <c r="AK209" i="4"/>
  <c r="AL209" i="4"/>
  <c r="AE209" i="4"/>
  <c r="BG1155" i="4"/>
  <c r="AJ1155" i="4"/>
  <c r="AC1155" i="4"/>
  <c r="AD1155" i="4"/>
  <c r="AN1155" i="4" s="1"/>
  <c r="AK1155" i="4"/>
  <c r="AL1155" i="4"/>
  <c r="AE1155" i="4"/>
  <c r="BG825" i="4"/>
  <c r="AJ825" i="4"/>
  <c r="AC825" i="4"/>
  <c r="AD825" i="4"/>
  <c r="AK825" i="4"/>
  <c r="AN825" i="4" s="1"/>
  <c r="AL825" i="4"/>
  <c r="AE825" i="4"/>
  <c r="BG357" i="4"/>
  <c r="AJ357" i="4"/>
  <c r="AC357" i="4"/>
  <c r="AD357" i="4"/>
  <c r="AK357" i="4"/>
  <c r="AL357" i="4"/>
  <c r="AE357" i="4"/>
  <c r="BG1121" i="4"/>
  <c r="AJ1121" i="4"/>
  <c r="AC1121" i="4"/>
  <c r="AP1121" i="4" s="1"/>
  <c r="AD1121" i="4"/>
  <c r="AK1121" i="4"/>
  <c r="AL1121" i="4"/>
  <c r="AE1121" i="4"/>
  <c r="BG873" i="4"/>
  <c r="AJ873" i="4"/>
  <c r="AC873" i="4"/>
  <c r="AD873" i="4"/>
  <c r="AN873" i="4" s="1"/>
  <c r="AK873" i="4"/>
  <c r="AL873" i="4"/>
  <c r="AE873" i="4"/>
  <c r="BG1288" i="4"/>
  <c r="AJ1288" i="4"/>
  <c r="AC1288" i="4"/>
  <c r="AD1288" i="4"/>
  <c r="AK1288" i="4"/>
  <c r="AL1288" i="4"/>
  <c r="AE1288" i="4"/>
  <c r="BG670" i="4"/>
  <c r="AJ670" i="4"/>
  <c r="AC670" i="4"/>
  <c r="AD670" i="4"/>
  <c r="AK670" i="4"/>
  <c r="AL670" i="4"/>
  <c r="AE670" i="4"/>
  <c r="BG1113" i="4"/>
  <c r="AJ1113" i="4"/>
  <c r="AC1113" i="4"/>
  <c r="AD1113" i="4"/>
  <c r="AK1113" i="4"/>
  <c r="AL1113" i="4"/>
  <c r="AE1113" i="4"/>
  <c r="BG586" i="4"/>
  <c r="AJ586" i="4"/>
  <c r="AC586" i="4"/>
  <c r="AD586" i="4"/>
  <c r="AN586" i="4" s="1"/>
  <c r="AK586" i="4"/>
  <c r="AL586" i="4"/>
  <c r="AE586" i="4"/>
  <c r="BG576" i="4"/>
  <c r="AJ576" i="4"/>
  <c r="AC576" i="4"/>
  <c r="AD576" i="4"/>
  <c r="AK576" i="4"/>
  <c r="AN576" i="4" s="1"/>
  <c r="AL576" i="4"/>
  <c r="AE576" i="4"/>
  <c r="BG989" i="4"/>
  <c r="AJ989" i="4"/>
  <c r="AC989" i="4"/>
  <c r="AD989" i="4"/>
  <c r="AK989" i="4"/>
  <c r="AL989" i="4"/>
  <c r="AE989" i="4"/>
  <c r="BG880" i="4"/>
  <c r="AJ880" i="4"/>
  <c r="AC880" i="4"/>
  <c r="AD880" i="4"/>
  <c r="AK880" i="4"/>
  <c r="AL880" i="4"/>
  <c r="AE880" i="4"/>
  <c r="BG782" i="4"/>
  <c r="AJ782" i="4"/>
  <c r="AC782" i="4"/>
  <c r="AD782" i="4"/>
  <c r="AN782" i="4" s="1"/>
  <c r="AK782" i="4"/>
  <c r="AL782" i="4"/>
  <c r="AE782" i="4"/>
  <c r="BG349" i="4"/>
  <c r="AJ349" i="4"/>
  <c r="AC349" i="4"/>
  <c r="AD349" i="4"/>
  <c r="AK349" i="4"/>
  <c r="AL349" i="4"/>
  <c r="AE349" i="4"/>
  <c r="BG875" i="4"/>
  <c r="AJ875" i="4"/>
  <c r="AC875" i="4"/>
  <c r="AD875" i="4"/>
  <c r="AK875" i="4"/>
  <c r="AL875" i="4"/>
  <c r="AE875" i="4"/>
  <c r="BG689" i="4"/>
  <c r="AJ689" i="4"/>
  <c r="AC689" i="4"/>
  <c r="AD689" i="4"/>
  <c r="AK689" i="4"/>
  <c r="AL689" i="4"/>
  <c r="AE689" i="4"/>
  <c r="BG521" i="4"/>
  <c r="AJ521" i="4"/>
  <c r="AC521" i="4"/>
  <c r="AD521" i="4"/>
  <c r="AN521" i="4" s="1"/>
  <c r="AK521" i="4"/>
  <c r="AL521" i="4"/>
  <c r="AE521" i="4"/>
  <c r="BG604" i="4"/>
  <c r="AJ604" i="4"/>
  <c r="AC604" i="4"/>
  <c r="AD604" i="4"/>
  <c r="AK604" i="4"/>
  <c r="AN604" i="4" s="1"/>
  <c r="AL604" i="4"/>
  <c r="AE604" i="4"/>
  <c r="BG744" i="4"/>
  <c r="AJ744" i="4"/>
  <c r="AC744" i="4"/>
  <c r="AD744" i="4"/>
  <c r="AK744" i="4"/>
  <c r="AL744" i="4"/>
  <c r="AE744" i="4"/>
  <c r="BG445" i="4"/>
  <c r="AJ445" i="4"/>
  <c r="AC445" i="4"/>
  <c r="AD445" i="4"/>
  <c r="AK445" i="4"/>
  <c r="AL445" i="4"/>
  <c r="AE445" i="4"/>
  <c r="BG28" i="4"/>
  <c r="AJ28" i="4"/>
  <c r="AC28" i="4"/>
  <c r="AD28" i="4"/>
  <c r="AN28" i="4" s="1"/>
  <c r="AK28" i="4"/>
  <c r="AL28" i="4"/>
  <c r="AE28" i="4"/>
  <c r="BG599" i="4"/>
  <c r="AJ599" i="4"/>
  <c r="AC599" i="4"/>
  <c r="AD599" i="4"/>
  <c r="AK599" i="4"/>
  <c r="AL599" i="4"/>
  <c r="AE599" i="4"/>
  <c r="BG451" i="4"/>
  <c r="AJ451" i="4"/>
  <c r="AC451" i="4"/>
  <c r="AD451" i="4"/>
  <c r="AK451" i="4"/>
  <c r="AL451" i="4"/>
  <c r="AE451" i="4"/>
  <c r="BG1154" i="4"/>
  <c r="AJ1154" i="4"/>
  <c r="AC1154" i="4"/>
  <c r="AD1154" i="4"/>
  <c r="AK1154" i="4"/>
  <c r="AL1154" i="4"/>
  <c r="AE1154" i="4"/>
  <c r="BG1142" i="4"/>
  <c r="AJ1142" i="4"/>
  <c r="AC1142" i="4"/>
  <c r="AD1142" i="4"/>
  <c r="AN1142" i="4" s="1"/>
  <c r="AK1142" i="4"/>
  <c r="AL1142" i="4"/>
  <c r="AE1142" i="4"/>
  <c r="AV824" i="4"/>
  <c r="AZ824" i="4" s="1"/>
  <c r="AW824" i="4"/>
  <c r="AX824" i="4"/>
  <c r="AY824" i="4"/>
  <c r="AJ824" i="4"/>
  <c r="AC824" i="4"/>
  <c r="AD824" i="4"/>
  <c r="AK824" i="4"/>
  <c r="AL824" i="4"/>
  <c r="AN824" i="4" s="1"/>
  <c r="AE824" i="4"/>
  <c r="BG1303" i="4"/>
  <c r="AJ1303" i="4"/>
  <c r="AC1303" i="4"/>
  <c r="AD1303" i="4"/>
  <c r="AK1303" i="4"/>
  <c r="AL1303" i="4"/>
  <c r="AE1303" i="4"/>
  <c r="BG130" i="4"/>
  <c r="AJ130" i="4"/>
  <c r="AC130" i="4"/>
  <c r="AD130" i="4"/>
  <c r="AK130" i="4"/>
  <c r="AL130" i="4"/>
  <c r="AE130" i="4"/>
  <c r="BG1204" i="4"/>
  <c r="AJ1204" i="4"/>
  <c r="AC1204" i="4"/>
  <c r="AD1204" i="4"/>
  <c r="AK1204" i="4"/>
  <c r="AL1204" i="4"/>
  <c r="AE1204" i="4"/>
  <c r="BG903" i="4"/>
  <c r="AJ903" i="4"/>
  <c r="AS903" i="4" s="1"/>
  <c r="BJ903" i="4" s="1"/>
  <c r="AC903" i="4"/>
  <c r="AD903" i="4"/>
  <c r="AK903" i="4"/>
  <c r="AL903" i="4"/>
  <c r="AN903" i="4" s="1"/>
  <c r="AE903" i="4"/>
  <c r="BG651" i="4"/>
  <c r="AJ651" i="4"/>
  <c r="AC651" i="4"/>
  <c r="AD651" i="4"/>
  <c r="AK651" i="4"/>
  <c r="AL651" i="4"/>
  <c r="AE651" i="4"/>
  <c r="BG575" i="4"/>
  <c r="AJ575" i="4"/>
  <c r="AC575" i="4"/>
  <c r="AD575" i="4"/>
  <c r="AK575" i="4"/>
  <c r="AL575" i="4"/>
  <c r="AE575" i="4"/>
  <c r="BG988" i="4"/>
  <c r="AJ988" i="4"/>
  <c r="AC988" i="4"/>
  <c r="AD988" i="4"/>
  <c r="AK988" i="4"/>
  <c r="AN988" i="4" s="1"/>
  <c r="AL988" i="4"/>
  <c r="AE988" i="4"/>
  <c r="BG879" i="4"/>
  <c r="AJ879" i="4"/>
  <c r="AS879" i="4" s="1"/>
  <c r="BJ879" i="4" s="1"/>
  <c r="AC879" i="4"/>
  <c r="AD879" i="4"/>
  <c r="AK879" i="4"/>
  <c r="AL879" i="4"/>
  <c r="AN879" i="4" s="1"/>
  <c r="AE879" i="4"/>
  <c r="BG835" i="4"/>
  <c r="AJ835" i="4"/>
  <c r="AC835" i="4"/>
  <c r="AD835" i="4"/>
  <c r="AK835" i="4"/>
  <c r="AL835" i="4"/>
  <c r="AE835" i="4"/>
  <c r="BG681" i="4"/>
  <c r="AJ681" i="4"/>
  <c r="AC681" i="4"/>
  <c r="AD681" i="4"/>
  <c r="AK681" i="4"/>
  <c r="AL681" i="4"/>
  <c r="AE681" i="4"/>
  <c r="BG565" i="4"/>
  <c r="AJ565" i="4"/>
  <c r="AC565" i="4"/>
  <c r="AD565" i="4"/>
  <c r="AK565" i="4"/>
  <c r="AL565" i="4"/>
  <c r="AE565" i="4"/>
  <c r="BG625" i="4"/>
  <c r="AJ625" i="4"/>
  <c r="AS625" i="4" s="1"/>
  <c r="BJ625" i="4" s="1"/>
  <c r="AC625" i="4"/>
  <c r="AD625" i="4"/>
  <c r="AK625" i="4"/>
  <c r="AL625" i="4"/>
  <c r="AN625" i="4" s="1"/>
  <c r="AE625" i="4"/>
  <c r="AV640" i="4"/>
  <c r="AW640" i="4"/>
  <c r="AX640" i="4"/>
  <c r="AZ640" i="4" s="1"/>
  <c r="AY640" i="4"/>
  <c r="AJ640" i="4"/>
  <c r="AC640" i="4"/>
  <c r="AD640" i="4"/>
  <c r="AK640" i="4"/>
  <c r="AL640" i="4"/>
  <c r="AE640" i="4"/>
  <c r="BG633" i="4"/>
  <c r="AJ633" i="4"/>
  <c r="AS633" i="4" s="1"/>
  <c r="AC633" i="4"/>
  <c r="AD633" i="4"/>
  <c r="AK633" i="4"/>
  <c r="AL633" i="4"/>
  <c r="AE633" i="4"/>
  <c r="BG136" i="4"/>
  <c r="AJ136" i="4"/>
  <c r="AC136" i="4"/>
  <c r="AD136" i="4"/>
  <c r="AK136" i="4"/>
  <c r="AL136" i="4"/>
  <c r="AE136" i="4"/>
  <c r="AV362" i="4"/>
  <c r="AW362" i="4"/>
  <c r="AX362" i="4"/>
  <c r="AY362" i="4"/>
  <c r="AJ362" i="4"/>
  <c r="AC362" i="4"/>
  <c r="AD362" i="4"/>
  <c r="AK362" i="4"/>
  <c r="AL362" i="4"/>
  <c r="AE362" i="4"/>
  <c r="BG603" i="4"/>
  <c r="AJ603" i="4"/>
  <c r="AC603" i="4"/>
  <c r="AD603" i="4"/>
  <c r="AK603" i="4"/>
  <c r="AL603" i="4"/>
  <c r="AE603" i="4"/>
  <c r="BG743" i="4"/>
  <c r="AJ743" i="4"/>
  <c r="AS743" i="4" s="1"/>
  <c r="AC743" i="4"/>
  <c r="AD743" i="4"/>
  <c r="AK743" i="4"/>
  <c r="AL743" i="4"/>
  <c r="AE743" i="4"/>
  <c r="BG444" i="4"/>
  <c r="AJ444" i="4"/>
  <c r="AC444" i="4"/>
  <c r="AD444" i="4"/>
  <c r="AK444" i="4"/>
  <c r="AL444" i="4"/>
  <c r="AE444" i="4"/>
  <c r="BG9" i="4"/>
  <c r="AJ9" i="4"/>
  <c r="AC9" i="4"/>
  <c r="AD9" i="4"/>
  <c r="AK9" i="4"/>
  <c r="AL9" i="4"/>
  <c r="AE9" i="4"/>
  <c r="BG598" i="4"/>
  <c r="AJ598" i="4"/>
  <c r="AC598" i="4"/>
  <c r="AD598" i="4"/>
  <c r="AK598" i="4"/>
  <c r="AL598" i="4"/>
  <c r="AE598" i="4"/>
  <c r="BG450" i="4"/>
  <c r="AJ450" i="4"/>
  <c r="AC450" i="4"/>
  <c r="AD450" i="4"/>
  <c r="AK450" i="4"/>
  <c r="AL450" i="4"/>
  <c r="AE450" i="4"/>
  <c r="BG1201" i="4"/>
  <c r="AJ1201" i="4"/>
  <c r="AC1201" i="4"/>
  <c r="AD1201" i="4"/>
  <c r="AK1201" i="4"/>
  <c r="AL1201" i="4"/>
  <c r="AE1201" i="4"/>
  <c r="AV1153" i="4"/>
  <c r="AW1153" i="4"/>
  <c r="BA1153" i="4" s="1"/>
  <c r="AX1153" i="4"/>
  <c r="AY1153" i="4"/>
  <c r="AJ1153" i="4"/>
  <c r="AC1153" i="4"/>
  <c r="AD1153" i="4"/>
  <c r="AK1153" i="4"/>
  <c r="AL1153" i="4"/>
  <c r="AE1153" i="4"/>
  <c r="BG1293" i="4"/>
  <c r="AJ1293" i="4"/>
  <c r="AC1293" i="4"/>
  <c r="AD1293" i="4"/>
  <c r="AK1293" i="4"/>
  <c r="AL1293" i="4"/>
  <c r="AE1293" i="4"/>
  <c r="BG356" i="4"/>
  <c r="AJ356" i="4"/>
  <c r="AC356" i="4"/>
  <c r="AD356" i="4"/>
  <c r="AK356" i="4"/>
  <c r="AL356" i="4"/>
  <c r="AE356" i="4"/>
  <c r="BG1091" i="4"/>
  <c r="AJ1091" i="4"/>
  <c r="AC1091" i="4"/>
  <c r="AD1091" i="4"/>
  <c r="AK1091" i="4"/>
  <c r="AL1091" i="4"/>
  <c r="AE1091" i="4"/>
  <c r="BG555" i="4"/>
  <c r="AJ555" i="4"/>
  <c r="AC555" i="4"/>
  <c r="AD555" i="4"/>
  <c r="AK555" i="4"/>
  <c r="AL555" i="4"/>
  <c r="AE555" i="4"/>
  <c r="AV748" i="4"/>
  <c r="AW748" i="4"/>
  <c r="AX748" i="4"/>
  <c r="AY748" i="4"/>
  <c r="AJ748" i="4"/>
  <c r="AC748" i="4"/>
  <c r="AD748" i="4"/>
  <c r="AK748" i="4"/>
  <c r="AL748" i="4"/>
  <c r="AE748" i="4"/>
  <c r="BG1272" i="4"/>
  <c r="AJ1272" i="4"/>
  <c r="AC1272" i="4"/>
  <c r="AD1272" i="4"/>
  <c r="AK1272" i="4"/>
  <c r="AL1272" i="4"/>
  <c r="AE1272" i="4"/>
  <c r="BG872" i="4"/>
  <c r="AJ872" i="4"/>
  <c r="AC872" i="4"/>
  <c r="AD872" i="4"/>
  <c r="AK872" i="4"/>
  <c r="AL872" i="4"/>
  <c r="AE872" i="4"/>
  <c r="BG138" i="4"/>
  <c r="AJ138" i="4"/>
  <c r="AS138" i="4" s="1"/>
  <c r="AC138" i="4"/>
  <c r="AD138" i="4"/>
  <c r="AK138" i="4"/>
  <c r="AL138" i="4"/>
  <c r="AE138" i="4"/>
  <c r="BG650" i="4"/>
  <c r="AJ650" i="4"/>
  <c r="AC650" i="4"/>
  <c r="AD650" i="4"/>
  <c r="AK650" i="4"/>
  <c r="AL650" i="4"/>
  <c r="AE650" i="4"/>
  <c r="BG706" i="4"/>
  <c r="AJ706" i="4"/>
  <c r="AC706" i="4"/>
  <c r="AD706" i="4"/>
  <c r="AK706" i="4"/>
  <c r="AL706" i="4"/>
  <c r="AE706" i="4"/>
  <c r="BG1068" i="4"/>
  <c r="AJ1068" i="4"/>
  <c r="AC1068" i="4"/>
  <c r="AD1068" i="4"/>
  <c r="AK1068" i="4"/>
  <c r="AL1068" i="4"/>
  <c r="AE1068" i="4"/>
  <c r="BG585" i="4"/>
  <c r="AJ585" i="4"/>
  <c r="AS585" i="4" s="1"/>
  <c r="AC585" i="4"/>
  <c r="AD585" i="4"/>
  <c r="AK585" i="4"/>
  <c r="AL585" i="4"/>
  <c r="AE585" i="4"/>
  <c r="BG425" i="4"/>
  <c r="AJ425" i="4"/>
  <c r="AC425" i="4"/>
  <c r="AD425" i="4"/>
  <c r="AK425" i="4"/>
  <c r="AL425" i="4"/>
  <c r="AE425" i="4"/>
  <c r="BG614" i="4"/>
  <c r="AJ614" i="4"/>
  <c r="AC614" i="4"/>
  <c r="AD614" i="4"/>
  <c r="AK614" i="4"/>
  <c r="AL614" i="4"/>
  <c r="AE614" i="4"/>
  <c r="BG253" i="4"/>
  <c r="BJ253" i="4" s="1"/>
  <c r="AJ253" i="4"/>
  <c r="AC253" i="4"/>
  <c r="AD253" i="4"/>
  <c r="AK253" i="4"/>
  <c r="AM253" i="4" s="1"/>
  <c r="AL253" i="4"/>
  <c r="AE253" i="4"/>
  <c r="BG830" i="4"/>
  <c r="AJ830" i="4"/>
  <c r="AS830" i="4" s="1"/>
  <c r="AC830" i="4"/>
  <c r="AD830" i="4"/>
  <c r="AK830" i="4"/>
  <c r="AL830" i="4"/>
  <c r="AE830" i="4"/>
  <c r="BG639" i="4"/>
  <c r="AJ639" i="4"/>
  <c r="AC639" i="4"/>
  <c r="AD639" i="4"/>
  <c r="AK639" i="4"/>
  <c r="AL639" i="4"/>
  <c r="AE639" i="4"/>
  <c r="BG355" i="4"/>
  <c r="AJ355" i="4"/>
  <c r="AC355" i="4"/>
  <c r="AD355" i="4"/>
  <c r="AK355" i="4"/>
  <c r="AL355" i="4"/>
  <c r="AE355" i="4"/>
  <c r="BG361" i="4"/>
  <c r="BJ361" i="4" s="1"/>
  <c r="AJ361" i="4"/>
  <c r="AC361" i="4"/>
  <c r="AD361" i="4"/>
  <c r="AK361" i="4"/>
  <c r="AL361" i="4"/>
  <c r="AE361" i="4"/>
  <c r="BG846" i="4"/>
  <c r="AJ846" i="4"/>
  <c r="AS846" i="4" s="1"/>
  <c r="AC846" i="4"/>
  <c r="AD846" i="4"/>
  <c r="AK846" i="4"/>
  <c r="AL846" i="4"/>
  <c r="AE846" i="4"/>
  <c r="BG742" i="4"/>
  <c r="AJ742" i="4"/>
  <c r="AC742" i="4"/>
  <c r="AD742" i="4"/>
  <c r="AK742" i="4"/>
  <c r="AL742" i="4"/>
  <c r="AE742" i="4"/>
  <c r="BG544" i="4"/>
  <c r="AJ544" i="4"/>
  <c r="AC544" i="4"/>
  <c r="AD544" i="4"/>
  <c r="AK544" i="4"/>
  <c r="AL544" i="4"/>
  <c r="AE544" i="4"/>
  <c r="BG27" i="4"/>
  <c r="AJ27" i="4"/>
  <c r="AC27" i="4"/>
  <c r="AD27" i="4"/>
  <c r="AK27" i="4"/>
  <c r="AL27" i="4"/>
  <c r="AE27" i="4"/>
  <c r="BG597" i="4"/>
  <c r="AJ597" i="4"/>
  <c r="AS597" i="4" s="1"/>
  <c r="AC597" i="4"/>
  <c r="AD597" i="4"/>
  <c r="AK597" i="4"/>
  <c r="AL597" i="4"/>
  <c r="AE597" i="4"/>
  <c r="BG519" i="4"/>
  <c r="AJ519" i="4"/>
  <c r="AC519" i="4"/>
  <c r="AD519" i="4"/>
  <c r="AK519" i="4"/>
  <c r="AL519" i="4"/>
  <c r="AE519" i="4"/>
  <c r="BG838" i="4"/>
  <c r="AJ838" i="4"/>
  <c r="AC838" i="4"/>
  <c r="AD838" i="4"/>
  <c r="AK838" i="4"/>
  <c r="AL838" i="4"/>
  <c r="AE838" i="4"/>
  <c r="BG1292" i="4"/>
  <c r="AJ1292" i="4"/>
  <c r="AC1292" i="4"/>
  <c r="AD1292" i="4"/>
  <c r="AK1292" i="4"/>
  <c r="AM1292" i="4" s="1"/>
  <c r="AL1292" i="4"/>
  <c r="AE1292" i="4"/>
  <c r="BG1038" i="4"/>
  <c r="AJ1038" i="4"/>
  <c r="AS1038" i="4" s="1"/>
  <c r="AC1038" i="4"/>
  <c r="AD1038" i="4"/>
  <c r="AK1038" i="4"/>
  <c r="AL1038" i="4"/>
  <c r="AE1038" i="4"/>
  <c r="BG1302" i="4"/>
  <c r="AJ1302" i="4"/>
  <c r="AC1302" i="4"/>
  <c r="AD1302" i="4"/>
  <c r="AK1302" i="4"/>
  <c r="AL1302" i="4"/>
  <c r="AE1302" i="4"/>
  <c r="BG317" i="4"/>
  <c r="AJ317" i="4"/>
  <c r="AC317" i="4"/>
  <c r="AD317" i="4"/>
  <c r="AK317" i="4"/>
  <c r="AL317" i="4"/>
  <c r="AE317" i="4"/>
  <c r="BG1236" i="4"/>
  <c r="BJ1236" i="4" s="1"/>
  <c r="AJ1236" i="4"/>
  <c r="AC1236" i="4"/>
  <c r="AD1236" i="4"/>
  <c r="AK1236" i="4"/>
  <c r="AL1236" i="4"/>
  <c r="AE1236" i="4"/>
  <c r="BG924" i="4"/>
  <c r="AJ924" i="4"/>
  <c r="AS924" i="4" s="1"/>
  <c r="BJ924" i="4" s="1"/>
  <c r="AC924" i="4"/>
  <c r="AD924" i="4"/>
  <c r="AK924" i="4"/>
  <c r="AL924" i="4"/>
  <c r="AE924" i="4"/>
  <c r="BG923" i="4"/>
  <c r="AJ923" i="4"/>
  <c r="AC923" i="4"/>
  <c r="AD923" i="4"/>
  <c r="AK923" i="4"/>
  <c r="AL923" i="4"/>
  <c r="AE923" i="4"/>
  <c r="AV1027" i="4"/>
  <c r="AW1027" i="4"/>
  <c r="BA1027" i="4" s="1"/>
  <c r="AX1027" i="4"/>
  <c r="AY1027" i="4"/>
  <c r="AJ1027" i="4"/>
  <c r="AC1027" i="4"/>
  <c r="AD1027" i="4"/>
  <c r="AK1027" i="4"/>
  <c r="AL1027" i="4"/>
  <c r="AE1027" i="4"/>
  <c r="BG239" i="4"/>
  <c r="AJ239" i="4"/>
  <c r="AS239" i="4" s="1"/>
  <c r="BJ239" i="4" s="1"/>
  <c r="AC239" i="4"/>
  <c r="AD239" i="4"/>
  <c r="AK239" i="4"/>
  <c r="AL239" i="4"/>
  <c r="AE239" i="4"/>
  <c r="BG649" i="4"/>
  <c r="AJ649" i="4"/>
  <c r="AC649" i="4"/>
  <c r="AD649" i="4"/>
  <c r="AK649" i="4"/>
  <c r="AL649" i="4"/>
  <c r="AE649" i="4"/>
  <c r="BG705" i="4"/>
  <c r="AJ705" i="4"/>
  <c r="AC705" i="4"/>
  <c r="AD705" i="4"/>
  <c r="AK705" i="4"/>
  <c r="AL705" i="4"/>
  <c r="AE705" i="4"/>
  <c r="BG1067" i="4"/>
  <c r="AJ1067" i="4"/>
  <c r="AC1067" i="4"/>
  <c r="AD1067" i="4"/>
  <c r="AK1067" i="4"/>
  <c r="AL1067" i="4"/>
  <c r="AE1067" i="4"/>
  <c r="BG1188" i="4"/>
  <c r="AJ1188" i="4"/>
  <c r="AS1188" i="4" s="1"/>
  <c r="AC1188" i="4"/>
  <c r="AD1188" i="4"/>
  <c r="AK1188" i="4"/>
  <c r="AL1188" i="4"/>
  <c r="AE1188" i="4"/>
  <c r="BG424" i="4"/>
  <c r="AJ424" i="4"/>
  <c r="AC424" i="4"/>
  <c r="AD424" i="4"/>
  <c r="AK424" i="4"/>
  <c r="AL424" i="4"/>
  <c r="AE424" i="4"/>
  <c r="BG613" i="4"/>
  <c r="AJ613" i="4"/>
  <c r="AC613" i="4"/>
  <c r="AD613" i="4"/>
  <c r="AK613" i="4"/>
  <c r="AL613" i="4"/>
  <c r="AE613" i="4"/>
  <c r="BG416" i="4"/>
  <c r="AJ416" i="4"/>
  <c r="AC416" i="4"/>
  <c r="AD416" i="4"/>
  <c r="AK416" i="4"/>
  <c r="AP416" i="4" s="1"/>
  <c r="AL416" i="4"/>
  <c r="AE416" i="4"/>
  <c r="AV252" i="4"/>
  <c r="AW252" i="4"/>
  <c r="AX252" i="4"/>
  <c r="AY252" i="4"/>
  <c r="AJ252" i="4"/>
  <c r="AC252" i="4"/>
  <c r="AD252" i="4"/>
  <c r="AK252" i="4"/>
  <c r="AL252" i="4"/>
  <c r="AE252" i="4"/>
  <c r="BG829" i="4"/>
  <c r="AJ829" i="4"/>
  <c r="AC829" i="4"/>
  <c r="AD829" i="4"/>
  <c r="AK829" i="4"/>
  <c r="AL829" i="4"/>
  <c r="AE829" i="4"/>
  <c r="BG638" i="4"/>
  <c r="AJ638" i="4"/>
  <c r="AC638" i="4"/>
  <c r="AD638" i="4"/>
  <c r="AK638" i="4"/>
  <c r="AL638" i="4"/>
  <c r="AE638" i="4"/>
  <c r="BG354" i="4"/>
  <c r="AJ354" i="4"/>
  <c r="AS354" i="4" s="1"/>
  <c r="AC354" i="4"/>
  <c r="AD354" i="4"/>
  <c r="AK354" i="4"/>
  <c r="AL354" i="4"/>
  <c r="AE354" i="4"/>
  <c r="BG360" i="4"/>
  <c r="AJ360" i="4"/>
  <c r="AC360" i="4"/>
  <c r="AD360" i="4"/>
  <c r="AK360" i="4"/>
  <c r="AL360" i="4"/>
  <c r="AE360" i="4"/>
  <c r="BG845" i="4"/>
  <c r="AJ845" i="4"/>
  <c r="AC845" i="4"/>
  <c r="AD845" i="4"/>
  <c r="AK845" i="4"/>
  <c r="AL845" i="4"/>
  <c r="AE845" i="4"/>
  <c r="BG741" i="4"/>
  <c r="AJ741" i="4"/>
  <c r="AC741" i="4"/>
  <c r="AD741" i="4"/>
  <c r="AK741" i="4"/>
  <c r="AL741" i="4"/>
  <c r="AE741" i="4"/>
  <c r="BG543" i="4"/>
  <c r="AJ543" i="4"/>
  <c r="AS543" i="4" s="1"/>
  <c r="AC543" i="4"/>
  <c r="AD543" i="4"/>
  <c r="AK543" i="4"/>
  <c r="AL543" i="4"/>
  <c r="AE543" i="4"/>
  <c r="BG26" i="4"/>
  <c r="AJ26" i="4"/>
  <c r="AC26" i="4"/>
  <c r="AD26" i="4"/>
  <c r="AK26" i="4"/>
  <c r="AL26" i="4"/>
  <c r="AE26" i="4"/>
  <c r="BG596" i="4"/>
  <c r="AJ596" i="4"/>
  <c r="AC596" i="4"/>
  <c r="AD596" i="4"/>
  <c r="AK596" i="4"/>
  <c r="AL596" i="4"/>
  <c r="AE596" i="4"/>
  <c r="BG518" i="4"/>
  <c r="AJ518" i="4"/>
  <c r="AC518" i="4"/>
  <c r="AD518" i="4"/>
  <c r="AK518" i="4"/>
  <c r="AL518" i="4"/>
  <c r="AE518" i="4"/>
  <c r="BG837" i="4"/>
  <c r="AJ837" i="4"/>
  <c r="AS837" i="4" s="1"/>
  <c r="AC837" i="4"/>
  <c r="AD837" i="4"/>
  <c r="AK837" i="4"/>
  <c r="AL837" i="4"/>
  <c r="AE837" i="4"/>
  <c r="BG1291" i="4"/>
  <c r="AJ1291" i="4"/>
  <c r="AC1291" i="4"/>
  <c r="AD1291" i="4"/>
  <c r="AK1291" i="4"/>
  <c r="AL1291" i="4"/>
  <c r="AE1291" i="4"/>
  <c r="BG1037" i="4"/>
  <c r="AJ1037" i="4"/>
  <c r="AC1037" i="4"/>
  <c r="AD1037" i="4"/>
  <c r="AK1037" i="4"/>
  <c r="AL1037" i="4"/>
  <c r="AE1037" i="4"/>
  <c r="BG1301" i="4"/>
  <c r="BJ1301" i="4" s="1"/>
  <c r="AJ1301" i="4"/>
  <c r="AC1301" i="4"/>
  <c r="AD1301" i="4"/>
  <c r="AK1301" i="4"/>
  <c r="AL1301" i="4"/>
  <c r="AE1301" i="4"/>
  <c r="BG316" i="4"/>
  <c r="AJ316" i="4"/>
  <c r="AC316" i="4"/>
  <c r="AD316" i="4"/>
  <c r="AK316" i="4"/>
  <c r="AL316" i="4"/>
  <c r="AE316" i="4"/>
  <c r="BG1235" i="4"/>
  <c r="AJ1235" i="4"/>
  <c r="AC1235" i="4"/>
  <c r="AD1235" i="4"/>
  <c r="AK1235" i="4"/>
  <c r="AL1235" i="4"/>
  <c r="AE1235" i="4"/>
  <c r="AM1235" i="4" s="1"/>
  <c r="BG1026" i="4"/>
  <c r="AJ1026" i="4"/>
  <c r="AC1026" i="4"/>
  <c r="AD1026" i="4"/>
  <c r="AK1026" i="4"/>
  <c r="AL1026" i="4"/>
  <c r="AE1026" i="4"/>
  <c r="BG238" i="4"/>
  <c r="AJ238" i="4"/>
  <c r="AC238" i="4"/>
  <c r="AD238" i="4"/>
  <c r="AK238" i="4"/>
  <c r="AL238" i="4"/>
  <c r="AE238" i="4"/>
  <c r="BG648" i="4"/>
  <c r="AJ648" i="4"/>
  <c r="AS648" i="4" s="1"/>
  <c r="AC648" i="4"/>
  <c r="AD648" i="4"/>
  <c r="AK648" i="4"/>
  <c r="AL648" i="4"/>
  <c r="AE648" i="4"/>
  <c r="BG704" i="4"/>
  <c r="AJ704" i="4"/>
  <c r="AC704" i="4"/>
  <c r="AD704" i="4"/>
  <c r="AK704" i="4"/>
  <c r="AL704" i="4"/>
  <c r="AE704" i="4"/>
  <c r="BG1066" i="4"/>
  <c r="AJ1066" i="4"/>
  <c r="AC1066" i="4"/>
  <c r="AD1066" i="4"/>
  <c r="AK1066" i="4"/>
  <c r="AL1066" i="4"/>
  <c r="AE1066" i="4"/>
  <c r="AV1187" i="4"/>
  <c r="AW1187" i="4"/>
  <c r="AX1187" i="4"/>
  <c r="AY1187" i="4"/>
  <c r="AJ1187" i="4"/>
  <c r="AC1187" i="4"/>
  <c r="AD1187" i="4"/>
  <c r="AK1187" i="4"/>
  <c r="AL1187" i="4"/>
  <c r="AE1187" i="4"/>
  <c r="AV1261" i="4"/>
  <c r="AW1261" i="4"/>
  <c r="AX1261" i="4"/>
  <c r="AY1261" i="4"/>
  <c r="AJ1261" i="4"/>
  <c r="AC1261" i="4"/>
  <c r="AD1261" i="4"/>
  <c r="AK1261" i="4"/>
  <c r="AL1261" i="4"/>
  <c r="AE1261" i="4"/>
  <c r="BG849" i="4"/>
  <c r="BJ849" i="4" s="1"/>
  <c r="AJ849" i="4"/>
  <c r="AC849" i="4"/>
  <c r="AD849" i="4"/>
  <c r="AK849" i="4"/>
  <c r="AL849" i="4"/>
  <c r="AE849" i="4"/>
  <c r="BG919" i="4"/>
  <c r="AJ919" i="4"/>
  <c r="AC919" i="4"/>
  <c r="AD919" i="4"/>
  <c r="AK919" i="4"/>
  <c r="AL919" i="4"/>
  <c r="AE919" i="4"/>
  <c r="BG574" i="4"/>
  <c r="AJ574" i="4"/>
  <c r="AC574" i="4"/>
  <c r="AD574" i="4"/>
  <c r="AK574" i="4"/>
  <c r="AL574" i="4"/>
  <c r="AE574" i="4"/>
  <c r="BG987" i="4"/>
  <c r="AJ987" i="4"/>
  <c r="AC987" i="4"/>
  <c r="AD987" i="4"/>
  <c r="AK987" i="4"/>
  <c r="AL987" i="4"/>
  <c r="AE987" i="4"/>
  <c r="BG878" i="4"/>
  <c r="AJ878" i="4"/>
  <c r="AC878" i="4"/>
  <c r="AD878" i="4"/>
  <c r="AK878" i="4"/>
  <c r="AL878" i="4"/>
  <c r="AE878" i="4"/>
  <c r="BG680" i="4"/>
  <c r="AJ680" i="4"/>
  <c r="AS680" i="4" s="1"/>
  <c r="AC680" i="4"/>
  <c r="AD680" i="4"/>
  <c r="AK680" i="4"/>
  <c r="AL680" i="4"/>
  <c r="AE680" i="4"/>
  <c r="BG564" i="4"/>
  <c r="AJ564" i="4"/>
  <c r="AC564" i="4"/>
  <c r="AD564" i="4"/>
  <c r="AK564" i="4"/>
  <c r="AL564" i="4"/>
  <c r="AE564" i="4"/>
  <c r="BG624" i="4"/>
  <c r="AJ624" i="4"/>
  <c r="AC624" i="4"/>
  <c r="AD624" i="4"/>
  <c r="AK624" i="4"/>
  <c r="AL624" i="4"/>
  <c r="AE624" i="4"/>
  <c r="BG558" i="4"/>
  <c r="AJ558" i="4"/>
  <c r="AC558" i="4"/>
  <c r="AD558" i="4"/>
  <c r="AK558" i="4"/>
  <c r="AL558" i="4"/>
  <c r="AE558" i="4"/>
  <c r="BG632" i="4"/>
  <c r="AJ632" i="4"/>
  <c r="AS632" i="4" s="1"/>
  <c r="AC632" i="4"/>
  <c r="AD632" i="4"/>
  <c r="AK632" i="4"/>
  <c r="AL632" i="4"/>
  <c r="AE632" i="4"/>
  <c r="AV135" i="4"/>
  <c r="AW135" i="4"/>
  <c r="AX135" i="4"/>
  <c r="AY135" i="4"/>
  <c r="AJ135" i="4"/>
  <c r="AC135" i="4"/>
  <c r="AD135" i="4"/>
  <c r="AK135" i="4"/>
  <c r="AL135" i="4"/>
  <c r="AE135" i="4"/>
  <c r="AV330" i="4"/>
  <c r="AW330" i="4"/>
  <c r="AX330" i="4"/>
  <c r="AY330" i="4"/>
  <c r="AJ330" i="4"/>
  <c r="AC330" i="4"/>
  <c r="AD330" i="4"/>
  <c r="AK330" i="4"/>
  <c r="AL330" i="4"/>
  <c r="AE330" i="4"/>
  <c r="AV740" i="4"/>
  <c r="AW740" i="4"/>
  <c r="AX740" i="4"/>
  <c r="AY740" i="4"/>
  <c r="AJ740" i="4"/>
  <c r="AC740" i="4"/>
  <c r="AD740" i="4"/>
  <c r="AK740" i="4"/>
  <c r="AL740" i="4"/>
  <c r="AE740" i="4"/>
  <c r="AV602" i="4"/>
  <c r="AW602" i="4"/>
  <c r="AX602" i="4"/>
  <c r="AY602" i="4"/>
  <c r="AJ602" i="4"/>
  <c r="AC602" i="4"/>
  <c r="AD602" i="4"/>
  <c r="AK602" i="4"/>
  <c r="AL602" i="4"/>
  <c r="AE602" i="4"/>
  <c r="BG812" i="4"/>
  <c r="AJ812" i="4"/>
  <c r="AC812" i="4"/>
  <c r="AD812" i="4"/>
  <c r="AK812" i="4"/>
  <c r="AL812" i="4"/>
  <c r="AE812" i="4"/>
  <c r="BG629" i="4"/>
  <c r="AJ629" i="4"/>
  <c r="AC629" i="4"/>
  <c r="AD629" i="4"/>
  <c r="AK629" i="4"/>
  <c r="AL629" i="4"/>
  <c r="AE629" i="4"/>
  <c r="BG59" i="4"/>
  <c r="AJ59" i="4"/>
  <c r="AC59" i="4"/>
  <c r="AD59" i="4"/>
  <c r="AK59" i="4"/>
  <c r="AL59" i="4"/>
  <c r="AE59" i="4"/>
  <c r="BG436" i="4"/>
  <c r="AJ436" i="4"/>
  <c r="AC436" i="4"/>
  <c r="AD436" i="4"/>
  <c r="AK436" i="4"/>
  <c r="AL436" i="4"/>
  <c r="AE436" i="4"/>
  <c r="BG208" i="4"/>
  <c r="AJ208" i="4"/>
  <c r="AC208" i="4"/>
  <c r="AD208" i="4"/>
  <c r="AK208" i="4"/>
  <c r="AL208" i="4"/>
  <c r="AE208" i="4"/>
  <c r="BG1152" i="4"/>
  <c r="AJ1152" i="4"/>
  <c r="AC1152" i="4"/>
  <c r="AS1152" i="4" s="1"/>
  <c r="AD1152" i="4"/>
  <c r="AP1152" i="4" s="1"/>
  <c r="AK1152" i="4"/>
  <c r="AL1152" i="4"/>
  <c r="AE1152" i="4"/>
  <c r="BG823" i="4"/>
  <c r="AJ823" i="4"/>
  <c r="AC823" i="4"/>
  <c r="AD823" i="4"/>
  <c r="AK823" i="4"/>
  <c r="AL823" i="4"/>
  <c r="AE823" i="4"/>
  <c r="BG1158" i="4"/>
  <c r="AJ1158" i="4"/>
  <c r="AS1158" i="4" s="1"/>
  <c r="AC1158" i="4"/>
  <c r="AD1158" i="4"/>
  <c r="AK1158" i="4"/>
  <c r="AL1158" i="4"/>
  <c r="AE1158" i="4"/>
  <c r="BG129" i="4"/>
  <c r="AJ129" i="4"/>
  <c r="AC129" i="4"/>
  <c r="AD129" i="4"/>
  <c r="AK129" i="4"/>
  <c r="AL129" i="4"/>
  <c r="AE129" i="4"/>
  <c r="BG1203" i="4"/>
  <c r="AJ1203" i="4"/>
  <c r="AC1203" i="4"/>
  <c r="AD1203" i="4"/>
  <c r="AK1203" i="4"/>
  <c r="AL1203" i="4"/>
  <c r="AE1203" i="4"/>
  <c r="BG902" i="4"/>
  <c r="AJ902" i="4"/>
  <c r="AC902" i="4"/>
  <c r="AD902" i="4"/>
  <c r="AK902" i="4"/>
  <c r="AL902" i="4"/>
  <c r="AE902" i="4"/>
  <c r="BG669" i="4"/>
  <c r="AJ669" i="4"/>
  <c r="AS669" i="4" s="1"/>
  <c r="AC669" i="4"/>
  <c r="AD669" i="4"/>
  <c r="AK669" i="4"/>
  <c r="AL669" i="4"/>
  <c r="AE669" i="4"/>
  <c r="BG1112" i="4"/>
  <c r="AJ1112" i="4"/>
  <c r="AC1112" i="4"/>
  <c r="AD1112" i="4"/>
  <c r="AK1112" i="4"/>
  <c r="AL1112" i="4"/>
  <c r="AE1112" i="4"/>
  <c r="BG584" i="4"/>
  <c r="AJ584" i="4"/>
  <c r="AC584" i="4"/>
  <c r="AD584" i="4"/>
  <c r="AK584" i="4"/>
  <c r="AL584" i="4"/>
  <c r="AE584" i="4"/>
  <c r="BG423" i="4"/>
  <c r="AJ423" i="4"/>
  <c r="AC423" i="4"/>
  <c r="AD423" i="4"/>
  <c r="AK423" i="4"/>
  <c r="AL423" i="4"/>
  <c r="AE423" i="4"/>
  <c r="BG612" i="4"/>
  <c r="AJ612" i="4"/>
  <c r="AS612" i="4" s="1"/>
  <c r="AC612" i="4"/>
  <c r="AD612" i="4"/>
  <c r="AK612" i="4"/>
  <c r="AL612" i="4"/>
  <c r="AE612" i="4"/>
  <c r="BG415" i="4"/>
  <c r="AJ415" i="4"/>
  <c r="AC415" i="4"/>
  <c r="AD415" i="4"/>
  <c r="AK415" i="4"/>
  <c r="AL415" i="4"/>
  <c r="AE415" i="4"/>
  <c r="AV251" i="4"/>
  <c r="AW251" i="4"/>
  <c r="BA251" i="4" s="1"/>
  <c r="AX251" i="4"/>
  <c r="AY251" i="4"/>
  <c r="AJ251" i="4"/>
  <c r="AC251" i="4"/>
  <c r="AD251" i="4"/>
  <c r="AK251" i="4"/>
  <c r="AL251" i="4"/>
  <c r="AE251" i="4"/>
  <c r="BG828" i="4"/>
  <c r="AJ828" i="4"/>
  <c r="AC828" i="4"/>
  <c r="AD828" i="4"/>
  <c r="AK828" i="4"/>
  <c r="AL828" i="4"/>
  <c r="AE828" i="4"/>
  <c r="BG637" i="4"/>
  <c r="AJ637" i="4"/>
  <c r="AC637" i="4"/>
  <c r="AD637" i="4"/>
  <c r="AK637" i="4"/>
  <c r="AL637" i="4"/>
  <c r="AE637" i="4"/>
  <c r="BG353" i="4"/>
  <c r="AJ353" i="4"/>
  <c r="AC353" i="4"/>
  <c r="AD353" i="4"/>
  <c r="AK353" i="4"/>
  <c r="AL353" i="4"/>
  <c r="AE353" i="4"/>
  <c r="BG329" i="4"/>
  <c r="AJ329" i="4"/>
  <c r="AC329" i="4"/>
  <c r="AD329" i="4"/>
  <c r="AK329" i="4"/>
  <c r="AL329" i="4"/>
  <c r="AE329" i="4"/>
  <c r="BG694" i="4"/>
  <c r="AJ694" i="4"/>
  <c r="AC694" i="4"/>
  <c r="AD694" i="4"/>
  <c r="AK694" i="4"/>
  <c r="AL694" i="4"/>
  <c r="AE694" i="4"/>
  <c r="BG606" i="4"/>
  <c r="AJ606" i="4"/>
  <c r="AC606" i="4"/>
  <c r="AD606" i="4"/>
  <c r="AK606" i="4"/>
  <c r="AL606" i="4"/>
  <c r="AE606" i="4"/>
  <c r="BG380" i="4"/>
  <c r="AJ380" i="4"/>
  <c r="AC380" i="4"/>
  <c r="AD380" i="4"/>
  <c r="AK380" i="4"/>
  <c r="AL380" i="4"/>
  <c r="AE380" i="4"/>
  <c r="BG95" i="4"/>
  <c r="AJ95" i="4"/>
  <c r="AC95" i="4"/>
  <c r="AD95" i="4"/>
  <c r="AK95" i="4"/>
  <c r="AL95" i="4"/>
  <c r="AE95" i="4"/>
  <c r="BG945" i="4"/>
  <c r="AJ945" i="4"/>
  <c r="AC945" i="4"/>
  <c r="AD945" i="4"/>
  <c r="AK945" i="4"/>
  <c r="AL945" i="4"/>
  <c r="AE945" i="4"/>
  <c r="BG449" i="4"/>
  <c r="AJ449" i="4"/>
  <c r="AC449" i="4"/>
  <c r="AD449" i="4"/>
  <c r="AK449" i="4"/>
  <c r="AL449" i="4"/>
  <c r="AE449" i="4"/>
  <c r="AV1260" i="4"/>
  <c r="AW1260" i="4"/>
  <c r="AX1260" i="4"/>
  <c r="AY1260" i="4"/>
  <c r="AJ1260" i="4"/>
  <c r="AC1260" i="4"/>
  <c r="AD1260" i="4"/>
  <c r="AK1260" i="4"/>
  <c r="AL1260" i="4"/>
  <c r="AE1260" i="4"/>
  <c r="BG848" i="4"/>
  <c r="AJ848" i="4"/>
  <c r="AC848" i="4"/>
  <c r="AD848" i="4"/>
  <c r="AK848" i="4"/>
  <c r="AL848" i="4"/>
  <c r="AE848" i="4"/>
  <c r="BG918" i="4"/>
  <c r="AJ918" i="4"/>
  <c r="AC918" i="4"/>
  <c r="AD918" i="4"/>
  <c r="AK918" i="4"/>
  <c r="AL918" i="4"/>
  <c r="AE918" i="4"/>
  <c r="AM918" i="4" s="1"/>
  <c r="BG591" i="4"/>
  <c r="AJ591" i="4"/>
  <c r="AC591" i="4"/>
  <c r="AD591" i="4"/>
  <c r="AP591" i="4" s="1"/>
  <c r="AK591" i="4"/>
  <c r="AL591" i="4"/>
  <c r="AE591" i="4"/>
  <c r="BG343" i="4"/>
  <c r="AJ343" i="4"/>
  <c r="AC343" i="4"/>
  <c r="AD343" i="4"/>
  <c r="AK343" i="4"/>
  <c r="AL343" i="4"/>
  <c r="AE343" i="4"/>
  <c r="BG737" i="4"/>
  <c r="AJ737" i="4"/>
  <c r="AS737" i="4" s="1"/>
  <c r="AC737" i="4"/>
  <c r="AD737" i="4"/>
  <c r="AK737" i="4"/>
  <c r="AL737" i="4"/>
  <c r="AE737" i="4"/>
  <c r="BG1099" i="4"/>
  <c r="AJ1099" i="4"/>
  <c r="AC1099" i="4"/>
  <c r="AD1099" i="4"/>
  <c r="AK1099" i="4"/>
  <c r="AL1099" i="4"/>
  <c r="AE1099" i="4"/>
  <c r="BG855" i="4"/>
  <c r="AJ855" i="4"/>
  <c r="AC855" i="4"/>
  <c r="AD855" i="4"/>
  <c r="AK855" i="4"/>
  <c r="AL855" i="4"/>
  <c r="AE855" i="4"/>
  <c r="BG793" i="4"/>
  <c r="AJ793" i="4"/>
  <c r="AC793" i="4"/>
  <c r="AD793" i="4"/>
  <c r="AK793" i="4"/>
  <c r="AL793" i="4"/>
  <c r="AE793" i="4"/>
  <c r="BG69" i="4"/>
  <c r="AJ69" i="4"/>
  <c r="AS69" i="4" s="1"/>
  <c r="AC69" i="4"/>
  <c r="AD69" i="4"/>
  <c r="AK69" i="4"/>
  <c r="AL69" i="4"/>
  <c r="AE69" i="4"/>
  <c r="BG844" i="4"/>
  <c r="AJ844" i="4"/>
  <c r="AC844" i="4"/>
  <c r="AD844" i="4"/>
  <c r="AK844" i="4"/>
  <c r="AL844" i="4"/>
  <c r="AE844" i="4"/>
  <c r="BG339" i="4"/>
  <c r="AJ339" i="4"/>
  <c r="AC339" i="4"/>
  <c r="AD339" i="4"/>
  <c r="AK339" i="4"/>
  <c r="AL339" i="4"/>
  <c r="AE339" i="4"/>
  <c r="BG443" i="4"/>
  <c r="AJ443" i="4"/>
  <c r="AC443" i="4"/>
  <c r="AD443" i="4"/>
  <c r="AK443" i="4"/>
  <c r="AL443" i="4"/>
  <c r="AE443" i="4"/>
  <c r="BG25" i="4"/>
  <c r="AJ25" i="4"/>
  <c r="AS25" i="4" s="1"/>
  <c r="AC25" i="4"/>
  <c r="AD25" i="4"/>
  <c r="AK25" i="4"/>
  <c r="AL25" i="4"/>
  <c r="AE25" i="4"/>
  <c r="BG944" i="4"/>
  <c r="AJ944" i="4"/>
  <c r="AC944" i="4"/>
  <c r="AD944" i="4"/>
  <c r="AK944" i="4"/>
  <c r="AL944" i="4"/>
  <c r="AE944" i="4"/>
  <c r="BG517" i="4"/>
  <c r="AJ517" i="4"/>
  <c r="AC517" i="4"/>
  <c r="AD517" i="4"/>
  <c r="AK517" i="4"/>
  <c r="AL517" i="4"/>
  <c r="AE517" i="4"/>
  <c r="BG836" i="4"/>
  <c r="AJ836" i="4"/>
  <c r="AC836" i="4"/>
  <c r="AD836" i="4"/>
  <c r="AK836" i="4"/>
  <c r="AL836" i="4"/>
  <c r="AE836" i="4"/>
  <c r="BG1290" i="4"/>
  <c r="AJ1290" i="4"/>
  <c r="AS1290" i="4" s="1"/>
  <c r="AC1290" i="4"/>
  <c r="AD1290" i="4"/>
  <c r="AK1290" i="4"/>
  <c r="AL1290" i="4"/>
  <c r="AE1290" i="4"/>
  <c r="BG1036" i="4"/>
  <c r="AJ1036" i="4"/>
  <c r="AC1036" i="4"/>
  <c r="AD1036" i="4"/>
  <c r="AK1036" i="4"/>
  <c r="AL1036" i="4"/>
  <c r="AE1036" i="4"/>
  <c r="BG1300" i="4"/>
  <c r="AJ1300" i="4"/>
  <c r="AC1300" i="4"/>
  <c r="AD1300" i="4"/>
  <c r="AK1300" i="4"/>
  <c r="AL1300" i="4"/>
  <c r="AE1300" i="4"/>
  <c r="BG315" i="4"/>
  <c r="AJ315" i="4"/>
  <c r="AC315" i="4"/>
  <c r="AD315" i="4"/>
  <c r="AK315" i="4"/>
  <c r="AL315" i="4"/>
  <c r="AE315" i="4"/>
  <c r="BG1234" i="4"/>
  <c r="AJ1234" i="4"/>
  <c r="AS1234" i="4" s="1"/>
  <c r="AC1234" i="4"/>
  <c r="AD1234" i="4"/>
  <c r="AK1234" i="4"/>
  <c r="AL1234" i="4"/>
  <c r="AE1234" i="4"/>
  <c r="BG1341" i="4"/>
  <c r="AJ1341" i="4"/>
  <c r="AC1341" i="4"/>
  <c r="AD1341" i="4"/>
  <c r="AK1341" i="4"/>
  <c r="AL1341" i="4"/>
  <c r="AE1341" i="4"/>
  <c r="BG137" i="4"/>
  <c r="AJ137" i="4"/>
  <c r="AC137" i="4"/>
  <c r="AD137" i="4"/>
  <c r="AK137" i="4"/>
  <c r="AL137" i="4"/>
  <c r="AE137" i="4"/>
  <c r="BG647" i="4"/>
  <c r="AJ647" i="4"/>
  <c r="AC647" i="4"/>
  <c r="AD647" i="4"/>
  <c r="AK647" i="4"/>
  <c r="AL647" i="4"/>
  <c r="AE647" i="4"/>
  <c r="BG703" i="4"/>
  <c r="AJ703" i="4"/>
  <c r="AS703" i="4" s="1"/>
  <c r="AC703" i="4"/>
  <c r="AD703" i="4"/>
  <c r="AK703" i="4"/>
  <c r="AL703" i="4"/>
  <c r="AE703" i="4"/>
  <c r="BG1065" i="4"/>
  <c r="AJ1065" i="4"/>
  <c r="AC1065" i="4"/>
  <c r="AD1065" i="4"/>
  <c r="AK1065" i="4"/>
  <c r="AL1065" i="4"/>
  <c r="AE1065" i="4"/>
  <c r="BG1259" i="4"/>
  <c r="AJ1259" i="4"/>
  <c r="AC1259" i="4"/>
  <c r="AD1259" i="4"/>
  <c r="AK1259" i="4"/>
  <c r="AL1259" i="4"/>
  <c r="AE1259" i="4"/>
  <c r="BG847" i="4"/>
  <c r="AJ847" i="4"/>
  <c r="AC847" i="4"/>
  <c r="AD847" i="4"/>
  <c r="AK847" i="4"/>
  <c r="AL847" i="4"/>
  <c r="AE847" i="4"/>
  <c r="AV557" i="4"/>
  <c r="AW557" i="4"/>
  <c r="AX557" i="4"/>
  <c r="AY557" i="4"/>
  <c r="AJ557" i="4"/>
  <c r="AC557" i="4"/>
  <c r="AD557" i="4"/>
  <c r="AK557" i="4"/>
  <c r="AL557" i="4"/>
  <c r="AE557" i="4"/>
  <c r="AV233" i="4"/>
  <c r="AW233" i="4"/>
  <c r="AX233" i="4"/>
  <c r="AY233" i="4"/>
  <c r="AJ233" i="4"/>
  <c r="AC233" i="4"/>
  <c r="AD233" i="4"/>
  <c r="AK233" i="4"/>
  <c r="AL233" i="4"/>
  <c r="AE233" i="4"/>
  <c r="BG486" i="4"/>
  <c r="AJ486" i="4"/>
  <c r="AS486" i="4" s="1"/>
  <c r="AC486" i="4"/>
  <c r="AD486" i="4"/>
  <c r="AK486" i="4"/>
  <c r="AL486" i="4"/>
  <c r="AE486" i="4"/>
  <c r="BG308" i="4"/>
  <c r="AJ308" i="4"/>
  <c r="AC308" i="4"/>
  <c r="AD308" i="4"/>
  <c r="AK308" i="4"/>
  <c r="AL308" i="4"/>
  <c r="AE308" i="4"/>
  <c r="BG556" i="4"/>
  <c r="AJ556" i="4"/>
  <c r="AC556" i="4"/>
  <c r="AD556" i="4"/>
  <c r="AK556" i="4"/>
  <c r="AL556" i="4"/>
  <c r="AE556" i="4"/>
  <c r="BG232" i="4"/>
  <c r="AJ232" i="4"/>
  <c r="AC232" i="4"/>
  <c r="AD232" i="4"/>
  <c r="AK232" i="4"/>
  <c r="AL232" i="4"/>
  <c r="AE232" i="4"/>
  <c r="BG485" i="4"/>
  <c r="AJ485" i="4"/>
  <c r="AS485" i="4" s="1"/>
  <c r="AC485" i="4"/>
  <c r="AD485" i="4"/>
  <c r="AK485" i="4"/>
  <c r="AL485" i="4"/>
  <c r="AE485" i="4"/>
  <c r="BG307" i="4"/>
  <c r="AJ307" i="4"/>
  <c r="AC307" i="4"/>
  <c r="AD307" i="4"/>
  <c r="AK307" i="4"/>
  <c r="AL307" i="4"/>
  <c r="AE307" i="4"/>
  <c r="BG224" i="4"/>
  <c r="AJ224" i="4"/>
  <c r="AC224" i="4"/>
  <c r="AD224" i="4"/>
  <c r="AK224" i="4"/>
  <c r="AL224" i="4"/>
  <c r="AE224" i="4"/>
  <c r="BG376" i="4"/>
  <c r="AJ376" i="4"/>
  <c r="AC376" i="4"/>
  <c r="AD376" i="4"/>
  <c r="AK376" i="4"/>
  <c r="AL376" i="4"/>
  <c r="AE376" i="4"/>
  <c r="BG109" i="4"/>
  <c r="AJ109" i="4"/>
  <c r="AS109" i="4" s="1"/>
  <c r="AC109" i="4"/>
  <c r="AD109" i="4"/>
  <c r="AK109" i="4"/>
  <c r="AL109" i="4"/>
  <c r="AE109" i="4"/>
  <c r="BG211" i="4"/>
  <c r="AJ211" i="4"/>
  <c r="AC211" i="4"/>
  <c r="AD211" i="4"/>
  <c r="AK211" i="4"/>
  <c r="AL211" i="4"/>
  <c r="AE211" i="4"/>
  <c r="BG460" i="4"/>
  <c r="AJ460" i="4"/>
  <c r="AC460" i="4"/>
  <c r="AD460" i="4"/>
  <c r="AK460" i="4"/>
  <c r="AL460" i="4"/>
  <c r="AE460" i="4"/>
  <c r="BG759" i="4"/>
  <c r="AJ759" i="4"/>
  <c r="AC759" i="4"/>
  <c r="AD759" i="4"/>
  <c r="AK759" i="4"/>
  <c r="AL759" i="4"/>
  <c r="AE759" i="4"/>
  <c r="BG499" i="4"/>
  <c r="AJ499" i="4"/>
  <c r="AS499" i="4" s="1"/>
  <c r="AC499" i="4"/>
  <c r="AD499" i="4"/>
  <c r="AK499" i="4"/>
  <c r="AL499" i="4"/>
  <c r="AE499" i="4"/>
  <c r="BG33" i="4"/>
  <c r="AJ33" i="4"/>
  <c r="AC33" i="4"/>
  <c r="AD33" i="4"/>
  <c r="AK33" i="4"/>
  <c r="AL33" i="4"/>
  <c r="AE33" i="4"/>
  <c r="BG295" i="4"/>
  <c r="AJ295" i="4"/>
  <c r="AC295" i="4"/>
  <c r="AD295" i="4"/>
  <c r="AK295" i="4"/>
  <c r="AL295" i="4"/>
  <c r="AE295" i="4"/>
  <c r="BG478" i="4"/>
  <c r="AJ478" i="4"/>
  <c r="AC478" i="4"/>
  <c r="AD478" i="4"/>
  <c r="AK478" i="4"/>
  <c r="AL478" i="4"/>
  <c r="AE478" i="4"/>
  <c r="BG503" i="4"/>
  <c r="AJ503" i="4"/>
  <c r="AS503" i="4" s="1"/>
  <c r="AC503" i="4"/>
  <c r="AD503" i="4"/>
  <c r="AK503" i="4"/>
  <c r="AL503" i="4"/>
  <c r="AE503" i="4"/>
  <c r="BG398" i="4"/>
  <c r="AJ398" i="4"/>
  <c r="AC398" i="4"/>
  <c r="AD398" i="4"/>
  <c r="AK398" i="4"/>
  <c r="AL398" i="4"/>
  <c r="AE398" i="4"/>
  <c r="BG16" i="4"/>
  <c r="AJ16" i="4"/>
  <c r="AC16" i="4"/>
  <c r="AD16" i="4"/>
  <c r="AK16" i="4"/>
  <c r="AL16" i="4"/>
  <c r="AE16" i="4"/>
  <c r="BG659" i="4"/>
  <c r="AJ659" i="4"/>
  <c r="AC659" i="4"/>
  <c r="AD659" i="4"/>
  <c r="AK659" i="4"/>
  <c r="AL659" i="4"/>
  <c r="AE659" i="4"/>
  <c r="BG404" i="4"/>
  <c r="AJ404" i="4"/>
  <c r="AS404" i="4" s="1"/>
  <c r="AC404" i="4"/>
  <c r="AD404" i="4"/>
  <c r="AK404" i="4"/>
  <c r="AL404" i="4"/>
  <c r="AE404" i="4"/>
  <c r="BG182" i="4"/>
  <c r="AJ182" i="4"/>
  <c r="AC182" i="4"/>
  <c r="AD182" i="4"/>
  <c r="AK182" i="4"/>
  <c r="AL182" i="4"/>
  <c r="AE182" i="4"/>
  <c r="BG155" i="4"/>
  <c r="AJ155" i="4"/>
  <c r="AC155" i="4"/>
  <c r="AD155" i="4"/>
  <c r="AK155" i="4"/>
  <c r="AL155" i="4"/>
  <c r="AE155" i="4"/>
  <c r="BG484" i="4"/>
  <c r="AJ484" i="4"/>
  <c r="AC484" i="4"/>
  <c r="AD484" i="4"/>
  <c r="AK484" i="4"/>
  <c r="AL484" i="4"/>
  <c r="AE484" i="4"/>
  <c r="BG306" i="4"/>
  <c r="AJ306" i="4"/>
  <c r="AS306" i="4" s="1"/>
  <c r="AC306" i="4"/>
  <c r="AD306" i="4"/>
  <c r="AK306" i="4"/>
  <c r="AL306" i="4"/>
  <c r="AE306" i="4"/>
  <c r="BG181" i="4"/>
  <c r="AJ181" i="4"/>
  <c r="AC181" i="4"/>
  <c r="AD181" i="4"/>
  <c r="AK181" i="4"/>
  <c r="AL181" i="4"/>
  <c r="AE181" i="4"/>
  <c r="BG154" i="4"/>
  <c r="AJ154" i="4"/>
  <c r="AC154" i="4"/>
  <c r="AD154" i="4"/>
  <c r="AK154" i="4"/>
  <c r="AL154" i="4"/>
  <c r="AE154" i="4"/>
  <c r="BG483" i="4"/>
  <c r="AJ483" i="4"/>
  <c r="AC483" i="4"/>
  <c r="AD483" i="4"/>
  <c r="AK483" i="4"/>
  <c r="AL483" i="4"/>
  <c r="AE483" i="4"/>
  <c r="BG305" i="4"/>
  <c r="AJ305" i="4"/>
  <c r="AS305" i="4" s="1"/>
  <c r="AC305" i="4"/>
  <c r="AD305" i="4"/>
  <c r="AK305" i="4"/>
  <c r="AL305" i="4"/>
  <c r="AE305" i="4"/>
  <c r="BG590" i="4"/>
  <c r="AJ590" i="4"/>
  <c r="AC590" i="4"/>
  <c r="AD590" i="4"/>
  <c r="AK590" i="4"/>
  <c r="AL590" i="4"/>
  <c r="AE590" i="4"/>
  <c r="BG611" i="4"/>
  <c r="AJ611" i="4"/>
  <c r="AC611" i="4"/>
  <c r="AD611" i="4"/>
  <c r="AK611" i="4"/>
  <c r="AL611" i="4"/>
  <c r="AE611" i="4"/>
  <c r="BG250" i="4"/>
  <c r="AJ250" i="4"/>
  <c r="AC250" i="4"/>
  <c r="AD250" i="4"/>
  <c r="AK250" i="4"/>
  <c r="AL250" i="4"/>
  <c r="AE250" i="4"/>
  <c r="BG827" i="4"/>
  <c r="AJ827" i="4"/>
  <c r="AC827" i="4"/>
  <c r="AD827" i="4"/>
  <c r="AK827" i="4"/>
  <c r="AL827" i="4"/>
  <c r="AE827" i="4"/>
  <c r="BG636" i="4"/>
  <c r="AJ636" i="4"/>
  <c r="AC636" i="4"/>
  <c r="AD636" i="4"/>
  <c r="AK636" i="4"/>
  <c r="AL636" i="4"/>
  <c r="AE636" i="4"/>
  <c r="BG352" i="4"/>
  <c r="AJ352" i="4"/>
  <c r="AC352" i="4"/>
  <c r="AD352" i="4"/>
  <c r="AK352" i="4"/>
  <c r="AL352" i="4"/>
  <c r="AE352" i="4"/>
  <c r="BG328" i="4"/>
  <c r="AJ328" i="4"/>
  <c r="AC328" i="4"/>
  <c r="AD328" i="4"/>
  <c r="AK328" i="4"/>
  <c r="AL328" i="4"/>
  <c r="AE328" i="4"/>
  <c r="BG693" i="4"/>
  <c r="AJ693" i="4"/>
  <c r="AS693" i="4" s="1"/>
  <c r="AC693" i="4"/>
  <c r="AD693" i="4"/>
  <c r="AK693" i="4"/>
  <c r="AL693" i="4"/>
  <c r="AE693" i="4"/>
  <c r="BG338" i="4"/>
  <c r="AJ338" i="4"/>
  <c r="AC338" i="4"/>
  <c r="AD338" i="4"/>
  <c r="AK338" i="4"/>
  <c r="AL338" i="4"/>
  <c r="AE338" i="4"/>
  <c r="BG542" i="4"/>
  <c r="AJ542" i="4"/>
  <c r="AC542" i="4"/>
  <c r="AD542" i="4"/>
  <c r="AK542" i="4"/>
  <c r="AL542" i="4"/>
  <c r="AE542" i="4"/>
  <c r="BG94" i="4"/>
  <c r="AJ94" i="4"/>
  <c r="AC94" i="4"/>
  <c r="AD94" i="4"/>
  <c r="AK94" i="4"/>
  <c r="AL94" i="4"/>
  <c r="AE94" i="4"/>
  <c r="BG943" i="4"/>
  <c r="AJ943" i="4"/>
  <c r="AS943" i="4" s="1"/>
  <c r="AC943" i="4"/>
  <c r="AD943" i="4"/>
  <c r="AK943" i="4"/>
  <c r="AL943" i="4"/>
  <c r="AE943" i="4"/>
  <c r="BG516" i="4"/>
  <c r="AJ516" i="4"/>
  <c r="AC516" i="4"/>
  <c r="AP516" i="4" s="1"/>
  <c r="AD516" i="4"/>
  <c r="AK516" i="4"/>
  <c r="AL516" i="4"/>
  <c r="AE516" i="4"/>
  <c r="BG589" i="4"/>
  <c r="AJ589" i="4"/>
  <c r="AC589" i="4"/>
  <c r="AD589" i="4"/>
  <c r="AK589" i="4"/>
  <c r="AL589" i="4"/>
  <c r="AE589" i="4"/>
  <c r="BG342" i="4"/>
  <c r="AJ342" i="4"/>
  <c r="AC342" i="4"/>
  <c r="AD342" i="4"/>
  <c r="AK342" i="4"/>
  <c r="AL342" i="4"/>
  <c r="AE342" i="4"/>
  <c r="BG736" i="4"/>
  <c r="AJ736" i="4"/>
  <c r="AS736" i="4" s="1"/>
  <c r="AC736" i="4"/>
  <c r="AD736" i="4"/>
  <c r="AK736" i="4"/>
  <c r="AL736" i="4"/>
  <c r="AE736" i="4"/>
  <c r="BG1098" i="4"/>
  <c r="AJ1098" i="4"/>
  <c r="AC1098" i="4"/>
  <c r="AD1098" i="4"/>
  <c r="AK1098" i="4"/>
  <c r="AL1098" i="4"/>
  <c r="AE1098" i="4"/>
  <c r="BG854" i="4"/>
  <c r="AJ854" i="4"/>
  <c r="AC854" i="4"/>
  <c r="AD854" i="4"/>
  <c r="AK854" i="4"/>
  <c r="AL854" i="4"/>
  <c r="AE854" i="4"/>
  <c r="BG520" i="4"/>
  <c r="AJ520" i="4"/>
  <c r="AC520" i="4"/>
  <c r="AD520" i="4"/>
  <c r="AK520" i="4"/>
  <c r="AL520" i="4"/>
  <c r="AE520" i="4"/>
  <c r="BG68" i="4"/>
  <c r="AJ68" i="4"/>
  <c r="AS68" i="4" s="1"/>
  <c r="AC68" i="4"/>
  <c r="AD68" i="4"/>
  <c r="AK68" i="4"/>
  <c r="AL68" i="4"/>
  <c r="AE68" i="4"/>
  <c r="BG410" i="4"/>
  <c r="AJ410" i="4"/>
  <c r="AC410" i="4"/>
  <c r="AD410" i="4"/>
  <c r="AK410" i="4"/>
  <c r="AL410" i="4"/>
  <c r="AE410" i="4"/>
  <c r="BG337" i="4"/>
  <c r="AJ337" i="4"/>
  <c r="AC337" i="4"/>
  <c r="AD337" i="4"/>
  <c r="AK337" i="4"/>
  <c r="AL337" i="4"/>
  <c r="AE337" i="4"/>
  <c r="BG442" i="4"/>
  <c r="AJ442" i="4"/>
  <c r="AC442" i="4"/>
  <c r="AD442" i="4"/>
  <c r="AK442" i="4"/>
  <c r="AL442" i="4"/>
  <c r="AE442" i="4"/>
  <c r="BG24" i="4"/>
  <c r="AJ24" i="4"/>
  <c r="AS24" i="4" s="1"/>
  <c r="AC24" i="4"/>
  <c r="AD24" i="4"/>
  <c r="AK24" i="4"/>
  <c r="AL24" i="4"/>
  <c r="AE24" i="4"/>
  <c r="BG595" i="4"/>
  <c r="AJ595" i="4"/>
  <c r="AC595" i="4"/>
  <c r="AD595" i="4"/>
  <c r="AK595" i="4"/>
  <c r="AL595" i="4"/>
  <c r="AE595" i="4"/>
  <c r="BG340" i="4"/>
  <c r="AJ340" i="4"/>
  <c r="AC340" i="4"/>
  <c r="AD340" i="4"/>
  <c r="AK340" i="4"/>
  <c r="AL340" i="4"/>
  <c r="AE340" i="4"/>
  <c r="BG771" i="4"/>
  <c r="AJ771" i="4"/>
  <c r="AC771" i="4"/>
  <c r="AD771" i="4"/>
  <c r="AK771" i="4"/>
  <c r="AL771" i="4"/>
  <c r="AE771" i="4"/>
  <c r="BG477" i="4"/>
  <c r="AJ477" i="4"/>
  <c r="AS477" i="4" s="1"/>
  <c r="AC477" i="4"/>
  <c r="AD477" i="4"/>
  <c r="AK477" i="4"/>
  <c r="AL477" i="4"/>
  <c r="AE477" i="4"/>
  <c r="BG476" i="4"/>
  <c r="AJ476" i="4"/>
  <c r="AC476" i="4"/>
  <c r="AD476" i="4"/>
  <c r="AK476" i="4"/>
  <c r="AL476" i="4"/>
  <c r="AE476" i="4"/>
  <c r="BG180" i="4"/>
  <c r="AJ180" i="4"/>
  <c r="AC180" i="4"/>
  <c r="AD180" i="4"/>
  <c r="AK180" i="4"/>
  <c r="AL180" i="4"/>
  <c r="AE180" i="4"/>
  <c r="BG89" i="4"/>
  <c r="AJ89" i="4"/>
  <c r="AC89" i="4"/>
  <c r="AD89" i="4"/>
  <c r="AK89" i="4"/>
  <c r="AL89" i="4"/>
  <c r="AE89" i="4"/>
  <c r="BG187" i="4"/>
  <c r="AJ187" i="4"/>
  <c r="AP187" i="4" s="1"/>
  <c r="AC187" i="4"/>
  <c r="AD187" i="4"/>
  <c r="AK187" i="4"/>
  <c r="AL187" i="4"/>
  <c r="AE187" i="4"/>
  <c r="BG257" i="4"/>
  <c r="AJ257" i="4"/>
  <c r="AC257" i="4"/>
  <c r="AD257" i="4"/>
  <c r="AK257" i="4"/>
  <c r="AL257" i="4"/>
  <c r="AE257" i="4"/>
  <c r="BG256" i="4"/>
  <c r="AJ256" i="4"/>
  <c r="AC256" i="4"/>
  <c r="AD256" i="4"/>
  <c r="AK256" i="4"/>
  <c r="AL256" i="4"/>
  <c r="AE256" i="4"/>
  <c r="BG282" i="4"/>
  <c r="AJ282" i="4"/>
  <c r="AC282" i="4"/>
  <c r="AD282" i="4"/>
  <c r="AK282" i="4"/>
  <c r="AL282" i="4"/>
  <c r="AE282" i="4"/>
  <c r="BG184" i="4"/>
  <c r="AJ184" i="4"/>
  <c r="AS184" i="4" s="1"/>
  <c r="AC184" i="4"/>
  <c r="AD184" i="4"/>
  <c r="AK184" i="4"/>
  <c r="AL184" i="4"/>
  <c r="AE184" i="4"/>
  <c r="BG770" i="4"/>
  <c r="AJ770" i="4"/>
  <c r="AC770" i="4"/>
  <c r="AD770" i="4"/>
  <c r="AK770" i="4"/>
  <c r="AL770" i="4"/>
  <c r="AE770" i="4"/>
  <c r="BG475" i="4"/>
  <c r="AJ475" i="4"/>
  <c r="AC475" i="4"/>
  <c r="AD475" i="4"/>
  <c r="AK475" i="4"/>
  <c r="AL475" i="4"/>
  <c r="AE475" i="4"/>
  <c r="BG474" i="4"/>
  <c r="AJ474" i="4"/>
  <c r="AC474" i="4"/>
  <c r="AD474" i="4"/>
  <c r="AK474" i="4"/>
  <c r="AL474" i="4"/>
  <c r="AE474" i="4"/>
  <c r="BG179" i="4"/>
  <c r="AJ179" i="4"/>
  <c r="AC179" i="4"/>
  <c r="AD179" i="4"/>
  <c r="AK179" i="4"/>
  <c r="AL179" i="4"/>
  <c r="AE179" i="4"/>
  <c r="BG88" i="4"/>
  <c r="AJ88" i="4"/>
  <c r="AC88" i="4"/>
  <c r="AD88" i="4"/>
  <c r="AK88" i="4"/>
  <c r="AL88" i="4"/>
  <c r="AE88" i="4"/>
  <c r="AV144" i="4"/>
  <c r="AW144" i="4"/>
  <c r="AX144" i="4"/>
  <c r="AY144" i="4"/>
  <c r="AJ144" i="4"/>
  <c r="AC144" i="4"/>
  <c r="AD144" i="4"/>
  <c r="AK144" i="4"/>
  <c r="AL144" i="4"/>
  <c r="AE144" i="4"/>
  <c r="BG279" i="4"/>
  <c r="AJ279" i="4"/>
  <c r="AC279" i="4"/>
  <c r="AD279" i="4"/>
  <c r="AK279" i="4"/>
  <c r="AL279" i="4"/>
  <c r="AE279" i="4"/>
  <c r="BG83" i="4"/>
  <c r="AJ83" i="4"/>
  <c r="AC83" i="4"/>
  <c r="AD83" i="4"/>
  <c r="AK83" i="4"/>
  <c r="AL83" i="4"/>
  <c r="AE83" i="4"/>
  <c r="BG821" i="4"/>
  <c r="AJ821" i="4"/>
  <c r="AC821" i="4"/>
  <c r="AS821" i="4" s="1"/>
  <c r="BJ821" i="4" s="1"/>
  <c r="AD821" i="4"/>
  <c r="AK821" i="4"/>
  <c r="AL821" i="4"/>
  <c r="AE821" i="4"/>
  <c r="BG769" i="4"/>
  <c r="AJ769" i="4"/>
  <c r="AC769" i="4"/>
  <c r="AD769" i="4"/>
  <c r="AK769" i="4"/>
  <c r="AL769" i="4"/>
  <c r="AE769" i="4"/>
  <c r="BG473" i="4"/>
  <c r="AJ473" i="4"/>
  <c r="AS473" i="4" s="1"/>
  <c r="AC473" i="4"/>
  <c r="AD473" i="4"/>
  <c r="AK473" i="4"/>
  <c r="AL473" i="4"/>
  <c r="AE473" i="4"/>
  <c r="BG472" i="4"/>
  <c r="AJ472" i="4"/>
  <c r="AC472" i="4"/>
  <c r="AD472" i="4"/>
  <c r="AK472" i="4"/>
  <c r="AL472" i="4"/>
  <c r="AE472" i="4"/>
  <c r="BG178" i="4"/>
  <c r="AJ178" i="4"/>
  <c r="AC178" i="4"/>
  <c r="AD178" i="4"/>
  <c r="AK178" i="4"/>
  <c r="AL178" i="4"/>
  <c r="AE178" i="4"/>
  <c r="BG87" i="4"/>
  <c r="AJ87" i="4"/>
  <c r="AC87" i="4"/>
  <c r="AD87" i="4"/>
  <c r="AK87" i="4"/>
  <c r="AL87" i="4"/>
  <c r="AE87" i="4"/>
  <c r="AV14" i="4"/>
  <c r="AW14" i="4"/>
  <c r="AX14" i="4"/>
  <c r="AY14" i="4"/>
  <c r="AJ14" i="4"/>
  <c r="AC14" i="4"/>
  <c r="AD14" i="4"/>
  <c r="AK14" i="4"/>
  <c r="AL14" i="4"/>
  <c r="AE14" i="4"/>
  <c r="BG278" i="4"/>
  <c r="AJ278" i="4"/>
  <c r="AC278" i="4"/>
  <c r="AD278" i="4"/>
  <c r="AK278" i="4"/>
  <c r="AL278" i="4"/>
  <c r="AE278" i="4"/>
  <c r="BG82" i="4"/>
  <c r="AJ82" i="4"/>
  <c r="AC82" i="4"/>
  <c r="AD82" i="4"/>
  <c r="AK82" i="4"/>
  <c r="AL82" i="4"/>
  <c r="AE82" i="4"/>
  <c r="BG820" i="4"/>
  <c r="AJ820" i="4"/>
  <c r="AS820" i="4" s="1"/>
  <c r="AC820" i="4"/>
  <c r="AD820" i="4"/>
  <c r="AK820" i="4"/>
  <c r="AL820" i="4"/>
  <c r="AE820" i="4"/>
  <c r="BG196" i="4"/>
  <c r="AJ196" i="4"/>
  <c r="AC196" i="4"/>
  <c r="AD196" i="4"/>
  <c r="AK196" i="4"/>
  <c r="AL196" i="4"/>
  <c r="AE196" i="4"/>
  <c r="BG768" i="4"/>
  <c r="AJ768" i="4"/>
  <c r="AC768" i="4"/>
  <c r="AD768" i="4"/>
  <c r="AK768" i="4"/>
  <c r="AL768" i="4"/>
  <c r="AE768" i="4"/>
  <c r="BG471" i="4"/>
  <c r="AJ471" i="4"/>
  <c r="AC471" i="4"/>
  <c r="AD471" i="4"/>
  <c r="AK471" i="4"/>
  <c r="AL471" i="4"/>
  <c r="AE471" i="4"/>
  <c r="BG470" i="4"/>
  <c r="AJ470" i="4"/>
  <c r="AC470" i="4"/>
  <c r="AD470" i="4"/>
  <c r="AK470" i="4"/>
  <c r="AL470" i="4"/>
  <c r="AE470" i="4"/>
  <c r="BG177" i="4"/>
  <c r="AJ177" i="4"/>
  <c r="AC177" i="4"/>
  <c r="AD177" i="4"/>
  <c r="AK177" i="4"/>
  <c r="AL177" i="4"/>
  <c r="AE177" i="4"/>
  <c r="BG86" i="4"/>
  <c r="AJ86" i="4"/>
  <c r="AC86" i="4"/>
  <c r="AD86" i="4"/>
  <c r="AK86" i="4"/>
  <c r="AL86" i="4"/>
  <c r="AE86" i="4"/>
  <c r="AV1222" i="4"/>
  <c r="AW1222" i="4"/>
  <c r="AX1222" i="4"/>
  <c r="AY1222" i="4"/>
  <c r="AJ1222" i="4"/>
  <c r="AC1222" i="4"/>
  <c r="AD1222" i="4"/>
  <c r="AK1222" i="4"/>
  <c r="AL1222" i="4"/>
  <c r="AE1222" i="4"/>
  <c r="AV1268" i="4"/>
  <c r="AW1268" i="4"/>
  <c r="AX1268" i="4"/>
  <c r="AY1268" i="4"/>
  <c r="AJ1268" i="4"/>
  <c r="AC1268" i="4"/>
  <c r="AD1268" i="4"/>
  <c r="AK1268" i="4"/>
  <c r="AL1268" i="4"/>
  <c r="AE1268" i="4"/>
  <c r="BG1123" i="4"/>
  <c r="AJ1123" i="4"/>
  <c r="AC1123" i="4"/>
  <c r="AD1123" i="4"/>
  <c r="AK1123" i="4"/>
  <c r="AL1123" i="4"/>
  <c r="AE1123" i="4"/>
  <c r="BG143" i="4"/>
  <c r="AJ143" i="4"/>
  <c r="AS143" i="4" s="1"/>
  <c r="AC143" i="4"/>
  <c r="AD143" i="4"/>
  <c r="AK143" i="4"/>
  <c r="AL143" i="4"/>
  <c r="AE143" i="4"/>
  <c r="BG277" i="4"/>
  <c r="AJ277" i="4"/>
  <c r="AC277" i="4"/>
  <c r="AD277" i="4"/>
  <c r="AK277" i="4"/>
  <c r="AL277" i="4"/>
  <c r="AE277" i="4"/>
  <c r="BG81" i="4"/>
  <c r="AJ81" i="4"/>
  <c r="AC81" i="4"/>
  <c r="AS81" i="4" s="1"/>
  <c r="BJ81" i="4" s="1"/>
  <c r="AD81" i="4"/>
  <c r="AK81" i="4"/>
  <c r="AL81" i="4"/>
  <c r="AE81" i="4"/>
  <c r="BG819" i="4"/>
  <c r="AJ819" i="4"/>
  <c r="AC819" i="4"/>
  <c r="AD819" i="4"/>
  <c r="AK819" i="4"/>
  <c r="AP819" i="4" s="1"/>
  <c r="AL819" i="4"/>
  <c r="AE819" i="4"/>
  <c r="AV195" i="4"/>
  <c r="AW195" i="4"/>
  <c r="AX195" i="4"/>
  <c r="AY195" i="4"/>
  <c r="AJ195" i="4"/>
  <c r="AC195" i="4"/>
  <c r="AD195" i="4"/>
  <c r="AK195" i="4"/>
  <c r="AL195" i="4"/>
  <c r="AE195" i="4"/>
  <c r="BG186" i="4"/>
  <c r="AJ186" i="4"/>
  <c r="AC186" i="4"/>
  <c r="AS186" i="4" s="1"/>
  <c r="AD186" i="4"/>
  <c r="AK186" i="4"/>
  <c r="AL186" i="4"/>
  <c r="AE186" i="4"/>
  <c r="BG255" i="4"/>
  <c r="AJ255" i="4"/>
  <c r="AC255" i="4"/>
  <c r="AD255" i="4"/>
  <c r="AK255" i="4"/>
  <c r="AL255" i="4"/>
  <c r="AE255" i="4"/>
  <c r="BG254" i="4"/>
  <c r="AJ254" i="4"/>
  <c r="AS254" i="4" s="1"/>
  <c r="AC254" i="4"/>
  <c r="AD254" i="4"/>
  <c r="AK254" i="4"/>
  <c r="AL254" i="4"/>
  <c r="AE254" i="4"/>
  <c r="BG281" i="4"/>
  <c r="AJ281" i="4"/>
  <c r="AC281" i="4"/>
  <c r="AD281" i="4"/>
  <c r="AK281" i="4"/>
  <c r="AL281" i="4"/>
  <c r="AE281" i="4"/>
  <c r="BG183" i="4"/>
  <c r="AJ183" i="4"/>
  <c r="AC183" i="4"/>
  <c r="AD183" i="4"/>
  <c r="AP183" i="4" s="1"/>
  <c r="AK183" i="4"/>
  <c r="AL183" i="4"/>
  <c r="AE183" i="4"/>
  <c r="BG767" i="4"/>
  <c r="AJ767" i="4"/>
  <c r="AC767" i="4"/>
  <c r="AD767" i="4"/>
  <c r="AK767" i="4"/>
  <c r="AL767" i="4"/>
  <c r="AE767" i="4"/>
  <c r="BG469" i="4"/>
  <c r="AJ469" i="4"/>
  <c r="AS469" i="4" s="1"/>
  <c r="AC469" i="4"/>
  <c r="AD469" i="4"/>
  <c r="AK469" i="4"/>
  <c r="AL469" i="4"/>
  <c r="AE469" i="4"/>
  <c r="BG468" i="4"/>
  <c r="AJ468" i="4"/>
  <c r="AC468" i="4"/>
  <c r="AD468" i="4"/>
  <c r="AK468" i="4"/>
  <c r="AL468" i="4"/>
  <c r="AE468" i="4"/>
  <c r="BG176" i="4"/>
  <c r="AJ176" i="4"/>
  <c r="AC176" i="4"/>
  <c r="AD176" i="4"/>
  <c r="AK176" i="4"/>
  <c r="AL176" i="4"/>
  <c r="AE176" i="4"/>
  <c r="BG85" i="4"/>
  <c r="AJ85" i="4"/>
  <c r="AC85" i="4"/>
  <c r="AD85" i="4"/>
  <c r="AK85" i="4"/>
  <c r="AL85" i="4"/>
  <c r="AE85" i="4"/>
  <c r="BG1035" i="4"/>
  <c r="AJ1035" i="4"/>
  <c r="AS1035" i="4" s="1"/>
  <c r="BJ1035" i="4" s="1"/>
  <c r="AC1035" i="4"/>
  <c r="AD1035" i="4"/>
  <c r="AK1035" i="4"/>
  <c r="AL1035" i="4"/>
  <c r="AE1035" i="4"/>
  <c r="BG1299" i="4"/>
  <c r="AJ1299" i="4"/>
  <c r="AC1299" i="4"/>
  <c r="AD1299" i="4"/>
  <c r="AK1299" i="4"/>
  <c r="AL1299" i="4"/>
  <c r="AE1299" i="4"/>
  <c r="BG547" i="4"/>
  <c r="AJ547" i="4"/>
  <c r="AC547" i="4"/>
  <c r="AD547" i="4"/>
  <c r="AP547" i="4" s="1"/>
  <c r="AK547" i="4"/>
  <c r="AL547" i="4"/>
  <c r="AE547" i="4"/>
  <c r="AV1014" i="4"/>
  <c r="AW1014" i="4"/>
  <c r="AX1014" i="4"/>
  <c r="AY1014" i="4"/>
  <c r="AJ1014" i="4"/>
  <c r="AC1014" i="4"/>
  <c r="AD1014" i="4"/>
  <c r="AK1014" i="4"/>
  <c r="AL1014" i="4"/>
  <c r="AE1014" i="4"/>
  <c r="BG533" i="4"/>
  <c r="AJ533" i="4"/>
  <c r="AC533" i="4"/>
  <c r="AD533" i="4"/>
  <c r="AK533" i="4"/>
  <c r="AL533" i="4"/>
  <c r="AE533" i="4"/>
  <c r="BG386" i="4"/>
  <c r="AJ386" i="4"/>
  <c r="AC386" i="4"/>
  <c r="AD386" i="4"/>
  <c r="AK386" i="4"/>
  <c r="AL386" i="4"/>
  <c r="AE386" i="4"/>
  <c r="AV752" i="4"/>
  <c r="AW752" i="4"/>
  <c r="AX752" i="4"/>
  <c r="AY752" i="4"/>
  <c r="AJ752" i="4"/>
  <c r="AS752" i="4" s="1"/>
  <c r="AC752" i="4"/>
  <c r="AD752" i="4"/>
  <c r="AK752" i="4"/>
  <c r="AL752" i="4"/>
  <c r="AE752" i="4"/>
  <c r="BG311" i="4"/>
  <c r="AJ311" i="4"/>
  <c r="AC311" i="4"/>
  <c r="AD311" i="4"/>
  <c r="AK311" i="4"/>
  <c r="AL311" i="4"/>
  <c r="AE311" i="4"/>
  <c r="BG122" i="4"/>
  <c r="AJ122" i="4"/>
  <c r="AC122" i="4"/>
  <c r="AD122" i="4"/>
  <c r="AK122" i="4"/>
  <c r="AL122" i="4"/>
  <c r="AE122" i="4"/>
  <c r="BG930" i="4"/>
  <c r="AJ930" i="4"/>
  <c r="AC930" i="4"/>
  <c r="AD930" i="4"/>
  <c r="AK930" i="4"/>
  <c r="AL930" i="4"/>
  <c r="AE930" i="4"/>
  <c r="BG665" i="4"/>
  <c r="AJ665" i="4"/>
  <c r="AS665" i="4" s="1"/>
  <c r="AC665" i="4"/>
  <c r="AD665" i="4"/>
  <c r="AK665" i="4"/>
  <c r="AL665" i="4"/>
  <c r="AE665" i="4"/>
  <c r="BG366" i="4"/>
  <c r="AJ366" i="4"/>
  <c r="AC366" i="4"/>
  <c r="AD366" i="4"/>
  <c r="AK366" i="4"/>
  <c r="AL366" i="4"/>
  <c r="AE366" i="4"/>
  <c r="BG858" i="4"/>
  <c r="AJ858" i="4"/>
  <c r="AC858" i="4"/>
  <c r="AD858" i="4"/>
  <c r="AK858" i="4"/>
  <c r="AL858" i="4"/>
  <c r="AE858" i="4"/>
  <c r="BG66" i="4"/>
  <c r="AJ66" i="4"/>
  <c r="AC66" i="4"/>
  <c r="AD66" i="4"/>
  <c r="AK66" i="4"/>
  <c r="AL66" i="4"/>
  <c r="AE66" i="4"/>
  <c r="BG1246" i="4"/>
  <c r="AJ1246" i="4"/>
  <c r="AS1246" i="4" s="1"/>
  <c r="AC1246" i="4"/>
  <c r="AD1246" i="4"/>
  <c r="AK1246" i="4"/>
  <c r="AL1246" i="4"/>
  <c r="AE1246" i="4"/>
  <c r="BG552" i="4"/>
  <c r="AJ552" i="4"/>
  <c r="AC552" i="4"/>
  <c r="AD552" i="4"/>
  <c r="AK552" i="4"/>
  <c r="AL552" i="4"/>
  <c r="AE552" i="4"/>
  <c r="BG116" i="4"/>
  <c r="AJ116" i="4"/>
  <c r="AC116" i="4"/>
  <c r="AD116" i="4"/>
  <c r="AK116" i="4"/>
  <c r="AL116" i="4"/>
  <c r="AE116" i="4"/>
  <c r="BG963" i="4"/>
  <c r="AJ963" i="4"/>
  <c r="AC963" i="4"/>
  <c r="AD963" i="4"/>
  <c r="AK963" i="4"/>
  <c r="AL963" i="4"/>
  <c r="AE963" i="4"/>
  <c r="AV925" i="4"/>
  <c r="AW925" i="4"/>
  <c r="AX925" i="4"/>
  <c r="AY925" i="4"/>
  <c r="AJ925" i="4"/>
  <c r="AC925" i="4"/>
  <c r="AD925" i="4"/>
  <c r="AK925" i="4"/>
  <c r="AL925" i="4"/>
  <c r="AE925" i="4"/>
  <c r="BG1034" i="4"/>
  <c r="AJ1034" i="4"/>
  <c r="AC1034" i="4"/>
  <c r="AD1034" i="4"/>
  <c r="AK1034" i="4"/>
  <c r="AL1034" i="4"/>
  <c r="AE1034" i="4"/>
  <c r="BG1298" i="4"/>
  <c r="AJ1298" i="4"/>
  <c r="AC1298" i="4"/>
  <c r="AD1298" i="4"/>
  <c r="AK1298" i="4"/>
  <c r="AL1298" i="4"/>
  <c r="AE1298" i="4"/>
  <c r="BG314" i="4"/>
  <c r="AJ314" i="4"/>
  <c r="AC314" i="4"/>
  <c r="AD314" i="4"/>
  <c r="AK314" i="4"/>
  <c r="AL314" i="4"/>
  <c r="AE314" i="4"/>
  <c r="AV1233" i="4"/>
  <c r="AW1233" i="4"/>
  <c r="AX1233" i="4"/>
  <c r="AY1233" i="4"/>
  <c r="AJ1233" i="4"/>
  <c r="AC1233" i="4"/>
  <c r="AD1233" i="4"/>
  <c r="AK1233" i="4"/>
  <c r="AL1233" i="4"/>
  <c r="AE1233" i="4"/>
  <c r="BG1084" i="4"/>
  <c r="AJ1084" i="4"/>
  <c r="AC1084" i="4"/>
  <c r="AD1084" i="4"/>
  <c r="AK1084" i="4"/>
  <c r="AL1084" i="4"/>
  <c r="AE1084" i="4"/>
  <c r="BG334" i="4"/>
  <c r="AJ334" i="4"/>
  <c r="AS334" i="4" s="1"/>
  <c r="AC334" i="4"/>
  <c r="AD334" i="4"/>
  <c r="AK334" i="4"/>
  <c r="AL334" i="4"/>
  <c r="AE334" i="4"/>
  <c r="AV909" i="4"/>
  <c r="AW909" i="4"/>
  <c r="AX909" i="4"/>
  <c r="AY909" i="4"/>
  <c r="AJ909" i="4"/>
  <c r="AC909" i="4"/>
  <c r="AD909" i="4"/>
  <c r="AK909" i="4"/>
  <c r="AL909" i="4"/>
  <c r="AE909" i="4"/>
  <c r="BG973" i="4"/>
  <c r="AJ973" i="4"/>
  <c r="AC973" i="4"/>
  <c r="AD973" i="4"/>
  <c r="AK973" i="4"/>
  <c r="AP973" i="4" s="1"/>
  <c r="AL973" i="4"/>
  <c r="AE973" i="4"/>
  <c r="BG972" i="4"/>
  <c r="AJ972" i="4"/>
  <c r="AS972" i="4" s="1"/>
  <c r="AC972" i="4"/>
  <c r="AD972" i="4"/>
  <c r="AK972" i="4"/>
  <c r="AL972" i="4"/>
  <c r="AE972" i="4"/>
  <c r="AV1064" i="4"/>
  <c r="AW1064" i="4"/>
  <c r="AX1064" i="4"/>
  <c r="AY1064" i="4"/>
  <c r="AJ1064" i="4"/>
  <c r="AC1064" i="4"/>
  <c r="AD1064" i="4"/>
  <c r="AK1064" i="4"/>
  <c r="AL1064" i="4"/>
  <c r="AE1064" i="4"/>
  <c r="AV1186" i="4"/>
  <c r="AW1186" i="4"/>
  <c r="AX1186" i="4"/>
  <c r="AY1186" i="4"/>
  <c r="AJ1186" i="4"/>
  <c r="AS1186" i="4" s="1"/>
  <c r="AC1186" i="4"/>
  <c r="AD1186" i="4"/>
  <c r="AK1186" i="4"/>
  <c r="AL1186" i="4"/>
  <c r="AE1186" i="4"/>
  <c r="AV805" i="4"/>
  <c r="AW805" i="4"/>
  <c r="AX805" i="4"/>
  <c r="AY805" i="4"/>
  <c r="AJ805" i="4"/>
  <c r="AC805" i="4"/>
  <c r="AD805" i="4"/>
  <c r="AK805" i="4"/>
  <c r="AL805" i="4"/>
  <c r="AE805" i="4"/>
  <c r="AV1177" i="4"/>
  <c r="AW1177" i="4"/>
  <c r="AX1177" i="4"/>
  <c r="AY1177" i="4"/>
  <c r="AJ1177" i="4"/>
  <c r="AS1177" i="4" s="1"/>
  <c r="AC1177" i="4"/>
  <c r="AD1177" i="4"/>
  <c r="AK1177" i="4"/>
  <c r="AL1177" i="4"/>
  <c r="AE1177" i="4"/>
  <c r="BG546" i="4"/>
  <c r="AJ546" i="4"/>
  <c r="AC546" i="4"/>
  <c r="AS546" i="4" s="1"/>
  <c r="BJ546" i="4" s="1"/>
  <c r="AD546" i="4"/>
  <c r="AK546" i="4"/>
  <c r="AL546" i="4"/>
  <c r="AE546" i="4"/>
  <c r="BG532" i="4"/>
  <c r="AJ532" i="4"/>
  <c r="AC532" i="4"/>
  <c r="AD532" i="4"/>
  <c r="AK532" i="4"/>
  <c r="AL532" i="4"/>
  <c r="AE532" i="4"/>
  <c r="BG751" i="4"/>
  <c r="AJ751" i="4"/>
  <c r="AC751" i="4"/>
  <c r="AD751" i="4"/>
  <c r="AK751" i="4"/>
  <c r="AL751" i="4"/>
  <c r="AE751" i="4"/>
  <c r="BG310" i="4"/>
  <c r="AJ310" i="4"/>
  <c r="AS310" i="4" s="1"/>
  <c r="AC310" i="4"/>
  <c r="AD310" i="4"/>
  <c r="AK310" i="4"/>
  <c r="AL310" i="4"/>
  <c r="AE310" i="4"/>
  <c r="BG841" i="4"/>
  <c r="AJ841" i="4"/>
  <c r="AC841" i="4"/>
  <c r="AD841" i="4"/>
  <c r="AK841" i="4"/>
  <c r="AL841" i="4"/>
  <c r="AE841" i="4"/>
  <c r="BG789" i="4"/>
  <c r="AJ789" i="4"/>
  <c r="AC789" i="4"/>
  <c r="AD789" i="4"/>
  <c r="AK789" i="4"/>
  <c r="AL789" i="4"/>
  <c r="AE789" i="4"/>
  <c r="AV134" i="4"/>
  <c r="AW134" i="4"/>
  <c r="AX134" i="4"/>
  <c r="AY134" i="4"/>
  <c r="AJ134" i="4"/>
  <c r="AS134" i="4" s="1"/>
  <c r="AC134" i="4"/>
  <c r="AD134" i="4"/>
  <c r="AK134" i="4"/>
  <c r="AL134" i="4"/>
  <c r="AE134" i="4"/>
  <c r="AV811" i="4"/>
  <c r="AW811" i="4"/>
  <c r="AX811" i="4"/>
  <c r="AY811" i="4"/>
  <c r="AJ811" i="4"/>
  <c r="AC811" i="4"/>
  <c r="AD811" i="4"/>
  <c r="AK811" i="4"/>
  <c r="AL811" i="4"/>
  <c r="AE811" i="4"/>
  <c r="BG780" i="4"/>
  <c r="AJ780" i="4"/>
  <c r="AC780" i="4"/>
  <c r="AD780" i="4"/>
  <c r="AK780" i="4"/>
  <c r="AL780" i="4"/>
  <c r="AE780" i="4"/>
  <c r="BG766" i="4"/>
  <c r="AJ766" i="4"/>
  <c r="AS766" i="4" s="1"/>
  <c r="AC766" i="4"/>
  <c r="AD766" i="4"/>
  <c r="AK766" i="4"/>
  <c r="AL766" i="4"/>
  <c r="AE766" i="4"/>
  <c r="BG74" i="4"/>
  <c r="AJ74" i="4"/>
  <c r="AC74" i="4"/>
  <c r="AD74" i="4"/>
  <c r="AK74" i="4"/>
  <c r="AL74" i="4"/>
  <c r="AE74" i="4"/>
  <c r="BG938" i="4"/>
  <c r="AJ938" i="4"/>
  <c r="AC938" i="4"/>
  <c r="AD938" i="4"/>
  <c r="AK938" i="4"/>
  <c r="AL938" i="4"/>
  <c r="AE938" i="4"/>
  <c r="BG538" i="4"/>
  <c r="AJ538" i="4"/>
  <c r="AC538" i="4"/>
  <c r="AD538" i="4"/>
  <c r="AK538" i="4"/>
  <c r="AL538" i="4"/>
  <c r="AE538" i="4"/>
  <c r="BG38" i="4"/>
  <c r="AJ38" i="4"/>
  <c r="AS38" i="4" s="1"/>
  <c r="BJ38" i="4" s="1"/>
  <c r="AC38" i="4"/>
  <c r="AD38" i="4"/>
  <c r="AK38" i="4"/>
  <c r="AL38" i="4"/>
  <c r="AE38" i="4"/>
  <c r="BG1200" i="4"/>
  <c r="AJ1200" i="4"/>
  <c r="AC1200" i="4"/>
  <c r="AD1200" i="4"/>
  <c r="AK1200" i="4"/>
  <c r="AL1200" i="4"/>
  <c r="AE1200" i="4"/>
  <c r="BG962" i="4"/>
  <c r="AJ962" i="4"/>
  <c r="AC962" i="4"/>
  <c r="AD962" i="4"/>
  <c r="AK962" i="4"/>
  <c r="AL962" i="4"/>
  <c r="AE962" i="4"/>
  <c r="BG1265" i="4"/>
  <c r="BJ1265" i="4" s="1"/>
  <c r="AJ1265" i="4"/>
  <c r="AC1265" i="4"/>
  <c r="AD1265" i="4"/>
  <c r="AK1265" i="4"/>
  <c r="AL1265" i="4"/>
  <c r="AE1265" i="4"/>
  <c r="BG1033" i="4"/>
  <c r="AJ1033" i="4"/>
  <c r="AC1033" i="4"/>
  <c r="AD1033" i="4"/>
  <c r="AK1033" i="4"/>
  <c r="AL1033" i="4"/>
  <c r="AE1033" i="4"/>
  <c r="BG1297" i="4"/>
  <c r="AJ1297" i="4"/>
  <c r="AC1297" i="4"/>
  <c r="AD1297" i="4"/>
  <c r="AK1297" i="4"/>
  <c r="AL1297" i="4"/>
  <c r="AE1297" i="4"/>
  <c r="BG1219" i="4"/>
  <c r="AJ1219" i="4"/>
  <c r="AC1219" i="4"/>
  <c r="AD1219" i="4"/>
  <c r="AK1219" i="4"/>
  <c r="AL1219" i="4"/>
  <c r="AE1219" i="4"/>
  <c r="BG1128" i="4"/>
  <c r="AJ1128" i="4"/>
  <c r="AC1128" i="4"/>
  <c r="AD1128" i="4"/>
  <c r="AK1128" i="4"/>
  <c r="AL1128" i="4"/>
  <c r="AE1128" i="4"/>
  <c r="BG333" i="4"/>
  <c r="AJ333" i="4"/>
  <c r="AS333" i="4" s="1"/>
  <c r="AC333" i="4"/>
  <c r="AD333" i="4"/>
  <c r="AK333" i="4"/>
  <c r="AL333" i="4"/>
  <c r="AE333" i="4"/>
  <c r="AV908" i="4"/>
  <c r="AW908" i="4"/>
  <c r="AX908" i="4"/>
  <c r="AY908" i="4"/>
  <c r="AJ908" i="4"/>
  <c r="AC908" i="4"/>
  <c r="AD908" i="4"/>
  <c r="AK908" i="4"/>
  <c r="AL908" i="4"/>
  <c r="AE908" i="4"/>
  <c r="BG1063" i="4"/>
  <c r="AJ1063" i="4"/>
  <c r="AC1063" i="4"/>
  <c r="AD1063" i="4"/>
  <c r="AK1063" i="4"/>
  <c r="AL1063" i="4"/>
  <c r="AE1063" i="4"/>
  <c r="BG668" i="4"/>
  <c r="AJ668" i="4"/>
  <c r="AP668" i="4" s="1"/>
  <c r="AC668" i="4"/>
  <c r="AD668" i="4"/>
  <c r="AK668" i="4"/>
  <c r="AL668" i="4"/>
  <c r="AE668" i="4"/>
  <c r="AV1185" i="4"/>
  <c r="AW1185" i="4"/>
  <c r="AX1185" i="4"/>
  <c r="AY1185" i="4"/>
  <c r="AJ1185" i="4"/>
  <c r="AC1185" i="4"/>
  <c r="AD1185" i="4"/>
  <c r="AK1185" i="4"/>
  <c r="AL1185" i="4"/>
  <c r="AE1185" i="4"/>
  <c r="BG804" i="4"/>
  <c r="AJ804" i="4"/>
  <c r="AC804" i="4"/>
  <c r="AD804" i="4"/>
  <c r="AK804" i="4"/>
  <c r="AL804" i="4"/>
  <c r="AE804" i="4"/>
  <c r="AV1176" i="4"/>
  <c r="AW1176" i="4"/>
  <c r="AX1176" i="4"/>
  <c r="AY1176" i="4"/>
  <c r="AJ1176" i="4"/>
  <c r="AC1176" i="4"/>
  <c r="AD1176" i="4"/>
  <c r="AK1176" i="4"/>
  <c r="AL1176" i="4"/>
  <c r="AE1176" i="4"/>
  <c r="BG545" i="4"/>
  <c r="AJ545" i="4"/>
  <c r="AC545" i="4"/>
  <c r="AD545" i="4"/>
  <c r="AK545" i="4"/>
  <c r="AL545" i="4"/>
  <c r="AE545" i="4"/>
  <c r="BG1013" i="4"/>
  <c r="AJ1013" i="4"/>
  <c r="AC1013" i="4"/>
  <c r="AD1013" i="4"/>
  <c r="AK1013" i="4"/>
  <c r="AL1013" i="4"/>
  <c r="AE1013" i="4"/>
  <c r="BG531" i="4"/>
  <c r="AJ531" i="4"/>
  <c r="AS531" i="4" s="1"/>
  <c r="AC531" i="4"/>
  <c r="AD531" i="4"/>
  <c r="AK531" i="4"/>
  <c r="AL531" i="4"/>
  <c r="AE531" i="4"/>
  <c r="BG385" i="4"/>
  <c r="AJ385" i="4"/>
  <c r="AC385" i="4"/>
  <c r="AD385" i="4"/>
  <c r="AK385" i="4"/>
  <c r="AL385" i="4"/>
  <c r="AE385" i="4"/>
  <c r="AV750" i="4"/>
  <c r="AW750" i="4"/>
  <c r="AX750" i="4"/>
  <c r="AY750" i="4"/>
  <c r="AJ750" i="4"/>
  <c r="AC750" i="4"/>
  <c r="AD750" i="4"/>
  <c r="AK750" i="4"/>
  <c r="AL750" i="4"/>
  <c r="AE750" i="4"/>
  <c r="BG309" i="4"/>
  <c r="AJ309" i="4"/>
  <c r="AS309" i="4" s="1"/>
  <c r="AC309" i="4"/>
  <c r="AD309" i="4"/>
  <c r="AK309" i="4"/>
  <c r="AL309" i="4"/>
  <c r="AE309" i="4"/>
  <c r="BG121" i="4"/>
  <c r="AJ121" i="4"/>
  <c r="AC121" i="4"/>
  <c r="AD121" i="4"/>
  <c r="AK121" i="4"/>
  <c r="AL121" i="4"/>
  <c r="AE121" i="4"/>
  <c r="BG929" i="4"/>
  <c r="AJ929" i="4"/>
  <c r="AC929" i="4"/>
  <c r="AD929" i="4"/>
  <c r="AK929" i="4"/>
  <c r="AL929" i="4"/>
  <c r="AE929" i="4"/>
  <c r="BG664" i="4"/>
  <c r="AJ664" i="4"/>
  <c r="AC664" i="4"/>
  <c r="AD664" i="4"/>
  <c r="AK664" i="4"/>
  <c r="AL664" i="4"/>
  <c r="AE664" i="4"/>
  <c r="BG779" i="4"/>
  <c r="AJ779" i="4"/>
  <c r="AS779" i="4" s="1"/>
  <c r="AC779" i="4"/>
  <c r="AD779" i="4"/>
  <c r="AK779" i="4"/>
  <c r="AL779" i="4"/>
  <c r="AE779" i="4"/>
  <c r="BG765" i="4"/>
  <c r="AJ765" i="4"/>
  <c r="AC765" i="4"/>
  <c r="AD765" i="4"/>
  <c r="AK765" i="4"/>
  <c r="AL765" i="4"/>
  <c r="AE765" i="4"/>
  <c r="BG65" i="4"/>
  <c r="AJ65" i="4"/>
  <c r="AC65" i="4"/>
  <c r="AD65" i="4"/>
  <c r="AK65" i="4"/>
  <c r="AL65" i="4"/>
  <c r="AE65" i="4"/>
  <c r="BG1245" i="4"/>
  <c r="AJ1245" i="4"/>
  <c r="AC1245" i="4"/>
  <c r="AD1245" i="4"/>
  <c r="AK1245" i="4"/>
  <c r="AL1245" i="4"/>
  <c r="AE1245" i="4"/>
  <c r="BG537" i="4"/>
  <c r="AJ537" i="4"/>
  <c r="AS537" i="4" s="1"/>
  <c r="AC537" i="4"/>
  <c r="AD537" i="4"/>
  <c r="AK537" i="4"/>
  <c r="AL537" i="4"/>
  <c r="AE537" i="4"/>
  <c r="BG115" i="4"/>
  <c r="AJ115" i="4"/>
  <c r="AC115" i="4"/>
  <c r="AD115" i="4"/>
  <c r="AK115" i="4"/>
  <c r="AL115" i="4"/>
  <c r="AE115" i="4"/>
  <c r="BG961" i="4"/>
  <c r="AJ961" i="4"/>
  <c r="AC961" i="4"/>
  <c r="AD961" i="4"/>
  <c r="AK961" i="4"/>
  <c r="AL961" i="4"/>
  <c r="AE961" i="4"/>
  <c r="BG1264" i="4"/>
  <c r="BJ1264" i="4" s="1"/>
  <c r="AJ1264" i="4"/>
  <c r="AC1264" i="4"/>
  <c r="AD1264" i="4"/>
  <c r="AK1264" i="4"/>
  <c r="AL1264" i="4"/>
  <c r="AE1264" i="4"/>
  <c r="BG1032" i="4"/>
  <c r="AJ1032" i="4"/>
  <c r="AC1032" i="4"/>
  <c r="AD1032" i="4"/>
  <c r="AK1032" i="4"/>
  <c r="AL1032" i="4"/>
  <c r="AE1032" i="4"/>
  <c r="BG1296" i="4"/>
  <c r="AJ1296" i="4"/>
  <c r="AC1296" i="4"/>
  <c r="AD1296" i="4"/>
  <c r="AK1296" i="4"/>
  <c r="AL1296" i="4"/>
  <c r="AE1296" i="4"/>
  <c r="BG313" i="4"/>
  <c r="AJ313" i="4"/>
  <c r="AC313" i="4"/>
  <c r="AD313" i="4"/>
  <c r="AK313" i="4"/>
  <c r="AL313" i="4"/>
  <c r="AE313" i="4"/>
  <c r="AV1232" i="4"/>
  <c r="AW1232" i="4"/>
  <c r="AX1232" i="4"/>
  <c r="AY1232" i="4"/>
  <c r="AJ1232" i="4"/>
  <c r="AC1232" i="4"/>
  <c r="AD1232" i="4"/>
  <c r="AK1232" i="4"/>
  <c r="AL1232" i="4"/>
  <c r="AE1232" i="4"/>
  <c r="BG1083" i="4"/>
  <c r="AJ1083" i="4"/>
  <c r="AC1083" i="4"/>
  <c r="AD1083" i="4"/>
  <c r="AK1083" i="4"/>
  <c r="AL1083" i="4"/>
  <c r="AE1083" i="4"/>
  <c r="BG332" i="4"/>
  <c r="AJ332" i="4"/>
  <c r="AC332" i="4"/>
  <c r="AD332" i="4"/>
  <c r="AK332" i="4"/>
  <c r="AL332" i="4"/>
  <c r="AE332" i="4"/>
  <c r="BG907" i="4"/>
  <c r="AJ907" i="4"/>
  <c r="AC907" i="4"/>
  <c r="AD907" i="4"/>
  <c r="AK907" i="4"/>
  <c r="AL907" i="4"/>
  <c r="AE907" i="4"/>
  <c r="BG971" i="4"/>
  <c r="AJ971" i="4"/>
  <c r="AS971" i="4" s="1"/>
  <c r="AC971" i="4"/>
  <c r="AD971" i="4"/>
  <c r="AK971" i="4"/>
  <c r="AL971" i="4"/>
  <c r="AE971" i="4"/>
  <c r="BG970" i="4"/>
  <c r="AJ970" i="4"/>
  <c r="AC970" i="4"/>
  <c r="AD970" i="4"/>
  <c r="AK970" i="4"/>
  <c r="AL970" i="4"/>
  <c r="AE970" i="4"/>
  <c r="AV702" i="4"/>
  <c r="AW702" i="4"/>
  <c r="AX702" i="4"/>
  <c r="AY702" i="4"/>
  <c r="AJ702" i="4"/>
  <c r="AC702" i="4"/>
  <c r="AD702" i="4"/>
  <c r="AK702" i="4"/>
  <c r="AL702" i="4"/>
  <c r="AE702" i="4"/>
  <c r="AV1062" i="4"/>
  <c r="AW1062" i="4"/>
  <c r="AX1062" i="4"/>
  <c r="AY1062" i="4"/>
  <c r="AJ1062" i="4"/>
  <c r="AC1062" i="4"/>
  <c r="AD1062" i="4"/>
  <c r="AK1062" i="4"/>
  <c r="AL1062" i="4"/>
  <c r="AE1062" i="4"/>
  <c r="AV1184" i="4"/>
  <c r="AW1184" i="4"/>
  <c r="AX1184" i="4"/>
  <c r="AY1184" i="4"/>
  <c r="AJ1184" i="4"/>
  <c r="AC1184" i="4"/>
  <c r="AD1184" i="4"/>
  <c r="AK1184" i="4"/>
  <c r="AL1184" i="4"/>
  <c r="AE1184" i="4"/>
  <c r="BG803" i="4"/>
  <c r="AJ803" i="4"/>
  <c r="AC803" i="4"/>
  <c r="AD803" i="4"/>
  <c r="AK803" i="4"/>
  <c r="AL803" i="4"/>
  <c r="AE803" i="4"/>
  <c r="BG431" i="4"/>
  <c r="AJ431" i="4"/>
  <c r="AC431" i="4"/>
  <c r="AD431" i="4"/>
  <c r="AK431" i="4"/>
  <c r="AL431" i="4"/>
  <c r="AE431" i="4"/>
  <c r="AV1175" i="4"/>
  <c r="AW1175" i="4"/>
  <c r="AX1175" i="4"/>
  <c r="AY1175" i="4"/>
  <c r="AJ1175" i="4"/>
  <c r="AC1175" i="4"/>
  <c r="AD1175" i="4"/>
  <c r="AK1175" i="4"/>
  <c r="AL1175" i="4"/>
  <c r="AE1175" i="4"/>
  <c r="BG802" i="4"/>
  <c r="AJ802" i="4"/>
  <c r="AS802" i="4" s="1"/>
  <c r="AC802" i="4"/>
  <c r="AD802" i="4"/>
  <c r="AK802" i="4"/>
  <c r="AL802" i="4"/>
  <c r="AE802" i="4"/>
  <c r="AV1174" i="4"/>
  <c r="AW1174" i="4"/>
  <c r="AX1174" i="4"/>
  <c r="AY1174" i="4"/>
  <c r="AJ1174" i="4"/>
  <c r="AC1174" i="4"/>
  <c r="AD1174" i="4"/>
  <c r="AK1174" i="4"/>
  <c r="AL1174" i="4"/>
  <c r="AE1174" i="4"/>
  <c r="BG20" i="4"/>
  <c r="AJ20" i="4"/>
  <c r="AC20" i="4"/>
  <c r="AD20" i="4"/>
  <c r="AK20" i="4"/>
  <c r="AL20" i="4"/>
  <c r="AE20" i="4"/>
  <c r="BG512" i="4"/>
  <c r="AJ512" i="4"/>
  <c r="AC512" i="4"/>
  <c r="AD512" i="4"/>
  <c r="AK512" i="4"/>
  <c r="AL512" i="4"/>
  <c r="AE512" i="4"/>
  <c r="BG1087" i="4"/>
  <c r="AJ1087" i="4"/>
  <c r="AC1087" i="4"/>
  <c r="AD1087" i="4"/>
  <c r="AK1087" i="4"/>
  <c r="AL1087" i="4"/>
  <c r="AE1087" i="4"/>
  <c r="BG243" i="4"/>
  <c r="AJ243" i="4"/>
  <c r="AC243" i="4"/>
  <c r="AD243" i="4"/>
  <c r="AK243" i="4"/>
  <c r="AL243" i="4"/>
  <c r="AE243" i="4"/>
  <c r="AV120" i="4"/>
  <c r="AW120" i="4"/>
  <c r="AX120" i="4"/>
  <c r="AY120" i="4"/>
  <c r="AJ120" i="4"/>
  <c r="AC120" i="4"/>
  <c r="AD120" i="4"/>
  <c r="AK120" i="4"/>
  <c r="AL120" i="4"/>
  <c r="AE120" i="4"/>
  <c r="BG788" i="4"/>
  <c r="AJ788" i="4"/>
  <c r="AC788" i="4"/>
  <c r="AD788" i="4"/>
  <c r="AK788" i="4"/>
  <c r="AL788" i="4"/>
  <c r="AE788" i="4"/>
  <c r="AV133" i="4"/>
  <c r="AW133" i="4"/>
  <c r="AX133" i="4"/>
  <c r="AY133" i="4"/>
  <c r="AJ133" i="4"/>
  <c r="AC133" i="4"/>
  <c r="AD133" i="4"/>
  <c r="AK133" i="4"/>
  <c r="AL133" i="4"/>
  <c r="AE133" i="4"/>
  <c r="AV810" i="4"/>
  <c r="AW810" i="4"/>
  <c r="AX810" i="4"/>
  <c r="AY810" i="4"/>
  <c r="AJ810" i="4"/>
  <c r="AC810" i="4"/>
  <c r="AS810" i="4" s="1"/>
  <c r="AD810" i="4"/>
  <c r="AK810" i="4"/>
  <c r="AL810" i="4"/>
  <c r="AE810" i="4"/>
  <c r="AV441" i="4"/>
  <c r="AW441" i="4"/>
  <c r="AX441" i="4"/>
  <c r="AY441" i="4"/>
  <c r="AJ441" i="4"/>
  <c r="AC441" i="4"/>
  <c r="AD441" i="4"/>
  <c r="AK441" i="4"/>
  <c r="AL441" i="4"/>
  <c r="AE441" i="4"/>
  <c r="AV778" i="4"/>
  <c r="AW778" i="4"/>
  <c r="AX778" i="4"/>
  <c r="AY778" i="4"/>
  <c r="AJ778" i="4"/>
  <c r="AC778" i="4"/>
  <c r="AD778" i="4"/>
  <c r="AK778" i="4"/>
  <c r="AL778" i="4"/>
  <c r="AE778" i="4"/>
  <c r="BG764" i="4"/>
  <c r="AJ764" i="4"/>
  <c r="AC764" i="4"/>
  <c r="AD764" i="4"/>
  <c r="AK764" i="4"/>
  <c r="AL764" i="4"/>
  <c r="AE764" i="4"/>
  <c r="BG73" i="4"/>
  <c r="AJ73" i="4"/>
  <c r="AC73" i="4"/>
  <c r="AD73" i="4"/>
  <c r="AK73" i="4"/>
  <c r="AL73" i="4"/>
  <c r="AE73" i="4"/>
  <c r="BG937" i="4"/>
  <c r="AJ937" i="4"/>
  <c r="AS937" i="4" s="1"/>
  <c r="AC937" i="4"/>
  <c r="AD937" i="4"/>
  <c r="AK937" i="4"/>
  <c r="AL937" i="4"/>
  <c r="AE937" i="4"/>
  <c r="BG536" i="4"/>
  <c r="AJ536" i="4"/>
  <c r="AC536" i="4"/>
  <c r="AD536" i="4"/>
  <c r="AK536" i="4"/>
  <c r="AL536" i="4"/>
  <c r="AE536" i="4"/>
  <c r="BG508" i="4"/>
  <c r="AJ508" i="4"/>
  <c r="AC508" i="4"/>
  <c r="AD508" i="4"/>
  <c r="AK508" i="4"/>
  <c r="AL508" i="4"/>
  <c r="AE508" i="4"/>
  <c r="BG797" i="4"/>
  <c r="AJ797" i="4"/>
  <c r="AC797" i="4"/>
  <c r="AD797" i="4"/>
  <c r="AK797" i="4"/>
  <c r="AL797" i="4"/>
  <c r="AE797" i="4"/>
  <c r="BG933" i="4"/>
  <c r="AJ933" i="4"/>
  <c r="AS933" i="4" s="1"/>
  <c r="AC933" i="4"/>
  <c r="AD933" i="4"/>
  <c r="AK933" i="4"/>
  <c r="AL933" i="4"/>
  <c r="AE933" i="4"/>
  <c r="BG697" i="4"/>
  <c r="AJ697" i="4"/>
  <c r="AC697" i="4"/>
  <c r="AD697" i="4"/>
  <c r="AK697" i="4"/>
  <c r="AL697" i="4"/>
  <c r="AE697" i="4"/>
  <c r="BG840" i="4"/>
  <c r="AJ840" i="4"/>
  <c r="AC840" i="4"/>
  <c r="AD840" i="4"/>
  <c r="AK840" i="4"/>
  <c r="AL840" i="4"/>
  <c r="AE840" i="4"/>
  <c r="BG787" i="4"/>
  <c r="AJ787" i="4"/>
  <c r="AC787" i="4"/>
  <c r="AD787" i="4"/>
  <c r="AK787" i="4"/>
  <c r="AL787" i="4"/>
  <c r="AE787" i="4"/>
  <c r="AV809" i="4"/>
  <c r="AW809" i="4"/>
  <c r="AX809" i="4"/>
  <c r="AY809" i="4"/>
  <c r="AJ809" i="4"/>
  <c r="AC809" i="4"/>
  <c r="AD809" i="4"/>
  <c r="AK809" i="4"/>
  <c r="AL809" i="4"/>
  <c r="AE809" i="4"/>
  <c r="BG777" i="4"/>
  <c r="AJ777" i="4"/>
  <c r="AC777" i="4"/>
  <c r="AD777" i="4"/>
  <c r="AK777" i="4"/>
  <c r="AL777" i="4"/>
  <c r="AE777" i="4"/>
  <c r="BG763" i="4"/>
  <c r="AJ763" i="4"/>
  <c r="AC763" i="4"/>
  <c r="AD763" i="4"/>
  <c r="AK763" i="4"/>
  <c r="AL763" i="4"/>
  <c r="AE763" i="4"/>
  <c r="BG72" i="4"/>
  <c r="AJ72" i="4"/>
  <c r="AS72" i="4" s="1"/>
  <c r="AC72" i="4"/>
  <c r="AD72" i="4"/>
  <c r="AK72" i="4"/>
  <c r="AL72" i="4"/>
  <c r="AE72" i="4"/>
  <c r="BG936" i="4"/>
  <c r="AJ936" i="4"/>
  <c r="AC936" i="4"/>
  <c r="AD936" i="4"/>
  <c r="AK936" i="4"/>
  <c r="AL936" i="4"/>
  <c r="AE936" i="4"/>
  <c r="BG535" i="4"/>
  <c r="AJ535" i="4"/>
  <c r="AC535" i="4"/>
  <c r="AD535" i="4"/>
  <c r="AK535" i="4"/>
  <c r="AL535" i="4"/>
  <c r="AE535" i="4"/>
  <c r="BG37" i="4"/>
  <c r="AJ37" i="4"/>
  <c r="AC37" i="4"/>
  <c r="AD37" i="4"/>
  <c r="AK37" i="4"/>
  <c r="AL37" i="4"/>
  <c r="AE37" i="4"/>
  <c r="BG522" i="4"/>
  <c r="AJ522" i="4"/>
  <c r="AS522" i="4" s="1"/>
  <c r="AC522" i="4"/>
  <c r="AD522" i="4"/>
  <c r="AK522" i="4"/>
  <c r="AL522" i="4"/>
  <c r="AE522" i="4"/>
  <c r="BG1263" i="4"/>
  <c r="AJ1263" i="4"/>
  <c r="AC1263" i="4"/>
  <c r="AD1263" i="4"/>
  <c r="AK1263" i="4"/>
  <c r="AL1263" i="4"/>
  <c r="AE1263" i="4"/>
  <c r="BG1031" i="4"/>
  <c r="AJ1031" i="4"/>
  <c r="AC1031" i="4"/>
  <c r="AD1031" i="4"/>
  <c r="AK1031" i="4"/>
  <c r="AL1031" i="4"/>
  <c r="AE1031" i="4"/>
  <c r="BG1295" i="4"/>
  <c r="AJ1295" i="4"/>
  <c r="AC1295" i="4"/>
  <c r="AD1295" i="4"/>
  <c r="AK1295" i="4"/>
  <c r="AL1295" i="4"/>
  <c r="AE1295" i="4"/>
  <c r="BG1218" i="4"/>
  <c r="AJ1218" i="4"/>
  <c r="AS1218" i="4" s="1"/>
  <c r="AC1218" i="4"/>
  <c r="AD1218" i="4"/>
  <c r="AK1218" i="4"/>
  <c r="AL1218" i="4"/>
  <c r="AN1218" i="4" s="1"/>
  <c r="AE1218" i="4"/>
  <c r="BG1127" i="4"/>
  <c r="AJ1127" i="4"/>
  <c r="AC1127" i="4"/>
  <c r="AD1127" i="4"/>
  <c r="AK1127" i="4"/>
  <c r="AL1127" i="4"/>
  <c r="AE1127" i="4"/>
  <c r="BG1240" i="4"/>
  <c r="AJ1240" i="4"/>
  <c r="AC1240" i="4"/>
  <c r="AD1240" i="4"/>
  <c r="AK1240" i="4"/>
  <c r="AL1240" i="4"/>
  <c r="AE1240" i="4"/>
  <c r="AV906" i="4"/>
  <c r="BA906" i="4" s="1"/>
  <c r="AW906" i="4"/>
  <c r="AX906" i="4"/>
  <c r="AY906" i="4"/>
  <c r="AJ906" i="4"/>
  <c r="AC906" i="4"/>
  <c r="AD906" i="4"/>
  <c r="AK906" i="4"/>
  <c r="AL906" i="4"/>
  <c r="AE906" i="4"/>
  <c r="BG701" i="4"/>
  <c r="AJ701" i="4"/>
  <c r="AC701" i="4"/>
  <c r="AD701" i="4"/>
  <c r="AK701" i="4"/>
  <c r="AL701" i="4"/>
  <c r="AE701" i="4"/>
  <c r="BG1061" i="4"/>
  <c r="AJ1061" i="4"/>
  <c r="AC1061" i="4"/>
  <c r="AD1061" i="4"/>
  <c r="AK1061" i="4"/>
  <c r="AL1061" i="4"/>
  <c r="AE1061" i="4"/>
  <c r="BG667" i="4"/>
  <c r="AJ667" i="4"/>
  <c r="AC667" i="4"/>
  <c r="AD667" i="4"/>
  <c r="AK667" i="4"/>
  <c r="AL667" i="4"/>
  <c r="AE667" i="4"/>
  <c r="AV1183" i="4"/>
  <c r="AW1183" i="4"/>
  <c r="AX1183" i="4"/>
  <c r="AY1183" i="4"/>
  <c r="AJ1183" i="4"/>
  <c r="AC1183" i="4"/>
  <c r="AD1183" i="4"/>
  <c r="AK1183" i="4"/>
  <c r="AL1183" i="4"/>
  <c r="AE1183" i="4"/>
  <c r="BG507" i="4"/>
  <c r="AJ507" i="4"/>
  <c r="AC507" i="4"/>
  <c r="AD507" i="4"/>
  <c r="AK507" i="4"/>
  <c r="AL507" i="4"/>
  <c r="AE507" i="4"/>
  <c r="BG796" i="4"/>
  <c r="AJ796" i="4"/>
  <c r="AC796" i="4"/>
  <c r="AD796" i="4"/>
  <c r="AK796" i="4"/>
  <c r="AL796" i="4"/>
  <c r="AE796" i="4"/>
  <c r="BG932" i="4"/>
  <c r="AJ932" i="4"/>
  <c r="AC932" i="4"/>
  <c r="AD932" i="4"/>
  <c r="AK932" i="4"/>
  <c r="AL932" i="4"/>
  <c r="AE932" i="4"/>
  <c r="BG696" i="4"/>
  <c r="AJ696" i="4"/>
  <c r="AC696" i="4"/>
  <c r="AD696" i="4"/>
  <c r="AK696" i="4"/>
  <c r="AL696" i="4"/>
  <c r="AE696" i="4"/>
  <c r="BG119" i="4"/>
  <c r="AJ119" i="4"/>
  <c r="AC119" i="4"/>
  <c r="AD119" i="4"/>
  <c r="AK119" i="4"/>
  <c r="AL119" i="4"/>
  <c r="AE119" i="4"/>
  <c r="BG132" i="4"/>
  <c r="AJ132" i="4"/>
  <c r="AC132" i="4"/>
  <c r="AD132" i="4"/>
  <c r="AK132" i="4"/>
  <c r="AL132" i="4"/>
  <c r="AE132" i="4"/>
  <c r="BG663" i="4"/>
  <c r="AJ663" i="4"/>
  <c r="AS663" i="4" s="1"/>
  <c r="AC663" i="4"/>
  <c r="AD663" i="4"/>
  <c r="AK663" i="4"/>
  <c r="AL663" i="4"/>
  <c r="AE663" i="4"/>
  <c r="BG365" i="4"/>
  <c r="AJ365" i="4"/>
  <c r="AC365" i="4"/>
  <c r="AD365" i="4"/>
  <c r="AK365" i="4"/>
  <c r="AL365" i="4"/>
  <c r="AE365" i="4"/>
  <c r="BG857" i="4"/>
  <c r="AJ857" i="4"/>
  <c r="AC857" i="4"/>
  <c r="AD857" i="4"/>
  <c r="AM857" i="4" s="1"/>
  <c r="AK857" i="4"/>
  <c r="AL857" i="4"/>
  <c r="AE857" i="4"/>
  <c r="BG64" i="4"/>
  <c r="AJ64" i="4"/>
  <c r="AC64" i="4"/>
  <c r="AD64" i="4"/>
  <c r="AK64" i="4"/>
  <c r="AL64" i="4"/>
  <c r="AE64" i="4"/>
  <c r="BG1244" i="4"/>
  <c r="AJ1244" i="4"/>
  <c r="AS1244" i="4" s="1"/>
  <c r="AC1244" i="4"/>
  <c r="AD1244" i="4"/>
  <c r="AK1244" i="4"/>
  <c r="AL1244" i="4"/>
  <c r="AE1244" i="4"/>
  <c r="BG551" i="4"/>
  <c r="AJ551" i="4"/>
  <c r="AC551" i="4"/>
  <c r="AD551" i="4"/>
  <c r="AK551" i="4"/>
  <c r="AL551" i="4"/>
  <c r="AE551" i="4"/>
  <c r="BG114" i="4"/>
  <c r="AJ114" i="4"/>
  <c r="AC114" i="4"/>
  <c r="AD114" i="4"/>
  <c r="AK114" i="4"/>
  <c r="AL114" i="4"/>
  <c r="AE114" i="4"/>
  <c r="BG801" i="4"/>
  <c r="AJ801" i="4"/>
  <c r="AC801" i="4"/>
  <c r="AD801" i="4"/>
  <c r="AK801" i="4"/>
  <c r="AN801" i="4" s="1"/>
  <c r="AL801" i="4"/>
  <c r="AE801" i="4"/>
  <c r="BG1173" i="4"/>
  <c r="AJ1173" i="4"/>
  <c r="AC1173" i="4"/>
  <c r="AD1173" i="4"/>
  <c r="AK1173" i="4"/>
  <c r="AL1173" i="4"/>
  <c r="AE1173" i="4"/>
  <c r="AV236" i="4"/>
  <c r="AW236" i="4"/>
  <c r="AX236" i="4"/>
  <c r="AY236" i="4"/>
  <c r="AJ236" i="4"/>
  <c r="AC236" i="4"/>
  <c r="AD236" i="4"/>
  <c r="AK236" i="4"/>
  <c r="AL236" i="4"/>
  <c r="AE236" i="4"/>
  <c r="AV447" i="4"/>
  <c r="BA447" i="4" s="1"/>
  <c r="AW447" i="4"/>
  <c r="AX447" i="4"/>
  <c r="AY447" i="4"/>
  <c r="AJ447" i="4"/>
  <c r="AS447" i="4" s="1"/>
  <c r="AC447" i="4"/>
  <c r="AD447" i="4"/>
  <c r="AK447" i="4"/>
  <c r="AL447" i="4"/>
  <c r="AE447" i="4"/>
  <c r="BG482" i="4"/>
  <c r="AJ482" i="4"/>
  <c r="AC482" i="4"/>
  <c r="AD482" i="4"/>
  <c r="AK482" i="4"/>
  <c r="AL482" i="4"/>
  <c r="AE482" i="4"/>
  <c r="BG403" i="4"/>
  <c r="AJ403" i="4"/>
  <c r="AC403" i="4"/>
  <c r="AD403" i="4"/>
  <c r="AK403" i="4"/>
  <c r="AL403" i="4"/>
  <c r="AE403" i="4"/>
  <c r="BG679" i="4"/>
  <c r="AJ679" i="4"/>
  <c r="AC679" i="4"/>
  <c r="AD679" i="4"/>
  <c r="AK679" i="4"/>
  <c r="AL679" i="4"/>
  <c r="AE679" i="4"/>
  <c r="BG678" i="4"/>
  <c r="AJ678" i="4"/>
  <c r="AC678" i="4"/>
  <c r="AD678" i="4"/>
  <c r="AK678" i="4"/>
  <c r="AL678" i="4"/>
  <c r="AE678" i="4"/>
  <c r="BG677" i="4"/>
  <c r="AJ677" i="4"/>
  <c r="AC677" i="4"/>
  <c r="AD677" i="4"/>
  <c r="AK677" i="4"/>
  <c r="AL677" i="4"/>
  <c r="AE677" i="4"/>
  <c r="BG13" i="4"/>
  <c r="AJ13" i="4"/>
  <c r="AC13" i="4"/>
  <c r="AD13" i="4"/>
  <c r="AK13" i="4"/>
  <c r="AL13" i="4"/>
  <c r="AE13" i="4"/>
  <c r="BG142" i="4"/>
  <c r="AJ142" i="4"/>
  <c r="AC142" i="4"/>
  <c r="AD142" i="4"/>
  <c r="AK142" i="4"/>
  <c r="AL142" i="4"/>
  <c r="AE142" i="4"/>
  <c r="BG276" i="4"/>
  <c r="AJ276" i="4"/>
  <c r="AC276" i="4"/>
  <c r="AD276" i="4"/>
  <c r="AK276" i="4"/>
  <c r="AL276" i="4"/>
  <c r="AE276" i="4"/>
  <c r="BG80" i="4"/>
  <c r="AJ80" i="4"/>
  <c r="AC80" i="4"/>
  <c r="AD80" i="4"/>
  <c r="AK80" i="4"/>
  <c r="AL80" i="4"/>
  <c r="AE80" i="4"/>
  <c r="BG818" i="4"/>
  <c r="AJ818" i="4"/>
  <c r="AC818" i="4"/>
  <c r="AD818" i="4"/>
  <c r="AP818" i="4" s="1"/>
  <c r="AK818" i="4"/>
  <c r="AL818" i="4"/>
  <c r="AE818" i="4"/>
  <c r="BG676" i="4"/>
  <c r="AJ676" i="4"/>
  <c r="AC676" i="4"/>
  <c r="AD676" i="4"/>
  <c r="AK676" i="4"/>
  <c r="AL676" i="4"/>
  <c r="AE676" i="4"/>
  <c r="AV1059" i="4"/>
  <c r="AW1059" i="4"/>
  <c r="AX1059" i="4"/>
  <c r="AY1059" i="4"/>
  <c r="AJ1059" i="4"/>
  <c r="AC1059" i="4"/>
  <c r="AD1059" i="4"/>
  <c r="AK1059" i="4"/>
  <c r="AL1059" i="4"/>
  <c r="AE1059" i="4"/>
  <c r="AV1172" i="4"/>
  <c r="AW1172" i="4"/>
  <c r="AX1172" i="4"/>
  <c r="AY1172" i="4"/>
  <c r="AJ1172" i="4"/>
  <c r="AC1172" i="4"/>
  <c r="AD1172" i="4"/>
  <c r="AK1172" i="4"/>
  <c r="AL1172" i="4"/>
  <c r="AE1172" i="4"/>
  <c r="BG1340" i="4"/>
  <c r="AJ1340" i="4"/>
  <c r="AC1340" i="4"/>
  <c r="AD1340" i="4"/>
  <c r="AK1340" i="4"/>
  <c r="AL1340" i="4"/>
  <c r="AE1340" i="4"/>
  <c r="BG1163" i="4"/>
  <c r="AJ1163" i="4"/>
  <c r="AC1163" i="4"/>
  <c r="AD1163" i="4"/>
  <c r="AK1163" i="4"/>
  <c r="AL1163" i="4"/>
  <c r="AE1163" i="4"/>
  <c r="BG12" i="4"/>
  <c r="AJ12" i="4"/>
  <c r="AC12" i="4"/>
  <c r="AD12" i="4"/>
  <c r="AN12" i="4" s="1"/>
  <c r="AK12" i="4"/>
  <c r="AL12" i="4"/>
  <c r="AE12" i="4"/>
  <c r="BG141" i="4"/>
  <c r="AJ141" i="4"/>
  <c r="AC141" i="4"/>
  <c r="AD141" i="4"/>
  <c r="AK141" i="4"/>
  <c r="AL141" i="4"/>
  <c r="AE141" i="4"/>
  <c r="BG275" i="4"/>
  <c r="AJ275" i="4"/>
  <c r="AC275" i="4"/>
  <c r="AD275" i="4"/>
  <c r="AK275" i="4"/>
  <c r="AL275" i="4"/>
  <c r="AE275" i="4"/>
  <c r="BG79" i="4"/>
  <c r="AJ79" i="4"/>
  <c r="AC79" i="4"/>
  <c r="AD79" i="4"/>
  <c r="AK79" i="4"/>
  <c r="AL79" i="4"/>
  <c r="AE79" i="4"/>
  <c r="BG817" i="4"/>
  <c r="AJ817" i="4"/>
  <c r="AC817" i="4"/>
  <c r="AD817" i="4"/>
  <c r="AK817" i="4"/>
  <c r="AL817" i="4"/>
  <c r="AE817" i="4"/>
  <c r="BG675" i="4"/>
  <c r="AJ675" i="4"/>
  <c r="AC675" i="4"/>
  <c r="AD675" i="4"/>
  <c r="AK675" i="4"/>
  <c r="AL675" i="4"/>
  <c r="AE675" i="4"/>
  <c r="BG1058" i="4"/>
  <c r="AJ1058" i="4"/>
  <c r="AC1058" i="4"/>
  <c r="AD1058" i="4"/>
  <c r="AK1058" i="4"/>
  <c r="AL1058" i="4"/>
  <c r="AE1058" i="4"/>
  <c r="BG1171" i="4"/>
  <c r="AJ1171" i="4"/>
  <c r="AC1171" i="4"/>
  <c r="AD1171" i="4"/>
  <c r="AK1171" i="4"/>
  <c r="AL1171" i="4"/>
  <c r="AE1171" i="4"/>
  <c r="BG1339" i="4"/>
  <c r="AJ1339" i="4"/>
  <c r="AC1339" i="4"/>
  <c r="AD1339" i="4"/>
  <c r="AK1339" i="4"/>
  <c r="AL1339" i="4"/>
  <c r="AE1339" i="4"/>
  <c r="BG1162" i="4"/>
  <c r="AJ1162" i="4"/>
  <c r="AC1162" i="4"/>
  <c r="AD1162" i="4"/>
  <c r="AK1162" i="4"/>
  <c r="AL1162" i="4"/>
  <c r="AE1162" i="4"/>
  <c r="BG1057" i="4"/>
  <c r="AJ1057" i="4"/>
  <c r="AC1057" i="4"/>
  <c r="AD1057" i="4"/>
  <c r="AK1057" i="4"/>
  <c r="AL1057" i="4"/>
  <c r="AE1057" i="4"/>
  <c r="BG1170" i="4"/>
  <c r="AJ1170" i="4"/>
  <c r="AC1170" i="4"/>
  <c r="AD1170" i="4"/>
  <c r="AK1170" i="4"/>
  <c r="AL1170" i="4"/>
  <c r="AE1170" i="4"/>
  <c r="BG1338" i="4"/>
  <c r="AJ1338" i="4"/>
  <c r="AC1338" i="4"/>
  <c r="AD1338" i="4"/>
  <c r="AK1338" i="4"/>
  <c r="AL1338" i="4"/>
  <c r="AE1338" i="4"/>
  <c r="BG1161" i="4"/>
  <c r="AJ1161" i="4"/>
  <c r="AC1161" i="4"/>
  <c r="AD1161" i="4"/>
  <c r="AK1161" i="4"/>
  <c r="AL1161" i="4"/>
  <c r="AE1161" i="4"/>
  <c r="BG457" i="4"/>
  <c r="AJ457" i="4"/>
  <c r="AC457" i="4"/>
  <c r="AD457" i="4"/>
  <c r="AK457" i="4"/>
  <c r="AL457" i="4"/>
  <c r="AE457" i="4"/>
  <c r="BG957" i="4"/>
  <c r="AJ957" i="4"/>
  <c r="AC957" i="4"/>
  <c r="AD957" i="4"/>
  <c r="AK957" i="4"/>
  <c r="AL957" i="4"/>
  <c r="AE957" i="4"/>
  <c r="BG623" i="4"/>
  <c r="AJ623" i="4"/>
  <c r="AC623" i="4"/>
  <c r="AD623" i="4"/>
  <c r="AK623" i="4"/>
  <c r="AL623" i="4"/>
  <c r="AE623" i="4"/>
  <c r="BG622" i="4"/>
  <c r="AJ622" i="4"/>
  <c r="AC622" i="4"/>
  <c r="AD622" i="4"/>
  <c r="AK622" i="4"/>
  <c r="AL622" i="4"/>
  <c r="AE622" i="4"/>
  <c r="BG172" i="4"/>
  <c r="AJ172" i="4"/>
  <c r="AC172" i="4"/>
  <c r="AD172" i="4"/>
  <c r="AK172" i="4"/>
  <c r="AL172" i="4"/>
  <c r="AE172" i="4"/>
  <c r="BG203" i="4"/>
  <c r="AJ203" i="4"/>
  <c r="AC203" i="4"/>
  <c r="AD203" i="4"/>
  <c r="AK203" i="4"/>
  <c r="AL203" i="4"/>
  <c r="AE203" i="4"/>
  <c r="AV140" i="4"/>
  <c r="AW140" i="4"/>
  <c r="AX140" i="4"/>
  <c r="AY140" i="4"/>
  <c r="AJ140" i="4"/>
  <c r="AC140" i="4"/>
  <c r="AD140" i="4"/>
  <c r="AK140" i="4"/>
  <c r="AL140" i="4"/>
  <c r="AE140" i="4"/>
  <c r="BG274" i="4"/>
  <c r="AJ274" i="4"/>
  <c r="AS274" i="4" s="1"/>
  <c r="AC274" i="4"/>
  <c r="AD274" i="4"/>
  <c r="AK274" i="4"/>
  <c r="AL274" i="4"/>
  <c r="AE274" i="4"/>
  <c r="BG78" i="4"/>
  <c r="AJ78" i="4"/>
  <c r="AC78" i="4"/>
  <c r="AD78" i="4"/>
  <c r="AK78" i="4"/>
  <c r="AL78" i="4"/>
  <c r="AE78" i="4"/>
  <c r="BG816" i="4"/>
  <c r="AJ816" i="4"/>
  <c r="AC816" i="4"/>
  <c r="AD816" i="4"/>
  <c r="AK816" i="4"/>
  <c r="AL816" i="4"/>
  <c r="AE816" i="4"/>
  <c r="BG674" i="4"/>
  <c r="AJ674" i="4"/>
  <c r="AC674" i="4"/>
  <c r="AD674" i="4"/>
  <c r="AK674" i="4"/>
  <c r="AL674" i="4"/>
  <c r="AE674" i="4"/>
  <c r="BG498" i="4"/>
  <c r="AJ498" i="4"/>
  <c r="AC498" i="4"/>
  <c r="AD498" i="4"/>
  <c r="AK498" i="4"/>
  <c r="AL498" i="4"/>
  <c r="AE498" i="4"/>
  <c r="BG621" i="4"/>
  <c r="AJ621" i="4"/>
  <c r="AC621" i="4"/>
  <c r="AD621" i="4"/>
  <c r="AK621" i="4"/>
  <c r="AL621" i="4"/>
  <c r="AE621" i="4"/>
  <c r="BG620" i="4"/>
  <c r="AJ620" i="4"/>
  <c r="AC620" i="4"/>
  <c r="AD620" i="4"/>
  <c r="AN620" i="4" s="1"/>
  <c r="AK620" i="4"/>
  <c r="AL620" i="4"/>
  <c r="AE620" i="4"/>
  <c r="BG171" i="4"/>
  <c r="AJ171" i="4"/>
  <c r="AC171" i="4"/>
  <c r="AD171" i="4"/>
  <c r="AK171" i="4"/>
  <c r="AL171" i="4"/>
  <c r="AE171" i="4"/>
  <c r="BG202" i="4"/>
  <c r="AJ202" i="4"/>
  <c r="AC202" i="4"/>
  <c r="AD202" i="4"/>
  <c r="AK202" i="4"/>
  <c r="AL202" i="4"/>
  <c r="AE202" i="4"/>
  <c r="BG1094" i="4"/>
  <c r="AJ1094" i="4"/>
  <c r="AC1094" i="4"/>
  <c r="AD1094" i="4"/>
  <c r="AK1094" i="4"/>
  <c r="AL1094" i="4"/>
  <c r="AE1094" i="4"/>
  <c r="AV776" i="4"/>
  <c r="AW776" i="4"/>
  <c r="AX776" i="4"/>
  <c r="AY776" i="4"/>
  <c r="AJ776" i="4"/>
  <c r="AC776" i="4"/>
  <c r="AD776" i="4"/>
  <c r="AK776" i="4"/>
  <c r="AL776" i="4"/>
  <c r="AE776" i="4"/>
  <c r="AV1018" i="4"/>
  <c r="AW1018" i="4"/>
  <c r="AX1018" i="4"/>
  <c r="AY1018" i="4"/>
  <c r="AJ1018" i="4"/>
  <c r="AC1018" i="4"/>
  <c r="AD1018" i="4"/>
  <c r="AK1018" i="4"/>
  <c r="AL1018" i="4"/>
  <c r="AE1018" i="4"/>
  <c r="BG1267" i="4"/>
  <c r="AJ1267" i="4"/>
  <c r="AC1267" i="4"/>
  <c r="AD1267" i="4"/>
  <c r="AK1267" i="4"/>
  <c r="AL1267" i="4"/>
  <c r="AE1267" i="4"/>
  <c r="BG1371" i="4"/>
  <c r="AJ1371" i="4"/>
  <c r="AC1371" i="4"/>
  <c r="AD1371" i="4"/>
  <c r="AK1371" i="4"/>
  <c r="AL1371" i="4"/>
  <c r="AE1371" i="4"/>
  <c r="AV530" i="4"/>
  <c r="AW530" i="4"/>
  <c r="AX530" i="4"/>
  <c r="AY530" i="4"/>
  <c r="AJ530" i="4"/>
  <c r="AC530" i="4"/>
  <c r="AD530" i="4"/>
  <c r="AK530" i="4"/>
  <c r="AL530" i="4"/>
  <c r="AE530" i="4"/>
  <c r="BG456" i="4"/>
  <c r="AJ456" i="4"/>
  <c r="AC456" i="4"/>
  <c r="AD456" i="4"/>
  <c r="AK456" i="4"/>
  <c r="AL456" i="4"/>
  <c r="AE456" i="4"/>
  <c r="BG956" i="4"/>
  <c r="BJ956" i="4" s="1"/>
  <c r="AJ956" i="4"/>
  <c r="AC956" i="4"/>
  <c r="AD956" i="4"/>
  <c r="AK956" i="4"/>
  <c r="AL956" i="4"/>
  <c r="AE956" i="4"/>
  <c r="BG193" i="4"/>
  <c r="AJ193" i="4"/>
  <c r="AC193" i="4"/>
  <c r="AD193" i="4"/>
  <c r="AK193" i="4"/>
  <c r="AL193" i="4"/>
  <c r="AE193" i="4"/>
  <c r="BG201" i="4"/>
  <c r="AJ201" i="4"/>
  <c r="AC201" i="4"/>
  <c r="AD201" i="4"/>
  <c r="AK201" i="4"/>
  <c r="AL201" i="4"/>
  <c r="AE201" i="4"/>
  <c r="BG851" i="4"/>
  <c r="AJ851" i="4"/>
  <c r="AC851" i="4"/>
  <c r="AD851" i="4"/>
  <c r="AK851" i="4"/>
  <c r="AL851" i="4"/>
  <c r="AE851" i="4"/>
  <c r="BG1017" i="4"/>
  <c r="AJ1017" i="4"/>
  <c r="AC1017" i="4"/>
  <c r="AD1017" i="4"/>
  <c r="AK1017" i="4"/>
  <c r="AL1017" i="4"/>
  <c r="AE1017" i="4"/>
  <c r="BG1370" i="4"/>
  <c r="AJ1370" i="4"/>
  <c r="AC1370" i="4"/>
  <c r="AD1370" i="4"/>
  <c r="AK1370" i="4"/>
  <c r="AL1370" i="4"/>
  <c r="AE1370" i="4"/>
  <c r="BG529" i="4"/>
  <c r="AJ529" i="4"/>
  <c r="AC529" i="4"/>
  <c r="AD529" i="4"/>
  <c r="AK529" i="4"/>
  <c r="AL529" i="4"/>
  <c r="AE529" i="4"/>
  <c r="BG455" i="4"/>
  <c r="AJ455" i="4"/>
  <c r="AC455" i="4"/>
  <c r="AD455" i="4"/>
  <c r="AK455" i="4"/>
  <c r="AL455" i="4"/>
  <c r="AE455" i="4"/>
  <c r="BG955" i="4"/>
  <c r="AJ955" i="4"/>
  <c r="AC955" i="4"/>
  <c r="AD955" i="4"/>
  <c r="AK955" i="4"/>
  <c r="AL955" i="4"/>
  <c r="AE955" i="4"/>
  <c r="BG192" i="4"/>
  <c r="AJ192" i="4"/>
  <c r="AC192" i="4"/>
  <c r="AD192" i="4"/>
  <c r="AK192" i="4"/>
  <c r="AL192" i="4"/>
  <c r="AE192" i="4"/>
  <c r="BG207" i="4"/>
  <c r="AJ207" i="4"/>
  <c r="AC207" i="4"/>
  <c r="AD207" i="4"/>
  <c r="AK207" i="4"/>
  <c r="AL207" i="4"/>
  <c r="AE207" i="4"/>
  <c r="AV720" i="4"/>
  <c r="AW720" i="4"/>
  <c r="AX720" i="4"/>
  <c r="AY720" i="4"/>
  <c r="AJ720" i="4"/>
  <c r="AC720" i="4"/>
  <c r="AD720" i="4"/>
  <c r="AK720" i="4"/>
  <c r="AL720" i="4"/>
  <c r="AE720" i="4"/>
  <c r="BG1056" i="4"/>
  <c r="AJ1056" i="4"/>
  <c r="AC1056" i="4"/>
  <c r="AD1056" i="4"/>
  <c r="AK1056" i="4"/>
  <c r="AL1056" i="4"/>
  <c r="AE1056" i="4"/>
  <c r="BG1169" i="4"/>
  <c r="AJ1169" i="4"/>
  <c r="AC1169" i="4"/>
  <c r="AD1169" i="4"/>
  <c r="AK1169" i="4"/>
  <c r="AL1169" i="4"/>
  <c r="AE1169" i="4"/>
  <c r="BG1082" i="4"/>
  <c r="AJ1082" i="4"/>
  <c r="AC1082" i="4"/>
  <c r="AD1082" i="4"/>
  <c r="AK1082" i="4"/>
  <c r="AL1082" i="4"/>
  <c r="AE1082" i="4"/>
  <c r="BG1078" i="4"/>
  <c r="AJ1078" i="4"/>
  <c r="AC1078" i="4"/>
  <c r="AD1078" i="4"/>
  <c r="AK1078" i="4"/>
  <c r="AM1078" i="4" s="1"/>
  <c r="AL1078" i="4"/>
  <c r="AE1078" i="4"/>
  <c r="AV719" i="4"/>
  <c r="AW719" i="4"/>
  <c r="AX719" i="4"/>
  <c r="AY719" i="4"/>
  <c r="AJ719" i="4"/>
  <c r="AC719" i="4"/>
  <c r="AD719" i="4"/>
  <c r="AK719" i="4"/>
  <c r="AL719" i="4"/>
  <c r="AE719" i="4"/>
  <c r="BG1055" i="4"/>
  <c r="AJ1055" i="4"/>
  <c r="AC1055" i="4"/>
  <c r="AD1055" i="4"/>
  <c r="AK1055" i="4"/>
  <c r="AL1055" i="4"/>
  <c r="AE1055" i="4"/>
  <c r="AV1168" i="4"/>
  <c r="BA1168" i="4" s="1"/>
  <c r="AW1168" i="4"/>
  <c r="AX1168" i="4"/>
  <c r="AY1168" i="4"/>
  <c r="AJ1168" i="4"/>
  <c r="AC1168" i="4"/>
  <c r="AD1168" i="4"/>
  <c r="AK1168" i="4"/>
  <c r="AL1168" i="4"/>
  <c r="AE1168" i="4"/>
  <c r="BG1081" i="4"/>
  <c r="AJ1081" i="4"/>
  <c r="AC1081" i="4"/>
  <c r="AD1081" i="4"/>
  <c r="AK1081" i="4"/>
  <c r="AL1081" i="4"/>
  <c r="AE1081" i="4"/>
  <c r="BG1077" i="4"/>
  <c r="AJ1077" i="4"/>
  <c r="AC1077" i="4"/>
  <c r="AD1077" i="4"/>
  <c r="AK1077" i="4"/>
  <c r="AL1077" i="4"/>
  <c r="AE1077" i="4"/>
  <c r="AV718" i="4"/>
  <c r="BA718" i="4" s="1"/>
  <c r="AW718" i="4"/>
  <c r="AX718" i="4"/>
  <c r="AY718" i="4"/>
  <c r="AJ718" i="4"/>
  <c r="AC718" i="4"/>
  <c r="AD718" i="4"/>
  <c r="AK718" i="4"/>
  <c r="AL718" i="4"/>
  <c r="AE718" i="4"/>
  <c r="BG1167" i="4"/>
  <c r="AJ1167" i="4"/>
  <c r="AC1167" i="4"/>
  <c r="AD1167" i="4"/>
  <c r="AK1167" i="4"/>
  <c r="AL1167" i="4"/>
  <c r="AE1167" i="4"/>
  <c r="AV1080" i="4"/>
  <c r="AW1080" i="4"/>
  <c r="AX1080" i="4"/>
  <c r="AY1080" i="4"/>
  <c r="AJ1080" i="4"/>
  <c r="AC1080" i="4"/>
  <c r="AD1080" i="4"/>
  <c r="AK1080" i="4"/>
  <c r="AL1080" i="4"/>
  <c r="AE1080" i="4"/>
  <c r="BG1076" i="4"/>
  <c r="AJ1076" i="4"/>
  <c r="AC1076" i="4"/>
  <c r="AD1076" i="4"/>
  <c r="AK1076" i="4"/>
  <c r="AL1076" i="4"/>
  <c r="AE1076" i="4"/>
  <c r="AV717" i="4"/>
  <c r="AW717" i="4"/>
  <c r="AX717" i="4"/>
  <c r="AY717" i="4"/>
  <c r="AJ717" i="4"/>
  <c r="AC717" i="4"/>
  <c r="AD717" i="4"/>
  <c r="AK717" i="4"/>
  <c r="AL717" i="4"/>
  <c r="AE717" i="4"/>
  <c r="BG11" i="4"/>
  <c r="AJ11" i="4"/>
  <c r="AC11" i="4"/>
  <c r="AD11" i="4"/>
  <c r="AK11" i="4"/>
  <c r="AL11" i="4"/>
  <c r="AE11" i="4"/>
  <c r="BG139" i="4"/>
  <c r="AJ139" i="4"/>
  <c r="AC139" i="4"/>
  <c r="AD139" i="4"/>
  <c r="AK139" i="4"/>
  <c r="AL139" i="4"/>
  <c r="AE139" i="4"/>
  <c r="BG273" i="4"/>
  <c r="AJ273" i="4"/>
  <c r="AC273" i="4"/>
  <c r="AD273" i="4"/>
  <c r="AK273" i="4"/>
  <c r="AL273" i="4"/>
  <c r="AE273" i="4"/>
  <c r="BG77" i="4"/>
  <c r="AJ77" i="4"/>
  <c r="AC77" i="4"/>
  <c r="AD77" i="4"/>
  <c r="AK77" i="4"/>
  <c r="AL77" i="4"/>
  <c r="AE77" i="4"/>
  <c r="BG815" i="4"/>
  <c r="AJ815" i="4"/>
  <c r="AC815" i="4"/>
  <c r="AD815" i="4"/>
  <c r="AK815" i="4"/>
  <c r="AL815" i="4"/>
  <c r="AE815" i="4"/>
  <c r="BG673" i="4"/>
  <c r="AJ673" i="4"/>
  <c r="AC673" i="4"/>
  <c r="AD673" i="4"/>
  <c r="AK673" i="4"/>
  <c r="AL673" i="4"/>
  <c r="AE673" i="4"/>
  <c r="BG497" i="4"/>
  <c r="AJ497" i="4"/>
  <c r="AC497" i="4"/>
  <c r="AD497" i="4"/>
  <c r="AK497" i="4"/>
  <c r="AL497" i="4"/>
  <c r="AE497" i="4"/>
  <c r="BG619" i="4"/>
  <c r="AJ619" i="4"/>
  <c r="AC619" i="4"/>
  <c r="AD619" i="4"/>
  <c r="AK619" i="4"/>
  <c r="AL619" i="4"/>
  <c r="AE619" i="4"/>
  <c r="BG618" i="4"/>
  <c r="AJ618" i="4"/>
  <c r="AC618" i="4"/>
  <c r="AD618" i="4"/>
  <c r="AK618" i="4"/>
  <c r="AL618" i="4"/>
  <c r="AE618" i="4"/>
  <c r="BG170" i="4"/>
  <c r="AJ170" i="4"/>
  <c r="AC170" i="4"/>
  <c r="AD170" i="4"/>
  <c r="AK170" i="4"/>
  <c r="AL170" i="4"/>
  <c r="AE170" i="4"/>
  <c r="BG206" i="4"/>
  <c r="AJ206" i="4"/>
  <c r="AC206" i="4"/>
  <c r="AD206" i="4"/>
  <c r="AK206" i="4"/>
  <c r="AL206" i="4"/>
  <c r="AE206" i="4"/>
  <c r="BG496" i="4"/>
  <c r="AJ496" i="4"/>
  <c r="AC496" i="4"/>
  <c r="AD496" i="4"/>
  <c r="AK496" i="4"/>
  <c r="AL496" i="4"/>
  <c r="AE496" i="4"/>
  <c r="BG617" i="4"/>
  <c r="AJ617" i="4"/>
  <c r="AC617" i="4"/>
  <c r="AD617" i="4"/>
  <c r="AK617" i="4"/>
  <c r="AL617" i="4"/>
  <c r="AE617" i="4"/>
  <c r="BG616" i="4"/>
  <c r="AJ616" i="4"/>
  <c r="AC616" i="4"/>
  <c r="AD616" i="4"/>
  <c r="AK616" i="4"/>
  <c r="AL616" i="4"/>
  <c r="AE616" i="4"/>
  <c r="BG169" i="4"/>
  <c r="AJ169" i="4"/>
  <c r="AC169" i="4"/>
  <c r="AD169" i="4"/>
  <c r="AK169" i="4"/>
  <c r="AL169" i="4"/>
  <c r="AE169" i="4"/>
  <c r="BG205" i="4"/>
  <c r="AJ205" i="4"/>
  <c r="AC205" i="4"/>
  <c r="AD205" i="4"/>
  <c r="AK205" i="4"/>
  <c r="AL205" i="4"/>
  <c r="AE205" i="4"/>
  <c r="BG454" i="4"/>
  <c r="AJ454" i="4"/>
  <c r="AC454" i="4"/>
  <c r="AD454" i="4"/>
  <c r="AK454" i="4"/>
  <c r="AL454" i="4"/>
  <c r="AE454" i="4"/>
  <c r="BG954" i="4"/>
  <c r="AJ954" i="4"/>
  <c r="AC954" i="4"/>
  <c r="AD954" i="4"/>
  <c r="AK954" i="4"/>
  <c r="AL954" i="4"/>
  <c r="AE954" i="4"/>
  <c r="BG953" i="4"/>
  <c r="AJ953" i="4"/>
  <c r="AC953" i="4"/>
  <c r="AD953" i="4"/>
  <c r="AK953" i="4"/>
  <c r="AL953" i="4"/>
  <c r="AE953" i="4"/>
  <c r="BG191" i="4"/>
  <c r="AJ191" i="4"/>
  <c r="AC191" i="4"/>
  <c r="AD191" i="4"/>
  <c r="AK191" i="4"/>
  <c r="AL191" i="4"/>
  <c r="AE191" i="4"/>
  <c r="BG204" i="4"/>
  <c r="AJ204" i="4"/>
  <c r="AC204" i="4"/>
  <c r="AD204" i="4"/>
  <c r="AK204" i="4"/>
  <c r="AL204" i="4"/>
  <c r="AE204" i="4"/>
  <c r="AV1054" i="4"/>
  <c r="AW1054" i="4"/>
  <c r="AX1054" i="4"/>
  <c r="AY1054" i="4"/>
  <c r="AJ1054" i="4"/>
  <c r="AC1054" i="4"/>
  <c r="AD1054" i="4"/>
  <c r="AK1054" i="4"/>
  <c r="AL1054" i="4"/>
  <c r="AE1054" i="4"/>
  <c r="BG1166" i="4"/>
  <c r="AJ1166" i="4"/>
  <c r="AC1166" i="4"/>
  <c r="AD1166" i="4"/>
  <c r="AK1166" i="4"/>
  <c r="AL1166" i="4"/>
  <c r="AE1166" i="4"/>
  <c r="AV1079" i="4"/>
  <c r="BA1079" i="4" s="1"/>
  <c r="AW1079" i="4"/>
  <c r="AX1079" i="4"/>
  <c r="AY1079" i="4"/>
  <c r="AJ1079" i="4"/>
  <c r="AS1079" i="4" s="1"/>
  <c r="AC1079" i="4"/>
  <c r="AD1079" i="4"/>
  <c r="AK1079" i="4"/>
  <c r="AL1079" i="4"/>
  <c r="AE1079" i="4"/>
  <c r="BG1075" i="4"/>
  <c r="AJ1075" i="4"/>
  <c r="AC1075" i="4"/>
  <c r="AD1075" i="4"/>
  <c r="AK1075" i="4"/>
  <c r="AL1075" i="4"/>
  <c r="AE1075" i="4"/>
  <c r="AN1075" i="4" s="1"/>
  <c r="AV716" i="4"/>
  <c r="AW716" i="4"/>
  <c r="AX716" i="4"/>
  <c r="AY716" i="4"/>
  <c r="AJ716" i="4"/>
  <c r="AC716" i="4"/>
  <c r="AD716" i="4"/>
  <c r="AK716" i="4"/>
  <c r="AL716" i="4"/>
  <c r="AE716" i="4"/>
  <c r="AV775" i="4"/>
  <c r="AW775" i="4"/>
  <c r="AX775" i="4"/>
  <c r="AY775" i="4"/>
  <c r="AJ775" i="4"/>
  <c r="AC775" i="4"/>
  <c r="AD775" i="4"/>
  <c r="AK775" i="4"/>
  <c r="AL775" i="4"/>
  <c r="AE775" i="4"/>
  <c r="AV1016" i="4"/>
  <c r="AW1016" i="4"/>
  <c r="AX1016" i="4"/>
  <c r="AY1016" i="4"/>
  <c r="AJ1016" i="4"/>
  <c r="AC1016" i="4"/>
  <c r="AD1016" i="4"/>
  <c r="AK1016" i="4"/>
  <c r="AL1016" i="4"/>
  <c r="AE1016" i="4"/>
  <c r="AV1369" i="4"/>
  <c r="AW1369" i="4"/>
  <c r="AX1369" i="4"/>
  <c r="AY1369" i="4"/>
  <c r="AJ1369" i="4"/>
  <c r="AC1369" i="4"/>
  <c r="AD1369" i="4"/>
  <c r="AK1369" i="4"/>
  <c r="AL1369" i="4"/>
  <c r="AE1369" i="4"/>
  <c r="AV528" i="4"/>
  <c r="AW528" i="4"/>
  <c r="AX528" i="4"/>
  <c r="AY528" i="4"/>
  <c r="AJ528" i="4"/>
  <c r="AC528" i="4"/>
  <c r="AD528" i="4"/>
  <c r="AK528" i="4"/>
  <c r="AL528" i="4"/>
  <c r="AE528" i="4"/>
  <c r="AV194" i="4"/>
  <c r="AW194" i="4"/>
  <c r="AX194" i="4"/>
  <c r="AY194" i="4"/>
  <c r="AJ194" i="4"/>
  <c r="AC194" i="4"/>
  <c r="AD194" i="4"/>
  <c r="AK194" i="4"/>
  <c r="AL194" i="4"/>
  <c r="AE194" i="4"/>
  <c r="AV1015" i="4"/>
  <c r="AW1015" i="4"/>
  <c r="AX1015" i="4"/>
  <c r="AY1015" i="4"/>
  <c r="AJ1015" i="4"/>
  <c r="AC1015" i="4"/>
  <c r="AD1015" i="4"/>
  <c r="AK1015" i="4"/>
  <c r="AL1015" i="4"/>
  <c r="AE1015" i="4"/>
  <c r="BG1368" i="4"/>
  <c r="AJ1368" i="4"/>
  <c r="AC1368" i="4"/>
  <c r="AD1368" i="4"/>
  <c r="AK1368" i="4"/>
  <c r="AL1368" i="4"/>
  <c r="AE1368" i="4"/>
  <c r="BG527" i="4"/>
  <c r="AJ527" i="4"/>
  <c r="AC527" i="4"/>
  <c r="AD527" i="4"/>
  <c r="AK527" i="4"/>
  <c r="AL527" i="4"/>
  <c r="AE527" i="4"/>
  <c r="AV1053" i="4"/>
  <c r="AW1053" i="4"/>
  <c r="AX1053" i="4"/>
  <c r="AY1053" i="4"/>
  <c r="AJ1053" i="4"/>
  <c r="AC1053" i="4"/>
  <c r="AD1053" i="4"/>
  <c r="AK1053" i="4"/>
  <c r="AL1053" i="4"/>
  <c r="AE1053" i="4"/>
  <c r="AV1165" i="4"/>
  <c r="AW1165" i="4"/>
  <c r="AX1165" i="4"/>
  <c r="AY1165" i="4"/>
  <c r="AJ1165" i="4"/>
  <c r="AC1165" i="4"/>
  <c r="AD1165" i="4"/>
  <c r="AK1165" i="4"/>
  <c r="AL1165" i="4"/>
  <c r="AE1165" i="4"/>
  <c r="BG1337" i="4"/>
  <c r="AJ1337" i="4"/>
  <c r="AC1337" i="4"/>
  <c r="AD1337" i="4"/>
  <c r="AM1337" i="4" s="1"/>
  <c r="AK1337" i="4"/>
  <c r="AL1337" i="4"/>
  <c r="AE1337" i="4"/>
  <c r="AV1160" i="4"/>
  <c r="BA1160" i="4" s="1"/>
  <c r="AW1160" i="4"/>
  <c r="AX1160" i="4"/>
  <c r="AY1160" i="4"/>
  <c r="AJ1160" i="4"/>
  <c r="AC1160" i="4"/>
  <c r="AD1160" i="4"/>
  <c r="AK1160" i="4"/>
  <c r="AL1160" i="4"/>
  <c r="AE1160" i="4"/>
  <c r="BG453" i="4"/>
  <c r="AJ453" i="4"/>
  <c r="AC453" i="4"/>
  <c r="AD453" i="4"/>
  <c r="AK453" i="4"/>
  <c r="AL453" i="4"/>
  <c r="AE453" i="4"/>
  <c r="BG952" i="4"/>
  <c r="AJ952" i="4"/>
  <c r="AC952" i="4"/>
  <c r="AD952" i="4"/>
  <c r="AK952" i="4"/>
  <c r="AL952" i="4"/>
  <c r="AE952" i="4"/>
  <c r="BG190" i="4"/>
  <c r="AJ190" i="4"/>
  <c r="AC190" i="4"/>
  <c r="AD190" i="4"/>
  <c r="AK190" i="4"/>
  <c r="AL190" i="4"/>
  <c r="AE190" i="4"/>
  <c r="BG200" i="4"/>
  <c r="AJ200" i="4"/>
  <c r="AC200" i="4"/>
  <c r="AD200" i="4"/>
  <c r="AK200" i="4"/>
  <c r="AL200" i="4"/>
  <c r="AE200" i="4"/>
  <c r="AV1410" i="4"/>
  <c r="AW1410" i="4"/>
  <c r="AX1410" i="4"/>
  <c r="AY1410" i="4"/>
  <c r="AJ1410" i="4"/>
  <c r="AC1410" i="4"/>
  <c r="AD1410" i="4"/>
  <c r="AK1410" i="4"/>
  <c r="AL1410" i="4"/>
  <c r="AE1410" i="4"/>
  <c r="AV1425" i="4"/>
  <c r="BA1425" i="4" s="1"/>
  <c r="AW1425" i="4"/>
  <c r="AX1425" i="4"/>
  <c r="AY1425" i="4"/>
  <c r="AJ1425" i="4"/>
  <c r="AC1425" i="4"/>
  <c r="AD1425" i="4"/>
  <c r="AK1425" i="4"/>
  <c r="AL1425" i="4"/>
  <c r="AE1425" i="4"/>
  <c r="AV1424" i="4"/>
  <c r="AW1424" i="4"/>
  <c r="AX1424" i="4"/>
  <c r="AY1424" i="4"/>
  <c r="AJ1424" i="4"/>
  <c r="AC1424" i="4"/>
  <c r="AD1424" i="4"/>
  <c r="AK1424" i="4"/>
  <c r="AL1424" i="4"/>
  <c r="AE1424" i="4"/>
  <c r="BG1151" i="4"/>
  <c r="AJ1151" i="4"/>
  <c r="AC1151" i="4"/>
  <c r="AD1151" i="4"/>
  <c r="AK1151" i="4"/>
  <c r="AL1151" i="4"/>
  <c r="AE1151" i="4"/>
  <c r="AV1423" i="4"/>
  <c r="AW1423" i="4"/>
  <c r="AX1423" i="4"/>
  <c r="AY1423" i="4"/>
  <c r="AJ1423" i="4"/>
  <c r="AC1423" i="4"/>
  <c r="AD1423" i="4"/>
  <c r="AK1423" i="4"/>
  <c r="AL1423" i="4"/>
  <c r="AE1423" i="4"/>
  <c r="AV1409" i="4"/>
  <c r="AW1409" i="4"/>
  <c r="AX1409" i="4"/>
  <c r="AY1409" i="4"/>
  <c r="AJ1409" i="4"/>
  <c r="AC1409" i="4"/>
  <c r="AD1409" i="4"/>
  <c r="AK1409" i="4"/>
  <c r="AL1409" i="4"/>
  <c r="AE1409" i="4"/>
  <c r="AV1150" i="4"/>
  <c r="AW1150" i="4"/>
  <c r="AX1150" i="4"/>
  <c r="AY1150" i="4"/>
  <c r="AJ1150" i="4"/>
  <c r="AC1150" i="4"/>
  <c r="AD1150" i="4"/>
  <c r="AK1150" i="4"/>
  <c r="AL1150" i="4"/>
  <c r="AE1150" i="4"/>
  <c r="AV1422" i="4"/>
  <c r="AW1422" i="4"/>
  <c r="AX1422" i="4"/>
  <c r="AY1422" i="4"/>
  <c r="AJ1422" i="4"/>
  <c r="AC1422" i="4"/>
  <c r="AD1422" i="4"/>
  <c r="AK1422" i="4"/>
  <c r="AL1422" i="4"/>
  <c r="AE1422" i="4"/>
  <c r="AV168" i="4"/>
  <c r="AW168" i="4"/>
  <c r="AX168" i="4"/>
  <c r="AY168" i="4"/>
  <c r="AJ168" i="4"/>
  <c r="AC168" i="4"/>
  <c r="AS168" i="4" s="1"/>
  <c r="AD168" i="4"/>
  <c r="AK168" i="4"/>
  <c r="AL168" i="4"/>
  <c r="AE168" i="4"/>
  <c r="AV1421" i="4"/>
  <c r="AW1421" i="4"/>
  <c r="AX1421" i="4"/>
  <c r="AY1421" i="4"/>
  <c r="AJ1421" i="4"/>
  <c r="AC1421" i="4"/>
  <c r="AD1421" i="4"/>
  <c r="AK1421" i="4"/>
  <c r="AL1421" i="4"/>
  <c r="AE1421" i="4"/>
  <c r="AV167" i="4"/>
  <c r="AW167" i="4"/>
  <c r="AX167" i="4"/>
  <c r="AY167" i="4"/>
  <c r="AJ167" i="4"/>
  <c r="AC167" i="4"/>
  <c r="AD167" i="4"/>
  <c r="AK167" i="4"/>
  <c r="AL167" i="4"/>
  <c r="AE167" i="4"/>
  <c r="AV1408" i="4"/>
  <c r="AW1408" i="4"/>
  <c r="AX1408" i="4"/>
  <c r="AY1408" i="4"/>
  <c r="AJ1408" i="4"/>
  <c r="AC1408" i="4"/>
  <c r="AD1408" i="4"/>
  <c r="AK1408" i="4"/>
  <c r="AL1408" i="4"/>
  <c r="AE1408" i="4"/>
  <c r="AV1149" i="4"/>
  <c r="AW1149" i="4"/>
  <c r="AX1149" i="4"/>
  <c r="AY1149" i="4"/>
  <c r="AJ1149" i="4"/>
  <c r="AC1149" i="4"/>
  <c r="AD1149" i="4"/>
  <c r="AK1149" i="4"/>
  <c r="AL1149" i="4"/>
  <c r="AE1149" i="4"/>
  <c r="AV1407" i="4"/>
  <c r="AW1407" i="4"/>
  <c r="AX1407" i="4"/>
  <c r="AY1407" i="4"/>
  <c r="AJ1407" i="4"/>
  <c r="AC1407" i="4"/>
  <c r="AD1407" i="4"/>
  <c r="AK1407" i="4"/>
  <c r="AL1407" i="4"/>
  <c r="AE1407" i="4"/>
  <c r="AV1148" i="4"/>
  <c r="AW1148" i="4"/>
  <c r="AX1148" i="4"/>
  <c r="AY1148" i="4"/>
  <c r="AJ1148" i="4"/>
  <c r="AC1148" i="4"/>
  <c r="AD1148" i="4"/>
  <c r="AK1148" i="4"/>
  <c r="AL1148" i="4"/>
  <c r="AE1148" i="4"/>
  <c r="AV1406" i="4"/>
  <c r="AW1406" i="4"/>
  <c r="AX1406" i="4"/>
  <c r="AY1406" i="4"/>
  <c r="AJ1406" i="4"/>
  <c r="AC1406" i="4"/>
  <c r="AD1406" i="4"/>
  <c r="AK1406" i="4"/>
  <c r="AL1406" i="4"/>
  <c r="AE1406" i="4"/>
  <c r="AV1147" i="4"/>
  <c r="AW1147" i="4"/>
  <c r="AX1147" i="4"/>
  <c r="AY1147" i="4"/>
  <c r="AJ1147" i="4"/>
  <c r="AC1147" i="4"/>
  <c r="AD1147" i="4"/>
  <c r="AK1147" i="4"/>
  <c r="AL1147" i="4"/>
  <c r="AE1147" i="4"/>
  <c r="AV1420" i="4"/>
  <c r="AW1420" i="4"/>
  <c r="AX1420" i="4"/>
  <c r="AY1420" i="4"/>
  <c r="AJ1420" i="4"/>
  <c r="AC1420" i="4"/>
  <c r="AD1420" i="4"/>
  <c r="AK1420" i="4"/>
  <c r="AL1420" i="4"/>
  <c r="AE1420" i="4"/>
  <c r="AV166" i="4"/>
  <c r="AW166" i="4"/>
  <c r="AX166" i="4"/>
  <c r="AY166" i="4"/>
  <c r="AJ166" i="4"/>
  <c r="AC166" i="4"/>
  <c r="AD166" i="4"/>
  <c r="AK166" i="4"/>
  <c r="AL166" i="4"/>
  <c r="AE166" i="4"/>
  <c r="AV1146" i="4"/>
  <c r="AW1146" i="4"/>
  <c r="AX1146" i="4"/>
  <c r="AY1146" i="4"/>
  <c r="AJ1146" i="4"/>
  <c r="AC1146" i="4"/>
  <c r="AD1146" i="4"/>
  <c r="AK1146" i="4"/>
  <c r="AL1146" i="4"/>
  <c r="AE1146" i="4"/>
  <c r="AV1419" i="4"/>
  <c r="AW1419" i="4"/>
  <c r="AX1419" i="4"/>
  <c r="AY1419" i="4"/>
  <c r="AJ1419" i="4"/>
  <c r="AC1419" i="4"/>
  <c r="AD1419" i="4"/>
  <c r="AK1419" i="4"/>
  <c r="AL1419" i="4"/>
  <c r="AE1419" i="4"/>
  <c r="AV165" i="4"/>
  <c r="AW165" i="4"/>
  <c r="AX165" i="4"/>
  <c r="AY165" i="4"/>
  <c r="AJ165" i="4"/>
  <c r="AC165" i="4"/>
  <c r="AD165" i="4"/>
  <c r="AK165" i="4"/>
  <c r="AL165" i="4"/>
  <c r="AE165" i="4"/>
  <c r="AV1405" i="4"/>
  <c r="AW1405" i="4"/>
  <c r="AX1405" i="4"/>
  <c r="AY1405" i="4"/>
  <c r="AJ1405" i="4"/>
  <c r="AC1405" i="4"/>
  <c r="AD1405" i="4"/>
  <c r="AK1405" i="4"/>
  <c r="AL1405" i="4"/>
  <c r="AE1405" i="4"/>
  <c r="AV1145" i="4"/>
  <c r="AW1145" i="4"/>
  <c r="AX1145" i="4"/>
  <c r="AY1145" i="4"/>
  <c r="AJ1145" i="4"/>
  <c r="AC1145" i="4"/>
  <c r="AD1145" i="4"/>
  <c r="AK1145" i="4"/>
  <c r="AL1145" i="4"/>
  <c r="AE1145" i="4"/>
  <c r="AV1418" i="4"/>
  <c r="AW1418" i="4"/>
  <c r="AX1418" i="4"/>
  <c r="AY1418" i="4"/>
  <c r="AJ1418" i="4"/>
  <c r="AC1418" i="4"/>
  <c r="AD1418" i="4"/>
  <c r="AK1418" i="4"/>
  <c r="AL1418" i="4"/>
  <c r="AE1418" i="4"/>
  <c r="AV1144" i="4"/>
  <c r="AW1144" i="4"/>
  <c r="AX1144" i="4"/>
  <c r="AY1144" i="4"/>
  <c r="AJ1144" i="4"/>
  <c r="AC1144" i="4"/>
  <c r="AD1144" i="4"/>
  <c r="AK1144" i="4"/>
  <c r="AL1144" i="4"/>
  <c r="AE1144" i="4"/>
  <c r="AV1417" i="4"/>
  <c r="AW1417" i="4"/>
  <c r="AX1417" i="4"/>
  <c r="AY1417" i="4"/>
  <c r="AJ1417" i="4"/>
  <c r="AC1417" i="4"/>
  <c r="AD1417" i="4"/>
  <c r="AK1417" i="4"/>
  <c r="AL1417" i="4"/>
  <c r="AE1417" i="4"/>
  <c r="AV164" i="4"/>
  <c r="AW164" i="4"/>
  <c r="AX164" i="4"/>
  <c r="AY164" i="4"/>
  <c r="AJ164" i="4"/>
  <c r="AC164" i="4"/>
  <c r="AD164" i="4"/>
  <c r="AK164" i="4"/>
  <c r="AL164" i="4"/>
  <c r="AE164" i="4"/>
  <c r="AV1416" i="4"/>
  <c r="AW1416" i="4"/>
  <c r="AX1416" i="4"/>
  <c r="AY1416" i="4"/>
  <c r="AJ1416" i="4"/>
  <c r="AC1416" i="4"/>
  <c r="AD1416" i="4"/>
  <c r="AK1416" i="4"/>
  <c r="AL1416" i="4"/>
  <c r="AE1416" i="4"/>
  <c r="AV163" i="4"/>
  <c r="AW163" i="4"/>
  <c r="AX163" i="4"/>
  <c r="AY163" i="4"/>
  <c r="AJ163" i="4"/>
  <c r="AC163" i="4"/>
  <c r="AD163" i="4"/>
  <c r="AK163" i="4"/>
  <c r="AL163" i="4"/>
  <c r="AE163" i="4"/>
  <c r="BG1404" i="4"/>
  <c r="AJ1404" i="4"/>
  <c r="AS1404" i="4" s="1"/>
  <c r="AC1404" i="4"/>
  <c r="AD1404" i="4"/>
  <c r="AK1404" i="4"/>
  <c r="AL1404" i="4"/>
  <c r="AE1404" i="4"/>
  <c r="AV1143" i="4"/>
  <c r="AW1143" i="4"/>
  <c r="AX1143" i="4"/>
  <c r="AY1143" i="4"/>
  <c r="AJ1143" i="4"/>
  <c r="AC1143" i="4"/>
  <c r="AD1143" i="4"/>
  <c r="AK1143" i="4"/>
  <c r="AL1143" i="4"/>
  <c r="AE1143" i="4"/>
  <c r="AV1336" i="4"/>
  <c r="BA1336" i="4" s="1"/>
  <c r="AW1336" i="4"/>
  <c r="AX1336" i="4"/>
  <c r="AY1336" i="4"/>
  <c r="AJ1336" i="4"/>
  <c r="AC1336" i="4"/>
  <c r="AD1336" i="4"/>
  <c r="AK1336" i="4"/>
  <c r="AL1336" i="4"/>
  <c r="AE1336" i="4"/>
  <c r="AV1253" i="4"/>
  <c r="AW1253" i="4"/>
  <c r="AX1253" i="4"/>
  <c r="AY1253" i="4"/>
  <c r="AJ1253" i="4"/>
  <c r="AC1253" i="4"/>
  <c r="AD1253" i="4"/>
  <c r="AK1253" i="4"/>
  <c r="AL1253" i="4"/>
  <c r="AE1253" i="4"/>
  <c r="BG1287" i="4"/>
  <c r="AJ1287" i="4"/>
  <c r="AC1287" i="4"/>
  <c r="AD1287" i="4"/>
  <c r="AK1287" i="4"/>
  <c r="AL1287" i="4"/>
  <c r="AE1287" i="4"/>
  <c r="AV1258" i="4"/>
  <c r="AW1258" i="4"/>
  <c r="AX1258" i="4"/>
  <c r="AY1258" i="4"/>
  <c r="AJ1258" i="4"/>
  <c r="AC1258" i="4"/>
  <c r="AD1258" i="4"/>
  <c r="AK1258" i="4"/>
  <c r="AL1258" i="4"/>
  <c r="AE1258" i="4"/>
  <c r="AV1257" i="4"/>
  <c r="AW1257" i="4"/>
  <c r="AX1257" i="4"/>
  <c r="AY1257" i="4"/>
  <c r="AJ1257" i="4"/>
  <c r="AC1257" i="4"/>
  <c r="AD1257" i="4"/>
  <c r="AK1257" i="4"/>
  <c r="AL1257" i="4"/>
  <c r="AE1257" i="4"/>
  <c r="BG1256" i="4"/>
  <c r="AJ1256" i="4"/>
  <c r="AC1256" i="4"/>
  <c r="AD1256" i="4"/>
  <c r="AK1256" i="4"/>
  <c r="AL1256" i="4"/>
  <c r="AE1256" i="4"/>
  <c r="BG1255" i="4"/>
  <c r="AJ1255" i="4"/>
  <c r="AC1255" i="4"/>
  <c r="AD1255" i="4"/>
  <c r="AK1255" i="4"/>
  <c r="AL1255" i="4"/>
  <c r="AE1255" i="4"/>
  <c r="AV1286" i="4"/>
  <c r="AW1286" i="4"/>
  <c r="AX1286" i="4"/>
  <c r="AY1286" i="4"/>
  <c r="AJ1286" i="4"/>
  <c r="AC1286" i="4"/>
  <c r="AD1286" i="4"/>
  <c r="AK1286" i="4"/>
  <c r="AL1286" i="4"/>
  <c r="AE1286" i="4"/>
  <c r="BG1254" i="4"/>
  <c r="AJ1254" i="4"/>
  <c r="AC1254" i="4"/>
  <c r="AD1254" i="4"/>
  <c r="AK1254" i="4"/>
  <c r="AL1254" i="4"/>
  <c r="AE1254" i="4"/>
  <c r="AV901" i="4"/>
  <c r="AW901" i="4"/>
  <c r="AX901" i="4"/>
  <c r="AY901" i="4"/>
  <c r="AJ901" i="4"/>
  <c r="AC901" i="4"/>
  <c r="AD901" i="4"/>
  <c r="AK901" i="4"/>
  <c r="AL901" i="4"/>
  <c r="AE901" i="4"/>
  <c r="AV1252" i="4"/>
  <c r="BA1252" i="4" s="1"/>
  <c r="AW1252" i="4"/>
  <c r="AX1252" i="4"/>
  <c r="AY1252" i="4"/>
  <c r="AJ1252" i="4"/>
  <c r="AC1252" i="4"/>
  <c r="AD1252" i="4"/>
  <c r="AK1252" i="4"/>
  <c r="AL1252" i="4"/>
  <c r="AE1252" i="4"/>
  <c r="BG1380" i="4"/>
  <c r="AJ1380" i="4"/>
  <c r="AC1380" i="4"/>
  <c r="AD1380" i="4"/>
  <c r="AK1380" i="4"/>
  <c r="AL1380" i="4"/>
  <c r="AE1380" i="4"/>
  <c r="BG1335" i="4"/>
  <c r="AJ1335" i="4"/>
  <c r="AC1335" i="4"/>
  <c r="AD1335" i="4"/>
  <c r="AK1335" i="4"/>
  <c r="AL1335" i="4"/>
  <c r="AE1335" i="4"/>
  <c r="BG1379" i="4"/>
  <c r="AJ1379" i="4"/>
  <c r="AC1379" i="4"/>
  <c r="AD1379" i="4"/>
  <c r="AK1379" i="4"/>
  <c r="AL1379" i="4"/>
  <c r="AE1379" i="4"/>
  <c r="AV1378" i="4"/>
  <c r="AW1378" i="4"/>
  <c r="AX1378" i="4"/>
  <c r="AY1378" i="4"/>
  <c r="AJ1378" i="4"/>
  <c r="AC1378" i="4"/>
  <c r="AD1378" i="4"/>
  <c r="AK1378" i="4"/>
  <c r="AL1378" i="4"/>
  <c r="AE1378" i="4"/>
  <c r="AV1334" i="4"/>
  <c r="AW1334" i="4"/>
  <c r="AX1334" i="4"/>
  <c r="AY1334" i="4"/>
  <c r="AJ1334" i="4"/>
  <c r="AC1334" i="4"/>
  <c r="AD1334" i="4"/>
  <c r="AK1334" i="4"/>
  <c r="AL1334" i="4"/>
  <c r="AE1334" i="4"/>
  <c r="BG1377" i="4"/>
  <c r="AJ1377" i="4"/>
  <c r="AS1377" i="4" s="1"/>
  <c r="AC1377" i="4"/>
  <c r="AD1377" i="4"/>
  <c r="AK1377" i="4"/>
  <c r="AL1377" i="4"/>
  <c r="AE1377" i="4"/>
  <c r="AV1333" i="4"/>
  <c r="AW1333" i="4"/>
  <c r="AX1333" i="4"/>
  <c r="AY1333" i="4"/>
  <c r="AJ1333" i="4"/>
  <c r="AC1333" i="4"/>
  <c r="AD1333" i="4"/>
  <c r="AK1333" i="4"/>
  <c r="AL1333" i="4"/>
  <c r="AE1333" i="4"/>
  <c r="BG1376" i="4"/>
  <c r="AJ1376" i="4"/>
  <c r="AC1376" i="4"/>
  <c r="AD1376" i="4"/>
  <c r="AK1376" i="4"/>
  <c r="AL1376" i="4"/>
  <c r="AE1376" i="4"/>
  <c r="AV1332" i="4"/>
  <c r="AW1332" i="4"/>
  <c r="AX1332" i="4"/>
  <c r="AY1332" i="4"/>
  <c r="AJ1332" i="4"/>
  <c r="AC1332" i="4"/>
  <c r="AD1332" i="4"/>
  <c r="AK1332" i="4"/>
  <c r="AL1332" i="4"/>
  <c r="AE1332" i="4"/>
  <c r="AV1331" i="4"/>
  <c r="AW1331" i="4"/>
  <c r="AX1331" i="4"/>
  <c r="AY1331" i="4"/>
  <c r="AJ1331" i="4"/>
  <c r="AC1331" i="4"/>
  <c r="AD1331" i="4"/>
  <c r="AK1331" i="4"/>
  <c r="AL1331" i="4"/>
  <c r="AE1331" i="4"/>
  <c r="AV1330" i="4"/>
  <c r="AW1330" i="4"/>
  <c r="AX1330" i="4"/>
  <c r="AY1330" i="4"/>
  <c r="AJ1330" i="4"/>
  <c r="AC1330" i="4"/>
  <c r="AD1330" i="4"/>
  <c r="AK1330" i="4"/>
  <c r="AL1330" i="4"/>
  <c r="AE1330" i="4"/>
  <c r="BG1375" i="4"/>
  <c r="AJ1375" i="4"/>
  <c r="AC1375" i="4"/>
  <c r="AD1375" i="4"/>
  <c r="AK1375" i="4"/>
  <c r="AL1375" i="4"/>
  <c r="AE1375" i="4"/>
  <c r="AV1329" i="4"/>
  <c r="BA1329" i="4" s="1"/>
  <c r="AW1329" i="4"/>
  <c r="AX1329" i="4"/>
  <c r="AY1329" i="4"/>
  <c r="AJ1329" i="4"/>
  <c r="AC1329" i="4"/>
  <c r="AD1329" i="4"/>
  <c r="AK1329" i="4"/>
  <c r="AL1329" i="4"/>
  <c r="AE1329" i="4"/>
  <c r="BG1374" i="4"/>
  <c r="AJ1374" i="4"/>
  <c r="AC1374" i="4"/>
  <c r="AD1374" i="4"/>
  <c r="AK1374" i="4"/>
  <c r="AL1374" i="4"/>
  <c r="AE1374" i="4"/>
  <c r="AV1328" i="4"/>
  <c r="AW1328" i="4"/>
  <c r="AX1328" i="4"/>
  <c r="AY1328" i="4"/>
  <c r="AJ1328" i="4"/>
  <c r="AC1328" i="4"/>
  <c r="AD1328" i="4"/>
  <c r="AK1328" i="4"/>
  <c r="AL1328" i="4"/>
  <c r="AE1328" i="4"/>
  <c r="AV1327" i="4"/>
  <c r="AW1327" i="4"/>
  <c r="AX1327" i="4"/>
  <c r="AY1327" i="4"/>
  <c r="AJ1327" i="4"/>
  <c r="AC1327" i="4"/>
  <c r="AD1327" i="4"/>
  <c r="AK1327" i="4"/>
  <c r="AL1327" i="4"/>
  <c r="AE1327" i="4"/>
  <c r="AV1097" i="4"/>
  <c r="AW1097" i="4"/>
  <c r="AX1097" i="4"/>
  <c r="AY1097" i="4"/>
  <c r="AJ1097" i="4"/>
  <c r="AC1097" i="4"/>
  <c r="AD1097" i="4"/>
  <c r="AK1097" i="4"/>
  <c r="AL1097" i="4"/>
  <c r="AE1097" i="4"/>
  <c r="AV1326" i="4"/>
  <c r="AW1326" i="4"/>
  <c r="AX1326" i="4"/>
  <c r="AY1326" i="4"/>
  <c r="AJ1326" i="4"/>
  <c r="AC1326" i="4"/>
  <c r="AD1326" i="4"/>
  <c r="AK1326" i="4"/>
  <c r="AL1326" i="4"/>
  <c r="AE1326" i="4"/>
  <c r="AV1096" i="4"/>
  <c r="AW1096" i="4"/>
  <c r="AX1096" i="4"/>
  <c r="AY1096" i="4"/>
  <c r="AJ1096" i="4"/>
  <c r="AC1096" i="4"/>
  <c r="AD1096" i="4"/>
  <c r="AK1096" i="4"/>
  <c r="AL1096" i="4"/>
  <c r="AE1096" i="4"/>
  <c r="AV1095" i="4"/>
  <c r="AW1095" i="4"/>
  <c r="AX1095" i="4"/>
  <c r="AY1095" i="4"/>
  <c r="AJ1095" i="4"/>
  <c r="AC1095" i="4"/>
  <c r="AD1095" i="4"/>
  <c r="AK1095" i="4"/>
  <c r="AL1095" i="4"/>
  <c r="AE1095" i="4"/>
  <c r="BG1141" i="4"/>
  <c r="AJ1141" i="4"/>
  <c r="AC1141" i="4"/>
  <c r="AD1141" i="4"/>
  <c r="AP1141" i="4" s="1"/>
  <c r="AK1141" i="4"/>
  <c r="AL1141" i="4"/>
  <c r="AE1141" i="4"/>
  <c r="AV868" i="4"/>
  <c r="BA868" i="4" s="1"/>
  <c r="AW868" i="4"/>
  <c r="AX868" i="4"/>
  <c r="AY868" i="4"/>
  <c r="AJ868" i="4"/>
  <c r="AS868" i="4" s="1"/>
  <c r="AC868" i="4"/>
  <c r="AD868" i="4"/>
  <c r="AK868" i="4"/>
  <c r="AL868" i="4"/>
  <c r="AE868" i="4"/>
  <c r="BG1216" i="4"/>
  <c r="AJ1216" i="4"/>
  <c r="AC1216" i="4"/>
  <c r="AP1216" i="4" s="1"/>
  <c r="AD1216" i="4"/>
  <c r="AK1216" i="4"/>
  <c r="AL1216" i="4"/>
  <c r="AE1216" i="4"/>
  <c r="AM1216" i="4" s="1"/>
  <c r="BG732" i="4"/>
  <c r="AJ732" i="4"/>
  <c r="AC732" i="4"/>
  <c r="AD732" i="4"/>
  <c r="AM732" i="4" s="1"/>
  <c r="AK732" i="4"/>
  <c r="AL732" i="4"/>
  <c r="AE732" i="4"/>
  <c r="AV1215" i="4"/>
  <c r="BA1215" i="4" s="1"/>
  <c r="AW1215" i="4"/>
  <c r="AX1215" i="4"/>
  <c r="AY1215" i="4"/>
  <c r="AJ1215" i="4"/>
  <c r="AC1215" i="4"/>
  <c r="AD1215" i="4"/>
  <c r="AK1215" i="4"/>
  <c r="AL1215" i="4"/>
  <c r="AE1215" i="4"/>
  <c r="BG1140" i="4"/>
  <c r="AJ1140" i="4"/>
  <c r="AC1140" i="4"/>
  <c r="AD1140" i="4"/>
  <c r="AK1140" i="4"/>
  <c r="AL1140" i="4"/>
  <c r="AE1140" i="4"/>
  <c r="AN1140" i="4" s="1"/>
  <c r="BG1120" i="4"/>
  <c r="AJ1120" i="4"/>
  <c r="AC1120" i="4"/>
  <c r="AD1120" i="4"/>
  <c r="AM1120" i="4" s="1"/>
  <c r="AK1120" i="4"/>
  <c r="AL1120" i="4"/>
  <c r="AE1120" i="4"/>
  <c r="BG1214" i="4"/>
  <c r="AJ1214" i="4"/>
  <c r="AC1214" i="4"/>
  <c r="AD1214" i="4"/>
  <c r="AK1214" i="4"/>
  <c r="AP1214" i="4" s="1"/>
  <c r="AL1214" i="4"/>
  <c r="AE1214" i="4"/>
  <c r="AV867" i="4"/>
  <c r="AW867" i="4"/>
  <c r="AZ867" i="4" s="1"/>
  <c r="AX867" i="4"/>
  <c r="AY867" i="4"/>
  <c r="AJ867" i="4"/>
  <c r="AC867" i="4"/>
  <c r="AD867" i="4"/>
  <c r="AK867" i="4"/>
  <c r="AL867" i="4"/>
  <c r="AE867" i="4"/>
  <c r="BG1213" i="4"/>
  <c r="AJ1213" i="4"/>
  <c r="AC1213" i="4"/>
  <c r="AD1213" i="4"/>
  <c r="AP1213" i="4" s="1"/>
  <c r="AK1213" i="4"/>
  <c r="AL1213" i="4"/>
  <c r="AE1213" i="4"/>
  <c r="BG866" i="4"/>
  <c r="AJ866" i="4"/>
  <c r="AC866" i="4"/>
  <c r="AD866" i="4"/>
  <c r="AK866" i="4"/>
  <c r="AP866" i="4" s="1"/>
  <c r="AL866" i="4"/>
  <c r="AE866" i="4"/>
  <c r="BG1212" i="4"/>
  <c r="AJ1212" i="4"/>
  <c r="AS1212" i="4" s="1"/>
  <c r="AC1212" i="4"/>
  <c r="AD1212" i="4"/>
  <c r="AK1212" i="4"/>
  <c r="AL1212" i="4"/>
  <c r="AM1212" i="4" s="1"/>
  <c r="AE1212" i="4"/>
  <c r="AV1119" i="4"/>
  <c r="AW1119" i="4"/>
  <c r="AX1119" i="4"/>
  <c r="AY1119" i="4"/>
  <c r="AJ1119" i="4"/>
  <c r="AC1119" i="4"/>
  <c r="AD1119" i="4"/>
  <c r="AM1119" i="4" s="1"/>
  <c r="AK1119" i="4"/>
  <c r="AL1119" i="4"/>
  <c r="AE1119" i="4"/>
  <c r="BG1211" i="4"/>
  <c r="AJ1211" i="4"/>
  <c r="AC1211" i="4"/>
  <c r="AD1211" i="4"/>
  <c r="AK1211" i="4"/>
  <c r="AP1211" i="4" s="1"/>
  <c r="AL1211" i="4"/>
  <c r="AE1211" i="4"/>
  <c r="BG731" i="4"/>
  <c r="AJ731" i="4"/>
  <c r="AP731" i="4" s="1"/>
  <c r="AC731" i="4"/>
  <c r="AD731" i="4"/>
  <c r="AK731" i="4"/>
  <c r="AL731" i="4"/>
  <c r="AN731" i="4" s="1"/>
  <c r="AE731" i="4"/>
  <c r="BG1210" i="4"/>
  <c r="AJ1210" i="4"/>
  <c r="AC1210" i="4"/>
  <c r="AD1210" i="4"/>
  <c r="AK1210" i="4"/>
  <c r="AL1210" i="4"/>
  <c r="AE1210" i="4"/>
  <c r="AN1210" i="4" s="1"/>
  <c r="BG730" i="4"/>
  <c r="AJ730" i="4"/>
  <c r="AC730" i="4"/>
  <c r="AD730" i="4"/>
  <c r="AN730" i="4" s="1"/>
  <c r="AK730" i="4"/>
  <c r="AL730" i="4"/>
  <c r="AE730" i="4"/>
  <c r="AV1139" i="4"/>
  <c r="BA1139" i="4" s="1"/>
  <c r="AW1139" i="4"/>
  <c r="AX1139" i="4"/>
  <c r="AY1139" i="4"/>
  <c r="AJ1139" i="4"/>
  <c r="AC1139" i="4"/>
  <c r="AD1139" i="4"/>
  <c r="AK1139" i="4"/>
  <c r="AL1139" i="4"/>
  <c r="AE1139" i="4"/>
  <c r="AV865" i="4"/>
  <c r="AW865" i="4"/>
  <c r="AX865" i="4"/>
  <c r="AY865" i="4"/>
  <c r="AJ865" i="4"/>
  <c r="AC865" i="4"/>
  <c r="AD865" i="4"/>
  <c r="AP865" i="4" s="1"/>
  <c r="AK865" i="4"/>
  <c r="AL865" i="4"/>
  <c r="AE865" i="4"/>
  <c r="AV1209" i="4"/>
  <c r="BA1209" i="4" s="1"/>
  <c r="AW1209" i="4"/>
  <c r="AX1209" i="4"/>
  <c r="AY1209" i="4"/>
  <c r="AJ1209" i="4"/>
  <c r="AS1209" i="4" s="1"/>
  <c r="AC1209" i="4"/>
  <c r="AD1209" i="4"/>
  <c r="AK1209" i="4"/>
  <c r="AL1209" i="4"/>
  <c r="AE1209" i="4"/>
  <c r="AV729" i="4"/>
  <c r="AW729" i="4"/>
  <c r="AX729" i="4"/>
  <c r="AY729" i="4"/>
  <c r="AJ729" i="4"/>
  <c r="AC729" i="4"/>
  <c r="AD729" i="4"/>
  <c r="AP729" i="4" s="1"/>
  <c r="AK729" i="4"/>
  <c r="AL729" i="4"/>
  <c r="AE729" i="4"/>
  <c r="AV1208" i="4"/>
  <c r="BA1208" i="4" s="1"/>
  <c r="AW1208" i="4"/>
  <c r="AX1208" i="4"/>
  <c r="AY1208" i="4"/>
  <c r="AJ1208" i="4"/>
  <c r="AC1208" i="4"/>
  <c r="AD1208" i="4"/>
  <c r="AK1208" i="4"/>
  <c r="AL1208" i="4"/>
  <c r="AE1208" i="4"/>
  <c r="BG728" i="4"/>
  <c r="AJ728" i="4"/>
  <c r="AC728" i="4"/>
  <c r="AP728" i="4" s="1"/>
  <c r="AD728" i="4"/>
  <c r="AK728" i="4"/>
  <c r="AL728" i="4"/>
  <c r="AE728" i="4"/>
  <c r="AM728" i="4" s="1"/>
  <c r="BG1207" i="4"/>
  <c r="AJ1207" i="4"/>
  <c r="AC1207" i="4"/>
  <c r="AD1207" i="4"/>
  <c r="AP1207" i="4" s="1"/>
  <c r="AK1207" i="4"/>
  <c r="AL1207" i="4"/>
  <c r="AE1207" i="4"/>
  <c r="AV1118" i="4"/>
  <c r="BA1118" i="4" s="1"/>
  <c r="AW1118" i="4"/>
  <c r="AX1118" i="4"/>
  <c r="AY1118" i="4"/>
  <c r="AJ1118" i="4"/>
  <c r="AC1118" i="4"/>
  <c r="AD1118" i="4"/>
  <c r="AK1118" i="4"/>
  <c r="AL1118" i="4"/>
  <c r="AN1118" i="4" s="1"/>
  <c r="AE1118" i="4"/>
  <c r="BG1206" i="4"/>
  <c r="AJ1206" i="4"/>
  <c r="AC1206" i="4"/>
  <c r="AP1206" i="4" s="1"/>
  <c r="AD1206" i="4"/>
  <c r="AK1206" i="4"/>
  <c r="AL1206" i="4"/>
  <c r="AE1206" i="4"/>
  <c r="AN1206" i="4" s="1"/>
  <c r="AV1117" i="4"/>
  <c r="AW1117" i="4"/>
  <c r="AX1117" i="4"/>
  <c r="AY1117" i="4"/>
  <c r="AJ1117" i="4"/>
  <c r="AC1117" i="4"/>
  <c r="AD1117" i="4"/>
  <c r="AK1117" i="4"/>
  <c r="AL1117" i="4"/>
  <c r="AE1117" i="4"/>
  <c r="BG1205" i="4"/>
  <c r="AJ1205" i="4"/>
  <c r="AC1205" i="4"/>
  <c r="AD1205" i="4"/>
  <c r="AK1205" i="4"/>
  <c r="AL1205" i="4"/>
  <c r="AM1205" i="4" s="1"/>
  <c r="AE1205" i="4"/>
  <c r="AV864" i="4"/>
  <c r="AW864" i="4"/>
  <c r="AX864" i="4"/>
  <c r="AY864" i="4"/>
  <c r="AJ864" i="4"/>
  <c r="AC864" i="4"/>
  <c r="AD864" i="4"/>
  <c r="AN864" i="4" s="1"/>
  <c r="AK864" i="4"/>
  <c r="AL864" i="4"/>
  <c r="AE864" i="4"/>
  <c r="BG1138" i="4"/>
  <c r="AJ1138" i="4"/>
  <c r="AC1138" i="4"/>
  <c r="AD1138" i="4"/>
  <c r="AK1138" i="4"/>
  <c r="AL1138" i="4"/>
  <c r="AE1138" i="4"/>
  <c r="AV1003" i="4"/>
  <c r="AW1003" i="4"/>
  <c r="AX1003" i="4"/>
  <c r="AY1003" i="4"/>
  <c r="AJ1003" i="4"/>
  <c r="AC1003" i="4"/>
  <c r="AD1003" i="4"/>
  <c r="AK1003" i="4"/>
  <c r="AL1003" i="4"/>
  <c r="AE1003" i="4"/>
  <c r="BG1137" i="4"/>
  <c r="AJ1137" i="4"/>
  <c r="AC1137" i="4"/>
  <c r="AD1137" i="4"/>
  <c r="AK1137" i="4"/>
  <c r="AL1137" i="4"/>
  <c r="AE1137" i="4"/>
  <c r="AV1002" i="4"/>
  <c r="BA1002" i="4" s="1"/>
  <c r="AW1002" i="4"/>
  <c r="AX1002" i="4"/>
  <c r="AY1002" i="4"/>
  <c r="AJ1002" i="4"/>
  <c r="AC1002" i="4"/>
  <c r="AD1002" i="4"/>
  <c r="AK1002" i="4"/>
  <c r="AL1002" i="4"/>
  <c r="AM1002" i="4" s="1"/>
  <c r="AE1002" i="4"/>
  <c r="BG1136" i="4"/>
  <c r="AJ1136" i="4"/>
  <c r="AC1136" i="4"/>
  <c r="AD1136" i="4"/>
  <c r="AK1136" i="4"/>
  <c r="AL1136" i="4"/>
  <c r="AE1136" i="4"/>
  <c r="AV1001" i="4"/>
  <c r="AW1001" i="4"/>
  <c r="AX1001" i="4"/>
  <c r="AY1001" i="4"/>
  <c r="AJ1001" i="4"/>
  <c r="AC1001" i="4"/>
  <c r="AD1001" i="4"/>
  <c r="AK1001" i="4"/>
  <c r="AN1001" i="4" s="1"/>
  <c r="AL1001" i="4"/>
  <c r="AE1001" i="4"/>
  <c r="BG1135" i="4"/>
  <c r="AJ1135" i="4"/>
  <c r="AC1135" i="4"/>
  <c r="AD1135" i="4"/>
  <c r="AK1135" i="4"/>
  <c r="AL1135" i="4"/>
  <c r="AM1135" i="4" s="1"/>
  <c r="AE1135" i="4"/>
  <c r="AV1000" i="4"/>
  <c r="AW1000" i="4"/>
  <c r="AX1000" i="4"/>
  <c r="AY1000" i="4"/>
  <c r="AJ1000" i="4"/>
  <c r="AC1000" i="4"/>
  <c r="AD1000" i="4"/>
  <c r="AN1000" i="4" s="1"/>
  <c r="AK1000" i="4"/>
  <c r="AL1000" i="4"/>
  <c r="AE1000" i="4"/>
  <c r="BG1134" i="4"/>
  <c r="BJ1134" i="4" s="1"/>
  <c r="AJ1134" i="4"/>
  <c r="AC1134" i="4"/>
  <c r="AD1134" i="4"/>
  <c r="AK1134" i="4"/>
  <c r="AP1134" i="4" s="1"/>
  <c r="AL1134" i="4"/>
  <c r="AE1134" i="4"/>
  <c r="BG999" i="4"/>
  <c r="AJ999" i="4"/>
  <c r="AP999" i="4" s="1"/>
  <c r="AC999" i="4"/>
  <c r="AD999" i="4"/>
  <c r="AK999" i="4"/>
  <c r="AL999" i="4"/>
  <c r="AE999" i="4"/>
  <c r="BG1133" i="4"/>
  <c r="AJ1133" i="4"/>
  <c r="AC1133" i="4"/>
  <c r="AP1133" i="4" s="1"/>
  <c r="AD1133" i="4"/>
  <c r="AK1133" i="4"/>
  <c r="AL1133" i="4"/>
  <c r="AE1133" i="4"/>
  <c r="AM1133" i="4" s="1"/>
  <c r="AV998" i="4"/>
  <c r="AW998" i="4"/>
  <c r="AX998" i="4"/>
  <c r="AY998" i="4"/>
  <c r="AJ998" i="4"/>
  <c r="AC998" i="4"/>
  <c r="AD998" i="4"/>
  <c r="AK998" i="4"/>
  <c r="AL998" i="4"/>
  <c r="AE998" i="4"/>
  <c r="BG1132" i="4"/>
  <c r="AJ1132" i="4"/>
  <c r="AS1132" i="4" s="1"/>
  <c r="BJ1132" i="4" s="1"/>
  <c r="AC1132" i="4"/>
  <c r="AD1132" i="4"/>
  <c r="AK1132" i="4"/>
  <c r="AL1132" i="4"/>
  <c r="AN1132" i="4" s="1"/>
  <c r="AE1132" i="4"/>
  <c r="AV997" i="4"/>
  <c r="AW997" i="4"/>
  <c r="AX997" i="4"/>
  <c r="AY997" i="4"/>
  <c r="AJ997" i="4"/>
  <c r="AC997" i="4"/>
  <c r="AD997" i="4"/>
  <c r="AK997" i="4"/>
  <c r="AL997" i="4"/>
  <c r="AE997" i="4"/>
  <c r="AV1012" i="4"/>
  <c r="AW1012" i="4"/>
  <c r="AX1012" i="4"/>
  <c r="AY1012" i="4"/>
  <c r="AJ1012" i="4"/>
  <c r="AC1012" i="4"/>
  <c r="AD1012" i="4"/>
  <c r="AK1012" i="4"/>
  <c r="AL1012" i="4"/>
  <c r="AM1012" i="4" s="1"/>
  <c r="AE1012" i="4"/>
  <c r="BG1285" i="4"/>
  <c r="AJ1285" i="4"/>
  <c r="AC1285" i="4"/>
  <c r="AP1285" i="4" s="1"/>
  <c r="AD1285" i="4"/>
  <c r="AK1285" i="4"/>
  <c r="AL1285" i="4"/>
  <c r="AE1285" i="4"/>
  <c r="AN1285" i="4" s="1"/>
  <c r="BG1284" i="4"/>
  <c r="AJ1284" i="4"/>
  <c r="AC1284" i="4"/>
  <c r="AD1284" i="4"/>
  <c r="AM1284" i="4" s="1"/>
  <c r="AK1284" i="4"/>
  <c r="AL1284" i="4"/>
  <c r="AE1284" i="4"/>
  <c r="BG949" i="4"/>
  <c r="AJ949" i="4"/>
  <c r="AC949" i="4"/>
  <c r="AD949" i="4"/>
  <c r="AK949" i="4"/>
  <c r="AL949" i="4"/>
  <c r="AE949" i="4"/>
  <c r="BG1011" i="4"/>
  <c r="AJ1011" i="4"/>
  <c r="AS1011" i="4" s="1"/>
  <c r="BJ1011" i="4" s="1"/>
  <c r="AC1011" i="4"/>
  <c r="AD1011" i="4"/>
  <c r="AK1011" i="4"/>
  <c r="AL1011" i="4"/>
  <c r="AE1011" i="4"/>
  <c r="BG1283" i="4"/>
  <c r="AJ1283" i="4"/>
  <c r="AC1283" i="4"/>
  <c r="AD1283" i="4"/>
  <c r="AK1283" i="4"/>
  <c r="AL1283" i="4"/>
  <c r="AE1283" i="4"/>
  <c r="AN1283" i="4" s="1"/>
  <c r="BG948" i="4"/>
  <c r="AJ948" i="4"/>
  <c r="AC948" i="4"/>
  <c r="AD948" i="4"/>
  <c r="AM948" i="4" s="1"/>
  <c r="AK948" i="4"/>
  <c r="AL948" i="4"/>
  <c r="AE948" i="4"/>
  <c r="AV1325" i="4"/>
  <c r="BA1325" i="4" s="1"/>
  <c r="AW1325" i="4"/>
  <c r="AX1325" i="4"/>
  <c r="AY1325" i="4"/>
  <c r="AJ1325" i="4"/>
  <c r="AP1325" i="4" s="1"/>
  <c r="AC1325" i="4"/>
  <c r="AD1325" i="4"/>
  <c r="AK1325" i="4"/>
  <c r="AL1325" i="4"/>
  <c r="AN1325" i="4" s="1"/>
  <c r="AE1325" i="4"/>
  <c r="BG969" i="4"/>
  <c r="AJ969" i="4"/>
  <c r="AC969" i="4"/>
  <c r="AS969" i="4" s="1"/>
  <c r="BJ969" i="4" s="1"/>
  <c r="AD969" i="4"/>
  <c r="AK969" i="4"/>
  <c r="AL969" i="4"/>
  <c r="AE969" i="4"/>
  <c r="AV1324" i="4"/>
  <c r="AW1324" i="4"/>
  <c r="AX1324" i="4"/>
  <c r="AY1324" i="4"/>
  <c r="AJ1324" i="4"/>
  <c r="AC1324" i="4"/>
  <c r="AD1324" i="4"/>
  <c r="AK1324" i="4"/>
  <c r="AM1324" i="4" s="1"/>
  <c r="AL1324" i="4"/>
  <c r="AE1324" i="4"/>
  <c r="AV968" i="4"/>
  <c r="AW968" i="4"/>
  <c r="BA968" i="4" s="1"/>
  <c r="AX968" i="4"/>
  <c r="AY968" i="4"/>
  <c r="AJ968" i="4"/>
  <c r="AC968" i="4"/>
  <c r="AP968" i="4" s="1"/>
  <c r="AD968" i="4"/>
  <c r="AK968" i="4"/>
  <c r="AL968" i="4"/>
  <c r="AE968" i="4"/>
  <c r="AN968" i="4" s="1"/>
  <c r="AV1450" i="4"/>
  <c r="AW1450" i="4"/>
  <c r="AX1450" i="4"/>
  <c r="AY1450" i="4"/>
  <c r="AJ1450" i="4"/>
  <c r="AC1450" i="4"/>
  <c r="AD1450" i="4"/>
  <c r="AK1450" i="4"/>
  <c r="AL1450" i="4"/>
  <c r="AE1450" i="4"/>
  <c r="AV1323" i="4"/>
  <c r="AW1323" i="4"/>
  <c r="AX1323" i="4"/>
  <c r="AY1323" i="4"/>
  <c r="AJ1323" i="4"/>
  <c r="AC1323" i="4"/>
  <c r="AP1323" i="4" s="1"/>
  <c r="AD1323" i="4"/>
  <c r="AK1323" i="4"/>
  <c r="AL1323" i="4"/>
  <c r="AE1323" i="4"/>
  <c r="BG967" i="4"/>
  <c r="AJ967" i="4"/>
  <c r="AC967" i="4"/>
  <c r="AD967" i="4"/>
  <c r="AP967" i="4" s="1"/>
  <c r="AK967" i="4"/>
  <c r="AL967" i="4"/>
  <c r="AE967" i="4"/>
  <c r="AV1010" i="4"/>
  <c r="BA1010" i="4" s="1"/>
  <c r="AW1010" i="4"/>
  <c r="AX1010" i="4"/>
  <c r="AY1010" i="4"/>
  <c r="AJ1010" i="4"/>
  <c r="AS1010" i="4" s="1"/>
  <c r="AC1010" i="4"/>
  <c r="AD1010" i="4"/>
  <c r="AK1010" i="4"/>
  <c r="AL1010" i="4"/>
  <c r="AN1010" i="4" s="1"/>
  <c r="AE1010" i="4"/>
  <c r="AV1395" i="4"/>
  <c r="AW1395" i="4"/>
  <c r="AX1395" i="4"/>
  <c r="AY1395" i="4"/>
  <c r="AJ1395" i="4"/>
  <c r="AC1395" i="4"/>
  <c r="AD1395" i="4"/>
  <c r="AM1395" i="4" s="1"/>
  <c r="AK1395" i="4"/>
  <c r="AL1395" i="4"/>
  <c r="AE1395" i="4"/>
  <c r="BG1394" i="4"/>
  <c r="BJ1394" i="4" s="1"/>
  <c r="AJ1394" i="4"/>
  <c r="AC1394" i="4"/>
  <c r="AD1394" i="4"/>
  <c r="AK1394" i="4"/>
  <c r="AP1394" i="4" s="1"/>
  <c r="AL1394" i="4"/>
  <c r="AE1394" i="4"/>
  <c r="BG1282" i="4"/>
  <c r="AJ1282" i="4"/>
  <c r="AS1282" i="4" s="1"/>
  <c r="BJ1282" i="4" s="1"/>
  <c r="AC1282" i="4"/>
  <c r="AD1282" i="4"/>
  <c r="AK1282" i="4"/>
  <c r="AL1282" i="4"/>
  <c r="AE1282" i="4"/>
  <c r="BG1021" i="4"/>
  <c r="AJ1021" i="4"/>
  <c r="AC1021" i="4"/>
  <c r="AD1021" i="4"/>
  <c r="AK1021" i="4"/>
  <c r="AL1021" i="4"/>
  <c r="AE1021" i="4"/>
  <c r="BG1427" i="4"/>
  <c r="AJ1427" i="4"/>
  <c r="AC1427" i="4"/>
  <c r="AD1427" i="4"/>
  <c r="AK1427" i="4"/>
  <c r="AL1427" i="4"/>
  <c r="AE1427" i="4"/>
  <c r="AV1281" i="4"/>
  <c r="AW1281" i="4"/>
  <c r="AX1281" i="4"/>
  <c r="AY1281" i="4"/>
  <c r="AJ1281" i="4"/>
  <c r="AC1281" i="4"/>
  <c r="AD1281" i="4"/>
  <c r="AK1281" i="4"/>
  <c r="AL1281" i="4"/>
  <c r="AM1281" i="4" s="1"/>
  <c r="AE1281" i="4"/>
  <c r="AV1426" i="4"/>
  <c r="AW1426" i="4"/>
  <c r="AX1426" i="4"/>
  <c r="AZ1426" i="4" s="1"/>
  <c r="AY1426" i="4"/>
  <c r="AJ1426" i="4"/>
  <c r="AC1426" i="4"/>
  <c r="AD1426" i="4"/>
  <c r="AM1426" i="4" s="1"/>
  <c r="AK1426" i="4"/>
  <c r="AL1426" i="4"/>
  <c r="AE1426" i="4"/>
  <c r="AV1449" i="4"/>
  <c r="AZ1449" i="4" s="1"/>
  <c r="AW1449" i="4"/>
  <c r="AX1449" i="4"/>
  <c r="AY1449" i="4"/>
  <c r="AJ1449" i="4"/>
  <c r="AC1449" i="4"/>
  <c r="AD1449" i="4"/>
  <c r="AK1449" i="4"/>
  <c r="AL1449" i="4"/>
  <c r="AM1449" i="4" s="1"/>
  <c r="AE1449" i="4"/>
  <c r="AV1322" i="4"/>
  <c r="AW1322" i="4"/>
  <c r="AX1322" i="4"/>
  <c r="AZ1322" i="4" s="1"/>
  <c r="AY1322" i="4"/>
  <c r="AJ1322" i="4"/>
  <c r="AC1322" i="4"/>
  <c r="AD1322" i="4"/>
  <c r="AM1322" i="4" s="1"/>
  <c r="AK1322" i="4"/>
  <c r="AL1322" i="4"/>
  <c r="AE1322" i="4"/>
  <c r="BG966" i="4"/>
  <c r="AJ966" i="4"/>
  <c r="AC966" i="4"/>
  <c r="AD966" i="4"/>
  <c r="AK966" i="4"/>
  <c r="AL966" i="4"/>
  <c r="AE966" i="4"/>
  <c r="AV1321" i="4"/>
  <c r="AW1321" i="4"/>
  <c r="AX1321" i="4"/>
  <c r="AY1321" i="4"/>
  <c r="AJ1321" i="4"/>
  <c r="AC1321" i="4"/>
  <c r="AD1321" i="4"/>
  <c r="AK1321" i="4"/>
  <c r="AL1321" i="4"/>
  <c r="AE1321" i="4"/>
  <c r="AN1321" i="4" s="1"/>
  <c r="BG965" i="4"/>
  <c r="AJ965" i="4"/>
  <c r="AC965" i="4"/>
  <c r="AD965" i="4"/>
  <c r="AM965" i="4" s="1"/>
  <c r="AK965" i="4"/>
  <c r="AL965" i="4"/>
  <c r="AE965" i="4"/>
  <c r="BG1459" i="4"/>
  <c r="AJ1459" i="4"/>
  <c r="AC1459" i="4"/>
  <c r="AD1459" i="4"/>
  <c r="AK1459" i="4"/>
  <c r="AP1459" i="4" s="1"/>
  <c r="AL1459" i="4"/>
  <c r="AE1459" i="4"/>
  <c r="BG1009" i="4"/>
  <c r="AJ1009" i="4"/>
  <c r="AC1009" i="4"/>
  <c r="AD1009" i="4"/>
  <c r="AK1009" i="4"/>
  <c r="AL1009" i="4"/>
  <c r="AM1009" i="4" s="1"/>
  <c r="AE1009" i="4"/>
  <c r="BG1280" i="4"/>
  <c r="AJ1280" i="4"/>
  <c r="AC1280" i="4"/>
  <c r="AD1280" i="4"/>
  <c r="AK1280" i="4"/>
  <c r="AL1280" i="4"/>
  <c r="AE1280" i="4"/>
  <c r="AM1280" i="4" s="1"/>
  <c r="AV1458" i="4"/>
  <c r="AW1458" i="4"/>
  <c r="AX1458" i="4"/>
  <c r="AY1458" i="4"/>
  <c r="AJ1458" i="4"/>
  <c r="AC1458" i="4"/>
  <c r="AD1458" i="4"/>
  <c r="AK1458" i="4"/>
  <c r="AN1458" i="4" s="1"/>
  <c r="AL1458" i="4"/>
  <c r="AE1458" i="4"/>
  <c r="AV1008" i="4"/>
  <c r="AW1008" i="4"/>
  <c r="BA1008" i="4" s="1"/>
  <c r="AX1008" i="4"/>
  <c r="AY1008" i="4"/>
  <c r="AJ1008" i="4"/>
  <c r="AC1008" i="4"/>
  <c r="AD1008" i="4"/>
  <c r="AK1008" i="4"/>
  <c r="AL1008" i="4"/>
  <c r="AE1008" i="4"/>
  <c r="AV1279" i="4"/>
  <c r="AW1279" i="4"/>
  <c r="AX1279" i="4"/>
  <c r="AY1279" i="4"/>
  <c r="AJ1279" i="4"/>
  <c r="AC1279" i="4"/>
  <c r="AD1279" i="4"/>
  <c r="AK1279" i="4"/>
  <c r="AN1279" i="4" s="1"/>
  <c r="AL1279" i="4"/>
  <c r="AE1279" i="4"/>
  <c r="AV1457" i="4"/>
  <c r="AW1457" i="4"/>
  <c r="BA1457" i="4" s="1"/>
  <c r="AX1457" i="4"/>
  <c r="AY1457" i="4"/>
  <c r="AJ1457" i="4"/>
  <c r="AC1457" i="4"/>
  <c r="AD1457" i="4"/>
  <c r="AK1457" i="4"/>
  <c r="AL1457" i="4"/>
  <c r="AE1457" i="4"/>
  <c r="AV1007" i="4"/>
  <c r="AW1007" i="4"/>
  <c r="AX1007" i="4"/>
  <c r="AY1007" i="4"/>
  <c r="AJ1007" i="4"/>
  <c r="AC1007" i="4"/>
  <c r="AD1007" i="4"/>
  <c r="AK1007" i="4"/>
  <c r="AN1007" i="4" s="1"/>
  <c r="AL1007" i="4"/>
  <c r="AE1007" i="4"/>
  <c r="AV1278" i="4"/>
  <c r="AW1278" i="4"/>
  <c r="BA1278" i="4" s="1"/>
  <c r="AX1278" i="4"/>
  <c r="AY1278" i="4"/>
  <c r="AJ1278" i="4"/>
  <c r="AC1278" i="4"/>
  <c r="AP1278" i="4" s="1"/>
  <c r="AD1278" i="4"/>
  <c r="AK1278" i="4"/>
  <c r="AL1278" i="4"/>
  <c r="AE1278" i="4"/>
  <c r="AN1278" i="4" s="1"/>
  <c r="AV1006" i="4"/>
  <c r="BA1006" i="4" s="1"/>
  <c r="AW1006" i="4"/>
  <c r="AX1006" i="4"/>
  <c r="AY1006" i="4"/>
  <c r="AJ1006" i="4"/>
  <c r="AS1006" i="4" s="1"/>
  <c r="AC1006" i="4"/>
  <c r="AD1006" i="4"/>
  <c r="AK1006" i="4"/>
  <c r="AN1006" i="4" s="1"/>
  <c r="AL1006" i="4"/>
  <c r="AE1006" i="4"/>
  <c r="AV1277" i="4"/>
  <c r="AW1277" i="4"/>
  <c r="BA1277" i="4" s="1"/>
  <c r="AX1277" i="4"/>
  <c r="AY1277" i="4"/>
  <c r="AJ1277" i="4"/>
  <c r="AC1277" i="4"/>
  <c r="AD1277" i="4"/>
  <c r="AK1277" i="4"/>
  <c r="AL1277" i="4"/>
  <c r="AE1277" i="4"/>
  <c r="AV1448" i="4"/>
  <c r="AW1448" i="4"/>
  <c r="AX1448" i="4"/>
  <c r="AY1448" i="4"/>
  <c r="AJ1448" i="4"/>
  <c r="AC1448" i="4"/>
  <c r="AD1448" i="4"/>
  <c r="AK1448" i="4"/>
  <c r="AN1448" i="4" s="1"/>
  <c r="AL1448" i="4"/>
  <c r="AE1448" i="4"/>
  <c r="AV1320" i="4"/>
  <c r="AW1320" i="4"/>
  <c r="BA1320" i="4" s="1"/>
  <c r="AX1320" i="4"/>
  <c r="AY1320" i="4"/>
  <c r="AJ1320" i="4"/>
  <c r="AC1320" i="4"/>
  <c r="AD1320" i="4"/>
  <c r="AK1320" i="4"/>
  <c r="AL1320" i="4"/>
  <c r="AE1320" i="4"/>
  <c r="AM1320" i="4" s="1"/>
  <c r="AV1447" i="4"/>
  <c r="BA1447" i="4" s="1"/>
  <c r="AW1447" i="4"/>
  <c r="AX1447" i="4"/>
  <c r="AY1447" i="4"/>
  <c r="AJ1447" i="4"/>
  <c r="AS1447" i="4" s="1"/>
  <c r="AC1447" i="4"/>
  <c r="AD1447" i="4"/>
  <c r="AK1447" i="4"/>
  <c r="AN1447" i="4" s="1"/>
  <c r="AL1447" i="4"/>
  <c r="AE1447" i="4"/>
  <c r="AV1319" i="4"/>
  <c r="AW1319" i="4"/>
  <c r="BA1319" i="4" s="1"/>
  <c r="AX1319" i="4"/>
  <c r="AY1319" i="4"/>
  <c r="AJ1319" i="4"/>
  <c r="AC1319" i="4"/>
  <c r="AD1319" i="4"/>
  <c r="AK1319" i="4"/>
  <c r="AL1319" i="4"/>
  <c r="AE1319" i="4"/>
  <c r="BG1446" i="4"/>
  <c r="AJ1446" i="4"/>
  <c r="AC1446" i="4"/>
  <c r="AD1446" i="4"/>
  <c r="AM1446" i="4" s="1"/>
  <c r="AK1446" i="4"/>
  <c r="AL1446" i="4"/>
  <c r="AE1446" i="4"/>
  <c r="BG1318" i="4"/>
  <c r="AJ1318" i="4"/>
  <c r="AS1318" i="4" s="1"/>
  <c r="AC1318" i="4"/>
  <c r="AD1318" i="4"/>
  <c r="AK1318" i="4"/>
  <c r="AP1318" i="4" s="1"/>
  <c r="AL1318" i="4"/>
  <c r="AE1318" i="4"/>
  <c r="AV1445" i="4"/>
  <c r="AW1445" i="4"/>
  <c r="AZ1445" i="4" s="1"/>
  <c r="AX1445" i="4"/>
  <c r="AY1445" i="4"/>
  <c r="AJ1445" i="4"/>
  <c r="AC1445" i="4"/>
  <c r="AD1445" i="4"/>
  <c r="AK1445" i="4"/>
  <c r="AL1445" i="4"/>
  <c r="AE1445" i="4"/>
  <c r="AV1317" i="4"/>
  <c r="AW1317" i="4"/>
  <c r="AX1317" i="4"/>
  <c r="AY1317" i="4"/>
  <c r="AZ1317" i="4" s="1"/>
  <c r="AJ1317" i="4"/>
  <c r="AS1317" i="4" s="1"/>
  <c r="AC1317" i="4"/>
  <c r="AD1317" i="4"/>
  <c r="AK1317" i="4"/>
  <c r="AL1317" i="4"/>
  <c r="AE1317" i="4"/>
  <c r="BG1456" i="4"/>
  <c r="AJ1456" i="4"/>
  <c r="AC1456" i="4"/>
  <c r="AD1456" i="4"/>
  <c r="AK1456" i="4"/>
  <c r="AL1456" i="4"/>
  <c r="AM1456" i="4" s="1"/>
  <c r="AE1456" i="4"/>
  <c r="BG1276" i="4"/>
  <c r="AJ1276" i="4"/>
  <c r="AC1276" i="4"/>
  <c r="AD1276" i="4"/>
  <c r="AK1276" i="4"/>
  <c r="AL1276" i="4"/>
  <c r="AE1276" i="4"/>
  <c r="BG1020" i="4"/>
  <c r="AJ1020" i="4"/>
  <c r="AC1020" i="4"/>
  <c r="AD1020" i="4"/>
  <c r="AK1020" i="4"/>
  <c r="AL1020" i="4"/>
  <c r="AE1020" i="4"/>
  <c r="AV1393" i="4"/>
  <c r="AW1393" i="4"/>
  <c r="AX1393" i="4"/>
  <c r="AY1393" i="4"/>
  <c r="AJ1393" i="4"/>
  <c r="AC1393" i="4"/>
  <c r="AD1393" i="4"/>
  <c r="AK1393" i="4"/>
  <c r="AL1393" i="4"/>
  <c r="AN1393" i="4" s="1"/>
  <c r="AE1393" i="4"/>
  <c r="BG1019" i="4"/>
  <c r="AJ1019" i="4"/>
  <c r="AC1019" i="4"/>
  <c r="AD1019" i="4"/>
  <c r="AK1019" i="4"/>
  <c r="AL1019" i="4"/>
  <c r="AE1019" i="4"/>
  <c r="AN1019" i="4" s="1"/>
  <c r="BG1440" i="4"/>
  <c r="AJ1440" i="4"/>
  <c r="AC1440" i="4"/>
  <c r="AD1440" i="4"/>
  <c r="AK1440" i="4"/>
  <c r="AL1440" i="4"/>
  <c r="AE1440" i="4"/>
  <c r="BG900" i="4"/>
  <c r="AJ900" i="4"/>
  <c r="AC900" i="4"/>
  <c r="AD900" i="4"/>
  <c r="AK900" i="4"/>
  <c r="AM900" i="4" s="1"/>
  <c r="AL900" i="4"/>
  <c r="AE900" i="4"/>
  <c r="BG986" i="4"/>
  <c r="AJ986" i="4"/>
  <c r="AC986" i="4"/>
  <c r="AD986" i="4"/>
  <c r="AK986" i="4"/>
  <c r="AL986" i="4"/>
  <c r="AM986" i="4" s="1"/>
  <c r="AE986" i="4"/>
  <c r="BG1439" i="4"/>
  <c r="AJ1439" i="4"/>
  <c r="AC1439" i="4"/>
  <c r="AD1439" i="4"/>
  <c r="AK1439" i="4"/>
  <c r="AL1439" i="4"/>
  <c r="AE1439" i="4"/>
  <c r="BG899" i="4"/>
  <c r="AJ899" i="4"/>
  <c r="AC899" i="4"/>
  <c r="AD899" i="4"/>
  <c r="AN899" i="4" s="1"/>
  <c r="AK899" i="4"/>
  <c r="AL899" i="4"/>
  <c r="AE899" i="4"/>
  <c r="BG985" i="4"/>
  <c r="AJ985" i="4"/>
  <c r="AC985" i="4"/>
  <c r="AD985" i="4"/>
  <c r="AK985" i="4"/>
  <c r="AL985" i="4"/>
  <c r="AE985" i="4"/>
  <c r="BG1438" i="4"/>
  <c r="AJ1438" i="4"/>
  <c r="AC1438" i="4"/>
  <c r="AD1438" i="4"/>
  <c r="AK1438" i="4"/>
  <c r="AL1438" i="4"/>
  <c r="AE1438" i="4"/>
  <c r="BG898" i="4"/>
  <c r="AJ898" i="4"/>
  <c r="AC898" i="4"/>
  <c r="AD898" i="4"/>
  <c r="AK898" i="4"/>
  <c r="AL898" i="4"/>
  <c r="AE898" i="4"/>
  <c r="BG984" i="4"/>
  <c r="AJ984" i="4"/>
  <c r="AC984" i="4"/>
  <c r="AD984" i="4"/>
  <c r="AK984" i="4"/>
  <c r="AL984" i="4"/>
  <c r="AE984" i="4"/>
  <c r="BG1437" i="4"/>
  <c r="AJ1437" i="4"/>
  <c r="AC1437" i="4"/>
  <c r="AD1437" i="4"/>
  <c r="AK1437" i="4"/>
  <c r="AM1437" i="4" s="1"/>
  <c r="AL1437" i="4"/>
  <c r="AE1437" i="4"/>
  <c r="AV897" i="4"/>
  <c r="AW897" i="4"/>
  <c r="AZ897" i="4" s="1"/>
  <c r="AX897" i="4"/>
  <c r="AY897" i="4"/>
  <c r="AJ897" i="4"/>
  <c r="AC897" i="4"/>
  <c r="AD897" i="4"/>
  <c r="AK897" i="4"/>
  <c r="AL897" i="4"/>
  <c r="AE897" i="4"/>
  <c r="BG983" i="4"/>
  <c r="AJ983" i="4"/>
  <c r="AC983" i="4"/>
  <c r="AD983" i="4"/>
  <c r="AK983" i="4"/>
  <c r="AL983" i="4"/>
  <c r="AE983" i="4"/>
  <c r="AV1436" i="4"/>
  <c r="AW1436" i="4"/>
  <c r="AX1436" i="4"/>
  <c r="AY1436" i="4"/>
  <c r="AJ1436" i="4"/>
  <c r="AC1436" i="4"/>
  <c r="AD1436" i="4"/>
  <c r="AK1436" i="4"/>
  <c r="AL1436" i="4"/>
  <c r="AE1436" i="4"/>
  <c r="BG896" i="4"/>
  <c r="AJ896" i="4"/>
  <c r="AC896" i="4"/>
  <c r="AD896" i="4"/>
  <c r="AK896" i="4"/>
  <c r="AL896" i="4"/>
  <c r="AE896" i="4"/>
  <c r="AV982" i="4"/>
  <c r="AW982" i="4"/>
  <c r="AX982" i="4"/>
  <c r="AY982" i="4"/>
  <c r="AZ982" i="4" s="1"/>
  <c r="AJ982" i="4"/>
  <c r="AC982" i="4"/>
  <c r="AD982" i="4"/>
  <c r="AK982" i="4"/>
  <c r="AM982" i="4" s="1"/>
  <c r="AL982" i="4"/>
  <c r="AE982" i="4"/>
  <c r="AV1392" i="4"/>
  <c r="AW1392" i="4"/>
  <c r="AZ1392" i="4" s="1"/>
  <c r="AX1392" i="4"/>
  <c r="AY1392" i="4"/>
  <c r="AJ1392" i="4"/>
  <c r="AC1392" i="4"/>
  <c r="AD1392" i="4"/>
  <c r="AK1392" i="4"/>
  <c r="AL1392" i="4"/>
  <c r="AE1392" i="4"/>
  <c r="AM1392" i="4" s="1"/>
  <c r="AV1104" i="4"/>
  <c r="AW1104" i="4"/>
  <c r="AX1104" i="4"/>
  <c r="AY1104" i="4"/>
  <c r="AJ1104" i="4"/>
  <c r="AC1104" i="4"/>
  <c r="AD1104" i="4"/>
  <c r="AK1104" i="4"/>
  <c r="AL1104" i="4"/>
  <c r="AE1104" i="4"/>
  <c r="AV1103" i="4"/>
  <c r="AW1103" i="4"/>
  <c r="AZ1103" i="4" s="1"/>
  <c r="AX1103" i="4"/>
  <c r="AY1103" i="4"/>
  <c r="AJ1103" i="4"/>
  <c r="AC1103" i="4"/>
  <c r="AD1103" i="4"/>
  <c r="AK1103" i="4"/>
  <c r="AL1103" i="4"/>
  <c r="AE1103" i="4"/>
  <c r="AN1103" i="4" s="1"/>
  <c r="BG1102" i="4"/>
  <c r="AJ1102" i="4"/>
  <c r="AC1102" i="4"/>
  <c r="AD1102" i="4"/>
  <c r="AM1102" i="4" s="1"/>
  <c r="AK1102" i="4"/>
  <c r="AL1102" i="4"/>
  <c r="AE1102" i="4"/>
  <c r="AV1435" i="4"/>
  <c r="AZ1435" i="4" s="1"/>
  <c r="AW1435" i="4"/>
  <c r="AX1435" i="4"/>
  <c r="AY1435" i="4"/>
  <c r="AJ1435" i="4"/>
  <c r="AC1435" i="4"/>
  <c r="AD1435" i="4"/>
  <c r="AK1435" i="4"/>
  <c r="AL1435" i="4"/>
  <c r="AM1435" i="4" s="1"/>
  <c r="AE1435" i="4"/>
  <c r="BG895" i="4"/>
  <c r="AJ895" i="4"/>
  <c r="AC895" i="4"/>
  <c r="AD895" i="4"/>
  <c r="AK895" i="4"/>
  <c r="AL895" i="4"/>
  <c r="AE895" i="4"/>
  <c r="BG981" i="4"/>
  <c r="AJ981" i="4"/>
  <c r="AC981" i="4"/>
  <c r="AD981" i="4"/>
  <c r="AK981" i="4"/>
  <c r="AL981" i="4"/>
  <c r="AE981" i="4"/>
  <c r="BG1434" i="4"/>
  <c r="AJ1434" i="4"/>
  <c r="AC1434" i="4"/>
  <c r="AD1434" i="4"/>
  <c r="AK1434" i="4"/>
  <c r="AM1434" i="4" s="1"/>
  <c r="AL1434" i="4"/>
  <c r="AE1434" i="4"/>
  <c r="BG894" i="4"/>
  <c r="AJ894" i="4"/>
  <c r="AC894" i="4"/>
  <c r="AD894" i="4"/>
  <c r="AK894" i="4"/>
  <c r="AL894" i="4"/>
  <c r="AE894" i="4"/>
  <c r="BG980" i="4"/>
  <c r="AJ980" i="4"/>
  <c r="AC980" i="4"/>
  <c r="AS980" i="4" s="1"/>
  <c r="BJ980" i="4" s="1"/>
  <c r="AD980" i="4"/>
  <c r="AK980" i="4"/>
  <c r="AL980" i="4"/>
  <c r="AE980" i="4"/>
  <c r="AN980" i="4" s="1"/>
  <c r="AV774" i="4"/>
  <c r="AW774" i="4"/>
  <c r="AX774" i="4"/>
  <c r="AY774" i="4"/>
  <c r="AZ774" i="4" s="1"/>
  <c r="AJ774" i="4"/>
  <c r="AC774" i="4"/>
  <c r="AD774" i="4"/>
  <c r="AK774" i="4"/>
  <c r="AL774" i="4"/>
  <c r="AE774" i="4"/>
  <c r="BG1433" i="4"/>
  <c r="AJ1433" i="4"/>
  <c r="AC1433" i="4"/>
  <c r="AD1433" i="4"/>
  <c r="AK1433" i="4"/>
  <c r="AL1433" i="4"/>
  <c r="AN1433" i="4" s="1"/>
  <c r="AE1433" i="4"/>
  <c r="BG893" i="4"/>
  <c r="AJ893" i="4"/>
  <c r="AC893" i="4"/>
  <c r="AD893" i="4"/>
  <c r="AK893" i="4"/>
  <c r="AL893" i="4"/>
  <c r="AE893" i="4"/>
  <c r="AN893" i="4" s="1"/>
  <c r="AV1432" i="4"/>
  <c r="AW1432" i="4"/>
  <c r="AX1432" i="4"/>
  <c r="AY1432" i="4"/>
  <c r="AZ1432" i="4" s="1"/>
  <c r="AJ1432" i="4"/>
  <c r="AC1432" i="4"/>
  <c r="AD1432" i="4"/>
  <c r="AK1432" i="4"/>
  <c r="AL1432" i="4"/>
  <c r="AE1432" i="4"/>
  <c r="AV892" i="4"/>
  <c r="AW892" i="4"/>
  <c r="AZ892" i="4" s="1"/>
  <c r="AX892" i="4"/>
  <c r="AY892" i="4"/>
  <c r="AJ892" i="4"/>
  <c r="AC892" i="4"/>
  <c r="AS892" i="4" s="1"/>
  <c r="AD892" i="4"/>
  <c r="AK892" i="4"/>
  <c r="AL892" i="4"/>
  <c r="AE892" i="4"/>
  <c r="AV979" i="4"/>
  <c r="AW979" i="4"/>
  <c r="AX979" i="4"/>
  <c r="AY979" i="4"/>
  <c r="AZ979" i="4" s="1"/>
  <c r="AJ979" i="4"/>
  <c r="AC979" i="4"/>
  <c r="AD979" i="4"/>
  <c r="AK979" i="4"/>
  <c r="AL979" i="4"/>
  <c r="AE979" i="4"/>
  <c r="BG1431" i="4"/>
  <c r="AJ1431" i="4"/>
  <c r="AC1431" i="4"/>
  <c r="AD1431" i="4"/>
  <c r="AK1431" i="4"/>
  <c r="AL1431" i="4"/>
  <c r="AM1431" i="4" s="1"/>
  <c r="AE1431" i="4"/>
  <c r="BG891" i="4"/>
  <c r="AJ891" i="4"/>
  <c r="AC891" i="4"/>
  <c r="AD891" i="4"/>
  <c r="AK891" i="4"/>
  <c r="AL891" i="4"/>
  <c r="AE891" i="4"/>
  <c r="AN891" i="4" s="1"/>
  <c r="BG978" i="4"/>
  <c r="AJ978" i="4"/>
  <c r="AC978" i="4"/>
  <c r="AD978" i="4"/>
  <c r="AM978" i="4" s="1"/>
  <c r="AK978" i="4"/>
  <c r="AL978" i="4"/>
  <c r="AE978" i="4"/>
  <c r="BG1430" i="4"/>
  <c r="AJ1430" i="4"/>
  <c r="AC1430" i="4"/>
  <c r="AD1430" i="4"/>
  <c r="AK1430" i="4"/>
  <c r="AL1430" i="4"/>
  <c r="AE1430" i="4"/>
  <c r="BG890" i="4"/>
  <c r="AJ890" i="4"/>
  <c r="AC890" i="4"/>
  <c r="AD890" i="4"/>
  <c r="AK890" i="4"/>
  <c r="AL890" i="4"/>
  <c r="AM890" i="4" s="1"/>
  <c r="AE890" i="4"/>
  <c r="BG977" i="4"/>
  <c r="AJ977" i="4"/>
  <c r="AC977" i="4"/>
  <c r="AD977" i="4"/>
  <c r="AK977" i="4"/>
  <c r="AL977" i="4"/>
  <c r="AE977" i="4"/>
  <c r="BG1455" i="4"/>
  <c r="AJ1455" i="4"/>
  <c r="AC1455" i="4"/>
  <c r="AD1455" i="4"/>
  <c r="AN1455" i="4" s="1"/>
  <c r="AK1455" i="4"/>
  <c r="AL1455" i="4"/>
  <c r="AE1455" i="4"/>
  <c r="BG1005" i="4"/>
  <c r="AJ1005" i="4"/>
  <c r="AC1005" i="4"/>
  <c r="AD1005" i="4"/>
  <c r="AK1005" i="4"/>
  <c r="AL1005" i="4"/>
  <c r="AE1005" i="4"/>
  <c r="BG1385" i="4"/>
  <c r="AJ1385" i="4"/>
  <c r="AC1385" i="4"/>
  <c r="AD1385" i="4"/>
  <c r="AK1385" i="4"/>
  <c r="AL1385" i="4"/>
  <c r="AE1385" i="4"/>
  <c r="BG1454" i="4"/>
  <c r="AJ1454" i="4"/>
  <c r="AC1454" i="4"/>
  <c r="AD1454" i="4"/>
  <c r="AK1454" i="4"/>
  <c r="AL1454" i="4"/>
  <c r="AE1454" i="4"/>
  <c r="AM1454" i="4" s="1"/>
  <c r="BG1004" i="4"/>
  <c r="AJ1004" i="4"/>
  <c r="AC1004" i="4"/>
  <c r="AD1004" i="4"/>
  <c r="AK1004" i="4"/>
  <c r="AL1004" i="4"/>
  <c r="AE1004" i="4"/>
  <c r="BG1384" i="4"/>
  <c r="AJ1384" i="4"/>
  <c r="AS1384" i="4" s="1"/>
  <c r="AC1384" i="4"/>
  <c r="AD1384" i="4"/>
  <c r="AK1384" i="4"/>
  <c r="AL1384" i="4"/>
  <c r="AE1384" i="4"/>
  <c r="AV1453" i="4"/>
  <c r="AW1453" i="4"/>
  <c r="BA1453" i="4" s="1"/>
  <c r="AX1453" i="4"/>
  <c r="AY1453" i="4"/>
  <c r="AJ1453" i="4"/>
  <c r="AC1453" i="4"/>
  <c r="AD1453" i="4"/>
  <c r="AK1453" i="4"/>
  <c r="AL1453" i="4"/>
  <c r="AE1453" i="4"/>
  <c r="BG1251" i="4"/>
  <c r="AJ1251" i="4"/>
  <c r="AC1251" i="4"/>
  <c r="AD1251" i="4"/>
  <c r="AM1251" i="4" s="1"/>
  <c r="AK1251" i="4"/>
  <c r="AL1251" i="4"/>
  <c r="AE1251" i="4"/>
  <c r="BG1383" i="4"/>
  <c r="AJ1383" i="4"/>
  <c r="AS1383" i="4" s="1"/>
  <c r="AC1383" i="4"/>
  <c r="AD1383" i="4"/>
  <c r="AK1383" i="4"/>
  <c r="AM1383" i="4" s="1"/>
  <c r="AL1383" i="4"/>
  <c r="AE1383" i="4"/>
  <c r="BG1373" i="4"/>
  <c r="AJ1373" i="4"/>
  <c r="AC1373" i="4"/>
  <c r="AD1373" i="4"/>
  <c r="AK1373" i="4"/>
  <c r="AL1373" i="4"/>
  <c r="AE1373" i="4"/>
  <c r="BG1250" i="4"/>
  <c r="AJ1250" i="4"/>
  <c r="AC1250" i="4"/>
  <c r="AD1250" i="4"/>
  <c r="AK1250" i="4"/>
  <c r="AL1250" i="4"/>
  <c r="AE1250" i="4"/>
  <c r="AM1250" i="4" s="1"/>
  <c r="BG1382" i="4"/>
  <c r="AJ1382" i="4"/>
  <c r="AC1382" i="4"/>
  <c r="AD1382" i="4"/>
  <c r="AK1382" i="4"/>
  <c r="AL1382" i="4"/>
  <c r="AE1382" i="4"/>
  <c r="BG1372" i="4"/>
  <c r="AJ1372" i="4"/>
  <c r="AC1372" i="4"/>
  <c r="AD1372" i="4"/>
  <c r="AK1372" i="4"/>
  <c r="AN1372" i="4" s="1"/>
  <c r="AL1372" i="4"/>
  <c r="AE1372" i="4"/>
  <c r="BG1249" i="4"/>
  <c r="AJ1249" i="4"/>
  <c r="AC1249" i="4"/>
  <c r="AD1249" i="4"/>
  <c r="AK1249" i="4"/>
  <c r="AL1249" i="4"/>
  <c r="AE1249" i="4"/>
  <c r="BG1381" i="4"/>
  <c r="AJ1381" i="4"/>
  <c r="AC1381" i="4"/>
  <c r="AD1381" i="4"/>
  <c r="AK1381" i="4"/>
  <c r="AL1381" i="4"/>
  <c r="AE1381" i="4"/>
  <c r="BG773" i="4"/>
  <c r="AJ773" i="4"/>
  <c r="AC773" i="4"/>
  <c r="AD773" i="4"/>
  <c r="AM773" i="4" s="1"/>
  <c r="AK773" i="4"/>
  <c r="AL773" i="4"/>
  <c r="AE773" i="4"/>
  <c r="BG1429" i="4"/>
  <c r="AJ1429" i="4"/>
  <c r="AC1429" i="4"/>
  <c r="AD1429" i="4"/>
  <c r="AK1429" i="4"/>
  <c r="AM1429" i="4" s="1"/>
  <c r="AL1429" i="4"/>
  <c r="AE1429" i="4"/>
  <c r="BG889" i="4"/>
  <c r="AJ889" i="4"/>
  <c r="AC889" i="4"/>
  <c r="AD889" i="4"/>
  <c r="AK889" i="4"/>
  <c r="AL889" i="4"/>
  <c r="AE889" i="4"/>
  <c r="BG1391" i="4"/>
  <c r="AJ1391" i="4"/>
  <c r="AC1391" i="4"/>
  <c r="AD1391" i="4"/>
  <c r="AK1391" i="4"/>
  <c r="AL1391" i="4"/>
  <c r="AE1391" i="4"/>
  <c r="AN1391" i="4" s="1"/>
  <c r="BG947" i="4"/>
  <c r="AJ947" i="4"/>
  <c r="AC947" i="4"/>
  <c r="AD947" i="4"/>
  <c r="AK947" i="4"/>
  <c r="AL947" i="4"/>
  <c r="AE947" i="4"/>
  <c r="BG1390" i="4"/>
  <c r="AJ1390" i="4"/>
  <c r="AC1390" i="4"/>
  <c r="AD1390" i="4"/>
  <c r="AK1390" i="4"/>
  <c r="AN1390" i="4" s="1"/>
  <c r="AL1390" i="4"/>
  <c r="AE1390" i="4"/>
  <c r="BG946" i="4"/>
  <c r="AJ946" i="4"/>
  <c r="AC946" i="4"/>
  <c r="AD946" i="4"/>
  <c r="AK946" i="4"/>
  <c r="AL946" i="4"/>
  <c r="AM946" i="4" s="1"/>
  <c r="AE946" i="4"/>
  <c r="BG1389" i="4"/>
  <c r="AJ1389" i="4"/>
  <c r="AC1389" i="4"/>
  <c r="AD1389" i="4"/>
  <c r="AK1389" i="4"/>
  <c r="AL1389" i="4"/>
  <c r="AE1389" i="4"/>
  <c r="AN1389" i="4" s="1"/>
  <c r="BG772" i="4"/>
  <c r="AJ772" i="4"/>
  <c r="AC772" i="4"/>
  <c r="AD772" i="4"/>
  <c r="AM772" i="4" s="1"/>
  <c r="AK772" i="4"/>
  <c r="AL772" i="4"/>
  <c r="AE772" i="4"/>
  <c r="BG1428" i="4"/>
  <c r="AJ1428" i="4"/>
  <c r="AC1428" i="4"/>
  <c r="AD1428" i="4"/>
  <c r="AK1428" i="4"/>
  <c r="AL1428" i="4"/>
  <c r="AE1428" i="4"/>
  <c r="BG888" i="4"/>
  <c r="AJ888" i="4"/>
  <c r="AC888" i="4"/>
  <c r="AD888" i="4"/>
  <c r="AK888" i="4"/>
  <c r="AL888" i="4"/>
  <c r="AN888" i="4" s="1"/>
  <c r="AE888" i="4"/>
  <c r="AX82" i="3"/>
  <c r="AY82" i="3"/>
  <c r="AZ82" i="3"/>
  <c r="BA82" i="3"/>
  <c r="AL82" i="3"/>
  <c r="Y82" i="3"/>
  <c r="AU82" i="3"/>
  <c r="Z82" i="3"/>
  <c r="AM82" i="3"/>
  <c r="AN82" i="3"/>
  <c r="AA82" i="3"/>
  <c r="BI94" i="3"/>
  <c r="AL94" i="3"/>
  <c r="Y94" i="3"/>
  <c r="Z94" i="3"/>
  <c r="AM94" i="3"/>
  <c r="AN94" i="3"/>
  <c r="AA94" i="3"/>
  <c r="BI114" i="3"/>
  <c r="AL114" i="3"/>
  <c r="Y114" i="3"/>
  <c r="Z114" i="3"/>
  <c r="AM114" i="3"/>
  <c r="AN114" i="3"/>
  <c r="AA114" i="3"/>
  <c r="BI187" i="3"/>
  <c r="AL187" i="3"/>
  <c r="AU187" i="3"/>
  <c r="BL187" i="3" s="1"/>
  <c r="Y187" i="3"/>
  <c r="Z187" i="3"/>
  <c r="AM187" i="3"/>
  <c r="AN187" i="3"/>
  <c r="AA187" i="3"/>
  <c r="AX113" i="3"/>
  <c r="AY113" i="3"/>
  <c r="BC113" i="3" s="1"/>
  <c r="AZ113" i="3"/>
  <c r="BA113" i="3"/>
  <c r="AL113" i="3"/>
  <c r="Y113" i="3"/>
  <c r="Z113" i="3"/>
  <c r="AM113" i="3"/>
  <c r="AN113" i="3"/>
  <c r="AA113" i="3"/>
  <c r="AX59" i="3"/>
  <c r="AY59" i="3"/>
  <c r="BC59" i="3" s="1"/>
  <c r="AZ59" i="3"/>
  <c r="BA59" i="3"/>
  <c r="AL59" i="3"/>
  <c r="Y59" i="3"/>
  <c r="Z59" i="3"/>
  <c r="AM59" i="3"/>
  <c r="AN59" i="3"/>
  <c r="AA59" i="3"/>
  <c r="BI134" i="3"/>
  <c r="AL134" i="3"/>
  <c r="Y134" i="3"/>
  <c r="AU134" i="3" s="1"/>
  <c r="Z134" i="3"/>
  <c r="AM134" i="3"/>
  <c r="AN134" i="3"/>
  <c r="AA134" i="3"/>
  <c r="BI137" i="3"/>
  <c r="AL137" i="3"/>
  <c r="Y137" i="3"/>
  <c r="Z137" i="3"/>
  <c r="AM137" i="3"/>
  <c r="AN137" i="3"/>
  <c r="AA137" i="3"/>
  <c r="AX133" i="3"/>
  <c r="AY133" i="3"/>
  <c r="AZ133" i="3"/>
  <c r="BA133" i="3"/>
  <c r="AL133" i="3"/>
  <c r="Y133" i="3"/>
  <c r="Z133" i="3"/>
  <c r="AM133" i="3"/>
  <c r="AN133" i="3"/>
  <c r="AA133" i="3"/>
  <c r="BI136" i="3"/>
  <c r="AL136" i="3"/>
  <c r="Y136" i="3"/>
  <c r="AU136" i="3" s="1"/>
  <c r="Z136" i="3"/>
  <c r="AM136" i="3"/>
  <c r="AN136" i="3"/>
  <c r="AA136" i="3"/>
  <c r="BI95" i="3"/>
  <c r="AL95" i="3"/>
  <c r="Y95" i="3"/>
  <c r="Z95" i="3"/>
  <c r="AM95" i="3"/>
  <c r="AN95" i="3"/>
  <c r="AA95" i="3"/>
  <c r="BI132" i="3"/>
  <c r="AL132" i="3"/>
  <c r="Y132" i="3"/>
  <c r="Z132" i="3"/>
  <c r="AM132" i="3"/>
  <c r="AN132" i="3"/>
  <c r="AA132" i="3"/>
  <c r="BI135" i="3"/>
  <c r="AL135" i="3"/>
  <c r="AU135" i="3" s="1"/>
  <c r="Y135" i="3"/>
  <c r="Z135" i="3"/>
  <c r="AM135" i="3"/>
  <c r="AN135" i="3"/>
  <c r="AA135" i="3"/>
  <c r="AX131" i="3"/>
  <c r="AY131" i="3"/>
  <c r="AZ131" i="3"/>
  <c r="BA131" i="3"/>
  <c r="AL131" i="3"/>
  <c r="Y131" i="3"/>
  <c r="Z131" i="3"/>
  <c r="AM131" i="3"/>
  <c r="AN131" i="3"/>
  <c r="AA131" i="3"/>
  <c r="AX186" i="3"/>
  <c r="AY186" i="3"/>
  <c r="AZ186" i="3"/>
  <c r="BA186" i="3"/>
  <c r="AL186" i="3"/>
  <c r="AU186" i="3" s="1"/>
  <c r="Y186" i="3"/>
  <c r="Z186" i="3"/>
  <c r="AM186" i="3"/>
  <c r="AP186" i="3" s="1"/>
  <c r="AN186" i="3"/>
  <c r="AA186" i="3"/>
  <c r="BI87" i="3"/>
  <c r="AL87" i="3"/>
  <c r="Y87" i="3"/>
  <c r="Z87" i="3"/>
  <c r="AM87" i="3"/>
  <c r="AN87" i="3"/>
  <c r="AA87" i="3"/>
  <c r="BI109" i="3"/>
  <c r="AL109" i="3"/>
  <c r="Y109" i="3"/>
  <c r="Z109" i="3"/>
  <c r="AM109" i="3"/>
  <c r="AN109" i="3"/>
  <c r="AA109" i="3"/>
  <c r="AX169" i="3"/>
  <c r="AY169" i="3"/>
  <c r="BC169" i="3" s="1"/>
  <c r="AZ169" i="3"/>
  <c r="BA169" i="3"/>
  <c r="AL169" i="3"/>
  <c r="Y169" i="3"/>
  <c r="Z169" i="3"/>
  <c r="AM169" i="3"/>
  <c r="AN169" i="3"/>
  <c r="AA169" i="3"/>
  <c r="AX185" i="3"/>
  <c r="AY185" i="3"/>
  <c r="AZ185" i="3"/>
  <c r="BA185" i="3"/>
  <c r="AL185" i="3"/>
  <c r="Y185" i="3"/>
  <c r="Z185" i="3"/>
  <c r="AM185" i="3"/>
  <c r="AN185" i="3"/>
  <c r="AA185" i="3"/>
  <c r="AX68" i="3"/>
  <c r="AY68" i="3"/>
  <c r="AZ68" i="3"/>
  <c r="BA68" i="3"/>
  <c r="AL68" i="3"/>
  <c r="Y68" i="3"/>
  <c r="Z68" i="3"/>
  <c r="AM68" i="3"/>
  <c r="AN68" i="3"/>
  <c r="AA68" i="3"/>
  <c r="BI197" i="3"/>
  <c r="AL197" i="3"/>
  <c r="Y197" i="3"/>
  <c r="Z197" i="3"/>
  <c r="AM197" i="3"/>
  <c r="AN197" i="3"/>
  <c r="AA197" i="3"/>
  <c r="AX181" i="3"/>
  <c r="BC181" i="3" s="1"/>
  <c r="AY181" i="3"/>
  <c r="AZ181" i="3"/>
  <c r="BA181" i="3"/>
  <c r="AL181" i="3"/>
  <c r="Y181" i="3"/>
  <c r="Z181" i="3"/>
  <c r="AM181" i="3"/>
  <c r="AN181" i="3"/>
  <c r="AA181" i="3"/>
  <c r="BI86" i="3"/>
  <c r="AL86" i="3"/>
  <c r="Y86" i="3"/>
  <c r="Z86" i="3"/>
  <c r="AM86" i="3"/>
  <c r="AN86" i="3"/>
  <c r="AA86" i="3"/>
  <c r="AX108" i="3"/>
  <c r="AY108" i="3"/>
  <c r="AZ108" i="3"/>
  <c r="BA108" i="3"/>
  <c r="AL108" i="3"/>
  <c r="AU108" i="3"/>
  <c r="Y108" i="3"/>
  <c r="Z108" i="3"/>
  <c r="AP108" i="3" s="1"/>
  <c r="AM108" i="3"/>
  <c r="AN108" i="3"/>
  <c r="AA108" i="3"/>
  <c r="AX168" i="3"/>
  <c r="AY168" i="3"/>
  <c r="AZ168" i="3"/>
  <c r="BA168" i="3"/>
  <c r="AL168" i="3"/>
  <c r="Y168" i="3"/>
  <c r="Z168" i="3"/>
  <c r="AM168" i="3"/>
  <c r="AN168" i="3"/>
  <c r="AA168" i="3"/>
  <c r="AX85" i="3"/>
  <c r="AY85" i="3"/>
  <c r="BB85" i="3" s="1"/>
  <c r="AZ85" i="3"/>
  <c r="BA85" i="3"/>
  <c r="AL85" i="3"/>
  <c r="Y85" i="3"/>
  <c r="AU85" i="3" s="1"/>
  <c r="Z85" i="3"/>
  <c r="AM85" i="3"/>
  <c r="AN85" i="3"/>
  <c r="AA85" i="3"/>
  <c r="AX107" i="3"/>
  <c r="AY107" i="3"/>
  <c r="AZ107" i="3"/>
  <c r="BA107" i="3"/>
  <c r="AL107" i="3"/>
  <c r="AU107" i="3" s="1"/>
  <c r="Y107" i="3"/>
  <c r="Z107" i="3"/>
  <c r="AM107" i="3"/>
  <c r="AN107" i="3"/>
  <c r="AA107" i="3"/>
  <c r="AX167" i="3"/>
  <c r="AY167" i="3"/>
  <c r="AZ167" i="3"/>
  <c r="BA167" i="3"/>
  <c r="AL167" i="3"/>
  <c r="AU167" i="3" s="1"/>
  <c r="Y167" i="3"/>
  <c r="Z167" i="3"/>
  <c r="AM167" i="3"/>
  <c r="AN167" i="3"/>
  <c r="AA167" i="3"/>
  <c r="AX184" i="3"/>
  <c r="AY184" i="3"/>
  <c r="BC184" i="3" s="1"/>
  <c r="AZ184" i="3"/>
  <c r="BA184" i="3"/>
  <c r="AL184" i="3"/>
  <c r="Y184" i="3"/>
  <c r="Z184" i="3"/>
  <c r="AM184" i="3"/>
  <c r="AN184" i="3"/>
  <c r="AA184" i="3"/>
  <c r="AX67" i="3"/>
  <c r="AY67" i="3"/>
  <c r="AZ67" i="3"/>
  <c r="BA67" i="3"/>
  <c r="AL67" i="3"/>
  <c r="Y67" i="3"/>
  <c r="Z67" i="3"/>
  <c r="AM67" i="3"/>
  <c r="AN67" i="3"/>
  <c r="AA67" i="3"/>
  <c r="AX196" i="3"/>
  <c r="AY196" i="3"/>
  <c r="AZ196" i="3"/>
  <c r="BA196" i="3"/>
  <c r="AL196" i="3"/>
  <c r="Y196" i="3"/>
  <c r="Z196" i="3"/>
  <c r="AM196" i="3"/>
  <c r="AN196" i="3"/>
  <c r="AA196" i="3"/>
  <c r="AX180" i="3"/>
  <c r="AY180" i="3"/>
  <c r="AZ180" i="3"/>
  <c r="BA180" i="3"/>
  <c r="AL180" i="3"/>
  <c r="AU180" i="3" s="1"/>
  <c r="Y180" i="3"/>
  <c r="Z180" i="3"/>
  <c r="AM180" i="3"/>
  <c r="AN180" i="3"/>
  <c r="AA180" i="3"/>
  <c r="BI112" i="3"/>
  <c r="AL112" i="3"/>
  <c r="Y112" i="3"/>
  <c r="Z112" i="3"/>
  <c r="AM112" i="3"/>
  <c r="AN112" i="3"/>
  <c r="AA112" i="3"/>
  <c r="BI84" i="3"/>
  <c r="AL84" i="3"/>
  <c r="AU84" i="3" s="1"/>
  <c r="BL84" i="3" s="1"/>
  <c r="Y84" i="3"/>
  <c r="Z84" i="3"/>
  <c r="AM84" i="3"/>
  <c r="AN84" i="3"/>
  <c r="AA84" i="3"/>
  <c r="BI106" i="3"/>
  <c r="AL106" i="3"/>
  <c r="Y106" i="3"/>
  <c r="Z106" i="3"/>
  <c r="AM106" i="3"/>
  <c r="AN106" i="3"/>
  <c r="AA106" i="3"/>
  <c r="AX166" i="3"/>
  <c r="AY166" i="3"/>
  <c r="AZ166" i="3"/>
  <c r="BA166" i="3"/>
  <c r="AL166" i="3"/>
  <c r="Y166" i="3"/>
  <c r="Z166" i="3"/>
  <c r="AM166" i="3"/>
  <c r="AN166" i="3"/>
  <c r="AA166" i="3"/>
  <c r="AX183" i="3"/>
  <c r="AY183" i="3"/>
  <c r="AZ183" i="3"/>
  <c r="BA183" i="3"/>
  <c r="AL183" i="3"/>
  <c r="Y183" i="3"/>
  <c r="Z183" i="3"/>
  <c r="AM183" i="3"/>
  <c r="AN183" i="3"/>
  <c r="AA183" i="3"/>
  <c r="AX66" i="3"/>
  <c r="AY66" i="3"/>
  <c r="AZ66" i="3"/>
  <c r="BA66" i="3"/>
  <c r="AL66" i="3"/>
  <c r="AU66" i="3" s="1"/>
  <c r="Y66" i="3"/>
  <c r="Z66" i="3"/>
  <c r="AM66" i="3"/>
  <c r="AN66" i="3"/>
  <c r="AP66" i="3" s="1"/>
  <c r="AA66" i="3"/>
  <c r="AX195" i="3"/>
  <c r="AY195" i="3"/>
  <c r="BC195" i="3" s="1"/>
  <c r="AZ195" i="3"/>
  <c r="BA195" i="3"/>
  <c r="AL195" i="3"/>
  <c r="Y195" i="3"/>
  <c r="Z195" i="3"/>
  <c r="AM195" i="3"/>
  <c r="AN195" i="3"/>
  <c r="AP195" i="3" s="1"/>
  <c r="AA195" i="3"/>
  <c r="AX179" i="3"/>
  <c r="AY179" i="3"/>
  <c r="AZ179" i="3"/>
  <c r="BA179" i="3"/>
  <c r="AL179" i="3"/>
  <c r="Y179" i="3"/>
  <c r="Z179" i="3"/>
  <c r="AM179" i="3"/>
  <c r="AN179" i="3"/>
  <c r="AA179" i="3"/>
  <c r="BI111" i="3"/>
  <c r="AL111" i="3"/>
  <c r="Y111" i="3"/>
  <c r="Z111" i="3"/>
  <c r="AM111" i="3"/>
  <c r="AN111" i="3"/>
  <c r="AA111" i="3"/>
  <c r="BI83" i="3"/>
  <c r="AL83" i="3"/>
  <c r="Y83" i="3"/>
  <c r="Z83" i="3"/>
  <c r="AM83" i="3"/>
  <c r="AN83" i="3"/>
  <c r="AA83" i="3"/>
  <c r="AX105" i="3"/>
  <c r="AY105" i="3"/>
  <c r="AZ105" i="3"/>
  <c r="BA105" i="3"/>
  <c r="AL105" i="3"/>
  <c r="Y105" i="3"/>
  <c r="Z105" i="3"/>
  <c r="AM105" i="3"/>
  <c r="AN105" i="3"/>
  <c r="AA105" i="3"/>
  <c r="AX165" i="3"/>
  <c r="AY165" i="3"/>
  <c r="BC165" i="3" s="1"/>
  <c r="AZ165" i="3"/>
  <c r="BA165" i="3"/>
  <c r="AL165" i="3"/>
  <c r="Y165" i="3"/>
  <c r="Z165" i="3"/>
  <c r="AM165" i="3"/>
  <c r="AN165" i="3"/>
  <c r="AA165" i="3"/>
  <c r="AX182" i="3"/>
  <c r="AY182" i="3"/>
  <c r="AZ182" i="3"/>
  <c r="BA182" i="3"/>
  <c r="AL182" i="3"/>
  <c r="Y182" i="3"/>
  <c r="Z182" i="3"/>
  <c r="AM182" i="3"/>
  <c r="AN182" i="3"/>
  <c r="AA182" i="3"/>
  <c r="BI65" i="3"/>
  <c r="AL65" i="3"/>
  <c r="Y65" i="3"/>
  <c r="Z65" i="3"/>
  <c r="AM65" i="3"/>
  <c r="AN65" i="3"/>
  <c r="AA65" i="3"/>
  <c r="BI194" i="3"/>
  <c r="AL194" i="3"/>
  <c r="Y194" i="3"/>
  <c r="Z194" i="3"/>
  <c r="AM194" i="3"/>
  <c r="AN194" i="3"/>
  <c r="AA194" i="3"/>
  <c r="AX178" i="3"/>
  <c r="AY178" i="3"/>
  <c r="AZ178" i="3"/>
  <c r="BA178" i="3"/>
  <c r="AL178" i="3"/>
  <c r="Y178" i="3"/>
  <c r="Z178" i="3"/>
  <c r="AM178" i="3"/>
  <c r="AN178" i="3"/>
  <c r="AA178" i="3"/>
  <c r="BI110" i="3"/>
  <c r="AL110" i="3"/>
  <c r="Y110" i="3"/>
  <c r="Z110" i="3"/>
  <c r="AM110" i="3"/>
  <c r="AN110" i="3"/>
  <c r="AA110" i="3"/>
  <c r="BI190" i="3"/>
  <c r="AL190" i="3"/>
  <c r="AU190" i="3"/>
  <c r="Y190" i="3"/>
  <c r="Z190" i="3"/>
  <c r="AM190" i="3"/>
  <c r="AN190" i="3"/>
  <c r="AA190" i="3"/>
  <c r="BI149" i="3"/>
  <c r="AL149" i="3"/>
  <c r="Y149" i="3"/>
  <c r="Z149" i="3"/>
  <c r="AM149" i="3"/>
  <c r="AN149" i="3"/>
  <c r="AA149" i="3"/>
  <c r="AX163" i="3"/>
  <c r="AY163" i="3"/>
  <c r="AZ163" i="3"/>
  <c r="BA163" i="3"/>
  <c r="AL163" i="3"/>
  <c r="Y163" i="3"/>
  <c r="AU163" i="3" s="1"/>
  <c r="Z163" i="3"/>
  <c r="AM163" i="3"/>
  <c r="AN163" i="3"/>
  <c r="AA163" i="3"/>
  <c r="AX41" i="3"/>
  <c r="BC41" i="3" s="1"/>
  <c r="AY41" i="3"/>
  <c r="AZ41" i="3"/>
  <c r="BA41" i="3"/>
  <c r="AL41" i="3"/>
  <c r="Y41" i="3"/>
  <c r="Z41" i="3"/>
  <c r="AM41" i="3"/>
  <c r="AO41" i="3" s="1"/>
  <c r="AN41" i="3"/>
  <c r="AA41" i="3"/>
  <c r="BI49" i="3"/>
  <c r="AL49" i="3"/>
  <c r="AU49" i="3" s="1"/>
  <c r="BL49" i="3" s="1"/>
  <c r="Y49" i="3"/>
  <c r="Z49" i="3"/>
  <c r="AM49" i="3"/>
  <c r="AN49" i="3"/>
  <c r="AA49" i="3"/>
  <c r="BI189" i="3"/>
  <c r="AL189" i="3"/>
  <c r="Y189" i="3"/>
  <c r="Z189" i="3"/>
  <c r="AM189" i="3"/>
  <c r="AN189" i="3"/>
  <c r="AA189" i="3"/>
  <c r="AX130" i="3"/>
  <c r="AY130" i="3"/>
  <c r="AZ130" i="3"/>
  <c r="BA130" i="3"/>
  <c r="AL130" i="3"/>
  <c r="Y130" i="3"/>
  <c r="Z130" i="3"/>
  <c r="AM130" i="3"/>
  <c r="AN130" i="3"/>
  <c r="AA130" i="3"/>
  <c r="BI48" i="3"/>
  <c r="BL48" i="3" s="1"/>
  <c r="AL48" i="3"/>
  <c r="AU48" i="3" s="1"/>
  <c r="Y48" i="3"/>
  <c r="Z48" i="3"/>
  <c r="AM48" i="3"/>
  <c r="AN48" i="3"/>
  <c r="AA48" i="3"/>
  <c r="AX162" i="3"/>
  <c r="AY162" i="3"/>
  <c r="AZ162" i="3"/>
  <c r="BA162" i="3"/>
  <c r="AL162" i="3"/>
  <c r="Y162" i="3"/>
  <c r="Z162" i="3"/>
  <c r="AM162" i="3"/>
  <c r="AN162" i="3"/>
  <c r="AA162" i="3"/>
  <c r="AX148" i="3"/>
  <c r="AY148" i="3"/>
  <c r="AZ148" i="3"/>
  <c r="BA148" i="3"/>
  <c r="AL148" i="3"/>
  <c r="AU148" i="3" s="1"/>
  <c r="Y148" i="3"/>
  <c r="Z148" i="3"/>
  <c r="AM148" i="3"/>
  <c r="AP148" i="3" s="1"/>
  <c r="AN148" i="3"/>
  <c r="AA148" i="3"/>
  <c r="BI40" i="3"/>
  <c r="AL40" i="3"/>
  <c r="AU40" i="3" s="1"/>
  <c r="Y40" i="3"/>
  <c r="Z40" i="3"/>
  <c r="AM40" i="3"/>
  <c r="AN40" i="3"/>
  <c r="AA40" i="3"/>
  <c r="AX39" i="3"/>
  <c r="AY39" i="3"/>
  <c r="AZ39" i="3"/>
  <c r="BA39" i="3"/>
  <c r="AL39" i="3"/>
  <c r="Y39" i="3"/>
  <c r="Z39" i="3"/>
  <c r="AM39" i="3"/>
  <c r="AN39" i="3"/>
  <c r="AA39" i="3"/>
  <c r="BI117" i="3"/>
  <c r="AL117" i="3"/>
  <c r="Y117" i="3"/>
  <c r="Z117" i="3"/>
  <c r="AM117" i="3"/>
  <c r="AN117" i="3"/>
  <c r="AA117" i="3"/>
  <c r="BI47" i="3"/>
  <c r="AL47" i="3"/>
  <c r="Y47" i="3"/>
  <c r="Z47" i="3"/>
  <c r="AM47" i="3"/>
  <c r="AN47" i="3"/>
  <c r="AA47" i="3"/>
  <c r="BI99" i="3"/>
  <c r="AL99" i="3"/>
  <c r="Y99" i="3"/>
  <c r="Z99" i="3"/>
  <c r="AM99" i="3"/>
  <c r="AN99" i="3"/>
  <c r="AA99" i="3"/>
  <c r="AX93" i="3"/>
  <c r="AY93" i="3"/>
  <c r="AZ93" i="3"/>
  <c r="BA93" i="3"/>
  <c r="AL93" i="3"/>
  <c r="Y93" i="3"/>
  <c r="AU93" i="3" s="1"/>
  <c r="Z93" i="3"/>
  <c r="AM93" i="3"/>
  <c r="AN93" i="3"/>
  <c r="AA93" i="3"/>
  <c r="BI38" i="3"/>
  <c r="AL38" i="3"/>
  <c r="Y38" i="3"/>
  <c r="AU38" i="3" s="1"/>
  <c r="BL38" i="3" s="1"/>
  <c r="Z38" i="3"/>
  <c r="AM38" i="3"/>
  <c r="AN38" i="3"/>
  <c r="AA38" i="3"/>
  <c r="AX98" i="3"/>
  <c r="AY98" i="3"/>
  <c r="AZ98" i="3"/>
  <c r="BA98" i="3"/>
  <c r="AL98" i="3"/>
  <c r="AU98" i="3" s="1"/>
  <c r="Y98" i="3"/>
  <c r="Z98" i="3"/>
  <c r="AM98" i="3"/>
  <c r="AN98" i="3"/>
  <c r="AA98" i="3"/>
  <c r="BI116" i="3"/>
  <c r="AL116" i="3"/>
  <c r="AU116" i="3" s="1"/>
  <c r="BL116" i="3" s="1"/>
  <c r="Y116" i="3"/>
  <c r="Z116" i="3"/>
  <c r="AM116" i="3"/>
  <c r="AN116" i="3"/>
  <c r="AA116" i="3"/>
  <c r="BI92" i="3"/>
  <c r="AL92" i="3"/>
  <c r="Y92" i="3"/>
  <c r="Z92" i="3"/>
  <c r="AM92" i="3"/>
  <c r="AO92" i="3" s="1"/>
  <c r="AN92" i="3"/>
  <c r="AA92" i="3"/>
  <c r="BI91" i="3"/>
  <c r="AL91" i="3"/>
  <c r="AU91" i="3" s="1"/>
  <c r="Y91" i="3"/>
  <c r="Z91" i="3"/>
  <c r="AM91" i="3"/>
  <c r="AN91" i="3"/>
  <c r="AA91" i="3"/>
  <c r="BI161" i="3"/>
  <c r="AL161" i="3"/>
  <c r="Y161" i="3"/>
  <c r="Z161" i="3"/>
  <c r="AM161" i="3"/>
  <c r="AN161" i="3"/>
  <c r="AA161" i="3"/>
  <c r="AX37" i="3"/>
  <c r="AY37" i="3"/>
  <c r="AZ37" i="3"/>
  <c r="BA37" i="3"/>
  <c r="AL37" i="3"/>
  <c r="AU37" i="3"/>
  <c r="Y37" i="3"/>
  <c r="Z37" i="3"/>
  <c r="AM37" i="3"/>
  <c r="AN37" i="3"/>
  <c r="AA37" i="3"/>
  <c r="BI97" i="3"/>
  <c r="AL97" i="3"/>
  <c r="Y97" i="3"/>
  <c r="Z97" i="3"/>
  <c r="AM97" i="3"/>
  <c r="AN97" i="3"/>
  <c r="AA97" i="3"/>
  <c r="BI188" i="3"/>
  <c r="AL188" i="3"/>
  <c r="AU188" i="3" s="1"/>
  <c r="Y188" i="3"/>
  <c r="Z188" i="3"/>
  <c r="AM188" i="3"/>
  <c r="AN188" i="3"/>
  <c r="AA188" i="3"/>
  <c r="BI96" i="3"/>
  <c r="AL96" i="3"/>
  <c r="AU96" i="3" s="1"/>
  <c r="Y96" i="3"/>
  <c r="Z96" i="3"/>
  <c r="AM96" i="3"/>
  <c r="AN96" i="3"/>
  <c r="AA96" i="3"/>
  <c r="BI115" i="3"/>
  <c r="AL115" i="3"/>
  <c r="AU115" i="3" s="1"/>
  <c r="Y115" i="3"/>
  <c r="Z115" i="3"/>
  <c r="AM115" i="3"/>
  <c r="AN115" i="3"/>
  <c r="AA115" i="3"/>
  <c r="BI80" i="3"/>
  <c r="AL80" i="3"/>
  <c r="Y80" i="3"/>
  <c r="Z80" i="3"/>
  <c r="AM80" i="3"/>
  <c r="AN80" i="3"/>
  <c r="AA80" i="3"/>
  <c r="AX138" i="3"/>
  <c r="BC138" i="3" s="1"/>
  <c r="AY138" i="3"/>
  <c r="AZ138" i="3"/>
  <c r="BB138" i="3" s="1"/>
  <c r="BA138" i="3"/>
  <c r="AL138" i="3"/>
  <c r="Y138" i="3"/>
  <c r="Z138" i="3"/>
  <c r="AM138" i="3"/>
  <c r="AN138" i="3"/>
  <c r="AA138" i="3"/>
  <c r="BI79" i="3"/>
  <c r="AL79" i="3"/>
  <c r="Y79" i="3"/>
  <c r="Z79" i="3"/>
  <c r="AM79" i="3"/>
  <c r="AN79" i="3"/>
  <c r="AA79" i="3"/>
  <c r="AX101" i="3"/>
  <c r="AY101" i="3"/>
  <c r="AZ101" i="3"/>
  <c r="BA101" i="3"/>
  <c r="AL101" i="3"/>
  <c r="Y101" i="3"/>
  <c r="AU101" i="3" s="1"/>
  <c r="Z101" i="3"/>
  <c r="AM101" i="3"/>
  <c r="AN101" i="3"/>
  <c r="AA101" i="3"/>
  <c r="AX78" i="3"/>
  <c r="AY78" i="3"/>
  <c r="AZ78" i="3"/>
  <c r="BA78" i="3"/>
  <c r="AL78" i="3"/>
  <c r="Y78" i="3"/>
  <c r="Z78" i="3"/>
  <c r="AM78" i="3"/>
  <c r="AN78" i="3"/>
  <c r="AA78" i="3"/>
  <c r="BI17" i="3"/>
  <c r="AL17" i="3"/>
  <c r="AU17" i="3" s="1"/>
  <c r="BL17" i="3" s="1"/>
  <c r="Y17" i="3"/>
  <c r="Z17" i="3"/>
  <c r="AM17" i="3"/>
  <c r="AN17" i="3"/>
  <c r="AA17" i="3"/>
  <c r="BI16" i="3"/>
  <c r="AL16" i="3"/>
  <c r="AU16" i="3"/>
  <c r="Y16" i="3"/>
  <c r="Z16" i="3"/>
  <c r="AM16" i="3"/>
  <c r="AN16" i="3"/>
  <c r="AA16" i="3"/>
  <c r="BI90" i="3"/>
  <c r="AL90" i="3"/>
  <c r="Y90" i="3"/>
  <c r="Z90" i="3"/>
  <c r="AM90" i="3"/>
  <c r="AN90" i="3"/>
  <c r="AO90" i="3" s="1"/>
  <c r="AA90" i="3"/>
  <c r="AX20" i="3"/>
  <c r="AY20" i="3"/>
  <c r="AZ20" i="3"/>
  <c r="BA20" i="3"/>
  <c r="AL20" i="3"/>
  <c r="AU20" i="3" s="1"/>
  <c r="Y20" i="3"/>
  <c r="Z20" i="3"/>
  <c r="AM20" i="3"/>
  <c r="AN20" i="3"/>
  <c r="AA20" i="3"/>
  <c r="BI36" i="3"/>
  <c r="BL36" i="3" s="1"/>
  <c r="AL36" i="3"/>
  <c r="Y36" i="3"/>
  <c r="AU36" i="3" s="1"/>
  <c r="Z36" i="3"/>
  <c r="AM36" i="3"/>
  <c r="AN36" i="3"/>
  <c r="AA36" i="3"/>
  <c r="AX19" i="3"/>
  <c r="AY19" i="3"/>
  <c r="AZ19" i="3"/>
  <c r="BA19" i="3"/>
  <c r="AL19" i="3"/>
  <c r="Y19" i="3"/>
  <c r="Z19" i="3"/>
  <c r="AM19" i="3"/>
  <c r="AN19" i="3"/>
  <c r="AA19" i="3"/>
  <c r="AX89" i="3"/>
  <c r="BC89" i="3"/>
  <c r="AY89" i="3"/>
  <c r="AZ89" i="3"/>
  <c r="BB89" i="3" s="1"/>
  <c r="BD89" i="3" s="1"/>
  <c r="BF89" i="3" s="1"/>
  <c r="BG89" i="3" s="1"/>
  <c r="BA89" i="3"/>
  <c r="AL89" i="3"/>
  <c r="Y89" i="3"/>
  <c r="AU89" i="3"/>
  <c r="Z89" i="3"/>
  <c r="AM89" i="3"/>
  <c r="AN89" i="3"/>
  <c r="AP89" i="3"/>
  <c r="AA89" i="3"/>
  <c r="BI81" i="3"/>
  <c r="AL81" i="3"/>
  <c r="AU81" i="3"/>
  <c r="Y81" i="3"/>
  <c r="Z81" i="3"/>
  <c r="AM81" i="3"/>
  <c r="AN81" i="3"/>
  <c r="AA81" i="3"/>
  <c r="BI100" i="3"/>
  <c r="AL100" i="3"/>
  <c r="Y100" i="3"/>
  <c r="Z100" i="3"/>
  <c r="AM100" i="3"/>
  <c r="AN100" i="3"/>
  <c r="AA100" i="3"/>
  <c r="AX88" i="3"/>
  <c r="AY88" i="3"/>
  <c r="AZ88" i="3"/>
  <c r="BA88" i="3"/>
  <c r="AL88" i="3"/>
  <c r="Y88" i="3"/>
  <c r="AU88" i="3" s="1"/>
  <c r="Z88" i="3"/>
  <c r="AM88" i="3"/>
  <c r="AN88" i="3"/>
  <c r="AA88" i="3"/>
  <c r="BI18" i="3"/>
  <c r="AL18" i="3"/>
  <c r="Y18" i="3"/>
  <c r="Z18" i="3"/>
  <c r="AM18" i="3"/>
  <c r="AN18" i="3"/>
  <c r="AA18" i="3"/>
  <c r="AX147" i="3"/>
  <c r="BC147" i="3" s="1"/>
  <c r="AY147" i="3"/>
  <c r="AZ147" i="3"/>
  <c r="BA147" i="3"/>
  <c r="AL147" i="3"/>
  <c r="Y147" i="3"/>
  <c r="Z147" i="3"/>
  <c r="AM147" i="3"/>
  <c r="AN147" i="3"/>
  <c r="AA147" i="3"/>
  <c r="BI223" i="3"/>
  <c r="AL223" i="3"/>
  <c r="Y223" i="3"/>
  <c r="Z223" i="3"/>
  <c r="AM223" i="3"/>
  <c r="AN223" i="3"/>
  <c r="AA223" i="3"/>
  <c r="BI222" i="3"/>
  <c r="AL222" i="3"/>
  <c r="Y222" i="3"/>
  <c r="Z222" i="3"/>
  <c r="AM222" i="3"/>
  <c r="AN222" i="3"/>
  <c r="AA222" i="3"/>
  <c r="BI221" i="3"/>
  <c r="AL221" i="3"/>
  <c r="Y221" i="3"/>
  <c r="Z221" i="3"/>
  <c r="AM221" i="3"/>
  <c r="AN221" i="3"/>
  <c r="AA221" i="3"/>
  <c r="BI220" i="3"/>
  <c r="AL220" i="3"/>
  <c r="Y220" i="3"/>
  <c r="Z220" i="3"/>
  <c r="AM220" i="3"/>
  <c r="AN220" i="3"/>
  <c r="AA220" i="3"/>
  <c r="BI219" i="3"/>
  <c r="AL219" i="3"/>
  <c r="AU219" i="3" s="1"/>
  <c r="Y219" i="3"/>
  <c r="Z219" i="3"/>
  <c r="AM219" i="3"/>
  <c r="AN219" i="3"/>
  <c r="AA219" i="3"/>
  <c r="BI218" i="3"/>
  <c r="AL218" i="3"/>
  <c r="Y218" i="3"/>
  <c r="Z218" i="3"/>
  <c r="AM218" i="3"/>
  <c r="AN218" i="3"/>
  <c r="AA218" i="3"/>
  <c r="BI77" i="3"/>
  <c r="AL77" i="3"/>
  <c r="Y77" i="3"/>
  <c r="Z77" i="3"/>
  <c r="AM77" i="3"/>
  <c r="AN77" i="3"/>
  <c r="AA77" i="3"/>
  <c r="BI76" i="3"/>
  <c r="AL76" i="3"/>
  <c r="AU76" i="3" s="1"/>
  <c r="BL76" i="3" s="1"/>
  <c r="Y76" i="3"/>
  <c r="Z76" i="3"/>
  <c r="AM76" i="3"/>
  <c r="AN76" i="3"/>
  <c r="AA76" i="3"/>
  <c r="BI75" i="3"/>
  <c r="AL75" i="3"/>
  <c r="Y75" i="3"/>
  <c r="Z75" i="3"/>
  <c r="AM75" i="3"/>
  <c r="AN75" i="3"/>
  <c r="AA75" i="3"/>
  <c r="BI74" i="3"/>
  <c r="AL74" i="3"/>
  <c r="AU74" i="3" s="1"/>
  <c r="BL74" i="3" s="1"/>
  <c r="Y74" i="3"/>
  <c r="Z74" i="3"/>
  <c r="AM74" i="3"/>
  <c r="AN74" i="3"/>
  <c r="AA74" i="3"/>
  <c r="BI119" i="3"/>
  <c r="AL119" i="3"/>
  <c r="Y119" i="3"/>
  <c r="Z119" i="3"/>
  <c r="AM119" i="3"/>
  <c r="AN119" i="3"/>
  <c r="AA119" i="3"/>
  <c r="BI118" i="3"/>
  <c r="AL118" i="3"/>
  <c r="AU118" i="3" s="1"/>
  <c r="BL118" i="3" s="1"/>
  <c r="Y118" i="3"/>
  <c r="Z118" i="3"/>
  <c r="AM118" i="3"/>
  <c r="AN118" i="3"/>
  <c r="AA118" i="3"/>
  <c r="BI217" i="3"/>
  <c r="AL217" i="3"/>
  <c r="Y217" i="3"/>
  <c r="Z217" i="3"/>
  <c r="AM217" i="3"/>
  <c r="AN217" i="3"/>
  <c r="AA217" i="3"/>
  <c r="AX58" i="3"/>
  <c r="AY58" i="3"/>
  <c r="AZ58" i="3"/>
  <c r="BA58" i="3"/>
  <c r="AL58" i="3"/>
  <c r="Y58" i="3"/>
  <c r="Z58" i="3"/>
  <c r="AM58" i="3"/>
  <c r="AN58" i="3"/>
  <c r="AA58" i="3"/>
  <c r="BI57" i="3"/>
  <c r="AL57" i="3"/>
  <c r="Y57" i="3"/>
  <c r="Z57" i="3"/>
  <c r="AM57" i="3"/>
  <c r="AN57" i="3"/>
  <c r="AA57" i="3"/>
  <c r="BI216" i="3"/>
  <c r="AL216" i="3"/>
  <c r="AU216" i="3" s="1"/>
  <c r="Y216" i="3"/>
  <c r="Z216" i="3"/>
  <c r="AM216" i="3"/>
  <c r="AN216" i="3"/>
  <c r="AA216" i="3"/>
  <c r="BI15" i="3"/>
  <c r="AL15" i="3"/>
  <c r="Y15" i="3"/>
  <c r="Z15" i="3"/>
  <c r="AM15" i="3"/>
  <c r="AN15" i="3"/>
  <c r="AA15" i="3"/>
  <c r="BI56" i="3"/>
  <c r="AL56" i="3"/>
  <c r="Y56" i="3"/>
  <c r="Z56" i="3"/>
  <c r="AM56" i="3"/>
  <c r="AN56" i="3"/>
  <c r="AA56" i="3"/>
  <c r="BI35" i="3"/>
  <c r="AL35" i="3"/>
  <c r="Y35" i="3"/>
  <c r="Z35" i="3"/>
  <c r="AM35" i="3"/>
  <c r="AN35" i="3"/>
  <c r="AA35" i="3"/>
  <c r="BI55" i="3"/>
  <c r="AL55" i="3"/>
  <c r="AU55" i="3" s="1"/>
  <c r="Y55" i="3"/>
  <c r="Z55" i="3"/>
  <c r="AM55" i="3"/>
  <c r="AN55" i="3"/>
  <c r="AA55" i="3"/>
  <c r="BI34" i="3"/>
  <c r="AL34" i="3"/>
  <c r="Y34" i="3"/>
  <c r="Z34" i="3"/>
  <c r="AM34" i="3"/>
  <c r="AN34" i="3"/>
  <c r="AA34" i="3"/>
  <c r="BI215" i="3"/>
  <c r="AL215" i="3"/>
  <c r="Y215" i="3"/>
  <c r="Z215" i="3"/>
  <c r="AM215" i="3"/>
  <c r="AN215" i="3"/>
  <c r="AA215" i="3"/>
  <c r="BI14" i="3"/>
  <c r="AL14" i="3"/>
  <c r="Y14" i="3"/>
  <c r="Z14" i="3"/>
  <c r="AM14" i="3"/>
  <c r="AN14" i="3"/>
  <c r="AA14" i="3"/>
  <c r="BI214" i="3"/>
  <c r="AL214" i="3"/>
  <c r="AU214" i="3" s="1"/>
  <c r="Y214" i="3"/>
  <c r="Z214" i="3"/>
  <c r="AM214" i="3"/>
  <c r="AN214" i="3"/>
  <c r="AA214" i="3"/>
  <c r="BI13" i="3"/>
  <c r="AL13" i="3"/>
  <c r="AU13" i="3" s="1"/>
  <c r="Y13" i="3"/>
  <c r="Z13" i="3"/>
  <c r="AM13" i="3"/>
  <c r="AN13" i="3"/>
  <c r="AA13" i="3"/>
  <c r="BI213" i="3"/>
  <c r="AL213" i="3"/>
  <c r="Y213" i="3"/>
  <c r="Z213" i="3"/>
  <c r="AM213" i="3"/>
  <c r="AN213" i="3"/>
  <c r="AA213" i="3"/>
  <c r="BI12" i="3"/>
  <c r="AL12" i="3"/>
  <c r="Y12" i="3"/>
  <c r="AU12" i="3" s="1"/>
  <c r="Z12" i="3"/>
  <c r="AM12" i="3"/>
  <c r="AN12" i="3"/>
  <c r="AA12" i="3"/>
  <c r="AX54" i="3"/>
  <c r="BC54" i="3" s="1"/>
  <c r="AY54" i="3"/>
  <c r="AZ54" i="3"/>
  <c r="BA54" i="3"/>
  <c r="AL54" i="3"/>
  <c r="Y54" i="3"/>
  <c r="Z54" i="3"/>
  <c r="AM54" i="3"/>
  <c r="AN54" i="3"/>
  <c r="AA54" i="3"/>
  <c r="BI33" i="3"/>
  <c r="AL33" i="3"/>
  <c r="Y33" i="3"/>
  <c r="Z33" i="3"/>
  <c r="AM33" i="3"/>
  <c r="AN33" i="3"/>
  <c r="AA33" i="3"/>
  <c r="BI53" i="3"/>
  <c r="AL53" i="3"/>
  <c r="AU53" i="3" s="1"/>
  <c r="Y53" i="3"/>
  <c r="Z53" i="3"/>
  <c r="AM53" i="3"/>
  <c r="AN53" i="3"/>
  <c r="AA53" i="3"/>
  <c r="BI32" i="3"/>
  <c r="AL32" i="3"/>
  <c r="Y32" i="3"/>
  <c r="Z32" i="3"/>
  <c r="AM32" i="3"/>
  <c r="AO32" i="3" s="1"/>
  <c r="AN32" i="3"/>
  <c r="AA32" i="3"/>
  <c r="BI212" i="3"/>
  <c r="AL212" i="3"/>
  <c r="AU212" i="3" s="1"/>
  <c r="BL212" i="3" s="1"/>
  <c r="Y212" i="3"/>
  <c r="Z212" i="3"/>
  <c r="AM212" i="3"/>
  <c r="AN212" i="3"/>
  <c r="AA212" i="3"/>
  <c r="BI11" i="3"/>
  <c r="AL11" i="3"/>
  <c r="Y11" i="3"/>
  <c r="Z11" i="3"/>
  <c r="AM11" i="3"/>
  <c r="AN11" i="3"/>
  <c r="AA11" i="3"/>
  <c r="BI52" i="3"/>
  <c r="AL52" i="3"/>
  <c r="AU52" i="3" s="1"/>
  <c r="Y52" i="3"/>
  <c r="Z52" i="3"/>
  <c r="AM52" i="3"/>
  <c r="AN52" i="3"/>
  <c r="AA52" i="3"/>
  <c r="BI51" i="3"/>
  <c r="BL51" i="3" s="1"/>
  <c r="AL51" i="3"/>
  <c r="AU51" i="3" s="1"/>
  <c r="Y51" i="3"/>
  <c r="Z51" i="3"/>
  <c r="AM51" i="3"/>
  <c r="AN51" i="3"/>
  <c r="AA51" i="3"/>
  <c r="BI31" i="3"/>
  <c r="AL31" i="3"/>
  <c r="AU31" i="3" s="1"/>
  <c r="BL31" i="3" s="1"/>
  <c r="Y31" i="3"/>
  <c r="Z31" i="3"/>
  <c r="AM31" i="3"/>
  <c r="AN31" i="3"/>
  <c r="AA31" i="3"/>
  <c r="BI50" i="3"/>
  <c r="AL50" i="3"/>
  <c r="AU50" i="3"/>
  <c r="Y50" i="3"/>
  <c r="Z50" i="3"/>
  <c r="AM50" i="3"/>
  <c r="AN50" i="3"/>
  <c r="AA50" i="3"/>
  <c r="BI30" i="3"/>
  <c r="AL30" i="3"/>
  <c r="AU30" i="3"/>
  <c r="Y30" i="3"/>
  <c r="Z30" i="3"/>
  <c r="AM30" i="3"/>
  <c r="AN30" i="3"/>
  <c r="AA30" i="3"/>
  <c r="BI211" i="3"/>
  <c r="AL211" i="3"/>
  <c r="Y211" i="3"/>
  <c r="Z211" i="3"/>
  <c r="AM211" i="3"/>
  <c r="AN211" i="3"/>
  <c r="AA211" i="3"/>
  <c r="BI10" i="3"/>
  <c r="AL10" i="3"/>
  <c r="Y10" i="3"/>
  <c r="Z10" i="3"/>
  <c r="AM10" i="3"/>
  <c r="AN10" i="3"/>
  <c r="AA10" i="3"/>
  <c r="BI237" i="3"/>
  <c r="AL237" i="3"/>
  <c r="Y237" i="3"/>
  <c r="Z237" i="3"/>
  <c r="AM237" i="3"/>
  <c r="AO237" i="3" s="1"/>
  <c r="AN237" i="3"/>
  <c r="AA237" i="3"/>
  <c r="BI236" i="3"/>
  <c r="AL236" i="3"/>
  <c r="AU236" i="3" s="1"/>
  <c r="Y236" i="3"/>
  <c r="Z236" i="3"/>
  <c r="AM236" i="3"/>
  <c r="AN236" i="3"/>
  <c r="AA236" i="3"/>
  <c r="BI164" i="3"/>
  <c r="AL164" i="3"/>
  <c r="Y164" i="3"/>
  <c r="Z164" i="3"/>
  <c r="AM164" i="3"/>
  <c r="AN164" i="3"/>
  <c r="AA164" i="3"/>
  <c r="BI235" i="3"/>
  <c r="AL235" i="3"/>
  <c r="Y235" i="3"/>
  <c r="Z235" i="3"/>
  <c r="AM235" i="3"/>
  <c r="AN235" i="3"/>
  <c r="AA235" i="3"/>
  <c r="BI193" i="3"/>
  <c r="AL193" i="3"/>
  <c r="AU193" i="3" s="1"/>
  <c r="BL193" i="3" s="1"/>
  <c r="Y193" i="3"/>
  <c r="Z193" i="3"/>
  <c r="AM193" i="3"/>
  <c r="AN193" i="3"/>
  <c r="AA193" i="3"/>
  <c r="BI192" i="3"/>
  <c r="AL192" i="3"/>
  <c r="AU192" i="3" s="1"/>
  <c r="Y192" i="3"/>
  <c r="Z192" i="3"/>
  <c r="AM192" i="3"/>
  <c r="AN192" i="3"/>
  <c r="AA192" i="3"/>
  <c r="BI160" i="3"/>
  <c r="AL160" i="3"/>
  <c r="Y160" i="3"/>
  <c r="Z160" i="3"/>
  <c r="AM160" i="3"/>
  <c r="AN160" i="3"/>
  <c r="AA160" i="3"/>
  <c r="BI64" i="3"/>
  <c r="AL64" i="3"/>
  <c r="Y64" i="3"/>
  <c r="Z64" i="3"/>
  <c r="AM64" i="3"/>
  <c r="AN64" i="3"/>
  <c r="AA64" i="3"/>
  <c r="BI159" i="3"/>
  <c r="AL159" i="3"/>
  <c r="Y159" i="3"/>
  <c r="Z159" i="3"/>
  <c r="AM159" i="3"/>
  <c r="AN159" i="3"/>
  <c r="AA159" i="3"/>
  <c r="AX63" i="3"/>
  <c r="AY63" i="3"/>
  <c r="AZ63" i="3"/>
  <c r="BA63" i="3"/>
  <c r="AL63" i="3"/>
  <c r="Y63" i="3"/>
  <c r="Z63" i="3"/>
  <c r="AM63" i="3"/>
  <c r="AN63" i="3"/>
  <c r="AA63" i="3"/>
  <c r="BI234" i="3"/>
  <c r="AL234" i="3"/>
  <c r="AU234" i="3" s="1"/>
  <c r="Y234" i="3"/>
  <c r="Z234" i="3"/>
  <c r="AM234" i="3"/>
  <c r="AN234" i="3"/>
  <c r="AA234" i="3"/>
  <c r="BI62" i="3"/>
  <c r="AL62" i="3"/>
  <c r="Y62" i="3"/>
  <c r="Z62" i="3"/>
  <c r="AM62" i="3"/>
  <c r="AN62" i="3"/>
  <c r="AA62" i="3"/>
  <c r="BI46" i="3"/>
  <c r="AL46" i="3"/>
  <c r="Y46" i="3"/>
  <c r="Z46" i="3"/>
  <c r="AM46" i="3"/>
  <c r="AN46" i="3"/>
  <c r="AA46" i="3"/>
  <c r="AX61" i="3"/>
  <c r="AY61" i="3"/>
  <c r="AZ61" i="3"/>
  <c r="BA61" i="3"/>
  <c r="AL61" i="3"/>
  <c r="Y61" i="3"/>
  <c r="AU61" i="3" s="1"/>
  <c r="Z61" i="3"/>
  <c r="AM61" i="3"/>
  <c r="AN61" i="3"/>
  <c r="AA61" i="3"/>
  <c r="BI158" i="3"/>
  <c r="AL158" i="3"/>
  <c r="Y158" i="3"/>
  <c r="Z158" i="3"/>
  <c r="AM158" i="3"/>
  <c r="AN158" i="3"/>
  <c r="AA158" i="3"/>
  <c r="BI60" i="3"/>
  <c r="AL60" i="3"/>
  <c r="Y60" i="3"/>
  <c r="Z60" i="3"/>
  <c r="AM60" i="3"/>
  <c r="AN60" i="3"/>
  <c r="AA60" i="3"/>
  <c r="BI45" i="3"/>
  <c r="AL45" i="3"/>
  <c r="AU45" i="3" s="1"/>
  <c r="BL45" i="3" s="1"/>
  <c r="Y45" i="3"/>
  <c r="Z45" i="3"/>
  <c r="AM45" i="3"/>
  <c r="AN45" i="3"/>
  <c r="AA45" i="3"/>
  <c r="BI191" i="3"/>
  <c r="AL191" i="3"/>
  <c r="Y191" i="3"/>
  <c r="AU191" i="3" s="1"/>
  <c r="Z191" i="3"/>
  <c r="AM191" i="3"/>
  <c r="AN191" i="3"/>
  <c r="AA191" i="3"/>
  <c r="BI9" i="3"/>
  <c r="AL9" i="3"/>
  <c r="AU9" i="3" s="1"/>
  <c r="Y9" i="3"/>
  <c r="Z9" i="3"/>
  <c r="AM9" i="3"/>
  <c r="AN9" i="3"/>
  <c r="AA9" i="3"/>
  <c r="BI29" i="3"/>
  <c r="AL29" i="3"/>
  <c r="Y29" i="3"/>
  <c r="Z29" i="3"/>
  <c r="AM29" i="3"/>
  <c r="AN29" i="3"/>
  <c r="AA29" i="3"/>
  <c r="AX8" i="3"/>
  <c r="AY8" i="3"/>
  <c r="AZ8" i="3"/>
  <c r="BA8" i="3"/>
  <c r="AL8" i="3"/>
  <c r="Y8" i="3"/>
  <c r="Z8" i="3"/>
  <c r="AM8" i="3"/>
  <c r="AN8" i="3"/>
  <c r="AA8" i="3"/>
  <c r="AX7" i="3"/>
  <c r="AY7" i="3"/>
  <c r="AZ7" i="3"/>
  <c r="BA7" i="3"/>
  <c r="AL7" i="3"/>
  <c r="Y7" i="3"/>
  <c r="Z7" i="3"/>
  <c r="AM7" i="3"/>
  <c r="AN7" i="3"/>
  <c r="AA7" i="3"/>
  <c r="BI28" i="3"/>
  <c r="AL28" i="3"/>
  <c r="Y28" i="3"/>
  <c r="Z28" i="3"/>
  <c r="AM28" i="3"/>
  <c r="AN28" i="3"/>
  <c r="AA28" i="3"/>
  <c r="BI6" i="3"/>
  <c r="AL6" i="3"/>
  <c r="Y6" i="3"/>
  <c r="Z6" i="3"/>
  <c r="AM6" i="3"/>
  <c r="AN6" i="3"/>
  <c r="AA6" i="3"/>
  <c r="BI27" i="3"/>
  <c r="AL27" i="3"/>
  <c r="Y27" i="3"/>
  <c r="Z27" i="3"/>
  <c r="AM27" i="3"/>
  <c r="AN27" i="3"/>
  <c r="AA27" i="3"/>
  <c r="BI5" i="3"/>
  <c r="AL5" i="3"/>
  <c r="Y5" i="3"/>
  <c r="Z5" i="3"/>
  <c r="AM5" i="3"/>
  <c r="AN5" i="3"/>
  <c r="AA5" i="3"/>
  <c r="BI26" i="3"/>
  <c r="AL26" i="3"/>
  <c r="AU26" i="3" s="1"/>
  <c r="Y26" i="3"/>
  <c r="Z26" i="3"/>
  <c r="AM26" i="3"/>
  <c r="AN26" i="3"/>
  <c r="AA26" i="3"/>
  <c r="BI25" i="3"/>
  <c r="AL25" i="3"/>
  <c r="AU25" i="3" s="1"/>
  <c r="Y25" i="3"/>
  <c r="Z25" i="3"/>
  <c r="AM25" i="3"/>
  <c r="AN25" i="3"/>
  <c r="AA25" i="3"/>
  <c r="BI157" i="3"/>
  <c r="AL157" i="3"/>
  <c r="Y157" i="3"/>
  <c r="Z157" i="3"/>
  <c r="AM157" i="3"/>
  <c r="AN157" i="3"/>
  <c r="AA157" i="3"/>
  <c r="BI4" i="3"/>
  <c r="AL4" i="3"/>
  <c r="Y4" i="3"/>
  <c r="Z4" i="3"/>
  <c r="AM4" i="3"/>
  <c r="AN4" i="3"/>
  <c r="AA4" i="3"/>
  <c r="BI24" i="3"/>
  <c r="AL24" i="3"/>
  <c r="Y24" i="3"/>
  <c r="AU24" i="3"/>
  <c r="BL24" i="3" s="1"/>
  <c r="Z24" i="3"/>
  <c r="AM24" i="3"/>
  <c r="AN24" i="3"/>
  <c r="AA24" i="3"/>
  <c r="AX3" i="3"/>
  <c r="AY3" i="3"/>
  <c r="AZ3" i="3"/>
  <c r="BA3" i="3"/>
  <c r="AL3" i="3"/>
  <c r="AU3" i="3" s="1"/>
  <c r="Y3" i="3"/>
  <c r="Z3" i="3"/>
  <c r="AM3" i="3"/>
  <c r="AN3" i="3"/>
  <c r="AA3" i="3"/>
  <c r="BI23" i="3"/>
  <c r="AL23" i="3"/>
  <c r="AU23" i="3" s="1"/>
  <c r="Y23" i="3"/>
  <c r="Z23" i="3"/>
  <c r="AM23" i="3"/>
  <c r="AN23" i="3"/>
  <c r="AA23" i="3"/>
  <c r="BI22" i="3"/>
  <c r="AL22" i="3"/>
  <c r="Y22" i="3"/>
  <c r="Z22" i="3"/>
  <c r="AM22" i="3"/>
  <c r="AN22" i="3"/>
  <c r="AA22" i="3"/>
  <c r="BI104" i="3"/>
  <c r="AL104" i="3"/>
  <c r="Y104" i="3"/>
  <c r="Z104" i="3"/>
  <c r="AM104" i="3"/>
  <c r="AN104" i="3"/>
  <c r="AA104" i="3"/>
  <c r="AX21" i="3"/>
  <c r="AY21" i="3"/>
  <c r="AZ21" i="3"/>
  <c r="BA21" i="3"/>
  <c r="AL21" i="3"/>
  <c r="AU21" i="3" s="1"/>
  <c r="Y21" i="3"/>
  <c r="Z21" i="3"/>
  <c r="AM21" i="3"/>
  <c r="AN21" i="3"/>
  <c r="AA21" i="3"/>
  <c r="BI103" i="3"/>
  <c r="AL103" i="3"/>
  <c r="Y103" i="3"/>
  <c r="AU103" i="3" s="1"/>
  <c r="BL103" i="3" s="1"/>
  <c r="Z103" i="3"/>
  <c r="AM103" i="3"/>
  <c r="AN103" i="3"/>
  <c r="AA103" i="3"/>
  <c r="BI102" i="3"/>
  <c r="AL102" i="3"/>
  <c r="Y102" i="3"/>
  <c r="Z102" i="3"/>
  <c r="AM102" i="3"/>
  <c r="AN102" i="3"/>
  <c r="AA102" i="3"/>
  <c r="BI129" i="3"/>
  <c r="AL129" i="3"/>
  <c r="Y129" i="3"/>
  <c r="Z129" i="3"/>
  <c r="AM129" i="3"/>
  <c r="AN129" i="3"/>
  <c r="AA129" i="3"/>
  <c r="BI73" i="3"/>
  <c r="AL73" i="3"/>
  <c r="Y73" i="3"/>
  <c r="Z73" i="3"/>
  <c r="AM73" i="3"/>
  <c r="AN73" i="3"/>
  <c r="AA73" i="3"/>
  <c r="BI156" i="3"/>
  <c r="AL156" i="3"/>
  <c r="Y156" i="3"/>
  <c r="Z156" i="3"/>
  <c r="AM156" i="3"/>
  <c r="AN156" i="3"/>
  <c r="AA156" i="3"/>
  <c r="BI174" i="3"/>
  <c r="AL174" i="3"/>
  <c r="Y174" i="3"/>
  <c r="Z174" i="3"/>
  <c r="AM174" i="3"/>
  <c r="AN174" i="3"/>
  <c r="AA174" i="3"/>
  <c r="BI128" i="3"/>
  <c r="AL128" i="3"/>
  <c r="AU128" i="3" s="1"/>
  <c r="Y128" i="3"/>
  <c r="Z128" i="3"/>
  <c r="AM128" i="3"/>
  <c r="AN128" i="3"/>
  <c r="AA128" i="3"/>
  <c r="BI142" i="3"/>
  <c r="AL142" i="3"/>
  <c r="Y142" i="3"/>
  <c r="Z142" i="3"/>
  <c r="AM142" i="3"/>
  <c r="AN142" i="3"/>
  <c r="AA142" i="3"/>
  <c r="BI155" i="3"/>
  <c r="AL155" i="3"/>
  <c r="Y155" i="3"/>
  <c r="Z155" i="3"/>
  <c r="AM155" i="3"/>
  <c r="AN155" i="3"/>
  <c r="AA155" i="3"/>
  <c r="BI72" i="3"/>
  <c r="AL72" i="3"/>
  <c r="AU72" i="3" s="1"/>
  <c r="Y72" i="3"/>
  <c r="Z72" i="3"/>
  <c r="AM72" i="3"/>
  <c r="AN72" i="3"/>
  <c r="AA72" i="3"/>
  <c r="BI154" i="3"/>
  <c r="AL154" i="3"/>
  <c r="Y154" i="3"/>
  <c r="Z154" i="3"/>
  <c r="AM154" i="3"/>
  <c r="AN154" i="3"/>
  <c r="AA154" i="3"/>
  <c r="AX71" i="3"/>
  <c r="AY71" i="3"/>
  <c r="AZ71" i="3"/>
  <c r="BA71" i="3"/>
  <c r="AL71" i="3"/>
  <c r="Y71" i="3"/>
  <c r="Z71" i="3"/>
  <c r="AM71" i="3"/>
  <c r="AN71" i="3"/>
  <c r="AA71" i="3"/>
  <c r="BI173" i="3"/>
  <c r="AL173" i="3"/>
  <c r="Y173" i="3"/>
  <c r="Z173" i="3"/>
  <c r="AM173" i="3"/>
  <c r="AN173" i="3"/>
  <c r="AA173" i="3"/>
  <c r="AX141" i="3"/>
  <c r="AY141" i="3"/>
  <c r="AZ141" i="3"/>
  <c r="BA141" i="3"/>
  <c r="AL141" i="3"/>
  <c r="Y141" i="3"/>
  <c r="Z141" i="3"/>
  <c r="AM141" i="3"/>
  <c r="AO141" i="3" s="1"/>
  <c r="AN141" i="3"/>
  <c r="AA141" i="3"/>
  <c r="BI153" i="3"/>
  <c r="AL153" i="3"/>
  <c r="AU153" i="3" s="1"/>
  <c r="BL153" i="3" s="1"/>
  <c r="Y153" i="3"/>
  <c r="Z153" i="3"/>
  <c r="AM153" i="3"/>
  <c r="AN153" i="3"/>
  <c r="AA153" i="3"/>
  <c r="BI172" i="3"/>
  <c r="AL172" i="3"/>
  <c r="Y172" i="3"/>
  <c r="Z172" i="3"/>
  <c r="AM172" i="3"/>
  <c r="AN172" i="3"/>
  <c r="AA172" i="3"/>
  <c r="BI127" i="3"/>
  <c r="AL127" i="3"/>
  <c r="AU127" i="3" s="1"/>
  <c r="Y127" i="3"/>
  <c r="Z127" i="3"/>
  <c r="AM127" i="3"/>
  <c r="AN127" i="3"/>
  <c r="AA127" i="3"/>
  <c r="BI70" i="3"/>
  <c r="AL70" i="3"/>
  <c r="Y70" i="3"/>
  <c r="Z70" i="3"/>
  <c r="AM70" i="3"/>
  <c r="AN70" i="3"/>
  <c r="AA70" i="3"/>
  <c r="BI152" i="3"/>
  <c r="AL152" i="3"/>
  <c r="Y152" i="3"/>
  <c r="Z152" i="3"/>
  <c r="AM152" i="3"/>
  <c r="AN152" i="3"/>
  <c r="AA152" i="3"/>
  <c r="BI151" i="3"/>
  <c r="AL151" i="3"/>
  <c r="Y151" i="3"/>
  <c r="Z151" i="3"/>
  <c r="AM151" i="3"/>
  <c r="AN151" i="3"/>
  <c r="AA151" i="3"/>
  <c r="BI171" i="3"/>
  <c r="AL171" i="3"/>
  <c r="AU171" i="3" s="1"/>
  <c r="BL171" i="3" s="1"/>
  <c r="Y171" i="3"/>
  <c r="Z171" i="3"/>
  <c r="AM171" i="3"/>
  <c r="AN171" i="3"/>
  <c r="AA171" i="3"/>
  <c r="AX140" i="3"/>
  <c r="AY140" i="3"/>
  <c r="AZ140" i="3"/>
  <c r="BA140" i="3"/>
  <c r="AL140" i="3"/>
  <c r="Y140" i="3"/>
  <c r="Z140" i="3"/>
  <c r="AM140" i="3"/>
  <c r="AN140" i="3"/>
  <c r="AA140" i="3"/>
  <c r="BI170" i="3"/>
  <c r="AL170" i="3"/>
  <c r="AU170" i="3" s="1"/>
  <c r="Y170" i="3"/>
  <c r="Z170" i="3"/>
  <c r="AM170" i="3"/>
  <c r="AN170" i="3"/>
  <c r="AA170" i="3"/>
  <c r="BI139" i="3"/>
  <c r="AL139" i="3"/>
  <c r="AU139" i="3" s="1"/>
  <c r="Y139" i="3"/>
  <c r="Z139" i="3"/>
  <c r="AM139" i="3"/>
  <c r="AN139" i="3"/>
  <c r="AA139" i="3"/>
  <c r="BI150" i="3"/>
  <c r="AL150" i="3"/>
  <c r="Y150" i="3"/>
  <c r="Z150" i="3"/>
  <c r="AM150" i="3"/>
  <c r="AN150" i="3"/>
  <c r="AA150" i="3"/>
  <c r="BI69" i="3"/>
  <c r="AL69" i="3"/>
  <c r="Y69" i="3"/>
  <c r="Z69" i="3"/>
  <c r="AM69" i="3"/>
  <c r="AN69" i="3"/>
  <c r="AA69" i="3"/>
  <c r="BI126" i="3"/>
  <c r="AL126" i="3"/>
  <c r="Y126" i="3"/>
  <c r="AU126" i="3" s="1"/>
  <c r="Z126" i="3"/>
  <c r="AM126" i="3"/>
  <c r="AN126" i="3"/>
  <c r="AA126" i="3"/>
  <c r="AX146" i="3"/>
  <c r="AY146" i="3"/>
  <c r="AZ146" i="3"/>
  <c r="BA146" i="3"/>
  <c r="AL146" i="3"/>
  <c r="Y146" i="3"/>
  <c r="Z146" i="3"/>
  <c r="AM146" i="3"/>
  <c r="AN146" i="3"/>
  <c r="AA146" i="3"/>
  <c r="AO146" i="3" s="1"/>
  <c r="BI125" i="3"/>
  <c r="AL125" i="3"/>
  <c r="Y125" i="3"/>
  <c r="Z125" i="3"/>
  <c r="AM125" i="3"/>
  <c r="AN125" i="3"/>
  <c r="AA125" i="3"/>
  <c r="BI145" i="3"/>
  <c r="AL145" i="3"/>
  <c r="Y145" i="3"/>
  <c r="Z145" i="3"/>
  <c r="AM145" i="3"/>
  <c r="AN145" i="3"/>
  <c r="AA145" i="3"/>
  <c r="BI124" i="3"/>
  <c r="AL124" i="3"/>
  <c r="AU124" i="3" s="1"/>
  <c r="Y124" i="3"/>
  <c r="Z124" i="3"/>
  <c r="AM124" i="3"/>
  <c r="AN124" i="3"/>
  <c r="AA124" i="3"/>
  <c r="AX177" i="3"/>
  <c r="AY177" i="3"/>
  <c r="AZ177" i="3"/>
  <c r="BA177" i="3"/>
  <c r="AL177" i="3"/>
  <c r="Y177" i="3"/>
  <c r="AU177" i="3" s="1"/>
  <c r="Z177" i="3"/>
  <c r="AM177" i="3"/>
  <c r="AN177" i="3"/>
  <c r="AA177" i="3"/>
  <c r="BI123" i="3"/>
  <c r="AL123" i="3"/>
  <c r="Y123" i="3"/>
  <c r="Z123" i="3"/>
  <c r="AM123" i="3"/>
  <c r="AN123" i="3"/>
  <c r="AA123" i="3"/>
  <c r="BI144" i="3"/>
  <c r="AL144" i="3"/>
  <c r="Y144" i="3"/>
  <c r="Z144" i="3"/>
  <c r="AM144" i="3"/>
  <c r="AN144" i="3"/>
  <c r="AA144" i="3"/>
  <c r="BI122" i="3"/>
  <c r="AL122" i="3"/>
  <c r="AU122" i="3" s="1"/>
  <c r="BL122" i="3" s="1"/>
  <c r="Y122" i="3"/>
  <c r="Z122" i="3"/>
  <c r="AM122" i="3"/>
  <c r="AP122" i="3" s="1"/>
  <c r="AN122" i="3"/>
  <c r="AA122" i="3"/>
  <c r="AX176" i="3"/>
  <c r="AY176" i="3"/>
  <c r="AZ176" i="3"/>
  <c r="BA176" i="3"/>
  <c r="AL176" i="3"/>
  <c r="Y176" i="3"/>
  <c r="Z176" i="3"/>
  <c r="AM176" i="3"/>
  <c r="AN176" i="3"/>
  <c r="AA176" i="3"/>
  <c r="BI121" i="3"/>
  <c r="AL121" i="3"/>
  <c r="Y121" i="3"/>
  <c r="Z121" i="3"/>
  <c r="AM121" i="3"/>
  <c r="AN121" i="3"/>
  <c r="AA121" i="3"/>
  <c r="AX175" i="3"/>
  <c r="BC175" i="3" s="1"/>
  <c r="AY175" i="3"/>
  <c r="AZ175" i="3"/>
  <c r="BA175" i="3"/>
  <c r="AL175" i="3"/>
  <c r="AU175" i="3" s="1"/>
  <c r="Y175" i="3"/>
  <c r="Z175" i="3"/>
  <c r="AM175" i="3"/>
  <c r="AN175" i="3"/>
  <c r="AA175" i="3"/>
  <c r="BI120" i="3"/>
  <c r="AL120" i="3"/>
  <c r="Y120" i="3"/>
  <c r="Z120" i="3"/>
  <c r="AM120" i="3"/>
  <c r="AN120" i="3"/>
  <c r="AA120" i="3"/>
  <c r="BI143" i="3"/>
  <c r="AL143" i="3"/>
  <c r="Y143" i="3"/>
  <c r="Z143" i="3"/>
  <c r="AM143" i="3"/>
  <c r="AN143" i="3"/>
  <c r="AA143" i="3"/>
  <c r="BI210" i="3"/>
  <c r="AL210" i="3"/>
  <c r="AU210" i="3" s="1"/>
  <c r="Y210" i="3"/>
  <c r="Z210" i="3"/>
  <c r="AM210" i="3"/>
  <c r="AN210" i="3"/>
  <c r="AA210" i="3"/>
  <c r="BI250" i="3"/>
  <c r="AL250" i="3"/>
  <c r="AU250" i="3" s="1"/>
  <c r="BL250" i="3" s="1"/>
  <c r="Y250" i="3"/>
  <c r="Z250" i="3"/>
  <c r="AM250" i="3"/>
  <c r="AN250" i="3"/>
  <c r="AA250" i="3"/>
  <c r="AX233" i="3"/>
  <c r="AY233" i="3"/>
  <c r="AZ233" i="3"/>
  <c r="BA233" i="3"/>
  <c r="AL233" i="3"/>
  <c r="Y233" i="3"/>
  <c r="Z233" i="3"/>
  <c r="AM233" i="3"/>
  <c r="AN233" i="3"/>
  <c r="AA233" i="3"/>
  <c r="BI209" i="3"/>
  <c r="BL209" i="3" s="1"/>
  <c r="AL209" i="3"/>
  <c r="AU209" i="3" s="1"/>
  <c r="Y209" i="3"/>
  <c r="Z209" i="3"/>
  <c r="AM209" i="3"/>
  <c r="AN209" i="3"/>
  <c r="AA209" i="3"/>
  <c r="BI249" i="3"/>
  <c r="AL249" i="3"/>
  <c r="AU249" i="3" s="1"/>
  <c r="BL249" i="3" s="1"/>
  <c r="Y249" i="3"/>
  <c r="Z249" i="3"/>
  <c r="AM249" i="3"/>
  <c r="AN249" i="3"/>
  <c r="AA249" i="3"/>
  <c r="AX232" i="3"/>
  <c r="AY232" i="3"/>
  <c r="AZ232" i="3"/>
  <c r="BA232" i="3"/>
  <c r="AL232" i="3"/>
  <c r="Y232" i="3"/>
  <c r="Z232" i="3"/>
  <c r="AM232" i="3"/>
  <c r="AN232" i="3"/>
  <c r="AA232" i="3"/>
  <c r="BI208" i="3"/>
  <c r="AL208" i="3"/>
  <c r="AU208" i="3" s="1"/>
  <c r="Y208" i="3"/>
  <c r="Z208" i="3"/>
  <c r="AM208" i="3"/>
  <c r="AN208" i="3"/>
  <c r="AA208" i="3"/>
  <c r="BI248" i="3"/>
  <c r="AL248" i="3"/>
  <c r="AU248" i="3" s="1"/>
  <c r="BL248" i="3" s="1"/>
  <c r="Y248" i="3"/>
  <c r="Z248" i="3"/>
  <c r="AM248" i="3"/>
  <c r="AN248" i="3"/>
  <c r="AA248" i="3"/>
  <c r="AX231" i="3"/>
  <c r="AY231" i="3"/>
  <c r="AZ231" i="3"/>
  <c r="BA231" i="3"/>
  <c r="AL231" i="3"/>
  <c r="Y231" i="3"/>
  <c r="Z231" i="3"/>
  <c r="AM231" i="3"/>
  <c r="AN231" i="3"/>
  <c r="AA231" i="3"/>
  <c r="AX207" i="3"/>
  <c r="AY207" i="3"/>
  <c r="AZ207" i="3"/>
  <c r="BA207" i="3"/>
  <c r="AL207" i="3"/>
  <c r="AU207" i="3" s="1"/>
  <c r="Y207" i="3"/>
  <c r="Z207" i="3"/>
  <c r="AM207" i="3"/>
  <c r="AN207" i="3"/>
  <c r="AA207" i="3"/>
  <c r="AX247" i="3"/>
  <c r="AY247" i="3"/>
  <c r="AZ247" i="3"/>
  <c r="BA247" i="3"/>
  <c r="AL247" i="3"/>
  <c r="Y247" i="3"/>
  <c r="Z247" i="3"/>
  <c r="AM247" i="3"/>
  <c r="AN247" i="3"/>
  <c r="AA247" i="3"/>
  <c r="AX230" i="3"/>
  <c r="BC230" i="3" s="1"/>
  <c r="AY230" i="3"/>
  <c r="AZ230" i="3"/>
  <c r="BA230" i="3"/>
  <c r="AL230" i="3"/>
  <c r="Y230" i="3"/>
  <c r="Z230" i="3"/>
  <c r="AM230" i="3"/>
  <c r="AN230" i="3"/>
  <c r="AA230" i="3"/>
  <c r="AX206" i="3"/>
  <c r="AY206" i="3"/>
  <c r="AZ206" i="3"/>
  <c r="BA206" i="3"/>
  <c r="AL206" i="3"/>
  <c r="Y206" i="3"/>
  <c r="Z206" i="3"/>
  <c r="AM206" i="3"/>
  <c r="AN206" i="3"/>
  <c r="AA206" i="3"/>
  <c r="BI246" i="3"/>
  <c r="AL246" i="3"/>
  <c r="Y246" i="3"/>
  <c r="AU246" i="3" s="1"/>
  <c r="Z246" i="3"/>
  <c r="AM246" i="3"/>
  <c r="AN246" i="3"/>
  <c r="AA246" i="3"/>
  <c r="AX229" i="3"/>
  <c r="BB229" i="3" s="1"/>
  <c r="AY229" i="3"/>
  <c r="AZ229" i="3"/>
  <c r="BA229" i="3"/>
  <c r="AL229" i="3"/>
  <c r="Y229" i="3"/>
  <c r="Z229" i="3"/>
  <c r="AM229" i="3"/>
  <c r="AP229" i="3" s="1"/>
  <c r="AN229" i="3"/>
  <c r="AA229" i="3"/>
  <c r="AX205" i="3"/>
  <c r="BC205" i="3" s="1"/>
  <c r="AY205" i="3"/>
  <c r="AZ205" i="3"/>
  <c r="BA205" i="3"/>
  <c r="AL205" i="3"/>
  <c r="AU205" i="3" s="1"/>
  <c r="Y205" i="3"/>
  <c r="Z205" i="3"/>
  <c r="AM205" i="3"/>
  <c r="AN205" i="3"/>
  <c r="AA205" i="3"/>
  <c r="BI245" i="3"/>
  <c r="AL245" i="3"/>
  <c r="Y245" i="3"/>
  <c r="Z245" i="3"/>
  <c r="AM245" i="3"/>
  <c r="AN245" i="3"/>
  <c r="AA245" i="3"/>
  <c r="BI228" i="3"/>
  <c r="AL228" i="3"/>
  <c r="AU228" i="3" s="1"/>
  <c r="BL228" i="3" s="1"/>
  <c r="Y228" i="3"/>
  <c r="Z228" i="3"/>
  <c r="AM228" i="3"/>
  <c r="AN228" i="3"/>
  <c r="AA228" i="3"/>
  <c r="AX204" i="3"/>
  <c r="AY204" i="3"/>
  <c r="AZ204" i="3"/>
  <c r="BA204" i="3"/>
  <c r="AL204" i="3"/>
  <c r="Y204" i="3"/>
  <c r="Z204" i="3"/>
  <c r="AM204" i="3"/>
  <c r="AN204" i="3"/>
  <c r="AA204" i="3"/>
  <c r="BI244" i="3"/>
  <c r="AL244" i="3"/>
  <c r="Y244" i="3"/>
  <c r="Z244" i="3"/>
  <c r="AM244" i="3"/>
  <c r="AN244" i="3"/>
  <c r="AA244" i="3"/>
  <c r="BI227" i="3"/>
  <c r="AL227" i="3"/>
  <c r="Y227" i="3"/>
  <c r="Z227" i="3"/>
  <c r="AM227" i="3"/>
  <c r="AN227" i="3"/>
  <c r="AA227" i="3"/>
  <c r="AX44" i="3"/>
  <c r="BC44" i="3" s="1"/>
  <c r="AY44" i="3"/>
  <c r="AZ44" i="3"/>
  <c r="BA44" i="3"/>
  <c r="AL44" i="3"/>
  <c r="AU44" i="3" s="1"/>
  <c r="Y44" i="3"/>
  <c r="Z44" i="3"/>
  <c r="AM44" i="3"/>
  <c r="AN44" i="3"/>
  <c r="AA44" i="3"/>
  <c r="AX203" i="3"/>
  <c r="BC203" i="3" s="1"/>
  <c r="AY203" i="3"/>
  <c r="AZ203" i="3"/>
  <c r="BA203" i="3"/>
  <c r="AL203" i="3"/>
  <c r="Y203" i="3"/>
  <c r="Z203" i="3"/>
  <c r="AM203" i="3"/>
  <c r="AN203" i="3"/>
  <c r="AA203" i="3"/>
  <c r="BI243" i="3"/>
  <c r="AL243" i="3"/>
  <c r="Y243" i="3"/>
  <c r="Z243" i="3"/>
  <c r="AM243" i="3"/>
  <c r="AN243" i="3"/>
  <c r="AA243" i="3"/>
  <c r="BI202" i="3"/>
  <c r="AL202" i="3"/>
  <c r="AU202" i="3" s="1"/>
  <c r="Y202" i="3"/>
  <c r="Z202" i="3"/>
  <c r="AM202" i="3"/>
  <c r="AN202" i="3"/>
  <c r="AA202" i="3"/>
  <c r="BI242" i="3"/>
  <c r="AL242" i="3"/>
  <c r="Y242" i="3"/>
  <c r="Z242" i="3"/>
  <c r="AM242" i="3"/>
  <c r="AN242" i="3"/>
  <c r="AA242" i="3"/>
  <c r="BI226" i="3"/>
  <c r="AL226" i="3"/>
  <c r="Y226" i="3"/>
  <c r="Z226" i="3"/>
  <c r="AM226" i="3"/>
  <c r="AN226" i="3"/>
  <c r="AA226" i="3"/>
  <c r="BI201" i="3"/>
  <c r="AL201" i="3"/>
  <c r="AU201" i="3" s="1"/>
  <c r="BL201" i="3" s="1"/>
  <c r="Y201" i="3"/>
  <c r="Z201" i="3"/>
  <c r="AM201" i="3"/>
  <c r="AN201" i="3"/>
  <c r="AA201" i="3"/>
  <c r="BI241" i="3"/>
  <c r="AL241" i="3"/>
  <c r="Y241" i="3"/>
  <c r="Z241" i="3"/>
  <c r="AM241" i="3"/>
  <c r="AN241" i="3"/>
  <c r="AA241" i="3"/>
  <c r="BI225" i="3"/>
  <c r="AL225" i="3"/>
  <c r="AU225" i="3" s="1"/>
  <c r="BL225" i="3" s="1"/>
  <c r="Y225" i="3"/>
  <c r="Z225" i="3"/>
  <c r="AM225" i="3"/>
  <c r="AN225" i="3"/>
  <c r="AA225" i="3"/>
  <c r="AX200" i="3"/>
  <c r="AY200" i="3"/>
  <c r="AZ200" i="3"/>
  <c r="BA200" i="3"/>
  <c r="AL200" i="3"/>
  <c r="Y200" i="3"/>
  <c r="Z200" i="3"/>
  <c r="AM200" i="3"/>
  <c r="AN200" i="3"/>
  <c r="AA200" i="3"/>
  <c r="BI240" i="3"/>
  <c r="AL240" i="3"/>
  <c r="Y240" i="3"/>
  <c r="Z240" i="3"/>
  <c r="AM240" i="3"/>
  <c r="AP240" i="3" s="1"/>
  <c r="AN240" i="3"/>
  <c r="AA240" i="3"/>
  <c r="AX224" i="3"/>
  <c r="AY224" i="3"/>
  <c r="AZ224" i="3"/>
  <c r="BA224" i="3"/>
  <c r="AL224" i="3"/>
  <c r="Y224" i="3"/>
  <c r="Z224" i="3"/>
  <c r="AM224" i="3"/>
  <c r="AN224" i="3"/>
  <c r="AA224" i="3"/>
  <c r="BI43" i="3"/>
  <c r="AL43" i="3"/>
  <c r="Y43" i="3"/>
  <c r="Z43" i="3"/>
  <c r="AM43" i="3"/>
  <c r="AN43" i="3"/>
  <c r="AA43" i="3"/>
  <c r="AX199" i="3"/>
  <c r="AY199" i="3"/>
  <c r="AZ199" i="3"/>
  <c r="BA199" i="3"/>
  <c r="AL199" i="3"/>
  <c r="AU199" i="3" s="1"/>
  <c r="Y199" i="3"/>
  <c r="Z199" i="3"/>
  <c r="AM199" i="3"/>
  <c r="AN199" i="3"/>
  <c r="AA199" i="3"/>
  <c r="BI239" i="3"/>
  <c r="AL239" i="3"/>
  <c r="Y239" i="3"/>
  <c r="Z239" i="3"/>
  <c r="AM239" i="3"/>
  <c r="AN239" i="3"/>
  <c r="AA239" i="3"/>
  <c r="BI42" i="3"/>
  <c r="AL42" i="3"/>
  <c r="AU42" i="3" s="1"/>
  <c r="BL42" i="3" s="1"/>
  <c r="Y42" i="3"/>
  <c r="Z42" i="3"/>
  <c r="AM42" i="3"/>
  <c r="AN42" i="3"/>
  <c r="AA42" i="3"/>
  <c r="AX198" i="3"/>
  <c r="AY198" i="3"/>
  <c r="AZ198" i="3"/>
  <c r="BA198" i="3"/>
  <c r="AL198" i="3"/>
  <c r="Y198" i="3"/>
  <c r="Z198" i="3"/>
  <c r="AM198" i="3"/>
  <c r="AN198" i="3"/>
  <c r="AA198" i="3"/>
  <c r="BI238" i="3"/>
  <c r="AL238" i="3"/>
  <c r="Y238" i="3"/>
  <c r="Z238" i="3"/>
  <c r="AM238" i="3"/>
  <c r="AN238" i="3"/>
  <c r="AA238" i="3"/>
  <c r="CG531" i="2"/>
  <c r="AJ531" i="2"/>
  <c r="W531" i="2"/>
  <c r="AM531" i="2"/>
  <c r="AN531" i="2"/>
  <c r="AO531" i="2"/>
  <c r="AP531" i="2"/>
  <c r="AQ531" i="2"/>
  <c r="AR531" i="2"/>
  <c r="AS531" i="2"/>
  <c r="AT531" i="2"/>
  <c r="AU531" i="2"/>
  <c r="AV531" i="2"/>
  <c r="AZ531" i="2"/>
  <c r="BA531" i="2"/>
  <c r="BB531" i="2"/>
  <c r="BC531" i="2"/>
  <c r="BD531" i="2"/>
  <c r="BE531" i="2"/>
  <c r="BF531" i="2"/>
  <c r="BG531" i="2"/>
  <c r="BH531" i="2"/>
  <c r="BI531" i="2"/>
  <c r="CG451" i="2"/>
  <c r="AJ451" i="2"/>
  <c r="W451" i="2"/>
  <c r="AM451" i="2"/>
  <c r="AN451" i="2"/>
  <c r="AO451" i="2"/>
  <c r="AP451" i="2"/>
  <c r="AQ451" i="2"/>
  <c r="AR451" i="2"/>
  <c r="AS451" i="2"/>
  <c r="AT451" i="2"/>
  <c r="AU451" i="2"/>
  <c r="AV451" i="2"/>
  <c r="AZ451" i="2"/>
  <c r="BA451" i="2"/>
  <c r="BB451" i="2"/>
  <c r="BC451" i="2"/>
  <c r="BD451" i="2"/>
  <c r="BE451" i="2"/>
  <c r="BF451" i="2"/>
  <c r="BG451" i="2"/>
  <c r="BH451" i="2"/>
  <c r="BI451" i="2"/>
  <c r="CG314" i="2"/>
  <c r="AJ314" i="2"/>
  <c r="W314" i="2"/>
  <c r="AM314" i="2"/>
  <c r="AN314" i="2"/>
  <c r="AO314" i="2"/>
  <c r="AP314" i="2"/>
  <c r="AQ314" i="2"/>
  <c r="AR314" i="2"/>
  <c r="AS314" i="2"/>
  <c r="AT314" i="2"/>
  <c r="AU314" i="2"/>
  <c r="AV314" i="2"/>
  <c r="AZ314" i="2"/>
  <c r="BA314" i="2"/>
  <c r="BB314" i="2"/>
  <c r="BC314" i="2"/>
  <c r="BD314" i="2"/>
  <c r="BE314" i="2"/>
  <c r="BF314" i="2"/>
  <c r="BG314" i="2"/>
  <c r="BH314" i="2"/>
  <c r="BI314" i="2"/>
  <c r="CG271" i="2"/>
  <c r="AJ271" i="2"/>
  <c r="W271" i="2"/>
  <c r="AM271" i="2"/>
  <c r="AN271" i="2"/>
  <c r="AO271" i="2"/>
  <c r="AP271" i="2"/>
  <c r="AQ271" i="2"/>
  <c r="AR271" i="2"/>
  <c r="AS271" i="2"/>
  <c r="AT271" i="2"/>
  <c r="AU271" i="2"/>
  <c r="AV271" i="2"/>
  <c r="AZ271" i="2"/>
  <c r="BA271" i="2"/>
  <c r="BB271" i="2"/>
  <c r="BC271" i="2"/>
  <c r="BD271" i="2"/>
  <c r="BE271" i="2"/>
  <c r="BF271" i="2"/>
  <c r="BG271" i="2"/>
  <c r="BH271" i="2"/>
  <c r="BI271" i="2"/>
  <c r="CG383" i="2"/>
  <c r="AJ383" i="2"/>
  <c r="BS383" i="2" s="1"/>
  <c r="CH383" i="2" s="1"/>
  <c r="W383" i="2"/>
  <c r="AM383" i="2"/>
  <c r="AN383" i="2"/>
  <c r="AO383" i="2"/>
  <c r="AP383" i="2"/>
  <c r="AQ383" i="2"/>
  <c r="AR383" i="2"/>
  <c r="AS383" i="2"/>
  <c r="AT383" i="2"/>
  <c r="AU383" i="2"/>
  <c r="AV383" i="2"/>
  <c r="AZ383" i="2"/>
  <c r="BA383" i="2"/>
  <c r="BB383" i="2"/>
  <c r="BC383" i="2"/>
  <c r="BD383" i="2"/>
  <c r="BE383" i="2"/>
  <c r="BF383" i="2"/>
  <c r="BG383" i="2"/>
  <c r="BH383" i="2"/>
  <c r="BI383" i="2"/>
  <c r="AM513" i="2"/>
  <c r="AN513" i="2"/>
  <c r="AO513" i="2"/>
  <c r="AP513" i="2"/>
  <c r="AQ513" i="2"/>
  <c r="AR513" i="2"/>
  <c r="AS513" i="2"/>
  <c r="AT513" i="2"/>
  <c r="AU513" i="2"/>
  <c r="AV513" i="2"/>
  <c r="AZ513" i="2"/>
  <c r="BA513" i="2"/>
  <c r="BB513" i="2"/>
  <c r="BC513" i="2"/>
  <c r="BD513" i="2"/>
  <c r="BE513" i="2"/>
  <c r="BF513" i="2"/>
  <c r="BG513" i="2"/>
  <c r="BH513" i="2"/>
  <c r="BI513" i="2"/>
  <c r="AJ513" i="2"/>
  <c r="W513" i="2"/>
  <c r="CG313" i="2"/>
  <c r="AJ313" i="2"/>
  <c r="W313" i="2"/>
  <c r="AM313" i="2"/>
  <c r="AN313" i="2"/>
  <c r="AO313" i="2"/>
  <c r="AP313" i="2"/>
  <c r="AQ313" i="2"/>
  <c r="AR313" i="2"/>
  <c r="AS313" i="2"/>
  <c r="AT313" i="2"/>
  <c r="AU313" i="2"/>
  <c r="AV313" i="2"/>
  <c r="AZ313" i="2"/>
  <c r="BA313" i="2"/>
  <c r="BB313" i="2"/>
  <c r="BC313" i="2"/>
  <c r="BD313" i="2"/>
  <c r="BE313" i="2"/>
  <c r="BF313" i="2"/>
  <c r="BG313" i="2"/>
  <c r="BH313" i="2"/>
  <c r="BI313" i="2"/>
  <c r="CG110" i="2"/>
  <c r="AJ110" i="2"/>
  <c r="W110" i="2"/>
  <c r="AM110" i="2"/>
  <c r="AN110" i="2"/>
  <c r="AO110" i="2"/>
  <c r="AP110" i="2"/>
  <c r="AQ110" i="2"/>
  <c r="AR110" i="2"/>
  <c r="AS110" i="2"/>
  <c r="AT110" i="2"/>
  <c r="AU110" i="2"/>
  <c r="AV110" i="2"/>
  <c r="AZ110" i="2"/>
  <c r="BA110" i="2"/>
  <c r="BB110" i="2"/>
  <c r="BC110" i="2"/>
  <c r="BD110" i="2"/>
  <c r="BE110" i="2"/>
  <c r="BF110" i="2"/>
  <c r="BG110" i="2"/>
  <c r="BH110" i="2"/>
  <c r="BI110" i="2"/>
  <c r="CG536" i="2"/>
  <c r="AJ536" i="2"/>
  <c r="W536" i="2"/>
  <c r="AM536" i="2"/>
  <c r="AN536" i="2"/>
  <c r="AO536" i="2"/>
  <c r="AP536" i="2"/>
  <c r="AQ536" i="2"/>
  <c r="AR536" i="2"/>
  <c r="AS536" i="2"/>
  <c r="AT536" i="2"/>
  <c r="AU536" i="2"/>
  <c r="AV536" i="2"/>
  <c r="AZ536" i="2"/>
  <c r="BA536" i="2"/>
  <c r="BB536" i="2"/>
  <c r="BC536" i="2"/>
  <c r="BD536" i="2"/>
  <c r="BE536" i="2"/>
  <c r="BF536" i="2"/>
  <c r="BG536" i="2"/>
  <c r="BH536" i="2"/>
  <c r="BI536" i="2"/>
  <c r="CG312" i="2"/>
  <c r="AJ312" i="2"/>
  <c r="W312" i="2"/>
  <c r="AM312" i="2"/>
  <c r="AN312" i="2"/>
  <c r="AO312" i="2"/>
  <c r="AP312" i="2"/>
  <c r="AQ312" i="2"/>
  <c r="AR312" i="2"/>
  <c r="AS312" i="2"/>
  <c r="AT312" i="2"/>
  <c r="AU312" i="2"/>
  <c r="AV312" i="2"/>
  <c r="AZ312" i="2"/>
  <c r="BA312" i="2"/>
  <c r="BB312" i="2"/>
  <c r="BC312" i="2"/>
  <c r="BD312" i="2"/>
  <c r="BE312" i="2"/>
  <c r="BF312" i="2"/>
  <c r="BG312" i="2"/>
  <c r="BH312" i="2"/>
  <c r="BI312" i="2"/>
  <c r="CG215" i="2"/>
  <c r="AJ215" i="2"/>
  <c r="W215" i="2"/>
  <c r="AM215" i="2"/>
  <c r="AN215" i="2"/>
  <c r="AO215" i="2"/>
  <c r="AP215" i="2"/>
  <c r="AQ215" i="2"/>
  <c r="AR215" i="2"/>
  <c r="AS215" i="2"/>
  <c r="AT215" i="2"/>
  <c r="AU215" i="2"/>
  <c r="AV215" i="2"/>
  <c r="AZ215" i="2"/>
  <c r="BA215" i="2"/>
  <c r="BB215" i="2"/>
  <c r="BC215" i="2"/>
  <c r="BD215" i="2"/>
  <c r="BE215" i="2"/>
  <c r="BF215" i="2"/>
  <c r="BG215" i="2"/>
  <c r="BH215" i="2"/>
  <c r="BI215" i="2"/>
  <c r="CG537" i="2"/>
  <c r="AJ537" i="2"/>
  <c r="W537" i="2"/>
  <c r="AM537" i="2"/>
  <c r="AN537" i="2"/>
  <c r="AO537" i="2"/>
  <c r="AP537" i="2"/>
  <c r="AQ537" i="2"/>
  <c r="AR537" i="2"/>
  <c r="AS537" i="2"/>
  <c r="AT537" i="2"/>
  <c r="AU537" i="2"/>
  <c r="AV537" i="2"/>
  <c r="AZ537" i="2"/>
  <c r="BA537" i="2"/>
  <c r="BB537" i="2"/>
  <c r="BC537" i="2"/>
  <c r="BD537" i="2"/>
  <c r="BE537" i="2"/>
  <c r="BF537" i="2"/>
  <c r="BG537" i="2"/>
  <c r="BH537" i="2"/>
  <c r="BI537" i="2"/>
  <c r="CG109" i="2"/>
  <c r="AJ109" i="2"/>
  <c r="W109" i="2"/>
  <c r="AM109" i="2"/>
  <c r="AN109" i="2"/>
  <c r="AO109" i="2"/>
  <c r="AP109" i="2"/>
  <c r="AQ109" i="2"/>
  <c r="AR109" i="2"/>
  <c r="AS109" i="2"/>
  <c r="AT109" i="2"/>
  <c r="AU109" i="2"/>
  <c r="AV109" i="2"/>
  <c r="AZ109" i="2"/>
  <c r="BA109" i="2"/>
  <c r="BB109" i="2"/>
  <c r="BC109" i="2"/>
  <c r="BD109" i="2"/>
  <c r="BE109" i="2"/>
  <c r="BF109" i="2"/>
  <c r="BG109" i="2"/>
  <c r="BH109" i="2"/>
  <c r="BI109" i="2"/>
  <c r="CG108" i="2"/>
  <c r="AJ108" i="2"/>
  <c r="W108" i="2"/>
  <c r="AM108" i="2"/>
  <c r="AN108" i="2"/>
  <c r="AO108" i="2"/>
  <c r="AP108" i="2"/>
  <c r="AQ108" i="2"/>
  <c r="AR108" i="2"/>
  <c r="AS108" i="2"/>
  <c r="AT108" i="2"/>
  <c r="AU108" i="2"/>
  <c r="AV108" i="2"/>
  <c r="AZ108" i="2"/>
  <c r="BA108" i="2"/>
  <c r="BB108" i="2"/>
  <c r="BC108" i="2"/>
  <c r="BD108" i="2"/>
  <c r="BE108" i="2"/>
  <c r="BF108" i="2"/>
  <c r="BG108" i="2"/>
  <c r="BH108" i="2"/>
  <c r="BI108" i="2"/>
  <c r="CG535" i="2"/>
  <c r="AJ535" i="2"/>
  <c r="W535" i="2"/>
  <c r="AM535" i="2"/>
  <c r="AN535" i="2"/>
  <c r="AO535" i="2"/>
  <c r="AP535" i="2"/>
  <c r="AQ535" i="2"/>
  <c r="AR535" i="2"/>
  <c r="AS535" i="2"/>
  <c r="AT535" i="2"/>
  <c r="AU535" i="2"/>
  <c r="AV535" i="2"/>
  <c r="AZ535" i="2"/>
  <c r="BA535" i="2"/>
  <c r="BB535" i="2"/>
  <c r="BC535" i="2"/>
  <c r="BD535" i="2"/>
  <c r="BE535" i="2"/>
  <c r="BF535" i="2"/>
  <c r="BG535" i="2"/>
  <c r="BH535" i="2"/>
  <c r="BI535" i="2"/>
  <c r="CG107" i="2"/>
  <c r="AJ107" i="2"/>
  <c r="BS107" i="2" s="1"/>
  <c r="W107" i="2"/>
  <c r="AM107" i="2"/>
  <c r="AN107" i="2"/>
  <c r="AO107" i="2"/>
  <c r="AP107" i="2"/>
  <c r="AQ107" i="2"/>
  <c r="AR107" i="2"/>
  <c r="AS107" i="2"/>
  <c r="AT107" i="2"/>
  <c r="AU107" i="2"/>
  <c r="AV107" i="2"/>
  <c r="AZ107" i="2"/>
  <c r="BA107" i="2"/>
  <c r="BB107" i="2"/>
  <c r="BC107" i="2"/>
  <c r="BD107" i="2"/>
  <c r="BE107" i="2"/>
  <c r="BF107" i="2"/>
  <c r="BG107" i="2"/>
  <c r="BH107" i="2"/>
  <c r="BI107" i="2"/>
  <c r="CG270" i="2"/>
  <c r="AJ270" i="2"/>
  <c r="W270" i="2"/>
  <c r="AM270" i="2"/>
  <c r="AN270" i="2"/>
  <c r="AO270" i="2"/>
  <c r="AP270" i="2"/>
  <c r="AQ270" i="2"/>
  <c r="AR270" i="2"/>
  <c r="AS270" i="2"/>
  <c r="AT270" i="2"/>
  <c r="AU270" i="2"/>
  <c r="AV270" i="2"/>
  <c r="AZ270" i="2"/>
  <c r="BA270" i="2"/>
  <c r="BB270" i="2"/>
  <c r="BC270" i="2"/>
  <c r="BD270" i="2"/>
  <c r="BE270" i="2"/>
  <c r="BF270" i="2"/>
  <c r="BG270" i="2"/>
  <c r="BH270" i="2"/>
  <c r="BI270" i="2"/>
  <c r="CG263" i="2"/>
  <c r="AJ263" i="2"/>
  <c r="W263" i="2"/>
  <c r="AM263" i="2"/>
  <c r="AN263" i="2"/>
  <c r="AO263" i="2"/>
  <c r="AP263" i="2"/>
  <c r="AQ263" i="2"/>
  <c r="AR263" i="2"/>
  <c r="AS263" i="2"/>
  <c r="AT263" i="2"/>
  <c r="AU263" i="2"/>
  <c r="AV263" i="2"/>
  <c r="AZ263" i="2"/>
  <c r="BA263" i="2"/>
  <c r="BB263" i="2"/>
  <c r="BC263" i="2"/>
  <c r="BD263" i="2"/>
  <c r="BE263" i="2"/>
  <c r="BF263" i="2"/>
  <c r="BG263" i="2"/>
  <c r="BH263" i="2"/>
  <c r="BI263" i="2"/>
  <c r="CG348" i="2"/>
  <c r="AJ348" i="2"/>
  <c r="W348" i="2"/>
  <c r="AM348" i="2"/>
  <c r="AN348" i="2"/>
  <c r="AO348" i="2"/>
  <c r="AP348" i="2"/>
  <c r="AQ348" i="2"/>
  <c r="AR348" i="2"/>
  <c r="AS348" i="2"/>
  <c r="AT348" i="2"/>
  <c r="AU348" i="2"/>
  <c r="AV348" i="2"/>
  <c r="AZ348" i="2"/>
  <c r="BA348" i="2"/>
  <c r="BB348" i="2"/>
  <c r="BC348" i="2"/>
  <c r="BD348" i="2"/>
  <c r="BE348" i="2"/>
  <c r="BF348" i="2"/>
  <c r="BG348" i="2"/>
  <c r="BH348" i="2"/>
  <c r="BI348" i="2"/>
  <c r="CG345" i="2"/>
  <c r="AJ345" i="2"/>
  <c r="BS345" i="2" s="1"/>
  <c r="CJ345" i="2" s="1"/>
  <c r="W345" i="2"/>
  <c r="AM345" i="2"/>
  <c r="AN345" i="2"/>
  <c r="AO345" i="2"/>
  <c r="AP345" i="2"/>
  <c r="AQ345" i="2"/>
  <c r="AR345" i="2"/>
  <c r="AS345" i="2"/>
  <c r="AT345" i="2"/>
  <c r="AU345" i="2"/>
  <c r="AV345" i="2"/>
  <c r="AZ345" i="2"/>
  <c r="BA345" i="2"/>
  <c r="BB345" i="2"/>
  <c r="BC345" i="2"/>
  <c r="BD345" i="2"/>
  <c r="BE345" i="2"/>
  <c r="BF345" i="2"/>
  <c r="BG345" i="2"/>
  <c r="BH345" i="2"/>
  <c r="BI345" i="2"/>
  <c r="CG182" i="2"/>
  <c r="AJ182" i="2"/>
  <c r="W182" i="2"/>
  <c r="AM182" i="2"/>
  <c r="AN182" i="2"/>
  <c r="AO182" i="2"/>
  <c r="AP182" i="2"/>
  <c r="AQ182" i="2"/>
  <c r="AR182" i="2"/>
  <c r="AS182" i="2"/>
  <c r="AT182" i="2"/>
  <c r="AU182" i="2"/>
  <c r="AV182" i="2"/>
  <c r="AZ182" i="2"/>
  <c r="BA182" i="2"/>
  <c r="BB182" i="2"/>
  <c r="BC182" i="2"/>
  <c r="BD182" i="2"/>
  <c r="BE182" i="2"/>
  <c r="BF182" i="2"/>
  <c r="BG182" i="2"/>
  <c r="BH182" i="2"/>
  <c r="BI182" i="2"/>
  <c r="AM629" i="2"/>
  <c r="AN629" i="2"/>
  <c r="AO629" i="2"/>
  <c r="AP629" i="2"/>
  <c r="AQ629" i="2"/>
  <c r="AR629" i="2"/>
  <c r="AS629" i="2"/>
  <c r="AT629" i="2"/>
  <c r="AU629" i="2"/>
  <c r="AV629" i="2"/>
  <c r="AZ629" i="2"/>
  <c r="BA629" i="2"/>
  <c r="BB629" i="2"/>
  <c r="BC629" i="2"/>
  <c r="BD629" i="2"/>
  <c r="BE629" i="2"/>
  <c r="BF629" i="2"/>
  <c r="BG629" i="2"/>
  <c r="BH629" i="2"/>
  <c r="BI629" i="2"/>
  <c r="AJ629" i="2"/>
  <c r="W629" i="2"/>
  <c r="CG619" i="2"/>
  <c r="AJ619" i="2"/>
  <c r="W619" i="2"/>
  <c r="AM619" i="2"/>
  <c r="AN619" i="2"/>
  <c r="AO619" i="2"/>
  <c r="AP619" i="2"/>
  <c r="AQ619" i="2"/>
  <c r="AR619" i="2"/>
  <c r="AS619" i="2"/>
  <c r="AT619" i="2"/>
  <c r="AU619" i="2"/>
  <c r="AV619" i="2"/>
  <c r="AZ619" i="2"/>
  <c r="BA619" i="2"/>
  <c r="BB619" i="2"/>
  <c r="BC619" i="2"/>
  <c r="BD619" i="2"/>
  <c r="BE619" i="2"/>
  <c r="BF619" i="2"/>
  <c r="BG619" i="2"/>
  <c r="BH619" i="2"/>
  <c r="BI619" i="2"/>
  <c r="CG106" i="2"/>
  <c r="AJ106" i="2"/>
  <c r="W106" i="2"/>
  <c r="AM106" i="2"/>
  <c r="AN106" i="2"/>
  <c r="AO106" i="2"/>
  <c r="AP106" i="2"/>
  <c r="AQ106" i="2"/>
  <c r="AR106" i="2"/>
  <c r="AS106" i="2"/>
  <c r="AT106" i="2"/>
  <c r="AU106" i="2"/>
  <c r="AV106" i="2"/>
  <c r="AZ106" i="2"/>
  <c r="BA106" i="2"/>
  <c r="BB106" i="2"/>
  <c r="BC106" i="2"/>
  <c r="BD106" i="2"/>
  <c r="BE106" i="2"/>
  <c r="BF106" i="2"/>
  <c r="BG106" i="2"/>
  <c r="BH106" i="2"/>
  <c r="BI106" i="2"/>
  <c r="CG188" i="2"/>
  <c r="AJ188" i="2"/>
  <c r="W188" i="2"/>
  <c r="AM188" i="2"/>
  <c r="AN188" i="2"/>
  <c r="AO188" i="2"/>
  <c r="AP188" i="2"/>
  <c r="AQ188" i="2"/>
  <c r="AR188" i="2"/>
  <c r="AS188" i="2"/>
  <c r="AT188" i="2"/>
  <c r="AU188" i="2"/>
  <c r="AV188" i="2"/>
  <c r="AZ188" i="2"/>
  <c r="BA188" i="2"/>
  <c r="BB188" i="2"/>
  <c r="BC188" i="2"/>
  <c r="BD188" i="2"/>
  <c r="BE188" i="2"/>
  <c r="BF188" i="2"/>
  <c r="BG188" i="2"/>
  <c r="BH188" i="2"/>
  <c r="BI188" i="2"/>
  <c r="CG404" i="2"/>
  <c r="AJ404" i="2"/>
  <c r="W404" i="2"/>
  <c r="AM404" i="2"/>
  <c r="AN404" i="2"/>
  <c r="AO404" i="2"/>
  <c r="AP404" i="2"/>
  <c r="AQ404" i="2"/>
  <c r="AR404" i="2"/>
  <c r="AS404" i="2"/>
  <c r="AT404" i="2"/>
  <c r="AU404" i="2"/>
  <c r="AV404" i="2"/>
  <c r="AZ404" i="2"/>
  <c r="BA404" i="2"/>
  <c r="BB404" i="2"/>
  <c r="BC404" i="2"/>
  <c r="BD404" i="2"/>
  <c r="BE404" i="2"/>
  <c r="BF404" i="2"/>
  <c r="BG404" i="2"/>
  <c r="BH404" i="2"/>
  <c r="BI404" i="2"/>
  <c r="CG372" i="2"/>
  <c r="AJ372" i="2"/>
  <c r="W372" i="2"/>
  <c r="AM372" i="2"/>
  <c r="AN372" i="2"/>
  <c r="AO372" i="2"/>
  <c r="AP372" i="2"/>
  <c r="AQ372" i="2"/>
  <c r="AR372" i="2"/>
  <c r="AS372" i="2"/>
  <c r="AT372" i="2"/>
  <c r="AU372" i="2"/>
  <c r="AV372" i="2"/>
  <c r="AZ372" i="2"/>
  <c r="BA372" i="2"/>
  <c r="BB372" i="2"/>
  <c r="BC372" i="2"/>
  <c r="BD372" i="2"/>
  <c r="BE372" i="2"/>
  <c r="BF372" i="2"/>
  <c r="BG372" i="2"/>
  <c r="BH372" i="2"/>
  <c r="BI372" i="2"/>
  <c r="CG118" i="2"/>
  <c r="AJ118" i="2"/>
  <c r="W118" i="2"/>
  <c r="AM118" i="2"/>
  <c r="AN118" i="2"/>
  <c r="AO118" i="2"/>
  <c r="AP118" i="2"/>
  <c r="AQ118" i="2"/>
  <c r="AR118" i="2"/>
  <c r="AS118" i="2"/>
  <c r="AT118" i="2"/>
  <c r="AU118" i="2"/>
  <c r="AV118" i="2"/>
  <c r="AZ118" i="2"/>
  <c r="BA118" i="2"/>
  <c r="BB118" i="2"/>
  <c r="BC118" i="2"/>
  <c r="BD118" i="2"/>
  <c r="BE118" i="2"/>
  <c r="BF118" i="2"/>
  <c r="BG118" i="2"/>
  <c r="BH118" i="2"/>
  <c r="BI118" i="2"/>
  <c r="CG57" i="2"/>
  <c r="AJ57" i="2"/>
  <c r="W57" i="2"/>
  <c r="AM57" i="2"/>
  <c r="AN57" i="2"/>
  <c r="AO57" i="2"/>
  <c r="AP57" i="2"/>
  <c r="AQ57" i="2"/>
  <c r="AR57" i="2"/>
  <c r="AS57" i="2"/>
  <c r="AT57" i="2"/>
  <c r="AU57" i="2"/>
  <c r="AV57" i="2"/>
  <c r="AZ57" i="2"/>
  <c r="BA57" i="2"/>
  <c r="BB57" i="2"/>
  <c r="BC57" i="2"/>
  <c r="BD57" i="2"/>
  <c r="BE57" i="2"/>
  <c r="BF57" i="2"/>
  <c r="BG57" i="2"/>
  <c r="BH57" i="2"/>
  <c r="BI57" i="2"/>
  <c r="CG389" i="2"/>
  <c r="AJ389" i="2"/>
  <c r="W389" i="2"/>
  <c r="AM389" i="2"/>
  <c r="AN389" i="2"/>
  <c r="AO389" i="2"/>
  <c r="AP389" i="2"/>
  <c r="AQ389" i="2"/>
  <c r="AR389" i="2"/>
  <c r="AS389" i="2"/>
  <c r="AT389" i="2"/>
  <c r="AU389" i="2"/>
  <c r="AV389" i="2"/>
  <c r="AZ389" i="2"/>
  <c r="BA389" i="2"/>
  <c r="BB389" i="2"/>
  <c r="BC389" i="2"/>
  <c r="BD389" i="2"/>
  <c r="BE389" i="2"/>
  <c r="BF389" i="2"/>
  <c r="BG389" i="2"/>
  <c r="BH389" i="2"/>
  <c r="BI389" i="2"/>
  <c r="CG520" i="2"/>
  <c r="AJ520" i="2"/>
  <c r="W520" i="2"/>
  <c r="AM520" i="2"/>
  <c r="AN520" i="2"/>
  <c r="AO520" i="2"/>
  <c r="AP520" i="2"/>
  <c r="AQ520" i="2"/>
  <c r="AR520" i="2"/>
  <c r="AS520" i="2"/>
  <c r="AT520" i="2"/>
  <c r="AU520" i="2"/>
  <c r="AV520" i="2"/>
  <c r="AZ520" i="2"/>
  <c r="BA520" i="2"/>
  <c r="BB520" i="2"/>
  <c r="BC520" i="2"/>
  <c r="BD520" i="2"/>
  <c r="BE520" i="2"/>
  <c r="BF520" i="2"/>
  <c r="BG520" i="2"/>
  <c r="BH520" i="2"/>
  <c r="BI520" i="2"/>
  <c r="AM525" i="2"/>
  <c r="AN525" i="2"/>
  <c r="AO525" i="2"/>
  <c r="AP525" i="2"/>
  <c r="AQ525" i="2"/>
  <c r="AR525" i="2"/>
  <c r="AS525" i="2"/>
  <c r="AT525" i="2"/>
  <c r="AU525" i="2"/>
  <c r="AV525" i="2"/>
  <c r="AZ525" i="2"/>
  <c r="BA525" i="2"/>
  <c r="BB525" i="2"/>
  <c r="BC525" i="2"/>
  <c r="BD525" i="2"/>
  <c r="BE525" i="2"/>
  <c r="BF525" i="2"/>
  <c r="BG525" i="2"/>
  <c r="BH525" i="2"/>
  <c r="BI525" i="2"/>
  <c r="AJ525" i="2"/>
  <c r="W525" i="2"/>
  <c r="CG113" i="2"/>
  <c r="AJ113" i="2"/>
  <c r="W113" i="2"/>
  <c r="AM113" i="2"/>
  <c r="AN113" i="2"/>
  <c r="AO113" i="2"/>
  <c r="AP113" i="2"/>
  <c r="AQ113" i="2"/>
  <c r="AR113" i="2"/>
  <c r="AS113" i="2"/>
  <c r="AT113" i="2"/>
  <c r="AU113" i="2"/>
  <c r="AV113" i="2"/>
  <c r="AZ113" i="2"/>
  <c r="BA113" i="2"/>
  <c r="BB113" i="2"/>
  <c r="BC113" i="2"/>
  <c r="BD113" i="2"/>
  <c r="BE113" i="2"/>
  <c r="BF113" i="2"/>
  <c r="BG113" i="2"/>
  <c r="BH113" i="2"/>
  <c r="BI113" i="2"/>
  <c r="CG105" i="2"/>
  <c r="AJ105" i="2"/>
  <c r="W105" i="2"/>
  <c r="AM105" i="2"/>
  <c r="AN105" i="2"/>
  <c r="AO105" i="2"/>
  <c r="AP105" i="2"/>
  <c r="AQ105" i="2"/>
  <c r="AR105" i="2"/>
  <c r="AS105" i="2"/>
  <c r="AT105" i="2"/>
  <c r="AU105" i="2"/>
  <c r="AV105" i="2"/>
  <c r="AZ105" i="2"/>
  <c r="BL105" i="2" s="1"/>
  <c r="BA105" i="2"/>
  <c r="BB105" i="2"/>
  <c r="BC105" i="2"/>
  <c r="BD105" i="2"/>
  <c r="BE105" i="2"/>
  <c r="BF105" i="2"/>
  <c r="BG105" i="2"/>
  <c r="BH105" i="2"/>
  <c r="BI105" i="2"/>
  <c r="CG196" i="2"/>
  <c r="AJ196" i="2"/>
  <c r="W196" i="2"/>
  <c r="AM196" i="2"/>
  <c r="AN196" i="2"/>
  <c r="AO196" i="2"/>
  <c r="AP196" i="2"/>
  <c r="AQ196" i="2"/>
  <c r="AR196" i="2"/>
  <c r="AS196" i="2"/>
  <c r="AT196" i="2"/>
  <c r="AU196" i="2"/>
  <c r="AV196" i="2"/>
  <c r="AZ196" i="2"/>
  <c r="BA196" i="2"/>
  <c r="BB196" i="2"/>
  <c r="BC196" i="2"/>
  <c r="BD196" i="2"/>
  <c r="BE196" i="2"/>
  <c r="BF196" i="2"/>
  <c r="BG196" i="2"/>
  <c r="BH196" i="2"/>
  <c r="BI196" i="2"/>
  <c r="CG160" i="2"/>
  <c r="AJ160" i="2"/>
  <c r="W160" i="2"/>
  <c r="AM160" i="2"/>
  <c r="AN160" i="2"/>
  <c r="AO160" i="2"/>
  <c r="AP160" i="2"/>
  <c r="AQ160" i="2"/>
  <c r="AR160" i="2"/>
  <c r="AS160" i="2"/>
  <c r="AT160" i="2"/>
  <c r="AU160" i="2"/>
  <c r="AV160" i="2"/>
  <c r="AZ160" i="2"/>
  <c r="BA160" i="2"/>
  <c r="BB160" i="2"/>
  <c r="BC160" i="2"/>
  <c r="BD160" i="2"/>
  <c r="BE160" i="2"/>
  <c r="BF160" i="2"/>
  <c r="BG160" i="2"/>
  <c r="BH160" i="2"/>
  <c r="BI160" i="2"/>
  <c r="CG417" i="2"/>
  <c r="AJ417" i="2"/>
  <c r="W417" i="2"/>
  <c r="AM417" i="2"/>
  <c r="AN417" i="2"/>
  <c r="AO417" i="2"/>
  <c r="AP417" i="2"/>
  <c r="AQ417" i="2"/>
  <c r="AR417" i="2"/>
  <c r="AS417" i="2"/>
  <c r="AT417" i="2"/>
  <c r="AU417" i="2"/>
  <c r="AV417" i="2"/>
  <c r="AZ417" i="2"/>
  <c r="BA417" i="2"/>
  <c r="BB417" i="2"/>
  <c r="BC417" i="2"/>
  <c r="BD417" i="2"/>
  <c r="BE417" i="2"/>
  <c r="BF417" i="2"/>
  <c r="BG417" i="2"/>
  <c r="BH417" i="2"/>
  <c r="BI417" i="2"/>
  <c r="CG185" i="2"/>
  <c r="AJ185" i="2"/>
  <c r="W185" i="2"/>
  <c r="AM185" i="2"/>
  <c r="AN185" i="2"/>
  <c r="AO185" i="2"/>
  <c r="AP185" i="2"/>
  <c r="AQ185" i="2"/>
  <c r="AR185" i="2"/>
  <c r="AS185" i="2"/>
  <c r="AT185" i="2"/>
  <c r="AU185" i="2"/>
  <c r="AV185" i="2"/>
  <c r="AZ185" i="2"/>
  <c r="BA185" i="2"/>
  <c r="BB185" i="2"/>
  <c r="BC185" i="2"/>
  <c r="BD185" i="2"/>
  <c r="BE185" i="2"/>
  <c r="BF185" i="2"/>
  <c r="BG185" i="2"/>
  <c r="BH185" i="2"/>
  <c r="BI185" i="2"/>
  <c r="CG311" i="2"/>
  <c r="AJ311" i="2"/>
  <c r="W311" i="2"/>
  <c r="AM311" i="2"/>
  <c r="AN311" i="2"/>
  <c r="AO311" i="2"/>
  <c r="AP311" i="2"/>
  <c r="AQ311" i="2"/>
  <c r="AR311" i="2"/>
  <c r="AS311" i="2"/>
  <c r="AT311" i="2"/>
  <c r="AU311" i="2"/>
  <c r="AV311" i="2"/>
  <c r="AZ311" i="2"/>
  <c r="BA311" i="2"/>
  <c r="BB311" i="2"/>
  <c r="BC311" i="2"/>
  <c r="BD311" i="2"/>
  <c r="BE311" i="2"/>
  <c r="BF311" i="2"/>
  <c r="BG311" i="2"/>
  <c r="BH311" i="2"/>
  <c r="BI311" i="2"/>
  <c r="CG391" i="2"/>
  <c r="AJ391" i="2"/>
  <c r="W391" i="2"/>
  <c r="AM391" i="2"/>
  <c r="AN391" i="2"/>
  <c r="AO391" i="2"/>
  <c r="AP391" i="2"/>
  <c r="AQ391" i="2"/>
  <c r="AR391" i="2"/>
  <c r="AS391" i="2"/>
  <c r="AT391" i="2"/>
  <c r="AU391" i="2"/>
  <c r="AV391" i="2"/>
  <c r="AZ391" i="2"/>
  <c r="BA391" i="2"/>
  <c r="BB391" i="2"/>
  <c r="BC391" i="2"/>
  <c r="BD391" i="2"/>
  <c r="BE391" i="2"/>
  <c r="BF391" i="2"/>
  <c r="BG391" i="2"/>
  <c r="BH391" i="2"/>
  <c r="BI391" i="2"/>
  <c r="CG346" i="2"/>
  <c r="AJ346" i="2"/>
  <c r="W346" i="2"/>
  <c r="AM346" i="2"/>
  <c r="AN346" i="2"/>
  <c r="AO346" i="2"/>
  <c r="AP346" i="2"/>
  <c r="AQ346" i="2"/>
  <c r="AR346" i="2"/>
  <c r="AS346" i="2"/>
  <c r="AT346" i="2"/>
  <c r="AU346" i="2"/>
  <c r="AV346" i="2"/>
  <c r="AZ346" i="2"/>
  <c r="BA346" i="2"/>
  <c r="BB346" i="2"/>
  <c r="BC346" i="2"/>
  <c r="BD346" i="2"/>
  <c r="BE346" i="2"/>
  <c r="BF346" i="2"/>
  <c r="BG346" i="2"/>
  <c r="BH346" i="2"/>
  <c r="BI346" i="2"/>
  <c r="CG423" i="2"/>
  <c r="AJ423" i="2"/>
  <c r="W423" i="2"/>
  <c r="AM423" i="2"/>
  <c r="AN423" i="2"/>
  <c r="AO423" i="2"/>
  <c r="AP423" i="2"/>
  <c r="AQ423" i="2"/>
  <c r="AR423" i="2"/>
  <c r="AS423" i="2"/>
  <c r="AT423" i="2"/>
  <c r="AU423" i="2"/>
  <c r="AV423" i="2"/>
  <c r="AZ423" i="2"/>
  <c r="BA423" i="2"/>
  <c r="BB423" i="2"/>
  <c r="BC423" i="2"/>
  <c r="BD423" i="2"/>
  <c r="BE423" i="2"/>
  <c r="BF423" i="2"/>
  <c r="BG423" i="2"/>
  <c r="BH423" i="2"/>
  <c r="BI423" i="2"/>
  <c r="CG135" i="2"/>
  <c r="AJ135" i="2"/>
  <c r="W135" i="2"/>
  <c r="AM135" i="2"/>
  <c r="AN135" i="2"/>
  <c r="AO135" i="2"/>
  <c r="AP135" i="2"/>
  <c r="AQ135" i="2"/>
  <c r="AR135" i="2"/>
  <c r="AS135" i="2"/>
  <c r="AT135" i="2"/>
  <c r="AU135" i="2"/>
  <c r="AV135" i="2"/>
  <c r="AZ135" i="2"/>
  <c r="BA135" i="2"/>
  <c r="BB135" i="2"/>
  <c r="BC135" i="2"/>
  <c r="BD135" i="2"/>
  <c r="BE135" i="2"/>
  <c r="BF135" i="2"/>
  <c r="BG135" i="2"/>
  <c r="BH135" i="2"/>
  <c r="BI135" i="2"/>
  <c r="CG159" i="2"/>
  <c r="AJ159" i="2"/>
  <c r="W159" i="2"/>
  <c r="AM159" i="2"/>
  <c r="AN159" i="2"/>
  <c r="AO159" i="2"/>
  <c r="AP159" i="2"/>
  <c r="AQ159" i="2"/>
  <c r="AR159" i="2"/>
  <c r="AS159" i="2"/>
  <c r="AT159" i="2"/>
  <c r="AU159" i="2"/>
  <c r="AV159" i="2"/>
  <c r="AZ159" i="2"/>
  <c r="BA159" i="2"/>
  <c r="BB159" i="2"/>
  <c r="BC159" i="2"/>
  <c r="BD159" i="2"/>
  <c r="BE159" i="2"/>
  <c r="BF159" i="2"/>
  <c r="BG159" i="2"/>
  <c r="BH159" i="2"/>
  <c r="BI159" i="2"/>
  <c r="CG239" i="2"/>
  <c r="AJ239" i="2"/>
  <c r="W239" i="2"/>
  <c r="AM239" i="2"/>
  <c r="AN239" i="2"/>
  <c r="AO239" i="2"/>
  <c r="AP239" i="2"/>
  <c r="AQ239" i="2"/>
  <c r="AR239" i="2"/>
  <c r="AS239" i="2"/>
  <c r="AT239" i="2"/>
  <c r="AU239" i="2"/>
  <c r="AV239" i="2"/>
  <c r="AZ239" i="2"/>
  <c r="BA239" i="2"/>
  <c r="BB239" i="2"/>
  <c r="BC239" i="2"/>
  <c r="BD239" i="2"/>
  <c r="BE239" i="2"/>
  <c r="BF239" i="2"/>
  <c r="BG239" i="2"/>
  <c r="BH239" i="2"/>
  <c r="BI239" i="2"/>
  <c r="CG347" i="2"/>
  <c r="AJ347" i="2"/>
  <c r="W347" i="2"/>
  <c r="AM347" i="2"/>
  <c r="AN347" i="2"/>
  <c r="AO347" i="2"/>
  <c r="AP347" i="2"/>
  <c r="AQ347" i="2"/>
  <c r="AR347" i="2"/>
  <c r="AS347" i="2"/>
  <c r="AT347" i="2"/>
  <c r="AU347" i="2"/>
  <c r="AV347" i="2"/>
  <c r="AZ347" i="2"/>
  <c r="BA347" i="2"/>
  <c r="BB347" i="2"/>
  <c r="BC347" i="2"/>
  <c r="BD347" i="2"/>
  <c r="BE347" i="2"/>
  <c r="BF347" i="2"/>
  <c r="BG347" i="2"/>
  <c r="BH347" i="2"/>
  <c r="BI347" i="2"/>
  <c r="CG365" i="2"/>
  <c r="AJ365" i="2"/>
  <c r="W365" i="2"/>
  <c r="AM365" i="2"/>
  <c r="AN365" i="2"/>
  <c r="AO365" i="2"/>
  <c r="AP365" i="2"/>
  <c r="AQ365" i="2"/>
  <c r="AR365" i="2"/>
  <c r="AS365" i="2"/>
  <c r="AT365" i="2"/>
  <c r="AU365" i="2"/>
  <c r="AV365" i="2"/>
  <c r="AZ365" i="2"/>
  <c r="BA365" i="2"/>
  <c r="BB365" i="2"/>
  <c r="BC365" i="2"/>
  <c r="BD365" i="2"/>
  <c r="BE365" i="2"/>
  <c r="BF365" i="2"/>
  <c r="BG365" i="2"/>
  <c r="BH365" i="2"/>
  <c r="BI365" i="2"/>
  <c r="CG382" i="2"/>
  <c r="AJ382" i="2"/>
  <c r="W382" i="2"/>
  <c r="AM382" i="2"/>
  <c r="AN382" i="2"/>
  <c r="AO382" i="2"/>
  <c r="AP382" i="2"/>
  <c r="AQ382" i="2"/>
  <c r="AR382" i="2"/>
  <c r="AS382" i="2"/>
  <c r="AT382" i="2"/>
  <c r="AU382" i="2"/>
  <c r="AV382" i="2"/>
  <c r="AZ382" i="2"/>
  <c r="BA382" i="2"/>
  <c r="BB382" i="2"/>
  <c r="BC382" i="2"/>
  <c r="BD382" i="2"/>
  <c r="BE382" i="2"/>
  <c r="BF382" i="2"/>
  <c r="BG382" i="2"/>
  <c r="BH382" i="2"/>
  <c r="BI382" i="2"/>
  <c r="AM464" i="2"/>
  <c r="AN464" i="2"/>
  <c r="AO464" i="2"/>
  <c r="AP464" i="2"/>
  <c r="AQ464" i="2"/>
  <c r="AR464" i="2"/>
  <c r="AS464" i="2"/>
  <c r="AT464" i="2"/>
  <c r="AU464" i="2"/>
  <c r="AV464" i="2"/>
  <c r="AZ464" i="2"/>
  <c r="BA464" i="2"/>
  <c r="BB464" i="2"/>
  <c r="BC464" i="2"/>
  <c r="BD464" i="2"/>
  <c r="BE464" i="2"/>
  <c r="BF464" i="2"/>
  <c r="BG464" i="2"/>
  <c r="BH464" i="2"/>
  <c r="BI464" i="2"/>
  <c r="AJ464" i="2"/>
  <c r="W464" i="2"/>
  <c r="CG60" i="2"/>
  <c r="AJ60" i="2"/>
  <c r="W60" i="2"/>
  <c r="BS60" i="2" s="1"/>
  <c r="CH60" i="2" s="1"/>
  <c r="AM60" i="2"/>
  <c r="AN60" i="2"/>
  <c r="AO60" i="2"/>
  <c r="AP60" i="2"/>
  <c r="AQ60" i="2"/>
  <c r="AR60" i="2"/>
  <c r="AS60" i="2"/>
  <c r="AT60" i="2"/>
  <c r="AU60" i="2"/>
  <c r="AV60" i="2"/>
  <c r="AZ60" i="2"/>
  <c r="BA60" i="2"/>
  <c r="BB60" i="2"/>
  <c r="BC60" i="2"/>
  <c r="BD60" i="2"/>
  <c r="BE60" i="2"/>
  <c r="BF60" i="2"/>
  <c r="BG60" i="2"/>
  <c r="BH60" i="2"/>
  <c r="BI60" i="2"/>
  <c r="CG310" i="2"/>
  <c r="AJ310" i="2"/>
  <c r="W310" i="2"/>
  <c r="AM310" i="2"/>
  <c r="AN310" i="2"/>
  <c r="AO310" i="2"/>
  <c r="AP310" i="2"/>
  <c r="AQ310" i="2"/>
  <c r="AR310" i="2"/>
  <c r="AS310" i="2"/>
  <c r="AT310" i="2"/>
  <c r="AU310" i="2"/>
  <c r="AV310" i="2"/>
  <c r="AZ310" i="2"/>
  <c r="BA310" i="2"/>
  <c r="BB310" i="2"/>
  <c r="BC310" i="2"/>
  <c r="BD310" i="2"/>
  <c r="BE310" i="2"/>
  <c r="BF310" i="2"/>
  <c r="BG310" i="2"/>
  <c r="BH310" i="2"/>
  <c r="BI310" i="2"/>
  <c r="CG141" i="2"/>
  <c r="AJ141" i="2"/>
  <c r="W141" i="2"/>
  <c r="AM141" i="2"/>
  <c r="AN141" i="2"/>
  <c r="AO141" i="2"/>
  <c r="AP141" i="2"/>
  <c r="AQ141" i="2"/>
  <c r="AR141" i="2"/>
  <c r="AS141" i="2"/>
  <c r="AT141" i="2"/>
  <c r="AU141" i="2"/>
  <c r="AV141" i="2"/>
  <c r="AZ141" i="2"/>
  <c r="BA141" i="2"/>
  <c r="BB141" i="2"/>
  <c r="BC141" i="2"/>
  <c r="BD141" i="2"/>
  <c r="BE141" i="2"/>
  <c r="BF141" i="2"/>
  <c r="BG141" i="2"/>
  <c r="BH141" i="2"/>
  <c r="BI141" i="2"/>
  <c r="CG140" i="2"/>
  <c r="AJ140" i="2"/>
  <c r="W140" i="2"/>
  <c r="AM140" i="2"/>
  <c r="AN140" i="2"/>
  <c r="AO140" i="2"/>
  <c r="AP140" i="2"/>
  <c r="AQ140" i="2"/>
  <c r="AR140" i="2"/>
  <c r="AS140" i="2"/>
  <c r="AT140" i="2"/>
  <c r="AU140" i="2"/>
  <c r="AV140" i="2"/>
  <c r="AZ140" i="2"/>
  <c r="BA140" i="2"/>
  <c r="BB140" i="2"/>
  <c r="BC140" i="2"/>
  <c r="BD140" i="2"/>
  <c r="BE140" i="2"/>
  <c r="BF140" i="2"/>
  <c r="BG140" i="2"/>
  <c r="BH140" i="2"/>
  <c r="BI140" i="2"/>
  <c r="CG388" i="2"/>
  <c r="AJ388" i="2"/>
  <c r="W388" i="2"/>
  <c r="BS388" i="2" s="1"/>
  <c r="CJ388" i="2" s="1"/>
  <c r="AM388" i="2"/>
  <c r="AN388" i="2"/>
  <c r="AO388" i="2"/>
  <c r="AP388" i="2"/>
  <c r="AQ388" i="2"/>
  <c r="AR388" i="2"/>
  <c r="AS388" i="2"/>
  <c r="AT388" i="2"/>
  <c r="AU388" i="2"/>
  <c r="AV388" i="2"/>
  <c r="AZ388" i="2"/>
  <c r="BA388" i="2"/>
  <c r="BB388" i="2"/>
  <c r="BC388" i="2"/>
  <c r="BD388" i="2"/>
  <c r="BE388" i="2"/>
  <c r="BF388" i="2"/>
  <c r="BG388" i="2"/>
  <c r="BH388" i="2"/>
  <c r="BI388" i="2"/>
  <c r="CG143" i="2"/>
  <c r="AJ143" i="2"/>
  <c r="W143" i="2"/>
  <c r="AM143" i="2"/>
  <c r="AN143" i="2"/>
  <c r="AO143" i="2"/>
  <c r="AP143" i="2"/>
  <c r="AQ143" i="2"/>
  <c r="AR143" i="2"/>
  <c r="AS143" i="2"/>
  <c r="AT143" i="2"/>
  <c r="AU143" i="2"/>
  <c r="AV143" i="2"/>
  <c r="AZ143" i="2"/>
  <c r="BA143" i="2"/>
  <c r="BB143" i="2"/>
  <c r="BC143" i="2"/>
  <c r="BD143" i="2"/>
  <c r="BE143" i="2"/>
  <c r="BF143" i="2"/>
  <c r="BG143" i="2"/>
  <c r="BH143" i="2"/>
  <c r="BI143" i="2"/>
  <c r="CG172" i="2"/>
  <c r="AJ172" i="2"/>
  <c r="W172" i="2"/>
  <c r="AM172" i="2"/>
  <c r="AN172" i="2"/>
  <c r="AO172" i="2"/>
  <c r="AP172" i="2"/>
  <c r="AQ172" i="2"/>
  <c r="AR172" i="2"/>
  <c r="AS172" i="2"/>
  <c r="AT172" i="2"/>
  <c r="AU172" i="2"/>
  <c r="AV172" i="2"/>
  <c r="AZ172" i="2"/>
  <c r="BA172" i="2"/>
  <c r="BB172" i="2"/>
  <c r="BC172" i="2"/>
  <c r="BD172" i="2"/>
  <c r="BE172" i="2"/>
  <c r="BF172" i="2"/>
  <c r="BG172" i="2"/>
  <c r="BH172" i="2"/>
  <c r="BI172" i="2"/>
  <c r="CG158" i="2"/>
  <c r="AJ158" i="2"/>
  <c r="W158" i="2"/>
  <c r="AM158" i="2"/>
  <c r="AN158" i="2"/>
  <c r="AO158" i="2"/>
  <c r="AP158" i="2"/>
  <c r="AQ158" i="2"/>
  <c r="AR158" i="2"/>
  <c r="AS158" i="2"/>
  <c r="AT158" i="2"/>
  <c r="AU158" i="2"/>
  <c r="AV158" i="2"/>
  <c r="AZ158" i="2"/>
  <c r="BA158" i="2"/>
  <c r="BB158" i="2"/>
  <c r="BC158" i="2"/>
  <c r="BD158" i="2"/>
  <c r="BE158" i="2"/>
  <c r="BF158" i="2"/>
  <c r="BG158" i="2"/>
  <c r="BH158" i="2"/>
  <c r="BI158" i="2"/>
  <c r="CG134" i="2"/>
  <c r="AJ134" i="2"/>
  <c r="W134" i="2"/>
  <c r="BS134" i="2" s="1"/>
  <c r="AM134" i="2"/>
  <c r="AN134" i="2"/>
  <c r="AO134" i="2"/>
  <c r="AP134" i="2"/>
  <c r="AQ134" i="2"/>
  <c r="AR134" i="2"/>
  <c r="AS134" i="2"/>
  <c r="AT134" i="2"/>
  <c r="AU134" i="2"/>
  <c r="AV134" i="2"/>
  <c r="AZ134" i="2"/>
  <c r="BA134" i="2"/>
  <c r="BB134" i="2"/>
  <c r="BC134" i="2"/>
  <c r="BD134" i="2"/>
  <c r="BE134" i="2"/>
  <c r="BF134" i="2"/>
  <c r="BG134" i="2"/>
  <c r="BH134" i="2"/>
  <c r="BI134" i="2"/>
  <c r="CG148" i="2"/>
  <c r="AJ148" i="2"/>
  <c r="W148" i="2"/>
  <c r="AM148" i="2"/>
  <c r="AN148" i="2"/>
  <c r="AO148" i="2"/>
  <c r="AP148" i="2"/>
  <c r="AQ148" i="2"/>
  <c r="AR148" i="2"/>
  <c r="AS148" i="2"/>
  <c r="AT148" i="2"/>
  <c r="AU148" i="2"/>
  <c r="AV148" i="2"/>
  <c r="AZ148" i="2"/>
  <c r="BA148" i="2"/>
  <c r="BB148" i="2"/>
  <c r="BC148" i="2"/>
  <c r="BD148" i="2"/>
  <c r="BE148" i="2"/>
  <c r="BF148" i="2"/>
  <c r="BG148" i="2"/>
  <c r="BH148" i="2"/>
  <c r="BI148" i="2"/>
  <c r="CG371" i="2"/>
  <c r="AJ371" i="2"/>
  <c r="W371" i="2"/>
  <c r="AM371" i="2"/>
  <c r="AN371" i="2"/>
  <c r="AO371" i="2"/>
  <c r="AP371" i="2"/>
  <c r="AQ371" i="2"/>
  <c r="AR371" i="2"/>
  <c r="AS371" i="2"/>
  <c r="AT371" i="2"/>
  <c r="AU371" i="2"/>
  <c r="AV371" i="2"/>
  <c r="AZ371" i="2"/>
  <c r="BA371" i="2"/>
  <c r="BB371" i="2"/>
  <c r="BC371" i="2"/>
  <c r="BD371" i="2"/>
  <c r="BE371" i="2"/>
  <c r="BF371" i="2"/>
  <c r="BG371" i="2"/>
  <c r="BH371" i="2"/>
  <c r="BI371" i="2"/>
  <c r="AM521" i="2"/>
  <c r="AN521" i="2"/>
  <c r="AO521" i="2"/>
  <c r="AP521" i="2"/>
  <c r="AQ521" i="2"/>
  <c r="AR521" i="2"/>
  <c r="AS521" i="2"/>
  <c r="AT521" i="2"/>
  <c r="AU521" i="2"/>
  <c r="AV521" i="2"/>
  <c r="AZ521" i="2"/>
  <c r="BA521" i="2"/>
  <c r="BB521" i="2"/>
  <c r="BC521" i="2"/>
  <c r="BD521" i="2"/>
  <c r="BE521" i="2"/>
  <c r="BF521" i="2"/>
  <c r="BG521" i="2"/>
  <c r="BH521" i="2"/>
  <c r="BI521" i="2"/>
  <c r="AJ521" i="2"/>
  <c r="W521" i="2"/>
  <c r="CG529" i="2"/>
  <c r="AJ529" i="2"/>
  <c r="W529" i="2"/>
  <c r="AM529" i="2"/>
  <c r="AN529" i="2"/>
  <c r="AO529" i="2"/>
  <c r="AP529" i="2"/>
  <c r="AQ529" i="2"/>
  <c r="AR529" i="2"/>
  <c r="AS529" i="2"/>
  <c r="AT529" i="2"/>
  <c r="AU529" i="2"/>
  <c r="AV529" i="2"/>
  <c r="AZ529" i="2"/>
  <c r="BA529" i="2"/>
  <c r="BB529" i="2"/>
  <c r="BC529" i="2"/>
  <c r="BD529" i="2"/>
  <c r="BE529" i="2"/>
  <c r="BF529" i="2"/>
  <c r="BG529" i="2"/>
  <c r="BH529" i="2"/>
  <c r="BI529" i="2"/>
  <c r="CG219" i="2"/>
  <c r="AJ219" i="2"/>
  <c r="W219" i="2"/>
  <c r="AM219" i="2"/>
  <c r="AN219" i="2"/>
  <c r="AO219" i="2"/>
  <c r="AP219" i="2"/>
  <c r="AQ219" i="2"/>
  <c r="AR219" i="2"/>
  <c r="AS219" i="2"/>
  <c r="AT219" i="2"/>
  <c r="AU219" i="2"/>
  <c r="AV219" i="2"/>
  <c r="AZ219" i="2"/>
  <c r="BA219" i="2"/>
  <c r="BB219" i="2"/>
  <c r="BC219" i="2"/>
  <c r="BD219" i="2"/>
  <c r="BE219" i="2"/>
  <c r="BF219" i="2"/>
  <c r="BG219" i="2"/>
  <c r="BH219" i="2"/>
  <c r="BI219" i="2"/>
  <c r="CG238" i="2"/>
  <c r="AJ238" i="2"/>
  <c r="W238" i="2"/>
  <c r="AM238" i="2"/>
  <c r="AN238" i="2"/>
  <c r="AO238" i="2"/>
  <c r="AP238" i="2"/>
  <c r="AQ238" i="2"/>
  <c r="AR238" i="2"/>
  <c r="AS238" i="2"/>
  <c r="AT238" i="2"/>
  <c r="AU238" i="2"/>
  <c r="AV238" i="2"/>
  <c r="AZ238" i="2"/>
  <c r="BA238" i="2"/>
  <c r="BB238" i="2"/>
  <c r="BC238" i="2"/>
  <c r="BD238" i="2"/>
  <c r="BE238" i="2"/>
  <c r="BF238" i="2"/>
  <c r="BG238" i="2"/>
  <c r="BH238" i="2"/>
  <c r="BI238" i="2"/>
  <c r="CG224" i="2"/>
  <c r="AJ224" i="2"/>
  <c r="W224" i="2"/>
  <c r="AM224" i="2"/>
  <c r="AN224" i="2"/>
  <c r="AO224" i="2"/>
  <c r="AP224" i="2"/>
  <c r="AQ224" i="2"/>
  <c r="AR224" i="2"/>
  <c r="AS224" i="2"/>
  <c r="AT224" i="2"/>
  <c r="AU224" i="2"/>
  <c r="AV224" i="2"/>
  <c r="AZ224" i="2"/>
  <c r="BA224" i="2"/>
  <c r="BB224" i="2"/>
  <c r="BC224" i="2"/>
  <c r="BD224" i="2"/>
  <c r="BE224" i="2"/>
  <c r="BF224" i="2"/>
  <c r="BG224" i="2"/>
  <c r="BH224" i="2"/>
  <c r="BI224" i="2"/>
  <c r="AM518" i="2"/>
  <c r="AN518" i="2"/>
  <c r="AO518" i="2"/>
  <c r="AP518" i="2"/>
  <c r="AQ518" i="2"/>
  <c r="AR518" i="2"/>
  <c r="AS518" i="2"/>
  <c r="AT518" i="2"/>
  <c r="AU518" i="2"/>
  <c r="AV518" i="2"/>
  <c r="AZ518" i="2"/>
  <c r="BA518" i="2"/>
  <c r="BB518" i="2"/>
  <c r="BC518" i="2"/>
  <c r="BD518" i="2"/>
  <c r="BE518" i="2"/>
  <c r="BF518" i="2"/>
  <c r="BG518" i="2"/>
  <c r="BH518" i="2"/>
  <c r="BI518" i="2"/>
  <c r="AJ518" i="2"/>
  <c r="W518" i="2"/>
  <c r="CG235" i="2"/>
  <c r="AJ235" i="2"/>
  <c r="W235" i="2"/>
  <c r="AM235" i="2"/>
  <c r="AN235" i="2"/>
  <c r="AO235" i="2"/>
  <c r="AP235" i="2"/>
  <c r="AQ235" i="2"/>
  <c r="AR235" i="2"/>
  <c r="AS235" i="2"/>
  <c r="AT235" i="2"/>
  <c r="AU235" i="2"/>
  <c r="AV235" i="2"/>
  <c r="AZ235" i="2"/>
  <c r="BA235" i="2"/>
  <c r="BB235" i="2"/>
  <c r="BC235" i="2"/>
  <c r="BD235" i="2"/>
  <c r="BE235" i="2"/>
  <c r="BF235" i="2"/>
  <c r="BG235" i="2"/>
  <c r="BH235" i="2"/>
  <c r="BI235" i="2"/>
  <c r="CG62" i="2"/>
  <c r="AJ62" i="2"/>
  <c r="W62" i="2"/>
  <c r="BS62" i="2" s="1"/>
  <c r="AM62" i="2"/>
  <c r="AN62" i="2"/>
  <c r="AO62" i="2"/>
  <c r="AP62" i="2"/>
  <c r="AQ62" i="2"/>
  <c r="AR62" i="2"/>
  <c r="AS62" i="2"/>
  <c r="AT62" i="2"/>
  <c r="AU62" i="2"/>
  <c r="AV62" i="2"/>
  <c r="AZ62" i="2"/>
  <c r="BA62" i="2"/>
  <c r="BB62" i="2"/>
  <c r="BC62" i="2"/>
  <c r="BD62" i="2"/>
  <c r="BE62" i="2"/>
  <c r="BF62" i="2"/>
  <c r="BG62" i="2"/>
  <c r="BH62" i="2"/>
  <c r="BI62" i="2"/>
  <c r="CG390" i="2"/>
  <c r="AJ390" i="2"/>
  <c r="W390" i="2"/>
  <c r="AM390" i="2"/>
  <c r="AN390" i="2"/>
  <c r="AO390" i="2"/>
  <c r="AP390" i="2"/>
  <c r="AQ390" i="2"/>
  <c r="AR390" i="2"/>
  <c r="AS390" i="2"/>
  <c r="AT390" i="2"/>
  <c r="AU390" i="2"/>
  <c r="AV390" i="2"/>
  <c r="AZ390" i="2"/>
  <c r="BA390" i="2"/>
  <c r="BB390" i="2"/>
  <c r="BC390" i="2"/>
  <c r="BD390" i="2"/>
  <c r="BE390" i="2"/>
  <c r="BF390" i="2"/>
  <c r="BG390" i="2"/>
  <c r="BH390" i="2"/>
  <c r="BI390" i="2"/>
  <c r="CG150" i="2"/>
  <c r="AJ150" i="2"/>
  <c r="W150" i="2"/>
  <c r="AM150" i="2"/>
  <c r="AN150" i="2"/>
  <c r="AO150" i="2"/>
  <c r="AP150" i="2"/>
  <c r="AQ150" i="2"/>
  <c r="AR150" i="2"/>
  <c r="AS150" i="2"/>
  <c r="AT150" i="2"/>
  <c r="AU150" i="2"/>
  <c r="AV150" i="2"/>
  <c r="AZ150" i="2"/>
  <c r="BA150" i="2"/>
  <c r="BB150" i="2"/>
  <c r="BC150" i="2"/>
  <c r="BD150" i="2"/>
  <c r="BE150" i="2"/>
  <c r="BF150" i="2"/>
  <c r="BG150" i="2"/>
  <c r="BH150" i="2"/>
  <c r="BI150" i="2"/>
  <c r="CG344" i="2"/>
  <c r="AJ344" i="2"/>
  <c r="W344" i="2"/>
  <c r="AM344" i="2"/>
  <c r="AN344" i="2"/>
  <c r="AO344" i="2"/>
  <c r="AP344" i="2"/>
  <c r="AQ344" i="2"/>
  <c r="AR344" i="2"/>
  <c r="AS344" i="2"/>
  <c r="AT344" i="2"/>
  <c r="AU344" i="2"/>
  <c r="AV344" i="2"/>
  <c r="AZ344" i="2"/>
  <c r="BA344" i="2"/>
  <c r="BB344" i="2"/>
  <c r="BC344" i="2"/>
  <c r="BD344" i="2"/>
  <c r="BE344" i="2"/>
  <c r="BF344" i="2"/>
  <c r="BG344" i="2"/>
  <c r="BH344" i="2"/>
  <c r="BI344" i="2"/>
  <c r="CG369" i="2"/>
  <c r="AJ369" i="2"/>
  <c r="W369" i="2"/>
  <c r="BS369" i="2" s="1"/>
  <c r="AM369" i="2"/>
  <c r="AN369" i="2"/>
  <c r="AO369" i="2"/>
  <c r="AP369" i="2"/>
  <c r="AQ369" i="2"/>
  <c r="AR369" i="2"/>
  <c r="AS369" i="2"/>
  <c r="AT369" i="2"/>
  <c r="AU369" i="2"/>
  <c r="AV369" i="2"/>
  <c r="AZ369" i="2"/>
  <c r="BA369" i="2"/>
  <c r="BB369" i="2"/>
  <c r="BC369" i="2"/>
  <c r="BD369" i="2"/>
  <c r="BE369" i="2"/>
  <c r="BF369" i="2"/>
  <c r="BG369" i="2"/>
  <c r="BH369" i="2"/>
  <c r="BI369" i="2"/>
  <c r="CG395" i="2"/>
  <c r="AJ395" i="2"/>
  <c r="W395" i="2"/>
  <c r="AM395" i="2"/>
  <c r="AN395" i="2"/>
  <c r="AO395" i="2"/>
  <c r="AP395" i="2"/>
  <c r="AQ395" i="2"/>
  <c r="AR395" i="2"/>
  <c r="AS395" i="2"/>
  <c r="AT395" i="2"/>
  <c r="AU395" i="2"/>
  <c r="AV395" i="2"/>
  <c r="AZ395" i="2"/>
  <c r="BA395" i="2"/>
  <c r="BB395" i="2"/>
  <c r="BC395" i="2"/>
  <c r="BD395" i="2"/>
  <c r="BE395" i="2"/>
  <c r="BF395" i="2"/>
  <c r="BG395" i="2"/>
  <c r="BH395" i="2"/>
  <c r="BI395" i="2"/>
  <c r="CG381" i="2"/>
  <c r="AJ381" i="2"/>
  <c r="W381" i="2"/>
  <c r="AM381" i="2"/>
  <c r="AN381" i="2"/>
  <c r="AO381" i="2"/>
  <c r="AP381" i="2"/>
  <c r="AQ381" i="2"/>
  <c r="AR381" i="2"/>
  <c r="AS381" i="2"/>
  <c r="AT381" i="2"/>
  <c r="AU381" i="2"/>
  <c r="AV381" i="2"/>
  <c r="AZ381" i="2"/>
  <c r="BA381" i="2"/>
  <c r="BB381" i="2"/>
  <c r="BC381" i="2"/>
  <c r="BD381" i="2"/>
  <c r="BE381" i="2"/>
  <c r="BF381" i="2"/>
  <c r="BG381" i="2"/>
  <c r="BH381" i="2"/>
  <c r="BI381" i="2"/>
  <c r="CG104" i="2"/>
  <c r="AJ104" i="2"/>
  <c r="W104" i="2"/>
  <c r="AM104" i="2"/>
  <c r="AN104" i="2"/>
  <c r="AO104" i="2"/>
  <c r="AP104" i="2"/>
  <c r="AQ104" i="2"/>
  <c r="AR104" i="2"/>
  <c r="AS104" i="2"/>
  <c r="AT104" i="2"/>
  <c r="AU104" i="2"/>
  <c r="AV104" i="2"/>
  <c r="AZ104" i="2"/>
  <c r="BA104" i="2"/>
  <c r="BB104" i="2"/>
  <c r="BC104" i="2"/>
  <c r="BD104" i="2"/>
  <c r="BE104" i="2"/>
  <c r="BF104" i="2"/>
  <c r="BG104" i="2"/>
  <c r="BH104" i="2"/>
  <c r="BI104" i="2"/>
  <c r="CG195" i="2"/>
  <c r="AJ195" i="2"/>
  <c r="W195" i="2"/>
  <c r="BS195" i="2" s="1"/>
  <c r="AM195" i="2"/>
  <c r="AN195" i="2"/>
  <c r="AO195" i="2"/>
  <c r="AP195" i="2"/>
  <c r="AQ195" i="2"/>
  <c r="AR195" i="2"/>
  <c r="AS195" i="2"/>
  <c r="AT195" i="2"/>
  <c r="AU195" i="2"/>
  <c r="AV195" i="2"/>
  <c r="AZ195" i="2"/>
  <c r="BA195" i="2"/>
  <c r="BB195" i="2"/>
  <c r="BC195" i="2"/>
  <c r="BD195" i="2"/>
  <c r="BE195" i="2"/>
  <c r="BF195" i="2"/>
  <c r="BG195" i="2"/>
  <c r="BH195" i="2"/>
  <c r="BI195" i="2"/>
  <c r="CG229" i="2"/>
  <c r="AJ229" i="2"/>
  <c r="W229" i="2"/>
  <c r="AM229" i="2"/>
  <c r="AN229" i="2"/>
  <c r="AO229" i="2"/>
  <c r="AP229" i="2"/>
  <c r="AQ229" i="2"/>
  <c r="AR229" i="2"/>
  <c r="AS229" i="2"/>
  <c r="AT229" i="2"/>
  <c r="AU229" i="2"/>
  <c r="AV229" i="2"/>
  <c r="AZ229" i="2"/>
  <c r="BA229" i="2"/>
  <c r="BB229" i="2"/>
  <c r="BC229" i="2"/>
  <c r="BD229" i="2"/>
  <c r="BE229" i="2"/>
  <c r="BF229" i="2"/>
  <c r="BG229" i="2"/>
  <c r="BH229" i="2"/>
  <c r="BI229" i="2"/>
  <c r="CG363" i="2"/>
  <c r="AJ363" i="2"/>
  <c r="W363" i="2"/>
  <c r="AM363" i="2"/>
  <c r="AN363" i="2"/>
  <c r="AO363" i="2"/>
  <c r="AP363" i="2"/>
  <c r="AQ363" i="2"/>
  <c r="AR363" i="2"/>
  <c r="AS363" i="2"/>
  <c r="AT363" i="2"/>
  <c r="AU363" i="2"/>
  <c r="AV363" i="2"/>
  <c r="AZ363" i="2"/>
  <c r="BA363" i="2"/>
  <c r="BB363" i="2"/>
  <c r="BC363" i="2"/>
  <c r="BD363" i="2"/>
  <c r="BE363" i="2"/>
  <c r="BF363" i="2"/>
  <c r="BG363" i="2"/>
  <c r="BH363" i="2"/>
  <c r="BI363" i="2"/>
  <c r="CG394" i="2"/>
  <c r="AJ394" i="2"/>
  <c r="W394" i="2"/>
  <c r="AM394" i="2"/>
  <c r="AN394" i="2"/>
  <c r="AO394" i="2"/>
  <c r="AP394" i="2"/>
  <c r="AQ394" i="2"/>
  <c r="AR394" i="2"/>
  <c r="AS394" i="2"/>
  <c r="AT394" i="2"/>
  <c r="AU394" i="2"/>
  <c r="AV394" i="2"/>
  <c r="AZ394" i="2"/>
  <c r="BA394" i="2"/>
  <c r="BB394" i="2"/>
  <c r="BC394" i="2"/>
  <c r="BD394" i="2"/>
  <c r="BE394" i="2"/>
  <c r="BF394" i="2"/>
  <c r="BG394" i="2"/>
  <c r="BH394" i="2"/>
  <c r="BI394" i="2"/>
  <c r="CG387" i="2"/>
  <c r="AJ387" i="2"/>
  <c r="W387" i="2"/>
  <c r="BS387" i="2" s="1"/>
  <c r="CH387" i="2" s="1"/>
  <c r="AM387" i="2"/>
  <c r="AN387" i="2"/>
  <c r="AO387" i="2"/>
  <c r="AP387" i="2"/>
  <c r="AQ387" i="2"/>
  <c r="AR387" i="2"/>
  <c r="AS387" i="2"/>
  <c r="AT387" i="2"/>
  <c r="AU387" i="2"/>
  <c r="AV387" i="2"/>
  <c r="AZ387" i="2"/>
  <c r="BA387" i="2"/>
  <c r="BB387" i="2"/>
  <c r="BC387" i="2"/>
  <c r="BD387" i="2"/>
  <c r="BE387" i="2"/>
  <c r="BF387" i="2"/>
  <c r="BG387" i="2"/>
  <c r="BH387" i="2"/>
  <c r="BI387" i="2"/>
  <c r="AM466" i="2"/>
  <c r="AN466" i="2"/>
  <c r="AO466" i="2"/>
  <c r="AP466" i="2"/>
  <c r="AQ466" i="2"/>
  <c r="AR466" i="2"/>
  <c r="AS466" i="2"/>
  <c r="AT466" i="2"/>
  <c r="AU466" i="2"/>
  <c r="AV466" i="2"/>
  <c r="AZ466" i="2"/>
  <c r="BA466" i="2"/>
  <c r="BB466" i="2"/>
  <c r="BC466" i="2"/>
  <c r="BD466" i="2"/>
  <c r="BE466" i="2"/>
  <c r="BF466" i="2"/>
  <c r="BG466" i="2"/>
  <c r="BH466" i="2"/>
  <c r="BI466" i="2"/>
  <c r="AJ466" i="2"/>
  <c r="W466" i="2"/>
  <c r="CG198" i="2"/>
  <c r="AJ198" i="2"/>
  <c r="W198" i="2"/>
  <c r="AM198" i="2"/>
  <c r="AN198" i="2"/>
  <c r="AO198" i="2"/>
  <c r="AP198" i="2"/>
  <c r="AQ198" i="2"/>
  <c r="AR198" i="2"/>
  <c r="AS198" i="2"/>
  <c r="AT198" i="2"/>
  <c r="AU198" i="2"/>
  <c r="AV198" i="2"/>
  <c r="AZ198" i="2"/>
  <c r="BA198" i="2"/>
  <c r="BB198" i="2"/>
  <c r="BC198" i="2"/>
  <c r="BD198" i="2"/>
  <c r="BE198" i="2"/>
  <c r="BF198" i="2"/>
  <c r="BG198" i="2"/>
  <c r="BH198" i="2"/>
  <c r="BI198" i="2"/>
  <c r="CG221" i="2"/>
  <c r="AJ221" i="2"/>
  <c r="W221" i="2"/>
  <c r="AM221" i="2"/>
  <c r="AN221" i="2"/>
  <c r="AO221" i="2"/>
  <c r="AP221" i="2"/>
  <c r="AQ221" i="2"/>
  <c r="AR221" i="2"/>
  <c r="AS221" i="2"/>
  <c r="AT221" i="2"/>
  <c r="AU221" i="2"/>
  <c r="AV221" i="2"/>
  <c r="AZ221" i="2"/>
  <c r="BA221" i="2"/>
  <c r="BB221" i="2"/>
  <c r="BC221" i="2"/>
  <c r="BD221" i="2"/>
  <c r="BE221" i="2"/>
  <c r="BF221" i="2"/>
  <c r="BG221" i="2"/>
  <c r="BH221" i="2"/>
  <c r="BI221" i="2"/>
  <c r="CG173" i="2"/>
  <c r="AJ173" i="2"/>
  <c r="W173" i="2"/>
  <c r="AM173" i="2"/>
  <c r="AN173" i="2"/>
  <c r="AO173" i="2"/>
  <c r="AP173" i="2"/>
  <c r="AQ173" i="2"/>
  <c r="AR173" i="2"/>
  <c r="AS173" i="2"/>
  <c r="AT173" i="2"/>
  <c r="AU173" i="2"/>
  <c r="AV173" i="2"/>
  <c r="AZ173" i="2"/>
  <c r="BA173" i="2"/>
  <c r="BB173" i="2"/>
  <c r="BC173" i="2"/>
  <c r="BD173" i="2"/>
  <c r="BE173" i="2"/>
  <c r="BF173" i="2"/>
  <c r="BG173" i="2"/>
  <c r="BH173" i="2"/>
  <c r="BI173" i="2"/>
  <c r="CG380" i="2"/>
  <c r="AJ380" i="2"/>
  <c r="W380" i="2"/>
  <c r="AM380" i="2"/>
  <c r="AN380" i="2"/>
  <c r="AO380" i="2"/>
  <c r="AP380" i="2"/>
  <c r="AQ380" i="2"/>
  <c r="AR380" i="2"/>
  <c r="AS380" i="2"/>
  <c r="AT380" i="2"/>
  <c r="AU380" i="2"/>
  <c r="AV380" i="2"/>
  <c r="AZ380" i="2"/>
  <c r="BA380" i="2"/>
  <c r="BB380" i="2"/>
  <c r="BC380" i="2"/>
  <c r="BD380" i="2"/>
  <c r="BE380" i="2"/>
  <c r="BF380" i="2"/>
  <c r="BG380" i="2"/>
  <c r="BH380" i="2"/>
  <c r="BI380" i="2"/>
  <c r="AM522" i="2"/>
  <c r="AN522" i="2"/>
  <c r="AO522" i="2"/>
  <c r="AP522" i="2"/>
  <c r="AQ522" i="2"/>
  <c r="AR522" i="2"/>
  <c r="AS522" i="2"/>
  <c r="AT522" i="2"/>
  <c r="AU522" i="2"/>
  <c r="AV522" i="2"/>
  <c r="AZ522" i="2"/>
  <c r="BA522" i="2"/>
  <c r="BB522" i="2"/>
  <c r="BC522" i="2"/>
  <c r="BD522" i="2"/>
  <c r="BE522" i="2"/>
  <c r="BF522" i="2"/>
  <c r="BG522" i="2"/>
  <c r="BH522" i="2"/>
  <c r="BI522" i="2"/>
  <c r="AJ522" i="2"/>
  <c r="W522" i="2"/>
  <c r="AM526" i="2"/>
  <c r="AN526" i="2"/>
  <c r="AO526" i="2"/>
  <c r="AP526" i="2"/>
  <c r="AQ526" i="2"/>
  <c r="AR526" i="2"/>
  <c r="AS526" i="2"/>
  <c r="AT526" i="2"/>
  <c r="AU526" i="2"/>
  <c r="AV526" i="2"/>
  <c r="AZ526" i="2"/>
  <c r="BA526" i="2"/>
  <c r="BB526" i="2"/>
  <c r="BC526" i="2"/>
  <c r="BD526" i="2"/>
  <c r="BE526" i="2"/>
  <c r="BF526" i="2"/>
  <c r="BG526" i="2"/>
  <c r="BH526" i="2"/>
  <c r="BI526" i="2"/>
  <c r="AJ526" i="2"/>
  <c r="W526" i="2"/>
  <c r="CG230" i="2"/>
  <c r="AJ230" i="2"/>
  <c r="W230" i="2"/>
  <c r="AM230" i="2"/>
  <c r="AN230" i="2"/>
  <c r="AO230" i="2"/>
  <c r="AP230" i="2"/>
  <c r="AQ230" i="2"/>
  <c r="AR230" i="2"/>
  <c r="AS230" i="2"/>
  <c r="AT230" i="2"/>
  <c r="AU230" i="2"/>
  <c r="AV230" i="2"/>
  <c r="AZ230" i="2"/>
  <c r="BA230" i="2"/>
  <c r="BB230" i="2"/>
  <c r="BC230" i="2"/>
  <c r="BD230" i="2"/>
  <c r="BE230" i="2"/>
  <c r="BF230" i="2"/>
  <c r="BG230" i="2"/>
  <c r="BH230" i="2"/>
  <c r="BI230" i="2"/>
  <c r="CG187" i="2"/>
  <c r="AJ187" i="2"/>
  <c r="W187" i="2"/>
  <c r="AM187" i="2"/>
  <c r="AN187" i="2"/>
  <c r="AO187" i="2"/>
  <c r="AP187" i="2"/>
  <c r="AQ187" i="2"/>
  <c r="AR187" i="2"/>
  <c r="AS187" i="2"/>
  <c r="AT187" i="2"/>
  <c r="AU187" i="2"/>
  <c r="AV187" i="2"/>
  <c r="AZ187" i="2"/>
  <c r="BA187" i="2"/>
  <c r="BB187" i="2"/>
  <c r="BC187" i="2"/>
  <c r="BD187" i="2"/>
  <c r="BE187" i="2"/>
  <c r="BF187" i="2"/>
  <c r="BG187" i="2"/>
  <c r="BH187" i="2"/>
  <c r="BI187" i="2"/>
  <c r="AM514" i="2"/>
  <c r="AN514" i="2"/>
  <c r="AO514" i="2"/>
  <c r="AP514" i="2"/>
  <c r="AQ514" i="2"/>
  <c r="AR514" i="2"/>
  <c r="AS514" i="2"/>
  <c r="AT514" i="2"/>
  <c r="AU514" i="2"/>
  <c r="AV514" i="2"/>
  <c r="AZ514" i="2"/>
  <c r="BA514" i="2"/>
  <c r="BB514" i="2"/>
  <c r="BC514" i="2"/>
  <c r="BD514" i="2"/>
  <c r="BE514" i="2"/>
  <c r="BF514" i="2"/>
  <c r="BG514" i="2"/>
  <c r="BH514" i="2"/>
  <c r="BI514" i="2"/>
  <c r="AJ514" i="2"/>
  <c r="W514" i="2"/>
  <c r="CG237" i="2"/>
  <c r="AJ237" i="2"/>
  <c r="W237" i="2"/>
  <c r="AM237" i="2"/>
  <c r="AN237" i="2"/>
  <c r="AO237" i="2"/>
  <c r="AP237" i="2"/>
  <c r="AQ237" i="2"/>
  <c r="AR237" i="2"/>
  <c r="AS237" i="2"/>
  <c r="AT237" i="2"/>
  <c r="AU237" i="2"/>
  <c r="AV237" i="2"/>
  <c r="AZ237" i="2"/>
  <c r="BA237" i="2"/>
  <c r="BB237" i="2"/>
  <c r="BC237" i="2"/>
  <c r="BD237" i="2"/>
  <c r="BE237" i="2"/>
  <c r="BF237" i="2"/>
  <c r="BG237" i="2"/>
  <c r="BH237" i="2"/>
  <c r="BI237" i="2"/>
  <c r="CG174" i="2"/>
  <c r="AJ174" i="2"/>
  <c r="W174" i="2"/>
  <c r="AM174" i="2"/>
  <c r="AN174" i="2"/>
  <c r="AO174" i="2"/>
  <c r="AP174" i="2"/>
  <c r="AQ174" i="2"/>
  <c r="AR174" i="2"/>
  <c r="AS174" i="2"/>
  <c r="AT174" i="2"/>
  <c r="AU174" i="2"/>
  <c r="AV174" i="2"/>
  <c r="AZ174" i="2"/>
  <c r="BA174" i="2"/>
  <c r="BB174" i="2"/>
  <c r="BC174" i="2"/>
  <c r="BD174" i="2"/>
  <c r="BE174" i="2"/>
  <c r="BF174" i="2"/>
  <c r="BG174" i="2"/>
  <c r="BH174" i="2"/>
  <c r="BI174" i="2"/>
  <c r="CG343" i="2"/>
  <c r="AJ343" i="2"/>
  <c r="W343" i="2"/>
  <c r="AM343" i="2"/>
  <c r="AN343" i="2"/>
  <c r="AO343" i="2"/>
  <c r="AP343" i="2"/>
  <c r="AQ343" i="2"/>
  <c r="AR343" i="2"/>
  <c r="AS343" i="2"/>
  <c r="AT343" i="2"/>
  <c r="AU343" i="2"/>
  <c r="AV343" i="2"/>
  <c r="AZ343" i="2"/>
  <c r="BA343" i="2"/>
  <c r="BB343" i="2"/>
  <c r="BC343" i="2"/>
  <c r="BD343" i="2"/>
  <c r="BE343" i="2"/>
  <c r="BF343" i="2"/>
  <c r="BG343" i="2"/>
  <c r="BH343" i="2"/>
  <c r="BI343" i="2"/>
  <c r="CG175" i="2"/>
  <c r="AJ175" i="2"/>
  <c r="W175" i="2"/>
  <c r="AM175" i="2"/>
  <c r="AN175" i="2"/>
  <c r="AO175" i="2"/>
  <c r="AP175" i="2"/>
  <c r="AQ175" i="2"/>
  <c r="AR175" i="2"/>
  <c r="AS175" i="2"/>
  <c r="AT175" i="2"/>
  <c r="AU175" i="2"/>
  <c r="AV175" i="2"/>
  <c r="AZ175" i="2"/>
  <c r="BA175" i="2"/>
  <c r="BB175" i="2"/>
  <c r="BC175" i="2"/>
  <c r="BD175" i="2"/>
  <c r="BE175" i="2"/>
  <c r="BF175" i="2"/>
  <c r="BG175" i="2"/>
  <c r="BH175" i="2"/>
  <c r="BI175" i="2"/>
  <c r="CG384" i="2"/>
  <c r="AJ384" i="2"/>
  <c r="W384" i="2"/>
  <c r="AM384" i="2"/>
  <c r="AN384" i="2"/>
  <c r="AO384" i="2"/>
  <c r="AP384" i="2"/>
  <c r="AQ384" i="2"/>
  <c r="AR384" i="2"/>
  <c r="AS384" i="2"/>
  <c r="AT384" i="2"/>
  <c r="AU384" i="2"/>
  <c r="AV384" i="2"/>
  <c r="AZ384" i="2"/>
  <c r="BA384" i="2"/>
  <c r="BB384" i="2"/>
  <c r="BC384" i="2"/>
  <c r="BD384" i="2"/>
  <c r="BE384" i="2"/>
  <c r="BF384" i="2"/>
  <c r="BG384" i="2"/>
  <c r="BH384" i="2"/>
  <c r="BI384" i="2"/>
  <c r="CG429" i="2"/>
  <c r="AJ429" i="2"/>
  <c r="W429" i="2"/>
  <c r="AM429" i="2"/>
  <c r="AN429" i="2"/>
  <c r="AO429" i="2"/>
  <c r="AP429" i="2"/>
  <c r="AQ429" i="2"/>
  <c r="AR429" i="2"/>
  <c r="AS429" i="2"/>
  <c r="AT429" i="2"/>
  <c r="AU429" i="2"/>
  <c r="AV429" i="2"/>
  <c r="AZ429" i="2"/>
  <c r="BA429" i="2"/>
  <c r="BB429" i="2"/>
  <c r="BC429" i="2"/>
  <c r="BD429" i="2"/>
  <c r="BE429" i="2"/>
  <c r="BF429" i="2"/>
  <c r="BG429" i="2"/>
  <c r="BH429" i="2"/>
  <c r="BI429" i="2"/>
  <c r="CG342" i="2"/>
  <c r="AJ342" i="2"/>
  <c r="W342" i="2"/>
  <c r="AM342" i="2"/>
  <c r="AN342" i="2"/>
  <c r="AO342" i="2"/>
  <c r="AP342" i="2"/>
  <c r="AQ342" i="2"/>
  <c r="AR342" i="2"/>
  <c r="AS342" i="2"/>
  <c r="AT342" i="2"/>
  <c r="AU342" i="2"/>
  <c r="AV342" i="2"/>
  <c r="AZ342" i="2"/>
  <c r="BA342" i="2"/>
  <c r="BB342" i="2"/>
  <c r="BC342" i="2"/>
  <c r="BD342" i="2"/>
  <c r="BE342" i="2"/>
  <c r="BF342" i="2"/>
  <c r="BG342" i="2"/>
  <c r="BH342" i="2"/>
  <c r="BI342" i="2"/>
  <c r="CG403" i="2"/>
  <c r="AJ403" i="2"/>
  <c r="W403" i="2"/>
  <c r="AM403" i="2"/>
  <c r="AN403" i="2"/>
  <c r="AO403" i="2"/>
  <c r="AP403" i="2"/>
  <c r="AQ403" i="2"/>
  <c r="AR403" i="2"/>
  <c r="AS403" i="2"/>
  <c r="AT403" i="2"/>
  <c r="AU403" i="2"/>
  <c r="AV403" i="2"/>
  <c r="AZ403" i="2"/>
  <c r="BA403" i="2"/>
  <c r="BB403" i="2"/>
  <c r="BC403" i="2"/>
  <c r="BD403" i="2"/>
  <c r="BE403" i="2"/>
  <c r="BF403" i="2"/>
  <c r="BG403" i="2"/>
  <c r="BH403" i="2"/>
  <c r="BI403" i="2"/>
  <c r="CG157" i="2"/>
  <c r="AJ157" i="2"/>
  <c r="W157" i="2"/>
  <c r="AM157" i="2"/>
  <c r="AN157" i="2"/>
  <c r="AO157" i="2"/>
  <c r="AP157" i="2"/>
  <c r="AQ157" i="2"/>
  <c r="AR157" i="2"/>
  <c r="AS157" i="2"/>
  <c r="AT157" i="2"/>
  <c r="AU157" i="2"/>
  <c r="AV157" i="2"/>
  <c r="AZ157" i="2"/>
  <c r="BA157" i="2"/>
  <c r="BB157" i="2"/>
  <c r="BC157" i="2"/>
  <c r="BD157" i="2"/>
  <c r="BE157" i="2"/>
  <c r="BF157" i="2"/>
  <c r="BG157" i="2"/>
  <c r="BH157" i="2"/>
  <c r="BI157" i="2"/>
  <c r="CG232" i="2"/>
  <c r="AJ232" i="2"/>
  <c r="W232" i="2"/>
  <c r="AM232" i="2"/>
  <c r="AN232" i="2"/>
  <c r="AO232" i="2"/>
  <c r="AP232" i="2"/>
  <c r="AQ232" i="2"/>
  <c r="AR232" i="2"/>
  <c r="AS232" i="2"/>
  <c r="AT232" i="2"/>
  <c r="AU232" i="2"/>
  <c r="AV232" i="2"/>
  <c r="AZ232" i="2"/>
  <c r="BA232" i="2"/>
  <c r="BB232" i="2"/>
  <c r="BC232" i="2"/>
  <c r="BD232" i="2"/>
  <c r="BE232" i="2"/>
  <c r="BF232" i="2"/>
  <c r="BG232" i="2"/>
  <c r="BH232" i="2"/>
  <c r="BI232" i="2"/>
  <c r="CG419" i="2"/>
  <c r="AJ419" i="2"/>
  <c r="W419" i="2"/>
  <c r="AM419" i="2"/>
  <c r="AN419" i="2"/>
  <c r="AO419" i="2"/>
  <c r="AP419" i="2"/>
  <c r="AQ419" i="2"/>
  <c r="AR419" i="2"/>
  <c r="AS419" i="2"/>
  <c r="AT419" i="2"/>
  <c r="AU419" i="2"/>
  <c r="AV419" i="2"/>
  <c r="AZ419" i="2"/>
  <c r="BA419" i="2"/>
  <c r="BB419" i="2"/>
  <c r="BC419" i="2"/>
  <c r="BD419" i="2"/>
  <c r="BE419" i="2"/>
  <c r="BF419" i="2"/>
  <c r="BG419" i="2"/>
  <c r="BH419" i="2"/>
  <c r="BI419" i="2"/>
  <c r="CG362" i="2"/>
  <c r="AJ362" i="2"/>
  <c r="W362" i="2"/>
  <c r="AM362" i="2"/>
  <c r="AN362" i="2"/>
  <c r="AO362" i="2"/>
  <c r="AP362" i="2"/>
  <c r="AQ362" i="2"/>
  <c r="AR362" i="2"/>
  <c r="AS362" i="2"/>
  <c r="AT362" i="2"/>
  <c r="AU362" i="2"/>
  <c r="AV362" i="2"/>
  <c r="AZ362" i="2"/>
  <c r="BA362" i="2"/>
  <c r="BB362" i="2"/>
  <c r="BC362" i="2"/>
  <c r="BD362" i="2"/>
  <c r="BE362" i="2"/>
  <c r="BF362" i="2"/>
  <c r="BG362" i="2"/>
  <c r="BH362" i="2"/>
  <c r="BI362" i="2"/>
  <c r="CG341" i="2"/>
  <c r="AJ341" i="2"/>
  <c r="W341" i="2"/>
  <c r="AM341" i="2"/>
  <c r="AN341" i="2"/>
  <c r="AO341" i="2"/>
  <c r="AP341" i="2"/>
  <c r="AQ341" i="2"/>
  <c r="AR341" i="2"/>
  <c r="AS341" i="2"/>
  <c r="AT341" i="2"/>
  <c r="AU341" i="2"/>
  <c r="AV341" i="2"/>
  <c r="AZ341" i="2"/>
  <c r="BA341" i="2"/>
  <c r="BB341" i="2"/>
  <c r="BC341" i="2"/>
  <c r="BD341" i="2"/>
  <c r="BE341" i="2"/>
  <c r="BF341" i="2"/>
  <c r="BG341" i="2"/>
  <c r="BH341" i="2"/>
  <c r="BI341" i="2"/>
  <c r="AM465" i="2"/>
  <c r="AN465" i="2"/>
  <c r="AO465" i="2"/>
  <c r="AP465" i="2"/>
  <c r="AQ465" i="2"/>
  <c r="AR465" i="2"/>
  <c r="AS465" i="2"/>
  <c r="AT465" i="2"/>
  <c r="AU465" i="2"/>
  <c r="AV465" i="2"/>
  <c r="AZ465" i="2"/>
  <c r="BA465" i="2"/>
  <c r="BB465" i="2"/>
  <c r="BC465" i="2"/>
  <c r="BD465" i="2"/>
  <c r="BE465" i="2"/>
  <c r="BF465" i="2"/>
  <c r="BG465" i="2"/>
  <c r="BH465" i="2"/>
  <c r="BI465" i="2"/>
  <c r="AJ465" i="2"/>
  <c r="W465" i="2"/>
  <c r="CG59" i="2"/>
  <c r="AJ59" i="2"/>
  <c r="W59" i="2"/>
  <c r="AM59" i="2"/>
  <c r="AN59" i="2"/>
  <c r="AO59" i="2"/>
  <c r="AP59" i="2"/>
  <c r="AQ59" i="2"/>
  <c r="AR59" i="2"/>
  <c r="AS59" i="2"/>
  <c r="AT59" i="2"/>
  <c r="AU59" i="2"/>
  <c r="AV59" i="2"/>
  <c r="AZ59" i="2"/>
  <c r="BA59" i="2"/>
  <c r="BB59" i="2"/>
  <c r="BC59" i="2"/>
  <c r="BD59" i="2"/>
  <c r="BE59" i="2"/>
  <c r="BF59" i="2"/>
  <c r="BG59" i="2"/>
  <c r="BH59" i="2"/>
  <c r="BI59" i="2"/>
  <c r="CG350" i="2"/>
  <c r="AJ350" i="2"/>
  <c r="W350" i="2"/>
  <c r="AM350" i="2"/>
  <c r="AN350" i="2"/>
  <c r="AO350" i="2"/>
  <c r="AP350" i="2"/>
  <c r="AQ350" i="2"/>
  <c r="AR350" i="2"/>
  <c r="AS350" i="2"/>
  <c r="AT350" i="2"/>
  <c r="AU350" i="2"/>
  <c r="AV350" i="2"/>
  <c r="AZ350" i="2"/>
  <c r="BA350" i="2"/>
  <c r="BB350" i="2"/>
  <c r="BC350" i="2"/>
  <c r="BD350" i="2"/>
  <c r="BE350" i="2"/>
  <c r="BF350" i="2"/>
  <c r="BG350" i="2"/>
  <c r="BH350" i="2"/>
  <c r="BI350" i="2"/>
  <c r="CG58" i="2"/>
  <c r="AJ58" i="2"/>
  <c r="W58" i="2"/>
  <c r="AM58" i="2"/>
  <c r="AN58" i="2"/>
  <c r="AO58" i="2"/>
  <c r="AP58" i="2"/>
  <c r="AQ58" i="2"/>
  <c r="AR58" i="2"/>
  <c r="AS58" i="2"/>
  <c r="AT58" i="2"/>
  <c r="AU58" i="2"/>
  <c r="AV58" i="2"/>
  <c r="AZ58" i="2"/>
  <c r="BA58" i="2"/>
  <c r="BB58" i="2"/>
  <c r="BC58" i="2"/>
  <c r="BD58" i="2"/>
  <c r="BE58" i="2"/>
  <c r="BF58" i="2"/>
  <c r="BG58" i="2"/>
  <c r="BH58" i="2"/>
  <c r="BI58" i="2"/>
  <c r="CG206" i="2"/>
  <c r="AJ206" i="2"/>
  <c r="W206" i="2"/>
  <c r="AM206" i="2"/>
  <c r="AN206" i="2"/>
  <c r="AO206" i="2"/>
  <c r="AP206" i="2"/>
  <c r="AQ206" i="2"/>
  <c r="AR206" i="2"/>
  <c r="AS206" i="2"/>
  <c r="AT206" i="2"/>
  <c r="AU206" i="2"/>
  <c r="AV206" i="2"/>
  <c r="AZ206" i="2"/>
  <c r="BA206" i="2"/>
  <c r="BB206" i="2"/>
  <c r="BC206" i="2"/>
  <c r="BD206" i="2"/>
  <c r="BE206" i="2"/>
  <c r="BF206" i="2"/>
  <c r="BG206" i="2"/>
  <c r="BH206" i="2"/>
  <c r="BI206" i="2"/>
  <c r="CG309" i="2"/>
  <c r="AJ309" i="2"/>
  <c r="W309" i="2"/>
  <c r="AM309" i="2"/>
  <c r="AN309" i="2"/>
  <c r="AO309" i="2"/>
  <c r="AP309" i="2"/>
  <c r="AQ309" i="2"/>
  <c r="AR309" i="2"/>
  <c r="AS309" i="2"/>
  <c r="AT309" i="2"/>
  <c r="AU309" i="2"/>
  <c r="AV309" i="2"/>
  <c r="AZ309" i="2"/>
  <c r="BA309" i="2"/>
  <c r="BB309" i="2"/>
  <c r="BC309" i="2"/>
  <c r="BD309" i="2"/>
  <c r="BE309" i="2"/>
  <c r="BF309" i="2"/>
  <c r="BG309" i="2"/>
  <c r="BH309" i="2"/>
  <c r="BI309" i="2"/>
  <c r="CG197" i="2"/>
  <c r="AJ197" i="2"/>
  <c r="W197" i="2"/>
  <c r="AM197" i="2"/>
  <c r="AN197" i="2"/>
  <c r="AO197" i="2"/>
  <c r="AP197" i="2"/>
  <c r="AQ197" i="2"/>
  <c r="AR197" i="2"/>
  <c r="AS197" i="2"/>
  <c r="AT197" i="2"/>
  <c r="AU197" i="2"/>
  <c r="AV197" i="2"/>
  <c r="AZ197" i="2"/>
  <c r="BA197" i="2"/>
  <c r="BB197" i="2"/>
  <c r="BC197" i="2"/>
  <c r="BD197" i="2"/>
  <c r="BE197" i="2"/>
  <c r="BF197" i="2"/>
  <c r="BG197" i="2"/>
  <c r="BH197" i="2"/>
  <c r="BI197" i="2"/>
  <c r="CG181" i="2"/>
  <c r="AJ181" i="2"/>
  <c r="W181" i="2"/>
  <c r="AM181" i="2"/>
  <c r="AN181" i="2"/>
  <c r="AO181" i="2"/>
  <c r="AP181" i="2"/>
  <c r="AQ181" i="2"/>
  <c r="AR181" i="2"/>
  <c r="AS181" i="2"/>
  <c r="AT181" i="2"/>
  <c r="AU181" i="2"/>
  <c r="AV181" i="2"/>
  <c r="AZ181" i="2"/>
  <c r="BA181" i="2"/>
  <c r="BB181" i="2"/>
  <c r="BC181" i="2"/>
  <c r="BD181" i="2"/>
  <c r="BE181" i="2"/>
  <c r="BF181" i="2"/>
  <c r="BG181" i="2"/>
  <c r="BH181" i="2"/>
  <c r="BI181" i="2"/>
  <c r="CG431" i="2"/>
  <c r="AJ431" i="2"/>
  <c r="W431" i="2"/>
  <c r="AM431" i="2"/>
  <c r="AN431" i="2"/>
  <c r="AO431" i="2"/>
  <c r="AP431" i="2"/>
  <c r="AQ431" i="2"/>
  <c r="AR431" i="2"/>
  <c r="AS431" i="2"/>
  <c r="AT431" i="2"/>
  <c r="AU431" i="2"/>
  <c r="AV431" i="2"/>
  <c r="AZ431" i="2"/>
  <c r="BA431" i="2"/>
  <c r="BB431" i="2"/>
  <c r="BC431" i="2"/>
  <c r="BD431" i="2"/>
  <c r="BE431" i="2"/>
  <c r="BF431" i="2"/>
  <c r="BG431" i="2"/>
  <c r="BH431" i="2"/>
  <c r="BI431" i="2"/>
  <c r="CG191" i="2"/>
  <c r="AJ191" i="2"/>
  <c r="W191" i="2"/>
  <c r="AM191" i="2"/>
  <c r="AN191" i="2"/>
  <c r="AO191" i="2"/>
  <c r="AP191" i="2"/>
  <c r="AQ191" i="2"/>
  <c r="AR191" i="2"/>
  <c r="AS191" i="2"/>
  <c r="AT191" i="2"/>
  <c r="AU191" i="2"/>
  <c r="AV191" i="2"/>
  <c r="AZ191" i="2"/>
  <c r="BA191" i="2"/>
  <c r="BB191" i="2"/>
  <c r="BC191" i="2"/>
  <c r="BD191" i="2"/>
  <c r="BE191" i="2"/>
  <c r="BF191" i="2"/>
  <c r="BG191" i="2"/>
  <c r="BH191" i="2"/>
  <c r="BI191" i="2"/>
  <c r="CG117" i="2"/>
  <c r="AJ117" i="2"/>
  <c r="W117" i="2"/>
  <c r="AM117" i="2"/>
  <c r="AN117" i="2"/>
  <c r="AO117" i="2"/>
  <c r="AP117" i="2"/>
  <c r="AQ117" i="2"/>
  <c r="AR117" i="2"/>
  <c r="AS117" i="2"/>
  <c r="AT117" i="2"/>
  <c r="AU117" i="2"/>
  <c r="AV117" i="2"/>
  <c r="AZ117" i="2"/>
  <c r="BA117" i="2"/>
  <c r="BB117" i="2"/>
  <c r="BC117" i="2"/>
  <c r="BD117" i="2"/>
  <c r="BE117" i="2"/>
  <c r="BF117" i="2"/>
  <c r="BG117" i="2"/>
  <c r="BH117" i="2"/>
  <c r="BI117" i="2"/>
  <c r="CG398" i="2"/>
  <c r="AJ398" i="2"/>
  <c r="W398" i="2"/>
  <c r="AM398" i="2"/>
  <c r="AN398" i="2"/>
  <c r="AO398" i="2"/>
  <c r="AP398" i="2"/>
  <c r="AQ398" i="2"/>
  <c r="AR398" i="2"/>
  <c r="AS398" i="2"/>
  <c r="AT398" i="2"/>
  <c r="AU398" i="2"/>
  <c r="AV398" i="2"/>
  <c r="AZ398" i="2"/>
  <c r="BA398" i="2"/>
  <c r="BB398" i="2"/>
  <c r="BC398" i="2"/>
  <c r="BD398" i="2"/>
  <c r="BE398" i="2"/>
  <c r="BF398" i="2"/>
  <c r="BG398" i="2"/>
  <c r="BH398" i="2"/>
  <c r="BI398" i="2"/>
  <c r="AM523" i="2"/>
  <c r="AN523" i="2"/>
  <c r="AO523" i="2"/>
  <c r="AP523" i="2"/>
  <c r="AQ523" i="2"/>
  <c r="AR523" i="2"/>
  <c r="AS523" i="2"/>
  <c r="AT523" i="2"/>
  <c r="AU523" i="2"/>
  <c r="AV523" i="2"/>
  <c r="AZ523" i="2"/>
  <c r="BA523" i="2"/>
  <c r="BB523" i="2"/>
  <c r="BC523" i="2"/>
  <c r="BD523" i="2"/>
  <c r="BE523" i="2"/>
  <c r="BF523" i="2"/>
  <c r="BG523" i="2"/>
  <c r="BH523" i="2"/>
  <c r="BI523" i="2"/>
  <c r="AJ523" i="2"/>
  <c r="W523" i="2"/>
  <c r="AM528" i="2"/>
  <c r="AN528" i="2"/>
  <c r="AO528" i="2"/>
  <c r="AP528" i="2"/>
  <c r="AQ528" i="2"/>
  <c r="AR528" i="2"/>
  <c r="AS528" i="2"/>
  <c r="AT528" i="2"/>
  <c r="AU528" i="2"/>
  <c r="AV528" i="2"/>
  <c r="AZ528" i="2"/>
  <c r="BA528" i="2"/>
  <c r="BB528" i="2"/>
  <c r="BC528" i="2"/>
  <c r="BD528" i="2"/>
  <c r="BE528" i="2"/>
  <c r="BF528" i="2"/>
  <c r="BG528" i="2"/>
  <c r="BH528" i="2"/>
  <c r="BI528" i="2"/>
  <c r="AJ528" i="2"/>
  <c r="W528" i="2"/>
  <c r="CG138" i="2"/>
  <c r="AJ138" i="2"/>
  <c r="W138" i="2"/>
  <c r="AM138" i="2"/>
  <c r="AN138" i="2"/>
  <c r="AO138" i="2"/>
  <c r="AP138" i="2"/>
  <c r="AQ138" i="2"/>
  <c r="AR138" i="2"/>
  <c r="AS138" i="2"/>
  <c r="AT138" i="2"/>
  <c r="AU138" i="2"/>
  <c r="AV138" i="2"/>
  <c r="AZ138" i="2"/>
  <c r="BA138" i="2"/>
  <c r="BB138" i="2"/>
  <c r="BC138" i="2"/>
  <c r="BD138" i="2"/>
  <c r="BE138" i="2"/>
  <c r="BF138" i="2"/>
  <c r="BG138" i="2"/>
  <c r="BH138" i="2"/>
  <c r="BI138" i="2"/>
  <c r="CG112" i="2"/>
  <c r="AJ112" i="2"/>
  <c r="W112" i="2"/>
  <c r="AM112" i="2"/>
  <c r="AN112" i="2"/>
  <c r="AO112" i="2"/>
  <c r="AP112" i="2"/>
  <c r="AQ112" i="2"/>
  <c r="AR112" i="2"/>
  <c r="AS112" i="2"/>
  <c r="AT112" i="2"/>
  <c r="AU112" i="2"/>
  <c r="AV112" i="2"/>
  <c r="AZ112" i="2"/>
  <c r="BA112" i="2"/>
  <c r="BB112" i="2"/>
  <c r="BC112" i="2"/>
  <c r="BD112" i="2"/>
  <c r="BE112" i="2"/>
  <c r="BF112" i="2"/>
  <c r="BG112" i="2"/>
  <c r="BH112" i="2"/>
  <c r="BI112" i="2"/>
  <c r="CG194" i="2"/>
  <c r="AJ194" i="2"/>
  <c r="W194" i="2"/>
  <c r="AM194" i="2"/>
  <c r="AN194" i="2"/>
  <c r="AO194" i="2"/>
  <c r="AP194" i="2"/>
  <c r="AQ194" i="2"/>
  <c r="AR194" i="2"/>
  <c r="AS194" i="2"/>
  <c r="AT194" i="2"/>
  <c r="AU194" i="2"/>
  <c r="AV194" i="2"/>
  <c r="AZ194" i="2"/>
  <c r="BA194" i="2"/>
  <c r="BB194" i="2"/>
  <c r="BC194" i="2"/>
  <c r="BD194" i="2"/>
  <c r="BE194" i="2"/>
  <c r="BF194" i="2"/>
  <c r="BG194" i="2"/>
  <c r="BH194" i="2"/>
  <c r="BI194" i="2"/>
  <c r="AM512" i="2"/>
  <c r="AN512" i="2"/>
  <c r="AO512" i="2"/>
  <c r="AP512" i="2"/>
  <c r="AQ512" i="2"/>
  <c r="AR512" i="2"/>
  <c r="AS512" i="2"/>
  <c r="AT512" i="2"/>
  <c r="AU512" i="2"/>
  <c r="AV512" i="2"/>
  <c r="AZ512" i="2"/>
  <c r="BA512" i="2"/>
  <c r="BB512" i="2"/>
  <c r="BC512" i="2"/>
  <c r="BD512" i="2"/>
  <c r="BE512" i="2"/>
  <c r="BF512" i="2"/>
  <c r="BG512" i="2"/>
  <c r="BH512" i="2"/>
  <c r="BI512" i="2"/>
  <c r="AJ512" i="2"/>
  <c r="W512" i="2"/>
  <c r="CG217" i="2"/>
  <c r="AJ217" i="2"/>
  <c r="W217" i="2"/>
  <c r="AM217" i="2"/>
  <c r="AN217" i="2"/>
  <c r="AO217" i="2"/>
  <c r="AP217" i="2"/>
  <c r="AQ217" i="2"/>
  <c r="AR217" i="2"/>
  <c r="AS217" i="2"/>
  <c r="AT217" i="2"/>
  <c r="AU217" i="2"/>
  <c r="AV217" i="2"/>
  <c r="AZ217" i="2"/>
  <c r="BA217" i="2"/>
  <c r="BB217" i="2"/>
  <c r="BC217" i="2"/>
  <c r="BD217" i="2"/>
  <c r="BE217" i="2"/>
  <c r="BF217" i="2"/>
  <c r="BG217" i="2"/>
  <c r="BH217" i="2"/>
  <c r="BI217" i="2"/>
  <c r="CG103" i="2"/>
  <c r="AJ103" i="2"/>
  <c r="W103" i="2"/>
  <c r="AM103" i="2"/>
  <c r="AN103" i="2"/>
  <c r="AO103" i="2"/>
  <c r="AP103" i="2"/>
  <c r="AQ103" i="2"/>
  <c r="AR103" i="2"/>
  <c r="AS103" i="2"/>
  <c r="AT103" i="2"/>
  <c r="AU103" i="2"/>
  <c r="AV103" i="2"/>
  <c r="AZ103" i="2"/>
  <c r="BA103" i="2"/>
  <c r="BB103" i="2"/>
  <c r="BC103" i="2"/>
  <c r="BD103" i="2"/>
  <c r="BE103" i="2"/>
  <c r="BF103" i="2"/>
  <c r="BG103" i="2"/>
  <c r="BH103" i="2"/>
  <c r="BI103" i="2"/>
  <c r="CG392" i="2"/>
  <c r="AJ392" i="2"/>
  <c r="W392" i="2"/>
  <c r="AM392" i="2"/>
  <c r="AN392" i="2"/>
  <c r="AO392" i="2"/>
  <c r="AP392" i="2"/>
  <c r="AQ392" i="2"/>
  <c r="AR392" i="2"/>
  <c r="AS392" i="2"/>
  <c r="AT392" i="2"/>
  <c r="AU392" i="2"/>
  <c r="AV392" i="2"/>
  <c r="AZ392" i="2"/>
  <c r="BA392" i="2"/>
  <c r="BB392" i="2"/>
  <c r="BC392" i="2"/>
  <c r="BD392" i="2"/>
  <c r="BE392" i="2"/>
  <c r="BF392" i="2"/>
  <c r="BG392" i="2"/>
  <c r="BH392" i="2"/>
  <c r="BI392" i="2"/>
  <c r="CG231" i="2"/>
  <c r="AJ231" i="2"/>
  <c r="W231" i="2"/>
  <c r="AM231" i="2"/>
  <c r="AN231" i="2"/>
  <c r="AO231" i="2"/>
  <c r="AP231" i="2"/>
  <c r="AQ231" i="2"/>
  <c r="AR231" i="2"/>
  <c r="AS231" i="2"/>
  <c r="AT231" i="2"/>
  <c r="AU231" i="2"/>
  <c r="AV231" i="2"/>
  <c r="AZ231" i="2"/>
  <c r="BA231" i="2"/>
  <c r="BB231" i="2"/>
  <c r="BC231" i="2"/>
  <c r="BD231" i="2"/>
  <c r="BE231" i="2"/>
  <c r="BF231" i="2"/>
  <c r="BG231" i="2"/>
  <c r="BH231" i="2"/>
  <c r="BI231" i="2"/>
  <c r="CG340" i="2"/>
  <c r="AJ340" i="2"/>
  <c r="W340" i="2"/>
  <c r="AM340" i="2"/>
  <c r="AN340" i="2"/>
  <c r="AO340" i="2"/>
  <c r="AP340" i="2"/>
  <c r="AQ340" i="2"/>
  <c r="AR340" i="2"/>
  <c r="AS340" i="2"/>
  <c r="AT340" i="2"/>
  <c r="AU340" i="2"/>
  <c r="AV340" i="2"/>
  <c r="AZ340" i="2"/>
  <c r="BA340" i="2"/>
  <c r="BB340" i="2"/>
  <c r="BC340" i="2"/>
  <c r="BD340" i="2"/>
  <c r="BE340" i="2"/>
  <c r="BF340" i="2"/>
  <c r="BG340" i="2"/>
  <c r="BH340" i="2"/>
  <c r="BI340" i="2"/>
  <c r="CG434" i="2"/>
  <c r="AJ434" i="2"/>
  <c r="AM434" i="2"/>
  <c r="AN434" i="2"/>
  <c r="AO434" i="2"/>
  <c r="AP434" i="2"/>
  <c r="AQ434" i="2"/>
  <c r="AR434" i="2"/>
  <c r="AS434" i="2"/>
  <c r="AT434" i="2"/>
  <c r="AU434" i="2"/>
  <c r="AV434" i="2"/>
  <c r="AZ434" i="2"/>
  <c r="BA434" i="2"/>
  <c r="BB434" i="2"/>
  <c r="BC434" i="2"/>
  <c r="BD434" i="2"/>
  <c r="BE434" i="2"/>
  <c r="BF434" i="2"/>
  <c r="BG434" i="2"/>
  <c r="BH434" i="2"/>
  <c r="BI434" i="2"/>
  <c r="CG339" i="2"/>
  <c r="AJ339" i="2"/>
  <c r="W339" i="2"/>
  <c r="AM339" i="2"/>
  <c r="AN339" i="2"/>
  <c r="AO339" i="2"/>
  <c r="AP339" i="2"/>
  <c r="AQ339" i="2"/>
  <c r="AR339" i="2"/>
  <c r="AS339" i="2"/>
  <c r="AT339" i="2"/>
  <c r="AU339" i="2"/>
  <c r="AV339" i="2"/>
  <c r="AZ339" i="2"/>
  <c r="BA339" i="2"/>
  <c r="BB339" i="2"/>
  <c r="BC339" i="2"/>
  <c r="BD339" i="2"/>
  <c r="BE339" i="2"/>
  <c r="BF339" i="2"/>
  <c r="BG339" i="2"/>
  <c r="BH339" i="2"/>
  <c r="BI339" i="2"/>
  <c r="CG366" i="2"/>
  <c r="AJ366" i="2"/>
  <c r="W366" i="2"/>
  <c r="AM366" i="2"/>
  <c r="AN366" i="2"/>
  <c r="AO366" i="2"/>
  <c r="AP366" i="2"/>
  <c r="AQ366" i="2"/>
  <c r="AR366" i="2"/>
  <c r="AS366" i="2"/>
  <c r="AT366" i="2"/>
  <c r="AU366" i="2"/>
  <c r="AV366" i="2"/>
  <c r="AZ366" i="2"/>
  <c r="BA366" i="2"/>
  <c r="BB366" i="2"/>
  <c r="BC366" i="2"/>
  <c r="BD366" i="2"/>
  <c r="BE366" i="2"/>
  <c r="BF366" i="2"/>
  <c r="BG366" i="2"/>
  <c r="BH366" i="2"/>
  <c r="BI366" i="2"/>
  <c r="CG171" i="2"/>
  <c r="AJ171" i="2"/>
  <c r="W171" i="2"/>
  <c r="AM171" i="2"/>
  <c r="AN171" i="2"/>
  <c r="AO171" i="2"/>
  <c r="AP171" i="2"/>
  <c r="AQ171" i="2"/>
  <c r="AR171" i="2"/>
  <c r="AS171" i="2"/>
  <c r="AT171" i="2"/>
  <c r="AU171" i="2"/>
  <c r="AV171" i="2"/>
  <c r="AZ171" i="2"/>
  <c r="BA171" i="2"/>
  <c r="BB171" i="2"/>
  <c r="BC171" i="2"/>
  <c r="BD171" i="2"/>
  <c r="BE171" i="2"/>
  <c r="BF171" i="2"/>
  <c r="BG171" i="2"/>
  <c r="BH171" i="2"/>
  <c r="BI171" i="2"/>
  <c r="CG180" i="2"/>
  <c r="AJ180" i="2"/>
  <c r="W180" i="2"/>
  <c r="AM180" i="2"/>
  <c r="AN180" i="2"/>
  <c r="AO180" i="2"/>
  <c r="AP180" i="2"/>
  <c r="AQ180" i="2"/>
  <c r="AR180" i="2"/>
  <c r="AS180" i="2"/>
  <c r="AT180" i="2"/>
  <c r="AU180" i="2"/>
  <c r="AV180" i="2"/>
  <c r="AZ180" i="2"/>
  <c r="BA180" i="2"/>
  <c r="BB180" i="2"/>
  <c r="BC180" i="2"/>
  <c r="BD180" i="2"/>
  <c r="BE180" i="2"/>
  <c r="BF180" i="2"/>
  <c r="BG180" i="2"/>
  <c r="BH180" i="2"/>
  <c r="BI180" i="2"/>
  <c r="CG223" i="2"/>
  <c r="AJ223" i="2"/>
  <c r="W223" i="2"/>
  <c r="AM223" i="2"/>
  <c r="AN223" i="2"/>
  <c r="AO223" i="2"/>
  <c r="AP223" i="2"/>
  <c r="AQ223" i="2"/>
  <c r="AR223" i="2"/>
  <c r="AS223" i="2"/>
  <c r="AT223" i="2"/>
  <c r="AU223" i="2"/>
  <c r="AV223" i="2"/>
  <c r="AZ223" i="2"/>
  <c r="BA223" i="2"/>
  <c r="BB223" i="2"/>
  <c r="BC223" i="2"/>
  <c r="BD223" i="2"/>
  <c r="BE223" i="2"/>
  <c r="BF223" i="2"/>
  <c r="BG223" i="2"/>
  <c r="BH223" i="2"/>
  <c r="BI223" i="2"/>
  <c r="CG414" i="2"/>
  <c r="AJ414" i="2"/>
  <c r="W414" i="2"/>
  <c r="AM414" i="2"/>
  <c r="AN414" i="2"/>
  <c r="AO414" i="2"/>
  <c r="AP414" i="2"/>
  <c r="AQ414" i="2"/>
  <c r="AR414" i="2"/>
  <c r="AS414" i="2"/>
  <c r="AT414" i="2"/>
  <c r="AU414" i="2"/>
  <c r="AV414" i="2"/>
  <c r="AZ414" i="2"/>
  <c r="BA414" i="2"/>
  <c r="BB414" i="2"/>
  <c r="BC414" i="2"/>
  <c r="BD414" i="2"/>
  <c r="BE414" i="2"/>
  <c r="BF414" i="2"/>
  <c r="BG414" i="2"/>
  <c r="BH414" i="2"/>
  <c r="BI414" i="2"/>
  <c r="CG425" i="2"/>
  <c r="AJ425" i="2"/>
  <c r="W425" i="2"/>
  <c r="AM425" i="2"/>
  <c r="AN425" i="2"/>
  <c r="AO425" i="2"/>
  <c r="AP425" i="2"/>
  <c r="AQ425" i="2"/>
  <c r="AR425" i="2"/>
  <c r="AS425" i="2"/>
  <c r="AT425" i="2"/>
  <c r="AU425" i="2"/>
  <c r="AV425" i="2"/>
  <c r="AZ425" i="2"/>
  <c r="BA425" i="2"/>
  <c r="BB425" i="2"/>
  <c r="BC425" i="2"/>
  <c r="BD425" i="2"/>
  <c r="BE425" i="2"/>
  <c r="BF425" i="2"/>
  <c r="BG425" i="2"/>
  <c r="BH425" i="2"/>
  <c r="BI425" i="2"/>
  <c r="CG338" i="2"/>
  <c r="AJ338" i="2"/>
  <c r="W338" i="2"/>
  <c r="AM338" i="2"/>
  <c r="AN338" i="2"/>
  <c r="AO338" i="2"/>
  <c r="AP338" i="2"/>
  <c r="AQ338" i="2"/>
  <c r="AR338" i="2"/>
  <c r="AS338" i="2"/>
  <c r="AT338" i="2"/>
  <c r="AU338" i="2"/>
  <c r="AV338" i="2"/>
  <c r="AZ338" i="2"/>
  <c r="BA338" i="2"/>
  <c r="BB338" i="2"/>
  <c r="BC338" i="2"/>
  <c r="BD338" i="2"/>
  <c r="BE338" i="2"/>
  <c r="BF338" i="2"/>
  <c r="BG338" i="2"/>
  <c r="BH338" i="2"/>
  <c r="BI338" i="2"/>
  <c r="AM468" i="2"/>
  <c r="AN468" i="2"/>
  <c r="AO468" i="2"/>
  <c r="AP468" i="2"/>
  <c r="AQ468" i="2"/>
  <c r="AR468" i="2"/>
  <c r="AS468" i="2"/>
  <c r="AT468" i="2"/>
  <c r="AU468" i="2"/>
  <c r="AV468" i="2"/>
  <c r="AZ468" i="2"/>
  <c r="BA468" i="2"/>
  <c r="BB468" i="2"/>
  <c r="BC468" i="2"/>
  <c r="BD468" i="2"/>
  <c r="BE468" i="2"/>
  <c r="BF468" i="2"/>
  <c r="BG468" i="2"/>
  <c r="BH468" i="2"/>
  <c r="BI468" i="2"/>
  <c r="AJ468" i="2"/>
  <c r="W468" i="2"/>
  <c r="CG145" i="2"/>
  <c r="AJ145" i="2"/>
  <c r="W145" i="2"/>
  <c r="AM145" i="2"/>
  <c r="AN145" i="2"/>
  <c r="AO145" i="2"/>
  <c r="AP145" i="2"/>
  <c r="AQ145" i="2"/>
  <c r="AR145" i="2"/>
  <c r="AS145" i="2"/>
  <c r="AT145" i="2"/>
  <c r="AU145" i="2"/>
  <c r="AV145" i="2"/>
  <c r="AZ145" i="2"/>
  <c r="BA145" i="2"/>
  <c r="BB145" i="2"/>
  <c r="BC145" i="2"/>
  <c r="BD145" i="2"/>
  <c r="BE145" i="2"/>
  <c r="BF145" i="2"/>
  <c r="BG145" i="2"/>
  <c r="BH145" i="2"/>
  <c r="BI145" i="2"/>
  <c r="CG308" i="2"/>
  <c r="AJ308" i="2"/>
  <c r="W308" i="2"/>
  <c r="AM308" i="2"/>
  <c r="AN308" i="2"/>
  <c r="AO308" i="2"/>
  <c r="AP308" i="2"/>
  <c r="AQ308" i="2"/>
  <c r="AR308" i="2"/>
  <c r="AS308" i="2"/>
  <c r="AT308" i="2"/>
  <c r="AU308" i="2"/>
  <c r="AV308" i="2"/>
  <c r="AZ308" i="2"/>
  <c r="BA308" i="2"/>
  <c r="BB308" i="2"/>
  <c r="BC308" i="2"/>
  <c r="BD308" i="2"/>
  <c r="BE308" i="2"/>
  <c r="BF308" i="2"/>
  <c r="BG308" i="2"/>
  <c r="BH308" i="2"/>
  <c r="BI308" i="2"/>
  <c r="CG56" i="2"/>
  <c r="AJ56" i="2"/>
  <c r="W56" i="2"/>
  <c r="AM56" i="2"/>
  <c r="AN56" i="2"/>
  <c r="AO56" i="2"/>
  <c r="AP56" i="2"/>
  <c r="AQ56" i="2"/>
  <c r="AR56" i="2"/>
  <c r="AS56" i="2"/>
  <c r="AT56" i="2"/>
  <c r="AU56" i="2"/>
  <c r="AV56" i="2"/>
  <c r="AZ56" i="2"/>
  <c r="BA56" i="2"/>
  <c r="BB56" i="2"/>
  <c r="BC56" i="2"/>
  <c r="BD56" i="2"/>
  <c r="BE56" i="2"/>
  <c r="BF56" i="2"/>
  <c r="BG56" i="2"/>
  <c r="BH56" i="2"/>
  <c r="BI56" i="2"/>
  <c r="CG55" i="2"/>
  <c r="AJ55" i="2"/>
  <c r="W55" i="2"/>
  <c r="AM55" i="2"/>
  <c r="AN55" i="2"/>
  <c r="AO55" i="2"/>
  <c r="AP55" i="2"/>
  <c r="AQ55" i="2"/>
  <c r="AR55" i="2"/>
  <c r="AS55" i="2"/>
  <c r="AT55" i="2"/>
  <c r="AU55" i="2"/>
  <c r="AV55" i="2"/>
  <c r="AZ55" i="2"/>
  <c r="BA55" i="2"/>
  <c r="BB55" i="2"/>
  <c r="BC55" i="2"/>
  <c r="BD55" i="2"/>
  <c r="BE55" i="2"/>
  <c r="BF55" i="2"/>
  <c r="BG55" i="2"/>
  <c r="BH55" i="2"/>
  <c r="BI55" i="2"/>
  <c r="CG430" i="2"/>
  <c r="AJ430" i="2"/>
  <c r="W430" i="2"/>
  <c r="AM430" i="2"/>
  <c r="AN430" i="2"/>
  <c r="AO430" i="2"/>
  <c r="AP430" i="2"/>
  <c r="AQ430" i="2"/>
  <c r="AR430" i="2"/>
  <c r="AS430" i="2"/>
  <c r="AT430" i="2"/>
  <c r="AU430" i="2"/>
  <c r="AV430" i="2"/>
  <c r="AZ430" i="2"/>
  <c r="BA430" i="2"/>
  <c r="BB430" i="2"/>
  <c r="BC430" i="2"/>
  <c r="BD430" i="2"/>
  <c r="BE430" i="2"/>
  <c r="BF430" i="2"/>
  <c r="BG430" i="2"/>
  <c r="BH430" i="2"/>
  <c r="BI430" i="2"/>
  <c r="CG183" i="2"/>
  <c r="AJ183" i="2"/>
  <c r="W183" i="2"/>
  <c r="AM183" i="2"/>
  <c r="AN183" i="2"/>
  <c r="AO183" i="2"/>
  <c r="AP183" i="2"/>
  <c r="AQ183" i="2"/>
  <c r="AR183" i="2"/>
  <c r="AS183" i="2"/>
  <c r="AT183" i="2"/>
  <c r="AU183" i="2"/>
  <c r="AV183" i="2"/>
  <c r="AZ183" i="2"/>
  <c r="BA183" i="2"/>
  <c r="BB183" i="2"/>
  <c r="BC183" i="2"/>
  <c r="BD183" i="2"/>
  <c r="BE183" i="2"/>
  <c r="BF183" i="2"/>
  <c r="BG183" i="2"/>
  <c r="BH183" i="2"/>
  <c r="BI183" i="2"/>
  <c r="CG205" i="2"/>
  <c r="AJ205" i="2"/>
  <c r="W205" i="2"/>
  <c r="AM205" i="2"/>
  <c r="AN205" i="2"/>
  <c r="AO205" i="2"/>
  <c r="AP205" i="2"/>
  <c r="AQ205" i="2"/>
  <c r="AR205" i="2"/>
  <c r="AS205" i="2"/>
  <c r="AT205" i="2"/>
  <c r="AU205" i="2"/>
  <c r="AV205" i="2"/>
  <c r="AZ205" i="2"/>
  <c r="BA205" i="2"/>
  <c r="BB205" i="2"/>
  <c r="BC205" i="2"/>
  <c r="BD205" i="2"/>
  <c r="BE205" i="2"/>
  <c r="BF205" i="2"/>
  <c r="BG205" i="2"/>
  <c r="BH205" i="2"/>
  <c r="BI205" i="2"/>
  <c r="CG349" i="2"/>
  <c r="AJ349" i="2"/>
  <c r="W349" i="2"/>
  <c r="AM349" i="2"/>
  <c r="AN349" i="2"/>
  <c r="AO349" i="2"/>
  <c r="AP349" i="2"/>
  <c r="AQ349" i="2"/>
  <c r="AR349" i="2"/>
  <c r="AS349" i="2"/>
  <c r="AT349" i="2"/>
  <c r="AU349" i="2"/>
  <c r="AV349" i="2"/>
  <c r="AZ349" i="2"/>
  <c r="BA349" i="2"/>
  <c r="BB349" i="2"/>
  <c r="BC349" i="2"/>
  <c r="BD349" i="2"/>
  <c r="BE349" i="2"/>
  <c r="BF349" i="2"/>
  <c r="BG349" i="2"/>
  <c r="BH349" i="2"/>
  <c r="BI349" i="2"/>
  <c r="CG266" i="2"/>
  <c r="AJ266" i="2"/>
  <c r="W266" i="2"/>
  <c r="AM266" i="2"/>
  <c r="AN266" i="2"/>
  <c r="AO266" i="2"/>
  <c r="AP266" i="2"/>
  <c r="AQ266" i="2"/>
  <c r="AR266" i="2"/>
  <c r="AS266" i="2"/>
  <c r="AT266" i="2"/>
  <c r="AU266" i="2"/>
  <c r="AV266" i="2"/>
  <c r="AZ266" i="2"/>
  <c r="BA266" i="2"/>
  <c r="BB266" i="2"/>
  <c r="BC266" i="2"/>
  <c r="BD266" i="2"/>
  <c r="BE266" i="2"/>
  <c r="BF266" i="2"/>
  <c r="BG266" i="2"/>
  <c r="BH266" i="2"/>
  <c r="BI266" i="2"/>
  <c r="CG337" i="2"/>
  <c r="AJ337" i="2"/>
  <c r="W337" i="2"/>
  <c r="AM337" i="2"/>
  <c r="AN337" i="2"/>
  <c r="AO337" i="2"/>
  <c r="AP337" i="2"/>
  <c r="AQ337" i="2"/>
  <c r="AR337" i="2"/>
  <c r="AS337" i="2"/>
  <c r="AT337" i="2"/>
  <c r="AU337" i="2"/>
  <c r="AV337" i="2"/>
  <c r="AZ337" i="2"/>
  <c r="BA337" i="2"/>
  <c r="BB337" i="2"/>
  <c r="BC337" i="2"/>
  <c r="BD337" i="2"/>
  <c r="BE337" i="2"/>
  <c r="BF337" i="2"/>
  <c r="BG337" i="2"/>
  <c r="BH337" i="2"/>
  <c r="BI337" i="2"/>
  <c r="CG336" i="2"/>
  <c r="AJ336" i="2"/>
  <c r="W336" i="2"/>
  <c r="AM336" i="2"/>
  <c r="AN336" i="2"/>
  <c r="AO336" i="2"/>
  <c r="AP336" i="2"/>
  <c r="AQ336" i="2"/>
  <c r="AR336" i="2"/>
  <c r="AS336" i="2"/>
  <c r="AT336" i="2"/>
  <c r="AU336" i="2"/>
  <c r="AV336" i="2"/>
  <c r="AZ336" i="2"/>
  <c r="BA336" i="2"/>
  <c r="BB336" i="2"/>
  <c r="BC336" i="2"/>
  <c r="BD336" i="2"/>
  <c r="BE336" i="2"/>
  <c r="BF336" i="2"/>
  <c r="BG336" i="2"/>
  <c r="BH336" i="2"/>
  <c r="BI336" i="2"/>
  <c r="CG203" i="2"/>
  <c r="AJ203" i="2"/>
  <c r="W203" i="2"/>
  <c r="AM203" i="2"/>
  <c r="AN203" i="2"/>
  <c r="AO203" i="2"/>
  <c r="AP203" i="2"/>
  <c r="AQ203" i="2"/>
  <c r="AR203" i="2"/>
  <c r="AS203" i="2"/>
  <c r="AT203" i="2"/>
  <c r="AU203" i="2"/>
  <c r="AV203" i="2"/>
  <c r="AZ203" i="2"/>
  <c r="BA203" i="2"/>
  <c r="BB203" i="2"/>
  <c r="BC203" i="2"/>
  <c r="BD203" i="2"/>
  <c r="BE203" i="2"/>
  <c r="BF203" i="2"/>
  <c r="BG203" i="2"/>
  <c r="BH203" i="2"/>
  <c r="BI203" i="2"/>
  <c r="AM628" i="2"/>
  <c r="AN628" i="2"/>
  <c r="AO628" i="2"/>
  <c r="AP628" i="2"/>
  <c r="AQ628" i="2"/>
  <c r="AR628" i="2"/>
  <c r="AS628" i="2"/>
  <c r="AT628" i="2"/>
  <c r="AU628" i="2"/>
  <c r="AV628" i="2"/>
  <c r="AZ628" i="2"/>
  <c r="BA628" i="2"/>
  <c r="BB628" i="2"/>
  <c r="BC628" i="2"/>
  <c r="BD628" i="2"/>
  <c r="BE628" i="2"/>
  <c r="BF628" i="2"/>
  <c r="BG628" i="2"/>
  <c r="BH628" i="2"/>
  <c r="BI628" i="2"/>
  <c r="AJ628" i="2"/>
  <c r="W628" i="2"/>
  <c r="CG620" i="2"/>
  <c r="AJ620" i="2"/>
  <c r="W620" i="2"/>
  <c r="AM620" i="2"/>
  <c r="AN620" i="2"/>
  <c r="AO620" i="2"/>
  <c r="AP620" i="2"/>
  <c r="AQ620" i="2"/>
  <c r="AR620" i="2"/>
  <c r="AS620" i="2"/>
  <c r="AT620" i="2"/>
  <c r="AU620" i="2"/>
  <c r="AV620" i="2"/>
  <c r="AZ620" i="2"/>
  <c r="BA620" i="2"/>
  <c r="BB620" i="2"/>
  <c r="BC620" i="2"/>
  <c r="BD620" i="2"/>
  <c r="BE620" i="2"/>
  <c r="BF620" i="2"/>
  <c r="BG620" i="2"/>
  <c r="BH620" i="2"/>
  <c r="BI620" i="2"/>
  <c r="CG102" i="2"/>
  <c r="AJ102" i="2"/>
  <c r="W102" i="2"/>
  <c r="AM102" i="2"/>
  <c r="AN102" i="2"/>
  <c r="AO102" i="2"/>
  <c r="AP102" i="2"/>
  <c r="AQ102" i="2"/>
  <c r="AR102" i="2"/>
  <c r="AS102" i="2"/>
  <c r="AT102" i="2"/>
  <c r="AU102" i="2"/>
  <c r="AV102" i="2"/>
  <c r="AZ102" i="2"/>
  <c r="BA102" i="2"/>
  <c r="BB102" i="2"/>
  <c r="BC102" i="2"/>
  <c r="BD102" i="2"/>
  <c r="BE102" i="2"/>
  <c r="BF102" i="2"/>
  <c r="BG102" i="2"/>
  <c r="BH102" i="2"/>
  <c r="BI102" i="2"/>
  <c r="CG218" i="2"/>
  <c r="AJ218" i="2"/>
  <c r="W218" i="2"/>
  <c r="AM218" i="2"/>
  <c r="AN218" i="2"/>
  <c r="AO218" i="2"/>
  <c r="AP218" i="2"/>
  <c r="AQ218" i="2"/>
  <c r="AR218" i="2"/>
  <c r="AS218" i="2"/>
  <c r="AT218" i="2"/>
  <c r="AU218" i="2"/>
  <c r="AV218" i="2"/>
  <c r="AZ218" i="2"/>
  <c r="BA218" i="2"/>
  <c r="BB218" i="2"/>
  <c r="BC218" i="2"/>
  <c r="BD218" i="2"/>
  <c r="BE218" i="2"/>
  <c r="BF218" i="2"/>
  <c r="BG218" i="2"/>
  <c r="BH218" i="2"/>
  <c r="BI218" i="2"/>
  <c r="CG418" i="2"/>
  <c r="AJ418" i="2"/>
  <c r="W418" i="2"/>
  <c r="AM418" i="2"/>
  <c r="AN418" i="2"/>
  <c r="AO418" i="2"/>
  <c r="AP418" i="2"/>
  <c r="AQ418" i="2"/>
  <c r="AR418" i="2"/>
  <c r="AS418" i="2"/>
  <c r="AT418" i="2"/>
  <c r="AU418" i="2"/>
  <c r="AV418" i="2"/>
  <c r="AZ418" i="2"/>
  <c r="BA418" i="2"/>
  <c r="BB418" i="2"/>
  <c r="BC418" i="2"/>
  <c r="BD418" i="2"/>
  <c r="BE418" i="2"/>
  <c r="BF418" i="2"/>
  <c r="BG418" i="2"/>
  <c r="BH418" i="2"/>
  <c r="BI418" i="2"/>
  <c r="CG101" i="2"/>
  <c r="AJ101" i="2"/>
  <c r="W101" i="2"/>
  <c r="AM101" i="2"/>
  <c r="AN101" i="2"/>
  <c r="AO101" i="2"/>
  <c r="AP101" i="2"/>
  <c r="AQ101" i="2"/>
  <c r="AR101" i="2"/>
  <c r="AS101" i="2"/>
  <c r="AT101" i="2"/>
  <c r="AU101" i="2"/>
  <c r="AV101" i="2"/>
  <c r="AZ101" i="2"/>
  <c r="BA101" i="2"/>
  <c r="BB101" i="2"/>
  <c r="BC101" i="2"/>
  <c r="BD101" i="2"/>
  <c r="BE101" i="2"/>
  <c r="BF101" i="2"/>
  <c r="BG101" i="2"/>
  <c r="BH101" i="2"/>
  <c r="BI101" i="2"/>
  <c r="CG397" i="2"/>
  <c r="AJ397" i="2"/>
  <c r="W397" i="2"/>
  <c r="AM397" i="2"/>
  <c r="AN397" i="2"/>
  <c r="AO397" i="2"/>
  <c r="AP397" i="2"/>
  <c r="AQ397" i="2"/>
  <c r="AR397" i="2"/>
  <c r="AS397" i="2"/>
  <c r="AT397" i="2"/>
  <c r="AU397" i="2"/>
  <c r="AV397" i="2"/>
  <c r="AZ397" i="2"/>
  <c r="BA397" i="2"/>
  <c r="BB397" i="2"/>
  <c r="BC397" i="2"/>
  <c r="BD397" i="2"/>
  <c r="BE397" i="2"/>
  <c r="BF397" i="2"/>
  <c r="BG397" i="2"/>
  <c r="BH397" i="2"/>
  <c r="BI397" i="2"/>
  <c r="CG267" i="2"/>
  <c r="AJ267" i="2"/>
  <c r="AM267" i="2"/>
  <c r="AN267" i="2"/>
  <c r="AO267" i="2"/>
  <c r="AP267" i="2"/>
  <c r="AQ267" i="2"/>
  <c r="AR267" i="2"/>
  <c r="AS267" i="2"/>
  <c r="AT267" i="2"/>
  <c r="AU267" i="2"/>
  <c r="AV267" i="2"/>
  <c r="AZ267" i="2"/>
  <c r="BA267" i="2"/>
  <c r="BB267" i="2"/>
  <c r="BC267" i="2"/>
  <c r="BD267" i="2"/>
  <c r="BE267" i="2"/>
  <c r="BF267" i="2"/>
  <c r="BG267" i="2"/>
  <c r="BH267" i="2"/>
  <c r="BI267" i="2"/>
  <c r="CG428" i="2"/>
  <c r="AJ428" i="2"/>
  <c r="W428" i="2"/>
  <c r="AM428" i="2"/>
  <c r="AN428" i="2"/>
  <c r="AO428" i="2"/>
  <c r="AP428" i="2"/>
  <c r="AQ428" i="2"/>
  <c r="AR428" i="2"/>
  <c r="AS428" i="2"/>
  <c r="AT428" i="2"/>
  <c r="AU428" i="2"/>
  <c r="AV428" i="2"/>
  <c r="AZ428" i="2"/>
  <c r="BA428" i="2"/>
  <c r="BB428" i="2"/>
  <c r="BC428" i="2"/>
  <c r="BD428" i="2"/>
  <c r="BE428" i="2"/>
  <c r="BF428" i="2"/>
  <c r="BG428" i="2"/>
  <c r="BH428" i="2"/>
  <c r="BI428" i="2"/>
  <c r="CG228" i="2"/>
  <c r="AJ228" i="2"/>
  <c r="W228" i="2"/>
  <c r="AM228" i="2"/>
  <c r="AN228" i="2"/>
  <c r="AO228" i="2"/>
  <c r="AP228" i="2"/>
  <c r="AQ228" i="2"/>
  <c r="AR228" i="2"/>
  <c r="AS228" i="2"/>
  <c r="AT228" i="2"/>
  <c r="AU228" i="2"/>
  <c r="AV228" i="2"/>
  <c r="AZ228" i="2"/>
  <c r="BA228" i="2"/>
  <c r="BB228" i="2"/>
  <c r="BC228" i="2"/>
  <c r="BD228" i="2"/>
  <c r="BE228" i="2"/>
  <c r="BF228" i="2"/>
  <c r="BG228" i="2"/>
  <c r="BH228" i="2"/>
  <c r="BI228" i="2"/>
  <c r="CG146" i="2"/>
  <c r="AJ146" i="2"/>
  <c r="W146" i="2"/>
  <c r="AM146" i="2"/>
  <c r="AN146" i="2"/>
  <c r="AO146" i="2"/>
  <c r="AP146" i="2"/>
  <c r="AQ146" i="2"/>
  <c r="AR146" i="2"/>
  <c r="AS146" i="2"/>
  <c r="AT146" i="2"/>
  <c r="AU146" i="2"/>
  <c r="AV146" i="2"/>
  <c r="AZ146" i="2"/>
  <c r="BA146" i="2"/>
  <c r="BB146" i="2"/>
  <c r="BC146" i="2"/>
  <c r="BD146" i="2"/>
  <c r="BE146" i="2"/>
  <c r="BF146" i="2"/>
  <c r="BG146" i="2"/>
  <c r="BH146" i="2"/>
  <c r="BI146" i="2"/>
  <c r="CG426" i="2"/>
  <c r="AJ426" i="2"/>
  <c r="W426" i="2"/>
  <c r="AM426" i="2"/>
  <c r="AN426" i="2"/>
  <c r="AO426" i="2"/>
  <c r="AP426" i="2"/>
  <c r="AQ426" i="2"/>
  <c r="AR426" i="2"/>
  <c r="AS426" i="2"/>
  <c r="AT426" i="2"/>
  <c r="AU426" i="2"/>
  <c r="AV426" i="2"/>
  <c r="AZ426" i="2"/>
  <c r="BA426" i="2"/>
  <c r="BB426" i="2"/>
  <c r="BC426" i="2"/>
  <c r="BD426" i="2"/>
  <c r="BE426" i="2"/>
  <c r="BF426" i="2"/>
  <c r="BG426" i="2"/>
  <c r="BH426" i="2"/>
  <c r="BI426" i="2"/>
  <c r="CG264" i="2"/>
  <c r="AJ264" i="2"/>
  <c r="W264" i="2"/>
  <c r="AM264" i="2"/>
  <c r="AN264" i="2"/>
  <c r="AO264" i="2"/>
  <c r="AP264" i="2"/>
  <c r="AQ264" i="2"/>
  <c r="AR264" i="2"/>
  <c r="AS264" i="2"/>
  <c r="AT264" i="2"/>
  <c r="AU264" i="2"/>
  <c r="AV264" i="2"/>
  <c r="AZ264" i="2"/>
  <c r="BA264" i="2"/>
  <c r="BB264" i="2"/>
  <c r="BC264" i="2"/>
  <c r="BD264" i="2"/>
  <c r="BE264" i="2"/>
  <c r="BF264" i="2"/>
  <c r="BG264" i="2"/>
  <c r="BH264" i="2"/>
  <c r="BI264" i="2"/>
  <c r="CG216" i="2"/>
  <c r="AJ216" i="2"/>
  <c r="W216" i="2"/>
  <c r="AM216" i="2"/>
  <c r="AN216" i="2"/>
  <c r="AO216" i="2"/>
  <c r="AP216" i="2"/>
  <c r="AQ216" i="2"/>
  <c r="AR216" i="2"/>
  <c r="AS216" i="2"/>
  <c r="AT216" i="2"/>
  <c r="AU216" i="2"/>
  <c r="AV216" i="2"/>
  <c r="AZ216" i="2"/>
  <c r="BA216" i="2"/>
  <c r="BB216" i="2"/>
  <c r="BC216" i="2"/>
  <c r="BD216" i="2"/>
  <c r="BE216" i="2"/>
  <c r="BF216" i="2"/>
  <c r="BG216" i="2"/>
  <c r="BH216" i="2"/>
  <c r="BI216" i="2"/>
  <c r="CG225" i="2"/>
  <c r="AJ225" i="2"/>
  <c r="W225" i="2"/>
  <c r="AM225" i="2"/>
  <c r="AN225" i="2"/>
  <c r="AO225" i="2"/>
  <c r="AP225" i="2"/>
  <c r="AQ225" i="2"/>
  <c r="AR225" i="2"/>
  <c r="AS225" i="2"/>
  <c r="AT225" i="2"/>
  <c r="AU225" i="2"/>
  <c r="AV225" i="2"/>
  <c r="AZ225" i="2"/>
  <c r="BA225" i="2"/>
  <c r="BB225" i="2"/>
  <c r="BC225" i="2"/>
  <c r="BD225" i="2"/>
  <c r="BE225" i="2"/>
  <c r="BF225" i="2"/>
  <c r="BG225" i="2"/>
  <c r="BH225" i="2"/>
  <c r="BI225" i="2"/>
  <c r="CG100" i="2"/>
  <c r="AJ100" i="2"/>
  <c r="W100" i="2"/>
  <c r="AM100" i="2"/>
  <c r="AN100" i="2"/>
  <c r="AO100" i="2"/>
  <c r="AP100" i="2"/>
  <c r="AQ100" i="2"/>
  <c r="AR100" i="2"/>
  <c r="AS100" i="2"/>
  <c r="AT100" i="2"/>
  <c r="AU100" i="2"/>
  <c r="AV100" i="2"/>
  <c r="AZ100" i="2"/>
  <c r="BA100" i="2"/>
  <c r="BB100" i="2"/>
  <c r="BC100" i="2"/>
  <c r="BD100" i="2"/>
  <c r="BE100" i="2"/>
  <c r="BF100" i="2"/>
  <c r="BG100" i="2"/>
  <c r="BH100" i="2"/>
  <c r="BI100" i="2"/>
  <c r="CG433" i="2"/>
  <c r="AJ433" i="2"/>
  <c r="W433" i="2"/>
  <c r="AM433" i="2"/>
  <c r="AN433" i="2"/>
  <c r="AO433" i="2"/>
  <c r="AP433" i="2"/>
  <c r="AQ433" i="2"/>
  <c r="AR433" i="2"/>
  <c r="AS433" i="2"/>
  <c r="AT433" i="2"/>
  <c r="AU433" i="2"/>
  <c r="AV433" i="2"/>
  <c r="AZ433" i="2"/>
  <c r="BA433" i="2"/>
  <c r="BB433" i="2"/>
  <c r="BC433" i="2"/>
  <c r="BD433" i="2"/>
  <c r="BE433" i="2"/>
  <c r="BF433" i="2"/>
  <c r="BG433" i="2"/>
  <c r="BH433" i="2"/>
  <c r="BI433" i="2"/>
  <c r="CG566" i="2"/>
  <c r="AJ566" i="2"/>
  <c r="W566" i="2"/>
  <c r="AM566" i="2"/>
  <c r="AN566" i="2"/>
  <c r="AO566" i="2"/>
  <c r="AP566" i="2"/>
  <c r="AQ566" i="2"/>
  <c r="AR566" i="2"/>
  <c r="AS566" i="2"/>
  <c r="AT566" i="2"/>
  <c r="AU566" i="2"/>
  <c r="AV566" i="2"/>
  <c r="AZ566" i="2"/>
  <c r="BA566" i="2"/>
  <c r="BB566" i="2"/>
  <c r="BC566" i="2"/>
  <c r="BD566" i="2"/>
  <c r="BE566" i="2"/>
  <c r="BF566" i="2"/>
  <c r="BG566" i="2"/>
  <c r="BH566" i="2"/>
  <c r="BI566" i="2"/>
  <c r="CG54" i="2"/>
  <c r="AJ54" i="2"/>
  <c r="W54" i="2"/>
  <c r="AM54" i="2"/>
  <c r="AN54" i="2"/>
  <c r="AO54" i="2"/>
  <c r="AP54" i="2"/>
  <c r="AQ54" i="2"/>
  <c r="AR54" i="2"/>
  <c r="AS54" i="2"/>
  <c r="AT54" i="2"/>
  <c r="AU54" i="2"/>
  <c r="AV54" i="2"/>
  <c r="AZ54" i="2"/>
  <c r="BA54" i="2"/>
  <c r="BB54" i="2"/>
  <c r="BC54" i="2"/>
  <c r="BD54" i="2"/>
  <c r="BE54" i="2"/>
  <c r="BF54" i="2"/>
  <c r="BG54" i="2"/>
  <c r="BH54" i="2"/>
  <c r="BI54" i="2"/>
  <c r="CG156" i="2"/>
  <c r="AJ156" i="2"/>
  <c r="W156" i="2"/>
  <c r="AM156" i="2"/>
  <c r="AN156" i="2"/>
  <c r="AO156" i="2"/>
  <c r="AP156" i="2"/>
  <c r="AQ156" i="2"/>
  <c r="AR156" i="2"/>
  <c r="AS156" i="2"/>
  <c r="AT156" i="2"/>
  <c r="AU156" i="2"/>
  <c r="AV156" i="2"/>
  <c r="AZ156" i="2"/>
  <c r="BA156" i="2"/>
  <c r="BB156" i="2"/>
  <c r="BC156" i="2"/>
  <c r="BD156" i="2"/>
  <c r="BE156" i="2"/>
  <c r="BF156" i="2"/>
  <c r="BG156" i="2"/>
  <c r="BH156" i="2"/>
  <c r="BI156" i="2"/>
  <c r="CG413" i="2"/>
  <c r="AJ413" i="2"/>
  <c r="W413" i="2"/>
  <c r="AM413" i="2"/>
  <c r="AN413" i="2"/>
  <c r="AO413" i="2"/>
  <c r="AP413" i="2"/>
  <c r="AQ413" i="2"/>
  <c r="AR413" i="2"/>
  <c r="AS413" i="2"/>
  <c r="AT413" i="2"/>
  <c r="AU413" i="2"/>
  <c r="AV413" i="2"/>
  <c r="AZ413" i="2"/>
  <c r="BA413" i="2"/>
  <c r="BB413" i="2"/>
  <c r="BC413" i="2"/>
  <c r="BD413" i="2"/>
  <c r="BE413" i="2"/>
  <c r="BF413" i="2"/>
  <c r="BG413" i="2"/>
  <c r="BH413" i="2"/>
  <c r="BI413" i="2"/>
  <c r="AM524" i="2"/>
  <c r="AN524" i="2"/>
  <c r="AO524" i="2"/>
  <c r="AP524" i="2"/>
  <c r="AQ524" i="2"/>
  <c r="AR524" i="2"/>
  <c r="AS524" i="2"/>
  <c r="AT524" i="2"/>
  <c r="AU524" i="2"/>
  <c r="AV524" i="2"/>
  <c r="AZ524" i="2"/>
  <c r="BA524" i="2"/>
  <c r="BB524" i="2"/>
  <c r="BC524" i="2"/>
  <c r="BD524" i="2"/>
  <c r="BE524" i="2"/>
  <c r="BF524" i="2"/>
  <c r="BG524" i="2"/>
  <c r="BH524" i="2"/>
  <c r="BI524" i="2"/>
  <c r="AJ524" i="2"/>
  <c r="W524" i="2"/>
  <c r="AM527" i="2"/>
  <c r="AN527" i="2"/>
  <c r="AO527" i="2"/>
  <c r="AP527" i="2"/>
  <c r="AQ527" i="2"/>
  <c r="AR527" i="2"/>
  <c r="AS527" i="2"/>
  <c r="AT527" i="2"/>
  <c r="AU527" i="2"/>
  <c r="AV527" i="2"/>
  <c r="AZ527" i="2"/>
  <c r="BA527" i="2"/>
  <c r="BB527" i="2"/>
  <c r="BC527" i="2"/>
  <c r="BD527" i="2"/>
  <c r="BE527" i="2"/>
  <c r="BF527" i="2"/>
  <c r="BG527" i="2"/>
  <c r="BH527" i="2"/>
  <c r="BI527" i="2"/>
  <c r="AJ527" i="2"/>
  <c r="W527" i="2"/>
  <c r="CG233" i="2"/>
  <c r="AJ233" i="2"/>
  <c r="W233" i="2"/>
  <c r="AM233" i="2"/>
  <c r="AN233" i="2"/>
  <c r="AO233" i="2"/>
  <c r="AP233" i="2"/>
  <c r="AQ233" i="2"/>
  <c r="AR233" i="2"/>
  <c r="AS233" i="2"/>
  <c r="AT233" i="2"/>
  <c r="AU233" i="2"/>
  <c r="AV233" i="2"/>
  <c r="AZ233" i="2"/>
  <c r="BA233" i="2"/>
  <c r="BB233" i="2"/>
  <c r="BC233" i="2"/>
  <c r="BD233" i="2"/>
  <c r="BE233" i="2"/>
  <c r="BF233" i="2"/>
  <c r="BG233" i="2"/>
  <c r="BH233" i="2"/>
  <c r="BI233" i="2"/>
  <c r="CG116" i="2"/>
  <c r="AJ116" i="2"/>
  <c r="BS116" i="2" s="1"/>
  <c r="CH116" i="2" s="1"/>
  <c r="W116" i="2"/>
  <c r="AM116" i="2"/>
  <c r="AN116" i="2"/>
  <c r="AO116" i="2"/>
  <c r="AP116" i="2"/>
  <c r="AQ116" i="2"/>
  <c r="AR116" i="2"/>
  <c r="AS116" i="2"/>
  <c r="AT116" i="2"/>
  <c r="AU116" i="2"/>
  <c r="AV116" i="2"/>
  <c r="AZ116" i="2"/>
  <c r="BA116" i="2"/>
  <c r="BB116" i="2"/>
  <c r="BC116" i="2"/>
  <c r="BD116" i="2"/>
  <c r="BE116" i="2"/>
  <c r="BF116" i="2"/>
  <c r="BG116" i="2"/>
  <c r="BH116" i="2"/>
  <c r="BI116" i="2"/>
  <c r="CG234" i="2"/>
  <c r="AJ234" i="2"/>
  <c r="W234" i="2"/>
  <c r="BS234" i="2" s="1"/>
  <c r="AM234" i="2"/>
  <c r="AN234" i="2"/>
  <c r="AO234" i="2"/>
  <c r="AP234" i="2"/>
  <c r="AQ234" i="2"/>
  <c r="AR234" i="2"/>
  <c r="AS234" i="2"/>
  <c r="AT234" i="2"/>
  <c r="AU234" i="2"/>
  <c r="AV234" i="2"/>
  <c r="AZ234" i="2"/>
  <c r="BA234" i="2"/>
  <c r="BB234" i="2"/>
  <c r="BC234" i="2"/>
  <c r="BD234" i="2"/>
  <c r="BE234" i="2"/>
  <c r="BF234" i="2"/>
  <c r="BG234" i="2"/>
  <c r="BH234" i="2"/>
  <c r="BI234" i="2"/>
  <c r="AM519" i="2"/>
  <c r="AN519" i="2"/>
  <c r="AO519" i="2"/>
  <c r="AP519" i="2"/>
  <c r="AQ519" i="2"/>
  <c r="AR519" i="2"/>
  <c r="AS519" i="2"/>
  <c r="AT519" i="2"/>
  <c r="AU519" i="2"/>
  <c r="AV519" i="2"/>
  <c r="AZ519" i="2"/>
  <c r="BA519" i="2"/>
  <c r="BB519" i="2"/>
  <c r="BC519" i="2"/>
  <c r="BD519" i="2"/>
  <c r="BE519" i="2"/>
  <c r="BF519" i="2"/>
  <c r="BG519" i="2"/>
  <c r="BH519" i="2"/>
  <c r="BI519" i="2"/>
  <c r="AJ519" i="2"/>
  <c r="W519" i="2"/>
  <c r="CG241" i="2"/>
  <c r="AJ241" i="2"/>
  <c r="W241" i="2"/>
  <c r="AM241" i="2"/>
  <c r="AN241" i="2"/>
  <c r="AO241" i="2"/>
  <c r="AP241" i="2"/>
  <c r="AQ241" i="2"/>
  <c r="AR241" i="2"/>
  <c r="AS241" i="2"/>
  <c r="AT241" i="2"/>
  <c r="AU241" i="2"/>
  <c r="AV241" i="2"/>
  <c r="AZ241" i="2"/>
  <c r="BA241" i="2"/>
  <c r="BB241" i="2"/>
  <c r="BC241" i="2"/>
  <c r="BD241" i="2"/>
  <c r="BE241" i="2"/>
  <c r="BF241" i="2"/>
  <c r="BG241" i="2"/>
  <c r="BH241" i="2"/>
  <c r="BI241" i="2"/>
  <c r="CG176" i="2"/>
  <c r="AJ176" i="2"/>
  <c r="W176" i="2"/>
  <c r="AM176" i="2"/>
  <c r="AN176" i="2"/>
  <c r="AO176" i="2"/>
  <c r="AP176" i="2"/>
  <c r="AQ176" i="2"/>
  <c r="AR176" i="2"/>
  <c r="AS176" i="2"/>
  <c r="AT176" i="2"/>
  <c r="AU176" i="2"/>
  <c r="AV176" i="2"/>
  <c r="AZ176" i="2"/>
  <c r="BA176" i="2"/>
  <c r="BB176" i="2"/>
  <c r="BC176" i="2"/>
  <c r="BD176" i="2"/>
  <c r="BE176" i="2"/>
  <c r="BF176" i="2"/>
  <c r="BG176" i="2"/>
  <c r="BH176" i="2"/>
  <c r="BI176" i="2"/>
  <c r="CG416" i="2"/>
  <c r="AJ416" i="2"/>
  <c r="W416" i="2"/>
  <c r="AM416" i="2"/>
  <c r="AN416" i="2"/>
  <c r="AO416" i="2"/>
  <c r="AP416" i="2"/>
  <c r="AQ416" i="2"/>
  <c r="AR416" i="2"/>
  <c r="AS416" i="2"/>
  <c r="AT416" i="2"/>
  <c r="AU416" i="2"/>
  <c r="AV416" i="2"/>
  <c r="AZ416" i="2"/>
  <c r="BA416" i="2"/>
  <c r="BB416" i="2"/>
  <c r="BC416" i="2"/>
  <c r="BD416" i="2"/>
  <c r="BE416" i="2"/>
  <c r="BF416" i="2"/>
  <c r="BG416" i="2"/>
  <c r="BH416" i="2"/>
  <c r="BI416" i="2"/>
  <c r="CG212" i="2"/>
  <c r="AJ212" i="2"/>
  <c r="W212" i="2"/>
  <c r="AM212" i="2"/>
  <c r="AN212" i="2"/>
  <c r="AO212" i="2"/>
  <c r="AP212" i="2"/>
  <c r="AQ212" i="2"/>
  <c r="AR212" i="2"/>
  <c r="AS212" i="2"/>
  <c r="AT212" i="2"/>
  <c r="AU212" i="2"/>
  <c r="AV212" i="2"/>
  <c r="AZ212" i="2"/>
  <c r="BA212" i="2"/>
  <c r="BB212" i="2"/>
  <c r="BC212" i="2"/>
  <c r="BD212" i="2"/>
  <c r="BE212" i="2"/>
  <c r="BF212" i="2"/>
  <c r="BG212" i="2"/>
  <c r="BH212" i="2"/>
  <c r="BI212" i="2"/>
  <c r="CG412" i="2"/>
  <c r="AJ412" i="2"/>
  <c r="W412" i="2"/>
  <c r="AM412" i="2"/>
  <c r="AN412" i="2"/>
  <c r="AO412" i="2"/>
  <c r="AP412" i="2"/>
  <c r="AQ412" i="2"/>
  <c r="AR412" i="2"/>
  <c r="AS412" i="2"/>
  <c r="AT412" i="2"/>
  <c r="AU412" i="2"/>
  <c r="AV412" i="2"/>
  <c r="AZ412" i="2"/>
  <c r="BA412" i="2"/>
  <c r="BB412" i="2"/>
  <c r="BC412" i="2"/>
  <c r="BD412" i="2"/>
  <c r="BE412" i="2"/>
  <c r="BF412" i="2"/>
  <c r="BG412" i="2"/>
  <c r="BH412" i="2"/>
  <c r="BI412" i="2"/>
  <c r="CG427" i="2"/>
  <c r="AJ427" i="2"/>
  <c r="W427" i="2"/>
  <c r="AM427" i="2"/>
  <c r="AN427" i="2"/>
  <c r="AO427" i="2"/>
  <c r="AP427" i="2"/>
  <c r="AQ427" i="2"/>
  <c r="AR427" i="2"/>
  <c r="AS427" i="2"/>
  <c r="AT427" i="2"/>
  <c r="AU427" i="2"/>
  <c r="AV427" i="2"/>
  <c r="AZ427" i="2"/>
  <c r="BA427" i="2"/>
  <c r="BB427" i="2"/>
  <c r="BC427" i="2"/>
  <c r="BD427" i="2"/>
  <c r="BE427" i="2"/>
  <c r="BF427" i="2"/>
  <c r="BG427" i="2"/>
  <c r="BH427" i="2"/>
  <c r="BI427" i="2"/>
  <c r="CG396" i="2"/>
  <c r="AJ396" i="2"/>
  <c r="W396" i="2"/>
  <c r="AM396" i="2"/>
  <c r="AN396" i="2"/>
  <c r="AO396" i="2"/>
  <c r="AP396" i="2"/>
  <c r="AQ396" i="2"/>
  <c r="AR396" i="2"/>
  <c r="AS396" i="2"/>
  <c r="AT396" i="2"/>
  <c r="AU396" i="2"/>
  <c r="AV396" i="2"/>
  <c r="AZ396" i="2"/>
  <c r="BA396" i="2"/>
  <c r="BB396" i="2"/>
  <c r="BC396" i="2"/>
  <c r="BD396" i="2"/>
  <c r="BE396" i="2"/>
  <c r="BF396" i="2"/>
  <c r="BG396" i="2"/>
  <c r="BH396" i="2"/>
  <c r="BI396" i="2"/>
  <c r="CG424" i="2"/>
  <c r="AJ424" i="2"/>
  <c r="W424" i="2"/>
  <c r="AM424" i="2"/>
  <c r="AN424" i="2"/>
  <c r="AO424" i="2"/>
  <c r="AP424" i="2"/>
  <c r="AQ424" i="2"/>
  <c r="AR424" i="2"/>
  <c r="AS424" i="2"/>
  <c r="AT424" i="2"/>
  <c r="AU424" i="2"/>
  <c r="AV424" i="2"/>
  <c r="AZ424" i="2"/>
  <c r="BA424" i="2"/>
  <c r="BB424" i="2"/>
  <c r="BC424" i="2"/>
  <c r="BD424" i="2"/>
  <c r="BE424" i="2"/>
  <c r="BF424" i="2"/>
  <c r="BG424" i="2"/>
  <c r="BH424" i="2"/>
  <c r="BI424" i="2"/>
  <c r="CG99" i="2"/>
  <c r="AJ99" i="2"/>
  <c r="W99" i="2"/>
  <c r="AM99" i="2"/>
  <c r="AN99" i="2"/>
  <c r="AO99" i="2"/>
  <c r="AP99" i="2"/>
  <c r="AQ99" i="2"/>
  <c r="AR99" i="2"/>
  <c r="AS99" i="2"/>
  <c r="AT99" i="2"/>
  <c r="AU99" i="2"/>
  <c r="AV99" i="2"/>
  <c r="AZ99" i="2"/>
  <c r="BA99" i="2"/>
  <c r="BB99" i="2"/>
  <c r="BC99" i="2"/>
  <c r="BD99" i="2"/>
  <c r="BE99" i="2"/>
  <c r="BF99" i="2"/>
  <c r="BG99" i="2"/>
  <c r="BH99" i="2"/>
  <c r="BI99" i="2"/>
  <c r="CG211" i="2"/>
  <c r="AJ211" i="2"/>
  <c r="W211" i="2"/>
  <c r="AM211" i="2"/>
  <c r="AN211" i="2"/>
  <c r="AO211" i="2"/>
  <c r="AP211" i="2"/>
  <c r="AQ211" i="2"/>
  <c r="AR211" i="2"/>
  <c r="AS211" i="2"/>
  <c r="AT211" i="2"/>
  <c r="AU211" i="2"/>
  <c r="AV211" i="2"/>
  <c r="AZ211" i="2"/>
  <c r="BA211" i="2"/>
  <c r="BB211" i="2"/>
  <c r="BC211" i="2"/>
  <c r="BD211" i="2"/>
  <c r="BE211" i="2"/>
  <c r="BF211" i="2"/>
  <c r="BG211" i="2"/>
  <c r="BH211" i="2"/>
  <c r="BI211" i="2"/>
  <c r="CG179" i="2"/>
  <c r="AJ179" i="2"/>
  <c r="W179" i="2"/>
  <c r="AM179" i="2"/>
  <c r="AN179" i="2"/>
  <c r="AO179" i="2"/>
  <c r="AP179" i="2"/>
  <c r="AQ179" i="2"/>
  <c r="AR179" i="2"/>
  <c r="AS179" i="2"/>
  <c r="AT179" i="2"/>
  <c r="AU179" i="2"/>
  <c r="AV179" i="2"/>
  <c r="AZ179" i="2"/>
  <c r="BA179" i="2"/>
  <c r="BB179" i="2"/>
  <c r="BC179" i="2"/>
  <c r="BD179" i="2"/>
  <c r="BE179" i="2"/>
  <c r="BF179" i="2"/>
  <c r="BG179" i="2"/>
  <c r="BH179" i="2"/>
  <c r="BI179" i="2"/>
  <c r="CG411" i="2"/>
  <c r="AJ411" i="2"/>
  <c r="W411" i="2"/>
  <c r="AM411" i="2"/>
  <c r="AN411" i="2"/>
  <c r="AO411" i="2"/>
  <c r="AP411" i="2"/>
  <c r="AQ411" i="2"/>
  <c r="AR411" i="2"/>
  <c r="AS411" i="2"/>
  <c r="AT411" i="2"/>
  <c r="AU411" i="2"/>
  <c r="AV411" i="2"/>
  <c r="AZ411" i="2"/>
  <c r="BA411" i="2"/>
  <c r="BB411" i="2"/>
  <c r="BC411" i="2"/>
  <c r="BD411" i="2"/>
  <c r="BE411" i="2"/>
  <c r="BF411" i="2"/>
  <c r="BG411" i="2"/>
  <c r="BH411" i="2"/>
  <c r="BI411" i="2"/>
  <c r="CG399" i="2"/>
  <c r="AJ399" i="2"/>
  <c r="W399" i="2"/>
  <c r="AM399" i="2"/>
  <c r="AN399" i="2"/>
  <c r="AO399" i="2"/>
  <c r="AP399" i="2"/>
  <c r="AQ399" i="2"/>
  <c r="AR399" i="2"/>
  <c r="AS399" i="2"/>
  <c r="AT399" i="2"/>
  <c r="AU399" i="2"/>
  <c r="AV399" i="2"/>
  <c r="AZ399" i="2"/>
  <c r="BA399" i="2"/>
  <c r="BB399" i="2"/>
  <c r="BC399" i="2"/>
  <c r="BD399" i="2"/>
  <c r="BE399" i="2"/>
  <c r="BF399" i="2"/>
  <c r="BG399" i="2"/>
  <c r="BH399" i="2"/>
  <c r="BI399" i="2"/>
  <c r="CG307" i="2"/>
  <c r="AJ307" i="2"/>
  <c r="W307" i="2"/>
  <c r="AM307" i="2"/>
  <c r="AN307" i="2"/>
  <c r="AO307" i="2"/>
  <c r="AP307" i="2"/>
  <c r="AQ307" i="2"/>
  <c r="AR307" i="2"/>
  <c r="AS307" i="2"/>
  <c r="AT307" i="2"/>
  <c r="AU307" i="2"/>
  <c r="AV307" i="2"/>
  <c r="AZ307" i="2"/>
  <c r="BA307" i="2"/>
  <c r="BB307" i="2"/>
  <c r="BC307" i="2"/>
  <c r="BD307" i="2"/>
  <c r="BE307" i="2"/>
  <c r="BF307" i="2"/>
  <c r="BG307" i="2"/>
  <c r="BH307" i="2"/>
  <c r="BI307" i="2"/>
  <c r="AM467" i="2"/>
  <c r="AN467" i="2"/>
  <c r="AO467" i="2"/>
  <c r="AP467" i="2"/>
  <c r="AQ467" i="2"/>
  <c r="AR467" i="2"/>
  <c r="AS467" i="2"/>
  <c r="AT467" i="2"/>
  <c r="AU467" i="2"/>
  <c r="AV467" i="2"/>
  <c r="AZ467" i="2"/>
  <c r="BA467" i="2"/>
  <c r="BB467" i="2"/>
  <c r="BC467" i="2"/>
  <c r="BD467" i="2"/>
  <c r="BE467" i="2"/>
  <c r="BF467" i="2"/>
  <c r="BG467" i="2"/>
  <c r="BH467" i="2"/>
  <c r="BI467" i="2"/>
  <c r="AJ467" i="2"/>
  <c r="W467" i="2"/>
  <c r="CG184" i="2"/>
  <c r="AJ184" i="2"/>
  <c r="W184" i="2"/>
  <c r="AM184" i="2"/>
  <c r="AN184" i="2"/>
  <c r="AO184" i="2"/>
  <c r="AP184" i="2"/>
  <c r="AQ184" i="2"/>
  <c r="AR184" i="2"/>
  <c r="AS184" i="2"/>
  <c r="AT184" i="2"/>
  <c r="AU184" i="2"/>
  <c r="AV184" i="2"/>
  <c r="AZ184" i="2"/>
  <c r="BA184" i="2"/>
  <c r="BB184" i="2"/>
  <c r="BC184" i="2"/>
  <c r="BD184" i="2"/>
  <c r="BE184" i="2"/>
  <c r="BF184" i="2"/>
  <c r="BG184" i="2"/>
  <c r="BH184" i="2"/>
  <c r="BI184" i="2"/>
  <c r="CG306" i="2"/>
  <c r="AJ306" i="2"/>
  <c r="W306" i="2"/>
  <c r="AM306" i="2"/>
  <c r="AN306" i="2"/>
  <c r="AO306" i="2"/>
  <c r="AP306" i="2"/>
  <c r="AQ306" i="2"/>
  <c r="AR306" i="2"/>
  <c r="AS306" i="2"/>
  <c r="AT306" i="2"/>
  <c r="AU306" i="2"/>
  <c r="AV306" i="2"/>
  <c r="AZ306" i="2"/>
  <c r="BA306" i="2"/>
  <c r="BB306" i="2"/>
  <c r="BC306" i="2"/>
  <c r="BD306" i="2"/>
  <c r="BE306" i="2"/>
  <c r="BF306" i="2"/>
  <c r="BG306" i="2"/>
  <c r="BH306" i="2"/>
  <c r="BI306" i="2"/>
  <c r="CG139" i="2"/>
  <c r="AJ139" i="2"/>
  <c r="W139" i="2"/>
  <c r="AM139" i="2"/>
  <c r="AN139" i="2"/>
  <c r="AO139" i="2"/>
  <c r="AP139" i="2"/>
  <c r="AQ139" i="2"/>
  <c r="AR139" i="2"/>
  <c r="AS139" i="2"/>
  <c r="AT139" i="2"/>
  <c r="AU139" i="2"/>
  <c r="AV139" i="2"/>
  <c r="AZ139" i="2"/>
  <c r="BA139" i="2"/>
  <c r="BB139" i="2"/>
  <c r="BC139" i="2"/>
  <c r="BD139" i="2"/>
  <c r="BE139" i="2"/>
  <c r="BF139" i="2"/>
  <c r="BG139" i="2"/>
  <c r="BH139" i="2"/>
  <c r="BI139" i="2"/>
  <c r="CG119" i="2"/>
  <c r="AJ119" i="2"/>
  <c r="W119" i="2"/>
  <c r="AM119" i="2"/>
  <c r="AN119" i="2"/>
  <c r="AO119" i="2"/>
  <c r="AP119" i="2"/>
  <c r="AQ119" i="2"/>
  <c r="AR119" i="2"/>
  <c r="AS119" i="2"/>
  <c r="AT119" i="2"/>
  <c r="AU119" i="2"/>
  <c r="AV119" i="2"/>
  <c r="AZ119" i="2"/>
  <c r="BA119" i="2"/>
  <c r="BB119" i="2"/>
  <c r="BC119" i="2"/>
  <c r="BD119" i="2"/>
  <c r="BE119" i="2"/>
  <c r="BF119" i="2"/>
  <c r="BG119" i="2"/>
  <c r="BH119" i="2"/>
  <c r="BI119" i="2"/>
  <c r="CG305" i="2"/>
  <c r="AJ305" i="2"/>
  <c r="W305" i="2"/>
  <c r="AM305" i="2"/>
  <c r="AN305" i="2"/>
  <c r="AO305" i="2"/>
  <c r="AP305" i="2"/>
  <c r="AQ305" i="2"/>
  <c r="AR305" i="2"/>
  <c r="AS305" i="2"/>
  <c r="AT305" i="2"/>
  <c r="AU305" i="2"/>
  <c r="AV305" i="2"/>
  <c r="AZ305" i="2"/>
  <c r="BA305" i="2"/>
  <c r="BB305" i="2"/>
  <c r="BC305" i="2"/>
  <c r="BD305" i="2"/>
  <c r="BE305" i="2"/>
  <c r="BF305" i="2"/>
  <c r="BG305" i="2"/>
  <c r="BH305" i="2"/>
  <c r="BI305" i="2"/>
  <c r="CG170" i="2"/>
  <c r="AJ170" i="2"/>
  <c r="W170" i="2"/>
  <c r="AM170" i="2"/>
  <c r="AN170" i="2"/>
  <c r="AO170" i="2"/>
  <c r="AP170" i="2"/>
  <c r="AQ170" i="2"/>
  <c r="AR170" i="2"/>
  <c r="AS170" i="2"/>
  <c r="AT170" i="2"/>
  <c r="AU170" i="2"/>
  <c r="AV170" i="2"/>
  <c r="AZ170" i="2"/>
  <c r="BA170" i="2"/>
  <c r="BB170" i="2"/>
  <c r="BC170" i="2"/>
  <c r="BD170" i="2"/>
  <c r="BE170" i="2"/>
  <c r="BF170" i="2"/>
  <c r="BG170" i="2"/>
  <c r="BH170" i="2"/>
  <c r="BI170" i="2"/>
  <c r="CG213" i="2"/>
  <c r="AJ213" i="2"/>
  <c r="W213" i="2"/>
  <c r="AM213" i="2"/>
  <c r="AN213" i="2"/>
  <c r="AO213" i="2"/>
  <c r="AP213" i="2"/>
  <c r="AQ213" i="2"/>
  <c r="AR213" i="2"/>
  <c r="AS213" i="2"/>
  <c r="AT213" i="2"/>
  <c r="AU213" i="2"/>
  <c r="AV213" i="2"/>
  <c r="AZ213" i="2"/>
  <c r="BA213" i="2"/>
  <c r="BB213" i="2"/>
  <c r="BC213" i="2"/>
  <c r="BD213" i="2"/>
  <c r="BE213" i="2"/>
  <c r="BF213" i="2"/>
  <c r="BG213" i="2"/>
  <c r="BH213" i="2"/>
  <c r="BI213" i="2"/>
  <c r="CG436" i="2"/>
  <c r="AJ436" i="2"/>
  <c r="W436" i="2"/>
  <c r="AM436" i="2"/>
  <c r="AN436" i="2"/>
  <c r="AO436" i="2"/>
  <c r="AP436" i="2"/>
  <c r="AQ436" i="2"/>
  <c r="AR436" i="2"/>
  <c r="AS436" i="2"/>
  <c r="AT436" i="2"/>
  <c r="AU436" i="2"/>
  <c r="AV436" i="2"/>
  <c r="AZ436" i="2"/>
  <c r="BA436" i="2"/>
  <c r="BB436" i="2"/>
  <c r="BC436" i="2"/>
  <c r="BD436" i="2"/>
  <c r="BE436" i="2"/>
  <c r="BF436" i="2"/>
  <c r="BG436" i="2"/>
  <c r="BH436" i="2"/>
  <c r="BI436" i="2"/>
  <c r="CG268" i="2"/>
  <c r="AJ268" i="2"/>
  <c r="W268" i="2"/>
  <c r="AM268" i="2"/>
  <c r="AN268" i="2"/>
  <c r="AO268" i="2"/>
  <c r="AP268" i="2"/>
  <c r="AQ268" i="2"/>
  <c r="AR268" i="2"/>
  <c r="AS268" i="2"/>
  <c r="AT268" i="2"/>
  <c r="AU268" i="2"/>
  <c r="AV268" i="2"/>
  <c r="AZ268" i="2"/>
  <c r="BA268" i="2"/>
  <c r="BB268" i="2"/>
  <c r="BC268" i="2"/>
  <c r="BD268" i="2"/>
  <c r="BE268" i="2"/>
  <c r="BF268" i="2"/>
  <c r="BG268" i="2"/>
  <c r="BH268" i="2"/>
  <c r="BI268" i="2"/>
  <c r="CG435" i="2"/>
  <c r="AJ435" i="2"/>
  <c r="W435" i="2"/>
  <c r="AM435" i="2"/>
  <c r="AN435" i="2"/>
  <c r="AO435" i="2"/>
  <c r="AP435" i="2"/>
  <c r="AQ435" i="2"/>
  <c r="AR435" i="2"/>
  <c r="AS435" i="2"/>
  <c r="AT435" i="2"/>
  <c r="AU435" i="2"/>
  <c r="AV435" i="2"/>
  <c r="AZ435" i="2"/>
  <c r="BA435" i="2"/>
  <c r="BB435" i="2"/>
  <c r="BC435" i="2"/>
  <c r="BD435" i="2"/>
  <c r="BE435" i="2"/>
  <c r="BF435" i="2"/>
  <c r="BG435" i="2"/>
  <c r="BH435" i="2"/>
  <c r="BI435" i="2"/>
  <c r="CG190" i="2"/>
  <c r="AJ190" i="2"/>
  <c r="W190" i="2"/>
  <c r="AM190" i="2"/>
  <c r="AN190" i="2"/>
  <c r="AO190" i="2"/>
  <c r="AP190" i="2"/>
  <c r="AQ190" i="2"/>
  <c r="AR190" i="2"/>
  <c r="AS190" i="2"/>
  <c r="AT190" i="2"/>
  <c r="AU190" i="2"/>
  <c r="AV190" i="2"/>
  <c r="AZ190" i="2"/>
  <c r="BA190" i="2"/>
  <c r="BB190" i="2"/>
  <c r="BC190" i="2"/>
  <c r="BD190" i="2"/>
  <c r="BE190" i="2"/>
  <c r="BF190" i="2"/>
  <c r="BG190" i="2"/>
  <c r="BH190" i="2"/>
  <c r="BI190" i="2"/>
  <c r="CG214" i="2"/>
  <c r="AJ214" i="2"/>
  <c r="W214" i="2"/>
  <c r="AM214" i="2"/>
  <c r="AN214" i="2"/>
  <c r="AO214" i="2"/>
  <c r="AP214" i="2"/>
  <c r="AQ214" i="2"/>
  <c r="AR214" i="2"/>
  <c r="AS214" i="2"/>
  <c r="AT214" i="2"/>
  <c r="AU214" i="2"/>
  <c r="AV214" i="2"/>
  <c r="AZ214" i="2"/>
  <c r="BA214" i="2"/>
  <c r="BB214" i="2"/>
  <c r="BC214" i="2"/>
  <c r="BD214" i="2"/>
  <c r="BE214" i="2"/>
  <c r="BF214" i="2"/>
  <c r="BG214" i="2"/>
  <c r="BH214" i="2"/>
  <c r="BI214" i="2"/>
  <c r="CG335" i="2"/>
  <c r="AJ335" i="2"/>
  <c r="W335" i="2"/>
  <c r="AM335" i="2"/>
  <c r="AN335" i="2"/>
  <c r="AO335" i="2"/>
  <c r="AP335" i="2"/>
  <c r="AQ335" i="2"/>
  <c r="AR335" i="2"/>
  <c r="AS335" i="2"/>
  <c r="AT335" i="2"/>
  <c r="AU335" i="2"/>
  <c r="AV335" i="2"/>
  <c r="AZ335" i="2"/>
  <c r="BA335" i="2"/>
  <c r="BB335" i="2"/>
  <c r="BC335" i="2"/>
  <c r="BD335" i="2"/>
  <c r="BE335" i="2"/>
  <c r="BF335" i="2"/>
  <c r="BG335" i="2"/>
  <c r="BH335" i="2"/>
  <c r="BI335" i="2"/>
  <c r="CG265" i="2"/>
  <c r="AJ265" i="2"/>
  <c r="W265" i="2"/>
  <c r="AM265" i="2"/>
  <c r="AN265" i="2"/>
  <c r="AO265" i="2"/>
  <c r="AP265" i="2"/>
  <c r="AQ265" i="2"/>
  <c r="AR265" i="2"/>
  <c r="AS265" i="2"/>
  <c r="AT265" i="2"/>
  <c r="AU265" i="2"/>
  <c r="AV265" i="2"/>
  <c r="AZ265" i="2"/>
  <c r="BA265" i="2"/>
  <c r="BB265" i="2"/>
  <c r="BC265" i="2"/>
  <c r="BD265" i="2"/>
  <c r="BE265" i="2"/>
  <c r="BF265" i="2"/>
  <c r="BG265" i="2"/>
  <c r="BH265" i="2"/>
  <c r="BI265" i="2"/>
  <c r="CG236" i="2"/>
  <c r="AJ236" i="2"/>
  <c r="W236" i="2"/>
  <c r="AM236" i="2"/>
  <c r="AN236" i="2"/>
  <c r="AO236" i="2"/>
  <c r="AP236" i="2"/>
  <c r="AQ236" i="2"/>
  <c r="AR236" i="2"/>
  <c r="AS236" i="2"/>
  <c r="AT236" i="2"/>
  <c r="AU236" i="2"/>
  <c r="AV236" i="2"/>
  <c r="AZ236" i="2"/>
  <c r="BA236" i="2"/>
  <c r="BB236" i="2"/>
  <c r="BC236" i="2"/>
  <c r="BD236" i="2"/>
  <c r="BE236" i="2"/>
  <c r="BF236" i="2"/>
  <c r="BG236" i="2"/>
  <c r="BH236" i="2"/>
  <c r="BI236" i="2"/>
  <c r="CG53" i="2"/>
  <c r="AJ53" i="2"/>
  <c r="W53" i="2"/>
  <c r="AM53" i="2"/>
  <c r="AN53" i="2"/>
  <c r="AO53" i="2"/>
  <c r="AP53" i="2"/>
  <c r="AQ53" i="2"/>
  <c r="AR53" i="2"/>
  <c r="AS53" i="2"/>
  <c r="AT53" i="2"/>
  <c r="AU53" i="2"/>
  <c r="AV53" i="2"/>
  <c r="AZ53" i="2"/>
  <c r="BA53" i="2"/>
  <c r="BB53" i="2"/>
  <c r="BC53" i="2"/>
  <c r="BD53" i="2"/>
  <c r="BE53" i="2"/>
  <c r="BF53" i="2"/>
  <c r="BG53" i="2"/>
  <c r="BH53" i="2"/>
  <c r="BI53" i="2"/>
  <c r="CG98" i="2"/>
  <c r="AJ98" i="2"/>
  <c r="W98" i="2"/>
  <c r="AM98" i="2"/>
  <c r="AN98" i="2"/>
  <c r="AO98" i="2"/>
  <c r="AP98" i="2"/>
  <c r="AQ98" i="2"/>
  <c r="AR98" i="2"/>
  <c r="AS98" i="2"/>
  <c r="AT98" i="2"/>
  <c r="AU98" i="2"/>
  <c r="AV98" i="2"/>
  <c r="AZ98" i="2"/>
  <c r="BA98" i="2"/>
  <c r="BB98" i="2"/>
  <c r="BC98" i="2"/>
  <c r="BD98" i="2"/>
  <c r="BE98" i="2"/>
  <c r="BF98" i="2"/>
  <c r="BG98" i="2"/>
  <c r="BH98" i="2"/>
  <c r="BI98" i="2"/>
  <c r="CG334" i="2"/>
  <c r="AJ334" i="2"/>
  <c r="W334" i="2"/>
  <c r="AM334" i="2"/>
  <c r="AN334" i="2"/>
  <c r="AO334" i="2"/>
  <c r="AP334" i="2"/>
  <c r="AQ334" i="2"/>
  <c r="AR334" i="2"/>
  <c r="AS334" i="2"/>
  <c r="AT334" i="2"/>
  <c r="AU334" i="2"/>
  <c r="AV334" i="2"/>
  <c r="AZ334" i="2"/>
  <c r="BA334" i="2"/>
  <c r="BB334" i="2"/>
  <c r="BC334" i="2"/>
  <c r="BD334" i="2"/>
  <c r="BE334" i="2"/>
  <c r="BF334" i="2"/>
  <c r="BG334" i="2"/>
  <c r="BH334" i="2"/>
  <c r="BI334" i="2"/>
  <c r="CG565" i="2"/>
  <c r="AJ565" i="2"/>
  <c r="W565" i="2"/>
  <c r="AM565" i="2"/>
  <c r="AN565" i="2"/>
  <c r="AO565" i="2"/>
  <c r="AP565" i="2"/>
  <c r="AQ565" i="2"/>
  <c r="AR565" i="2"/>
  <c r="AS565" i="2"/>
  <c r="AT565" i="2"/>
  <c r="AU565" i="2"/>
  <c r="AV565" i="2"/>
  <c r="AZ565" i="2"/>
  <c r="BA565" i="2"/>
  <c r="BB565" i="2"/>
  <c r="BC565" i="2"/>
  <c r="BD565" i="2"/>
  <c r="BE565" i="2"/>
  <c r="BF565" i="2"/>
  <c r="BG565" i="2"/>
  <c r="BH565" i="2"/>
  <c r="BI565" i="2"/>
  <c r="CG97" i="2"/>
  <c r="AJ97" i="2"/>
  <c r="W97" i="2"/>
  <c r="AM97" i="2"/>
  <c r="AN97" i="2"/>
  <c r="AO97" i="2"/>
  <c r="AP97" i="2"/>
  <c r="AQ97" i="2"/>
  <c r="AR97" i="2"/>
  <c r="AS97" i="2"/>
  <c r="AT97" i="2"/>
  <c r="AU97" i="2"/>
  <c r="AV97" i="2"/>
  <c r="AZ97" i="2"/>
  <c r="BA97" i="2"/>
  <c r="BB97" i="2"/>
  <c r="BC97" i="2"/>
  <c r="BD97" i="2"/>
  <c r="BE97" i="2"/>
  <c r="BF97" i="2"/>
  <c r="BG97" i="2"/>
  <c r="BH97" i="2"/>
  <c r="BI97" i="2"/>
  <c r="CG617" i="2"/>
  <c r="AJ617" i="2"/>
  <c r="W617" i="2"/>
  <c r="AM617" i="2"/>
  <c r="AN617" i="2"/>
  <c r="AO617" i="2"/>
  <c r="AP617" i="2"/>
  <c r="AQ617" i="2"/>
  <c r="AR617" i="2"/>
  <c r="AS617" i="2"/>
  <c r="AT617" i="2"/>
  <c r="AU617" i="2"/>
  <c r="AV617" i="2"/>
  <c r="AZ617" i="2"/>
  <c r="BA617" i="2"/>
  <c r="BB617" i="2"/>
  <c r="BC617" i="2"/>
  <c r="BD617" i="2"/>
  <c r="BE617" i="2"/>
  <c r="BF617" i="2"/>
  <c r="BG617" i="2"/>
  <c r="BH617" i="2"/>
  <c r="BI617" i="2"/>
  <c r="CG275" i="2"/>
  <c r="AJ275" i="2"/>
  <c r="W275" i="2"/>
  <c r="AM275" i="2"/>
  <c r="AN275" i="2"/>
  <c r="AO275" i="2"/>
  <c r="AP275" i="2"/>
  <c r="AQ275" i="2"/>
  <c r="AR275" i="2"/>
  <c r="AS275" i="2"/>
  <c r="AT275" i="2"/>
  <c r="AU275" i="2"/>
  <c r="AV275" i="2"/>
  <c r="AZ275" i="2"/>
  <c r="BA275" i="2"/>
  <c r="BB275" i="2"/>
  <c r="BC275" i="2"/>
  <c r="BD275" i="2"/>
  <c r="BE275" i="2"/>
  <c r="BF275" i="2"/>
  <c r="BG275" i="2"/>
  <c r="BH275" i="2"/>
  <c r="BI275" i="2"/>
  <c r="CG333" i="2"/>
  <c r="AJ333" i="2"/>
  <c r="W333" i="2"/>
  <c r="AM333" i="2"/>
  <c r="AN333" i="2"/>
  <c r="AO333" i="2"/>
  <c r="AP333" i="2"/>
  <c r="AQ333" i="2"/>
  <c r="AR333" i="2"/>
  <c r="AS333" i="2"/>
  <c r="AT333" i="2"/>
  <c r="AU333" i="2"/>
  <c r="AV333" i="2"/>
  <c r="AZ333" i="2"/>
  <c r="BA333" i="2"/>
  <c r="BB333" i="2"/>
  <c r="BC333" i="2"/>
  <c r="BD333" i="2"/>
  <c r="BE333" i="2"/>
  <c r="BF333" i="2"/>
  <c r="BG333" i="2"/>
  <c r="BH333" i="2"/>
  <c r="BI333" i="2"/>
  <c r="CG52" i="2"/>
  <c r="AJ52" i="2"/>
  <c r="W52" i="2"/>
  <c r="AM52" i="2"/>
  <c r="AN52" i="2"/>
  <c r="AO52" i="2"/>
  <c r="AP52" i="2"/>
  <c r="AQ52" i="2"/>
  <c r="AR52" i="2"/>
  <c r="AS52" i="2"/>
  <c r="AT52" i="2"/>
  <c r="AU52" i="2"/>
  <c r="AV52" i="2"/>
  <c r="AZ52" i="2"/>
  <c r="BA52" i="2"/>
  <c r="BB52" i="2"/>
  <c r="BC52" i="2"/>
  <c r="BD52" i="2"/>
  <c r="BE52" i="2"/>
  <c r="BF52" i="2"/>
  <c r="BG52" i="2"/>
  <c r="BH52" i="2"/>
  <c r="BI52" i="2"/>
  <c r="CG96" i="2"/>
  <c r="AJ96" i="2"/>
  <c r="W96" i="2"/>
  <c r="AM96" i="2"/>
  <c r="AN96" i="2"/>
  <c r="AO96" i="2"/>
  <c r="AP96" i="2"/>
  <c r="AQ96" i="2"/>
  <c r="AR96" i="2"/>
  <c r="AS96" i="2"/>
  <c r="AT96" i="2"/>
  <c r="AU96" i="2"/>
  <c r="AV96" i="2"/>
  <c r="AZ96" i="2"/>
  <c r="BA96" i="2"/>
  <c r="BB96" i="2"/>
  <c r="BC96" i="2"/>
  <c r="BD96" i="2"/>
  <c r="BE96" i="2"/>
  <c r="BF96" i="2"/>
  <c r="BG96" i="2"/>
  <c r="BH96" i="2"/>
  <c r="BI96" i="2"/>
  <c r="CG95" i="2"/>
  <c r="AJ95" i="2"/>
  <c r="W95" i="2"/>
  <c r="AM95" i="2"/>
  <c r="AN95" i="2"/>
  <c r="AO95" i="2"/>
  <c r="AP95" i="2"/>
  <c r="AQ95" i="2"/>
  <c r="AR95" i="2"/>
  <c r="AS95" i="2"/>
  <c r="AT95" i="2"/>
  <c r="AU95" i="2"/>
  <c r="AV95" i="2"/>
  <c r="AZ95" i="2"/>
  <c r="BA95" i="2"/>
  <c r="BB95" i="2"/>
  <c r="BC95" i="2"/>
  <c r="BD95" i="2"/>
  <c r="BE95" i="2"/>
  <c r="BF95" i="2"/>
  <c r="BG95" i="2"/>
  <c r="BH95" i="2"/>
  <c r="BI95" i="2"/>
  <c r="CG51" i="2"/>
  <c r="AJ51" i="2"/>
  <c r="W51" i="2"/>
  <c r="AM51" i="2"/>
  <c r="AN51" i="2"/>
  <c r="AO51" i="2"/>
  <c r="AP51" i="2"/>
  <c r="AQ51" i="2"/>
  <c r="AR51" i="2"/>
  <c r="AS51" i="2"/>
  <c r="AT51" i="2"/>
  <c r="AU51" i="2"/>
  <c r="AV51" i="2"/>
  <c r="AZ51" i="2"/>
  <c r="BA51" i="2"/>
  <c r="BB51" i="2"/>
  <c r="BC51" i="2"/>
  <c r="BD51" i="2"/>
  <c r="BE51" i="2"/>
  <c r="BF51" i="2"/>
  <c r="BG51" i="2"/>
  <c r="BH51" i="2"/>
  <c r="BI51" i="2"/>
  <c r="CG274" i="2"/>
  <c r="AJ274" i="2"/>
  <c r="W274" i="2"/>
  <c r="AM274" i="2"/>
  <c r="AN274" i="2"/>
  <c r="AO274" i="2"/>
  <c r="AP274" i="2"/>
  <c r="AQ274" i="2"/>
  <c r="AR274" i="2"/>
  <c r="AS274" i="2"/>
  <c r="AT274" i="2"/>
  <c r="AU274" i="2"/>
  <c r="AV274" i="2"/>
  <c r="AZ274" i="2"/>
  <c r="BA274" i="2"/>
  <c r="BB274" i="2"/>
  <c r="BC274" i="2"/>
  <c r="BD274" i="2"/>
  <c r="BE274" i="2"/>
  <c r="BF274" i="2"/>
  <c r="BG274" i="2"/>
  <c r="BH274" i="2"/>
  <c r="BI274" i="2"/>
  <c r="CG616" i="2"/>
  <c r="AJ616" i="2"/>
  <c r="W616" i="2"/>
  <c r="AM616" i="2"/>
  <c r="AN616" i="2"/>
  <c r="AO616" i="2"/>
  <c r="AP616" i="2"/>
  <c r="AQ616" i="2"/>
  <c r="AR616" i="2"/>
  <c r="AS616" i="2"/>
  <c r="AT616" i="2"/>
  <c r="AU616" i="2"/>
  <c r="AV616" i="2"/>
  <c r="AZ616" i="2"/>
  <c r="BA616" i="2"/>
  <c r="BB616" i="2"/>
  <c r="BC616" i="2"/>
  <c r="BD616" i="2"/>
  <c r="BE616" i="2"/>
  <c r="BF616" i="2"/>
  <c r="BG616" i="2"/>
  <c r="BH616" i="2"/>
  <c r="BI616" i="2"/>
  <c r="CG379" i="2"/>
  <c r="AJ379" i="2"/>
  <c r="W379" i="2"/>
  <c r="AM379" i="2"/>
  <c r="AN379" i="2"/>
  <c r="AO379" i="2"/>
  <c r="AP379" i="2"/>
  <c r="AQ379" i="2"/>
  <c r="AR379" i="2"/>
  <c r="AS379" i="2"/>
  <c r="AT379" i="2"/>
  <c r="AU379" i="2"/>
  <c r="AV379" i="2"/>
  <c r="AZ379" i="2"/>
  <c r="BA379" i="2"/>
  <c r="BB379" i="2"/>
  <c r="BC379" i="2"/>
  <c r="BD379" i="2"/>
  <c r="BE379" i="2"/>
  <c r="BF379" i="2"/>
  <c r="BG379" i="2"/>
  <c r="BH379" i="2"/>
  <c r="BI379" i="2"/>
  <c r="CG245" i="2"/>
  <c r="AJ245" i="2"/>
  <c r="W245" i="2"/>
  <c r="AM245" i="2"/>
  <c r="AN245" i="2"/>
  <c r="AO245" i="2"/>
  <c r="AP245" i="2"/>
  <c r="AQ245" i="2"/>
  <c r="AR245" i="2"/>
  <c r="AS245" i="2"/>
  <c r="AT245" i="2"/>
  <c r="AU245" i="2"/>
  <c r="AV245" i="2"/>
  <c r="AZ245" i="2"/>
  <c r="BA245" i="2"/>
  <c r="BB245" i="2"/>
  <c r="BC245" i="2"/>
  <c r="BD245" i="2"/>
  <c r="BE245" i="2"/>
  <c r="BF245" i="2"/>
  <c r="BG245" i="2"/>
  <c r="BH245" i="2"/>
  <c r="BI245" i="2"/>
  <c r="CG533" i="2"/>
  <c r="AJ533" i="2"/>
  <c r="W533" i="2"/>
  <c r="AM533" i="2"/>
  <c r="AN533" i="2"/>
  <c r="AO533" i="2"/>
  <c r="AP533" i="2"/>
  <c r="AQ533" i="2"/>
  <c r="AR533" i="2"/>
  <c r="AS533" i="2"/>
  <c r="AT533" i="2"/>
  <c r="AU533" i="2"/>
  <c r="AV533" i="2"/>
  <c r="AZ533" i="2"/>
  <c r="BA533" i="2"/>
  <c r="BB533" i="2"/>
  <c r="BC533" i="2"/>
  <c r="BD533" i="2"/>
  <c r="BE533" i="2"/>
  <c r="BF533" i="2"/>
  <c r="BG533" i="2"/>
  <c r="BH533" i="2"/>
  <c r="BI533" i="2"/>
  <c r="CG50" i="2"/>
  <c r="AJ50" i="2"/>
  <c r="W50" i="2"/>
  <c r="AM50" i="2"/>
  <c r="AN50" i="2"/>
  <c r="AO50" i="2"/>
  <c r="AP50" i="2"/>
  <c r="AQ50" i="2"/>
  <c r="AR50" i="2"/>
  <c r="AS50" i="2"/>
  <c r="AT50" i="2"/>
  <c r="AU50" i="2"/>
  <c r="AV50" i="2"/>
  <c r="AZ50" i="2"/>
  <c r="BA50" i="2"/>
  <c r="BB50" i="2"/>
  <c r="BC50" i="2"/>
  <c r="BD50" i="2"/>
  <c r="BE50" i="2"/>
  <c r="BF50" i="2"/>
  <c r="BG50" i="2"/>
  <c r="BH50" i="2"/>
  <c r="BI50" i="2"/>
  <c r="CG439" i="2"/>
  <c r="AJ439" i="2"/>
  <c r="W439" i="2"/>
  <c r="AM439" i="2"/>
  <c r="AN439" i="2"/>
  <c r="AO439" i="2"/>
  <c r="AP439" i="2"/>
  <c r="AQ439" i="2"/>
  <c r="AR439" i="2"/>
  <c r="AS439" i="2"/>
  <c r="AT439" i="2"/>
  <c r="AU439" i="2"/>
  <c r="AV439" i="2"/>
  <c r="AZ439" i="2"/>
  <c r="BA439" i="2"/>
  <c r="BB439" i="2"/>
  <c r="BC439" i="2"/>
  <c r="BD439" i="2"/>
  <c r="BE439" i="2"/>
  <c r="BF439" i="2"/>
  <c r="BG439" i="2"/>
  <c r="BH439" i="2"/>
  <c r="BI439" i="2"/>
  <c r="CG455" i="2"/>
  <c r="AJ455" i="2"/>
  <c r="W455" i="2"/>
  <c r="AM455" i="2"/>
  <c r="AN455" i="2"/>
  <c r="AO455" i="2"/>
  <c r="AP455" i="2"/>
  <c r="AQ455" i="2"/>
  <c r="AR455" i="2"/>
  <c r="AS455" i="2"/>
  <c r="AT455" i="2"/>
  <c r="AU455" i="2"/>
  <c r="AV455" i="2"/>
  <c r="AZ455" i="2"/>
  <c r="BA455" i="2"/>
  <c r="BB455" i="2"/>
  <c r="BC455" i="2"/>
  <c r="BD455" i="2"/>
  <c r="BE455" i="2"/>
  <c r="BF455" i="2"/>
  <c r="BG455" i="2"/>
  <c r="BH455" i="2"/>
  <c r="BI455" i="2"/>
  <c r="CG244" i="2"/>
  <c r="AJ244" i="2"/>
  <c r="W244" i="2"/>
  <c r="AM244" i="2"/>
  <c r="AN244" i="2"/>
  <c r="AO244" i="2"/>
  <c r="AP244" i="2"/>
  <c r="AQ244" i="2"/>
  <c r="AR244" i="2"/>
  <c r="AS244" i="2"/>
  <c r="AT244" i="2"/>
  <c r="AU244" i="2"/>
  <c r="AV244" i="2"/>
  <c r="AZ244" i="2"/>
  <c r="BA244" i="2"/>
  <c r="BB244" i="2"/>
  <c r="BC244" i="2"/>
  <c r="BD244" i="2"/>
  <c r="BE244" i="2"/>
  <c r="BF244" i="2"/>
  <c r="BG244" i="2"/>
  <c r="BH244" i="2"/>
  <c r="BI244" i="2"/>
  <c r="CG442" i="2"/>
  <c r="AJ442" i="2"/>
  <c r="W442" i="2"/>
  <c r="AM442" i="2"/>
  <c r="AN442" i="2"/>
  <c r="AO442" i="2"/>
  <c r="AP442" i="2"/>
  <c r="AQ442" i="2"/>
  <c r="AR442" i="2"/>
  <c r="AS442" i="2"/>
  <c r="AT442" i="2"/>
  <c r="AU442" i="2"/>
  <c r="AV442" i="2"/>
  <c r="AZ442" i="2"/>
  <c r="BA442" i="2"/>
  <c r="BB442" i="2"/>
  <c r="BC442" i="2"/>
  <c r="BD442" i="2"/>
  <c r="BE442" i="2"/>
  <c r="BF442" i="2"/>
  <c r="BG442" i="2"/>
  <c r="BH442" i="2"/>
  <c r="BI442" i="2"/>
  <c r="AM534" i="2"/>
  <c r="AN534" i="2"/>
  <c r="AO534" i="2"/>
  <c r="AP534" i="2"/>
  <c r="AQ534" i="2"/>
  <c r="AR534" i="2"/>
  <c r="AS534" i="2"/>
  <c r="AT534" i="2"/>
  <c r="AU534" i="2"/>
  <c r="AV534" i="2"/>
  <c r="AZ534" i="2"/>
  <c r="BA534" i="2"/>
  <c r="BB534" i="2"/>
  <c r="BC534" i="2"/>
  <c r="BD534" i="2"/>
  <c r="BE534" i="2"/>
  <c r="BF534" i="2"/>
  <c r="BG534" i="2"/>
  <c r="BH534" i="2"/>
  <c r="BI534" i="2"/>
  <c r="AJ534" i="2"/>
  <c r="W534" i="2"/>
  <c r="CG454" i="2"/>
  <c r="AJ454" i="2"/>
  <c r="W454" i="2"/>
  <c r="AM454" i="2"/>
  <c r="AN454" i="2"/>
  <c r="AO454" i="2"/>
  <c r="AP454" i="2"/>
  <c r="AQ454" i="2"/>
  <c r="AR454" i="2"/>
  <c r="AS454" i="2"/>
  <c r="AT454" i="2"/>
  <c r="AU454" i="2"/>
  <c r="AV454" i="2"/>
  <c r="AZ454" i="2"/>
  <c r="BA454" i="2"/>
  <c r="BB454" i="2"/>
  <c r="BC454" i="2"/>
  <c r="BD454" i="2"/>
  <c r="BE454" i="2"/>
  <c r="BF454" i="2"/>
  <c r="BG454" i="2"/>
  <c r="BH454" i="2"/>
  <c r="BI454" i="2"/>
  <c r="CG453" i="2"/>
  <c r="AJ453" i="2"/>
  <c r="W453" i="2"/>
  <c r="AM453" i="2"/>
  <c r="AN453" i="2"/>
  <c r="AO453" i="2"/>
  <c r="AP453" i="2"/>
  <c r="AQ453" i="2"/>
  <c r="AR453" i="2"/>
  <c r="AS453" i="2"/>
  <c r="AT453" i="2"/>
  <c r="AU453" i="2"/>
  <c r="AV453" i="2"/>
  <c r="AZ453" i="2"/>
  <c r="BA453" i="2"/>
  <c r="BB453" i="2"/>
  <c r="BC453" i="2"/>
  <c r="BD453" i="2"/>
  <c r="BE453" i="2"/>
  <c r="BF453" i="2"/>
  <c r="BG453" i="2"/>
  <c r="BH453" i="2"/>
  <c r="BI453" i="2"/>
  <c r="CG273" i="2"/>
  <c r="AJ273" i="2"/>
  <c r="W273" i="2"/>
  <c r="AM273" i="2"/>
  <c r="AN273" i="2"/>
  <c r="AO273" i="2"/>
  <c r="AP273" i="2"/>
  <c r="AQ273" i="2"/>
  <c r="AR273" i="2"/>
  <c r="AS273" i="2"/>
  <c r="AT273" i="2"/>
  <c r="AU273" i="2"/>
  <c r="AV273" i="2"/>
  <c r="AZ273" i="2"/>
  <c r="BA273" i="2"/>
  <c r="BB273" i="2"/>
  <c r="BC273" i="2"/>
  <c r="BD273" i="2"/>
  <c r="BE273" i="2"/>
  <c r="BF273" i="2"/>
  <c r="BG273" i="2"/>
  <c r="BH273" i="2"/>
  <c r="BI273" i="2"/>
  <c r="CG246" i="2"/>
  <c r="AJ246" i="2"/>
  <c r="W246" i="2"/>
  <c r="AM246" i="2"/>
  <c r="AN246" i="2"/>
  <c r="AO246" i="2"/>
  <c r="AP246" i="2"/>
  <c r="AQ246" i="2"/>
  <c r="AR246" i="2"/>
  <c r="AS246" i="2"/>
  <c r="AT246" i="2"/>
  <c r="AU246" i="2"/>
  <c r="AV246" i="2"/>
  <c r="AZ246" i="2"/>
  <c r="BA246" i="2"/>
  <c r="BB246" i="2"/>
  <c r="BC246" i="2"/>
  <c r="BD246" i="2"/>
  <c r="BE246" i="2"/>
  <c r="BF246" i="2"/>
  <c r="BG246" i="2"/>
  <c r="BH246" i="2"/>
  <c r="BI246" i="2"/>
  <c r="CG440" i="2"/>
  <c r="AJ440" i="2"/>
  <c r="W440" i="2"/>
  <c r="AM440" i="2"/>
  <c r="AN440" i="2"/>
  <c r="AO440" i="2"/>
  <c r="AP440" i="2"/>
  <c r="AQ440" i="2"/>
  <c r="AR440" i="2"/>
  <c r="AS440" i="2"/>
  <c r="AT440" i="2"/>
  <c r="AU440" i="2"/>
  <c r="AV440" i="2"/>
  <c r="AZ440" i="2"/>
  <c r="BA440" i="2"/>
  <c r="BB440" i="2"/>
  <c r="BC440" i="2"/>
  <c r="BD440" i="2"/>
  <c r="BE440" i="2"/>
  <c r="BF440" i="2"/>
  <c r="BG440" i="2"/>
  <c r="BH440" i="2"/>
  <c r="BI440" i="2"/>
  <c r="CG94" i="2"/>
  <c r="AJ94" i="2"/>
  <c r="W94" i="2"/>
  <c r="AM94" i="2"/>
  <c r="AN94" i="2"/>
  <c r="AO94" i="2"/>
  <c r="AP94" i="2"/>
  <c r="AQ94" i="2"/>
  <c r="AR94" i="2"/>
  <c r="AS94" i="2"/>
  <c r="AT94" i="2"/>
  <c r="AU94" i="2"/>
  <c r="AV94" i="2"/>
  <c r="AZ94" i="2"/>
  <c r="BA94" i="2"/>
  <c r="BB94" i="2"/>
  <c r="BC94" i="2"/>
  <c r="BD94" i="2"/>
  <c r="BE94" i="2"/>
  <c r="BF94" i="2"/>
  <c r="BG94" i="2"/>
  <c r="BH94" i="2"/>
  <c r="BI94" i="2"/>
  <c r="CG441" i="2"/>
  <c r="AJ441" i="2"/>
  <c r="W441" i="2"/>
  <c r="AM441" i="2"/>
  <c r="AN441" i="2"/>
  <c r="AO441" i="2"/>
  <c r="AP441" i="2"/>
  <c r="AQ441" i="2"/>
  <c r="AR441" i="2"/>
  <c r="AS441" i="2"/>
  <c r="AT441" i="2"/>
  <c r="AU441" i="2"/>
  <c r="AV441" i="2"/>
  <c r="AZ441" i="2"/>
  <c r="BA441" i="2"/>
  <c r="BB441" i="2"/>
  <c r="BC441" i="2"/>
  <c r="BD441" i="2"/>
  <c r="BE441" i="2"/>
  <c r="BF441" i="2"/>
  <c r="BG441" i="2"/>
  <c r="BH441" i="2"/>
  <c r="BI441" i="2"/>
  <c r="CG532" i="2"/>
  <c r="AJ532" i="2"/>
  <c r="W532" i="2"/>
  <c r="AM532" i="2"/>
  <c r="AN532" i="2"/>
  <c r="AO532" i="2"/>
  <c r="AP532" i="2"/>
  <c r="AQ532" i="2"/>
  <c r="AR532" i="2"/>
  <c r="AS532" i="2"/>
  <c r="AT532" i="2"/>
  <c r="AU532" i="2"/>
  <c r="AV532" i="2"/>
  <c r="AZ532" i="2"/>
  <c r="BA532" i="2"/>
  <c r="BB532" i="2"/>
  <c r="BC532" i="2"/>
  <c r="BD532" i="2"/>
  <c r="BE532" i="2"/>
  <c r="BF532" i="2"/>
  <c r="BG532" i="2"/>
  <c r="BH532" i="2"/>
  <c r="BI532" i="2"/>
  <c r="CG583" i="2"/>
  <c r="AJ583" i="2"/>
  <c r="W583" i="2"/>
  <c r="AM583" i="2"/>
  <c r="AN583" i="2"/>
  <c r="AO583" i="2"/>
  <c r="AP583" i="2"/>
  <c r="AQ583" i="2"/>
  <c r="AR583" i="2"/>
  <c r="AS583" i="2"/>
  <c r="AT583" i="2"/>
  <c r="AU583" i="2"/>
  <c r="AV583" i="2"/>
  <c r="AZ583" i="2"/>
  <c r="BA583" i="2"/>
  <c r="BB583" i="2"/>
  <c r="BC583" i="2"/>
  <c r="BD583" i="2"/>
  <c r="BE583" i="2"/>
  <c r="BF583" i="2"/>
  <c r="BG583" i="2"/>
  <c r="BH583" i="2"/>
  <c r="BI583" i="2"/>
  <c r="CG592" i="2"/>
  <c r="AJ592" i="2"/>
  <c r="W592" i="2"/>
  <c r="AM592" i="2"/>
  <c r="AN592" i="2"/>
  <c r="AO592" i="2"/>
  <c r="AP592" i="2"/>
  <c r="AQ592" i="2"/>
  <c r="AR592" i="2"/>
  <c r="AS592" i="2"/>
  <c r="AT592" i="2"/>
  <c r="AU592" i="2"/>
  <c r="AV592" i="2"/>
  <c r="AZ592" i="2"/>
  <c r="BA592" i="2"/>
  <c r="BB592" i="2"/>
  <c r="BC592" i="2"/>
  <c r="BD592" i="2"/>
  <c r="BE592" i="2"/>
  <c r="BF592" i="2"/>
  <c r="BG592" i="2"/>
  <c r="BH592" i="2"/>
  <c r="BI592" i="2"/>
  <c r="CG588" i="2"/>
  <c r="AJ588" i="2"/>
  <c r="W588" i="2"/>
  <c r="AM588" i="2"/>
  <c r="AN588" i="2"/>
  <c r="AO588" i="2"/>
  <c r="AP588" i="2"/>
  <c r="AQ588" i="2"/>
  <c r="AR588" i="2"/>
  <c r="AS588" i="2"/>
  <c r="AT588" i="2"/>
  <c r="AU588" i="2"/>
  <c r="AV588" i="2"/>
  <c r="AZ588" i="2"/>
  <c r="BA588" i="2"/>
  <c r="BB588" i="2"/>
  <c r="BC588" i="2"/>
  <c r="BD588" i="2"/>
  <c r="BE588" i="2"/>
  <c r="BF588" i="2"/>
  <c r="BG588" i="2"/>
  <c r="BH588" i="2"/>
  <c r="BI588" i="2"/>
  <c r="CG577" i="2"/>
  <c r="AJ577" i="2"/>
  <c r="W577" i="2"/>
  <c r="AM577" i="2"/>
  <c r="AN577" i="2"/>
  <c r="AO577" i="2"/>
  <c r="AP577" i="2"/>
  <c r="AQ577" i="2"/>
  <c r="AR577" i="2"/>
  <c r="AS577" i="2"/>
  <c r="AT577" i="2"/>
  <c r="AU577" i="2"/>
  <c r="AV577" i="2"/>
  <c r="AZ577" i="2"/>
  <c r="BA577" i="2"/>
  <c r="BB577" i="2"/>
  <c r="BC577" i="2"/>
  <c r="BD577" i="2"/>
  <c r="BE577" i="2"/>
  <c r="BF577" i="2"/>
  <c r="BG577" i="2"/>
  <c r="BH577" i="2"/>
  <c r="BI577" i="2"/>
  <c r="CG582" i="2"/>
  <c r="AJ582" i="2"/>
  <c r="W582" i="2"/>
  <c r="AM582" i="2"/>
  <c r="AN582" i="2"/>
  <c r="AO582" i="2"/>
  <c r="AP582" i="2"/>
  <c r="AQ582" i="2"/>
  <c r="AR582" i="2"/>
  <c r="AS582" i="2"/>
  <c r="AT582" i="2"/>
  <c r="AU582" i="2"/>
  <c r="AV582" i="2"/>
  <c r="AZ582" i="2"/>
  <c r="BA582" i="2"/>
  <c r="BB582" i="2"/>
  <c r="BC582" i="2"/>
  <c r="BD582" i="2"/>
  <c r="BE582" i="2"/>
  <c r="BF582" i="2"/>
  <c r="BG582" i="2"/>
  <c r="BH582" i="2"/>
  <c r="BI582" i="2"/>
  <c r="CG586" i="2"/>
  <c r="AJ586" i="2"/>
  <c r="W586" i="2"/>
  <c r="AM586" i="2"/>
  <c r="AN586" i="2"/>
  <c r="AO586" i="2"/>
  <c r="AP586" i="2"/>
  <c r="AQ586" i="2"/>
  <c r="AR586" i="2"/>
  <c r="AS586" i="2"/>
  <c r="AT586" i="2"/>
  <c r="AU586" i="2"/>
  <c r="AV586" i="2"/>
  <c r="AZ586" i="2"/>
  <c r="BA586" i="2"/>
  <c r="BB586" i="2"/>
  <c r="BC586" i="2"/>
  <c r="BD586" i="2"/>
  <c r="BE586" i="2"/>
  <c r="BF586" i="2"/>
  <c r="BG586" i="2"/>
  <c r="BH586" i="2"/>
  <c r="BI586" i="2"/>
  <c r="CG589" i="2"/>
  <c r="AJ589" i="2"/>
  <c r="W589" i="2"/>
  <c r="AM589" i="2"/>
  <c r="AN589" i="2"/>
  <c r="AO589" i="2"/>
  <c r="AP589" i="2"/>
  <c r="AQ589" i="2"/>
  <c r="AR589" i="2"/>
  <c r="AS589" i="2"/>
  <c r="AT589" i="2"/>
  <c r="AU589" i="2"/>
  <c r="AV589" i="2"/>
  <c r="AZ589" i="2"/>
  <c r="BA589" i="2"/>
  <c r="BB589" i="2"/>
  <c r="BC589" i="2"/>
  <c r="BD589" i="2"/>
  <c r="BE589" i="2"/>
  <c r="BF589" i="2"/>
  <c r="BG589" i="2"/>
  <c r="BH589" i="2"/>
  <c r="BI589" i="2"/>
  <c r="CG480" i="2"/>
  <c r="AJ480" i="2"/>
  <c r="W480" i="2"/>
  <c r="AM480" i="2"/>
  <c r="AN480" i="2"/>
  <c r="AO480" i="2"/>
  <c r="AP480" i="2"/>
  <c r="AQ480" i="2"/>
  <c r="AR480" i="2"/>
  <c r="AS480" i="2"/>
  <c r="AT480" i="2"/>
  <c r="AU480" i="2"/>
  <c r="AV480" i="2"/>
  <c r="AZ480" i="2"/>
  <c r="BA480" i="2"/>
  <c r="BB480" i="2"/>
  <c r="BC480" i="2"/>
  <c r="BD480" i="2"/>
  <c r="BE480" i="2"/>
  <c r="BF480" i="2"/>
  <c r="BG480" i="2"/>
  <c r="BH480" i="2"/>
  <c r="BI480" i="2"/>
  <c r="CG93" i="2"/>
  <c r="AJ93" i="2"/>
  <c r="W93" i="2"/>
  <c r="AM93" i="2"/>
  <c r="AN93" i="2"/>
  <c r="AO93" i="2"/>
  <c r="AP93" i="2"/>
  <c r="AQ93" i="2"/>
  <c r="AR93" i="2"/>
  <c r="AS93" i="2"/>
  <c r="AT93" i="2"/>
  <c r="AU93" i="2"/>
  <c r="AV93" i="2"/>
  <c r="AZ93" i="2"/>
  <c r="BA93" i="2"/>
  <c r="BB93" i="2"/>
  <c r="BC93" i="2"/>
  <c r="BD93" i="2"/>
  <c r="BE93" i="2"/>
  <c r="BF93" i="2"/>
  <c r="BG93" i="2"/>
  <c r="BH93" i="2"/>
  <c r="BI93" i="2"/>
  <c r="CG92" i="2"/>
  <c r="AJ92" i="2"/>
  <c r="W92" i="2"/>
  <c r="AM92" i="2"/>
  <c r="AN92" i="2"/>
  <c r="AO92" i="2"/>
  <c r="AP92" i="2"/>
  <c r="AQ92" i="2"/>
  <c r="AR92" i="2"/>
  <c r="AS92" i="2"/>
  <c r="AT92" i="2"/>
  <c r="AU92" i="2"/>
  <c r="AV92" i="2"/>
  <c r="AZ92" i="2"/>
  <c r="BA92" i="2"/>
  <c r="BB92" i="2"/>
  <c r="BC92" i="2"/>
  <c r="BD92" i="2"/>
  <c r="BE92" i="2"/>
  <c r="BF92" i="2"/>
  <c r="BG92" i="2"/>
  <c r="BH92" i="2"/>
  <c r="BI92" i="2"/>
  <c r="CG443" i="2"/>
  <c r="AJ443" i="2"/>
  <c r="W443" i="2"/>
  <c r="AM443" i="2"/>
  <c r="AN443" i="2"/>
  <c r="AO443" i="2"/>
  <c r="AP443" i="2"/>
  <c r="AQ443" i="2"/>
  <c r="AR443" i="2"/>
  <c r="AS443" i="2"/>
  <c r="AT443" i="2"/>
  <c r="AU443" i="2"/>
  <c r="AV443" i="2"/>
  <c r="AZ443" i="2"/>
  <c r="BA443" i="2"/>
  <c r="BB443" i="2"/>
  <c r="BC443" i="2"/>
  <c r="BD443" i="2"/>
  <c r="BE443" i="2"/>
  <c r="BF443" i="2"/>
  <c r="BG443" i="2"/>
  <c r="BH443" i="2"/>
  <c r="BI443" i="2"/>
  <c r="CG91" i="2"/>
  <c r="AJ91" i="2"/>
  <c r="W91" i="2"/>
  <c r="AM91" i="2"/>
  <c r="AN91" i="2"/>
  <c r="AO91" i="2"/>
  <c r="AP91" i="2"/>
  <c r="AQ91" i="2"/>
  <c r="AR91" i="2"/>
  <c r="AS91" i="2"/>
  <c r="AT91" i="2"/>
  <c r="AU91" i="2"/>
  <c r="AV91" i="2"/>
  <c r="AZ91" i="2"/>
  <c r="BA91" i="2"/>
  <c r="BB91" i="2"/>
  <c r="BC91" i="2"/>
  <c r="BD91" i="2"/>
  <c r="BE91" i="2"/>
  <c r="BF91" i="2"/>
  <c r="BG91" i="2"/>
  <c r="BH91" i="2"/>
  <c r="BI91" i="2"/>
  <c r="CG444" i="2"/>
  <c r="AJ444" i="2"/>
  <c r="W444" i="2"/>
  <c r="AM444" i="2"/>
  <c r="AN444" i="2"/>
  <c r="AO444" i="2"/>
  <c r="AP444" i="2"/>
  <c r="AQ444" i="2"/>
  <c r="AR444" i="2"/>
  <c r="AS444" i="2"/>
  <c r="AT444" i="2"/>
  <c r="AU444" i="2"/>
  <c r="AV444" i="2"/>
  <c r="AZ444" i="2"/>
  <c r="BA444" i="2"/>
  <c r="BB444" i="2"/>
  <c r="BC444" i="2"/>
  <c r="BD444" i="2"/>
  <c r="BE444" i="2"/>
  <c r="BF444" i="2"/>
  <c r="BG444" i="2"/>
  <c r="BH444" i="2"/>
  <c r="BI444" i="2"/>
  <c r="CG133" i="2"/>
  <c r="AJ133" i="2"/>
  <c r="W133" i="2"/>
  <c r="AM133" i="2"/>
  <c r="AN133" i="2"/>
  <c r="AO133" i="2"/>
  <c r="AP133" i="2"/>
  <c r="AQ133" i="2"/>
  <c r="AR133" i="2"/>
  <c r="AS133" i="2"/>
  <c r="AT133" i="2"/>
  <c r="AU133" i="2"/>
  <c r="AV133" i="2"/>
  <c r="AZ133" i="2"/>
  <c r="BA133" i="2"/>
  <c r="BB133" i="2"/>
  <c r="BC133" i="2"/>
  <c r="BD133" i="2"/>
  <c r="BE133" i="2"/>
  <c r="BF133" i="2"/>
  <c r="BG133" i="2"/>
  <c r="BH133" i="2"/>
  <c r="BI133" i="2"/>
  <c r="CG445" i="2"/>
  <c r="AJ445" i="2"/>
  <c r="W445" i="2"/>
  <c r="AM445" i="2"/>
  <c r="AN445" i="2"/>
  <c r="AO445" i="2"/>
  <c r="AP445" i="2"/>
  <c r="AQ445" i="2"/>
  <c r="AR445" i="2"/>
  <c r="AS445" i="2"/>
  <c r="AT445" i="2"/>
  <c r="AU445" i="2"/>
  <c r="AV445" i="2"/>
  <c r="AZ445" i="2"/>
  <c r="BA445" i="2"/>
  <c r="BB445" i="2"/>
  <c r="BC445" i="2"/>
  <c r="BD445" i="2"/>
  <c r="BE445" i="2"/>
  <c r="BF445" i="2"/>
  <c r="BG445" i="2"/>
  <c r="BH445" i="2"/>
  <c r="BI445" i="2"/>
  <c r="CG90" i="2"/>
  <c r="AJ90" i="2"/>
  <c r="W90" i="2"/>
  <c r="AM90" i="2"/>
  <c r="AN90" i="2"/>
  <c r="AO90" i="2"/>
  <c r="AP90" i="2"/>
  <c r="AQ90" i="2"/>
  <c r="AR90" i="2"/>
  <c r="AS90" i="2"/>
  <c r="AT90" i="2"/>
  <c r="AU90" i="2"/>
  <c r="AV90" i="2"/>
  <c r="AZ90" i="2"/>
  <c r="BA90" i="2"/>
  <c r="BB90" i="2"/>
  <c r="BC90" i="2"/>
  <c r="BD90" i="2"/>
  <c r="BE90" i="2"/>
  <c r="BF90" i="2"/>
  <c r="BG90" i="2"/>
  <c r="BH90" i="2"/>
  <c r="BI90" i="2"/>
  <c r="CG89" i="2"/>
  <c r="AJ89" i="2"/>
  <c r="W89" i="2"/>
  <c r="AM89" i="2"/>
  <c r="AN89" i="2"/>
  <c r="AO89" i="2"/>
  <c r="AP89" i="2"/>
  <c r="AQ89" i="2"/>
  <c r="AR89" i="2"/>
  <c r="AS89" i="2"/>
  <c r="AT89" i="2"/>
  <c r="AU89" i="2"/>
  <c r="AV89" i="2"/>
  <c r="AZ89" i="2"/>
  <c r="BA89" i="2"/>
  <c r="BB89" i="2"/>
  <c r="BC89" i="2"/>
  <c r="BD89" i="2"/>
  <c r="BE89" i="2"/>
  <c r="BF89" i="2"/>
  <c r="BG89" i="2"/>
  <c r="BH89" i="2"/>
  <c r="BI89" i="2"/>
  <c r="CG452" i="2"/>
  <c r="AJ452" i="2"/>
  <c r="W452" i="2"/>
  <c r="AM452" i="2"/>
  <c r="AN452" i="2"/>
  <c r="AO452" i="2"/>
  <c r="AP452" i="2"/>
  <c r="AQ452" i="2"/>
  <c r="AR452" i="2"/>
  <c r="AS452" i="2"/>
  <c r="AT452" i="2"/>
  <c r="AU452" i="2"/>
  <c r="AV452" i="2"/>
  <c r="AZ452" i="2"/>
  <c r="BA452" i="2"/>
  <c r="BB452" i="2"/>
  <c r="BC452" i="2"/>
  <c r="BD452" i="2"/>
  <c r="BE452" i="2"/>
  <c r="BF452" i="2"/>
  <c r="BG452" i="2"/>
  <c r="BH452" i="2"/>
  <c r="BI452" i="2"/>
  <c r="CG281" i="2"/>
  <c r="AJ281" i="2"/>
  <c r="W281" i="2"/>
  <c r="AM281" i="2"/>
  <c r="AN281" i="2"/>
  <c r="AO281" i="2"/>
  <c r="AP281" i="2"/>
  <c r="AQ281" i="2"/>
  <c r="AR281" i="2"/>
  <c r="AS281" i="2"/>
  <c r="AT281" i="2"/>
  <c r="AU281" i="2"/>
  <c r="AV281" i="2"/>
  <c r="AZ281" i="2"/>
  <c r="BA281" i="2"/>
  <c r="BB281" i="2"/>
  <c r="BC281" i="2"/>
  <c r="BD281" i="2"/>
  <c r="BE281" i="2"/>
  <c r="BF281" i="2"/>
  <c r="BG281" i="2"/>
  <c r="BH281" i="2"/>
  <c r="BI281" i="2"/>
  <c r="CG243" i="2"/>
  <c r="AJ243" i="2"/>
  <c r="W243" i="2"/>
  <c r="AM243" i="2"/>
  <c r="AN243" i="2"/>
  <c r="AO243" i="2"/>
  <c r="AP243" i="2"/>
  <c r="AQ243" i="2"/>
  <c r="AR243" i="2"/>
  <c r="AS243" i="2"/>
  <c r="AT243" i="2"/>
  <c r="AU243" i="2"/>
  <c r="AV243" i="2"/>
  <c r="AZ243" i="2"/>
  <c r="BA243" i="2"/>
  <c r="BB243" i="2"/>
  <c r="BC243" i="2"/>
  <c r="BD243" i="2"/>
  <c r="BE243" i="2"/>
  <c r="BF243" i="2"/>
  <c r="BG243" i="2"/>
  <c r="BH243" i="2"/>
  <c r="BI243" i="2"/>
  <c r="CG280" i="2"/>
  <c r="AJ280" i="2"/>
  <c r="W280" i="2"/>
  <c r="AM280" i="2"/>
  <c r="AN280" i="2"/>
  <c r="AO280" i="2"/>
  <c r="AP280" i="2"/>
  <c r="AQ280" i="2"/>
  <c r="AR280" i="2"/>
  <c r="AS280" i="2"/>
  <c r="AT280" i="2"/>
  <c r="AU280" i="2"/>
  <c r="AV280" i="2"/>
  <c r="AZ280" i="2"/>
  <c r="BA280" i="2"/>
  <c r="BB280" i="2"/>
  <c r="BC280" i="2"/>
  <c r="BD280" i="2"/>
  <c r="BE280" i="2"/>
  <c r="BF280" i="2"/>
  <c r="BG280" i="2"/>
  <c r="BH280" i="2"/>
  <c r="BI280" i="2"/>
  <c r="CG456" i="2"/>
  <c r="AJ456" i="2"/>
  <c r="W456" i="2"/>
  <c r="AM456" i="2"/>
  <c r="AN456" i="2"/>
  <c r="AO456" i="2"/>
  <c r="AP456" i="2"/>
  <c r="AQ456" i="2"/>
  <c r="AR456" i="2"/>
  <c r="AS456" i="2"/>
  <c r="AT456" i="2"/>
  <c r="AU456" i="2"/>
  <c r="AV456" i="2"/>
  <c r="AZ456" i="2"/>
  <c r="BA456" i="2"/>
  <c r="BB456" i="2"/>
  <c r="BC456" i="2"/>
  <c r="BD456" i="2"/>
  <c r="BE456" i="2"/>
  <c r="BF456" i="2"/>
  <c r="BG456" i="2"/>
  <c r="BH456" i="2"/>
  <c r="BI456" i="2"/>
  <c r="CG530" i="2"/>
  <c r="AJ530" i="2"/>
  <c r="W530" i="2"/>
  <c r="AM530" i="2"/>
  <c r="AN530" i="2"/>
  <c r="AO530" i="2"/>
  <c r="AP530" i="2"/>
  <c r="AQ530" i="2"/>
  <c r="AR530" i="2"/>
  <c r="AS530" i="2"/>
  <c r="AT530" i="2"/>
  <c r="AU530" i="2"/>
  <c r="AV530" i="2"/>
  <c r="AZ530" i="2"/>
  <c r="BA530" i="2"/>
  <c r="BB530" i="2"/>
  <c r="BC530" i="2"/>
  <c r="BD530" i="2"/>
  <c r="BE530" i="2"/>
  <c r="BF530" i="2"/>
  <c r="BG530" i="2"/>
  <c r="BH530" i="2"/>
  <c r="BI530" i="2"/>
  <c r="CG88" i="2"/>
  <c r="AJ88" i="2"/>
  <c r="W88" i="2"/>
  <c r="AM88" i="2"/>
  <c r="AN88" i="2"/>
  <c r="AO88" i="2"/>
  <c r="AP88" i="2"/>
  <c r="AQ88" i="2"/>
  <c r="AR88" i="2"/>
  <c r="AS88" i="2"/>
  <c r="AT88" i="2"/>
  <c r="AU88" i="2"/>
  <c r="AV88" i="2"/>
  <c r="AZ88" i="2"/>
  <c r="BA88" i="2"/>
  <c r="BB88" i="2"/>
  <c r="BC88" i="2"/>
  <c r="BD88" i="2"/>
  <c r="BE88" i="2"/>
  <c r="BF88" i="2"/>
  <c r="BG88" i="2"/>
  <c r="BH88" i="2"/>
  <c r="BI88" i="2"/>
  <c r="CG410" i="2"/>
  <c r="AJ410" i="2"/>
  <c r="W410" i="2"/>
  <c r="AM410" i="2"/>
  <c r="AN410" i="2"/>
  <c r="AO410" i="2"/>
  <c r="AP410" i="2"/>
  <c r="AQ410" i="2"/>
  <c r="AR410" i="2"/>
  <c r="AS410" i="2"/>
  <c r="AT410" i="2"/>
  <c r="AU410" i="2"/>
  <c r="AV410" i="2"/>
  <c r="AZ410" i="2"/>
  <c r="BA410" i="2"/>
  <c r="BB410" i="2"/>
  <c r="BC410" i="2"/>
  <c r="BD410" i="2"/>
  <c r="BE410" i="2"/>
  <c r="BF410" i="2"/>
  <c r="BG410" i="2"/>
  <c r="BH410" i="2"/>
  <c r="BI410" i="2"/>
  <c r="CG279" i="2"/>
  <c r="AJ279" i="2"/>
  <c r="W279" i="2"/>
  <c r="AM279" i="2"/>
  <c r="AN279" i="2"/>
  <c r="AO279" i="2"/>
  <c r="AP279" i="2"/>
  <c r="AQ279" i="2"/>
  <c r="AR279" i="2"/>
  <c r="AS279" i="2"/>
  <c r="AT279" i="2"/>
  <c r="AU279" i="2"/>
  <c r="AV279" i="2"/>
  <c r="AZ279" i="2"/>
  <c r="BA279" i="2"/>
  <c r="BB279" i="2"/>
  <c r="BC279" i="2"/>
  <c r="BD279" i="2"/>
  <c r="BE279" i="2"/>
  <c r="BF279" i="2"/>
  <c r="BG279" i="2"/>
  <c r="BH279" i="2"/>
  <c r="BI279" i="2"/>
  <c r="CG618" i="2"/>
  <c r="AJ618" i="2"/>
  <c r="W618" i="2"/>
  <c r="AM618" i="2"/>
  <c r="AN618" i="2"/>
  <c r="AO618" i="2"/>
  <c r="AP618" i="2"/>
  <c r="AQ618" i="2"/>
  <c r="AR618" i="2"/>
  <c r="AS618" i="2"/>
  <c r="AT618" i="2"/>
  <c r="AU618" i="2"/>
  <c r="AV618" i="2"/>
  <c r="AZ618" i="2"/>
  <c r="BA618" i="2"/>
  <c r="BB618" i="2"/>
  <c r="BC618" i="2"/>
  <c r="BD618" i="2"/>
  <c r="BE618" i="2"/>
  <c r="BF618" i="2"/>
  <c r="BG618" i="2"/>
  <c r="BH618" i="2"/>
  <c r="BI618" i="2"/>
  <c r="CG491" i="2"/>
  <c r="AJ491" i="2"/>
  <c r="W491" i="2"/>
  <c r="AM491" i="2"/>
  <c r="AN491" i="2"/>
  <c r="AO491" i="2"/>
  <c r="AP491" i="2"/>
  <c r="AQ491" i="2"/>
  <c r="AR491" i="2"/>
  <c r="AS491" i="2"/>
  <c r="AT491" i="2"/>
  <c r="AU491" i="2"/>
  <c r="AV491" i="2"/>
  <c r="AZ491" i="2"/>
  <c r="BA491" i="2"/>
  <c r="BB491" i="2"/>
  <c r="BC491" i="2"/>
  <c r="BD491" i="2"/>
  <c r="BE491" i="2"/>
  <c r="BF491" i="2"/>
  <c r="BG491" i="2"/>
  <c r="BH491" i="2"/>
  <c r="BI491" i="2"/>
  <c r="CG490" i="2"/>
  <c r="AJ490" i="2"/>
  <c r="W490" i="2"/>
  <c r="AM490" i="2"/>
  <c r="AN490" i="2"/>
  <c r="AO490" i="2"/>
  <c r="AP490" i="2"/>
  <c r="AQ490" i="2"/>
  <c r="AR490" i="2"/>
  <c r="AS490" i="2"/>
  <c r="AT490" i="2"/>
  <c r="AU490" i="2"/>
  <c r="AV490" i="2"/>
  <c r="AZ490" i="2"/>
  <c r="BA490" i="2"/>
  <c r="BB490" i="2"/>
  <c r="BC490" i="2"/>
  <c r="BD490" i="2"/>
  <c r="BE490" i="2"/>
  <c r="BF490" i="2"/>
  <c r="BG490" i="2"/>
  <c r="BH490" i="2"/>
  <c r="BI490" i="2"/>
  <c r="CG489" i="2"/>
  <c r="AJ489" i="2"/>
  <c r="W489" i="2"/>
  <c r="AM489" i="2"/>
  <c r="AN489" i="2"/>
  <c r="AO489" i="2"/>
  <c r="AP489" i="2"/>
  <c r="AQ489" i="2"/>
  <c r="AR489" i="2"/>
  <c r="AS489" i="2"/>
  <c r="AT489" i="2"/>
  <c r="AU489" i="2"/>
  <c r="AV489" i="2"/>
  <c r="AZ489" i="2"/>
  <c r="BA489" i="2"/>
  <c r="BB489" i="2"/>
  <c r="BC489" i="2"/>
  <c r="BD489" i="2"/>
  <c r="BE489" i="2"/>
  <c r="BF489" i="2"/>
  <c r="BG489" i="2"/>
  <c r="BH489" i="2"/>
  <c r="BI489" i="2"/>
  <c r="CG488" i="2"/>
  <c r="AJ488" i="2"/>
  <c r="W488" i="2"/>
  <c r="AM488" i="2"/>
  <c r="AN488" i="2"/>
  <c r="AO488" i="2"/>
  <c r="AP488" i="2"/>
  <c r="AQ488" i="2"/>
  <c r="AR488" i="2"/>
  <c r="AS488" i="2"/>
  <c r="AT488" i="2"/>
  <c r="AU488" i="2"/>
  <c r="AV488" i="2"/>
  <c r="AZ488" i="2"/>
  <c r="BA488" i="2"/>
  <c r="BB488" i="2"/>
  <c r="BC488" i="2"/>
  <c r="BD488" i="2"/>
  <c r="BE488" i="2"/>
  <c r="BF488" i="2"/>
  <c r="BG488" i="2"/>
  <c r="BH488" i="2"/>
  <c r="BI488" i="2"/>
  <c r="CG487" i="2"/>
  <c r="AJ487" i="2"/>
  <c r="W487" i="2"/>
  <c r="AM487" i="2"/>
  <c r="AN487" i="2"/>
  <c r="AO487" i="2"/>
  <c r="AP487" i="2"/>
  <c r="AQ487" i="2"/>
  <c r="AR487" i="2"/>
  <c r="AS487" i="2"/>
  <c r="AT487" i="2"/>
  <c r="AU487" i="2"/>
  <c r="AV487" i="2"/>
  <c r="AZ487" i="2"/>
  <c r="BA487" i="2"/>
  <c r="BB487" i="2"/>
  <c r="BC487" i="2"/>
  <c r="BD487" i="2"/>
  <c r="BE487" i="2"/>
  <c r="BF487" i="2"/>
  <c r="BG487" i="2"/>
  <c r="BH487" i="2"/>
  <c r="BI487" i="2"/>
  <c r="CG498" i="2"/>
  <c r="AJ498" i="2"/>
  <c r="W498" i="2"/>
  <c r="AM498" i="2"/>
  <c r="AN498" i="2"/>
  <c r="AO498" i="2"/>
  <c r="AP498" i="2"/>
  <c r="AQ498" i="2"/>
  <c r="AR498" i="2"/>
  <c r="AS498" i="2"/>
  <c r="AT498" i="2"/>
  <c r="AU498" i="2"/>
  <c r="AV498" i="2"/>
  <c r="AZ498" i="2"/>
  <c r="BA498" i="2"/>
  <c r="BB498" i="2"/>
  <c r="BC498" i="2"/>
  <c r="BD498" i="2"/>
  <c r="BE498" i="2"/>
  <c r="BF498" i="2"/>
  <c r="BG498" i="2"/>
  <c r="BH498" i="2"/>
  <c r="BI498" i="2"/>
  <c r="CG49" i="2"/>
  <c r="AJ49" i="2"/>
  <c r="W49" i="2"/>
  <c r="AM49" i="2"/>
  <c r="AN49" i="2"/>
  <c r="AO49" i="2"/>
  <c r="AP49" i="2"/>
  <c r="AQ49" i="2"/>
  <c r="AR49" i="2"/>
  <c r="AS49" i="2"/>
  <c r="AT49" i="2"/>
  <c r="AU49" i="2"/>
  <c r="AV49" i="2"/>
  <c r="AZ49" i="2"/>
  <c r="BA49" i="2"/>
  <c r="BB49" i="2"/>
  <c r="BC49" i="2"/>
  <c r="BD49" i="2"/>
  <c r="BE49" i="2"/>
  <c r="BF49" i="2"/>
  <c r="BG49" i="2"/>
  <c r="BH49" i="2"/>
  <c r="BI49" i="2"/>
  <c r="CG87" i="2"/>
  <c r="AJ87" i="2"/>
  <c r="W87" i="2"/>
  <c r="AM87" i="2"/>
  <c r="AN87" i="2"/>
  <c r="AO87" i="2"/>
  <c r="AP87" i="2"/>
  <c r="AQ87" i="2"/>
  <c r="AR87" i="2"/>
  <c r="AS87" i="2"/>
  <c r="AT87" i="2"/>
  <c r="AU87" i="2"/>
  <c r="AV87" i="2"/>
  <c r="AZ87" i="2"/>
  <c r="BA87" i="2"/>
  <c r="BB87" i="2"/>
  <c r="BC87" i="2"/>
  <c r="BD87" i="2"/>
  <c r="BE87" i="2"/>
  <c r="BF87" i="2"/>
  <c r="BG87" i="2"/>
  <c r="BH87" i="2"/>
  <c r="BI87" i="2"/>
  <c r="CG86" i="2"/>
  <c r="AJ86" i="2"/>
  <c r="W86" i="2"/>
  <c r="AM86" i="2"/>
  <c r="AN86" i="2"/>
  <c r="AO86" i="2"/>
  <c r="AP86" i="2"/>
  <c r="AQ86" i="2"/>
  <c r="AR86" i="2"/>
  <c r="AS86" i="2"/>
  <c r="AT86" i="2"/>
  <c r="AU86" i="2"/>
  <c r="AV86" i="2"/>
  <c r="AZ86" i="2"/>
  <c r="BA86" i="2"/>
  <c r="BB86" i="2"/>
  <c r="BC86" i="2"/>
  <c r="BD86" i="2"/>
  <c r="BE86" i="2"/>
  <c r="BF86" i="2"/>
  <c r="BG86" i="2"/>
  <c r="BH86" i="2"/>
  <c r="BI86" i="2"/>
  <c r="CG85" i="2"/>
  <c r="AJ85" i="2"/>
  <c r="W85" i="2"/>
  <c r="AM85" i="2"/>
  <c r="AN85" i="2"/>
  <c r="AO85" i="2"/>
  <c r="AP85" i="2"/>
  <c r="AQ85" i="2"/>
  <c r="AR85" i="2"/>
  <c r="AS85" i="2"/>
  <c r="AT85" i="2"/>
  <c r="AU85" i="2"/>
  <c r="AV85" i="2"/>
  <c r="AZ85" i="2"/>
  <c r="BA85" i="2"/>
  <c r="BB85" i="2"/>
  <c r="BC85" i="2"/>
  <c r="BD85" i="2"/>
  <c r="BE85" i="2"/>
  <c r="BF85" i="2"/>
  <c r="BG85" i="2"/>
  <c r="BH85" i="2"/>
  <c r="BI85" i="2"/>
  <c r="CG155" i="2"/>
  <c r="AJ155" i="2"/>
  <c r="W155" i="2"/>
  <c r="AM155" i="2"/>
  <c r="AN155" i="2"/>
  <c r="AO155" i="2"/>
  <c r="AP155" i="2"/>
  <c r="AQ155" i="2"/>
  <c r="AR155" i="2"/>
  <c r="AS155" i="2"/>
  <c r="AT155" i="2"/>
  <c r="AU155" i="2"/>
  <c r="AV155" i="2"/>
  <c r="AZ155" i="2"/>
  <c r="BA155" i="2"/>
  <c r="BB155" i="2"/>
  <c r="BC155" i="2"/>
  <c r="BD155" i="2"/>
  <c r="BE155" i="2"/>
  <c r="BF155" i="2"/>
  <c r="BG155" i="2"/>
  <c r="BH155" i="2"/>
  <c r="BI155" i="2"/>
  <c r="CG486" i="2"/>
  <c r="AJ486" i="2"/>
  <c r="W486" i="2"/>
  <c r="AM486" i="2"/>
  <c r="AN486" i="2"/>
  <c r="AO486" i="2"/>
  <c r="AP486" i="2"/>
  <c r="AQ486" i="2"/>
  <c r="AR486" i="2"/>
  <c r="AS486" i="2"/>
  <c r="AT486" i="2"/>
  <c r="AU486" i="2"/>
  <c r="AV486" i="2"/>
  <c r="AZ486" i="2"/>
  <c r="BA486" i="2"/>
  <c r="BB486" i="2"/>
  <c r="BC486" i="2"/>
  <c r="BD486" i="2"/>
  <c r="BE486" i="2"/>
  <c r="BF486" i="2"/>
  <c r="BG486" i="2"/>
  <c r="BH486" i="2"/>
  <c r="BI486" i="2"/>
  <c r="CG478" i="2"/>
  <c r="AJ478" i="2"/>
  <c r="W478" i="2"/>
  <c r="AM478" i="2"/>
  <c r="AN478" i="2"/>
  <c r="AO478" i="2"/>
  <c r="AP478" i="2"/>
  <c r="AQ478" i="2"/>
  <c r="AR478" i="2"/>
  <c r="AS478" i="2"/>
  <c r="AT478" i="2"/>
  <c r="AU478" i="2"/>
  <c r="AV478" i="2"/>
  <c r="AZ478" i="2"/>
  <c r="BA478" i="2"/>
  <c r="BB478" i="2"/>
  <c r="BC478" i="2"/>
  <c r="BD478" i="2"/>
  <c r="BE478" i="2"/>
  <c r="BF478" i="2"/>
  <c r="BG478" i="2"/>
  <c r="BH478" i="2"/>
  <c r="BI478" i="2"/>
  <c r="CG477" i="2"/>
  <c r="AJ477" i="2"/>
  <c r="W477" i="2"/>
  <c r="AM477" i="2"/>
  <c r="AN477" i="2"/>
  <c r="AO477" i="2"/>
  <c r="AP477" i="2"/>
  <c r="AQ477" i="2"/>
  <c r="AR477" i="2"/>
  <c r="AS477" i="2"/>
  <c r="AT477" i="2"/>
  <c r="AU477" i="2"/>
  <c r="AV477" i="2"/>
  <c r="AZ477" i="2"/>
  <c r="BA477" i="2"/>
  <c r="BB477" i="2"/>
  <c r="BC477" i="2"/>
  <c r="BD477" i="2"/>
  <c r="BE477" i="2"/>
  <c r="BF477" i="2"/>
  <c r="BG477" i="2"/>
  <c r="BH477" i="2"/>
  <c r="BI477" i="2"/>
  <c r="CG479" i="2"/>
  <c r="AJ479" i="2"/>
  <c r="W479" i="2"/>
  <c r="AM479" i="2"/>
  <c r="AN479" i="2"/>
  <c r="AO479" i="2"/>
  <c r="AP479" i="2"/>
  <c r="AQ479" i="2"/>
  <c r="AR479" i="2"/>
  <c r="AS479" i="2"/>
  <c r="AT479" i="2"/>
  <c r="AU479" i="2"/>
  <c r="AV479" i="2"/>
  <c r="AZ479" i="2"/>
  <c r="BA479" i="2"/>
  <c r="BB479" i="2"/>
  <c r="BC479" i="2"/>
  <c r="BD479" i="2"/>
  <c r="BE479" i="2"/>
  <c r="BF479" i="2"/>
  <c r="BG479" i="2"/>
  <c r="BH479" i="2"/>
  <c r="BI479" i="2"/>
  <c r="CG481" i="2"/>
  <c r="AJ481" i="2"/>
  <c r="W481" i="2"/>
  <c r="AM481" i="2"/>
  <c r="AN481" i="2"/>
  <c r="AO481" i="2"/>
  <c r="AP481" i="2"/>
  <c r="AQ481" i="2"/>
  <c r="AR481" i="2"/>
  <c r="AS481" i="2"/>
  <c r="AT481" i="2"/>
  <c r="AU481" i="2"/>
  <c r="AV481" i="2"/>
  <c r="AZ481" i="2"/>
  <c r="BA481" i="2"/>
  <c r="BB481" i="2"/>
  <c r="BC481" i="2"/>
  <c r="BD481" i="2"/>
  <c r="BE481" i="2"/>
  <c r="BF481" i="2"/>
  <c r="BG481" i="2"/>
  <c r="BH481" i="2"/>
  <c r="BI481" i="2"/>
  <c r="CG186" i="2"/>
  <c r="AJ186" i="2"/>
  <c r="W186" i="2"/>
  <c r="AM186" i="2"/>
  <c r="AN186" i="2"/>
  <c r="AO186" i="2"/>
  <c r="AP186" i="2"/>
  <c r="AQ186" i="2"/>
  <c r="AR186" i="2"/>
  <c r="AS186" i="2"/>
  <c r="AT186" i="2"/>
  <c r="AU186" i="2"/>
  <c r="AV186" i="2"/>
  <c r="AZ186" i="2"/>
  <c r="BA186" i="2"/>
  <c r="BB186" i="2"/>
  <c r="BC186" i="2"/>
  <c r="BD186" i="2"/>
  <c r="BE186" i="2"/>
  <c r="BF186" i="2"/>
  <c r="BG186" i="2"/>
  <c r="BH186" i="2"/>
  <c r="BI186" i="2"/>
  <c r="CG84" i="2"/>
  <c r="AJ84" i="2"/>
  <c r="W84" i="2"/>
  <c r="AM84" i="2"/>
  <c r="AN84" i="2"/>
  <c r="AO84" i="2"/>
  <c r="AP84" i="2"/>
  <c r="AQ84" i="2"/>
  <c r="AR84" i="2"/>
  <c r="AS84" i="2"/>
  <c r="AT84" i="2"/>
  <c r="AU84" i="2"/>
  <c r="AV84" i="2"/>
  <c r="AZ84" i="2"/>
  <c r="BA84" i="2"/>
  <c r="BB84" i="2"/>
  <c r="BC84" i="2"/>
  <c r="BD84" i="2"/>
  <c r="BE84" i="2"/>
  <c r="BF84" i="2"/>
  <c r="BG84" i="2"/>
  <c r="BH84" i="2"/>
  <c r="BI84" i="2"/>
  <c r="CG154" i="2"/>
  <c r="AJ154" i="2"/>
  <c r="W154" i="2"/>
  <c r="AM154" i="2"/>
  <c r="AN154" i="2"/>
  <c r="AO154" i="2"/>
  <c r="AP154" i="2"/>
  <c r="AQ154" i="2"/>
  <c r="AR154" i="2"/>
  <c r="AS154" i="2"/>
  <c r="AT154" i="2"/>
  <c r="AU154" i="2"/>
  <c r="AV154" i="2"/>
  <c r="AZ154" i="2"/>
  <c r="BA154" i="2"/>
  <c r="BB154" i="2"/>
  <c r="BC154" i="2"/>
  <c r="BD154" i="2"/>
  <c r="BE154" i="2"/>
  <c r="BF154" i="2"/>
  <c r="BG154" i="2"/>
  <c r="BH154" i="2"/>
  <c r="BI154" i="2"/>
  <c r="CG501" i="2"/>
  <c r="AJ501" i="2"/>
  <c r="W501" i="2"/>
  <c r="AM501" i="2"/>
  <c r="AN501" i="2"/>
  <c r="AO501" i="2"/>
  <c r="AP501" i="2"/>
  <c r="AQ501" i="2"/>
  <c r="AR501" i="2"/>
  <c r="AS501" i="2"/>
  <c r="AT501" i="2"/>
  <c r="AU501" i="2"/>
  <c r="AV501" i="2"/>
  <c r="AZ501" i="2"/>
  <c r="BA501" i="2"/>
  <c r="BB501" i="2"/>
  <c r="BC501" i="2"/>
  <c r="BD501" i="2"/>
  <c r="BE501" i="2"/>
  <c r="BF501" i="2"/>
  <c r="BG501" i="2"/>
  <c r="BH501" i="2"/>
  <c r="BI501" i="2"/>
  <c r="CG497" i="2"/>
  <c r="AJ497" i="2"/>
  <c r="W497" i="2"/>
  <c r="AM497" i="2"/>
  <c r="AN497" i="2"/>
  <c r="AO497" i="2"/>
  <c r="AP497" i="2"/>
  <c r="AQ497" i="2"/>
  <c r="AR497" i="2"/>
  <c r="AS497" i="2"/>
  <c r="AT497" i="2"/>
  <c r="AU497" i="2"/>
  <c r="AV497" i="2"/>
  <c r="AZ497" i="2"/>
  <c r="BA497" i="2"/>
  <c r="BB497" i="2"/>
  <c r="BC497" i="2"/>
  <c r="BD497" i="2"/>
  <c r="BE497" i="2"/>
  <c r="BF497" i="2"/>
  <c r="BG497" i="2"/>
  <c r="BH497" i="2"/>
  <c r="BI497" i="2"/>
  <c r="CG585" i="2"/>
  <c r="AJ585" i="2"/>
  <c r="W585" i="2"/>
  <c r="AM585" i="2"/>
  <c r="AN585" i="2"/>
  <c r="AO585" i="2"/>
  <c r="AP585" i="2"/>
  <c r="AQ585" i="2"/>
  <c r="AR585" i="2"/>
  <c r="AS585" i="2"/>
  <c r="AT585" i="2"/>
  <c r="AU585" i="2"/>
  <c r="AV585" i="2"/>
  <c r="AZ585" i="2"/>
  <c r="BA585" i="2"/>
  <c r="BB585" i="2"/>
  <c r="BC585" i="2"/>
  <c r="BD585" i="2"/>
  <c r="BE585" i="2"/>
  <c r="BF585" i="2"/>
  <c r="BG585" i="2"/>
  <c r="BH585" i="2"/>
  <c r="BI585" i="2"/>
  <c r="CG432" i="2"/>
  <c r="AJ432" i="2"/>
  <c r="W432" i="2"/>
  <c r="AM432" i="2"/>
  <c r="AN432" i="2"/>
  <c r="AO432" i="2"/>
  <c r="AP432" i="2"/>
  <c r="AQ432" i="2"/>
  <c r="AR432" i="2"/>
  <c r="AS432" i="2"/>
  <c r="AT432" i="2"/>
  <c r="AU432" i="2"/>
  <c r="AV432" i="2"/>
  <c r="AZ432" i="2"/>
  <c r="BA432" i="2"/>
  <c r="BB432" i="2"/>
  <c r="BC432" i="2"/>
  <c r="BD432" i="2"/>
  <c r="BE432" i="2"/>
  <c r="BF432" i="2"/>
  <c r="BG432" i="2"/>
  <c r="BH432" i="2"/>
  <c r="BI432" i="2"/>
  <c r="CG581" i="2"/>
  <c r="AJ581" i="2"/>
  <c r="W581" i="2"/>
  <c r="AM581" i="2"/>
  <c r="AN581" i="2"/>
  <c r="AO581" i="2"/>
  <c r="AP581" i="2"/>
  <c r="AQ581" i="2"/>
  <c r="AR581" i="2"/>
  <c r="AS581" i="2"/>
  <c r="AT581" i="2"/>
  <c r="AU581" i="2"/>
  <c r="AV581" i="2"/>
  <c r="AZ581" i="2"/>
  <c r="BA581" i="2"/>
  <c r="BB581" i="2"/>
  <c r="BC581" i="2"/>
  <c r="BD581" i="2"/>
  <c r="BE581" i="2"/>
  <c r="BF581" i="2"/>
  <c r="BG581" i="2"/>
  <c r="BH581" i="2"/>
  <c r="BI581" i="2"/>
  <c r="CG576" i="2"/>
  <c r="AJ576" i="2"/>
  <c r="W576" i="2"/>
  <c r="AM576" i="2"/>
  <c r="AN576" i="2"/>
  <c r="AO576" i="2"/>
  <c r="AP576" i="2"/>
  <c r="AQ576" i="2"/>
  <c r="AR576" i="2"/>
  <c r="AS576" i="2"/>
  <c r="AT576" i="2"/>
  <c r="AU576" i="2"/>
  <c r="AV576" i="2"/>
  <c r="AZ576" i="2"/>
  <c r="BA576" i="2"/>
  <c r="BB576" i="2"/>
  <c r="BC576" i="2"/>
  <c r="BD576" i="2"/>
  <c r="BE576" i="2"/>
  <c r="BF576" i="2"/>
  <c r="BG576" i="2"/>
  <c r="BH576" i="2"/>
  <c r="BI576" i="2"/>
  <c r="CG575" i="2"/>
  <c r="AJ575" i="2"/>
  <c r="W575" i="2"/>
  <c r="AM575" i="2"/>
  <c r="AN575" i="2"/>
  <c r="AO575" i="2"/>
  <c r="AP575" i="2"/>
  <c r="AQ575" i="2"/>
  <c r="AR575" i="2"/>
  <c r="AS575" i="2"/>
  <c r="AT575" i="2"/>
  <c r="AU575" i="2"/>
  <c r="AV575" i="2"/>
  <c r="AZ575" i="2"/>
  <c r="BA575" i="2"/>
  <c r="BB575" i="2"/>
  <c r="BC575" i="2"/>
  <c r="BD575" i="2"/>
  <c r="BE575" i="2"/>
  <c r="BF575" i="2"/>
  <c r="BG575" i="2"/>
  <c r="BH575" i="2"/>
  <c r="BI575" i="2"/>
  <c r="CG378" i="2"/>
  <c r="AJ378" i="2"/>
  <c r="W378" i="2"/>
  <c r="AM378" i="2"/>
  <c r="AN378" i="2"/>
  <c r="AO378" i="2"/>
  <c r="AP378" i="2"/>
  <c r="AQ378" i="2"/>
  <c r="AR378" i="2"/>
  <c r="AS378" i="2"/>
  <c r="AT378" i="2"/>
  <c r="AU378" i="2"/>
  <c r="AV378" i="2"/>
  <c r="AZ378" i="2"/>
  <c r="BA378" i="2"/>
  <c r="BB378" i="2"/>
  <c r="BC378" i="2"/>
  <c r="BD378" i="2"/>
  <c r="BE378" i="2"/>
  <c r="BF378" i="2"/>
  <c r="BG378" i="2"/>
  <c r="BH378" i="2"/>
  <c r="BI378" i="2"/>
  <c r="CG370" i="2"/>
  <c r="AJ370" i="2"/>
  <c r="W370" i="2"/>
  <c r="AM370" i="2"/>
  <c r="AN370" i="2"/>
  <c r="AO370" i="2"/>
  <c r="AP370" i="2"/>
  <c r="AQ370" i="2"/>
  <c r="AR370" i="2"/>
  <c r="AS370" i="2"/>
  <c r="AT370" i="2"/>
  <c r="AU370" i="2"/>
  <c r="AV370" i="2"/>
  <c r="AZ370" i="2"/>
  <c r="BA370" i="2"/>
  <c r="BB370" i="2"/>
  <c r="BC370" i="2"/>
  <c r="BD370" i="2"/>
  <c r="BE370" i="2"/>
  <c r="BF370" i="2"/>
  <c r="BG370" i="2"/>
  <c r="BH370" i="2"/>
  <c r="BI370" i="2"/>
  <c r="CG591" i="2"/>
  <c r="AJ591" i="2"/>
  <c r="W591" i="2"/>
  <c r="AM591" i="2"/>
  <c r="AN591" i="2"/>
  <c r="AO591" i="2"/>
  <c r="AP591" i="2"/>
  <c r="AQ591" i="2"/>
  <c r="AR591" i="2"/>
  <c r="AS591" i="2"/>
  <c r="AT591" i="2"/>
  <c r="AU591" i="2"/>
  <c r="AV591" i="2"/>
  <c r="AZ591" i="2"/>
  <c r="BA591" i="2"/>
  <c r="BB591" i="2"/>
  <c r="BC591" i="2"/>
  <c r="BD591" i="2"/>
  <c r="BE591" i="2"/>
  <c r="BF591" i="2"/>
  <c r="BG591" i="2"/>
  <c r="BH591" i="2"/>
  <c r="BI591" i="2"/>
  <c r="CG304" i="2"/>
  <c r="AJ304" i="2"/>
  <c r="W304" i="2"/>
  <c r="AM304" i="2"/>
  <c r="AN304" i="2"/>
  <c r="AO304" i="2"/>
  <c r="AP304" i="2"/>
  <c r="AQ304" i="2"/>
  <c r="AR304" i="2"/>
  <c r="AS304" i="2"/>
  <c r="AT304" i="2"/>
  <c r="AU304" i="2"/>
  <c r="AV304" i="2"/>
  <c r="AZ304" i="2"/>
  <c r="BA304" i="2"/>
  <c r="BB304" i="2"/>
  <c r="BC304" i="2"/>
  <c r="BD304" i="2"/>
  <c r="BE304" i="2"/>
  <c r="BF304" i="2"/>
  <c r="BG304" i="2"/>
  <c r="BH304" i="2"/>
  <c r="BI304" i="2"/>
  <c r="CG393" i="2"/>
  <c r="AJ393" i="2"/>
  <c r="W393" i="2"/>
  <c r="AM393" i="2"/>
  <c r="AN393" i="2"/>
  <c r="AO393" i="2"/>
  <c r="AP393" i="2"/>
  <c r="AQ393" i="2"/>
  <c r="AR393" i="2"/>
  <c r="AS393" i="2"/>
  <c r="AT393" i="2"/>
  <c r="AU393" i="2"/>
  <c r="AV393" i="2"/>
  <c r="AZ393" i="2"/>
  <c r="BA393" i="2"/>
  <c r="BB393" i="2"/>
  <c r="BC393" i="2"/>
  <c r="BD393" i="2"/>
  <c r="BE393" i="2"/>
  <c r="BF393" i="2"/>
  <c r="BG393" i="2"/>
  <c r="BH393" i="2"/>
  <c r="BI393" i="2"/>
  <c r="CG132" i="2"/>
  <c r="AJ132" i="2"/>
  <c r="W132" i="2"/>
  <c r="AM132" i="2"/>
  <c r="AN132" i="2"/>
  <c r="AO132" i="2"/>
  <c r="AP132" i="2"/>
  <c r="AQ132" i="2"/>
  <c r="AR132" i="2"/>
  <c r="AS132" i="2"/>
  <c r="AT132" i="2"/>
  <c r="AU132" i="2"/>
  <c r="AV132" i="2"/>
  <c r="AZ132" i="2"/>
  <c r="BA132" i="2"/>
  <c r="BB132" i="2"/>
  <c r="BC132" i="2"/>
  <c r="BD132" i="2"/>
  <c r="BE132" i="2"/>
  <c r="BF132" i="2"/>
  <c r="BG132" i="2"/>
  <c r="BH132" i="2"/>
  <c r="BI132" i="2"/>
  <c r="CG587" i="2"/>
  <c r="AJ587" i="2"/>
  <c r="W587" i="2"/>
  <c r="AM587" i="2"/>
  <c r="AN587" i="2"/>
  <c r="AO587" i="2"/>
  <c r="AP587" i="2"/>
  <c r="AQ587" i="2"/>
  <c r="AR587" i="2"/>
  <c r="AS587" i="2"/>
  <c r="AT587" i="2"/>
  <c r="AU587" i="2"/>
  <c r="AV587" i="2"/>
  <c r="AZ587" i="2"/>
  <c r="BA587" i="2"/>
  <c r="BB587" i="2"/>
  <c r="BC587" i="2"/>
  <c r="BD587" i="2"/>
  <c r="BE587" i="2"/>
  <c r="BF587" i="2"/>
  <c r="BG587" i="2"/>
  <c r="BH587" i="2"/>
  <c r="BI587" i="2"/>
  <c r="CG386" i="2"/>
  <c r="AJ386" i="2"/>
  <c r="W386" i="2"/>
  <c r="AM386" i="2"/>
  <c r="AN386" i="2"/>
  <c r="AO386" i="2"/>
  <c r="AP386" i="2"/>
  <c r="AQ386" i="2"/>
  <c r="AR386" i="2"/>
  <c r="AS386" i="2"/>
  <c r="AT386" i="2"/>
  <c r="AU386" i="2"/>
  <c r="AV386" i="2"/>
  <c r="AZ386" i="2"/>
  <c r="BA386" i="2"/>
  <c r="BB386" i="2"/>
  <c r="BC386" i="2"/>
  <c r="BD386" i="2"/>
  <c r="BE386" i="2"/>
  <c r="BF386" i="2"/>
  <c r="BG386" i="2"/>
  <c r="BH386" i="2"/>
  <c r="BI386" i="2"/>
  <c r="CG476" i="2"/>
  <c r="AJ476" i="2"/>
  <c r="W476" i="2"/>
  <c r="AM476" i="2"/>
  <c r="AN476" i="2"/>
  <c r="AO476" i="2"/>
  <c r="AP476" i="2"/>
  <c r="AQ476" i="2"/>
  <c r="AR476" i="2"/>
  <c r="AS476" i="2"/>
  <c r="AT476" i="2"/>
  <c r="AU476" i="2"/>
  <c r="AV476" i="2"/>
  <c r="AZ476" i="2"/>
  <c r="BA476" i="2"/>
  <c r="BB476" i="2"/>
  <c r="BC476" i="2"/>
  <c r="BD476" i="2"/>
  <c r="BE476" i="2"/>
  <c r="BF476" i="2"/>
  <c r="BG476" i="2"/>
  <c r="BH476" i="2"/>
  <c r="BI476" i="2"/>
  <c r="CG500" i="2"/>
  <c r="AJ500" i="2"/>
  <c r="W500" i="2"/>
  <c r="AM500" i="2"/>
  <c r="AN500" i="2"/>
  <c r="AO500" i="2"/>
  <c r="AP500" i="2"/>
  <c r="AQ500" i="2"/>
  <c r="AR500" i="2"/>
  <c r="AS500" i="2"/>
  <c r="AT500" i="2"/>
  <c r="AU500" i="2"/>
  <c r="AV500" i="2"/>
  <c r="AZ500" i="2"/>
  <c r="BA500" i="2"/>
  <c r="BB500" i="2"/>
  <c r="BC500" i="2"/>
  <c r="BD500" i="2"/>
  <c r="BE500" i="2"/>
  <c r="BF500" i="2"/>
  <c r="BG500" i="2"/>
  <c r="BH500" i="2"/>
  <c r="BI500" i="2"/>
  <c r="AM571" i="2"/>
  <c r="AN571" i="2"/>
  <c r="AO571" i="2"/>
  <c r="AP571" i="2"/>
  <c r="AQ571" i="2"/>
  <c r="AR571" i="2"/>
  <c r="AS571" i="2"/>
  <c r="AT571" i="2"/>
  <c r="AU571" i="2"/>
  <c r="AV571" i="2"/>
  <c r="AZ571" i="2"/>
  <c r="BA571" i="2"/>
  <c r="BB571" i="2"/>
  <c r="BC571" i="2"/>
  <c r="BD571" i="2"/>
  <c r="BE571" i="2"/>
  <c r="BF571" i="2"/>
  <c r="BG571" i="2"/>
  <c r="BH571" i="2"/>
  <c r="BI571" i="2"/>
  <c r="AJ571" i="2"/>
  <c r="W571" i="2"/>
  <c r="AM511" i="2"/>
  <c r="AN511" i="2"/>
  <c r="AO511" i="2"/>
  <c r="AP511" i="2"/>
  <c r="AQ511" i="2"/>
  <c r="AR511" i="2"/>
  <c r="AS511" i="2"/>
  <c r="AT511" i="2"/>
  <c r="AU511" i="2"/>
  <c r="AV511" i="2"/>
  <c r="AZ511" i="2"/>
  <c r="BA511" i="2"/>
  <c r="BB511" i="2"/>
  <c r="BC511" i="2"/>
  <c r="BD511" i="2"/>
  <c r="BE511" i="2"/>
  <c r="BF511" i="2"/>
  <c r="BG511" i="2"/>
  <c r="BH511" i="2"/>
  <c r="BI511" i="2"/>
  <c r="AJ511" i="2"/>
  <c r="W511" i="2"/>
  <c r="CG470" i="2"/>
  <c r="AJ470" i="2"/>
  <c r="W470" i="2"/>
  <c r="AM470" i="2"/>
  <c r="AN470" i="2"/>
  <c r="AO470" i="2"/>
  <c r="AP470" i="2"/>
  <c r="AQ470" i="2"/>
  <c r="AR470" i="2"/>
  <c r="AS470" i="2"/>
  <c r="AT470" i="2"/>
  <c r="AU470" i="2"/>
  <c r="AV470" i="2"/>
  <c r="AZ470" i="2"/>
  <c r="BA470" i="2"/>
  <c r="BB470" i="2"/>
  <c r="BC470" i="2"/>
  <c r="BD470" i="2"/>
  <c r="BE470" i="2"/>
  <c r="BF470" i="2"/>
  <c r="BG470" i="2"/>
  <c r="BH470" i="2"/>
  <c r="BI470" i="2"/>
  <c r="CG475" i="2"/>
  <c r="AJ475" i="2"/>
  <c r="W475" i="2"/>
  <c r="AM475" i="2"/>
  <c r="AN475" i="2"/>
  <c r="AO475" i="2"/>
  <c r="AP475" i="2"/>
  <c r="AQ475" i="2"/>
  <c r="AR475" i="2"/>
  <c r="AS475" i="2"/>
  <c r="AT475" i="2"/>
  <c r="AU475" i="2"/>
  <c r="AV475" i="2"/>
  <c r="AZ475" i="2"/>
  <c r="BA475" i="2"/>
  <c r="BB475" i="2"/>
  <c r="BC475" i="2"/>
  <c r="BD475" i="2"/>
  <c r="BE475" i="2"/>
  <c r="BF475" i="2"/>
  <c r="BG475" i="2"/>
  <c r="BH475" i="2"/>
  <c r="BI475" i="2"/>
  <c r="CG415" i="2"/>
  <c r="AJ415" i="2"/>
  <c r="BS415" i="2" s="1"/>
  <c r="W415" i="2"/>
  <c r="AM415" i="2"/>
  <c r="AN415" i="2"/>
  <c r="AO415" i="2"/>
  <c r="AP415" i="2"/>
  <c r="AQ415" i="2"/>
  <c r="AR415" i="2"/>
  <c r="AS415" i="2"/>
  <c r="AT415" i="2"/>
  <c r="AU415" i="2"/>
  <c r="AV415" i="2"/>
  <c r="AZ415" i="2"/>
  <c r="BA415" i="2"/>
  <c r="BB415" i="2"/>
  <c r="BC415" i="2"/>
  <c r="BD415" i="2"/>
  <c r="BE415" i="2"/>
  <c r="BF415" i="2"/>
  <c r="BG415" i="2"/>
  <c r="BH415" i="2"/>
  <c r="BI415" i="2"/>
  <c r="AM508" i="2"/>
  <c r="AN508" i="2"/>
  <c r="AO508" i="2"/>
  <c r="AP508" i="2"/>
  <c r="AQ508" i="2"/>
  <c r="AR508" i="2"/>
  <c r="AS508" i="2"/>
  <c r="AT508" i="2"/>
  <c r="AU508" i="2"/>
  <c r="AV508" i="2"/>
  <c r="AZ508" i="2"/>
  <c r="BA508" i="2"/>
  <c r="BB508" i="2"/>
  <c r="BC508" i="2"/>
  <c r="BD508" i="2"/>
  <c r="BE508" i="2"/>
  <c r="BF508" i="2"/>
  <c r="BG508" i="2"/>
  <c r="BH508" i="2"/>
  <c r="BI508" i="2"/>
  <c r="AJ508" i="2"/>
  <c r="W508" i="2"/>
  <c r="CG568" i="2"/>
  <c r="AJ568" i="2"/>
  <c r="W568" i="2"/>
  <c r="AM568" i="2"/>
  <c r="AN568" i="2"/>
  <c r="AO568" i="2"/>
  <c r="AP568" i="2"/>
  <c r="AQ568" i="2"/>
  <c r="AR568" i="2"/>
  <c r="AS568" i="2"/>
  <c r="AT568" i="2"/>
  <c r="AU568" i="2"/>
  <c r="AV568" i="2"/>
  <c r="AZ568" i="2"/>
  <c r="BA568" i="2"/>
  <c r="BB568" i="2"/>
  <c r="BC568" i="2"/>
  <c r="BD568" i="2"/>
  <c r="BE568" i="2"/>
  <c r="BF568" i="2"/>
  <c r="BG568" i="2"/>
  <c r="BH568" i="2"/>
  <c r="BI568" i="2"/>
  <c r="CG474" i="2"/>
  <c r="AJ474" i="2"/>
  <c r="W474" i="2"/>
  <c r="AM474" i="2"/>
  <c r="AN474" i="2"/>
  <c r="AO474" i="2"/>
  <c r="AP474" i="2"/>
  <c r="AQ474" i="2"/>
  <c r="AR474" i="2"/>
  <c r="AS474" i="2"/>
  <c r="AT474" i="2"/>
  <c r="AU474" i="2"/>
  <c r="AV474" i="2"/>
  <c r="AZ474" i="2"/>
  <c r="BA474" i="2"/>
  <c r="BB474" i="2"/>
  <c r="BC474" i="2"/>
  <c r="BD474" i="2"/>
  <c r="BE474" i="2"/>
  <c r="BF474" i="2"/>
  <c r="BG474" i="2"/>
  <c r="BH474" i="2"/>
  <c r="BI474" i="2"/>
  <c r="AM507" i="2"/>
  <c r="AN507" i="2"/>
  <c r="AO507" i="2"/>
  <c r="AP507" i="2"/>
  <c r="AQ507" i="2"/>
  <c r="AR507" i="2"/>
  <c r="AS507" i="2"/>
  <c r="AT507" i="2"/>
  <c r="AU507" i="2"/>
  <c r="AV507" i="2"/>
  <c r="AZ507" i="2"/>
  <c r="BA507" i="2"/>
  <c r="BB507" i="2"/>
  <c r="BC507" i="2"/>
  <c r="BD507" i="2"/>
  <c r="BE507" i="2"/>
  <c r="BF507" i="2"/>
  <c r="BG507" i="2"/>
  <c r="BH507" i="2"/>
  <c r="BI507" i="2"/>
  <c r="AJ507" i="2"/>
  <c r="W507" i="2"/>
  <c r="CG506" i="2"/>
  <c r="AJ506" i="2"/>
  <c r="W506" i="2"/>
  <c r="AM506" i="2"/>
  <c r="AN506" i="2"/>
  <c r="AO506" i="2"/>
  <c r="AP506" i="2"/>
  <c r="AQ506" i="2"/>
  <c r="AR506" i="2"/>
  <c r="AS506" i="2"/>
  <c r="AT506" i="2"/>
  <c r="AU506" i="2"/>
  <c r="AV506" i="2"/>
  <c r="AZ506" i="2"/>
  <c r="BA506" i="2"/>
  <c r="BB506" i="2"/>
  <c r="BC506" i="2"/>
  <c r="BD506" i="2"/>
  <c r="BE506" i="2"/>
  <c r="BF506" i="2"/>
  <c r="BG506" i="2"/>
  <c r="BH506" i="2"/>
  <c r="BI506" i="2"/>
  <c r="CG485" i="2"/>
  <c r="AJ485" i="2"/>
  <c r="W485" i="2"/>
  <c r="AM485" i="2"/>
  <c r="AN485" i="2"/>
  <c r="AO485" i="2"/>
  <c r="AP485" i="2"/>
  <c r="AQ485" i="2"/>
  <c r="AR485" i="2"/>
  <c r="AS485" i="2"/>
  <c r="AT485" i="2"/>
  <c r="AU485" i="2"/>
  <c r="AV485" i="2"/>
  <c r="AZ485" i="2"/>
  <c r="BA485" i="2"/>
  <c r="BB485" i="2"/>
  <c r="BC485" i="2"/>
  <c r="BD485" i="2"/>
  <c r="BE485" i="2"/>
  <c r="BF485" i="2"/>
  <c r="BG485" i="2"/>
  <c r="BH485" i="2"/>
  <c r="BI485" i="2"/>
  <c r="CG332" i="2"/>
  <c r="AJ332" i="2"/>
  <c r="W332" i="2"/>
  <c r="AM332" i="2"/>
  <c r="AN332" i="2"/>
  <c r="AO332" i="2"/>
  <c r="AP332" i="2"/>
  <c r="AQ332" i="2"/>
  <c r="AR332" i="2"/>
  <c r="AS332" i="2"/>
  <c r="AT332" i="2"/>
  <c r="AU332" i="2"/>
  <c r="AV332" i="2"/>
  <c r="AZ332" i="2"/>
  <c r="BA332" i="2"/>
  <c r="BB332" i="2"/>
  <c r="BC332" i="2"/>
  <c r="BD332" i="2"/>
  <c r="BE332" i="2"/>
  <c r="BF332" i="2"/>
  <c r="BG332" i="2"/>
  <c r="BH332" i="2"/>
  <c r="BI332" i="2"/>
  <c r="AM503" i="2"/>
  <c r="AN503" i="2"/>
  <c r="AO503" i="2"/>
  <c r="AP503" i="2"/>
  <c r="AQ503" i="2"/>
  <c r="AR503" i="2"/>
  <c r="AS503" i="2"/>
  <c r="AT503" i="2"/>
  <c r="AU503" i="2"/>
  <c r="AV503" i="2"/>
  <c r="AZ503" i="2"/>
  <c r="BA503" i="2"/>
  <c r="BB503" i="2"/>
  <c r="BC503" i="2"/>
  <c r="BD503" i="2"/>
  <c r="BE503" i="2"/>
  <c r="BF503" i="2"/>
  <c r="BG503" i="2"/>
  <c r="BH503" i="2"/>
  <c r="BI503" i="2"/>
  <c r="AJ503" i="2"/>
  <c r="W503" i="2"/>
  <c r="AM505" i="2"/>
  <c r="AN505" i="2"/>
  <c r="AO505" i="2"/>
  <c r="AP505" i="2"/>
  <c r="AQ505" i="2"/>
  <c r="AR505" i="2"/>
  <c r="AS505" i="2"/>
  <c r="AT505" i="2"/>
  <c r="AU505" i="2"/>
  <c r="AV505" i="2"/>
  <c r="AZ505" i="2"/>
  <c r="BA505" i="2"/>
  <c r="BB505" i="2"/>
  <c r="BC505" i="2"/>
  <c r="BD505" i="2"/>
  <c r="BE505" i="2"/>
  <c r="BF505" i="2"/>
  <c r="BG505" i="2"/>
  <c r="BH505" i="2"/>
  <c r="BI505" i="2"/>
  <c r="AJ505" i="2"/>
  <c r="W505" i="2"/>
  <c r="CG473" i="2"/>
  <c r="AJ473" i="2"/>
  <c r="W473" i="2"/>
  <c r="AM473" i="2"/>
  <c r="AN473" i="2"/>
  <c r="AO473" i="2"/>
  <c r="AP473" i="2"/>
  <c r="AQ473" i="2"/>
  <c r="AR473" i="2"/>
  <c r="AS473" i="2"/>
  <c r="AT473" i="2"/>
  <c r="AU473" i="2"/>
  <c r="AV473" i="2"/>
  <c r="AZ473" i="2"/>
  <c r="BA473" i="2"/>
  <c r="BB473" i="2"/>
  <c r="BC473" i="2"/>
  <c r="BD473" i="2"/>
  <c r="BE473" i="2"/>
  <c r="BF473" i="2"/>
  <c r="BG473" i="2"/>
  <c r="BH473" i="2"/>
  <c r="BI473" i="2"/>
  <c r="CG422" i="2"/>
  <c r="AJ422" i="2"/>
  <c r="W422" i="2"/>
  <c r="AM422" i="2"/>
  <c r="AN422" i="2"/>
  <c r="AO422" i="2"/>
  <c r="AP422" i="2"/>
  <c r="AQ422" i="2"/>
  <c r="AR422" i="2"/>
  <c r="AS422" i="2"/>
  <c r="AT422" i="2"/>
  <c r="AU422" i="2"/>
  <c r="AV422" i="2"/>
  <c r="AZ422" i="2"/>
  <c r="BA422" i="2"/>
  <c r="BB422" i="2"/>
  <c r="BC422" i="2"/>
  <c r="BD422" i="2"/>
  <c r="BE422" i="2"/>
  <c r="BF422" i="2"/>
  <c r="BG422" i="2"/>
  <c r="BH422" i="2"/>
  <c r="BI422" i="2"/>
  <c r="CG496" i="2"/>
  <c r="AJ496" i="2"/>
  <c r="W496" i="2"/>
  <c r="AM496" i="2"/>
  <c r="AN496" i="2"/>
  <c r="AO496" i="2"/>
  <c r="AP496" i="2"/>
  <c r="AQ496" i="2"/>
  <c r="AR496" i="2"/>
  <c r="AS496" i="2"/>
  <c r="AT496" i="2"/>
  <c r="AU496" i="2"/>
  <c r="AV496" i="2"/>
  <c r="AZ496" i="2"/>
  <c r="BA496" i="2"/>
  <c r="BB496" i="2"/>
  <c r="BC496" i="2"/>
  <c r="BD496" i="2"/>
  <c r="BE496" i="2"/>
  <c r="BF496" i="2"/>
  <c r="BG496" i="2"/>
  <c r="BH496" i="2"/>
  <c r="BI496" i="2"/>
  <c r="CG567" i="2"/>
  <c r="AJ567" i="2"/>
  <c r="W567" i="2"/>
  <c r="AM567" i="2"/>
  <c r="AN567" i="2"/>
  <c r="AO567" i="2"/>
  <c r="AP567" i="2"/>
  <c r="AQ567" i="2"/>
  <c r="AR567" i="2"/>
  <c r="AS567" i="2"/>
  <c r="AT567" i="2"/>
  <c r="AU567" i="2"/>
  <c r="AV567" i="2"/>
  <c r="AZ567" i="2"/>
  <c r="BA567" i="2"/>
  <c r="BB567" i="2"/>
  <c r="BC567" i="2"/>
  <c r="BD567" i="2"/>
  <c r="BE567" i="2"/>
  <c r="BF567" i="2"/>
  <c r="BG567" i="2"/>
  <c r="BH567" i="2"/>
  <c r="BI567" i="2"/>
  <c r="AM516" i="2"/>
  <c r="AN516" i="2"/>
  <c r="AO516" i="2"/>
  <c r="AP516" i="2"/>
  <c r="AQ516" i="2"/>
  <c r="AR516" i="2"/>
  <c r="AS516" i="2"/>
  <c r="AT516" i="2"/>
  <c r="AU516" i="2"/>
  <c r="AV516" i="2"/>
  <c r="AZ516" i="2"/>
  <c r="BA516" i="2"/>
  <c r="BB516" i="2"/>
  <c r="BC516" i="2"/>
  <c r="BD516" i="2"/>
  <c r="BE516" i="2"/>
  <c r="BF516" i="2"/>
  <c r="BG516" i="2"/>
  <c r="BH516" i="2"/>
  <c r="BI516" i="2"/>
  <c r="AJ516" i="2"/>
  <c r="W516" i="2"/>
  <c r="CG303" i="2"/>
  <c r="AJ303" i="2"/>
  <c r="W303" i="2"/>
  <c r="AM303" i="2"/>
  <c r="AN303" i="2"/>
  <c r="AO303" i="2"/>
  <c r="AP303" i="2"/>
  <c r="AQ303" i="2"/>
  <c r="AR303" i="2"/>
  <c r="AS303" i="2"/>
  <c r="AT303" i="2"/>
  <c r="AU303" i="2"/>
  <c r="AV303" i="2"/>
  <c r="AZ303" i="2"/>
  <c r="BA303" i="2"/>
  <c r="BB303" i="2"/>
  <c r="BC303" i="2"/>
  <c r="BD303" i="2"/>
  <c r="BE303" i="2"/>
  <c r="BF303" i="2"/>
  <c r="BG303" i="2"/>
  <c r="BH303" i="2"/>
  <c r="BI303" i="2"/>
  <c r="AM510" i="2"/>
  <c r="AN510" i="2"/>
  <c r="AO510" i="2"/>
  <c r="AP510" i="2"/>
  <c r="AQ510" i="2"/>
  <c r="AR510" i="2"/>
  <c r="AS510" i="2"/>
  <c r="AT510" i="2"/>
  <c r="AU510" i="2"/>
  <c r="AV510" i="2"/>
  <c r="AZ510" i="2"/>
  <c r="BA510" i="2"/>
  <c r="BB510" i="2"/>
  <c r="BC510" i="2"/>
  <c r="BD510" i="2"/>
  <c r="BE510" i="2"/>
  <c r="BF510" i="2"/>
  <c r="BG510" i="2"/>
  <c r="BH510" i="2"/>
  <c r="BI510" i="2"/>
  <c r="AJ510" i="2"/>
  <c r="W510" i="2"/>
  <c r="CG331" i="2"/>
  <c r="AJ331" i="2"/>
  <c r="W331" i="2"/>
  <c r="AM331" i="2"/>
  <c r="AN331" i="2"/>
  <c r="AO331" i="2"/>
  <c r="AP331" i="2"/>
  <c r="AQ331" i="2"/>
  <c r="AR331" i="2"/>
  <c r="AS331" i="2"/>
  <c r="AT331" i="2"/>
  <c r="AU331" i="2"/>
  <c r="AV331" i="2"/>
  <c r="AZ331" i="2"/>
  <c r="BA331" i="2"/>
  <c r="BB331" i="2"/>
  <c r="BC331" i="2"/>
  <c r="BD331" i="2"/>
  <c r="BE331" i="2"/>
  <c r="BF331" i="2"/>
  <c r="BG331" i="2"/>
  <c r="BH331" i="2"/>
  <c r="BI331" i="2"/>
  <c r="AM569" i="2"/>
  <c r="AN569" i="2"/>
  <c r="AO569" i="2"/>
  <c r="AP569" i="2"/>
  <c r="AQ569" i="2"/>
  <c r="AR569" i="2"/>
  <c r="AS569" i="2"/>
  <c r="AT569" i="2"/>
  <c r="AU569" i="2"/>
  <c r="AV569" i="2"/>
  <c r="AZ569" i="2"/>
  <c r="BA569" i="2"/>
  <c r="BB569" i="2"/>
  <c r="BC569" i="2"/>
  <c r="BD569" i="2"/>
  <c r="BE569" i="2"/>
  <c r="BF569" i="2"/>
  <c r="BG569" i="2"/>
  <c r="BH569" i="2"/>
  <c r="BI569" i="2"/>
  <c r="AJ569" i="2"/>
  <c r="W569" i="2"/>
  <c r="CG302" i="2"/>
  <c r="AJ302" i="2"/>
  <c r="W302" i="2"/>
  <c r="AM302" i="2"/>
  <c r="AN302" i="2"/>
  <c r="AO302" i="2"/>
  <c r="AP302" i="2"/>
  <c r="AQ302" i="2"/>
  <c r="AR302" i="2"/>
  <c r="AS302" i="2"/>
  <c r="AT302" i="2"/>
  <c r="AU302" i="2"/>
  <c r="AV302" i="2"/>
  <c r="AZ302" i="2"/>
  <c r="BA302" i="2"/>
  <c r="BB302" i="2"/>
  <c r="BC302" i="2"/>
  <c r="BD302" i="2"/>
  <c r="BE302" i="2"/>
  <c r="BF302" i="2"/>
  <c r="BG302" i="2"/>
  <c r="BH302" i="2"/>
  <c r="BI302" i="2"/>
  <c r="CG472" i="2"/>
  <c r="AJ472" i="2"/>
  <c r="W472" i="2"/>
  <c r="AM472" i="2"/>
  <c r="AN472" i="2"/>
  <c r="AO472" i="2"/>
  <c r="AP472" i="2"/>
  <c r="AQ472" i="2"/>
  <c r="AR472" i="2"/>
  <c r="AS472" i="2"/>
  <c r="AT472" i="2"/>
  <c r="AU472" i="2"/>
  <c r="AV472" i="2"/>
  <c r="AZ472" i="2"/>
  <c r="BA472" i="2"/>
  <c r="BB472" i="2"/>
  <c r="BC472" i="2"/>
  <c r="BD472" i="2"/>
  <c r="BE472" i="2"/>
  <c r="BF472" i="2"/>
  <c r="BG472" i="2"/>
  <c r="BH472" i="2"/>
  <c r="BI472" i="2"/>
  <c r="CG584" i="2"/>
  <c r="AJ584" i="2"/>
  <c r="W584" i="2"/>
  <c r="AM584" i="2"/>
  <c r="AN584" i="2"/>
  <c r="AO584" i="2"/>
  <c r="AP584" i="2"/>
  <c r="AQ584" i="2"/>
  <c r="AR584" i="2"/>
  <c r="AS584" i="2"/>
  <c r="AT584" i="2"/>
  <c r="AU584" i="2"/>
  <c r="AV584" i="2"/>
  <c r="AZ584" i="2"/>
  <c r="BA584" i="2"/>
  <c r="BB584" i="2"/>
  <c r="BC584" i="2"/>
  <c r="BD584" i="2"/>
  <c r="BE584" i="2"/>
  <c r="BF584" i="2"/>
  <c r="BG584" i="2"/>
  <c r="BH584" i="2"/>
  <c r="BI584" i="2"/>
  <c r="AM570" i="2"/>
  <c r="AN570" i="2"/>
  <c r="AO570" i="2"/>
  <c r="AP570" i="2"/>
  <c r="AQ570" i="2"/>
  <c r="AR570" i="2"/>
  <c r="AS570" i="2"/>
  <c r="AT570" i="2"/>
  <c r="AU570" i="2"/>
  <c r="AV570" i="2"/>
  <c r="AZ570" i="2"/>
  <c r="BA570" i="2"/>
  <c r="BB570" i="2"/>
  <c r="BC570" i="2"/>
  <c r="BD570" i="2"/>
  <c r="BE570" i="2"/>
  <c r="BF570" i="2"/>
  <c r="BG570" i="2"/>
  <c r="BH570" i="2"/>
  <c r="BI570" i="2"/>
  <c r="AJ570" i="2"/>
  <c r="W570" i="2"/>
  <c r="CG330" i="2"/>
  <c r="AJ330" i="2"/>
  <c r="W330" i="2"/>
  <c r="AM330" i="2"/>
  <c r="AN330" i="2"/>
  <c r="AO330" i="2"/>
  <c r="AP330" i="2"/>
  <c r="AQ330" i="2"/>
  <c r="AR330" i="2"/>
  <c r="AS330" i="2"/>
  <c r="AT330" i="2"/>
  <c r="AU330" i="2"/>
  <c r="AV330" i="2"/>
  <c r="AZ330" i="2"/>
  <c r="BA330" i="2"/>
  <c r="BB330" i="2"/>
  <c r="BC330" i="2"/>
  <c r="BD330" i="2"/>
  <c r="BE330" i="2"/>
  <c r="BF330" i="2"/>
  <c r="BG330" i="2"/>
  <c r="BH330" i="2"/>
  <c r="BI330" i="2"/>
  <c r="CG329" i="2"/>
  <c r="AJ329" i="2"/>
  <c r="W329" i="2"/>
  <c r="AM329" i="2"/>
  <c r="AN329" i="2"/>
  <c r="AO329" i="2"/>
  <c r="AP329" i="2"/>
  <c r="AQ329" i="2"/>
  <c r="AR329" i="2"/>
  <c r="AS329" i="2"/>
  <c r="AT329" i="2"/>
  <c r="AU329" i="2"/>
  <c r="AV329" i="2"/>
  <c r="AZ329" i="2"/>
  <c r="BA329" i="2"/>
  <c r="BB329" i="2"/>
  <c r="BC329" i="2"/>
  <c r="BD329" i="2"/>
  <c r="BE329" i="2"/>
  <c r="BF329" i="2"/>
  <c r="BG329" i="2"/>
  <c r="BH329" i="2"/>
  <c r="BI329" i="2"/>
  <c r="CG385" i="2"/>
  <c r="AJ385" i="2"/>
  <c r="W385" i="2"/>
  <c r="AM385" i="2"/>
  <c r="AN385" i="2"/>
  <c r="AO385" i="2"/>
  <c r="AP385" i="2"/>
  <c r="AQ385" i="2"/>
  <c r="AR385" i="2"/>
  <c r="AS385" i="2"/>
  <c r="AT385" i="2"/>
  <c r="AU385" i="2"/>
  <c r="AV385" i="2"/>
  <c r="AZ385" i="2"/>
  <c r="BA385" i="2"/>
  <c r="BB385" i="2"/>
  <c r="BC385" i="2"/>
  <c r="BD385" i="2"/>
  <c r="BE385" i="2"/>
  <c r="BF385" i="2"/>
  <c r="BG385" i="2"/>
  <c r="BH385" i="2"/>
  <c r="BI385" i="2"/>
  <c r="CG469" i="2"/>
  <c r="AJ469" i="2"/>
  <c r="W469" i="2"/>
  <c r="AM469" i="2"/>
  <c r="AN469" i="2"/>
  <c r="AO469" i="2"/>
  <c r="AP469" i="2"/>
  <c r="AQ469" i="2"/>
  <c r="AR469" i="2"/>
  <c r="AS469" i="2"/>
  <c r="AT469" i="2"/>
  <c r="AU469" i="2"/>
  <c r="AV469" i="2"/>
  <c r="AZ469" i="2"/>
  <c r="BA469" i="2"/>
  <c r="BB469" i="2"/>
  <c r="BC469" i="2"/>
  <c r="BD469" i="2"/>
  <c r="BE469" i="2"/>
  <c r="BF469" i="2"/>
  <c r="BG469" i="2"/>
  <c r="BH469" i="2"/>
  <c r="BI469" i="2"/>
  <c r="CG420" i="2"/>
  <c r="AJ420" i="2"/>
  <c r="W420" i="2"/>
  <c r="AM420" i="2"/>
  <c r="AN420" i="2"/>
  <c r="AO420" i="2"/>
  <c r="AP420" i="2"/>
  <c r="AQ420" i="2"/>
  <c r="AR420" i="2"/>
  <c r="AS420" i="2"/>
  <c r="AT420" i="2"/>
  <c r="AU420" i="2"/>
  <c r="AV420" i="2"/>
  <c r="AZ420" i="2"/>
  <c r="BA420" i="2"/>
  <c r="BB420" i="2"/>
  <c r="BC420" i="2"/>
  <c r="BD420" i="2"/>
  <c r="BE420" i="2"/>
  <c r="BF420" i="2"/>
  <c r="BG420" i="2"/>
  <c r="BH420" i="2"/>
  <c r="BI420" i="2"/>
  <c r="CG471" i="2"/>
  <c r="AJ471" i="2"/>
  <c r="W471" i="2"/>
  <c r="AM471" i="2"/>
  <c r="AN471" i="2"/>
  <c r="AO471" i="2"/>
  <c r="AP471" i="2"/>
  <c r="AQ471" i="2"/>
  <c r="AR471" i="2"/>
  <c r="AS471" i="2"/>
  <c r="AT471" i="2"/>
  <c r="AU471" i="2"/>
  <c r="AV471" i="2"/>
  <c r="AZ471" i="2"/>
  <c r="BA471" i="2"/>
  <c r="BB471" i="2"/>
  <c r="BC471" i="2"/>
  <c r="BD471" i="2"/>
  <c r="BE471" i="2"/>
  <c r="BF471" i="2"/>
  <c r="BG471" i="2"/>
  <c r="BH471" i="2"/>
  <c r="BI471" i="2"/>
  <c r="CG590" i="2"/>
  <c r="AJ590" i="2"/>
  <c r="W590" i="2"/>
  <c r="AM590" i="2"/>
  <c r="AN590" i="2"/>
  <c r="AO590" i="2"/>
  <c r="AP590" i="2"/>
  <c r="AQ590" i="2"/>
  <c r="AR590" i="2"/>
  <c r="AS590" i="2"/>
  <c r="AT590" i="2"/>
  <c r="AU590" i="2"/>
  <c r="AV590" i="2"/>
  <c r="AZ590" i="2"/>
  <c r="BA590" i="2"/>
  <c r="BB590" i="2"/>
  <c r="BC590" i="2"/>
  <c r="BD590" i="2"/>
  <c r="BE590" i="2"/>
  <c r="BF590" i="2"/>
  <c r="BG590" i="2"/>
  <c r="BH590" i="2"/>
  <c r="BI590" i="2"/>
  <c r="CG437" i="2"/>
  <c r="AJ437" i="2"/>
  <c r="W437" i="2"/>
  <c r="AM437" i="2"/>
  <c r="AN437" i="2"/>
  <c r="AO437" i="2"/>
  <c r="AP437" i="2"/>
  <c r="AQ437" i="2"/>
  <c r="AR437" i="2"/>
  <c r="AS437" i="2"/>
  <c r="AT437" i="2"/>
  <c r="AU437" i="2"/>
  <c r="AV437" i="2"/>
  <c r="AZ437" i="2"/>
  <c r="BA437" i="2"/>
  <c r="BB437" i="2"/>
  <c r="BC437" i="2"/>
  <c r="BD437" i="2"/>
  <c r="BE437" i="2"/>
  <c r="BF437" i="2"/>
  <c r="BG437" i="2"/>
  <c r="BH437" i="2"/>
  <c r="BI437" i="2"/>
  <c r="CG438" i="2"/>
  <c r="AJ438" i="2"/>
  <c r="W438" i="2"/>
  <c r="AM438" i="2"/>
  <c r="AN438" i="2"/>
  <c r="AO438" i="2"/>
  <c r="AP438" i="2"/>
  <c r="AQ438" i="2"/>
  <c r="AR438" i="2"/>
  <c r="AS438" i="2"/>
  <c r="AT438" i="2"/>
  <c r="AU438" i="2"/>
  <c r="AV438" i="2"/>
  <c r="AZ438" i="2"/>
  <c r="BA438" i="2"/>
  <c r="BB438" i="2"/>
  <c r="BC438" i="2"/>
  <c r="BD438" i="2"/>
  <c r="BE438" i="2"/>
  <c r="BF438" i="2"/>
  <c r="BG438" i="2"/>
  <c r="BH438" i="2"/>
  <c r="BI438" i="2"/>
  <c r="CG169" i="2"/>
  <c r="AJ169" i="2"/>
  <c r="W169" i="2"/>
  <c r="AM169" i="2"/>
  <c r="AN169" i="2"/>
  <c r="AO169" i="2"/>
  <c r="AP169" i="2"/>
  <c r="AQ169" i="2"/>
  <c r="AR169" i="2"/>
  <c r="AS169" i="2"/>
  <c r="AT169" i="2"/>
  <c r="AU169" i="2"/>
  <c r="AV169" i="2"/>
  <c r="AZ169" i="2"/>
  <c r="BA169" i="2"/>
  <c r="BB169" i="2"/>
  <c r="BC169" i="2"/>
  <c r="BD169" i="2"/>
  <c r="BE169" i="2"/>
  <c r="BF169" i="2"/>
  <c r="BG169" i="2"/>
  <c r="BH169" i="2"/>
  <c r="BI169" i="2"/>
  <c r="AM257" i="2"/>
  <c r="AN257" i="2"/>
  <c r="AO257" i="2"/>
  <c r="AP257" i="2"/>
  <c r="AQ257" i="2"/>
  <c r="AR257" i="2"/>
  <c r="AS257" i="2"/>
  <c r="AT257" i="2"/>
  <c r="AU257" i="2"/>
  <c r="AV257" i="2"/>
  <c r="AZ257" i="2"/>
  <c r="BA257" i="2"/>
  <c r="BB257" i="2"/>
  <c r="BC257" i="2"/>
  <c r="BD257" i="2"/>
  <c r="BE257" i="2"/>
  <c r="BF257" i="2"/>
  <c r="BG257" i="2"/>
  <c r="BH257" i="2"/>
  <c r="BI257" i="2"/>
  <c r="AJ257" i="2"/>
  <c r="W257" i="2"/>
  <c r="CG210" i="2"/>
  <c r="AJ210" i="2"/>
  <c r="W210" i="2"/>
  <c r="AM210" i="2"/>
  <c r="AN210" i="2"/>
  <c r="AO210" i="2"/>
  <c r="AP210" i="2"/>
  <c r="AQ210" i="2"/>
  <c r="AR210" i="2"/>
  <c r="AS210" i="2"/>
  <c r="AT210" i="2"/>
  <c r="AU210" i="2"/>
  <c r="AV210" i="2"/>
  <c r="AZ210" i="2"/>
  <c r="BA210" i="2"/>
  <c r="BB210" i="2"/>
  <c r="BC210" i="2"/>
  <c r="BD210" i="2"/>
  <c r="BE210" i="2"/>
  <c r="BF210" i="2"/>
  <c r="BG210" i="2"/>
  <c r="BH210" i="2"/>
  <c r="BI210" i="2"/>
  <c r="CG361" i="2"/>
  <c r="AJ361" i="2"/>
  <c r="W361" i="2"/>
  <c r="AM361" i="2"/>
  <c r="AN361" i="2"/>
  <c r="AO361" i="2"/>
  <c r="AP361" i="2"/>
  <c r="AQ361" i="2"/>
  <c r="AR361" i="2"/>
  <c r="AS361" i="2"/>
  <c r="AT361" i="2"/>
  <c r="AU361" i="2"/>
  <c r="AV361" i="2"/>
  <c r="AZ361" i="2"/>
  <c r="BA361" i="2"/>
  <c r="BB361" i="2"/>
  <c r="BC361" i="2"/>
  <c r="BD361" i="2"/>
  <c r="BE361" i="2"/>
  <c r="BF361" i="2"/>
  <c r="BG361" i="2"/>
  <c r="BH361" i="2"/>
  <c r="BI361" i="2"/>
  <c r="CG377" i="2"/>
  <c r="AJ377" i="2"/>
  <c r="W377" i="2"/>
  <c r="AM377" i="2"/>
  <c r="AN377" i="2"/>
  <c r="AO377" i="2"/>
  <c r="AP377" i="2"/>
  <c r="AQ377" i="2"/>
  <c r="AR377" i="2"/>
  <c r="AS377" i="2"/>
  <c r="AT377" i="2"/>
  <c r="AU377" i="2"/>
  <c r="AV377" i="2"/>
  <c r="AZ377" i="2"/>
  <c r="BA377" i="2"/>
  <c r="BB377" i="2"/>
  <c r="BC377" i="2"/>
  <c r="BD377" i="2"/>
  <c r="BE377" i="2"/>
  <c r="BF377" i="2"/>
  <c r="BG377" i="2"/>
  <c r="BH377" i="2"/>
  <c r="BI377" i="2"/>
  <c r="AM627" i="2"/>
  <c r="AN627" i="2"/>
  <c r="AO627" i="2"/>
  <c r="AP627" i="2"/>
  <c r="AQ627" i="2"/>
  <c r="AR627" i="2"/>
  <c r="AS627" i="2"/>
  <c r="AT627" i="2"/>
  <c r="AU627" i="2"/>
  <c r="AV627" i="2"/>
  <c r="AZ627" i="2"/>
  <c r="BA627" i="2"/>
  <c r="BB627" i="2"/>
  <c r="BC627" i="2"/>
  <c r="BD627" i="2"/>
  <c r="BE627" i="2"/>
  <c r="BF627" i="2"/>
  <c r="BG627" i="2"/>
  <c r="BH627" i="2"/>
  <c r="BI627" i="2"/>
  <c r="AJ627" i="2"/>
  <c r="W627" i="2"/>
  <c r="CG409" i="2"/>
  <c r="AJ409" i="2"/>
  <c r="W409" i="2"/>
  <c r="AM409" i="2"/>
  <c r="AN409" i="2"/>
  <c r="AO409" i="2"/>
  <c r="AP409" i="2"/>
  <c r="AQ409" i="2"/>
  <c r="AR409" i="2"/>
  <c r="AS409" i="2"/>
  <c r="AT409" i="2"/>
  <c r="AU409" i="2"/>
  <c r="AV409" i="2"/>
  <c r="AZ409" i="2"/>
  <c r="BA409" i="2"/>
  <c r="BB409" i="2"/>
  <c r="BC409" i="2"/>
  <c r="BD409" i="2"/>
  <c r="BE409" i="2"/>
  <c r="BF409" i="2"/>
  <c r="BG409" i="2"/>
  <c r="BH409" i="2"/>
  <c r="BI409" i="2"/>
  <c r="CG83" i="2"/>
  <c r="AJ83" i="2"/>
  <c r="W83" i="2"/>
  <c r="AM83" i="2"/>
  <c r="AN83" i="2"/>
  <c r="AO83" i="2"/>
  <c r="AP83" i="2"/>
  <c r="AQ83" i="2"/>
  <c r="AR83" i="2"/>
  <c r="AS83" i="2"/>
  <c r="AT83" i="2"/>
  <c r="AU83" i="2"/>
  <c r="AV83" i="2"/>
  <c r="AZ83" i="2"/>
  <c r="BA83" i="2"/>
  <c r="BB83" i="2"/>
  <c r="BC83" i="2"/>
  <c r="BD83" i="2"/>
  <c r="BE83" i="2"/>
  <c r="BF83" i="2"/>
  <c r="BG83" i="2"/>
  <c r="BH83" i="2"/>
  <c r="BI83" i="2"/>
  <c r="CG249" i="2"/>
  <c r="AJ249" i="2"/>
  <c r="W249" i="2"/>
  <c r="AM249" i="2"/>
  <c r="AN249" i="2"/>
  <c r="AO249" i="2"/>
  <c r="AP249" i="2"/>
  <c r="AQ249" i="2"/>
  <c r="AR249" i="2"/>
  <c r="AS249" i="2"/>
  <c r="AT249" i="2"/>
  <c r="AU249" i="2"/>
  <c r="AV249" i="2"/>
  <c r="AZ249" i="2"/>
  <c r="BA249" i="2"/>
  <c r="BB249" i="2"/>
  <c r="BC249" i="2"/>
  <c r="BD249" i="2"/>
  <c r="BE249" i="2"/>
  <c r="BF249" i="2"/>
  <c r="BG249" i="2"/>
  <c r="BH249" i="2"/>
  <c r="BI249" i="2"/>
  <c r="CG168" i="2"/>
  <c r="AJ168" i="2"/>
  <c r="W168" i="2"/>
  <c r="AM168" i="2"/>
  <c r="AN168" i="2"/>
  <c r="AO168" i="2"/>
  <c r="AP168" i="2"/>
  <c r="AQ168" i="2"/>
  <c r="AR168" i="2"/>
  <c r="AS168" i="2"/>
  <c r="AT168" i="2"/>
  <c r="AU168" i="2"/>
  <c r="AV168" i="2"/>
  <c r="AZ168" i="2"/>
  <c r="BA168" i="2"/>
  <c r="BB168" i="2"/>
  <c r="BC168" i="2"/>
  <c r="BD168" i="2"/>
  <c r="BE168" i="2"/>
  <c r="BF168" i="2"/>
  <c r="BG168" i="2"/>
  <c r="BH168" i="2"/>
  <c r="BI168" i="2"/>
  <c r="CG48" i="2"/>
  <c r="AJ48" i="2"/>
  <c r="W48" i="2"/>
  <c r="AM48" i="2"/>
  <c r="AN48" i="2"/>
  <c r="AO48" i="2"/>
  <c r="AP48" i="2"/>
  <c r="AQ48" i="2"/>
  <c r="AR48" i="2"/>
  <c r="AS48" i="2"/>
  <c r="AT48" i="2"/>
  <c r="AU48" i="2"/>
  <c r="AV48" i="2"/>
  <c r="AZ48" i="2"/>
  <c r="BA48" i="2"/>
  <c r="BB48" i="2"/>
  <c r="BC48" i="2"/>
  <c r="BD48" i="2"/>
  <c r="BE48" i="2"/>
  <c r="BF48" i="2"/>
  <c r="BG48" i="2"/>
  <c r="BH48" i="2"/>
  <c r="BI48" i="2"/>
  <c r="CG247" i="2"/>
  <c r="AJ247" i="2"/>
  <c r="W247" i="2"/>
  <c r="AM247" i="2"/>
  <c r="AN247" i="2"/>
  <c r="AO247" i="2"/>
  <c r="AP247" i="2"/>
  <c r="AQ247" i="2"/>
  <c r="AR247" i="2"/>
  <c r="AS247" i="2"/>
  <c r="AT247" i="2"/>
  <c r="AU247" i="2"/>
  <c r="AV247" i="2"/>
  <c r="AZ247" i="2"/>
  <c r="BA247" i="2"/>
  <c r="BB247" i="2"/>
  <c r="BC247" i="2"/>
  <c r="BD247" i="2"/>
  <c r="BE247" i="2"/>
  <c r="BF247" i="2"/>
  <c r="BG247" i="2"/>
  <c r="BH247" i="2"/>
  <c r="BI247" i="2"/>
  <c r="CG209" i="2"/>
  <c r="AJ209" i="2"/>
  <c r="W209" i="2"/>
  <c r="AM209" i="2"/>
  <c r="AN209" i="2"/>
  <c r="AO209" i="2"/>
  <c r="AP209" i="2"/>
  <c r="AQ209" i="2"/>
  <c r="AR209" i="2"/>
  <c r="AS209" i="2"/>
  <c r="AT209" i="2"/>
  <c r="AU209" i="2"/>
  <c r="AV209" i="2"/>
  <c r="AZ209" i="2"/>
  <c r="BA209" i="2"/>
  <c r="BB209" i="2"/>
  <c r="BC209" i="2"/>
  <c r="BD209" i="2"/>
  <c r="BE209" i="2"/>
  <c r="BF209" i="2"/>
  <c r="BG209" i="2"/>
  <c r="BH209" i="2"/>
  <c r="BI209" i="2"/>
  <c r="CG621" i="2"/>
  <c r="AJ621" i="2"/>
  <c r="W621" i="2"/>
  <c r="AM621" i="2"/>
  <c r="AN621" i="2"/>
  <c r="AO621" i="2"/>
  <c r="AP621" i="2"/>
  <c r="AQ621" i="2"/>
  <c r="AR621" i="2"/>
  <c r="AS621" i="2"/>
  <c r="AT621" i="2"/>
  <c r="AU621" i="2"/>
  <c r="AV621" i="2"/>
  <c r="AZ621" i="2"/>
  <c r="BA621" i="2"/>
  <c r="BB621" i="2"/>
  <c r="BC621" i="2"/>
  <c r="BD621" i="2"/>
  <c r="BE621" i="2"/>
  <c r="BF621" i="2"/>
  <c r="BG621" i="2"/>
  <c r="BH621" i="2"/>
  <c r="BI621" i="2"/>
  <c r="CG131" i="2"/>
  <c r="AJ131" i="2"/>
  <c r="W131" i="2"/>
  <c r="AM131" i="2"/>
  <c r="AN131" i="2"/>
  <c r="AO131" i="2"/>
  <c r="AP131" i="2"/>
  <c r="AQ131" i="2"/>
  <c r="AR131" i="2"/>
  <c r="AS131" i="2"/>
  <c r="AT131" i="2"/>
  <c r="AU131" i="2"/>
  <c r="AV131" i="2"/>
  <c r="AZ131" i="2"/>
  <c r="BA131" i="2"/>
  <c r="BB131" i="2"/>
  <c r="BC131" i="2"/>
  <c r="BD131" i="2"/>
  <c r="BE131" i="2"/>
  <c r="BF131" i="2"/>
  <c r="BG131" i="2"/>
  <c r="BH131" i="2"/>
  <c r="BI131" i="2"/>
  <c r="CG401" i="2"/>
  <c r="AJ401" i="2"/>
  <c r="W401" i="2"/>
  <c r="AM401" i="2"/>
  <c r="AN401" i="2"/>
  <c r="AO401" i="2"/>
  <c r="AP401" i="2"/>
  <c r="AQ401" i="2"/>
  <c r="AR401" i="2"/>
  <c r="AS401" i="2"/>
  <c r="AT401" i="2"/>
  <c r="AU401" i="2"/>
  <c r="AV401" i="2"/>
  <c r="AZ401" i="2"/>
  <c r="BA401" i="2"/>
  <c r="BB401" i="2"/>
  <c r="BC401" i="2"/>
  <c r="BD401" i="2"/>
  <c r="BE401" i="2"/>
  <c r="BF401" i="2"/>
  <c r="BG401" i="2"/>
  <c r="BH401" i="2"/>
  <c r="BI401" i="2"/>
  <c r="CG450" i="2"/>
  <c r="AJ450" i="2"/>
  <c r="W450" i="2"/>
  <c r="AM450" i="2"/>
  <c r="AN450" i="2"/>
  <c r="AO450" i="2"/>
  <c r="AP450" i="2"/>
  <c r="AQ450" i="2"/>
  <c r="AR450" i="2"/>
  <c r="AS450" i="2"/>
  <c r="AT450" i="2"/>
  <c r="AU450" i="2"/>
  <c r="AV450" i="2"/>
  <c r="AZ450" i="2"/>
  <c r="BA450" i="2"/>
  <c r="BB450" i="2"/>
  <c r="BC450" i="2"/>
  <c r="BD450" i="2"/>
  <c r="BE450" i="2"/>
  <c r="BF450" i="2"/>
  <c r="BG450" i="2"/>
  <c r="BH450" i="2"/>
  <c r="BI450" i="2"/>
  <c r="AM252" i="2"/>
  <c r="AN252" i="2"/>
  <c r="AO252" i="2"/>
  <c r="AP252" i="2"/>
  <c r="AQ252" i="2"/>
  <c r="AR252" i="2"/>
  <c r="AS252" i="2"/>
  <c r="AT252" i="2"/>
  <c r="AU252" i="2"/>
  <c r="AV252" i="2"/>
  <c r="AZ252" i="2"/>
  <c r="BA252" i="2"/>
  <c r="BB252" i="2"/>
  <c r="BC252" i="2"/>
  <c r="BD252" i="2"/>
  <c r="BE252" i="2"/>
  <c r="BF252" i="2"/>
  <c r="BG252" i="2"/>
  <c r="BH252" i="2"/>
  <c r="BI252" i="2"/>
  <c r="AJ252" i="2"/>
  <c r="W252" i="2"/>
  <c r="CG167" i="2"/>
  <c r="AJ167" i="2"/>
  <c r="W167" i="2"/>
  <c r="AM167" i="2"/>
  <c r="AN167" i="2"/>
  <c r="AO167" i="2"/>
  <c r="AP167" i="2"/>
  <c r="AQ167" i="2"/>
  <c r="AR167" i="2"/>
  <c r="AS167" i="2"/>
  <c r="AT167" i="2"/>
  <c r="AU167" i="2"/>
  <c r="AV167" i="2"/>
  <c r="AZ167" i="2"/>
  <c r="BA167" i="2"/>
  <c r="BB167" i="2"/>
  <c r="BC167" i="2"/>
  <c r="BD167" i="2"/>
  <c r="BE167" i="2"/>
  <c r="BF167" i="2"/>
  <c r="BG167" i="2"/>
  <c r="BH167" i="2"/>
  <c r="BI167" i="2"/>
  <c r="CG82" i="2"/>
  <c r="AJ82" i="2"/>
  <c r="W82" i="2"/>
  <c r="AM82" i="2"/>
  <c r="AN82" i="2"/>
  <c r="AO82" i="2"/>
  <c r="AP82" i="2"/>
  <c r="AQ82" i="2"/>
  <c r="AR82" i="2"/>
  <c r="AS82" i="2"/>
  <c r="AT82" i="2"/>
  <c r="AU82" i="2"/>
  <c r="AV82" i="2"/>
  <c r="AZ82" i="2"/>
  <c r="BA82" i="2"/>
  <c r="BB82" i="2"/>
  <c r="BC82" i="2"/>
  <c r="BD82" i="2"/>
  <c r="BE82" i="2"/>
  <c r="BF82" i="2"/>
  <c r="BG82" i="2"/>
  <c r="BH82" i="2"/>
  <c r="BI82" i="2"/>
  <c r="CG47" i="2"/>
  <c r="AJ47" i="2"/>
  <c r="W47" i="2"/>
  <c r="AM47" i="2"/>
  <c r="AN47" i="2"/>
  <c r="AO47" i="2"/>
  <c r="AP47" i="2"/>
  <c r="AQ47" i="2"/>
  <c r="AR47" i="2"/>
  <c r="AS47" i="2"/>
  <c r="AT47" i="2"/>
  <c r="AU47" i="2"/>
  <c r="AV47" i="2"/>
  <c r="AZ47" i="2"/>
  <c r="BA47" i="2"/>
  <c r="BB47" i="2"/>
  <c r="BC47" i="2"/>
  <c r="BD47" i="2"/>
  <c r="BE47" i="2"/>
  <c r="BF47" i="2"/>
  <c r="BG47" i="2"/>
  <c r="BH47" i="2"/>
  <c r="BI47" i="2"/>
  <c r="AM259" i="2"/>
  <c r="AN259" i="2"/>
  <c r="AO259" i="2"/>
  <c r="AP259" i="2"/>
  <c r="AQ259" i="2"/>
  <c r="AR259" i="2"/>
  <c r="AS259" i="2"/>
  <c r="AT259" i="2"/>
  <c r="AU259" i="2"/>
  <c r="AV259" i="2"/>
  <c r="AZ259" i="2"/>
  <c r="BA259" i="2"/>
  <c r="BB259" i="2"/>
  <c r="BC259" i="2"/>
  <c r="BD259" i="2"/>
  <c r="BE259" i="2"/>
  <c r="BF259" i="2"/>
  <c r="BG259" i="2"/>
  <c r="BH259" i="2"/>
  <c r="BI259" i="2"/>
  <c r="AJ259" i="2"/>
  <c r="W259" i="2"/>
  <c r="CG178" i="2"/>
  <c r="AJ178" i="2"/>
  <c r="W178" i="2"/>
  <c r="AM178" i="2"/>
  <c r="AN178" i="2"/>
  <c r="AO178" i="2"/>
  <c r="AP178" i="2"/>
  <c r="AQ178" i="2"/>
  <c r="AR178" i="2"/>
  <c r="AS178" i="2"/>
  <c r="AT178" i="2"/>
  <c r="AU178" i="2"/>
  <c r="AV178" i="2"/>
  <c r="AZ178" i="2"/>
  <c r="BA178" i="2"/>
  <c r="BB178" i="2"/>
  <c r="BC178" i="2"/>
  <c r="BD178" i="2"/>
  <c r="BE178" i="2"/>
  <c r="BF178" i="2"/>
  <c r="BG178" i="2"/>
  <c r="BH178" i="2"/>
  <c r="BI178" i="2"/>
  <c r="CG376" i="2"/>
  <c r="AJ376" i="2"/>
  <c r="W376" i="2"/>
  <c r="AM376" i="2"/>
  <c r="AN376" i="2"/>
  <c r="AO376" i="2"/>
  <c r="AP376" i="2"/>
  <c r="AQ376" i="2"/>
  <c r="AR376" i="2"/>
  <c r="AS376" i="2"/>
  <c r="AT376" i="2"/>
  <c r="AU376" i="2"/>
  <c r="AV376" i="2"/>
  <c r="AZ376" i="2"/>
  <c r="BA376" i="2"/>
  <c r="BB376" i="2"/>
  <c r="BC376" i="2"/>
  <c r="BD376" i="2"/>
  <c r="BE376" i="2"/>
  <c r="BF376" i="2"/>
  <c r="BG376" i="2"/>
  <c r="BH376" i="2"/>
  <c r="BI376" i="2"/>
  <c r="CG301" i="2"/>
  <c r="AJ301" i="2"/>
  <c r="W301" i="2"/>
  <c r="AM301" i="2"/>
  <c r="AN301" i="2"/>
  <c r="AO301" i="2"/>
  <c r="AP301" i="2"/>
  <c r="AQ301" i="2"/>
  <c r="AR301" i="2"/>
  <c r="AS301" i="2"/>
  <c r="AT301" i="2"/>
  <c r="AU301" i="2"/>
  <c r="AV301" i="2"/>
  <c r="AZ301" i="2"/>
  <c r="BA301" i="2"/>
  <c r="BB301" i="2"/>
  <c r="BC301" i="2"/>
  <c r="BD301" i="2"/>
  <c r="BE301" i="2"/>
  <c r="BF301" i="2"/>
  <c r="BG301" i="2"/>
  <c r="BH301" i="2"/>
  <c r="BI301" i="2"/>
  <c r="CG147" i="2"/>
  <c r="AJ147" i="2"/>
  <c r="W147" i="2"/>
  <c r="AM147" i="2"/>
  <c r="AN147" i="2"/>
  <c r="AO147" i="2"/>
  <c r="AP147" i="2"/>
  <c r="AQ147" i="2"/>
  <c r="AR147" i="2"/>
  <c r="AS147" i="2"/>
  <c r="AT147" i="2"/>
  <c r="AU147" i="2"/>
  <c r="AV147" i="2"/>
  <c r="AZ147" i="2"/>
  <c r="BA147" i="2"/>
  <c r="BB147" i="2"/>
  <c r="BC147" i="2"/>
  <c r="BD147" i="2"/>
  <c r="BE147" i="2"/>
  <c r="BF147" i="2"/>
  <c r="BG147" i="2"/>
  <c r="BH147" i="2"/>
  <c r="BI147" i="2"/>
  <c r="AM609" i="2"/>
  <c r="AN609" i="2"/>
  <c r="AO609" i="2"/>
  <c r="AP609" i="2"/>
  <c r="AQ609" i="2"/>
  <c r="AR609" i="2"/>
  <c r="AS609" i="2"/>
  <c r="AT609" i="2"/>
  <c r="AU609" i="2"/>
  <c r="AV609" i="2"/>
  <c r="AZ609" i="2"/>
  <c r="BA609" i="2"/>
  <c r="BB609" i="2"/>
  <c r="BC609" i="2"/>
  <c r="BD609" i="2"/>
  <c r="BE609" i="2"/>
  <c r="BF609" i="2"/>
  <c r="BG609" i="2"/>
  <c r="BH609" i="2"/>
  <c r="BI609" i="2"/>
  <c r="AJ609" i="2"/>
  <c r="W609" i="2"/>
  <c r="CG328" i="2"/>
  <c r="AJ328" i="2"/>
  <c r="W328" i="2"/>
  <c r="AM328" i="2"/>
  <c r="AN328" i="2"/>
  <c r="AO328" i="2"/>
  <c r="AP328" i="2"/>
  <c r="AQ328" i="2"/>
  <c r="AR328" i="2"/>
  <c r="AS328" i="2"/>
  <c r="AT328" i="2"/>
  <c r="AU328" i="2"/>
  <c r="AV328" i="2"/>
  <c r="AZ328" i="2"/>
  <c r="BA328" i="2"/>
  <c r="BB328" i="2"/>
  <c r="BC328" i="2"/>
  <c r="BD328" i="2"/>
  <c r="BE328" i="2"/>
  <c r="BF328" i="2"/>
  <c r="BG328" i="2"/>
  <c r="BH328" i="2"/>
  <c r="BI328" i="2"/>
  <c r="CG46" i="2"/>
  <c r="AJ46" i="2"/>
  <c r="W46" i="2"/>
  <c r="AM46" i="2"/>
  <c r="AN46" i="2"/>
  <c r="AO46" i="2"/>
  <c r="AP46" i="2"/>
  <c r="AQ46" i="2"/>
  <c r="AR46" i="2"/>
  <c r="AS46" i="2"/>
  <c r="AT46" i="2"/>
  <c r="AU46" i="2"/>
  <c r="AV46" i="2"/>
  <c r="AZ46" i="2"/>
  <c r="BA46" i="2"/>
  <c r="BB46" i="2"/>
  <c r="BC46" i="2"/>
  <c r="BD46" i="2"/>
  <c r="BE46" i="2"/>
  <c r="BF46" i="2"/>
  <c r="BG46" i="2"/>
  <c r="BH46" i="2"/>
  <c r="BI46" i="2"/>
  <c r="CG45" i="2"/>
  <c r="AJ45" i="2"/>
  <c r="W45" i="2"/>
  <c r="AM45" i="2"/>
  <c r="AN45" i="2"/>
  <c r="AO45" i="2"/>
  <c r="AP45" i="2"/>
  <c r="AQ45" i="2"/>
  <c r="AR45" i="2"/>
  <c r="AS45" i="2"/>
  <c r="AT45" i="2"/>
  <c r="AU45" i="2"/>
  <c r="AV45" i="2"/>
  <c r="AZ45" i="2"/>
  <c r="BA45" i="2"/>
  <c r="BB45" i="2"/>
  <c r="BC45" i="2"/>
  <c r="BD45" i="2"/>
  <c r="BE45" i="2"/>
  <c r="BF45" i="2"/>
  <c r="BG45" i="2"/>
  <c r="BH45" i="2"/>
  <c r="BI45" i="2"/>
  <c r="AM256" i="2"/>
  <c r="AN256" i="2"/>
  <c r="AO256" i="2"/>
  <c r="AP256" i="2"/>
  <c r="AQ256" i="2"/>
  <c r="AR256" i="2"/>
  <c r="AS256" i="2"/>
  <c r="AT256" i="2"/>
  <c r="AU256" i="2"/>
  <c r="AV256" i="2"/>
  <c r="AZ256" i="2"/>
  <c r="BA256" i="2"/>
  <c r="BB256" i="2"/>
  <c r="BC256" i="2"/>
  <c r="BD256" i="2"/>
  <c r="BE256" i="2"/>
  <c r="BF256" i="2"/>
  <c r="BG256" i="2"/>
  <c r="BH256" i="2"/>
  <c r="BI256" i="2"/>
  <c r="AJ256" i="2"/>
  <c r="W256" i="2"/>
  <c r="CG208" i="2"/>
  <c r="AJ208" i="2"/>
  <c r="W208" i="2"/>
  <c r="AM208" i="2"/>
  <c r="AN208" i="2"/>
  <c r="AO208" i="2"/>
  <c r="AP208" i="2"/>
  <c r="AQ208" i="2"/>
  <c r="AR208" i="2"/>
  <c r="AS208" i="2"/>
  <c r="AT208" i="2"/>
  <c r="AU208" i="2"/>
  <c r="AV208" i="2"/>
  <c r="AZ208" i="2"/>
  <c r="BA208" i="2"/>
  <c r="BB208" i="2"/>
  <c r="BC208" i="2"/>
  <c r="BD208" i="2"/>
  <c r="BE208" i="2"/>
  <c r="BF208" i="2"/>
  <c r="BG208" i="2"/>
  <c r="BH208" i="2"/>
  <c r="BI208" i="2"/>
  <c r="CG408" i="2"/>
  <c r="AJ408" i="2"/>
  <c r="W408" i="2"/>
  <c r="AM408" i="2"/>
  <c r="AN408" i="2"/>
  <c r="AO408" i="2"/>
  <c r="AP408" i="2"/>
  <c r="AQ408" i="2"/>
  <c r="AR408" i="2"/>
  <c r="AS408" i="2"/>
  <c r="AT408" i="2"/>
  <c r="AU408" i="2"/>
  <c r="AV408" i="2"/>
  <c r="AZ408" i="2"/>
  <c r="BA408" i="2"/>
  <c r="BB408" i="2"/>
  <c r="BC408" i="2"/>
  <c r="BD408" i="2"/>
  <c r="BE408" i="2"/>
  <c r="BF408" i="2"/>
  <c r="BG408" i="2"/>
  <c r="BH408" i="2"/>
  <c r="BI408" i="2"/>
  <c r="CG622" i="2"/>
  <c r="AJ622" i="2"/>
  <c r="W622" i="2"/>
  <c r="AM622" i="2"/>
  <c r="AN622" i="2"/>
  <c r="AO622" i="2"/>
  <c r="AP622" i="2"/>
  <c r="AQ622" i="2"/>
  <c r="AR622" i="2"/>
  <c r="AS622" i="2"/>
  <c r="AT622" i="2"/>
  <c r="AU622" i="2"/>
  <c r="AV622" i="2"/>
  <c r="AZ622" i="2"/>
  <c r="BA622" i="2"/>
  <c r="BB622" i="2"/>
  <c r="BC622" i="2"/>
  <c r="BD622" i="2"/>
  <c r="BE622" i="2"/>
  <c r="BF622" i="2"/>
  <c r="BG622" i="2"/>
  <c r="BH622" i="2"/>
  <c r="BI622" i="2"/>
  <c r="CG44" i="2"/>
  <c r="AJ44" i="2"/>
  <c r="W44" i="2"/>
  <c r="AM44" i="2"/>
  <c r="AN44" i="2"/>
  <c r="AO44" i="2"/>
  <c r="AP44" i="2"/>
  <c r="AQ44" i="2"/>
  <c r="AR44" i="2"/>
  <c r="AS44" i="2"/>
  <c r="AT44" i="2"/>
  <c r="AU44" i="2"/>
  <c r="AV44" i="2"/>
  <c r="AZ44" i="2"/>
  <c r="BA44" i="2"/>
  <c r="BB44" i="2"/>
  <c r="BC44" i="2"/>
  <c r="BD44" i="2"/>
  <c r="BE44" i="2"/>
  <c r="BF44" i="2"/>
  <c r="BG44" i="2"/>
  <c r="BH44" i="2"/>
  <c r="BI44" i="2"/>
  <c r="CG400" i="2"/>
  <c r="AJ400" i="2"/>
  <c r="W400" i="2"/>
  <c r="AM400" i="2"/>
  <c r="AN400" i="2"/>
  <c r="AO400" i="2"/>
  <c r="AP400" i="2"/>
  <c r="AQ400" i="2"/>
  <c r="AR400" i="2"/>
  <c r="AS400" i="2"/>
  <c r="AT400" i="2"/>
  <c r="AU400" i="2"/>
  <c r="AV400" i="2"/>
  <c r="AZ400" i="2"/>
  <c r="BA400" i="2"/>
  <c r="BB400" i="2"/>
  <c r="BC400" i="2"/>
  <c r="BD400" i="2"/>
  <c r="BE400" i="2"/>
  <c r="BF400" i="2"/>
  <c r="BG400" i="2"/>
  <c r="BH400" i="2"/>
  <c r="BI400" i="2"/>
  <c r="CG446" i="2"/>
  <c r="AJ446" i="2"/>
  <c r="W446" i="2"/>
  <c r="AM446" i="2"/>
  <c r="AN446" i="2"/>
  <c r="AO446" i="2"/>
  <c r="AP446" i="2"/>
  <c r="AQ446" i="2"/>
  <c r="AR446" i="2"/>
  <c r="AS446" i="2"/>
  <c r="AT446" i="2"/>
  <c r="AU446" i="2"/>
  <c r="AV446" i="2"/>
  <c r="AZ446" i="2"/>
  <c r="BA446" i="2"/>
  <c r="BB446" i="2"/>
  <c r="BC446" i="2"/>
  <c r="BD446" i="2"/>
  <c r="BE446" i="2"/>
  <c r="BF446" i="2"/>
  <c r="BG446" i="2"/>
  <c r="BH446" i="2"/>
  <c r="BI446" i="2"/>
  <c r="AM625" i="2"/>
  <c r="AN625" i="2"/>
  <c r="AO625" i="2"/>
  <c r="AP625" i="2"/>
  <c r="AQ625" i="2"/>
  <c r="AR625" i="2"/>
  <c r="AS625" i="2"/>
  <c r="AT625" i="2"/>
  <c r="AU625" i="2"/>
  <c r="AV625" i="2"/>
  <c r="AZ625" i="2"/>
  <c r="BA625" i="2"/>
  <c r="BB625" i="2"/>
  <c r="BC625" i="2"/>
  <c r="BD625" i="2"/>
  <c r="BE625" i="2"/>
  <c r="BF625" i="2"/>
  <c r="BG625" i="2"/>
  <c r="BH625" i="2"/>
  <c r="BI625" i="2"/>
  <c r="AJ625" i="2"/>
  <c r="W625" i="2"/>
  <c r="CG43" i="2"/>
  <c r="AJ43" i="2"/>
  <c r="W43" i="2"/>
  <c r="AM43" i="2"/>
  <c r="AN43" i="2"/>
  <c r="AO43" i="2"/>
  <c r="AP43" i="2"/>
  <c r="AQ43" i="2"/>
  <c r="AR43" i="2"/>
  <c r="AS43" i="2"/>
  <c r="AT43" i="2"/>
  <c r="AU43" i="2"/>
  <c r="AV43" i="2"/>
  <c r="AZ43" i="2"/>
  <c r="BA43" i="2"/>
  <c r="BB43" i="2"/>
  <c r="BC43" i="2"/>
  <c r="BD43" i="2"/>
  <c r="BE43" i="2"/>
  <c r="BF43" i="2"/>
  <c r="BG43" i="2"/>
  <c r="BH43" i="2"/>
  <c r="BI43" i="2"/>
  <c r="CG360" i="2"/>
  <c r="AJ360" i="2"/>
  <c r="W360" i="2"/>
  <c r="AM360" i="2"/>
  <c r="AN360" i="2"/>
  <c r="AO360" i="2"/>
  <c r="AP360" i="2"/>
  <c r="AQ360" i="2"/>
  <c r="AR360" i="2"/>
  <c r="AS360" i="2"/>
  <c r="AT360" i="2"/>
  <c r="AU360" i="2"/>
  <c r="AV360" i="2"/>
  <c r="AZ360" i="2"/>
  <c r="BA360" i="2"/>
  <c r="BB360" i="2"/>
  <c r="BC360" i="2"/>
  <c r="BD360" i="2"/>
  <c r="BE360" i="2"/>
  <c r="BF360" i="2"/>
  <c r="BG360" i="2"/>
  <c r="BH360" i="2"/>
  <c r="BI360" i="2"/>
  <c r="CG448" i="2"/>
  <c r="AJ448" i="2"/>
  <c r="W448" i="2"/>
  <c r="AM448" i="2"/>
  <c r="AN448" i="2"/>
  <c r="AO448" i="2"/>
  <c r="AP448" i="2"/>
  <c r="AQ448" i="2"/>
  <c r="AR448" i="2"/>
  <c r="AS448" i="2"/>
  <c r="AT448" i="2"/>
  <c r="AU448" i="2"/>
  <c r="AV448" i="2"/>
  <c r="AZ448" i="2"/>
  <c r="BA448" i="2"/>
  <c r="BB448" i="2"/>
  <c r="BC448" i="2"/>
  <c r="BD448" i="2"/>
  <c r="BE448" i="2"/>
  <c r="BF448" i="2"/>
  <c r="BG448" i="2"/>
  <c r="BH448" i="2"/>
  <c r="BI448" i="2"/>
  <c r="AM626" i="2"/>
  <c r="AN626" i="2"/>
  <c r="AO626" i="2"/>
  <c r="AP626" i="2"/>
  <c r="AQ626" i="2"/>
  <c r="AR626" i="2"/>
  <c r="AS626" i="2"/>
  <c r="AT626" i="2"/>
  <c r="AU626" i="2"/>
  <c r="AV626" i="2"/>
  <c r="AZ626" i="2"/>
  <c r="BA626" i="2"/>
  <c r="BB626" i="2"/>
  <c r="BC626" i="2"/>
  <c r="BD626" i="2"/>
  <c r="BE626" i="2"/>
  <c r="BF626" i="2"/>
  <c r="BG626" i="2"/>
  <c r="BH626" i="2"/>
  <c r="BI626" i="2"/>
  <c r="AJ626" i="2"/>
  <c r="W626" i="2"/>
  <c r="CG81" i="2"/>
  <c r="AJ81" i="2"/>
  <c r="W81" i="2"/>
  <c r="AM81" i="2"/>
  <c r="AN81" i="2"/>
  <c r="AO81" i="2"/>
  <c r="AP81" i="2"/>
  <c r="AQ81" i="2"/>
  <c r="AR81" i="2"/>
  <c r="AS81" i="2"/>
  <c r="AT81" i="2"/>
  <c r="AU81" i="2"/>
  <c r="AV81" i="2"/>
  <c r="AZ81" i="2"/>
  <c r="BA81" i="2"/>
  <c r="BB81" i="2"/>
  <c r="BC81" i="2"/>
  <c r="BD81" i="2"/>
  <c r="BE81" i="2"/>
  <c r="BF81" i="2"/>
  <c r="BG81" i="2"/>
  <c r="BH81" i="2"/>
  <c r="BI81" i="2"/>
  <c r="CG368" i="2"/>
  <c r="AJ368" i="2"/>
  <c r="W368" i="2"/>
  <c r="AM368" i="2"/>
  <c r="AN368" i="2"/>
  <c r="AO368" i="2"/>
  <c r="AP368" i="2"/>
  <c r="AQ368" i="2"/>
  <c r="AR368" i="2"/>
  <c r="AS368" i="2"/>
  <c r="AT368" i="2"/>
  <c r="AU368" i="2"/>
  <c r="AV368" i="2"/>
  <c r="AZ368" i="2"/>
  <c r="BA368" i="2"/>
  <c r="BB368" i="2"/>
  <c r="BC368" i="2"/>
  <c r="BD368" i="2"/>
  <c r="BE368" i="2"/>
  <c r="BF368" i="2"/>
  <c r="BG368" i="2"/>
  <c r="BH368" i="2"/>
  <c r="BI368" i="2"/>
  <c r="CG449" i="2"/>
  <c r="AJ449" i="2"/>
  <c r="W449" i="2"/>
  <c r="AM449" i="2"/>
  <c r="AN449" i="2"/>
  <c r="AO449" i="2"/>
  <c r="AP449" i="2"/>
  <c r="AQ449" i="2"/>
  <c r="AR449" i="2"/>
  <c r="AS449" i="2"/>
  <c r="AT449" i="2"/>
  <c r="AU449" i="2"/>
  <c r="AV449" i="2"/>
  <c r="AZ449" i="2"/>
  <c r="BA449" i="2"/>
  <c r="BB449" i="2"/>
  <c r="BC449" i="2"/>
  <c r="BD449" i="2"/>
  <c r="BE449" i="2"/>
  <c r="BF449" i="2"/>
  <c r="BG449" i="2"/>
  <c r="BH449" i="2"/>
  <c r="BI449" i="2"/>
  <c r="CG130" i="2"/>
  <c r="AJ130" i="2"/>
  <c r="W130" i="2"/>
  <c r="AM130" i="2"/>
  <c r="AN130" i="2"/>
  <c r="AO130" i="2"/>
  <c r="AP130" i="2"/>
  <c r="AQ130" i="2"/>
  <c r="AR130" i="2"/>
  <c r="AS130" i="2"/>
  <c r="AT130" i="2"/>
  <c r="AU130" i="2"/>
  <c r="AV130" i="2"/>
  <c r="AZ130" i="2"/>
  <c r="BA130" i="2"/>
  <c r="BB130" i="2"/>
  <c r="BC130" i="2"/>
  <c r="BD130" i="2"/>
  <c r="BE130" i="2"/>
  <c r="BF130" i="2"/>
  <c r="BG130" i="2"/>
  <c r="BH130" i="2"/>
  <c r="BI130" i="2"/>
  <c r="CG42" i="2"/>
  <c r="AJ42" i="2"/>
  <c r="W42" i="2"/>
  <c r="AM42" i="2"/>
  <c r="AN42" i="2"/>
  <c r="AO42" i="2"/>
  <c r="AP42" i="2"/>
  <c r="AQ42" i="2"/>
  <c r="AR42" i="2"/>
  <c r="AS42" i="2"/>
  <c r="AT42" i="2"/>
  <c r="AU42" i="2"/>
  <c r="AV42" i="2"/>
  <c r="AZ42" i="2"/>
  <c r="BA42" i="2"/>
  <c r="BB42" i="2"/>
  <c r="BC42" i="2"/>
  <c r="BD42" i="2"/>
  <c r="BE42" i="2"/>
  <c r="BF42" i="2"/>
  <c r="BG42" i="2"/>
  <c r="BH42" i="2"/>
  <c r="BI42" i="2"/>
  <c r="AM254" i="2"/>
  <c r="AN254" i="2"/>
  <c r="AO254" i="2"/>
  <c r="AP254" i="2"/>
  <c r="AQ254" i="2"/>
  <c r="AR254" i="2"/>
  <c r="AS254" i="2"/>
  <c r="AT254" i="2"/>
  <c r="AU254" i="2"/>
  <c r="AV254" i="2"/>
  <c r="AZ254" i="2"/>
  <c r="BA254" i="2"/>
  <c r="BB254" i="2"/>
  <c r="BC254" i="2"/>
  <c r="BD254" i="2"/>
  <c r="BE254" i="2"/>
  <c r="BF254" i="2"/>
  <c r="BG254" i="2"/>
  <c r="BH254" i="2"/>
  <c r="BI254" i="2"/>
  <c r="AJ254" i="2"/>
  <c r="W254" i="2"/>
  <c r="CG177" i="2"/>
  <c r="AJ177" i="2"/>
  <c r="W177" i="2"/>
  <c r="AM177" i="2"/>
  <c r="AN177" i="2"/>
  <c r="AO177" i="2"/>
  <c r="AP177" i="2"/>
  <c r="AQ177" i="2"/>
  <c r="AR177" i="2"/>
  <c r="AS177" i="2"/>
  <c r="AT177" i="2"/>
  <c r="AU177" i="2"/>
  <c r="AV177" i="2"/>
  <c r="AZ177" i="2"/>
  <c r="BA177" i="2"/>
  <c r="BB177" i="2"/>
  <c r="BC177" i="2"/>
  <c r="BD177" i="2"/>
  <c r="BE177" i="2"/>
  <c r="BF177" i="2"/>
  <c r="BG177" i="2"/>
  <c r="BH177" i="2"/>
  <c r="BI177" i="2"/>
  <c r="CG300" i="2"/>
  <c r="AJ300" i="2"/>
  <c r="W300" i="2"/>
  <c r="AM300" i="2"/>
  <c r="AN300" i="2"/>
  <c r="AO300" i="2"/>
  <c r="AP300" i="2"/>
  <c r="AQ300" i="2"/>
  <c r="AR300" i="2"/>
  <c r="AS300" i="2"/>
  <c r="AT300" i="2"/>
  <c r="AU300" i="2"/>
  <c r="AV300" i="2"/>
  <c r="AZ300" i="2"/>
  <c r="BA300" i="2"/>
  <c r="BB300" i="2"/>
  <c r="BC300" i="2"/>
  <c r="BD300" i="2"/>
  <c r="BE300" i="2"/>
  <c r="BF300" i="2"/>
  <c r="BG300" i="2"/>
  <c r="BH300" i="2"/>
  <c r="BI300" i="2"/>
  <c r="CG367" i="2"/>
  <c r="AJ367" i="2"/>
  <c r="W367" i="2"/>
  <c r="AM367" i="2"/>
  <c r="AN367" i="2"/>
  <c r="AO367" i="2"/>
  <c r="AP367" i="2"/>
  <c r="AQ367" i="2"/>
  <c r="AR367" i="2"/>
  <c r="AS367" i="2"/>
  <c r="AT367" i="2"/>
  <c r="AU367" i="2"/>
  <c r="AV367" i="2"/>
  <c r="AZ367" i="2"/>
  <c r="BA367" i="2"/>
  <c r="BB367" i="2"/>
  <c r="BC367" i="2"/>
  <c r="BD367" i="2"/>
  <c r="BE367" i="2"/>
  <c r="BF367" i="2"/>
  <c r="BG367" i="2"/>
  <c r="BH367" i="2"/>
  <c r="BI367" i="2"/>
  <c r="CG327" i="2"/>
  <c r="AJ327" i="2"/>
  <c r="W327" i="2"/>
  <c r="AM327" i="2"/>
  <c r="AN327" i="2"/>
  <c r="AO327" i="2"/>
  <c r="AP327" i="2"/>
  <c r="AQ327" i="2"/>
  <c r="AR327" i="2"/>
  <c r="AS327" i="2"/>
  <c r="AT327" i="2"/>
  <c r="AU327" i="2"/>
  <c r="AV327" i="2"/>
  <c r="AZ327" i="2"/>
  <c r="BA327" i="2"/>
  <c r="BB327" i="2"/>
  <c r="BC327" i="2"/>
  <c r="BD327" i="2"/>
  <c r="BE327" i="2"/>
  <c r="BF327" i="2"/>
  <c r="BG327" i="2"/>
  <c r="BH327" i="2"/>
  <c r="BI327" i="2"/>
  <c r="CG41" i="2"/>
  <c r="AJ41" i="2"/>
  <c r="W41" i="2"/>
  <c r="AM41" i="2"/>
  <c r="AN41" i="2"/>
  <c r="AO41" i="2"/>
  <c r="AP41" i="2"/>
  <c r="AQ41" i="2"/>
  <c r="AR41" i="2"/>
  <c r="AS41" i="2"/>
  <c r="AT41" i="2"/>
  <c r="AU41" i="2"/>
  <c r="AV41" i="2"/>
  <c r="AZ41" i="2"/>
  <c r="BA41" i="2"/>
  <c r="BB41" i="2"/>
  <c r="BC41" i="2"/>
  <c r="BD41" i="2"/>
  <c r="BE41" i="2"/>
  <c r="BF41" i="2"/>
  <c r="BG41" i="2"/>
  <c r="BH41" i="2"/>
  <c r="BI41" i="2"/>
  <c r="CG40" i="2"/>
  <c r="AJ40" i="2"/>
  <c r="W40" i="2"/>
  <c r="AM40" i="2"/>
  <c r="AN40" i="2"/>
  <c r="AO40" i="2"/>
  <c r="AP40" i="2"/>
  <c r="AQ40" i="2"/>
  <c r="AR40" i="2"/>
  <c r="AS40" i="2"/>
  <c r="AT40" i="2"/>
  <c r="AU40" i="2"/>
  <c r="AV40" i="2"/>
  <c r="AZ40" i="2"/>
  <c r="BA40" i="2"/>
  <c r="BB40" i="2"/>
  <c r="BC40" i="2"/>
  <c r="BD40" i="2"/>
  <c r="BE40" i="2"/>
  <c r="BF40" i="2"/>
  <c r="BG40" i="2"/>
  <c r="BH40" i="2"/>
  <c r="BI40" i="2"/>
  <c r="AM258" i="2"/>
  <c r="AN258" i="2"/>
  <c r="AO258" i="2"/>
  <c r="AP258" i="2"/>
  <c r="AQ258" i="2"/>
  <c r="AR258" i="2"/>
  <c r="AS258" i="2"/>
  <c r="AT258" i="2"/>
  <c r="AU258" i="2"/>
  <c r="AV258" i="2"/>
  <c r="AZ258" i="2"/>
  <c r="BA258" i="2"/>
  <c r="BB258" i="2"/>
  <c r="BC258" i="2"/>
  <c r="BD258" i="2"/>
  <c r="BE258" i="2"/>
  <c r="BF258" i="2"/>
  <c r="BG258" i="2"/>
  <c r="BH258" i="2"/>
  <c r="BI258" i="2"/>
  <c r="AJ258" i="2"/>
  <c r="W258" i="2"/>
  <c r="CG39" i="2"/>
  <c r="AJ39" i="2"/>
  <c r="W39" i="2"/>
  <c r="AM39" i="2"/>
  <c r="AN39" i="2"/>
  <c r="AO39" i="2"/>
  <c r="AP39" i="2"/>
  <c r="AQ39" i="2"/>
  <c r="AR39" i="2"/>
  <c r="AS39" i="2"/>
  <c r="AT39" i="2"/>
  <c r="AU39" i="2"/>
  <c r="AV39" i="2"/>
  <c r="AZ39" i="2"/>
  <c r="BA39" i="2"/>
  <c r="BB39" i="2"/>
  <c r="BC39" i="2"/>
  <c r="BD39" i="2"/>
  <c r="BE39" i="2"/>
  <c r="BF39" i="2"/>
  <c r="BG39" i="2"/>
  <c r="BH39" i="2"/>
  <c r="BI39" i="2"/>
  <c r="CG166" i="2"/>
  <c r="AJ166" i="2"/>
  <c r="W166" i="2"/>
  <c r="AM166" i="2"/>
  <c r="AN166" i="2"/>
  <c r="AO166" i="2"/>
  <c r="AP166" i="2"/>
  <c r="AQ166" i="2"/>
  <c r="AR166" i="2"/>
  <c r="AS166" i="2"/>
  <c r="AT166" i="2"/>
  <c r="AU166" i="2"/>
  <c r="AV166" i="2"/>
  <c r="AZ166" i="2"/>
  <c r="BA166" i="2"/>
  <c r="BB166" i="2"/>
  <c r="BC166" i="2"/>
  <c r="BD166" i="2"/>
  <c r="BE166" i="2"/>
  <c r="BF166" i="2"/>
  <c r="BG166" i="2"/>
  <c r="BH166" i="2"/>
  <c r="BI166" i="2"/>
  <c r="AM623" i="2"/>
  <c r="AN623" i="2"/>
  <c r="AO623" i="2"/>
  <c r="AP623" i="2"/>
  <c r="AQ623" i="2"/>
  <c r="AR623" i="2"/>
  <c r="AS623" i="2"/>
  <c r="AT623" i="2"/>
  <c r="AU623" i="2"/>
  <c r="AV623" i="2"/>
  <c r="AZ623" i="2"/>
  <c r="BA623" i="2"/>
  <c r="BB623" i="2"/>
  <c r="BC623" i="2"/>
  <c r="BD623" i="2"/>
  <c r="BE623" i="2"/>
  <c r="BF623" i="2"/>
  <c r="BG623" i="2"/>
  <c r="BH623" i="2"/>
  <c r="BI623" i="2"/>
  <c r="AJ623" i="2"/>
  <c r="W623" i="2"/>
  <c r="CG38" i="2"/>
  <c r="AJ38" i="2"/>
  <c r="W38" i="2"/>
  <c r="AM38" i="2"/>
  <c r="AN38" i="2"/>
  <c r="AO38" i="2"/>
  <c r="AP38" i="2"/>
  <c r="AQ38" i="2"/>
  <c r="AR38" i="2"/>
  <c r="AS38" i="2"/>
  <c r="AT38" i="2"/>
  <c r="AU38" i="2"/>
  <c r="AV38" i="2"/>
  <c r="AZ38" i="2"/>
  <c r="BA38" i="2"/>
  <c r="BB38" i="2"/>
  <c r="BC38" i="2"/>
  <c r="BD38" i="2"/>
  <c r="BE38" i="2"/>
  <c r="BF38" i="2"/>
  <c r="BG38" i="2"/>
  <c r="BH38" i="2"/>
  <c r="BI38" i="2"/>
  <c r="CG421" i="2"/>
  <c r="AJ421" i="2"/>
  <c r="W421" i="2"/>
  <c r="AM421" i="2"/>
  <c r="AN421" i="2"/>
  <c r="AO421" i="2"/>
  <c r="AP421" i="2"/>
  <c r="AQ421" i="2"/>
  <c r="AR421" i="2"/>
  <c r="AS421" i="2"/>
  <c r="AT421" i="2"/>
  <c r="AU421" i="2"/>
  <c r="AV421" i="2"/>
  <c r="AZ421" i="2"/>
  <c r="BA421" i="2"/>
  <c r="BB421" i="2"/>
  <c r="BC421" i="2"/>
  <c r="BD421" i="2"/>
  <c r="BE421" i="2"/>
  <c r="BF421" i="2"/>
  <c r="BG421" i="2"/>
  <c r="BH421" i="2"/>
  <c r="BI421" i="2"/>
  <c r="CG447" i="2"/>
  <c r="AJ447" i="2"/>
  <c r="W447" i="2"/>
  <c r="AM447" i="2"/>
  <c r="AN447" i="2"/>
  <c r="AO447" i="2"/>
  <c r="AP447" i="2"/>
  <c r="AQ447" i="2"/>
  <c r="AR447" i="2"/>
  <c r="AS447" i="2"/>
  <c r="AT447" i="2"/>
  <c r="AU447" i="2"/>
  <c r="AV447" i="2"/>
  <c r="AZ447" i="2"/>
  <c r="BA447" i="2"/>
  <c r="BB447" i="2"/>
  <c r="BC447" i="2"/>
  <c r="BD447" i="2"/>
  <c r="BE447" i="2"/>
  <c r="BF447" i="2"/>
  <c r="BG447" i="2"/>
  <c r="BH447" i="2"/>
  <c r="BI447" i="2"/>
  <c r="CG299" i="2"/>
  <c r="AJ299" i="2"/>
  <c r="BS299" i="2" s="1"/>
  <c r="W299" i="2"/>
  <c r="AM299" i="2"/>
  <c r="AN299" i="2"/>
  <c r="AO299" i="2"/>
  <c r="AP299" i="2"/>
  <c r="AQ299" i="2"/>
  <c r="AR299" i="2"/>
  <c r="AS299" i="2"/>
  <c r="AT299" i="2"/>
  <c r="AU299" i="2"/>
  <c r="AV299" i="2"/>
  <c r="AZ299" i="2"/>
  <c r="BA299" i="2"/>
  <c r="BB299" i="2"/>
  <c r="BC299" i="2"/>
  <c r="BD299" i="2"/>
  <c r="BE299" i="2"/>
  <c r="BF299" i="2"/>
  <c r="BG299" i="2"/>
  <c r="BH299" i="2"/>
  <c r="BI299" i="2"/>
  <c r="CG375" i="2"/>
  <c r="AJ375" i="2"/>
  <c r="W375" i="2"/>
  <c r="AM375" i="2"/>
  <c r="AN375" i="2"/>
  <c r="AO375" i="2"/>
  <c r="AP375" i="2"/>
  <c r="AQ375" i="2"/>
  <c r="AR375" i="2"/>
  <c r="AS375" i="2"/>
  <c r="AT375" i="2"/>
  <c r="AU375" i="2"/>
  <c r="AV375" i="2"/>
  <c r="AZ375" i="2"/>
  <c r="BA375" i="2"/>
  <c r="BB375" i="2"/>
  <c r="BC375" i="2"/>
  <c r="BD375" i="2"/>
  <c r="BE375" i="2"/>
  <c r="BF375" i="2"/>
  <c r="BG375" i="2"/>
  <c r="BH375" i="2"/>
  <c r="BI375" i="2"/>
  <c r="CG37" i="2"/>
  <c r="AJ37" i="2"/>
  <c r="W37" i="2"/>
  <c r="AM37" i="2"/>
  <c r="AN37" i="2"/>
  <c r="AO37" i="2"/>
  <c r="AP37" i="2"/>
  <c r="AQ37" i="2"/>
  <c r="AR37" i="2"/>
  <c r="AS37" i="2"/>
  <c r="AT37" i="2"/>
  <c r="AU37" i="2"/>
  <c r="AV37" i="2"/>
  <c r="AZ37" i="2"/>
  <c r="BA37" i="2"/>
  <c r="BB37" i="2"/>
  <c r="BC37" i="2"/>
  <c r="BD37" i="2"/>
  <c r="BE37" i="2"/>
  <c r="BF37" i="2"/>
  <c r="BG37" i="2"/>
  <c r="BH37" i="2"/>
  <c r="BI37" i="2"/>
  <c r="CG359" i="2"/>
  <c r="AJ359" i="2"/>
  <c r="W359" i="2"/>
  <c r="AM359" i="2"/>
  <c r="AN359" i="2"/>
  <c r="AO359" i="2"/>
  <c r="AP359" i="2"/>
  <c r="AQ359" i="2"/>
  <c r="AR359" i="2"/>
  <c r="AS359" i="2"/>
  <c r="AT359" i="2"/>
  <c r="AU359" i="2"/>
  <c r="AV359" i="2"/>
  <c r="AZ359" i="2"/>
  <c r="BA359" i="2"/>
  <c r="BB359" i="2"/>
  <c r="BC359" i="2"/>
  <c r="BD359" i="2"/>
  <c r="BE359" i="2"/>
  <c r="BF359" i="2"/>
  <c r="BG359" i="2"/>
  <c r="BH359" i="2"/>
  <c r="BI359" i="2"/>
  <c r="CG326" i="2"/>
  <c r="AJ326" i="2"/>
  <c r="W326" i="2"/>
  <c r="AM326" i="2"/>
  <c r="AN326" i="2"/>
  <c r="AO326" i="2"/>
  <c r="AP326" i="2"/>
  <c r="AQ326" i="2"/>
  <c r="AR326" i="2"/>
  <c r="AS326" i="2"/>
  <c r="AT326" i="2"/>
  <c r="AU326" i="2"/>
  <c r="AV326" i="2"/>
  <c r="AZ326" i="2"/>
  <c r="BA326" i="2"/>
  <c r="BB326" i="2"/>
  <c r="BC326" i="2"/>
  <c r="BD326" i="2"/>
  <c r="BE326" i="2"/>
  <c r="BF326" i="2"/>
  <c r="BG326" i="2"/>
  <c r="BH326" i="2"/>
  <c r="BI326" i="2"/>
  <c r="AM251" i="2"/>
  <c r="AN251" i="2"/>
  <c r="AO251" i="2"/>
  <c r="AP251" i="2"/>
  <c r="AQ251" i="2"/>
  <c r="AR251" i="2"/>
  <c r="AS251" i="2"/>
  <c r="AT251" i="2"/>
  <c r="AU251" i="2"/>
  <c r="AV251" i="2"/>
  <c r="AZ251" i="2"/>
  <c r="BA251" i="2"/>
  <c r="BB251" i="2"/>
  <c r="BC251" i="2"/>
  <c r="BD251" i="2"/>
  <c r="BE251" i="2"/>
  <c r="BF251" i="2"/>
  <c r="BG251" i="2"/>
  <c r="BH251" i="2"/>
  <c r="BI251" i="2"/>
  <c r="AJ251" i="2"/>
  <c r="W251" i="2"/>
  <c r="CG207" i="2"/>
  <c r="AJ207" i="2"/>
  <c r="W207" i="2"/>
  <c r="AM207" i="2"/>
  <c r="AN207" i="2"/>
  <c r="AO207" i="2"/>
  <c r="AP207" i="2"/>
  <c r="AQ207" i="2"/>
  <c r="AR207" i="2"/>
  <c r="AS207" i="2"/>
  <c r="AT207" i="2"/>
  <c r="AU207" i="2"/>
  <c r="AV207" i="2"/>
  <c r="AZ207" i="2"/>
  <c r="BA207" i="2"/>
  <c r="BB207" i="2"/>
  <c r="BC207" i="2"/>
  <c r="BD207" i="2"/>
  <c r="BE207" i="2"/>
  <c r="BF207" i="2"/>
  <c r="BG207" i="2"/>
  <c r="BH207" i="2"/>
  <c r="BI207" i="2"/>
  <c r="CG407" i="2"/>
  <c r="AJ407" i="2"/>
  <c r="W407" i="2"/>
  <c r="AM407" i="2"/>
  <c r="AN407" i="2"/>
  <c r="AO407" i="2"/>
  <c r="AP407" i="2"/>
  <c r="AQ407" i="2"/>
  <c r="AR407" i="2"/>
  <c r="AS407" i="2"/>
  <c r="AT407" i="2"/>
  <c r="AU407" i="2"/>
  <c r="AV407" i="2"/>
  <c r="AZ407" i="2"/>
  <c r="BA407" i="2"/>
  <c r="BB407" i="2"/>
  <c r="BC407" i="2"/>
  <c r="BD407" i="2"/>
  <c r="BE407" i="2"/>
  <c r="BF407" i="2"/>
  <c r="BG407" i="2"/>
  <c r="BH407" i="2"/>
  <c r="BI407" i="2"/>
  <c r="CG153" i="2"/>
  <c r="AJ153" i="2"/>
  <c r="W153" i="2"/>
  <c r="AM153" i="2"/>
  <c r="AN153" i="2"/>
  <c r="AO153" i="2"/>
  <c r="AP153" i="2"/>
  <c r="AQ153" i="2"/>
  <c r="AR153" i="2"/>
  <c r="AS153" i="2"/>
  <c r="AT153" i="2"/>
  <c r="AU153" i="2"/>
  <c r="AV153" i="2"/>
  <c r="AZ153" i="2"/>
  <c r="BA153" i="2"/>
  <c r="BB153" i="2"/>
  <c r="BC153" i="2"/>
  <c r="BD153" i="2"/>
  <c r="BE153" i="2"/>
  <c r="BF153" i="2"/>
  <c r="BG153" i="2"/>
  <c r="BH153" i="2"/>
  <c r="BI153" i="2"/>
  <c r="CG80" i="2"/>
  <c r="AJ80" i="2"/>
  <c r="W80" i="2"/>
  <c r="AM80" i="2"/>
  <c r="AN80" i="2"/>
  <c r="AO80" i="2"/>
  <c r="AP80" i="2"/>
  <c r="AQ80" i="2"/>
  <c r="AR80" i="2"/>
  <c r="AS80" i="2"/>
  <c r="AT80" i="2"/>
  <c r="AU80" i="2"/>
  <c r="AV80" i="2"/>
  <c r="AZ80" i="2"/>
  <c r="BA80" i="2"/>
  <c r="BB80" i="2"/>
  <c r="BC80" i="2"/>
  <c r="BD80" i="2"/>
  <c r="BE80" i="2"/>
  <c r="BF80" i="2"/>
  <c r="BG80" i="2"/>
  <c r="BH80" i="2"/>
  <c r="BI80" i="2"/>
  <c r="AM602" i="2"/>
  <c r="AN602" i="2"/>
  <c r="AO602" i="2"/>
  <c r="AP602" i="2"/>
  <c r="AQ602" i="2"/>
  <c r="AR602" i="2"/>
  <c r="AS602" i="2"/>
  <c r="AT602" i="2"/>
  <c r="AU602" i="2"/>
  <c r="AV602" i="2"/>
  <c r="AZ602" i="2"/>
  <c r="BA602" i="2"/>
  <c r="BB602" i="2"/>
  <c r="BC602" i="2"/>
  <c r="BD602" i="2"/>
  <c r="BE602" i="2"/>
  <c r="BF602" i="2"/>
  <c r="BG602" i="2"/>
  <c r="BH602" i="2"/>
  <c r="BI602" i="2"/>
  <c r="AJ602" i="2"/>
  <c r="W602" i="2"/>
  <c r="CG200" i="2"/>
  <c r="AJ200" i="2"/>
  <c r="W200" i="2"/>
  <c r="BS200" i="2" s="1"/>
  <c r="CH200" i="2" s="1"/>
  <c r="AM200" i="2"/>
  <c r="AN200" i="2"/>
  <c r="AO200" i="2"/>
  <c r="AP200" i="2"/>
  <c r="AQ200" i="2"/>
  <c r="AR200" i="2"/>
  <c r="AS200" i="2"/>
  <c r="AT200" i="2"/>
  <c r="AU200" i="2"/>
  <c r="AV200" i="2"/>
  <c r="AZ200" i="2"/>
  <c r="BA200" i="2"/>
  <c r="BB200" i="2"/>
  <c r="BC200" i="2"/>
  <c r="BD200" i="2"/>
  <c r="BE200" i="2"/>
  <c r="BF200" i="2"/>
  <c r="BG200" i="2"/>
  <c r="BH200" i="2"/>
  <c r="BI200" i="2"/>
  <c r="AM604" i="2"/>
  <c r="AN604" i="2"/>
  <c r="AO604" i="2"/>
  <c r="AP604" i="2"/>
  <c r="AQ604" i="2"/>
  <c r="AR604" i="2"/>
  <c r="AS604" i="2"/>
  <c r="AT604" i="2"/>
  <c r="AU604" i="2"/>
  <c r="AV604" i="2"/>
  <c r="AZ604" i="2"/>
  <c r="BA604" i="2"/>
  <c r="BB604" i="2"/>
  <c r="BC604" i="2"/>
  <c r="BD604" i="2"/>
  <c r="BE604" i="2"/>
  <c r="BF604" i="2"/>
  <c r="BG604" i="2"/>
  <c r="BH604" i="2"/>
  <c r="BI604" i="2"/>
  <c r="AJ604" i="2"/>
  <c r="W604" i="2"/>
  <c r="CG165" i="2"/>
  <c r="AJ165" i="2"/>
  <c r="W165" i="2"/>
  <c r="AM165" i="2"/>
  <c r="AN165" i="2"/>
  <c r="AO165" i="2"/>
  <c r="AP165" i="2"/>
  <c r="AQ165" i="2"/>
  <c r="AR165" i="2"/>
  <c r="AS165" i="2"/>
  <c r="AT165" i="2"/>
  <c r="AU165" i="2"/>
  <c r="AV165" i="2"/>
  <c r="AZ165" i="2"/>
  <c r="BA165" i="2"/>
  <c r="BB165" i="2"/>
  <c r="BC165" i="2"/>
  <c r="BD165" i="2"/>
  <c r="BE165" i="2"/>
  <c r="BF165" i="2"/>
  <c r="BG165" i="2"/>
  <c r="BH165" i="2"/>
  <c r="BI165" i="2"/>
  <c r="CG79" i="2"/>
  <c r="AJ79" i="2"/>
  <c r="W79" i="2"/>
  <c r="AM79" i="2"/>
  <c r="AN79" i="2"/>
  <c r="AO79" i="2"/>
  <c r="AP79" i="2"/>
  <c r="AQ79" i="2"/>
  <c r="AR79" i="2"/>
  <c r="AS79" i="2"/>
  <c r="AT79" i="2"/>
  <c r="AU79" i="2"/>
  <c r="AV79" i="2"/>
  <c r="AZ79" i="2"/>
  <c r="BA79" i="2"/>
  <c r="BB79" i="2"/>
  <c r="BC79" i="2"/>
  <c r="BD79" i="2"/>
  <c r="BE79" i="2"/>
  <c r="BF79" i="2"/>
  <c r="BG79" i="2"/>
  <c r="BH79" i="2"/>
  <c r="BI79" i="2"/>
  <c r="CG78" i="2"/>
  <c r="AJ78" i="2"/>
  <c r="W78" i="2"/>
  <c r="AM78" i="2"/>
  <c r="AN78" i="2"/>
  <c r="AO78" i="2"/>
  <c r="AP78" i="2"/>
  <c r="AQ78" i="2"/>
  <c r="AR78" i="2"/>
  <c r="AS78" i="2"/>
  <c r="AT78" i="2"/>
  <c r="AU78" i="2"/>
  <c r="AV78" i="2"/>
  <c r="AZ78" i="2"/>
  <c r="BA78" i="2"/>
  <c r="BB78" i="2"/>
  <c r="BC78" i="2"/>
  <c r="BD78" i="2"/>
  <c r="BE78" i="2"/>
  <c r="BF78" i="2"/>
  <c r="BG78" i="2"/>
  <c r="BH78" i="2"/>
  <c r="BI78" i="2"/>
  <c r="AM605" i="2"/>
  <c r="AN605" i="2"/>
  <c r="AO605" i="2"/>
  <c r="AP605" i="2"/>
  <c r="AQ605" i="2"/>
  <c r="AR605" i="2"/>
  <c r="AS605" i="2"/>
  <c r="AT605" i="2"/>
  <c r="AU605" i="2"/>
  <c r="AV605" i="2"/>
  <c r="AZ605" i="2"/>
  <c r="BA605" i="2"/>
  <c r="BB605" i="2"/>
  <c r="BC605" i="2"/>
  <c r="BD605" i="2"/>
  <c r="BE605" i="2"/>
  <c r="BF605" i="2"/>
  <c r="BG605" i="2"/>
  <c r="BH605" i="2"/>
  <c r="BI605" i="2"/>
  <c r="AJ605" i="2"/>
  <c r="W605" i="2"/>
  <c r="CG144" i="2"/>
  <c r="AJ144" i="2"/>
  <c r="W144" i="2"/>
  <c r="AM144" i="2"/>
  <c r="AN144" i="2"/>
  <c r="AO144" i="2"/>
  <c r="AP144" i="2"/>
  <c r="AQ144" i="2"/>
  <c r="AR144" i="2"/>
  <c r="AS144" i="2"/>
  <c r="AT144" i="2"/>
  <c r="AU144" i="2"/>
  <c r="AV144" i="2"/>
  <c r="AZ144" i="2"/>
  <c r="BA144" i="2"/>
  <c r="BB144" i="2"/>
  <c r="BC144" i="2"/>
  <c r="BD144" i="2"/>
  <c r="BE144" i="2"/>
  <c r="BF144" i="2"/>
  <c r="BG144" i="2"/>
  <c r="BH144" i="2"/>
  <c r="BI144" i="2"/>
  <c r="AM599" i="2"/>
  <c r="AN599" i="2"/>
  <c r="AO599" i="2"/>
  <c r="AP599" i="2"/>
  <c r="AQ599" i="2"/>
  <c r="AR599" i="2"/>
  <c r="AS599" i="2"/>
  <c r="AT599" i="2"/>
  <c r="AU599" i="2"/>
  <c r="AV599" i="2"/>
  <c r="AZ599" i="2"/>
  <c r="BA599" i="2"/>
  <c r="BB599" i="2"/>
  <c r="BC599" i="2"/>
  <c r="BD599" i="2"/>
  <c r="BE599" i="2"/>
  <c r="BF599" i="2"/>
  <c r="BG599" i="2"/>
  <c r="BH599" i="2"/>
  <c r="BI599" i="2"/>
  <c r="AJ599" i="2"/>
  <c r="W599" i="2"/>
  <c r="CG152" i="2"/>
  <c r="AJ152" i="2"/>
  <c r="W152" i="2"/>
  <c r="AM152" i="2"/>
  <c r="AN152" i="2"/>
  <c r="AO152" i="2"/>
  <c r="AP152" i="2"/>
  <c r="AQ152" i="2"/>
  <c r="AR152" i="2"/>
  <c r="AS152" i="2"/>
  <c r="AT152" i="2"/>
  <c r="AU152" i="2"/>
  <c r="AV152" i="2"/>
  <c r="AZ152" i="2"/>
  <c r="BA152" i="2"/>
  <c r="BB152" i="2"/>
  <c r="BC152" i="2"/>
  <c r="BD152" i="2"/>
  <c r="BE152" i="2"/>
  <c r="BF152" i="2"/>
  <c r="BG152" i="2"/>
  <c r="BH152" i="2"/>
  <c r="BI152" i="2"/>
  <c r="AM608" i="2"/>
  <c r="AN608" i="2"/>
  <c r="AO608" i="2"/>
  <c r="AP608" i="2"/>
  <c r="AQ608" i="2"/>
  <c r="AR608" i="2"/>
  <c r="AS608" i="2"/>
  <c r="AT608" i="2"/>
  <c r="AU608" i="2"/>
  <c r="AV608" i="2"/>
  <c r="AZ608" i="2"/>
  <c r="BA608" i="2"/>
  <c r="BB608" i="2"/>
  <c r="BC608" i="2"/>
  <c r="BD608" i="2"/>
  <c r="BE608" i="2"/>
  <c r="BF608" i="2"/>
  <c r="BG608" i="2"/>
  <c r="BH608" i="2"/>
  <c r="BI608" i="2"/>
  <c r="AJ608" i="2"/>
  <c r="W608" i="2"/>
  <c r="CG242" i="2"/>
  <c r="AJ242" i="2"/>
  <c r="W242" i="2"/>
  <c r="AM242" i="2"/>
  <c r="AN242" i="2"/>
  <c r="AO242" i="2"/>
  <c r="AP242" i="2"/>
  <c r="AQ242" i="2"/>
  <c r="AR242" i="2"/>
  <c r="AS242" i="2"/>
  <c r="AT242" i="2"/>
  <c r="AU242" i="2"/>
  <c r="AV242" i="2"/>
  <c r="AZ242" i="2"/>
  <c r="BA242" i="2"/>
  <c r="BB242" i="2"/>
  <c r="BC242" i="2"/>
  <c r="BD242" i="2"/>
  <c r="BE242" i="2"/>
  <c r="BF242" i="2"/>
  <c r="BG242" i="2"/>
  <c r="BH242" i="2"/>
  <c r="BI242" i="2"/>
  <c r="AM607" i="2"/>
  <c r="AN607" i="2"/>
  <c r="AO607" i="2"/>
  <c r="AP607" i="2"/>
  <c r="AQ607" i="2"/>
  <c r="AR607" i="2"/>
  <c r="AS607" i="2"/>
  <c r="AT607" i="2"/>
  <c r="AU607" i="2"/>
  <c r="AV607" i="2"/>
  <c r="AZ607" i="2"/>
  <c r="BA607" i="2"/>
  <c r="BB607" i="2"/>
  <c r="BC607" i="2"/>
  <c r="BD607" i="2"/>
  <c r="BE607" i="2"/>
  <c r="BF607" i="2"/>
  <c r="BG607" i="2"/>
  <c r="BH607" i="2"/>
  <c r="BI607" i="2"/>
  <c r="AJ607" i="2"/>
  <c r="W607" i="2"/>
  <c r="CG227" i="2"/>
  <c r="AJ227" i="2"/>
  <c r="W227" i="2"/>
  <c r="AM227" i="2"/>
  <c r="AN227" i="2"/>
  <c r="AO227" i="2"/>
  <c r="AP227" i="2"/>
  <c r="AQ227" i="2"/>
  <c r="AR227" i="2"/>
  <c r="AS227" i="2"/>
  <c r="AT227" i="2"/>
  <c r="AU227" i="2"/>
  <c r="AV227" i="2"/>
  <c r="AZ227" i="2"/>
  <c r="BA227" i="2"/>
  <c r="BB227" i="2"/>
  <c r="BC227" i="2"/>
  <c r="BD227" i="2"/>
  <c r="BE227" i="2"/>
  <c r="BF227" i="2"/>
  <c r="BG227" i="2"/>
  <c r="BH227" i="2"/>
  <c r="BI227" i="2"/>
  <c r="AM603" i="2"/>
  <c r="AN603" i="2"/>
  <c r="AO603" i="2"/>
  <c r="AP603" i="2"/>
  <c r="AQ603" i="2"/>
  <c r="AR603" i="2"/>
  <c r="AS603" i="2"/>
  <c r="AT603" i="2"/>
  <c r="AU603" i="2"/>
  <c r="AV603" i="2"/>
  <c r="AZ603" i="2"/>
  <c r="BA603" i="2"/>
  <c r="BB603" i="2"/>
  <c r="BC603" i="2"/>
  <c r="BD603" i="2"/>
  <c r="BE603" i="2"/>
  <c r="BF603" i="2"/>
  <c r="BG603" i="2"/>
  <c r="BH603" i="2"/>
  <c r="BI603" i="2"/>
  <c r="AJ603" i="2"/>
  <c r="W603" i="2"/>
  <c r="CG189" i="2"/>
  <c r="AJ189" i="2"/>
  <c r="W189" i="2"/>
  <c r="AM189" i="2"/>
  <c r="AN189" i="2"/>
  <c r="AO189" i="2"/>
  <c r="AP189" i="2"/>
  <c r="AQ189" i="2"/>
  <c r="AR189" i="2"/>
  <c r="AS189" i="2"/>
  <c r="AT189" i="2"/>
  <c r="AU189" i="2"/>
  <c r="AV189" i="2"/>
  <c r="AZ189" i="2"/>
  <c r="BA189" i="2"/>
  <c r="BB189" i="2"/>
  <c r="BC189" i="2"/>
  <c r="BD189" i="2"/>
  <c r="BE189" i="2"/>
  <c r="BF189" i="2"/>
  <c r="BG189" i="2"/>
  <c r="BH189" i="2"/>
  <c r="BI189" i="2"/>
  <c r="CG598" i="2"/>
  <c r="AJ598" i="2"/>
  <c r="W598" i="2"/>
  <c r="AM598" i="2"/>
  <c r="AN598" i="2"/>
  <c r="AO598" i="2"/>
  <c r="AP598" i="2"/>
  <c r="AQ598" i="2"/>
  <c r="AR598" i="2"/>
  <c r="AS598" i="2"/>
  <c r="AT598" i="2"/>
  <c r="AU598" i="2"/>
  <c r="AV598" i="2"/>
  <c r="AZ598" i="2"/>
  <c r="BA598" i="2"/>
  <c r="BB598" i="2"/>
  <c r="BC598" i="2"/>
  <c r="BD598" i="2"/>
  <c r="BE598" i="2"/>
  <c r="BF598" i="2"/>
  <c r="BG598" i="2"/>
  <c r="BH598" i="2"/>
  <c r="BI598" i="2"/>
  <c r="CG77" i="2"/>
  <c r="AJ77" i="2"/>
  <c r="W77" i="2"/>
  <c r="AM77" i="2"/>
  <c r="AN77" i="2"/>
  <c r="AO77" i="2"/>
  <c r="AP77" i="2"/>
  <c r="AQ77" i="2"/>
  <c r="AR77" i="2"/>
  <c r="AS77" i="2"/>
  <c r="AT77" i="2"/>
  <c r="AU77" i="2"/>
  <c r="AV77" i="2"/>
  <c r="AZ77" i="2"/>
  <c r="BA77" i="2"/>
  <c r="BB77" i="2"/>
  <c r="BC77" i="2"/>
  <c r="BD77" i="2"/>
  <c r="BE77" i="2"/>
  <c r="BF77" i="2"/>
  <c r="BG77" i="2"/>
  <c r="BH77" i="2"/>
  <c r="BI77" i="2"/>
  <c r="AM606" i="2"/>
  <c r="AN606" i="2"/>
  <c r="AO606" i="2"/>
  <c r="AP606" i="2"/>
  <c r="AQ606" i="2"/>
  <c r="AR606" i="2"/>
  <c r="AS606" i="2"/>
  <c r="AT606" i="2"/>
  <c r="AU606" i="2"/>
  <c r="AV606" i="2"/>
  <c r="AZ606" i="2"/>
  <c r="BA606" i="2"/>
  <c r="BB606" i="2"/>
  <c r="BC606" i="2"/>
  <c r="BD606" i="2"/>
  <c r="BE606" i="2"/>
  <c r="BF606" i="2"/>
  <c r="BG606" i="2"/>
  <c r="BH606" i="2"/>
  <c r="BI606" i="2"/>
  <c r="AJ606" i="2"/>
  <c r="W606" i="2"/>
  <c r="BS606" i="2" s="1"/>
  <c r="CG111" i="2"/>
  <c r="AJ111" i="2"/>
  <c r="W111" i="2"/>
  <c r="AM111" i="2"/>
  <c r="AN111" i="2"/>
  <c r="AO111" i="2"/>
  <c r="AP111" i="2"/>
  <c r="AQ111" i="2"/>
  <c r="AR111" i="2"/>
  <c r="AS111" i="2"/>
  <c r="AT111" i="2"/>
  <c r="AU111" i="2"/>
  <c r="AV111" i="2"/>
  <c r="AZ111" i="2"/>
  <c r="BA111" i="2"/>
  <c r="BB111" i="2"/>
  <c r="BC111" i="2"/>
  <c r="BD111" i="2"/>
  <c r="BE111" i="2"/>
  <c r="BF111" i="2"/>
  <c r="BG111" i="2"/>
  <c r="BH111" i="2"/>
  <c r="BI111" i="2"/>
  <c r="AM624" i="2"/>
  <c r="AN624" i="2"/>
  <c r="AO624" i="2"/>
  <c r="AP624" i="2"/>
  <c r="AQ624" i="2"/>
  <c r="AR624" i="2"/>
  <c r="AS624" i="2"/>
  <c r="AT624" i="2"/>
  <c r="AU624" i="2"/>
  <c r="AV624" i="2"/>
  <c r="AZ624" i="2"/>
  <c r="BA624" i="2"/>
  <c r="BB624" i="2"/>
  <c r="BC624" i="2"/>
  <c r="BD624" i="2"/>
  <c r="BE624" i="2"/>
  <c r="BF624" i="2"/>
  <c r="BG624" i="2"/>
  <c r="BH624" i="2"/>
  <c r="BI624" i="2"/>
  <c r="AJ624" i="2"/>
  <c r="W624" i="2"/>
  <c r="CG36" i="2"/>
  <c r="AJ36" i="2"/>
  <c r="W36" i="2"/>
  <c r="AM36" i="2"/>
  <c r="AN36" i="2"/>
  <c r="AO36" i="2"/>
  <c r="AP36" i="2"/>
  <c r="AQ36" i="2"/>
  <c r="AR36" i="2"/>
  <c r="AS36" i="2"/>
  <c r="AT36" i="2"/>
  <c r="AU36" i="2"/>
  <c r="AV36" i="2"/>
  <c r="AZ36" i="2"/>
  <c r="BA36" i="2"/>
  <c r="BB36" i="2"/>
  <c r="BC36" i="2"/>
  <c r="BD36" i="2"/>
  <c r="BE36" i="2"/>
  <c r="BF36" i="2"/>
  <c r="BG36" i="2"/>
  <c r="BH36" i="2"/>
  <c r="BI36" i="2"/>
  <c r="AM601" i="2"/>
  <c r="AN601" i="2"/>
  <c r="AO601" i="2"/>
  <c r="AP601" i="2"/>
  <c r="AQ601" i="2"/>
  <c r="AR601" i="2"/>
  <c r="AS601" i="2"/>
  <c r="AT601" i="2"/>
  <c r="AU601" i="2"/>
  <c r="AV601" i="2"/>
  <c r="AZ601" i="2"/>
  <c r="BA601" i="2"/>
  <c r="BB601" i="2"/>
  <c r="BC601" i="2"/>
  <c r="BD601" i="2"/>
  <c r="BE601" i="2"/>
  <c r="BF601" i="2"/>
  <c r="BG601" i="2"/>
  <c r="BH601" i="2"/>
  <c r="BI601" i="2"/>
  <c r="AJ601" i="2"/>
  <c r="W601" i="2"/>
  <c r="CG35" i="2"/>
  <c r="AJ35" i="2"/>
  <c r="W35" i="2"/>
  <c r="AM35" i="2"/>
  <c r="AN35" i="2"/>
  <c r="AO35" i="2"/>
  <c r="AP35" i="2"/>
  <c r="AQ35" i="2"/>
  <c r="AR35" i="2"/>
  <c r="AS35" i="2"/>
  <c r="AT35" i="2"/>
  <c r="AU35" i="2"/>
  <c r="AV35" i="2"/>
  <c r="AZ35" i="2"/>
  <c r="BA35" i="2"/>
  <c r="BB35" i="2"/>
  <c r="BC35" i="2"/>
  <c r="BD35" i="2"/>
  <c r="BE35" i="2"/>
  <c r="BF35" i="2"/>
  <c r="BG35" i="2"/>
  <c r="BH35" i="2"/>
  <c r="BI35" i="2"/>
  <c r="CG34" i="2"/>
  <c r="AJ34" i="2"/>
  <c r="W34" i="2"/>
  <c r="AM34" i="2"/>
  <c r="AN34" i="2"/>
  <c r="AO34" i="2"/>
  <c r="AP34" i="2"/>
  <c r="AQ34" i="2"/>
  <c r="AR34" i="2"/>
  <c r="AS34" i="2"/>
  <c r="AT34" i="2"/>
  <c r="AU34" i="2"/>
  <c r="AV34" i="2"/>
  <c r="AZ34" i="2"/>
  <c r="BA34" i="2"/>
  <c r="BB34" i="2"/>
  <c r="BC34" i="2"/>
  <c r="BD34" i="2"/>
  <c r="BE34" i="2"/>
  <c r="BF34" i="2"/>
  <c r="BG34" i="2"/>
  <c r="BH34" i="2"/>
  <c r="BI34" i="2"/>
  <c r="CG76" i="2"/>
  <c r="AJ76" i="2"/>
  <c r="W76" i="2"/>
  <c r="AM76" i="2"/>
  <c r="AN76" i="2"/>
  <c r="AO76" i="2"/>
  <c r="AP76" i="2"/>
  <c r="AQ76" i="2"/>
  <c r="AR76" i="2"/>
  <c r="AS76" i="2"/>
  <c r="AT76" i="2"/>
  <c r="AU76" i="2"/>
  <c r="AV76" i="2"/>
  <c r="AZ76" i="2"/>
  <c r="BA76" i="2"/>
  <c r="BB76" i="2"/>
  <c r="BC76" i="2"/>
  <c r="BD76" i="2"/>
  <c r="BE76" i="2"/>
  <c r="BF76" i="2"/>
  <c r="BG76" i="2"/>
  <c r="BH76" i="2"/>
  <c r="BI76" i="2"/>
  <c r="CG298" i="2"/>
  <c r="AJ298" i="2"/>
  <c r="W298" i="2"/>
  <c r="AM298" i="2"/>
  <c r="AN298" i="2"/>
  <c r="AO298" i="2"/>
  <c r="AP298" i="2"/>
  <c r="AQ298" i="2"/>
  <c r="AR298" i="2"/>
  <c r="AS298" i="2"/>
  <c r="AT298" i="2"/>
  <c r="AU298" i="2"/>
  <c r="AV298" i="2"/>
  <c r="AZ298" i="2"/>
  <c r="BA298" i="2"/>
  <c r="BB298" i="2"/>
  <c r="BC298" i="2"/>
  <c r="BD298" i="2"/>
  <c r="BE298" i="2"/>
  <c r="BF298" i="2"/>
  <c r="BG298" i="2"/>
  <c r="BH298" i="2"/>
  <c r="BI298" i="2"/>
  <c r="CG33" i="2"/>
  <c r="AJ33" i="2"/>
  <c r="W33" i="2"/>
  <c r="AM33" i="2"/>
  <c r="AN33" i="2"/>
  <c r="AO33" i="2"/>
  <c r="AP33" i="2"/>
  <c r="AQ33" i="2"/>
  <c r="AR33" i="2"/>
  <c r="AS33" i="2"/>
  <c r="AT33" i="2"/>
  <c r="AU33" i="2"/>
  <c r="AV33" i="2"/>
  <c r="AZ33" i="2"/>
  <c r="BA33" i="2"/>
  <c r="BB33" i="2"/>
  <c r="BC33" i="2"/>
  <c r="BD33" i="2"/>
  <c r="BE33" i="2"/>
  <c r="BF33" i="2"/>
  <c r="BG33" i="2"/>
  <c r="BH33" i="2"/>
  <c r="BI33" i="2"/>
  <c r="CG32" i="2"/>
  <c r="AJ32" i="2"/>
  <c r="W32" i="2"/>
  <c r="AM32" i="2"/>
  <c r="AN32" i="2"/>
  <c r="AO32" i="2"/>
  <c r="AP32" i="2"/>
  <c r="AQ32" i="2"/>
  <c r="AR32" i="2"/>
  <c r="AS32" i="2"/>
  <c r="AT32" i="2"/>
  <c r="AU32" i="2"/>
  <c r="AV32" i="2"/>
  <c r="AZ32" i="2"/>
  <c r="BA32" i="2"/>
  <c r="BB32" i="2"/>
  <c r="BC32" i="2"/>
  <c r="BD32" i="2"/>
  <c r="BE32" i="2"/>
  <c r="BF32" i="2"/>
  <c r="BG32" i="2"/>
  <c r="BH32" i="2"/>
  <c r="BI32" i="2"/>
  <c r="CG31" i="2"/>
  <c r="AJ31" i="2"/>
  <c r="W31" i="2"/>
  <c r="AM31" i="2"/>
  <c r="AN31" i="2"/>
  <c r="AO31" i="2"/>
  <c r="AP31" i="2"/>
  <c r="AQ31" i="2"/>
  <c r="AR31" i="2"/>
  <c r="AS31" i="2"/>
  <c r="AT31" i="2"/>
  <c r="AU31" i="2"/>
  <c r="AV31" i="2"/>
  <c r="AZ31" i="2"/>
  <c r="BA31" i="2"/>
  <c r="BB31" i="2"/>
  <c r="BC31" i="2"/>
  <c r="BD31" i="2"/>
  <c r="BE31" i="2"/>
  <c r="BF31" i="2"/>
  <c r="BG31" i="2"/>
  <c r="BH31" i="2"/>
  <c r="BI31" i="2"/>
  <c r="CG297" i="2"/>
  <c r="AJ297" i="2"/>
  <c r="W297" i="2"/>
  <c r="AM297" i="2"/>
  <c r="AN297" i="2"/>
  <c r="AO297" i="2"/>
  <c r="AP297" i="2"/>
  <c r="AQ297" i="2"/>
  <c r="AR297" i="2"/>
  <c r="AS297" i="2"/>
  <c r="AT297" i="2"/>
  <c r="AU297" i="2"/>
  <c r="AV297" i="2"/>
  <c r="AZ297" i="2"/>
  <c r="BA297" i="2"/>
  <c r="BB297" i="2"/>
  <c r="BC297" i="2"/>
  <c r="BD297" i="2"/>
  <c r="BE297" i="2"/>
  <c r="BF297" i="2"/>
  <c r="BG297" i="2"/>
  <c r="BH297" i="2"/>
  <c r="BI297" i="2"/>
  <c r="CG30" i="2"/>
  <c r="AJ30" i="2"/>
  <c r="W30" i="2"/>
  <c r="AM30" i="2"/>
  <c r="AN30" i="2"/>
  <c r="AO30" i="2"/>
  <c r="AP30" i="2"/>
  <c r="AQ30" i="2"/>
  <c r="AR30" i="2"/>
  <c r="AS30" i="2"/>
  <c r="AT30" i="2"/>
  <c r="AU30" i="2"/>
  <c r="AV30" i="2"/>
  <c r="AZ30" i="2"/>
  <c r="BA30" i="2"/>
  <c r="BB30" i="2"/>
  <c r="BC30" i="2"/>
  <c r="BD30" i="2"/>
  <c r="BE30" i="2"/>
  <c r="BF30" i="2"/>
  <c r="BG30" i="2"/>
  <c r="BH30" i="2"/>
  <c r="BI30" i="2"/>
  <c r="CG296" i="2"/>
  <c r="AJ296" i="2"/>
  <c r="W296" i="2"/>
  <c r="AM296" i="2"/>
  <c r="AN296" i="2"/>
  <c r="AO296" i="2"/>
  <c r="AP296" i="2"/>
  <c r="AQ296" i="2"/>
  <c r="AR296" i="2"/>
  <c r="AS296" i="2"/>
  <c r="AT296" i="2"/>
  <c r="AU296" i="2"/>
  <c r="AV296" i="2"/>
  <c r="AZ296" i="2"/>
  <c r="BA296" i="2"/>
  <c r="BB296" i="2"/>
  <c r="BC296" i="2"/>
  <c r="BD296" i="2"/>
  <c r="BE296" i="2"/>
  <c r="BF296" i="2"/>
  <c r="BG296" i="2"/>
  <c r="BH296" i="2"/>
  <c r="BI296" i="2"/>
  <c r="CG115" i="2"/>
  <c r="AJ115" i="2"/>
  <c r="W115" i="2"/>
  <c r="AM115" i="2"/>
  <c r="AN115" i="2"/>
  <c r="AO115" i="2"/>
  <c r="AP115" i="2"/>
  <c r="AQ115" i="2"/>
  <c r="AR115" i="2"/>
  <c r="AS115" i="2"/>
  <c r="AT115" i="2"/>
  <c r="AU115" i="2"/>
  <c r="AV115" i="2"/>
  <c r="AZ115" i="2"/>
  <c r="BA115" i="2"/>
  <c r="BB115" i="2"/>
  <c r="BC115" i="2"/>
  <c r="BD115" i="2"/>
  <c r="BE115" i="2"/>
  <c r="BF115" i="2"/>
  <c r="BG115" i="2"/>
  <c r="BH115" i="2"/>
  <c r="BI115" i="2"/>
  <c r="CG75" i="2"/>
  <c r="AJ75" i="2"/>
  <c r="W75" i="2"/>
  <c r="AM75" i="2"/>
  <c r="AN75" i="2"/>
  <c r="AO75" i="2"/>
  <c r="AP75" i="2"/>
  <c r="AQ75" i="2"/>
  <c r="AR75" i="2"/>
  <c r="AS75" i="2"/>
  <c r="AT75" i="2"/>
  <c r="AU75" i="2"/>
  <c r="AV75" i="2"/>
  <c r="AZ75" i="2"/>
  <c r="BA75" i="2"/>
  <c r="BB75" i="2"/>
  <c r="BC75" i="2"/>
  <c r="BD75" i="2"/>
  <c r="BE75" i="2"/>
  <c r="BF75" i="2"/>
  <c r="BG75" i="2"/>
  <c r="BH75" i="2"/>
  <c r="BI75" i="2"/>
  <c r="CG114" i="2"/>
  <c r="AJ114" i="2"/>
  <c r="W114" i="2"/>
  <c r="AM114" i="2"/>
  <c r="AN114" i="2"/>
  <c r="AO114" i="2"/>
  <c r="AP114" i="2"/>
  <c r="AQ114" i="2"/>
  <c r="AR114" i="2"/>
  <c r="AS114" i="2"/>
  <c r="AT114" i="2"/>
  <c r="AU114" i="2"/>
  <c r="AV114" i="2"/>
  <c r="AZ114" i="2"/>
  <c r="BA114" i="2"/>
  <c r="BB114" i="2"/>
  <c r="BC114" i="2"/>
  <c r="BD114" i="2"/>
  <c r="BE114" i="2"/>
  <c r="BF114" i="2"/>
  <c r="BG114" i="2"/>
  <c r="BH114" i="2"/>
  <c r="BI114" i="2"/>
  <c r="CG29" i="2"/>
  <c r="AJ29" i="2"/>
  <c r="W29" i="2"/>
  <c r="AM29" i="2"/>
  <c r="AN29" i="2"/>
  <c r="AO29" i="2"/>
  <c r="AP29" i="2"/>
  <c r="AQ29" i="2"/>
  <c r="AR29" i="2"/>
  <c r="AS29" i="2"/>
  <c r="AT29" i="2"/>
  <c r="AU29" i="2"/>
  <c r="AV29" i="2"/>
  <c r="AZ29" i="2"/>
  <c r="BA29" i="2"/>
  <c r="BB29" i="2"/>
  <c r="BC29" i="2"/>
  <c r="BD29" i="2"/>
  <c r="BE29" i="2"/>
  <c r="BF29" i="2"/>
  <c r="BG29" i="2"/>
  <c r="BH29" i="2"/>
  <c r="BI29" i="2"/>
  <c r="CG129" i="2"/>
  <c r="AJ129" i="2"/>
  <c r="W129" i="2"/>
  <c r="AM129" i="2"/>
  <c r="AN129" i="2"/>
  <c r="AO129" i="2"/>
  <c r="AP129" i="2"/>
  <c r="AQ129" i="2"/>
  <c r="AR129" i="2"/>
  <c r="AS129" i="2"/>
  <c r="AT129" i="2"/>
  <c r="AU129" i="2"/>
  <c r="AV129" i="2"/>
  <c r="AZ129" i="2"/>
  <c r="BA129" i="2"/>
  <c r="BB129" i="2"/>
  <c r="BC129" i="2"/>
  <c r="BD129" i="2"/>
  <c r="BE129" i="2"/>
  <c r="BF129" i="2"/>
  <c r="BG129" i="2"/>
  <c r="BH129" i="2"/>
  <c r="BI129" i="2"/>
  <c r="CG295" i="2"/>
  <c r="AJ295" i="2"/>
  <c r="W295" i="2"/>
  <c r="AM295" i="2"/>
  <c r="AN295" i="2"/>
  <c r="AO295" i="2"/>
  <c r="AP295" i="2"/>
  <c r="AQ295" i="2"/>
  <c r="AR295" i="2"/>
  <c r="AS295" i="2"/>
  <c r="AT295" i="2"/>
  <c r="AU295" i="2"/>
  <c r="AV295" i="2"/>
  <c r="AZ295" i="2"/>
  <c r="BA295" i="2"/>
  <c r="BB295" i="2"/>
  <c r="BC295" i="2"/>
  <c r="BD295" i="2"/>
  <c r="BE295" i="2"/>
  <c r="BF295" i="2"/>
  <c r="BG295" i="2"/>
  <c r="BH295" i="2"/>
  <c r="BI295" i="2"/>
  <c r="CG28" i="2"/>
  <c r="AJ28" i="2"/>
  <c r="W28" i="2"/>
  <c r="AM28" i="2"/>
  <c r="AN28" i="2"/>
  <c r="AO28" i="2"/>
  <c r="AP28" i="2"/>
  <c r="AQ28" i="2"/>
  <c r="AR28" i="2"/>
  <c r="AS28" i="2"/>
  <c r="AT28" i="2"/>
  <c r="AU28" i="2"/>
  <c r="AV28" i="2"/>
  <c r="AZ28" i="2"/>
  <c r="BA28" i="2"/>
  <c r="BB28" i="2"/>
  <c r="BC28" i="2"/>
  <c r="BD28" i="2"/>
  <c r="BE28" i="2"/>
  <c r="BF28" i="2"/>
  <c r="BG28" i="2"/>
  <c r="BH28" i="2"/>
  <c r="BI28" i="2"/>
  <c r="CG27" i="2"/>
  <c r="AJ27" i="2"/>
  <c r="W27" i="2"/>
  <c r="AM27" i="2"/>
  <c r="AN27" i="2"/>
  <c r="AO27" i="2"/>
  <c r="AP27" i="2"/>
  <c r="AQ27" i="2"/>
  <c r="AR27" i="2"/>
  <c r="AS27" i="2"/>
  <c r="AT27" i="2"/>
  <c r="AU27" i="2"/>
  <c r="AV27" i="2"/>
  <c r="AZ27" i="2"/>
  <c r="BA27" i="2"/>
  <c r="BB27" i="2"/>
  <c r="BC27" i="2"/>
  <c r="BD27" i="2"/>
  <c r="BE27" i="2"/>
  <c r="BF27" i="2"/>
  <c r="BG27" i="2"/>
  <c r="BH27" i="2"/>
  <c r="BI27" i="2"/>
  <c r="CG26" i="2"/>
  <c r="AJ26" i="2"/>
  <c r="W26" i="2"/>
  <c r="AM26" i="2"/>
  <c r="AN26" i="2"/>
  <c r="AO26" i="2"/>
  <c r="AP26" i="2"/>
  <c r="AQ26" i="2"/>
  <c r="AR26" i="2"/>
  <c r="AS26" i="2"/>
  <c r="AT26" i="2"/>
  <c r="AU26" i="2"/>
  <c r="AV26" i="2"/>
  <c r="AZ26" i="2"/>
  <c r="BA26" i="2"/>
  <c r="BB26" i="2"/>
  <c r="BC26" i="2"/>
  <c r="BD26" i="2"/>
  <c r="BE26" i="2"/>
  <c r="BF26" i="2"/>
  <c r="BG26" i="2"/>
  <c r="BH26" i="2"/>
  <c r="BI26" i="2"/>
  <c r="CG25" i="2"/>
  <c r="AJ25" i="2"/>
  <c r="W25" i="2"/>
  <c r="AM25" i="2"/>
  <c r="AN25" i="2"/>
  <c r="AO25" i="2"/>
  <c r="AP25" i="2"/>
  <c r="AQ25" i="2"/>
  <c r="AR25" i="2"/>
  <c r="AS25" i="2"/>
  <c r="AT25" i="2"/>
  <c r="AU25" i="2"/>
  <c r="AV25" i="2"/>
  <c r="AZ25" i="2"/>
  <c r="BA25" i="2"/>
  <c r="BB25" i="2"/>
  <c r="BC25" i="2"/>
  <c r="BD25" i="2"/>
  <c r="BE25" i="2"/>
  <c r="BF25" i="2"/>
  <c r="BG25" i="2"/>
  <c r="BH25" i="2"/>
  <c r="BI25" i="2"/>
  <c r="CG294" i="2"/>
  <c r="AJ294" i="2"/>
  <c r="W294" i="2"/>
  <c r="AM294" i="2"/>
  <c r="AN294" i="2"/>
  <c r="AO294" i="2"/>
  <c r="AP294" i="2"/>
  <c r="AQ294" i="2"/>
  <c r="AR294" i="2"/>
  <c r="AS294" i="2"/>
  <c r="AT294" i="2"/>
  <c r="AU294" i="2"/>
  <c r="AV294" i="2"/>
  <c r="AZ294" i="2"/>
  <c r="BA294" i="2"/>
  <c r="BB294" i="2"/>
  <c r="BC294" i="2"/>
  <c r="BD294" i="2"/>
  <c r="BE294" i="2"/>
  <c r="BF294" i="2"/>
  <c r="BG294" i="2"/>
  <c r="BH294" i="2"/>
  <c r="BI294" i="2"/>
  <c r="CG405" i="2"/>
  <c r="AJ405" i="2"/>
  <c r="W405" i="2"/>
  <c r="AM405" i="2"/>
  <c r="AN405" i="2"/>
  <c r="AO405" i="2"/>
  <c r="AP405" i="2"/>
  <c r="AQ405" i="2"/>
  <c r="AR405" i="2"/>
  <c r="AS405" i="2"/>
  <c r="AT405" i="2"/>
  <c r="AU405" i="2"/>
  <c r="AV405" i="2"/>
  <c r="AZ405" i="2"/>
  <c r="BA405" i="2"/>
  <c r="BB405" i="2"/>
  <c r="BC405" i="2"/>
  <c r="BD405" i="2"/>
  <c r="BE405" i="2"/>
  <c r="BF405" i="2"/>
  <c r="BG405" i="2"/>
  <c r="BH405" i="2"/>
  <c r="BI405" i="2"/>
  <c r="CG24" i="2"/>
  <c r="AJ24" i="2"/>
  <c r="W24" i="2"/>
  <c r="AM24" i="2"/>
  <c r="AN24" i="2"/>
  <c r="AO24" i="2"/>
  <c r="AP24" i="2"/>
  <c r="AQ24" i="2"/>
  <c r="AR24" i="2"/>
  <c r="AS24" i="2"/>
  <c r="AT24" i="2"/>
  <c r="AU24" i="2"/>
  <c r="AV24" i="2"/>
  <c r="AZ24" i="2"/>
  <c r="BA24" i="2"/>
  <c r="BB24" i="2"/>
  <c r="BC24" i="2"/>
  <c r="BD24" i="2"/>
  <c r="BE24" i="2"/>
  <c r="BF24" i="2"/>
  <c r="BG24" i="2"/>
  <c r="BH24" i="2"/>
  <c r="BI24" i="2"/>
  <c r="CG204" i="2"/>
  <c r="AJ204" i="2"/>
  <c r="W204" i="2"/>
  <c r="AM204" i="2"/>
  <c r="AN204" i="2"/>
  <c r="AO204" i="2"/>
  <c r="AP204" i="2"/>
  <c r="AQ204" i="2"/>
  <c r="AR204" i="2"/>
  <c r="AS204" i="2"/>
  <c r="AT204" i="2"/>
  <c r="AU204" i="2"/>
  <c r="AV204" i="2"/>
  <c r="AZ204" i="2"/>
  <c r="BA204" i="2"/>
  <c r="BB204" i="2"/>
  <c r="BC204" i="2"/>
  <c r="BD204" i="2"/>
  <c r="BE204" i="2"/>
  <c r="BF204" i="2"/>
  <c r="BG204" i="2"/>
  <c r="BH204" i="2"/>
  <c r="BI204" i="2"/>
  <c r="AM253" i="2"/>
  <c r="AN253" i="2"/>
  <c r="AO253" i="2"/>
  <c r="AP253" i="2"/>
  <c r="AQ253" i="2"/>
  <c r="AR253" i="2"/>
  <c r="AS253" i="2"/>
  <c r="AT253" i="2"/>
  <c r="AU253" i="2"/>
  <c r="AV253" i="2"/>
  <c r="AZ253" i="2"/>
  <c r="BA253" i="2"/>
  <c r="BB253" i="2"/>
  <c r="BC253" i="2"/>
  <c r="BD253" i="2"/>
  <c r="BE253" i="2"/>
  <c r="BF253" i="2"/>
  <c r="BG253" i="2"/>
  <c r="BH253" i="2"/>
  <c r="BI253" i="2"/>
  <c r="AJ253" i="2"/>
  <c r="W253" i="2"/>
  <c r="CG164" i="2"/>
  <c r="AJ164" i="2"/>
  <c r="W164" i="2"/>
  <c r="AM164" i="2"/>
  <c r="AN164" i="2"/>
  <c r="AO164" i="2"/>
  <c r="AP164" i="2"/>
  <c r="AQ164" i="2"/>
  <c r="AR164" i="2"/>
  <c r="AS164" i="2"/>
  <c r="AT164" i="2"/>
  <c r="AU164" i="2"/>
  <c r="AV164" i="2"/>
  <c r="AZ164" i="2"/>
  <c r="BA164" i="2"/>
  <c r="BB164" i="2"/>
  <c r="BC164" i="2"/>
  <c r="BD164" i="2"/>
  <c r="BE164" i="2"/>
  <c r="BF164" i="2"/>
  <c r="BG164" i="2"/>
  <c r="BH164" i="2"/>
  <c r="BI164" i="2"/>
  <c r="AM600" i="2"/>
  <c r="AN600" i="2"/>
  <c r="AO600" i="2"/>
  <c r="AP600" i="2"/>
  <c r="AQ600" i="2"/>
  <c r="AR600" i="2"/>
  <c r="AS600" i="2"/>
  <c r="AT600" i="2"/>
  <c r="AU600" i="2"/>
  <c r="AV600" i="2"/>
  <c r="AZ600" i="2"/>
  <c r="BA600" i="2"/>
  <c r="BB600" i="2"/>
  <c r="BC600" i="2"/>
  <c r="BD600" i="2"/>
  <c r="BE600" i="2"/>
  <c r="BF600" i="2"/>
  <c r="BG600" i="2"/>
  <c r="BH600" i="2"/>
  <c r="BI600" i="2"/>
  <c r="AJ600" i="2"/>
  <c r="W600" i="2"/>
  <c r="CG23" i="2"/>
  <c r="AJ23" i="2"/>
  <c r="W23" i="2"/>
  <c r="AM23" i="2"/>
  <c r="AN23" i="2"/>
  <c r="AO23" i="2"/>
  <c r="AP23" i="2"/>
  <c r="AQ23" i="2"/>
  <c r="AR23" i="2"/>
  <c r="AS23" i="2"/>
  <c r="AT23" i="2"/>
  <c r="AU23" i="2"/>
  <c r="AV23" i="2"/>
  <c r="AZ23" i="2"/>
  <c r="BA23" i="2"/>
  <c r="BB23" i="2"/>
  <c r="BC23" i="2"/>
  <c r="BD23" i="2"/>
  <c r="BE23" i="2"/>
  <c r="BF23" i="2"/>
  <c r="BG23" i="2"/>
  <c r="BH23" i="2"/>
  <c r="BI23" i="2"/>
  <c r="CG193" i="2"/>
  <c r="AJ193" i="2"/>
  <c r="W193" i="2"/>
  <c r="AM193" i="2"/>
  <c r="AN193" i="2"/>
  <c r="AO193" i="2"/>
  <c r="AP193" i="2"/>
  <c r="AQ193" i="2"/>
  <c r="AR193" i="2"/>
  <c r="AS193" i="2"/>
  <c r="AT193" i="2"/>
  <c r="AU193" i="2"/>
  <c r="AV193" i="2"/>
  <c r="AZ193" i="2"/>
  <c r="BA193" i="2"/>
  <c r="BB193" i="2"/>
  <c r="BC193" i="2"/>
  <c r="BD193" i="2"/>
  <c r="BE193" i="2"/>
  <c r="BF193" i="2"/>
  <c r="BG193" i="2"/>
  <c r="BH193" i="2"/>
  <c r="BI193" i="2"/>
  <c r="CG250" i="2"/>
  <c r="AJ250" i="2"/>
  <c r="W250" i="2"/>
  <c r="AM250" i="2"/>
  <c r="AN250" i="2"/>
  <c r="AO250" i="2"/>
  <c r="AP250" i="2"/>
  <c r="AQ250" i="2"/>
  <c r="AR250" i="2"/>
  <c r="AS250" i="2"/>
  <c r="AT250" i="2"/>
  <c r="AU250" i="2"/>
  <c r="AV250" i="2"/>
  <c r="AZ250" i="2"/>
  <c r="BA250" i="2"/>
  <c r="BB250" i="2"/>
  <c r="BC250" i="2"/>
  <c r="BD250" i="2"/>
  <c r="BE250" i="2"/>
  <c r="BF250" i="2"/>
  <c r="BG250" i="2"/>
  <c r="BH250" i="2"/>
  <c r="BI250" i="2"/>
  <c r="CG22" i="2"/>
  <c r="AJ22" i="2"/>
  <c r="W22" i="2"/>
  <c r="AM22" i="2"/>
  <c r="AN22" i="2"/>
  <c r="AO22" i="2"/>
  <c r="AP22" i="2"/>
  <c r="AQ22" i="2"/>
  <c r="AR22" i="2"/>
  <c r="AS22" i="2"/>
  <c r="AT22" i="2"/>
  <c r="AU22" i="2"/>
  <c r="AV22" i="2"/>
  <c r="AZ22" i="2"/>
  <c r="BA22" i="2"/>
  <c r="BB22" i="2"/>
  <c r="BC22" i="2"/>
  <c r="BD22" i="2"/>
  <c r="BE22" i="2"/>
  <c r="BF22" i="2"/>
  <c r="BG22" i="2"/>
  <c r="BH22" i="2"/>
  <c r="BI22" i="2"/>
  <c r="CG74" i="2"/>
  <c r="AJ74" i="2"/>
  <c r="W74" i="2"/>
  <c r="AM74" i="2"/>
  <c r="AN74" i="2"/>
  <c r="AO74" i="2"/>
  <c r="AP74" i="2"/>
  <c r="AQ74" i="2"/>
  <c r="AR74" i="2"/>
  <c r="AS74" i="2"/>
  <c r="AT74" i="2"/>
  <c r="AU74" i="2"/>
  <c r="AV74" i="2"/>
  <c r="AZ74" i="2"/>
  <c r="BA74" i="2"/>
  <c r="BB74" i="2"/>
  <c r="BC74" i="2"/>
  <c r="BD74" i="2"/>
  <c r="BE74" i="2"/>
  <c r="BF74" i="2"/>
  <c r="BG74" i="2"/>
  <c r="BH74" i="2"/>
  <c r="BI74" i="2"/>
  <c r="CG163" i="2"/>
  <c r="AJ163" i="2"/>
  <c r="W163" i="2"/>
  <c r="AM163" i="2"/>
  <c r="AN163" i="2"/>
  <c r="AO163" i="2"/>
  <c r="AP163" i="2"/>
  <c r="AQ163" i="2"/>
  <c r="AR163" i="2"/>
  <c r="AS163" i="2"/>
  <c r="AT163" i="2"/>
  <c r="AU163" i="2"/>
  <c r="AV163" i="2"/>
  <c r="AZ163" i="2"/>
  <c r="BA163" i="2"/>
  <c r="BB163" i="2"/>
  <c r="BC163" i="2"/>
  <c r="BD163" i="2"/>
  <c r="BE163" i="2"/>
  <c r="BF163" i="2"/>
  <c r="BG163" i="2"/>
  <c r="BH163" i="2"/>
  <c r="BI163" i="2"/>
  <c r="CG21" i="2"/>
  <c r="AJ21" i="2"/>
  <c r="W21" i="2"/>
  <c r="AM21" i="2"/>
  <c r="AN21" i="2"/>
  <c r="AO21" i="2"/>
  <c r="AP21" i="2"/>
  <c r="AQ21" i="2"/>
  <c r="AR21" i="2"/>
  <c r="AS21" i="2"/>
  <c r="AT21" i="2"/>
  <c r="AU21" i="2"/>
  <c r="AV21" i="2"/>
  <c r="AZ21" i="2"/>
  <c r="BA21" i="2"/>
  <c r="BB21" i="2"/>
  <c r="BC21" i="2"/>
  <c r="BD21" i="2"/>
  <c r="BE21" i="2"/>
  <c r="BF21" i="2"/>
  <c r="BG21" i="2"/>
  <c r="BH21" i="2"/>
  <c r="BI21" i="2"/>
  <c r="CG293" i="2"/>
  <c r="AJ293" i="2"/>
  <c r="W293" i="2"/>
  <c r="AM293" i="2"/>
  <c r="AN293" i="2"/>
  <c r="AO293" i="2"/>
  <c r="AP293" i="2"/>
  <c r="AQ293" i="2"/>
  <c r="AR293" i="2"/>
  <c r="AS293" i="2"/>
  <c r="AT293" i="2"/>
  <c r="AU293" i="2"/>
  <c r="AV293" i="2"/>
  <c r="AZ293" i="2"/>
  <c r="BA293" i="2"/>
  <c r="BB293" i="2"/>
  <c r="BC293" i="2"/>
  <c r="BD293" i="2"/>
  <c r="BE293" i="2"/>
  <c r="BF293" i="2"/>
  <c r="BG293" i="2"/>
  <c r="BH293" i="2"/>
  <c r="BI293" i="2"/>
  <c r="CG20" i="2"/>
  <c r="AJ20" i="2"/>
  <c r="W20" i="2"/>
  <c r="BS20" i="2" s="1"/>
  <c r="CH20" i="2" s="1"/>
  <c r="AM20" i="2"/>
  <c r="AN20" i="2"/>
  <c r="AO20" i="2"/>
  <c r="AP20" i="2"/>
  <c r="AQ20" i="2"/>
  <c r="AR20" i="2"/>
  <c r="AS20" i="2"/>
  <c r="AT20" i="2"/>
  <c r="AU20" i="2"/>
  <c r="AV20" i="2"/>
  <c r="AZ20" i="2"/>
  <c r="BA20" i="2"/>
  <c r="BB20" i="2"/>
  <c r="BC20" i="2"/>
  <c r="BD20" i="2"/>
  <c r="BE20" i="2"/>
  <c r="BF20" i="2"/>
  <c r="BG20" i="2"/>
  <c r="BH20" i="2"/>
  <c r="BI20" i="2"/>
  <c r="AM255" i="2"/>
  <c r="AN255" i="2"/>
  <c r="AO255" i="2"/>
  <c r="AP255" i="2"/>
  <c r="AQ255" i="2"/>
  <c r="AR255" i="2"/>
  <c r="AS255" i="2"/>
  <c r="AT255" i="2"/>
  <c r="AU255" i="2"/>
  <c r="AV255" i="2"/>
  <c r="AZ255" i="2"/>
  <c r="BA255" i="2"/>
  <c r="BB255" i="2"/>
  <c r="BC255" i="2"/>
  <c r="BD255" i="2"/>
  <c r="BE255" i="2"/>
  <c r="BF255" i="2"/>
  <c r="BG255" i="2"/>
  <c r="BH255" i="2"/>
  <c r="BI255" i="2"/>
  <c r="AJ255" i="2"/>
  <c r="W255" i="2"/>
  <c r="CG19" i="2"/>
  <c r="AJ19" i="2"/>
  <c r="W19" i="2"/>
  <c r="AM19" i="2"/>
  <c r="AN19" i="2"/>
  <c r="AO19" i="2"/>
  <c r="AP19" i="2"/>
  <c r="AQ19" i="2"/>
  <c r="AR19" i="2"/>
  <c r="AS19" i="2"/>
  <c r="AT19" i="2"/>
  <c r="AU19" i="2"/>
  <c r="AV19" i="2"/>
  <c r="AZ19" i="2"/>
  <c r="BA19" i="2"/>
  <c r="BB19" i="2"/>
  <c r="BC19" i="2"/>
  <c r="BD19" i="2"/>
  <c r="BE19" i="2"/>
  <c r="BF19" i="2"/>
  <c r="BG19" i="2"/>
  <c r="BH19" i="2"/>
  <c r="BI19" i="2"/>
  <c r="CG202" i="2"/>
  <c r="AJ202" i="2"/>
  <c r="W202" i="2"/>
  <c r="AM202" i="2"/>
  <c r="AN202" i="2"/>
  <c r="AO202" i="2"/>
  <c r="AP202" i="2"/>
  <c r="AQ202" i="2"/>
  <c r="AR202" i="2"/>
  <c r="AS202" i="2"/>
  <c r="AT202" i="2"/>
  <c r="AU202" i="2"/>
  <c r="AV202" i="2"/>
  <c r="AZ202" i="2"/>
  <c r="BA202" i="2"/>
  <c r="BB202" i="2"/>
  <c r="BC202" i="2"/>
  <c r="BD202" i="2"/>
  <c r="BE202" i="2"/>
  <c r="BF202" i="2"/>
  <c r="BG202" i="2"/>
  <c r="BH202" i="2"/>
  <c r="BI202" i="2"/>
  <c r="CG18" i="2"/>
  <c r="AJ18" i="2"/>
  <c r="W18" i="2"/>
  <c r="AM18" i="2"/>
  <c r="AN18" i="2"/>
  <c r="AO18" i="2"/>
  <c r="AP18" i="2"/>
  <c r="AQ18" i="2"/>
  <c r="AR18" i="2"/>
  <c r="AS18" i="2"/>
  <c r="AT18" i="2"/>
  <c r="AU18" i="2"/>
  <c r="AV18" i="2"/>
  <c r="AZ18" i="2"/>
  <c r="BA18" i="2"/>
  <c r="BB18" i="2"/>
  <c r="BC18" i="2"/>
  <c r="BD18" i="2"/>
  <c r="BE18" i="2"/>
  <c r="BF18" i="2"/>
  <c r="BG18" i="2"/>
  <c r="BH18" i="2"/>
  <c r="BI18" i="2"/>
  <c r="CG17" i="2"/>
  <c r="AJ17" i="2"/>
  <c r="W17" i="2"/>
  <c r="AM17" i="2"/>
  <c r="AN17" i="2"/>
  <c r="AO17" i="2"/>
  <c r="AP17" i="2"/>
  <c r="AQ17" i="2"/>
  <c r="AR17" i="2"/>
  <c r="AS17" i="2"/>
  <c r="AT17" i="2"/>
  <c r="AU17" i="2"/>
  <c r="AV17" i="2"/>
  <c r="AZ17" i="2"/>
  <c r="BA17" i="2"/>
  <c r="BB17" i="2"/>
  <c r="BC17" i="2"/>
  <c r="BD17" i="2"/>
  <c r="BE17" i="2"/>
  <c r="BF17" i="2"/>
  <c r="BG17" i="2"/>
  <c r="BH17" i="2"/>
  <c r="BI17" i="2"/>
  <c r="CG16" i="2"/>
  <c r="AJ16" i="2"/>
  <c r="W16" i="2"/>
  <c r="AM16" i="2"/>
  <c r="AN16" i="2"/>
  <c r="AO16" i="2"/>
  <c r="AP16" i="2"/>
  <c r="AQ16" i="2"/>
  <c r="AR16" i="2"/>
  <c r="AS16" i="2"/>
  <c r="AT16" i="2"/>
  <c r="AU16" i="2"/>
  <c r="AV16" i="2"/>
  <c r="AZ16" i="2"/>
  <c r="BA16" i="2"/>
  <c r="BB16" i="2"/>
  <c r="BC16" i="2"/>
  <c r="BD16" i="2"/>
  <c r="BE16" i="2"/>
  <c r="BF16" i="2"/>
  <c r="BG16" i="2"/>
  <c r="BH16" i="2"/>
  <c r="BI16" i="2"/>
  <c r="CG73" i="2"/>
  <c r="AJ73" i="2"/>
  <c r="W73" i="2"/>
  <c r="AM73" i="2"/>
  <c r="AN73" i="2"/>
  <c r="AO73" i="2"/>
  <c r="AP73" i="2"/>
  <c r="AQ73" i="2"/>
  <c r="AR73" i="2"/>
  <c r="AS73" i="2"/>
  <c r="AT73" i="2"/>
  <c r="AU73" i="2"/>
  <c r="AV73" i="2"/>
  <c r="AZ73" i="2"/>
  <c r="BA73" i="2"/>
  <c r="BB73" i="2"/>
  <c r="BC73" i="2"/>
  <c r="BD73" i="2"/>
  <c r="BE73" i="2"/>
  <c r="BF73" i="2"/>
  <c r="BG73" i="2"/>
  <c r="BH73" i="2"/>
  <c r="BI73" i="2"/>
  <c r="CG15" i="2"/>
  <c r="AJ15" i="2"/>
  <c r="W15" i="2"/>
  <c r="AM15" i="2"/>
  <c r="AN15" i="2"/>
  <c r="AO15" i="2"/>
  <c r="AP15" i="2"/>
  <c r="AQ15" i="2"/>
  <c r="AR15" i="2"/>
  <c r="AS15" i="2"/>
  <c r="AT15" i="2"/>
  <c r="AU15" i="2"/>
  <c r="AV15" i="2"/>
  <c r="AZ15" i="2"/>
  <c r="BA15" i="2"/>
  <c r="BB15" i="2"/>
  <c r="BC15" i="2"/>
  <c r="BD15" i="2"/>
  <c r="BE15" i="2"/>
  <c r="BF15" i="2"/>
  <c r="BG15" i="2"/>
  <c r="BH15" i="2"/>
  <c r="BI15" i="2"/>
  <c r="CG14" i="2"/>
  <c r="AJ14" i="2"/>
  <c r="W14" i="2"/>
  <c r="AM14" i="2"/>
  <c r="AN14" i="2"/>
  <c r="AO14" i="2"/>
  <c r="AP14" i="2"/>
  <c r="AQ14" i="2"/>
  <c r="AR14" i="2"/>
  <c r="AS14" i="2"/>
  <c r="AT14" i="2"/>
  <c r="AU14" i="2"/>
  <c r="AV14" i="2"/>
  <c r="AZ14" i="2"/>
  <c r="BA14" i="2"/>
  <c r="BB14" i="2"/>
  <c r="BC14" i="2"/>
  <c r="BD14" i="2"/>
  <c r="BE14" i="2"/>
  <c r="BF14" i="2"/>
  <c r="BG14" i="2"/>
  <c r="BH14" i="2"/>
  <c r="BI14" i="2"/>
  <c r="CG248" i="2"/>
  <c r="AJ248" i="2"/>
  <c r="W248" i="2"/>
  <c r="AM248" i="2"/>
  <c r="AN248" i="2"/>
  <c r="AO248" i="2"/>
  <c r="AP248" i="2"/>
  <c r="AQ248" i="2"/>
  <c r="AR248" i="2"/>
  <c r="AS248" i="2"/>
  <c r="AT248" i="2"/>
  <c r="AU248" i="2"/>
  <c r="AV248" i="2"/>
  <c r="AZ248" i="2"/>
  <c r="BA248" i="2"/>
  <c r="BB248" i="2"/>
  <c r="BC248" i="2"/>
  <c r="BD248" i="2"/>
  <c r="BE248" i="2"/>
  <c r="BF248" i="2"/>
  <c r="BG248" i="2"/>
  <c r="BH248" i="2"/>
  <c r="BI248" i="2"/>
  <c r="CG292" i="2"/>
  <c r="AJ292" i="2"/>
  <c r="W292" i="2"/>
  <c r="AM292" i="2"/>
  <c r="AN292" i="2"/>
  <c r="AO292" i="2"/>
  <c r="AP292" i="2"/>
  <c r="AQ292" i="2"/>
  <c r="AR292" i="2"/>
  <c r="AS292" i="2"/>
  <c r="AT292" i="2"/>
  <c r="AU292" i="2"/>
  <c r="AV292" i="2"/>
  <c r="AZ292" i="2"/>
  <c r="BA292" i="2"/>
  <c r="BB292" i="2"/>
  <c r="BC292" i="2"/>
  <c r="BD292" i="2"/>
  <c r="BE292" i="2"/>
  <c r="BF292" i="2"/>
  <c r="BG292" i="2"/>
  <c r="BH292" i="2"/>
  <c r="BI292" i="2"/>
  <c r="CG72" i="2"/>
  <c r="AJ72" i="2"/>
  <c r="W72" i="2"/>
  <c r="AM72" i="2"/>
  <c r="AN72" i="2"/>
  <c r="AO72" i="2"/>
  <c r="AP72" i="2"/>
  <c r="AQ72" i="2"/>
  <c r="AR72" i="2"/>
  <c r="AS72" i="2"/>
  <c r="AT72" i="2"/>
  <c r="AU72" i="2"/>
  <c r="AV72" i="2"/>
  <c r="AZ72" i="2"/>
  <c r="BA72" i="2"/>
  <c r="BB72" i="2"/>
  <c r="BC72" i="2"/>
  <c r="BD72" i="2"/>
  <c r="BE72" i="2"/>
  <c r="BF72" i="2"/>
  <c r="BG72" i="2"/>
  <c r="BH72" i="2"/>
  <c r="BI72" i="2"/>
  <c r="CG151" i="2"/>
  <c r="AJ151" i="2"/>
  <c r="W151" i="2"/>
  <c r="AM151" i="2"/>
  <c r="AN151" i="2"/>
  <c r="AO151" i="2"/>
  <c r="AP151" i="2"/>
  <c r="AQ151" i="2"/>
  <c r="AR151" i="2"/>
  <c r="AS151" i="2"/>
  <c r="AT151" i="2"/>
  <c r="AU151" i="2"/>
  <c r="AV151" i="2"/>
  <c r="AZ151" i="2"/>
  <c r="BA151" i="2"/>
  <c r="BB151" i="2"/>
  <c r="BC151" i="2"/>
  <c r="BD151" i="2"/>
  <c r="BE151" i="2"/>
  <c r="BF151" i="2"/>
  <c r="BG151" i="2"/>
  <c r="BH151" i="2"/>
  <c r="BI151" i="2"/>
  <c r="CG269" i="2"/>
  <c r="AJ269" i="2"/>
  <c r="W269" i="2"/>
  <c r="AM269" i="2"/>
  <c r="AN269" i="2"/>
  <c r="AO269" i="2"/>
  <c r="AP269" i="2"/>
  <c r="AQ269" i="2"/>
  <c r="AR269" i="2"/>
  <c r="AS269" i="2"/>
  <c r="AT269" i="2"/>
  <c r="AU269" i="2"/>
  <c r="AV269" i="2"/>
  <c r="AZ269" i="2"/>
  <c r="BA269" i="2"/>
  <c r="BB269" i="2"/>
  <c r="BC269" i="2"/>
  <c r="BD269" i="2"/>
  <c r="BE269" i="2"/>
  <c r="BF269" i="2"/>
  <c r="BG269" i="2"/>
  <c r="BH269" i="2"/>
  <c r="BI269" i="2"/>
  <c r="CG484" i="2"/>
  <c r="AJ484" i="2"/>
  <c r="W484" i="2"/>
  <c r="AM484" i="2"/>
  <c r="AN484" i="2"/>
  <c r="AO484" i="2"/>
  <c r="AP484" i="2"/>
  <c r="AQ484" i="2"/>
  <c r="AR484" i="2"/>
  <c r="AS484" i="2"/>
  <c r="AT484" i="2"/>
  <c r="AU484" i="2"/>
  <c r="AV484" i="2"/>
  <c r="AZ484" i="2"/>
  <c r="BA484" i="2"/>
  <c r="BB484" i="2"/>
  <c r="BC484" i="2"/>
  <c r="BD484" i="2"/>
  <c r="BE484" i="2"/>
  <c r="BF484" i="2"/>
  <c r="BG484" i="2"/>
  <c r="BH484" i="2"/>
  <c r="BI484" i="2"/>
  <c r="CG325" i="2"/>
  <c r="AJ325" i="2"/>
  <c r="W325" i="2"/>
  <c r="AM325" i="2"/>
  <c r="AN325" i="2"/>
  <c r="AO325" i="2"/>
  <c r="AP325" i="2"/>
  <c r="AQ325" i="2"/>
  <c r="AR325" i="2"/>
  <c r="AS325" i="2"/>
  <c r="AT325" i="2"/>
  <c r="AU325" i="2"/>
  <c r="AV325" i="2"/>
  <c r="AZ325" i="2"/>
  <c r="BA325" i="2"/>
  <c r="BB325" i="2"/>
  <c r="BC325" i="2"/>
  <c r="BD325" i="2"/>
  <c r="BE325" i="2"/>
  <c r="BF325" i="2"/>
  <c r="BG325" i="2"/>
  <c r="BH325" i="2"/>
  <c r="BI325" i="2"/>
  <c r="CG199" i="2"/>
  <c r="AJ199" i="2"/>
  <c r="W199" i="2"/>
  <c r="AM199" i="2"/>
  <c r="AN199" i="2"/>
  <c r="AO199" i="2"/>
  <c r="AP199" i="2"/>
  <c r="AQ199" i="2"/>
  <c r="AR199" i="2"/>
  <c r="AS199" i="2"/>
  <c r="AT199" i="2"/>
  <c r="AU199" i="2"/>
  <c r="AV199" i="2"/>
  <c r="AZ199" i="2"/>
  <c r="BA199" i="2"/>
  <c r="BB199" i="2"/>
  <c r="BC199" i="2"/>
  <c r="BD199" i="2"/>
  <c r="BE199" i="2"/>
  <c r="BF199" i="2"/>
  <c r="BG199" i="2"/>
  <c r="BH199" i="2"/>
  <c r="BI199" i="2"/>
  <c r="CG71" i="2"/>
  <c r="AJ71" i="2"/>
  <c r="W71" i="2"/>
  <c r="AM71" i="2"/>
  <c r="AN71" i="2"/>
  <c r="AO71" i="2"/>
  <c r="AP71" i="2"/>
  <c r="AQ71" i="2"/>
  <c r="AR71" i="2"/>
  <c r="AS71" i="2"/>
  <c r="AT71" i="2"/>
  <c r="AU71" i="2"/>
  <c r="AV71" i="2"/>
  <c r="AZ71" i="2"/>
  <c r="BA71" i="2"/>
  <c r="BB71" i="2"/>
  <c r="BC71" i="2"/>
  <c r="BD71" i="2"/>
  <c r="BE71" i="2"/>
  <c r="BF71" i="2"/>
  <c r="BG71" i="2"/>
  <c r="BH71" i="2"/>
  <c r="BI71" i="2"/>
  <c r="CG13" i="2"/>
  <c r="AJ13" i="2"/>
  <c r="W13" i="2"/>
  <c r="AM13" i="2"/>
  <c r="AN13" i="2"/>
  <c r="AO13" i="2"/>
  <c r="AP13" i="2"/>
  <c r="AQ13" i="2"/>
  <c r="AR13" i="2"/>
  <c r="AS13" i="2"/>
  <c r="AT13" i="2"/>
  <c r="AU13" i="2"/>
  <c r="AV13" i="2"/>
  <c r="AZ13" i="2"/>
  <c r="BA13" i="2"/>
  <c r="BB13" i="2"/>
  <c r="BC13" i="2"/>
  <c r="BD13" i="2"/>
  <c r="BE13" i="2"/>
  <c r="BF13" i="2"/>
  <c r="BG13" i="2"/>
  <c r="BH13" i="2"/>
  <c r="BI13" i="2"/>
  <c r="CG12" i="2"/>
  <c r="AJ12" i="2"/>
  <c r="W12" i="2"/>
  <c r="AM12" i="2"/>
  <c r="AN12" i="2"/>
  <c r="AO12" i="2"/>
  <c r="AP12" i="2"/>
  <c r="AQ12" i="2"/>
  <c r="AR12" i="2"/>
  <c r="AS12" i="2"/>
  <c r="AT12" i="2"/>
  <c r="AU12" i="2"/>
  <c r="AV12" i="2"/>
  <c r="AZ12" i="2"/>
  <c r="BA12" i="2"/>
  <c r="BB12" i="2"/>
  <c r="BC12" i="2"/>
  <c r="BD12" i="2"/>
  <c r="BE12" i="2"/>
  <c r="BF12" i="2"/>
  <c r="BG12" i="2"/>
  <c r="BH12" i="2"/>
  <c r="BI12" i="2"/>
  <c r="CG70" i="2"/>
  <c r="AJ70" i="2"/>
  <c r="W70" i="2"/>
  <c r="AM70" i="2"/>
  <c r="AN70" i="2"/>
  <c r="AO70" i="2"/>
  <c r="AP70" i="2"/>
  <c r="AQ70" i="2"/>
  <c r="AR70" i="2"/>
  <c r="AS70" i="2"/>
  <c r="AT70" i="2"/>
  <c r="AU70" i="2"/>
  <c r="AV70" i="2"/>
  <c r="AZ70" i="2"/>
  <c r="BA70" i="2"/>
  <c r="BB70" i="2"/>
  <c r="BC70" i="2"/>
  <c r="BD70" i="2"/>
  <c r="BE70" i="2"/>
  <c r="BF70" i="2"/>
  <c r="BG70" i="2"/>
  <c r="BH70" i="2"/>
  <c r="BI70" i="2"/>
  <c r="CG483" i="2"/>
  <c r="AJ483" i="2"/>
  <c r="W483" i="2"/>
  <c r="AM483" i="2"/>
  <c r="AN483" i="2"/>
  <c r="AO483" i="2"/>
  <c r="AP483" i="2"/>
  <c r="AQ483" i="2"/>
  <c r="AR483" i="2"/>
  <c r="AS483" i="2"/>
  <c r="AT483" i="2"/>
  <c r="AU483" i="2"/>
  <c r="AV483" i="2"/>
  <c r="AZ483" i="2"/>
  <c r="BA483" i="2"/>
  <c r="BB483" i="2"/>
  <c r="BC483" i="2"/>
  <c r="BD483" i="2"/>
  <c r="BE483" i="2"/>
  <c r="BF483" i="2"/>
  <c r="BG483" i="2"/>
  <c r="BH483" i="2"/>
  <c r="BI483" i="2"/>
  <c r="CG226" i="2"/>
  <c r="AJ226" i="2"/>
  <c r="W226" i="2"/>
  <c r="AM226" i="2"/>
  <c r="AN226" i="2"/>
  <c r="AO226" i="2"/>
  <c r="AP226" i="2"/>
  <c r="AQ226" i="2"/>
  <c r="AR226" i="2"/>
  <c r="AS226" i="2"/>
  <c r="AT226" i="2"/>
  <c r="AU226" i="2"/>
  <c r="AV226" i="2"/>
  <c r="AZ226" i="2"/>
  <c r="BA226" i="2"/>
  <c r="BB226" i="2"/>
  <c r="BC226" i="2"/>
  <c r="BD226" i="2"/>
  <c r="BE226" i="2"/>
  <c r="BF226" i="2"/>
  <c r="BG226" i="2"/>
  <c r="BH226" i="2"/>
  <c r="BI226" i="2"/>
  <c r="CG11" i="2"/>
  <c r="AJ11" i="2"/>
  <c r="W11" i="2"/>
  <c r="AM11" i="2"/>
  <c r="AN11" i="2"/>
  <c r="AO11" i="2"/>
  <c r="AP11" i="2"/>
  <c r="AQ11" i="2"/>
  <c r="AR11" i="2"/>
  <c r="AS11" i="2"/>
  <c r="AT11" i="2"/>
  <c r="AU11" i="2"/>
  <c r="AV11" i="2"/>
  <c r="AZ11" i="2"/>
  <c r="BA11" i="2"/>
  <c r="BB11" i="2"/>
  <c r="BC11" i="2"/>
  <c r="BD11" i="2"/>
  <c r="BE11" i="2"/>
  <c r="BF11" i="2"/>
  <c r="BG11" i="2"/>
  <c r="BH11" i="2"/>
  <c r="BI11" i="2"/>
  <c r="CG276" i="2"/>
  <c r="AJ276" i="2"/>
  <c r="W276" i="2"/>
  <c r="AM276" i="2"/>
  <c r="AN276" i="2"/>
  <c r="AO276" i="2"/>
  <c r="AP276" i="2"/>
  <c r="AQ276" i="2"/>
  <c r="AR276" i="2"/>
  <c r="AS276" i="2"/>
  <c r="AT276" i="2"/>
  <c r="AU276" i="2"/>
  <c r="AV276" i="2"/>
  <c r="AZ276" i="2"/>
  <c r="BA276" i="2"/>
  <c r="BB276" i="2"/>
  <c r="BC276" i="2"/>
  <c r="BD276" i="2"/>
  <c r="BE276" i="2"/>
  <c r="BF276" i="2"/>
  <c r="BG276" i="2"/>
  <c r="BH276" i="2"/>
  <c r="BI276" i="2"/>
  <c r="CG495" i="2"/>
  <c r="AJ495" i="2"/>
  <c r="W495" i="2"/>
  <c r="AM495" i="2"/>
  <c r="AN495" i="2"/>
  <c r="AO495" i="2"/>
  <c r="AP495" i="2"/>
  <c r="AQ495" i="2"/>
  <c r="AR495" i="2"/>
  <c r="AS495" i="2"/>
  <c r="AT495" i="2"/>
  <c r="AU495" i="2"/>
  <c r="AV495" i="2"/>
  <c r="AZ495" i="2"/>
  <c r="BA495" i="2"/>
  <c r="BB495" i="2"/>
  <c r="BC495" i="2"/>
  <c r="BD495" i="2"/>
  <c r="BE495" i="2"/>
  <c r="BF495" i="2"/>
  <c r="BG495" i="2"/>
  <c r="BH495" i="2"/>
  <c r="BI495" i="2"/>
  <c r="CG278" i="2"/>
  <c r="AJ278" i="2"/>
  <c r="W278" i="2"/>
  <c r="AM278" i="2"/>
  <c r="AN278" i="2"/>
  <c r="AO278" i="2"/>
  <c r="AP278" i="2"/>
  <c r="AQ278" i="2"/>
  <c r="AR278" i="2"/>
  <c r="AS278" i="2"/>
  <c r="AT278" i="2"/>
  <c r="AU278" i="2"/>
  <c r="AV278" i="2"/>
  <c r="AZ278" i="2"/>
  <c r="BA278" i="2"/>
  <c r="BB278" i="2"/>
  <c r="BC278" i="2"/>
  <c r="BD278" i="2"/>
  <c r="BE278" i="2"/>
  <c r="BF278" i="2"/>
  <c r="BG278" i="2"/>
  <c r="BH278" i="2"/>
  <c r="BI278" i="2"/>
  <c r="CG324" i="2"/>
  <c r="AJ324" i="2"/>
  <c r="W324" i="2"/>
  <c r="AM324" i="2"/>
  <c r="AN324" i="2"/>
  <c r="AO324" i="2"/>
  <c r="AP324" i="2"/>
  <c r="AQ324" i="2"/>
  <c r="AR324" i="2"/>
  <c r="AS324" i="2"/>
  <c r="AT324" i="2"/>
  <c r="AU324" i="2"/>
  <c r="AV324" i="2"/>
  <c r="AZ324" i="2"/>
  <c r="BA324" i="2"/>
  <c r="BB324" i="2"/>
  <c r="BC324" i="2"/>
  <c r="BD324" i="2"/>
  <c r="BE324" i="2"/>
  <c r="BF324" i="2"/>
  <c r="BG324" i="2"/>
  <c r="BH324" i="2"/>
  <c r="BI324" i="2"/>
  <c r="CG10" i="2"/>
  <c r="AJ10" i="2"/>
  <c r="W10" i="2"/>
  <c r="AM10" i="2"/>
  <c r="AN10" i="2"/>
  <c r="AO10" i="2"/>
  <c r="AP10" i="2"/>
  <c r="AQ10" i="2"/>
  <c r="AR10" i="2"/>
  <c r="AS10" i="2"/>
  <c r="AT10" i="2"/>
  <c r="AU10" i="2"/>
  <c r="AV10" i="2"/>
  <c r="AZ10" i="2"/>
  <c r="BA10" i="2"/>
  <c r="BB10" i="2"/>
  <c r="BC10" i="2"/>
  <c r="BD10" i="2"/>
  <c r="BE10" i="2"/>
  <c r="BF10" i="2"/>
  <c r="BG10" i="2"/>
  <c r="BH10" i="2"/>
  <c r="BI10" i="2"/>
  <c r="CG9" i="2"/>
  <c r="AJ9" i="2"/>
  <c r="W9" i="2"/>
  <c r="AM9" i="2"/>
  <c r="AN9" i="2"/>
  <c r="AO9" i="2"/>
  <c r="AP9" i="2"/>
  <c r="AQ9" i="2"/>
  <c r="AR9" i="2"/>
  <c r="AS9" i="2"/>
  <c r="AT9" i="2"/>
  <c r="AU9" i="2"/>
  <c r="AV9" i="2"/>
  <c r="AZ9" i="2"/>
  <c r="BA9" i="2"/>
  <c r="BB9" i="2"/>
  <c r="BC9" i="2"/>
  <c r="BD9" i="2"/>
  <c r="BE9" i="2"/>
  <c r="BF9" i="2"/>
  <c r="BG9" i="2"/>
  <c r="BH9" i="2"/>
  <c r="BI9" i="2"/>
  <c r="CG272" i="2"/>
  <c r="AJ272" i="2"/>
  <c r="W272" i="2"/>
  <c r="AM272" i="2"/>
  <c r="AN272" i="2"/>
  <c r="AO272" i="2"/>
  <c r="AP272" i="2"/>
  <c r="AQ272" i="2"/>
  <c r="AR272" i="2"/>
  <c r="AS272" i="2"/>
  <c r="AT272" i="2"/>
  <c r="AU272" i="2"/>
  <c r="AV272" i="2"/>
  <c r="AZ272" i="2"/>
  <c r="BA272" i="2"/>
  <c r="BB272" i="2"/>
  <c r="BC272" i="2"/>
  <c r="BD272" i="2"/>
  <c r="BE272" i="2"/>
  <c r="BF272" i="2"/>
  <c r="BG272" i="2"/>
  <c r="BH272" i="2"/>
  <c r="BI272" i="2"/>
  <c r="CG69" i="2"/>
  <c r="AJ69" i="2"/>
  <c r="W69" i="2"/>
  <c r="AM69" i="2"/>
  <c r="AN69" i="2"/>
  <c r="AO69" i="2"/>
  <c r="AP69" i="2"/>
  <c r="AQ69" i="2"/>
  <c r="AR69" i="2"/>
  <c r="AS69" i="2"/>
  <c r="AT69" i="2"/>
  <c r="AU69" i="2"/>
  <c r="AV69" i="2"/>
  <c r="AZ69" i="2"/>
  <c r="BA69" i="2"/>
  <c r="BB69" i="2"/>
  <c r="BC69" i="2"/>
  <c r="BD69" i="2"/>
  <c r="BE69" i="2"/>
  <c r="BF69" i="2"/>
  <c r="BG69" i="2"/>
  <c r="BH69" i="2"/>
  <c r="BI69" i="2"/>
  <c r="CG277" i="2"/>
  <c r="AJ277" i="2"/>
  <c r="W277" i="2"/>
  <c r="AM277" i="2"/>
  <c r="AN277" i="2"/>
  <c r="AO277" i="2"/>
  <c r="AP277" i="2"/>
  <c r="AQ277" i="2"/>
  <c r="AR277" i="2"/>
  <c r="AS277" i="2"/>
  <c r="AT277" i="2"/>
  <c r="AU277" i="2"/>
  <c r="AV277" i="2"/>
  <c r="AZ277" i="2"/>
  <c r="BA277" i="2"/>
  <c r="BB277" i="2"/>
  <c r="BC277" i="2"/>
  <c r="BD277" i="2"/>
  <c r="BE277" i="2"/>
  <c r="BF277" i="2"/>
  <c r="BG277" i="2"/>
  <c r="BH277" i="2"/>
  <c r="BI277" i="2"/>
  <c r="CG494" i="2"/>
  <c r="AJ494" i="2"/>
  <c r="W494" i="2"/>
  <c r="AM494" i="2"/>
  <c r="AN494" i="2"/>
  <c r="AO494" i="2"/>
  <c r="AP494" i="2"/>
  <c r="AQ494" i="2"/>
  <c r="AR494" i="2"/>
  <c r="AS494" i="2"/>
  <c r="AT494" i="2"/>
  <c r="AU494" i="2"/>
  <c r="AV494" i="2"/>
  <c r="AZ494" i="2"/>
  <c r="BA494" i="2"/>
  <c r="BB494" i="2"/>
  <c r="BC494" i="2"/>
  <c r="BD494" i="2"/>
  <c r="BE494" i="2"/>
  <c r="BF494" i="2"/>
  <c r="BG494" i="2"/>
  <c r="BH494" i="2"/>
  <c r="BI494" i="2"/>
  <c r="CG240" i="2"/>
  <c r="AJ240" i="2"/>
  <c r="W240" i="2"/>
  <c r="AM240" i="2"/>
  <c r="AN240" i="2"/>
  <c r="AO240" i="2"/>
  <c r="AP240" i="2"/>
  <c r="AQ240" i="2"/>
  <c r="AR240" i="2"/>
  <c r="AS240" i="2"/>
  <c r="AT240" i="2"/>
  <c r="AU240" i="2"/>
  <c r="AV240" i="2"/>
  <c r="AZ240" i="2"/>
  <c r="BA240" i="2"/>
  <c r="BB240" i="2"/>
  <c r="BC240" i="2"/>
  <c r="BD240" i="2"/>
  <c r="BE240" i="2"/>
  <c r="BF240" i="2"/>
  <c r="BG240" i="2"/>
  <c r="BH240" i="2"/>
  <c r="BI240" i="2"/>
  <c r="CG493" i="2"/>
  <c r="AJ493" i="2"/>
  <c r="W493" i="2"/>
  <c r="AM493" i="2"/>
  <c r="AN493" i="2"/>
  <c r="AO493" i="2"/>
  <c r="AP493" i="2"/>
  <c r="AQ493" i="2"/>
  <c r="AR493" i="2"/>
  <c r="AS493" i="2"/>
  <c r="AT493" i="2"/>
  <c r="AU493" i="2"/>
  <c r="AV493" i="2"/>
  <c r="AZ493" i="2"/>
  <c r="BA493" i="2"/>
  <c r="BB493" i="2"/>
  <c r="BC493" i="2"/>
  <c r="BD493" i="2"/>
  <c r="BE493" i="2"/>
  <c r="BF493" i="2"/>
  <c r="BG493" i="2"/>
  <c r="BH493" i="2"/>
  <c r="BI493" i="2"/>
  <c r="CG8" i="2"/>
  <c r="AJ8" i="2"/>
  <c r="W8" i="2"/>
  <c r="AM8" i="2"/>
  <c r="AN8" i="2"/>
  <c r="AO8" i="2"/>
  <c r="AP8" i="2"/>
  <c r="AQ8" i="2"/>
  <c r="AR8" i="2"/>
  <c r="AS8" i="2"/>
  <c r="AT8" i="2"/>
  <c r="AU8" i="2"/>
  <c r="AV8" i="2"/>
  <c r="AZ8" i="2"/>
  <c r="BA8" i="2"/>
  <c r="BB8" i="2"/>
  <c r="BC8" i="2"/>
  <c r="BD8" i="2"/>
  <c r="BE8" i="2"/>
  <c r="BF8" i="2"/>
  <c r="BG8" i="2"/>
  <c r="BH8" i="2"/>
  <c r="BI8" i="2"/>
  <c r="CG68" i="2"/>
  <c r="AJ68" i="2"/>
  <c r="W68" i="2"/>
  <c r="AM68" i="2"/>
  <c r="AN68" i="2"/>
  <c r="AO68" i="2"/>
  <c r="AP68" i="2"/>
  <c r="AQ68" i="2"/>
  <c r="AR68" i="2"/>
  <c r="AS68" i="2"/>
  <c r="AT68" i="2"/>
  <c r="AU68" i="2"/>
  <c r="AV68" i="2"/>
  <c r="AZ68" i="2"/>
  <c r="BA68" i="2"/>
  <c r="BB68" i="2"/>
  <c r="BC68" i="2"/>
  <c r="BD68" i="2"/>
  <c r="BE68" i="2"/>
  <c r="BF68" i="2"/>
  <c r="BG68" i="2"/>
  <c r="BH68" i="2"/>
  <c r="BI68" i="2"/>
  <c r="CG7" i="2"/>
  <c r="AJ7" i="2"/>
  <c r="W7" i="2"/>
  <c r="AM7" i="2"/>
  <c r="AN7" i="2"/>
  <c r="AO7" i="2"/>
  <c r="AP7" i="2"/>
  <c r="AQ7" i="2"/>
  <c r="AR7" i="2"/>
  <c r="AS7" i="2"/>
  <c r="AT7" i="2"/>
  <c r="AU7" i="2"/>
  <c r="AV7" i="2"/>
  <c r="AZ7" i="2"/>
  <c r="BA7" i="2"/>
  <c r="BB7" i="2"/>
  <c r="BC7" i="2"/>
  <c r="BD7" i="2"/>
  <c r="BE7" i="2"/>
  <c r="BF7" i="2"/>
  <c r="BG7" i="2"/>
  <c r="BH7" i="2"/>
  <c r="BI7" i="2"/>
  <c r="CG323" i="2"/>
  <c r="AJ323" i="2"/>
  <c r="W323" i="2"/>
  <c r="AM323" i="2"/>
  <c r="AN323" i="2"/>
  <c r="AO323" i="2"/>
  <c r="AP323" i="2"/>
  <c r="AQ323" i="2"/>
  <c r="AR323" i="2"/>
  <c r="AS323" i="2"/>
  <c r="AT323" i="2"/>
  <c r="AU323" i="2"/>
  <c r="AV323" i="2"/>
  <c r="AZ323" i="2"/>
  <c r="BA323" i="2"/>
  <c r="BB323" i="2"/>
  <c r="BC323" i="2"/>
  <c r="BD323" i="2"/>
  <c r="BE323" i="2"/>
  <c r="BF323" i="2"/>
  <c r="BG323" i="2"/>
  <c r="BH323" i="2"/>
  <c r="BI323" i="2"/>
  <c r="CG220" i="2"/>
  <c r="AJ220" i="2"/>
  <c r="W220" i="2"/>
  <c r="AM220" i="2"/>
  <c r="AN220" i="2"/>
  <c r="AO220" i="2"/>
  <c r="AP220" i="2"/>
  <c r="AQ220" i="2"/>
  <c r="AR220" i="2"/>
  <c r="AS220" i="2"/>
  <c r="AT220" i="2"/>
  <c r="AU220" i="2"/>
  <c r="AV220" i="2"/>
  <c r="AZ220" i="2"/>
  <c r="BA220" i="2"/>
  <c r="BB220" i="2"/>
  <c r="BC220" i="2"/>
  <c r="BD220" i="2"/>
  <c r="BE220" i="2"/>
  <c r="BF220" i="2"/>
  <c r="BG220" i="2"/>
  <c r="BH220" i="2"/>
  <c r="BI220" i="2"/>
  <c r="CG291" i="2"/>
  <c r="AJ291" i="2"/>
  <c r="W291" i="2"/>
  <c r="AM291" i="2"/>
  <c r="AN291" i="2"/>
  <c r="AO291" i="2"/>
  <c r="AP291" i="2"/>
  <c r="AQ291" i="2"/>
  <c r="AR291" i="2"/>
  <c r="AS291" i="2"/>
  <c r="AT291" i="2"/>
  <c r="AU291" i="2"/>
  <c r="AV291" i="2"/>
  <c r="AZ291" i="2"/>
  <c r="BA291" i="2"/>
  <c r="BB291" i="2"/>
  <c r="BC291" i="2"/>
  <c r="BD291" i="2"/>
  <c r="BE291" i="2"/>
  <c r="BF291" i="2"/>
  <c r="BG291" i="2"/>
  <c r="BH291" i="2"/>
  <c r="BI291" i="2"/>
  <c r="CG6" i="2"/>
  <c r="AJ6" i="2"/>
  <c r="W6" i="2"/>
  <c r="AM6" i="2"/>
  <c r="AN6" i="2"/>
  <c r="AO6" i="2"/>
  <c r="AP6" i="2"/>
  <c r="AQ6" i="2"/>
  <c r="AR6" i="2"/>
  <c r="AS6" i="2"/>
  <c r="AT6" i="2"/>
  <c r="AU6" i="2"/>
  <c r="AV6" i="2"/>
  <c r="AZ6" i="2"/>
  <c r="BA6" i="2"/>
  <c r="BB6" i="2"/>
  <c r="BC6" i="2"/>
  <c r="BD6" i="2"/>
  <c r="BE6" i="2"/>
  <c r="BF6" i="2"/>
  <c r="BG6" i="2"/>
  <c r="BH6" i="2"/>
  <c r="BI6" i="2"/>
  <c r="CG290" i="2"/>
  <c r="AJ290" i="2"/>
  <c r="W290" i="2"/>
  <c r="AM290" i="2"/>
  <c r="AN290" i="2"/>
  <c r="AO290" i="2"/>
  <c r="AP290" i="2"/>
  <c r="AQ290" i="2"/>
  <c r="AR290" i="2"/>
  <c r="AS290" i="2"/>
  <c r="AT290" i="2"/>
  <c r="AU290" i="2"/>
  <c r="AV290" i="2"/>
  <c r="AZ290" i="2"/>
  <c r="BA290" i="2"/>
  <c r="BB290" i="2"/>
  <c r="BC290" i="2"/>
  <c r="BD290" i="2"/>
  <c r="BE290" i="2"/>
  <c r="BF290" i="2"/>
  <c r="BG290" i="2"/>
  <c r="BH290" i="2"/>
  <c r="BI290" i="2"/>
  <c r="CG261" i="2"/>
  <c r="AJ261" i="2"/>
  <c r="W261" i="2"/>
  <c r="AM261" i="2"/>
  <c r="AN261" i="2"/>
  <c r="AO261" i="2"/>
  <c r="AP261" i="2"/>
  <c r="AQ261" i="2"/>
  <c r="AR261" i="2"/>
  <c r="AS261" i="2"/>
  <c r="AT261" i="2"/>
  <c r="AU261" i="2"/>
  <c r="AV261" i="2"/>
  <c r="AZ261" i="2"/>
  <c r="BA261" i="2"/>
  <c r="BB261" i="2"/>
  <c r="BC261" i="2"/>
  <c r="BD261" i="2"/>
  <c r="BE261" i="2"/>
  <c r="BF261" i="2"/>
  <c r="BG261" i="2"/>
  <c r="BH261" i="2"/>
  <c r="BI261" i="2"/>
  <c r="CG289" i="2"/>
  <c r="AJ289" i="2"/>
  <c r="W289" i="2"/>
  <c r="AM289" i="2"/>
  <c r="AN289" i="2"/>
  <c r="AO289" i="2"/>
  <c r="AP289" i="2"/>
  <c r="AQ289" i="2"/>
  <c r="AR289" i="2"/>
  <c r="AS289" i="2"/>
  <c r="AT289" i="2"/>
  <c r="AU289" i="2"/>
  <c r="AV289" i="2"/>
  <c r="AZ289" i="2"/>
  <c r="BA289" i="2"/>
  <c r="BB289" i="2"/>
  <c r="BC289" i="2"/>
  <c r="BD289" i="2"/>
  <c r="BE289" i="2"/>
  <c r="BF289" i="2"/>
  <c r="BG289" i="2"/>
  <c r="BH289" i="2"/>
  <c r="BI289" i="2"/>
  <c r="CG222" i="2"/>
  <c r="AJ222" i="2"/>
  <c r="W222" i="2"/>
  <c r="AM222" i="2"/>
  <c r="AN222" i="2"/>
  <c r="AO222" i="2"/>
  <c r="AP222" i="2"/>
  <c r="AQ222" i="2"/>
  <c r="AR222" i="2"/>
  <c r="AS222" i="2"/>
  <c r="AT222" i="2"/>
  <c r="AU222" i="2"/>
  <c r="AV222" i="2"/>
  <c r="AZ222" i="2"/>
  <c r="BA222" i="2"/>
  <c r="BB222" i="2"/>
  <c r="BC222" i="2"/>
  <c r="BD222" i="2"/>
  <c r="BE222" i="2"/>
  <c r="BF222" i="2"/>
  <c r="BG222" i="2"/>
  <c r="BH222" i="2"/>
  <c r="BI222" i="2"/>
  <c r="CG288" i="2"/>
  <c r="AJ288" i="2"/>
  <c r="W288" i="2"/>
  <c r="AM288" i="2"/>
  <c r="AN288" i="2"/>
  <c r="AO288" i="2"/>
  <c r="AP288" i="2"/>
  <c r="AQ288" i="2"/>
  <c r="AR288" i="2"/>
  <c r="AS288" i="2"/>
  <c r="AT288" i="2"/>
  <c r="AU288" i="2"/>
  <c r="AV288" i="2"/>
  <c r="AZ288" i="2"/>
  <c r="BA288" i="2"/>
  <c r="BB288" i="2"/>
  <c r="BC288" i="2"/>
  <c r="BD288" i="2"/>
  <c r="BE288" i="2"/>
  <c r="BF288" i="2"/>
  <c r="BG288" i="2"/>
  <c r="BH288" i="2"/>
  <c r="BI288" i="2"/>
  <c r="CG260" i="2"/>
  <c r="AJ260" i="2"/>
  <c r="W260" i="2"/>
  <c r="AM260" i="2"/>
  <c r="AN260" i="2"/>
  <c r="AO260" i="2"/>
  <c r="AP260" i="2"/>
  <c r="AQ260" i="2"/>
  <c r="AR260" i="2"/>
  <c r="AS260" i="2"/>
  <c r="AT260" i="2"/>
  <c r="AU260" i="2"/>
  <c r="AV260" i="2"/>
  <c r="AZ260" i="2"/>
  <c r="BA260" i="2"/>
  <c r="BB260" i="2"/>
  <c r="BC260" i="2"/>
  <c r="BD260" i="2"/>
  <c r="BE260" i="2"/>
  <c r="BF260" i="2"/>
  <c r="BG260" i="2"/>
  <c r="BH260" i="2"/>
  <c r="BI260" i="2"/>
  <c r="CG287" i="2"/>
  <c r="AJ287" i="2"/>
  <c r="W287" i="2"/>
  <c r="AM287" i="2"/>
  <c r="AN287" i="2"/>
  <c r="AO287" i="2"/>
  <c r="AP287" i="2"/>
  <c r="AQ287" i="2"/>
  <c r="AR287" i="2"/>
  <c r="AS287" i="2"/>
  <c r="AT287" i="2"/>
  <c r="AU287" i="2"/>
  <c r="AV287" i="2"/>
  <c r="AZ287" i="2"/>
  <c r="BA287" i="2"/>
  <c r="BB287" i="2"/>
  <c r="BC287" i="2"/>
  <c r="BD287" i="2"/>
  <c r="BE287" i="2"/>
  <c r="BF287" i="2"/>
  <c r="BG287" i="2"/>
  <c r="BH287" i="2"/>
  <c r="BI287" i="2"/>
  <c r="CG262" i="2"/>
  <c r="AJ262" i="2"/>
  <c r="W262" i="2"/>
  <c r="AM262" i="2"/>
  <c r="AN262" i="2"/>
  <c r="AO262" i="2"/>
  <c r="AP262" i="2"/>
  <c r="AQ262" i="2"/>
  <c r="AR262" i="2"/>
  <c r="AS262" i="2"/>
  <c r="AT262" i="2"/>
  <c r="AU262" i="2"/>
  <c r="AV262" i="2"/>
  <c r="AZ262" i="2"/>
  <c r="BA262" i="2"/>
  <c r="BB262" i="2"/>
  <c r="BC262" i="2"/>
  <c r="BD262" i="2"/>
  <c r="BE262" i="2"/>
  <c r="BF262" i="2"/>
  <c r="BG262" i="2"/>
  <c r="BH262" i="2"/>
  <c r="BI262" i="2"/>
  <c r="CG286" i="2"/>
  <c r="AJ286" i="2"/>
  <c r="W286" i="2"/>
  <c r="AM286" i="2"/>
  <c r="AN286" i="2"/>
  <c r="AO286" i="2"/>
  <c r="AP286" i="2"/>
  <c r="AQ286" i="2"/>
  <c r="AR286" i="2"/>
  <c r="AS286" i="2"/>
  <c r="AT286" i="2"/>
  <c r="AU286" i="2"/>
  <c r="AV286" i="2"/>
  <c r="AZ286" i="2"/>
  <c r="BA286" i="2"/>
  <c r="BB286" i="2"/>
  <c r="BC286" i="2"/>
  <c r="BD286" i="2"/>
  <c r="BE286" i="2"/>
  <c r="BF286" i="2"/>
  <c r="BG286" i="2"/>
  <c r="BH286" i="2"/>
  <c r="BI286" i="2"/>
  <c r="CG5" i="2"/>
  <c r="AJ5" i="2"/>
  <c r="W5" i="2"/>
  <c r="AM5" i="2"/>
  <c r="AN5" i="2"/>
  <c r="AO5" i="2"/>
  <c r="AP5" i="2"/>
  <c r="AQ5" i="2"/>
  <c r="AR5" i="2"/>
  <c r="AS5" i="2"/>
  <c r="AT5" i="2"/>
  <c r="AU5" i="2"/>
  <c r="AV5" i="2"/>
  <c r="AZ5" i="2"/>
  <c r="BA5" i="2"/>
  <c r="BB5" i="2"/>
  <c r="BC5" i="2"/>
  <c r="BD5" i="2"/>
  <c r="BE5" i="2"/>
  <c r="BF5" i="2"/>
  <c r="BG5" i="2"/>
  <c r="BH5" i="2"/>
  <c r="BI5" i="2"/>
  <c r="AM544" i="2"/>
  <c r="AN544" i="2"/>
  <c r="AO544" i="2"/>
  <c r="AP544" i="2"/>
  <c r="AQ544" i="2"/>
  <c r="AR544" i="2"/>
  <c r="AS544" i="2"/>
  <c r="AT544" i="2"/>
  <c r="AU544" i="2"/>
  <c r="AV544" i="2"/>
  <c r="AZ544" i="2"/>
  <c r="BA544" i="2"/>
  <c r="BB544" i="2"/>
  <c r="BC544" i="2"/>
  <c r="BD544" i="2"/>
  <c r="BE544" i="2"/>
  <c r="BF544" i="2"/>
  <c r="BG544" i="2"/>
  <c r="BH544" i="2"/>
  <c r="BI544" i="2"/>
  <c r="AJ544" i="2"/>
  <c r="W544" i="2"/>
  <c r="CG137" i="2"/>
  <c r="AJ137" i="2"/>
  <c r="W137" i="2"/>
  <c r="AM137" i="2"/>
  <c r="AN137" i="2"/>
  <c r="AO137" i="2"/>
  <c r="AP137" i="2"/>
  <c r="AQ137" i="2"/>
  <c r="AR137" i="2"/>
  <c r="AS137" i="2"/>
  <c r="AT137" i="2"/>
  <c r="AU137" i="2"/>
  <c r="AV137" i="2"/>
  <c r="AZ137" i="2"/>
  <c r="BA137" i="2"/>
  <c r="BB137" i="2"/>
  <c r="BC137" i="2"/>
  <c r="BD137" i="2"/>
  <c r="BE137" i="2"/>
  <c r="BF137" i="2"/>
  <c r="BG137" i="2"/>
  <c r="BH137" i="2"/>
  <c r="BI137" i="2"/>
  <c r="CG162" i="2"/>
  <c r="AJ162" i="2"/>
  <c r="W162" i="2"/>
  <c r="AM162" i="2"/>
  <c r="AN162" i="2"/>
  <c r="AO162" i="2"/>
  <c r="AP162" i="2"/>
  <c r="AQ162" i="2"/>
  <c r="AR162" i="2"/>
  <c r="AS162" i="2"/>
  <c r="AT162" i="2"/>
  <c r="AU162" i="2"/>
  <c r="AV162" i="2"/>
  <c r="AZ162" i="2"/>
  <c r="BA162" i="2"/>
  <c r="BB162" i="2"/>
  <c r="BC162" i="2"/>
  <c r="BD162" i="2"/>
  <c r="BE162" i="2"/>
  <c r="BF162" i="2"/>
  <c r="BG162" i="2"/>
  <c r="BH162" i="2"/>
  <c r="BI162" i="2"/>
  <c r="CG358" i="2"/>
  <c r="AJ358" i="2"/>
  <c r="W358" i="2"/>
  <c r="AM358" i="2"/>
  <c r="AN358" i="2"/>
  <c r="AO358" i="2"/>
  <c r="AP358" i="2"/>
  <c r="AQ358" i="2"/>
  <c r="AR358" i="2"/>
  <c r="AS358" i="2"/>
  <c r="AT358" i="2"/>
  <c r="AU358" i="2"/>
  <c r="AV358" i="2"/>
  <c r="AZ358" i="2"/>
  <c r="BA358" i="2"/>
  <c r="BB358" i="2"/>
  <c r="BC358" i="2"/>
  <c r="BD358" i="2"/>
  <c r="BE358" i="2"/>
  <c r="BF358" i="2"/>
  <c r="BG358" i="2"/>
  <c r="BH358" i="2"/>
  <c r="BI358" i="2"/>
  <c r="AM540" i="2"/>
  <c r="AN540" i="2"/>
  <c r="AO540" i="2"/>
  <c r="AP540" i="2"/>
  <c r="AQ540" i="2"/>
  <c r="AR540" i="2"/>
  <c r="AS540" i="2"/>
  <c r="AT540" i="2"/>
  <c r="AU540" i="2"/>
  <c r="AV540" i="2"/>
  <c r="AZ540" i="2"/>
  <c r="BA540" i="2"/>
  <c r="BB540" i="2"/>
  <c r="BC540" i="2"/>
  <c r="BD540" i="2"/>
  <c r="BE540" i="2"/>
  <c r="BF540" i="2"/>
  <c r="BG540" i="2"/>
  <c r="BH540" i="2"/>
  <c r="BI540" i="2"/>
  <c r="AJ540" i="2"/>
  <c r="W540" i="2"/>
  <c r="CG161" i="2"/>
  <c r="AJ161" i="2"/>
  <c r="W161" i="2"/>
  <c r="AM161" i="2"/>
  <c r="AN161" i="2"/>
  <c r="AO161" i="2"/>
  <c r="AP161" i="2"/>
  <c r="AQ161" i="2"/>
  <c r="AR161" i="2"/>
  <c r="AS161" i="2"/>
  <c r="AT161" i="2"/>
  <c r="AU161" i="2"/>
  <c r="AV161" i="2"/>
  <c r="AZ161" i="2"/>
  <c r="BA161" i="2"/>
  <c r="BB161" i="2"/>
  <c r="BC161" i="2"/>
  <c r="BD161" i="2"/>
  <c r="BE161" i="2"/>
  <c r="BF161" i="2"/>
  <c r="BG161" i="2"/>
  <c r="BH161" i="2"/>
  <c r="BI161" i="2"/>
  <c r="CG322" i="2"/>
  <c r="AJ322" i="2"/>
  <c r="W322" i="2"/>
  <c r="AM322" i="2"/>
  <c r="AN322" i="2"/>
  <c r="AO322" i="2"/>
  <c r="AP322" i="2"/>
  <c r="AQ322" i="2"/>
  <c r="AR322" i="2"/>
  <c r="AS322" i="2"/>
  <c r="AT322" i="2"/>
  <c r="AU322" i="2"/>
  <c r="AV322" i="2"/>
  <c r="AZ322" i="2"/>
  <c r="BA322" i="2"/>
  <c r="BB322" i="2"/>
  <c r="BC322" i="2"/>
  <c r="BD322" i="2"/>
  <c r="BE322" i="2"/>
  <c r="BF322" i="2"/>
  <c r="BG322" i="2"/>
  <c r="BH322" i="2"/>
  <c r="BI322" i="2"/>
  <c r="AM564" i="2"/>
  <c r="AN564" i="2"/>
  <c r="AO564" i="2"/>
  <c r="AP564" i="2"/>
  <c r="AQ564" i="2"/>
  <c r="AR564" i="2"/>
  <c r="AS564" i="2"/>
  <c r="AT564" i="2"/>
  <c r="AU564" i="2"/>
  <c r="AV564" i="2"/>
  <c r="AZ564" i="2"/>
  <c r="BA564" i="2"/>
  <c r="BB564" i="2"/>
  <c r="BC564" i="2"/>
  <c r="BD564" i="2"/>
  <c r="BE564" i="2"/>
  <c r="BF564" i="2"/>
  <c r="BG564" i="2"/>
  <c r="BH564" i="2"/>
  <c r="BI564" i="2"/>
  <c r="AJ564" i="2"/>
  <c r="W564" i="2"/>
  <c r="CG285" i="2"/>
  <c r="AJ285" i="2"/>
  <c r="W285" i="2"/>
  <c r="AM285" i="2"/>
  <c r="AN285" i="2"/>
  <c r="AO285" i="2"/>
  <c r="AP285" i="2"/>
  <c r="AQ285" i="2"/>
  <c r="AR285" i="2"/>
  <c r="AS285" i="2"/>
  <c r="AT285" i="2"/>
  <c r="AU285" i="2"/>
  <c r="AV285" i="2"/>
  <c r="AZ285" i="2"/>
  <c r="BA285" i="2"/>
  <c r="BB285" i="2"/>
  <c r="BC285" i="2"/>
  <c r="BD285" i="2"/>
  <c r="BE285" i="2"/>
  <c r="BF285" i="2"/>
  <c r="BG285" i="2"/>
  <c r="BH285" i="2"/>
  <c r="BI285" i="2"/>
  <c r="AM558" i="2"/>
  <c r="AN558" i="2"/>
  <c r="AO558" i="2"/>
  <c r="AP558" i="2"/>
  <c r="AQ558" i="2"/>
  <c r="AR558" i="2"/>
  <c r="AS558" i="2"/>
  <c r="AT558" i="2"/>
  <c r="AU558" i="2"/>
  <c r="AV558" i="2"/>
  <c r="AZ558" i="2"/>
  <c r="BA558" i="2"/>
  <c r="BB558" i="2"/>
  <c r="BC558" i="2"/>
  <c r="BD558" i="2"/>
  <c r="BE558" i="2"/>
  <c r="BF558" i="2"/>
  <c r="BG558" i="2"/>
  <c r="BH558" i="2"/>
  <c r="BI558" i="2"/>
  <c r="AJ558" i="2"/>
  <c r="W558" i="2"/>
  <c r="CG357" i="2"/>
  <c r="AJ357" i="2"/>
  <c r="W357" i="2"/>
  <c r="AM357" i="2"/>
  <c r="AN357" i="2"/>
  <c r="AO357" i="2"/>
  <c r="AP357" i="2"/>
  <c r="AQ357" i="2"/>
  <c r="AR357" i="2"/>
  <c r="AS357" i="2"/>
  <c r="AT357" i="2"/>
  <c r="AU357" i="2"/>
  <c r="AV357" i="2"/>
  <c r="AZ357" i="2"/>
  <c r="BA357" i="2"/>
  <c r="BB357" i="2"/>
  <c r="BC357" i="2"/>
  <c r="BD357" i="2"/>
  <c r="BE357" i="2"/>
  <c r="BF357" i="2"/>
  <c r="BG357" i="2"/>
  <c r="BH357" i="2"/>
  <c r="BI357" i="2"/>
  <c r="CG610" i="2"/>
  <c r="AJ610" i="2"/>
  <c r="W610" i="2"/>
  <c r="AM610" i="2"/>
  <c r="AN610" i="2"/>
  <c r="AO610" i="2"/>
  <c r="AP610" i="2"/>
  <c r="AQ610" i="2"/>
  <c r="AR610" i="2"/>
  <c r="AS610" i="2"/>
  <c r="AT610" i="2"/>
  <c r="AU610" i="2"/>
  <c r="AV610" i="2"/>
  <c r="AZ610" i="2"/>
  <c r="BA610" i="2"/>
  <c r="BB610" i="2"/>
  <c r="BC610" i="2"/>
  <c r="BD610" i="2"/>
  <c r="BE610" i="2"/>
  <c r="BF610" i="2"/>
  <c r="BG610" i="2"/>
  <c r="BH610" i="2"/>
  <c r="BI610" i="2"/>
  <c r="CG556" i="2"/>
  <c r="AJ556" i="2"/>
  <c r="W556" i="2"/>
  <c r="AM556" i="2"/>
  <c r="AN556" i="2"/>
  <c r="AO556" i="2"/>
  <c r="AP556" i="2"/>
  <c r="AQ556" i="2"/>
  <c r="AR556" i="2"/>
  <c r="AS556" i="2"/>
  <c r="AT556" i="2"/>
  <c r="AU556" i="2"/>
  <c r="AV556" i="2"/>
  <c r="AZ556" i="2"/>
  <c r="BA556" i="2"/>
  <c r="BB556" i="2"/>
  <c r="BC556" i="2"/>
  <c r="BD556" i="2"/>
  <c r="BE556" i="2"/>
  <c r="BF556" i="2"/>
  <c r="BG556" i="2"/>
  <c r="BH556" i="2"/>
  <c r="BI556" i="2"/>
  <c r="CG364" i="2"/>
  <c r="AJ364" i="2"/>
  <c r="W364" i="2"/>
  <c r="AM364" i="2"/>
  <c r="AN364" i="2"/>
  <c r="AO364" i="2"/>
  <c r="AP364" i="2"/>
  <c r="AQ364" i="2"/>
  <c r="AR364" i="2"/>
  <c r="AS364" i="2"/>
  <c r="AT364" i="2"/>
  <c r="AU364" i="2"/>
  <c r="AV364" i="2"/>
  <c r="AZ364" i="2"/>
  <c r="BA364" i="2"/>
  <c r="BB364" i="2"/>
  <c r="BC364" i="2"/>
  <c r="BD364" i="2"/>
  <c r="BE364" i="2"/>
  <c r="BF364" i="2"/>
  <c r="BG364" i="2"/>
  <c r="BH364" i="2"/>
  <c r="BI364" i="2"/>
  <c r="AM541" i="2"/>
  <c r="AN541" i="2"/>
  <c r="AO541" i="2"/>
  <c r="AP541" i="2"/>
  <c r="AQ541" i="2"/>
  <c r="AR541" i="2"/>
  <c r="AS541" i="2"/>
  <c r="AT541" i="2"/>
  <c r="AU541" i="2"/>
  <c r="AV541" i="2"/>
  <c r="AZ541" i="2"/>
  <c r="BA541" i="2"/>
  <c r="BB541" i="2"/>
  <c r="BC541" i="2"/>
  <c r="BD541" i="2"/>
  <c r="BE541" i="2"/>
  <c r="BF541" i="2"/>
  <c r="BG541" i="2"/>
  <c r="BH541" i="2"/>
  <c r="BI541" i="2"/>
  <c r="AJ541" i="2"/>
  <c r="W541" i="2"/>
  <c r="CG552" i="2"/>
  <c r="AJ552" i="2"/>
  <c r="W552" i="2"/>
  <c r="AM552" i="2"/>
  <c r="AN552" i="2"/>
  <c r="AO552" i="2"/>
  <c r="AP552" i="2"/>
  <c r="AQ552" i="2"/>
  <c r="AR552" i="2"/>
  <c r="AS552" i="2"/>
  <c r="AT552" i="2"/>
  <c r="AU552" i="2"/>
  <c r="AV552" i="2"/>
  <c r="AZ552" i="2"/>
  <c r="BA552" i="2"/>
  <c r="BB552" i="2"/>
  <c r="BC552" i="2"/>
  <c r="BD552" i="2"/>
  <c r="BE552" i="2"/>
  <c r="BF552" i="2"/>
  <c r="BG552" i="2"/>
  <c r="BH552" i="2"/>
  <c r="BI552" i="2"/>
  <c r="CG551" i="2"/>
  <c r="AJ551" i="2"/>
  <c r="W551" i="2"/>
  <c r="AM551" i="2"/>
  <c r="AN551" i="2"/>
  <c r="AO551" i="2"/>
  <c r="AP551" i="2"/>
  <c r="AQ551" i="2"/>
  <c r="AR551" i="2"/>
  <c r="AS551" i="2"/>
  <c r="AT551" i="2"/>
  <c r="AU551" i="2"/>
  <c r="AV551" i="2"/>
  <c r="AZ551" i="2"/>
  <c r="BA551" i="2"/>
  <c r="BB551" i="2"/>
  <c r="BC551" i="2"/>
  <c r="BD551" i="2"/>
  <c r="BE551" i="2"/>
  <c r="BF551" i="2"/>
  <c r="BG551" i="2"/>
  <c r="BH551" i="2"/>
  <c r="BI551" i="2"/>
  <c r="AM463" i="2"/>
  <c r="AN463" i="2"/>
  <c r="AO463" i="2"/>
  <c r="AP463" i="2"/>
  <c r="AQ463" i="2"/>
  <c r="AR463" i="2"/>
  <c r="AS463" i="2"/>
  <c r="AT463" i="2"/>
  <c r="AU463" i="2"/>
  <c r="AV463" i="2"/>
  <c r="AZ463" i="2"/>
  <c r="BA463" i="2"/>
  <c r="BB463" i="2"/>
  <c r="BC463" i="2"/>
  <c r="BD463" i="2"/>
  <c r="BE463" i="2"/>
  <c r="BF463" i="2"/>
  <c r="BG463" i="2"/>
  <c r="BH463" i="2"/>
  <c r="BI463" i="2"/>
  <c r="AJ463" i="2"/>
  <c r="W463" i="2"/>
  <c r="CG4" i="2"/>
  <c r="AJ4" i="2"/>
  <c r="W4" i="2"/>
  <c r="AM4" i="2"/>
  <c r="AN4" i="2"/>
  <c r="AO4" i="2"/>
  <c r="AP4" i="2"/>
  <c r="AQ4" i="2"/>
  <c r="AR4" i="2"/>
  <c r="AS4" i="2"/>
  <c r="AT4" i="2"/>
  <c r="AU4" i="2"/>
  <c r="AV4" i="2"/>
  <c r="AZ4" i="2"/>
  <c r="BA4" i="2"/>
  <c r="BB4" i="2"/>
  <c r="BC4" i="2"/>
  <c r="BD4" i="2"/>
  <c r="BE4" i="2"/>
  <c r="BF4" i="2"/>
  <c r="BG4" i="2"/>
  <c r="BH4" i="2"/>
  <c r="BI4" i="2"/>
  <c r="AM461" i="2"/>
  <c r="AN461" i="2"/>
  <c r="AO461" i="2"/>
  <c r="AP461" i="2"/>
  <c r="AQ461" i="2"/>
  <c r="AR461" i="2"/>
  <c r="AS461" i="2"/>
  <c r="AT461" i="2"/>
  <c r="AU461" i="2"/>
  <c r="AV461" i="2"/>
  <c r="AZ461" i="2"/>
  <c r="BA461" i="2"/>
  <c r="BB461" i="2"/>
  <c r="BC461" i="2"/>
  <c r="BD461" i="2"/>
  <c r="BE461" i="2"/>
  <c r="BF461" i="2"/>
  <c r="BG461" i="2"/>
  <c r="BH461" i="2"/>
  <c r="BI461" i="2"/>
  <c r="AJ461" i="2"/>
  <c r="W461" i="2"/>
  <c r="CG550" i="2"/>
  <c r="AJ550" i="2"/>
  <c r="W550" i="2"/>
  <c r="AM550" i="2"/>
  <c r="AN550" i="2"/>
  <c r="AO550" i="2"/>
  <c r="AP550" i="2"/>
  <c r="AQ550" i="2"/>
  <c r="AR550" i="2"/>
  <c r="AS550" i="2"/>
  <c r="AT550" i="2"/>
  <c r="AU550" i="2"/>
  <c r="AV550" i="2"/>
  <c r="AZ550" i="2"/>
  <c r="BA550" i="2"/>
  <c r="BB550" i="2"/>
  <c r="BC550" i="2"/>
  <c r="BD550" i="2"/>
  <c r="BE550" i="2"/>
  <c r="BF550" i="2"/>
  <c r="BG550" i="2"/>
  <c r="BH550" i="2"/>
  <c r="BI550" i="2"/>
  <c r="CG128" i="2"/>
  <c r="AJ128" i="2"/>
  <c r="W128" i="2"/>
  <c r="AM128" i="2"/>
  <c r="AN128" i="2"/>
  <c r="AO128" i="2"/>
  <c r="AP128" i="2"/>
  <c r="AQ128" i="2"/>
  <c r="AR128" i="2"/>
  <c r="AS128" i="2"/>
  <c r="AT128" i="2"/>
  <c r="AU128" i="2"/>
  <c r="AV128" i="2"/>
  <c r="AZ128" i="2"/>
  <c r="BA128" i="2"/>
  <c r="BB128" i="2"/>
  <c r="BC128" i="2"/>
  <c r="BD128" i="2"/>
  <c r="BE128" i="2"/>
  <c r="BF128" i="2"/>
  <c r="BG128" i="2"/>
  <c r="BH128" i="2"/>
  <c r="BI128" i="2"/>
  <c r="CG67" i="2"/>
  <c r="AJ67" i="2"/>
  <c r="W67" i="2"/>
  <c r="AM67" i="2"/>
  <c r="AN67" i="2"/>
  <c r="AO67" i="2"/>
  <c r="AP67" i="2"/>
  <c r="AQ67" i="2"/>
  <c r="AR67" i="2"/>
  <c r="AS67" i="2"/>
  <c r="AT67" i="2"/>
  <c r="AU67" i="2"/>
  <c r="AV67" i="2"/>
  <c r="AZ67" i="2"/>
  <c r="BA67" i="2"/>
  <c r="BB67" i="2"/>
  <c r="BC67" i="2"/>
  <c r="BD67" i="2"/>
  <c r="BE67" i="2"/>
  <c r="BF67" i="2"/>
  <c r="BG67" i="2"/>
  <c r="BH67" i="2"/>
  <c r="BI67" i="2"/>
  <c r="CG61" i="2"/>
  <c r="AJ61" i="2"/>
  <c r="W61" i="2"/>
  <c r="AM61" i="2"/>
  <c r="AN61" i="2"/>
  <c r="AO61" i="2"/>
  <c r="AP61" i="2"/>
  <c r="AQ61" i="2"/>
  <c r="AR61" i="2"/>
  <c r="AS61" i="2"/>
  <c r="AT61" i="2"/>
  <c r="AU61" i="2"/>
  <c r="AV61" i="2"/>
  <c r="AZ61" i="2"/>
  <c r="BA61" i="2"/>
  <c r="BB61" i="2"/>
  <c r="BC61" i="2"/>
  <c r="BD61" i="2"/>
  <c r="BE61" i="2"/>
  <c r="BF61" i="2"/>
  <c r="BG61" i="2"/>
  <c r="BH61" i="2"/>
  <c r="BI61" i="2"/>
  <c r="CG614" i="2"/>
  <c r="AJ614" i="2"/>
  <c r="W614" i="2"/>
  <c r="AM614" i="2"/>
  <c r="AN614" i="2"/>
  <c r="AO614" i="2"/>
  <c r="AP614" i="2"/>
  <c r="AQ614" i="2"/>
  <c r="AR614" i="2"/>
  <c r="AS614" i="2"/>
  <c r="AT614" i="2"/>
  <c r="AU614" i="2"/>
  <c r="AV614" i="2"/>
  <c r="AZ614" i="2"/>
  <c r="BA614" i="2"/>
  <c r="BB614" i="2"/>
  <c r="BC614" i="2"/>
  <c r="BD614" i="2"/>
  <c r="BE614" i="2"/>
  <c r="BF614" i="2"/>
  <c r="BG614" i="2"/>
  <c r="BH614" i="2"/>
  <c r="BI614" i="2"/>
  <c r="AM563" i="2"/>
  <c r="AN563" i="2"/>
  <c r="AO563" i="2"/>
  <c r="AP563" i="2"/>
  <c r="AQ563" i="2"/>
  <c r="AR563" i="2"/>
  <c r="AS563" i="2"/>
  <c r="AT563" i="2"/>
  <c r="AU563" i="2"/>
  <c r="AV563" i="2"/>
  <c r="AZ563" i="2"/>
  <c r="BA563" i="2"/>
  <c r="BB563" i="2"/>
  <c r="BC563" i="2"/>
  <c r="BD563" i="2"/>
  <c r="BE563" i="2"/>
  <c r="BF563" i="2"/>
  <c r="BG563" i="2"/>
  <c r="BH563" i="2"/>
  <c r="BI563" i="2"/>
  <c r="AJ563" i="2"/>
  <c r="W563" i="2"/>
  <c r="AM559" i="2"/>
  <c r="AN559" i="2"/>
  <c r="AO559" i="2"/>
  <c r="AP559" i="2"/>
  <c r="AQ559" i="2"/>
  <c r="AR559" i="2"/>
  <c r="AS559" i="2"/>
  <c r="AT559" i="2"/>
  <c r="AU559" i="2"/>
  <c r="AV559" i="2"/>
  <c r="AZ559" i="2"/>
  <c r="BA559" i="2"/>
  <c r="BB559" i="2"/>
  <c r="BC559" i="2"/>
  <c r="BD559" i="2"/>
  <c r="BE559" i="2"/>
  <c r="BF559" i="2"/>
  <c r="BG559" i="2"/>
  <c r="BH559" i="2"/>
  <c r="BI559" i="2"/>
  <c r="AJ559" i="2"/>
  <c r="W559" i="2"/>
  <c r="AM504" i="2"/>
  <c r="AN504" i="2"/>
  <c r="AO504" i="2"/>
  <c r="AP504" i="2"/>
  <c r="AQ504" i="2"/>
  <c r="AR504" i="2"/>
  <c r="AS504" i="2"/>
  <c r="AT504" i="2"/>
  <c r="AU504" i="2"/>
  <c r="AV504" i="2"/>
  <c r="AZ504" i="2"/>
  <c r="BA504" i="2"/>
  <c r="BB504" i="2"/>
  <c r="BC504" i="2"/>
  <c r="BD504" i="2"/>
  <c r="BE504" i="2"/>
  <c r="BF504" i="2"/>
  <c r="BG504" i="2"/>
  <c r="BH504" i="2"/>
  <c r="BI504" i="2"/>
  <c r="AJ504" i="2"/>
  <c r="W504" i="2"/>
  <c r="AM542" i="2"/>
  <c r="AN542" i="2"/>
  <c r="AO542" i="2"/>
  <c r="AP542" i="2"/>
  <c r="AQ542" i="2"/>
  <c r="AR542" i="2"/>
  <c r="AS542" i="2"/>
  <c r="AT542" i="2"/>
  <c r="AU542" i="2"/>
  <c r="AV542" i="2"/>
  <c r="AZ542" i="2"/>
  <c r="BA542" i="2"/>
  <c r="BB542" i="2"/>
  <c r="BC542" i="2"/>
  <c r="BD542" i="2"/>
  <c r="BE542" i="2"/>
  <c r="BF542" i="2"/>
  <c r="BG542" i="2"/>
  <c r="BH542" i="2"/>
  <c r="BI542" i="2"/>
  <c r="AJ542" i="2"/>
  <c r="W542" i="2"/>
  <c r="CG66" i="2"/>
  <c r="AJ66" i="2"/>
  <c r="W66" i="2"/>
  <c r="AM66" i="2"/>
  <c r="AN66" i="2"/>
  <c r="AO66" i="2"/>
  <c r="AP66" i="2"/>
  <c r="AQ66" i="2"/>
  <c r="AR66" i="2"/>
  <c r="AS66" i="2"/>
  <c r="AT66" i="2"/>
  <c r="AU66" i="2"/>
  <c r="AV66" i="2"/>
  <c r="AZ66" i="2"/>
  <c r="BA66" i="2"/>
  <c r="BB66" i="2"/>
  <c r="BC66" i="2"/>
  <c r="BD66" i="2"/>
  <c r="BE66" i="2"/>
  <c r="BF66" i="2"/>
  <c r="BG66" i="2"/>
  <c r="BH66" i="2"/>
  <c r="BI66" i="2"/>
  <c r="CG482" i="2"/>
  <c r="AJ482" i="2"/>
  <c r="W482" i="2"/>
  <c r="AM482" i="2"/>
  <c r="AN482" i="2"/>
  <c r="AO482" i="2"/>
  <c r="AP482" i="2"/>
  <c r="AQ482" i="2"/>
  <c r="AR482" i="2"/>
  <c r="AS482" i="2"/>
  <c r="AT482" i="2"/>
  <c r="AU482" i="2"/>
  <c r="AV482" i="2"/>
  <c r="AZ482" i="2"/>
  <c r="BA482" i="2"/>
  <c r="BB482" i="2"/>
  <c r="BC482" i="2"/>
  <c r="BD482" i="2"/>
  <c r="BE482" i="2"/>
  <c r="BF482" i="2"/>
  <c r="BG482" i="2"/>
  <c r="BH482" i="2"/>
  <c r="BI482" i="2"/>
  <c r="AM543" i="2"/>
  <c r="AN543" i="2"/>
  <c r="AO543" i="2"/>
  <c r="AP543" i="2"/>
  <c r="AQ543" i="2"/>
  <c r="AR543" i="2"/>
  <c r="AS543" i="2"/>
  <c r="AT543" i="2"/>
  <c r="AU543" i="2"/>
  <c r="AV543" i="2"/>
  <c r="AZ543" i="2"/>
  <c r="BA543" i="2"/>
  <c r="BB543" i="2"/>
  <c r="BC543" i="2"/>
  <c r="BD543" i="2"/>
  <c r="BE543" i="2"/>
  <c r="BF543" i="2"/>
  <c r="BG543" i="2"/>
  <c r="BH543" i="2"/>
  <c r="BI543" i="2"/>
  <c r="AJ543" i="2"/>
  <c r="W543" i="2"/>
  <c r="CG136" i="2"/>
  <c r="AJ136" i="2"/>
  <c r="W136" i="2"/>
  <c r="AM136" i="2"/>
  <c r="AN136" i="2"/>
  <c r="AO136" i="2"/>
  <c r="AP136" i="2"/>
  <c r="AQ136" i="2"/>
  <c r="AR136" i="2"/>
  <c r="AS136" i="2"/>
  <c r="AT136" i="2"/>
  <c r="AU136" i="2"/>
  <c r="AV136" i="2"/>
  <c r="AZ136" i="2"/>
  <c r="BA136" i="2"/>
  <c r="BB136" i="2"/>
  <c r="BC136" i="2"/>
  <c r="BD136" i="2"/>
  <c r="BE136" i="2"/>
  <c r="BF136" i="2"/>
  <c r="BG136" i="2"/>
  <c r="BH136" i="2"/>
  <c r="BI136" i="2"/>
  <c r="AM517" i="2"/>
  <c r="AN517" i="2"/>
  <c r="AO517" i="2"/>
  <c r="AP517" i="2"/>
  <c r="AQ517" i="2"/>
  <c r="AR517" i="2"/>
  <c r="AS517" i="2"/>
  <c r="AT517" i="2"/>
  <c r="AU517" i="2"/>
  <c r="AV517" i="2"/>
  <c r="AZ517" i="2"/>
  <c r="BA517" i="2"/>
  <c r="BB517" i="2"/>
  <c r="BC517" i="2"/>
  <c r="BD517" i="2"/>
  <c r="BE517" i="2"/>
  <c r="BF517" i="2"/>
  <c r="BG517" i="2"/>
  <c r="BH517" i="2"/>
  <c r="BI517" i="2"/>
  <c r="AJ517" i="2"/>
  <c r="W517" i="2"/>
  <c r="AM546" i="2"/>
  <c r="AN546" i="2"/>
  <c r="AO546" i="2"/>
  <c r="AP546" i="2"/>
  <c r="AQ546" i="2"/>
  <c r="AR546" i="2"/>
  <c r="AS546" i="2"/>
  <c r="AT546" i="2"/>
  <c r="AU546" i="2"/>
  <c r="AV546" i="2"/>
  <c r="AZ546" i="2"/>
  <c r="BA546" i="2"/>
  <c r="BB546" i="2"/>
  <c r="BC546" i="2"/>
  <c r="BD546" i="2"/>
  <c r="BE546" i="2"/>
  <c r="BF546" i="2"/>
  <c r="BG546" i="2"/>
  <c r="BH546" i="2"/>
  <c r="BI546" i="2"/>
  <c r="AJ546" i="2"/>
  <c r="W546" i="2"/>
  <c r="CG149" i="2"/>
  <c r="AJ149" i="2"/>
  <c r="W149" i="2"/>
  <c r="AM149" i="2"/>
  <c r="AN149" i="2"/>
  <c r="AO149" i="2"/>
  <c r="AP149" i="2"/>
  <c r="AQ149" i="2"/>
  <c r="AR149" i="2"/>
  <c r="AS149" i="2"/>
  <c r="AT149" i="2"/>
  <c r="AU149" i="2"/>
  <c r="AV149" i="2"/>
  <c r="AZ149" i="2"/>
  <c r="BA149" i="2"/>
  <c r="BB149" i="2"/>
  <c r="BC149" i="2"/>
  <c r="BD149" i="2"/>
  <c r="BE149" i="2"/>
  <c r="BF149" i="2"/>
  <c r="BG149" i="2"/>
  <c r="BH149" i="2"/>
  <c r="BI149" i="2"/>
  <c r="AM509" i="2"/>
  <c r="AN509" i="2"/>
  <c r="AO509" i="2"/>
  <c r="AP509" i="2"/>
  <c r="AQ509" i="2"/>
  <c r="AR509" i="2"/>
  <c r="AS509" i="2"/>
  <c r="AT509" i="2"/>
  <c r="AU509" i="2"/>
  <c r="AV509" i="2"/>
  <c r="AZ509" i="2"/>
  <c r="BA509" i="2"/>
  <c r="BB509" i="2"/>
  <c r="BC509" i="2"/>
  <c r="BD509" i="2"/>
  <c r="BE509" i="2"/>
  <c r="BF509" i="2"/>
  <c r="BG509" i="2"/>
  <c r="BH509" i="2"/>
  <c r="BI509" i="2"/>
  <c r="AJ509" i="2"/>
  <c r="W509" i="2"/>
  <c r="AM538" i="2"/>
  <c r="AN538" i="2"/>
  <c r="AO538" i="2"/>
  <c r="AP538" i="2"/>
  <c r="AQ538" i="2"/>
  <c r="AR538" i="2"/>
  <c r="AS538" i="2"/>
  <c r="AT538" i="2"/>
  <c r="AU538" i="2"/>
  <c r="AV538" i="2"/>
  <c r="AZ538" i="2"/>
  <c r="BA538" i="2"/>
  <c r="BB538" i="2"/>
  <c r="BC538" i="2"/>
  <c r="BD538" i="2"/>
  <c r="BE538" i="2"/>
  <c r="BF538" i="2"/>
  <c r="BG538" i="2"/>
  <c r="BH538" i="2"/>
  <c r="BI538" i="2"/>
  <c r="AJ538" i="2"/>
  <c r="W538" i="2"/>
  <c r="CG65" i="2"/>
  <c r="AJ65" i="2"/>
  <c r="W65" i="2"/>
  <c r="AM65" i="2"/>
  <c r="AN65" i="2"/>
  <c r="AO65" i="2"/>
  <c r="AP65" i="2"/>
  <c r="AQ65" i="2"/>
  <c r="AR65" i="2"/>
  <c r="AS65" i="2"/>
  <c r="AT65" i="2"/>
  <c r="AU65" i="2"/>
  <c r="AV65" i="2"/>
  <c r="AZ65" i="2"/>
  <c r="BA65" i="2"/>
  <c r="BB65" i="2"/>
  <c r="BC65" i="2"/>
  <c r="BD65" i="2"/>
  <c r="BE65" i="2"/>
  <c r="BF65" i="2"/>
  <c r="BG65" i="2"/>
  <c r="BH65" i="2"/>
  <c r="BI65" i="2"/>
  <c r="AM613" i="2"/>
  <c r="AN613" i="2"/>
  <c r="AO613" i="2"/>
  <c r="AP613" i="2"/>
  <c r="AQ613" i="2"/>
  <c r="AR613" i="2"/>
  <c r="AS613" i="2"/>
  <c r="AT613" i="2"/>
  <c r="AU613" i="2"/>
  <c r="AV613" i="2"/>
  <c r="AZ613" i="2"/>
  <c r="BA613" i="2"/>
  <c r="BB613" i="2"/>
  <c r="BC613" i="2"/>
  <c r="BD613" i="2"/>
  <c r="BE613" i="2"/>
  <c r="BF613" i="2"/>
  <c r="BG613" i="2"/>
  <c r="BH613" i="2"/>
  <c r="BI613" i="2"/>
  <c r="AJ613" i="2"/>
  <c r="W613" i="2"/>
  <c r="AM560" i="2"/>
  <c r="AN560" i="2"/>
  <c r="AO560" i="2"/>
  <c r="AP560" i="2"/>
  <c r="AQ560" i="2"/>
  <c r="AR560" i="2"/>
  <c r="AS560" i="2"/>
  <c r="AT560" i="2"/>
  <c r="AU560" i="2"/>
  <c r="AV560" i="2"/>
  <c r="AZ560" i="2"/>
  <c r="BA560" i="2"/>
  <c r="BB560" i="2"/>
  <c r="BC560" i="2"/>
  <c r="BD560" i="2"/>
  <c r="BE560" i="2"/>
  <c r="BF560" i="2"/>
  <c r="BG560" i="2"/>
  <c r="BH560" i="2"/>
  <c r="BI560" i="2"/>
  <c r="AJ560" i="2"/>
  <c r="W560" i="2"/>
  <c r="AM611" i="2"/>
  <c r="AN611" i="2"/>
  <c r="AO611" i="2"/>
  <c r="AP611" i="2"/>
  <c r="AQ611" i="2"/>
  <c r="AR611" i="2"/>
  <c r="AS611" i="2"/>
  <c r="AT611" i="2"/>
  <c r="AU611" i="2"/>
  <c r="AV611" i="2"/>
  <c r="AZ611" i="2"/>
  <c r="BA611" i="2"/>
  <c r="BB611" i="2"/>
  <c r="BC611" i="2"/>
  <c r="BD611" i="2"/>
  <c r="BE611" i="2"/>
  <c r="BF611" i="2"/>
  <c r="BG611" i="2"/>
  <c r="BH611" i="2"/>
  <c r="BI611" i="2"/>
  <c r="AJ611" i="2"/>
  <c r="W611" i="2"/>
  <c r="AM562" i="2"/>
  <c r="AN562" i="2"/>
  <c r="AO562" i="2"/>
  <c r="AP562" i="2"/>
  <c r="AQ562" i="2"/>
  <c r="AR562" i="2"/>
  <c r="AS562" i="2"/>
  <c r="AT562" i="2"/>
  <c r="AU562" i="2"/>
  <c r="AV562" i="2"/>
  <c r="AZ562" i="2"/>
  <c r="BA562" i="2"/>
  <c r="BB562" i="2"/>
  <c r="BC562" i="2"/>
  <c r="BD562" i="2"/>
  <c r="BE562" i="2"/>
  <c r="BF562" i="2"/>
  <c r="BG562" i="2"/>
  <c r="BH562" i="2"/>
  <c r="BI562" i="2"/>
  <c r="AJ562" i="2"/>
  <c r="W562" i="2"/>
  <c r="AM615" i="2"/>
  <c r="AN615" i="2"/>
  <c r="AO615" i="2"/>
  <c r="AP615" i="2"/>
  <c r="AQ615" i="2"/>
  <c r="AR615" i="2"/>
  <c r="AS615" i="2"/>
  <c r="AT615" i="2"/>
  <c r="AU615" i="2"/>
  <c r="AV615" i="2"/>
  <c r="AZ615" i="2"/>
  <c r="BA615" i="2"/>
  <c r="BB615" i="2"/>
  <c r="BC615" i="2"/>
  <c r="BD615" i="2"/>
  <c r="BE615" i="2"/>
  <c r="BF615" i="2"/>
  <c r="BG615" i="2"/>
  <c r="BH615" i="2"/>
  <c r="BI615" i="2"/>
  <c r="AJ615" i="2"/>
  <c r="W615" i="2"/>
  <c r="AM557" i="2"/>
  <c r="AN557" i="2"/>
  <c r="AO557" i="2"/>
  <c r="AP557" i="2"/>
  <c r="AQ557" i="2"/>
  <c r="AR557" i="2"/>
  <c r="AS557" i="2"/>
  <c r="AT557" i="2"/>
  <c r="AU557" i="2"/>
  <c r="AV557" i="2"/>
  <c r="AZ557" i="2"/>
  <c r="BA557" i="2"/>
  <c r="BB557" i="2"/>
  <c r="BC557" i="2"/>
  <c r="BD557" i="2"/>
  <c r="BE557" i="2"/>
  <c r="BF557" i="2"/>
  <c r="BG557" i="2"/>
  <c r="BH557" i="2"/>
  <c r="BI557" i="2"/>
  <c r="AJ557" i="2"/>
  <c r="W557" i="2"/>
  <c r="AM612" i="2"/>
  <c r="AN612" i="2"/>
  <c r="AO612" i="2"/>
  <c r="AP612" i="2"/>
  <c r="AQ612" i="2"/>
  <c r="AR612" i="2"/>
  <c r="AS612" i="2"/>
  <c r="AT612" i="2"/>
  <c r="AU612" i="2"/>
  <c r="AV612" i="2"/>
  <c r="AZ612" i="2"/>
  <c r="BA612" i="2"/>
  <c r="BB612" i="2"/>
  <c r="BC612" i="2"/>
  <c r="BD612" i="2"/>
  <c r="BE612" i="2"/>
  <c r="BF612" i="2"/>
  <c r="BG612" i="2"/>
  <c r="BH612" i="2"/>
  <c r="BI612" i="2"/>
  <c r="AJ612" i="2"/>
  <c r="W612" i="2"/>
  <c r="AM561" i="2"/>
  <c r="AN561" i="2"/>
  <c r="AO561" i="2"/>
  <c r="AP561" i="2"/>
  <c r="AQ561" i="2"/>
  <c r="AR561" i="2"/>
  <c r="AS561" i="2"/>
  <c r="AT561" i="2"/>
  <c r="AU561" i="2"/>
  <c r="AV561" i="2"/>
  <c r="AZ561" i="2"/>
  <c r="BA561" i="2"/>
  <c r="BB561" i="2"/>
  <c r="BC561" i="2"/>
  <c r="BD561" i="2"/>
  <c r="BE561" i="2"/>
  <c r="BF561" i="2"/>
  <c r="BG561" i="2"/>
  <c r="BH561" i="2"/>
  <c r="BI561" i="2"/>
  <c r="AJ561" i="2"/>
  <c r="W561" i="2"/>
  <c r="CG515" i="2"/>
  <c r="AJ515" i="2"/>
  <c r="W515" i="2"/>
  <c r="AM515" i="2"/>
  <c r="AN515" i="2"/>
  <c r="AO515" i="2"/>
  <c r="AP515" i="2"/>
  <c r="AQ515" i="2"/>
  <c r="AR515" i="2"/>
  <c r="AS515" i="2"/>
  <c r="AT515" i="2"/>
  <c r="AU515" i="2"/>
  <c r="AV515" i="2"/>
  <c r="AZ515" i="2"/>
  <c r="BA515" i="2"/>
  <c r="BB515" i="2"/>
  <c r="BC515" i="2"/>
  <c r="BD515" i="2"/>
  <c r="BE515" i="2"/>
  <c r="BF515" i="2"/>
  <c r="BG515" i="2"/>
  <c r="BH515" i="2"/>
  <c r="BI515" i="2"/>
  <c r="CG142" i="2"/>
  <c r="AJ142" i="2"/>
  <c r="W142" i="2"/>
  <c r="AM142" i="2"/>
  <c r="AN142" i="2"/>
  <c r="AO142" i="2"/>
  <c r="AP142" i="2"/>
  <c r="AQ142" i="2"/>
  <c r="AR142" i="2"/>
  <c r="AS142" i="2"/>
  <c r="AT142" i="2"/>
  <c r="AU142" i="2"/>
  <c r="AV142" i="2"/>
  <c r="AZ142" i="2"/>
  <c r="BA142" i="2"/>
  <c r="BB142" i="2"/>
  <c r="BC142" i="2"/>
  <c r="BD142" i="2"/>
  <c r="BE142" i="2"/>
  <c r="BF142" i="2"/>
  <c r="BG142" i="2"/>
  <c r="BH142" i="2"/>
  <c r="BI142" i="2"/>
  <c r="CG462" i="2"/>
  <c r="AJ462" i="2"/>
  <c r="W462" i="2"/>
  <c r="AM462" i="2"/>
  <c r="AN462" i="2"/>
  <c r="AO462" i="2"/>
  <c r="AP462" i="2"/>
  <c r="AQ462" i="2"/>
  <c r="AR462" i="2"/>
  <c r="AS462" i="2"/>
  <c r="AT462" i="2"/>
  <c r="AU462" i="2"/>
  <c r="AV462" i="2"/>
  <c r="AZ462" i="2"/>
  <c r="BA462" i="2"/>
  <c r="BB462" i="2"/>
  <c r="BC462" i="2"/>
  <c r="BD462" i="2"/>
  <c r="BE462" i="2"/>
  <c r="BF462" i="2"/>
  <c r="BG462" i="2"/>
  <c r="BH462" i="2"/>
  <c r="BI462" i="2"/>
  <c r="CG549" i="2"/>
  <c r="AJ549" i="2"/>
  <c r="W549" i="2"/>
  <c r="AM549" i="2"/>
  <c r="AN549" i="2"/>
  <c r="AO549" i="2"/>
  <c r="AP549" i="2"/>
  <c r="AQ549" i="2"/>
  <c r="AR549" i="2"/>
  <c r="AS549" i="2"/>
  <c r="AT549" i="2"/>
  <c r="AU549" i="2"/>
  <c r="AV549" i="2"/>
  <c r="AZ549" i="2"/>
  <c r="BA549" i="2"/>
  <c r="BB549" i="2"/>
  <c r="BC549" i="2"/>
  <c r="BD549" i="2"/>
  <c r="BE549" i="2"/>
  <c r="BF549" i="2"/>
  <c r="BG549" i="2"/>
  <c r="BH549" i="2"/>
  <c r="BI549" i="2"/>
  <c r="AM460" i="2"/>
  <c r="AN460" i="2"/>
  <c r="AO460" i="2"/>
  <c r="AP460" i="2"/>
  <c r="AQ460" i="2"/>
  <c r="AR460" i="2"/>
  <c r="AS460" i="2"/>
  <c r="AT460" i="2"/>
  <c r="AU460" i="2"/>
  <c r="AV460" i="2"/>
  <c r="AZ460" i="2"/>
  <c r="BA460" i="2"/>
  <c r="BB460" i="2"/>
  <c r="BC460" i="2"/>
  <c r="BD460" i="2"/>
  <c r="BE460" i="2"/>
  <c r="BF460" i="2"/>
  <c r="BG460" i="2"/>
  <c r="BH460" i="2"/>
  <c r="BI460" i="2"/>
  <c r="AJ460" i="2"/>
  <c r="W460" i="2"/>
  <c r="CG127" i="2"/>
  <c r="AJ127" i="2"/>
  <c r="W127" i="2"/>
  <c r="AM127" i="2"/>
  <c r="AN127" i="2"/>
  <c r="AO127" i="2"/>
  <c r="AP127" i="2"/>
  <c r="AQ127" i="2"/>
  <c r="AR127" i="2"/>
  <c r="AS127" i="2"/>
  <c r="AT127" i="2"/>
  <c r="AU127" i="2"/>
  <c r="AV127" i="2"/>
  <c r="AZ127" i="2"/>
  <c r="BA127" i="2"/>
  <c r="BB127" i="2"/>
  <c r="BC127" i="2"/>
  <c r="BD127" i="2"/>
  <c r="BE127" i="2"/>
  <c r="BF127" i="2"/>
  <c r="BG127" i="2"/>
  <c r="BH127" i="2"/>
  <c r="BI127" i="2"/>
  <c r="CG356" i="2"/>
  <c r="AJ356" i="2"/>
  <c r="W356" i="2"/>
  <c r="AM356" i="2"/>
  <c r="AN356" i="2"/>
  <c r="AO356" i="2"/>
  <c r="AP356" i="2"/>
  <c r="AQ356" i="2"/>
  <c r="AR356" i="2"/>
  <c r="AS356" i="2"/>
  <c r="AT356" i="2"/>
  <c r="AU356" i="2"/>
  <c r="AV356" i="2"/>
  <c r="AZ356" i="2"/>
  <c r="BA356" i="2"/>
  <c r="BB356" i="2"/>
  <c r="BC356" i="2"/>
  <c r="BD356" i="2"/>
  <c r="BE356" i="2"/>
  <c r="BF356" i="2"/>
  <c r="BG356" i="2"/>
  <c r="BH356" i="2"/>
  <c r="BI356" i="2"/>
  <c r="CG321" i="2"/>
  <c r="AJ321" i="2"/>
  <c r="W321" i="2"/>
  <c r="AM321" i="2"/>
  <c r="AN321" i="2"/>
  <c r="AO321" i="2"/>
  <c r="AP321" i="2"/>
  <c r="AQ321" i="2"/>
  <c r="AR321" i="2"/>
  <c r="AS321" i="2"/>
  <c r="AT321" i="2"/>
  <c r="AU321" i="2"/>
  <c r="AV321" i="2"/>
  <c r="AZ321" i="2"/>
  <c r="BA321" i="2"/>
  <c r="BB321" i="2"/>
  <c r="BC321" i="2"/>
  <c r="BD321" i="2"/>
  <c r="BE321" i="2"/>
  <c r="BF321" i="2"/>
  <c r="BG321" i="2"/>
  <c r="BH321" i="2"/>
  <c r="BI321" i="2"/>
  <c r="CG192" i="2"/>
  <c r="AJ192" i="2"/>
  <c r="W192" i="2"/>
  <c r="AM192" i="2"/>
  <c r="AN192" i="2"/>
  <c r="AO192" i="2"/>
  <c r="AP192" i="2"/>
  <c r="AQ192" i="2"/>
  <c r="AR192" i="2"/>
  <c r="AS192" i="2"/>
  <c r="AT192" i="2"/>
  <c r="AU192" i="2"/>
  <c r="AV192" i="2"/>
  <c r="AZ192" i="2"/>
  <c r="BA192" i="2"/>
  <c r="BB192" i="2"/>
  <c r="BC192" i="2"/>
  <c r="BD192" i="2"/>
  <c r="BE192" i="2"/>
  <c r="BF192" i="2"/>
  <c r="BG192" i="2"/>
  <c r="BH192" i="2"/>
  <c r="BI192" i="2"/>
  <c r="CG320" i="2"/>
  <c r="AJ320" i="2"/>
  <c r="W320" i="2"/>
  <c r="AM320" i="2"/>
  <c r="AN320" i="2"/>
  <c r="AO320" i="2"/>
  <c r="AP320" i="2"/>
  <c r="AQ320" i="2"/>
  <c r="AR320" i="2"/>
  <c r="AS320" i="2"/>
  <c r="AT320" i="2"/>
  <c r="AU320" i="2"/>
  <c r="AV320" i="2"/>
  <c r="AZ320" i="2"/>
  <c r="BA320" i="2"/>
  <c r="BB320" i="2"/>
  <c r="BC320" i="2"/>
  <c r="BD320" i="2"/>
  <c r="BE320" i="2"/>
  <c r="BF320" i="2"/>
  <c r="BG320" i="2"/>
  <c r="BH320" i="2"/>
  <c r="BI320" i="2"/>
  <c r="CG406" i="2"/>
  <c r="AJ406" i="2"/>
  <c r="W406" i="2"/>
  <c r="AM406" i="2"/>
  <c r="AN406" i="2"/>
  <c r="AO406" i="2"/>
  <c r="AP406" i="2"/>
  <c r="AQ406" i="2"/>
  <c r="AR406" i="2"/>
  <c r="AS406" i="2"/>
  <c r="AT406" i="2"/>
  <c r="AU406" i="2"/>
  <c r="AV406" i="2"/>
  <c r="AZ406" i="2"/>
  <c r="BA406" i="2"/>
  <c r="BB406" i="2"/>
  <c r="BC406" i="2"/>
  <c r="BD406" i="2"/>
  <c r="BE406" i="2"/>
  <c r="BF406" i="2"/>
  <c r="BG406" i="2"/>
  <c r="BH406" i="2"/>
  <c r="BI406" i="2"/>
  <c r="CG3" i="2"/>
  <c r="AJ3" i="2"/>
  <c r="W3" i="2"/>
  <c r="AM3" i="2"/>
  <c r="AN3" i="2"/>
  <c r="AO3" i="2"/>
  <c r="AP3" i="2"/>
  <c r="AQ3" i="2"/>
  <c r="AR3" i="2"/>
  <c r="AS3" i="2"/>
  <c r="AT3" i="2"/>
  <c r="AU3" i="2"/>
  <c r="AV3" i="2"/>
  <c r="AZ3" i="2"/>
  <c r="BA3" i="2"/>
  <c r="BB3" i="2"/>
  <c r="BC3" i="2"/>
  <c r="BD3" i="2"/>
  <c r="BE3" i="2"/>
  <c r="BF3" i="2"/>
  <c r="BG3" i="2"/>
  <c r="BH3" i="2"/>
  <c r="BI3" i="2"/>
  <c r="CG319" i="2"/>
  <c r="AJ319" i="2"/>
  <c r="W319" i="2"/>
  <c r="AM319" i="2"/>
  <c r="AN319" i="2"/>
  <c r="AO319" i="2"/>
  <c r="AP319" i="2"/>
  <c r="AQ319" i="2"/>
  <c r="AR319" i="2"/>
  <c r="AS319" i="2"/>
  <c r="AT319" i="2"/>
  <c r="AU319" i="2"/>
  <c r="AV319" i="2"/>
  <c r="AZ319" i="2"/>
  <c r="BA319" i="2"/>
  <c r="BB319" i="2"/>
  <c r="BC319" i="2"/>
  <c r="BD319" i="2"/>
  <c r="BE319" i="2"/>
  <c r="BF319" i="2"/>
  <c r="BG319" i="2"/>
  <c r="BH319" i="2"/>
  <c r="BI319" i="2"/>
  <c r="CG355" i="2"/>
  <c r="AJ355" i="2"/>
  <c r="W355" i="2"/>
  <c r="AM355" i="2"/>
  <c r="AN355" i="2"/>
  <c r="AO355" i="2"/>
  <c r="AP355" i="2"/>
  <c r="AQ355" i="2"/>
  <c r="AR355" i="2"/>
  <c r="AS355" i="2"/>
  <c r="AT355" i="2"/>
  <c r="AU355" i="2"/>
  <c r="AV355" i="2"/>
  <c r="AZ355" i="2"/>
  <c r="BA355" i="2"/>
  <c r="BB355" i="2"/>
  <c r="BC355" i="2"/>
  <c r="BD355" i="2"/>
  <c r="BE355" i="2"/>
  <c r="BF355" i="2"/>
  <c r="BG355" i="2"/>
  <c r="BH355" i="2"/>
  <c r="BI355" i="2"/>
  <c r="CG126" i="2"/>
  <c r="AJ126" i="2"/>
  <c r="W126" i="2"/>
  <c r="AM126" i="2"/>
  <c r="AN126" i="2"/>
  <c r="AO126" i="2"/>
  <c r="AP126" i="2"/>
  <c r="AQ126" i="2"/>
  <c r="AR126" i="2"/>
  <c r="AS126" i="2"/>
  <c r="AT126" i="2"/>
  <c r="AU126" i="2"/>
  <c r="AV126" i="2"/>
  <c r="AZ126" i="2"/>
  <c r="BA126" i="2"/>
  <c r="BB126" i="2"/>
  <c r="BC126" i="2"/>
  <c r="BD126" i="2"/>
  <c r="BE126" i="2"/>
  <c r="BF126" i="2"/>
  <c r="BG126" i="2"/>
  <c r="BH126" i="2"/>
  <c r="BI126" i="2"/>
  <c r="CG354" i="2"/>
  <c r="AJ354" i="2"/>
  <c r="W354" i="2"/>
  <c r="AM354" i="2"/>
  <c r="AN354" i="2"/>
  <c r="AO354" i="2"/>
  <c r="AP354" i="2"/>
  <c r="AQ354" i="2"/>
  <c r="AR354" i="2"/>
  <c r="AS354" i="2"/>
  <c r="AT354" i="2"/>
  <c r="AU354" i="2"/>
  <c r="AV354" i="2"/>
  <c r="AZ354" i="2"/>
  <c r="BA354" i="2"/>
  <c r="BB354" i="2"/>
  <c r="BC354" i="2"/>
  <c r="BD354" i="2"/>
  <c r="BE354" i="2"/>
  <c r="BF354" i="2"/>
  <c r="BG354" i="2"/>
  <c r="BH354" i="2"/>
  <c r="BI354" i="2"/>
  <c r="CG353" i="2"/>
  <c r="AJ353" i="2"/>
  <c r="W353" i="2"/>
  <c r="AM353" i="2"/>
  <c r="AN353" i="2"/>
  <c r="AO353" i="2"/>
  <c r="AP353" i="2"/>
  <c r="AQ353" i="2"/>
  <c r="AR353" i="2"/>
  <c r="AS353" i="2"/>
  <c r="AT353" i="2"/>
  <c r="AU353" i="2"/>
  <c r="AV353" i="2"/>
  <c r="AZ353" i="2"/>
  <c r="BA353" i="2"/>
  <c r="BB353" i="2"/>
  <c r="BC353" i="2"/>
  <c r="BD353" i="2"/>
  <c r="BE353" i="2"/>
  <c r="BF353" i="2"/>
  <c r="BG353" i="2"/>
  <c r="BH353" i="2"/>
  <c r="BI353" i="2"/>
  <c r="CG125" i="2"/>
  <c r="AJ125" i="2"/>
  <c r="W125" i="2"/>
  <c r="AM125" i="2"/>
  <c r="AN125" i="2"/>
  <c r="AO125" i="2"/>
  <c r="AP125" i="2"/>
  <c r="AQ125" i="2"/>
  <c r="AR125" i="2"/>
  <c r="AS125" i="2"/>
  <c r="AT125" i="2"/>
  <c r="AU125" i="2"/>
  <c r="AV125" i="2"/>
  <c r="AZ125" i="2"/>
  <c r="BA125" i="2"/>
  <c r="BB125" i="2"/>
  <c r="BC125" i="2"/>
  <c r="BD125" i="2"/>
  <c r="BE125" i="2"/>
  <c r="BF125" i="2"/>
  <c r="BG125" i="2"/>
  <c r="BH125" i="2"/>
  <c r="BI125" i="2"/>
  <c r="CG318" i="2"/>
  <c r="AJ318" i="2"/>
  <c r="W318" i="2"/>
  <c r="AM318" i="2"/>
  <c r="AN318" i="2"/>
  <c r="AO318" i="2"/>
  <c r="AP318" i="2"/>
  <c r="AQ318" i="2"/>
  <c r="AR318" i="2"/>
  <c r="AS318" i="2"/>
  <c r="AT318" i="2"/>
  <c r="AU318" i="2"/>
  <c r="AV318" i="2"/>
  <c r="AZ318" i="2"/>
  <c r="BA318" i="2"/>
  <c r="BB318" i="2"/>
  <c r="BC318" i="2"/>
  <c r="BD318" i="2"/>
  <c r="BE318" i="2"/>
  <c r="BF318" i="2"/>
  <c r="BG318" i="2"/>
  <c r="BH318" i="2"/>
  <c r="BI318" i="2"/>
  <c r="CG374" i="2"/>
  <c r="AJ374" i="2"/>
  <c r="W374" i="2"/>
  <c r="AM374" i="2"/>
  <c r="AN374" i="2"/>
  <c r="AO374" i="2"/>
  <c r="AP374" i="2"/>
  <c r="AQ374" i="2"/>
  <c r="AR374" i="2"/>
  <c r="AS374" i="2"/>
  <c r="AT374" i="2"/>
  <c r="AU374" i="2"/>
  <c r="AV374" i="2"/>
  <c r="AZ374" i="2"/>
  <c r="BA374" i="2"/>
  <c r="BB374" i="2"/>
  <c r="BC374" i="2"/>
  <c r="BD374" i="2"/>
  <c r="BE374" i="2"/>
  <c r="BF374" i="2"/>
  <c r="BG374" i="2"/>
  <c r="BH374" i="2"/>
  <c r="BI374" i="2"/>
  <c r="AM554" i="2"/>
  <c r="AN554" i="2"/>
  <c r="AO554" i="2"/>
  <c r="AP554" i="2"/>
  <c r="AQ554" i="2"/>
  <c r="AR554" i="2"/>
  <c r="AS554" i="2"/>
  <c r="AT554" i="2"/>
  <c r="AU554" i="2"/>
  <c r="AV554" i="2"/>
  <c r="AZ554" i="2"/>
  <c r="BA554" i="2"/>
  <c r="BB554" i="2"/>
  <c r="BC554" i="2"/>
  <c r="BD554" i="2"/>
  <c r="BE554" i="2"/>
  <c r="BF554" i="2"/>
  <c r="BG554" i="2"/>
  <c r="BH554" i="2"/>
  <c r="BI554" i="2"/>
  <c r="AJ554" i="2"/>
  <c r="W554" i="2"/>
  <c r="CG459" i="2"/>
  <c r="AJ459" i="2"/>
  <c r="W459" i="2"/>
  <c r="AM459" i="2"/>
  <c r="AN459" i="2"/>
  <c r="AO459" i="2"/>
  <c r="AP459" i="2"/>
  <c r="AQ459" i="2"/>
  <c r="AR459" i="2"/>
  <c r="AS459" i="2"/>
  <c r="AT459" i="2"/>
  <c r="AU459" i="2"/>
  <c r="AV459" i="2"/>
  <c r="AZ459" i="2"/>
  <c r="BA459" i="2"/>
  <c r="BB459" i="2"/>
  <c r="BC459" i="2"/>
  <c r="BD459" i="2"/>
  <c r="BE459" i="2"/>
  <c r="BF459" i="2"/>
  <c r="BG459" i="2"/>
  <c r="BH459" i="2"/>
  <c r="BI459" i="2"/>
  <c r="CG458" i="2"/>
  <c r="AJ458" i="2"/>
  <c r="W458" i="2"/>
  <c r="AM458" i="2"/>
  <c r="AN458" i="2"/>
  <c r="AO458" i="2"/>
  <c r="AP458" i="2"/>
  <c r="AQ458" i="2"/>
  <c r="AR458" i="2"/>
  <c r="AS458" i="2"/>
  <c r="AT458" i="2"/>
  <c r="AU458" i="2"/>
  <c r="AV458" i="2"/>
  <c r="AZ458" i="2"/>
  <c r="BA458" i="2"/>
  <c r="BB458" i="2"/>
  <c r="BC458" i="2"/>
  <c r="BD458" i="2"/>
  <c r="BE458" i="2"/>
  <c r="BF458" i="2"/>
  <c r="BG458" i="2"/>
  <c r="BH458" i="2"/>
  <c r="BI458" i="2"/>
  <c r="CG553" i="2"/>
  <c r="AJ553" i="2"/>
  <c r="W553" i="2"/>
  <c r="AM553" i="2"/>
  <c r="AN553" i="2"/>
  <c r="AO553" i="2"/>
  <c r="AP553" i="2"/>
  <c r="AQ553" i="2"/>
  <c r="AR553" i="2"/>
  <c r="AS553" i="2"/>
  <c r="AT553" i="2"/>
  <c r="AU553" i="2"/>
  <c r="AV553" i="2"/>
  <c r="AZ553" i="2"/>
  <c r="BA553" i="2"/>
  <c r="BB553" i="2"/>
  <c r="BC553" i="2"/>
  <c r="BD553" i="2"/>
  <c r="BE553" i="2"/>
  <c r="BF553" i="2"/>
  <c r="BG553" i="2"/>
  <c r="BH553" i="2"/>
  <c r="BI553" i="2"/>
  <c r="CG457" i="2"/>
  <c r="AJ457" i="2"/>
  <c r="W457" i="2"/>
  <c r="AM457" i="2"/>
  <c r="AN457" i="2"/>
  <c r="AO457" i="2"/>
  <c r="AP457" i="2"/>
  <c r="AQ457" i="2"/>
  <c r="AR457" i="2"/>
  <c r="AS457" i="2"/>
  <c r="AT457" i="2"/>
  <c r="AU457" i="2"/>
  <c r="AV457" i="2"/>
  <c r="AZ457" i="2"/>
  <c r="BA457" i="2"/>
  <c r="BB457" i="2"/>
  <c r="BC457" i="2"/>
  <c r="BD457" i="2"/>
  <c r="BE457" i="2"/>
  <c r="BF457" i="2"/>
  <c r="BG457" i="2"/>
  <c r="BH457" i="2"/>
  <c r="BI457" i="2"/>
  <c r="CG201" i="2"/>
  <c r="AJ201" i="2"/>
  <c r="W201" i="2"/>
  <c r="AM201" i="2"/>
  <c r="AN201" i="2"/>
  <c r="AO201" i="2"/>
  <c r="AP201" i="2"/>
  <c r="AQ201" i="2"/>
  <c r="AR201" i="2"/>
  <c r="AS201" i="2"/>
  <c r="AT201" i="2"/>
  <c r="AU201" i="2"/>
  <c r="AV201" i="2"/>
  <c r="AZ201" i="2"/>
  <c r="BA201" i="2"/>
  <c r="BB201" i="2"/>
  <c r="BC201" i="2"/>
  <c r="BD201" i="2"/>
  <c r="BE201" i="2"/>
  <c r="BF201" i="2"/>
  <c r="BG201" i="2"/>
  <c r="BH201" i="2"/>
  <c r="BI201" i="2"/>
  <c r="CG317" i="2"/>
  <c r="AJ317" i="2"/>
  <c r="W317" i="2"/>
  <c r="AM317" i="2"/>
  <c r="AN317" i="2"/>
  <c r="AO317" i="2"/>
  <c r="AP317" i="2"/>
  <c r="AQ317" i="2"/>
  <c r="AR317" i="2"/>
  <c r="AS317" i="2"/>
  <c r="AT317" i="2"/>
  <c r="AU317" i="2"/>
  <c r="AV317" i="2"/>
  <c r="AZ317" i="2"/>
  <c r="BA317" i="2"/>
  <c r="BB317" i="2"/>
  <c r="BC317" i="2"/>
  <c r="BD317" i="2"/>
  <c r="BE317" i="2"/>
  <c r="BF317" i="2"/>
  <c r="BG317" i="2"/>
  <c r="BH317" i="2"/>
  <c r="BI317" i="2"/>
  <c r="CG316" i="2"/>
  <c r="AJ316" i="2"/>
  <c r="W316" i="2"/>
  <c r="AM316" i="2"/>
  <c r="AN316" i="2"/>
  <c r="AO316" i="2"/>
  <c r="AP316" i="2"/>
  <c r="AQ316" i="2"/>
  <c r="AR316" i="2"/>
  <c r="AS316" i="2"/>
  <c r="AT316" i="2"/>
  <c r="AU316" i="2"/>
  <c r="AV316" i="2"/>
  <c r="AZ316" i="2"/>
  <c r="BA316" i="2"/>
  <c r="BB316" i="2"/>
  <c r="BC316" i="2"/>
  <c r="BD316" i="2"/>
  <c r="BE316" i="2"/>
  <c r="BF316" i="2"/>
  <c r="BG316" i="2"/>
  <c r="BH316" i="2"/>
  <c r="BI316" i="2"/>
  <c r="CG124" i="2"/>
  <c r="AJ124" i="2"/>
  <c r="W124" i="2"/>
  <c r="AM124" i="2"/>
  <c r="AN124" i="2"/>
  <c r="AO124" i="2"/>
  <c r="AP124" i="2"/>
  <c r="AQ124" i="2"/>
  <c r="AR124" i="2"/>
  <c r="AS124" i="2"/>
  <c r="AT124" i="2"/>
  <c r="AU124" i="2"/>
  <c r="AV124" i="2"/>
  <c r="AZ124" i="2"/>
  <c r="BA124" i="2"/>
  <c r="BB124" i="2"/>
  <c r="BC124" i="2"/>
  <c r="BD124" i="2"/>
  <c r="BE124" i="2"/>
  <c r="BF124" i="2"/>
  <c r="BG124" i="2"/>
  <c r="BH124" i="2"/>
  <c r="BI124" i="2"/>
  <c r="AM633" i="2"/>
  <c r="AN633" i="2"/>
  <c r="AO633" i="2"/>
  <c r="AP633" i="2"/>
  <c r="AQ633" i="2"/>
  <c r="AR633" i="2"/>
  <c r="AS633" i="2"/>
  <c r="AT633" i="2"/>
  <c r="AU633" i="2"/>
  <c r="AV633" i="2"/>
  <c r="AZ633" i="2"/>
  <c r="BA633" i="2"/>
  <c r="BB633" i="2"/>
  <c r="BC633" i="2"/>
  <c r="BD633" i="2"/>
  <c r="BE633" i="2"/>
  <c r="BF633" i="2"/>
  <c r="BG633" i="2"/>
  <c r="BH633" i="2"/>
  <c r="BI633" i="2"/>
  <c r="AJ633" i="2"/>
  <c r="W633" i="2"/>
  <c r="CG352" i="2"/>
  <c r="AJ352" i="2"/>
  <c r="W352" i="2"/>
  <c r="AM352" i="2"/>
  <c r="AN352" i="2"/>
  <c r="AO352" i="2"/>
  <c r="AP352" i="2"/>
  <c r="AQ352" i="2"/>
  <c r="AR352" i="2"/>
  <c r="AS352" i="2"/>
  <c r="AT352" i="2"/>
  <c r="AU352" i="2"/>
  <c r="AV352" i="2"/>
  <c r="AZ352" i="2"/>
  <c r="BA352" i="2"/>
  <c r="BB352" i="2"/>
  <c r="BC352" i="2"/>
  <c r="BD352" i="2"/>
  <c r="BE352" i="2"/>
  <c r="BF352" i="2"/>
  <c r="BG352" i="2"/>
  <c r="BH352" i="2"/>
  <c r="BI352" i="2"/>
  <c r="CG580" i="2"/>
  <c r="AJ580" i="2"/>
  <c r="W580" i="2"/>
  <c r="AM580" i="2"/>
  <c r="AN580" i="2"/>
  <c r="AO580" i="2"/>
  <c r="AP580" i="2"/>
  <c r="AQ580" i="2"/>
  <c r="AR580" i="2"/>
  <c r="AS580" i="2"/>
  <c r="AT580" i="2"/>
  <c r="AU580" i="2"/>
  <c r="AV580" i="2"/>
  <c r="AZ580" i="2"/>
  <c r="BA580" i="2"/>
  <c r="BB580" i="2"/>
  <c r="BC580" i="2"/>
  <c r="BD580" i="2"/>
  <c r="BE580" i="2"/>
  <c r="BF580" i="2"/>
  <c r="BG580" i="2"/>
  <c r="BH580" i="2"/>
  <c r="BI580" i="2"/>
  <c r="CG64" i="2"/>
  <c r="AJ64" i="2"/>
  <c r="W64" i="2"/>
  <c r="AM64" i="2"/>
  <c r="AN64" i="2"/>
  <c r="AO64" i="2"/>
  <c r="AP64" i="2"/>
  <c r="AQ64" i="2"/>
  <c r="AR64" i="2"/>
  <c r="AS64" i="2"/>
  <c r="AT64" i="2"/>
  <c r="AU64" i="2"/>
  <c r="AV64" i="2"/>
  <c r="AZ64" i="2"/>
  <c r="BA64" i="2"/>
  <c r="BB64" i="2"/>
  <c r="BC64" i="2"/>
  <c r="BD64" i="2"/>
  <c r="BE64" i="2"/>
  <c r="BF64" i="2"/>
  <c r="BG64" i="2"/>
  <c r="BH64" i="2"/>
  <c r="BI64" i="2"/>
  <c r="AM635" i="2"/>
  <c r="AN635" i="2"/>
  <c r="AO635" i="2"/>
  <c r="AP635" i="2"/>
  <c r="AQ635" i="2"/>
  <c r="AR635" i="2"/>
  <c r="AS635" i="2"/>
  <c r="AT635" i="2"/>
  <c r="AU635" i="2"/>
  <c r="AV635" i="2"/>
  <c r="AZ635" i="2"/>
  <c r="BA635" i="2"/>
  <c r="BB635" i="2"/>
  <c r="BC635" i="2"/>
  <c r="BD635" i="2"/>
  <c r="BE635" i="2"/>
  <c r="BF635" i="2"/>
  <c r="BG635" i="2"/>
  <c r="BH635" i="2"/>
  <c r="BI635" i="2"/>
  <c r="AJ635" i="2"/>
  <c r="W635" i="2"/>
  <c r="CG123" i="2"/>
  <c r="AJ123" i="2"/>
  <c r="W123" i="2"/>
  <c r="AM123" i="2"/>
  <c r="AN123" i="2"/>
  <c r="AO123" i="2"/>
  <c r="AP123" i="2"/>
  <c r="AQ123" i="2"/>
  <c r="AR123" i="2"/>
  <c r="AS123" i="2"/>
  <c r="AT123" i="2"/>
  <c r="AU123" i="2"/>
  <c r="AV123" i="2"/>
  <c r="AZ123" i="2"/>
  <c r="BA123" i="2"/>
  <c r="BB123" i="2"/>
  <c r="BC123" i="2"/>
  <c r="BD123" i="2"/>
  <c r="BE123" i="2"/>
  <c r="BF123" i="2"/>
  <c r="BG123" i="2"/>
  <c r="BH123" i="2"/>
  <c r="BI123" i="2"/>
  <c r="AM634" i="2"/>
  <c r="AN634" i="2"/>
  <c r="AO634" i="2"/>
  <c r="AP634" i="2"/>
  <c r="AQ634" i="2"/>
  <c r="AR634" i="2"/>
  <c r="AS634" i="2"/>
  <c r="AT634" i="2"/>
  <c r="AU634" i="2"/>
  <c r="AV634" i="2"/>
  <c r="AZ634" i="2"/>
  <c r="BA634" i="2"/>
  <c r="BB634" i="2"/>
  <c r="BC634" i="2"/>
  <c r="BD634" i="2"/>
  <c r="BE634" i="2"/>
  <c r="BF634" i="2"/>
  <c r="BG634" i="2"/>
  <c r="BH634" i="2"/>
  <c r="BI634" i="2"/>
  <c r="AJ634" i="2"/>
  <c r="W634" i="2"/>
  <c r="CG373" i="2"/>
  <c r="AJ373" i="2"/>
  <c r="W373" i="2"/>
  <c r="AM373" i="2"/>
  <c r="AN373" i="2"/>
  <c r="AO373" i="2"/>
  <c r="AP373" i="2"/>
  <c r="AQ373" i="2"/>
  <c r="AR373" i="2"/>
  <c r="AS373" i="2"/>
  <c r="AT373" i="2"/>
  <c r="AU373" i="2"/>
  <c r="AV373" i="2"/>
  <c r="AZ373" i="2"/>
  <c r="BA373" i="2"/>
  <c r="BB373" i="2"/>
  <c r="BC373" i="2"/>
  <c r="BD373" i="2"/>
  <c r="BE373" i="2"/>
  <c r="BF373" i="2"/>
  <c r="BG373" i="2"/>
  <c r="BH373" i="2"/>
  <c r="BI373" i="2"/>
  <c r="CG63" i="2"/>
  <c r="AJ63" i="2"/>
  <c r="W63" i="2"/>
  <c r="AM63" i="2"/>
  <c r="AN63" i="2"/>
  <c r="AO63" i="2"/>
  <c r="AP63" i="2"/>
  <c r="AQ63" i="2"/>
  <c r="AR63" i="2"/>
  <c r="AS63" i="2"/>
  <c r="AT63" i="2"/>
  <c r="AU63" i="2"/>
  <c r="AV63" i="2"/>
  <c r="AZ63" i="2"/>
  <c r="BA63" i="2"/>
  <c r="BB63" i="2"/>
  <c r="BC63" i="2"/>
  <c r="BD63" i="2"/>
  <c r="BE63" i="2"/>
  <c r="BF63" i="2"/>
  <c r="BG63" i="2"/>
  <c r="BH63" i="2"/>
  <c r="BI63" i="2"/>
  <c r="AM632" i="2"/>
  <c r="AN632" i="2"/>
  <c r="AO632" i="2"/>
  <c r="AP632" i="2"/>
  <c r="AQ632" i="2"/>
  <c r="AR632" i="2"/>
  <c r="AS632" i="2"/>
  <c r="AT632" i="2"/>
  <c r="AU632" i="2"/>
  <c r="AV632" i="2"/>
  <c r="AZ632" i="2"/>
  <c r="BA632" i="2"/>
  <c r="BB632" i="2"/>
  <c r="BC632" i="2"/>
  <c r="BD632" i="2"/>
  <c r="BE632" i="2"/>
  <c r="BF632" i="2"/>
  <c r="BG632" i="2"/>
  <c r="BH632" i="2"/>
  <c r="BI632" i="2"/>
  <c r="AJ632" i="2"/>
  <c r="W632" i="2"/>
  <c r="CG315" i="2"/>
  <c r="AJ315" i="2"/>
  <c r="W315" i="2"/>
  <c r="AM315" i="2"/>
  <c r="AN315" i="2"/>
  <c r="AO315" i="2"/>
  <c r="AP315" i="2"/>
  <c r="AQ315" i="2"/>
  <c r="AR315" i="2"/>
  <c r="AS315" i="2"/>
  <c r="AT315" i="2"/>
  <c r="AU315" i="2"/>
  <c r="AV315" i="2"/>
  <c r="AZ315" i="2"/>
  <c r="BA315" i="2"/>
  <c r="BB315" i="2"/>
  <c r="BC315" i="2"/>
  <c r="BD315" i="2"/>
  <c r="BE315" i="2"/>
  <c r="BF315" i="2"/>
  <c r="BG315" i="2"/>
  <c r="BH315" i="2"/>
  <c r="BI315" i="2"/>
  <c r="CG122" i="2"/>
  <c r="AJ122" i="2"/>
  <c r="W122" i="2"/>
  <c r="AM122" i="2"/>
  <c r="AN122" i="2"/>
  <c r="AO122" i="2"/>
  <c r="AP122" i="2"/>
  <c r="AQ122" i="2"/>
  <c r="AR122" i="2"/>
  <c r="AS122" i="2"/>
  <c r="AT122" i="2"/>
  <c r="AU122" i="2"/>
  <c r="AV122" i="2"/>
  <c r="AZ122" i="2"/>
  <c r="BA122" i="2"/>
  <c r="BB122" i="2"/>
  <c r="BC122" i="2"/>
  <c r="BD122" i="2"/>
  <c r="BE122" i="2"/>
  <c r="BF122" i="2"/>
  <c r="BG122" i="2"/>
  <c r="BH122" i="2"/>
  <c r="BI122" i="2"/>
  <c r="CG636" i="2"/>
  <c r="AJ636" i="2"/>
  <c r="W636" i="2"/>
  <c r="AM636" i="2"/>
  <c r="AN636" i="2"/>
  <c r="AO636" i="2"/>
  <c r="AP636" i="2"/>
  <c r="AQ636" i="2"/>
  <c r="AR636" i="2"/>
  <c r="AS636" i="2"/>
  <c r="AT636" i="2"/>
  <c r="AU636" i="2"/>
  <c r="AV636" i="2"/>
  <c r="AZ636" i="2"/>
  <c r="BA636" i="2"/>
  <c r="BB636" i="2"/>
  <c r="BC636" i="2"/>
  <c r="BD636" i="2"/>
  <c r="BE636" i="2"/>
  <c r="BF636" i="2"/>
  <c r="BG636" i="2"/>
  <c r="BH636" i="2"/>
  <c r="BI636" i="2"/>
  <c r="CG402" i="2"/>
  <c r="AJ402" i="2"/>
  <c r="W402" i="2"/>
  <c r="AM402" i="2"/>
  <c r="AN402" i="2"/>
  <c r="AO402" i="2"/>
  <c r="AP402" i="2"/>
  <c r="AQ402" i="2"/>
  <c r="AR402" i="2"/>
  <c r="AS402" i="2"/>
  <c r="AT402" i="2"/>
  <c r="AU402" i="2"/>
  <c r="AV402" i="2"/>
  <c r="AZ402" i="2"/>
  <c r="BA402" i="2"/>
  <c r="BB402" i="2"/>
  <c r="BC402" i="2"/>
  <c r="BD402" i="2"/>
  <c r="BE402" i="2"/>
  <c r="BF402" i="2"/>
  <c r="BG402" i="2"/>
  <c r="BH402" i="2"/>
  <c r="BI402" i="2"/>
  <c r="CG492" i="2"/>
  <c r="AJ492" i="2"/>
  <c r="W492" i="2"/>
  <c r="AM492" i="2"/>
  <c r="AN492" i="2"/>
  <c r="AO492" i="2"/>
  <c r="AP492" i="2"/>
  <c r="AQ492" i="2"/>
  <c r="AR492" i="2"/>
  <c r="AS492" i="2"/>
  <c r="AT492" i="2"/>
  <c r="AU492" i="2"/>
  <c r="AV492" i="2"/>
  <c r="AZ492" i="2"/>
  <c r="BA492" i="2"/>
  <c r="BB492" i="2"/>
  <c r="BC492" i="2"/>
  <c r="BD492" i="2"/>
  <c r="BE492" i="2"/>
  <c r="BF492" i="2"/>
  <c r="BG492" i="2"/>
  <c r="BH492" i="2"/>
  <c r="BI492" i="2"/>
  <c r="AM545" i="2"/>
  <c r="AN545" i="2"/>
  <c r="AO545" i="2"/>
  <c r="AP545" i="2"/>
  <c r="AQ545" i="2"/>
  <c r="AR545" i="2"/>
  <c r="AS545" i="2"/>
  <c r="AT545" i="2"/>
  <c r="AU545" i="2"/>
  <c r="AV545" i="2"/>
  <c r="AZ545" i="2"/>
  <c r="BA545" i="2"/>
  <c r="BB545" i="2"/>
  <c r="BC545" i="2"/>
  <c r="BD545" i="2"/>
  <c r="BE545" i="2"/>
  <c r="BF545" i="2"/>
  <c r="BG545" i="2"/>
  <c r="BH545" i="2"/>
  <c r="BI545" i="2"/>
  <c r="AJ545" i="2"/>
  <c r="W545" i="2"/>
  <c r="AM597" i="2"/>
  <c r="AN597" i="2"/>
  <c r="AO597" i="2"/>
  <c r="AP597" i="2"/>
  <c r="AQ597" i="2"/>
  <c r="AR597" i="2"/>
  <c r="AS597" i="2"/>
  <c r="AT597" i="2"/>
  <c r="AU597" i="2"/>
  <c r="AV597" i="2"/>
  <c r="AZ597" i="2"/>
  <c r="BA597" i="2"/>
  <c r="BB597" i="2"/>
  <c r="BC597" i="2"/>
  <c r="BD597" i="2"/>
  <c r="BE597" i="2"/>
  <c r="BF597" i="2"/>
  <c r="BG597" i="2"/>
  <c r="BH597" i="2"/>
  <c r="BI597" i="2"/>
  <c r="AJ597" i="2"/>
  <c r="W597" i="2"/>
  <c r="AM502" i="2"/>
  <c r="AN502" i="2"/>
  <c r="AO502" i="2"/>
  <c r="AP502" i="2"/>
  <c r="AQ502" i="2"/>
  <c r="AR502" i="2"/>
  <c r="AS502" i="2"/>
  <c r="AT502" i="2"/>
  <c r="AU502" i="2"/>
  <c r="AV502" i="2"/>
  <c r="AZ502" i="2"/>
  <c r="BA502" i="2"/>
  <c r="BB502" i="2"/>
  <c r="BC502" i="2"/>
  <c r="BD502" i="2"/>
  <c r="BE502" i="2"/>
  <c r="BF502" i="2"/>
  <c r="BG502" i="2"/>
  <c r="BH502" i="2"/>
  <c r="BI502" i="2"/>
  <c r="AJ502" i="2"/>
  <c r="W502" i="2"/>
  <c r="AM539" i="2"/>
  <c r="AN539" i="2"/>
  <c r="AO539" i="2"/>
  <c r="AP539" i="2"/>
  <c r="AQ539" i="2"/>
  <c r="AR539" i="2"/>
  <c r="AS539" i="2"/>
  <c r="AT539" i="2"/>
  <c r="AU539" i="2"/>
  <c r="AV539" i="2"/>
  <c r="AZ539" i="2"/>
  <c r="BA539" i="2"/>
  <c r="BB539" i="2"/>
  <c r="BC539" i="2"/>
  <c r="BD539" i="2"/>
  <c r="BE539" i="2"/>
  <c r="BF539" i="2"/>
  <c r="BG539" i="2"/>
  <c r="BH539" i="2"/>
  <c r="BI539" i="2"/>
  <c r="AJ539" i="2"/>
  <c r="W539" i="2"/>
  <c r="AM596" i="2"/>
  <c r="AN596" i="2"/>
  <c r="AO596" i="2"/>
  <c r="AP596" i="2"/>
  <c r="AQ596" i="2"/>
  <c r="AR596" i="2"/>
  <c r="AS596" i="2"/>
  <c r="AT596" i="2"/>
  <c r="AU596" i="2"/>
  <c r="AV596" i="2"/>
  <c r="AZ596" i="2"/>
  <c r="BA596" i="2"/>
  <c r="BB596" i="2"/>
  <c r="BC596" i="2"/>
  <c r="BD596" i="2"/>
  <c r="BE596" i="2"/>
  <c r="BF596" i="2"/>
  <c r="BG596" i="2"/>
  <c r="BH596" i="2"/>
  <c r="BI596" i="2"/>
  <c r="AJ596" i="2"/>
  <c r="W596" i="2"/>
  <c r="AM499" i="2"/>
  <c r="AN499" i="2"/>
  <c r="AO499" i="2"/>
  <c r="AP499" i="2"/>
  <c r="AQ499" i="2"/>
  <c r="AR499" i="2"/>
  <c r="AS499" i="2"/>
  <c r="AT499" i="2"/>
  <c r="AU499" i="2"/>
  <c r="AV499" i="2"/>
  <c r="AZ499" i="2"/>
  <c r="BA499" i="2"/>
  <c r="BB499" i="2"/>
  <c r="BC499" i="2"/>
  <c r="BD499" i="2"/>
  <c r="BE499" i="2"/>
  <c r="BF499" i="2"/>
  <c r="BG499" i="2"/>
  <c r="BH499" i="2"/>
  <c r="BI499" i="2"/>
  <c r="AJ499" i="2"/>
  <c r="W499" i="2"/>
  <c r="CG574" i="2"/>
  <c r="AJ574" i="2"/>
  <c r="W574" i="2"/>
  <c r="AM574" i="2"/>
  <c r="AN574" i="2"/>
  <c r="AO574" i="2"/>
  <c r="AP574" i="2"/>
  <c r="AQ574" i="2"/>
  <c r="AR574" i="2"/>
  <c r="AS574" i="2"/>
  <c r="AT574" i="2"/>
  <c r="AU574" i="2"/>
  <c r="AV574" i="2"/>
  <c r="AZ574" i="2"/>
  <c r="BA574" i="2"/>
  <c r="BB574" i="2"/>
  <c r="BC574" i="2"/>
  <c r="BD574" i="2"/>
  <c r="BE574" i="2"/>
  <c r="BF574" i="2"/>
  <c r="BG574" i="2"/>
  <c r="BH574" i="2"/>
  <c r="BI574" i="2"/>
  <c r="AM593" i="2"/>
  <c r="AN593" i="2"/>
  <c r="AO593" i="2"/>
  <c r="AP593" i="2"/>
  <c r="AQ593" i="2"/>
  <c r="AR593" i="2"/>
  <c r="AS593" i="2"/>
  <c r="AT593" i="2"/>
  <c r="AU593" i="2"/>
  <c r="AV593" i="2"/>
  <c r="AZ593" i="2"/>
  <c r="BA593" i="2"/>
  <c r="BB593" i="2"/>
  <c r="BC593" i="2"/>
  <c r="BD593" i="2"/>
  <c r="BE593" i="2"/>
  <c r="BF593" i="2"/>
  <c r="BG593" i="2"/>
  <c r="BH593" i="2"/>
  <c r="BI593" i="2"/>
  <c r="AJ593" i="2"/>
  <c r="W593" i="2"/>
  <c r="CG284" i="2"/>
  <c r="AJ284" i="2"/>
  <c r="W284" i="2"/>
  <c r="AM284" i="2"/>
  <c r="AN284" i="2"/>
  <c r="AO284" i="2"/>
  <c r="AP284" i="2"/>
  <c r="AQ284" i="2"/>
  <c r="AR284" i="2"/>
  <c r="AS284" i="2"/>
  <c r="AT284" i="2"/>
  <c r="AU284" i="2"/>
  <c r="AV284" i="2"/>
  <c r="AZ284" i="2"/>
  <c r="BA284" i="2"/>
  <c r="BB284" i="2"/>
  <c r="BC284" i="2"/>
  <c r="BD284" i="2"/>
  <c r="BE284" i="2"/>
  <c r="BF284" i="2"/>
  <c r="BG284" i="2"/>
  <c r="BH284" i="2"/>
  <c r="BI284" i="2"/>
  <c r="CG573" i="2"/>
  <c r="AJ573" i="2"/>
  <c r="W573" i="2"/>
  <c r="AM573" i="2"/>
  <c r="AN573" i="2"/>
  <c r="AO573" i="2"/>
  <c r="AP573" i="2"/>
  <c r="AQ573" i="2"/>
  <c r="AR573" i="2"/>
  <c r="AS573" i="2"/>
  <c r="AT573" i="2"/>
  <c r="AU573" i="2"/>
  <c r="AV573" i="2"/>
  <c r="AZ573" i="2"/>
  <c r="BA573" i="2"/>
  <c r="BB573" i="2"/>
  <c r="BC573" i="2"/>
  <c r="BD573" i="2"/>
  <c r="BE573" i="2"/>
  <c r="BF573" i="2"/>
  <c r="BG573" i="2"/>
  <c r="BH573" i="2"/>
  <c r="BI573" i="2"/>
  <c r="AM594" i="2"/>
  <c r="AN594" i="2"/>
  <c r="AO594" i="2"/>
  <c r="AP594" i="2"/>
  <c r="AQ594" i="2"/>
  <c r="AR594" i="2"/>
  <c r="AS594" i="2"/>
  <c r="AT594" i="2"/>
  <c r="AU594" i="2"/>
  <c r="AV594" i="2"/>
  <c r="AZ594" i="2"/>
  <c r="BA594" i="2"/>
  <c r="BB594" i="2"/>
  <c r="BC594" i="2"/>
  <c r="BD594" i="2"/>
  <c r="BE594" i="2"/>
  <c r="BF594" i="2"/>
  <c r="BG594" i="2"/>
  <c r="BH594" i="2"/>
  <c r="BI594" i="2"/>
  <c r="AJ594" i="2"/>
  <c r="W594" i="2"/>
  <c r="CG283" i="2"/>
  <c r="AJ283" i="2"/>
  <c r="W283" i="2"/>
  <c r="AM283" i="2"/>
  <c r="AN283" i="2"/>
  <c r="AO283" i="2"/>
  <c r="AP283" i="2"/>
  <c r="AQ283" i="2"/>
  <c r="AR283" i="2"/>
  <c r="AS283" i="2"/>
  <c r="AT283" i="2"/>
  <c r="AU283" i="2"/>
  <c r="AV283" i="2"/>
  <c r="AZ283" i="2"/>
  <c r="BA283" i="2"/>
  <c r="BB283" i="2"/>
  <c r="BC283" i="2"/>
  <c r="BD283" i="2"/>
  <c r="BE283" i="2"/>
  <c r="BF283" i="2"/>
  <c r="BG283" i="2"/>
  <c r="BH283" i="2"/>
  <c r="BI283" i="2"/>
  <c r="CG572" i="2"/>
  <c r="AJ572" i="2"/>
  <c r="W572" i="2"/>
  <c r="AM572" i="2"/>
  <c r="AN572" i="2"/>
  <c r="AO572" i="2"/>
  <c r="AP572" i="2"/>
  <c r="AQ572" i="2"/>
  <c r="AR572" i="2"/>
  <c r="AS572" i="2"/>
  <c r="AT572" i="2"/>
  <c r="AU572" i="2"/>
  <c r="AV572" i="2"/>
  <c r="AZ572" i="2"/>
  <c r="BA572" i="2"/>
  <c r="BB572" i="2"/>
  <c r="BC572" i="2"/>
  <c r="BD572" i="2"/>
  <c r="BE572" i="2"/>
  <c r="BF572" i="2"/>
  <c r="BG572" i="2"/>
  <c r="BH572" i="2"/>
  <c r="BI572" i="2"/>
  <c r="AM595" i="2"/>
  <c r="AN595" i="2"/>
  <c r="AO595" i="2"/>
  <c r="AP595" i="2"/>
  <c r="AQ595" i="2"/>
  <c r="AR595" i="2"/>
  <c r="AS595" i="2"/>
  <c r="AT595" i="2"/>
  <c r="AU595" i="2"/>
  <c r="AV595" i="2"/>
  <c r="AZ595" i="2"/>
  <c r="BA595" i="2"/>
  <c r="BB595" i="2"/>
  <c r="BC595" i="2"/>
  <c r="BD595" i="2"/>
  <c r="BE595" i="2"/>
  <c r="BF595" i="2"/>
  <c r="BG595" i="2"/>
  <c r="BH595" i="2"/>
  <c r="BI595" i="2"/>
  <c r="AJ595" i="2"/>
  <c r="W595" i="2"/>
  <c r="CG579" i="2"/>
  <c r="AJ579" i="2"/>
  <c r="W579" i="2"/>
  <c r="AM579" i="2"/>
  <c r="AN579" i="2"/>
  <c r="AO579" i="2"/>
  <c r="AP579" i="2"/>
  <c r="AQ579" i="2"/>
  <c r="AR579" i="2"/>
  <c r="AS579" i="2"/>
  <c r="AT579" i="2"/>
  <c r="AU579" i="2"/>
  <c r="AV579" i="2"/>
  <c r="AZ579" i="2"/>
  <c r="BA579" i="2"/>
  <c r="BB579" i="2"/>
  <c r="BC579" i="2"/>
  <c r="BD579" i="2"/>
  <c r="BE579" i="2"/>
  <c r="BF579" i="2"/>
  <c r="BG579" i="2"/>
  <c r="BH579" i="2"/>
  <c r="BI579" i="2"/>
  <c r="CG121" i="2"/>
  <c r="AJ121" i="2"/>
  <c r="W121" i="2"/>
  <c r="AM121" i="2"/>
  <c r="AN121" i="2"/>
  <c r="AO121" i="2"/>
  <c r="AP121" i="2"/>
  <c r="AQ121" i="2"/>
  <c r="AR121" i="2"/>
  <c r="AS121" i="2"/>
  <c r="AT121" i="2"/>
  <c r="AU121" i="2"/>
  <c r="AV121" i="2"/>
  <c r="AZ121" i="2"/>
  <c r="BA121" i="2"/>
  <c r="BB121" i="2"/>
  <c r="BC121" i="2"/>
  <c r="BD121" i="2"/>
  <c r="BE121" i="2"/>
  <c r="BF121" i="2"/>
  <c r="BG121" i="2"/>
  <c r="BH121" i="2"/>
  <c r="BI121" i="2"/>
  <c r="AM631" i="2"/>
  <c r="AN631" i="2"/>
  <c r="AO631" i="2"/>
  <c r="AP631" i="2"/>
  <c r="AQ631" i="2"/>
  <c r="AR631" i="2"/>
  <c r="AS631" i="2"/>
  <c r="AT631" i="2"/>
  <c r="AU631" i="2"/>
  <c r="AV631" i="2"/>
  <c r="AZ631" i="2"/>
  <c r="BA631" i="2"/>
  <c r="BB631" i="2"/>
  <c r="BC631" i="2"/>
  <c r="BD631" i="2"/>
  <c r="BE631" i="2"/>
  <c r="BF631" i="2"/>
  <c r="BG631" i="2"/>
  <c r="BH631" i="2"/>
  <c r="BI631" i="2"/>
  <c r="AJ631" i="2"/>
  <c r="W631" i="2"/>
  <c r="AM555" i="2"/>
  <c r="AN555" i="2"/>
  <c r="AO555" i="2"/>
  <c r="AP555" i="2"/>
  <c r="AQ555" i="2"/>
  <c r="AR555" i="2"/>
  <c r="AS555" i="2"/>
  <c r="AT555" i="2"/>
  <c r="AU555" i="2"/>
  <c r="AV555" i="2"/>
  <c r="AZ555" i="2"/>
  <c r="BA555" i="2"/>
  <c r="BB555" i="2"/>
  <c r="BC555" i="2"/>
  <c r="BD555" i="2"/>
  <c r="BE555" i="2"/>
  <c r="BF555" i="2"/>
  <c r="BG555" i="2"/>
  <c r="BH555" i="2"/>
  <c r="BI555" i="2"/>
  <c r="AJ555" i="2"/>
  <c r="W555" i="2"/>
  <c r="CG351" i="2"/>
  <c r="AJ351" i="2"/>
  <c r="W351" i="2"/>
  <c r="AM351" i="2"/>
  <c r="AN351" i="2"/>
  <c r="AO351" i="2"/>
  <c r="AP351" i="2"/>
  <c r="AQ351" i="2"/>
  <c r="AR351" i="2"/>
  <c r="AS351" i="2"/>
  <c r="AT351" i="2"/>
  <c r="AU351" i="2"/>
  <c r="AV351" i="2"/>
  <c r="AZ351" i="2"/>
  <c r="BA351" i="2"/>
  <c r="BB351" i="2"/>
  <c r="BC351" i="2"/>
  <c r="BD351" i="2"/>
  <c r="BE351" i="2"/>
  <c r="BF351" i="2"/>
  <c r="BG351" i="2"/>
  <c r="BH351" i="2"/>
  <c r="BI351" i="2"/>
  <c r="CG548" i="2"/>
  <c r="AJ548" i="2"/>
  <c r="W548" i="2"/>
  <c r="AM548" i="2"/>
  <c r="AN548" i="2"/>
  <c r="AO548" i="2"/>
  <c r="AP548" i="2"/>
  <c r="AQ548" i="2"/>
  <c r="AR548" i="2"/>
  <c r="AS548" i="2"/>
  <c r="AT548" i="2"/>
  <c r="AU548" i="2"/>
  <c r="AV548" i="2"/>
  <c r="AZ548" i="2"/>
  <c r="BA548" i="2"/>
  <c r="BB548" i="2"/>
  <c r="BC548" i="2"/>
  <c r="BD548" i="2"/>
  <c r="BE548" i="2"/>
  <c r="BF548" i="2"/>
  <c r="BG548" i="2"/>
  <c r="BH548" i="2"/>
  <c r="BI548" i="2"/>
  <c r="CG282" i="2"/>
  <c r="AJ282" i="2"/>
  <c r="W282" i="2"/>
  <c r="AM282" i="2"/>
  <c r="AN282" i="2"/>
  <c r="AO282" i="2"/>
  <c r="AP282" i="2"/>
  <c r="AQ282" i="2"/>
  <c r="AR282" i="2"/>
  <c r="AS282" i="2"/>
  <c r="AT282" i="2"/>
  <c r="AU282" i="2"/>
  <c r="AV282" i="2"/>
  <c r="AZ282" i="2"/>
  <c r="BA282" i="2"/>
  <c r="BB282" i="2"/>
  <c r="BC282" i="2"/>
  <c r="BD282" i="2"/>
  <c r="BE282" i="2"/>
  <c r="BF282" i="2"/>
  <c r="BG282" i="2"/>
  <c r="BH282" i="2"/>
  <c r="BI282" i="2"/>
  <c r="CG547" i="2"/>
  <c r="AJ547" i="2"/>
  <c r="W547" i="2"/>
  <c r="AM547" i="2"/>
  <c r="AN547" i="2"/>
  <c r="AO547" i="2"/>
  <c r="AP547" i="2"/>
  <c r="AQ547" i="2"/>
  <c r="AR547" i="2"/>
  <c r="AS547" i="2"/>
  <c r="AT547" i="2"/>
  <c r="AU547" i="2"/>
  <c r="AV547" i="2"/>
  <c r="AZ547" i="2"/>
  <c r="BA547" i="2"/>
  <c r="BB547" i="2"/>
  <c r="BC547" i="2"/>
  <c r="BD547" i="2"/>
  <c r="BE547" i="2"/>
  <c r="BF547" i="2"/>
  <c r="BG547" i="2"/>
  <c r="BH547" i="2"/>
  <c r="BI547" i="2"/>
  <c r="CG578" i="2"/>
  <c r="AJ578" i="2"/>
  <c r="W578" i="2"/>
  <c r="AM578" i="2"/>
  <c r="AN578" i="2"/>
  <c r="AO578" i="2"/>
  <c r="AP578" i="2"/>
  <c r="AQ578" i="2"/>
  <c r="AR578" i="2"/>
  <c r="AS578" i="2"/>
  <c r="AT578" i="2"/>
  <c r="AU578" i="2"/>
  <c r="AV578" i="2"/>
  <c r="AZ578" i="2"/>
  <c r="BA578" i="2"/>
  <c r="BB578" i="2"/>
  <c r="BC578" i="2"/>
  <c r="BD578" i="2"/>
  <c r="BE578" i="2"/>
  <c r="BF578" i="2"/>
  <c r="BG578" i="2"/>
  <c r="BH578" i="2"/>
  <c r="BI578" i="2"/>
  <c r="CG120" i="2"/>
  <c r="AJ120" i="2"/>
  <c r="AM120" i="2"/>
  <c r="AN120" i="2"/>
  <c r="AO120" i="2"/>
  <c r="AP120" i="2"/>
  <c r="AQ120" i="2"/>
  <c r="AR120" i="2"/>
  <c r="AS120" i="2"/>
  <c r="AT120" i="2"/>
  <c r="AU120" i="2"/>
  <c r="AV120" i="2"/>
  <c r="AZ120" i="2"/>
  <c r="BA120" i="2"/>
  <c r="BB120" i="2"/>
  <c r="BC120" i="2"/>
  <c r="BD120" i="2"/>
  <c r="BE120" i="2"/>
  <c r="BF120" i="2"/>
  <c r="BG120" i="2"/>
  <c r="BH120" i="2"/>
  <c r="BI120" i="2"/>
  <c r="CG630" i="2"/>
  <c r="AJ630" i="2"/>
  <c r="W630" i="2"/>
  <c r="AM630" i="2"/>
  <c r="AN630" i="2"/>
  <c r="AO630" i="2"/>
  <c r="AP630" i="2"/>
  <c r="AQ630" i="2"/>
  <c r="AR630" i="2"/>
  <c r="AS630" i="2"/>
  <c r="AT630" i="2"/>
  <c r="AU630" i="2"/>
  <c r="AV630" i="2"/>
  <c r="AZ630" i="2"/>
  <c r="BA630" i="2"/>
  <c r="BB630" i="2"/>
  <c r="BC630" i="2"/>
  <c r="BD630" i="2"/>
  <c r="BE630" i="2"/>
  <c r="BF630" i="2"/>
  <c r="BG630" i="2"/>
  <c r="BH630" i="2"/>
  <c r="BI630" i="2"/>
  <c r="BG469" i="1"/>
  <c r="BH469" i="1"/>
  <c r="BI469" i="1"/>
  <c r="BJ469" i="1"/>
  <c r="AT469" i="1"/>
  <c r="AG469" i="1"/>
  <c r="BG124" i="1"/>
  <c r="BH124" i="1"/>
  <c r="BI124" i="1"/>
  <c r="BJ124" i="1"/>
  <c r="AT124" i="1"/>
  <c r="AG124" i="1"/>
  <c r="BG187" i="1"/>
  <c r="BH187" i="1"/>
  <c r="BI187" i="1"/>
  <c r="BJ187" i="1"/>
  <c r="AT187" i="1"/>
  <c r="AG187" i="1"/>
  <c r="BR130" i="1"/>
  <c r="AT130" i="1"/>
  <c r="AG130" i="1"/>
  <c r="BG835" i="1"/>
  <c r="BH835" i="1"/>
  <c r="BI835" i="1"/>
  <c r="BJ835" i="1"/>
  <c r="AT835" i="1"/>
  <c r="AG835" i="1"/>
  <c r="BG470" i="1"/>
  <c r="BH470" i="1"/>
  <c r="BI470" i="1"/>
  <c r="BJ470" i="1"/>
  <c r="AT470" i="1"/>
  <c r="AG470" i="1"/>
  <c r="BG182" i="1"/>
  <c r="BH182" i="1"/>
  <c r="BI182" i="1"/>
  <c r="BJ182" i="1"/>
  <c r="AT182" i="1"/>
  <c r="AG182" i="1"/>
  <c r="BR129" i="1"/>
  <c r="AT129" i="1"/>
  <c r="AG129" i="1"/>
  <c r="BG803" i="1"/>
  <c r="BH803" i="1"/>
  <c r="BI803" i="1"/>
  <c r="BJ803" i="1"/>
  <c r="AT803" i="1"/>
  <c r="AG803" i="1"/>
  <c r="BG179" i="1"/>
  <c r="BH179" i="1"/>
  <c r="BI179" i="1"/>
  <c r="BJ179" i="1"/>
  <c r="AT179" i="1"/>
  <c r="AG179" i="1"/>
  <c r="BG127" i="1"/>
  <c r="BH127" i="1"/>
  <c r="BI127" i="1"/>
  <c r="BJ127" i="1"/>
  <c r="AT127" i="1"/>
  <c r="AG127" i="1"/>
  <c r="BG13" i="1"/>
  <c r="BH13" i="1"/>
  <c r="BI13" i="1"/>
  <c r="BJ13" i="1"/>
  <c r="AT13" i="1"/>
  <c r="AG13" i="1"/>
  <c r="BG12" i="1"/>
  <c r="BH12" i="1"/>
  <c r="BI12" i="1"/>
  <c r="BJ12" i="1"/>
  <c r="AT12" i="1"/>
  <c r="AG12" i="1"/>
  <c r="BG14" i="1"/>
  <c r="BH14" i="1"/>
  <c r="BI14" i="1"/>
  <c r="BJ14" i="1"/>
  <c r="AT14" i="1"/>
  <c r="AG14" i="1"/>
  <c r="BR396" i="1"/>
  <c r="AT396" i="1"/>
  <c r="AG396" i="1"/>
  <c r="BG210" i="1"/>
  <c r="BH210" i="1"/>
  <c r="BI210" i="1"/>
  <c r="BJ210" i="1"/>
  <c r="AT210" i="1"/>
  <c r="AG210" i="1"/>
  <c r="BG764" i="1"/>
  <c r="BH764" i="1"/>
  <c r="BI764" i="1"/>
  <c r="BJ764" i="1"/>
  <c r="AT764" i="1"/>
  <c r="AG764" i="1"/>
  <c r="BG431" i="1"/>
  <c r="BH431" i="1"/>
  <c r="BI431" i="1"/>
  <c r="BJ431" i="1"/>
  <c r="AT431" i="1"/>
  <c r="AG431" i="1"/>
  <c r="BG254" i="1"/>
  <c r="BH254" i="1"/>
  <c r="BI254" i="1"/>
  <c r="BJ254" i="1"/>
  <c r="AT254" i="1"/>
  <c r="AG254" i="1"/>
  <c r="BR153" i="1"/>
  <c r="AT153" i="1"/>
  <c r="AG153" i="1"/>
  <c r="BG67" i="1"/>
  <c r="BH67" i="1"/>
  <c r="BI67" i="1"/>
  <c r="BJ67" i="1"/>
  <c r="AT67" i="1"/>
  <c r="AG67" i="1"/>
  <c r="BG834" i="1"/>
  <c r="BH834" i="1"/>
  <c r="BI834" i="1"/>
  <c r="BJ834" i="1"/>
  <c r="AT834" i="1"/>
  <c r="AG834" i="1"/>
  <c r="BR305" i="1"/>
  <c r="AT305" i="1"/>
  <c r="AG305" i="1"/>
  <c r="BG468" i="1"/>
  <c r="BH468" i="1"/>
  <c r="BI468" i="1"/>
  <c r="BJ468" i="1"/>
  <c r="AT468" i="1"/>
  <c r="AG468" i="1"/>
  <c r="BD468" i="1" s="1"/>
  <c r="BS468" i="1" s="1"/>
  <c r="BG178" i="1"/>
  <c r="BH178" i="1"/>
  <c r="BI178" i="1"/>
  <c r="BJ178" i="1"/>
  <c r="AT178" i="1"/>
  <c r="AG178" i="1"/>
  <c r="BG125" i="1"/>
  <c r="BH125" i="1"/>
  <c r="BK125" i="1" s="1"/>
  <c r="BI125" i="1"/>
  <c r="BJ125" i="1"/>
  <c r="AT125" i="1"/>
  <c r="AG125" i="1"/>
  <c r="BG806" i="1"/>
  <c r="BH806" i="1"/>
  <c r="BI806" i="1"/>
  <c r="BJ806" i="1"/>
  <c r="AT806" i="1"/>
  <c r="AG806" i="1"/>
  <c r="BG185" i="1"/>
  <c r="BH185" i="1"/>
  <c r="BI185" i="1"/>
  <c r="BJ185" i="1"/>
  <c r="AT185" i="1"/>
  <c r="AG185" i="1"/>
  <c r="BG123" i="1"/>
  <c r="BH123" i="1"/>
  <c r="BI123" i="1"/>
  <c r="BJ123" i="1"/>
  <c r="AT123" i="1"/>
  <c r="AG123" i="1"/>
  <c r="BR154" i="1"/>
  <c r="AT154" i="1"/>
  <c r="AG154" i="1"/>
  <c r="BG63" i="1"/>
  <c r="BH63" i="1"/>
  <c r="BI63" i="1"/>
  <c r="BJ63" i="1"/>
  <c r="AT63" i="1"/>
  <c r="AG63" i="1"/>
  <c r="BR833" i="1"/>
  <c r="AT833" i="1"/>
  <c r="AG833" i="1"/>
  <c r="BR306" i="1"/>
  <c r="AT306" i="1"/>
  <c r="AG306" i="1"/>
  <c r="BR156" i="1"/>
  <c r="AT156" i="1"/>
  <c r="AG156" i="1"/>
  <c r="BR155" i="1"/>
  <c r="AT155" i="1"/>
  <c r="AG155" i="1"/>
  <c r="BG467" i="1"/>
  <c r="BH467" i="1"/>
  <c r="BI467" i="1"/>
  <c r="BJ467" i="1"/>
  <c r="AT467" i="1"/>
  <c r="AG467" i="1"/>
  <c r="BG181" i="1"/>
  <c r="BH181" i="1"/>
  <c r="BI181" i="1"/>
  <c r="BJ181" i="1"/>
  <c r="AT181" i="1"/>
  <c r="AG181" i="1"/>
  <c r="BG120" i="1"/>
  <c r="BH120" i="1"/>
  <c r="BI120" i="1"/>
  <c r="BJ120" i="1"/>
  <c r="AT120" i="1"/>
  <c r="AG120" i="1"/>
  <c r="BG805" i="1"/>
  <c r="BH805" i="1"/>
  <c r="BI805" i="1"/>
  <c r="BK805" i="1" s="1"/>
  <c r="BJ805" i="1"/>
  <c r="AT805" i="1"/>
  <c r="AG805" i="1"/>
  <c r="BG184" i="1"/>
  <c r="BH184" i="1"/>
  <c r="BI184" i="1"/>
  <c r="BJ184" i="1"/>
  <c r="AT184" i="1"/>
  <c r="BD184" i="1" s="1"/>
  <c r="AG184" i="1"/>
  <c r="BG126" i="1"/>
  <c r="BH126" i="1"/>
  <c r="BI126" i="1"/>
  <c r="BJ126" i="1"/>
  <c r="AT126" i="1"/>
  <c r="AG126" i="1"/>
  <c r="BR272" i="1"/>
  <c r="AT272" i="1"/>
  <c r="AG272" i="1"/>
  <c r="BR269" i="1"/>
  <c r="AT269" i="1"/>
  <c r="AG269" i="1"/>
  <c r="BR274" i="1"/>
  <c r="AT274" i="1"/>
  <c r="AG274" i="1"/>
  <c r="BD274" i="1" s="1"/>
  <c r="BR267" i="1"/>
  <c r="AT267" i="1"/>
  <c r="AG267" i="1"/>
  <c r="BR395" i="1"/>
  <c r="AT395" i="1"/>
  <c r="AG395" i="1"/>
  <c r="BG211" i="1"/>
  <c r="BH211" i="1"/>
  <c r="BI211" i="1"/>
  <c r="BJ211" i="1"/>
  <c r="AT211" i="1"/>
  <c r="AG211" i="1"/>
  <c r="BG765" i="1"/>
  <c r="BH765" i="1"/>
  <c r="BI765" i="1"/>
  <c r="BJ765" i="1"/>
  <c r="AT765" i="1"/>
  <c r="AG765" i="1"/>
  <c r="BG432" i="1"/>
  <c r="BH432" i="1"/>
  <c r="BI432" i="1"/>
  <c r="BJ432" i="1"/>
  <c r="AT432" i="1"/>
  <c r="AG432" i="1"/>
  <c r="BR252" i="1"/>
  <c r="AT252" i="1"/>
  <c r="AG252" i="1"/>
  <c r="BG64" i="1"/>
  <c r="BH64" i="1"/>
  <c r="BI64" i="1"/>
  <c r="BJ64" i="1"/>
  <c r="AT64" i="1"/>
  <c r="BD64" i="1" s="1"/>
  <c r="BS64" i="1" s="1"/>
  <c r="AG64" i="1"/>
  <c r="BG832" i="1"/>
  <c r="BH832" i="1"/>
  <c r="BI832" i="1"/>
  <c r="BJ832" i="1"/>
  <c r="AT832" i="1"/>
  <c r="AG832" i="1"/>
  <c r="BR309" i="1"/>
  <c r="AT309" i="1"/>
  <c r="AG309" i="1"/>
  <c r="BG465" i="1"/>
  <c r="BH465" i="1"/>
  <c r="BI465" i="1"/>
  <c r="BJ465" i="1"/>
  <c r="AT465" i="1"/>
  <c r="AG465" i="1"/>
  <c r="BG183" i="1"/>
  <c r="BH183" i="1"/>
  <c r="BI183" i="1"/>
  <c r="BJ183" i="1"/>
  <c r="AT183" i="1"/>
  <c r="AG183" i="1"/>
  <c r="BG122" i="1"/>
  <c r="BH122" i="1"/>
  <c r="BL122" i="1" s="1"/>
  <c r="BI122" i="1"/>
  <c r="BJ122" i="1"/>
  <c r="AT122" i="1"/>
  <c r="AG122" i="1"/>
  <c r="BG802" i="1"/>
  <c r="BH802" i="1"/>
  <c r="BI802" i="1"/>
  <c r="BJ802" i="1"/>
  <c r="AT802" i="1"/>
  <c r="AG802" i="1"/>
  <c r="BR186" i="1"/>
  <c r="AT186" i="1"/>
  <c r="AG186" i="1"/>
  <c r="BR128" i="1"/>
  <c r="AT128" i="1"/>
  <c r="AG128" i="1"/>
  <c r="BD128" i="1" s="1"/>
  <c r="BS128" i="1" s="1"/>
  <c r="BR271" i="1"/>
  <c r="AT271" i="1"/>
  <c r="AG271" i="1"/>
  <c r="BR270" i="1"/>
  <c r="AT270" i="1"/>
  <c r="AG270" i="1"/>
  <c r="BR273" i="1"/>
  <c r="AT273" i="1"/>
  <c r="BD273" i="1" s="1"/>
  <c r="BU273" i="1" s="1"/>
  <c r="AG273" i="1"/>
  <c r="BR268" i="1"/>
  <c r="AT268" i="1"/>
  <c r="AG268" i="1"/>
  <c r="BR394" i="1"/>
  <c r="AT394" i="1"/>
  <c r="AG394" i="1"/>
  <c r="BG209" i="1"/>
  <c r="BH209" i="1"/>
  <c r="BI209" i="1"/>
  <c r="BJ209" i="1"/>
  <c r="AT209" i="1"/>
  <c r="AG209" i="1"/>
  <c r="BG763" i="1"/>
  <c r="BH763" i="1"/>
  <c r="BI763" i="1"/>
  <c r="BJ763" i="1"/>
  <c r="AT763" i="1"/>
  <c r="AG763" i="1"/>
  <c r="BG430" i="1"/>
  <c r="BH430" i="1"/>
  <c r="BI430" i="1"/>
  <c r="BJ430" i="1"/>
  <c r="AT430" i="1"/>
  <c r="BD430" i="1" s="1"/>
  <c r="BS430" i="1" s="1"/>
  <c r="AG430" i="1"/>
  <c r="BG253" i="1"/>
  <c r="BH253" i="1"/>
  <c r="BI253" i="1"/>
  <c r="BJ253" i="1"/>
  <c r="AT253" i="1"/>
  <c r="AG253" i="1"/>
  <c r="BR157" i="1"/>
  <c r="AT157" i="1"/>
  <c r="AG157" i="1"/>
  <c r="BR65" i="1"/>
  <c r="AT65" i="1"/>
  <c r="AG65" i="1"/>
  <c r="BR831" i="1"/>
  <c r="AT831" i="1"/>
  <c r="AG831" i="1"/>
  <c r="BD831" i="1" s="1"/>
  <c r="BU831" i="1" s="1"/>
  <c r="BR307" i="1"/>
  <c r="AT307" i="1"/>
  <c r="AG307" i="1"/>
  <c r="BR466" i="1"/>
  <c r="AT466" i="1"/>
  <c r="AG466" i="1"/>
  <c r="BG180" i="1"/>
  <c r="BH180" i="1"/>
  <c r="BL180" i="1" s="1"/>
  <c r="BI180" i="1"/>
  <c r="BJ180" i="1"/>
  <c r="AT180" i="1"/>
  <c r="AG180" i="1"/>
  <c r="BG121" i="1"/>
  <c r="BH121" i="1"/>
  <c r="BI121" i="1"/>
  <c r="BJ121" i="1"/>
  <c r="AT121" i="1"/>
  <c r="AG121" i="1"/>
  <c r="BG804" i="1"/>
  <c r="BH804" i="1"/>
  <c r="BI804" i="1"/>
  <c r="BJ804" i="1"/>
  <c r="AT804" i="1"/>
  <c r="AG804" i="1"/>
  <c r="BD804" i="1" s="1"/>
  <c r="BS804" i="1" s="1"/>
  <c r="BG177" i="1"/>
  <c r="BH177" i="1"/>
  <c r="BI177" i="1"/>
  <c r="BJ177" i="1"/>
  <c r="AT177" i="1"/>
  <c r="AG177" i="1"/>
  <c r="BG119" i="1"/>
  <c r="BH119" i="1"/>
  <c r="BI119" i="1"/>
  <c r="BJ119" i="1"/>
  <c r="AT119" i="1"/>
  <c r="AG119" i="1"/>
  <c r="BG66" i="1"/>
  <c r="BH66" i="1"/>
  <c r="BI66" i="1"/>
  <c r="BJ66" i="1"/>
  <c r="AT66" i="1"/>
  <c r="AG66" i="1"/>
  <c r="BG830" i="1"/>
  <c r="BH830" i="1"/>
  <c r="BI830" i="1"/>
  <c r="BJ830" i="1"/>
  <c r="AT830" i="1"/>
  <c r="AG830" i="1"/>
  <c r="BR308" i="1"/>
  <c r="AT308" i="1"/>
  <c r="AG308" i="1"/>
  <c r="BR556" i="1"/>
  <c r="AT556" i="1"/>
  <c r="AG556" i="1"/>
  <c r="BG756" i="1"/>
  <c r="BH756" i="1"/>
  <c r="BI756" i="1"/>
  <c r="BJ756" i="1"/>
  <c r="AT756" i="1"/>
  <c r="AG756" i="1"/>
  <c r="BG615" i="1"/>
  <c r="BH615" i="1"/>
  <c r="BI615" i="1"/>
  <c r="BJ615" i="1"/>
  <c r="AT615" i="1"/>
  <c r="AG615" i="1"/>
  <c r="BR108" i="1"/>
  <c r="AT108" i="1"/>
  <c r="AG108" i="1"/>
  <c r="BR553" i="1"/>
  <c r="AT553" i="1"/>
  <c r="AG553" i="1"/>
  <c r="BR757" i="1"/>
  <c r="AT757" i="1"/>
  <c r="AG757" i="1"/>
  <c r="BR609" i="1"/>
  <c r="AT609" i="1"/>
  <c r="AG609" i="1"/>
  <c r="BG498" i="1"/>
  <c r="BH498" i="1"/>
  <c r="BI498" i="1"/>
  <c r="BJ498" i="1"/>
  <c r="AT498" i="1"/>
  <c r="AG498" i="1"/>
  <c r="BR531" i="1"/>
  <c r="AT531" i="1"/>
  <c r="AG531" i="1"/>
  <c r="BR532" i="1"/>
  <c r="AT532" i="1"/>
  <c r="AG532" i="1"/>
  <c r="BG502" i="1"/>
  <c r="BH502" i="1"/>
  <c r="BI502" i="1"/>
  <c r="BJ502" i="1"/>
  <c r="AT502" i="1"/>
  <c r="AG502" i="1"/>
  <c r="BD502" i="1" s="1"/>
  <c r="BR533" i="1"/>
  <c r="AT533" i="1"/>
  <c r="AG533" i="1"/>
  <c r="BG729" i="1"/>
  <c r="BH729" i="1"/>
  <c r="BI729" i="1"/>
  <c r="BJ729" i="1"/>
  <c r="AT729" i="1"/>
  <c r="BD729" i="1" s="1"/>
  <c r="AG729" i="1"/>
  <c r="BG437" i="1"/>
  <c r="BH437" i="1"/>
  <c r="BI437" i="1"/>
  <c r="BJ437" i="1"/>
  <c r="AT437" i="1"/>
  <c r="AG437" i="1"/>
  <c r="BG754" i="1"/>
  <c r="BL754" i="1" s="1"/>
  <c r="BH754" i="1"/>
  <c r="BI754" i="1"/>
  <c r="BJ754" i="1"/>
  <c r="AT754" i="1"/>
  <c r="AG754" i="1"/>
  <c r="BG755" i="1"/>
  <c r="BH755" i="1"/>
  <c r="BI755" i="1"/>
  <c r="BK755" i="1" s="1"/>
  <c r="BJ755" i="1"/>
  <c r="AT755" i="1"/>
  <c r="AG755" i="1"/>
  <c r="BG614" i="1"/>
  <c r="BH614" i="1"/>
  <c r="BI614" i="1"/>
  <c r="BJ614" i="1"/>
  <c r="AT614" i="1"/>
  <c r="BD614" i="1" s="1"/>
  <c r="BS614" i="1" s="1"/>
  <c r="AG614" i="1"/>
  <c r="BR107" i="1"/>
  <c r="AT107" i="1"/>
  <c r="AG107" i="1"/>
  <c r="BR555" i="1"/>
  <c r="AT555" i="1"/>
  <c r="AG555" i="1"/>
  <c r="BG752" i="1"/>
  <c r="BL752" i="1" s="1"/>
  <c r="BH752" i="1"/>
  <c r="BI752" i="1"/>
  <c r="BJ752" i="1"/>
  <c r="AT752" i="1"/>
  <c r="AG752" i="1"/>
  <c r="BR554" i="1"/>
  <c r="AT554" i="1"/>
  <c r="AG554" i="1"/>
  <c r="BR753" i="1"/>
  <c r="AT753" i="1"/>
  <c r="AG753" i="1"/>
  <c r="BR109" i="1"/>
  <c r="AT109" i="1"/>
  <c r="AG109" i="1"/>
  <c r="BR325" i="1"/>
  <c r="AT325" i="1"/>
  <c r="AG325" i="1"/>
  <c r="BG612" i="1"/>
  <c r="BH612" i="1"/>
  <c r="BI612" i="1"/>
  <c r="BJ612" i="1"/>
  <c r="AT612" i="1"/>
  <c r="AG612" i="1"/>
  <c r="BR320" i="1"/>
  <c r="AT320" i="1"/>
  <c r="AG320" i="1"/>
  <c r="BG613" i="1"/>
  <c r="BH613" i="1"/>
  <c r="BI613" i="1"/>
  <c r="BJ613" i="1"/>
  <c r="AT613" i="1"/>
  <c r="AG613" i="1"/>
  <c r="BD613" i="1" s="1"/>
  <c r="BR324" i="1"/>
  <c r="AT324" i="1"/>
  <c r="AG324" i="1"/>
  <c r="BR629" i="1"/>
  <c r="AT629" i="1"/>
  <c r="AG629" i="1"/>
  <c r="BR630" i="1"/>
  <c r="AT630" i="1"/>
  <c r="AG630" i="1"/>
  <c r="BG610" i="1"/>
  <c r="BH610" i="1"/>
  <c r="BI610" i="1"/>
  <c r="BJ610" i="1"/>
  <c r="AT610" i="1"/>
  <c r="AG610" i="1"/>
  <c r="BR322" i="1"/>
  <c r="AT322" i="1"/>
  <c r="AG322" i="1"/>
  <c r="BG611" i="1"/>
  <c r="BH611" i="1"/>
  <c r="BI611" i="1"/>
  <c r="BJ611" i="1"/>
  <c r="AT611" i="1"/>
  <c r="AG611" i="1"/>
  <c r="BD611" i="1" s="1"/>
  <c r="BS611" i="1" s="1"/>
  <c r="BR323" i="1"/>
  <c r="AT323" i="1"/>
  <c r="AG323" i="1"/>
  <c r="BR628" i="1"/>
  <c r="AT628" i="1"/>
  <c r="AG628" i="1"/>
  <c r="BR132" i="1"/>
  <c r="AT132" i="1"/>
  <c r="BD132" i="1" s="1"/>
  <c r="AG132" i="1"/>
  <c r="BR100" i="1"/>
  <c r="AT100" i="1"/>
  <c r="AG100" i="1"/>
  <c r="BG302" i="1"/>
  <c r="BH302" i="1"/>
  <c r="BI302" i="1"/>
  <c r="BJ302" i="1"/>
  <c r="AT302" i="1"/>
  <c r="AG302" i="1"/>
  <c r="BG152" i="1"/>
  <c r="BH152" i="1"/>
  <c r="BI152" i="1"/>
  <c r="BJ152" i="1"/>
  <c r="AT152" i="1"/>
  <c r="AG152" i="1"/>
  <c r="BD152" i="1" s="1"/>
  <c r="BS152" i="1" s="1"/>
  <c r="BG151" i="1"/>
  <c r="BH151" i="1"/>
  <c r="BI151" i="1"/>
  <c r="BJ151" i="1"/>
  <c r="AT151" i="1"/>
  <c r="AG151" i="1"/>
  <c r="BG728" i="1"/>
  <c r="BH728" i="1"/>
  <c r="BL728" i="1" s="1"/>
  <c r="BI728" i="1"/>
  <c r="BJ728" i="1"/>
  <c r="AT728" i="1"/>
  <c r="AG728" i="1"/>
  <c r="BR350" i="1"/>
  <c r="AT350" i="1"/>
  <c r="AG350" i="1"/>
  <c r="BR580" i="1"/>
  <c r="AT580" i="1"/>
  <c r="AG580" i="1"/>
  <c r="BG727" i="1"/>
  <c r="BH727" i="1"/>
  <c r="BI727" i="1"/>
  <c r="BJ727" i="1"/>
  <c r="AT727" i="1"/>
  <c r="AG727" i="1"/>
  <c r="BD727" i="1" s="1"/>
  <c r="BR347" i="1"/>
  <c r="AT347" i="1"/>
  <c r="AG347" i="1"/>
  <c r="BG451" i="1"/>
  <c r="BH451" i="1"/>
  <c r="BI451" i="1"/>
  <c r="BJ451" i="1"/>
  <c r="AT451" i="1"/>
  <c r="BD451" i="1" s="1"/>
  <c r="BS451" i="1" s="1"/>
  <c r="AG451" i="1"/>
  <c r="BG111" i="1"/>
  <c r="BH111" i="1"/>
  <c r="BI111" i="1"/>
  <c r="BJ111" i="1"/>
  <c r="AT111" i="1"/>
  <c r="AG111" i="1"/>
  <c r="BR349" i="1"/>
  <c r="AT349" i="1"/>
  <c r="AG349" i="1"/>
  <c r="BG500" i="1"/>
  <c r="BH500" i="1"/>
  <c r="BI500" i="1"/>
  <c r="BJ500" i="1"/>
  <c r="AT500" i="1"/>
  <c r="AG500" i="1"/>
  <c r="BD500" i="1" s="1"/>
  <c r="BR436" i="1"/>
  <c r="AT436" i="1"/>
  <c r="AG436" i="1"/>
  <c r="BG654" i="1"/>
  <c r="BH654" i="1"/>
  <c r="BI654" i="1"/>
  <c r="BJ654" i="1"/>
  <c r="AT654" i="1"/>
  <c r="BD654" i="1" s="1"/>
  <c r="BS654" i="1" s="1"/>
  <c r="AG654" i="1"/>
  <c r="BG452" i="1"/>
  <c r="BH452" i="1"/>
  <c r="BI452" i="1"/>
  <c r="BJ452" i="1"/>
  <c r="AT452" i="1"/>
  <c r="AG452" i="1"/>
  <c r="BG518" i="1"/>
  <c r="BL518" i="1" s="1"/>
  <c r="BH518" i="1"/>
  <c r="BI518" i="1"/>
  <c r="BJ518" i="1"/>
  <c r="AT518" i="1"/>
  <c r="AG518" i="1"/>
  <c r="BG652" i="1"/>
  <c r="BH652" i="1"/>
  <c r="BI652" i="1"/>
  <c r="BK652" i="1" s="1"/>
  <c r="BJ652" i="1"/>
  <c r="AT652" i="1"/>
  <c r="AG652" i="1"/>
  <c r="BG795" i="1"/>
  <c r="BH795" i="1"/>
  <c r="BI795" i="1"/>
  <c r="BJ795" i="1"/>
  <c r="AT795" i="1"/>
  <c r="BD795" i="1" s="1"/>
  <c r="AG795" i="1"/>
  <c r="BG653" i="1"/>
  <c r="BH653" i="1"/>
  <c r="BI653" i="1"/>
  <c r="BJ653" i="1"/>
  <c r="AT653" i="1"/>
  <c r="AG653" i="1"/>
  <c r="BG516" i="1"/>
  <c r="BH516" i="1"/>
  <c r="BI516" i="1"/>
  <c r="BJ516" i="1"/>
  <c r="AT516" i="1"/>
  <c r="AG516" i="1"/>
  <c r="BG453" i="1"/>
  <c r="BH453" i="1"/>
  <c r="BI453" i="1"/>
  <c r="BJ453" i="1"/>
  <c r="AT453" i="1"/>
  <c r="AG453" i="1"/>
  <c r="BG585" i="1"/>
  <c r="BH585" i="1"/>
  <c r="BI585" i="1"/>
  <c r="BJ585" i="1"/>
  <c r="AT585" i="1"/>
  <c r="AG585" i="1"/>
  <c r="BG708" i="1"/>
  <c r="BH708" i="1"/>
  <c r="BI708" i="1"/>
  <c r="BJ708" i="1"/>
  <c r="AT708" i="1"/>
  <c r="AG708" i="1"/>
  <c r="BR319" i="1"/>
  <c r="AT319" i="1"/>
  <c r="AG319" i="1"/>
  <c r="BR3" i="1"/>
  <c r="AT3" i="1"/>
  <c r="AG3" i="1"/>
  <c r="BG379" i="1"/>
  <c r="BH379" i="1"/>
  <c r="BI379" i="1"/>
  <c r="BK379" i="1" s="1"/>
  <c r="BJ379" i="1"/>
  <c r="AT379" i="1"/>
  <c r="AG379" i="1"/>
  <c r="BG710" i="1"/>
  <c r="BH710" i="1"/>
  <c r="BI710" i="1"/>
  <c r="BJ710" i="1"/>
  <c r="AT710" i="1"/>
  <c r="BD710" i="1" s="1"/>
  <c r="AG710" i="1"/>
  <c r="BR321" i="1"/>
  <c r="AT321" i="1"/>
  <c r="AG321" i="1"/>
  <c r="BG709" i="1"/>
  <c r="BH709" i="1"/>
  <c r="BI709" i="1"/>
  <c r="BJ709" i="1"/>
  <c r="AT709" i="1"/>
  <c r="AG709" i="1"/>
  <c r="BR326" i="1"/>
  <c r="AT326" i="1"/>
  <c r="AG326" i="1"/>
  <c r="BG2" i="1"/>
  <c r="BH2" i="1"/>
  <c r="BI2" i="1"/>
  <c r="BJ2" i="1"/>
  <c r="AT2" i="1"/>
  <c r="AG2" i="1"/>
  <c r="BG380" i="1"/>
  <c r="BH380" i="1"/>
  <c r="BI380" i="1"/>
  <c r="BJ380" i="1"/>
  <c r="AT380" i="1"/>
  <c r="AG380" i="1"/>
  <c r="BG711" i="1"/>
  <c r="BH711" i="1"/>
  <c r="BI711" i="1"/>
  <c r="BJ711" i="1"/>
  <c r="AT711" i="1"/>
  <c r="AG711" i="1"/>
  <c r="BR464" i="1"/>
  <c r="AT464" i="1"/>
  <c r="AG464" i="1"/>
  <c r="BR738" i="1"/>
  <c r="AT738" i="1"/>
  <c r="AG738" i="1"/>
  <c r="BG110" i="1"/>
  <c r="BH110" i="1"/>
  <c r="BI110" i="1"/>
  <c r="BK110" i="1" s="1"/>
  <c r="BJ110" i="1"/>
  <c r="AT110" i="1"/>
  <c r="AG110" i="1"/>
  <c r="BG730" i="1"/>
  <c r="BH730" i="1"/>
  <c r="BI730" i="1"/>
  <c r="BJ730" i="1"/>
  <c r="AT730" i="1"/>
  <c r="BD730" i="1" s="1"/>
  <c r="BS730" i="1" s="1"/>
  <c r="AG730" i="1"/>
  <c r="BR346" i="1"/>
  <c r="AT346" i="1"/>
  <c r="AG346" i="1"/>
  <c r="BG448" i="1"/>
  <c r="BH448" i="1"/>
  <c r="BI448" i="1"/>
  <c r="BJ448" i="1"/>
  <c r="AT448" i="1"/>
  <c r="AG448" i="1"/>
  <c r="BG112" i="1"/>
  <c r="BH112" i="1"/>
  <c r="BI112" i="1"/>
  <c r="BJ112" i="1"/>
  <c r="AT112" i="1"/>
  <c r="AG112" i="1"/>
  <c r="BD112" i="1" s="1"/>
  <c r="BG732" i="1"/>
  <c r="BH732" i="1"/>
  <c r="BI732" i="1"/>
  <c r="BJ732" i="1"/>
  <c r="AT732" i="1"/>
  <c r="AG732" i="1"/>
  <c r="BR345" i="1"/>
  <c r="AT345" i="1"/>
  <c r="BD345" i="1" s="1"/>
  <c r="BS345" i="1" s="1"/>
  <c r="AG345" i="1"/>
  <c r="BG449" i="1"/>
  <c r="BH449" i="1"/>
  <c r="BI449" i="1"/>
  <c r="BJ449" i="1"/>
  <c r="AT449" i="1"/>
  <c r="AG449" i="1"/>
  <c r="BG113" i="1"/>
  <c r="BH113" i="1"/>
  <c r="BI113" i="1"/>
  <c r="BJ113" i="1"/>
  <c r="AT113" i="1"/>
  <c r="AG113" i="1"/>
  <c r="BG733" i="1"/>
  <c r="BH733" i="1"/>
  <c r="BI733" i="1"/>
  <c r="BJ733" i="1"/>
  <c r="AT733" i="1"/>
  <c r="AG733" i="1"/>
  <c r="BR344" i="1"/>
  <c r="AT344" i="1"/>
  <c r="AG344" i="1"/>
  <c r="BG450" i="1"/>
  <c r="BH450" i="1"/>
  <c r="BL450" i="1" s="1"/>
  <c r="BI450" i="1"/>
  <c r="BJ450" i="1"/>
  <c r="AT450" i="1"/>
  <c r="AG450" i="1"/>
  <c r="BG114" i="1"/>
  <c r="BH114" i="1"/>
  <c r="BI114" i="1"/>
  <c r="BJ114" i="1"/>
  <c r="AT114" i="1"/>
  <c r="AG114" i="1"/>
  <c r="BG734" i="1"/>
  <c r="BH734" i="1"/>
  <c r="BI734" i="1"/>
  <c r="BJ734" i="1"/>
  <c r="AT734" i="1"/>
  <c r="AG734" i="1"/>
  <c r="BD734" i="1" s="1"/>
  <c r="BR343" i="1"/>
  <c r="AT343" i="1"/>
  <c r="AG343" i="1"/>
  <c r="BG447" i="1"/>
  <c r="BH447" i="1"/>
  <c r="BI447" i="1"/>
  <c r="BJ447" i="1"/>
  <c r="AT447" i="1"/>
  <c r="BD447" i="1" s="1"/>
  <c r="BS447" i="1" s="1"/>
  <c r="AG447" i="1"/>
  <c r="BG303" i="1"/>
  <c r="BH303" i="1"/>
  <c r="BI303" i="1"/>
  <c r="BJ303" i="1"/>
  <c r="AT303" i="1"/>
  <c r="AG303" i="1"/>
  <c r="BG499" i="1"/>
  <c r="BH499" i="1"/>
  <c r="BI499" i="1"/>
  <c r="BJ499" i="1"/>
  <c r="AT499" i="1"/>
  <c r="AG499" i="1"/>
  <c r="BG731" i="1"/>
  <c r="BH731" i="1"/>
  <c r="BI731" i="1"/>
  <c r="BK731" i="1" s="1"/>
  <c r="BJ731" i="1"/>
  <c r="AT731" i="1"/>
  <c r="AG731" i="1"/>
  <c r="BG348" i="1"/>
  <c r="BH348" i="1"/>
  <c r="BI348" i="1"/>
  <c r="BJ348" i="1"/>
  <c r="AT348" i="1"/>
  <c r="BD348" i="1" s="1"/>
  <c r="AG348" i="1"/>
  <c r="BR461" i="1"/>
  <c r="AT461" i="1"/>
  <c r="AG461" i="1"/>
  <c r="BG740" i="1"/>
  <c r="BH740" i="1"/>
  <c r="BI740" i="1"/>
  <c r="BJ740" i="1"/>
  <c r="AT740" i="1"/>
  <c r="AG740" i="1"/>
  <c r="BR460" i="1"/>
  <c r="AT460" i="1"/>
  <c r="AG460" i="1"/>
  <c r="BG739" i="1"/>
  <c r="BH739" i="1"/>
  <c r="BI739" i="1"/>
  <c r="BJ739" i="1"/>
  <c r="AT739" i="1"/>
  <c r="AG739" i="1"/>
  <c r="BG579" i="1"/>
  <c r="BH579" i="1"/>
  <c r="BI579" i="1"/>
  <c r="BJ579" i="1"/>
  <c r="AT579" i="1"/>
  <c r="BD579" i="1" s="1"/>
  <c r="BS579" i="1" s="1"/>
  <c r="AG579" i="1"/>
  <c r="BG549" i="1"/>
  <c r="BH549" i="1"/>
  <c r="BI549" i="1"/>
  <c r="BJ549" i="1"/>
  <c r="AT549" i="1"/>
  <c r="AG549" i="1"/>
  <c r="BR462" i="1"/>
  <c r="AT462" i="1"/>
  <c r="AG462" i="1"/>
  <c r="BG282" i="1"/>
  <c r="BH282" i="1"/>
  <c r="BI282" i="1"/>
  <c r="BJ282" i="1"/>
  <c r="AT282" i="1"/>
  <c r="AG282" i="1"/>
  <c r="BD282" i="1" s="1"/>
  <c r="BG552" i="1"/>
  <c r="BH552" i="1"/>
  <c r="BI552" i="1"/>
  <c r="BJ552" i="1"/>
  <c r="AT552" i="1"/>
  <c r="AG552" i="1"/>
  <c r="BG550" i="1"/>
  <c r="BH550" i="1"/>
  <c r="BK550" i="1" s="1"/>
  <c r="BI550" i="1"/>
  <c r="BJ550" i="1"/>
  <c r="AT550" i="1"/>
  <c r="AG550" i="1"/>
  <c r="BR459" i="1"/>
  <c r="AT459" i="1"/>
  <c r="AG459" i="1"/>
  <c r="BG741" i="1"/>
  <c r="BL741" i="1" s="1"/>
  <c r="BH741" i="1"/>
  <c r="BI741" i="1"/>
  <c r="BJ741" i="1"/>
  <c r="AT741" i="1"/>
  <c r="AG741" i="1"/>
  <c r="BR458" i="1"/>
  <c r="AT458" i="1"/>
  <c r="AG458" i="1"/>
  <c r="BD458" i="1" s="1"/>
  <c r="BS458" i="1" s="1"/>
  <c r="BG737" i="1"/>
  <c r="BH737" i="1"/>
  <c r="BI737" i="1"/>
  <c r="BJ737" i="1"/>
  <c r="AT737" i="1"/>
  <c r="AG737" i="1"/>
  <c r="BG283" i="1"/>
  <c r="BH283" i="1"/>
  <c r="BI283" i="1"/>
  <c r="BJ283" i="1"/>
  <c r="AT283" i="1"/>
  <c r="AG283" i="1"/>
  <c r="BG551" i="1"/>
  <c r="BH551" i="1"/>
  <c r="BI551" i="1"/>
  <c r="BJ551" i="1"/>
  <c r="AT551" i="1"/>
  <c r="AG551" i="1"/>
  <c r="BR463" i="1"/>
  <c r="AT463" i="1"/>
  <c r="AG463" i="1"/>
  <c r="BG736" i="1"/>
  <c r="BH736" i="1"/>
  <c r="BI736" i="1"/>
  <c r="BK736" i="1" s="1"/>
  <c r="BJ736" i="1"/>
  <c r="AT736" i="1"/>
  <c r="AG736" i="1"/>
  <c r="BG742" i="1"/>
  <c r="BH742" i="1"/>
  <c r="BI742" i="1"/>
  <c r="BJ742" i="1"/>
  <c r="AT742" i="1"/>
  <c r="AG742" i="1"/>
  <c r="BG131" i="1"/>
  <c r="BH131" i="1"/>
  <c r="BI131" i="1"/>
  <c r="BJ131" i="1"/>
  <c r="AT131" i="1"/>
  <c r="AG131" i="1"/>
  <c r="BG501" i="1"/>
  <c r="BH501" i="1"/>
  <c r="BI501" i="1"/>
  <c r="BJ501" i="1"/>
  <c r="AT501" i="1"/>
  <c r="AG501" i="1"/>
  <c r="BG133" i="1"/>
  <c r="BH133" i="1"/>
  <c r="BI133" i="1"/>
  <c r="BK133" i="1" s="1"/>
  <c r="BJ133" i="1"/>
  <c r="AT133" i="1"/>
  <c r="AG133" i="1"/>
  <c r="BG205" i="1"/>
  <c r="BH205" i="1"/>
  <c r="BI205" i="1"/>
  <c r="BJ205" i="1"/>
  <c r="AT205" i="1"/>
  <c r="BD205" i="1" s="1"/>
  <c r="BS205" i="1" s="1"/>
  <c r="AG205" i="1"/>
  <c r="BR497" i="1"/>
  <c r="AT497" i="1"/>
  <c r="AG497" i="1"/>
  <c r="BR486" i="1"/>
  <c r="AT486" i="1"/>
  <c r="AG486" i="1"/>
  <c r="BG811" i="1"/>
  <c r="BH811" i="1"/>
  <c r="BI811" i="1"/>
  <c r="BJ811" i="1"/>
  <c r="AT811" i="1"/>
  <c r="AG811" i="1"/>
  <c r="BR81" i="1"/>
  <c r="AT81" i="1"/>
  <c r="AG81" i="1"/>
  <c r="BG174" i="1"/>
  <c r="BH174" i="1"/>
  <c r="BI174" i="1"/>
  <c r="BJ174" i="1"/>
  <c r="AT174" i="1"/>
  <c r="AG174" i="1"/>
  <c r="BG812" i="1"/>
  <c r="BH812" i="1"/>
  <c r="BI812" i="1"/>
  <c r="BJ812" i="1"/>
  <c r="AT812" i="1"/>
  <c r="AG812" i="1"/>
  <c r="BG810" i="1"/>
  <c r="BH810" i="1"/>
  <c r="BI810" i="1"/>
  <c r="BJ810" i="1"/>
  <c r="AT810" i="1"/>
  <c r="AG810" i="1"/>
  <c r="BG716" i="1"/>
  <c r="BH716" i="1"/>
  <c r="BI716" i="1"/>
  <c r="BJ716" i="1"/>
  <c r="AT716" i="1"/>
  <c r="AG716" i="1"/>
  <c r="BD716" i="1" s="1"/>
  <c r="BS716" i="1" s="1"/>
  <c r="BG788" i="1"/>
  <c r="BH788" i="1"/>
  <c r="BI788" i="1"/>
  <c r="BJ788" i="1"/>
  <c r="AT788" i="1"/>
  <c r="AG788" i="1"/>
  <c r="BR318" i="1"/>
  <c r="AT318" i="1"/>
  <c r="BD318" i="1" s="1"/>
  <c r="BS318" i="1" s="1"/>
  <c r="AG318" i="1"/>
  <c r="BG75" i="1"/>
  <c r="BH75" i="1"/>
  <c r="BI75" i="1"/>
  <c r="BJ75" i="1"/>
  <c r="AT75" i="1"/>
  <c r="AG75" i="1"/>
  <c r="BG10" i="1"/>
  <c r="BH10" i="1"/>
  <c r="BI10" i="1"/>
  <c r="BJ10" i="1"/>
  <c r="AT10" i="1"/>
  <c r="AG10" i="1"/>
  <c r="BG789" i="1"/>
  <c r="BH789" i="1"/>
  <c r="BI789" i="1"/>
  <c r="BK789" i="1" s="1"/>
  <c r="BJ789" i="1"/>
  <c r="AT789" i="1"/>
  <c r="AG789" i="1"/>
  <c r="BG787" i="1"/>
  <c r="BH787" i="1"/>
  <c r="BI787" i="1"/>
  <c r="BJ787" i="1"/>
  <c r="AT787" i="1"/>
  <c r="BD787" i="1" s="1"/>
  <c r="AG787" i="1"/>
  <c r="BG136" i="1"/>
  <c r="BH136" i="1"/>
  <c r="BI136" i="1"/>
  <c r="BJ136" i="1"/>
  <c r="AT136" i="1"/>
  <c r="AG136" i="1"/>
  <c r="BG587" i="1"/>
  <c r="BH587" i="1"/>
  <c r="BI587" i="1"/>
  <c r="BJ587" i="1"/>
  <c r="AT587" i="1"/>
  <c r="AG587" i="1"/>
  <c r="BR821" i="1"/>
  <c r="AT821" i="1"/>
  <c r="AG821" i="1"/>
  <c r="BD821" i="1" s="1"/>
  <c r="BS821" i="1" s="1"/>
  <c r="BG589" i="1"/>
  <c r="BH589" i="1"/>
  <c r="BI589" i="1"/>
  <c r="BJ589" i="1"/>
  <c r="AT589" i="1"/>
  <c r="AG589" i="1"/>
  <c r="BG596" i="1"/>
  <c r="BH596" i="1"/>
  <c r="BK596" i="1" s="1"/>
  <c r="BI596" i="1"/>
  <c r="BJ596" i="1"/>
  <c r="AT596" i="1"/>
  <c r="AG596" i="1"/>
  <c r="BR588" i="1"/>
  <c r="AT588" i="1"/>
  <c r="AG588" i="1"/>
  <c r="BG823" i="1"/>
  <c r="BL823" i="1" s="1"/>
  <c r="BH823" i="1"/>
  <c r="BI823" i="1"/>
  <c r="BJ823" i="1"/>
  <c r="AT823" i="1"/>
  <c r="AG823" i="1"/>
  <c r="BG563" i="1"/>
  <c r="BH563" i="1"/>
  <c r="BI563" i="1"/>
  <c r="BK563" i="1" s="1"/>
  <c r="BJ563" i="1"/>
  <c r="AT563" i="1"/>
  <c r="AG563" i="1"/>
  <c r="BG818" i="1"/>
  <c r="BH818" i="1"/>
  <c r="BI818" i="1"/>
  <c r="BJ818" i="1"/>
  <c r="AT818" i="1"/>
  <c r="BD818" i="1" s="1"/>
  <c r="BS818" i="1" s="1"/>
  <c r="AG818" i="1"/>
  <c r="BR705" i="1"/>
  <c r="AT705" i="1"/>
  <c r="AG705" i="1"/>
  <c r="BG590" i="1"/>
  <c r="BH590" i="1"/>
  <c r="BI590" i="1"/>
  <c r="BJ590" i="1"/>
  <c r="AT590" i="1"/>
  <c r="AG590" i="1"/>
  <c r="BG817" i="1"/>
  <c r="BH817" i="1"/>
  <c r="BI817" i="1"/>
  <c r="BJ817" i="1"/>
  <c r="AT817" i="1"/>
  <c r="AG817" i="1"/>
  <c r="BD817" i="1" s="1"/>
  <c r="BS817" i="1" s="1"/>
  <c r="BG173" i="1"/>
  <c r="BH173" i="1"/>
  <c r="BI173" i="1"/>
  <c r="BJ173" i="1"/>
  <c r="AT173" i="1"/>
  <c r="AG173" i="1"/>
  <c r="BG813" i="1"/>
  <c r="BH813" i="1"/>
  <c r="BK813" i="1" s="1"/>
  <c r="BI813" i="1"/>
  <c r="BJ813" i="1"/>
  <c r="AT813" i="1"/>
  <c r="AG813" i="1"/>
  <c r="BG809" i="1"/>
  <c r="BH809" i="1"/>
  <c r="BI809" i="1"/>
  <c r="BJ809" i="1"/>
  <c r="AT809" i="1"/>
  <c r="AG809" i="1"/>
  <c r="BG715" i="1"/>
  <c r="BH715" i="1"/>
  <c r="BI715" i="1"/>
  <c r="BJ715" i="1"/>
  <c r="AT715" i="1"/>
  <c r="AG715" i="1"/>
  <c r="BG840" i="1"/>
  <c r="BH840" i="1"/>
  <c r="BI840" i="1"/>
  <c r="BJ840" i="1"/>
  <c r="AT840" i="1"/>
  <c r="AG840" i="1"/>
  <c r="BR141" i="1"/>
  <c r="AT141" i="1"/>
  <c r="BD141" i="1" s="1"/>
  <c r="BS141" i="1" s="1"/>
  <c r="AG141" i="1"/>
  <c r="BG232" i="1"/>
  <c r="BH232" i="1"/>
  <c r="BI232" i="1"/>
  <c r="BJ232" i="1"/>
  <c r="AT232" i="1"/>
  <c r="AG232" i="1"/>
  <c r="BG80" i="1"/>
  <c r="BH80" i="1"/>
  <c r="BI80" i="1"/>
  <c r="BJ80" i="1"/>
  <c r="AT80" i="1"/>
  <c r="AG80" i="1"/>
  <c r="BG8" i="1"/>
  <c r="BH8" i="1"/>
  <c r="BI8" i="1"/>
  <c r="BK8" i="1" s="1"/>
  <c r="BJ8" i="1"/>
  <c r="AT8" i="1"/>
  <c r="AG8" i="1"/>
  <c r="BG586" i="1"/>
  <c r="BH586" i="1"/>
  <c r="BI586" i="1"/>
  <c r="BJ586" i="1"/>
  <c r="AT586" i="1"/>
  <c r="BD586" i="1" s="1"/>
  <c r="BS586" i="1" s="1"/>
  <c r="AG586" i="1"/>
  <c r="BR820" i="1"/>
  <c r="AT820" i="1"/>
  <c r="AG820" i="1"/>
  <c r="BG172" i="1"/>
  <c r="BH172" i="1"/>
  <c r="BI172" i="1"/>
  <c r="BJ172" i="1"/>
  <c r="AT172" i="1"/>
  <c r="AG172" i="1"/>
  <c r="BR815" i="1"/>
  <c r="AT815" i="1"/>
  <c r="AG815" i="1"/>
  <c r="BG808" i="1"/>
  <c r="BH808" i="1"/>
  <c r="BI808" i="1"/>
  <c r="BK808" i="1" s="1"/>
  <c r="BJ808" i="1"/>
  <c r="AT808" i="1"/>
  <c r="AG808" i="1"/>
  <c r="BG717" i="1"/>
  <c r="BH717" i="1"/>
  <c r="BI717" i="1"/>
  <c r="BJ717" i="1"/>
  <c r="AT717" i="1"/>
  <c r="AG717" i="1"/>
  <c r="BG234" i="1"/>
  <c r="BH234" i="1"/>
  <c r="BI234" i="1"/>
  <c r="BJ234" i="1"/>
  <c r="AT234" i="1"/>
  <c r="AG234" i="1"/>
  <c r="BG76" i="1"/>
  <c r="BL76" i="1" s="1"/>
  <c r="BH76" i="1"/>
  <c r="BI76" i="1"/>
  <c r="BJ76" i="1"/>
  <c r="AT76" i="1"/>
  <c r="AG76" i="1"/>
  <c r="BG9" i="1"/>
  <c r="BH9" i="1"/>
  <c r="BI9" i="1"/>
  <c r="BK9" i="1" s="1"/>
  <c r="BJ9" i="1"/>
  <c r="AT9" i="1"/>
  <c r="AG9" i="1"/>
  <c r="BG175" i="1"/>
  <c r="BH175" i="1"/>
  <c r="BI175" i="1"/>
  <c r="BJ175" i="1"/>
  <c r="AT175" i="1"/>
  <c r="BD175" i="1" s="1"/>
  <c r="BS175" i="1" s="1"/>
  <c r="AG175" i="1"/>
  <c r="BG816" i="1"/>
  <c r="BH816" i="1"/>
  <c r="BI816" i="1"/>
  <c r="BJ816" i="1"/>
  <c r="AT816" i="1"/>
  <c r="AG816" i="1"/>
  <c r="BG719" i="1"/>
  <c r="BH719" i="1"/>
  <c r="BI719" i="1"/>
  <c r="BJ719" i="1"/>
  <c r="AT719" i="1"/>
  <c r="AG719" i="1"/>
  <c r="BG839" i="1"/>
  <c r="BH839" i="1"/>
  <c r="BI839" i="1"/>
  <c r="BK839" i="1" s="1"/>
  <c r="BJ839" i="1"/>
  <c r="AT839" i="1"/>
  <c r="BG233" i="1"/>
  <c r="BH233" i="1"/>
  <c r="BI233" i="1"/>
  <c r="BJ233" i="1"/>
  <c r="AT233" i="1"/>
  <c r="AG233" i="1"/>
  <c r="BD233" i="1" s="1"/>
  <c r="BG78" i="1"/>
  <c r="BH78" i="1"/>
  <c r="BI78" i="1"/>
  <c r="BJ78" i="1"/>
  <c r="AT78" i="1"/>
  <c r="AG78" i="1"/>
  <c r="BG11" i="1"/>
  <c r="BH11" i="1"/>
  <c r="BI11" i="1"/>
  <c r="BJ11" i="1"/>
  <c r="AT11" i="1"/>
  <c r="AG11" i="1"/>
  <c r="BR706" i="1"/>
  <c r="AT706" i="1"/>
  <c r="AG706" i="1"/>
  <c r="BG77" i="1"/>
  <c r="BL77" i="1" s="1"/>
  <c r="BH77" i="1"/>
  <c r="BI77" i="1"/>
  <c r="BJ77" i="1"/>
  <c r="AT77" i="1"/>
  <c r="AG77" i="1"/>
  <c r="BG562" i="1"/>
  <c r="BH562" i="1"/>
  <c r="BI562" i="1"/>
  <c r="BJ562" i="1"/>
  <c r="AT562" i="1"/>
  <c r="AG562" i="1"/>
  <c r="BR819" i="1"/>
  <c r="AT819" i="1"/>
  <c r="AG819" i="1"/>
  <c r="BR176" i="1"/>
  <c r="AT176" i="1"/>
  <c r="AG176" i="1"/>
  <c r="BG814" i="1"/>
  <c r="BH814" i="1"/>
  <c r="BI814" i="1"/>
  <c r="BJ814" i="1"/>
  <c r="AT814" i="1"/>
  <c r="AG814" i="1"/>
  <c r="BR807" i="1"/>
  <c r="AT807" i="1"/>
  <c r="AG807" i="1"/>
  <c r="BG718" i="1"/>
  <c r="BH718" i="1"/>
  <c r="BI718" i="1"/>
  <c r="BJ718" i="1"/>
  <c r="AT718" i="1"/>
  <c r="AG718" i="1"/>
  <c r="BR142" i="1"/>
  <c r="AT142" i="1"/>
  <c r="AG142" i="1"/>
  <c r="BR317" i="1"/>
  <c r="AT317" i="1"/>
  <c r="AG317" i="1"/>
  <c r="BG79" i="1"/>
  <c r="BH79" i="1"/>
  <c r="BI79" i="1"/>
  <c r="BJ79" i="1"/>
  <c r="AT79" i="1"/>
  <c r="AG79" i="1"/>
  <c r="BR7" i="1"/>
  <c r="AT7" i="1"/>
  <c r="AG7" i="1"/>
  <c r="BG707" i="1"/>
  <c r="BL707" i="1" s="1"/>
  <c r="BH707" i="1"/>
  <c r="BI707" i="1"/>
  <c r="BJ707" i="1"/>
  <c r="AT707" i="1"/>
  <c r="AG707" i="1"/>
  <c r="BG561" i="1"/>
  <c r="BH561" i="1"/>
  <c r="BI561" i="1"/>
  <c r="BJ561" i="1"/>
  <c r="AT561" i="1"/>
  <c r="AG561" i="1"/>
  <c r="BG822" i="1"/>
  <c r="BH822" i="1"/>
  <c r="BI822" i="1"/>
  <c r="BJ822" i="1"/>
  <c r="AT822" i="1"/>
  <c r="BD822" i="1" s="1"/>
  <c r="BS822" i="1" s="1"/>
  <c r="AG822" i="1"/>
  <c r="BR106" i="1"/>
  <c r="AT106" i="1"/>
  <c r="AG106" i="1"/>
  <c r="BG88" i="1"/>
  <c r="BH88" i="1"/>
  <c r="BI88" i="1"/>
  <c r="BJ88" i="1"/>
  <c r="BK88" i="1" s="1"/>
  <c r="AT88" i="1"/>
  <c r="AG88" i="1"/>
  <c r="BG625" i="1"/>
  <c r="BH625" i="1"/>
  <c r="BI625" i="1"/>
  <c r="BJ625" i="1"/>
  <c r="AT625" i="1"/>
  <c r="AG625" i="1"/>
  <c r="BD625" i="1" s="1"/>
  <c r="BS625" i="1" s="1"/>
  <c r="BR262" i="1"/>
  <c r="AT262" i="1"/>
  <c r="AG262" i="1"/>
  <c r="BG658" i="1"/>
  <c r="BH658" i="1"/>
  <c r="BI658" i="1"/>
  <c r="BJ658" i="1"/>
  <c r="AT658" i="1"/>
  <c r="BD658" i="1" s="1"/>
  <c r="BS658" i="1" s="1"/>
  <c r="AG658" i="1"/>
  <c r="BG786" i="1"/>
  <c r="BH786" i="1"/>
  <c r="BI786" i="1"/>
  <c r="BJ786" i="1"/>
  <c r="AT786" i="1"/>
  <c r="AG786" i="1"/>
  <c r="BG189" i="1"/>
  <c r="BH189" i="1"/>
  <c r="BI189" i="1"/>
  <c r="BJ189" i="1"/>
  <c r="AT189" i="1"/>
  <c r="AG189" i="1"/>
  <c r="BG118" i="1"/>
  <c r="BH118" i="1"/>
  <c r="BI118" i="1"/>
  <c r="BJ118" i="1"/>
  <c r="AT118" i="1"/>
  <c r="AG118" i="1"/>
  <c r="BG384" i="1"/>
  <c r="BH384" i="1"/>
  <c r="BI384" i="1"/>
  <c r="BJ384" i="1"/>
  <c r="AT384" i="1"/>
  <c r="AG384" i="1"/>
  <c r="BG796" i="1"/>
  <c r="BH796" i="1"/>
  <c r="BI796" i="1"/>
  <c r="BJ796" i="1"/>
  <c r="AT796" i="1"/>
  <c r="AG796" i="1"/>
  <c r="BG510" i="1"/>
  <c r="BL510" i="1" s="1"/>
  <c r="BH510" i="1"/>
  <c r="BI510" i="1"/>
  <c r="BJ510" i="1"/>
  <c r="AT510" i="1"/>
  <c r="AG510" i="1"/>
  <c r="BG602" i="1"/>
  <c r="BH602" i="1"/>
  <c r="BI602" i="1"/>
  <c r="BJ602" i="1"/>
  <c r="AT602" i="1"/>
  <c r="AG602" i="1"/>
  <c r="BG775" i="1"/>
  <c r="BH775" i="1"/>
  <c r="BI775" i="1"/>
  <c r="BJ775" i="1"/>
  <c r="AT775" i="1"/>
  <c r="BD775" i="1" s="1"/>
  <c r="BS775" i="1" s="1"/>
  <c r="AG775" i="1"/>
  <c r="BG581" i="1"/>
  <c r="BH581" i="1"/>
  <c r="BI581" i="1"/>
  <c r="BJ581" i="1"/>
  <c r="AT581" i="1"/>
  <c r="AG581" i="1"/>
  <c r="BG360" i="1"/>
  <c r="BH360" i="1"/>
  <c r="BI360" i="1"/>
  <c r="BJ360" i="1"/>
  <c r="AT360" i="1"/>
  <c r="AG360" i="1"/>
  <c r="BG770" i="1"/>
  <c r="BH770" i="1"/>
  <c r="BI770" i="1"/>
  <c r="BJ770" i="1"/>
  <c r="AT770" i="1"/>
  <c r="AG770" i="1"/>
  <c r="BG520" i="1"/>
  <c r="BH520" i="1"/>
  <c r="BI520" i="1"/>
  <c r="BJ520" i="1"/>
  <c r="AT520" i="1"/>
  <c r="BD520" i="1" s="1"/>
  <c r="BS520" i="1" s="1"/>
  <c r="AG520" i="1"/>
  <c r="BG55" i="1"/>
  <c r="BH55" i="1"/>
  <c r="BI55" i="1"/>
  <c r="BJ55" i="1"/>
  <c r="AT55" i="1"/>
  <c r="AG55" i="1"/>
  <c r="BG60" i="1"/>
  <c r="BL60" i="1" s="1"/>
  <c r="BH60" i="1"/>
  <c r="BI60" i="1"/>
  <c r="BJ60" i="1"/>
  <c r="AT60" i="1"/>
  <c r="AG60" i="1"/>
  <c r="BG89" i="1"/>
  <c r="BH89" i="1"/>
  <c r="BI89" i="1"/>
  <c r="BJ89" i="1"/>
  <c r="AT89" i="1"/>
  <c r="AG89" i="1"/>
  <c r="BG623" i="1"/>
  <c r="BH623" i="1"/>
  <c r="BI623" i="1"/>
  <c r="BJ623" i="1"/>
  <c r="AT623" i="1"/>
  <c r="BD623" i="1" s="1"/>
  <c r="BS623" i="1" s="1"/>
  <c r="AG623" i="1"/>
  <c r="BR260" i="1"/>
  <c r="AT260" i="1"/>
  <c r="AG260" i="1"/>
  <c r="BG656" i="1"/>
  <c r="BH656" i="1"/>
  <c r="BI656" i="1"/>
  <c r="BJ656" i="1"/>
  <c r="AT656" i="1"/>
  <c r="AG656" i="1"/>
  <c r="BR785" i="1"/>
  <c r="AT785" i="1"/>
  <c r="AG785" i="1"/>
  <c r="BG190" i="1"/>
  <c r="BH190" i="1"/>
  <c r="BI190" i="1"/>
  <c r="BK190" i="1" s="1"/>
  <c r="BJ190" i="1"/>
  <c r="AT190" i="1"/>
  <c r="AG190" i="1"/>
  <c r="BG423" i="1"/>
  <c r="BH423" i="1"/>
  <c r="BI423" i="1"/>
  <c r="BJ423" i="1"/>
  <c r="AT423" i="1"/>
  <c r="BD423" i="1" s="1"/>
  <c r="BS423" i="1" s="1"/>
  <c r="AG423" i="1"/>
  <c r="BG285" i="1"/>
  <c r="BH285" i="1"/>
  <c r="BI285" i="1"/>
  <c r="BJ285" i="1"/>
  <c r="AT285" i="1"/>
  <c r="AG285" i="1"/>
  <c r="BG117" i="1"/>
  <c r="BH117" i="1"/>
  <c r="BI117" i="1"/>
  <c r="BJ117" i="1"/>
  <c r="AT117" i="1"/>
  <c r="AG117" i="1"/>
  <c r="BG381" i="1"/>
  <c r="BH381" i="1"/>
  <c r="BI381" i="1"/>
  <c r="BJ381" i="1"/>
  <c r="AT381" i="1"/>
  <c r="AG381" i="1"/>
  <c r="BG798" i="1"/>
  <c r="BH798" i="1"/>
  <c r="BI798" i="1"/>
  <c r="BJ798" i="1"/>
  <c r="AT798" i="1"/>
  <c r="AG798" i="1"/>
  <c r="BG511" i="1"/>
  <c r="BH511" i="1"/>
  <c r="BI511" i="1"/>
  <c r="BJ511" i="1"/>
  <c r="AT511" i="1"/>
  <c r="AG511" i="1"/>
  <c r="BG399" i="1"/>
  <c r="BH399" i="1"/>
  <c r="BI399" i="1"/>
  <c r="BJ399" i="1"/>
  <c r="AT399" i="1"/>
  <c r="AG399" i="1"/>
  <c r="BG782" i="1"/>
  <c r="BH782" i="1"/>
  <c r="BI782" i="1"/>
  <c r="BJ782" i="1"/>
  <c r="AT782" i="1"/>
  <c r="AG782" i="1"/>
  <c r="BG650" i="1"/>
  <c r="BH650" i="1"/>
  <c r="BI650" i="1"/>
  <c r="BJ650" i="1"/>
  <c r="AT650" i="1"/>
  <c r="AG650" i="1"/>
  <c r="BG559" i="1"/>
  <c r="BH559" i="1"/>
  <c r="BI559" i="1"/>
  <c r="BJ559" i="1"/>
  <c r="AT559" i="1"/>
  <c r="AG559" i="1"/>
  <c r="BG519" i="1"/>
  <c r="BH519" i="1"/>
  <c r="BI519" i="1"/>
  <c r="BJ519" i="1"/>
  <c r="AT519" i="1"/>
  <c r="AG519" i="1"/>
  <c r="BG597" i="1"/>
  <c r="BH597" i="1"/>
  <c r="BI597" i="1"/>
  <c r="BJ597" i="1"/>
  <c r="AT597" i="1"/>
  <c r="AG597" i="1"/>
  <c r="BG626" i="1"/>
  <c r="BH626" i="1"/>
  <c r="BI626" i="1"/>
  <c r="BJ626" i="1"/>
  <c r="AT626" i="1"/>
  <c r="AG626" i="1"/>
  <c r="BG686" i="1"/>
  <c r="BH686" i="1"/>
  <c r="BI686" i="1"/>
  <c r="BJ686" i="1"/>
  <c r="AT686" i="1"/>
  <c r="AG686" i="1"/>
  <c r="BG723" i="1"/>
  <c r="BH723" i="1"/>
  <c r="BI723" i="1"/>
  <c r="BJ723" i="1"/>
  <c r="AT723" i="1"/>
  <c r="AG723" i="1"/>
  <c r="BG150" i="1"/>
  <c r="BH150" i="1"/>
  <c r="BI150" i="1"/>
  <c r="BJ150" i="1"/>
  <c r="AT150" i="1"/>
  <c r="AG150" i="1"/>
  <c r="BG801" i="1"/>
  <c r="BH801" i="1"/>
  <c r="BI801" i="1"/>
  <c r="BJ801" i="1"/>
  <c r="AT801" i="1"/>
  <c r="AG801" i="1"/>
  <c r="BG386" i="1"/>
  <c r="BH386" i="1"/>
  <c r="BI386" i="1"/>
  <c r="BJ386" i="1"/>
  <c r="AT386" i="1"/>
  <c r="AG386" i="1"/>
  <c r="BG720" i="1"/>
  <c r="BH720" i="1"/>
  <c r="BI720" i="1"/>
  <c r="BJ720" i="1"/>
  <c r="AT720" i="1"/>
  <c r="AG720" i="1"/>
  <c r="BG57" i="1"/>
  <c r="BH57" i="1"/>
  <c r="BI57" i="1"/>
  <c r="BJ57" i="1"/>
  <c r="AT57" i="1"/>
  <c r="AG57" i="1"/>
  <c r="BG61" i="1"/>
  <c r="BH61" i="1"/>
  <c r="BI61" i="1"/>
  <c r="BJ61" i="1"/>
  <c r="AT61" i="1"/>
  <c r="AG61" i="1"/>
  <c r="BR90" i="1"/>
  <c r="AT90" i="1"/>
  <c r="AG90" i="1"/>
  <c r="BG622" i="1"/>
  <c r="BH622" i="1"/>
  <c r="BI622" i="1"/>
  <c r="BJ622" i="1"/>
  <c r="AT622" i="1"/>
  <c r="AG622" i="1"/>
  <c r="BR259" i="1"/>
  <c r="AT259" i="1"/>
  <c r="AG259" i="1"/>
  <c r="BG657" i="1"/>
  <c r="BH657" i="1"/>
  <c r="BL657" i="1" s="1"/>
  <c r="BI657" i="1"/>
  <c r="BJ657" i="1"/>
  <c r="AT657" i="1"/>
  <c r="AG657" i="1"/>
  <c r="BG784" i="1"/>
  <c r="BH784" i="1"/>
  <c r="BI784" i="1"/>
  <c r="BJ784" i="1"/>
  <c r="AT784" i="1"/>
  <c r="AG784" i="1"/>
  <c r="BG191" i="1"/>
  <c r="BH191" i="1"/>
  <c r="BI191" i="1"/>
  <c r="BJ191" i="1"/>
  <c r="AT191" i="1"/>
  <c r="AG191" i="1"/>
  <c r="BG422" i="1"/>
  <c r="BL422" i="1" s="1"/>
  <c r="BH422" i="1"/>
  <c r="BI422" i="1"/>
  <c r="BJ422" i="1"/>
  <c r="AT422" i="1"/>
  <c r="AG422" i="1"/>
  <c r="BG286" i="1"/>
  <c r="BH286" i="1"/>
  <c r="BI286" i="1"/>
  <c r="BJ286" i="1"/>
  <c r="AT286" i="1"/>
  <c r="AG286" i="1"/>
  <c r="BG116" i="1"/>
  <c r="BH116" i="1"/>
  <c r="BI116" i="1"/>
  <c r="BJ116" i="1"/>
  <c r="AT116" i="1"/>
  <c r="AG116" i="1"/>
  <c r="BG383" i="1"/>
  <c r="BH383" i="1"/>
  <c r="BI383" i="1"/>
  <c r="BJ383" i="1"/>
  <c r="AT383" i="1"/>
  <c r="AG383" i="1"/>
  <c r="BG799" i="1"/>
  <c r="BH799" i="1"/>
  <c r="BI799" i="1"/>
  <c r="BJ799" i="1"/>
  <c r="AT799" i="1"/>
  <c r="AG799" i="1"/>
  <c r="BG512" i="1"/>
  <c r="BH512" i="1"/>
  <c r="BI512" i="1"/>
  <c r="BJ512" i="1"/>
  <c r="AT512" i="1"/>
  <c r="AG512" i="1"/>
  <c r="BG398" i="1"/>
  <c r="BH398" i="1"/>
  <c r="BI398" i="1"/>
  <c r="BJ398" i="1"/>
  <c r="AT398" i="1"/>
  <c r="BD398" i="1" s="1"/>
  <c r="AG398" i="1"/>
  <c r="BG781" i="1"/>
  <c r="BH781" i="1"/>
  <c r="BI781" i="1"/>
  <c r="BJ781" i="1"/>
  <c r="AT781" i="1"/>
  <c r="AG781" i="1"/>
  <c r="BG651" i="1"/>
  <c r="BH651" i="1"/>
  <c r="BI651" i="1"/>
  <c r="BJ651" i="1"/>
  <c r="AT651" i="1"/>
  <c r="AG651" i="1"/>
  <c r="BG560" i="1"/>
  <c r="BH560" i="1"/>
  <c r="BI560" i="1"/>
  <c r="BJ560" i="1"/>
  <c r="AT560" i="1"/>
  <c r="AG560" i="1"/>
  <c r="BG598" i="1"/>
  <c r="BH598" i="1"/>
  <c r="BI598" i="1"/>
  <c r="BJ598" i="1"/>
  <c r="AT598" i="1"/>
  <c r="AG598" i="1"/>
  <c r="BG627" i="1"/>
  <c r="BH627" i="1"/>
  <c r="BI627" i="1"/>
  <c r="BJ627" i="1"/>
  <c r="AT627" i="1"/>
  <c r="AG627" i="1"/>
  <c r="BG687" i="1"/>
  <c r="BH687" i="1"/>
  <c r="BI687" i="1"/>
  <c r="BJ687" i="1"/>
  <c r="AT687" i="1"/>
  <c r="AG687" i="1"/>
  <c r="BG722" i="1"/>
  <c r="BH722" i="1"/>
  <c r="BI722" i="1"/>
  <c r="BJ722" i="1"/>
  <c r="AT722" i="1"/>
  <c r="AG722" i="1"/>
  <c r="BG149" i="1"/>
  <c r="BH149" i="1"/>
  <c r="BI149" i="1"/>
  <c r="BJ149" i="1"/>
  <c r="AT149" i="1"/>
  <c r="AG149" i="1"/>
  <c r="BG800" i="1"/>
  <c r="BH800" i="1"/>
  <c r="BI800" i="1"/>
  <c r="BJ800" i="1"/>
  <c r="AT800" i="1"/>
  <c r="AG800" i="1"/>
  <c r="BG385" i="1"/>
  <c r="BH385" i="1"/>
  <c r="BI385" i="1"/>
  <c r="BJ385" i="1"/>
  <c r="AT385" i="1"/>
  <c r="AG385" i="1"/>
  <c r="BR721" i="1"/>
  <c r="AT721" i="1"/>
  <c r="AG721" i="1"/>
  <c r="BD721" i="1" s="1"/>
  <c r="BG600" i="1"/>
  <c r="BH600" i="1"/>
  <c r="BI600" i="1"/>
  <c r="BJ600" i="1"/>
  <c r="AT600" i="1"/>
  <c r="AG600" i="1"/>
  <c r="BG777" i="1"/>
  <c r="BH777" i="1"/>
  <c r="BL777" i="1" s="1"/>
  <c r="BI777" i="1"/>
  <c r="BJ777" i="1"/>
  <c r="AT777" i="1"/>
  <c r="AG777" i="1"/>
  <c r="BG582" i="1"/>
  <c r="BH582" i="1"/>
  <c r="BI582" i="1"/>
  <c r="BJ582" i="1"/>
  <c r="BK582" i="1" s="1"/>
  <c r="AT582" i="1"/>
  <c r="AG582" i="1"/>
  <c r="BG363" i="1"/>
  <c r="BH363" i="1"/>
  <c r="BI363" i="1"/>
  <c r="BJ363" i="1"/>
  <c r="AT363" i="1"/>
  <c r="AG363" i="1"/>
  <c r="BD363" i="1" s="1"/>
  <c r="BS363" i="1" s="1"/>
  <c r="BG771" i="1"/>
  <c r="BH771" i="1"/>
  <c r="BI771" i="1"/>
  <c r="BJ771" i="1"/>
  <c r="AT771" i="1"/>
  <c r="AG771" i="1"/>
  <c r="BG640" i="1"/>
  <c r="BH640" i="1"/>
  <c r="BI640" i="1"/>
  <c r="BJ640" i="1"/>
  <c r="AT640" i="1"/>
  <c r="AG640" i="1"/>
  <c r="BG528" i="1"/>
  <c r="BH528" i="1"/>
  <c r="BI528" i="1"/>
  <c r="BJ528" i="1"/>
  <c r="BK528" i="1" s="1"/>
  <c r="AT528" i="1"/>
  <c r="AG528" i="1"/>
  <c r="BR58" i="1"/>
  <c r="AT58" i="1"/>
  <c r="AG58" i="1"/>
  <c r="BG59" i="1"/>
  <c r="BH59" i="1"/>
  <c r="BI59" i="1"/>
  <c r="BJ59" i="1"/>
  <c r="AT59" i="1"/>
  <c r="AG59" i="1"/>
  <c r="BR42" i="1"/>
  <c r="AT42" i="1"/>
  <c r="AG42" i="1"/>
  <c r="BG476" i="1"/>
  <c r="BH476" i="1"/>
  <c r="BI476" i="1"/>
  <c r="BJ476" i="1"/>
  <c r="AT476" i="1"/>
  <c r="AG476" i="1"/>
  <c r="BG171" i="1"/>
  <c r="BH171" i="1"/>
  <c r="BI171" i="1"/>
  <c r="BJ171" i="1"/>
  <c r="AT171" i="1"/>
  <c r="AG171" i="1"/>
  <c r="BG638" i="1"/>
  <c r="BH638" i="1"/>
  <c r="BI638" i="1"/>
  <c r="BJ638" i="1"/>
  <c r="AT638" i="1"/>
  <c r="AG638" i="1"/>
  <c r="BG548" i="1"/>
  <c r="BH548" i="1"/>
  <c r="BI548" i="1"/>
  <c r="BJ548" i="1"/>
  <c r="AT548" i="1"/>
  <c r="AG548" i="1"/>
  <c r="BR429" i="1"/>
  <c r="AT429" i="1"/>
  <c r="AG429" i="1"/>
  <c r="BG421" i="1"/>
  <c r="BH421" i="1"/>
  <c r="BI421" i="1"/>
  <c r="BJ421" i="1"/>
  <c r="AT421" i="1"/>
  <c r="AG421" i="1"/>
  <c r="BG517" i="1"/>
  <c r="BH517" i="1"/>
  <c r="BI517" i="1"/>
  <c r="BJ517" i="1"/>
  <c r="AT517" i="1"/>
  <c r="AG517" i="1"/>
  <c r="BG397" i="1"/>
  <c r="BH397" i="1"/>
  <c r="BI397" i="1"/>
  <c r="BJ397" i="1"/>
  <c r="AT397" i="1"/>
  <c r="AG397" i="1"/>
  <c r="BG456" i="1"/>
  <c r="BH456" i="1"/>
  <c r="BI456" i="1"/>
  <c r="BJ456" i="1"/>
  <c r="AT456" i="1"/>
  <c r="AG456" i="1"/>
  <c r="BG829" i="1"/>
  <c r="BH829" i="1"/>
  <c r="BI829" i="1"/>
  <c r="BJ829" i="1"/>
  <c r="AT829" i="1"/>
  <c r="AG829" i="1"/>
  <c r="BG605" i="1"/>
  <c r="BL605" i="1" s="1"/>
  <c r="BH605" i="1"/>
  <c r="BI605" i="1"/>
  <c r="BJ605" i="1"/>
  <c r="AT605" i="1"/>
  <c r="AG605" i="1"/>
  <c r="BG601" i="1"/>
  <c r="BH601" i="1"/>
  <c r="BI601" i="1"/>
  <c r="BJ601" i="1"/>
  <c r="AT601" i="1"/>
  <c r="AG601" i="1"/>
  <c r="BG776" i="1"/>
  <c r="BH776" i="1"/>
  <c r="BI776" i="1"/>
  <c r="BJ776" i="1"/>
  <c r="AT776" i="1"/>
  <c r="BD776" i="1" s="1"/>
  <c r="BS776" i="1" s="1"/>
  <c r="AG776" i="1"/>
  <c r="BG583" i="1"/>
  <c r="BH583" i="1"/>
  <c r="BI583" i="1"/>
  <c r="BJ583" i="1"/>
  <c r="AT583" i="1"/>
  <c r="AG583" i="1"/>
  <c r="BG361" i="1"/>
  <c r="BH361" i="1"/>
  <c r="BI361" i="1"/>
  <c r="BJ361" i="1"/>
  <c r="AT361" i="1"/>
  <c r="AG361" i="1"/>
  <c r="BG768" i="1"/>
  <c r="BH768" i="1"/>
  <c r="BI768" i="1"/>
  <c r="BJ768" i="1"/>
  <c r="AT768" i="1"/>
  <c r="AG768" i="1"/>
  <c r="BG641" i="1"/>
  <c r="BH641" i="1"/>
  <c r="BI641" i="1"/>
  <c r="BJ641" i="1"/>
  <c r="AT641" i="1"/>
  <c r="BD641" i="1" s="1"/>
  <c r="BS641" i="1" s="1"/>
  <c r="AG641" i="1"/>
  <c r="BG529" i="1"/>
  <c r="BH529" i="1"/>
  <c r="BI529" i="1"/>
  <c r="BJ529" i="1"/>
  <c r="AT529" i="1"/>
  <c r="AG529" i="1"/>
  <c r="BG56" i="1"/>
  <c r="BL56" i="1" s="1"/>
  <c r="BH56" i="1"/>
  <c r="BI56" i="1"/>
  <c r="BJ56" i="1"/>
  <c r="AT56" i="1"/>
  <c r="AG56" i="1"/>
  <c r="BG62" i="1"/>
  <c r="BH62" i="1"/>
  <c r="BI62" i="1"/>
  <c r="BJ62" i="1"/>
  <c r="AT62" i="1"/>
  <c r="AG62" i="1"/>
  <c r="BG87" i="1"/>
  <c r="BH87" i="1"/>
  <c r="BI87" i="1"/>
  <c r="BJ87" i="1"/>
  <c r="AT87" i="1"/>
  <c r="BD87" i="1" s="1"/>
  <c r="BS87" i="1" s="1"/>
  <c r="AG87" i="1"/>
  <c r="BG624" i="1"/>
  <c r="BH624" i="1"/>
  <c r="BI624" i="1"/>
  <c r="BJ624" i="1"/>
  <c r="AT624" i="1"/>
  <c r="AG624" i="1"/>
  <c r="BR261" i="1"/>
  <c r="AT261" i="1"/>
  <c r="AG261" i="1"/>
  <c r="BG655" i="1"/>
  <c r="BH655" i="1"/>
  <c r="BI655" i="1"/>
  <c r="BJ655" i="1"/>
  <c r="AT655" i="1"/>
  <c r="AG655" i="1"/>
  <c r="BG783" i="1"/>
  <c r="BH783" i="1"/>
  <c r="BI783" i="1"/>
  <c r="BJ783" i="1"/>
  <c r="AT783" i="1"/>
  <c r="AG783" i="1"/>
  <c r="BG188" i="1"/>
  <c r="BH188" i="1"/>
  <c r="BL188" i="1" s="1"/>
  <c r="BI188" i="1"/>
  <c r="BJ188" i="1"/>
  <c r="AT188" i="1"/>
  <c r="AG188" i="1"/>
  <c r="BG424" i="1"/>
  <c r="BH424" i="1"/>
  <c r="BI424" i="1"/>
  <c r="BJ424" i="1"/>
  <c r="AT424" i="1"/>
  <c r="AG424" i="1"/>
  <c r="BG284" i="1"/>
  <c r="BH284" i="1"/>
  <c r="BI284" i="1"/>
  <c r="BJ284" i="1"/>
  <c r="AT284" i="1"/>
  <c r="AG284" i="1"/>
  <c r="BG115" i="1"/>
  <c r="BH115" i="1"/>
  <c r="BI115" i="1"/>
  <c r="BJ115" i="1"/>
  <c r="AT115" i="1"/>
  <c r="AG115" i="1"/>
  <c r="BG382" i="1"/>
  <c r="BH382" i="1"/>
  <c r="BL382" i="1" s="1"/>
  <c r="BI382" i="1"/>
  <c r="BJ382" i="1"/>
  <c r="AT382" i="1"/>
  <c r="AG382" i="1"/>
  <c r="BG797" i="1"/>
  <c r="BH797" i="1"/>
  <c r="BI797" i="1"/>
  <c r="BJ797" i="1"/>
  <c r="AT797" i="1"/>
  <c r="AG797" i="1"/>
  <c r="BG513" i="1"/>
  <c r="BH513" i="1"/>
  <c r="BI513" i="1"/>
  <c r="BJ513" i="1"/>
  <c r="AT513" i="1"/>
  <c r="AG513" i="1"/>
  <c r="BG599" i="1"/>
  <c r="BH599" i="1"/>
  <c r="BI599" i="1"/>
  <c r="BJ599" i="1"/>
  <c r="AT599" i="1"/>
  <c r="AG599" i="1"/>
  <c r="BG778" i="1"/>
  <c r="BH778" i="1"/>
  <c r="BL778" i="1" s="1"/>
  <c r="BI778" i="1"/>
  <c r="BJ778" i="1"/>
  <c r="AT778" i="1"/>
  <c r="AG778" i="1"/>
  <c r="BG584" i="1"/>
  <c r="BH584" i="1"/>
  <c r="BI584" i="1"/>
  <c r="BJ584" i="1"/>
  <c r="BK584" i="1" s="1"/>
  <c r="AT584" i="1"/>
  <c r="AG584" i="1"/>
  <c r="BG362" i="1"/>
  <c r="BH362" i="1"/>
  <c r="BI362" i="1"/>
  <c r="BJ362" i="1"/>
  <c r="AT362" i="1"/>
  <c r="AG362" i="1"/>
  <c r="BG769" i="1"/>
  <c r="BH769" i="1"/>
  <c r="BI769" i="1"/>
  <c r="BJ769" i="1"/>
  <c r="AT769" i="1"/>
  <c r="AG769" i="1"/>
  <c r="BG639" i="1"/>
  <c r="BH639" i="1"/>
  <c r="BL639" i="1" s="1"/>
  <c r="BI639" i="1"/>
  <c r="BJ639" i="1"/>
  <c r="AT639" i="1"/>
  <c r="AG639" i="1"/>
  <c r="BG530" i="1"/>
  <c r="BH530" i="1"/>
  <c r="BI530" i="1"/>
  <c r="BJ530" i="1"/>
  <c r="AT530" i="1"/>
  <c r="AG530" i="1"/>
  <c r="BG774" i="1"/>
  <c r="BH774" i="1"/>
  <c r="BI774" i="1"/>
  <c r="BJ774" i="1"/>
  <c r="AT774" i="1"/>
  <c r="AG774" i="1"/>
  <c r="BR401" i="1"/>
  <c r="AT401" i="1"/>
  <c r="AG401" i="1"/>
  <c r="BG773" i="1"/>
  <c r="BH773" i="1"/>
  <c r="BI773" i="1"/>
  <c r="BJ773" i="1"/>
  <c r="AT773" i="1"/>
  <c r="AG773" i="1"/>
  <c r="BR635" i="1"/>
  <c r="AT635" i="1"/>
  <c r="AG635" i="1"/>
  <c r="BR505" i="1"/>
  <c r="AT505" i="1"/>
  <c r="AG505" i="1"/>
  <c r="BG255" i="1"/>
  <c r="BH255" i="1"/>
  <c r="BI255" i="1"/>
  <c r="BJ255" i="1"/>
  <c r="AT255" i="1"/>
  <c r="AG255" i="1"/>
  <c r="BG772" i="1"/>
  <c r="BH772" i="1"/>
  <c r="BI772" i="1"/>
  <c r="BJ772" i="1"/>
  <c r="AT772" i="1"/>
  <c r="AG772" i="1"/>
  <c r="BR487" i="1"/>
  <c r="AT487" i="1"/>
  <c r="AG487" i="1"/>
  <c r="BR408" i="1"/>
  <c r="AT408" i="1"/>
  <c r="AG408" i="1"/>
  <c r="BG507" i="1"/>
  <c r="BH507" i="1"/>
  <c r="BI507" i="1"/>
  <c r="BJ507" i="1"/>
  <c r="AT507" i="1"/>
  <c r="AG507" i="1"/>
  <c r="BG665" i="1"/>
  <c r="BL665" i="1" s="1"/>
  <c r="BH665" i="1"/>
  <c r="BI665" i="1"/>
  <c r="BJ665" i="1"/>
  <c r="AT665" i="1"/>
  <c r="AG665" i="1"/>
  <c r="BR372" i="1"/>
  <c r="AT372" i="1"/>
  <c r="AG372" i="1"/>
  <c r="BG373" i="1"/>
  <c r="BH373" i="1"/>
  <c r="BI373" i="1"/>
  <c r="BJ373" i="1"/>
  <c r="AT373" i="1"/>
  <c r="AG373" i="1"/>
  <c r="BR400" i="1"/>
  <c r="AT400" i="1"/>
  <c r="AG400" i="1"/>
  <c r="BR409" i="1"/>
  <c r="AT409" i="1"/>
  <c r="AG409" i="1"/>
  <c r="BG509" i="1"/>
  <c r="BH509" i="1"/>
  <c r="BI509" i="1"/>
  <c r="BJ509" i="1"/>
  <c r="AT509" i="1"/>
  <c r="AG509" i="1"/>
  <c r="BR378" i="1"/>
  <c r="AT378" i="1"/>
  <c r="AG378" i="1"/>
  <c r="BG508" i="1"/>
  <c r="BH508" i="1"/>
  <c r="BI508" i="1"/>
  <c r="BJ508" i="1"/>
  <c r="AT508" i="1"/>
  <c r="AG508" i="1"/>
  <c r="BG664" i="1"/>
  <c r="BH664" i="1"/>
  <c r="BI664" i="1"/>
  <c r="BJ664" i="1"/>
  <c r="AT664" i="1"/>
  <c r="AG664" i="1"/>
  <c r="BG148" i="1"/>
  <c r="BH148" i="1"/>
  <c r="BI148" i="1"/>
  <c r="BJ148" i="1"/>
  <c r="AT148" i="1"/>
  <c r="AG148" i="1"/>
  <c r="BG22" i="1"/>
  <c r="BH22" i="1"/>
  <c r="BI22" i="1"/>
  <c r="BJ22" i="1"/>
  <c r="AT22" i="1"/>
  <c r="AG22" i="1"/>
  <c r="BG20" i="1"/>
  <c r="BH20" i="1"/>
  <c r="BI20" i="1"/>
  <c r="BK20" i="1" s="1"/>
  <c r="BJ20" i="1"/>
  <c r="AT20" i="1"/>
  <c r="AG20" i="1"/>
  <c r="BG21" i="1"/>
  <c r="BH21" i="1"/>
  <c r="BI21" i="1"/>
  <c r="BJ21" i="1"/>
  <c r="AT21" i="1"/>
  <c r="AG21" i="1"/>
  <c r="BG780" i="1"/>
  <c r="BH780" i="1"/>
  <c r="BI780" i="1"/>
  <c r="BJ780" i="1"/>
  <c r="AT780" i="1"/>
  <c r="AG780" i="1"/>
  <c r="BG607" i="1"/>
  <c r="BH607" i="1"/>
  <c r="BI607" i="1"/>
  <c r="BJ607" i="1"/>
  <c r="AT607" i="1"/>
  <c r="AG607" i="1"/>
  <c r="BR506" i="1"/>
  <c r="AT506" i="1"/>
  <c r="AG506" i="1"/>
  <c r="BG606" i="1"/>
  <c r="BH606" i="1"/>
  <c r="BI606" i="1"/>
  <c r="BJ606" i="1"/>
  <c r="AT606" i="1"/>
  <c r="AG606" i="1"/>
  <c r="BR503" i="1"/>
  <c r="AT503" i="1"/>
  <c r="AG503" i="1"/>
  <c r="BG608" i="1"/>
  <c r="BH608" i="1"/>
  <c r="BI608" i="1"/>
  <c r="BJ608" i="1"/>
  <c r="AT608" i="1"/>
  <c r="AG608" i="1"/>
  <c r="BR634" i="1"/>
  <c r="AT634" i="1"/>
  <c r="AG634" i="1"/>
  <c r="BG457" i="1"/>
  <c r="BH457" i="1"/>
  <c r="BI457" i="1"/>
  <c r="BJ457" i="1"/>
  <c r="AT457" i="1"/>
  <c r="AG457" i="1"/>
  <c r="BR636" i="1"/>
  <c r="AT636" i="1"/>
  <c r="AG636" i="1"/>
  <c r="BR633" i="1"/>
  <c r="AT633" i="1"/>
  <c r="AG633" i="1"/>
  <c r="BG489" i="1"/>
  <c r="BH489" i="1"/>
  <c r="BI489" i="1"/>
  <c r="BJ489" i="1"/>
  <c r="AT489" i="1"/>
  <c r="AG489" i="1"/>
  <c r="BR278" i="1"/>
  <c r="AT278" i="1"/>
  <c r="AG278" i="1"/>
  <c r="BG277" i="1"/>
  <c r="BH277" i="1"/>
  <c r="BI277" i="1"/>
  <c r="BJ277" i="1"/>
  <c r="AT277" i="1"/>
  <c r="AG277" i="1"/>
  <c r="BR488" i="1"/>
  <c r="AT488" i="1"/>
  <c r="AG488" i="1"/>
  <c r="BR713" i="1"/>
  <c r="AT713" i="1"/>
  <c r="AG713" i="1"/>
  <c r="BR407" i="1"/>
  <c r="AT407" i="1"/>
  <c r="AG407" i="1"/>
  <c r="BR714" i="1"/>
  <c r="AT714" i="1"/>
  <c r="AG714" i="1"/>
  <c r="BR485" i="1"/>
  <c r="AT485" i="1"/>
  <c r="AG485" i="1"/>
  <c r="BG496" i="1"/>
  <c r="BH496" i="1"/>
  <c r="BI496" i="1"/>
  <c r="BJ496" i="1"/>
  <c r="AT496" i="1"/>
  <c r="AG496" i="1"/>
  <c r="BR504" i="1"/>
  <c r="AT504" i="1"/>
  <c r="AG504" i="1"/>
  <c r="BG410" i="1"/>
  <c r="BH410" i="1"/>
  <c r="BI410" i="1"/>
  <c r="BK410" i="1" s="1"/>
  <c r="BJ410" i="1"/>
  <c r="AT410" i="1"/>
  <c r="AG410" i="1"/>
  <c r="BR712" i="1"/>
  <c r="AT712" i="1"/>
  <c r="AG712" i="1"/>
  <c r="BG275" i="1"/>
  <c r="BH275" i="1"/>
  <c r="BL275" i="1" s="1"/>
  <c r="BI275" i="1"/>
  <c r="BJ275" i="1"/>
  <c r="AT275" i="1"/>
  <c r="AG275" i="1"/>
  <c r="BG342" i="1"/>
  <c r="BH342" i="1"/>
  <c r="BI342" i="1"/>
  <c r="BJ342" i="1"/>
  <c r="AT342" i="1"/>
  <c r="AG342" i="1"/>
  <c r="BG340" i="1"/>
  <c r="BH340" i="1"/>
  <c r="BI340" i="1"/>
  <c r="BJ340" i="1"/>
  <c r="AT340" i="1"/>
  <c r="AG340" i="1"/>
  <c r="BG339" i="1"/>
  <c r="BH339" i="1"/>
  <c r="BI339" i="1"/>
  <c r="BJ339" i="1"/>
  <c r="AT339" i="1"/>
  <c r="AG339" i="1"/>
  <c r="BG337" i="1"/>
  <c r="BH337" i="1"/>
  <c r="BI337" i="1"/>
  <c r="BJ337" i="1"/>
  <c r="AT337" i="1"/>
  <c r="AG337" i="1"/>
  <c r="BG341" i="1"/>
  <c r="BH341" i="1"/>
  <c r="BI341" i="1"/>
  <c r="BJ341" i="1"/>
  <c r="AT341" i="1"/>
  <c r="AG341" i="1"/>
  <c r="BG338" i="1"/>
  <c r="BH338" i="1"/>
  <c r="BI338" i="1"/>
  <c r="BJ338" i="1"/>
  <c r="AT338" i="1"/>
  <c r="AG338" i="1"/>
  <c r="BG578" i="1"/>
  <c r="BH578" i="1"/>
  <c r="BI578" i="1"/>
  <c r="BJ578" i="1"/>
  <c r="AT578" i="1"/>
  <c r="AG578" i="1"/>
  <c r="BR577" i="1"/>
  <c r="AT577" i="1"/>
  <c r="AG577" i="1"/>
  <c r="BG576" i="1"/>
  <c r="BH576" i="1"/>
  <c r="BI576" i="1"/>
  <c r="BJ576" i="1"/>
  <c r="AT576" i="1"/>
  <c r="AG576" i="1"/>
  <c r="BG575" i="1"/>
  <c r="BL575" i="1" s="1"/>
  <c r="BH575" i="1"/>
  <c r="BI575" i="1"/>
  <c r="BJ575" i="1"/>
  <c r="AT575" i="1"/>
  <c r="AG575" i="1"/>
  <c r="BG790" i="1"/>
  <c r="BH790" i="1"/>
  <c r="BI790" i="1"/>
  <c r="BJ790" i="1"/>
  <c r="AT790" i="1"/>
  <c r="AG790" i="1"/>
  <c r="BG744" i="1"/>
  <c r="BH744" i="1"/>
  <c r="BI744" i="1"/>
  <c r="BJ744" i="1"/>
  <c r="AT744" i="1"/>
  <c r="BD744" i="1" s="1"/>
  <c r="BS744" i="1" s="1"/>
  <c r="AG744" i="1"/>
  <c r="BG792" i="1"/>
  <c r="BH792" i="1"/>
  <c r="BI792" i="1"/>
  <c r="BJ792" i="1"/>
  <c r="AT792" i="1"/>
  <c r="AG792" i="1"/>
  <c r="BG794" i="1"/>
  <c r="BH794" i="1"/>
  <c r="BI794" i="1"/>
  <c r="BJ794" i="1"/>
  <c r="AT794" i="1"/>
  <c r="AG794" i="1"/>
  <c r="BG793" i="1"/>
  <c r="BH793" i="1"/>
  <c r="BI793" i="1"/>
  <c r="BJ793" i="1"/>
  <c r="AT793" i="1"/>
  <c r="AG793" i="1"/>
  <c r="BG779" i="1"/>
  <c r="BH779" i="1"/>
  <c r="BI779" i="1"/>
  <c r="BJ779" i="1"/>
  <c r="AT779" i="1"/>
  <c r="BD779" i="1" s="1"/>
  <c r="BS779" i="1" s="1"/>
  <c r="AG779" i="1"/>
  <c r="BG791" i="1"/>
  <c r="BH791" i="1"/>
  <c r="BI791" i="1"/>
  <c r="BJ791" i="1"/>
  <c r="AT791" i="1"/>
  <c r="AG791" i="1"/>
  <c r="BG745" i="1"/>
  <c r="BL745" i="1" s="1"/>
  <c r="BH745" i="1"/>
  <c r="BI745" i="1"/>
  <c r="BJ745" i="1"/>
  <c r="AT745" i="1"/>
  <c r="AG745" i="1"/>
  <c r="BG743" i="1"/>
  <c r="BH743" i="1"/>
  <c r="BI743" i="1"/>
  <c r="BJ743" i="1"/>
  <c r="AT743" i="1"/>
  <c r="AG743" i="1"/>
  <c r="BG304" i="1"/>
  <c r="BH304" i="1"/>
  <c r="BI304" i="1"/>
  <c r="BJ304" i="1"/>
  <c r="AT304" i="1"/>
  <c r="AG304" i="1"/>
  <c r="BG134" i="1"/>
  <c r="BH134" i="1"/>
  <c r="BI134" i="1"/>
  <c r="BJ134" i="1"/>
  <c r="AT134" i="1"/>
  <c r="AG134" i="1"/>
  <c r="BG135" i="1"/>
  <c r="BH135" i="1"/>
  <c r="BI135" i="1"/>
  <c r="BJ135" i="1"/>
  <c r="AT135" i="1"/>
  <c r="AG135" i="1"/>
  <c r="BG144" i="1"/>
  <c r="BH144" i="1"/>
  <c r="BI144" i="1"/>
  <c r="BJ144" i="1"/>
  <c r="AT144" i="1"/>
  <c r="AG144" i="1"/>
  <c r="BG428" i="1"/>
  <c r="BH428" i="1"/>
  <c r="BI428" i="1"/>
  <c r="BJ428" i="1"/>
  <c r="AT428" i="1"/>
  <c r="AG428" i="1"/>
  <c r="BG143" i="1"/>
  <c r="BH143" i="1"/>
  <c r="BI143" i="1"/>
  <c r="BJ143" i="1"/>
  <c r="AT143" i="1"/>
  <c r="AG143" i="1"/>
  <c r="BG145" i="1"/>
  <c r="BH145" i="1"/>
  <c r="BI145" i="1"/>
  <c r="BJ145" i="1"/>
  <c r="AT145" i="1"/>
  <c r="AG145" i="1"/>
  <c r="BG751" i="1"/>
  <c r="BH751" i="1"/>
  <c r="BI751" i="1"/>
  <c r="BJ751" i="1"/>
  <c r="AT751" i="1"/>
  <c r="AG751" i="1"/>
  <c r="BG425" i="1"/>
  <c r="BH425" i="1"/>
  <c r="BI425" i="1"/>
  <c r="BJ425" i="1"/>
  <c r="AT425" i="1"/>
  <c r="AG425" i="1"/>
  <c r="BG604" i="1"/>
  <c r="BH604" i="1"/>
  <c r="BI604" i="1"/>
  <c r="BJ604" i="1"/>
  <c r="AT604" i="1"/>
  <c r="AG604" i="1"/>
  <c r="BG147" i="1"/>
  <c r="BH147" i="1"/>
  <c r="BI147" i="1"/>
  <c r="BJ147" i="1"/>
  <c r="AT147" i="1"/>
  <c r="AG147" i="1"/>
  <c r="BG265" i="1"/>
  <c r="BH265" i="1"/>
  <c r="BI265" i="1"/>
  <c r="BJ265" i="1"/>
  <c r="AT265" i="1"/>
  <c r="AG265" i="1"/>
  <c r="BG702" i="1"/>
  <c r="BH702" i="1"/>
  <c r="BI702" i="1"/>
  <c r="BJ702" i="1"/>
  <c r="AT702" i="1"/>
  <c r="AG702" i="1"/>
  <c r="BG218" i="1"/>
  <c r="BH218" i="1"/>
  <c r="BI218" i="1"/>
  <c r="BJ218" i="1"/>
  <c r="AT218" i="1"/>
  <c r="AG218" i="1"/>
  <c r="BG313" i="1"/>
  <c r="BH313" i="1"/>
  <c r="BI313" i="1"/>
  <c r="BJ313" i="1"/>
  <c r="AT313" i="1"/>
  <c r="AG313" i="1"/>
  <c r="BG221" i="1"/>
  <c r="BH221" i="1"/>
  <c r="BI221" i="1"/>
  <c r="BJ221" i="1"/>
  <c r="AT221" i="1"/>
  <c r="AG221" i="1"/>
  <c r="BG704" i="1"/>
  <c r="BH704" i="1"/>
  <c r="BI704" i="1"/>
  <c r="BJ704" i="1"/>
  <c r="AT704" i="1"/>
  <c r="AG704" i="1"/>
  <c r="BG701" i="1"/>
  <c r="BH701" i="1"/>
  <c r="BI701" i="1"/>
  <c r="BJ701" i="1"/>
  <c r="AT701" i="1"/>
  <c r="AG701" i="1"/>
  <c r="BG264" i="1"/>
  <c r="BL264" i="1" s="1"/>
  <c r="BH264" i="1"/>
  <c r="BI264" i="1"/>
  <c r="BJ264" i="1"/>
  <c r="AT264" i="1"/>
  <c r="AG264" i="1"/>
  <c r="BG223" i="1"/>
  <c r="BH223" i="1"/>
  <c r="BI223" i="1"/>
  <c r="BJ223" i="1"/>
  <c r="AT223" i="1"/>
  <c r="AG223" i="1"/>
  <c r="BG314" i="1"/>
  <c r="BH314" i="1"/>
  <c r="BI314" i="1"/>
  <c r="BJ314" i="1"/>
  <c r="AT314" i="1"/>
  <c r="AG314" i="1"/>
  <c r="BG698" i="1"/>
  <c r="BH698" i="1"/>
  <c r="BI698" i="1"/>
  <c r="BJ698" i="1"/>
  <c r="AT698" i="1"/>
  <c r="AG698" i="1"/>
  <c r="BR217" i="1"/>
  <c r="AT217" i="1"/>
  <c r="AG217" i="1"/>
  <c r="BG219" i="1"/>
  <c r="BH219" i="1"/>
  <c r="BI219" i="1"/>
  <c r="BJ219" i="1"/>
  <c r="AT219" i="1"/>
  <c r="AG219" i="1"/>
  <c r="BD219" i="1" s="1"/>
  <c r="BS219" i="1" s="1"/>
  <c r="BG222" i="1"/>
  <c r="BH222" i="1"/>
  <c r="BI222" i="1"/>
  <c r="BJ222" i="1"/>
  <c r="AT222" i="1"/>
  <c r="AG222" i="1"/>
  <c r="BG266" i="1"/>
  <c r="BH266" i="1"/>
  <c r="BI266" i="1"/>
  <c r="BJ266" i="1"/>
  <c r="AT266" i="1"/>
  <c r="AG266" i="1"/>
  <c r="BG220" i="1"/>
  <c r="BH220" i="1"/>
  <c r="BI220" i="1"/>
  <c r="BJ220" i="1"/>
  <c r="AT220" i="1"/>
  <c r="AG220" i="1"/>
  <c r="BG225" i="1"/>
  <c r="BH225" i="1"/>
  <c r="BI225" i="1"/>
  <c r="BJ225" i="1"/>
  <c r="AT225" i="1"/>
  <c r="AG225" i="1"/>
  <c r="BD225" i="1" s="1"/>
  <c r="BG700" i="1"/>
  <c r="BH700" i="1"/>
  <c r="BI700" i="1"/>
  <c r="BJ700" i="1"/>
  <c r="AT700" i="1"/>
  <c r="AG700" i="1"/>
  <c r="BR603" i="1"/>
  <c r="AT603" i="1"/>
  <c r="AG603" i="1"/>
  <c r="BG224" i="1"/>
  <c r="BH224" i="1"/>
  <c r="BI224" i="1"/>
  <c r="BJ224" i="1"/>
  <c r="AT224" i="1"/>
  <c r="AG224" i="1"/>
  <c r="BG311" i="1"/>
  <c r="BH311" i="1"/>
  <c r="BI311" i="1"/>
  <c r="BJ311" i="1"/>
  <c r="AT311" i="1"/>
  <c r="AG311" i="1"/>
  <c r="BG215" i="1"/>
  <c r="BH215" i="1"/>
  <c r="BI215" i="1"/>
  <c r="BJ215" i="1"/>
  <c r="AT215" i="1"/>
  <c r="AG215" i="1"/>
  <c r="BG426" i="1"/>
  <c r="BH426" i="1"/>
  <c r="BI426" i="1"/>
  <c r="BJ426" i="1"/>
  <c r="AT426" i="1"/>
  <c r="AG426" i="1"/>
  <c r="BG216" i="1"/>
  <c r="BH216" i="1"/>
  <c r="BI216" i="1"/>
  <c r="BJ216" i="1"/>
  <c r="AT216" i="1"/>
  <c r="AG216" i="1"/>
  <c r="BG427" i="1"/>
  <c r="BH427" i="1"/>
  <c r="BI427" i="1"/>
  <c r="BJ427" i="1"/>
  <c r="AT427" i="1"/>
  <c r="AG427" i="1"/>
  <c r="BG310" i="1"/>
  <c r="BH310" i="1"/>
  <c r="BI310" i="1"/>
  <c r="BJ310" i="1"/>
  <c r="AT310" i="1"/>
  <c r="AG310" i="1"/>
  <c r="BG667" i="1"/>
  <c r="BH667" i="1"/>
  <c r="BI667" i="1"/>
  <c r="BJ667" i="1"/>
  <c r="AT667" i="1"/>
  <c r="AG667" i="1"/>
  <c r="BG697" i="1"/>
  <c r="BH697" i="1"/>
  <c r="BI697" i="1"/>
  <c r="BJ697" i="1"/>
  <c r="AT697" i="1"/>
  <c r="AG697" i="1"/>
  <c r="BG146" i="1"/>
  <c r="BH146" i="1"/>
  <c r="BI146" i="1"/>
  <c r="BJ146" i="1"/>
  <c r="AT146" i="1"/>
  <c r="AG146" i="1"/>
  <c r="BR312" i="1"/>
  <c r="AT312" i="1"/>
  <c r="AG312" i="1"/>
  <c r="BG666" i="1"/>
  <c r="BH666" i="1"/>
  <c r="BI666" i="1"/>
  <c r="BJ666" i="1"/>
  <c r="AT666" i="1"/>
  <c r="AG666" i="1"/>
  <c r="BG263" i="1"/>
  <c r="BH263" i="1"/>
  <c r="BI263" i="1"/>
  <c r="BJ263" i="1"/>
  <c r="AT263" i="1"/>
  <c r="AG263" i="1"/>
  <c r="BG703" i="1"/>
  <c r="BH703" i="1"/>
  <c r="BI703" i="1"/>
  <c r="BJ703" i="1"/>
  <c r="AT703" i="1"/>
  <c r="AG703" i="1"/>
  <c r="BG699" i="1"/>
  <c r="BH699" i="1"/>
  <c r="BI699" i="1"/>
  <c r="BJ699" i="1"/>
  <c r="AT699" i="1"/>
  <c r="AG699" i="1"/>
  <c r="BG19" i="1"/>
  <c r="BH19" i="1"/>
  <c r="BI19" i="1"/>
  <c r="BJ19" i="1"/>
  <c r="AT19" i="1"/>
  <c r="AG19" i="1"/>
  <c r="BG206" i="1"/>
  <c r="BH206" i="1"/>
  <c r="BK206" i="1" s="1"/>
  <c r="BI206" i="1"/>
  <c r="BJ206" i="1"/>
  <c r="AT206" i="1"/>
  <c r="AG206" i="1"/>
  <c r="BG301" i="1"/>
  <c r="BH301" i="1"/>
  <c r="BI301" i="1"/>
  <c r="BJ301" i="1"/>
  <c r="AT301" i="1"/>
  <c r="AG301" i="1"/>
  <c r="BG208" i="1"/>
  <c r="BH208" i="1"/>
  <c r="BI208" i="1"/>
  <c r="BJ208" i="1"/>
  <c r="AT208" i="1"/>
  <c r="AG208" i="1"/>
  <c r="BG207" i="1"/>
  <c r="BH207" i="1"/>
  <c r="BI207" i="1"/>
  <c r="BJ207" i="1"/>
  <c r="AT207" i="1"/>
  <c r="AG207" i="1"/>
  <c r="BG73" i="1"/>
  <c r="BH73" i="1"/>
  <c r="BI73" i="1"/>
  <c r="BJ73" i="1"/>
  <c r="AT73" i="1"/>
  <c r="AG73" i="1"/>
  <c r="BG300" i="1"/>
  <c r="BH300" i="1"/>
  <c r="BI300" i="1"/>
  <c r="BJ300" i="1"/>
  <c r="AT300" i="1"/>
  <c r="AG300" i="1"/>
  <c r="BG276" i="1"/>
  <c r="BH276" i="1"/>
  <c r="BI276" i="1"/>
  <c r="BJ276" i="1"/>
  <c r="AT276" i="1"/>
  <c r="AG276" i="1"/>
  <c r="BG74" i="1"/>
  <c r="BH74" i="1"/>
  <c r="BI74" i="1"/>
  <c r="BJ74" i="1"/>
  <c r="AT74" i="1"/>
  <c r="AG74" i="1"/>
  <c r="BG527" i="1"/>
  <c r="BH527" i="1"/>
  <c r="BL527" i="1" s="1"/>
  <c r="BI527" i="1"/>
  <c r="BJ527" i="1"/>
  <c r="AT527" i="1"/>
  <c r="AG527" i="1"/>
  <c r="BG414" i="1"/>
  <c r="BH414" i="1"/>
  <c r="BI414" i="1"/>
  <c r="BJ414" i="1"/>
  <c r="AT414" i="1"/>
  <c r="AG414" i="1"/>
  <c r="BG526" i="1"/>
  <c r="BH526" i="1"/>
  <c r="BI526" i="1"/>
  <c r="BJ526" i="1"/>
  <c r="AT526" i="1"/>
  <c r="AG526" i="1"/>
  <c r="BG572" i="1"/>
  <c r="BH572" i="1"/>
  <c r="BI572" i="1"/>
  <c r="BJ572" i="1"/>
  <c r="AT572" i="1"/>
  <c r="AG572" i="1"/>
  <c r="BG668" i="1"/>
  <c r="BH668" i="1"/>
  <c r="BI668" i="1"/>
  <c r="BJ668" i="1"/>
  <c r="AT668" i="1"/>
  <c r="AG668" i="1"/>
  <c r="BG227" i="1"/>
  <c r="BH227" i="1"/>
  <c r="BI227" i="1"/>
  <c r="BJ227" i="1"/>
  <c r="BK227" i="1" s="1"/>
  <c r="AT227" i="1"/>
  <c r="AG227" i="1"/>
  <c r="BG669" i="1"/>
  <c r="BH669" i="1"/>
  <c r="BI669" i="1"/>
  <c r="BJ669" i="1"/>
  <c r="AT669" i="1"/>
  <c r="AG669" i="1"/>
  <c r="BG247" i="1"/>
  <c r="BH247" i="1"/>
  <c r="BI247" i="1"/>
  <c r="BJ247" i="1"/>
  <c r="AT247" i="1"/>
  <c r="AG247" i="1"/>
  <c r="BG411" i="1"/>
  <c r="BH411" i="1"/>
  <c r="BL411" i="1" s="1"/>
  <c r="BI411" i="1"/>
  <c r="BJ411" i="1"/>
  <c r="AT411" i="1"/>
  <c r="AG411" i="1"/>
  <c r="BG524" i="1"/>
  <c r="BH524" i="1"/>
  <c r="BI524" i="1"/>
  <c r="BJ524" i="1"/>
  <c r="AT524" i="1"/>
  <c r="AG524" i="1"/>
  <c r="BR244" i="1"/>
  <c r="AT244" i="1"/>
  <c r="AG244" i="1"/>
  <c r="BG525" i="1"/>
  <c r="BH525" i="1"/>
  <c r="BI525" i="1"/>
  <c r="BJ525" i="1"/>
  <c r="AT525" i="1"/>
  <c r="AG525" i="1"/>
  <c r="BG568" i="1"/>
  <c r="BH568" i="1"/>
  <c r="BI568" i="1"/>
  <c r="BJ568" i="1"/>
  <c r="AT568" i="1"/>
  <c r="AG568" i="1"/>
  <c r="BG405" i="1"/>
  <c r="BH405" i="1"/>
  <c r="BI405" i="1"/>
  <c r="BJ405" i="1"/>
  <c r="AT405" i="1"/>
  <c r="AG405" i="1"/>
  <c r="BG413" i="1"/>
  <c r="BL413" i="1" s="1"/>
  <c r="BH413" i="1"/>
  <c r="BI413" i="1"/>
  <c r="BJ413" i="1"/>
  <c r="AT413" i="1"/>
  <c r="AG413" i="1"/>
  <c r="BG523" i="1"/>
  <c r="BH523" i="1"/>
  <c r="BI523" i="1"/>
  <c r="BJ523" i="1"/>
  <c r="AT523" i="1"/>
  <c r="AG523" i="1"/>
  <c r="BG522" i="1"/>
  <c r="BH522" i="1"/>
  <c r="BI522" i="1"/>
  <c r="BJ522" i="1"/>
  <c r="AT522" i="1"/>
  <c r="AG522" i="1"/>
  <c r="BG571" i="1"/>
  <c r="BH571" i="1"/>
  <c r="BI571" i="1"/>
  <c r="BJ571" i="1"/>
  <c r="AT571" i="1"/>
  <c r="AG571" i="1"/>
  <c r="BG670" i="1"/>
  <c r="BH670" i="1"/>
  <c r="BI670" i="1"/>
  <c r="BJ670" i="1"/>
  <c r="AT670" i="1"/>
  <c r="AG670" i="1"/>
  <c r="BG521" i="1"/>
  <c r="BH521" i="1"/>
  <c r="BI521" i="1"/>
  <c r="BJ521" i="1"/>
  <c r="AT521" i="1"/>
  <c r="AG521" i="1"/>
  <c r="BG535" i="1"/>
  <c r="BH535" i="1"/>
  <c r="BI535" i="1"/>
  <c r="BJ535" i="1"/>
  <c r="AT535" i="1"/>
  <c r="AG535" i="1"/>
  <c r="BG761" i="1"/>
  <c r="BH761" i="1"/>
  <c r="BI761" i="1"/>
  <c r="BJ761" i="1"/>
  <c r="AT761" i="1"/>
  <c r="AG761" i="1"/>
  <c r="BG245" i="1"/>
  <c r="BH245" i="1"/>
  <c r="BI245" i="1"/>
  <c r="BJ245" i="1"/>
  <c r="AT245" i="1"/>
  <c r="AG245" i="1"/>
  <c r="BG420" i="1"/>
  <c r="BH420" i="1"/>
  <c r="BI420" i="1"/>
  <c r="BJ420" i="1"/>
  <c r="AT420" i="1"/>
  <c r="AG420" i="1"/>
  <c r="BG659" i="1"/>
  <c r="BH659" i="1"/>
  <c r="BI659" i="1"/>
  <c r="BJ659" i="1"/>
  <c r="AT659" i="1"/>
  <c r="AG659" i="1"/>
  <c r="BG228" i="1"/>
  <c r="BH228" i="1"/>
  <c r="BI228" i="1"/>
  <c r="BJ228" i="1"/>
  <c r="AT228" i="1"/>
  <c r="AG228" i="1"/>
  <c r="BG828" i="1"/>
  <c r="BL828" i="1" s="1"/>
  <c r="BH828" i="1"/>
  <c r="BI828" i="1"/>
  <c r="BJ828" i="1"/>
  <c r="AT828" i="1"/>
  <c r="AG828" i="1"/>
  <c r="BG573" i="1"/>
  <c r="BH573" i="1"/>
  <c r="BI573" i="1"/>
  <c r="BJ573" i="1"/>
  <c r="AT573" i="1"/>
  <c r="AG573" i="1"/>
  <c r="BG404" i="1"/>
  <c r="BH404" i="1"/>
  <c r="BI404" i="1"/>
  <c r="BJ404" i="1"/>
  <c r="AT404" i="1"/>
  <c r="AG404" i="1"/>
  <c r="BG226" i="1"/>
  <c r="BH226" i="1"/>
  <c r="BI226" i="1"/>
  <c r="BJ226" i="1"/>
  <c r="AT226" i="1"/>
  <c r="AG226" i="1"/>
  <c r="BG827" i="1"/>
  <c r="BH827" i="1"/>
  <c r="BI827" i="1"/>
  <c r="BJ827" i="1"/>
  <c r="AT827" i="1"/>
  <c r="AG827" i="1"/>
  <c r="BG574" i="1"/>
  <c r="BH574" i="1"/>
  <c r="BI574" i="1"/>
  <c r="BJ574" i="1"/>
  <c r="AT574" i="1"/>
  <c r="AG574" i="1"/>
  <c r="BG406" i="1"/>
  <c r="BH406" i="1"/>
  <c r="BI406" i="1"/>
  <c r="BJ406" i="1"/>
  <c r="AT406" i="1"/>
  <c r="AG406" i="1"/>
  <c r="BR229" i="1"/>
  <c r="AT229" i="1"/>
  <c r="AG229" i="1"/>
  <c r="BG826" i="1"/>
  <c r="BH826" i="1"/>
  <c r="BI826" i="1"/>
  <c r="BJ826" i="1"/>
  <c r="AT826" i="1"/>
  <c r="AG826" i="1"/>
  <c r="BG570" i="1"/>
  <c r="BH570" i="1"/>
  <c r="BI570" i="1"/>
  <c r="BJ570" i="1"/>
  <c r="AT570" i="1"/>
  <c r="AG570" i="1"/>
  <c r="BG403" i="1"/>
  <c r="BH403" i="1"/>
  <c r="BI403" i="1"/>
  <c r="BJ403" i="1"/>
  <c r="AT403" i="1"/>
  <c r="AG403" i="1"/>
  <c r="BG249" i="1"/>
  <c r="BH249" i="1"/>
  <c r="BI249" i="1"/>
  <c r="BJ249" i="1"/>
  <c r="AT249" i="1"/>
  <c r="AG249" i="1"/>
  <c r="BG416" i="1"/>
  <c r="BH416" i="1"/>
  <c r="BI416" i="1"/>
  <c r="BJ416" i="1"/>
  <c r="AT416" i="1"/>
  <c r="AG416" i="1"/>
  <c r="BG662" i="1"/>
  <c r="BH662" i="1"/>
  <c r="BI662" i="1"/>
  <c r="BJ662" i="1"/>
  <c r="AT662" i="1"/>
  <c r="AG662" i="1"/>
  <c r="BG569" i="1"/>
  <c r="BH569" i="1"/>
  <c r="BI569" i="1"/>
  <c r="BJ569" i="1"/>
  <c r="AT569" i="1"/>
  <c r="AG569" i="1"/>
  <c r="BG760" i="1"/>
  <c r="BH760" i="1"/>
  <c r="BI760" i="1"/>
  <c r="BJ760" i="1"/>
  <c r="AT760" i="1"/>
  <c r="AG760" i="1"/>
  <c r="BG762" i="1"/>
  <c r="BH762" i="1"/>
  <c r="BI762" i="1"/>
  <c r="BJ762" i="1"/>
  <c r="BK762" i="1" s="1"/>
  <c r="AT762" i="1"/>
  <c r="AG762" i="1"/>
  <c r="BG248" i="1"/>
  <c r="BH248" i="1"/>
  <c r="BI248" i="1"/>
  <c r="BJ248" i="1"/>
  <c r="AT248" i="1"/>
  <c r="AG248" i="1"/>
  <c r="BR418" i="1"/>
  <c r="AT418" i="1"/>
  <c r="AG418" i="1"/>
  <c r="BG660" i="1"/>
  <c r="BH660" i="1"/>
  <c r="BI660" i="1"/>
  <c r="BJ660" i="1"/>
  <c r="AT660" i="1"/>
  <c r="AG660" i="1"/>
  <c r="BG230" i="1"/>
  <c r="BH230" i="1"/>
  <c r="BI230" i="1"/>
  <c r="BJ230" i="1"/>
  <c r="AT230" i="1"/>
  <c r="AG230" i="1"/>
  <c r="BR825" i="1"/>
  <c r="AT825" i="1"/>
  <c r="AG825" i="1"/>
  <c r="BG564" i="1"/>
  <c r="BH564" i="1"/>
  <c r="BI564" i="1"/>
  <c r="BJ564" i="1"/>
  <c r="AT564" i="1"/>
  <c r="AG564" i="1"/>
  <c r="BR402" i="1"/>
  <c r="AT402" i="1"/>
  <c r="AG402" i="1"/>
  <c r="BG565" i="1"/>
  <c r="BH565" i="1"/>
  <c r="BI565" i="1"/>
  <c r="BJ565" i="1"/>
  <c r="AT565" i="1"/>
  <c r="AG565" i="1"/>
  <c r="BR759" i="1"/>
  <c r="AT759" i="1"/>
  <c r="AG759" i="1"/>
  <c r="BR246" i="1"/>
  <c r="AT246" i="1"/>
  <c r="AG246" i="1"/>
  <c r="BG758" i="1"/>
  <c r="BH758" i="1"/>
  <c r="BI758" i="1"/>
  <c r="BJ758" i="1"/>
  <c r="AT758" i="1"/>
  <c r="AG758" i="1"/>
  <c r="BR251" i="1"/>
  <c r="AT251" i="1"/>
  <c r="AG251" i="1"/>
  <c r="BD251" i="1" s="1"/>
  <c r="BS251" i="1" s="1"/>
  <c r="BG661" i="1"/>
  <c r="BH661" i="1"/>
  <c r="BI661" i="1"/>
  <c r="BJ661" i="1"/>
  <c r="AT661" i="1"/>
  <c r="AG661" i="1"/>
  <c r="BG537" i="1"/>
  <c r="BH537" i="1"/>
  <c r="BL537" i="1" s="1"/>
  <c r="BI537" i="1"/>
  <c r="BJ537" i="1"/>
  <c r="AT537" i="1"/>
  <c r="AG537" i="1"/>
  <c r="BR663" i="1"/>
  <c r="AT663" i="1"/>
  <c r="AG663" i="1"/>
  <c r="BG250" i="1"/>
  <c r="BH250" i="1"/>
  <c r="BI250" i="1"/>
  <c r="BJ250" i="1"/>
  <c r="AT250" i="1"/>
  <c r="AG250" i="1"/>
  <c r="BG534" i="1"/>
  <c r="BH534" i="1"/>
  <c r="BI534" i="1"/>
  <c r="BK534" i="1" s="1"/>
  <c r="BJ534" i="1"/>
  <c r="AT534" i="1"/>
  <c r="AG534" i="1"/>
  <c r="BG479" i="1"/>
  <c r="BH479" i="1"/>
  <c r="BI479" i="1"/>
  <c r="BJ479" i="1"/>
  <c r="AT479" i="1"/>
  <c r="AG479" i="1"/>
  <c r="BR538" i="1"/>
  <c r="AT538" i="1"/>
  <c r="AG538" i="1"/>
  <c r="BG484" i="1"/>
  <c r="BH484" i="1"/>
  <c r="BI484" i="1"/>
  <c r="BJ484" i="1"/>
  <c r="AT484" i="1"/>
  <c r="AG484" i="1"/>
  <c r="BR619" i="1"/>
  <c r="AT619" i="1"/>
  <c r="AG619" i="1"/>
  <c r="BG483" i="1"/>
  <c r="BH483" i="1"/>
  <c r="BI483" i="1"/>
  <c r="BJ483" i="1"/>
  <c r="AT483" i="1"/>
  <c r="AG483" i="1"/>
  <c r="BG618" i="1"/>
  <c r="BH618" i="1"/>
  <c r="BI618" i="1"/>
  <c r="BJ618" i="1"/>
  <c r="AT618" i="1"/>
  <c r="AG618" i="1"/>
  <c r="BG481" i="1"/>
  <c r="BH481" i="1"/>
  <c r="BI481" i="1"/>
  <c r="BJ481" i="1"/>
  <c r="AT481" i="1"/>
  <c r="AG481" i="1"/>
  <c r="BG620" i="1"/>
  <c r="BH620" i="1"/>
  <c r="BI620" i="1"/>
  <c r="BJ620" i="1"/>
  <c r="AT620" i="1"/>
  <c r="AG620" i="1"/>
  <c r="BG480" i="1"/>
  <c r="BH480" i="1"/>
  <c r="BI480" i="1"/>
  <c r="BJ480" i="1"/>
  <c r="AT480" i="1"/>
  <c r="AG480" i="1"/>
  <c r="BR621" i="1"/>
  <c r="AT621" i="1"/>
  <c r="AG621" i="1"/>
  <c r="BG477" i="1"/>
  <c r="BH477" i="1"/>
  <c r="BI477" i="1"/>
  <c r="BJ477" i="1"/>
  <c r="AT477" i="1"/>
  <c r="AG477" i="1"/>
  <c r="BG536" i="1"/>
  <c r="BH536" i="1"/>
  <c r="BI536" i="1"/>
  <c r="BJ536" i="1"/>
  <c r="BK536" i="1" s="1"/>
  <c r="AT536" i="1"/>
  <c r="AG536" i="1"/>
  <c r="BG478" i="1"/>
  <c r="BH478" i="1"/>
  <c r="BI478" i="1"/>
  <c r="BJ478" i="1"/>
  <c r="AT478" i="1"/>
  <c r="AG478" i="1"/>
  <c r="BD478" i="1" s="1"/>
  <c r="BS478" i="1" s="1"/>
  <c r="BR231" i="1"/>
  <c r="AT231" i="1"/>
  <c r="AG231" i="1"/>
  <c r="BG824" i="1"/>
  <c r="BH824" i="1"/>
  <c r="BI824" i="1"/>
  <c r="BJ824" i="1"/>
  <c r="AT824" i="1"/>
  <c r="BD824" i="1" s="1"/>
  <c r="BS824" i="1" s="1"/>
  <c r="AG824" i="1"/>
  <c r="BG617" i="1"/>
  <c r="BH617" i="1"/>
  <c r="BI617" i="1"/>
  <c r="BJ617" i="1"/>
  <c r="AT617" i="1"/>
  <c r="AG617" i="1"/>
  <c r="BG482" i="1"/>
  <c r="BH482" i="1"/>
  <c r="BI482" i="1"/>
  <c r="BJ482" i="1"/>
  <c r="AT482" i="1"/>
  <c r="AG482" i="1"/>
  <c r="BG557" i="1"/>
  <c r="BH557" i="1"/>
  <c r="BI557" i="1"/>
  <c r="BJ557" i="1"/>
  <c r="AT557" i="1"/>
  <c r="AG557" i="1"/>
  <c r="BR637" i="1"/>
  <c r="AT637" i="1"/>
  <c r="AG637" i="1"/>
  <c r="BG558" i="1"/>
  <c r="BH558" i="1"/>
  <c r="BK558" i="1" s="1"/>
  <c r="BI558" i="1"/>
  <c r="BJ558" i="1"/>
  <c r="AT558" i="1"/>
  <c r="AG558" i="1"/>
  <c r="BG454" i="1"/>
  <c r="BH454" i="1"/>
  <c r="BI454" i="1"/>
  <c r="BJ454" i="1"/>
  <c r="AT454" i="1"/>
  <c r="AG454" i="1"/>
  <c r="BG766" i="1"/>
  <c r="BH766" i="1"/>
  <c r="BI766" i="1"/>
  <c r="BJ766" i="1"/>
  <c r="AT766" i="1"/>
  <c r="AG766" i="1"/>
  <c r="BR434" i="1"/>
  <c r="AT434" i="1"/>
  <c r="AG434" i="1"/>
  <c r="BG632" i="1"/>
  <c r="BH632" i="1"/>
  <c r="BI632" i="1"/>
  <c r="BJ632" i="1"/>
  <c r="AT632" i="1"/>
  <c r="AG632" i="1"/>
  <c r="BR435" i="1"/>
  <c r="AT435" i="1"/>
  <c r="AG435" i="1"/>
  <c r="BG767" i="1"/>
  <c r="BH767" i="1"/>
  <c r="BI767" i="1"/>
  <c r="BJ767" i="1"/>
  <c r="AT767" i="1"/>
  <c r="AG767" i="1"/>
  <c r="BG433" i="1"/>
  <c r="BH433" i="1"/>
  <c r="BI433" i="1"/>
  <c r="BJ433" i="1"/>
  <c r="AT433" i="1"/>
  <c r="AG433" i="1"/>
  <c r="BG631" i="1"/>
  <c r="BH631" i="1"/>
  <c r="BI631" i="1"/>
  <c r="BJ631" i="1"/>
  <c r="AT631" i="1"/>
  <c r="AG631" i="1"/>
  <c r="BR455" i="1"/>
  <c r="AT455" i="1"/>
  <c r="BD455" i="1" s="1"/>
  <c r="BU455" i="1" s="1"/>
  <c r="AG455" i="1"/>
  <c r="BG674" i="1"/>
  <c r="BH674" i="1"/>
  <c r="BI674" i="1"/>
  <c r="BJ674" i="1"/>
  <c r="AT674" i="1"/>
  <c r="AG674" i="1"/>
  <c r="BG296" i="1"/>
  <c r="BL296" i="1" s="1"/>
  <c r="BH296" i="1"/>
  <c r="BI296" i="1"/>
  <c r="BJ296" i="1"/>
  <c r="AT296" i="1"/>
  <c r="AG296" i="1"/>
  <c r="BG672" i="1"/>
  <c r="BH672" i="1"/>
  <c r="BI672" i="1"/>
  <c r="BJ672" i="1"/>
  <c r="AT672" i="1"/>
  <c r="AG672" i="1"/>
  <c r="BG298" i="1"/>
  <c r="BH298" i="1"/>
  <c r="BI298" i="1"/>
  <c r="BJ298" i="1"/>
  <c r="AT298" i="1"/>
  <c r="AG298" i="1"/>
  <c r="BR194" i="1"/>
  <c r="AT194" i="1"/>
  <c r="AG194" i="1"/>
  <c r="BG676" i="1"/>
  <c r="BH676" i="1"/>
  <c r="BI676" i="1"/>
  <c r="BJ676" i="1"/>
  <c r="AT676" i="1"/>
  <c r="AG676" i="1"/>
  <c r="BG673" i="1"/>
  <c r="BH673" i="1"/>
  <c r="BI673" i="1"/>
  <c r="BJ673" i="1"/>
  <c r="AT673" i="1"/>
  <c r="AG673" i="1"/>
  <c r="BG297" i="1"/>
  <c r="BH297" i="1"/>
  <c r="BI297" i="1"/>
  <c r="BJ297" i="1"/>
  <c r="AT297" i="1"/>
  <c r="AG297" i="1"/>
  <c r="BG193" i="1"/>
  <c r="BH193" i="1"/>
  <c r="BK193" i="1" s="1"/>
  <c r="BI193" i="1"/>
  <c r="BJ193" i="1"/>
  <c r="AT193" i="1"/>
  <c r="AG193" i="1"/>
  <c r="BR30" i="1"/>
  <c r="AT30" i="1"/>
  <c r="AG30" i="1"/>
  <c r="BR735" i="1"/>
  <c r="AT735" i="1"/>
  <c r="AG735" i="1"/>
  <c r="BG689" i="1"/>
  <c r="BH689" i="1"/>
  <c r="BI689" i="1"/>
  <c r="BJ689" i="1"/>
  <c r="AT689" i="1"/>
  <c r="AG689" i="1"/>
  <c r="BG198" i="1"/>
  <c r="BH198" i="1"/>
  <c r="BI198" i="1"/>
  <c r="BJ198" i="1"/>
  <c r="AT198" i="1"/>
  <c r="AG198" i="1"/>
  <c r="BG684" i="1"/>
  <c r="BH684" i="1"/>
  <c r="BI684" i="1"/>
  <c r="BJ684" i="1"/>
  <c r="AT684" i="1"/>
  <c r="AG684" i="1"/>
  <c r="BG294" i="1"/>
  <c r="BH294" i="1"/>
  <c r="BI294" i="1"/>
  <c r="BJ294" i="1"/>
  <c r="AT294" i="1"/>
  <c r="AG294" i="1"/>
  <c r="BG192" i="1"/>
  <c r="BH192" i="1"/>
  <c r="BI192" i="1"/>
  <c r="BJ192" i="1"/>
  <c r="AT192" i="1"/>
  <c r="AG192" i="1"/>
  <c r="BG675" i="1"/>
  <c r="BH675" i="1"/>
  <c r="BI675" i="1"/>
  <c r="BJ675" i="1"/>
  <c r="AT675" i="1"/>
  <c r="AG675" i="1"/>
  <c r="BG671" i="1"/>
  <c r="BH671" i="1"/>
  <c r="BL671" i="1" s="1"/>
  <c r="BI671" i="1"/>
  <c r="BJ671" i="1"/>
  <c r="AT671" i="1"/>
  <c r="AG671" i="1"/>
  <c r="BG161" i="1"/>
  <c r="BH161" i="1"/>
  <c r="BI161" i="1"/>
  <c r="BJ161" i="1"/>
  <c r="AT161" i="1"/>
  <c r="AG161" i="1"/>
  <c r="BG566" i="1"/>
  <c r="BH566" i="1"/>
  <c r="BI566" i="1"/>
  <c r="BJ566" i="1"/>
  <c r="AT566" i="1"/>
  <c r="AG566" i="1"/>
  <c r="BG567" i="1"/>
  <c r="BH567" i="1"/>
  <c r="BI567" i="1"/>
  <c r="BJ567" i="1"/>
  <c r="AT567" i="1"/>
  <c r="AG567" i="1"/>
  <c r="BG237" i="1"/>
  <c r="BH237" i="1"/>
  <c r="BK237" i="1" s="1"/>
  <c r="BI237" i="1"/>
  <c r="BJ237" i="1"/>
  <c r="AT237" i="1"/>
  <c r="AG237" i="1"/>
  <c r="BG158" i="1"/>
  <c r="BH158" i="1"/>
  <c r="BI158" i="1"/>
  <c r="BJ158" i="1"/>
  <c r="AT158" i="1"/>
  <c r="AG158" i="1"/>
  <c r="BG412" i="1"/>
  <c r="BH412" i="1"/>
  <c r="BI412" i="1"/>
  <c r="BJ412" i="1"/>
  <c r="AT412" i="1"/>
  <c r="AG412" i="1"/>
  <c r="BG164" i="1"/>
  <c r="BH164" i="1"/>
  <c r="BI164" i="1"/>
  <c r="BJ164" i="1"/>
  <c r="AT164" i="1"/>
  <c r="AG164" i="1"/>
  <c r="BG616" i="1"/>
  <c r="BH616" i="1"/>
  <c r="BI616" i="1"/>
  <c r="BJ616" i="1"/>
  <c r="AT616" i="1"/>
  <c r="AG616" i="1"/>
  <c r="BG235" i="1"/>
  <c r="BH235" i="1"/>
  <c r="BI235" i="1"/>
  <c r="BJ235" i="1"/>
  <c r="AT235" i="1"/>
  <c r="AG235" i="1"/>
  <c r="BG162" i="1"/>
  <c r="BH162" i="1"/>
  <c r="BI162" i="1"/>
  <c r="BJ162" i="1"/>
  <c r="AT162" i="1"/>
  <c r="AG162" i="1"/>
  <c r="BG415" i="1"/>
  <c r="BH415" i="1"/>
  <c r="BI415" i="1"/>
  <c r="BJ415" i="1"/>
  <c r="AT415" i="1"/>
  <c r="AG415" i="1"/>
  <c r="BG242" i="1"/>
  <c r="BH242" i="1"/>
  <c r="BI242" i="1"/>
  <c r="BJ242" i="1"/>
  <c r="AT242" i="1"/>
  <c r="AG242" i="1"/>
  <c r="BG160" i="1"/>
  <c r="BH160" i="1"/>
  <c r="BI160" i="1"/>
  <c r="BJ160" i="1"/>
  <c r="BK160" i="1" s="1"/>
  <c r="AT160" i="1"/>
  <c r="AG160" i="1"/>
  <c r="BG238" i="1"/>
  <c r="BH238" i="1"/>
  <c r="BI238" i="1"/>
  <c r="BJ238" i="1"/>
  <c r="AT238" i="1"/>
  <c r="AG238" i="1"/>
  <c r="BD238" i="1" s="1"/>
  <c r="BS238" i="1" s="1"/>
  <c r="BR243" i="1"/>
  <c r="AT243" i="1"/>
  <c r="AG243" i="1"/>
  <c r="BG159" i="1"/>
  <c r="BH159" i="1"/>
  <c r="BI159" i="1"/>
  <c r="BJ159" i="1"/>
  <c r="AT159" i="1"/>
  <c r="BD159" i="1" s="1"/>
  <c r="BS159" i="1" s="1"/>
  <c r="AG159" i="1"/>
  <c r="BG419" i="1"/>
  <c r="BH419" i="1"/>
  <c r="BI419" i="1"/>
  <c r="BJ419" i="1"/>
  <c r="AT419" i="1"/>
  <c r="AG419" i="1"/>
  <c r="BG236" i="1"/>
  <c r="BH236" i="1"/>
  <c r="BI236" i="1"/>
  <c r="BJ236" i="1"/>
  <c r="AT236" i="1"/>
  <c r="AG236" i="1"/>
  <c r="BG163" i="1"/>
  <c r="BH163" i="1"/>
  <c r="BI163" i="1"/>
  <c r="BK163" i="1" s="1"/>
  <c r="BJ163" i="1"/>
  <c r="AT163" i="1"/>
  <c r="AG163" i="1"/>
  <c r="BG240" i="1"/>
  <c r="BH240" i="1"/>
  <c r="BI240" i="1"/>
  <c r="BJ240" i="1"/>
  <c r="AT240" i="1"/>
  <c r="AG240" i="1"/>
  <c r="BG369" i="1"/>
  <c r="BH369" i="1"/>
  <c r="BI369" i="1"/>
  <c r="BJ369" i="1"/>
  <c r="AT369" i="1"/>
  <c r="AG369" i="1"/>
  <c r="BG38" i="1"/>
  <c r="BH38" i="1"/>
  <c r="BI38" i="1"/>
  <c r="BJ38" i="1"/>
  <c r="AT38" i="1"/>
  <c r="AG38" i="1"/>
  <c r="BG295" i="1"/>
  <c r="BH295" i="1"/>
  <c r="BI295" i="1"/>
  <c r="BJ295" i="1"/>
  <c r="AT295" i="1"/>
  <c r="AG295" i="1"/>
  <c r="BG688" i="1"/>
  <c r="BH688" i="1"/>
  <c r="BI688" i="1"/>
  <c r="BJ688" i="1"/>
  <c r="AT688" i="1"/>
  <c r="AG688" i="1"/>
  <c r="BG199" i="1"/>
  <c r="BH199" i="1"/>
  <c r="BI199" i="1"/>
  <c r="BJ199" i="1"/>
  <c r="AT199" i="1"/>
  <c r="AG199" i="1"/>
  <c r="BG678" i="1"/>
  <c r="BH678" i="1"/>
  <c r="BI678" i="1"/>
  <c r="BJ678" i="1"/>
  <c r="AT678" i="1"/>
  <c r="AG678" i="1"/>
  <c r="BG370" i="1"/>
  <c r="BH370" i="1"/>
  <c r="BI370" i="1"/>
  <c r="BJ370" i="1"/>
  <c r="AT370" i="1"/>
  <c r="AG370" i="1"/>
  <c r="BG299" i="1"/>
  <c r="BH299" i="1"/>
  <c r="BI299" i="1"/>
  <c r="BJ299" i="1"/>
  <c r="AT299" i="1"/>
  <c r="AG299" i="1"/>
  <c r="BG691" i="1"/>
  <c r="BH691" i="1"/>
  <c r="BI691" i="1"/>
  <c r="BJ691" i="1"/>
  <c r="AT691" i="1"/>
  <c r="AG691" i="1"/>
  <c r="BG200" i="1"/>
  <c r="BH200" i="1"/>
  <c r="BI200" i="1"/>
  <c r="BJ200" i="1"/>
  <c r="AT200" i="1"/>
  <c r="AG200" i="1"/>
  <c r="BG685" i="1"/>
  <c r="BH685" i="1"/>
  <c r="BI685" i="1"/>
  <c r="BJ685" i="1"/>
  <c r="AT685" i="1"/>
  <c r="AG685" i="1"/>
  <c r="BG241" i="1"/>
  <c r="BH241" i="1"/>
  <c r="BI241" i="1"/>
  <c r="BJ241" i="1"/>
  <c r="AT241" i="1"/>
  <c r="AG241" i="1"/>
  <c r="BR214" i="1"/>
  <c r="AT214" i="1"/>
  <c r="AG214" i="1"/>
  <c r="BG168" i="1"/>
  <c r="BH168" i="1"/>
  <c r="BI168" i="1"/>
  <c r="BJ168" i="1"/>
  <c r="AT168" i="1"/>
  <c r="AG168" i="1"/>
  <c r="BR204" i="1"/>
  <c r="AT204" i="1"/>
  <c r="AG204" i="1"/>
  <c r="BG37" i="1"/>
  <c r="BH37" i="1"/>
  <c r="BI37" i="1"/>
  <c r="BJ37" i="1"/>
  <c r="AT37" i="1"/>
  <c r="AG37" i="1"/>
  <c r="BG239" i="1"/>
  <c r="BH239" i="1"/>
  <c r="BI239" i="1"/>
  <c r="BJ239" i="1"/>
  <c r="AT239" i="1"/>
  <c r="AG239" i="1"/>
  <c r="BG212" i="1"/>
  <c r="BH212" i="1"/>
  <c r="BI212" i="1"/>
  <c r="BJ212" i="1"/>
  <c r="AT212" i="1"/>
  <c r="AG212" i="1"/>
  <c r="BG213" i="1"/>
  <c r="BH213" i="1"/>
  <c r="BI213" i="1"/>
  <c r="BJ213" i="1"/>
  <c r="AT213" i="1"/>
  <c r="AG213" i="1"/>
  <c r="BG417" i="1"/>
  <c r="BH417" i="1"/>
  <c r="BI417" i="1"/>
  <c r="BJ417" i="1"/>
  <c r="AT417" i="1"/>
  <c r="AG417" i="1"/>
  <c r="BR6" i="1"/>
  <c r="AT6" i="1"/>
  <c r="AG6" i="1"/>
  <c r="BR392" i="1"/>
  <c r="AT392" i="1"/>
  <c r="AG392" i="1"/>
  <c r="BR50" i="1"/>
  <c r="AT50" i="1"/>
  <c r="AG50" i="1"/>
  <c r="BR746" i="1"/>
  <c r="AT746" i="1"/>
  <c r="AG746" i="1"/>
  <c r="BG4" i="1"/>
  <c r="BH4" i="1"/>
  <c r="BI4" i="1"/>
  <c r="BJ4" i="1"/>
  <c r="AT4" i="1"/>
  <c r="AG4" i="1"/>
  <c r="BG92" i="1"/>
  <c r="BH92" i="1"/>
  <c r="BI92" i="1"/>
  <c r="BJ92" i="1"/>
  <c r="AT92" i="1"/>
  <c r="AG92" i="1"/>
  <c r="BR52" i="1"/>
  <c r="AT52" i="1"/>
  <c r="AG52" i="1"/>
  <c r="BR391" i="1"/>
  <c r="AT391" i="1"/>
  <c r="BD391" i="1" s="1"/>
  <c r="AG391" i="1"/>
  <c r="BR48" i="1"/>
  <c r="AT48" i="1"/>
  <c r="AG48" i="1"/>
  <c r="BR393" i="1"/>
  <c r="AT393" i="1"/>
  <c r="AG393" i="1"/>
  <c r="BR18" i="1"/>
  <c r="AT18" i="1"/>
  <c r="AG18" i="1"/>
  <c r="BG91" i="1"/>
  <c r="BH91" i="1"/>
  <c r="BI91" i="1"/>
  <c r="BJ91" i="1"/>
  <c r="AT91" i="1"/>
  <c r="AG91" i="1"/>
  <c r="BR51" i="1"/>
  <c r="AT51" i="1"/>
  <c r="AG51" i="1"/>
  <c r="BR748" i="1"/>
  <c r="AT748" i="1"/>
  <c r="AG748" i="1"/>
  <c r="BG17" i="1"/>
  <c r="BH17" i="1"/>
  <c r="BL17" i="1" s="1"/>
  <c r="BI17" i="1"/>
  <c r="BJ17" i="1"/>
  <c r="AT17" i="1"/>
  <c r="AG17" i="1"/>
  <c r="BR749" i="1"/>
  <c r="AT749" i="1"/>
  <c r="AG749" i="1"/>
  <c r="BG5" i="1"/>
  <c r="BH5" i="1"/>
  <c r="BI5" i="1"/>
  <c r="BJ5" i="1"/>
  <c r="AT5" i="1"/>
  <c r="AG5" i="1"/>
  <c r="BR389" i="1"/>
  <c r="AT389" i="1"/>
  <c r="AG389" i="1"/>
  <c r="BR54" i="1"/>
  <c r="AT54" i="1"/>
  <c r="AG54" i="1"/>
  <c r="BR747" i="1"/>
  <c r="AT747" i="1"/>
  <c r="AG747" i="1"/>
  <c r="BG53" i="1"/>
  <c r="BH53" i="1"/>
  <c r="BL53" i="1" s="1"/>
  <c r="BI53" i="1"/>
  <c r="BJ53" i="1"/>
  <c r="AT53" i="1"/>
  <c r="AG53" i="1"/>
  <c r="BR750" i="1"/>
  <c r="AT750" i="1"/>
  <c r="AG750" i="1"/>
  <c r="BG15" i="1"/>
  <c r="BH15" i="1"/>
  <c r="BI15" i="1"/>
  <c r="BJ15" i="1"/>
  <c r="AT15" i="1"/>
  <c r="AG15" i="1"/>
  <c r="BG93" i="1"/>
  <c r="BH93" i="1"/>
  <c r="BI93" i="1"/>
  <c r="BK93" i="1" s="1"/>
  <c r="BJ93" i="1"/>
  <c r="AT93" i="1"/>
  <c r="AG93" i="1"/>
  <c r="BG16" i="1"/>
  <c r="BH16" i="1"/>
  <c r="BI16" i="1"/>
  <c r="BJ16" i="1"/>
  <c r="AT16" i="1"/>
  <c r="AG16" i="1"/>
  <c r="BG94" i="1"/>
  <c r="BH94" i="1"/>
  <c r="BI94" i="1"/>
  <c r="BJ94" i="1"/>
  <c r="AT94" i="1"/>
  <c r="AG94" i="1"/>
  <c r="BR49" i="1"/>
  <c r="AT49" i="1"/>
  <c r="AG49" i="1"/>
  <c r="BR390" i="1"/>
  <c r="AT390" i="1"/>
  <c r="AG390" i="1"/>
  <c r="BG365" i="1"/>
  <c r="BH365" i="1"/>
  <c r="BI365" i="1"/>
  <c r="BJ365" i="1"/>
  <c r="AT365" i="1"/>
  <c r="AG365" i="1"/>
  <c r="BG31" i="1"/>
  <c r="BH31" i="1"/>
  <c r="BI31" i="1"/>
  <c r="BJ31" i="1"/>
  <c r="AT31" i="1"/>
  <c r="AG31" i="1"/>
  <c r="BG169" i="1"/>
  <c r="BH169" i="1"/>
  <c r="BI169" i="1"/>
  <c r="BJ169" i="1"/>
  <c r="AT169" i="1"/>
  <c r="AG169" i="1"/>
  <c r="BG692" i="1"/>
  <c r="BH692" i="1"/>
  <c r="BI692" i="1"/>
  <c r="BJ692" i="1"/>
  <c r="AT692" i="1"/>
  <c r="AG692" i="1"/>
  <c r="BG197" i="1"/>
  <c r="BH197" i="1"/>
  <c r="BI197" i="1"/>
  <c r="BK197" i="1" s="1"/>
  <c r="BJ197" i="1"/>
  <c r="AT197" i="1"/>
  <c r="AG197" i="1"/>
  <c r="BG677" i="1"/>
  <c r="BH677" i="1"/>
  <c r="BI677" i="1"/>
  <c r="BJ677" i="1"/>
  <c r="AT677" i="1"/>
  <c r="AG677" i="1"/>
  <c r="BG366" i="1"/>
  <c r="BH366" i="1"/>
  <c r="BI366" i="1"/>
  <c r="BJ366" i="1"/>
  <c r="AT366" i="1"/>
  <c r="AG366" i="1"/>
  <c r="BG34" i="1"/>
  <c r="BH34" i="1"/>
  <c r="BI34" i="1"/>
  <c r="BJ34" i="1"/>
  <c r="AT34" i="1"/>
  <c r="AG34" i="1"/>
  <c r="BG166" i="1"/>
  <c r="BH166" i="1"/>
  <c r="BI166" i="1"/>
  <c r="BJ166" i="1"/>
  <c r="AT166" i="1"/>
  <c r="AG166" i="1"/>
  <c r="BG196" i="1"/>
  <c r="BH196" i="1"/>
  <c r="BI196" i="1"/>
  <c r="BJ196" i="1"/>
  <c r="AT196" i="1"/>
  <c r="AG196" i="1"/>
  <c r="BG683" i="1"/>
  <c r="BH683" i="1"/>
  <c r="BI683" i="1"/>
  <c r="BJ683" i="1"/>
  <c r="AT683" i="1"/>
  <c r="AG683" i="1"/>
  <c r="BG368" i="1"/>
  <c r="BH368" i="1"/>
  <c r="BI368" i="1"/>
  <c r="BJ368" i="1"/>
  <c r="AT368" i="1"/>
  <c r="AG368" i="1"/>
  <c r="BG33" i="1"/>
  <c r="BH33" i="1"/>
  <c r="BI33" i="1"/>
  <c r="BJ33" i="1"/>
  <c r="AT33" i="1"/>
  <c r="AG33" i="1"/>
  <c r="BR170" i="1"/>
  <c r="AT170" i="1"/>
  <c r="AG170" i="1"/>
  <c r="BG695" i="1"/>
  <c r="BH695" i="1"/>
  <c r="BI695" i="1"/>
  <c r="BJ695" i="1"/>
  <c r="AT695" i="1"/>
  <c r="AG695" i="1"/>
  <c r="BR202" i="1"/>
  <c r="AT202" i="1"/>
  <c r="AG202" i="1"/>
  <c r="BG681" i="1"/>
  <c r="BH681" i="1"/>
  <c r="BI681" i="1"/>
  <c r="BJ681" i="1"/>
  <c r="AT681" i="1"/>
  <c r="AG681" i="1"/>
  <c r="BG371" i="1"/>
  <c r="BH371" i="1"/>
  <c r="BI371" i="1"/>
  <c r="BJ371" i="1"/>
  <c r="AT371" i="1"/>
  <c r="AG371" i="1"/>
  <c r="BG36" i="1"/>
  <c r="BH36" i="1"/>
  <c r="BI36" i="1"/>
  <c r="BJ36" i="1"/>
  <c r="AT36" i="1"/>
  <c r="AG36" i="1"/>
  <c r="BG165" i="1"/>
  <c r="BH165" i="1"/>
  <c r="BI165" i="1"/>
  <c r="BJ165" i="1"/>
  <c r="AT165" i="1"/>
  <c r="AG165" i="1"/>
  <c r="BG693" i="1"/>
  <c r="BH693" i="1"/>
  <c r="BI693" i="1"/>
  <c r="BJ693" i="1"/>
  <c r="AT693" i="1"/>
  <c r="AG693" i="1"/>
  <c r="BG195" i="1"/>
  <c r="BH195" i="1"/>
  <c r="BI195" i="1"/>
  <c r="BJ195" i="1"/>
  <c r="AT195" i="1"/>
  <c r="AG195" i="1"/>
  <c r="BG682" i="1"/>
  <c r="BH682" i="1"/>
  <c r="BI682" i="1"/>
  <c r="BJ682" i="1"/>
  <c r="AT682" i="1"/>
  <c r="AG682" i="1"/>
  <c r="BG367" i="1"/>
  <c r="BH367" i="1"/>
  <c r="BI367" i="1"/>
  <c r="BJ367" i="1"/>
  <c r="AT367" i="1"/>
  <c r="AG367" i="1"/>
  <c r="BR694" i="1"/>
  <c r="AT694" i="1"/>
  <c r="AG694" i="1"/>
  <c r="BR203" i="1"/>
  <c r="AT203" i="1"/>
  <c r="AG203" i="1"/>
  <c r="BG680" i="1"/>
  <c r="BH680" i="1"/>
  <c r="BI680" i="1"/>
  <c r="BJ680" i="1"/>
  <c r="AT680" i="1"/>
  <c r="AG680" i="1"/>
  <c r="BG32" i="1"/>
  <c r="BH32" i="1"/>
  <c r="BI32" i="1"/>
  <c r="BJ32" i="1"/>
  <c r="AT32" i="1"/>
  <c r="AG32" i="1"/>
  <c r="BG696" i="1"/>
  <c r="BH696" i="1"/>
  <c r="BI696" i="1"/>
  <c r="BJ696" i="1"/>
  <c r="AT696" i="1"/>
  <c r="AG696" i="1"/>
  <c r="BG364" i="1"/>
  <c r="BH364" i="1"/>
  <c r="BI364" i="1"/>
  <c r="BJ364" i="1"/>
  <c r="AT364" i="1"/>
  <c r="AG364" i="1"/>
  <c r="BG35" i="1"/>
  <c r="BH35" i="1"/>
  <c r="BI35" i="1"/>
  <c r="BJ35" i="1"/>
  <c r="AT35" i="1"/>
  <c r="AG35" i="1"/>
  <c r="BG167" i="1"/>
  <c r="BH167" i="1"/>
  <c r="BI167" i="1"/>
  <c r="BJ167" i="1"/>
  <c r="AT167" i="1"/>
  <c r="AG167" i="1"/>
  <c r="BR690" i="1"/>
  <c r="AT690" i="1"/>
  <c r="AG690" i="1"/>
  <c r="BG201" i="1"/>
  <c r="BH201" i="1"/>
  <c r="BI201" i="1"/>
  <c r="BJ201" i="1"/>
  <c r="AT201" i="1"/>
  <c r="AG201" i="1"/>
  <c r="BG679" i="1"/>
  <c r="BH679" i="1"/>
  <c r="BI679" i="1"/>
  <c r="BJ679" i="1"/>
  <c r="AT679" i="1"/>
  <c r="AG679" i="1"/>
  <c r="BR28" i="1"/>
  <c r="AT28" i="1"/>
  <c r="AG28" i="1"/>
  <c r="BG288" i="1"/>
  <c r="BH288" i="1"/>
  <c r="BI288" i="1"/>
  <c r="BJ288" i="1"/>
  <c r="AT288" i="1"/>
  <c r="AG288" i="1"/>
  <c r="BR27" i="1"/>
  <c r="AT27" i="1"/>
  <c r="AG27" i="1"/>
  <c r="BG290" i="1"/>
  <c r="BH290" i="1"/>
  <c r="BI290" i="1"/>
  <c r="BJ290" i="1"/>
  <c r="AT290" i="1"/>
  <c r="AG290" i="1"/>
  <c r="BG23" i="1"/>
  <c r="BH23" i="1"/>
  <c r="BI23" i="1"/>
  <c r="BJ23" i="1"/>
  <c r="AT23" i="1"/>
  <c r="AG23" i="1"/>
  <c r="BG291" i="1"/>
  <c r="BH291" i="1"/>
  <c r="BI291" i="1"/>
  <c r="BJ291" i="1"/>
  <c r="AT291" i="1"/>
  <c r="AG291" i="1"/>
  <c r="BR29" i="1"/>
  <c r="AT29" i="1"/>
  <c r="AG29" i="1"/>
  <c r="BG287" i="1"/>
  <c r="BH287" i="1"/>
  <c r="BI287" i="1"/>
  <c r="BJ287" i="1"/>
  <c r="AT287" i="1"/>
  <c r="AG287" i="1"/>
  <c r="BG24" i="1"/>
  <c r="BH24" i="1"/>
  <c r="BI24" i="1"/>
  <c r="BJ24" i="1"/>
  <c r="AT24" i="1"/>
  <c r="AG24" i="1"/>
  <c r="BG289" i="1"/>
  <c r="BH289" i="1"/>
  <c r="BI289" i="1"/>
  <c r="BJ289" i="1"/>
  <c r="AT289" i="1"/>
  <c r="AG289" i="1"/>
  <c r="BG26" i="1"/>
  <c r="BH26" i="1"/>
  <c r="BI26" i="1"/>
  <c r="BJ26" i="1"/>
  <c r="AT26" i="1"/>
  <c r="AG26" i="1"/>
  <c r="BG293" i="1"/>
  <c r="BH293" i="1"/>
  <c r="BI293" i="1"/>
  <c r="BJ293" i="1"/>
  <c r="AT293" i="1"/>
  <c r="AG293" i="1"/>
  <c r="BG25" i="1"/>
  <c r="BH25" i="1"/>
  <c r="BI25" i="1"/>
  <c r="BJ25" i="1"/>
  <c r="AT25" i="1"/>
  <c r="AG25" i="1"/>
  <c r="BG292" i="1"/>
  <c r="BH292" i="1"/>
  <c r="BI292" i="1"/>
  <c r="BJ292" i="1"/>
  <c r="AT292" i="1"/>
  <c r="AG292" i="1"/>
  <c r="BG547" i="1"/>
  <c r="BH547" i="1"/>
  <c r="BI547" i="1"/>
  <c r="BJ547" i="1"/>
  <c r="AT547" i="1"/>
  <c r="AG547" i="1"/>
  <c r="BG331" i="1"/>
  <c r="BH331" i="1"/>
  <c r="BI331" i="1"/>
  <c r="BJ331" i="1"/>
  <c r="AT331" i="1"/>
  <c r="AG331" i="1"/>
  <c r="BR327" i="1"/>
  <c r="AT327" i="1"/>
  <c r="AG327" i="1"/>
  <c r="BR138" i="1"/>
  <c r="AT138" i="1"/>
  <c r="AG138" i="1"/>
  <c r="BR545" i="1"/>
  <c r="AT545" i="1"/>
  <c r="AG545" i="1"/>
  <c r="BG329" i="1"/>
  <c r="BH329" i="1"/>
  <c r="BI329" i="1"/>
  <c r="BJ329" i="1"/>
  <c r="AT329" i="1"/>
  <c r="AG329" i="1"/>
  <c r="BR139" i="1"/>
  <c r="AT139" i="1"/>
  <c r="AG139" i="1"/>
  <c r="BR438" i="1"/>
  <c r="AT438" i="1"/>
  <c r="AG438" i="1"/>
  <c r="BG387" i="1"/>
  <c r="BH387" i="1"/>
  <c r="BI387" i="1"/>
  <c r="BJ387" i="1"/>
  <c r="AT387" i="1"/>
  <c r="AG387" i="1"/>
  <c r="BG444" i="1"/>
  <c r="BH444" i="1"/>
  <c r="BI444" i="1"/>
  <c r="BJ444" i="1"/>
  <c r="AT444" i="1"/>
  <c r="AG444" i="1"/>
  <c r="BG388" i="1"/>
  <c r="BH388" i="1"/>
  <c r="BI388" i="1"/>
  <c r="BJ388" i="1"/>
  <c r="AT388" i="1"/>
  <c r="AG388" i="1"/>
  <c r="BG490" i="1"/>
  <c r="BH490" i="1"/>
  <c r="BI490" i="1"/>
  <c r="BJ490" i="1"/>
  <c r="AT490" i="1"/>
  <c r="AG490" i="1"/>
  <c r="BG443" i="1"/>
  <c r="BH443" i="1"/>
  <c r="BI443" i="1"/>
  <c r="BJ443" i="1"/>
  <c r="BK443" i="1" s="1"/>
  <c r="AT443" i="1"/>
  <c r="AG443" i="1"/>
  <c r="BR546" i="1"/>
  <c r="AT546" i="1"/>
  <c r="AG546" i="1"/>
  <c r="BG357" i="1"/>
  <c r="BH357" i="1"/>
  <c r="BI357" i="1"/>
  <c r="BJ357" i="1"/>
  <c r="AT357" i="1"/>
  <c r="AG357" i="1"/>
  <c r="BG352" i="1"/>
  <c r="BH352" i="1"/>
  <c r="BI352" i="1"/>
  <c r="BJ352" i="1"/>
  <c r="AT352" i="1"/>
  <c r="BD352" i="1" s="1"/>
  <c r="BS352" i="1" s="1"/>
  <c r="AG352" i="1"/>
  <c r="BG377" i="1"/>
  <c r="BH377" i="1"/>
  <c r="BI377" i="1"/>
  <c r="BJ377" i="1"/>
  <c r="AT377" i="1"/>
  <c r="AG377" i="1"/>
  <c r="BG333" i="1"/>
  <c r="BH333" i="1"/>
  <c r="BI333" i="1"/>
  <c r="BJ333" i="1"/>
  <c r="AT333" i="1"/>
  <c r="AG333" i="1"/>
  <c r="BG374" i="1"/>
  <c r="BH374" i="1"/>
  <c r="BI374" i="1"/>
  <c r="BJ374" i="1"/>
  <c r="AT374" i="1"/>
  <c r="AG374" i="1"/>
  <c r="BG351" i="1"/>
  <c r="BH351" i="1"/>
  <c r="BI351" i="1"/>
  <c r="BJ351" i="1"/>
  <c r="AT351" i="1"/>
  <c r="AG351" i="1"/>
  <c r="BG316" i="1"/>
  <c r="BH316" i="1"/>
  <c r="BI316" i="1"/>
  <c r="BJ316" i="1"/>
  <c r="AT316" i="1"/>
  <c r="AG316" i="1"/>
  <c r="BG332" i="1"/>
  <c r="BL332" i="1" s="1"/>
  <c r="BH332" i="1"/>
  <c r="BI332" i="1"/>
  <c r="BJ332" i="1"/>
  <c r="AT332" i="1"/>
  <c r="AG332" i="1"/>
  <c r="BG315" i="1"/>
  <c r="BH315" i="1"/>
  <c r="BI315" i="1"/>
  <c r="BJ315" i="1"/>
  <c r="AT315" i="1"/>
  <c r="AG315" i="1"/>
  <c r="BG491" i="1"/>
  <c r="BH491" i="1"/>
  <c r="BI491" i="1"/>
  <c r="BJ491" i="1"/>
  <c r="AT491" i="1"/>
  <c r="BD491" i="1" s="1"/>
  <c r="BS491" i="1" s="1"/>
  <c r="AG491" i="1"/>
  <c r="BG446" i="1"/>
  <c r="BH446" i="1"/>
  <c r="BI446" i="1"/>
  <c r="BJ446" i="1"/>
  <c r="AT446" i="1"/>
  <c r="AG446" i="1"/>
  <c r="BG445" i="1"/>
  <c r="BL445" i="1" s="1"/>
  <c r="BH445" i="1"/>
  <c r="BI445" i="1"/>
  <c r="BJ445" i="1"/>
  <c r="AT445" i="1"/>
  <c r="AG445" i="1"/>
  <c r="BG644" i="1"/>
  <c r="BH644" i="1"/>
  <c r="BI644" i="1"/>
  <c r="BJ644" i="1"/>
  <c r="AT644" i="1"/>
  <c r="AG644" i="1"/>
  <c r="BG541" i="1"/>
  <c r="BH541" i="1"/>
  <c r="BI541" i="1"/>
  <c r="BJ541" i="1"/>
  <c r="AT541" i="1"/>
  <c r="BD541" i="1" s="1"/>
  <c r="AG541" i="1"/>
  <c r="BG336" i="1"/>
  <c r="BH336" i="1"/>
  <c r="BI336" i="1"/>
  <c r="BJ336" i="1"/>
  <c r="AT336" i="1"/>
  <c r="AG336" i="1"/>
  <c r="BG645" i="1"/>
  <c r="BL645" i="1" s="1"/>
  <c r="BH645" i="1"/>
  <c r="BI645" i="1"/>
  <c r="BJ645" i="1"/>
  <c r="AT645" i="1"/>
  <c r="AG645" i="1"/>
  <c r="BG540" i="1"/>
  <c r="BH540" i="1"/>
  <c r="BI540" i="1"/>
  <c r="BJ540" i="1"/>
  <c r="AT540" i="1"/>
  <c r="AG540" i="1"/>
  <c r="BG330" i="1"/>
  <c r="BH330" i="1"/>
  <c r="BI330" i="1"/>
  <c r="BJ330" i="1"/>
  <c r="AT330" i="1"/>
  <c r="AG330" i="1"/>
  <c r="BG642" i="1"/>
  <c r="BH642" i="1"/>
  <c r="BI642" i="1"/>
  <c r="BJ642" i="1"/>
  <c r="AT642" i="1"/>
  <c r="AG642" i="1"/>
  <c r="BG542" i="1"/>
  <c r="BL542" i="1" s="1"/>
  <c r="BH542" i="1"/>
  <c r="BI542" i="1"/>
  <c r="BJ542" i="1"/>
  <c r="AT542" i="1"/>
  <c r="AG542" i="1"/>
  <c r="BG328" i="1"/>
  <c r="BH328" i="1"/>
  <c r="BI328" i="1"/>
  <c r="BJ328" i="1"/>
  <c r="AT328" i="1"/>
  <c r="AG328" i="1"/>
  <c r="BG648" i="1"/>
  <c r="BH648" i="1"/>
  <c r="BI648" i="1"/>
  <c r="BJ648" i="1"/>
  <c r="AT648" i="1"/>
  <c r="AG648" i="1"/>
  <c r="BG539" i="1"/>
  <c r="BH539" i="1"/>
  <c r="BI539" i="1"/>
  <c r="BJ539" i="1"/>
  <c r="AT539" i="1"/>
  <c r="AG539" i="1"/>
  <c r="BG335" i="1"/>
  <c r="BH335" i="1"/>
  <c r="BI335" i="1"/>
  <c r="BJ335" i="1"/>
  <c r="AT335" i="1"/>
  <c r="AG335" i="1"/>
  <c r="BG495" i="1"/>
  <c r="BH495" i="1"/>
  <c r="BI495" i="1"/>
  <c r="BJ495" i="1"/>
  <c r="AT495" i="1"/>
  <c r="AG495" i="1"/>
  <c r="BR441" i="1"/>
  <c r="AT441" i="1"/>
  <c r="AG441" i="1"/>
  <c r="BG492" i="1"/>
  <c r="BH492" i="1"/>
  <c r="BI492" i="1"/>
  <c r="BJ492" i="1"/>
  <c r="AT492" i="1"/>
  <c r="AG492" i="1"/>
  <c r="BR440" i="1"/>
  <c r="AT440" i="1"/>
  <c r="AG440" i="1"/>
  <c r="BG493" i="1"/>
  <c r="BH493" i="1"/>
  <c r="BI493" i="1"/>
  <c r="BJ493" i="1"/>
  <c r="AT493" i="1"/>
  <c r="AG493" i="1"/>
  <c r="BG442" i="1"/>
  <c r="BH442" i="1"/>
  <c r="BI442" i="1"/>
  <c r="BJ442" i="1"/>
  <c r="AT442" i="1"/>
  <c r="AG442" i="1"/>
  <c r="BG494" i="1"/>
  <c r="BH494" i="1"/>
  <c r="BI494" i="1"/>
  <c r="BJ494" i="1"/>
  <c r="AT494" i="1"/>
  <c r="BD494" i="1" s="1"/>
  <c r="BS494" i="1" s="1"/>
  <c r="AG494" i="1"/>
  <c r="BG439" i="1"/>
  <c r="BH439" i="1"/>
  <c r="BI439" i="1"/>
  <c r="BJ439" i="1"/>
  <c r="AT439" i="1"/>
  <c r="AG439" i="1"/>
  <c r="BG647" i="1"/>
  <c r="BH647" i="1"/>
  <c r="BI647" i="1"/>
  <c r="BJ647" i="1"/>
  <c r="AT647" i="1"/>
  <c r="AG647" i="1"/>
  <c r="BG334" i="1"/>
  <c r="BH334" i="1"/>
  <c r="BI334" i="1"/>
  <c r="BJ334" i="1"/>
  <c r="AT334" i="1"/>
  <c r="AG334" i="1"/>
  <c r="BG375" i="1"/>
  <c r="BH375" i="1"/>
  <c r="BI375" i="1"/>
  <c r="BJ375" i="1"/>
  <c r="AT375" i="1"/>
  <c r="AG375" i="1"/>
  <c r="BG353" i="1"/>
  <c r="BH353" i="1"/>
  <c r="BI353" i="1"/>
  <c r="BJ353" i="1"/>
  <c r="AT353" i="1"/>
  <c r="AG353" i="1"/>
  <c r="BG376" i="1"/>
  <c r="BL376" i="1" s="1"/>
  <c r="BH376" i="1"/>
  <c r="BI376" i="1"/>
  <c r="BJ376" i="1"/>
  <c r="AT376" i="1"/>
  <c r="AG376" i="1"/>
  <c r="BG41" i="1"/>
  <c r="BH41" i="1"/>
  <c r="BI41" i="1"/>
  <c r="BJ41" i="1"/>
  <c r="AT41" i="1"/>
  <c r="AG41" i="1"/>
  <c r="BG594" i="1"/>
  <c r="BH594" i="1"/>
  <c r="BI594" i="1"/>
  <c r="BJ594" i="1"/>
  <c r="AT594" i="1"/>
  <c r="BD594" i="1" s="1"/>
  <c r="BS594" i="1" s="1"/>
  <c r="AG594" i="1"/>
  <c r="BG97" i="1"/>
  <c r="BH97" i="1"/>
  <c r="BI97" i="1"/>
  <c r="BJ97" i="1"/>
  <c r="AT97" i="1"/>
  <c r="AG97" i="1"/>
  <c r="BG40" i="1"/>
  <c r="BH40" i="1"/>
  <c r="BI40" i="1"/>
  <c r="BJ40" i="1"/>
  <c r="AT40" i="1"/>
  <c r="AG40" i="1"/>
  <c r="BG592" i="1"/>
  <c r="BH592" i="1"/>
  <c r="BI592" i="1"/>
  <c r="BJ592" i="1"/>
  <c r="AT592" i="1"/>
  <c r="AG592" i="1"/>
  <c r="BG98" i="1"/>
  <c r="BH98" i="1"/>
  <c r="BI98" i="1"/>
  <c r="BJ98" i="1"/>
  <c r="AT98" i="1"/>
  <c r="BD98" i="1" s="1"/>
  <c r="AG98" i="1"/>
  <c r="BG39" i="1"/>
  <c r="BH39" i="1"/>
  <c r="BI39" i="1"/>
  <c r="BJ39" i="1"/>
  <c r="AT39" i="1"/>
  <c r="AG39" i="1"/>
  <c r="BG591" i="1"/>
  <c r="BL591" i="1" s="1"/>
  <c r="BH591" i="1"/>
  <c r="BI591" i="1"/>
  <c r="BJ591" i="1"/>
  <c r="AT591" i="1"/>
  <c r="AG591" i="1"/>
  <c r="BG95" i="1"/>
  <c r="BH95" i="1"/>
  <c r="BI95" i="1"/>
  <c r="BJ95" i="1"/>
  <c r="AT95" i="1"/>
  <c r="AG95" i="1"/>
  <c r="BG45" i="1"/>
  <c r="BH45" i="1"/>
  <c r="BI45" i="1"/>
  <c r="BJ45" i="1"/>
  <c r="AT45" i="1"/>
  <c r="AG45" i="1"/>
  <c r="BG595" i="1"/>
  <c r="BH595" i="1"/>
  <c r="BI595" i="1"/>
  <c r="BJ595" i="1"/>
  <c r="AT595" i="1"/>
  <c r="AG595" i="1"/>
  <c r="BG96" i="1"/>
  <c r="BH96" i="1"/>
  <c r="BI96" i="1"/>
  <c r="BJ96" i="1"/>
  <c r="AT96" i="1"/>
  <c r="AG96" i="1"/>
  <c r="BG47" i="1"/>
  <c r="BH47" i="1"/>
  <c r="BI47" i="1"/>
  <c r="BJ47" i="1"/>
  <c r="AT47" i="1"/>
  <c r="AG47" i="1"/>
  <c r="BG593" i="1"/>
  <c r="BH593" i="1"/>
  <c r="BI593" i="1"/>
  <c r="BJ593" i="1"/>
  <c r="AT593" i="1"/>
  <c r="AG593" i="1"/>
  <c r="BG99" i="1"/>
  <c r="BH99" i="1"/>
  <c r="BI99" i="1"/>
  <c r="BJ99" i="1"/>
  <c r="AT99" i="1"/>
  <c r="AG99" i="1"/>
  <c r="BG359" i="1"/>
  <c r="BH359" i="1"/>
  <c r="BI359" i="1"/>
  <c r="BJ359" i="1"/>
  <c r="AT359" i="1"/>
  <c r="AG359" i="1"/>
  <c r="BG280" i="1"/>
  <c r="BH280" i="1"/>
  <c r="BI280" i="1"/>
  <c r="BJ280" i="1"/>
  <c r="AT280" i="1"/>
  <c r="AG280" i="1"/>
  <c r="BG281" i="1"/>
  <c r="BH281" i="1"/>
  <c r="BI281" i="1"/>
  <c r="BJ281" i="1"/>
  <c r="AT281" i="1"/>
  <c r="AG281" i="1"/>
  <c r="BG354" i="1"/>
  <c r="BH354" i="1"/>
  <c r="BI354" i="1"/>
  <c r="BJ354" i="1"/>
  <c r="AT354" i="1"/>
  <c r="AG354" i="1"/>
  <c r="BG279" i="1"/>
  <c r="BL279" i="1" s="1"/>
  <c r="BH279" i="1"/>
  <c r="BI279" i="1"/>
  <c r="BJ279" i="1"/>
  <c r="AT279" i="1"/>
  <c r="AG279" i="1"/>
  <c r="BG44" i="1"/>
  <c r="BH44" i="1"/>
  <c r="BI44" i="1"/>
  <c r="BJ44" i="1"/>
  <c r="AT44" i="1"/>
  <c r="AG44" i="1"/>
  <c r="BG475" i="1"/>
  <c r="BH475" i="1"/>
  <c r="BI475" i="1"/>
  <c r="BJ475" i="1"/>
  <c r="AT475" i="1"/>
  <c r="AG475" i="1"/>
  <c r="BG105" i="1"/>
  <c r="BH105" i="1"/>
  <c r="BI105" i="1"/>
  <c r="BJ105" i="1"/>
  <c r="AT105" i="1"/>
  <c r="AG105" i="1"/>
  <c r="BG46" i="1"/>
  <c r="BH46" i="1"/>
  <c r="BI46" i="1"/>
  <c r="BJ46" i="1"/>
  <c r="AT46" i="1"/>
  <c r="AG46" i="1"/>
  <c r="BG472" i="1"/>
  <c r="BH472" i="1"/>
  <c r="BI472" i="1"/>
  <c r="BJ472" i="1"/>
  <c r="AT472" i="1"/>
  <c r="AG472" i="1"/>
  <c r="BG101" i="1"/>
  <c r="BH101" i="1"/>
  <c r="BI101" i="1"/>
  <c r="BJ101" i="1"/>
  <c r="AT101" i="1"/>
  <c r="AG101" i="1"/>
  <c r="BG838" i="1"/>
  <c r="BH838" i="1"/>
  <c r="BI838" i="1"/>
  <c r="BJ838" i="1"/>
  <c r="AT838" i="1"/>
  <c r="AG838" i="1"/>
  <c r="BG71" i="1"/>
  <c r="BH71" i="1"/>
  <c r="BI71" i="1"/>
  <c r="BJ71" i="1"/>
  <c r="AT71" i="1"/>
  <c r="AG71" i="1"/>
  <c r="BG725" i="1"/>
  <c r="BH725" i="1"/>
  <c r="BI725" i="1"/>
  <c r="BK725" i="1" s="1"/>
  <c r="BJ725" i="1"/>
  <c r="AT725" i="1"/>
  <c r="AG725" i="1"/>
  <c r="BG43" i="1"/>
  <c r="BH43" i="1"/>
  <c r="BI43" i="1"/>
  <c r="BJ43" i="1"/>
  <c r="AT43" i="1"/>
  <c r="AG43" i="1"/>
  <c r="BG474" i="1"/>
  <c r="BH474" i="1"/>
  <c r="BI474" i="1"/>
  <c r="BJ474" i="1"/>
  <c r="AT474" i="1"/>
  <c r="AG474" i="1"/>
  <c r="BG104" i="1"/>
  <c r="BH104" i="1"/>
  <c r="BI104" i="1"/>
  <c r="BJ104" i="1"/>
  <c r="AT104" i="1"/>
  <c r="AG104" i="1"/>
  <c r="BG68" i="1"/>
  <c r="BH68" i="1"/>
  <c r="BI68" i="1"/>
  <c r="BJ68" i="1"/>
  <c r="AT68" i="1"/>
  <c r="AG68" i="1"/>
  <c r="BG473" i="1"/>
  <c r="BH473" i="1"/>
  <c r="BI473" i="1"/>
  <c r="BJ473" i="1"/>
  <c r="AT473" i="1"/>
  <c r="AG473" i="1"/>
  <c r="BG102" i="1"/>
  <c r="BH102" i="1"/>
  <c r="BI102" i="1"/>
  <c r="BJ102" i="1"/>
  <c r="AT102" i="1"/>
  <c r="AG102" i="1"/>
  <c r="BR69" i="1"/>
  <c r="AT69" i="1"/>
  <c r="AG69" i="1"/>
  <c r="BG471" i="1"/>
  <c r="BH471" i="1"/>
  <c r="BI471" i="1"/>
  <c r="BJ471" i="1"/>
  <c r="AT471" i="1"/>
  <c r="AG471" i="1"/>
  <c r="BD471" i="1" s="1"/>
  <c r="BG103" i="1"/>
  <c r="BH103" i="1"/>
  <c r="BI103" i="1"/>
  <c r="BJ103" i="1"/>
  <c r="AT103" i="1"/>
  <c r="AG103" i="1"/>
  <c r="BG646" i="1"/>
  <c r="BH646" i="1"/>
  <c r="BI646" i="1"/>
  <c r="BJ646" i="1"/>
  <c r="AT646" i="1"/>
  <c r="AG646" i="1"/>
  <c r="BG543" i="1"/>
  <c r="BH543" i="1"/>
  <c r="BI543" i="1"/>
  <c r="BJ543" i="1"/>
  <c r="AT543" i="1"/>
  <c r="AG543" i="1"/>
  <c r="BG85" i="1"/>
  <c r="BH85" i="1"/>
  <c r="BI85" i="1"/>
  <c r="BJ85" i="1"/>
  <c r="AT85" i="1"/>
  <c r="AG85" i="1"/>
  <c r="BR649" i="1"/>
  <c r="AT649" i="1"/>
  <c r="AG649" i="1"/>
  <c r="BG544" i="1"/>
  <c r="BH544" i="1"/>
  <c r="BI544" i="1"/>
  <c r="BJ544" i="1"/>
  <c r="AT544" i="1"/>
  <c r="AG544" i="1"/>
  <c r="BG86" i="1"/>
  <c r="BH86" i="1"/>
  <c r="BI86" i="1"/>
  <c r="BJ86" i="1"/>
  <c r="AT86" i="1"/>
  <c r="AG86" i="1"/>
  <c r="BR643" i="1"/>
  <c r="AT643" i="1"/>
  <c r="AG643" i="1"/>
  <c r="BG258" i="1"/>
  <c r="BH258" i="1"/>
  <c r="BI258" i="1"/>
  <c r="BJ258" i="1"/>
  <c r="AT258" i="1"/>
  <c r="AG258" i="1"/>
  <c r="BD258" i="1" s="1"/>
  <c r="BG82" i="1"/>
  <c r="BH82" i="1"/>
  <c r="BI82" i="1"/>
  <c r="BJ82" i="1"/>
  <c r="AT82" i="1"/>
  <c r="AG82" i="1"/>
  <c r="BR514" i="1"/>
  <c r="AT514" i="1"/>
  <c r="AG514" i="1"/>
  <c r="BG257" i="1"/>
  <c r="BH257" i="1"/>
  <c r="BI257" i="1"/>
  <c r="BJ257" i="1"/>
  <c r="AT257" i="1"/>
  <c r="AG257" i="1"/>
  <c r="BG83" i="1"/>
  <c r="BH83" i="1"/>
  <c r="BI83" i="1"/>
  <c r="BJ83" i="1"/>
  <c r="AT83" i="1"/>
  <c r="AG83" i="1"/>
  <c r="BR515" i="1"/>
  <c r="AT515" i="1"/>
  <c r="AG515" i="1"/>
  <c r="BG256" i="1"/>
  <c r="BH256" i="1"/>
  <c r="BI256" i="1"/>
  <c r="BJ256" i="1"/>
  <c r="AT256" i="1"/>
  <c r="AG256" i="1"/>
  <c r="BG84" i="1"/>
  <c r="BH84" i="1"/>
  <c r="BI84" i="1"/>
  <c r="BJ84" i="1"/>
  <c r="AT84" i="1"/>
  <c r="AG84" i="1"/>
  <c r="BG837" i="1"/>
  <c r="BH837" i="1"/>
  <c r="BI837" i="1"/>
  <c r="BJ837" i="1"/>
  <c r="AT837" i="1"/>
  <c r="AG837" i="1"/>
  <c r="BG72" i="1"/>
  <c r="BH72" i="1"/>
  <c r="BI72" i="1"/>
  <c r="BJ72" i="1"/>
  <c r="AT72" i="1"/>
  <c r="AG72" i="1"/>
  <c r="BD72" i="1" s="1"/>
  <c r="BS72" i="1" s="1"/>
  <c r="BG726" i="1"/>
  <c r="BH726" i="1"/>
  <c r="BI726" i="1"/>
  <c r="BJ726" i="1"/>
  <c r="AT726" i="1"/>
  <c r="AG726" i="1"/>
  <c r="BG355" i="1"/>
  <c r="BH355" i="1"/>
  <c r="BI355" i="1"/>
  <c r="BJ355" i="1"/>
  <c r="AT355" i="1"/>
  <c r="AG355" i="1"/>
  <c r="BR137" i="1"/>
  <c r="AT137" i="1"/>
  <c r="AG137" i="1"/>
  <c r="BG358" i="1"/>
  <c r="BH358" i="1"/>
  <c r="BI358" i="1"/>
  <c r="BJ358" i="1"/>
  <c r="AT358" i="1"/>
  <c r="AG358" i="1"/>
  <c r="BR140" i="1"/>
  <c r="AT140" i="1"/>
  <c r="AG140" i="1"/>
  <c r="BD140" i="1" s="1"/>
  <c r="BS140" i="1" s="1"/>
  <c r="BG356" i="1"/>
  <c r="BH356" i="1"/>
  <c r="BI356" i="1"/>
  <c r="BJ356" i="1"/>
  <c r="AT356" i="1"/>
  <c r="AG356" i="1"/>
  <c r="BG836" i="1"/>
  <c r="BH836" i="1"/>
  <c r="BL836" i="1" s="1"/>
  <c r="BI836" i="1"/>
  <c r="BJ836" i="1"/>
  <c r="AT836" i="1"/>
  <c r="AG836" i="1"/>
  <c r="BG70" i="1"/>
  <c r="BH70" i="1"/>
  <c r="BI70" i="1"/>
  <c r="BJ70" i="1"/>
  <c r="AT70" i="1"/>
  <c r="AG70" i="1"/>
  <c r="BG724" i="1"/>
  <c r="BH724" i="1"/>
  <c r="BI724" i="1"/>
  <c r="BJ724" i="1"/>
  <c r="AT724" i="1"/>
  <c r="AG724" i="1"/>
  <c r="AH469" i="1"/>
  <c r="AU469" i="1"/>
  <c r="AV469" i="1"/>
  <c r="AI469" i="1"/>
  <c r="AH124" i="1"/>
  <c r="AU124" i="1"/>
  <c r="AV124" i="1"/>
  <c r="AI124" i="1"/>
  <c r="AH187" i="1"/>
  <c r="AU187" i="1"/>
  <c r="AV187" i="1"/>
  <c r="AI187" i="1"/>
  <c r="AH130" i="1"/>
  <c r="AU130" i="1"/>
  <c r="AV130" i="1"/>
  <c r="AI130" i="1"/>
  <c r="AH835" i="1"/>
  <c r="AU835" i="1"/>
  <c r="AV835" i="1"/>
  <c r="AI835" i="1"/>
  <c r="AH470" i="1"/>
  <c r="AU470" i="1"/>
  <c r="AV470" i="1"/>
  <c r="AI470" i="1"/>
  <c r="AX470" i="1" s="1"/>
  <c r="AH182" i="1"/>
  <c r="AU182" i="1"/>
  <c r="AV182" i="1"/>
  <c r="AI182" i="1"/>
  <c r="AH129" i="1"/>
  <c r="AU129" i="1"/>
  <c r="AV129" i="1"/>
  <c r="AI129" i="1"/>
  <c r="AH803" i="1"/>
  <c r="AU803" i="1"/>
  <c r="AV803" i="1"/>
  <c r="AI803" i="1"/>
  <c r="AH179" i="1"/>
  <c r="AU179" i="1"/>
  <c r="AV179" i="1"/>
  <c r="AI179" i="1"/>
  <c r="AH127" i="1"/>
  <c r="AU127" i="1"/>
  <c r="AV127" i="1"/>
  <c r="AI127" i="1"/>
  <c r="AH13" i="1"/>
  <c r="AU13" i="1"/>
  <c r="AV13" i="1"/>
  <c r="AI13" i="1"/>
  <c r="AH12" i="1"/>
  <c r="AU12" i="1"/>
  <c r="AV12" i="1"/>
  <c r="AI12" i="1"/>
  <c r="AH14" i="1"/>
  <c r="AU14" i="1"/>
  <c r="AV14" i="1"/>
  <c r="AI14" i="1"/>
  <c r="AH396" i="1"/>
  <c r="AU396" i="1"/>
  <c r="AV396" i="1"/>
  <c r="AI396" i="1"/>
  <c r="AH210" i="1"/>
  <c r="AU210" i="1"/>
  <c r="AV210" i="1"/>
  <c r="AI210" i="1"/>
  <c r="AH764" i="1"/>
  <c r="AU764" i="1"/>
  <c r="AV764" i="1"/>
  <c r="AI764" i="1"/>
  <c r="AH431" i="1"/>
  <c r="AU431" i="1"/>
  <c r="AV431" i="1"/>
  <c r="AI431" i="1"/>
  <c r="AX431" i="1" s="1"/>
  <c r="AH254" i="1"/>
  <c r="AU254" i="1"/>
  <c r="AV254" i="1"/>
  <c r="AI254" i="1"/>
  <c r="AH153" i="1"/>
  <c r="AU153" i="1"/>
  <c r="AV153" i="1"/>
  <c r="AI153" i="1"/>
  <c r="AH67" i="1"/>
  <c r="AU67" i="1"/>
  <c r="AV67" i="1"/>
  <c r="AI67" i="1"/>
  <c r="AH834" i="1"/>
  <c r="AU834" i="1"/>
  <c r="AV834" i="1"/>
  <c r="AI834" i="1"/>
  <c r="AH305" i="1"/>
  <c r="AU305" i="1"/>
  <c r="AV305" i="1"/>
  <c r="AI305" i="1"/>
  <c r="AH468" i="1"/>
  <c r="AU468" i="1"/>
  <c r="AV468" i="1"/>
  <c r="AI468" i="1"/>
  <c r="AH178" i="1"/>
  <c r="AU178" i="1"/>
  <c r="AV178" i="1"/>
  <c r="AI178" i="1"/>
  <c r="AH125" i="1"/>
  <c r="AU125" i="1"/>
  <c r="AV125" i="1"/>
  <c r="AI125" i="1"/>
  <c r="AW125" i="1" s="1"/>
  <c r="AH806" i="1"/>
  <c r="AU806" i="1"/>
  <c r="AV806" i="1"/>
  <c r="AI806" i="1"/>
  <c r="AH185" i="1"/>
  <c r="AU185" i="1"/>
  <c r="AV185" i="1"/>
  <c r="AI185" i="1"/>
  <c r="AH123" i="1"/>
  <c r="AU123" i="1"/>
  <c r="AV123" i="1"/>
  <c r="AI123" i="1"/>
  <c r="AH154" i="1"/>
  <c r="AU154" i="1"/>
  <c r="AV154" i="1"/>
  <c r="AI154" i="1"/>
  <c r="AH63" i="1"/>
  <c r="AU63" i="1"/>
  <c r="AV63" i="1"/>
  <c r="AI63" i="1"/>
  <c r="AH833" i="1"/>
  <c r="AU833" i="1"/>
  <c r="AV833" i="1"/>
  <c r="AI833" i="1"/>
  <c r="AW833" i="1" s="1"/>
  <c r="AH306" i="1"/>
  <c r="AU306" i="1"/>
  <c r="AV306" i="1"/>
  <c r="AI306" i="1"/>
  <c r="AH156" i="1"/>
  <c r="AU156" i="1"/>
  <c r="AV156" i="1"/>
  <c r="AI156" i="1"/>
  <c r="AH155" i="1"/>
  <c r="AU155" i="1"/>
  <c r="AV155" i="1"/>
  <c r="AI155" i="1"/>
  <c r="AH467" i="1"/>
  <c r="AU467" i="1"/>
  <c r="AV467" i="1"/>
  <c r="AI467" i="1"/>
  <c r="AH181" i="1"/>
  <c r="AU181" i="1"/>
  <c r="AV181" i="1"/>
  <c r="AI181" i="1"/>
  <c r="AH120" i="1"/>
  <c r="AU120" i="1"/>
  <c r="AV120" i="1"/>
  <c r="AI120" i="1"/>
  <c r="AH805" i="1"/>
  <c r="AU805" i="1"/>
  <c r="AV805" i="1"/>
  <c r="AI805" i="1"/>
  <c r="AH184" i="1"/>
  <c r="AU184" i="1"/>
  <c r="AV184" i="1"/>
  <c r="AI184" i="1"/>
  <c r="AH126" i="1"/>
  <c r="AU126" i="1"/>
  <c r="AV126" i="1"/>
  <c r="AI126" i="1"/>
  <c r="AH272" i="1"/>
  <c r="AU272" i="1"/>
  <c r="AV272" i="1"/>
  <c r="AI272" i="1"/>
  <c r="AX272" i="1" s="1"/>
  <c r="AH269" i="1"/>
  <c r="AU269" i="1"/>
  <c r="AV269" i="1"/>
  <c r="AI269" i="1"/>
  <c r="AH274" i="1"/>
  <c r="AU274" i="1"/>
  <c r="AV274" i="1"/>
  <c r="AI274" i="1"/>
  <c r="AH267" i="1"/>
  <c r="AU267" i="1"/>
  <c r="AV267" i="1"/>
  <c r="AI267" i="1"/>
  <c r="AH395" i="1"/>
  <c r="AU395" i="1"/>
  <c r="AV395" i="1"/>
  <c r="AI395" i="1"/>
  <c r="AH211" i="1"/>
  <c r="AU211" i="1"/>
  <c r="AV211" i="1"/>
  <c r="AI211" i="1"/>
  <c r="AH765" i="1"/>
  <c r="AU765" i="1"/>
  <c r="AV765" i="1"/>
  <c r="AI765" i="1"/>
  <c r="AX765" i="1" s="1"/>
  <c r="AH432" i="1"/>
  <c r="AU432" i="1"/>
  <c r="AV432" i="1"/>
  <c r="AI432" i="1"/>
  <c r="AH252" i="1"/>
  <c r="AU252" i="1"/>
  <c r="AV252" i="1"/>
  <c r="AI252" i="1"/>
  <c r="AH64" i="1"/>
  <c r="AU64" i="1"/>
  <c r="AV64" i="1"/>
  <c r="AI64" i="1"/>
  <c r="AH832" i="1"/>
  <c r="AU832" i="1"/>
  <c r="AV832" i="1"/>
  <c r="AI832" i="1"/>
  <c r="AX832" i="1" s="1"/>
  <c r="AH309" i="1"/>
  <c r="AU309" i="1"/>
  <c r="AV309" i="1"/>
  <c r="AI309" i="1"/>
  <c r="AH465" i="1"/>
  <c r="AU465" i="1"/>
  <c r="AV465" i="1"/>
  <c r="AI465" i="1"/>
  <c r="AW465" i="1" s="1"/>
  <c r="AH183" i="1"/>
  <c r="AU183" i="1"/>
  <c r="AV183" i="1"/>
  <c r="AI183" i="1"/>
  <c r="AH122" i="1"/>
  <c r="AU122" i="1"/>
  <c r="AV122" i="1"/>
  <c r="AI122" i="1"/>
  <c r="AH802" i="1"/>
  <c r="AU802" i="1"/>
  <c r="AV802" i="1"/>
  <c r="AI802" i="1"/>
  <c r="AH186" i="1"/>
  <c r="AU186" i="1"/>
  <c r="AV186" i="1"/>
  <c r="AI186" i="1"/>
  <c r="AH128" i="1"/>
  <c r="AU128" i="1"/>
  <c r="AV128" i="1"/>
  <c r="AI128" i="1"/>
  <c r="AH271" i="1"/>
  <c r="AU271" i="1"/>
  <c r="AV271" i="1"/>
  <c r="AI271" i="1"/>
  <c r="AH270" i="1"/>
  <c r="AU270" i="1"/>
  <c r="AV270" i="1"/>
  <c r="AI270" i="1"/>
  <c r="AH273" i="1"/>
  <c r="AU273" i="1"/>
  <c r="AV273" i="1"/>
  <c r="AI273" i="1"/>
  <c r="AH268" i="1"/>
  <c r="AU268" i="1"/>
  <c r="AV268" i="1"/>
  <c r="AI268" i="1"/>
  <c r="AH394" i="1"/>
  <c r="AU394" i="1"/>
  <c r="AV394" i="1"/>
  <c r="AI394" i="1"/>
  <c r="AH209" i="1"/>
  <c r="AU209" i="1"/>
  <c r="AV209" i="1"/>
  <c r="AI209" i="1"/>
  <c r="AH763" i="1"/>
  <c r="AU763" i="1"/>
  <c r="AV763" i="1"/>
  <c r="AI763" i="1"/>
  <c r="AH430" i="1"/>
  <c r="AU430" i="1"/>
  <c r="AV430" i="1"/>
  <c r="AI430" i="1"/>
  <c r="AH253" i="1"/>
  <c r="AU253" i="1"/>
  <c r="AV253" i="1"/>
  <c r="AI253" i="1"/>
  <c r="AZ253" i="1" s="1"/>
  <c r="AH157" i="1"/>
  <c r="AU157" i="1"/>
  <c r="AV157" i="1"/>
  <c r="AI157" i="1"/>
  <c r="AH65" i="1"/>
  <c r="AU65" i="1"/>
  <c r="AV65" i="1"/>
  <c r="AI65" i="1"/>
  <c r="AH831" i="1"/>
  <c r="AU831" i="1"/>
  <c r="AV831" i="1"/>
  <c r="AI831" i="1"/>
  <c r="AH307" i="1"/>
  <c r="AU307" i="1"/>
  <c r="AV307" i="1"/>
  <c r="AI307" i="1"/>
  <c r="AH466" i="1"/>
  <c r="AU466" i="1"/>
  <c r="AV466" i="1"/>
  <c r="AI466" i="1"/>
  <c r="AH180" i="1"/>
  <c r="AU180" i="1"/>
  <c r="AV180" i="1"/>
  <c r="AI180" i="1"/>
  <c r="AH121" i="1"/>
  <c r="AU121" i="1"/>
  <c r="AV121" i="1"/>
  <c r="AI121" i="1"/>
  <c r="AH804" i="1"/>
  <c r="AU804" i="1"/>
  <c r="AV804" i="1"/>
  <c r="AI804" i="1"/>
  <c r="AX804" i="1" s="1"/>
  <c r="AH177" i="1"/>
  <c r="AU177" i="1"/>
  <c r="AV177" i="1"/>
  <c r="AI177" i="1"/>
  <c r="AH119" i="1"/>
  <c r="AU119" i="1"/>
  <c r="AV119" i="1"/>
  <c r="AI119" i="1"/>
  <c r="AH66" i="1"/>
  <c r="AU66" i="1"/>
  <c r="AV66" i="1"/>
  <c r="AI66" i="1"/>
  <c r="AH830" i="1"/>
  <c r="AU830" i="1"/>
  <c r="AV830" i="1"/>
  <c r="AI830" i="1"/>
  <c r="AH308" i="1"/>
  <c r="AU308" i="1"/>
  <c r="AV308" i="1"/>
  <c r="AI308" i="1"/>
  <c r="AH556" i="1"/>
  <c r="AU556" i="1"/>
  <c r="AV556" i="1"/>
  <c r="AI556" i="1"/>
  <c r="AH756" i="1"/>
  <c r="AU756" i="1"/>
  <c r="AV756" i="1"/>
  <c r="AI756" i="1"/>
  <c r="AH615" i="1"/>
  <c r="AU615" i="1"/>
  <c r="AV615" i="1"/>
  <c r="AI615" i="1"/>
  <c r="AH108" i="1"/>
  <c r="AU108" i="1"/>
  <c r="AV108" i="1"/>
  <c r="AI108" i="1"/>
  <c r="AH553" i="1"/>
  <c r="AU553" i="1"/>
  <c r="AV553" i="1"/>
  <c r="AI553" i="1"/>
  <c r="AH757" i="1"/>
  <c r="AU757" i="1"/>
  <c r="AV757" i="1"/>
  <c r="AI757" i="1"/>
  <c r="AH609" i="1"/>
  <c r="AU609" i="1"/>
  <c r="AV609" i="1"/>
  <c r="AI609" i="1"/>
  <c r="AH498" i="1"/>
  <c r="AU498" i="1"/>
  <c r="AV498" i="1"/>
  <c r="AI498" i="1"/>
  <c r="AH531" i="1"/>
  <c r="AU531" i="1"/>
  <c r="AV531" i="1"/>
  <c r="AI531" i="1"/>
  <c r="AW531" i="1" s="1"/>
  <c r="AH532" i="1"/>
  <c r="AU532" i="1"/>
  <c r="AV532" i="1"/>
  <c r="AI532" i="1"/>
  <c r="AH502" i="1"/>
  <c r="AU502" i="1"/>
  <c r="AV502" i="1"/>
  <c r="AI502" i="1"/>
  <c r="AH533" i="1"/>
  <c r="AU533" i="1"/>
  <c r="AV533" i="1"/>
  <c r="AI533" i="1"/>
  <c r="AH729" i="1"/>
  <c r="AU729" i="1"/>
  <c r="AV729" i="1"/>
  <c r="AI729" i="1"/>
  <c r="AH437" i="1"/>
  <c r="AU437" i="1"/>
  <c r="AV437" i="1"/>
  <c r="AI437" i="1"/>
  <c r="AH754" i="1"/>
  <c r="AU754" i="1"/>
  <c r="AV754" i="1"/>
  <c r="AI754" i="1"/>
  <c r="AH755" i="1"/>
  <c r="AU755" i="1"/>
  <c r="AV755" i="1"/>
  <c r="AI755" i="1"/>
  <c r="AH614" i="1"/>
  <c r="AU614" i="1"/>
  <c r="AV614" i="1"/>
  <c r="AI614" i="1"/>
  <c r="AH107" i="1"/>
  <c r="AU107" i="1"/>
  <c r="AV107" i="1"/>
  <c r="AI107" i="1"/>
  <c r="AH555" i="1"/>
  <c r="AU555" i="1"/>
  <c r="AV555" i="1"/>
  <c r="AI555" i="1"/>
  <c r="AZ555" i="1" s="1"/>
  <c r="AH752" i="1"/>
  <c r="AU752" i="1"/>
  <c r="AV752" i="1"/>
  <c r="AI752" i="1"/>
  <c r="AH554" i="1"/>
  <c r="AU554" i="1"/>
  <c r="AV554" i="1"/>
  <c r="AI554" i="1"/>
  <c r="AH753" i="1"/>
  <c r="AU753" i="1"/>
  <c r="AV753" i="1"/>
  <c r="AI753" i="1"/>
  <c r="AH109" i="1"/>
  <c r="AU109" i="1"/>
  <c r="AV109" i="1"/>
  <c r="AI109" i="1"/>
  <c r="AH325" i="1"/>
  <c r="AU325" i="1"/>
  <c r="AV325" i="1"/>
  <c r="AI325" i="1"/>
  <c r="AH612" i="1"/>
  <c r="AU612" i="1"/>
  <c r="AV612" i="1"/>
  <c r="AI612" i="1"/>
  <c r="AH320" i="1"/>
  <c r="AU320" i="1"/>
  <c r="AV320" i="1"/>
  <c r="AI320" i="1"/>
  <c r="AH613" i="1"/>
  <c r="AU613" i="1"/>
  <c r="AV613" i="1"/>
  <c r="AI613" i="1"/>
  <c r="AH324" i="1"/>
  <c r="AU324" i="1"/>
  <c r="AV324" i="1"/>
  <c r="AI324" i="1"/>
  <c r="AH629" i="1"/>
  <c r="AU629" i="1"/>
  <c r="AV629" i="1"/>
  <c r="AI629" i="1"/>
  <c r="AX629" i="1" s="1"/>
  <c r="AH630" i="1"/>
  <c r="AU630" i="1"/>
  <c r="AV630" i="1"/>
  <c r="AI630" i="1"/>
  <c r="AH610" i="1"/>
  <c r="AU610" i="1"/>
  <c r="AV610" i="1"/>
  <c r="AI610" i="1"/>
  <c r="AX610" i="1" s="1"/>
  <c r="AH322" i="1"/>
  <c r="AU322" i="1"/>
  <c r="AV322" i="1"/>
  <c r="AI322" i="1"/>
  <c r="AH611" i="1"/>
  <c r="AU611" i="1"/>
  <c r="AV611" i="1"/>
  <c r="AI611" i="1"/>
  <c r="AH323" i="1"/>
  <c r="AU323" i="1"/>
  <c r="AV323" i="1"/>
  <c r="AI323" i="1"/>
  <c r="AH628" i="1"/>
  <c r="AU628" i="1"/>
  <c r="AV628" i="1"/>
  <c r="AI628" i="1"/>
  <c r="AX628" i="1" s="1"/>
  <c r="AH132" i="1"/>
  <c r="AU132" i="1"/>
  <c r="AV132" i="1"/>
  <c r="AI132" i="1"/>
  <c r="AH100" i="1"/>
  <c r="AU100" i="1"/>
  <c r="AV100" i="1"/>
  <c r="AI100" i="1"/>
  <c r="AH302" i="1"/>
  <c r="AU302" i="1"/>
  <c r="AV302" i="1"/>
  <c r="AI302" i="1"/>
  <c r="AH152" i="1"/>
  <c r="AU152" i="1"/>
  <c r="AV152" i="1"/>
  <c r="AI152" i="1"/>
  <c r="AH151" i="1"/>
  <c r="AU151" i="1"/>
  <c r="AV151" i="1"/>
  <c r="AI151" i="1"/>
  <c r="AH728" i="1"/>
  <c r="AU728" i="1"/>
  <c r="AV728" i="1"/>
  <c r="AI728" i="1"/>
  <c r="AH350" i="1"/>
  <c r="AU350" i="1"/>
  <c r="AV350" i="1"/>
  <c r="AI350" i="1"/>
  <c r="AH580" i="1"/>
  <c r="AU580" i="1"/>
  <c r="AV580" i="1"/>
  <c r="AI580" i="1"/>
  <c r="AH727" i="1"/>
  <c r="AU727" i="1"/>
  <c r="AV727" i="1"/>
  <c r="AI727" i="1"/>
  <c r="AH347" i="1"/>
  <c r="AU347" i="1"/>
  <c r="AV347" i="1"/>
  <c r="AI347" i="1"/>
  <c r="AH451" i="1"/>
  <c r="AU451" i="1"/>
  <c r="AV451" i="1"/>
  <c r="AI451" i="1"/>
  <c r="AH111" i="1"/>
  <c r="AU111" i="1"/>
  <c r="AV111" i="1"/>
  <c r="AI111" i="1"/>
  <c r="AH349" i="1"/>
  <c r="AU349" i="1"/>
  <c r="AV349" i="1"/>
  <c r="AI349" i="1"/>
  <c r="AH500" i="1"/>
  <c r="AU500" i="1"/>
  <c r="AV500" i="1"/>
  <c r="AI500" i="1"/>
  <c r="AH436" i="1"/>
  <c r="AU436" i="1"/>
  <c r="AV436" i="1"/>
  <c r="AI436" i="1"/>
  <c r="AH654" i="1"/>
  <c r="AU654" i="1"/>
  <c r="AV654" i="1"/>
  <c r="AI654" i="1"/>
  <c r="AH452" i="1"/>
  <c r="AU452" i="1"/>
  <c r="AV452" i="1"/>
  <c r="AI452" i="1"/>
  <c r="AH518" i="1"/>
  <c r="AU518" i="1"/>
  <c r="AV518" i="1"/>
  <c r="AI518" i="1"/>
  <c r="AH652" i="1"/>
  <c r="AU652" i="1"/>
  <c r="AV652" i="1"/>
  <c r="AI652" i="1"/>
  <c r="AH795" i="1"/>
  <c r="AU795" i="1"/>
  <c r="AV795" i="1"/>
  <c r="AI795" i="1"/>
  <c r="AH653" i="1"/>
  <c r="AU653" i="1"/>
  <c r="AV653" i="1"/>
  <c r="AI653" i="1"/>
  <c r="AH516" i="1"/>
  <c r="AU516" i="1"/>
  <c r="AV516" i="1"/>
  <c r="AI516" i="1"/>
  <c r="AH453" i="1"/>
  <c r="AU453" i="1"/>
  <c r="AV453" i="1"/>
  <c r="AI453" i="1"/>
  <c r="AH585" i="1"/>
  <c r="AU585" i="1"/>
  <c r="AV585" i="1"/>
  <c r="AI585" i="1"/>
  <c r="AH708" i="1"/>
  <c r="AU708" i="1"/>
  <c r="AV708" i="1"/>
  <c r="AI708" i="1"/>
  <c r="AH319" i="1"/>
  <c r="AU319" i="1"/>
  <c r="AV319" i="1"/>
  <c r="AI319" i="1"/>
  <c r="AH3" i="1"/>
  <c r="AU3" i="1"/>
  <c r="AV3" i="1"/>
  <c r="AI3" i="1"/>
  <c r="AH379" i="1"/>
  <c r="AU379" i="1"/>
  <c r="AV379" i="1"/>
  <c r="AI379" i="1"/>
  <c r="AH710" i="1"/>
  <c r="AU710" i="1"/>
  <c r="AV710" i="1"/>
  <c r="AI710" i="1"/>
  <c r="AH321" i="1"/>
  <c r="AU321" i="1"/>
  <c r="AV321" i="1"/>
  <c r="AI321" i="1"/>
  <c r="AW321" i="1" s="1"/>
  <c r="AH709" i="1"/>
  <c r="AU709" i="1"/>
  <c r="AV709" i="1"/>
  <c r="AI709" i="1"/>
  <c r="AH326" i="1"/>
  <c r="AU326" i="1"/>
  <c r="AV326" i="1"/>
  <c r="AI326" i="1"/>
  <c r="AH2" i="1"/>
  <c r="AU2" i="1"/>
  <c r="AV2" i="1"/>
  <c r="AI2" i="1"/>
  <c r="AH380" i="1"/>
  <c r="AU380" i="1"/>
  <c r="AV380" i="1"/>
  <c r="AI380" i="1"/>
  <c r="AH711" i="1"/>
  <c r="AU711" i="1"/>
  <c r="AV711" i="1"/>
  <c r="AI711" i="1"/>
  <c r="AH464" i="1"/>
  <c r="AU464" i="1"/>
  <c r="AV464" i="1"/>
  <c r="AI464" i="1"/>
  <c r="AW464" i="1" s="1"/>
  <c r="AH738" i="1"/>
  <c r="AU738" i="1"/>
  <c r="AV738" i="1"/>
  <c r="AI738" i="1"/>
  <c r="AH110" i="1"/>
  <c r="AU110" i="1"/>
  <c r="AV110" i="1"/>
  <c r="AI110" i="1"/>
  <c r="AH730" i="1"/>
  <c r="AU730" i="1"/>
  <c r="AV730" i="1"/>
  <c r="AI730" i="1"/>
  <c r="AH346" i="1"/>
  <c r="AU346" i="1"/>
  <c r="AV346" i="1"/>
  <c r="AI346" i="1"/>
  <c r="AH448" i="1"/>
  <c r="AU448" i="1"/>
  <c r="AV448" i="1"/>
  <c r="AI448" i="1"/>
  <c r="AH112" i="1"/>
  <c r="AU112" i="1"/>
  <c r="AV112" i="1"/>
  <c r="AI112" i="1"/>
  <c r="AH732" i="1"/>
  <c r="AU732" i="1"/>
  <c r="AV732" i="1"/>
  <c r="AI732" i="1"/>
  <c r="AH345" i="1"/>
  <c r="AU345" i="1"/>
  <c r="AV345" i="1"/>
  <c r="AI345" i="1"/>
  <c r="AH449" i="1"/>
  <c r="AU449" i="1"/>
  <c r="AV449" i="1"/>
  <c r="AI449" i="1"/>
  <c r="AH113" i="1"/>
  <c r="AU113" i="1"/>
  <c r="AV113" i="1"/>
  <c r="AI113" i="1"/>
  <c r="AH733" i="1"/>
  <c r="AU733" i="1"/>
  <c r="AV733" i="1"/>
  <c r="AI733" i="1"/>
  <c r="AH344" i="1"/>
  <c r="AU344" i="1"/>
  <c r="AV344" i="1"/>
  <c r="AI344" i="1"/>
  <c r="AH450" i="1"/>
  <c r="AU450" i="1"/>
  <c r="AV450" i="1"/>
  <c r="AI450" i="1"/>
  <c r="AH114" i="1"/>
  <c r="AU114" i="1"/>
  <c r="AV114" i="1"/>
  <c r="AI114" i="1"/>
  <c r="AZ114" i="1" s="1"/>
  <c r="AH734" i="1"/>
  <c r="AU734" i="1"/>
  <c r="AV734" i="1"/>
  <c r="AI734" i="1"/>
  <c r="AH343" i="1"/>
  <c r="AU343" i="1"/>
  <c r="AV343" i="1"/>
  <c r="AI343" i="1"/>
  <c r="AH447" i="1"/>
  <c r="AU447" i="1"/>
  <c r="AV447" i="1"/>
  <c r="AI447" i="1"/>
  <c r="AH303" i="1"/>
  <c r="AU303" i="1"/>
  <c r="AV303" i="1"/>
  <c r="AI303" i="1"/>
  <c r="AH499" i="1"/>
  <c r="AU499" i="1"/>
  <c r="AV499" i="1"/>
  <c r="AI499" i="1"/>
  <c r="AH731" i="1"/>
  <c r="AU731" i="1"/>
  <c r="AV731" i="1"/>
  <c r="AI731" i="1"/>
  <c r="AH348" i="1"/>
  <c r="AU348" i="1"/>
  <c r="AV348" i="1"/>
  <c r="AI348" i="1"/>
  <c r="AH461" i="1"/>
  <c r="AU461" i="1"/>
  <c r="AV461" i="1"/>
  <c r="AI461" i="1"/>
  <c r="AH740" i="1"/>
  <c r="AU740" i="1"/>
  <c r="AV740" i="1"/>
  <c r="AI740" i="1"/>
  <c r="AH460" i="1"/>
  <c r="AU460" i="1"/>
  <c r="AV460" i="1"/>
  <c r="AI460" i="1"/>
  <c r="AH739" i="1"/>
  <c r="AU739" i="1"/>
  <c r="AV739" i="1"/>
  <c r="AI739" i="1"/>
  <c r="AH579" i="1"/>
  <c r="AU579" i="1"/>
  <c r="AV579" i="1"/>
  <c r="AI579" i="1"/>
  <c r="AH549" i="1"/>
  <c r="AU549" i="1"/>
  <c r="AV549" i="1"/>
  <c r="AI549" i="1"/>
  <c r="AH462" i="1"/>
  <c r="AU462" i="1"/>
  <c r="AV462" i="1"/>
  <c r="AI462" i="1"/>
  <c r="AH282" i="1"/>
  <c r="AU282" i="1"/>
  <c r="AV282" i="1"/>
  <c r="AI282" i="1"/>
  <c r="AH552" i="1"/>
  <c r="AU552" i="1"/>
  <c r="AV552" i="1"/>
  <c r="AI552" i="1"/>
  <c r="AX552" i="1" s="1"/>
  <c r="AH550" i="1"/>
  <c r="AU550" i="1"/>
  <c r="AV550" i="1"/>
  <c r="AI550" i="1"/>
  <c r="AH459" i="1"/>
  <c r="AU459" i="1"/>
  <c r="AV459" i="1"/>
  <c r="AI459" i="1"/>
  <c r="AH741" i="1"/>
  <c r="AU741" i="1"/>
  <c r="AV741" i="1"/>
  <c r="AI741" i="1"/>
  <c r="AH458" i="1"/>
  <c r="AU458" i="1"/>
  <c r="AV458" i="1"/>
  <c r="AI458" i="1"/>
  <c r="AH737" i="1"/>
  <c r="AU737" i="1"/>
  <c r="AV737" i="1"/>
  <c r="AI737" i="1"/>
  <c r="AH283" i="1"/>
  <c r="AU283" i="1"/>
  <c r="AV283" i="1"/>
  <c r="AI283" i="1"/>
  <c r="AH551" i="1"/>
  <c r="AU551" i="1"/>
  <c r="AV551" i="1"/>
  <c r="AI551" i="1"/>
  <c r="AH463" i="1"/>
  <c r="AU463" i="1"/>
  <c r="AV463" i="1"/>
  <c r="AI463" i="1"/>
  <c r="AH736" i="1"/>
  <c r="AU736" i="1"/>
  <c r="AV736" i="1"/>
  <c r="AI736" i="1"/>
  <c r="AH742" i="1"/>
  <c r="AU742" i="1"/>
  <c r="AV742" i="1"/>
  <c r="AI742" i="1"/>
  <c r="AH131" i="1"/>
  <c r="AU131" i="1"/>
  <c r="AV131" i="1"/>
  <c r="AI131" i="1"/>
  <c r="AH501" i="1"/>
  <c r="AU501" i="1"/>
  <c r="AV501" i="1"/>
  <c r="AI501" i="1"/>
  <c r="AW501" i="1" s="1"/>
  <c r="AH133" i="1"/>
  <c r="AU133" i="1"/>
  <c r="AV133" i="1"/>
  <c r="AI133" i="1"/>
  <c r="AH205" i="1"/>
  <c r="AU205" i="1"/>
  <c r="AV205" i="1"/>
  <c r="AI205" i="1"/>
  <c r="AH497" i="1"/>
  <c r="AU497" i="1"/>
  <c r="AV497" i="1"/>
  <c r="AI497" i="1"/>
  <c r="AH486" i="1"/>
  <c r="AU486" i="1"/>
  <c r="AV486" i="1"/>
  <c r="AI486" i="1"/>
  <c r="AH811" i="1"/>
  <c r="AU811" i="1"/>
  <c r="AV811" i="1"/>
  <c r="AI811" i="1"/>
  <c r="AH81" i="1"/>
  <c r="AU81" i="1"/>
  <c r="AV81" i="1"/>
  <c r="AI81" i="1"/>
  <c r="AH174" i="1"/>
  <c r="AU174" i="1"/>
  <c r="AV174" i="1"/>
  <c r="AI174" i="1"/>
  <c r="AH812" i="1"/>
  <c r="AU812" i="1"/>
  <c r="AV812" i="1"/>
  <c r="AI812" i="1"/>
  <c r="AX812" i="1" s="1"/>
  <c r="AH810" i="1"/>
  <c r="AU810" i="1"/>
  <c r="AV810" i="1"/>
  <c r="AI810" i="1"/>
  <c r="AH716" i="1"/>
  <c r="AU716" i="1"/>
  <c r="AV716" i="1"/>
  <c r="AI716" i="1"/>
  <c r="AW716" i="1" s="1"/>
  <c r="AH788" i="1"/>
  <c r="AU788" i="1"/>
  <c r="AV788" i="1"/>
  <c r="AI788" i="1"/>
  <c r="AH318" i="1"/>
  <c r="AU318" i="1"/>
  <c r="AV318" i="1"/>
  <c r="AI318" i="1"/>
  <c r="AH75" i="1"/>
  <c r="AU75" i="1"/>
  <c r="AV75" i="1"/>
  <c r="AI75" i="1"/>
  <c r="AH10" i="1"/>
  <c r="AU10" i="1"/>
  <c r="AV10" i="1"/>
  <c r="AI10" i="1"/>
  <c r="AH789" i="1"/>
  <c r="AU789" i="1"/>
  <c r="AV789" i="1"/>
  <c r="AI789" i="1"/>
  <c r="AH787" i="1"/>
  <c r="AU787" i="1"/>
  <c r="AV787" i="1"/>
  <c r="AI787" i="1"/>
  <c r="AH136" i="1"/>
  <c r="AU136" i="1"/>
  <c r="AV136" i="1"/>
  <c r="AI136" i="1"/>
  <c r="AH587" i="1"/>
  <c r="AU587" i="1"/>
  <c r="AV587" i="1"/>
  <c r="AI587" i="1"/>
  <c r="AH821" i="1"/>
  <c r="AU821" i="1"/>
  <c r="AV821" i="1"/>
  <c r="AI821" i="1"/>
  <c r="AH589" i="1"/>
  <c r="AU589" i="1"/>
  <c r="AV589" i="1"/>
  <c r="AI589" i="1"/>
  <c r="AH596" i="1"/>
  <c r="AU596" i="1"/>
  <c r="AV596" i="1"/>
  <c r="AI596" i="1"/>
  <c r="AH588" i="1"/>
  <c r="AU588" i="1"/>
  <c r="AV588" i="1"/>
  <c r="AI588" i="1"/>
  <c r="AZ588" i="1" s="1"/>
  <c r="AH823" i="1"/>
  <c r="AU823" i="1"/>
  <c r="AV823" i="1"/>
  <c r="AI823" i="1"/>
  <c r="AH563" i="1"/>
  <c r="AU563" i="1"/>
  <c r="AV563" i="1"/>
  <c r="AI563" i="1"/>
  <c r="AH818" i="1"/>
  <c r="AU818" i="1"/>
  <c r="AV818" i="1"/>
  <c r="AI818" i="1"/>
  <c r="AH705" i="1"/>
  <c r="AU705" i="1"/>
  <c r="AV705" i="1"/>
  <c r="AI705" i="1"/>
  <c r="AH590" i="1"/>
  <c r="AU590" i="1"/>
  <c r="AV590" i="1"/>
  <c r="AI590" i="1"/>
  <c r="AH817" i="1"/>
  <c r="AU817" i="1"/>
  <c r="AV817" i="1"/>
  <c r="AI817" i="1"/>
  <c r="AH173" i="1"/>
  <c r="AU173" i="1"/>
  <c r="AV173" i="1"/>
  <c r="AI173" i="1"/>
  <c r="AH813" i="1"/>
  <c r="AU813" i="1"/>
  <c r="AV813" i="1"/>
  <c r="AI813" i="1"/>
  <c r="AH809" i="1"/>
  <c r="AU809" i="1"/>
  <c r="AV809" i="1"/>
  <c r="AI809" i="1"/>
  <c r="AH715" i="1"/>
  <c r="AU715" i="1"/>
  <c r="AV715" i="1"/>
  <c r="AI715" i="1"/>
  <c r="AX715" i="1" s="1"/>
  <c r="AH840" i="1"/>
  <c r="AU840" i="1"/>
  <c r="AV840" i="1"/>
  <c r="AI840" i="1"/>
  <c r="AH141" i="1"/>
  <c r="AU141" i="1"/>
  <c r="AV141" i="1"/>
  <c r="AI141" i="1"/>
  <c r="AX141" i="1" s="1"/>
  <c r="AH232" i="1"/>
  <c r="AU232" i="1"/>
  <c r="AV232" i="1"/>
  <c r="AI232" i="1"/>
  <c r="AH80" i="1"/>
  <c r="AU80" i="1"/>
  <c r="AV80" i="1"/>
  <c r="AI80" i="1"/>
  <c r="AH8" i="1"/>
  <c r="AU8" i="1"/>
  <c r="AV8" i="1"/>
  <c r="AI8" i="1"/>
  <c r="AH586" i="1"/>
  <c r="AU586" i="1"/>
  <c r="AV586" i="1"/>
  <c r="AI586" i="1"/>
  <c r="AH820" i="1"/>
  <c r="AU820" i="1"/>
  <c r="AV820" i="1"/>
  <c r="AI820" i="1"/>
  <c r="AH172" i="1"/>
  <c r="AU172" i="1"/>
  <c r="AV172" i="1"/>
  <c r="AI172" i="1"/>
  <c r="AH815" i="1"/>
  <c r="AU815" i="1"/>
  <c r="AV815" i="1"/>
  <c r="AI815" i="1"/>
  <c r="AH808" i="1"/>
  <c r="AU808" i="1"/>
  <c r="AV808" i="1"/>
  <c r="AI808" i="1"/>
  <c r="AH717" i="1"/>
  <c r="AU717" i="1"/>
  <c r="AV717" i="1"/>
  <c r="AI717" i="1"/>
  <c r="AH234" i="1"/>
  <c r="AU234" i="1"/>
  <c r="AV234" i="1"/>
  <c r="AI234" i="1"/>
  <c r="AH76" i="1"/>
  <c r="AU76" i="1"/>
  <c r="AV76" i="1"/>
  <c r="AI76" i="1"/>
  <c r="AH9" i="1"/>
  <c r="AU9" i="1"/>
  <c r="AV9" i="1"/>
  <c r="AI9" i="1"/>
  <c r="AH175" i="1"/>
  <c r="AU175" i="1"/>
  <c r="AV175" i="1"/>
  <c r="AI175" i="1"/>
  <c r="AH816" i="1"/>
  <c r="AU816" i="1"/>
  <c r="AV816" i="1"/>
  <c r="AI816" i="1"/>
  <c r="AH719" i="1"/>
  <c r="AU719" i="1"/>
  <c r="AV719" i="1"/>
  <c r="AI719" i="1"/>
  <c r="AH839" i="1"/>
  <c r="AU839" i="1"/>
  <c r="AV839" i="1"/>
  <c r="AI839" i="1"/>
  <c r="AH233" i="1"/>
  <c r="AU233" i="1"/>
  <c r="AV233" i="1"/>
  <c r="AI233" i="1"/>
  <c r="AH78" i="1"/>
  <c r="AU78" i="1"/>
  <c r="AV78" i="1"/>
  <c r="AI78" i="1"/>
  <c r="AH11" i="1"/>
  <c r="AU11" i="1"/>
  <c r="AV11" i="1"/>
  <c r="AI11" i="1"/>
  <c r="AH706" i="1"/>
  <c r="AU706" i="1"/>
  <c r="AV706" i="1"/>
  <c r="AI706" i="1"/>
  <c r="AH77" i="1"/>
  <c r="AU77" i="1"/>
  <c r="AV77" i="1"/>
  <c r="AI77" i="1"/>
  <c r="AH562" i="1"/>
  <c r="AU562" i="1"/>
  <c r="AV562" i="1"/>
  <c r="AI562" i="1"/>
  <c r="AH819" i="1"/>
  <c r="AU819" i="1"/>
  <c r="AV819" i="1"/>
  <c r="AI819" i="1"/>
  <c r="AH176" i="1"/>
  <c r="AU176" i="1"/>
  <c r="AV176" i="1"/>
  <c r="AI176" i="1"/>
  <c r="AW176" i="1" s="1"/>
  <c r="AH814" i="1"/>
  <c r="AU814" i="1"/>
  <c r="AV814" i="1"/>
  <c r="AI814" i="1"/>
  <c r="AH807" i="1"/>
  <c r="AU807" i="1"/>
  <c r="AV807" i="1"/>
  <c r="AI807" i="1"/>
  <c r="AX807" i="1" s="1"/>
  <c r="AH718" i="1"/>
  <c r="AU718" i="1"/>
  <c r="AV718" i="1"/>
  <c r="AI718" i="1"/>
  <c r="AH142" i="1"/>
  <c r="AU142" i="1"/>
  <c r="AV142" i="1"/>
  <c r="AI142" i="1"/>
  <c r="AW142" i="1" s="1"/>
  <c r="AH317" i="1"/>
  <c r="AU317" i="1"/>
  <c r="AV317" i="1"/>
  <c r="AI317" i="1"/>
  <c r="AH79" i="1"/>
  <c r="AU79" i="1"/>
  <c r="AV79" i="1"/>
  <c r="AI79" i="1"/>
  <c r="AH7" i="1"/>
  <c r="AU7" i="1"/>
  <c r="AV7" i="1"/>
  <c r="AI7" i="1"/>
  <c r="AH707" i="1"/>
  <c r="AU707" i="1"/>
  <c r="AV707" i="1"/>
  <c r="AI707" i="1"/>
  <c r="AH561" i="1"/>
  <c r="AU561" i="1"/>
  <c r="AV561" i="1"/>
  <c r="AI561" i="1"/>
  <c r="AH822" i="1"/>
  <c r="AU822" i="1"/>
  <c r="AV822" i="1"/>
  <c r="AI822" i="1"/>
  <c r="AW822" i="1" s="1"/>
  <c r="AH106" i="1"/>
  <c r="AU106" i="1"/>
  <c r="AV106" i="1"/>
  <c r="AI106" i="1"/>
  <c r="AH88" i="1"/>
  <c r="AU88" i="1"/>
  <c r="AV88" i="1"/>
  <c r="AI88" i="1"/>
  <c r="AZ88" i="1" s="1"/>
  <c r="AH625" i="1"/>
  <c r="AU625" i="1"/>
  <c r="AV625" i="1"/>
  <c r="AI625" i="1"/>
  <c r="AH262" i="1"/>
  <c r="AU262" i="1"/>
  <c r="AV262" i="1"/>
  <c r="AI262" i="1"/>
  <c r="AW262" i="1" s="1"/>
  <c r="AH658" i="1"/>
  <c r="AU658" i="1"/>
  <c r="AV658" i="1"/>
  <c r="AI658" i="1"/>
  <c r="AH786" i="1"/>
  <c r="AU786" i="1"/>
  <c r="AV786" i="1"/>
  <c r="AI786" i="1"/>
  <c r="AZ786" i="1" s="1"/>
  <c r="AH189" i="1"/>
  <c r="AU189" i="1"/>
  <c r="AV189" i="1"/>
  <c r="AI189" i="1"/>
  <c r="AH118" i="1"/>
  <c r="AU118" i="1"/>
  <c r="AV118" i="1"/>
  <c r="AI118" i="1"/>
  <c r="AH384" i="1"/>
  <c r="AU384" i="1"/>
  <c r="AV384" i="1"/>
  <c r="AI384" i="1"/>
  <c r="AH796" i="1"/>
  <c r="AU796" i="1"/>
  <c r="AV796" i="1"/>
  <c r="AI796" i="1"/>
  <c r="AH510" i="1"/>
  <c r="AU510" i="1"/>
  <c r="AV510" i="1"/>
  <c r="AI510" i="1"/>
  <c r="AH602" i="1"/>
  <c r="AU602" i="1"/>
  <c r="AV602" i="1"/>
  <c r="AI602" i="1"/>
  <c r="AH775" i="1"/>
  <c r="AU775" i="1"/>
  <c r="AV775" i="1"/>
  <c r="AI775" i="1"/>
  <c r="AH581" i="1"/>
  <c r="AU581" i="1"/>
  <c r="AV581" i="1"/>
  <c r="AI581" i="1"/>
  <c r="AH360" i="1"/>
  <c r="AU360" i="1"/>
  <c r="AV360" i="1"/>
  <c r="AI360" i="1"/>
  <c r="AH770" i="1"/>
  <c r="AU770" i="1"/>
  <c r="AV770" i="1"/>
  <c r="AI770" i="1"/>
  <c r="AH520" i="1"/>
  <c r="AU520" i="1"/>
  <c r="AV520" i="1"/>
  <c r="AI520" i="1"/>
  <c r="AH55" i="1"/>
  <c r="AU55" i="1"/>
  <c r="AV55" i="1"/>
  <c r="AI55" i="1"/>
  <c r="AH60" i="1"/>
  <c r="AU60" i="1"/>
  <c r="AV60" i="1"/>
  <c r="AI60" i="1"/>
  <c r="AH89" i="1"/>
  <c r="AU89" i="1"/>
  <c r="AV89" i="1"/>
  <c r="AI89" i="1"/>
  <c r="AH623" i="1"/>
  <c r="AU623" i="1"/>
  <c r="AV623" i="1"/>
  <c r="AI623" i="1"/>
  <c r="AH260" i="1"/>
  <c r="AU260" i="1"/>
  <c r="AV260" i="1"/>
  <c r="AI260" i="1"/>
  <c r="AH656" i="1"/>
  <c r="AU656" i="1"/>
  <c r="AV656" i="1"/>
  <c r="AI656" i="1"/>
  <c r="AH785" i="1"/>
  <c r="AU785" i="1"/>
  <c r="AV785" i="1"/>
  <c r="AI785" i="1"/>
  <c r="AH190" i="1"/>
  <c r="AU190" i="1"/>
  <c r="AV190" i="1"/>
  <c r="AI190" i="1"/>
  <c r="AH423" i="1"/>
  <c r="AU423" i="1"/>
  <c r="AV423" i="1"/>
  <c r="AI423" i="1"/>
  <c r="AX423" i="1" s="1"/>
  <c r="AH285" i="1"/>
  <c r="AU285" i="1"/>
  <c r="AV285" i="1"/>
  <c r="AI285" i="1"/>
  <c r="AH117" i="1"/>
  <c r="AU117" i="1"/>
  <c r="AV117" i="1"/>
  <c r="AI117" i="1"/>
  <c r="AH381" i="1"/>
  <c r="AU381" i="1"/>
  <c r="AV381" i="1"/>
  <c r="AI381" i="1"/>
  <c r="AH798" i="1"/>
  <c r="AU798" i="1"/>
  <c r="AV798" i="1"/>
  <c r="AI798" i="1"/>
  <c r="AH511" i="1"/>
  <c r="AU511" i="1"/>
  <c r="AV511" i="1"/>
  <c r="AI511" i="1"/>
  <c r="AH399" i="1"/>
  <c r="AU399" i="1"/>
  <c r="AV399" i="1"/>
  <c r="AI399" i="1"/>
  <c r="AH782" i="1"/>
  <c r="AU782" i="1"/>
  <c r="AV782" i="1"/>
  <c r="AI782" i="1"/>
  <c r="AH650" i="1"/>
  <c r="AU650" i="1"/>
  <c r="AV650" i="1"/>
  <c r="AI650" i="1"/>
  <c r="AH559" i="1"/>
  <c r="AU559" i="1"/>
  <c r="AV559" i="1"/>
  <c r="AI559" i="1"/>
  <c r="AH519" i="1"/>
  <c r="AU519" i="1"/>
  <c r="AV519" i="1"/>
  <c r="AI519" i="1"/>
  <c r="AH597" i="1"/>
  <c r="AU597" i="1"/>
  <c r="AV597" i="1"/>
  <c r="AI597" i="1"/>
  <c r="AH626" i="1"/>
  <c r="AU626" i="1"/>
  <c r="AV626" i="1"/>
  <c r="AI626" i="1"/>
  <c r="AH686" i="1"/>
  <c r="AU686" i="1"/>
  <c r="AV686" i="1"/>
  <c r="AI686" i="1"/>
  <c r="AH723" i="1"/>
  <c r="AU723" i="1"/>
  <c r="AV723" i="1"/>
  <c r="AI723" i="1"/>
  <c r="AH150" i="1"/>
  <c r="AU150" i="1"/>
  <c r="AV150" i="1"/>
  <c r="AI150" i="1"/>
  <c r="AH801" i="1"/>
  <c r="AU801" i="1"/>
  <c r="AV801" i="1"/>
  <c r="AI801" i="1"/>
  <c r="AH386" i="1"/>
  <c r="AU386" i="1"/>
  <c r="AV386" i="1"/>
  <c r="AI386" i="1"/>
  <c r="AH720" i="1"/>
  <c r="AU720" i="1"/>
  <c r="AV720" i="1"/>
  <c r="AI720" i="1"/>
  <c r="AH57" i="1"/>
  <c r="AU57" i="1"/>
  <c r="AV57" i="1"/>
  <c r="AI57" i="1"/>
  <c r="AH61" i="1"/>
  <c r="AU61" i="1"/>
  <c r="AV61" i="1"/>
  <c r="AI61" i="1"/>
  <c r="AH90" i="1"/>
  <c r="AU90" i="1"/>
  <c r="AV90" i="1"/>
  <c r="AI90" i="1"/>
  <c r="AH622" i="1"/>
  <c r="AU622" i="1"/>
  <c r="AV622" i="1"/>
  <c r="AI622" i="1"/>
  <c r="AH259" i="1"/>
  <c r="AU259" i="1"/>
  <c r="AV259" i="1"/>
  <c r="AI259" i="1"/>
  <c r="AH657" i="1"/>
  <c r="AU657" i="1"/>
  <c r="AV657" i="1"/>
  <c r="AI657" i="1"/>
  <c r="AH784" i="1"/>
  <c r="AU784" i="1"/>
  <c r="AV784" i="1"/>
  <c r="AI784" i="1"/>
  <c r="AH191" i="1"/>
  <c r="AU191" i="1"/>
  <c r="AV191" i="1"/>
  <c r="AI191" i="1"/>
  <c r="AH422" i="1"/>
  <c r="AU422" i="1"/>
  <c r="AV422" i="1"/>
  <c r="AI422" i="1"/>
  <c r="AH286" i="1"/>
  <c r="AU286" i="1"/>
  <c r="AV286" i="1"/>
  <c r="AI286" i="1"/>
  <c r="AH116" i="1"/>
  <c r="AU116" i="1"/>
  <c r="AV116" i="1"/>
  <c r="AI116" i="1"/>
  <c r="AH383" i="1"/>
  <c r="AU383" i="1"/>
  <c r="AV383" i="1"/>
  <c r="AI383" i="1"/>
  <c r="AH799" i="1"/>
  <c r="AU799" i="1"/>
  <c r="AV799" i="1"/>
  <c r="AI799" i="1"/>
  <c r="AH512" i="1"/>
  <c r="AU512" i="1"/>
  <c r="AV512" i="1"/>
  <c r="AI512" i="1"/>
  <c r="AH398" i="1"/>
  <c r="AU398" i="1"/>
  <c r="AV398" i="1"/>
  <c r="AI398" i="1"/>
  <c r="AH781" i="1"/>
  <c r="AU781" i="1"/>
  <c r="AV781" i="1"/>
  <c r="AI781" i="1"/>
  <c r="AH651" i="1"/>
  <c r="AU651" i="1"/>
  <c r="AV651" i="1"/>
  <c r="AI651" i="1"/>
  <c r="AH560" i="1"/>
  <c r="AU560" i="1"/>
  <c r="AV560" i="1"/>
  <c r="AI560" i="1"/>
  <c r="AH598" i="1"/>
  <c r="AU598" i="1"/>
  <c r="AV598" i="1"/>
  <c r="AI598" i="1"/>
  <c r="AH627" i="1"/>
  <c r="AU627" i="1"/>
  <c r="AV627" i="1"/>
  <c r="AI627" i="1"/>
  <c r="AH687" i="1"/>
  <c r="AU687" i="1"/>
  <c r="AV687" i="1"/>
  <c r="AI687" i="1"/>
  <c r="AH722" i="1"/>
  <c r="AU722" i="1"/>
  <c r="AV722" i="1"/>
  <c r="AI722" i="1"/>
  <c r="AH149" i="1"/>
  <c r="AU149" i="1"/>
  <c r="AV149" i="1"/>
  <c r="AI149" i="1"/>
  <c r="AH800" i="1"/>
  <c r="AU800" i="1"/>
  <c r="AV800" i="1"/>
  <c r="AI800" i="1"/>
  <c r="AH385" i="1"/>
  <c r="AU385" i="1"/>
  <c r="AV385" i="1"/>
  <c r="AI385" i="1"/>
  <c r="AH721" i="1"/>
  <c r="AU721" i="1"/>
  <c r="AV721" i="1"/>
  <c r="AI721" i="1"/>
  <c r="AH600" i="1"/>
  <c r="AU600" i="1"/>
  <c r="AV600" i="1"/>
  <c r="AI600" i="1"/>
  <c r="AH777" i="1"/>
  <c r="AU777" i="1"/>
  <c r="AV777" i="1"/>
  <c r="AI777" i="1"/>
  <c r="AX777" i="1" s="1"/>
  <c r="AH582" i="1"/>
  <c r="AU582" i="1"/>
  <c r="AV582" i="1"/>
  <c r="AI582" i="1"/>
  <c r="AH363" i="1"/>
  <c r="AU363" i="1"/>
  <c r="AV363" i="1"/>
  <c r="AI363" i="1"/>
  <c r="AH771" i="1"/>
  <c r="AU771" i="1"/>
  <c r="AV771" i="1"/>
  <c r="AI771" i="1"/>
  <c r="AH640" i="1"/>
  <c r="AU640" i="1"/>
  <c r="AV640" i="1"/>
  <c r="AI640" i="1"/>
  <c r="AH528" i="1"/>
  <c r="AU528" i="1"/>
  <c r="AV528" i="1"/>
  <c r="AI528" i="1"/>
  <c r="AH58" i="1"/>
  <c r="AU58" i="1"/>
  <c r="AV58" i="1"/>
  <c r="AI58" i="1"/>
  <c r="AH59" i="1"/>
  <c r="AU59" i="1"/>
  <c r="AV59" i="1"/>
  <c r="AI59" i="1"/>
  <c r="AH42" i="1"/>
  <c r="AU42" i="1"/>
  <c r="AV42" i="1"/>
  <c r="AI42" i="1"/>
  <c r="AH476" i="1"/>
  <c r="AU476" i="1"/>
  <c r="AV476" i="1"/>
  <c r="AI476" i="1"/>
  <c r="AH171" i="1"/>
  <c r="AU171" i="1"/>
  <c r="AV171" i="1"/>
  <c r="AI171" i="1"/>
  <c r="AH638" i="1"/>
  <c r="AU638" i="1"/>
  <c r="AV638" i="1"/>
  <c r="AI638" i="1"/>
  <c r="AH548" i="1"/>
  <c r="AU548" i="1"/>
  <c r="AV548" i="1"/>
  <c r="AI548" i="1"/>
  <c r="AH429" i="1"/>
  <c r="AU429" i="1"/>
  <c r="AV429" i="1"/>
  <c r="AI429" i="1"/>
  <c r="AH421" i="1"/>
  <c r="AU421" i="1"/>
  <c r="AV421" i="1"/>
  <c r="AI421" i="1"/>
  <c r="AW421" i="1" s="1"/>
  <c r="AH517" i="1"/>
  <c r="AU517" i="1"/>
  <c r="AV517" i="1"/>
  <c r="AI517" i="1"/>
  <c r="AH397" i="1"/>
  <c r="AU397" i="1"/>
  <c r="AV397" i="1"/>
  <c r="AI397" i="1"/>
  <c r="AH456" i="1"/>
  <c r="AU456" i="1"/>
  <c r="AV456" i="1"/>
  <c r="AI456" i="1"/>
  <c r="AH829" i="1"/>
  <c r="AU829" i="1"/>
  <c r="AV829" i="1"/>
  <c r="AI829" i="1"/>
  <c r="AH605" i="1"/>
  <c r="AU605" i="1"/>
  <c r="AV605" i="1"/>
  <c r="AI605" i="1"/>
  <c r="AH601" i="1"/>
  <c r="AU601" i="1"/>
  <c r="AV601" i="1"/>
  <c r="AI601" i="1"/>
  <c r="AH776" i="1"/>
  <c r="AU776" i="1"/>
  <c r="AV776" i="1"/>
  <c r="AI776" i="1"/>
  <c r="AH583" i="1"/>
  <c r="AU583" i="1"/>
  <c r="AV583" i="1"/>
  <c r="AI583" i="1"/>
  <c r="AH361" i="1"/>
  <c r="AU361" i="1"/>
  <c r="AV361" i="1"/>
  <c r="AI361" i="1"/>
  <c r="AH768" i="1"/>
  <c r="AU768" i="1"/>
  <c r="AV768" i="1"/>
  <c r="AI768" i="1"/>
  <c r="AH641" i="1"/>
  <c r="AU641" i="1"/>
  <c r="AV641" i="1"/>
  <c r="AI641" i="1"/>
  <c r="AH529" i="1"/>
  <c r="AU529" i="1"/>
  <c r="AV529" i="1"/>
  <c r="AI529" i="1"/>
  <c r="AH56" i="1"/>
  <c r="AU56" i="1"/>
  <c r="AV56" i="1"/>
  <c r="AI56" i="1"/>
  <c r="AH62" i="1"/>
  <c r="AU62" i="1"/>
  <c r="AV62" i="1"/>
  <c r="AI62" i="1"/>
  <c r="AH87" i="1"/>
  <c r="AU87" i="1"/>
  <c r="AV87" i="1"/>
  <c r="AI87" i="1"/>
  <c r="AH624" i="1"/>
  <c r="AU624" i="1"/>
  <c r="AV624" i="1"/>
  <c r="AI624" i="1"/>
  <c r="AH261" i="1"/>
  <c r="AU261" i="1"/>
  <c r="AV261" i="1"/>
  <c r="AI261" i="1"/>
  <c r="AH655" i="1"/>
  <c r="AU655" i="1"/>
  <c r="AV655" i="1"/>
  <c r="AI655" i="1"/>
  <c r="AH783" i="1"/>
  <c r="AU783" i="1"/>
  <c r="AV783" i="1"/>
  <c r="AI783" i="1"/>
  <c r="AH188" i="1"/>
  <c r="AU188" i="1"/>
  <c r="AV188" i="1"/>
  <c r="AI188" i="1"/>
  <c r="AH424" i="1"/>
  <c r="AU424" i="1"/>
  <c r="AV424" i="1"/>
  <c r="AI424" i="1"/>
  <c r="AH284" i="1"/>
  <c r="AU284" i="1"/>
  <c r="AV284" i="1"/>
  <c r="AI284" i="1"/>
  <c r="AH115" i="1"/>
  <c r="AU115" i="1"/>
  <c r="AV115" i="1"/>
  <c r="AI115" i="1"/>
  <c r="AH382" i="1"/>
  <c r="AU382" i="1"/>
  <c r="AV382" i="1"/>
  <c r="AI382" i="1"/>
  <c r="AH797" i="1"/>
  <c r="AU797" i="1"/>
  <c r="AV797" i="1"/>
  <c r="AI797" i="1"/>
  <c r="AH513" i="1"/>
  <c r="AU513" i="1"/>
  <c r="AV513" i="1"/>
  <c r="AI513" i="1"/>
  <c r="AH599" i="1"/>
  <c r="AU599" i="1"/>
  <c r="AV599" i="1"/>
  <c r="AI599" i="1"/>
  <c r="AH778" i="1"/>
  <c r="AU778" i="1"/>
  <c r="AV778" i="1"/>
  <c r="AI778" i="1"/>
  <c r="AH584" i="1"/>
  <c r="AU584" i="1"/>
  <c r="AV584" i="1"/>
  <c r="AI584" i="1"/>
  <c r="AH362" i="1"/>
  <c r="AU362" i="1"/>
  <c r="AV362" i="1"/>
  <c r="AI362" i="1"/>
  <c r="AH769" i="1"/>
  <c r="AU769" i="1"/>
  <c r="AV769" i="1"/>
  <c r="AI769" i="1"/>
  <c r="AH639" i="1"/>
  <c r="AU639" i="1"/>
  <c r="AV639" i="1"/>
  <c r="AI639" i="1"/>
  <c r="AH530" i="1"/>
  <c r="AU530" i="1"/>
  <c r="AV530" i="1"/>
  <c r="AI530" i="1"/>
  <c r="AH774" i="1"/>
  <c r="AU774" i="1"/>
  <c r="AV774" i="1"/>
  <c r="AI774" i="1"/>
  <c r="AH401" i="1"/>
  <c r="AU401" i="1"/>
  <c r="AV401" i="1"/>
  <c r="AI401" i="1"/>
  <c r="AH773" i="1"/>
  <c r="AU773" i="1"/>
  <c r="AV773" i="1"/>
  <c r="AI773" i="1"/>
  <c r="AH635" i="1"/>
  <c r="AU635" i="1"/>
  <c r="AV635" i="1"/>
  <c r="AI635" i="1"/>
  <c r="AH505" i="1"/>
  <c r="AU505" i="1"/>
  <c r="AV505" i="1"/>
  <c r="AI505" i="1"/>
  <c r="AH255" i="1"/>
  <c r="AU255" i="1"/>
  <c r="AV255" i="1"/>
  <c r="AI255" i="1"/>
  <c r="AH772" i="1"/>
  <c r="AU772" i="1"/>
  <c r="AV772" i="1"/>
  <c r="AI772" i="1"/>
  <c r="AH487" i="1"/>
  <c r="AU487" i="1"/>
  <c r="AV487" i="1"/>
  <c r="AI487" i="1"/>
  <c r="AH408" i="1"/>
  <c r="AU408" i="1"/>
  <c r="AV408" i="1"/>
  <c r="AI408" i="1"/>
  <c r="AH507" i="1"/>
  <c r="AU507" i="1"/>
  <c r="AV507" i="1"/>
  <c r="AI507" i="1"/>
  <c r="AH665" i="1"/>
  <c r="AU665" i="1"/>
  <c r="AV665" i="1"/>
  <c r="AI665" i="1"/>
  <c r="AH372" i="1"/>
  <c r="AU372" i="1"/>
  <c r="AV372" i="1"/>
  <c r="AI372" i="1"/>
  <c r="AH373" i="1"/>
  <c r="AU373" i="1"/>
  <c r="AV373" i="1"/>
  <c r="AI373" i="1"/>
  <c r="AH400" i="1"/>
  <c r="AU400" i="1"/>
  <c r="AV400" i="1"/>
  <c r="AI400" i="1"/>
  <c r="AH409" i="1"/>
  <c r="AU409" i="1"/>
  <c r="AV409" i="1"/>
  <c r="AI409" i="1"/>
  <c r="AH509" i="1"/>
  <c r="AU509" i="1"/>
  <c r="AV509" i="1"/>
  <c r="AI509" i="1"/>
  <c r="AH378" i="1"/>
  <c r="AU378" i="1"/>
  <c r="AV378" i="1"/>
  <c r="AI378" i="1"/>
  <c r="AH508" i="1"/>
  <c r="AU508" i="1"/>
  <c r="AV508" i="1"/>
  <c r="AI508" i="1"/>
  <c r="AH664" i="1"/>
  <c r="AU664" i="1"/>
  <c r="AV664" i="1"/>
  <c r="AI664" i="1"/>
  <c r="AH148" i="1"/>
  <c r="AU148" i="1"/>
  <c r="AV148" i="1"/>
  <c r="AI148" i="1"/>
  <c r="AH22" i="1"/>
  <c r="AU22" i="1"/>
  <c r="AV22" i="1"/>
  <c r="AI22" i="1"/>
  <c r="AH20" i="1"/>
  <c r="AU20" i="1"/>
  <c r="AV20" i="1"/>
  <c r="AI20" i="1"/>
  <c r="AH21" i="1"/>
  <c r="AU21" i="1"/>
  <c r="AV21" i="1"/>
  <c r="AI21" i="1"/>
  <c r="AH780" i="1"/>
  <c r="AU780" i="1"/>
  <c r="AV780" i="1"/>
  <c r="AI780" i="1"/>
  <c r="AH607" i="1"/>
  <c r="AU607" i="1"/>
  <c r="AV607" i="1"/>
  <c r="AI607" i="1"/>
  <c r="AH506" i="1"/>
  <c r="AU506" i="1"/>
  <c r="AV506" i="1"/>
  <c r="AI506" i="1"/>
  <c r="AH606" i="1"/>
  <c r="AU606" i="1"/>
  <c r="AV606" i="1"/>
  <c r="AI606" i="1"/>
  <c r="AH503" i="1"/>
  <c r="AU503" i="1"/>
  <c r="AV503" i="1"/>
  <c r="AI503" i="1"/>
  <c r="AH608" i="1"/>
  <c r="AU608" i="1"/>
  <c r="AV608" i="1"/>
  <c r="AI608" i="1"/>
  <c r="AZ608" i="1" s="1"/>
  <c r="AH634" i="1"/>
  <c r="AU634" i="1"/>
  <c r="AV634" i="1"/>
  <c r="AI634" i="1"/>
  <c r="AH457" i="1"/>
  <c r="AU457" i="1"/>
  <c r="AV457" i="1"/>
  <c r="AI457" i="1"/>
  <c r="AH636" i="1"/>
  <c r="AU636" i="1"/>
  <c r="AV636" i="1"/>
  <c r="AI636" i="1"/>
  <c r="AH633" i="1"/>
  <c r="AU633" i="1"/>
  <c r="AV633" i="1"/>
  <c r="AI633" i="1"/>
  <c r="AH489" i="1"/>
  <c r="AU489" i="1"/>
  <c r="AV489" i="1"/>
  <c r="AI489" i="1"/>
  <c r="AH278" i="1"/>
  <c r="AU278" i="1"/>
  <c r="AV278" i="1"/>
  <c r="AI278" i="1"/>
  <c r="AH277" i="1"/>
  <c r="AU277" i="1"/>
  <c r="AV277" i="1"/>
  <c r="AI277" i="1"/>
  <c r="AH488" i="1"/>
  <c r="AU488" i="1"/>
  <c r="AV488" i="1"/>
  <c r="AI488" i="1"/>
  <c r="AH713" i="1"/>
  <c r="AU713" i="1"/>
  <c r="AV713" i="1"/>
  <c r="AI713" i="1"/>
  <c r="AH407" i="1"/>
  <c r="AU407" i="1"/>
  <c r="AV407" i="1"/>
  <c r="AI407" i="1"/>
  <c r="AH714" i="1"/>
  <c r="AU714" i="1"/>
  <c r="AV714" i="1"/>
  <c r="AI714" i="1"/>
  <c r="AH485" i="1"/>
  <c r="AU485" i="1"/>
  <c r="AV485" i="1"/>
  <c r="AI485" i="1"/>
  <c r="AH496" i="1"/>
  <c r="AU496" i="1"/>
  <c r="AV496" i="1"/>
  <c r="AI496" i="1"/>
  <c r="AH504" i="1"/>
  <c r="AU504" i="1"/>
  <c r="AV504" i="1"/>
  <c r="AI504" i="1"/>
  <c r="AH410" i="1"/>
  <c r="AU410" i="1"/>
  <c r="AV410" i="1"/>
  <c r="AI410" i="1"/>
  <c r="AH712" i="1"/>
  <c r="AU712" i="1"/>
  <c r="AV712" i="1"/>
  <c r="AI712" i="1"/>
  <c r="AH275" i="1"/>
  <c r="AU275" i="1"/>
  <c r="AV275" i="1"/>
  <c r="AI275" i="1"/>
  <c r="AH342" i="1"/>
  <c r="AU342" i="1"/>
  <c r="AV342" i="1"/>
  <c r="AI342" i="1"/>
  <c r="AH340" i="1"/>
  <c r="AU340" i="1"/>
  <c r="AV340" i="1"/>
  <c r="AI340" i="1"/>
  <c r="AH339" i="1"/>
  <c r="AU339" i="1"/>
  <c r="AV339" i="1"/>
  <c r="AI339" i="1"/>
  <c r="AH337" i="1"/>
  <c r="AU337" i="1"/>
  <c r="AV337" i="1"/>
  <c r="AI337" i="1"/>
  <c r="AH341" i="1"/>
  <c r="AU341" i="1"/>
  <c r="AV341" i="1"/>
  <c r="AI341" i="1"/>
  <c r="AH338" i="1"/>
  <c r="AU338" i="1"/>
  <c r="AV338" i="1"/>
  <c r="AI338" i="1"/>
  <c r="AH578" i="1"/>
  <c r="AU578" i="1"/>
  <c r="AV578" i="1"/>
  <c r="AI578" i="1"/>
  <c r="AH577" i="1"/>
  <c r="AU577" i="1"/>
  <c r="AV577" i="1"/>
  <c r="AI577" i="1"/>
  <c r="AH576" i="1"/>
  <c r="AU576" i="1"/>
  <c r="AV576" i="1"/>
  <c r="AI576" i="1"/>
  <c r="AH575" i="1"/>
  <c r="AU575" i="1"/>
  <c r="AV575" i="1"/>
  <c r="AI575" i="1"/>
  <c r="AH790" i="1"/>
  <c r="AU790" i="1"/>
  <c r="AV790" i="1"/>
  <c r="AI790" i="1"/>
  <c r="AH744" i="1"/>
  <c r="AU744" i="1"/>
  <c r="AV744" i="1"/>
  <c r="AI744" i="1"/>
  <c r="AH792" i="1"/>
  <c r="AU792" i="1"/>
  <c r="AV792" i="1"/>
  <c r="AI792" i="1"/>
  <c r="AH794" i="1"/>
  <c r="AU794" i="1"/>
  <c r="AV794" i="1"/>
  <c r="AI794" i="1"/>
  <c r="AH793" i="1"/>
  <c r="AU793" i="1"/>
  <c r="AV793" i="1"/>
  <c r="AI793" i="1"/>
  <c r="AH779" i="1"/>
  <c r="AU779" i="1"/>
  <c r="AV779" i="1"/>
  <c r="AI779" i="1"/>
  <c r="AH791" i="1"/>
  <c r="AU791" i="1"/>
  <c r="AV791" i="1"/>
  <c r="AI791" i="1"/>
  <c r="AH745" i="1"/>
  <c r="AU745" i="1"/>
  <c r="AV745" i="1"/>
  <c r="AI745" i="1"/>
  <c r="AH743" i="1"/>
  <c r="AU743" i="1"/>
  <c r="AV743" i="1"/>
  <c r="AI743" i="1"/>
  <c r="AH304" i="1"/>
  <c r="AU304" i="1"/>
  <c r="AV304" i="1"/>
  <c r="AI304" i="1"/>
  <c r="AH134" i="1"/>
  <c r="AU134" i="1"/>
  <c r="AV134" i="1"/>
  <c r="AI134" i="1"/>
  <c r="AZ134" i="1" s="1"/>
  <c r="AH135" i="1"/>
  <c r="AU135" i="1"/>
  <c r="AV135" i="1"/>
  <c r="AI135" i="1"/>
  <c r="AH144" i="1"/>
  <c r="AU144" i="1"/>
  <c r="AV144" i="1"/>
  <c r="AI144" i="1"/>
  <c r="AH428" i="1"/>
  <c r="AU428" i="1"/>
  <c r="AV428" i="1"/>
  <c r="AI428" i="1"/>
  <c r="AH143" i="1"/>
  <c r="AU143" i="1"/>
  <c r="AV143" i="1"/>
  <c r="AI143" i="1"/>
  <c r="AH145" i="1"/>
  <c r="AU145" i="1"/>
  <c r="AV145" i="1"/>
  <c r="AI145" i="1"/>
  <c r="AH751" i="1"/>
  <c r="AU751" i="1"/>
  <c r="AV751" i="1"/>
  <c r="AI751" i="1"/>
  <c r="AH425" i="1"/>
  <c r="AU425" i="1"/>
  <c r="AV425" i="1"/>
  <c r="AI425" i="1"/>
  <c r="AH604" i="1"/>
  <c r="AU604" i="1"/>
  <c r="AV604" i="1"/>
  <c r="AI604" i="1"/>
  <c r="AH147" i="1"/>
  <c r="AU147" i="1"/>
  <c r="AV147" i="1"/>
  <c r="AI147" i="1"/>
  <c r="AH265" i="1"/>
  <c r="AU265" i="1"/>
  <c r="AV265" i="1"/>
  <c r="AI265" i="1"/>
  <c r="AH702" i="1"/>
  <c r="AU702" i="1"/>
  <c r="AV702" i="1"/>
  <c r="AI702" i="1"/>
  <c r="AH218" i="1"/>
  <c r="AU218" i="1"/>
  <c r="AV218" i="1"/>
  <c r="AI218" i="1"/>
  <c r="AH313" i="1"/>
  <c r="AU313" i="1"/>
  <c r="AV313" i="1"/>
  <c r="AI313" i="1"/>
  <c r="AH221" i="1"/>
  <c r="AU221" i="1"/>
  <c r="AV221" i="1"/>
  <c r="AI221" i="1"/>
  <c r="AX221" i="1" s="1"/>
  <c r="AH704" i="1"/>
  <c r="AU704" i="1"/>
  <c r="AV704" i="1"/>
  <c r="AI704" i="1"/>
  <c r="AH701" i="1"/>
  <c r="AU701" i="1"/>
  <c r="AV701" i="1"/>
  <c r="AI701" i="1"/>
  <c r="AH264" i="1"/>
  <c r="AU264" i="1"/>
  <c r="AV264" i="1"/>
  <c r="AI264" i="1"/>
  <c r="AH223" i="1"/>
  <c r="AU223" i="1"/>
  <c r="AV223" i="1"/>
  <c r="AI223" i="1"/>
  <c r="AH314" i="1"/>
  <c r="AU314" i="1"/>
  <c r="AV314" i="1"/>
  <c r="AI314" i="1"/>
  <c r="AH698" i="1"/>
  <c r="AU698" i="1"/>
  <c r="AV698" i="1"/>
  <c r="AI698" i="1"/>
  <c r="AW698" i="1" s="1"/>
  <c r="AH217" i="1"/>
  <c r="AU217" i="1"/>
  <c r="AV217" i="1"/>
  <c r="AI217" i="1"/>
  <c r="AH219" i="1"/>
  <c r="AU219" i="1"/>
  <c r="AV219" i="1"/>
  <c r="AI219" i="1"/>
  <c r="AH222" i="1"/>
  <c r="AU222" i="1"/>
  <c r="AV222" i="1"/>
  <c r="AI222" i="1"/>
  <c r="AH266" i="1"/>
  <c r="AU266" i="1"/>
  <c r="AV266" i="1"/>
  <c r="AI266" i="1"/>
  <c r="AH220" i="1"/>
  <c r="AU220" i="1"/>
  <c r="AV220" i="1"/>
  <c r="AI220" i="1"/>
  <c r="AH225" i="1"/>
  <c r="AU225" i="1"/>
  <c r="AV225" i="1"/>
  <c r="AI225" i="1"/>
  <c r="AX225" i="1" s="1"/>
  <c r="AH700" i="1"/>
  <c r="AU700" i="1"/>
  <c r="AV700" i="1"/>
  <c r="AI700" i="1"/>
  <c r="AH603" i="1"/>
  <c r="AU603" i="1"/>
  <c r="AV603" i="1"/>
  <c r="AI603" i="1"/>
  <c r="AH224" i="1"/>
  <c r="AU224" i="1"/>
  <c r="AV224" i="1"/>
  <c r="AI224" i="1"/>
  <c r="AH311" i="1"/>
  <c r="AU311" i="1"/>
  <c r="AV311" i="1"/>
  <c r="AI311" i="1"/>
  <c r="AH215" i="1"/>
  <c r="AU215" i="1"/>
  <c r="AV215" i="1"/>
  <c r="AI215" i="1"/>
  <c r="AH426" i="1"/>
  <c r="AU426" i="1"/>
  <c r="AV426" i="1"/>
  <c r="AI426" i="1"/>
  <c r="AH216" i="1"/>
  <c r="AU216" i="1"/>
  <c r="AV216" i="1"/>
  <c r="AI216" i="1"/>
  <c r="AH427" i="1"/>
  <c r="AU427" i="1"/>
  <c r="AV427" i="1"/>
  <c r="AI427" i="1"/>
  <c r="AH310" i="1"/>
  <c r="AU310" i="1"/>
  <c r="AV310" i="1"/>
  <c r="AI310" i="1"/>
  <c r="AH667" i="1"/>
  <c r="AU667" i="1"/>
  <c r="AV667" i="1"/>
  <c r="AI667" i="1"/>
  <c r="AH697" i="1"/>
  <c r="AU697" i="1"/>
  <c r="AV697" i="1"/>
  <c r="AI697" i="1"/>
  <c r="AH146" i="1"/>
  <c r="AU146" i="1"/>
  <c r="AV146" i="1"/>
  <c r="AI146" i="1"/>
  <c r="AH312" i="1"/>
  <c r="AU312" i="1"/>
  <c r="AV312" i="1"/>
  <c r="AI312" i="1"/>
  <c r="AH666" i="1"/>
  <c r="AU666" i="1"/>
  <c r="AV666" i="1"/>
  <c r="AI666" i="1"/>
  <c r="AH263" i="1"/>
  <c r="AU263" i="1"/>
  <c r="AV263" i="1"/>
  <c r="AI263" i="1"/>
  <c r="AH703" i="1"/>
  <c r="AU703" i="1"/>
  <c r="AV703" i="1"/>
  <c r="AI703" i="1"/>
  <c r="AH699" i="1"/>
  <c r="AU699" i="1"/>
  <c r="AV699" i="1"/>
  <c r="AI699" i="1"/>
  <c r="AH19" i="1"/>
  <c r="AU19" i="1"/>
  <c r="AV19" i="1"/>
  <c r="AI19" i="1"/>
  <c r="AW19" i="1" s="1"/>
  <c r="AH206" i="1"/>
  <c r="AU206" i="1"/>
  <c r="AV206" i="1"/>
  <c r="AI206" i="1"/>
  <c r="AH301" i="1"/>
  <c r="AU301" i="1"/>
  <c r="AV301" i="1"/>
  <c r="AI301" i="1"/>
  <c r="AX301" i="1" s="1"/>
  <c r="AH208" i="1"/>
  <c r="AU208" i="1"/>
  <c r="AV208" i="1"/>
  <c r="AI208" i="1"/>
  <c r="AH207" i="1"/>
  <c r="AU207" i="1"/>
  <c r="AV207" i="1"/>
  <c r="AI207" i="1"/>
  <c r="AH73" i="1"/>
  <c r="AU73" i="1"/>
  <c r="AV73" i="1"/>
  <c r="AI73" i="1"/>
  <c r="AH300" i="1"/>
  <c r="AU300" i="1"/>
  <c r="AV300" i="1"/>
  <c r="AI300" i="1"/>
  <c r="AH276" i="1"/>
  <c r="AU276" i="1"/>
  <c r="AV276" i="1"/>
  <c r="AI276" i="1"/>
  <c r="AH74" i="1"/>
  <c r="AU74" i="1"/>
  <c r="AV74" i="1"/>
  <c r="AI74" i="1"/>
  <c r="AZ74" i="1" s="1"/>
  <c r="AH527" i="1"/>
  <c r="AU527" i="1"/>
  <c r="AV527" i="1"/>
  <c r="AI527" i="1"/>
  <c r="AH414" i="1"/>
  <c r="AU414" i="1"/>
  <c r="AV414" i="1"/>
  <c r="AI414" i="1"/>
  <c r="AH526" i="1"/>
  <c r="AU526" i="1"/>
  <c r="AV526" i="1"/>
  <c r="AI526" i="1"/>
  <c r="AH572" i="1"/>
  <c r="AU572" i="1"/>
  <c r="AV572" i="1"/>
  <c r="AI572" i="1"/>
  <c r="AX572" i="1" s="1"/>
  <c r="AH668" i="1"/>
  <c r="AU668" i="1"/>
  <c r="AV668" i="1"/>
  <c r="AI668" i="1"/>
  <c r="AH227" i="1"/>
  <c r="AU227" i="1"/>
  <c r="AV227" i="1"/>
  <c r="AI227" i="1"/>
  <c r="AH669" i="1"/>
  <c r="AU669" i="1"/>
  <c r="AV669" i="1"/>
  <c r="AI669" i="1"/>
  <c r="AH247" i="1"/>
  <c r="AU247" i="1"/>
  <c r="AV247" i="1"/>
  <c r="AI247" i="1"/>
  <c r="AZ247" i="1" s="1"/>
  <c r="AH411" i="1"/>
  <c r="AU411" i="1"/>
  <c r="AV411" i="1"/>
  <c r="AI411" i="1"/>
  <c r="AH524" i="1"/>
  <c r="AU524" i="1"/>
  <c r="AV524" i="1"/>
  <c r="AI524" i="1"/>
  <c r="AX524" i="1" s="1"/>
  <c r="AH244" i="1"/>
  <c r="AU244" i="1"/>
  <c r="AV244" i="1"/>
  <c r="AI244" i="1"/>
  <c r="AH525" i="1"/>
  <c r="AU525" i="1"/>
  <c r="AV525" i="1"/>
  <c r="AI525" i="1"/>
  <c r="AH568" i="1"/>
  <c r="AU568" i="1"/>
  <c r="AV568" i="1"/>
  <c r="AI568" i="1"/>
  <c r="AH405" i="1"/>
  <c r="AU405" i="1"/>
  <c r="AV405" i="1"/>
  <c r="AI405" i="1"/>
  <c r="AH413" i="1"/>
  <c r="AU413" i="1"/>
  <c r="AV413" i="1"/>
  <c r="AI413" i="1"/>
  <c r="AH523" i="1"/>
  <c r="AU523" i="1"/>
  <c r="AV523" i="1"/>
  <c r="AI523" i="1"/>
  <c r="AH522" i="1"/>
  <c r="AU522" i="1"/>
  <c r="AV522" i="1"/>
  <c r="AI522" i="1"/>
  <c r="AH571" i="1"/>
  <c r="AU571" i="1"/>
  <c r="AV571" i="1"/>
  <c r="AI571" i="1"/>
  <c r="AW571" i="1" s="1"/>
  <c r="AH670" i="1"/>
  <c r="AU670" i="1"/>
  <c r="AV670" i="1"/>
  <c r="AI670" i="1"/>
  <c r="AH521" i="1"/>
  <c r="AU521" i="1"/>
  <c r="AV521" i="1"/>
  <c r="AI521" i="1"/>
  <c r="AH535" i="1"/>
  <c r="AU535" i="1"/>
  <c r="AV535" i="1"/>
  <c r="AI535" i="1"/>
  <c r="AH761" i="1"/>
  <c r="AU761" i="1"/>
  <c r="AV761" i="1"/>
  <c r="AI761" i="1"/>
  <c r="AZ761" i="1" s="1"/>
  <c r="AH245" i="1"/>
  <c r="AU245" i="1"/>
  <c r="AV245" i="1"/>
  <c r="AI245" i="1"/>
  <c r="AH420" i="1"/>
  <c r="AU420" i="1"/>
  <c r="AV420" i="1"/>
  <c r="AI420" i="1"/>
  <c r="AH659" i="1"/>
  <c r="AU659" i="1"/>
  <c r="AV659" i="1"/>
  <c r="AI659" i="1"/>
  <c r="AH228" i="1"/>
  <c r="AU228" i="1"/>
  <c r="AV228" i="1"/>
  <c r="AI228" i="1"/>
  <c r="AX228" i="1" s="1"/>
  <c r="AH828" i="1"/>
  <c r="AU828" i="1"/>
  <c r="AV828" i="1"/>
  <c r="AI828" i="1"/>
  <c r="AH573" i="1"/>
  <c r="AU573" i="1"/>
  <c r="AV573" i="1"/>
  <c r="AI573" i="1"/>
  <c r="AH404" i="1"/>
  <c r="AU404" i="1"/>
  <c r="AV404" i="1"/>
  <c r="AI404" i="1"/>
  <c r="AH226" i="1"/>
  <c r="AU226" i="1"/>
  <c r="AV226" i="1"/>
  <c r="AI226" i="1"/>
  <c r="AH827" i="1"/>
  <c r="AU827" i="1"/>
  <c r="AV827" i="1"/>
  <c r="AI827" i="1"/>
  <c r="AH574" i="1"/>
  <c r="AU574" i="1"/>
  <c r="AV574" i="1"/>
  <c r="AI574" i="1"/>
  <c r="AW574" i="1" s="1"/>
  <c r="AH406" i="1"/>
  <c r="AU406" i="1"/>
  <c r="AV406" i="1"/>
  <c r="AI406" i="1"/>
  <c r="AH229" i="1"/>
  <c r="AU229" i="1"/>
  <c r="AV229" i="1"/>
  <c r="AI229" i="1"/>
  <c r="AH826" i="1"/>
  <c r="AU826" i="1"/>
  <c r="AV826" i="1"/>
  <c r="AI826" i="1"/>
  <c r="AH570" i="1"/>
  <c r="AU570" i="1"/>
  <c r="AV570" i="1"/>
  <c r="AI570" i="1"/>
  <c r="AX570" i="1" s="1"/>
  <c r="AH403" i="1"/>
  <c r="AU403" i="1"/>
  <c r="AV403" i="1"/>
  <c r="AI403" i="1"/>
  <c r="AH249" i="1"/>
  <c r="AU249" i="1"/>
  <c r="AV249" i="1"/>
  <c r="AI249" i="1"/>
  <c r="AH416" i="1"/>
  <c r="AU416" i="1"/>
  <c r="AV416" i="1"/>
  <c r="AI416" i="1"/>
  <c r="AH662" i="1"/>
  <c r="AU662" i="1"/>
  <c r="AV662" i="1"/>
  <c r="AI662" i="1"/>
  <c r="AX662" i="1" s="1"/>
  <c r="AH569" i="1"/>
  <c r="AU569" i="1"/>
  <c r="AV569" i="1"/>
  <c r="AI569" i="1"/>
  <c r="AH760" i="1"/>
  <c r="AU760" i="1"/>
  <c r="AV760" i="1"/>
  <c r="AI760" i="1"/>
  <c r="AH762" i="1"/>
  <c r="AU762" i="1"/>
  <c r="AV762" i="1"/>
  <c r="AI762" i="1"/>
  <c r="AH248" i="1"/>
  <c r="AU248" i="1"/>
  <c r="AV248" i="1"/>
  <c r="AI248" i="1"/>
  <c r="AW248" i="1" s="1"/>
  <c r="AH418" i="1"/>
  <c r="AU418" i="1"/>
  <c r="AV418" i="1"/>
  <c r="AI418" i="1"/>
  <c r="AH660" i="1"/>
  <c r="AU660" i="1"/>
  <c r="AV660" i="1"/>
  <c r="AI660" i="1"/>
  <c r="AH230" i="1"/>
  <c r="AU230" i="1"/>
  <c r="AV230" i="1"/>
  <c r="AI230" i="1"/>
  <c r="AH825" i="1"/>
  <c r="AU825" i="1"/>
  <c r="AV825" i="1"/>
  <c r="AI825" i="1"/>
  <c r="AH564" i="1"/>
  <c r="AU564" i="1"/>
  <c r="AV564" i="1"/>
  <c r="AI564" i="1"/>
  <c r="AH402" i="1"/>
  <c r="AU402" i="1"/>
  <c r="AV402" i="1"/>
  <c r="AI402" i="1"/>
  <c r="AH565" i="1"/>
  <c r="AU565" i="1"/>
  <c r="AV565" i="1"/>
  <c r="AI565" i="1"/>
  <c r="AH759" i="1"/>
  <c r="AU759" i="1"/>
  <c r="AV759" i="1"/>
  <c r="AI759" i="1"/>
  <c r="AH246" i="1"/>
  <c r="AU246" i="1"/>
  <c r="AV246" i="1"/>
  <c r="AI246" i="1"/>
  <c r="AH758" i="1"/>
  <c r="AU758" i="1"/>
  <c r="AV758" i="1"/>
  <c r="AI758" i="1"/>
  <c r="AH251" i="1"/>
  <c r="AU251" i="1"/>
  <c r="AV251" i="1"/>
  <c r="AI251" i="1"/>
  <c r="AH661" i="1"/>
  <c r="AU661" i="1"/>
  <c r="AV661" i="1"/>
  <c r="AI661" i="1"/>
  <c r="AZ661" i="1" s="1"/>
  <c r="AH537" i="1"/>
  <c r="AU537" i="1"/>
  <c r="AV537" i="1"/>
  <c r="AI537" i="1"/>
  <c r="AH663" i="1"/>
  <c r="AU663" i="1"/>
  <c r="AV663" i="1"/>
  <c r="AI663" i="1"/>
  <c r="AX663" i="1" s="1"/>
  <c r="AH250" i="1"/>
  <c r="AU250" i="1"/>
  <c r="AV250" i="1"/>
  <c r="AI250" i="1"/>
  <c r="AH534" i="1"/>
  <c r="AU534" i="1"/>
  <c r="AV534" i="1"/>
  <c r="AI534" i="1"/>
  <c r="AH479" i="1"/>
  <c r="AU479" i="1"/>
  <c r="AV479" i="1"/>
  <c r="AI479" i="1"/>
  <c r="AH538" i="1"/>
  <c r="AU538" i="1"/>
  <c r="AV538" i="1"/>
  <c r="AI538" i="1"/>
  <c r="AH484" i="1"/>
  <c r="AU484" i="1"/>
  <c r="AV484" i="1"/>
  <c r="AI484" i="1"/>
  <c r="AH619" i="1"/>
  <c r="AU619" i="1"/>
  <c r="AV619" i="1"/>
  <c r="AI619" i="1"/>
  <c r="AW619" i="1" s="1"/>
  <c r="AH483" i="1"/>
  <c r="AU483" i="1"/>
  <c r="AV483" i="1"/>
  <c r="AI483" i="1"/>
  <c r="AH618" i="1"/>
  <c r="AU618" i="1"/>
  <c r="AV618" i="1"/>
  <c r="AI618" i="1"/>
  <c r="AH481" i="1"/>
  <c r="AU481" i="1"/>
  <c r="AV481" i="1"/>
  <c r="AI481" i="1"/>
  <c r="AH620" i="1"/>
  <c r="AU620" i="1"/>
  <c r="AV620" i="1"/>
  <c r="AI620" i="1"/>
  <c r="AH480" i="1"/>
  <c r="AU480" i="1"/>
  <c r="AV480" i="1"/>
  <c r="AI480" i="1"/>
  <c r="AH621" i="1"/>
  <c r="AU621" i="1"/>
  <c r="AV621" i="1"/>
  <c r="AI621" i="1"/>
  <c r="AW621" i="1" s="1"/>
  <c r="AH477" i="1"/>
  <c r="AU477" i="1"/>
  <c r="AV477" i="1"/>
  <c r="AI477" i="1"/>
  <c r="AH536" i="1"/>
  <c r="AU536" i="1"/>
  <c r="AV536" i="1"/>
  <c r="AI536" i="1"/>
  <c r="AH478" i="1"/>
  <c r="AU478" i="1"/>
  <c r="AV478" i="1"/>
  <c r="AI478" i="1"/>
  <c r="AH231" i="1"/>
  <c r="AU231" i="1"/>
  <c r="AV231" i="1"/>
  <c r="AI231" i="1"/>
  <c r="AH824" i="1"/>
  <c r="AU824" i="1"/>
  <c r="AV824" i="1"/>
  <c r="AI824" i="1"/>
  <c r="AH617" i="1"/>
  <c r="AU617" i="1"/>
  <c r="AV617" i="1"/>
  <c r="AI617" i="1"/>
  <c r="AZ617" i="1" s="1"/>
  <c r="AH482" i="1"/>
  <c r="AU482" i="1"/>
  <c r="AV482" i="1"/>
  <c r="AI482" i="1"/>
  <c r="AH557" i="1"/>
  <c r="AU557" i="1"/>
  <c r="AV557" i="1"/>
  <c r="AI557" i="1"/>
  <c r="AW557" i="1" s="1"/>
  <c r="AH637" i="1"/>
  <c r="AU637" i="1"/>
  <c r="AV637" i="1"/>
  <c r="AI637" i="1"/>
  <c r="AH558" i="1"/>
  <c r="AU558" i="1"/>
  <c r="AV558" i="1"/>
  <c r="AI558" i="1"/>
  <c r="AH454" i="1"/>
  <c r="AU454" i="1"/>
  <c r="AV454" i="1"/>
  <c r="AI454" i="1"/>
  <c r="AH766" i="1"/>
  <c r="AU766" i="1"/>
  <c r="AV766" i="1"/>
  <c r="AI766" i="1"/>
  <c r="AH434" i="1"/>
  <c r="AU434" i="1"/>
  <c r="AV434" i="1"/>
  <c r="AI434" i="1"/>
  <c r="AH632" i="1"/>
  <c r="AU632" i="1"/>
  <c r="AV632" i="1"/>
  <c r="AI632" i="1"/>
  <c r="AH435" i="1"/>
  <c r="AU435" i="1"/>
  <c r="AV435" i="1"/>
  <c r="AI435" i="1"/>
  <c r="AH767" i="1"/>
  <c r="AU767" i="1"/>
  <c r="AV767" i="1"/>
  <c r="AI767" i="1"/>
  <c r="AH433" i="1"/>
  <c r="AU433" i="1"/>
  <c r="AV433" i="1"/>
  <c r="AI433" i="1"/>
  <c r="AH631" i="1"/>
  <c r="AU631" i="1"/>
  <c r="AV631" i="1"/>
  <c r="AI631" i="1"/>
  <c r="AW631" i="1" s="1"/>
  <c r="AH455" i="1"/>
  <c r="AU455" i="1"/>
  <c r="AV455" i="1"/>
  <c r="AI455" i="1"/>
  <c r="AH674" i="1"/>
  <c r="AU674" i="1"/>
  <c r="AV674" i="1"/>
  <c r="AI674" i="1"/>
  <c r="AZ674" i="1" s="1"/>
  <c r="AH296" i="1"/>
  <c r="AU296" i="1"/>
  <c r="AV296" i="1"/>
  <c r="AI296" i="1"/>
  <c r="AH672" i="1"/>
  <c r="AU672" i="1"/>
  <c r="AV672" i="1"/>
  <c r="AI672" i="1"/>
  <c r="AX672" i="1" s="1"/>
  <c r="AH298" i="1"/>
  <c r="AU298" i="1"/>
  <c r="AV298" i="1"/>
  <c r="AI298" i="1"/>
  <c r="AH194" i="1"/>
  <c r="AU194" i="1"/>
  <c r="AV194" i="1"/>
  <c r="AI194" i="1"/>
  <c r="AW194" i="1" s="1"/>
  <c r="AH676" i="1"/>
  <c r="AU676" i="1"/>
  <c r="AV676" i="1"/>
  <c r="AI676" i="1"/>
  <c r="AH673" i="1"/>
  <c r="AU673" i="1"/>
  <c r="AV673" i="1"/>
  <c r="AI673" i="1"/>
  <c r="AH297" i="1"/>
  <c r="AU297" i="1"/>
  <c r="AV297" i="1"/>
  <c r="AI297" i="1"/>
  <c r="AH193" i="1"/>
  <c r="AU193" i="1"/>
  <c r="AV193" i="1"/>
  <c r="AI193" i="1"/>
  <c r="AH30" i="1"/>
  <c r="AU30" i="1"/>
  <c r="AV30" i="1"/>
  <c r="AI30" i="1"/>
  <c r="AH735" i="1"/>
  <c r="AU735" i="1"/>
  <c r="AV735" i="1"/>
  <c r="AI735" i="1"/>
  <c r="AH689" i="1"/>
  <c r="AU689" i="1"/>
  <c r="AV689" i="1"/>
  <c r="AI689" i="1"/>
  <c r="AH198" i="1"/>
  <c r="AU198" i="1"/>
  <c r="AV198" i="1"/>
  <c r="AI198" i="1"/>
  <c r="AH684" i="1"/>
  <c r="AU684" i="1"/>
  <c r="AV684" i="1"/>
  <c r="AI684" i="1"/>
  <c r="AH294" i="1"/>
  <c r="AU294" i="1"/>
  <c r="AV294" i="1"/>
  <c r="AI294" i="1"/>
  <c r="AH192" i="1"/>
  <c r="AU192" i="1"/>
  <c r="AV192" i="1"/>
  <c r="AI192" i="1"/>
  <c r="AH675" i="1"/>
  <c r="AU675" i="1"/>
  <c r="AV675" i="1"/>
  <c r="AI675" i="1"/>
  <c r="AH671" i="1"/>
  <c r="AU671" i="1"/>
  <c r="AV671" i="1"/>
  <c r="AI671" i="1"/>
  <c r="AH161" i="1"/>
  <c r="AU161" i="1"/>
  <c r="AV161" i="1"/>
  <c r="AI161" i="1"/>
  <c r="AZ161" i="1" s="1"/>
  <c r="AH566" i="1"/>
  <c r="AU566" i="1"/>
  <c r="AV566" i="1"/>
  <c r="AI566" i="1"/>
  <c r="AH567" i="1"/>
  <c r="AU567" i="1"/>
  <c r="AV567" i="1"/>
  <c r="AI567" i="1"/>
  <c r="AH237" i="1"/>
  <c r="AU237" i="1"/>
  <c r="AV237" i="1"/>
  <c r="AI237" i="1"/>
  <c r="AH158" i="1"/>
  <c r="AU158" i="1"/>
  <c r="AV158" i="1"/>
  <c r="AI158" i="1"/>
  <c r="AH412" i="1"/>
  <c r="AU412" i="1"/>
  <c r="AV412" i="1"/>
  <c r="AI412" i="1"/>
  <c r="AH164" i="1"/>
  <c r="AU164" i="1"/>
  <c r="AV164" i="1"/>
  <c r="AI164" i="1"/>
  <c r="AH616" i="1"/>
  <c r="AU616" i="1"/>
  <c r="AV616" i="1"/>
  <c r="AI616" i="1"/>
  <c r="AH235" i="1"/>
  <c r="AU235" i="1"/>
  <c r="AV235" i="1"/>
  <c r="AI235" i="1"/>
  <c r="AH162" i="1"/>
  <c r="AU162" i="1"/>
  <c r="AV162" i="1"/>
  <c r="AI162" i="1"/>
  <c r="AH415" i="1"/>
  <c r="AU415" i="1"/>
  <c r="AV415" i="1"/>
  <c r="AI415" i="1"/>
  <c r="AH242" i="1"/>
  <c r="AU242" i="1"/>
  <c r="AV242" i="1"/>
  <c r="AI242" i="1"/>
  <c r="AH160" i="1"/>
  <c r="AU160" i="1"/>
  <c r="AV160" i="1"/>
  <c r="AI160" i="1"/>
  <c r="AH238" i="1"/>
  <c r="AU238" i="1"/>
  <c r="AV238" i="1"/>
  <c r="AI238" i="1"/>
  <c r="AH243" i="1"/>
  <c r="AU243" i="1"/>
  <c r="AV243" i="1"/>
  <c r="AI243" i="1"/>
  <c r="AH159" i="1"/>
  <c r="AU159" i="1"/>
  <c r="AV159" i="1"/>
  <c r="AI159" i="1"/>
  <c r="AH419" i="1"/>
  <c r="AU419" i="1"/>
  <c r="AV419" i="1"/>
  <c r="AI419" i="1"/>
  <c r="AX419" i="1" s="1"/>
  <c r="AH236" i="1"/>
  <c r="AU236" i="1"/>
  <c r="AV236" i="1"/>
  <c r="AI236" i="1"/>
  <c r="AH163" i="1"/>
  <c r="AU163" i="1"/>
  <c r="AV163" i="1"/>
  <c r="AI163" i="1"/>
  <c r="AH240" i="1"/>
  <c r="AU240" i="1"/>
  <c r="AV240" i="1"/>
  <c r="AI240" i="1"/>
  <c r="AH369" i="1"/>
  <c r="AU369" i="1"/>
  <c r="AV369" i="1"/>
  <c r="AI369" i="1"/>
  <c r="AX369" i="1" s="1"/>
  <c r="AH38" i="1"/>
  <c r="AU38" i="1"/>
  <c r="AV38" i="1"/>
  <c r="AI38" i="1"/>
  <c r="AH295" i="1"/>
  <c r="AU295" i="1"/>
  <c r="AV295" i="1"/>
  <c r="AI295" i="1"/>
  <c r="AH688" i="1"/>
  <c r="AU688" i="1"/>
  <c r="AV688" i="1"/>
  <c r="AI688" i="1"/>
  <c r="AH199" i="1"/>
  <c r="AU199" i="1"/>
  <c r="AV199" i="1"/>
  <c r="AI199" i="1"/>
  <c r="AW199" i="1" s="1"/>
  <c r="AH678" i="1"/>
  <c r="AU678" i="1"/>
  <c r="AV678" i="1"/>
  <c r="AI678" i="1"/>
  <c r="AH370" i="1"/>
  <c r="AU370" i="1"/>
  <c r="AV370" i="1"/>
  <c r="AI370" i="1"/>
  <c r="AH299" i="1"/>
  <c r="AU299" i="1"/>
  <c r="AV299" i="1"/>
  <c r="AI299" i="1"/>
  <c r="AH691" i="1"/>
  <c r="AU691" i="1"/>
  <c r="AV691" i="1"/>
  <c r="AI691" i="1"/>
  <c r="AH200" i="1"/>
  <c r="AU200" i="1"/>
  <c r="AV200" i="1"/>
  <c r="AI200" i="1"/>
  <c r="AH685" i="1"/>
  <c r="AU685" i="1"/>
  <c r="AV685" i="1"/>
  <c r="AI685" i="1"/>
  <c r="AH241" i="1"/>
  <c r="AU241" i="1"/>
  <c r="AV241" i="1"/>
  <c r="AI241" i="1"/>
  <c r="AH214" i="1"/>
  <c r="AU214" i="1"/>
  <c r="AV214" i="1"/>
  <c r="AI214" i="1"/>
  <c r="AX214" i="1" s="1"/>
  <c r="AH168" i="1"/>
  <c r="AU168" i="1"/>
  <c r="AV168" i="1"/>
  <c r="AI168" i="1"/>
  <c r="AH204" i="1"/>
  <c r="AU204" i="1"/>
  <c r="AV204" i="1"/>
  <c r="AI204" i="1"/>
  <c r="AW204" i="1" s="1"/>
  <c r="AH37" i="1"/>
  <c r="AU37" i="1"/>
  <c r="AV37" i="1"/>
  <c r="AI37" i="1"/>
  <c r="AH239" i="1"/>
  <c r="AU239" i="1"/>
  <c r="AV239" i="1"/>
  <c r="AI239" i="1"/>
  <c r="AH212" i="1"/>
  <c r="AU212" i="1"/>
  <c r="AV212" i="1"/>
  <c r="AI212" i="1"/>
  <c r="AH213" i="1"/>
  <c r="AU213" i="1"/>
  <c r="AV213" i="1"/>
  <c r="AI213" i="1"/>
  <c r="AW213" i="1" s="1"/>
  <c r="AH417" i="1"/>
  <c r="AU417" i="1"/>
  <c r="AV417" i="1"/>
  <c r="AI417" i="1"/>
  <c r="AH6" i="1"/>
  <c r="AU6" i="1"/>
  <c r="AV6" i="1"/>
  <c r="AI6" i="1"/>
  <c r="AH392" i="1"/>
  <c r="AU392" i="1"/>
  <c r="AV392" i="1"/>
  <c r="AI392" i="1"/>
  <c r="AH50" i="1"/>
  <c r="AU50" i="1"/>
  <c r="AV50" i="1"/>
  <c r="AI50" i="1"/>
  <c r="AH746" i="1"/>
  <c r="AU746" i="1"/>
  <c r="AV746" i="1"/>
  <c r="AI746" i="1"/>
  <c r="AH4" i="1"/>
  <c r="AU4" i="1"/>
  <c r="AV4" i="1"/>
  <c r="AI4" i="1"/>
  <c r="AH92" i="1"/>
  <c r="AU92" i="1"/>
  <c r="AV92" i="1"/>
  <c r="AI92" i="1"/>
  <c r="AH52" i="1"/>
  <c r="AU52" i="1"/>
  <c r="AV52" i="1"/>
  <c r="AI52" i="1"/>
  <c r="AZ52" i="1" s="1"/>
  <c r="AH391" i="1"/>
  <c r="AU391" i="1"/>
  <c r="AV391" i="1"/>
  <c r="AI391" i="1"/>
  <c r="AH48" i="1"/>
  <c r="AU48" i="1"/>
  <c r="AV48" i="1"/>
  <c r="AI48" i="1"/>
  <c r="AH393" i="1"/>
  <c r="AU393" i="1"/>
  <c r="AV393" i="1"/>
  <c r="AI393" i="1"/>
  <c r="AH18" i="1"/>
  <c r="AU18" i="1"/>
  <c r="AV18" i="1"/>
  <c r="AI18" i="1"/>
  <c r="AZ18" i="1" s="1"/>
  <c r="AH91" i="1"/>
  <c r="AU91" i="1"/>
  <c r="AV91" i="1"/>
  <c r="AI91" i="1"/>
  <c r="AH51" i="1"/>
  <c r="AU51" i="1"/>
  <c r="AV51" i="1"/>
  <c r="AI51" i="1"/>
  <c r="AX51" i="1" s="1"/>
  <c r="AH748" i="1"/>
  <c r="AU748" i="1"/>
  <c r="AV748" i="1"/>
  <c r="AI748" i="1"/>
  <c r="AH17" i="1"/>
  <c r="AU17" i="1"/>
  <c r="AV17" i="1"/>
  <c r="AI17" i="1"/>
  <c r="AH749" i="1"/>
  <c r="AU749" i="1"/>
  <c r="AV749" i="1"/>
  <c r="AI749" i="1"/>
  <c r="AH5" i="1"/>
  <c r="AU5" i="1"/>
  <c r="AV5" i="1"/>
  <c r="AI5" i="1"/>
  <c r="AH389" i="1"/>
  <c r="AU389" i="1"/>
  <c r="AV389" i="1"/>
  <c r="AI389" i="1"/>
  <c r="AH54" i="1"/>
  <c r="AU54" i="1"/>
  <c r="AV54" i="1"/>
  <c r="AI54" i="1"/>
  <c r="AW54" i="1" s="1"/>
  <c r="AH747" i="1"/>
  <c r="AU747" i="1"/>
  <c r="AV747" i="1"/>
  <c r="AI747" i="1"/>
  <c r="AH53" i="1"/>
  <c r="AU53" i="1"/>
  <c r="AV53" i="1"/>
  <c r="AI53" i="1"/>
  <c r="AH750" i="1"/>
  <c r="AU750" i="1"/>
  <c r="AV750" i="1"/>
  <c r="AI750" i="1"/>
  <c r="AH15" i="1"/>
  <c r="AU15" i="1"/>
  <c r="AV15" i="1"/>
  <c r="AI15" i="1"/>
  <c r="AW15" i="1" s="1"/>
  <c r="AH93" i="1"/>
  <c r="AU93" i="1"/>
  <c r="AV93" i="1"/>
  <c r="AI93" i="1"/>
  <c r="AH16" i="1"/>
  <c r="AU16" i="1"/>
  <c r="AV16" i="1"/>
  <c r="AI16" i="1"/>
  <c r="AZ16" i="1" s="1"/>
  <c r="AH94" i="1"/>
  <c r="AU94" i="1"/>
  <c r="AV94" i="1"/>
  <c r="AI94" i="1"/>
  <c r="AH49" i="1"/>
  <c r="AU49" i="1"/>
  <c r="AV49" i="1"/>
  <c r="AI49" i="1"/>
  <c r="AZ49" i="1" s="1"/>
  <c r="AH390" i="1"/>
  <c r="AU390" i="1"/>
  <c r="AV390" i="1"/>
  <c r="AI390" i="1"/>
  <c r="AH365" i="1"/>
  <c r="AU365" i="1"/>
  <c r="AV365" i="1"/>
  <c r="AI365" i="1"/>
  <c r="AH31" i="1"/>
  <c r="AU31" i="1"/>
  <c r="AV31" i="1"/>
  <c r="AI31" i="1"/>
  <c r="AH169" i="1"/>
  <c r="AU169" i="1"/>
  <c r="AV169" i="1"/>
  <c r="AI169" i="1"/>
  <c r="AH692" i="1"/>
  <c r="AU692" i="1"/>
  <c r="AV692" i="1"/>
  <c r="AI692" i="1"/>
  <c r="AH197" i="1"/>
  <c r="AU197" i="1"/>
  <c r="AV197" i="1"/>
  <c r="AI197" i="1"/>
  <c r="AX197" i="1" s="1"/>
  <c r="AH677" i="1"/>
  <c r="AU677" i="1"/>
  <c r="AV677" i="1"/>
  <c r="AI677" i="1"/>
  <c r="AH366" i="1"/>
  <c r="AU366" i="1"/>
  <c r="AV366" i="1"/>
  <c r="AI366" i="1"/>
  <c r="AW366" i="1" s="1"/>
  <c r="AH34" i="1"/>
  <c r="AU34" i="1"/>
  <c r="AV34" i="1"/>
  <c r="AI34" i="1"/>
  <c r="AH166" i="1"/>
  <c r="AU166" i="1"/>
  <c r="AV166" i="1"/>
  <c r="AI166" i="1"/>
  <c r="AH196" i="1"/>
  <c r="AU196" i="1"/>
  <c r="AV196" i="1"/>
  <c r="AI196" i="1"/>
  <c r="AH683" i="1"/>
  <c r="AU683" i="1"/>
  <c r="AV683" i="1"/>
  <c r="AI683" i="1"/>
  <c r="AW683" i="1" s="1"/>
  <c r="AH368" i="1"/>
  <c r="AU368" i="1"/>
  <c r="AV368" i="1"/>
  <c r="AI368" i="1"/>
  <c r="AH33" i="1"/>
  <c r="AU33" i="1"/>
  <c r="AV33" i="1"/>
  <c r="AI33" i="1"/>
  <c r="AH170" i="1"/>
  <c r="AU170" i="1"/>
  <c r="AV170" i="1"/>
  <c r="AI170" i="1"/>
  <c r="AH695" i="1"/>
  <c r="AU695" i="1"/>
  <c r="AV695" i="1"/>
  <c r="AI695" i="1"/>
  <c r="AX695" i="1" s="1"/>
  <c r="AH202" i="1"/>
  <c r="AU202" i="1"/>
  <c r="AV202" i="1"/>
  <c r="AI202" i="1"/>
  <c r="AH681" i="1"/>
  <c r="AU681" i="1"/>
  <c r="AV681" i="1"/>
  <c r="AI681" i="1"/>
  <c r="AH371" i="1"/>
  <c r="AU371" i="1"/>
  <c r="AV371" i="1"/>
  <c r="AI371" i="1"/>
  <c r="AH36" i="1"/>
  <c r="AU36" i="1"/>
  <c r="AV36" i="1"/>
  <c r="AI36" i="1"/>
  <c r="AH165" i="1"/>
  <c r="AU165" i="1"/>
  <c r="AV165" i="1"/>
  <c r="AI165" i="1"/>
  <c r="AH693" i="1"/>
  <c r="AU693" i="1"/>
  <c r="AV693" i="1"/>
  <c r="AI693" i="1"/>
  <c r="AW693" i="1" s="1"/>
  <c r="AH195" i="1"/>
  <c r="AU195" i="1"/>
  <c r="AV195" i="1"/>
  <c r="AI195" i="1"/>
  <c r="AH682" i="1"/>
  <c r="AU682" i="1"/>
  <c r="AV682" i="1"/>
  <c r="AI682" i="1"/>
  <c r="AZ682" i="1" s="1"/>
  <c r="AH367" i="1"/>
  <c r="AU367" i="1"/>
  <c r="AV367" i="1"/>
  <c r="AI367" i="1"/>
  <c r="AH694" i="1"/>
  <c r="AU694" i="1"/>
  <c r="AV694" i="1"/>
  <c r="AI694" i="1"/>
  <c r="AH203" i="1"/>
  <c r="AU203" i="1"/>
  <c r="AV203" i="1"/>
  <c r="AI203" i="1"/>
  <c r="AH680" i="1"/>
  <c r="AU680" i="1"/>
  <c r="AV680" i="1"/>
  <c r="AI680" i="1"/>
  <c r="AW680" i="1" s="1"/>
  <c r="AH32" i="1"/>
  <c r="AU32" i="1"/>
  <c r="AV32" i="1"/>
  <c r="AI32" i="1"/>
  <c r="AH696" i="1"/>
  <c r="AU696" i="1"/>
  <c r="AV696" i="1"/>
  <c r="AI696" i="1"/>
  <c r="AZ696" i="1" s="1"/>
  <c r="AH364" i="1"/>
  <c r="AU364" i="1"/>
  <c r="AV364" i="1"/>
  <c r="AI364" i="1"/>
  <c r="AH35" i="1"/>
  <c r="AU35" i="1"/>
  <c r="AV35" i="1"/>
  <c r="AI35" i="1"/>
  <c r="AH167" i="1"/>
  <c r="AU167" i="1"/>
  <c r="AV167" i="1"/>
  <c r="AI167" i="1"/>
  <c r="AH690" i="1"/>
  <c r="AU690" i="1"/>
  <c r="AV690" i="1"/>
  <c r="AI690" i="1"/>
  <c r="AH201" i="1"/>
  <c r="AU201" i="1"/>
  <c r="AV201" i="1"/>
  <c r="AI201" i="1"/>
  <c r="AH679" i="1"/>
  <c r="AU679" i="1"/>
  <c r="AV679" i="1"/>
  <c r="AI679" i="1"/>
  <c r="AX679" i="1" s="1"/>
  <c r="AH28" i="1"/>
  <c r="AU28" i="1"/>
  <c r="AV28" i="1"/>
  <c r="AI28" i="1"/>
  <c r="AH288" i="1"/>
  <c r="AU288" i="1"/>
  <c r="AV288" i="1"/>
  <c r="AI288" i="1"/>
  <c r="AH27" i="1"/>
  <c r="AU27" i="1"/>
  <c r="AV27" i="1"/>
  <c r="AI27" i="1"/>
  <c r="AH290" i="1"/>
  <c r="AU290" i="1"/>
  <c r="AV290" i="1"/>
  <c r="AI290" i="1"/>
  <c r="AH23" i="1"/>
  <c r="AU23" i="1"/>
  <c r="AV23" i="1"/>
  <c r="AI23" i="1"/>
  <c r="AH291" i="1"/>
  <c r="AU291" i="1"/>
  <c r="AV291" i="1"/>
  <c r="AI291" i="1"/>
  <c r="AX291" i="1" s="1"/>
  <c r="AH29" i="1"/>
  <c r="AU29" i="1"/>
  <c r="AV29" i="1"/>
  <c r="AI29" i="1"/>
  <c r="AH287" i="1"/>
  <c r="AU287" i="1"/>
  <c r="AV287" i="1"/>
  <c r="AI287" i="1"/>
  <c r="AW287" i="1" s="1"/>
  <c r="AH24" i="1"/>
  <c r="AU24" i="1"/>
  <c r="AV24" i="1"/>
  <c r="AI24" i="1"/>
  <c r="AH289" i="1"/>
  <c r="AU289" i="1"/>
  <c r="AV289" i="1"/>
  <c r="AI289" i="1"/>
  <c r="AW289" i="1" s="1"/>
  <c r="AH26" i="1"/>
  <c r="AU26" i="1"/>
  <c r="AV26" i="1"/>
  <c r="AI26" i="1"/>
  <c r="AH293" i="1"/>
  <c r="AU293" i="1"/>
  <c r="AV293" i="1"/>
  <c r="AI293" i="1"/>
  <c r="AZ293" i="1" s="1"/>
  <c r="AH25" i="1"/>
  <c r="AU25" i="1"/>
  <c r="AV25" i="1"/>
  <c r="AI25" i="1"/>
  <c r="AH292" i="1"/>
  <c r="AU292" i="1"/>
  <c r="AV292" i="1"/>
  <c r="AI292" i="1"/>
  <c r="AW292" i="1" s="1"/>
  <c r="AH547" i="1"/>
  <c r="AU547" i="1"/>
  <c r="AV547" i="1"/>
  <c r="AI547" i="1"/>
  <c r="AH331" i="1"/>
  <c r="AU331" i="1"/>
  <c r="AV331" i="1"/>
  <c r="AI331" i="1"/>
  <c r="AX331" i="1" s="1"/>
  <c r="AH327" i="1"/>
  <c r="AU327" i="1"/>
  <c r="AV327" i="1"/>
  <c r="AI327" i="1"/>
  <c r="AH138" i="1"/>
  <c r="AU138" i="1"/>
  <c r="AV138" i="1"/>
  <c r="AI138" i="1"/>
  <c r="AX138" i="1" s="1"/>
  <c r="AH545" i="1"/>
  <c r="AU545" i="1"/>
  <c r="AV545" i="1"/>
  <c r="AI545" i="1"/>
  <c r="AH329" i="1"/>
  <c r="AU329" i="1"/>
  <c r="AV329" i="1"/>
  <c r="AI329" i="1"/>
  <c r="AZ329" i="1" s="1"/>
  <c r="AH139" i="1"/>
  <c r="AU139" i="1"/>
  <c r="AV139" i="1"/>
  <c r="AI139" i="1"/>
  <c r="AH438" i="1"/>
  <c r="AU438" i="1"/>
  <c r="AV438" i="1"/>
  <c r="AI438" i="1"/>
  <c r="AX438" i="1" s="1"/>
  <c r="AH387" i="1"/>
  <c r="AU387" i="1"/>
  <c r="AV387" i="1"/>
  <c r="AI387" i="1"/>
  <c r="AH444" i="1"/>
  <c r="AU444" i="1"/>
  <c r="AV444" i="1"/>
  <c r="AI444" i="1"/>
  <c r="AX444" i="1" s="1"/>
  <c r="AH388" i="1"/>
  <c r="AU388" i="1"/>
  <c r="AV388" i="1"/>
  <c r="AI388" i="1"/>
  <c r="AH490" i="1"/>
  <c r="AU490" i="1"/>
  <c r="AV490" i="1"/>
  <c r="AI490" i="1"/>
  <c r="AW490" i="1" s="1"/>
  <c r="AH443" i="1"/>
  <c r="AU443" i="1"/>
  <c r="AV443" i="1"/>
  <c r="AI443" i="1"/>
  <c r="AH546" i="1"/>
  <c r="AU546" i="1"/>
  <c r="AV546" i="1"/>
  <c r="AI546" i="1"/>
  <c r="AH357" i="1"/>
  <c r="AU357" i="1"/>
  <c r="AV357" i="1"/>
  <c r="AI357" i="1"/>
  <c r="AH352" i="1"/>
  <c r="AU352" i="1"/>
  <c r="AV352" i="1"/>
  <c r="AI352" i="1"/>
  <c r="AH377" i="1"/>
  <c r="AU377" i="1"/>
  <c r="AV377" i="1"/>
  <c r="AI377" i="1"/>
  <c r="AH333" i="1"/>
  <c r="AU333" i="1"/>
  <c r="AV333" i="1"/>
  <c r="AI333" i="1"/>
  <c r="AX333" i="1" s="1"/>
  <c r="AH374" i="1"/>
  <c r="AU374" i="1"/>
  <c r="AV374" i="1"/>
  <c r="AI374" i="1"/>
  <c r="AH351" i="1"/>
  <c r="AU351" i="1"/>
  <c r="AV351" i="1"/>
  <c r="AI351" i="1"/>
  <c r="AH316" i="1"/>
  <c r="AU316" i="1"/>
  <c r="AV316" i="1"/>
  <c r="AI316" i="1"/>
  <c r="AH332" i="1"/>
  <c r="AU332" i="1"/>
  <c r="AV332" i="1"/>
  <c r="AI332" i="1"/>
  <c r="AX332" i="1" s="1"/>
  <c r="AH315" i="1"/>
  <c r="AU315" i="1"/>
  <c r="AV315" i="1"/>
  <c r="AI315" i="1"/>
  <c r="AH491" i="1"/>
  <c r="AU491" i="1"/>
  <c r="AV491" i="1"/>
  <c r="AI491" i="1"/>
  <c r="AW491" i="1" s="1"/>
  <c r="AH446" i="1"/>
  <c r="AU446" i="1"/>
  <c r="AV446" i="1"/>
  <c r="AI446" i="1"/>
  <c r="AH445" i="1"/>
  <c r="AU445" i="1"/>
  <c r="AV445" i="1"/>
  <c r="AI445" i="1"/>
  <c r="AW445" i="1" s="1"/>
  <c r="AH644" i="1"/>
  <c r="AU644" i="1"/>
  <c r="AV644" i="1"/>
  <c r="AI644" i="1"/>
  <c r="AH541" i="1"/>
  <c r="AU541" i="1"/>
  <c r="AV541" i="1"/>
  <c r="AI541" i="1"/>
  <c r="AW541" i="1" s="1"/>
  <c r="AH336" i="1"/>
  <c r="AU336" i="1"/>
  <c r="AV336" i="1"/>
  <c r="AI336" i="1"/>
  <c r="AH645" i="1"/>
  <c r="AU645" i="1"/>
  <c r="AV645" i="1"/>
  <c r="AI645" i="1"/>
  <c r="AW645" i="1" s="1"/>
  <c r="AH540" i="1"/>
  <c r="AU540" i="1"/>
  <c r="AV540" i="1"/>
  <c r="AI540" i="1"/>
  <c r="AH330" i="1"/>
  <c r="AU330" i="1"/>
  <c r="AV330" i="1"/>
  <c r="AI330" i="1"/>
  <c r="AW330" i="1" s="1"/>
  <c r="AH642" i="1"/>
  <c r="AU642" i="1"/>
  <c r="AV642" i="1"/>
  <c r="AI642" i="1"/>
  <c r="AH542" i="1"/>
  <c r="AU542" i="1"/>
  <c r="AV542" i="1"/>
  <c r="AI542" i="1"/>
  <c r="AH328" i="1"/>
  <c r="AU328" i="1"/>
  <c r="AV328" i="1"/>
  <c r="AI328" i="1"/>
  <c r="AH648" i="1"/>
  <c r="AU648" i="1"/>
  <c r="AV648" i="1"/>
  <c r="AI648" i="1"/>
  <c r="AZ648" i="1" s="1"/>
  <c r="AH539" i="1"/>
  <c r="AU539" i="1"/>
  <c r="AV539" i="1"/>
  <c r="AI539" i="1"/>
  <c r="AH335" i="1"/>
  <c r="AU335" i="1"/>
  <c r="AV335" i="1"/>
  <c r="AI335" i="1"/>
  <c r="AX335" i="1" s="1"/>
  <c r="AH495" i="1"/>
  <c r="AU495" i="1"/>
  <c r="AV495" i="1"/>
  <c r="AI495" i="1"/>
  <c r="AH441" i="1"/>
  <c r="AU441" i="1"/>
  <c r="AV441" i="1"/>
  <c r="AI441" i="1"/>
  <c r="AH492" i="1"/>
  <c r="AU492" i="1"/>
  <c r="AV492" i="1"/>
  <c r="AI492" i="1"/>
  <c r="AH440" i="1"/>
  <c r="AU440" i="1"/>
  <c r="AV440" i="1"/>
  <c r="AI440" i="1"/>
  <c r="AZ440" i="1" s="1"/>
  <c r="AH493" i="1"/>
  <c r="AU493" i="1"/>
  <c r="AV493" i="1"/>
  <c r="AI493" i="1"/>
  <c r="AH442" i="1"/>
  <c r="AU442" i="1"/>
  <c r="AV442" i="1"/>
  <c r="AI442" i="1"/>
  <c r="AH494" i="1"/>
  <c r="AU494" i="1"/>
  <c r="AV494" i="1"/>
  <c r="AI494" i="1"/>
  <c r="AH439" i="1"/>
  <c r="AU439" i="1"/>
  <c r="AV439" i="1"/>
  <c r="AI439" i="1"/>
  <c r="AW439" i="1" s="1"/>
  <c r="AH647" i="1"/>
  <c r="AU647" i="1"/>
  <c r="AV647" i="1"/>
  <c r="AI647" i="1"/>
  <c r="AH334" i="1"/>
  <c r="AU334" i="1"/>
  <c r="AV334" i="1"/>
  <c r="AI334" i="1"/>
  <c r="AW334" i="1" s="1"/>
  <c r="AH375" i="1"/>
  <c r="AU375" i="1"/>
  <c r="AV375" i="1"/>
  <c r="AI375" i="1"/>
  <c r="AH353" i="1"/>
  <c r="AU353" i="1"/>
  <c r="AV353" i="1"/>
  <c r="AI353" i="1"/>
  <c r="AH376" i="1"/>
  <c r="AU376" i="1"/>
  <c r="AV376" i="1"/>
  <c r="AI376" i="1"/>
  <c r="AH41" i="1"/>
  <c r="AU41" i="1"/>
  <c r="AV41" i="1"/>
  <c r="AI41" i="1"/>
  <c r="AW41" i="1" s="1"/>
  <c r="AH594" i="1"/>
  <c r="AU594" i="1"/>
  <c r="AV594" i="1"/>
  <c r="AI594" i="1"/>
  <c r="AH97" i="1"/>
  <c r="AU97" i="1"/>
  <c r="AV97" i="1"/>
  <c r="AI97" i="1"/>
  <c r="AZ97" i="1" s="1"/>
  <c r="AH40" i="1"/>
  <c r="AU40" i="1"/>
  <c r="AV40" i="1"/>
  <c r="AI40" i="1"/>
  <c r="AH592" i="1"/>
  <c r="AU592" i="1"/>
  <c r="AV592" i="1"/>
  <c r="AI592" i="1"/>
  <c r="AH98" i="1"/>
  <c r="AU98" i="1"/>
  <c r="AV98" i="1"/>
  <c r="AI98" i="1"/>
  <c r="AH39" i="1"/>
  <c r="AU39" i="1"/>
  <c r="AV39" i="1"/>
  <c r="AI39" i="1"/>
  <c r="AZ39" i="1" s="1"/>
  <c r="AH591" i="1"/>
  <c r="AU591" i="1"/>
  <c r="AV591" i="1"/>
  <c r="AI591" i="1"/>
  <c r="AH95" i="1"/>
  <c r="AU95" i="1"/>
  <c r="AV95" i="1"/>
  <c r="AI95" i="1"/>
  <c r="AX95" i="1" s="1"/>
  <c r="AH45" i="1"/>
  <c r="AU45" i="1"/>
  <c r="AV45" i="1"/>
  <c r="AI45" i="1"/>
  <c r="AH595" i="1"/>
  <c r="AU595" i="1"/>
  <c r="AV595" i="1"/>
  <c r="AI595" i="1"/>
  <c r="AH96" i="1"/>
  <c r="AU96" i="1"/>
  <c r="AV96" i="1"/>
  <c r="AI96" i="1"/>
  <c r="AH47" i="1"/>
  <c r="AU47" i="1"/>
  <c r="AV47" i="1"/>
  <c r="AI47" i="1"/>
  <c r="AW47" i="1" s="1"/>
  <c r="AH593" i="1"/>
  <c r="AU593" i="1"/>
  <c r="AV593" i="1"/>
  <c r="AI593" i="1"/>
  <c r="AH99" i="1"/>
  <c r="AU99" i="1"/>
  <c r="AV99" i="1"/>
  <c r="AI99" i="1"/>
  <c r="AX99" i="1" s="1"/>
  <c r="AH359" i="1"/>
  <c r="AU359" i="1"/>
  <c r="AV359" i="1"/>
  <c r="AI359" i="1"/>
  <c r="AH280" i="1"/>
  <c r="AU280" i="1"/>
  <c r="AV280" i="1"/>
  <c r="AI280" i="1"/>
  <c r="AH281" i="1"/>
  <c r="AU281" i="1"/>
  <c r="AV281" i="1"/>
  <c r="AI281" i="1"/>
  <c r="AH354" i="1"/>
  <c r="AU354" i="1"/>
  <c r="AV354" i="1"/>
  <c r="AI354" i="1"/>
  <c r="AH279" i="1"/>
  <c r="AU279" i="1"/>
  <c r="AV279" i="1"/>
  <c r="AI279" i="1"/>
  <c r="AH44" i="1"/>
  <c r="AU44" i="1"/>
  <c r="AV44" i="1"/>
  <c r="AI44" i="1"/>
  <c r="AH475" i="1"/>
  <c r="AU475" i="1"/>
  <c r="AV475" i="1"/>
  <c r="AI475" i="1"/>
  <c r="AH105" i="1"/>
  <c r="AU105" i="1"/>
  <c r="AV105" i="1"/>
  <c r="AI105" i="1"/>
  <c r="AW105" i="1" s="1"/>
  <c r="AH46" i="1"/>
  <c r="AU46" i="1"/>
  <c r="AV46" i="1"/>
  <c r="AI46" i="1"/>
  <c r="AH472" i="1"/>
  <c r="AU472" i="1"/>
  <c r="AV472" i="1"/>
  <c r="AI472" i="1"/>
  <c r="AX472" i="1" s="1"/>
  <c r="AH101" i="1"/>
  <c r="AU101" i="1"/>
  <c r="AV101" i="1"/>
  <c r="AI101" i="1"/>
  <c r="AH838" i="1"/>
  <c r="AU838" i="1"/>
  <c r="AV838" i="1"/>
  <c r="AI838" i="1"/>
  <c r="AH71" i="1"/>
  <c r="AU71" i="1"/>
  <c r="AV71" i="1"/>
  <c r="AI71" i="1"/>
  <c r="AH725" i="1"/>
  <c r="AU725" i="1"/>
  <c r="AV725" i="1"/>
  <c r="AI725" i="1"/>
  <c r="AX725" i="1" s="1"/>
  <c r="AH43" i="1"/>
  <c r="AU43" i="1"/>
  <c r="AV43" i="1"/>
  <c r="AI43" i="1"/>
  <c r="AH474" i="1"/>
  <c r="AU474" i="1"/>
  <c r="AV474" i="1"/>
  <c r="AI474" i="1"/>
  <c r="AX474" i="1" s="1"/>
  <c r="AH104" i="1"/>
  <c r="AU104" i="1"/>
  <c r="AV104" i="1"/>
  <c r="AI104" i="1"/>
  <c r="AH68" i="1"/>
  <c r="AU68" i="1"/>
  <c r="AV68" i="1"/>
  <c r="AI68" i="1"/>
  <c r="AW68" i="1" s="1"/>
  <c r="AH473" i="1"/>
  <c r="AU473" i="1"/>
  <c r="AV473" i="1"/>
  <c r="AI473" i="1"/>
  <c r="AH102" i="1"/>
  <c r="AU102" i="1"/>
  <c r="AV102" i="1"/>
  <c r="AI102" i="1"/>
  <c r="AW102" i="1" s="1"/>
  <c r="AH69" i="1"/>
  <c r="AU69" i="1"/>
  <c r="AV69" i="1"/>
  <c r="AI69" i="1"/>
  <c r="AH471" i="1"/>
  <c r="AU471" i="1"/>
  <c r="AV471" i="1"/>
  <c r="AI471" i="1"/>
  <c r="AZ471" i="1" s="1"/>
  <c r="AH103" i="1"/>
  <c r="AU103" i="1"/>
  <c r="AV103" i="1"/>
  <c r="AI103" i="1"/>
  <c r="AH646" i="1"/>
  <c r="AU646" i="1"/>
  <c r="AV646" i="1"/>
  <c r="AI646" i="1"/>
  <c r="AW646" i="1" s="1"/>
  <c r="AH543" i="1"/>
  <c r="AU543" i="1"/>
  <c r="AV543" i="1"/>
  <c r="AI543" i="1"/>
  <c r="AH85" i="1"/>
  <c r="AU85" i="1"/>
  <c r="AV85" i="1"/>
  <c r="AI85" i="1"/>
  <c r="AH649" i="1"/>
  <c r="AU649" i="1"/>
  <c r="AV649" i="1"/>
  <c r="AI649" i="1"/>
  <c r="AH544" i="1"/>
  <c r="AU544" i="1"/>
  <c r="AV544" i="1"/>
  <c r="AI544" i="1"/>
  <c r="AW544" i="1" s="1"/>
  <c r="AH86" i="1"/>
  <c r="AU86" i="1"/>
  <c r="AV86" i="1"/>
  <c r="AI86" i="1"/>
  <c r="AH643" i="1"/>
  <c r="AU643" i="1"/>
  <c r="AV643" i="1"/>
  <c r="AI643" i="1"/>
  <c r="AH258" i="1"/>
  <c r="AU258" i="1"/>
  <c r="AV258" i="1"/>
  <c r="AI258" i="1"/>
  <c r="AH82" i="1"/>
  <c r="AU82" i="1"/>
  <c r="AV82" i="1"/>
  <c r="AI82" i="1"/>
  <c r="AZ82" i="1" s="1"/>
  <c r="AH514" i="1"/>
  <c r="AU514" i="1"/>
  <c r="AV514" i="1"/>
  <c r="AI514" i="1"/>
  <c r="AH257" i="1"/>
  <c r="AU257" i="1"/>
  <c r="AV257" i="1"/>
  <c r="AI257" i="1"/>
  <c r="AH83" i="1"/>
  <c r="AU83" i="1"/>
  <c r="AV83" i="1"/>
  <c r="AI83" i="1"/>
  <c r="AH515" i="1"/>
  <c r="AU515" i="1"/>
  <c r="AV515" i="1"/>
  <c r="AI515" i="1"/>
  <c r="AH256" i="1"/>
  <c r="AU256" i="1"/>
  <c r="AV256" i="1"/>
  <c r="AI256" i="1"/>
  <c r="AH84" i="1"/>
  <c r="AU84" i="1"/>
  <c r="AV84" i="1"/>
  <c r="AI84" i="1"/>
  <c r="AW84" i="1" s="1"/>
  <c r="AH837" i="1"/>
  <c r="AU837" i="1"/>
  <c r="AV837" i="1"/>
  <c r="AI837" i="1"/>
  <c r="AH72" i="1"/>
  <c r="AU72" i="1"/>
  <c r="AV72" i="1"/>
  <c r="AI72" i="1"/>
  <c r="AH726" i="1"/>
  <c r="AU726" i="1"/>
  <c r="AV726" i="1"/>
  <c r="AI726" i="1"/>
  <c r="AH355" i="1"/>
  <c r="AU355" i="1"/>
  <c r="AV355" i="1"/>
  <c r="AI355" i="1"/>
  <c r="AH137" i="1"/>
  <c r="AU137" i="1"/>
  <c r="AV137" i="1"/>
  <c r="AI137" i="1"/>
  <c r="AH358" i="1"/>
  <c r="AU358" i="1"/>
  <c r="AV358" i="1"/>
  <c r="AI358" i="1"/>
  <c r="AX358" i="1" s="1"/>
  <c r="AH140" i="1"/>
  <c r="AU140" i="1"/>
  <c r="AV140" i="1"/>
  <c r="AI140" i="1"/>
  <c r="AH356" i="1"/>
  <c r="AU356" i="1"/>
  <c r="AV356" i="1"/>
  <c r="AI356" i="1"/>
  <c r="AH836" i="1"/>
  <c r="AU836" i="1"/>
  <c r="AV836" i="1"/>
  <c r="AI836" i="1"/>
  <c r="AH70" i="1"/>
  <c r="AU70" i="1"/>
  <c r="AV70" i="1"/>
  <c r="AI70" i="1"/>
  <c r="AW70" i="1" s="1"/>
  <c r="AH724" i="1"/>
  <c r="AU724" i="1"/>
  <c r="AV724" i="1"/>
  <c r="AI724" i="1"/>
  <c r="BH1402" i="4"/>
  <c r="BH1401" i="4"/>
  <c r="BH1400" i="4"/>
  <c r="BH1399" i="4"/>
  <c r="BH1398" i="4"/>
  <c r="BH1397" i="4"/>
  <c r="BH1396" i="4"/>
  <c r="BH1074" i="4"/>
  <c r="BH1315" i="4"/>
  <c r="BH391" i="4"/>
  <c r="BH646" i="4"/>
  <c r="BH30" i="4"/>
  <c r="BH395" i="4"/>
  <c r="BH541" i="4"/>
  <c r="BH373" i="4"/>
  <c r="BH302" i="4"/>
  <c r="BH235" i="4"/>
  <c r="BH657" i="4"/>
  <c r="BH301" i="4"/>
  <c r="BH218" i="4"/>
  <c r="BH36" i="4"/>
  <c r="BH501" i="4"/>
  <c r="BH35" i="4"/>
  <c r="BH110" i="4"/>
  <c r="BH500" i="4"/>
  <c r="BH34" i="4"/>
  <c r="BH1303" i="4"/>
  <c r="BH486" i="4"/>
  <c r="BH308" i="4"/>
  <c r="BH232" i="4"/>
  <c r="BH33" i="4"/>
  <c r="BH306" i="4"/>
  <c r="BH154" i="4"/>
  <c r="BH962" i="4"/>
  <c r="BH1063" i="4"/>
  <c r="BH663" i="4"/>
  <c r="BH482" i="4"/>
  <c r="BH952" i="4"/>
  <c r="BH1151" i="4"/>
  <c r="BH1404" i="4"/>
  <c r="BH1254" i="4"/>
  <c r="BH1430" i="4"/>
  <c r="BJ136" i="3"/>
  <c r="BJ197" i="3"/>
  <c r="BJ112" i="3"/>
  <c r="BJ111" i="3"/>
  <c r="BJ65" i="3"/>
  <c r="BJ194" i="3"/>
  <c r="BJ110" i="3"/>
  <c r="BJ49" i="3"/>
  <c r="BJ161" i="3"/>
  <c r="BJ64" i="3"/>
  <c r="BJ159" i="3"/>
  <c r="AV572" i="4"/>
  <c r="AW572" i="4"/>
  <c r="AX572" i="4"/>
  <c r="AY572" i="4"/>
  <c r="AV588" i="4"/>
  <c r="AW588" i="4"/>
  <c r="AZ588" i="4" s="1"/>
  <c r="AX588" i="4"/>
  <c r="AY588" i="4"/>
  <c r="AV459" i="4"/>
  <c r="AW459" i="4"/>
  <c r="BA459" i="4" s="1"/>
  <c r="AX459" i="4"/>
  <c r="AY459" i="4"/>
  <c r="AV1226" i="4"/>
  <c r="AW1226" i="4"/>
  <c r="AX1226" i="4"/>
  <c r="AY1226" i="4"/>
  <c r="AV571" i="4"/>
  <c r="AW571" i="4"/>
  <c r="AX571" i="4"/>
  <c r="AY571" i="4"/>
  <c r="AV905" i="4"/>
  <c r="AW905" i="4"/>
  <c r="BA905" i="4" s="1"/>
  <c r="AX905" i="4"/>
  <c r="AY905" i="4"/>
  <c r="AV570" i="4"/>
  <c r="AW570" i="4"/>
  <c r="AX570" i="4"/>
  <c r="AY570" i="4"/>
  <c r="AV587" i="4"/>
  <c r="AW587" i="4"/>
  <c r="AX587" i="4"/>
  <c r="AY587" i="4"/>
  <c r="AV458" i="4"/>
  <c r="AW458" i="4"/>
  <c r="AX458" i="4"/>
  <c r="AY458" i="4"/>
  <c r="AV1225" i="4"/>
  <c r="AW1225" i="4"/>
  <c r="AX1225" i="4"/>
  <c r="AY1225" i="4"/>
  <c r="AV569" i="4"/>
  <c r="AW569" i="4"/>
  <c r="AX569" i="4"/>
  <c r="AY569" i="4"/>
  <c r="AV1224" i="4"/>
  <c r="AW1224" i="4"/>
  <c r="BA1224" i="4" s="1"/>
  <c r="AX1224" i="4"/>
  <c r="AY1224" i="4"/>
  <c r="AV568" i="4"/>
  <c r="AW568" i="4"/>
  <c r="BA568" i="4" s="1"/>
  <c r="AX568" i="4"/>
  <c r="AY568" i="4"/>
  <c r="AV1356" i="4"/>
  <c r="AW1356" i="4"/>
  <c r="AX1356" i="4"/>
  <c r="AY1356" i="4"/>
  <c r="AV786" i="4"/>
  <c r="AW786" i="4"/>
  <c r="AX786" i="4"/>
  <c r="AY786" i="4"/>
  <c r="AV1355" i="4"/>
  <c r="AW1355" i="4"/>
  <c r="AX1355" i="4"/>
  <c r="AY1355" i="4"/>
  <c r="AV1354" i="4"/>
  <c r="AW1354" i="4"/>
  <c r="AX1354" i="4"/>
  <c r="AY1354" i="4"/>
  <c r="AV853" i="4"/>
  <c r="AW853" i="4"/>
  <c r="AX853" i="4"/>
  <c r="AY853" i="4"/>
  <c r="AV785" i="4"/>
  <c r="AW785" i="4"/>
  <c r="AX785" i="4"/>
  <c r="AY785" i="4"/>
  <c r="AV1353" i="4"/>
  <c r="AW1353" i="4"/>
  <c r="AX1353" i="4"/>
  <c r="AY1353" i="4"/>
  <c r="AV1386" i="4"/>
  <c r="AW1386" i="4"/>
  <c r="AX1386" i="4"/>
  <c r="AY1386" i="4"/>
  <c r="AV1402" i="4"/>
  <c r="AW1402" i="4"/>
  <c r="AX1402" i="4"/>
  <c r="AY1402" i="4"/>
  <c r="AV1401" i="4"/>
  <c r="AW1401" i="4"/>
  <c r="AX1401" i="4"/>
  <c r="AY1401" i="4"/>
  <c r="AV1110" i="4"/>
  <c r="AW1110" i="4"/>
  <c r="AX1110" i="4"/>
  <c r="AY1110" i="4"/>
  <c r="AV1400" i="4"/>
  <c r="AW1400" i="4"/>
  <c r="AX1400" i="4"/>
  <c r="AY1400" i="4"/>
  <c r="AV1093" i="4"/>
  <c r="AW1093" i="4"/>
  <c r="AX1093" i="4"/>
  <c r="AY1093" i="4"/>
  <c r="AV1352" i="4"/>
  <c r="AW1352" i="4"/>
  <c r="AX1352" i="4"/>
  <c r="AY1352" i="4"/>
  <c r="AV1351" i="4"/>
  <c r="AW1351" i="4"/>
  <c r="BA1351" i="4" s="1"/>
  <c r="AX1351" i="4"/>
  <c r="AY1351" i="4"/>
  <c r="AV1092" i="4"/>
  <c r="AW1092" i="4"/>
  <c r="AX1092" i="4"/>
  <c r="AY1092" i="4"/>
  <c r="AV1350" i="4"/>
  <c r="AW1350" i="4"/>
  <c r="AX1350" i="4"/>
  <c r="AY1350" i="4"/>
  <c r="AV1230" i="4"/>
  <c r="AW1230" i="4"/>
  <c r="AX1230" i="4"/>
  <c r="AY1230" i="4"/>
  <c r="AV1108" i="4"/>
  <c r="AW1108" i="4"/>
  <c r="AX1108" i="4"/>
  <c r="AY1108" i="4"/>
  <c r="AV1107" i="4"/>
  <c r="AW1107" i="4"/>
  <c r="BA1107" i="4" s="1"/>
  <c r="AX1107" i="4"/>
  <c r="AY1107" i="4"/>
  <c r="AV1399" i="4"/>
  <c r="AW1399" i="4"/>
  <c r="AX1399" i="4"/>
  <c r="AY1399" i="4"/>
  <c r="AV1106" i="4"/>
  <c r="AW1106" i="4"/>
  <c r="AX1106" i="4"/>
  <c r="AY1106" i="4"/>
  <c r="AV1398" i="4"/>
  <c r="AW1398" i="4"/>
  <c r="BA1398" i="4" s="1"/>
  <c r="AX1398" i="4"/>
  <c r="AY1398" i="4"/>
  <c r="AV1105" i="4"/>
  <c r="AW1105" i="4"/>
  <c r="AX1105" i="4"/>
  <c r="AY1105" i="4"/>
  <c r="AV1397" i="4"/>
  <c r="AW1397" i="4"/>
  <c r="BA1397" i="4" s="1"/>
  <c r="AX1397" i="4"/>
  <c r="AY1397" i="4"/>
  <c r="AV1396" i="4"/>
  <c r="AW1396" i="4"/>
  <c r="AX1396" i="4"/>
  <c r="AY1396" i="4"/>
  <c r="AV1414" i="4"/>
  <c r="AW1414" i="4"/>
  <c r="AX1414" i="4"/>
  <c r="AY1414" i="4"/>
  <c r="AV1364" i="4"/>
  <c r="AW1364" i="4"/>
  <c r="AX1364" i="4"/>
  <c r="AY1364" i="4"/>
  <c r="AV1413" i="4"/>
  <c r="AW1413" i="4"/>
  <c r="BA1413" i="4" s="1"/>
  <c r="AX1413" i="4"/>
  <c r="AY1413" i="4"/>
  <c r="AV1412" i="4"/>
  <c r="AW1412" i="4"/>
  <c r="BA1412" i="4" s="1"/>
  <c r="AX1412" i="4"/>
  <c r="AY1412" i="4"/>
  <c r="AV1359" i="4"/>
  <c r="AW1359" i="4"/>
  <c r="BA1359" i="4" s="1"/>
  <c r="AX1359" i="4"/>
  <c r="AY1359" i="4"/>
  <c r="AV1411" i="4"/>
  <c r="AW1411" i="4"/>
  <c r="AX1411" i="4"/>
  <c r="AY1411" i="4"/>
  <c r="AV288" i="4"/>
  <c r="AW288" i="4"/>
  <c r="BA288" i="4" s="1"/>
  <c r="AX288" i="4"/>
  <c r="AY288" i="4"/>
  <c r="AV271" i="4"/>
  <c r="AW271" i="4"/>
  <c r="AX271" i="4"/>
  <c r="AY271" i="4"/>
  <c r="AV270" i="4"/>
  <c r="AW270" i="4"/>
  <c r="AX270" i="4"/>
  <c r="AY270" i="4"/>
  <c r="AV834" i="4"/>
  <c r="AW834" i="4"/>
  <c r="AX834" i="4"/>
  <c r="AY834" i="4"/>
  <c r="AV128" i="4"/>
  <c r="AW128" i="4"/>
  <c r="AX128" i="4"/>
  <c r="AY128" i="4"/>
  <c r="AV287" i="4"/>
  <c r="AW287" i="4"/>
  <c r="BA287" i="4" s="1"/>
  <c r="AX287" i="4"/>
  <c r="AY287" i="4"/>
  <c r="AV269" i="4"/>
  <c r="AW269" i="4"/>
  <c r="BA269" i="4" s="1"/>
  <c r="AX269" i="4"/>
  <c r="AY269" i="4"/>
  <c r="AV268" i="4"/>
  <c r="AW268" i="4"/>
  <c r="BA268" i="4" s="1"/>
  <c r="AX268" i="4"/>
  <c r="AY268" i="4"/>
  <c r="AV58" i="4"/>
  <c r="AW58" i="4"/>
  <c r="BA58" i="4" s="1"/>
  <c r="AX58" i="4"/>
  <c r="AY58" i="4"/>
  <c r="AV286" i="4"/>
  <c r="AW286" i="4"/>
  <c r="AX286" i="4"/>
  <c r="AY286" i="4"/>
  <c r="AV267" i="4"/>
  <c r="AW267" i="4"/>
  <c r="BA267" i="4" s="1"/>
  <c r="AX267" i="4"/>
  <c r="AY267" i="4"/>
  <c r="AV266" i="4"/>
  <c r="AW266" i="4"/>
  <c r="AX266" i="4"/>
  <c r="AY266" i="4"/>
  <c r="AV573" i="4"/>
  <c r="AW573" i="4"/>
  <c r="BA573" i="4" s="1"/>
  <c r="AX573" i="4"/>
  <c r="AY573" i="4"/>
  <c r="AV57" i="4"/>
  <c r="AW57" i="4"/>
  <c r="AX57" i="4"/>
  <c r="AY57" i="4"/>
  <c r="AV127" i="4"/>
  <c r="AW127" i="4"/>
  <c r="AX127" i="4"/>
  <c r="AY127" i="4"/>
  <c r="AV1126" i="4"/>
  <c r="AW1126" i="4"/>
  <c r="AX1126" i="4"/>
  <c r="AY1126" i="4"/>
  <c r="AV1060" i="4"/>
  <c r="AW1060" i="4"/>
  <c r="AX1060" i="4"/>
  <c r="AY1060" i="4"/>
  <c r="AV1164" i="4"/>
  <c r="AW1164" i="4"/>
  <c r="AX1164" i="4"/>
  <c r="AY1164" i="4"/>
  <c r="AV285" i="4"/>
  <c r="AW285" i="4"/>
  <c r="AX285" i="4"/>
  <c r="AY285" i="4"/>
  <c r="AV265" i="4"/>
  <c r="AW265" i="4"/>
  <c r="BA265" i="4" s="1"/>
  <c r="AX265" i="4"/>
  <c r="AY265" i="4"/>
  <c r="AV264" i="4"/>
  <c r="AW264" i="4"/>
  <c r="AX264" i="4"/>
  <c r="AY264" i="4"/>
  <c r="AV833" i="4"/>
  <c r="AW833" i="4"/>
  <c r="AZ833" i="4" s="1"/>
  <c r="AX833" i="4"/>
  <c r="AY833" i="4"/>
  <c r="AV126" i="4"/>
  <c r="AW126" i="4"/>
  <c r="AX126" i="4"/>
  <c r="AY126" i="4"/>
  <c r="AV467" i="4"/>
  <c r="AW467" i="4"/>
  <c r="BA467" i="4" s="1"/>
  <c r="AX467" i="4"/>
  <c r="AY467" i="4"/>
  <c r="AV98" i="4"/>
  <c r="AW98" i="4"/>
  <c r="BA98" i="4" s="1"/>
  <c r="AX98" i="4"/>
  <c r="AY98" i="4"/>
  <c r="AV97" i="4"/>
  <c r="AW97" i="4"/>
  <c r="BA97" i="4" s="1"/>
  <c r="AX97" i="4"/>
  <c r="AY97" i="4"/>
  <c r="AV832" i="4"/>
  <c r="AW832" i="4"/>
  <c r="AX832" i="4"/>
  <c r="AY832" i="4"/>
  <c r="AV125" i="4"/>
  <c r="AW125" i="4"/>
  <c r="BA125" i="4" s="1"/>
  <c r="AX125" i="4"/>
  <c r="AY125" i="4"/>
  <c r="AV284" i="4"/>
  <c r="AW284" i="4"/>
  <c r="AZ284" i="4" s="1"/>
  <c r="AX284" i="4"/>
  <c r="AY284" i="4"/>
  <c r="AV263" i="4"/>
  <c r="AW263" i="4"/>
  <c r="AX263" i="4"/>
  <c r="AY263" i="4"/>
  <c r="AV262" i="4"/>
  <c r="AW262" i="4"/>
  <c r="BA262" i="4" s="1"/>
  <c r="AX262" i="4"/>
  <c r="AY262" i="4"/>
  <c r="AV831" i="4"/>
  <c r="AW831" i="4"/>
  <c r="BA831" i="4" s="1"/>
  <c r="AX831" i="4"/>
  <c r="AY831" i="4"/>
  <c r="AV124" i="4"/>
  <c r="AW124" i="4"/>
  <c r="BA124" i="4" s="1"/>
  <c r="AX124" i="4"/>
  <c r="AY124" i="4"/>
  <c r="AV327" i="4"/>
  <c r="AW327" i="4"/>
  <c r="BA327" i="4" s="1"/>
  <c r="AX327" i="4"/>
  <c r="AY327" i="4"/>
  <c r="AV49" i="4"/>
  <c r="AW49" i="4"/>
  <c r="AZ49" i="4" s="1"/>
  <c r="AX49" i="4"/>
  <c r="AY49" i="4"/>
  <c r="AV48" i="4"/>
  <c r="AW48" i="4"/>
  <c r="BA48" i="4" s="1"/>
  <c r="AX48" i="4"/>
  <c r="AY48" i="4"/>
  <c r="AV1182" i="4"/>
  <c r="AW1182" i="4"/>
  <c r="BA1182" i="4" s="1"/>
  <c r="AX1182" i="4"/>
  <c r="AY1182" i="4"/>
  <c r="AV495" i="4"/>
  <c r="AW495" i="4"/>
  <c r="AX495" i="4"/>
  <c r="AY495" i="4"/>
  <c r="AV1125" i="4"/>
  <c r="AW1125" i="4"/>
  <c r="AX1125" i="4"/>
  <c r="AY1125" i="4"/>
  <c r="AV1030" i="4"/>
  <c r="AW1030" i="4"/>
  <c r="AX1030" i="4"/>
  <c r="AY1030" i="4"/>
  <c r="AV242" i="4"/>
  <c r="AW242" i="4"/>
  <c r="AX242" i="4"/>
  <c r="AY242" i="4"/>
  <c r="AV653" i="4"/>
  <c r="AW653" i="4"/>
  <c r="AX653" i="4"/>
  <c r="AY653" i="4"/>
  <c r="AV1074" i="4"/>
  <c r="AW1074" i="4"/>
  <c r="AX1074" i="4"/>
  <c r="AY1074" i="4"/>
  <c r="AV1199" i="4"/>
  <c r="AW1199" i="4"/>
  <c r="AX1199" i="4"/>
  <c r="AY1199" i="4"/>
  <c r="AV491" i="4"/>
  <c r="AW491" i="4"/>
  <c r="AX491" i="4"/>
  <c r="AY491" i="4"/>
  <c r="AV739" i="4"/>
  <c r="AW739" i="4"/>
  <c r="AX739" i="4"/>
  <c r="AY739" i="4"/>
  <c r="AV1101" i="4"/>
  <c r="AW1101" i="4"/>
  <c r="BA1101" i="4" s="1"/>
  <c r="AX1101" i="4"/>
  <c r="AY1101" i="4"/>
  <c r="AV594" i="4"/>
  <c r="AW594" i="4"/>
  <c r="AX594" i="4"/>
  <c r="AY594" i="4"/>
  <c r="AV249" i="4"/>
  <c r="AW249" i="4"/>
  <c r="AX249" i="4"/>
  <c r="AY249" i="4"/>
  <c r="AV695" i="4"/>
  <c r="AW695" i="4"/>
  <c r="AX695" i="4"/>
  <c r="AY695" i="4"/>
  <c r="AV610" i="4"/>
  <c r="AW610" i="4"/>
  <c r="BA610" i="4" s="1"/>
  <c r="AX610" i="4"/>
  <c r="AY610" i="4"/>
  <c r="AV384" i="4"/>
  <c r="AW384" i="4"/>
  <c r="BA384" i="4" s="1"/>
  <c r="AX384" i="4"/>
  <c r="AY384" i="4"/>
  <c r="AV6" i="4"/>
  <c r="AW6" i="4"/>
  <c r="AX6" i="4"/>
  <c r="AY6" i="4"/>
  <c r="AV758" i="4"/>
  <c r="AW758" i="4"/>
  <c r="AX758" i="4"/>
  <c r="AY758" i="4"/>
  <c r="AV323" i="4"/>
  <c r="AW323" i="4"/>
  <c r="AX323" i="4"/>
  <c r="AY323" i="4"/>
  <c r="AV1315" i="4"/>
  <c r="AW1315" i="4"/>
  <c r="AX1315" i="4"/>
  <c r="AY1315" i="4"/>
  <c r="AV1122" i="4"/>
  <c r="AW1122" i="4"/>
  <c r="AX1122" i="4"/>
  <c r="AY1122" i="4"/>
  <c r="AV490" i="4"/>
  <c r="AW490" i="4"/>
  <c r="AX490" i="4"/>
  <c r="AY490" i="4"/>
  <c r="AV428" i="4"/>
  <c r="AW428" i="4"/>
  <c r="AX428" i="4"/>
  <c r="AY428" i="4"/>
  <c r="AV101" i="4"/>
  <c r="AW101" i="4"/>
  <c r="AX101" i="4"/>
  <c r="AY101" i="4"/>
  <c r="AV392" i="4"/>
  <c r="AW392" i="4"/>
  <c r="BA392" i="4" s="1"/>
  <c r="AX392" i="4"/>
  <c r="AY392" i="4"/>
  <c r="AV248" i="4"/>
  <c r="AW248" i="4"/>
  <c r="BA248" i="4" s="1"/>
  <c r="AX248" i="4"/>
  <c r="AY248" i="4"/>
  <c r="AV609" i="4"/>
  <c r="AW609" i="4"/>
  <c r="BA609" i="4" s="1"/>
  <c r="AX609" i="4"/>
  <c r="AY609" i="4"/>
  <c r="AV383" i="4"/>
  <c r="AW383" i="4"/>
  <c r="AX383" i="4"/>
  <c r="AY383" i="4"/>
  <c r="AV5" i="4"/>
  <c r="AW5" i="4"/>
  <c r="BA5" i="4" s="1"/>
  <c r="AX5" i="4"/>
  <c r="AY5" i="4"/>
  <c r="AV757" i="4"/>
  <c r="AW757" i="4"/>
  <c r="AX757" i="4"/>
  <c r="AY757" i="4"/>
  <c r="AV322" i="4"/>
  <c r="AW322" i="4"/>
  <c r="BA322" i="4" s="1"/>
  <c r="AX322" i="4"/>
  <c r="AY322" i="4"/>
  <c r="AV942" i="4"/>
  <c r="AW942" i="4"/>
  <c r="BA942" i="4" s="1"/>
  <c r="AX942" i="4"/>
  <c r="AY942" i="4"/>
  <c r="AV863" i="4"/>
  <c r="AW863" i="4"/>
  <c r="AX863" i="4"/>
  <c r="AY863" i="4"/>
  <c r="AV1049" i="4"/>
  <c r="AW1049" i="4"/>
  <c r="AX1049" i="4"/>
  <c r="AY1049" i="4"/>
  <c r="AV1314" i="4"/>
  <c r="AW1314" i="4"/>
  <c r="AX1314" i="4"/>
  <c r="AY1314" i="4"/>
  <c r="AV321" i="4"/>
  <c r="AW321" i="4"/>
  <c r="BA321" i="4" s="1"/>
  <c r="AX321" i="4"/>
  <c r="AY321" i="4"/>
  <c r="AV1239" i="4"/>
  <c r="AW1239" i="4"/>
  <c r="BA1239" i="4" s="1"/>
  <c r="AX1239" i="4"/>
  <c r="AY1239" i="4"/>
  <c r="AV1029" i="4"/>
  <c r="AW1029" i="4"/>
  <c r="BA1029" i="4" s="1"/>
  <c r="AX1029" i="4"/>
  <c r="AY1029" i="4"/>
  <c r="AV241" i="4"/>
  <c r="AW241" i="4"/>
  <c r="BA241" i="4" s="1"/>
  <c r="AX241" i="4"/>
  <c r="AY241" i="4"/>
  <c r="AV652" i="4"/>
  <c r="AW652" i="4"/>
  <c r="BA652" i="4" s="1"/>
  <c r="AX652" i="4"/>
  <c r="AY652" i="4"/>
  <c r="AV711" i="4"/>
  <c r="AW711" i="4"/>
  <c r="BA711" i="4" s="1"/>
  <c r="AX711" i="4"/>
  <c r="AY711" i="4"/>
  <c r="AV1073" i="4"/>
  <c r="AW1073" i="4"/>
  <c r="BA1073" i="4" s="1"/>
  <c r="AX1073" i="4"/>
  <c r="AY1073" i="4"/>
  <c r="AV489" i="4"/>
  <c r="AW489" i="4"/>
  <c r="AX489" i="4"/>
  <c r="AY489" i="4"/>
  <c r="AV100" i="4"/>
  <c r="AW100" i="4"/>
  <c r="AX100" i="4"/>
  <c r="AY100" i="4"/>
  <c r="AV593" i="4"/>
  <c r="AW593" i="4"/>
  <c r="BA593" i="4" s="1"/>
  <c r="AX593" i="4"/>
  <c r="AY593" i="4"/>
  <c r="AV391" i="4"/>
  <c r="AW391" i="4"/>
  <c r="AX391" i="4"/>
  <c r="AY391" i="4"/>
  <c r="AV608" i="4"/>
  <c r="AW608" i="4"/>
  <c r="BA608" i="4" s="1"/>
  <c r="AX608" i="4"/>
  <c r="AY608" i="4"/>
  <c r="AV382" i="4"/>
  <c r="AW382" i="4"/>
  <c r="BA382" i="4" s="1"/>
  <c r="AX382" i="4"/>
  <c r="AY382" i="4"/>
  <c r="AV4" i="4"/>
  <c r="AW4" i="4"/>
  <c r="BA4" i="4" s="1"/>
  <c r="AX4" i="4"/>
  <c r="AY4" i="4"/>
  <c r="AV756" i="4"/>
  <c r="AW756" i="4"/>
  <c r="AX756" i="4"/>
  <c r="AY756" i="4"/>
  <c r="AV686" i="4"/>
  <c r="AW686" i="4"/>
  <c r="AZ686" i="4" s="1"/>
  <c r="AX686" i="4"/>
  <c r="AY686" i="4"/>
  <c r="AV607" i="4"/>
  <c r="AW607" i="4"/>
  <c r="AX607" i="4"/>
  <c r="AY607" i="4"/>
  <c r="AV381" i="4"/>
  <c r="AW381" i="4"/>
  <c r="AX381" i="4"/>
  <c r="AY381" i="4"/>
  <c r="AV3" i="4"/>
  <c r="AW3" i="4"/>
  <c r="BA3" i="4" s="1"/>
  <c r="AX3" i="4"/>
  <c r="AY3" i="4"/>
  <c r="AV755" i="4"/>
  <c r="AW755" i="4"/>
  <c r="AX755" i="4"/>
  <c r="AY755" i="4"/>
  <c r="AV685" i="4"/>
  <c r="AW685" i="4"/>
  <c r="AX685" i="4"/>
  <c r="AY685" i="4"/>
  <c r="AV839" i="4"/>
  <c r="AW839" i="4"/>
  <c r="BA839" i="4" s="1"/>
  <c r="AX839" i="4"/>
  <c r="AY839" i="4"/>
  <c r="AV320" i="4"/>
  <c r="AW320" i="4"/>
  <c r="AX320" i="4"/>
  <c r="AY320" i="4"/>
  <c r="AV1238" i="4"/>
  <c r="AW1238" i="4"/>
  <c r="BA1238" i="4" s="1"/>
  <c r="AX1238" i="4"/>
  <c r="AY1238" i="4"/>
  <c r="AV1028" i="4"/>
  <c r="AW1028" i="4"/>
  <c r="BA1028" i="4" s="1"/>
  <c r="AX1028" i="4"/>
  <c r="AY1028" i="4"/>
  <c r="AV240" i="4"/>
  <c r="AW240" i="4"/>
  <c r="BA240" i="4" s="1"/>
  <c r="AX240" i="4"/>
  <c r="AY240" i="4"/>
  <c r="AV280" i="4"/>
  <c r="AW280" i="4"/>
  <c r="BA280" i="4" s="1"/>
  <c r="AX280" i="4"/>
  <c r="AY280" i="4"/>
  <c r="AV84" i="4"/>
  <c r="AW84" i="4"/>
  <c r="BA84" i="4" s="1"/>
  <c r="AX84" i="4"/>
  <c r="AY84" i="4"/>
  <c r="AV822" i="4"/>
  <c r="AW822" i="4"/>
  <c r="BA822" i="4" s="1"/>
  <c r="AX822" i="4"/>
  <c r="AY822" i="4"/>
  <c r="AV199" i="4"/>
  <c r="AW199" i="4"/>
  <c r="AX199" i="4"/>
  <c r="AY199" i="4"/>
  <c r="AV23" i="4"/>
  <c r="AW23" i="4"/>
  <c r="BA23" i="4" s="1"/>
  <c r="AX23" i="4"/>
  <c r="AY23" i="4"/>
  <c r="AV515" i="4"/>
  <c r="AW515" i="4"/>
  <c r="AX515" i="4"/>
  <c r="AY515" i="4"/>
  <c r="AV1090" i="4"/>
  <c r="AW1090" i="4"/>
  <c r="AX1090" i="4"/>
  <c r="AY1090" i="4"/>
  <c r="AV246" i="4"/>
  <c r="AW246" i="4"/>
  <c r="AX246" i="4"/>
  <c r="AY246" i="4"/>
  <c r="AV843" i="4"/>
  <c r="AW843" i="4"/>
  <c r="AX843" i="4"/>
  <c r="AY843" i="4"/>
  <c r="AV790" i="4"/>
  <c r="AW790" i="4"/>
  <c r="AZ790" i="4" s="1"/>
  <c r="AX790" i="4"/>
  <c r="AY790" i="4"/>
  <c r="AV368" i="4"/>
  <c r="AW368" i="4"/>
  <c r="AX368" i="4"/>
  <c r="AY368" i="4"/>
  <c r="AV715" i="4"/>
  <c r="AW715" i="4"/>
  <c r="BA715" i="4" s="1"/>
  <c r="AX715" i="4"/>
  <c r="AY715" i="4"/>
  <c r="AV93" i="4"/>
  <c r="AW93" i="4"/>
  <c r="AX93" i="4"/>
  <c r="AY93" i="4"/>
  <c r="AV1248" i="4"/>
  <c r="AW1248" i="4"/>
  <c r="BA1248" i="4" s="1"/>
  <c r="AX1248" i="4"/>
  <c r="AY1248" i="4"/>
  <c r="AV554" i="4"/>
  <c r="AW554" i="4"/>
  <c r="BA554" i="4" s="1"/>
  <c r="AX554" i="4"/>
  <c r="AY554" i="4"/>
  <c r="AV118" i="4"/>
  <c r="AW118" i="4"/>
  <c r="BA118" i="4" s="1"/>
  <c r="AX118" i="4"/>
  <c r="AY118" i="4"/>
  <c r="AV1048" i="4"/>
  <c r="AW1048" i="4"/>
  <c r="BA1048" i="4" s="1"/>
  <c r="AX1048" i="4"/>
  <c r="AY1048" i="4"/>
  <c r="AV1313" i="4"/>
  <c r="AW1313" i="4"/>
  <c r="AX1313" i="4"/>
  <c r="AY1313" i="4"/>
  <c r="AV1221" i="4"/>
  <c r="AW1221" i="4"/>
  <c r="AX1221" i="4"/>
  <c r="AY1221" i="4"/>
  <c r="AV1131" i="4"/>
  <c r="AW1131" i="4"/>
  <c r="BA1131" i="4" s="1"/>
  <c r="AX1131" i="4"/>
  <c r="AY1131" i="4"/>
  <c r="AV1243" i="4"/>
  <c r="AW1243" i="4"/>
  <c r="BA1243" i="4" s="1"/>
  <c r="AX1243" i="4"/>
  <c r="AY1243" i="4"/>
  <c r="AV917" i="4"/>
  <c r="AW917" i="4"/>
  <c r="AX917" i="4"/>
  <c r="AY917" i="4"/>
  <c r="AV976" i="4"/>
  <c r="AW976" i="4"/>
  <c r="AX976" i="4"/>
  <c r="AY976" i="4"/>
  <c r="AV975" i="4"/>
  <c r="AW975" i="4"/>
  <c r="AX975" i="4"/>
  <c r="AY975" i="4"/>
  <c r="AV1275" i="4"/>
  <c r="AW1275" i="4"/>
  <c r="AX1275" i="4"/>
  <c r="AY1275" i="4"/>
  <c r="AV1050" i="4"/>
  <c r="AW1050" i="4"/>
  <c r="BA1050" i="4" s="1"/>
  <c r="AX1050" i="4"/>
  <c r="AY1050" i="4"/>
  <c r="AV319" i="4"/>
  <c r="AW319" i="4"/>
  <c r="BA319" i="4" s="1"/>
  <c r="AX319" i="4"/>
  <c r="AY319" i="4"/>
  <c r="AV1086" i="4"/>
  <c r="AW1086" i="4"/>
  <c r="BA1086" i="4" s="1"/>
  <c r="AX1086" i="4"/>
  <c r="AY1086" i="4"/>
  <c r="AV336" i="4"/>
  <c r="AW336" i="4"/>
  <c r="AZ336" i="4" s="1"/>
  <c r="AX336" i="4"/>
  <c r="AY336" i="4"/>
  <c r="AV916" i="4"/>
  <c r="AW916" i="4"/>
  <c r="BA916" i="4" s="1"/>
  <c r="AX916" i="4"/>
  <c r="AY916" i="4"/>
  <c r="AV1196" i="4"/>
  <c r="AW1196" i="4"/>
  <c r="AX1196" i="4"/>
  <c r="AY1196" i="4"/>
  <c r="AV1274" i="4"/>
  <c r="AW1274" i="4"/>
  <c r="BA1274" i="4" s="1"/>
  <c r="AX1274" i="4"/>
  <c r="AY1274" i="4"/>
  <c r="AV927" i="4"/>
  <c r="AW927" i="4"/>
  <c r="BA927" i="4" s="1"/>
  <c r="AX927" i="4"/>
  <c r="AY927" i="4"/>
  <c r="AV1047" i="4"/>
  <c r="AW1047" i="4"/>
  <c r="BA1047" i="4" s="1"/>
  <c r="AX1047" i="4"/>
  <c r="AY1047" i="4"/>
  <c r="AV1312" i="4"/>
  <c r="AW1312" i="4"/>
  <c r="AX1312" i="4"/>
  <c r="AY1312" i="4"/>
  <c r="AV318" i="4"/>
  <c r="AW318" i="4"/>
  <c r="AX318" i="4"/>
  <c r="AY318" i="4"/>
  <c r="AV1085" i="4"/>
  <c r="AW1085" i="4"/>
  <c r="AX1085" i="4"/>
  <c r="AY1085" i="4"/>
  <c r="AV335" i="4"/>
  <c r="AW335" i="4"/>
  <c r="BA335" i="4" s="1"/>
  <c r="AX335" i="4"/>
  <c r="AY335" i="4"/>
  <c r="AV915" i="4"/>
  <c r="AW915" i="4"/>
  <c r="BA915" i="4" s="1"/>
  <c r="AX915" i="4"/>
  <c r="AY915" i="4"/>
  <c r="AV710" i="4"/>
  <c r="AW710" i="4"/>
  <c r="AX710" i="4"/>
  <c r="AY710" i="4"/>
  <c r="AV1072" i="4"/>
  <c r="AW1072" i="4"/>
  <c r="AX1072" i="4"/>
  <c r="AY1072" i="4"/>
  <c r="AV1195" i="4"/>
  <c r="AW1195" i="4"/>
  <c r="AX1195" i="4"/>
  <c r="AY1195" i="4"/>
  <c r="AV964" i="4"/>
  <c r="AW964" i="4"/>
  <c r="AX964" i="4"/>
  <c r="AY964" i="4"/>
  <c r="AV926" i="4"/>
  <c r="AW926" i="4"/>
  <c r="BA926" i="4" s="1"/>
  <c r="AX926" i="4"/>
  <c r="AY926" i="4"/>
  <c r="AV1046" i="4"/>
  <c r="AW1046" i="4"/>
  <c r="BA1046" i="4" s="1"/>
  <c r="AX1046" i="4"/>
  <c r="AY1046" i="4"/>
  <c r="AV1311" i="4"/>
  <c r="AW1311" i="4"/>
  <c r="AX1311" i="4"/>
  <c r="AY1311" i="4"/>
  <c r="AV1130" i="4"/>
  <c r="AW1130" i="4"/>
  <c r="AX1130" i="4"/>
  <c r="AY1130" i="4"/>
  <c r="AV1242" i="4"/>
  <c r="AW1242" i="4"/>
  <c r="AX1242" i="4"/>
  <c r="AY1242" i="4"/>
  <c r="AV709" i="4"/>
  <c r="AW709" i="4"/>
  <c r="AX709" i="4"/>
  <c r="AY709" i="4"/>
  <c r="AV1071" i="4"/>
  <c r="AW1071" i="4"/>
  <c r="AX1071" i="4"/>
  <c r="AY1071" i="4"/>
  <c r="AV1194" i="4"/>
  <c r="AW1194" i="4"/>
  <c r="BA1194" i="4" s="1"/>
  <c r="AX1194" i="4"/>
  <c r="AY1194" i="4"/>
  <c r="AV806" i="4"/>
  <c r="AW806" i="4"/>
  <c r="AX806" i="4"/>
  <c r="AY806" i="4"/>
  <c r="AV1178" i="4"/>
  <c r="AW1178" i="4"/>
  <c r="AZ1178" i="4" s="1"/>
  <c r="AX1178" i="4"/>
  <c r="AY1178" i="4"/>
  <c r="AV601" i="4"/>
  <c r="AW601" i="4"/>
  <c r="BA601" i="4" s="1"/>
  <c r="AX601" i="4"/>
  <c r="AY601" i="4"/>
  <c r="AV292" i="4"/>
  <c r="AW292" i="4"/>
  <c r="BA292" i="4" s="1"/>
  <c r="AX292" i="4"/>
  <c r="AY292" i="4"/>
  <c r="AV409" i="4"/>
  <c r="AW409" i="4"/>
  <c r="AX409" i="4"/>
  <c r="AY409" i="4"/>
  <c r="AV422" i="4"/>
  <c r="AW422" i="4"/>
  <c r="AX422" i="4"/>
  <c r="AY422" i="4"/>
  <c r="AV41" i="4"/>
  <c r="AW41" i="4"/>
  <c r="AX41" i="4"/>
  <c r="AY41" i="4"/>
  <c r="AV526" i="4"/>
  <c r="AW526" i="4"/>
  <c r="AX526" i="4"/>
  <c r="AY526" i="4"/>
  <c r="AV951" i="4"/>
  <c r="AW951" i="4"/>
  <c r="AX951" i="4"/>
  <c r="AY951" i="4"/>
  <c r="AV1045" i="4"/>
  <c r="AW1045" i="4"/>
  <c r="AX1045" i="4"/>
  <c r="AY1045" i="4"/>
  <c r="AV1310" i="4"/>
  <c r="AW1310" i="4"/>
  <c r="AX1310" i="4"/>
  <c r="AY1310" i="4"/>
  <c r="AV525" i="4"/>
  <c r="AW525" i="4"/>
  <c r="AX525" i="4"/>
  <c r="AY525" i="4"/>
  <c r="AV950" i="4"/>
  <c r="AW950" i="4"/>
  <c r="AX950" i="4"/>
  <c r="AY950" i="4"/>
  <c r="AV1044" i="4"/>
  <c r="AW1044" i="4"/>
  <c r="AX1044" i="4"/>
  <c r="AY1044" i="4"/>
  <c r="AV1309" i="4"/>
  <c r="AW1309" i="4"/>
  <c r="AX1309" i="4"/>
  <c r="AY1309" i="4"/>
  <c r="AV175" i="4"/>
  <c r="AW175" i="4"/>
  <c r="AX175" i="4"/>
  <c r="AY175" i="4"/>
  <c r="AV1129" i="4"/>
  <c r="AW1129" i="4"/>
  <c r="AX1129" i="4"/>
  <c r="AY1129" i="4"/>
  <c r="AV913" i="4"/>
  <c r="AW913" i="4"/>
  <c r="AX913" i="4"/>
  <c r="AY913" i="4"/>
  <c r="AV708" i="4"/>
  <c r="AW708" i="4"/>
  <c r="AX708" i="4"/>
  <c r="AY708" i="4"/>
  <c r="AV1070" i="4"/>
  <c r="AW1070" i="4"/>
  <c r="AX1070" i="4"/>
  <c r="AY1070" i="4"/>
  <c r="AV1193" i="4"/>
  <c r="AW1193" i="4"/>
  <c r="AX1193" i="4"/>
  <c r="AY1193" i="4"/>
  <c r="AV524" i="4"/>
  <c r="AW524" i="4"/>
  <c r="AX524" i="4"/>
  <c r="AY524" i="4"/>
  <c r="AV1043" i="4"/>
  <c r="AW1043" i="4"/>
  <c r="AX1043" i="4"/>
  <c r="AY1043" i="4"/>
  <c r="AV1308" i="4"/>
  <c r="AW1308" i="4"/>
  <c r="AX1308" i="4"/>
  <c r="AY1308" i="4"/>
  <c r="AV1223" i="4"/>
  <c r="AW1223" i="4"/>
  <c r="AX1223" i="4"/>
  <c r="AY1223" i="4"/>
  <c r="AV1229" i="4"/>
  <c r="AW1229" i="4"/>
  <c r="AX1229" i="4"/>
  <c r="AY1229" i="4"/>
  <c r="AV1241" i="4"/>
  <c r="AW1241" i="4"/>
  <c r="BA1241" i="4" s="1"/>
  <c r="AX1241" i="4"/>
  <c r="AY1241" i="4"/>
  <c r="AV912" i="4"/>
  <c r="AW912" i="4"/>
  <c r="BA912" i="4" s="1"/>
  <c r="AX912" i="4"/>
  <c r="AY912" i="4"/>
  <c r="AV707" i="4"/>
  <c r="AW707" i="4"/>
  <c r="AX707" i="4"/>
  <c r="AY707" i="4"/>
  <c r="AV1069" i="4"/>
  <c r="AW1069" i="4"/>
  <c r="AX1069" i="4"/>
  <c r="AY1069" i="4"/>
  <c r="AV1192" i="4"/>
  <c r="AW1192" i="4"/>
  <c r="AX1192" i="4"/>
  <c r="AY1192" i="4"/>
  <c r="AV511" i="4"/>
  <c r="AW511" i="4"/>
  <c r="AX511" i="4"/>
  <c r="AY511" i="4"/>
  <c r="AV800" i="4"/>
  <c r="AW800" i="4"/>
  <c r="BA800" i="4" s="1"/>
  <c r="AX800" i="4"/>
  <c r="AY800" i="4"/>
  <c r="AV700" i="4"/>
  <c r="AW700" i="4"/>
  <c r="BA700" i="4" s="1"/>
  <c r="AX700" i="4"/>
  <c r="AY700" i="4"/>
  <c r="AV735" i="4"/>
  <c r="AW735" i="4"/>
  <c r="BA735" i="4" s="1"/>
  <c r="AX735" i="4"/>
  <c r="AY735" i="4"/>
  <c r="AV291" i="4"/>
  <c r="AW291" i="4"/>
  <c r="AX291" i="4"/>
  <c r="AY291" i="4"/>
  <c r="AV408" i="4"/>
  <c r="AW408" i="4"/>
  <c r="AX408" i="4"/>
  <c r="AY408" i="4"/>
  <c r="AV714" i="4"/>
  <c r="AW714" i="4"/>
  <c r="AX714" i="4"/>
  <c r="AY714" i="4"/>
  <c r="AV92" i="4"/>
  <c r="AW92" i="4"/>
  <c r="AX92" i="4"/>
  <c r="AY92" i="4"/>
  <c r="AV8" i="4"/>
  <c r="AW8" i="4"/>
  <c r="AX8" i="4"/>
  <c r="AY8" i="4"/>
  <c r="AV421" i="4"/>
  <c r="AW421" i="4"/>
  <c r="AX421" i="4"/>
  <c r="AY421" i="4"/>
  <c r="AV1025" i="4"/>
  <c r="AW1025" i="4"/>
  <c r="AX1025" i="4"/>
  <c r="AY1025" i="4"/>
  <c r="AV523" i="4"/>
  <c r="AW523" i="4"/>
  <c r="AX523" i="4"/>
  <c r="AY523" i="4"/>
  <c r="AV1042" i="4"/>
  <c r="AW1042" i="4"/>
  <c r="AX1042" i="4"/>
  <c r="AY1042" i="4"/>
  <c r="AV1307" i="4"/>
  <c r="AW1307" i="4"/>
  <c r="AX1307" i="4"/>
  <c r="AY1307" i="4"/>
  <c r="AV510" i="4"/>
  <c r="AW510" i="4"/>
  <c r="BA510" i="4" s="1"/>
  <c r="AX510" i="4"/>
  <c r="AY510" i="4"/>
  <c r="AV799" i="4"/>
  <c r="AW799" i="4"/>
  <c r="AX799" i="4"/>
  <c r="AY799" i="4"/>
  <c r="AV389" i="4"/>
  <c r="AW389" i="4"/>
  <c r="AX389" i="4"/>
  <c r="AY389" i="4"/>
  <c r="AV699" i="4"/>
  <c r="AW699" i="4"/>
  <c r="BA699" i="4" s="1"/>
  <c r="AX699" i="4"/>
  <c r="AY699" i="4"/>
  <c r="AV734" i="4"/>
  <c r="AW734" i="4"/>
  <c r="AX734" i="4"/>
  <c r="AY734" i="4"/>
  <c r="AV861" i="4"/>
  <c r="AW861" i="4"/>
  <c r="BA861" i="4" s="1"/>
  <c r="AX861" i="4"/>
  <c r="AY861" i="4"/>
  <c r="AV91" i="4"/>
  <c r="AW91" i="4"/>
  <c r="AX91" i="4"/>
  <c r="AY91" i="4"/>
  <c r="AV448" i="4"/>
  <c r="AW448" i="4"/>
  <c r="AX448" i="4"/>
  <c r="AY448" i="4"/>
  <c r="AV420" i="4"/>
  <c r="AW420" i="4"/>
  <c r="AX420" i="4"/>
  <c r="AY420" i="4"/>
  <c r="AV1024" i="4"/>
  <c r="AW1024" i="4"/>
  <c r="AX1024" i="4"/>
  <c r="AY1024" i="4"/>
  <c r="AV1041" i="4"/>
  <c r="AW1041" i="4"/>
  <c r="AZ1041" i="4" s="1"/>
  <c r="AX1041" i="4"/>
  <c r="AY1041" i="4"/>
  <c r="AV1306" i="4"/>
  <c r="AW1306" i="4"/>
  <c r="AX1306" i="4"/>
  <c r="AY1306" i="4"/>
  <c r="AV174" i="4"/>
  <c r="AW174" i="4"/>
  <c r="BA174" i="4" s="1"/>
  <c r="AX174" i="4"/>
  <c r="AY174" i="4"/>
  <c r="AV1228" i="4"/>
  <c r="AW1228" i="4"/>
  <c r="AX1228" i="4"/>
  <c r="AY1228" i="4"/>
  <c r="AV922" i="4"/>
  <c r="AW922" i="4"/>
  <c r="BA922" i="4" s="1"/>
  <c r="AX922" i="4"/>
  <c r="AY922" i="4"/>
  <c r="AV911" i="4"/>
  <c r="AW911" i="4"/>
  <c r="AZ911" i="4" s="1"/>
  <c r="AX911" i="4"/>
  <c r="AY911" i="4"/>
  <c r="AV509" i="4"/>
  <c r="AW509" i="4"/>
  <c r="AX509" i="4"/>
  <c r="AY509" i="4"/>
  <c r="AV798" i="4"/>
  <c r="AW798" i="4"/>
  <c r="AX798" i="4"/>
  <c r="AY798" i="4"/>
  <c r="AV934" i="4"/>
  <c r="AW934" i="4"/>
  <c r="AX934" i="4"/>
  <c r="AY934" i="4"/>
  <c r="AV698" i="4"/>
  <c r="AW698" i="4"/>
  <c r="AX698" i="4"/>
  <c r="AY698" i="4"/>
  <c r="AV733" i="4"/>
  <c r="AW733" i="4"/>
  <c r="AX733" i="4"/>
  <c r="AY733" i="4"/>
  <c r="AV290" i="4"/>
  <c r="AW290" i="4"/>
  <c r="BA290" i="4" s="1"/>
  <c r="AX290" i="4"/>
  <c r="AY290" i="4"/>
  <c r="AV407" i="4"/>
  <c r="AW407" i="4"/>
  <c r="AX407" i="4"/>
  <c r="AY407" i="4"/>
  <c r="AV860" i="4"/>
  <c r="AW860" i="4"/>
  <c r="AX860" i="4"/>
  <c r="AY860" i="4"/>
  <c r="AV90" i="4"/>
  <c r="AW90" i="4"/>
  <c r="AX90" i="4"/>
  <c r="AY90" i="4"/>
  <c r="AV7" i="4"/>
  <c r="AW7" i="4"/>
  <c r="AX7" i="4"/>
  <c r="AY7" i="4"/>
  <c r="AV419" i="4"/>
  <c r="AW419" i="4"/>
  <c r="AX419" i="4"/>
  <c r="AY419" i="4"/>
  <c r="AV1023" i="4"/>
  <c r="AW1023" i="4"/>
  <c r="AX1023" i="4"/>
  <c r="AY1023" i="4"/>
  <c r="AV1273" i="4"/>
  <c r="AW1273" i="4"/>
  <c r="AX1273" i="4"/>
  <c r="AY1273" i="4"/>
  <c r="AV1266" i="4"/>
  <c r="AW1266" i="4"/>
  <c r="BA1266" i="4" s="1"/>
  <c r="AX1266" i="4"/>
  <c r="AY1266" i="4"/>
  <c r="AV1040" i="4"/>
  <c r="AW1040" i="4"/>
  <c r="BA1040" i="4" s="1"/>
  <c r="AX1040" i="4"/>
  <c r="AY1040" i="4"/>
  <c r="AV1305" i="4"/>
  <c r="AW1305" i="4"/>
  <c r="AX1305" i="4"/>
  <c r="AY1305" i="4"/>
  <c r="AV173" i="4"/>
  <c r="AW173" i="4"/>
  <c r="AX173" i="4"/>
  <c r="AY173" i="4"/>
  <c r="AV1227" i="4"/>
  <c r="AW1227" i="4"/>
  <c r="AX1227" i="4"/>
  <c r="AY1227" i="4"/>
  <c r="AV921" i="4"/>
  <c r="AW921" i="4"/>
  <c r="AX921" i="4"/>
  <c r="AY921" i="4"/>
  <c r="AV910" i="4"/>
  <c r="AW910" i="4"/>
  <c r="AX910" i="4"/>
  <c r="AY910" i="4"/>
  <c r="AV189" i="4"/>
  <c r="AW189" i="4"/>
  <c r="AX189" i="4"/>
  <c r="AY189" i="4"/>
  <c r="AV261" i="4"/>
  <c r="AW261" i="4"/>
  <c r="AX261" i="4"/>
  <c r="AY261" i="4"/>
  <c r="AV260" i="4"/>
  <c r="AW260" i="4"/>
  <c r="AX260" i="4"/>
  <c r="AY260" i="4"/>
  <c r="AV375" i="4"/>
  <c r="AW375" i="4"/>
  <c r="BA375" i="4" s="1"/>
  <c r="AX375" i="4"/>
  <c r="AY375" i="4"/>
  <c r="AV304" i="4"/>
  <c r="AW304" i="4"/>
  <c r="BA304" i="4" s="1"/>
  <c r="AX304" i="4"/>
  <c r="AY304" i="4"/>
  <c r="AV188" i="4"/>
  <c r="AW188" i="4"/>
  <c r="AX188" i="4"/>
  <c r="AY188" i="4"/>
  <c r="AV259" i="4"/>
  <c r="AW259" i="4"/>
  <c r="AX259" i="4"/>
  <c r="AY259" i="4"/>
  <c r="AV258" i="4"/>
  <c r="AW258" i="4"/>
  <c r="AX258" i="4"/>
  <c r="AY258" i="4"/>
  <c r="AV283" i="4"/>
  <c r="AW283" i="4"/>
  <c r="AX283" i="4"/>
  <c r="AY283" i="4"/>
  <c r="AV374" i="4"/>
  <c r="AW374" i="4"/>
  <c r="BA374" i="4" s="1"/>
  <c r="AX374" i="4"/>
  <c r="AY374" i="4"/>
  <c r="AV185" i="4"/>
  <c r="AW185" i="4"/>
  <c r="AX185" i="4"/>
  <c r="AY185" i="4"/>
  <c r="AV303" i="4"/>
  <c r="AW303" i="4"/>
  <c r="AX303" i="4"/>
  <c r="AY303" i="4"/>
  <c r="AV646" i="4"/>
  <c r="AW646" i="4"/>
  <c r="BA646" i="4" s="1"/>
  <c r="AX646" i="4"/>
  <c r="AY646" i="4"/>
  <c r="AV231" i="4"/>
  <c r="AW231" i="4"/>
  <c r="BA231" i="4" s="1"/>
  <c r="AX231" i="4"/>
  <c r="AY231" i="4"/>
  <c r="AV221" i="4"/>
  <c r="AW221" i="4"/>
  <c r="AX221" i="4"/>
  <c r="AY221" i="4"/>
  <c r="AV237" i="4"/>
  <c r="AW237" i="4"/>
  <c r="BA237" i="4" s="1"/>
  <c r="AX237" i="4"/>
  <c r="AY237" i="4"/>
  <c r="AV487" i="4"/>
  <c r="AW487" i="4"/>
  <c r="AX487" i="4"/>
  <c r="AY487" i="4"/>
  <c r="AV792" i="4"/>
  <c r="AW792" i="4"/>
  <c r="BA792" i="4" s="1"/>
  <c r="AX792" i="4"/>
  <c r="AY792" i="4"/>
  <c r="AV791" i="4"/>
  <c r="AW791" i="4"/>
  <c r="BA791" i="4" s="1"/>
  <c r="AX791" i="4"/>
  <c r="AY791" i="4"/>
  <c r="AV418" i="4"/>
  <c r="AW418" i="4"/>
  <c r="BA418" i="4" s="1"/>
  <c r="AX418" i="4"/>
  <c r="AY418" i="4"/>
  <c r="AV1022" i="4"/>
  <c r="AW1022" i="4"/>
  <c r="BA1022" i="4" s="1"/>
  <c r="AX1022" i="4"/>
  <c r="AY1022" i="4"/>
  <c r="AV22" i="4"/>
  <c r="AW22" i="4"/>
  <c r="AX22" i="4"/>
  <c r="AY22" i="4"/>
  <c r="AV514" i="4"/>
  <c r="AW514" i="4"/>
  <c r="AX514" i="4"/>
  <c r="AY514" i="4"/>
  <c r="AV388" i="4"/>
  <c r="AW388" i="4"/>
  <c r="BA388" i="4" s="1"/>
  <c r="AX388" i="4"/>
  <c r="AY388" i="4"/>
  <c r="AV245" i="4"/>
  <c r="AW245" i="4"/>
  <c r="AX245" i="4"/>
  <c r="AY245" i="4"/>
  <c r="AV600" i="4"/>
  <c r="AW600" i="4"/>
  <c r="BA600" i="4" s="1"/>
  <c r="AX600" i="4"/>
  <c r="AY600" i="4"/>
  <c r="AV289" i="4"/>
  <c r="AW289" i="4"/>
  <c r="AX289" i="4"/>
  <c r="AY289" i="4"/>
  <c r="AV406" i="4"/>
  <c r="AW406" i="4"/>
  <c r="BA406" i="4" s="1"/>
  <c r="AX406" i="4"/>
  <c r="AY406" i="4"/>
  <c r="AV713" i="4"/>
  <c r="AW713" i="4"/>
  <c r="AX713" i="4"/>
  <c r="AY713" i="4"/>
  <c r="AV76" i="4"/>
  <c r="AW76" i="4"/>
  <c r="BA76" i="4" s="1"/>
  <c r="AX76" i="4"/>
  <c r="AY76" i="4"/>
  <c r="AV940" i="4"/>
  <c r="AW940" i="4"/>
  <c r="BA940" i="4" s="1"/>
  <c r="AX940" i="4"/>
  <c r="AY940" i="4"/>
  <c r="AV40" i="4"/>
  <c r="AW40" i="4"/>
  <c r="AX40" i="4"/>
  <c r="AY40" i="4"/>
  <c r="AV21" i="4"/>
  <c r="AW21" i="4"/>
  <c r="BA21" i="4" s="1"/>
  <c r="AX21" i="4"/>
  <c r="AY21" i="4"/>
  <c r="AV513" i="4"/>
  <c r="AW513" i="4"/>
  <c r="AX513" i="4"/>
  <c r="AY513" i="4"/>
  <c r="AV1088" i="4"/>
  <c r="AW1088" i="4"/>
  <c r="AX1088" i="4"/>
  <c r="AY1088" i="4"/>
  <c r="AV244" i="4"/>
  <c r="AW244" i="4"/>
  <c r="BA244" i="4" s="1"/>
  <c r="AX244" i="4"/>
  <c r="AY244" i="4"/>
  <c r="AV842" i="4"/>
  <c r="AW842" i="4"/>
  <c r="AX842" i="4"/>
  <c r="AY842" i="4"/>
  <c r="AV781" i="4"/>
  <c r="AW781" i="4"/>
  <c r="AX781" i="4"/>
  <c r="AY781" i="4"/>
  <c r="AV712" i="4"/>
  <c r="AW712" i="4"/>
  <c r="BA712" i="4" s="1"/>
  <c r="AX712" i="4"/>
  <c r="AY712" i="4"/>
  <c r="AV75" i="4"/>
  <c r="AW75" i="4"/>
  <c r="AX75" i="4"/>
  <c r="AY75" i="4"/>
  <c r="AV939" i="4"/>
  <c r="AW939" i="4"/>
  <c r="BA939" i="4" s="1"/>
  <c r="AX939" i="4"/>
  <c r="AY939" i="4"/>
  <c r="AV539" i="4"/>
  <c r="AW539" i="4"/>
  <c r="AX539" i="4"/>
  <c r="AY539" i="4"/>
  <c r="AV39" i="4"/>
  <c r="AW39" i="4"/>
  <c r="AX39" i="4"/>
  <c r="AY39" i="4"/>
  <c r="AV548" i="4"/>
  <c r="AW548" i="4"/>
  <c r="BA548" i="4" s="1"/>
  <c r="AX548" i="4"/>
  <c r="AY548" i="4"/>
  <c r="AV534" i="4"/>
  <c r="AW534" i="4"/>
  <c r="AX534" i="4"/>
  <c r="AY534" i="4"/>
  <c r="AV387" i="4"/>
  <c r="AW387" i="4"/>
  <c r="BA387" i="4" s="1"/>
  <c r="AX387" i="4"/>
  <c r="AY387" i="4"/>
  <c r="AV312" i="4"/>
  <c r="AW312" i="4"/>
  <c r="AX312" i="4"/>
  <c r="AY312" i="4"/>
  <c r="AV123" i="4"/>
  <c r="AW123" i="4"/>
  <c r="AX123" i="4"/>
  <c r="AY123" i="4"/>
  <c r="AV931" i="4"/>
  <c r="AW931" i="4"/>
  <c r="AX931" i="4"/>
  <c r="AY931" i="4"/>
  <c r="AV666" i="4"/>
  <c r="AW666" i="4"/>
  <c r="BA666" i="4" s="1"/>
  <c r="AX666" i="4"/>
  <c r="AY666" i="4"/>
  <c r="AV367" i="4"/>
  <c r="AW367" i="4"/>
  <c r="BA367" i="4" s="1"/>
  <c r="AX367" i="4"/>
  <c r="AY367" i="4"/>
  <c r="AV859" i="4"/>
  <c r="AW859" i="4"/>
  <c r="AX859" i="4"/>
  <c r="AY859" i="4"/>
  <c r="AV67" i="4"/>
  <c r="AW67" i="4"/>
  <c r="BA67" i="4" s="1"/>
  <c r="AX67" i="4"/>
  <c r="AY67" i="4"/>
  <c r="AV1247" i="4"/>
  <c r="AW1247" i="4"/>
  <c r="BA1247" i="4" s="1"/>
  <c r="AX1247" i="4"/>
  <c r="AY1247" i="4"/>
  <c r="AV553" i="4"/>
  <c r="AW553" i="4"/>
  <c r="AX553" i="4"/>
  <c r="AY553" i="4"/>
  <c r="AV117" i="4"/>
  <c r="AW117" i="4"/>
  <c r="AX117" i="4"/>
  <c r="AY117" i="4"/>
  <c r="AV30" i="4"/>
  <c r="AW30" i="4"/>
  <c r="AX30" i="4"/>
  <c r="AY30" i="4"/>
  <c r="AV395" i="4"/>
  <c r="AW395" i="4"/>
  <c r="AX395" i="4"/>
  <c r="AY395" i="4"/>
  <c r="AV541" i="4"/>
  <c r="AW541" i="4"/>
  <c r="AX541" i="4"/>
  <c r="AY541" i="4"/>
  <c r="AV373" i="4"/>
  <c r="AW373" i="4"/>
  <c r="AX373" i="4"/>
  <c r="AY373" i="4"/>
  <c r="AV302" i="4"/>
  <c r="AW302" i="4"/>
  <c r="AX302" i="4"/>
  <c r="AY302" i="4"/>
  <c r="AV645" i="4"/>
  <c r="AW645" i="4"/>
  <c r="AX645" i="4"/>
  <c r="AY645" i="4"/>
  <c r="AV106" i="4"/>
  <c r="AW106" i="4"/>
  <c r="AX106" i="4"/>
  <c r="AY106" i="4"/>
  <c r="AV235" i="4"/>
  <c r="AW235" i="4"/>
  <c r="AX235" i="4"/>
  <c r="AY235" i="4"/>
  <c r="AV657" i="4"/>
  <c r="AW657" i="4"/>
  <c r="AX657" i="4"/>
  <c r="AY657" i="4"/>
  <c r="AV301" i="4"/>
  <c r="AW301" i="4"/>
  <c r="AX301" i="4"/>
  <c r="AY301" i="4"/>
  <c r="AV105" i="4"/>
  <c r="AW105" i="4"/>
  <c r="AX105" i="4"/>
  <c r="AY105" i="4"/>
  <c r="AV326" i="4"/>
  <c r="AW326" i="4"/>
  <c r="AX326" i="4"/>
  <c r="AY326" i="4"/>
  <c r="AV47" i="4"/>
  <c r="AW47" i="4"/>
  <c r="AX47" i="4"/>
  <c r="AY47" i="4"/>
  <c r="AV46" i="4"/>
  <c r="AW46" i="4"/>
  <c r="AX46" i="4"/>
  <c r="AY46" i="4"/>
  <c r="AV1181" i="4"/>
  <c r="AW1181" i="4"/>
  <c r="AX1181" i="4"/>
  <c r="AY1181" i="4"/>
  <c r="AV494" i="4"/>
  <c r="AW494" i="4"/>
  <c r="AX494" i="4"/>
  <c r="AY494" i="4"/>
  <c r="AV325" i="4"/>
  <c r="AW325" i="4"/>
  <c r="AX325" i="4"/>
  <c r="AY325" i="4"/>
  <c r="AV45" i="4"/>
  <c r="AW45" i="4"/>
  <c r="AX45" i="4"/>
  <c r="AY45" i="4"/>
  <c r="AV44" i="4"/>
  <c r="AW44" i="4"/>
  <c r="AX44" i="4"/>
  <c r="AY44" i="4"/>
  <c r="AV1180" i="4"/>
  <c r="AW1180" i="4"/>
  <c r="AX1180" i="4"/>
  <c r="AY1180" i="4"/>
  <c r="AV493" i="4"/>
  <c r="AW493" i="4"/>
  <c r="AX493" i="4"/>
  <c r="AY493" i="4"/>
  <c r="AV29" i="4"/>
  <c r="AW29" i="4"/>
  <c r="AX29" i="4"/>
  <c r="AY29" i="4"/>
  <c r="AV234" i="4"/>
  <c r="AW234" i="4"/>
  <c r="AX234" i="4"/>
  <c r="AY234" i="4"/>
  <c r="AV394" i="4"/>
  <c r="AW394" i="4"/>
  <c r="BA394" i="4" s="1"/>
  <c r="AX394" i="4"/>
  <c r="AY394" i="4"/>
  <c r="AV540" i="4"/>
  <c r="AW540" i="4"/>
  <c r="AX540" i="4"/>
  <c r="AY540" i="4"/>
  <c r="AV656" i="4"/>
  <c r="AW656" i="4"/>
  <c r="AX656" i="4"/>
  <c r="AY656" i="4"/>
  <c r="AV300" i="4"/>
  <c r="AW300" i="4"/>
  <c r="BA300" i="4" s="1"/>
  <c r="AX300" i="4"/>
  <c r="AY300" i="4"/>
  <c r="AV643" i="4"/>
  <c r="AW643" i="4"/>
  <c r="AX643" i="4"/>
  <c r="AY643" i="4"/>
  <c r="AV218" i="4"/>
  <c r="AW218" i="4"/>
  <c r="AX218" i="4"/>
  <c r="AY218" i="4"/>
  <c r="AV104" i="4"/>
  <c r="AW104" i="4"/>
  <c r="AX104" i="4"/>
  <c r="AY104" i="4"/>
  <c r="AV687" i="4"/>
  <c r="AW687" i="4"/>
  <c r="BA687" i="4" s="1"/>
  <c r="AX687" i="4"/>
  <c r="AY687" i="4"/>
  <c r="AV19" i="4"/>
  <c r="AW19" i="4"/>
  <c r="AX19" i="4"/>
  <c r="AY19" i="4"/>
  <c r="AV662" i="4"/>
  <c r="AW662" i="4"/>
  <c r="AX662" i="4"/>
  <c r="AY662" i="4"/>
  <c r="AV113" i="4"/>
  <c r="AW113" i="4"/>
  <c r="AX113" i="4"/>
  <c r="AY113" i="4"/>
  <c r="AV217" i="4"/>
  <c r="AW217" i="4"/>
  <c r="AX217" i="4"/>
  <c r="AY217" i="4"/>
  <c r="AV464" i="4"/>
  <c r="AW464" i="4"/>
  <c r="AX464" i="4"/>
  <c r="AY464" i="4"/>
  <c r="AV299" i="4"/>
  <c r="AW299" i="4"/>
  <c r="AX299" i="4"/>
  <c r="AY299" i="4"/>
  <c r="AV402" i="4"/>
  <c r="AW402" i="4"/>
  <c r="AX402" i="4"/>
  <c r="AY402" i="4"/>
  <c r="AV216" i="4"/>
  <c r="AW216" i="4"/>
  <c r="BA216" i="4" s="1"/>
  <c r="AX216" i="4"/>
  <c r="AY216" i="4"/>
  <c r="AV227" i="4"/>
  <c r="AW227" i="4"/>
  <c r="AX227" i="4"/>
  <c r="AY227" i="4"/>
  <c r="AV379" i="4"/>
  <c r="AW379" i="4"/>
  <c r="AX379" i="4"/>
  <c r="AY379" i="4"/>
  <c r="AV112" i="4"/>
  <c r="AW112" i="4"/>
  <c r="AX112" i="4"/>
  <c r="AY112" i="4"/>
  <c r="AV215" i="4"/>
  <c r="AW215" i="4"/>
  <c r="AX215" i="4"/>
  <c r="AY215" i="4"/>
  <c r="AV463" i="4"/>
  <c r="AW463" i="4"/>
  <c r="AX463" i="4"/>
  <c r="AY463" i="4"/>
  <c r="AV762" i="4"/>
  <c r="AW762" i="4"/>
  <c r="AX762" i="4"/>
  <c r="AY762" i="4"/>
  <c r="AV502" i="4"/>
  <c r="AW502" i="4"/>
  <c r="AX502" i="4"/>
  <c r="AY502" i="4"/>
  <c r="AV36" i="4"/>
  <c r="AW36" i="4"/>
  <c r="BA36" i="4" s="1"/>
  <c r="AX36" i="4"/>
  <c r="AY36" i="4"/>
  <c r="AV298" i="4"/>
  <c r="AW298" i="4"/>
  <c r="AX298" i="4"/>
  <c r="AY298" i="4"/>
  <c r="AV481" i="4"/>
  <c r="AW481" i="4"/>
  <c r="AZ481" i="4" s="1"/>
  <c r="AX481" i="4"/>
  <c r="AY481" i="4"/>
  <c r="AV506" i="4"/>
  <c r="AW506" i="4"/>
  <c r="BA506" i="4" s="1"/>
  <c r="AX506" i="4"/>
  <c r="AY506" i="4"/>
  <c r="AV401" i="4"/>
  <c r="AW401" i="4"/>
  <c r="BA401" i="4" s="1"/>
  <c r="AX401" i="4"/>
  <c r="AY401" i="4"/>
  <c r="AV808" i="4"/>
  <c r="AW808" i="4"/>
  <c r="AX808" i="4"/>
  <c r="AY808" i="4"/>
  <c r="AV103" i="4"/>
  <c r="AW103" i="4"/>
  <c r="BA103" i="4" s="1"/>
  <c r="AX103" i="4"/>
  <c r="AY103" i="4"/>
  <c r="AV32" i="4"/>
  <c r="AW32" i="4"/>
  <c r="BA32" i="4" s="1"/>
  <c r="AX32" i="4"/>
  <c r="AY32" i="4"/>
  <c r="AV223" i="4"/>
  <c r="AW223" i="4"/>
  <c r="AX223" i="4"/>
  <c r="AY223" i="4"/>
  <c r="AV214" i="4"/>
  <c r="AW214" i="4"/>
  <c r="BA214" i="4" s="1"/>
  <c r="AX214" i="4"/>
  <c r="AY214" i="4"/>
  <c r="AV108" i="4"/>
  <c r="AW108" i="4"/>
  <c r="BA108" i="4" s="1"/>
  <c r="AX108" i="4"/>
  <c r="AY108" i="4"/>
  <c r="AV563" i="4"/>
  <c r="AW563" i="4"/>
  <c r="BA563" i="4" s="1"/>
  <c r="AX563" i="4"/>
  <c r="AY563" i="4"/>
  <c r="AV370" i="4"/>
  <c r="AW370" i="4"/>
  <c r="BA370" i="4" s="1"/>
  <c r="AX370" i="4"/>
  <c r="AY370" i="4"/>
  <c r="AV1116" i="4"/>
  <c r="AW1116" i="4"/>
  <c r="AX1116" i="4"/>
  <c r="AY1116" i="4"/>
  <c r="AV397" i="4"/>
  <c r="AW397" i="4"/>
  <c r="AX397" i="4"/>
  <c r="AY397" i="4"/>
  <c r="AV440" i="4"/>
  <c r="AW440" i="4"/>
  <c r="AX440" i="4"/>
  <c r="AY440" i="4"/>
  <c r="AV466" i="4"/>
  <c r="AW466" i="4"/>
  <c r="BA466" i="4" s="1"/>
  <c r="AX466" i="4"/>
  <c r="AY466" i="4"/>
  <c r="AV550" i="4"/>
  <c r="AW550" i="4"/>
  <c r="AZ550" i="4" s="1"/>
  <c r="AX550" i="4"/>
  <c r="AY550" i="4"/>
  <c r="AV294" i="4"/>
  <c r="AW294" i="4"/>
  <c r="AX294" i="4"/>
  <c r="AY294" i="4"/>
  <c r="AV226" i="4"/>
  <c r="AW226" i="4"/>
  <c r="BA226" i="4" s="1"/>
  <c r="AX226" i="4"/>
  <c r="AY226" i="4"/>
  <c r="AV378" i="4"/>
  <c r="AW378" i="4"/>
  <c r="AX378" i="4"/>
  <c r="AY378" i="4"/>
  <c r="AV111" i="4"/>
  <c r="AW111" i="4"/>
  <c r="AX111" i="4"/>
  <c r="AY111" i="4"/>
  <c r="AV213" i="4"/>
  <c r="AW213" i="4"/>
  <c r="BA213" i="4" s="1"/>
  <c r="AX213" i="4"/>
  <c r="AY213" i="4"/>
  <c r="AV462" i="4"/>
  <c r="AW462" i="4"/>
  <c r="BA462" i="4" s="1"/>
  <c r="AX462" i="4"/>
  <c r="AY462" i="4"/>
  <c r="AV761" i="4"/>
  <c r="AW761" i="4"/>
  <c r="AX761" i="4"/>
  <c r="AY761" i="4"/>
  <c r="AV501" i="4"/>
  <c r="AW501" i="4"/>
  <c r="BA501" i="4" s="1"/>
  <c r="AX501" i="4"/>
  <c r="AY501" i="4"/>
  <c r="AV35" i="4"/>
  <c r="AW35" i="4"/>
  <c r="BA35" i="4" s="1"/>
  <c r="AX35" i="4"/>
  <c r="AY35" i="4"/>
  <c r="AV297" i="4"/>
  <c r="AW297" i="4"/>
  <c r="BA297" i="4" s="1"/>
  <c r="AX297" i="4"/>
  <c r="AY297" i="4"/>
  <c r="AV480" i="4"/>
  <c r="AW480" i="4"/>
  <c r="BA480" i="4" s="1"/>
  <c r="AX480" i="4"/>
  <c r="AY480" i="4"/>
  <c r="AV505" i="4"/>
  <c r="AW505" i="4"/>
  <c r="AX505" i="4"/>
  <c r="AY505" i="4"/>
  <c r="AV400" i="4"/>
  <c r="AW400" i="4"/>
  <c r="AX400" i="4"/>
  <c r="AY400" i="4"/>
  <c r="AV807" i="4"/>
  <c r="AW807" i="4"/>
  <c r="BA807" i="4" s="1"/>
  <c r="AX807" i="4"/>
  <c r="AY807" i="4"/>
  <c r="AV102" i="4"/>
  <c r="AW102" i="4"/>
  <c r="AX102" i="4"/>
  <c r="AY102" i="4"/>
  <c r="AV31" i="4"/>
  <c r="AW31" i="4"/>
  <c r="BA31" i="4" s="1"/>
  <c r="AX31" i="4"/>
  <c r="AY31" i="4"/>
  <c r="AV222" i="4"/>
  <c r="AW222" i="4"/>
  <c r="AX222" i="4"/>
  <c r="AY222" i="4"/>
  <c r="AV107" i="4"/>
  <c r="AW107" i="4"/>
  <c r="BA107" i="4" s="1"/>
  <c r="AX107" i="4"/>
  <c r="AY107" i="4"/>
  <c r="AV562" i="4"/>
  <c r="AW562" i="4"/>
  <c r="BA562" i="4" s="1"/>
  <c r="AX562" i="4"/>
  <c r="AY562" i="4"/>
  <c r="AV369" i="4"/>
  <c r="AW369" i="4"/>
  <c r="AX369" i="4"/>
  <c r="AY369" i="4"/>
  <c r="AV1115" i="4"/>
  <c r="AW1115" i="4"/>
  <c r="AX1115" i="4"/>
  <c r="AY1115" i="4"/>
  <c r="AV396" i="4"/>
  <c r="AW396" i="4"/>
  <c r="AX396" i="4"/>
  <c r="AY396" i="4"/>
  <c r="AV439" i="4"/>
  <c r="AW439" i="4"/>
  <c r="AX439" i="4"/>
  <c r="AY439" i="4"/>
  <c r="AV465" i="4"/>
  <c r="AW465" i="4"/>
  <c r="BA465" i="4" s="1"/>
  <c r="AX465" i="4"/>
  <c r="AY465" i="4"/>
  <c r="AV549" i="4"/>
  <c r="AW549" i="4"/>
  <c r="BA549" i="4" s="1"/>
  <c r="AX549" i="4"/>
  <c r="AY549" i="4"/>
  <c r="AV18" i="4"/>
  <c r="AW18" i="4"/>
  <c r="BA18" i="4" s="1"/>
  <c r="AX18" i="4"/>
  <c r="AY18" i="4"/>
  <c r="AV661" i="4"/>
  <c r="AW661" i="4"/>
  <c r="BA661" i="4" s="1"/>
  <c r="AX661" i="4"/>
  <c r="AY661" i="4"/>
  <c r="AV655" i="4"/>
  <c r="AW655" i="4"/>
  <c r="AX655" i="4"/>
  <c r="AY655" i="4"/>
  <c r="AV405" i="4"/>
  <c r="AW405" i="4"/>
  <c r="AX405" i="4"/>
  <c r="AY405" i="4"/>
  <c r="AV17" i="4"/>
  <c r="AW17" i="4"/>
  <c r="AX17" i="4"/>
  <c r="AY17" i="4"/>
  <c r="AV293" i="4"/>
  <c r="AW293" i="4"/>
  <c r="BA293" i="4" s="1"/>
  <c r="AX293" i="4"/>
  <c r="AY293" i="4"/>
  <c r="AV377" i="4"/>
  <c r="AW377" i="4"/>
  <c r="AX377" i="4"/>
  <c r="AY377" i="4"/>
  <c r="AV110" i="4"/>
  <c r="AW110" i="4"/>
  <c r="AX110" i="4"/>
  <c r="AY110" i="4"/>
  <c r="AV212" i="4"/>
  <c r="AW212" i="4"/>
  <c r="AX212" i="4"/>
  <c r="AY212" i="4"/>
  <c r="AV461" i="4"/>
  <c r="AW461" i="4"/>
  <c r="AX461" i="4"/>
  <c r="AY461" i="4"/>
  <c r="AV760" i="4"/>
  <c r="AW760" i="4"/>
  <c r="AX760" i="4"/>
  <c r="AY760" i="4"/>
  <c r="AV500" i="4"/>
  <c r="AW500" i="4"/>
  <c r="AX500" i="4"/>
  <c r="AY500" i="4"/>
  <c r="AV34" i="4"/>
  <c r="AW34" i="4"/>
  <c r="AX34" i="4"/>
  <c r="AY34" i="4"/>
  <c r="AV296" i="4"/>
  <c r="AW296" i="4"/>
  <c r="AX296" i="4"/>
  <c r="AY296" i="4"/>
  <c r="AV479" i="4"/>
  <c r="AW479" i="4"/>
  <c r="BA479" i="4" s="1"/>
  <c r="AX479" i="4"/>
  <c r="AY479" i="4"/>
  <c r="AV504" i="4"/>
  <c r="AW504" i="4"/>
  <c r="AX504" i="4"/>
  <c r="AY504" i="4"/>
  <c r="AV399" i="4"/>
  <c r="AW399" i="4"/>
  <c r="BA399" i="4" s="1"/>
  <c r="AX399" i="4"/>
  <c r="AY399" i="4"/>
  <c r="AV660" i="4"/>
  <c r="AW660" i="4"/>
  <c r="BA660" i="4" s="1"/>
  <c r="AX660" i="4"/>
  <c r="AY660" i="4"/>
  <c r="AV583" i="4"/>
  <c r="AW583" i="4"/>
  <c r="AX583" i="4"/>
  <c r="AY583" i="4"/>
  <c r="AV996" i="4"/>
  <c r="AW996" i="4"/>
  <c r="AX996" i="4"/>
  <c r="AY996" i="4"/>
  <c r="AV887" i="4"/>
  <c r="AW887" i="4"/>
  <c r="BA887" i="4" s="1"/>
  <c r="AX887" i="4"/>
  <c r="AY887" i="4"/>
  <c r="AV683" i="4"/>
  <c r="AW683" i="4"/>
  <c r="AX683" i="4"/>
  <c r="AY683" i="4"/>
  <c r="AV567" i="4"/>
  <c r="AW567" i="4"/>
  <c r="BA567" i="4" s="1"/>
  <c r="AX567" i="4"/>
  <c r="AY567" i="4"/>
  <c r="AV628" i="4"/>
  <c r="AW628" i="4"/>
  <c r="AX628" i="4"/>
  <c r="AY628" i="4"/>
  <c r="AV654" i="4"/>
  <c r="AW654" i="4"/>
  <c r="BA654" i="4" s="1"/>
  <c r="AX654" i="4"/>
  <c r="AY654" i="4"/>
  <c r="AV56" i="4"/>
  <c r="AW56" i="4"/>
  <c r="AX56" i="4"/>
  <c r="AY56" i="4"/>
  <c r="AV151" i="4"/>
  <c r="AW151" i="4"/>
  <c r="BA151" i="4" s="1"/>
  <c r="AX151" i="4"/>
  <c r="AY151" i="4"/>
  <c r="AV726" i="4"/>
  <c r="AW726" i="4"/>
  <c r="BA726" i="4" s="1"/>
  <c r="AX726" i="4"/>
  <c r="AY726" i="4"/>
  <c r="AV150" i="4"/>
  <c r="AW150" i="4"/>
  <c r="AX150" i="4"/>
  <c r="AY150" i="4"/>
  <c r="AV725" i="4"/>
  <c r="AW725" i="4"/>
  <c r="AX725" i="4"/>
  <c r="AY725" i="4"/>
  <c r="AV53" i="4"/>
  <c r="AW53" i="4"/>
  <c r="AX53" i="4"/>
  <c r="AY53" i="4"/>
  <c r="AV149" i="4"/>
  <c r="AW149" i="4"/>
  <c r="BA149" i="4" s="1"/>
  <c r="AX149" i="4"/>
  <c r="AY149" i="4"/>
  <c r="AV159" i="4"/>
  <c r="AW159" i="4"/>
  <c r="AX159" i="4"/>
  <c r="AY159" i="4"/>
  <c r="AV724" i="4"/>
  <c r="AW724" i="4"/>
  <c r="AX724" i="4"/>
  <c r="AY724" i="4"/>
  <c r="AV52" i="4"/>
  <c r="AW52" i="4"/>
  <c r="BA52" i="4" s="1"/>
  <c r="AX52" i="4"/>
  <c r="AY52" i="4"/>
  <c r="AV148" i="4"/>
  <c r="AW148" i="4"/>
  <c r="BA148" i="4" s="1"/>
  <c r="AX148" i="4"/>
  <c r="AY148" i="4"/>
  <c r="AV723" i="4"/>
  <c r="AW723" i="4"/>
  <c r="AX723" i="4"/>
  <c r="AY723" i="4"/>
  <c r="AV51" i="4"/>
  <c r="AW51" i="4"/>
  <c r="BA51" i="4" s="1"/>
  <c r="AX51" i="4"/>
  <c r="AY51" i="4"/>
  <c r="AV147" i="4"/>
  <c r="AW147" i="4"/>
  <c r="AX147" i="4"/>
  <c r="AY147" i="4"/>
  <c r="AV722" i="4"/>
  <c r="AW722" i="4"/>
  <c r="BA722" i="4" s="1"/>
  <c r="AX722" i="4"/>
  <c r="AY722" i="4"/>
  <c r="AV198" i="4"/>
  <c r="AW198" i="4"/>
  <c r="BA198" i="4" s="1"/>
  <c r="AX198" i="4"/>
  <c r="AY198" i="4"/>
  <c r="AV50" i="4"/>
  <c r="AW50" i="4"/>
  <c r="BA50" i="4" s="1"/>
  <c r="AX50" i="4"/>
  <c r="AY50" i="4"/>
  <c r="AV146" i="4"/>
  <c r="AW146" i="4"/>
  <c r="AX146" i="4"/>
  <c r="AY146" i="4"/>
  <c r="AV721" i="4"/>
  <c r="AW721" i="4"/>
  <c r="AX721" i="4"/>
  <c r="AY721" i="4"/>
  <c r="AV197" i="4"/>
  <c r="AW197" i="4"/>
  <c r="AX197" i="4"/>
  <c r="AY197" i="4"/>
  <c r="AV1269" i="4"/>
  <c r="AW1269" i="4"/>
  <c r="BA1269" i="4" s="1"/>
  <c r="AX1269" i="4"/>
  <c r="AY1269" i="4"/>
  <c r="AV1124" i="4"/>
  <c r="AW1124" i="4"/>
  <c r="BA1124" i="4" s="1"/>
  <c r="AX1124" i="4"/>
  <c r="AY1124" i="4"/>
  <c r="AV324" i="4"/>
  <c r="AW324" i="4"/>
  <c r="BA324" i="4" s="1"/>
  <c r="AX324" i="4"/>
  <c r="AY324" i="4"/>
  <c r="AV43" i="4"/>
  <c r="AW43" i="4"/>
  <c r="AX43" i="4"/>
  <c r="AY43" i="4"/>
  <c r="AV42" i="4"/>
  <c r="AW42" i="4"/>
  <c r="AX42" i="4"/>
  <c r="AY42" i="4"/>
  <c r="AV1179" i="4"/>
  <c r="AW1179" i="4"/>
  <c r="BA1179" i="4" s="1"/>
  <c r="AX1179" i="4"/>
  <c r="AY1179" i="4"/>
  <c r="AV492" i="4"/>
  <c r="AW492" i="4"/>
  <c r="BA492" i="4" s="1"/>
  <c r="AX492" i="4"/>
  <c r="AY492" i="4"/>
  <c r="AV345" i="4"/>
  <c r="AW345" i="4"/>
  <c r="AX345" i="4"/>
  <c r="AY345" i="4"/>
  <c r="AV1100" i="4"/>
  <c r="AW1100" i="4"/>
  <c r="BA1100" i="4" s="1"/>
  <c r="AX1100" i="4"/>
  <c r="AY1100" i="4"/>
  <c r="AV856" i="4"/>
  <c r="AW856" i="4"/>
  <c r="BA856" i="4" s="1"/>
  <c r="AX856" i="4"/>
  <c r="AY856" i="4"/>
  <c r="AV1052" i="4"/>
  <c r="AW1052" i="4"/>
  <c r="AX1052" i="4"/>
  <c r="AY1052" i="4"/>
  <c r="AV96" i="4"/>
  <c r="AW96" i="4"/>
  <c r="AX96" i="4"/>
  <c r="AY96" i="4"/>
  <c r="AV582" i="4"/>
  <c r="AW582" i="4"/>
  <c r="AX582" i="4"/>
  <c r="AY582" i="4"/>
  <c r="AV995" i="4"/>
  <c r="AW995" i="4"/>
  <c r="AZ995" i="4" s="1"/>
  <c r="AX995" i="4"/>
  <c r="AY995" i="4"/>
  <c r="AV886" i="4"/>
  <c r="AW886" i="4"/>
  <c r="AX886" i="4"/>
  <c r="AY886" i="4"/>
  <c r="AV960" i="4"/>
  <c r="AW960" i="4"/>
  <c r="BA960" i="4" s="1"/>
  <c r="AX960" i="4"/>
  <c r="AY960" i="4"/>
  <c r="AV435" i="4"/>
  <c r="AW435" i="4"/>
  <c r="BA435" i="4" s="1"/>
  <c r="AX435" i="4"/>
  <c r="AY435" i="4"/>
  <c r="AV348" i="4"/>
  <c r="AW348" i="4"/>
  <c r="AX348" i="4"/>
  <c r="AY348" i="4"/>
  <c r="AV642" i="4"/>
  <c r="AW642" i="4"/>
  <c r="AX642" i="4"/>
  <c r="AY642" i="4"/>
  <c r="AV635" i="4"/>
  <c r="AW635" i="4"/>
  <c r="AX635" i="4"/>
  <c r="AY635" i="4"/>
  <c r="AV364" i="4"/>
  <c r="AW364" i="4"/>
  <c r="AX364" i="4"/>
  <c r="AY364" i="4"/>
  <c r="AV414" i="4"/>
  <c r="AW414" i="4"/>
  <c r="AX414" i="4"/>
  <c r="AY414" i="4"/>
  <c r="AV747" i="4"/>
  <c r="AW747" i="4"/>
  <c r="AX747" i="4"/>
  <c r="AY747" i="4"/>
  <c r="AV1051" i="4"/>
  <c r="AW1051" i="4"/>
  <c r="BA1051" i="4" s="1"/>
  <c r="AX1051" i="4"/>
  <c r="AY1051" i="4"/>
  <c r="AV63" i="4"/>
  <c r="AW63" i="4"/>
  <c r="BA63" i="4" s="1"/>
  <c r="AX63" i="4"/>
  <c r="AY63" i="4"/>
  <c r="AV871" i="4"/>
  <c r="AW871" i="4"/>
  <c r="AX871" i="4"/>
  <c r="AY871" i="4"/>
  <c r="AV210" i="4"/>
  <c r="AW210" i="4"/>
  <c r="AX210" i="4"/>
  <c r="AY210" i="4"/>
  <c r="AV581" i="4"/>
  <c r="AW581" i="4"/>
  <c r="BA581" i="4" s="1"/>
  <c r="AX581" i="4"/>
  <c r="AY581" i="4"/>
  <c r="AV994" i="4"/>
  <c r="AW994" i="4"/>
  <c r="AX994" i="4"/>
  <c r="AY994" i="4"/>
  <c r="AV885" i="4"/>
  <c r="AW885" i="4"/>
  <c r="AX885" i="4"/>
  <c r="AY885" i="4"/>
  <c r="AV959" i="4"/>
  <c r="AW959" i="4"/>
  <c r="AX959" i="4"/>
  <c r="AY959" i="4"/>
  <c r="AV434" i="4"/>
  <c r="AW434" i="4"/>
  <c r="BA434" i="4" s="1"/>
  <c r="AX434" i="4"/>
  <c r="AY434" i="4"/>
  <c r="AV814" i="4"/>
  <c r="AW814" i="4"/>
  <c r="BA814" i="4" s="1"/>
  <c r="AX814" i="4"/>
  <c r="AY814" i="4"/>
  <c r="AV62" i="4"/>
  <c r="AW62" i="4"/>
  <c r="BA62" i="4" s="1"/>
  <c r="AX62" i="4"/>
  <c r="AY62" i="4"/>
  <c r="AV359" i="4"/>
  <c r="AW359" i="4"/>
  <c r="AX359" i="4"/>
  <c r="AY359" i="4"/>
  <c r="AV580" i="4"/>
  <c r="AW580" i="4"/>
  <c r="AX580" i="4"/>
  <c r="AY580" i="4"/>
  <c r="AV993" i="4"/>
  <c r="AW993" i="4"/>
  <c r="BA993" i="4" s="1"/>
  <c r="AX993" i="4"/>
  <c r="AY993" i="4"/>
  <c r="AV884" i="4"/>
  <c r="AW884" i="4"/>
  <c r="BA884" i="4" s="1"/>
  <c r="AX884" i="4"/>
  <c r="AY884" i="4"/>
  <c r="AV784" i="4"/>
  <c r="AW784" i="4"/>
  <c r="AX784" i="4"/>
  <c r="AY784" i="4"/>
  <c r="AV433" i="4"/>
  <c r="AW433" i="4"/>
  <c r="AX433" i="4"/>
  <c r="AY433" i="4"/>
  <c r="AV347" i="4"/>
  <c r="AW347" i="4"/>
  <c r="AZ347" i="4" s="1"/>
  <c r="AX347" i="4"/>
  <c r="AY347" i="4"/>
  <c r="AV692" i="4"/>
  <c r="AW692" i="4"/>
  <c r="BA692" i="4" s="1"/>
  <c r="AX692" i="4"/>
  <c r="AY692" i="4"/>
  <c r="AV795" i="4"/>
  <c r="AW795" i="4"/>
  <c r="AX795" i="4"/>
  <c r="AY795" i="4"/>
  <c r="AV363" i="4"/>
  <c r="AW363" i="4"/>
  <c r="AX363" i="4"/>
  <c r="AY363" i="4"/>
  <c r="AV413" i="4"/>
  <c r="AW413" i="4"/>
  <c r="AX413" i="4"/>
  <c r="AY413" i="4"/>
  <c r="AV746" i="4"/>
  <c r="AW746" i="4"/>
  <c r="BA746" i="4" s="1"/>
  <c r="AX746" i="4"/>
  <c r="AY746" i="4"/>
  <c r="AV446" i="4"/>
  <c r="AW446" i="4"/>
  <c r="AX446" i="4"/>
  <c r="AY446" i="4"/>
  <c r="AV10" i="4"/>
  <c r="AW10" i="4"/>
  <c r="AX10" i="4"/>
  <c r="AY10" i="4"/>
  <c r="AV870" i="4"/>
  <c r="AW870" i="4"/>
  <c r="AX870" i="4"/>
  <c r="AY870" i="4"/>
  <c r="AV684" i="4"/>
  <c r="AW684" i="4"/>
  <c r="AX684" i="4"/>
  <c r="AY684" i="4"/>
  <c r="AV1157" i="4"/>
  <c r="AW1157" i="4"/>
  <c r="AX1157" i="4"/>
  <c r="AY1157" i="4"/>
  <c r="AV1294" i="4"/>
  <c r="AW1294" i="4"/>
  <c r="AX1294" i="4"/>
  <c r="AY1294" i="4"/>
  <c r="AV358" i="4"/>
  <c r="AW358" i="4"/>
  <c r="BA358" i="4" s="1"/>
  <c r="AX358" i="4"/>
  <c r="AY358" i="4"/>
  <c r="AV749" i="4"/>
  <c r="AW749" i="4"/>
  <c r="AX749" i="4"/>
  <c r="AY749" i="4"/>
  <c r="AV874" i="4"/>
  <c r="AW874" i="4"/>
  <c r="AX874" i="4"/>
  <c r="AY874" i="4"/>
  <c r="AV1289" i="4"/>
  <c r="AW1289" i="4"/>
  <c r="AX1289" i="4"/>
  <c r="AY1289" i="4"/>
  <c r="AV672" i="4"/>
  <c r="AW672" i="4"/>
  <c r="BA672" i="4" s="1"/>
  <c r="AX672" i="4"/>
  <c r="AY672" i="4"/>
  <c r="AV850" i="4"/>
  <c r="AW850" i="4"/>
  <c r="BA850" i="4" s="1"/>
  <c r="AX850" i="4"/>
  <c r="AY850" i="4"/>
  <c r="AV920" i="4"/>
  <c r="AW920" i="4"/>
  <c r="AX920" i="4"/>
  <c r="AY920" i="4"/>
  <c r="AV592" i="4"/>
  <c r="AW592" i="4"/>
  <c r="BA592" i="4" s="1"/>
  <c r="AX592" i="4"/>
  <c r="AY592" i="4"/>
  <c r="AV488" i="4"/>
  <c r="AW488" i="4"/>
  <c r="AX488" i="4"/>
  <c r="AY488" i="4"/>
  <c r="AV426" i="4"/>
  <c r="AW426" i="4"/>
  <c r="AX426" i="4"/>
  <c r="AY426" i="4"/>
  <c r="AV615" i="4"/>
  <c r="AW615" i="4"/>
  <c r="AX615" i="4"/>
  <c r="AY615" i="4"/>
  <c r="AV390" i="4"/>
  <c r="AW390" i="4"/>
  <c r="AX390" i="4"/>
  <c r="AY390" i="4"/>
  <c r="AV627" i="4"/>
  <c r="AW627" i="4"/>
  <c r="AZ627" i="4" s="1"/>
  <c r="AX627" i="4"/>
  <c r="AY627" i="4"/>
  <c r="AV560" i="4"/>
  <c r="AW560" i="4"/>
  <c r="BA560" i="4" s="1"/>
  <c r="AX560" i="4"/>
  <c r="AY560" i="4"/>
  <c r="AV331" i="4"/>
  <c r="AW331" i="4"/>
  <c r="BA331" i="4" s="1"/>
  <c r="AX331" i="4"/>
  <c r="AY331" i="4"/>
  <c r="AV412" i="4"/>
  <c r="AW412" i="4"/>
  <c r="AX412" i="4"/>
  <c r="AY412" i="4"/>
  <c r="AV631" i="4"/>
  <c r="AW631" i="4"/>
  <c r="BA631" i="4" s="1"/>
  <c r="AX631" i="4"/>
  <c r="AY631" i="4"/>
  <c r="AV438" i="4"/>
  <c r="AW438" i="4"/>
  <c r="AX438" i="4"/>
  <c r="AY438" i="4"/>
  <c r="AV341" i="4"/>
  <c r="AW341" i="4"/>
  <c r="AX341" i="4"/>
  <c r="AY341" i="4"/>
  <c r="AV1039" i="4"/>
  <c r="AW1039" i="4"/>
  <c r="BA1039" i="4" s="1"/>
  <c r="AX1039" i="4"/>
  <c r="AY1039" i="4"/>
  <c r="AV1304" i="4"/>
  <c r="AW1304" i="4"/>
  <c r="AX1304" i="4"/>
  <c r="AY1304" i="4"/>
  <c r="AV579" i="4"/>
  <c r="AW579" i="4"/>
  <c r="AX579" i="4"/>
  <c r="AY579" i="4"/>
  <c r="AV992" i="4"/>
  <c r="AW992" i="4"/>
  <c r="AX992" i="4"/>
  <c r="AY992" i="4"/>
  <c r="AV883" i="4"/>
  <c r="AW883" i="4"/>
  <c r="AX883" i="4"/>
  <c r="AY883" i="4"/>
  <c r="AV783" i="4"/>
  <c r="AW783" i="4"/>
  <c r="AX783" i="4"/>
  <c r="AY783" i="4"/>
  <c r="AV351" i="4"/>
  <c r="AW351" i="4"/>
  <c r="AX351" i="4"/>
  <c r="AY351" i="4"/>
  <c r="AV877" i="4"/>
  <c r="AW877" i="4"/>
  <c r="AX877" i="4"/>
  <c r="AY877" i="4"/>
  <c r="AV691" i="4"/>
  <c r="AW691" i="4"/>
  <c r="BA691" i="4" s="1"/>
  <c r="AX691" i="4"/>
  <c r="AY691" i="4"/>
  <c r="AV578" i="4"/>
  <c r="AW578" i="4"/>
  <c r="AX578" i="4"/>
  <c r="AY578" i="4"/>
  <c r="AV991" i="4"/>
  <c r="AW991" i="4"/>
  <c r="AX991" i="4"/>
  <c r="AY991" i="4"/>
  <c r="AV882" i="4"/>
  <c r="AW882" i="4"/>
  <c r="BA882" i="4" s="1"/>
  <c r="AX882" i="4"/>
  <c r="AY882" i="4"/>
  <c r="AV958" i="4"/>
  <c r="AW958" i="4"/>
  <c r="AX958" i="4"/>
  <c r="AY958" i="4"/>
  <c r="AV432" i="4"/>
  <c r="AW432" i="4"/>
  <c r="AX432" i="4"/>
  <c r="AY432" i="4"/>
  <c r="AV346" i="4"/>
  <c r="AW346" i="4"/>
  <c r="AX346" i="4"/>
  <c r="AY346" i="4"/>
  <c r="AV641" i="4"/>
  <c r="AW641" i="4"/>
  <c r="AX641" i="4"/>
  <c r="AY641" i="4"/>
  <c r="AV634" i="4"/>
  <c r="AW634" i="4"/>
  <c r="BA634" i="4" s="1"/>
  <c r="AX634" i="4"/>
  <c r="AY634" i="4"/>
  <c r="AV71" i="4"/>
  <c r="AW71" i="4"/>
  <c r="AX71" i="4"/>
  <c r="AY71" i="4"/>
  <c r="AV411" i="4"/>
  <c r="AW411" i="4"/>
  <c r="AX411" i="4"/>
  <c r="AY411" i="4"/>
  <c r="AV745" i="4"/>
  <c r="AW745" i="4"/>
  <c r="AX745" i="4"/>
  <c r="AY745" i="4"/>
  <c r="AV630" i="4"/>
  <c r="AW630" i="4"/>
  <c r="AX630" i="4"/>
  <c r="AY630" i="4"/>
  <c r="AV61" i="4"/>
  <c r="AW61" i="4"/>
  <c r="AX61" i="4"/>
  <c r="AY61" i="4"/>
  <c r="AV869" i="4"/>
  <c r="AW869" i="4"/>
  <c r="BA869" i="4" s="1"/>
  <c r="AX869" i="4"/>
  <c r="AY869" i="4"/>
  <c r="AV452" i="4"/>
  <c r="AW452" i="4"/>
  <c r="BA452" i="4" s="1"/>
  <c r="AX452" i="4"/>
  <c r="AY452" i="4"/>
  <c r="AV1156" i="4"/>
  <c r="AW1156" i="4"/>
  <c r="BA1156" i="4" s="1"/>
  <c r="AX1156" i="4"/>
  <c r="AY1156" i="4"/>
  <c r="AV826" i="4"/>
  <c r="AW826" i="4"/>
  <c r="BA826" i="4" s="1"/>
  <c r="AX826" i="4"/>
  <c r="AY826" i="4"/>
  <c r="AV1159" i="4"/>
  <c r="AW1159" i="4"/>
  <c r="BA1159" i="4" s="1"/>
  <c r="AX1159" i="4"/>
  <c r="AY1159" i="4"/>
  <c r="AV131" i="4"/>
  <c r="AW131" i="4"/>
  <c r="BA131" i="4" s="1"/>
  <c r="AX131" i="4"/>
  <c r="AY131" i="4"/>
  <c r="AV1342" i="4"/>
  <c r="AW1342" i="4"/>
  <c r="BA1342" i="4" s="1"/>
  <c r="AX1342" i="4"/>
  <c r="AY1342" i="4"/>
  <c r="AV904" i="4"/>
  <c r="AW904" i="4"/>
  <c r="AZ904" i="4" s="1"/>
  <c r="AX904" i="4"/>
  <c r="AY904" i="4"/>
  <c r="AV671" i="4"/>
  <c r="AW671" i="4"/>
  <c r="AX671" i="4"/>
  <c r="AY671" i="4"/>
  <c r="AV1114" i="4"/>
  <c r="AW1114" i="4"/>
  <c r="BA1114" i="4" s="1"/>
  <c r="AX1114" i="4"/>
  <c r="AY1114" i="4"/>
  <c r="AV682" i="4"/>
  <c r="AW682" i="4"/>
  <c r="AX682" i="4"/>
  <c r="AY682" i="4"/>
  <c r="AV566" i="4"/>
  <c r="AW566" i="4"/>
  <c r="AX566" i="4"/>
  <c r="AY566" i="4"/>
  <c r="AV626" i="4"/>
  <c r="AW626" i="4"/>
  <c r="BA626" i="4" s="1"/>
  <c r="AX626" i="4"/>
  <c r="AY626" i="4"/>
  <c r="AV559" i="4"/>
  <c r="AW559" i="4"/>
  <c r="AX559" i="4"/>
  <c r="AY559" i="4"/>
  <c r="AV577" i="4"/>
  <c r="AW577" i="4"/>
  <c r="AX577" i="4"/>
  <c r="AY577" i="4"/>
  <c r="AV990" i="4"/>
  <c r="AW990" i="4"/>
  <c r="AX990" i="4"/>
  <c r="AY990" i="4"/>
  <c r="AV881" i="4"/>
  <c r="AW881" i="4"/>
  <c r="AX881" i="4"/>
  <c r="AY881" i="4"/>
  <c r="AV344" i="4"/>
  <c r="AW344" i="4"/>
  <c r="AX344" i="4"/>
  <c r="AY344" i="4"/>
  <c r="AV350" i="4"/>
  <c r="AW350" i="4"/>
  <c r="BA350" i="4" s="1"/>
  <c r="AX350" i="4"/>
  <c r="AY350" i="4"/>
  <c r="AV876" i="4"/>
  <c r="AW876" i="4"/>
  <c r="BA876" i="4" s="1"/>
  <c r="AX876" i="4"/>
  <c r="AY876" i="4"/>
  <c r="AV690" i="4"/>
  <c r="AW690" i="4"/>
  <c r="AX690" i="4"/>
  <c r="AY690" i="4"/>
  <c r="AV247" i="4"/>
  <c r="AW247" i="4"/>
  <c r="BA247" i="4" s="1"/>
  <c r="AX247" i="4"/>
  <c r="AY247" i="4"/>
  <c r="AV70" i="4"/>
  <c r="AW70" i="4"/>
  <c r="BA70" i="4" s="1"/>
  <c r="AX70" i="4"/>
  <c r="AY70" i="4"/>
  <c r="AV605" i="4"/>
  <c r="AW605" i="4"/>
  <c r="AX605" i="4"/>
  <c r="AY605" i="4"/>
  <c r="AV813" i="4"/>
  <c r="AW813" i="4"/>
  <c r="BA813" i="4" s="1"/>
  <c r="AX813" i="4"/>
  <c r="AY813" i="4"/>
  <c r="AV153" i="4"/>
  <c r="AW153" i="4"/>
  <c r="BA153" i="4" s="1"/>
  <c r="AX153" i="4"/>
  <c r="AY153" i="4"/>
  <c r="AV852" i="4"/>
  <c r="AW852" i="4"/>
  <c r="BA852" i="4" s="1"/>
  <c r="AX852" i="4"/>
  <c r="AY852" i="4"/>
  <c r="AV437" i="4"/>
  <c r="AW437" i="4"/>
  <c r="BA437" i="4" s="1"/>
  <c r="AX437" i="4"/>
  <c r="AY437" i="4"/>
  <c r="AV209" i="4"/>
  <c r="AW209" i="4"/>
  <c r="AX209" i="4"/>
  <c r="AY209" i="4"/>
  <c r="AV1155" i="4"/>
  <c r="AW1155" i="4"/>
  <c r="AX1155" i="4"/>
  <c r="AY1155" i="4"/>
  <c r="AV825" i="4"/>
  <c r="AW825" i="4"/>
  <c r="AX825" i="4"/>
  <c r="AY825" i="4"/>
  <c r="AV357" i="4"/>
  <c r="AW357" i="4"/>
  <c r="AX357" i="4"/>
  <c r="AY357" i="4"/>
  <c r="AV1121" i="4"/>
  <c r="AW1121" i="4"/>
  <c r="BA1121" i="4" s="1"/>
  <c r="AX1121" i="4"/>
  <c r="AY1121" i="4"/>
  <c r="AV873" i="4"/>
  <c r="AW873" i="4"/>
  <c r="BA873" i="4" s="1"/>
  <c r="AX873" i="4"/>
  <c r="AY873" i="4"/>
  <c r="AV1288" i="4"/>
  <c r="AW1288" i="4"/>
  <c r="AX1288" i="4"/>
  <c r="AY1288" i="4"/>
  <c r="AV670" i="4"/>
  <c r="AW670" i="4"/>
  <c r="AZ670" i="4" s="1"/>
  <c r="AX670" i="4"/>
  <c r="AY670" i="4"/>
  <c r="AV1113" i="4"/>
  <c r="AW1113" i="4"/>
  <c r="AX1113" i="4"/>
  <c r="AY1113" i="4"/>
  <c r="AV586" i="4"/>
  <c r="AW586" i="4"/>
  <c r="AX586" i="4"/>
  <c r="AY586" i="4"/>
  <c r="AV576" i="4"/>
  <c r="AW576" i="4"/>
  <c r="BA576" i="4" s="1"/>
  <c r="AX576" i="4"/>
  <c r="AY576" i="4"/>
  <c r="AV989" i="4"/>
  <c r="AW989" i="4"/>
  <c r="BA989" i="4" s="1"/>
  <c r="AX989" i="4"/>
  <c r="AY989" i="4"/>
  <c r="AV880" i="4"/>
  <c r="AW880" i="4"/>
  <c r="BA880" i="4" s="1"/>
  <c r="AX880" i="4"/>
  <c r="AY880" i="4"/>
  <c r="AV782" i="4"/>
  <c r="AW782" i="4"/>
  <c r="BA782" i="4" s="1"/>
  <c r="AX782" i="4"/>
  <c r="AY782" i="4"/>
  <c r="AV349" i="4"/>
  <c r="AW349" i="4"/>
  <c r="AX349" i="4"/>
  <c r="AY349" i="4"/>
  <c r="AV875" i="4"/>
  <c r="AW875" i="4"/>
  <c r="BA875" i="4" s="1"/>
  <c r="AX875" i="4"/>
  <c r="AY875" i="4"/>
  <c r="AV689" i="4"/>
  <c r="AW689" i="4"/>
  <c r="AX689" i="4"/>
  <c r="AY689" i="4"/>
  <c r="AV521" i="4"/>
  <c r="AW521" i="4"/>
  <c r="AX521" i="4"/>
  <c r="AY521" i="4"/>
  <c r="AV604" i="4"/>
  <c r="AW604" i="4"/>
  <c r="AX604" i="4"/>
  <c r="AY604" i="4"/>
  <c r="AV744" i="4"/>
  <c r="AW744" i="4"/>
  <c r="AX744" i="4"/>
  <c r="AY744" i="4"/>
  <c r="AV445" i="4"/>
  <c r="AW445" i="4"/>
  <c r="AZ445" i="4" s="1"/>
  <c r="AX445" i="4"/>
  <c r="AY445" i="4"/>
  <c r="AV28" i="4"/>
  <c r="AW28" i="4"/>
  <c r="BA28" i="4" s="1"/>
  <c r="AX28" i="4"/>
  <c r="AY28" i="4"/>
  <c r="AV599" i="4"/>
  <c r="AW599" i="4"/>
  <c r="BA599" i="4" s="1"/>
  <c r="AX599" i="4"/>
  <c r="AY599" i="4"/>
  <c r="AV451" i="4"/>
  <c r="AW451" i="4"/>
  <c r="AX451" i="4"/>
  <c r="AY451" i="4"/>
  <c r="AV1154" i="4"/>
  <c r="AW1154" i="4"/>
  <c r="AX1154" i="4"/>
  <c r="AY1154" i="4"/>
  <c r="AV1142" i="4"/>
  <c r="AW1142" i="4"/>
  <c r="AX1142" i="4"/>
  <c r="AY1142" i="4"/>
  <c r="AV1303" i="4"/>
  <c r="AW1303" i="4"/>
  <c r="AX1303" i="4"/>
  <c r="AY1303" i="4"/>
  <c r="AV130" i="4"/>
  <c r="AW130" i="4"/>
  <c r="AX130" i="4"/>
  <c r="AY130" i="4"/>
  <c r="AV1204" i="4"/>
  <c r="AW1204" i="4"/>
  <c r="AX1204" i="4"/>
  <c r="AY1204" i="4"/>
  <c r="AV903" i="4"/>
  <c r="AW903" i="4"/>
  <c r="AX903" i="4"/>
  <c r="AY903" i="4"/>
  <c r="AV651" i="4"/>
  <c r="AW651" i="4"/>
  <c r="AZ651" i="4" s="1"/>
  <c r="AX651" i="4"/>
  <c r="AY651" i="4"/>
  <c r="AV575" i="4"/>
  <c r="AW575" i="4"/>
  <c r="AX575" i="4"/>
  <c r="AY575" i="4"/>
  <c r="AV988" i="4"/>
  <c r="AW988" i="4"/>
  <c r="BA988" i="4" s="1"/>
  <c r="AX988" i="4"/>
  <c r="AY988" i="4"/>
  <c r="AV879" i="4"/>
  <c r="AW879" i="4"/>
  <c r="BA879" i="4" s="1"/>
  <c r="AX879" i="4"/>
  <c r="AY879" i="4"/>
  <c r="AV835" i="4"/>
  <c r="AW835" i="4"/>
  <c r="BA835" i="4" s="1"/>
  <c r="AX835" i="4"/>
  <c r="AY835" i="4"/>
  <c r="AV681" i="4"/>
  <c r="AW681" i="4"/>
  <c r="BA681" i="4" s="1"/>
  <c r="AX681" i="4"/>
  <c r="AY681" i="4"/>
  <c r="AV565" i="4"/>
  <c r="AW565" i="4"/>
  <c r="AX565" i="4"/>
  <c r="AY565" i="4"/>
  <c r="AV625" i="4"/>
  <c r="AW625" i="4"/>
  <c r="AX625" i="4"/>
  <c r="AY625" i="4"/>
  <c r="AV633" i="4"/>
  <c r="AW633" i="4"/>
  <c r="AX633" i="4"/>
  <c r="AY633" i="4"/>
  <c r="AV136" i="4"/>
  <c r="AW136" i="4"/>
  <c r="AZ136" i="4" s="1"/>
  <c r="AX136" i="4"/>
  <c r="AY136" i="4"/>
  <c r="AV603" i="4"/>
  <c r="AW603" i="4"/>
  <c r="BA603" i="4" s="1"/>
  <c r="AX603" i="4"/>
  <c r="AY603" i="4"/>
  <c r="AV743" i="4"/>
  <c r="AW743" i="4"/>
  <c r="AX743" i="4"/>
  <c r="AY743" i="4"/>
  <c r="AV444" i="4"/>
  <c r="AW444" i="4"/>
  <c r="AX444" i="4"/>
  <c r="AY444" i="4"/>
  <c r="AV9" i="4"/>
  <c r="AW9" i="4"/>
  <c r="BA9" i="4" s="1"/>
  <c r="AX9" i="4"/>
  <c r="AY9" i="4"/>
  <c r="AV598" i="4"/>
  <c r="AW598" i="4"/>
  <c r="AX598" i="4"/>
  <c r="AY598" i="4"/>
  <c r="AV450" i="4"/>
  <c r="AW450" i="4"/>
  <c r="AX450" i="4"/>
  <c r="AY450" i="4"/>
  <c r="AV1201" i="4"/>
  <c r="AW1201" i="4"/>
  <c r="AX1201" i="4"/>
  <c r="AY1201" i="4"/>
  <c r="AV1293" i="4"/>
  <c r="AW1293" i="4"/>
  <c r="BA1293" i="4" s="1"/>
  <c r="AX1293" i="4"/>
  <c r="AY1293" i="4"/>
  <c r="AV356" i="4"/>
  <c r="AW356" i="4"/>
  <c r="AX356" i="4"/>
  <c r="AY356" i="4"/>
  <c r="AV1091" i="4"/>
  <c r="AW1091" i="4"/>
  <c r="AX1091" i="4"/>
  <c r="AY1091" i="4"/>
  <c r="AV555" i="4"/>
  <c r="AW555" i="4"/>
  <c r="AX555" i="4"/>
  <c r="AY555" i="4"/>
  <c r="AV1272" i="4"/>
  <c r="AW1272" i="4"/>
  <c r="AZ1272" i="4" s="1"/>
  <c r="AX1272" i="4"/>
  <c r="AY1272" i="4"/>
  <c r="AV872" i="4"/>
  <c r="AW872" i="4"/>
  <c r="AX872" i="4"/>
  <c r="AY872" i="4"/>
  <c r="AV138" i="4"/>
  <c r="AW138" i="4"/>
  <c r="AX138" i="4"/>
  <c r="AY138" i="4"/>
  <c r="AV650" i="4"/>
  <c r="AW650" i="4"/>
  <c r="AX650" i="4"/>
  <c r="AY650" i="4"/>
  <c r="AV706" i="4"/>
  <c r="AW706" i="4"/>
  <c r="AX706" i="4"/>
  <c r="AY706" i="4"/>
  <c r="AV1068" i="4"/>
  <c r="AW1068" i="4"/>
  <c r="AX1068" i="4"/>
  <c r="AY1068" i="4"/>
  <c r="AV585" i="4"/>
  <c r="AW585" i="4"/>
  <c r="AX585" i="4"/>
  <c r="AY585" i="4"/>
  <c r="AV425" i="4"/>
  <c r="AW425" i="4"/>
  <c r="AX425" i="4"/>
  <c r="AY425" i="4"/>
  <c r="AV614" i="4"/>
  <c r="AW614" i="4"/>
  <c r="BA614" i="4" s="1"/>
  <c r="AX614" i="4"/>
  <c r="AY614" i="4"/>
  <c r="AV253" i="4"/>
  <c r="AW253" i="4"/>
  <c r="BA253" i="4" s="1"/>
  <c r="AX253" i="4"/>
  <c r="AY253" i="4"/>
  <c r="AV830" i="4"/>
  <c r="AW830" i="4"/>
  <c r="BA830" i="4" s="1"/>
  <c r="AX830" i="4"/>
  <c r="AY830" i="4"/>
  <c r="AV639" i="4"/>
  <c r="AW639" i="4"/>
  <c r="AX639" i="4"/>
  <c r="AY639" i="4"/>
  <c r="AV355" i="4"/>
  <c r="AW355" i="4"/>
  <c r="BA355" i="4" s="1"/>
  <c r="AX355" i="4"/>
  <c r="AY355" i="4"/>
  <c r="AV361" i="4"/>
  <c r="AW361" i="4"/>
  <c r="AX361" i="4"/>
  <c r="AY361" i="4"/>
  <c r="AV846" i="4"/>
  <c r="AW846" i="4"/>
  <c r="AX846" i="4"/>
  <c r="AY846" i="4"/>
  <c r="AV742" i="4"/>
  <c r="AW742" i="4"/>
  <c r="BA742" i="4" s="1"/>
  <c r="AX742" i="4"/>
  <c r="AY742" i="4"/>
  <c r="AV544" i="4"/>
  <c r="AW544" i="4"/>
  <c r="BA544" i="4" s="1"/>
  <c r="AX544" i="4"/>
  <c r="AY544" i="4"/>
  <c r="AV27" i="4"/>
  <c r="AW27" i="4"/>
  <c r="BA27" i="4" s="1"/>
  <c r="AX27" i="4"/>
  <c r="AY27" i="4"/>
  <c r="AV597" i="4"/>
  <c r="AW597" i="4"/>
  <c r="BA597" i="4" s="1"/>
  <c r="AX597" i="4"/>
  <c r="AY597" i="4"/>
  <c r="AV519" i="4"/>
  <c r="AW519" i="4"/>
  <c r="BA519" i="4" s="1"/>
  <c r="AX519" i="4"/>
  <c r="AY519" i="4"/>
  <c r="AV838" i="4"/>
  <c r="AW838" i="4"/>
  <c r="AX838" i="4"/>
  <c r="AY838" i="4"/>
  <c r="AV1292" i="4"/>
  <c r="AW1292" i="4"/>
  <c r="BA1292" i="4" s="1"/>
  <c r="AX1292" i="4"/>
  <c r="AY1292" i="4"/>
  <c r="AV1038" i="4"/>
  <c r="AW1038" i="4"/>
  <c r="BA1038" i="4" s="1"/>
  <c r="AX1038" i="4"/>
  <c r="AY1038" i="4"/>
  <c r="AV1302" i="4"/>
  <c r="AW1302" i="4"/>
  <c r="BA1302" i="4" s="1"/>
  <c r="AX1302" i="4"/>
  <c r="AY1302" i="4"/>
  <c r="AV317" i="4"/>
  <c r="AW317" i="4"/>
  <c r="AX317" i="4"/>
  <c r="AY317" i="4"/>
  <c r="AV1236" i="4"/>
  <c r="AW1236" i="4"/>
  <c r="BA1236" i="4" s="1"/>
  <c r="AX1236" i="4"/>
  <c r="AY1236" i="4"/>
  <c r="AV924" i="4"/>
  <c r="AW924" i="4"/>
  <c r="AX924" i="4"/>
  <c r="AY924" i="4"/>
  <c r="AV923" i="4"/>
  <c r="AW923" i="4"/>
  <c r="BA923" i="4" s="1"/>
  <c r="AX923" i="4"/>
  <c r="AY923" i="4"/>
  <c r="AV239" i="4"/>
  <c r="AW239" i="4"/>
  <c r="BA239" i="4" s="1"/>
  <c r="AX239" i="4"/>
  <c r="AY239" i="4"/>
  <c r="AV649" i="4"/>
  <c r="AW649" i="4"/>
  <c r="AX649" i="4"/>
  <c r="AY649" i="4"/>
  <c r="AV705" i="4"/>
  <c r="AW705" i="4"/>
  <c r="AX705" i="4"/>
  <c r="AY705" i="4"/>
  <c r="AV1067" i="4"/>
  <c r="AW1067" i="4"/>
  <c r="BA1067" i="4" s="1"/>
  <c r="AX1067" i="4"/>
  <c r="AY1067" i="4"/>
  <c r="AV1188" i="4"/>
  <c r="AW1188" i="4"/>
  <c r="AX1188" i="4"/>
  <c r="AY1188" i="4"/>
  <c r="AV424" i="4"/>
  <c r="AW424" i="4"/>
  <c r="AX424" i="4"/>
  <c r="AY424" i="4"/>
  <c r="AV613" i="4"/>
  <c r="AW613" i="4"/>
  <c r="AX613" i="4"/>
  <c r="AY613" i="4"/>
  <c r="AV416" i="4"/>
  <c r="AW416" i="4"/>
  <c r="AX416" i="4"/>
  <c r="AY416" i="4"/>
  <c r="AV829" i="4"/>
  <c r="AW829" i="4"/>
  <c r="AX829" i="4"/>
  <c r="AY829" i="4"/>
  <c r="AV638" i="4"/>
  <c r="AW638" i="4"/>
  <c r="BA638" i="4" s="1"/>
  <c r="AX638" i="4"/>
  <c r="AY638" i="4"/>
  <c r="AV354" i="4"/>
  <c r="AW354" i="4"/>
  <c r="AX354" i="4"/>
  <c r="AY354" i="4"/>
  <c r="AV360" i="4"/>
  <c r="AW360" i="4"/>
  <c r="AX360" i="4"/>
  <c r="AY360" i="4"/>
  <c r="AV845" i="4"/>
  <c r="AW845" i="4"/>
  <c r="AX845" i="4"/>
  <c r="AY845" i="4"/>
  <c r="AV741" i="4"/>
  <c r="AW741" i="4"/>
  <c r="BA741" i="4" s="1"/>
  <c r="AX741" i="4"/>
  <c r="AY741" i="4"/>
  <c r="AV543" i="4"/>
  <c r="AW543" i="4"/>
  <c r="AX543" i="4"/>
  <c r="AY543" i="4"/>
  <c r="AV26" i="4"/>
  <c r="AW26" i="4"/>
  <c r="AX26" i="4"/>
  <c r="AY26" i="4"/>
  <c r="AV596" i="4"/>
  <c r="AW596" i="4"/>
  <c r="AX596" i="4"/>
  <c r="AY596" i="4"/>
  <c r="AV518" i="4"/>
  <c r="AW518" i="4"/>
  <c r="BA518" i="4" s="1"/>
  <c r="AX518" i="4"/>
  <c r="AY518" i="4"/>
  <c r="AV837" i="4"/>
  <c r="AW837" i="4"/>
  <c r="BA837" i="4" s="1"/>
  <c r="AX837" i="4"/>
  <c r="AY837" i="4"/>
  <c r="AV1291" i="4"/>
  <c r="AW1291" i="4"/>
  <c r="BA1291" i="4" s="1"/>
  <c r="AX1291" i="4"/>
  <c r="AY1291" i="4"/>
  <c r="AV1037" i="4"/>
  <c r="AW1037" i="4"/>
  <c r="BA1037" i="4" s="1"/>
  <c r="AX1037" i="4"/>
  <c r="AY1037" i="4"/>
  <c r="AV1301" i="4"/>
  <c r="AW1301" i="4"/>
  <c r="BA1301" i="4" s="1"/>
  <c r="AX1301" i="4"/>
  <c r="AY1301" i="4"/>
  <c r="AV316" i="4"/>
  <c r="AW316" i="4"/>
  <c r="BA316" i="4" s="1"/>
  <c r="AX316" i="4"/>
  <c r="AY316" i="4"/>
  <c r="AV1235" i="4"/>
  <c r="AW1235" i="4"/>
  <c r="BA1235" i="4" s="1"/>
  <c r="AX1235" i="4"/>
  <c r="AY1235" i="4"/>
  <c r="AV1026" i="4"/>
  <c r="AW1026" i="4"/>
  <c r="BA1026" i="4" s="1"/>
  <c r="AX1026" i="4"/>
  <c r="AY1026" i="4"/>
  <c r="AV238" i="4"/>
  <c r="AW238" i="4"/>
  <c r="BA238" i="4" s="1"/>
  <c r="AX238" i="4"/>
  <c r="AY238" i="4"/>
  <c r="AV648" i="4"/>
  <c r="AW648" i="4"/>
  <c r="AX648" i="4"/>
  <c r="AY648" i="4"/>
  <c r="AV704" i="4"/>
  <c r="AW704" i="4"/>
  <c r="AX704" i="4"/>
  <c r="AY704" i="4"/>
  <c r="AV1066" i="4"/>
  <c r="AW1066" i="4"/>
  <c r="AX1066" i="4"/>
  <c r="AY1066" i="4"/>
  <c r="AV849" i="4"/>
  <c r="AW849" i="4"/>
  <c r="AZ849" i="4" s="1"/>
  <c r="AX849" i="4"/>
  <c r="AY849" i="4"/>
  <c r="AV919" i="4"/>
  <c r="AW919" i="4"/>
  <c r="AX919" i="4"/>
  <c r="AY919" i="4"/>
  <c r="AV574" i="4"/>
  <c r="AW574" i="4"/>
  <c r="BA574" i="4" s="1"/>
  <c r="AX574" i="4"/>
  <c r="AY574" i="4"/>
  <c r="AV987" i="4"/>
  <c r="AW987" i="4"/>
  <c r="BA987" i="4" s="1"/>
  <c r="AX987" i="4"/>
  <c r="AY987" i="4"/>
  <c r="AV878" i="4"/>
  <c r="AW878" i="4"/>
  <c r="AX878" i="4"/>
  <c r="AY878" i="4"/>
  <c r="AV680" i="4"/>
  <c r="AW680" i="4"/>
  <c r="AX680" i="4"/>
  <c r="AY680" i="4"/>
  <c r="AV564" i="4"/>
  <c r="AW564" i="4"/>
  <c r="BA564" i="4" s="1"/>
  <c r="AX564" i="4"/>
  <c r="AY564" i="4"/>
  <c r="AV624" i="4"/>
  <c r="AW624" i="4"/>
  <c r="BA624" i="4" s="1"/>
  <c r="AX624" i="4"/>
  <c r="AY624" i="4"/>
  <c r="AV558" i="4"/>
  <c r="AW558" i="4"/>
  <c r="BA558" i="4" s="1"/>
  <c r="AX558" i="4"/>
  <c r="AY558" i="4"/>
  <c r="AV632" i="4"/>
  <c r="AW632" i="4"/>
  <c r="AX632" i="4"/>
  <c r="AY632" i="4"/>
  <c r="AV812" i="4"/>
  <c r="AW812" i="4"/>
  <c r="BA812" i="4" s="1"/>
  <c r="AX812" i="4"/>
  <c r="AY812" i="4"/>
  <c r="AV629" i="4"/>
  <c r="AW629" i="4"/>
  <c r="BA629" i="4" s="1"/>
  <c r="AX629" i="4"/>
  <c r="AY629" i="4"/>
  <c r="AV59" i="4"/>
  <c r="AW59" i="4"/>
  <c r="AX59" i="4"/>
  <c r="AY59" i="4"/>
  <c r="AV436" i="4"/>
  <c r="AW436" i="4"/>
  <c r="AX436" i="4"/>
  <c r="AY436" i="4"/>
  <c r="AV208" i="4"/>
  <c r="AW208" i="4"/>
  <c r="BA208" i="4" s="1"/>
  <c r="AX208" i="4"/>
  <c r="AY208" i="4"/>
  <c r="AV1152" i="4"/>
  <c r="AW1152" i="4"/>
  <c r="AX1152" i="4"/>
  <c r="AY1152" i="4"/>
  <c r="AV823" i="4"/>
  <c r="AW823" i="4"/>
  <c r="AX823" i="4"/>
  <c r="AY823" i="4"/>
  <c r="AV1158" i="4"/>
  <c r="AW1158" i="4"/>
  <c r="BA1158" i="4" s="1"/>
  <c r="AX1158" i="4"/>
  <c r="AY1158" i="4"/>
  <c r="AV129" i="4"/>
  <c r="AW129" i="4"/>
  <c r="BA129" i="4" s="1"/>
  <c r="AX129" i="4"/>
  <c r="AY129" i="4"/>
  <c r="AV1203" i="4"/>
  <c r="AW1203" i="4"/>
  <c r="AX1203" i="4"/>
  <c r="AY1203" i="4"/>
  <c r="AV902" i="4"/>
  <c r="AW902" i="4"/>
  <c r="AX902" i="4"/>
  <c r="AY902" i="4"/>
  <c r="AV669" i="4"/>
  <c r="AW669" i="4"/>
  <c r="AX669" i="4"/>
  <c r="AY669" i="4"/>
  <c r="AV1112" i="4"/>
  <c r="AW1112" i="4"/>
  <c r="AX1112" i="4"/>
  <c r="AY1112" i="4"/>
  <c r="AV584" i="4"/>
  <c r="AW584" i="4"/>
  <c r="AX584" i="4"/>
  <c r="AY584" i="4"/>
  <c r="AV423" i="4"/>
  <c r="AW423" i="4"/>
  <c r="AX423" i="4"/>
  <c r="AY423" i="4"/>
  <c r="AV612" i="4"/>
  <c r="AW612" i="4"/>
  <c r="AZ612" i="4" s="1"/>
  <c r="AX612" i="4"/>
  <c r="AY612" i="4"/>
  <c r="AV415" i="4"/>
  <c r="AW415" i="4"/>
  <c r="AX415" i="4"/>
  <c r="AY415" i="4"/>
  <c r="AV828" i="4"/>
  <c r="AW828" i="4"/>
  <c r="BA828" i="4" s="1"/>
  <c r="AX828" i="4"/>
  <c r="AY828" i="4"/>
  <c r="AV637" i="4"/>
  <c r="AW637" i="4"/>
  <c r="AX637" i="4"/>
  <c r="AY637" i="4"/>
  <c r="AV353" i="4"/>
  <c r="AW353" i="4"/>
  <c r="AX353" i="4"/>
  <c r="AY353" i="4"/>
  <c r="AV329" i="4"/>
  <c r="AW329" i="4"/>
  <c r="BA329" i="4" s="1"/>
  <c r="AX329" i="4"/>
  <c r="AY329" i="4"/>
  <c r="AV694" i="4"/>
  <c r="AW694" i="4"/>
  <c r="AX694" i="4"/>
  <c r="AY694" i="4"/>
  <c r="AV606" i="4"/>
  <c r="AW606" i="4"/>
  <c r="AX606" i="4"/>
  <c r="AY606" i="4"/>
  <c r="AV380" i="4"/>
  <c r="AW380" i="4"/>
  <c r="BA380" i="4" s="1"/>
  <c r="AX380" i="4"/>
  <c r="AY380" i="4"/>
  <c r="AV95" i="4"/>
  <c r="AW95" i="4"/>
  <c r="BA95" i="4" s="1"/>
  <c r="AX95" i="4"/>
  <c r="AY95" i="4"/>
  <c r="AV945" i="4"/>
  <c r="AW945" i="4"/>
  <c r="BA945" i="4" s="1"/>
  <c r="AX945" i="4"/>
  <c r="AY945" i="4"/>
  <c r="AV449" i="4"/>
  <c r="AW449" i="4"/>
  <c r="BA449" i="4" s="1"/>
  <c r="AX449" i="4"/>
  <c r="AY449" i="4"/>
  <c r="AV848" i="4"/>
  <c r="AW848" i="4"/>
  <c r="BA848" i="4" s="1"/>
  <c r="AX848" i="4"/>
  <c r="AY848" i="4"/>
  <c r="AV918" i="4"/>
  <c r="AW918" i="4"/>
  <c r="BA918" i="4" s="1"/>
  <c r="AX918" i="4"/>
  <c r="AY918" i="4"/>
  <c r="AV591" i="4"/>
  <c r="AW591" i="4"/>
  <c r="AX591" i="4"/>
  <c r="AY591" i="4"/>
  <c r="AV343" i="4"/>
  <c r="AW343" i="4"/>
  <c r="BA343" i="4" s="1"/>
  <c r="AX343" i="4"/>
  <c r="AY343" i="4"/>
  <c r="AV737" i="4"/>
  <c r="AW737" i="4"/>
  <c r="BA737" i="4" s="1"/>
  <c r="AX737" i="4"/>
  <c r="AY737" i="4"/>
  <c r="AV1099" i="4"/>
  <c r="AW1099" i="4"/>
  <c r="BA1099" i="4" s="1"/>
  <c r="AX1099" i="4"/>
  <c r="AY1099" i="4"/>
  <c r="AV855" i="4"/>
  <c r="AW855" i="4"/>
  <c r="BA855" i="4" s="1"/>
  <c r="AX855" i="4"/>
  <c r="AY855" i="4"/>
  <c r="AV793" i="4"/>
  <c r="AW793" i="4"/>
  <c r="BA793" i="4" s="1"/>
  <c r="AX793" i="4"/>
  <c r="AY793" i="4"/>
  <c r="AV69" i="4"/>
  <c r="AW69" i="4"/>
  <c r="AX69" i="4"/>
  <c r="AY69" i="4"/>
  <c r="AV844" i="4"/>
  <c r="AW844" i="4"/>
  <c r="AX844" i="4"/>
  <c r="AY844" i="4"/>
  <c r="AV339" i="4"/>
  <c r="AW339" i="4"/>
  <c r="BA339" i="4" s="1"/>
  <c r="AX339" i="4"/>
  <c r="AY339" i="4"/>
  <c r="AV443" i="4"/>
  <c r="AW443" i="4"/>
  <c r="BA443" i="4" s="1"/>
  <c r="AX443" i="4"/>
  <c r="AY443" i="4"/>
  <c r="AV25" i="4"/>
  <c r="AW25" i="4"/>
  <c r="AX25" i="4"/>
  <c r="AY25" i="4"/>
  <c r="AV944" i="4"/>
  <c r="AW944" i="4"/>
  <c r="AX944" i="4"/>
  <c r="AY944" i="4"/>
  <c r="AV517" i="4"/>
  <c r="AW517" i="4"/>
  <c r="BA517" i="4" s="1"/>
  <c r="AX517" i="4"/>
  <c r="AY517" i="4"/>
  <c r="AV836" i="4"/>
  <c r="AW836" i="4"/>
  <c r="BA836" i="4" s="1"/>
  <c r="AX836" i="4"/>
  <c r="AY836" i="4"/>
  <c r="AV1290" i="4"/>
  <c r="AW1290" i="4"/>
  <c r="BA1290" i="4" s="1"/>
  <c r="AX1290" i="4"/>
  <c r="AY1290" i="4"/>
  <c r="AV1036" i="4"/>
  <c r="AW1036" i="4"/>
  <c r="BA1036" i="4" s="1"/>
  <c r="AX1036" i="4"/>
  <c r="AY1036" i="4"/>
  <c r="AV1300" i="4"/>
  <c r="AW1300" i="4"/>
  <c r="BA1300" i="4" s="1"/>
  <c r="AX1300" i="4"/>
  <c r="AY1300" i="4"/>
  <c r="AV315" i="4"/>
  <c r="AW315" i="4"/>
  <c r="BA315" i="4" s="1"/>
  <c r="AX315" i="4"/>
  <c r="AY315" i="4"/>
  <c r="AV1234" i="4"/>
  <c r="AW1234" i="4"/>
  <c r="AX1234" i="4"/>
  <c r="AY1234" i="4"/>
  <c r="AV1341" i="4"/>
  <c r="AW1341" i="4"/>
  <c r="BA1341" i="4" s="1"/>
  <c r="AX1341" i="4"/>
  <c r="AY1341" i="4"/>
  <c r="AV137" i="4"/>
  <c r="AW137" i="4"/>
  <c r="BA137" i="4" s="1"/>
  <c r="AX137" i="4"/>
  <c r="AY137" i="4"/>
  <c r="AV647" i="4"/>
  <c r="AW647" i="4"/>
  <c r="BA647" i="4" s="1"/>
  <c r="AX647" i="4"/>
  <c r="AY647" i="4"/>
  <c r="AV703" i="4"/>
  <c r="AW703" i="4"/>
  <c r="BA703" i="4" s="1"/>
  <c r="AX703" i="4"/>
  <c r="AY703" i="4"/>
  <c r="AV1065" i="4"/>
  <c r="AW1065" i="4"/>
  <c r="AX1065" i="4"/>
  <c r="AY1065" i="4"/>
  <c r="AV1259" i="4"/>
  <c r="AW1259" i="4"/>
  <c r="AX1259" i="4"/>
  <c r="AY1259" i="4"/>
  <c r="AV847" i="4"/>
  <c r="AW847" i="4"/>
  <c r="AX847" i="4"/>
  <c r="AY847" i="4"/>
  <c r="AV486" i="4"/>
  <c r="AW486" i="4"/>
  <c r="BA486" i="4" s="1"/>
  <c r="AX486" i="4"/>
  <c r="AY486" i="4"/>
  <c r="AV308" i="4"/>
  <c r="AW308" i="4"/>
  <c r="BA308" i="4" s="1"/>
  <c r="AX308" i="4"/>
  <c r="AY308" i="4"/>
  <c r="AV556" i="4"/>
  <c r="AW556" i="4"/>
  <c r="AX556" i="4"/>
  <c r="AY556" i="4"/>
  <c r="AV232" i="4"/>
  <c r="AW232" i="4"/>
  <c r="AX232" i="4"/>
  <c r="AY232" i="4"/>
  <c r="AV485" i="4"/>
  <c r="AW485" i="4"/>
  <c r="AX485" i="4"/>
  <c r="AY485" i="4"/>
  <c r="AV307" i="4"/>
  <c r="AW307" i="4"/>
  <c r="BA307" i="4" s="1"/>
  <c r="AX307" i="4"/>
  <c r="AY307" i="4"/>
  <c r="AV224" i="4"/>
  <c r="AW224" i="4"/>
  <c r="AX224" i="4"/>
  <c r="AY224" i="4"/>
  <c r="AV376" i="4"/>
  <c r="AW376" i="4"/>
  <c r="AX376" i="4"/>
  <c r="AY376" i="4"/>
  <c r="AV109" i="4"/>
  <c r="AW109" i="4"/>
  <c r="BA109" i="4" s="1"/>
  <c r="AX109" i="4"/>
  <c r="AY109" i="4"/>
  <c r="AV211" i="4"/>
  <c r="AW211" i="4"/>
  <c r="BA211" i="4" s="1"/>
  <c r="AX211" i="4"/>
  <c r="AY211" i="4"/>
  <c r="AV460" i="4"/>
  <c r="AW460" i="4"/>
  <c r="BA460" i="4" s="1"/>
  <c r="AX460" i="4"/>
  <c r="AY460" i="4"/>
  <c r="AV759" i="4"/>
  <c r="AW759" i="4"/>
  <c r="AX759" i="4"/>
  <c r="AY759" i="4"/>
  <c r="AV499" i="4"/>
  <c r="AW499" i="4"/>
  <c r="BA499" i="4" s="1"/>
  <c r="AX499" i="4"/>
  <c r="AY499" i="4"/>
  <c r="AV33" i="4"/>
  <c r="AW33" i="4"/>
  <c r="BA33" i="4" s="1"/>
  <c r="AX33" i="4"/>
  <c r="AY33" i="4"/>
  <c r="AV295" i="4"/>
  <c r="AW295" i="4"/>
  <c r="AX295" i="4"/>
  <c r="AY295" i="4"/>
  <c r="AV478" i="4"/>
  <c r="AW478" i="4"/>
  <c r="BA478" i="4" s="1"/>
  <c r="AX478" i="4"/>
  <c r="AY478" i="4"/>
  <c r="AV503" i="4"/>
  <c r="AW503" i="4"/>
  <c r="BA503" i="4" s="1"/>
  <c r="AX503" i="4"/>
  <c r="AY503" i="4"/>
  <c r="AV398" i="4"/>
  <c r="AW398" i="4"/>
  <c r="BA398" i="4" s="1"/>
  <c r="AX398" i="4"/>
  <c r="AY398" i="4"/>
  <c r="AV16" i="4"/>
  <c r="AW16" i="4"/>
  <c r="BA16" i="4" s="1"/>
  <c r="AX16" i="4"/>
  <c r="AY16" i="4"/>
  <c r="AV659" i="4"/>
  <c r="AW659" i="4"/>
  <c r="AX659" i="4"/>
  <c r="AY659" i="4"/>
  <c r="AV404" i="4"/>
  <c r="AW404" i="4"/>
  <c r="BA404" i="4" s="1"/>
  <c r="AX404" i="4"/>
  <c r="AY404" i="4"/>
  <c r="AV182" i="4"/>
  <c r="AW182" i="4"/>
  <c r="AX182" i="4"/>
  <c r="AY182" i="4"/>
  <c r="AV155" i="4"/>
  <c r="AW155" i="4"/>
  <c r="AX155" i="4"/>
  <c r="AY155" i="4"/>
  <c r="AV484" i="4"/>
  <c r="AW484" i="4"/>
  <c r="BA484" i="4" s="1"/>
  <c r="AX484" i="4"/>
  <c r="AY484" i="4"/>
  <c r="AV306" i="4"/>
  <c r="AW306" i="4"/>
  <c r="BA306" i="4" s="1"/>
  <c r="AX306" i="4"/>
  <c r="AY306" i="4"/>
  <c r="AV181" i="4"/>
  <c r="AW181" i="4"/>
  <c r="AX181" i="4"/>
  <c r="AY181" i="4"/>
  <c r="AV154" i="4"/>
  <c r="AW154" i="4"/>
  <c r="AX154" i="4"/>
  <c r="AY154" i="4"/>
  <c r="AV483" i="4"/>
  <c r="AW483" i="4"/>
  <c r="BA483" i="4" s="1"/>
  <c r="AX483" i="4"/>
  <c r="AY483" i="4"/>
  <c r="AV305" i="4"/>
  <c r="AW305" i="4"/>
  <c r="BA305" i="4" s="1"/>
  <c r="AX305" i="4"/>
  <c r="AY305" i="4"/>
  <c r="AV590" i="4"/>
  <c r="AW590" i="4"/>
  <c r="AX590" i="4"/>
  <c r="AY590" i="4"/>
  <c r="AV611" i="4"/>
  <c r="AW611" i="4"/>
  <c r="BA611" i="4" s="1"/>
  <c r="AX611" i="4"/>
  <c r="AY611" i="4"/>
  <c r="AV250" i="4"/>
  <c r="AW250" i="4"/>
  <c r="BA250" i="4" s="1"/>
  <c r="AX250" i="4"/>
  <c r="AY250" i="4"/>
  <c r="AV827" i="4"/>
  <c r="AW827" i="4"/>
  <c r="AX827" i="4"/>
  <c r="AY827" i="4"/>
  <c r="AV636" i="4"/>
  <c r="AW636" i="4"/>
  <c r="BA636" i="4" s="1"/>
  <c r="AX636" i="4"/>
  <c r="AY636" i="4"/>
  <c r="AV352" i="4"/>
  <c r="AW352" i="4"/>
  <c r="AX352" i="4"/>
  <c r="AY352" i="4"/>
  <c r="AV328" i="4"/>
  <c r="AW328" i="4"/>
  <c r="BA328" i="4" s="1"/>
  <c r="AX328" i="4"/>
  <c r="AY328" i="4"/>
  <c r="AV693" i="4"/>
  <c r="AW693" i="4"/>
  <c r="BA693" i="4" s="1"/>
  <c r="AX693" i="4"/>
  <c r="AY693" i="4"/>
  <c r="AV338" i="4"/>
  <c r="AW338" i="4"/>
  <c r="BA338" i="4" s="1"/>
  <c r="AX338" i="4"/>
  <c r="AY338" i="4"/>
  <c r="AV542" i="4"/>
  <c r="AW542" i="4"/>
  <c r="AX542" i="4"/>
  <c r="AY542" i="4"/>
  <c r="AV94" i="4"/>
  <c r="AW94" i="4"/>
  <c r="BA94" i="4" s="1"/>
  <c r="AX94" i="4"/>
  <c r="AY94" i="4"/>
  <c r="AV943" i="4"/>
  <c r="AW943" i="4"/>
  <c r="BA943" i="4" s="1"/>
  <c r="AX943" i="4"/>
  <c r="AY943" i="4"/>
  <c r="AV516" i="4"/>
  <c r="AW516" i="4"/>
  <c r="BA516" i="4" s="1"/>
  <c r="AX516" i="4"/>
  <c r="AY516" i="4"/>
  <c r="AV589" i="4"/>
  <c r="AW589" i="4"/>
  <c r="AX589" i="4"/>
  <c r="AY589" i="4"/>
  <c r="AV342" i="4"/>
  <c r="AW342" i="4"/>
  <c r="AX342" i="4"/>
  <c r="AY342" i="4"/>
  <c r="AV736" i="4"/>
  <c r="AW736" i="4"/>
  <c r="AX736" i="4"/>
  <c r="AY736" i="4"/>
  <c r="AV1098" i="4"/>
  <c r="AW1098" i="4"/>
  <c r="AX1098" i="4"/>
  <c r="AY1098" i="4"/>
  <c r="AV854" i="4"/>
  <c r="AW854" i="4"/>
  <c r="BA854" i="4" s="1"/>
  <c r="AX854" i="4"/>
  <c r="AY854" i="4"/>
  <c r="AV520" i="4"/>
  <c r="AW520" i="4"/>
  <c r="AX520" i="4"/>
  <c r="AY520" i="4"/>
  <c r="AV68" i="4"/>
  <c r="AW68" i="4"/>
  <c r="AX68" i="4"/>
  <c r="AY68" i="4"/>
  <c r="AV410" i="4"/>
  <c r="AW410" i="4"/>
  <c r="BA410" i="4" s="1"/>
  <c r="AX410" i="4"/>
  <c r="AY410" i="4"/>
  <c r="AV337" i="4"/>
  <c r="AW337" i="4"/>
  <c r="BA337" i="4" s="1"/>
  <c r="AX337" i="4"/>
  <c r="AY337" i="4"/>
  <c r="AV442" i="4"/>
  <c r="AW442" i="4"/>
  <c r="BA442" i="4" s="1"/>
  <c r="AX442" i="4"/>
  <c r="AY442" i="4"/>
  <c r="AV24" i="4"/>
  <c r="AW24" i="4"/>
  <c r="BA24" i="4" s="1"/>
  <c r="AX24" i="4"/>
  <c r="AY24" i="4"/>
  <c r="AV595" i="4"/>
  <c r="AW595" i="4"/>
  <c r="BA595" i="4" s="1"/>
  <c r="AX595" i="4"/>
  <c r="AY595" i="4"/>
  <c r="AV340" i="4"/>
  <c r="AW340" i="4"/>
  <c r="AX340" i="4"/>
  <c r="AY340" i="4"/>
  <c r="AV771" i="4"/>
  <c r="AW771" i="4"/>
  <c r="AX771" i="4"/>
  <c r="AY771" i="4"/>
  <c r="AV477" i="4"/>
  <c r="AW477" i="4"/>
  <c r="BA477" i="4" s="1"/>
  <c r="AX477" i="4"/>
  <c r="AY477" i="4"/>
  <c r="AV476" i="4"/>
  <c r="AW476" i="4"/>
  <c r="AX476" i="4"/>
  <c r="AY476" i="4"/>
  <c r="AV180" i="4"/>
  <c r="AW180" i="4"/>
  <c r="AX180" i="4"/>
  <c r="AY180" i="4"/>
  <c r="AV89" i="4"/>
  <c r="AW89" i="4"/>
  <c r="BA89" i="4" s="1"/>
  <c r="AX89" i="4"/>
  <c r="AY89" i="4"/>
  <c r="AV187" i="4"/>
  <c r="AW187" i="4"/>
  <c r="BA187" i="4" s="1"/>
  <c r="AX187" i="4"/>
  <c r="AY187" i="4"/>
  <c r="AV257" i="4"/>
  <c r="AW257" i="4"/>
  <c r="BA257" i="4" s="1"/>
  <c r="AX257" i="4"/>
  <c r="AY257" i="4"/>
  <c r="AV256" i="4"/>
  <c r="AW256" i="4"/>
  <c r="BA256" i="4" s="1"/>
  <c r="AX256" i="4"/>
  <c r="AY256" i="4"/>
  <c r="AV282" i="4"/>
  <c r="AW282" i="4"/>
  <c r="BA282" i="4" s="1"/>
  <c r="AX282" i="4"/>
  <c r="AY282" i="4"/>
  <c r="AV184" i="4"/>
  <c r="AW184" i="4"/>
  <c r="AX184" i="4"/>
  <c r="AY184" i="4"/>
  <c r="AV770" i="4"/>
  <c r="AW770" i="4"/>
  <c r="BA770" i="4" s="1"/>
  <c r="AX770" i="4"/>
  <c r="AY770" i="4"/>
  <c r="AV475" i="4"/>
  <c r="AW475" i="4"/>
  <c r="AX475" i="4"/>
  <c r="AY475" i="4"/>
  <c r="AV474" i="4"/>
  <c r="AW474" i="4"/>
  <c r="BA474" i="4" s="1"/>
  <c r="AX474" i="4"/>
  <c r="AY474" i="4"/>
  <c r="AV179" i="4"/>
  <c r="AW179" i="4"/>
  <c r="BA179" i="4" s="1"/>
  <c r="AX179" i="4"/>
  <c r="AY179" i="4"/>
  <c r="AV88" i="4"/>
  <c r="AW88" i="4"/>
  <c r="BA88" i="4" s="1"/>
  <c r="AX88" i="4"/>
  <c r="AY88" i="4"/>
  <c r="AV279" i="4"/>
  <c r="AW279" i="4"/>
  <c r="AX279" i="4"/>
  <c r="AY279" i="4"/>
  <c r="AV83" i="4"/>
  <c r="AW83" i="4"/>
  <c r="AX83" i="4"/>
  <c r="AY83" i="4"/>
  <c r="AV821" i="4"/>
  <c r="AW821" i="4"/>
  <c r="BA821" i="4" s="1"/>
  <c r="AX821" i="4"/>
  <c r="AY821" i="4"/>
  <c r="AV769" i="4"/>
  <c r="AW769" i="4"/>
  <c r="BA769" i="4" s="1"/>
  <c r="AX769" i="4"/>
  <c r="AY769" i="4"/>
  <c r="AV473" i="4"/>
  <c r="AW473" i="4"/>
  <c r="BA473" i="4" s="1"/>
  <c r="AX473" i="4"/>
  <c r="AY473" i="4"/>
  <c r="AV472" i="4"/>
  <c r="AW472" i="4"/>
  <c r="AX472" i="4"/>
  <c r="AY472" i="4"/>
  <c r="AV178" i="4"/>
  <c r="AW178" i="4"/>
  <c r="BA178" i="4" s="1"/>
  <c r="AX178" i="4"/>
  <c r="AY178" i="4"/>
  <c r="AV87" i="4"/>
  <c r="AW87" i="4"/>
  <c r="BA87" i="4" s="1"/>
  <c r="AX87" i="4"/>
  <c r="AY87" i="4"/>
  <c r="AV278" i="4"/>
  <c r="AW278" i="4"/>
  <c r="BA278" i="4" s="1"/>
  <c r="AX278" i="4"/>
  <c r="AY278" i="4"/>
  <c r="AV82" i="4"/>
  <c r="AW82" i="4"/>
  <c r="AX82" i="4"/>
  <c r="AY82" i="4"/>
  <c r="AV820" i="4"/>
  <c r="AW820" i="4"/>
  <c r="BA820" i="4" s="1"/>
  <c r="AX820" i="4"/>
  <c r="AY820" i="4"/>
  <c r="AV196" i="4"/>
  <c r="AW196" i="4"/>
  <c r="AX196" i="4"/>
  <c r="AY196" i="4"/>
  <c r="AV768" i="4"/>
  <c r="AW768" i="4"/>
  <c r="BA768" i="4" s="1"/>
  <c r="AX768" i="4"/>
  <c r="AY768" i="4"/>
  <c r="AV471" i="4"/>
  <c r="AW471" i="4"/>
  <c r="BA471" i="4" s="1"/>
  <c r="AX471" i="4"/>
  <c r="AY471" i="4"/>
  <c r="AV470" i="4"/>
  <c r="AW470" i="4"/>
  <c r="BA470" i="4" s="1"/>
  <c r="AX470" i="4"/>
  <c r="AY470" i="4"/>
  <c r="AV177" i="4"/>
  <c r="AW177" i="4"/>
  <c r="BA177" i="4" s="1"/>
  <c r="AX177" i="4"/>
  <c r="AY177" i="4"/>
  <c r="AV86" i="4"/>
  <c r="AW86" i="4"/>
  <c r="BA86" i="4" s="1"/>
  <c r="AX86" i="4"/>
  <c r="AY86" i="4"/>
  <c r="AV1123" i="4"/>
  <c r="AW1123" i="4"/>
  <c r="BA1123" i="4" s="1"/>
  <c r="AX1123" i="4"/>
  <c r="AY1123" i="4"/>
  <c r="AV143" i="4"/>
  <c r="AW143" i="4"/>
  <c r="BA143" i="4" s="1"/>
  <c r="AX143" i="4"/>
  <c r="AY143" i="4"/>
  <c r="AV277" i="4"/>
  <c r="AW277" i="4"/>
  <c r="BA277" i="4" s="1"/>
  <c r="AX277" i="4"/>
  <c r="AY277" i="4"/>
  <c r="AV81" i="4"/>
  <c r="AW81" i="4"/>
  <c r="BA81" i="4" s="1"/>
  <c r="AX81" i="4"/>
  <c r="AY81" i="4"/>
  <c r="AV819" i="4"/>
  <c r="AW819" i="4"/>
  <c r="BA819" i="4" s="1"/>
  <c r="AX819" i="4"/>
  <c r="AY819" i="4"/>
  <c r="AV186" i="4"/>
  <c r="AW186" i="4"/>
  <c r="AX186" i="4"/>
  <c r="AY186" i="4"/>
  <c r="AV255" i="4"/>
  <c r="AW255" i="4"/>
  <c r="BA255" i="4" s="1"/>
  <c r="AX255" i="4"/>
  <c r="AY255" i="4"/>
  <c r="AV254" i="4"/>
  <c r="AW254" i="4"/>
  <c r="AX254" i="4"/>
  <c r="AY254" i="4"/>
  <c r="AV281" i="4"/>
  <c r="AW281" i="4"/>
  <c r="BA281" i="4" s="1"/>
  <c r="AX281" i="4"/>
  <c r="AY281" i="4"/>
  <c r="AV183" i="4"/>
  <c r="AW183" i="4"/>
  <c r="AX183" i="4"/>
  <c r="AY183" i="4"/>
  <c r="AV767" i="4"/>
  <c r="AW767" i="4"/>
  <c r="BA767" i="4" s="1"/>
  <c r="AX767" i="4"/>
  <c r="AY767" i="4"/>
  <c r="AV469" i="4"/>
  <c r="AW469" i="4"/>
  <c r="BA469" i="4" s="1"/>
  <c r="AX469" i="4"/>
  <c r="AY469" i="4"/>
  <c r="AV468" i="4"/>
  <c r="AW468" i="4"/>
  <c r="BA468" i="4" s="1"/>
  <c r="AX468" i="4"/>
  <c r="AY468" i="4"/>
  <c r="AV176" i="4"/>
  <c r="AW176" i="4"/>
  <c r="AX176" i="4"/>
  <c r="AY176" i="4"/>
  <c r="AV85" i="4"/>
  <c r="AW85" i="4"/>
  <c r="BA85" i="4" s="1"/>
  <c r="AX85" i="4"/>
  <c r="AY85" i="4"/>
  <c r="AV1035" i="4"/>
  <c r="AW1035" i="4"/>
  <c r="AX1035" i="4"/>
  <c r="AY1035" i="4"/>
  <c r="AV1299" i="4"/>
  <c r="AW1299" i="4"/>
  <c r="AX1299" i="4"/>
  <c r="AY1299" i="4"/>
  <c r="AV547" i="4"/>
  <c r="AW547" i="4"/>
  <c r="AX547" i="4"/>
  <c r="AY547" i="4"/>
  <c r="AV533" i="4"/>
  <c r="AW533" i="4"/>
  <c r="AX533" i="4"/>
  <c r="AY533" i="4"/>
  <c r="AV386" i="4"/>
  <c r="AW386" i="4"/>
  <c r="AX386" i="4"/>
  <c r="AY386" i="4"/>
  <c r="AV311" i="4"/>
  <c r="AW311" i="4"/>
  <c r="BA311" i="4" s="1"/>
  <c r="AX311" i="4"/>
  <c r="AY311" i="4"/>
  <c r="AV122" i="4"/>
  <c r="AW122" i="4"/>
  <c r="AX122" i="4"/>
  <c r="AY122" i="4"/>
  <c r="AV930" i="4"/>
  <c r="AW930" i="4"/>
  <c r="BA930" i="4" s="1"/>
  <c r="AX930" i="4"/>
  <c r="AY930" i="4"/>
  <c r="AV665" i="4"/>
  <c r="AW665" i="4"/>
  <c r="AX665" i="4"/>
  <c r="AY665" i="4"/>
  <c r="AV366" i="4"/>
  <c r="AW366" i="4"/>
  <c r="AX366" i="4"/>
  <c r="AY366" i="4"/>
  <c r="AV858" i="4"/>
  <c r="AW858" i="4"/>
  <c r="BA858" i="4" s="1"/>
  <c r="AX858" i="4"/>
  <c r="AY858" i="4"/>
  <c r="AV66" i="4"/>
  <c r="AW66" i="4"/>
  <c r="AX66" i="4"/>
  <c r="AY66" i="4"/>
  <c r="AV1246" i="4"/>
  <c r="AW1246" i="4"/>
  <c r="BA1246" i="4" s="1"/>
  <c r="AX1246" i="4"/>
  <c r="AY1246" i="4"/>
  <c r="AV552" i="4"/>
  <c r="AW552" i="4"/>
  <c r="AX552" i="4"/>
  <c r="AY552" i="4"/>
  <c r="AV116" i="4"/>
  <c r="AW116" i="4"/>
  <c r="AX116" i="4"/>
  <c r="AY116" i="4"/>
  <c r="AV963" i="4"/>
  <c r="AW963" i="4"/>
  <c r="AX963" i="4"/>
  <c r="AY963" i="4"/>
  <c r="AV1034" i="4"/>
  <c r="AW1034" i="4"/>
  <c r="BA1034" i="4" s="1"/>
  <c r="AX1034" i="4"/>
  <c r="AY1034" i="4"/>
  <c r="AV1298" i="4"/>
  <c r="AW1298" i="4"/>
  <c r="AX1298" i="4"/>
  <c r="AY1298" i="4"/>
  <c r="AV314" i="4"/>
  <c r="AW314" i="4"/>
  <c r="AX314" i="4"/>
  <c r="AY314" i="4"/>
  <c r="AV1084" i="4"/>
  <c r="AW1084" i="4"/>
  <c r="AX1084" i="4"/>
  <c r="AY1084" i="4"/>
  <c r="AV334" i="4"/>
  <c r="AW334" i="4"/>
  <c r="AX334" i="4"/>
  <c r="AY334" i="4"/>
  <c r="AV973" i="4"/>
  <c r="AW973" i="4"/>
  <c r="AX973" i="4"/>
  <c r="AY973" i="4"/>
  <c r="AV972" i="4"/>
  <c r="AW972" i="4"/>
  <c r="AX972" i="4"/>
  <c r="AY972" i="4"/>
  <c r="AV546" i="4"/>
  <c r="AW546" i="4"/>
  <c r="AX546" i="4"/>
  <c r="AY546" i="4"/>
  <c r="AV532" i="4"/>
  <c r="AW532" i="4"/>
  <c r="AX532" i="4"/>
  <c r="AY532" i="4"/>
  <c r="AV751" i="4"/>
  <c r="AW751" i="4"/>
  <c r="BA751" i="4" s="1"/>
  <c r="AX751" i="4"/>
  <c r="AY751" i="4"/>
  <c r="AV310" i="4"/>
  <c r="AW310" i="4"/>
  <c r="AX310" i="4"/>
  <c r="AY310" i="4"/>
  <c r="AV841" i="4"/>
  <c r="AW841" i="4"/>
  <c r="AX841" i="4"/>
  <c r="AY841" i="4"/>
  <c r="AV789" i="4"/>
  <c r="AW789" i="4"/>
  <c r="AX789" i="4"/>
  <c r="AY789" i="4"/>
  <c r="AV780" i="4"/>
  <c r="AW780" i="4"/>
  <c r="AX780" i="4"/>
  <c r="AY780" i="4"/>
  <c r="AV766" i="4"/>
  <c r="AW766" i="4"/>
  <c r="AX766" i="4"/>
  <c r="AY766" i="4"/>
  <c r="AV74" i="4"/>
  <c r="AW74" i="4"/>
  <c r="BA74" i="4" s="1"/>
  <c r="AX74" i="4"/>
  <c r="AY74" i="4"/>
  <c r="AV938" i="4"/>
  <c r="AW938" i="4"/>
  <c r="BA938" i="4" s="1"/>
  <c r="AX938" i="4"/>
  <c r="AY938" i="4"/>
  <c r="AV538" i="4"/>
  <c r="AW538" i="4"/>
  <c r="AX538" i="4"/>
  <c r="AY538" i="4"/>
  <c r="AV38" i="4"/>
  <c r="AW38" i="4"/>
  <c r="AX38" i="4"/>
  <c r="AY38" i="4"/>
  <c r="AV1200" i="4"/>
  <c r="AW1200" i="4"/>
  <c r="AX1200" i="4"/>
  <c r="AY1200" i="4"/>
  <c r="AV962" i="4"/>
  <c r="AW962" i="4"/>
  <c r="AX962" i="4"/>
  <c r="AY962" i="4"/>
  <c r="AV1265" i="4"/>
  <c r="AW1265" i="4"/>
  <c r="AX1265" i="4"/>
  <c r="AY1265" i="4"/>
  <c r="AV1033" i="4"/>
  <c r="AW1033" i="4"/>
  <c r="AX1033" i="4"/>
  <c r="AY1033" i="4"/>
  <c r="AV1297" i="4"/>
  <c r="AW1297" i="4"/>
  <c r="AX1297" i="4"/>
  <c r="AY1297" i="4"/>
  <c r="AV1219" i="4"/>
  <c r="AW1219" i="4"/>
  <c r="BA1219" i="4" s="1"/>
  <c r="AX1219" i="4"/>
  <c r="AY1219" i="4"/>
  <c r="AV1128" i="4"/>
  <c r="AW1128" i="4"/>
  <c r="BA1128" i="4" s="1"/>
  <c r="AX1128" i="4"/>
  <c r="AY1128" i="4"/>
  <c r="AV333" i="4"/>
  <c r="AW333" i="4"/>
  <c r="BA333" i="4" s="1"/>
  <c r="AX333" i="4"/>
  <c r="AY333" i="4"/>
  <c r="AV1063" i="4"/>
  <c r="AW1063" i="4"/>
  <c r="AX1063" i="4"/>
  <c r="AY1063" i="4"/>
  <c r="AV668" i="4"/>
  <c r="AW668" i="4"/>
  <c r="AX668" i="4"/>
  <c r="AY668" i="4"/>
  <c r="AV804" i="4"/>
  <c r="AW804" i="4"/>
  <c r="AX804" i="4"/>
  <c r="AY804" i="4"/>
  <c r="AV545" i="4"/>
  <c r="AW545" i="4"/>
  <c r="BA545" i="4" s="1"/>
  <c r="AX545" i="4"/>
  <c r="AY545" i="4"/>
  <c r="AV1013" i="4"/>
  <c r="AW1013" i="4"/>
  <c r="BA1013" i="4" s="1"/>
  <c r="AX1013" i="4"/>
  <c r="AY1013" i="4"/>
  <c r="AV531" i="4"/>
  <c r="AW531" i="4"/>
  <c r="AX531" i="4"/>
  <c r="AY531" i="4"/>
  <c r="AV385" i="4"/>
  <c r="AW385" i="4"/>
  <c r="BA385" i="4" s="1"/>
  <c r="AX385" i="4"/>
  <c r="AY385" i="4"/>
  <c r="AV309" i="4"/>
  <c r="AW309" i="4"/>
  <c r="AX309" i="4"/>
  <c r="AY309" i="4"/>
  <c r="AV121" i="4"/>
  <c r="AW121" i="4"/>
  <c r="AX121" i="4"/>
  <c r="AY121" i="4"/>
  <c r="AV929" i="4"/>
  <c r="AW929" i="4"/>
  <c r="BA929" i="4" s="1"/>
  <c r="AX929" i="4"/>
  <c r="AY929" i="4"/>
  <c r="AV664" i="4"/>
  <c r="AW664" i="4"/>
  <c r="AX664" i="4"/>
  <c r="AY664" i="4"/>
  <c r="AV779" i="4"/>
  <c r="AW779" i="4"/>
  <c r="AX779" i="4"/>
  <c r="AY779" i="4"/>
  <c r="AV765" i="4"/>
  <c r="AW765" i="4"/>
  <c r="AX765" i="4"/>
  <c r="AY765" i="4"/>
  <c r="AV65" i="4"/>
  <c r="AW65" i="4"/>
  <c r="AX65" i="4"/>
  <c r="AY65" i="4"/>
  <c r="AV1245" i="4"/>
  <c r="AW1245" i="4"/>
  <c r="AX1245" i="4"/>
  <c r="AY1245" i="4"/>
  <c r="AV537" i="4"/>
  <c r="AW537" i="4"/>
  <c r="BA537" i="4" s="1"/>
  <c r="AX537" i="4"/>
  <c r="AY537" i="4"/>
  <c r="AV115" i="4"/>
  <c r="AW115" i="4"/>
  <c r="BA115" i="4" s="1"/>
  <c r="AX115" i="4"/>
  <c r="AY115" i="4"/>
  <c r="AV961" i="4"/>
  <c r="AW961" i="4"/>
  <c r="AX961" i="4"/>
  <c r="AY961" i="4"/>
  <c r="AV1264" i="4"/>
  <c r="AW1264" i="4"/>
  <c r="AX1264" i="4"/>
  <c r="AY1264" i="4"/>
  <c r="AV1032" i="4"/>
  <c r="AW1032" i="4"/>
  <c r="BA1032" i="4" s="1"/>
  <c r="AX1032" i="4"/>
  <c r="AY1032" i="4"/>
  <c r="AV1296" i="4"/>
  <c r="AW1296" i="4"/>
  <c r="BA1296" i="4" s="1"/>
  <c r="AX1296" i="4"/>
  <c r="AY1296" i="4"/>
  <c r="AV313" i="4"/>
  <c r="AW313" i="4"/>
  <c r="BA313" i="4" s="1"/>
  <c r="AX313" i="4"/>
  <c r="AY313" i="4"/>
  <c r="AV1083" i="4"/>
  <c r="AW1083" i="4"/>
  <c r="AX1083" i="4"/>
  <c r="AY1083" i="4"/>
  <c r="AV332" i="4"/>
  <c r="AW332" i="4"/>
  <c r="AX332" i="4"/>
  <c r="AY332" i="4"/>
  <c r="AV907" i="4"/>
  <c r="AW907" i="4"/>
  <c r="BA907" i="4" s="1"/>
  <c r="AX907" i="4"/>
  <c r="AY907" i="4"/>
  <c r="AV971" i="4"/>
  <c r="AW971" i="4"/>
  <c r="AX971" i="4"/>
  <c r="AY971" i="4"/>
  <c r="AV970" i="4"/>
  <c r="AW970" i="4"/>
  <c r="AX970" i="4"/>
  <c r="AY970" i="4"/>
  <c r="AV803" i="4"/>
  <c r="AW803" i="4"/>
  <c r="AX803" i="4"/>
  <c r="AY803" i="4"/>
  <c r="AV431" i="4"/>
  <c r="AW431" i="4"/>
  <c r="AX431" i="4"/>
  <c r="AY431" i="4"/>
  <c r="AV802" i="4"/>
  <c r="AW802" i="4"/>
  <c r="AX802" i="4"/>
  <c r="AY802" i="4"/>
  <c r="AV20" i="4"/>
  <c r="AW20" i="4"/>
  <c r="AX20" i="4"/>
  <c r="AY20" i="4"/>
  <c r="AV512" i="4"/>
  <c r="AW512" i="4"/>
  <c r="BA512" i="4" s="1"/>
  <c r="AX512" i="4"/>
  <c r="AY512" i="4"/>
  <c r="AV1087" i="4"/>
  <c r="AW1087" i="4"/>
  <c r="BA1087" i="4" s="1"/>
  <c r="AX1087" i="4"/>
  <c r="AY1087" i="4"/>
  <c r="AV243" i="4"/>
  <c r="AW243" i="4"/>
  <c r="AX243" i="4"/>
  <c r="AY243" i="4"/>
  <c r="AV788" i="4"/>
  <c r="AW788" i="4"/>
  <c r="BA788" i="4" s="1"/>
  <c r="AX788" i="4"/>
  <c r="AY788" i="4"/>
  <c r="AV764" i="4"/>
  <c r="AW764" i="4"/>
  <c r="AX764" i="4"/>
  <c r="AY764" i="4"/>
  <c r="AV73" i="4"/>
  <c r="AW73" i="4"/>
  <c r="AX73" i="4"/>
  <c r="AY73" i="4"/>
  <c r="AV937" i="4"/>
  <c r="AW937" i="4"/>
  <c r="BA937" i="4" s="1"/>
  <c r="AX937" i="4"/>
  <c r="AY937" i="4"/>
  <c r="AV536" i="4"/>
  <c r="AW536" i="4"/>
  <c r="BA536" i="4" s="1"/>
  <c r="AX536" i="4"/>
  <c r="AY536" i="4"/>
  <c r="AV508" i="4"/>
  <c r="AW508" i="4"/>
  <c r="AX508" i="4"/>
  <c r="AY508" i="4"/>
  <c r="AV797" i="4"/>
  <c r="AW797" i="4"/>
  <c r="BA797" i="4" s="1"/>
  <c r="AX797" i="4"/>
  <c r="AY797" i="4"/>
  <c r="AV933" i="4"/>
  <c r="AW933" i="4"/>
  <c r="BA933" i="4" s="1"/>
  <c r="AX933" i="4"/>
  <c r="AY933" i="4"/>
  <c r="AV697" i="4"/>
  <c r="AW697" i="4"/>
  <c r="BA697" i="4" s="1"/>
  <c r="AX697" i="4"/>
  <c r="AY697" i="4"/>
  <c r="AV840" i="4"/>
  <c r="AW840" i="4"/>
  <c r="AX840" i="4"/>
  <c r="AY840" i="4"/>
  <c r="AV787" i="4"/>
  <c r="AW787" i="4"/>
  <c r="BA787" i="4" s="1"/>
  <c r="AX787" i="4"/>
  <c r="AY787" i="4"/>
  <c r="AV777" i="4"/>
  <c r="AW777" i="4"/>
  <c r="AX777" i="4"/>
  <c r="AY777" i="4"/>
  <c r="AV763" i="4"/>
  <c r="AW763" i="4"/>
  <c r="AX763" i="4"/>
  <c r="AY763" i="4"/>
  <c r="AV72" i="4"/>
  <c r="AW72" i="4"/>
  <c r="AX72" i="4"/>
  <c r="AY72" i="4"/>
  <c r="AV936" i="4"/>
  <c r="AW936" i="4"/>
  <c r="BA936" i="4" s="1"/>
  <c r="AX936" i="4"/>
  <c r="AY936" i="4"/>
  <c r="AV535" i="4"/>
  <c r="AW535" i="4"/>
  <c r="BA535" i="4" s="1"/>
  <c r="AX535" i="4"/>
  <c r="AY535" i="4"/>
  <c r="AV37" i="4"/>
  <c r="AW37" i="4"/>
  <c r="AX37" i="4"/>
  <c r="AY37" i="4"/>
  <c r="AV522" i="4"/>
  <c r="AW522" i="4"/>
  <c r="AX522" i="4"/>
  <c r="AY522" i="4"/>
  <c r="AV1263" i="4"/>
  <c r="AW1263" i="4"/>
  <c r="AX1263" i="4"/>
  <c r="AY1263" i="4"/>
  <c r="AV1031" i="4"/>
  <c r="AW1031" i="4"/>
  <c r="BA1031" i="4" s="1"/>
  <c r="AX1031" i="4"/>
  <c r="AY1031" i="4"/>
  <c r="AV1295" i="4"/>
  <c r="AW1295" i="4"/>
  <c r="BA1295" i="4" s="1"/>
  <c r="AX1295" i="4"/>
  <c r="AY1295" i="4"/>
  <c r="AV1218" i="4"/>
  <c r="AW1218" i="4"/>
  <c r="BA1218" i="4" s="1"/>
  <c r="AX1218" i="4"/>
  <c r="AY1218" i="4"/>
  <c r="AV1127" i="4"/>
  <c r="AW1127" i="4"/>
  <c r="AX1127" i="4"/>
  <c r="AY1127" i="4"/>
  <c r="AV1240" i="4"/>
  <c r="AW1240" i="4"/>
  <c r="AX1240" i="4"/>
  <c r="AY1240" i="4"/>
  <c r="AV701" i="4"/>
  <c r="AW701" i="4"/>
  <c r="BA701" i="4" s="1"/>
  <c r="AX701" i="4"/>
  <c r="AY701" i="4"/>
  <c r="AV1061" i="4"/>
  <c r="AW1061" i="4"/>
  <c r="AX1061" i="4"/>
  <c r="AY1061" i="4"/>
  <c r="AV667" i="4"/>
  <c r="AW667" i="4"/>
  <c r="AX667" i="4"/>
  <c r="AY667" i="4"/>
  <c r="AV507" i="4"/>
  <c r="AW507" i="4"/>
  <c r="AX507" i="4"/>
  <c r="AY507" i="4"/>
  <c r="AV796" i="4"/>
  <c r="AW796" i="4"/>
  <c r="AX796" i="4"/>
  <c r="AY796" i="4"/>
  <c r="AV932" i="4"/>
  <c r="AW932" i="4"/>
  <c r="BA932" i="4" s="1"/>
  <c r="AX932" i="4"/>
  <c r="AY932" i="4"/>
  <c r="AV696" i="4"/>
  <c r="AW696" i="4"/>
  <c r="BA696" i="4" s="1"/>
  <c r="AX696" i="4"/>
  <c r="AY696" i="4"/>
  <c r="AV119" i="4"/>
  <c r="AW119" i="4"/>
  <c r="BA119" i="4" s="1"/>
  <c r="AX119" i="4"/>
  <c r="AY119" i="4"/>
  <c r="AV132" i="4"/>
  <c r="AW132" i="4"/>
  <c r="BA132" i="4" s="1"/>
  <c r="AX132" i="4"/>
  <c r="AY132" i="4"/>
  <c r="AV663" i="4"/>
  <c r="AW663" i="4"/>
  <c r="BA663" i="4" s="1"/>
  <c r="AX663" i="4"/>
  <c r="AY663" i="4"/>
  <c r="AV365" i="4"/>
  <c r="AW365" i="4"/>
  <c r="AX365" i="4"/>
  <c r="AY365" i="4"/>
  <c r="AV857" i="4"/>
  <c r="AW857" i="4"/>
  <c r="BA857" i="4" s="1"/>
  <c r="AX857" i="4"/>
  <c r="AY857" i="4"/>
  <c r="AV64" i="4"/>
  <c r="AW64" i="4"/>
  <c r="AX64" i="4"/>
  <c r="AY64" i="4"/>
  <c r="AV1244" i="4"/>
  <c r="AW1244" i="4"/>
  <c r="AX1244" i="4"/>
  <c r="AY1244" i="4"/>
  <c r="AV551" i="4"/>
  <c r="AW551" i="4"/>
  <c r="BA551" i="4" s="1"/>
  <c r="AX551" i="4"/>
  <c r="AY551" i="4"/>
  <c r="AV114" i="4"/>
  <c r="AW114" i="4"/>
  <c r="BA114" i="4" s="1"/>
  <c r="AX114" i="4"/>
  <c r="AY114" i="4"/>
  <c r="AV801" i="4"/>
  <c r="AW801" i="4"/>
  <c r="AX801" i="4"/>
  <c r="AY801" i="4"/>
  <c r="AV1173" i="4"/>
  <c r="AW1173" i="4"/>
  <c r="BA1173" i="4" s="1"/>
  <c r="AX1173" i="4"/>
  <c r="AY1173" i="4"/>
  <c r="AV482" i="4"/>
  <c r="AW482" i="4"/>
  <c r="AX482" i="4"/>
  <c r="AY482" i="4"/>
  <c r="AV403" i="4"/>
  <c r="AW403" i="4"/>
  <c r="AX403" i="4"/>
  <c r="AY403" i="4"/>
  <c r="AV679" i="4"/>
  <c r="AW679" i="4"/>
  <c r="BA679" i="4" s="1"/>
  <c r="AX679" i="4"/>
  <c r="AY679" i="4"/>
  <c r="AV678" i="4"/>
  <c r="AW678" i="4"/>
  <c r="BA678" i="4" s="1"/>
  <c r="AX678" i="4"/>
  <c r="AY678" i="4"/>
  <c r="AV677" i="4"/>
  <c r="AW677" i="4"/>
  <c r="AX677" i="4"/>
  <c r="AY677" i="4"/>
  <c r="AV13" i="4"/>
  <c r="AW13" i="4"/>
  <c r="BA13" i="4" s="1"/>
  <c r="AX13" i="4"/>
  <c r="AY13" i="4"/>
  <c r="AV142" i="4"/>
  <c r="AW142" i="4"/>
  <c r="BA142" i="4" s="1"/>
  <c r="AX142" i="4"/>
  <c r="AY142" i="4"/>
  <c r="AV276" i="4"/>
  <c r="AW276" i="4"/>
  <c r="BA276" i="4" s="1"/>
  <c r="AX276" i="4"/>
  <c r="AY276" i="4"/>
  <c r="AV80" i="4"/>
  <c r="AW80" i="4"/>
  <c r="BA80" i="4" s="1"/>
  <c r="AX80" i="4"/>
  <c r="AY80" i="4"/>
  <c r="AV818" i="4"/>
  <c r="AW818" i="4"/>
  <c r="BA818" i="4" s="1"/>
  <c r="AX818" i="4"/>
  <c r="AY818" i="4"/>
  <c r="AV676" i="4"/>
  <c r="AW676" i="4"/>
  <c r="AX676" i="4"/>
  <c r="AY676" i="4"/>
  <c r="AV1340" i="4"/>
  <c r="AW1340" i="4"/>
  <c r="AX1340" i="4"/>
  <c r="AY1340" i="4"/>
  <c r="AV1163" i="4"/>
  <c r="AW1163" i="4"/>
  <c r="AX1163" i="4"/>
  <c r="AY1163" i="4"/>
  <c r="AV12" i="4"/>
  <c r="AW12" i="4"/>
  <c r="AX12" i="4"/>
  <c r="AY12" i="4"/>
  <c r="AV141" i="4"/>
  <c r="AW141" i="4"/>
  <c r="AX141" i="4"/>
  <c r="AY141" i="4"/>
  <c r="AV275" i="4"/>
  <c r="AW275" i="4"/>
  <c r="AX275" i="4"/>
  <c r="AY275" i="4"/>
  <c r="AV79" i="4"/>
  <c r="AW79" i="4"/>
  <c r="BA79" i="4" s="1"/>
  <c r="AX79" i="4"/>
  <c r="AY79" i="4"/>
  <c r="AV817" i="4"/>
  <c r="AW817" i="4"/>
  <c r="BA817" i="4" s="1"/>
  <c r="AX817" i="4"/>
  <c r="AY817" i="4"/>
  <c r="AV675" i="4"/>
  <c r="AW675" i="4"/>
  <c r="AX675" i="4"/>
  <c r="AY675" i="4"/>
  <c r="AV1058" i="4"/>
  <c r="AW1058" i="4"/>
  <c r="BA1058" i="4" s="1"/>
  <c r="AX1058" i="4"/>
  <c r="AY1058" i="4"/>
  <c r="AV1171" i="4"/>
  <c r="AW1171" i="4"/>
  <c r="AX1171" i="4"/>
  <c r="AY1171" i="4"/>
  <c r="AV1339" i="4"/>
  <c r="AW1339" i="4"/>
  <c r="BA1339" i="4" s="1"/>
  <c r="AX1339" i="4"/>
  <c r="AY1339" i="4"/>
  <c r="AV1162" i="4"/>
  <c r="AW1162" i="4"/>
  <c r="AX1162" i="4"/>
  <c r="AY1162" i="4"/>
  <c r="AV1057" i="4"/>
  <c r="AW1057" i="4"/>
  <c r="AX1057" i="4"/>
  <c r="AY1057" i="4"/>
  <c r="AV1170" i="4"/>
  <c r="AW1170" i="4"/>
  <c r="AX1170" i="4"/>
  <c r="AY1170" i="4"/>
  <c r="AV1338" i="4"/>
  <c r="AW1338" i="4"/>
  <c r="AX1338" i="4"/>
  <c r="AY1338" i="4"/>
  <c r="AV1161" i="4"/>
  <c r="AW1161" i="4"/>
  <c r="AX1161" i="4"/>
  <c r="AY1161" i="4"/>
  <c r="AV457" i="4"/>
  <c r="AW457" i="4"/>
  <c r="BA457" i="4" s="1"/>
  <c r="AX457" i="4"/>
  <c r="AY457" i="4"/>
  <c r="AV957" i="4"/>
  <c r="AW957" i="4"/>
  <c r="AX957" i="4"/>
  <c r="AY957" i="4"/>
  <c r="AV623" i="4"/>
  <c r="AW623" i="4"/>
  <c r="AX623" i="4"/>
  <c r="AY623" i="4"/>
  <c r="AV622" i="4"/>
  <c r="AW622" i="4"/>
  <c r="AX622" i="4"/>
  <c r="AY622" i="4"/>
  <c r="AV172" i="4"/>
  <c r="AW172" i="4"/>
  <c r="AX172" i="4"/>
  <c r="AY172" i="4"/>
  <c r="AV203" i="4"/>
  <c r="AW203" i="4"/>
  <c r="BA203" i="4" s="1"/>
  <c r="AX203" i="4"/>
  <c r="AY203" i="4"/>
  <c r="AV274" i="4"/>
  <c r="AW274" i="4"/>
  <c r="AX274" i="4"/>
  <c r="AY274" i="4"/>
  <c r="AV78" i="4"/>
  <c r="AW78" i="4"/>
  <c r="BA78" i="4" s="1"/>
  <c r="AX78" i="4"/>
  <c r="AY78" i="4"/>
  <c r="AV816" i="4"/>
  <c r="AW816" i="4"/>
  <c r="AX816" i="4"/>
  <c r="AY816" i="4"/>
  <c r="AV674" i="4"/>
  <c r="AW674" i="4"/>
  <c r="AX674" i="4"/>
  <c r="AY674" i="4"/>
  <c r="AV498" i="4"/>
  <c r="AW498" i="4"/>
  <c r="AX498" i="4"/>
  <c r="AY498" i="4"/>
  <c r="AV621" i="4"/>
  <c r="AW621" i="4"/>
  <c r="AX621" i="4"/>
  <c r="AY621" i="4"/>
  <c r="AV620" i="4"/>
  <c r="AW620" i="4"/>
  <c r="AX620" i="4"/>
  <c r="AY620" i="4"/>
  <c r="AV171" i="4"/>
  <c r="AW171" i="4"/>
  <c r="AX171" i="4"/>
  <c r="AY171" i="4"/>
  <c r="AV202" i="4"/>
  <c r="AW202" i="4"/>
  <c r="AX202" i="4"/>
  <c r="AY202" i="4"/>
  <c r="AV1094" i="4"/>
  <c r="AW1094" i="4"/>
  <c r="AX1094" i="4"/>
  <c r="AY1094" i="4"/>
  <c r="AV1267" i="4"/>
  <c r="AW1267" i="4"/>
  <c r="BA1267" i="4" s="1"/>
  <c r="AX1267" i="4"/>
  <c r="AY1267" i="4"/>
  <c r="AV1371" i="4"/>
  <c r="AW1371" i="4"/>
  <c r="AX1371" i="4"/>
  <c r="AY1371" i="4"/>
  <c r="AV456" i="4"/>
  <c r="AW456" i="4"/>
  <c r="BA456" i="4" s="1"/>
  <c r="AX456" i="4"/>
  <c r="AY456" i="4"/>
  <c r="AV956" i="4"/>
  <c r="AW956" i="4"/>
  <c r="BA956" i="4" s="1"/>
  <c r="AX956" i="4"/>
  <c r="AY956" i="4"/>
  <c r="AV193" i="4"/>
  <c r="AW193" i="4"/>
  <c r="BA193" i="4" s="1"/>
  <c r="AX193" i="4"/>
  <c r="AY193" i="4"/>
  <c r="AV201" i="4"/>
  <c r="AW201" i="4"/>
  <c r="BA201" i="4" s="1"/>
  <c r="AX201" i="4"/>
  <c r="AY201" i="4"/>
  <c r="AV851" i="4"/>
  <c r="AW851" i="4"/>
  <c r="AX851" i="4"/>
  <c r="AY851" i="4"/>
  <c r="AV1017" i="4"/>
  <c r="AW1017" i="4"/>
  <c r="BA1017" i="4" s="1"/>
  <c r="AX1017" i="4"/>
  <c r="AY1017" i="4"/>
  <c r="AV1370" i="4"/>
  <c r="AW1370" i="4"/>
  <c r="BA1370" i="4" s="1"/>
  <c r="AX1370" i="4"/>
  <c r="AY1370" i="4"/>
  <c r="AV529" i="4"/>
  <c r="AW529" i="4"/>
  <c r="AX529" i="4"/>
  <c r="AY529" i="4"/>
  <c r="AV455" i="4"/>
  <c r="AW455" i="4"/>
  <c r="AX455" i="4"/>
  <c r="AY455" i="4"/>
  <c r="AV955" i="4"/>
  <c r="AW955" i="4"/>
  <c r="BA955" i="4" s="1"/>
  <c r="AX955" i="4"/>
  <c r="AY955" i="4"/>
  <c r="AV192" i="4"/>
  <c r="AW192" i="4"/>
  <c r="BA192" i="4" s="1"/>
  <c r="AX192" i="4"/>
  <c r="AY192" i="4"/>
  <c r="AV207" i="4"/>
  <c r="AW207" i="4"/>
  <c r="BA207" i="4" s="1"/>
  <c r="AX207" i="4"/>
  <c r="AY207" i="4"/>
  <c r="AV1056" i="4"/>
  <c r="AW1056" i="4"/>
  <c r="AX1056" i="4"/>
  <c r="AY1056" i="4"/>
  <c r="AV1169" i="4"/>
  <c r="AW1169" i="4"/>
  <c r="BA1169" i="4" s="1"/>
  <c r="AX1169" i="4"/>
  <c r="AY1169" i="4"/>
  <c r="AV1082" i="4"/>
  <c r="AW1082" i="4"/>
  <c r="AX1082" i="4"/>
  <c r="AY1082" i="4"/>
  <c r="AV1078" i="4"/>
  <c r="AW1078" i="4"/>
  <c r="AX1078" i="4"/>
  <c r="AY1078" i="4"/>
  <c r="AV1055" i="4"/>
  <c r="AW1055" i="4"/>
  <c r="AX1055" i="4"/>
  <c r="AY1055" i="4"/>
  <c r="AV1081" i="4"/>
  <c r="AW1081" i="4"/>
  <c r="BA1081" i="4" s="1"/>
  <c r="AX1081" i="4"/>
  <c r="AY1081" i="4"/>
  <c r="AV1077" i="4"/>
  <c r="AW1077" i="4"/>
  <c r="BA1077" i="4" s="1"/>
  <c r="AX1077" i="4"/>
  <c r="AY1077" i="4"/>
  <c r="AV1167" i="4"/>
  <c r="AW1167" i="4"/>
  <c r="BA1167" i="4" s="1"/>
  <c r="AX1167" i="4"/>
  <c r="AY1167" i="4"/>
  <c r="AV1076" i="4"/>
  <c r="AW1076" i="4"/>
  <c r="BA1076" i="4" s="1"/>
  <c r="AX1076" i="4"/>
  <c r="AY1076" i="4"/>
  <c r="AV11" i="4"/>
  <c r="AW11" i="4"/>
  <c r="AX11" i="4"/>
  <c r="AY11" i="4"/>
  <c r="AV139" i="4"/>
  <c r="AW139" i="4"/>
  <c r="AX139" i="4"/>
  <c r="AY139" i="4"/>
  <c r="AV273" i="4"/>
  <c r="AW273" i="4"/>
  <c r="AX273" i="4"/>
  <c r="AY273" i="4"/>
  <c r="AV77" i="4"/>
  <c r="AW77" i="4"/>
  <c r="AX77" i="4"/>
  <c r="AY77" i="4"/>
  <c r="AV815" i="4"/>
  <c r="AW815" i="4"/>
  <c r="BA815" i="4" s="1"/>
  <c r="AX815" i="4"/>
  <c r="AY815" i="4"/>
  <c r="AV673" i="4"/>
  <c r="AW673" i="4"/>
  <c r="BA673" i="4" s="1"/>
  <c r="AX673" i="4"/>
  <c r="AY673" i="4"/>
  <c r="AV497" i="4"/>
  <c r="AW497" i="4"/>
  <c r="AX497" i="4"/>
  <c r="AY497" i="4"/>
  <c r="AV619" i="4"/>
  <c r="AW619" i="4"/>
  <c r="AX619" i="4"/>
  <c r="AY619" i="4"/>
  <c r="AV618" i="4"/>
  <c r="AW618" i="4"/>
  <c r="AX618" i="4"/>
  <c r="AY618" i="4"/>
  <c r="AV170" i="4"/>
  <c r="AW170" i="4"/>
  <c r="BA170" i="4" s="1"/>
  <c r="AX170" i="4"/>
  <c r="AY170" i="4"/>
  <c r="AV206" i="4"/>
  <c r="AW206" i="4"/>
  <c r="AX206" i="4"/>
  <c r="AY206" i="4"/>
  <c r="AV496" i="4"/>
  <c r="AW496" i="4"/>
  <c r="AX496" i="4"/>
  <c r="AY496" i="4"/>
  <c r="AV617" i="4"/>
  <c r="AW617" i="4"/>
  <c r="AX617" i="4"/>
  <c r="AY617" i="4"/>
  <c r="AV616" i="4"/>
  <c r="AW616" i="4"/>
  <c r="AX616" i="4"/>
  <c r="AY616" i="4"/>
  <c r="AV169" i="4"/>
  <c r="AW169" i="4"/>
  <c r="BA169" i="4" s="1"/>
  <c r="AX169" i="4"/>
  <c r="AY169" i="4"/>
  <c r="AV205" i="4"/>
  <c r="AW205" i="4"/>
  <c r="BA205" i="4" s="1"/>
  <c r="AX205" i="4"/>
  <c r="AY205" i="4"/>
  <c r="AV454" i="4"/>
  <c r="AW454" i="4"/>
  <c r="BA454" i="4" s="1"/>
  <c r="AX454" i="4"/>
  <c r="AY454" i="4"/>
  <c r="AV954" i="4"/>
  <c r="AW954" i="4"/>
  <c r="BA954" i="4" s="1"/>
  <c r="AX954" i="4"/>
  <c r="AY954" i="4"/>
  <c r="AV953" i="4"/>
  <c r="AW953" i="4"/>
  <c r="BA953" i="4" s="1"/>
  <c r="AX953" i="4"/>
  <c r="AY953" i="4"/>
  <c r="AV191" i="4"/>
  <c r="AW191" i="4"/>
  <c r="AX191" i="4"/>
  <c r="AY191" i="4"/>
  <c r="AV204" i="4"/>
  <c r="AW204" i="4"/>
  <c r="AX204" i="4"/>
  <c r="AY204" i="4"/>
  <c r="AV1166" i="4"/>
  <c r="AW1166" i="4"/>
  <c r="BA1166" i="4" s="1"/>
  <c r="AX1166" i="4"/>
  <c r="AY1166" i="4"/>
  <c r="AV1075" i="4"/>
  <c r="AW1075" i="4"/>
  <c r="BA1075" i="4" s="1"/>
  <c r="AX1075" i="4"/>
  <c r="AY1075" i="4"/>
  <c r="AV1368" i="4"/>
  <c r="AW1368" i="4"/>
  <c r="BA1368" i="4" s="1"/>
  <c r="AX1368" i="4"/>
  <c r="AY1368" i="4"/>
  <c r="AV527" i="4"/>
  <c r="AW527" i="4"/>
  <c r="AX527" i="4"/>
  <c r="AY527" i="4"/>
  <c r="AV1337" i="4"/>
  <c r="AW1337" i="4"/>
  <c r="AX1337" i="4"/>
  <c r="AY1337" i="4"/>
  <c r="AV453" i="4"/>
  <c r="AW453" i="4"/>
  <c r="AX453" i="4"/>
  <c r="AY453" i="4"/>
  <c r="AV952" i="4"/>
  <c r="AW952" i="4"/>
  <c r="AX952" i="4"/>
  <c r="AY952" i="4"/>
  <c r="AV190" i="4"/>
  <c r="AW190" i="4"/>
  <c r="BA190" i="4" s="1"/>
  <c r="AX190" i="4"/>
  <c r="AY190" i="4"/>
  <c r="AV200" i="4"/>
  <c r="AW200" i="4"/>
  <c r="BA200" i="4" s="1"/>
  <c r="AX200" i="4"/>
  <c r="AY200" i="4"/>
  <c r="AV1151" i="4"/>
  <c r="AW1151" i="4"/>
  <c r="BA1151" i="4" s="1"/>
  <c r="AX1151" i="4"/>
  <c r="AY1151" i="4"/>
  <c r="AV1404" i="4"/>
  <c r="AW1404" i="4"/>
  <c r="BA1404" i="4" s="1"/>
  <c r="AX1404" i="4"/>
  <c r="AY1404" i="4"/>
  <c r="AV1287" i="4"/>
  <c r="AW1287" i="4"/>
  <c r="BA1287" i="4" s="1"/>
  <c r="AX1287" i="4"/>
  <c r="AY1287" i="4"/>
  <c r="AV1256" i="4"/>
  <c r="AW1256" i="4"/>
  <c r="BA1256" i="4" s="1"/>
  <c r="AX1256" i="4"/>
  <c r="AY1256" i="4"/>
  <c r="AV1255" i="4"/>
  <c r="AW1255" i="4"/>
  <c r="AX1255" i="4"/>
  <c r="AY1255" i="4"/>
  <c r="AV1254" i="4"/>
  <c r="AW1254" i="4"/>
  <c r="BA1254" i="4" s="1"/>
  <c r="AX1254" i="4"/>
  <c r="AY1254" i="4"/>
  <c r="AV1380" i="4"/>
  <c r="AW1380" i="4"/>
  <c r="AX1380" i="4"/>
  <c r="AY1380" i="4"/>
  <c r="AV1335" i="4"/>
  <c r="AW1335" i="4"/>
  <c r="BA1335" i="4" s="1"/>
  <c r="AX1335" i="4"/>
  <c r="AY1335" i="4"/>
  <c r="AV1379" i="4"/>
  <c r="AW1379" i="4"/>
  <c r="BA1379" i="4" s="1"/>
  <c r="AX1379" i="4"/>
  <c r="AY1379" i="4"/>
  <c r="AV1377" i="4"/>
  <c r="AW1377" i="4"/>
  <c r="BA1377" i="4" s="1"/>
  <c r="AX1377" i="4"/>
  <c r="AY1377" i="4"/>
  <c r="AV1376" i="4"/>
  <c r="AW1376" i="4"/>
  <c r="AX1376" i="4"/>
  <c r="AY1376" i="4"/>
  <c r="AV1375" i="4"/>
  <c r="AW1375" i="4"/>
  <c r="AX1375" i="4"/>
  <c r="AY1375" i="4"/>
  <c r="AV1374" i="4"/>
  <c r="AW1374" i="4"/>
  <c r="BA1374" i="4" s="1"/>
  <c r="AX1374" i="4"/>
  <c r="AY1374" i="4"/>
  <c r="AV1141" i="4"/>
  <c r="AW1141" i="4"/>
  <c r="AX1141" i="4"/>
  <c r="AY1141" i="4"/>
  <c r="AV1216" i="4"/>
  <c r="AW1216" i="4"/>
  <c r="BA1216" i="4" s="1"/>
  <c r="AX1216" i="4"/>
  <c r="AY1216" i="4"/>
  <c r="AV732" i="4"/>
  <c r="AW732" i="4"/>
  <c r="BA732" i="4" s="1"/>
  <c r="AX732" i="4"/>
  <c r="AY732" i="4"/>
  <c r="AV1140" i="4"/>
  <c r="AW1140" i="4"/>
  <c r="BA1140" i="4" s="1"/>
  <c r="AX1140" i="4"/>
  <c r="AY1140" i="4"/>
  <c r="AV1120" i="4"/>
  <c r="AW1120" i="4"/>
  <c r="AX1120" i="4"/>
  <c r="AY1120" i="4"/>
  <c r="AV1214" i="4"/>
  <c r="AW1214" i="4"/>
  <c r="AX1214" i="4"/>
  <c r="AY1214" i="4"/>
  <c r="AV1213" i="4"/>
  <c r="AW1213" i="4"/>
  <c r="AX1213" i="4"/>
  <c r="AY1213" i="4"/>
  <c r="AV866" i="4"/>
  <c r="AW866" i="4"/>
  <c r="AX866" i="4"/>
  <c r="AY866" i="4"/>
  <c r="AV1212" i="4"/>
  <c r="AW1212" i="4"/>
  <c r="BA1212" i="4" s="1"/>
  <c r="AX1212" i="4"/>
  <c r="AY1212" i="4"/>
  <c r="AV1211" i="4"/>
  <c r="AW1211" i="4"/>
  <c r="BA1211" i="4" s="1"/>
  <c r="AX1211" i="4"/>
  <c r="AY1211" i="4"/>
  <c r="AV731" i="4"/>
  <c r="AW731" i="4"/>
  <c r="AX731" i="4"/>
  <c r="AY731" i="4"/>
  <c r="AV1210" i="4"/>
  <c r="AW1210" i="4"/>
  <c r="AX1210" i="4"/>
  <c r="AY1210" i="4"/>
  <c r="AV730" i="4"/>
  <c r="AW730" i="4"/>
  <c r="AX730" i="4"/>
  <c r="AY730" i="4"/>
  <c r="AV728" i="4"/>
  <c r="AW728" i="4"/>
  <c r="AX728" i="4"/>
  <c r="AY728" i="4"/>
  <c r="AV1207" i="4"/>
  <c r="AW1207" i="4"/>
  <c r="AX1207" i="4"/>
  <c r="AY1207" i="4"/>
  <c r="AV1206" i="4"/>
  <c r="AW1206" i="4"/>
  <c r="AX1206" i="4"/>
  <c r="AY1206" i="4"/>
  <c r="AV1205" i="4"/>
  <c r="AW1205" i="4"/>
  <c r="AX1205" i="4"/>
  <c r="AY1205" i="4"/>
  <c r="AV1138" i="4"/>
  <c r="AW1138" i="4"/>
  <c r="BA1138" i="4" s="1"/>
  <c r="AX1138" i="4"/>
  <c r="AY1138" i="4"/>
  <c r="AV1137" i="4"/>
  <c r="AW1137" i="4"/>
  <c r="BA1137" i="4" s="1"/>
  <c r="AX1137" i="4"/>
  <c r="AY1137" i="4"/>
  <c r="AV1136" i="4"/>
  <c r="AW1136" i="4"/>
  <c r="AX1136" i="4"/>
  <c r="AY1136" i="4"/>
  <c r="AV1135" i="4"/>
  <c r="AW1135" i="4"/>
  <c r="AX1135" i="4"/>
  <c r="AY1135" i="4"/>
  <c r="AV1134" i="4"/>
  <c r="AW1134" i="4"/>
  <c r="AX1134" i="4"/>
  <c r="AY1134" i="4"/>
  <c r="AV999" i="4"/>
  <c r="AW999" i="4"/>
  <c r="AX999" i="4"/>
  <c r="AY999" i="4"/>
  <c r="AV1133" i="4"/>
  <c r="AW1133" i="4"/>
  <c r="AX1133" i="4"/>
  <c r="AY1133" i="4"/>
  <c r="AV1132" i="4"/>
  <c r="AW1132" i="4"/>
  <c r="BA1132" i="4" s="1"/>
  <c r="AX1132" i="4"/>
  <c r="AY1132" i="4"/>
  <c r="AV1285" i="4"/>
  <c r="AW1285" i="4"/>
  <c r="AX1285" i="4"/>
  <c r="AY1285" i="4"/>
  <c r="AV1284" i="4"/>
  <c r="AW1284" i="4"/>
  <c r="BA1284" i="4" s="1"/>
  <c r="AX1284" i="4"/>
  <c r="AY1284" i="4"/>
  <c r="AV949" i="4"/>
  <c r="AW949" i="4"/>
  <c r="AX949" i="4"/>
  <c r="AY949" i="4"/>
  <c r="AV1011" i="4"/>
  <c r="AW1011" i="4"/>
  <c r="AX1011" i="4"/>
  <c r="AY1011" i="4"/>
  <c r="AV1283" i="4"/>
  <c r="AW1283" i="4"/>
  <c r="BA1283" i="4" s="1"/>
  <c r="AX1283" i="4"/>
  <c r="AY1283" i="4"/>
  <c r="AV948" i="4"/>
  <c r="AW948" i="4"/>
  <c r="BA948" i="4" s="1"/>
  <c r="AX948" i="4"/>
  <c r="AY948" i="4"/>
  <c r="AV969" i="4"/>
  <c r="AW969" i="4"/>
  <c r="BA969" i="4" s="1"/>
  <c r="AX969" i="4"/>
  <c r="AY969" i="4"/>
  <c r="AV967" i="4"/>
  <c r="AW967" i="4"/>
  <c r="AX967" i="4"/>
  <c r="AY967" i="4"/>
  <c r="AV1394" i="4"/>
  <c r="AW1394" i="4"/>
  <c r="BA1394" i="4" s="1"/>
  <c r="AX1394" i="4"/>
  <c r="AY1394" i="4"/>
  <c r="AV1282" i="4"/>
  <c r="AW1282" i="4"/>
  <c r="AX1282" i="4"/>
  <c r="AY1282" i="4"/>
  <c r="AV1021" i="4"/>
  <c r="AW1021" i="4"/>
  <c r="AX1021" i="4"/>
  <c r="AY1021" i="4"/>
  <c r="AV1427" i="4"/>
  <c r="AW1427" i="4"/>
  <c r="AX1427" i="4"/>
  <c r="AY1427" i="4"/>
  <c r="AV966" i="4"/>
  <c r="AW966" i="4"/>
  <c r="BA966" i="4" s="1"/>
  <c r="AX966" i="4"/>
  <c r="AY966" i="4"/>
  <c r="AV965" i="4"/>
  <c r="AW965" i="4"/>
  <c r="BA965" i="4" s="1"/>
  <c r="AX965" i="4"/>
  <c r="AY965" i="4"/>
  <c r="AV1459" i="4"/>
  <c r="AW1459" i="4"/>
  <c r="AX1459" i="4"/>
  <c r="AY1459" i="4"/>
  <c r="AV1009" i="4"/>
  <c r="AW1009" i="4"/>
  <c r="AX1009" i="4"/>
  <c r="AY1009" i="4"/>
  <c r="AV1280" i="4"/>
  <c r="AW1280" i="4"/>
  <c r="AX1280" i="4"/>
  <c r="AY1280" i="4"/>
  <c r="AV1446" i="4"/>
  <c r="AW1446" i="4"/>
  <c r="BA1446" i="4" s="1"/>
  <c r="AX1446" i="4"/>
  <c r="AY1446" i="4"/>
  <c r="AV1318" i="4"/>
  <c r="AW1318" i="4"/>
  <c r="AX1318" i="4"/>
  <c r="AY1318" i="4"/>
  <c r="AV1456" i="4"/>
  <c r="AW1456" i="4"/>
  <c r="AX1456" i="4"/>
  <c r="AY1456" i="4"/>
  <c r="AV1276" i="4"/>
  <c r="AW1276" i="4"/>
  <c r="BA1276" i="4" s="1"/>
  <c r="AX1276" i="4"/>
  <c r="AY1276" i="4"/>
  <c r="AV1020" i="4"/>
  <c r="AW1020" i="4"/>
  <c r="AX1020" i="4"/>
  <c r="AY1020" i="4"/>
  <c r="AV1019" i="4"/>
  <c r="AW1019" i="4"/>
  <c r="BA1019" i="4" s="1"/>
  <c r="AX1019" i="4"/>
  <c r="AY1019" i="4"/>
  <c r="AV1440" i="4"/>
  <c r="AW1440" i="4"/>
  <c r="AX1440" i="4"/>
  <c r="AY1440" i="4"/>
  <c r="AV900" i="4"/>
  <c r="AW900" i="4"/>
  <c r="BA900" i="4" s="1"/>
  <c r="AX900" i="4"/>
  <c r="AY900" i="4"/>
  <c r="AV986" i="4"/>
  <c r="AW986" i="4"/>
  <c r="AX986" i="4"/>
  <c r="AY986" i="4"/>
  <c r="AV1439" i="4"/>
  <c r="AW1439" i="4"/>
  <c r="AX1439" i="4"/>
  <c r="AY1439" i="4"/>
  <c r="AV899" i="4"/>
  <c r="AW899" i="4"/>
  <c r="AX899" i="4"/>
  <c r="AY899" i="4"/>
  <c r="AV985" i="4"/>
  <c r="AW985" i="4"/>
  <c r="BA985" i="4" s="1"/>
  <c r="AX985" i="4"/>
  <c r="AY985" i="4"/>
  <c r="AV1438" i="4"/>
  <c r="AW1438" i="4"/>
  <c r="AX1438" i="4"/>
  <c r="AY1438" i="4"/>
  <c r="AV898" i="4"/>
  <c r="AW898" i="4"/>
  <c r="AX898" i="4"/>
  <c r="AY898" i="4"/>
  <c r="AV984" i="4"/>
  <c r="AW984" i="4"/>
  <c r="AX984" i="4"/>
  <c r="AY984" i="4"/>
  <c r="AV1437" i="4"/>
  <c r="AW1437" i="4"/>
  <c r="BA1437" i="4" s="1"/>
  <c r="AX1437" i="4"/>
  <c r="AY1437" i="4"/>
  <c r="AV983" i="4"/>
  <c r="AW983" i="4"/>
  <c r="BA983" i="4" s="1"/>
  <c r="AX983" i="4"/>
  <c r="AY983" i="4"/>
  <c r="AV896" i="4"/>
  <c r="AW896" i="4"/>
  <c r="AX896" i="4"/>
  <c r="AY896" i="4"/>
  <c r="AV1102" i="4"/>
  <c r="AW1102" i="4"/>
  <c r="BA1102" i="4" s="1"/>
  <c r="AX1102" i="4"/>
  <c r="AY1102" i="4"/>
  <c r="AV895" i="4"/>
  <c r="AW895" i="4"/>
  <c r="BA895" i="4" s="1"/>
  <c r="AX895" i="4"/>
  <c r="AY895" i="4"/>
  <c r="AV981" i="4"/>
  <c r="AW981" i="4"/>
  <c r="AX981" i="4"/>
  <c r="AY981" i="4"/>
  <c r="AV1434" i="4"/>
  <c r="AW1434" i="4"/>
  <c r="AX1434" i="4"/>
  <c r="AY1434" i="4"/>
  <c r="AV894" i="4"/>
  <c r="AW894" i="4"/>
  <c r="BA894" i="4" s="1"/>
  <c r="AX894" i="4"/>
  <c r="AY894" i="4"/>
  <c r="AV980" i="4"/>
  <c r="AW980" i="4"/>
  <c r="AX980" i="4"/>
  <c r="AY980" i="4"/>
  <c r="AV1433" i="4"/>
  <c r="AW1433" i="4"/>
  <c r="AX1433" i="4"/>
  <c r="AY1433" i="4"/>
  <c r="AV893" i="4"/>
  <c r="AW893" i="4"/>
  <c r="AX893" i="4"/>
  <c r="AY893" i="4"/>
  <c r="AV1431" i="4"/>
  <c r="AW1431" i="4"/>
  <c r="BA1431" i="4" s="1"/>
  <c r="AX1431" i="4"/>
  <c r="AY1431" i="4"/>
  <c r="AV891" i="4"/>
  <c r="AW891" i="4"/>
  <c r="AX891" i="4"/>
  <c r="AY891" i="4"/>
  <c r="AV978" i="4"/>
  <c r="AW978" i="4"/>
  <c r="AX978" i="4"/>
  <c r="AY978" i="4"/>
  <c r="AV1430" i="4"/>
  <c r="AW1430" i="4"/>
  <c r="BA1430" i="4" s="1"/>
  <c r="AX1430" i="4"/>
  <c r="AY1430" i="4"/>
  <c r="AV890" i="4"/>
  <c r="AW890" i="4"/>
  <c r="BA890" i="4" s="1"/>
  <c r="AX890" i="4"/>
  <c r="AY890" i="4"/>
  <c r="AV977" i="4"/>
  <c r="AW977" i="4"/>
  <c r="AX977" i="4"/>
  <c r="AY977" i="4"/>
  <c r="AV1455" i="4"/>
  <c r="AW1455" i="4"/>
  <c r="AX1455" i="4"/>
  <c r="AY1455" i="4"/>
  <c r="AV1005" i="4"/>
  <c r="AW1005" i="4"/>
  <c r="AX1005" i="4"/>
  <c r="AY1005" i="4"/>
  <c r="AV1385" i="4"/>
  <c r="AW1385" i="4"/>
  <c r="AX1385" i="4"/>
  <c r="AY1385" i="4"/>
  <c r="AV1454" i="4"/>
  <c r="AW1454" i="4"/>
  <c r="BA1454" i="4" s="1"/>
  <c r="AX1454" i="4"/>
  <c r="AY1454" i="4"/>
  <c r="AV1004" i="4"/>
  <c r="AW1004" i="4"/>
  <c r="AX1004" i="4"/>
  <c r="AY1004" i="4"/>
  <c r="AV1384" i="4"/>
  <c r="AW1384" i="4"/>
  <c r="AX1384" i="4"/>
  <c r="AY1384" i="4"/>
  <c r="AV1251" i="4"/>
  <c r="AW1251" i="4"/>
  <c r="AX1251" i="4"/>
  <c r="AY1251" i="4"/>
  <c r="AV1383" i="4"/>
  <c r="AW1383" i="4"/>
  <c r="BA1383" i="4" s="1"/>
  <c r="AX1383" i="4"/>
  <c r="AY1383" i="4"/>
  <c r="AV1373" i="4"/>
  <c r="AW1373" i="4"/>
  <c r="AX1373" i="4"/>
  <c r="AY1373" i="4"/>
  <c r="AV1250" i="4"/>
  <c r="AW1250" i="4"/>
  <c r="BA1250" i="4" s="1"/>
  <c r="AX1250" i="4"/>
  <c r="AY1250" i="4"/>
  <c r="AV1382" i="4"/>
  <c r="AW1382" i="4"/>
  <c r="BA1382" i="4" s="1"/>
  <c r="AX1382" i="4"/>
  <c r="AY1382" i="4"/>
  <c r="AV1372" i="4"/>
  <c r="AW1372" i="4"/>
  <c r="AX1372" i="4"/>
  <c r="AY1372" i="4"/>
  <c r="AV1249" i="4"/>
  <c r="AW1249" i="4"/>
  <c r="AX1249" i="4"/>
  <c r="AY1249" i="4"/>
  <c r="AV1381" i="4"/>
  <c r="AW1381" i="4"/>
  <c r="AX1381" i="4"/>
  <c r="AY1381" i="4"/>
  <c r="AV773" i="4"/>
  <c r="AW773" i="4"/>
  <c r="BA773" i="4" s="1"/>
  <c r="AX773" i="4"/>
  <c r="AY773" i="4"/>
  <c r="AV1429" i="4"/>
  <c r="AW1429" i="4"/>
  <c r="AX1429" i="4"/>
  <c r="AY1429" i="4"/>
  <c r="AV889" i="4"/>
  <c r="AW889" i="4"/>
  <c r="BA889" i="4" s="1"/>
  <c r="AX889" i="4"/>
  <c r="AY889" i="4"/>
  <c r="AV1391" i="4"/>
  <c r="AW1391" i="4"/>
  <c r="AX1391" i="4"/>
  <c r="AY1391" i="4"/>
  <c r="AV947" i="4"/>
  <c r="AW947" i="4"/>
  <c r="BA947" i="4" s="1"/>
  <c r="AX947" i="4"/>
  <c r="AY947" i="4"/>
  <c r="AV1390" i="4"/>
  <c r="AW1390" i="4"/>
  <c r="AX1390" i="4"/>
  <c r="AY1390" i="4"/>
  <c r="AV946" i="4"/>
  <c r="AW946" i="4"/>
  <c r="BA946" i="4" s="1"/>
  <c r="AX946" i="4"/>
  <c r="AY946" i="4"/>
  <c r="AV1389" i="4"/>
  <c r="AW1389" i="4"/>
  <c r="AX1389" i="4"/>
  <c r="AY1389" i="4"/>
  <c r="AV772" i="4"/>
  <c r="AW772" i="4"/>
  <c r="AX772" i="4"/>
  <c r="AY772" i="4"/>
  <c r="AV1428" i="4"/>
  <c r="AW1428" i="4"/>
  <c r="AX1428" i="4"/>
  <c r="AY1428" i="4"/>
  <c r="AY888" i="4"/>
  <c r="AX888" i="4"/>
  <c r="AW888" i="4"/>
  <c r="AV888" i="4"/>
  <c r="AX94" i="3"/>
  <c r="AY94" i="3"/>
  <c r="AZ94" i="3"/>
  <c r="BA94" i="3"/>
  <c r="AX114" i="3"/>
  <c r="AY114" i="3"/>
  <c r="BC114" i="3" s="1"/>
  <c r="AZ114" i="3"/>
  <c r="BA114" i="3"/>
  <c r="AX187" i="3"/>
  <c r="AY187" i="3"/>
  <c r="AZ187" i="3"/>
  <c r="BA187" i="3"/>
  <c r="AX134" i="3"/>
  <c r="AY134" i="3"/>
  <c r="BC134" i="3" s="1"/>
  <c r="AZ134" i="3"/>
  <c r="BA134" i="3"/>
  <c r="AX137" i="3"/>
  <c r="AY137" i="3"/>
  <c r="AZ137" i="3"/>
  <c r="BA137" i="3"/>
  <c r="AX136" i="3"/>
  <c r="AY136" i="3"/>
  <c r="AZ136" i="3"/>
  <c r="BA136" i="3"/>
  <c r="AX95" i="3"/>
  <c r="AY95" i="3"/>
  <c r="AZ95" i="3"/>
  <c r="BA95" i="3"/>
  <c r="AX132" i="3"/>
  <c r="AY132" i="3"/>
  <c r="AZ132" i="3"/>
  <c r="BB132" i="3" s="1"/>
  <c r="BA132" i="3"/>
  <c r="AX135" i="3"/>
  <c r="AY135" i="3"/>
  <c r="AZ135" i="3"/>
  <c r="BB135" i="3" s="1"/>
  <c r="BA135" i="3"/>
  <c r="AX87" i="3"/>
  <c r="AY87" i="3"/>
  <c r="AZ87" i="3"/>
  <c r="BA87" i="3"/>
  <c r="AX109" i="3"/>
  <c r="AY109" i="3"/>
  <c r="AZ109" i="3"/>
  <c r="BA109" i="3"/>
  <c r="AX197" i="3"/>
  <c r="AY197" i="3"/>
  <c r="AZ197" i="3"/>
  <c r="BA197" i="3"/>
  <c r="AX86" i="3"/>
  <c r="AY86" i="3"/>
  <c r="AZ86" i="3"/>
  <c r="BA86" i="3"/>
  <c r="AX112" i="3"/>
  <c r="AY112" i="3"/>
  <c r="BC112" i="3" s="1"/>
  <c r="AZ112" i="3"/>
  <c r="BB112" i="3" s="1"/>
  <c r="BA112" i="3"/>
  <c r="AX84" i="3"/>
  <c r="AY84" i="3"/>
  <c r="AZ84" i="3"/>
  <c r="BA84" i="3"/>
  <c r="AX106" i="3"/>
  <c r="AY106" i="3"/>
  <c r="AZ106" i="3"/>
  <c r="BA106" i="3"/>
  <c r="AX111" i="3"/>
  <c r="AY111" i="3"/>
  <c r="AZ111" i="3"/>
  <c r="BA111" i="3"/>
  <c r="AX83" i="3"/>
  <c r="AY83" i="3"/>
  <c r="AZ83" i="3"/>
  <c r="BA83" i="3"/>
  <c r="AX65" i="3"/>
  <c r="BC65" i="3" s="1"/>
  <c r="AY65" i="3"/>
  <c r="AZ65" i="3"/>
  <c r="BA65" i="3"/>
  <c r="AX194" i="3"/>
  <c r="BC194" i="3" s="1"/>
  <c r="AY194" i="3"/>
  <c r="AZ194" i="3"/>
  <c r="BA194" i="3"/>
  <c r="AX110" i="3"/>
  <c r="AY110" i="3"/>
  <c r="AZ110" i="3"/>
  <c r="BA110" i="3"/>
  <c r="AX190" i="3"/>
  <c r="AY190" i="3"/>
  <c r="AZ190" i="3"/>
  <c r="BA190" i="3"/>
  <c r="AX149" i="3"/>
  <c r="AY149" i="3"/>
  <c r="AZ149" i="3"/>
  <c r="BA149" i="3"/>
  <c r="AX49" i="3"/>
  <c r="AY49" i="3"/>
  <c r="AZ49" i="3"/>
  <c r="BA49" i="3"/>
  <c r="AX189" i="3"/>
  <c r="AY189" i="3"/>
  <c r="AZ189" i="3"/>
  <c r="BA189" i="3"/>
  <c r="AX48" i="3"/>
  <c r="AY48" i="3"/>
  <c r="AZ48" i="3"/>
  <c r="BA48" i="3"/>
  <c r="AX40" i="3"/>
  <c r="AY40" i="3"/>
  <c r="AZ40" i="3"/>
  <c r="BA40" i="3"/>
  <c r="AX117" i="3"/>
  <c r="AY117" i="3"/>
  <c r="AZ117" i="3"/>
  <c r="BA117" i="3"/>
  <c r="BC117" i="3"/>
  <c r="AX47" i="3"/>
  <c r="AY47" i="3"/>
  <c r="AZ47" i="3"/>
  <c r="BA47" i="3"/>
  <c r="AX99" i="3"/>
  <c r="AY99" i="3"/>
  <c r="BC99" i="3" s="1"/>
  <c r="AZ99" i="3"/>
  <c r="BA99" i="3"/>
  <c r="AX38" i="3"/>
  <c r="AY38" i="3"/>
  <c r="AZ38" i="3"/>
  <c r="BA38" i="3"/>
  <c r="AX116" i="3"/>
  <c r="BC116" i="3"/>
  <c r="AY116" i="3"/>
  <c r="AZ116" i="3"/>
  <c r="BA116" i="3"/>
  <c r="AX92" i="3"/>
  <c r="AY92" i="3"/>
  <c r="AZ92" i="3"/>
  <c r="BA92" i="3"/>
  <c r="AX91" i="3"/>
  <c r="AY91" i="3"/>
  <c r="AZ91" i="3"/>
  <c r="BA91" i="3"/>
  <c r="AX161" i="3"/>
  <c r="AY161" i="3"/>
  <c r="AZ161" i="3"/>
  <c r="BA161" i="3"/>
  <c r="AX97" i="3"/>
  <c r="AY97" i="3"/>
  <c r="AZ97" i="3"/>
  <c r="BA97" i="3"/>
  <c r="AX188" i="3"/>
  <c r="AY188" i="3"/>
  <c r="AZ188" i="3"/>
  <c r="BA188" i="3"/>
  <c r="AX96" i="3"/>
  <c r="AY96" i="3"/>
  <c r="AZ96" i="3"/>
  <c r="BA96" i="3"/>
  <c r="AX115" i="3"/>
  <c r="AY115" i="3"/>
  <c r="AZ115" i="3"/>
  <c r="BA115" i="3"/>
  <c r="AX80" i="3"/>
  <c r="BC80" i="3" s="1"/>
  <c r="AY80" i="3"/>
  <c r="AZ80" i="3"/>
  <c r="BA80" i="3"/>
  <c r="AX79" i="3"/>
  <c r="AY79" i="3"/>
  <c r="AZ79" i="3"/>
  <c r="BA79" i="3"/>
  <c r="AX17" i="3"/>
  <c r="AY17" i="3"/>
  <c r="AZ17" i="3"/>
  <c r="BA17" i="3"/>
  <c r="AX16" i="3"/>
  <c r="AY16" i="3"/>
  <c r="AZ16" i="3"/>
  <c r="BA16" i="3"/>
  <c r="AX90" i="3"/>
  <c r="AY90" i="3"/>
  <c r="AZ90" i="3"/>
  <c r="BA90" i="3"/>
  <c r="AX36" i="3"/>
  <c r="AY36" i="3"/>
  <c r="AZ36" i="3"/>
  <c r="BA36" i="3"/>
  <c r="AX81" i="3"/>
  <c r="AY81" i="3"/>
  <c r="AZ81" i="3"/>
  <c r="BA81" i="3"/>
  <c r="AX100" i="3"/>
  <c r="AY100" i="3"/>
  <c r="AZ100" i="3"/>
  <c r="BA100" i="3"/>
  <c r="AX18" i="3"/>
  <c r="AY18" i="3"/>
  <c r="AZ18" i="3"/>
  <c r="BA18" i="3"/>
  <c r="AX223" i="3"/>
  <c r="BB223" i="3" s="1"/>
  <c r="AY223" i="3"/>
  <c r="AZ223" i="3"/>
  <c r="BA223" i="3"/>
  <c r="AX222" i="3"/>
  <c r="AY222" i="3"/>
  <c r="AZ222" i="3"/>
  <c r="BA222" i="3"/>
  <c r="AX221" i="3"/>
  <c r="AY221" i="3"/>
  <c r="AZ221" i="3"/>
  <c r="BA221" i="3"/>
  <c r="AX220" i="3"/>
  <c r="AY220" i="3"/>
  <c r="AZ220" i="3"/>
  <c r="BA220" i="3"/>
  <c r="AX219" i="3"/>
  <c r="AY219" i="3"/>
  <c r="AZ219" i="3"/>
  <c r="BA219" i="3"/>
  <c r="AX218" i="3"/>
  <c r="AY218" i="3"/>
  <c r="AZ218" i="3"/>
  <c r="BA218" i="3"/>
  <c r="AX77" i="3"/>
  <c r="AY77" i="3"/>
  <c r="AZ77" i="3"/>
  <c r="BA77" i="3"/>
  <c r="AX76" i="3"/>
  <c r="AY76" i="3"/>
  <c r="BC76" i="3" s="1"/>
  <c r="AZ76" i="3"/>
  <c r="BA76" i="3"/>
  <c r="AX75" i="3"/>
  <c r="AY75" i="3"/>
  <c r="AZ75" i="3"/>
  <c r="BA75" i="3"/>
  <c r="AX74" i="3"/>
  <c r="AY74" i="3"/>
  <c r="AZ74" i="3"/>
  <c r="BA74" i="3"/>
  <c r="AX119" i="3"/>
  <c r="AY119" i="3"/>
  <c r="AZ119" i="3"/>
  <c r="BA119" i="3"/>
  <c r="AX118" i="3"/>
  <c r="AY118" i="3"/>
  <c r="AZ118" i="3"/>
  <c r="BA118" i="3"/>
  <c r="AX217" i="3"/>
  <c r="AY217" i="3"/>
  <c r="AZ217" i="3"/>
  <c r="BA217" i="3"/>
  <c r="AX57" i="3"/>
  <c r="AY57" i="3"/>
  <c r="AZ57" i="3"/>
  <c r="BB57" i="3" s="1"/>
  <c r="BA57" i="3"/>
  <c r="AX216" i="3"/>
  <c r="BC216" i="3" s="1"/>
  <c r="AY216" i="3"/>
  <c r="AZ216" i="3"/>
  <c r="BA216" i="3"/>
  <c r="AX15" i="3"/>
  <c r="AY15" i="3"/>
  <c r="AZ15" i="3"/>
  <c r="BA15" i="3"/>
  <c r="AX56" i="3"/>
  <c r="AY56" i="3"/>
  <c r="AZ56" i="3"/>
  <c r="BA56" i="3"/>
  <c r="AX35" i="3"/>
  <c r="AY35" i="3"/>
  <c r="AZ35" i="3"/>
  <c r="BA35" i="3"/>
  <c r="AX55" i="3"/>
  <c r="AY55" i="3"/>
  <c r="AZ55" i="3"/>
  <c r="BB55" i="3" s="1"/>
  <c r="BA55" i="3"/>
  <c r="AX34" i="3"/>
  <c r="AY34" i="3"/>
  <c r="AZ34" i="3"/>
  <c r="BA34" i="3"/>
  <c r="AX215" i="3"/>
  <c r="AY215" i="3"/>
  <c r="AZ215" i="3"/>
  <c r="BA215" i="3"/>
  <c r="AX14" i="3"/>
  <c r="AY14" i="3"/>
  <c r="AZ14" i="3"/>
  <c r="BA14" i="3"/>
  <c r="AX214" i="3"/>
  <c r="AY214" i="3"/>
  <c r="AZ214" i="3"/>
  <c r="BA214" i="3"/>
  <c r="AX13" i="3"/>
  <c r="BC13" i="3" s="1"/>
  <c r="AY13" i="3"/>
  <c r="AZ13" i="3"/>
  <c r="BA13" i="3"/>
  <c r="AX213" i="3"/>
  <c r="AY213" i="3"/>
  <c r="AZ213" i="3"/>
  <c r="BB213" i="3" s="1"/>
  <c r="BA213" i="3"/>
  <c r="AX12" i="3"/>
  <c r="AY12" i="3"/>
  <c r="AZ12" i="3"/>
  <c r="BA12" i="3"/>
  <c r="AX33" i="3"/>
  <c r="AY33" i="3"/>
  <c r="AZ33" i="3"/>
  <c r="BB33" i="3" s="1"/>
  <c r="BA33" i="3"/>
  <c r="AX53" i="3"/>
  <c r="AY53" i="3"/>
  <c r="AZ53" i="3"/>
  <c r="BA53" i="3"/>
  <c r="AX32" i="3"/>
  <c r="AY32" i="3"/>
  <c r="AZ32" i="3"/>
  <c r="BA32" i="3"/>
  <c r="AX212" i="3"/>
  <c r="BC212" i="3" s="1"/>
  <c r="AY212" i="3"/>
  <c r="AZ212" i="3"/>
  <c r="BB212" i="3" s="1"/>
  <c r="BA212" i="3"/>
  <c r="AX11" i="3"/>
  <c r="AY11" i="3"/>
  <c r="AZ11" i="3"/>
  <c r="BA11" i="3"/>
  <c r="AX52" i="3"/>
  <c r="AY52" i="3"/>
  <c r="AZ52" i="3"/>
  <c r="BA52" i="3"/>
  <c r="AX51" i="3"/>
  <c r="AY51" i="3"/>
  <c r="AZ51" i="3"/>
  <c r="BA51" i="3"/>
  <c r="AX31" i="3"/>
  <c r="AY31" i="3"/>
  <c r="AZ31" i="3"/>
  <c r="BA31" i="3"/>
  <c r="AX50" i="3"/>
  <c r="AY50" i="3"/>
  <c r="AZ50" i="3"/>
  <c r="BA50" i="3"/>
  <c r="AX30" i="3"/>
  <c r="AY30" i="3"/>
  <c r="AZ30" i="3"/>
  <c r="BA30" i="3"/>
  <c r="AX211" i="3"/>
  <c r="AY211" i="3"/>
  <c r="AZ211" i="3"/>
  <c r="BA211" i="3"/>
  <c r="AX10" i="3"/>
  <c r="AY10" i="3"/>
  <c r="AZ10" i="3"/>
  <c r="BB10" i="3" s="1"/>
  <c r="BD10" i="3" s="1"/>
  <c r="BF10" i="3" s="1"/>
  <c r="BJ10" i="3" s="1"/>
  <c r="BA10" i="3"/>
  <c r="AX237" i="3"/>
  <c r="AY237" i="3"/>
  <c r="AZ237" i="3"/>
  <c r="BB237" i="3" s="1"/>
  <c r="BA237" i="3"/>
  <c r="AX236" i="3"/>
  <c r="AY236" i="3"/>
  <c r="AZ236" i="3"/>
  <c r="BA236" i="3"/>
  <c r="AX164" i="3"/>
  <c r="AY164" i="3"/>
  <c r="AZ164" i="3"/>
  <c r="BA164" i="3"/>
  <c r="AX235" i="3"/>
  <c r="AY235" i="3"/>
  <c r="AZ235" i="3"/>
  <c r="BA235" i="3"/>
  <c r="AX193" i="3"/>
  <c r="BC193" i="3" s="1"/>
  <c r="AY193" i="3"/>
  <c r="AZ193" i="3"/>
  <c r="BA193" i="3"/>
  <c r="AX192" i="3"/>
  <c r="AY192" i="3"/>
  <c r="AZ192" i="3"/>
  <c r="BA192" i="3"/>
  <c r="BC192" i="3"/>
  <c r="AX160" i="3"/>
  <c r="AY160" i="3"/>
  <c r="AZ160" i="3"/>
  <c r="BA160" i="3"/>
  <c r="AX64" i="3"/>
  <c r="AY64" i="3"/>
  <c r="AZ64" i="3"/>
  <c r="BA64" i="3"/>
  <c r="AX159" i="3"/>
  <c r="AY159" i="3"/>
  <c r="AZ159" i="3"/>
  <c r="BA159" i="3"/>
  <c r="AX234" i="3"/>
  <c r="AY234" i="3"/>
  <c r="AZ234" i="3"/>
  <c r="BA234" i="3"/>
  <c r="AX62" i="3"/>
  <c r="AY62" i="3"/>
  <c r="AZ62" i="3"/>
  <c r="BA62" i="3"/>
  <c r="AX46" i="3"/>
  <c r="AY46" i="3"/>
  <c r="AZ46" i="3"/>
  <c r="BA46" i="3"/>
  <c r="AX158" i="3"/>
  <c r="AY158" i="3"/>
  <c r="AZ158" i="3"/>
  <c r="BA158" i="3"/>
  <c r="AX60" i="3"/>
  <c r="AY60" i="3"/>
  <c r="AZ60" i="3"/>
  <c r="BA60" i="3"/>
  <c r="AX45" i="3"/>
  <c r="AY45" i="3"/>
  <c r="AZ45" i="3"/>
  <c r="BA45" i="3"/>
  <c r="AX191" i="3"/>
  <c r="AY191" i="3"/>
  <c r="AZ191" i="3"/>
  <c r="BA191" i="3"/>
  <c r="AX9" i="3"/>
  <c r="AY9" i="3"/>
  <c r="AZ9" i="3"/>
  <c r="BA9" i="3"/>
  <c r="AX29" i="3"/>
  <c r="AY29" i="3"/>
  <c r="AZ29" i="3"/>
  <c r="BA29" i="3"/>
  <c r="AX28" i="3"/>
  <c r="AY28" i="3"/>
  <c r="AZ28" i="3"/>
  <c r="BA28" i="3"/>
  <c r="AX6" i="3"/>
  <c r="AY6" i="3"/>
  <c r="AZ6" i="3"/>
  <c r="BA6" i="3"/>
  <c r="AX27" i="3"/>
  <c r="AY27" i="3"/>
  <c r="AZ27" i="3"/>
  <c r="BA27" i="3"/>
  <c r="AX5" i="3"/>
  <c r="AY5" i="3"/>
  <c r="AZ5" i="3"/>
  <c r="BA5" i="3"/>
  <c r="AX26" i="3"/>
  <c r="AY26" i="3"/>
  <c r="AZ26" i="3"/>
  <c r="BA26" i="3"/>
  <c r="AX25" i="3"/>
  <c r="AY25" i="3"/>
  <c r="AZ25" i="3"/>
  <c r="BA25" i="3"/>
  <c r="AX157" i="3"/>
  <c r="AY157" i="3"/>
  <c r="AZ157" i="3"/>
  <c r="BA157" i="3"/>
  <c r="AX4" i="3"/>
  <c r="BC4" i="3" s="1"/>
  <c r="AY4" i="3"/>
  <c r="AZ4" i="3"/>
  <c r="BA4" i="3"/>
  <c r="AX24" i="3"/>
  <c r="AY24" i="3"/>
  <c r="AZ24" i="3"/>
  <c r="BA24" i="3"/>
  <c r="AX23" i="3"/>
  <c r="AY23" i="3"/>
  <c r="AZ23" i="3"/>
  <c r="BB23" i="3" s="1"/>
  <c r="BA23" i="3"/>
  <c r="AX22" i="3"/>
  <c r="AY22" i="3"/>
  <c r="AZ22" i="3"/>
  <c r="BB22" i="3" s="1"/>
  <c r="BA22" i="3"/>
  <c r="AX104" i="3"/>
  <c r="AY104" i="3"/>
  <c r="AZ104" i="3"/>
  <c r="BA104" i="3"/>
  <c r="AX103" i="3"/>
  <c r="AY103" i="3"/>
  <c r="AZ103" i="3"/>
  <c r="BA103" i="3"/>
  <c r="AX102" i="3"/>
  <c r="AY102" i="3"/>
  <c r="BC102" i="3" s="1"/>
  <c r="AZ102" i="3"/>
  <c r="BA102" i="3"/>
  <c r="AX129" i="3"/>
  <c r="AY129" i="3"/>
  <c r="AZ129" i="3"/>
  <c r="BA129" i="3"/>
  <c r="AX73" i="3"/>
  <c r="AY73" i="3"/>
  <c r="AZ73" i="3"/>
  <c r="BA73" i="3"/>
  <c r="AX156" i="3"/>
  <c r="AY156" i="3"/>
  <c r="AZ156" i="3"/>
  <c r="BA156" i="3"/>
  <c r="AX174" i="3"/>
  <c r="AY174" i="3"/>
  <c r="AZ174" i="3"/>
  <c r="BA174" i="3"/>
  <c r="AX128" i="3"/>
  <c r="AY128" i="3"/>
  <c r="AZ128" i="3"/>
  <c r="BA128" i="3"/>
  <c r="AX142" i="3"/>
  <c r="AY142" i="3"/>
  <c r="AZ142" i="3"/>
  <c r="BA142" i="3"/>
  <c r="AX155" i="3"/>
  <c r="AY155" i="3"/>
  <c r="BC155" i="3" s="1"/>
  <c r="AZ155" i="3"/>
  <c r="BA155" i="3"/>
  <c r="AX72" i="3"/>
  <c r="AY72" i="3"/>
  <c r="AZ72" i="3"/>
  <c r="BA72" i="3"/>
  <c r="AX154" i="3"/>
  <c r="AY154" i="3"/>
  <c r="BC154" i="3" s="1"/>
  <c r="AZ154" i="3"/>
  <c r="BA154" i="3"/>
  <c r="AX173" i="3"/>
  <c r="AY173" i="3"/>
  <c r="AZ173" i="3"/>
  <c r="BA173" i="3"/>
  <c r="AX153" i="3"/>
  <c r="AY153" i="3"/>
  <c r="AZ153" i="3"/>
  <c r="BA153" i="3"/>
  <c r="AX172" i="3"/>
  <c r="AY172" i="3"/>
  <c r="AZ172" i="3"/>
  <c r="BA172" i="3"/>
  <c r="AX127" i="3"/>
  <c r="AY127" i="3"/>
  <c r="BC127" i="3" s="1"/>
  <c r="AZ127" i="3"/>
  <c r="BA127" i="3"/>
  <c r="AX70" i="3"/>
  <c r="AY70" i="3"/>
  <c r="AZ70" i="3"/>
  <c r="BA70" i="3"/>
  <c r="AX152" i="3"/>
  <c r="AY152" i="3"/>
  <c r="AZ152" i="3"/>
  <c r="BA152" i="3"/>
  <c r="AX151" i="3"/>
  <c r="AY151" i="3"/>
  <c r="AZ151" i="3"/>
  <c r="BA151" i="3"/>
  <c r="AX171" i="3"/>
  <c r="AY171" i="3"/>
  <c r="AZ171" i="3"/>
  <c r="BA171" i="3"/>
  <c r="AX170" i="3"/>
  <c r="AY170" i="3"/>
  <c r="AZ170" i="3"/>
  <c r="BA170" i="3"/>
  <c r="AX139" i="3"/>
  <c r="AY139" i="3"/>
  <c r="AZ139" i="3"/>
  <c r="BA139" i="3"/>
  <c r="AX150" i="3"/>
  <c r="AY150" i="3"/>
  <c r="AZ150" i="3"/>
  <c r="BA150" i="3"/>
  <c r="AX69" i="3"/>
  <c r="AY69" i="3"/>
  <c r="BC69" i="3" s="1"/>
  <c r="AZ69" i="3"/>
  <c r="BA69" i="3"/>
  <c r="AX126" i="3"/>
  <c r="AY126" i="3"/>
  <c r="AZ126" i="3"/>
  <c r="BA126" i="3"/>
  <c r="AX125" i="3"/>
  <c r="AY125" i="3"/>
  <c r="BC125" i="3" s="1"/>
  <c r="AZ125" i="3"/>
  <c r="BA125" i="3"/>
  <c r="AX145" i="3"/>
  <c r="AY145" i="3"/>
  <c r="AZ145" i="3"/>
  <c r="BA145" i="3"/>
  <c r="AX124" i="3"/>
  <c r="AY124" i="3"/>
  <c r="AZ124" i="3"/>
  <c r="BA124" i="3"/>
  <c r="AX123" i="3"/>
  <c r="AY123" i="3"/>
  <c r="AZ123" i="3"/>
  <c r="BA123" i="3"/>
  <c r="AX144" i="3"/>
  <c r="AY144" i="3"/>
  <c r="AZ144" i="3"/>
  <c r="BA144" i="3"/>
  <c r="AX122" i="3"/>
  <c r="AY122" i="3"/>
  <c r="AZ122" i="3"/>
  <c r="BA122" i="3"/>
  <c r="AX121" i="3"/>
  <c r="AY121" i="3"/>
  <c r="AZ121" i="3"/>
  <c r="BA121" i="3"/>
  <c r="AX120" i="3"/>
  <c r="AY120" i="3"/>
  <c r="AZ120" i="3"/>
  <c r="BA120" i="3"/>
  <c r="AX143" i="3"/>
  <c r="AY143" i="3"/>
  <c r="AZ143" i="3"/>
  <c r="BA143" i="3"/>
  <c r="AX210" i="3"/>
  <c r="AY210" i="3"/>
  <c r="BC210" i="3" s="1"/>
  <c r="AZ210" i="3"/>
  <c r="BA210" i="3"/>
  <c r="AX250" i="3"/>
  <c r="AY250" i="3"/>
  <c r="AZ250" i="3"/>
  <c r="BA250" i="3"/>
  <c r="AX209" i="3"/>
  <c r="AY209" i="3"/>
  <c r="AZ209" i="3"/>
  <c r="BA209" i="3"/>
  <c r="AX249" i="3"/>
  <c r="AY249" i="3"/>
  <c r="BC249" i="3" s="1"/>
  <c r="AZ249" i="3"/>
  <c r="BA249" i="3"/>
  <c r="AX208" i="3"/>
  <c r="AY208" i="3"/>
  <c r="AZ208" i="3"/>
  <c r="BA208" i="3"/>
  <c r="AX248" i="3"/>
  <c r="AY248" i="3"/>
  <c r="AZ248" i="3"/>
  <c r="BA248" i="3"/>
  <c r="AX246" i="3"/>
  <c r="AY246" i="3"/>
  <c r="AZ246" i="3"/>
  <c r="BA246" i="3"/>
  <c r="AX245" i="3"/>
  <c r="AY245" i="3"/>
  <c r="AZ245" i="3"/>
  <c r="BA245" i="3"/>
  <c r="AX228" i="3"/>
  <c r="AY228" i="3"/>
  <c r="AZ228" i="3"/>
  <c r="BA228" i="3"/>
  <c r="AX244" i="3"/>
  <c r="AY244" i="3"/>
  <c r="AZ244" i="3"/>
  <c r="BA244" i="3"/>
  <c r="AX227" i="3"/>
  <c r="AY227" i="3"/>
  <c r="AZ227" i="3"/>
  <c r="BA227" i="3"/>
  <c r="AX243" i="3"/>
  <c r="AY243" i="3"/>
  <c r="AZ243" i="3"/>
  <c r="BA243" i="3"/>
  <c r="AX202" i="3"/>
  <c r="AY202" i="3"/>
  <c r="AZ202" i="3"/>
  <c r="BA202" i="3"/>
  <c r="AX242" i="3"/>
  <c r="AY242" i="3"/>
  <c r="AZ242" i="3"/>
  <c r="BA242" i="3"/>
  <c r="AX226" i="3"/>
  <c r="AY226" i="3"/>
  <c r="AZ226" i="3"/>
  <c r="BA226" i="3"/>
  <c r="AX201" i="3"/>
  <c r="AY201" i="3"/>
  <c r="AZ201" i="3"/>
  <c r="BA201" i="3"/>
  <c r="AX241" i="3"/>
  <c r="AY241" i="3"/>
  <c r="AZ241" i="3"/>
  <c r="BA241" i="3"/>
  <c r="AX225" i="3"/>
  <c r="AY225" i="3"/>
  <c r="AZ225" i="3"/>
  <c r="BA225" i="3"/>
  <c r="AX240" i="3"/>
  <c r="AY240" i="3"/>
  <c r="AZ240" i="3"/>
  <c r="BA240" i="3"/>
  <c r="AX43" i="3"/>
  <c r="AY43" i="3"/>
  <c r="AZ43" i="3"/>
  <c r="BA43" i="3"/>
  <c r="AX239" i="3"/>
  <c r="AY239" i="3"/>
  <c r="AZ239" i="3"/>
  <c r="BA239" i="3"/>
  <c r="AX42" i="3"/>
  <c r="AY42" i="3"/>
  <c r="AZ42" i="3"/>
  <c r="BA42" i="3"/>
  <c r="BA238" i="3"/>
  <c r="AZ238" i="3"/>
  <c r="AX238" i="3"/>
  <c r="AY238" i="3"/>
  <c r="X630" i="2"/>
  <c r="Y630" i="2"/>
  <c r="AK630" i="2"/>
  <c r="AL630" i="2"/>
  <c r="Y120" i="2"/>
  <c r="AK120" i="2"/>
  <c r="AL120" i="2"/>
  <c r="X578" i="2"/>
  <c r="Y578" i="2"/>
  <c r="AK578" i="2"/>
  <c r="AL578" i="2"/>
  <c r="X547" i="2"/>
  <c r="Y547" i="2"/>
  <c r="AK547" i="2"/>
  <c r="AL547" i="2"/>
  <c r="X282" i="2"/>
  <c r="Y282" i="2"/>
  <c r="AK282" i="2"/>
  <c r="AL282" i="2"/>
  <c r="X548" i="2"/>
  <c r="Y548" i="2"/>
  <c r="AK548" i="2"/>
  <c r="AL548" i="2"/>
  <c r="X351" i="2"/>
  <c r="Y351" i="2"/>
  <c r="AK351" i="2"/>
  <c r="AL351" i="2"/>
  <c r="X555" i="2"/>
  <c r="Y555" i="2"/>
  <c r="AK555" i="2"/>
  <c r="AL555" i="2"/>
  <c r="X631" i="2"/>
  <c r="Y631" i="2"/>
  <c r="AK631" i="2"/>
  <c r="AL631" i="2"/>
  <c r="X121" i="2"/>
  <c r="Y121" i="2"/>
  <c r="AK121" i="2"/>
  <c r="AL121" i="2"/>
  <c r="X579" i="2"/>
  <c r="Y579" i="2"/>
  <c r="AK579" i="2"/>
  <c r="AL579" i="2"/>
  <c r="X595" i="2"/>
  <c r="Y595" i="2"/>
  <c r="AK595" i="2"/>
  <c r="AL595" i="2"/>
  <c r="X572" i="2"/>
  <c r="Y572" i="2"/>
  <c r="AK572" i="2"/>
  <c r="AL572" i="2"/>
  <c r="X283" i="2"/>
  <c r="Y283" i="2"/>
  <c r="AK283" i="2"/>
  <c r="AL283" i="2"/>
  <c r="X594" i="2"/>
  <c r="Y594" i="2"/>
  <c r="AK594" i="2"/>
  <c r="AL594" i="2"/>
  <c r="X573" i="2"/>
  <c r="Y573" i="2"/>
  <c r="AK573" i="2"/>
  <c r="AL573" i="2"/>
  <c r="X284" i="2"/>
  <c r="Y284" i="2"/>
  <c r="AK284" i="2"/>
  <c r="AL284" i="2"/>
  <c r="Y593" i="2"/>
  <c r="AK593" i="2"/>
  <c r="AL593" i="2"/>
  <c r="X574" i="2"/>
  <c r="Y574" i="2"/>
  <c r="AK574" i="2"/>
  <c r="AL574" i="2"/>
  <c r="X499" i="2"/>
  <c r="Y499" i="2"/>
  <c r="AK499" i="2"/>
  <c r="AL499" i="2"/>
  <c r="X596" i="2"/>
  <c r="Y596" i="2"/>
  <c r="AK596" i="2"/>
  <c r="AL596" i="2"/>
  <c r="X539" i="2"/>
  <c r="Y539" i="2"/>
  <c r="AK539" i="2"/>
  <c r="AL539" i="2"/>
  <c r="X502" i="2"/>
  <c r="Y502" i="2"/>
  <c r="AK502" i="2"/>
  <c r="AL502" i="2"/>
  <c r="X597" i="2"/>
  <c r="Y597" i="2"/>
  <c r="AL597" i="2"/>
  <c r="X545" i="2"/>
  <c r="Y545" i="2"/>
  <c r="AK545" i="2"/>
  <c r="AL545" i="2"/>
  <c r="X492" i="2"/>
  <c r="Y492" i="2"/>
  <c r="AK492" i="2"/>
  <c r="AL492" i="2"/>
  <c r="X402" i="2"/>
  <c r="Y402" i="2"/>
  <c r="AK402" i="2"/>
  <c r="AL402" i="2"/>
  <c r="X636" i="2"/>
  <c r="Y636" i="2"/>
  <c r="AK636" i="2"/>
  <c r="AL636" i="2"/>
  <c r="X122" i="2"/>
  <c r="Y122" i="2"/>
  <c r="AK122" i="2"/>
  <c r="AL122" i="2"/>
  <c r="X315" i="2"/>
  <c r="Y315" i="2"/>
  <c r="AK315" i="2"/>
  <c r="AL315" i="2"/>
  <c r="X632" i="2"/>
  <c r="Y632" i="2"/>
  <c r="AK632" i="2"/>
  <c r="AL632" i="2"/>
  <c r="X63" i="2"/>
  <c r="Y63" i="2"/>
  <c r="AK63" i="2"/>
  <c r="AL63" i="2"/>
  <c r="X373" i="2"/>
  <c r="Y373" i="2"/>
  <c r="AK373" i="2"/>
  <c r="AL373" i="2"/>
  <c r="X634" i="2"/>
  <c r="Y634" i="2"/>
  <c r="AK634" i="2"/>
  <c r="AL634" i="2"/>
  <c r="X123" i="2"/>
  <c r="Y123" i="2"/>
  <c r="AK123" i="2"/>
  <c r="AL123" i="2"/>
  <c r="X635" i="2"/>
  <c r="Y635" i="2"/>
  <c r="AK635" i="2"/>
  <c r="AL635" i="2"/>
  <c r="X64" i="2"/>
  <c r="Y64" i="2"/>
  <c r="AK64" i="2"/>
  <c r="AL64" i="2"/>
  <c r="X580" i="2"/>
  <c r="Y580" i="2"/>
  <c r="AK580" i="2"/>
  <c r="AL580" i="2"/>
  <c r="X352" i="2"/>
  <c r="Y352" i="2"/>
  <c r="AK352" i="2"/>
  <c r="AL352" i="2"/>
  <c r="X633" i="2"/>
  <c r="Y633" i="2"/>
  <c r="AK633" i="2"/>
  <c r="AL633" i="2"/>
  <c r="X124" i="2"/>
  <c r="Y124" i="2"/>
  <c r="AK124" i="2"/>
  <c r="AL124" i="2"/>
  <c r="X316" i="2"/>
  <c r="Y316" i="2"/>
  <c r="AK316" i="2"/>
  <c r="AL316" i="2"/>
  <c r="X317" i="2"/>
  <c r="Y317" i="2"/>
  <c r="AK317" i="2"/>
  <c r="AL317" i="2"/>
  <c r="X201" i="2"/>
  <c r="Y201" i="2"/>
  <c r="AK201" i="2"/>
  <c r="AL201" i="2"/>
  <c r="X457" i="2"/>
  <c r="Y457" i="2"/>
  <c r="AK457" i="2"/>
  <c r="AL457" i="2"/>
  <c r="X553" i="2"/>
  <c r="Y553" i="2"/>
  <c r="AK553" i="2"/>
  <c r="AL553" i="2"/>
  <c r="X458" i="2"/>
  <c r="Y458" i="2"/>
  <c r="AK458" i="2"/>
  <c r="AL458" i="2"/>
  <c r="X459" i="2"/>
  <c r="Y459" i="2"/>
  <c r="AK459" i="2"/>
  <c r="AL459" i="2"/>
  <c r="X554" i="2"/>
  <c r="Y554" i="2"/>
  <c r="AK554" i="2"/>
  <c r="AL554" i="2"/>
  <c r="X374" i="2"/>
  <c r="Y374" i="2"/>
  <c r="AK374" i="2"/>
  <c r="AL374" i="2"/>
  <c r="X318" i="2"/>
  <c r="Y318" i="2"/>
  <c r="AK318" i="2"/>
  <c r="AL318" i="2"/>
  <c r="X125" i="2"/>
  <c r="Y125" i="2"/>
  <c r="AK125" i="2"/>
  <c r="AL125" i="2"/>
  <c r="X353" i="2"/>
  <c r="Y353" i="2"/>
  <c r="AK353" i="2"/>
  <c r="AL353" i="2"/>
  <c r="X354" i="2"/>
  <c r="Y354" i="2"/>
  <c r="AK354" i="2"/>
  <c r="AL354" i="2"/>
  <c r="X126" i="2"/>
  <c r="Y126" i="2"/>
  <c r="AK126" i="2"/>
  <c r="AL126" i="2"/>
  <c r="X355" i="2"/>
  <c r="Y355" i="2"/>
  <c r="AK355" i="2"/>
  <c r="AL355" i="2"/>
  <c r="X319" i="2"/>
  <c r="Y319" i="2"/>
  <c r="AK319" i="2"/>
  <c r="AL319" i="2"/>
  <c r="X3" i="2"/>
  <c r="Y3" i="2"/>
  <c r="AK3" i="2"/>
  <c r="AL3" i="2"/>
  <c r="X406" i="2"/>
  <c r="Y406" i="2"/>
  <c r="AK406" i="2"/>
  <c r="AL406" i="2"/>
  <c r="X320" i="2"/>
  <c r="Y320" i="2"/>
  <c r="AK320" i="2"/>
  <c r="AL320" i="2"/>
  <c r="X192" i="2"/>
  <c r="Y192" i="2"/>
  <c r="AK192" i="2"/>
  <c r="AL192" i="2"/>
  <c r="X321" i="2"/>
  <c r="Y321" i="2"/>
  <c r="AK321" i="2"/>
  <c r="AL321" i="2"/>
  <c r="X356" i="2"/>
  <c r="Y356" i="2"/>
  <c r="AK356" i="2"/>
  <c r="AL356" i="2"/>
  <c r="X127" i="2"/>
  <c r="Y127" i="2"/>
  <c r="AK127" i="2"/>
  <c r="AL127" i="2"/>
  <c r="X460" i="2"/>
  <c r="Y460" i="2"/>
  <c r="AK460" i="2"/>
  <c r="AL460" i="2"/>
  <c r="X549" i="2"/>
  <c r="Y549" i="2"/>
  <c r="AK549" i="2"/>
  <c r="AL549" i="2"/>
  <c r="X462" i="2"/>
  <c r="Y462" i="2"/>
  <c r="AK462" i="2"/>
  <c r="AL462" i="2"/>
  <c r="X142" i="2"/>
  <c r="Y142" i="2"/>
  <c r="AK142" i="2"/>
  <c r="AL142" i="2"/>
  <c r="X515" i="2"/>
  <c r="Y515" i="2"/>
  <c r="AK515" i="2"/>
  <c r="AL515" i="2"/>
  <c r="X561" i="2"/>
  <c r="Y561" i="2"/>
  <c r="AK561" i="2"/>
  <c r="AL561" i="2"/>
  <c r="X612" i="2"/>
  <c r="Y612" i="2"/>
  <c r="AK612" i="2"/>
  <c r="AL612" i="2"/>
  <c r="X557" i="2"/>
  <c r="Y557" i="2"/>
  <c r="AL557" i="2"/>
  <c r="X615" i="2"/>
  <c r="Y615" i="2"/>
  <c r="AK615" i="2"/>
  <c r="AL615" i="2"/>
  <c r="X562" i="2"/>
  <c r="Y562" i="2"/>
  <c r="AK562" i="2"/>
  <c r="AL562" i="2"/>
  <c r="X611" i="2"/>
  <c r="Y611" i="2"/>
  <c r="AK611" i="2"/>
  <c r="AL611" i="2"/>
  <c r="X560" i="2"/>
  <c r="Y560" i="2"/>
  <c r="AK560" i="2"/>
  <c r="AL560" i="2"/>
  <c r="X613" i="2"/>
  <c r="Y613" i="2"/>
  <c r="AK613" i="2"/>
  <c r="AL613" i="2"/>
  <c r="X65" i="2"/>
  <c r="Y65" i="2"/>
  <c r="AK65" i="2"/>
  <c r="AL65" i="2"/>
  <c r="X538" i="2"/>
  <c r="Y538" i="2"/>
  <c r="AK538" i="2"/>
  <c r="AL538" i="2"/>
  <c r="X509" i="2"/>
  <c r="Y509" i="2"/>
  <c r="AK509" i="2"/>
  <c r="AL509" i="2"/>
  <c r="X149" i="2"/>
  <c r="Y149" i="2"/>
  <c r="AK149" i="2"/>
  <c r="AL149" i="2"/>
  <c r="X546" i="2"/>
  <c r="Y546" i="2"/>
  <c r="AK546" i="2"/>
  <c r="AL546" i="2"/>
  <c r="X517" i="2"/>
  <c r="Y517" i="2"/>
  <c r="AK517" i="2"/>
  <c r="AL517" i="2"/>
  <c r="X136" i="2"/>
  <c r="Y136" i="2"/>
  <c r="AK136" i="2"/>
  <c r="AL136" i="2"/>
  <c r="X543" i="2"/>
  <c r="Y543" i="2"/>
  <c r="AK543" i="2"/>
  <c r="AL543" i="2"/>
  <c r="X482" i="2"/>
  <c r="Y482" i="2"/>
  <c r="AK482" i="2"/>
  <c r="AL482" i="2"/>
  <c r="X66" i="2"/>
  <c r="Y66" i="2"/>
  <c r="AK66" i="2"/>
  <c r="AL66" i="2"/>
  <c r="X542" i="2"/>
  <c r="Y542" i="2"/>
  <c r="AK542" i="2"/>
  <c r="AL542" i="2"/>
  <c r="X504" i="2"/>
  <c r="Y504" i="2"/>
  <c r="AK504" i="2"/>
  <c r="AL504" i="2"/>
  <c r="X559" i="2"/>
  <c r="Y559" i="2"/>
  <c r="AK559" i="2"/>
  <c r="AL559" i="2"/>
  <c r="X563" i="2"/>
  <c r="Y563" i="2"/>
  <c r="AK563" i="2"/>
  <c r="AL563" i="2"/>
  <c r="X614" i="2"/>
  <c r="Y614" i="2"/>
  <c r="AK614" i="2"/>
  <c r="AL614" i="2"/>
  <c r="X61" i="2"/>
  <c r="Y61" i="2"/>
  <c r="AK61" i="2"/>
  <c r="AL61" i="2"/>
  <c r="X67" i="2"/>
  <c r="Y67" i="2"/>
  <c r="AK67" i="2"/>
  <c r="AL67" i="2"/>
  <c r="X128" i="2"/>
  <c r="Y128" i="2"/>
  <c r="AK128" i="2"/>
  <c r="AL128" i="2"/>
  <c r="X550" i="2"/>
  <c r="Y550" i="2"/>
  <c r="AK550" i="2"/>
  <c r="AL550" i="2"/>
  <c r="X461" i="2"/>
  <c r="Y461" i="2"/>
  <c r="AK461" i="2"/>
  <c r="AL461" i="2"/>
  <c r="X4" i="2"/>
  <c r="Y4" i="2"/>
  <c r="AK4" i="2"/>
  <c r="AL4" i="2"/>
  <c r="X463" i="2"/>
  <c r="Y463" i="2"/>
  <c r="AK463" i="2"/>
  <c r="AL463" i="2"/>
  <c r="X551" i="2"/>
  <c r="Y551" i="2"/>
  <c r="AK551" i="2"/>
  <c r="AL551" i="2"/>
  <c r="X552" i="2"/>
  <c r="Y552" i="2"/>
  <c r="AK552" i="2"/>
  <c r="AL552" i="2"/>
  <c r="X541" i="2"/>
  <c r="Y541" i="2"/>
  <c r="AK541" i="2"/>
  <c r="AL541" i="2"/>
  <c r="X364" i="2"/>
  <c r="Y364" i="2"/>
  <c r="AK364" i="2"/>
  <c r="AL364" i="2"/>
  <c r="X556" i="2"/>
  <c r="Y556" i="2"/>
  <c r="AK556" i="2"/>
  <c r="AL556" i="2"/>
  <c r="X610" i="2"/>
  <c r="Y610" i="2"/>
  <c r="AK610" i="2"/>
  <c r="AL610" i="2"/>
  <c r="X357" i="2"/>
  <c r="Y357" i="2"/>
  <c r="AK357" i="2"/>
  <c r="AL357" i="2"/>
  <c r="X558" i="2"/>
  <c r="Y558" i="2"/>
  <c r="AK558" i="2"/>
  <c r="AL558" i="2"/>
  <c r="X285" i="2"/>
  <c r="Y285" i="2"/>
  <c r="AK285" i="2"/>
  <c r="AL285" i="2"/>
  <c r="X564" i="2"/>
  <c r="Y564" i="2"/>
  <c r="AK564" i="2"/>
  <c r="AL564" i="2"/>
  <c r="X322" i="2"/>
  <c r="Y322" i="2"/>
  <c r="AK322" i="2"/>
  <c r="AL322" i="2"/>
  <c r="X161" i="2"/>
  <c r="Y161" i="2"/>
  <c r="AK161" i="2"/>
  <c r="AL161" i="2"/>
  <c r="X540" i="2"/>
  <c r="Y540" i="2"/>
  <c r="AK540" i="2"/>
  <c r="AL540" i="2"/>
  <c r="X358" i="2"/>
  <c r="Y358" i="2"/>
  <c r="AK358" i="2"/>
  <c r="AL358" i="2"/>
  <c r="X162" i="2"/>
  <c r="Y162" i="2"/>
  <c r="AK162" i="2"/>
  <c r="AL162" i="2"/>
  <c r="X137" i="2"/>
  <c r="Y137" i="2"/>
  <c r="AK137" i="2"/>
  <c r="AL137" i="2"/>
  <c r="X544" i="2"/>
  <c r="Y544" i="2"/>
  <c r="AK544" i="2"/>
  <c r="AL544" i="2"/>
  <c r="X5" i="2"/>
  <c r="Y5" i="2"/>
  <c r="AK5" i="2"/>
  <c r="AL5" i="2"/>
  <c r="X286" i="2"/>
  <c r="Y286" i="2"/>
  <c r="AK286" i="2"/>
  <c r="AL286" i="2"/>
  <c r="X262" i="2"/>
  <c r="Y262" i="2"/>
  <c r="AK262" i="2"/>
  <c r="AL262" i="2"/>
  <c r="X287" i="2"/>
  <c r="Y287" i="2"/>
  <c r="AK287" i="2"/>
  <c r="AL287" i="2"/>
  <c r="X260" i="2"/>
  <c r="Y260" i="2"/>
  <c r="AK260" i="2"/>
  <c r="AL260" i="2"/>
  <c r="X288" i="2"/>
  <c r="Y288" i="2"/>
  <c r="AK288" i="2"/>
  <c r="AL288" i="2"/>
  <c r="X222" i="2"/>
  <c r="Y222" i="2"/>
  <c r="AK222" i="2"/>
  <c r="AL222" i="2"/>
  <c r="X289" i="2"/>
  <c r="Y289" i="2"/>
  <c r="AK289" i="2"/>
  <c r="AL289" i="2"/>
  <c r="X261" i="2"/>
  <c r="Y261" i="2"/>
  <c r="AK261" i="2"/>
  <c r="AL261" i="2"/>
  <c r="X290" i="2"/>
  <c r="Y290" i="2"/>
  <c r="AK290" i="2"/>
  <c r="AL290" i="2"/>
  <c r="X6" i="2"/>
  <c r="Y6" i="2"/>
  <c r="AK6" i="2"/>
  <c r="AL6" i="2"/>
  <c r="X291" i="2"/>
  <c r="Y291" i="2"/>
  <c r="AK291" i="2"/>
  <c r="AL291" i="2"/>
  <c r="X220" i="2"/>
  <c r="Y220" i="2"/>
  <c r="AK220" i="2"/>
  <c r="AL220" i="2"/>
  <c r="X323" i="2"/>
  <c r="Y323" i="2"/>
  <c r="AK323" i="2"/>
  <c r="AL323" i="2"/>
  <c r="X7" i="2"/>
  <c r="Y7" i="2"/>
  <c r="AK7" i="2"/>
  <c r="AL7" i="2"/>
  <c r="X68" i="2"/>
  <c r="Y68" i="2"/>
  <c r="AK68" i="2"/>
  <c r="AL68" i="2"/>
  <c r="X8" i="2"/>
  <c r="Y8" i="2"/>
  <c r="AK8" i="2"/>
  <c r="AL8" i="2"/>
  <c r="X493" i="2"/>
  <c r="Y493" i="2"/>
  <c r="AK493" i="2"/>
  <c r="AL493" i="2"/>
  <c r="X240" i="2"/>
  <c r="Y240" i="2"/>
  <c r="AK240" i="2"/>
  <c r="AL240" i="2"/>
  <c r="X494" i="2"/>
  <c r="Y494" i="2"/>
  <c r="AK494" i="2"/>
  <c r="AL494" i="2"/>
  <c r="X277" i="2"/>
  <c r="Y277" i="2"/>
  <c r="AK277" i="2"/>
  <c r="AL277" i="2"/>
  <c r="X69" i="2"/>
  <c r="Y69" i="2"/>
  <c r="AK69" i="2"/>
  <c r="AL69" i="2"/>
  <c r="X272" i="2"/>
  <c r="Y272" i="2"/>
  <c r="AK272" i="2"/>
  <c r="AL272" i="2"/>
  <c r="X9" i="2"/>
  <c r="Y9" i="2"/>
  <c r="AK9" i="2"/>
  <c r="AL9" i="2"/>
  <c r="X10" i="2"/>
  <c r="Y10" i="2"/>
  <c r="AK10" i="2"/>
  <c r="AL10" i="2"/>
  <c r="X324" i="2"/>
  <c r="Y324" i="2"/>
  <c r="AK324" i="2"/>
  <c r="AL324" i="2"/>
  <c r="X278" i="2"/>
  <c r="Y278" i="2"/>
  <c r="AK278" i="2"/>
  <c r="AL278" i="2"/>
  <c r="X495" i="2"/>
  <c r="Y495" i="2"/>
  <c r="AK495" i="2"/>
  <c r="AL495" i="2"/>
  <c r="X276" i="2"/>
  <c r="Y276" i="2"/>
  <c r="AK276" i="2"/>
  <c r="AL276" i="2"/>
  <c r="X11" i="2"/>
  <c r="Y11" i="2"/>
  <c r="AK11" i="2"/>
  <c r="AL11" i="2"/>
  <c r="X226" i="2"/>
  <c r="Y226" i="2"/>
  <c r="AK226" i="2"/>
  <c r="AL226" i="2"/>
  <c r="X483" i="2"/>
  <c r="Y483" i="2"/>
  <c r="AK483" i="2"/>
  <c r="AL483" i="2"/>
  <c r="X70" i="2"/>
  <c r="Y70" i="2"/>
  <c r="AK70" i="2"/>
  <c r="AL70" i="2"/>
  <c r="X12" i="2"/>
  <c r="Y12" i="2"/>
  <c r="AK12" i="2"/>
  <c r="AL12" i="2"/>
  <c r="X13" i="2"/>
  <c r="Y13" i="2"/>
  <c r="AK13" i="2"/>
  <c r="AL13" i="2"/>
  <c r="X71" i="2"/>
  <c r="Y71" i="2"/>
  <c r="AK71" i="2"/>
  <c r="AL71" i="2"/>
  <c r="X199" i="2"/>
  <c r="Y199" i="2"/>
  <c r="AK199" i="2"/>
  <c r="AL199" i="2"/>
  <c r="X325" i="2"/>
  <c r="Y325" i="2"/>
  <c r="AK325" i="2"/>
  <c r="AL325" i="2"/>
  <c r="X484" i="2"/>
  <c r="Y484" i="2"/>
  <c r="AK484" i="2"/>
  <c r="AL484" i="2"/>
  <c r="X269" i="2"/>
  <c r="Y269" i="2"/>
  <c r="AK269" i="2"/>
  <c r="AL269" i="2"/>
  <c r="X151" i="2"/>
  <c r="Y151" i="2"/>
  <c r="AK151" i="2"/>
  <c r="AL151" i="2"/>
  <c r="X72" i="2"/>
  <c r="Y72" i="2"/>
  <c r="AK72" i="2"/>
  <c r="AL72" i="2"/>
  <c r="X292" i="2"/>
  <c r="Y292" i="2"/>
  <c r="AK292" i="2"/>
  <c r="AL292" i="2"/>
  <c r="X248" i="2"/>
  <c r="Y248" i="2"/>
  <c r="AK248" i="2"/>
  <c r="AL248" i="2"/>
  <c r="X14" i="2"/>
  <c r="Y14" i="2"/>
  <c r="AK14" i="2"/>
  <c r="AL14" i="2"/>
  <c r="X15" i="2"/>
  <c r="Y15" i="2"/>
  <c r="AK15" i="2"/>
  <c r="AL15" i="2"/>
  <c r="X73" i="2"/>
  <c r="Y73" i="2"/>
  <c r="AK73" i="2"/>
  <c r="AL73" i="2"/>
  <c r="X16" i="2"/>
  <c r="Y16" i="2"/>
  <c r="AK16" i="2"/>
  <c r="AL16" i="2"/>
  <c r="X17" i="2"/>
  <c r="Y17" i="2"/>
  <c r="AK17" i="2"/>
  <c r="AL17" i="2"/>
  <c r="X18" i="2"/>
  <c r="Y18" i="2"/>
  <c r="AK18" i="2"/>
  <c r="AL18" i="2"/>
  <c r="X202" i="2"/>
  <c r="Y202" i="2"/>
  <c r="AK202" i="2"/>
  <c r="AL202" i="2"/>
  <c r="X19" i="2"/>
  <c r="Y19" i="2"/>
  <c r="AK19" i="2"/>
  <c r="AL19" i="2"/>
  <c r="X255" i="2"/>
  <c r="Y255" i="2"/>
  <c r="AK255" i="2"/>
  <c r="AL255" i="2"/>
  <c r="X20" i="2"/>
  <c r="Y20" i="2"/>
  <c r="AK20" i="2"/>
  <c r="AL20" i="2"/>
  <c r="X293" i="2"/>
  <c r="Y293" i="2"/>
  <c r="AK293" i="2"/>
  <c r="AL293" i="2"/>
  <c r="X21" i="2"/>
  <c r="Y21" i="2"/>
  <c r="AK21" i="2"/>
  <c r="AL21" i="2"/>
  <c r="X163" i="2"/>
  <c r="Y163" i="2"/>
  <c r="AK163" i="2"/>
  <c r="AL163" i="2"/>
  <c r="X74" i="2"/>
  <c r="Y74" i="2"/>
  <c r="AK74" i="2"/>
  <c r="AL74" i="2"/>
  <c r="X22" i="2"/>
  <c r="Y22" i="2"/>
  <c r="AK22" i="2"/>
  <c r="AL22" i="2"/>
  <c r="X250" i="2"/>
  <c r="Y250" i="2"/>
  <c r="AK250" i="2"/>
  <c r="AL250" i="2"/>
  <c r="X193" i="2"/>
  <c r="Y193" i="2"/>
  <c r="AK193" i="2"/>
  <c r="AL193" i="2"/>
  <c r="X23" i="2"/>
  <c r="Y23" i="2"/>
  <c r="AK23" i="2"/>
  <c r="AL23" i="2"/>
  <c r="X600" i="2"/>
  <c r="Y600" i="2"/>
  <c r="AK600" i="2"/>
  <c r="AL600" i="2"/>
  <c r="X164" i="2"/>
  <c r="Y164" i="2"/>
  <c r="AK164" i="2"/>
  <c r="AL164" i="2"/>
  <c r="X253" i="2"/>
  <c r="Y253" i="2"/>
  <c r="AK253" i="2"/>
  <c r="AL253" i="2"/>
  <c r="X204" i="2"/>
  <c r="Y204" i="2"/>
  <c r="AK204" i="2"/>
  <c r="AL204" i="2"/>
  <c r="X24" i="2"/>
  <c r="Y24" i="2"/>
  <c r="AK24" i="2"/>
  <c r="AL24" i="2"/>
  <c r="X405" i="2"/>
  <c r="Y405" i="2"/>
  <c r="AK405" i="2"/>
  <c r="AL405" i="2"/>
  <c r="X294" i="2"/>
  <c r="Y294" i="2"/>
  <c r="AK294" i="2"/>
  <c r="AL294" i="2"/>
  <c r="X25" i="2"/>
  <c r="Y25" i="2"/>
  <c r="AK25" i="2"/>
  <c r="AL25" i="2"/>
  <c r="X26" i="2"/>
  <c r="Y26" i="2"/>
  <c r="AK26" i="2"/>
  <c r="AL26" i="2"/>
  <c r="X27" i="2"/>
  <c r="Y27" i="2"/>
  <c r="AK27" i="2"/>
  <c r="AL27" i="2"/>
  <c r="X28" i="2"/>
  <c r="Y28" i="2"/>
  <c r="AK28" i="2"/>
  <c r="AL28" i="2"/>
  <c r="X295" i="2"/>
  <c r="Y295" i="2"/>
  <c r="AK295" i="2"/>
  <c r="AL295" i="2"/>
  <c r="X129" i="2"/>
  <c r="Y129" i="2"/>
  <c r="AK129" i="2"/>
  <c r="AL129" i="2"/>
  <c r="X29" i="2"/>
  <c r="Y29" i="2"/>
  <c r="AK29" i="2"/>
  <c r="AL29" i="2"/>
  <c r="X114" i="2"/>
  <c r="Y114" i="2"/>
  <c r="AK114" i="2"/>
  <c r="AL114" i="2"/>
  <c r="X75" i="2"/>
  <c r="Y75" i="2"/>
  <c r="AK75" i="2"/>
  <c r="AL75" i="2"/>
  <c r="X115" i="2"/>
  <c r="Y115" i="2"/>
  <c r="AK115" i="2"/>
  <c r="AL115" i="2"/>
  <c r="X296" i="2"/>
  <c r="Y296" i="2"/>
  <c r="AK296" i="2"/>
  <c r="AL296" i="2"/>
  <c r="X30" i="2"/>
  <c r="Y30" i="2"/>
  <c r="AK30" i="2"/>
  <c r="AL30" i="2"/>
  <c r="X297" i="2"/>
  <c r="Y297" i="2"/>
  <c r="AK297" i="2"/>
  <c r="AL297" i="2"/>
  <c r="X31" i="2"/>
  <c r="Y31" i="2"/>
  <c r="AK31" i="2"/>
  <c r="AL31" i="2"/>
  <c r="X32" i="2"/>
  <c r="Y32" i="2"/>
  <c r="AK32" i="2"/>
  <c r="AL32" i="2"/>
  <c r="X33" i="2"/>
  <c r="Y33" i="2"/>
  <c r="AK33" i="2"/>
  <c r="AL33" i="2"/>
  <c r="X298" i="2"/>
  <c r="Y298" i="2"/>
  <c r="AK298" i="2"/>
  <c r="AL298" i="2"/>
  <c r="X76" i="2"/>
  <c r="Y76" i="2"/>
  <c r="AK76" i="2"/>
  <c r="AL76" i="2"/>
  <c r="X34" i="2"/>
  <c r="Y34" i="2"/>
  <c r="AK34" i="2"/>
  <c r="AL34" i="2"/>
  <c r="X35" i="2"/>
  <c r="Y35" i="2"/>
  <c r="AK35" i="2"/>
  <c r="AL35" i="2"/>
  <c r="X601" i="2"/>
  <c r="Y601" i="2"/>
  <c r="AK601" i="2"/>
  <c r="AL601" i="2"/>
  <c r="X36" i="2"/>
  <c r="Y36" i="2"/>
  <c r="AK36" i="2"/>
  <c r="AL36" i="2"/>
  <c r="X624" i="2"/>
  <c r="Y624" i="2"/>
  <c r="AK624" i="2"/>
  <c r="AL624" i="2"/>
  <c r="X111" i="2"/>
  <c r="Y111" i="2"/>
  <c r="AK111" i="2"/>
  <c r="AL111" i="2"/>
  <c r="X606" i="2"/>
  <c r="Y606" i="2"/>
  <c r="AK606" i="2"/>
  <c r="AL606" i="2"/>
  <c r="X77" i="2"/>
  <c r="Y77" i="2"/>
  <c r="AK77" i="2"/>
  <c r="AL77" i="2"/>
  <c r="X598" i="2"/>
  <c r="Y598" i="2"/>
  <c r="AK598" i="2"/>
  <c r="AL598" i="2"/>
  <c r="X189" i="2"/>
  <c r="Y189" i="2"/>
  <c r="AK189" i="2"/>
  <c r="AL189" i="2"/>
  <c r="X603" i="2"/>
  <c r="Y603" i="2"/>
  <c r="AK603" i="2"/>
  <c r="AL603" i="2"/>
  <c r="X227" i="2"/>
  <c r="Y227" i="2"/>
  <c r="AK227" i="2"/>
  <c r="AL227" i="2"/>
  <c r="X607" i="2"/>
  <c r="Y607" i="2"/>
  <c r="AK607" i="2"/>
  <c r="AL607" i="2"/>
  <c r="X242" i="2"/>
  <c r="Y242" i="2"/>
  <c r="AK242" i="2"/>
  <c r="AL242" i="2"/>
  <c r="X608" i="2"/>
  <c r="Y608" i="2"/>
  <c r="AK608" i="2"/>
  <c r="AL608" i="2"/>
  <c r="X152" i="2"/>
  <c r="Y152" i="2"/>
  <c r="AK152" i="2"/>
  <c r="AL152" i="2"/>
  <c r="X599" i="2"/>
  <c r="Y599" i="2"/>
  <c r="AK599" i="2"/>
  <c r="AL599" i="2"/>
  <c r="X144" i="2"/>
  <c r="Y144" i="2"/>
  <c r="AK144" i="2"/>
  <c r="AL144" i="2"/>
  <c r="X605" i="2"/>
  <c r="Y605" i="2"/>
  <c r="AK605" i="2"/>
  <c r="AL605" i="2"/>
  <c r="X78" i="2"/>
  <c r="Y78" i="2"/>
  <c r="AK78" i="2"/>
  <c r="AL78" i="2"/>
  <c r="X79" i="2"/>
  <c r="Y79" i="2"/>
  <c r="AK79" i="2"/>
  <c r="AL79" i="2"/>
  <c r="X165" i="2"/>
  <c r="Y165" i="2"/>
  <c r="AK165" i="2"/>
  <c r="AL165" i="2"/>
  <c r="X604" i="2"/>
  <c r="Y604" i="2"/>
  <c r="AK604" i="2"/>
  <c r="AL604" i="2"/>
  <c r="X200" i="2"/>
  <c r="Y200" i="2"/>
  <c r="AK200" i="2"/>
  <c r="AL200" i="2"/>
  <c r="X602" i="2"/>
  <c r="Y602" i="2"/>
  <c r="AK602" i="2"/>
  <c r="AL602" i="2"/>
  <c r="X80" i="2"/>
  <c r="Y80" i="2"/>
  <c r="AK80" i="2"/>
  <c r="AL80" i="2"/>
  <c r="X153" i="2"/>
  <c r="Y153" i="2"/>
  <c r="AK153" i="2"/>
  <c r="AL153" i="2"/>
  <c r="X407" i="2"/>
  <c r="Y407" i="2"/>
  <c r="AK407" i="2"/>
  <c r="AL407" i="2"/>
  <c r="X207" i="2"/>
  <c r="Y207" i="2"/>
  <c r="AK207" i="2"/>
  <c r="AL207" i="2"/>
  <c r="X251" i="2"/>
  <c r="Y251" i="2"/>
  <c r="AK251" i="2"/>
  <c r="AL251" i="2"/>
  <c r="X326" i="2"/>
  <c r="Y326" i="2"/>
  <c r="AK326" i="2"/>
  <c r="AL326" i="2"/>
  <c r="X359" i="2"/>
  <c r="Y359" i="2"/>
  <c r="AK359" i="2"/>
  <c r="AL359" i="2"/>
  <c r="X37" i="2"/>
  <c r="Y37" i="2"/>
  <c r="AK37" i="2"/>
  <c r="AL37" i="2"/>
  <c r="X375" i="2"/>
  <c r="Y375" i="2"/>
  <c r="AK375" i="2"/>
  <c r="AL375" i="2"/>
  <c r="X299" i="2"/>
  <c r="Y299" i="2"/>
  <c r="AK299" i="2"/>
  <c r="AL299" i="2"/>
  <c r="X447" i="2"/>
  <c r="Y447" i="2"/>
  <c r="AK447" i="2"/>
  <c r="AL447" i="2"/>
  <c r="X421" i="2"/>
  <c r="Y421" i="2"/>
  <c r="AK421" i="2"/>
  <c r="AL421" i="2"/>
  <c r="X38" i="2"/>
  <c r="Y38" i="2"/>
  <c r="AK38" i="2"/>
  <c r="AL38" i="2"/>
  <c r="X623" i="2"/>
  <c r="Y623" i="2"/>
  <c r="AK623" i="2"/>
  <c r="AL623" i="2"/>
  <c r="X166" i="2"/>
  <c r="Y166" i="2"/>
  <c r="AK166" i="2"/>
  <c r="AL166" i="2"/>
  <c r="X39" i="2"/>
  <c r="Y39" i="2"/>
  <c r="AK39" i="2"/>
  <c r="AL39" i="2"/>
  <c r="X258" i="2"/>
  <c r="Y258" i="2"/>
  <c r="AK258" i="2"/>
  <c r="AL258" i="2"/>
  <c r="X40" i="2"/>
  <c r="Y40" i="2"/>
  <c r="AK40" i="2"/>
  <c r="AL40" i="2"/>
  <c r="X41" i="2"/>
  <c r="Y41" i="2"/>
  <c r="AK41" i="2"/>
  <c r="AL41" i="2"/>
  <c r="X327" i="2"/>
  <c r="Y327" i="2"/>
  <c r="AK327" i="2"/>
  <c r="AL327" i="2"/>
  <c r="X367" i="2"/>
  <c r="Y367" i="2"/>
  <c r="AK367" i="2"/>
  <c r="AL367" i="2"/>
  <c r="X300" i="2"/>
  <c r="Y300" i="2"/>
  <c r="AK300" i="2"/>
  <c r="AL300" i="2"/>
  <c r="X177" i="2"/>
  <c r="Y177" i="2"/>
  <c r="AK177" i="2"/>
  <c r="AL177" i="2"/>
  <c r="X254" i="2"/>
  <c r="Y254" i="2"/>
  <c r="AK254" i="2"/>
  <c r="AL254" i="2"/>
  <c r="X42" i="2"/>
  <c r="Y42" i="2"/>
  <c r="AK42" i="2"/>
  <c r="AL42" i="2"/>
  <c r="X130" i="2"/>
  <c r="Y130" i="2"/>
  <c r="AK130" i="2"/>
  <c r="AL130" i="2"/>
  <c r="X449" i="2"/>
  <c r="Y449" i="2"/>
  <c r="AK449" i="2"/>
  <c r="AL449" i="2"/>
  <c r="X368" i="2"/>
  <c r="Y368" i="2"/>
  <c r="AK368" i="2"/>
  <c r="AL368" i="2"/>
  <c r="X81" i="2"/>
  <c r="Y81" i="2"/>
  <c r="AK81" i="2"/>
  <c r="AL81" i="2"/>
  <c r="X626" i="2"/>
  <c r="Y626" i="2"/>
  <c r="AK626" i="2"/>
  <c r="AL626" i="2"/>
  <c r="X448" i="2"/>
  <c r="Y448" i="2"/>
  <c r="AK448" i="2"/>
  <c r="AL448" i="2"/>
  <c r="X360" i="2"/>
  <c r="Y360" i="2"/>
  <c r="AK360" i="2"/>
  <c r="AL360" i="2"/>
  <c r="X43" i="2"/>
  <c r="Y43" i="2"/>
  <c r="AK43" i="2"/>
  <c r="AL43" i="2"/>
  <c r="X625" i="2"/>
  <c r="Y625" i="2"/>
  <c r="AK625" i="2"/>
  <c r="AL625" i="2"/>
  <c r="X446" i="2"/>
  <c r="Y446" i="2"/>
  <c r="AK446" i="2"/>
  <c r="AL446" i="2"/>
  <c r="X400" i="2"/>
  <c r="Y400" i="2"/>
  <c r="AK400" i="2"/>
  <c r="AL400" i="2"/>
  <c r="X44" i="2"/>
  <c r="Y44" i="2"/>
  <c r="AK44" i="2"/>
  <c r="AL44" i="2"/>
  <c r="X622" i="2"/>
  <c r="Y622" i="2"/>
  <c r="AK622" i="2"/>
  <c r="AL622" i="2"/>
  <c r="X408" i="2"/>
  <c r="Y408" i="2"/>
  <c r="AK408" i="2"/>
  <c r="AL408" i="2"/>
  <c r="X208" i="2"/>
  <c r="Y208" i="2"/>
  <c r="AK208" i="2"/>
  <c r="AL208" i="2"/>
  <c r="X256" i="2"/>
  <c r="Y256" i="2"/>
  <c r="AK256" i="2"/>
  <c r="AL256" i="2"/>
  <c r="X45" i="2"/>
  <c r="Y45" i="2"/>
  <c r="AK45" i="2"/>
  <c r="AL45" i="2"/>
  <c r="X46" i="2"/>
  <c r="Y46" i="2"/>
  <c r="AK46" i="2"/>
  <c r="AL46" i="2"/>
  <c r="X328" i="2"/>
  <c r="Y328" i="2"/>
  <c r="AK328" i="2"/>
  <c r="AL328" i="2"/>
  <c r="X609" i="2"/>
  <c r="Y609" i="2"/>
  <c r="AK609" i="2"/>
  <c r="AL609" i="2"/>
  <c r="X147" i="2"/>
  <c r="Y147" i="2"/>
  <c r="AK147" i="2"/>
  <c r="AL147" i="2"/>
  <c r="X301" i="2"/>
  <c r="Y301" i="2"/>
  <c r="AK301" i="2"/>
  <c r="AL301" i="2"/>
  <c r="X376" i="2"/>
  <c r="Y376" i="2"/>
  <c r="AK376" i="2"/>
  <c r="AL376" i="2"/>
  <c r="X178" i="2"/>
  <c r="Y178" i="2"/>
  <c r="AK178" i="2"/>
  <c r="AL178" i="2"/>
  <c r="X259" i="2"/>
  <c r="Y259" i="2"/>
  <c r="AK259" i="2"/>
  <c r="AL259" i="2"/>
  <c r="X47" i="2"/>
  <c r="Y47" i="2"/>
  <c r="AK47" i="2"/>
  <c r="AL47" i="2"/>
  <c r="X82" i="2"/>
  <c r="Y82" i="2"/>
  <c r="AK82" i="2"/>
  <c r="AL82" i="2"/>
  <c r="X167" i="2"/>
  <c r="Y167" i="2"/>
  <c r="AK167" i="2"/>
  <c r="AL167" i="2"/>
  <c r="X252" i="2"/>
  <c r="Y252" i="2"/>
  <c r="AK252" i="2"/>
  <c r="AL252" i="2"/>
  <c r="X450" i="2"/>
  <c r="Y450" i="2"/>
  <c r="AK450" i="2"/>
  <c r="AL450" i="2"/>
  <c r="X401" i="2"/>
  <c r="Y401" i="2"/>
  <c r="AK401" i="2"/>
  <c r="AL401" i="2"/>
  <c r="X131" i="2"/>
  <c r="Y131" i="2"/>
  <c r="AK131" i="2"/>
  <c r="AL131" i="2"/>
  <c r="X621" i="2"/>
  <c r="Y621" i="2"/>
  <c r="AK621" i="2"/>
  <c r="AL621" i="2"/>
  <c r="X209" i="2"/>
  <c r="Y209" i="2"/>
  <c r="AK209" i="2"/>
  <c r="AL209" i="2"/>
  <c r="X247" i="2"/>
  <c r="Y247" i="2"/>
  <c r="AK247" i="2"/>
  <c r="AL247" i="2"/>
  <c r="X48" i="2"/>
  <c r="Y48" i="2"/>
  <c r="AK48" i="2"/>
  <c r="AL48" i="2"/>
  <c r="X168" i="2"/>
  <c r="Y168" i="2"/>
  <c r="AK168" i="2"/>
  <c r="AL168" i="2"/>
  <c r="X249" i="2"/>
  <c r="Y249" i="2"/>
  <c r="AK249" i="2"/>
  <c r="AL249" i="2"/>
  <c r="X83" i="2"/>
  <c r="Y83" i="2"/>
  <c r="AK83" i="2"/>
  <c r="AL83" i="2"/>
  <c r="X409" i="2"/>
  <c r="Y409" i="2"/>
  <c r="AK409" i="2"/>
  <c r="AL409" i="2"/>
  <c r="X627" i="2"/>
  <c r="Y627" i="2"/>
  <c r="AK627" i="2"/>
  <c r="AL627" i="2"/>
  <c r="X377" i="2"/>
  <c r="Y377" i="2"/>
  <c r="AK377" i="2"/>
  <c r="AL377" i="2"/>
  <c r="X361" i="2"/>
  <c r="Y361" i="2"/>
  <c r="AK361" i="2"/>
  <c r="AL361" i="2"/>
  <c r="X210" i="2"/>
  <c r="Y210" i="2"/>
  <c r="AK210" i="2"/>
  <c r="AL210" i="2"/>
  <c r="X257" i="2"/>
  <c r="Y257" i="2"/>
  <c r="AK257" i="2"/>
  <c r="AL257" i="2"/>
  <c r="X169" i="2"/>
  <c r="Y169" i="2"/>
  <c r="AK169" i="2"/>
  <c r="AL169" i="2"/>
  <c r="X438" i="2"/>
  <c r="Y438" i="2"/>
  <c r="AK438" i="2"/>
  <c r="AL438" i="2"/>
  <c r="X437" i="2"/>
  <c r="Y437" i="2"/>
  <c r="AK437" i="2"/>
  <c r="AL437" i="2"/>
  <c r="X590" i="2"/>
  <c r="Y590" i="2"/>
  <c r="AK590" i="2"/>
  <c r="AL590" i="2"/>
  <c r="X471" i="2"/>
  <c r="Y471" i="2"/>
  <c r="AK471" i="2"/>
  <c r="AL471" i="2"/>
  <c r="X420" i="2"/>
  <c r="Y420" i="2"/>
  <c r="AK420" i="2"/>
  <c r="AL420" i="2"/>
  <c r="X469" i="2"/>
  <c r="Y469" i="2"/>
  <c r="AK469" i="2"/>
  <c r="AL469" i="2"/>
  <c r="X385" i="2"/>
  <c r="Y385" i="2"/>
  <c r="AK385" i="2"/>
  <c r="AL385" i="2"/>
  <c r="X329" i="2"/>
  <c r="Y329" i="2"/>
  <c r="AK329" i="2"/>
  <c r="AL329" i="2"/>
  <c r="X330" i="2"/>
  <c r="Y330" i="2"/>
  <c r="AK330" i="2"/>
  <c r="AL330" i="2"/>
  <c r="X570" i="2"/>
  <c r="Y570" i="2"/>
  <c r="AK570" i="2"/>
  <c r="AL570" i="2"/>
  <c r="X584" i="2"/>
  <c r="Y584" i="2"/>
  <c r="AK584" i="2"/>
  <c r="AL584" i="2"/>
  <c r="X472" i="2"/>
  <c r="Y472" i="2"/>
  <c r="AK472" i="2"/>
  <c r="AL472" i="2"/>
  <c r="X302" i="2"/>
  <c r="Y302" i="2"/>
  <c r="AK302" i="2"/>
  <c r="AL302" i="2"/>
  <c r="X569" i="2"/>
  <c r="Y569" i="2"/>
  <c r="AK569" i="2"/>
  <c r="AL569" i="2"/>
  <c r="X331" i="2"/>
  <c r="Y331" i="2"/>
  <c r="AK331" i="2"/>
  <c r="AL331" i="2"/>
  <c r="X510" i="2"/>
  <c r="Y510" i="2"/>
  <c r="AK510" i="2"/>
  <c r="AL510" i="2"/>
  <c r="X303" i="2"/>
  <c r="Y303" i="2"/>
  <c r="AK303" i="2"/>
  <c r="AL303" i="2"/>
  <c r="X516" i="2"/>
  <c r="Y516" i="2"/>
  <c r="AK516" i="2"/>
  <c r="AL516" i="2"/>
  <c r="X567" i="2"/>
  <c r="Y567" i="2"/>
  <c r="AK567" i="2"/>
  <c r="AL567" i="2"/>
  <c r="X496" i="2"/>
  <c r="Y496" i="2"/>
  <c r="AK496" i="2"/>
  <c r="AL496" i="2"/>
  <c r="X422" i="2"/>
  <c r="Y422" i="2"/>
  <c r="AK422" i="2"/>
  <c r="AL422" i="2"/>
  <c r="X473" i="2"/>
  <c r="Y473" i="2"/>
  <c r="AK473" i="2"/>
  <c r="AL473" i="2"/>
  <c r="X505" i="2"/>
  <c r="Y505" i="2"/>
  <c r="AK505" i="2"/>
  <c r="AL505" i="2"/>
  <c r="X503" i="2"/>
  <c r="Y503" i="2"/>
  <c r="AK503" i="2"/>
  <c r="AL503" i="2"/>
  <c r="X332" i="2"/>
  <c r="Y332" i="2"/>
  <c r="AK332" i="2"/>
  <c r="AL332" i="2"/>
  <c r="X485" i="2"/>
  <c r="Y485" i="2"/>
  <c r="AK485" i="2"/>
  <c r="AL485" i="2"/>
  <c r="X506" i="2"/>
  <c r="Y506" i="2"/>
  <c r="AK506" i="2"/>
  <c r="AL506" i="2"/>
  <c r="X507" i="2"/>
  <c r="Y507" i="2"/>
  <c r="AK507" i="2"/>
  <c r="AL507" i="2"/>
  <c r="X474" i="2"/>
  <c r="Y474" i="2"/>
  <c r="AK474" i="2"/>
  <c r="AL474" i="2"/>
  <c r="X568" i="2"/>
  <c r="Y568" i="2"/>
  <c r="AK568" i="2"/>
  <c r="AL568" i="2"/>
  <c r="X508" i="2"/>
  <c r="Y508" i="2"/>
  <c r="AK508" i="2"/>
  <c r="AL508" i="2"/>
  <c r="X415" i="2"/>
  <c r="Y415" i="2"/>
  <c r="AK415" i="2"/>
  <c r="AL415" i="2"/>
  <c r="X475" i="2"/>
  <c r="Y475" i="2"/>
  <c r="AK475" i="2"/>
  <c r="AL475" i="2"/>
  <c r="X470" i="2"/>
  <c r="Y470" i="2"/>
  <c r="AK470" i="2"/>
  <c r="AL470" i="2"/>
  <c r="X511" i="2"/>
  <c r="Y511" i="2"/>
  <c r="AK511" i="2"/>
  <c r="AL511" i="2"/>
  <c r="X571" i="2"/>
  <c r="Y571" i="2"/>
  <c r="AK571" i="2"/>
  <c r="AL571" i="2"/>
  <c r="X500" i="2"/>
  <c r="Y500" i="2"/>
  <c r="AK500" i="2"/>
  <c r="AL500" i="2"/>
  <c r="X476" i="2"/>
  <c r="Y476" i="2"/>
  <c r="AK476" i="2"/>
  <c r="AL476" i="2"/>
  <c r="X386" i="2"/>
  <c r="Y386" i="2"/>
  <c r="AK386" i="2"/>
  <c r="AL386" i="2"/>
  <c r="X587" i="2"/>
  <c r="Y587" i="2"/>
  <c r="AK587" i="2"/>
  <c r="AL587" i="2"/>
  <c r="X132" i="2"/>
  <c r="Y132" i="2"/>
  <c r="AK132" i="2"/>
  <c r="AL132" i="2"/>
  <c r="X393" i="2"/>
  <c r="Y393" i="2"/>
  <c r="AK393" i="2"/>
  <c r="AL393" i="2"/>
  <c r="X304" i="2"/>
  <c r="Y304" i="2"/>
  <c r="AK304" i="2"/>
  <c r="AL304" i="2"/>
  <c r="X591" i="2"/>
  <c r="Y591" i="2"/>
  <c r="AK591" i="2"/>
  <c r="AL591" i="2"/>
  <c r="X370" i="2"/>
  <c r="Y370" i="2"/>
  <c r="AK370" i="2"/>
  <c r="AL370" i="2"/>
  <c r="X378" i="2"/>
  <c r="Y378" i="2"/>
  <c r="AK378" i="2"/>
  <c r="AL378" i="2"/>
  <c r="X575" i="2"/>
  <c r="Y575" i="2"/>
  <c r="AK575" i="2"/>
  <c r="AL575" i="2"/>
  <c r="X576" i="2"/>
  <c r="Y576" i="2"/>
  <c r="AK576" i="2"/>
  <c r="AL576" i="2"/>
  <c r="X581" i="2"/>
  <c r="Y581" i="2"/>
  <c r="AK581" i="2"/>
  <c r="AL581" i="2"/>
  <c r="X432" i="2"/>
  <c r="Y432" i="2"/>
  <c r="AK432" i="2"/>
  <c r="AL432" i="2"/>
  <c r="X585" i="2"/>
  <c r="Y585" i="2"/>
  <c r="AK585" i="2"/>
  <c r="AL585" i="2"/>
  <c r="X497" i="2"/>
  <c r="Y497" i="2"/>
  <c r="AK497" i="2"/>
  <c r="AL497" i="2"/>
  <c r="X501" i="2"/>
  <c r="Y501" i="2"/>
  <c r="AK501" i="2"/>
  <c r="AL501" i="2"/>
  <c r="X154" i="2"/>
  <c r="Y154" i="2"/>
  <c r="AK154" i="2"/>
  <c r="AL154" i="2"/>
  <c r="X84" i="2"/>
  <c r="Y84" i="2"/>
  <c r="AK84" i="2"/>
  <c r="AL84" i="2"/>
  <c r="X186" i="2"/>
  <c r="Y186" i="2"/>
  <c r="AK186" i="2"/>
  <c r="AL186" i="2"/>
  <c r="X481" i="2"/>
  <c r="Y481" i="2"/>
  <c r="AK481" i="2"/>
  <c r="AL481" i="2"/>
  <c r="X479" i="2"/>
  <c r="Y479" i="2"/>
  <c r="AK479" i="2"/>
  <c r="AL479" i="2"/>
  <c r="X477" i="2"/>
  <c r="Y477" i="2"/>
  <c r="AK477" i="2"/>
  <c r="AL477" i="2"/>
  <c r="X478" i="2"/>
  <c r="Y478" i="2"/>
  <c r="AK478" i="2"/>
  <c r="AL478" i="2"/>
  <c r="X486" i="2"/>
  <c r="Y486" i="2"/>
  <c r="AK486" i="2"/>
  <c r="AL486" i="2"/>
  <c r="X155" i="2"/>
  <c r="Y155" i="2"/>
  <c r="AK155" i="2"/>
  <c r="AL155" i="2"/>
  <c r="X85" i="2"/>
  <c r="Y85" i="2"/>
  <c r="AK85" i="2"/>
  <c r="AL85" i="2"/>
  <c r="X86" i="2"/>
  <c r="Y86" i="2"/>
  <c r="AK86" i="2"/>
  <c r="AL86" i="2"/>
  <c r="X87" i="2"/>
  <c r="Y87" i="2"/>
  <c r="AK87" i="2"/>
  <c r="AL87" i="2"/>
  <c r="X49" i="2"/>
  <c r="Y49" i="2"/>
  <c r="AK49" i="2"/>
  <c r="AL49" i="2"/>
  <c r="X498" i="2"/>
  <c r="Y498" i="2"/>
  <c r="AK498" i="2"/>
  <c r="AL498" i="2"/>
  <c r="X487" i="2"/>
  <c r="Y487" i="2"/>
  <c r="AK487" i="2"/>
  <c r="AL487" i="2"/>
  <c r="X488" i="2"/>
  <c r="Y488" i="2"/>
  <c r="AK488" i="2"/>
  <c r="AL488" i="2"/>
  <c r="X489" i="2"/>
  <c r="Y489" i="2"/>
  <c r="AK489" i="2"/>
  <c r="AL489" i="2"/>
  <c r="X490" i="2"/>
  <c r="Y490" i="2"/>
  <c r="AK490" i="2"/>
  <c r="AL490" i="2"/>
  <c r="X491" i="2"/>
  <c r="Y491" i="2"/>
  <c r="AK491" i="2"/>
  <c r="AL491" i="2"/>
  <c r="X618" i="2"/>
  <c r="Y618" i="2"/>
  <c r="AK618" i="2"/>
  <c r="AL618" i="2"/>
  <c r="X279" i="2"/>
  <c r="Y279" i="2"/>
  <c r="AK279" i="2"/>
  <c r="AL279" i="2"/>
  <c r="X410" i="2"/>
  <c r="Y410" i="2"/>
  <c r="AK410" i="2"/>
  <c r="AL410" i="2"/>
  <c r="X88" i="2"/>
  <c r="Y88" i="2"/>
  <c r="AK88" i="2"/>
  <c r="AL88" i="2"/>
  <c r="X530" i="2"/>
  <c r="Y530" i="2"/>
  <c r="AK530" i="2"/>
  <c r="AL530" i="2"/>
  <c r="X456" i="2"/>
  <c r="Y456" i="2"/>
  <c r="AK456" i="2"/>
  <c r="AL456" i="2"/>
  <c r="X280" i="2"/>
  <c r="Y280" i="2"/>
  <c r="AK280" i="2"/>
  <c r="AL280" i="2"/>
  <c r="X243" i="2"/>
  <c r="Y243" i="2"/>
  <c r="AK243" i="2"/>
  <c r="AL243" i="2"/>
  <c r="X281" i="2"/>
  <c r="Y281" i="2"/>
  <c r="AK281" i="2"/>
  <c r="AL281" i="2"/>
  <c r="X452" i="2"/>
  <c r="Y452" i="2"/>
  <c r="AK452" i="2"/>
  <c r="AL452" i="2"/>
  <c r="X89" i="2"/>
  <c r="Y89" i="2"/>
  <c r="AK89" i="2"/>
  <c r="AL89" i="2"/>
  <c r="X90" i="2"/>
  <c r="Y90" i="2"/>
  <c r="AK90" i="2"/>
  <c r="AL90" i="2"/>
  <c r="X445" i="2"/>
  <c r="Y445" i="2"/>
  <c r="AK445" i="2"/>
  <c r="AL445" i="2"/>
  <c r="X133" i="2"/>
  <c r="Y133" i="2"/>
  <c r="AK133" i="2"/>
  <c r="AL133" i="2"/>
  <c r="X444" i="2"/>
  <c r="Y444" i="2"/>
  <c r="AK444" i="2"/>
  <c r="AL444" i="2"/>
  <c r="X91" i="2"/>
  <c r="Y91" i="2"/>
  <c r="AK91" i="2"/>
  <c r="AL91" i="2"/>
  <c r="X443" i="2"/>
  <c r="Y443" i="2"/>
  <c r="AK443" i="2"/>
  <c r="AL443" i="2"/>
  <c r="X92" i="2"/>
  <c r="Y92" i="2"/>
  <c r="AK92" i="2"/>
  <c r="AL92" i="2"/>
  <c r="X93" i="2"/>
  <c r="Y93" i="2"/>
  <c r="AK93" i="2"/>
  <c r="AL93" i="2"/>
  <c r="X480" i="2"/>
  <c r="Y480" i="2"/>
  <c r="AK480" i="2"/>
  <c r="AL480" i="2"/>
  <c r="X589" i="2"/>
  <c r="Y589" i="2"/>
  <c r="AK589" i="2"/>
  <c r="AL589" i="2"/>
  <c r="X586" i="2"/>
  <c r="Y586" i="2"/>
  <c r="AK586" i="2"/>
  <c r="AL586" i="2"/>
  <c r="X582" i="2"/>
  <c r="Y582" i="2"/>
  <c r="AK582" i="2"/>
  <c r="AL582" i="2"/>
  <c r="X577" i="2"/>
  <c r="Y577" i="2"/>
  <c r="AK577" i="2"/>
  <c r="AL577" i="2"/>
  <c r="X588" i="2"/>
  <c r="Y588" i="2"/>
  <c r="AK588" i="2"/>
  <c r="AL588" i="2"/>
  <c r="X592" i="2"/>
  <c r="Y592" i="2"/>
  <c r="AK592" i="2"/>
  <c r="AL592" i="2"/>
  <c r="X583" i="2"/>
  <c r="Y583" i="2"/>
  <c r="AK583" i="2"/>
  <c r="AL583" i="2"/>
  <c r="X532" i="2"/>
  <c r="Y532" i="2"/>
  <c r="AK532" i="2"/>
  <c r="AL532" i="2"/>
  <c r="X441" i="2"/>
  <c r="Y441" i="2"/>
  <c r="AK441" i="2"/>
  <c r="AL441" i="2"/>
  <c r="X94" i="2"/>
  <c r="Y94" i="2"/>
  <c r="AK94" i="2"/>
  <c r="AL94" i="2"/>
  <c r="X440" i="2"/>
  <c r="Y440" i="2"/>
  <c r="AK440" i="2"/>
  <c r="AL440" i="2"/>
  <c r="X246" i="2"/>
  <c r="Y246" i="2"/>
  <c r="AK246" i="2"/>
  <c r="AL246" i="2"/>
  <c r="X273" i="2"/>
  <c r="Y273" i="2"/>
  <c r="AK273" i="2"/>
  <c r="AL273" i="2"/>
  <c r="X453" i="2"/>
  <c r="Y453" i="2"/>
  <c r="AK453" i="2"/>
  <c r="AL453" i="2"/>
  <c r="X454" i="2"/>
  <c r="Y454" i="2"/>
  <c r="AK454" i="2"/>
  <c r="AL454" i="2"/>
  <c r="X534" i="2"/>
  <c r="Y534" i="2"/>
  <c r="AK534" i="2"/>
  <c r="AL534" i="2"/>
  <c r="X442" i="2"/>
  <c r="Y442" i="2"/>
  <c r="AK442" i="2"/>
  <c r="AL442" i="2"/>
  <c r="X244" i="2"/>
  <c r="Y244" i="2"/>
  <c r="AK244" i="2"/>
  <c r="AL244" i="2"/>
  <c r="X455" i="2"/>
  <c r="Y455" i="2"/>
  <c r="AK455" i="2"/>
  <c r="AL455" i="2"/>
  <c r="X439" i="2"/>
  <c r="Y439" i="2"/>
  <c r="AK439" i="2"/>
  <c r="AL439" i="2"/>
  <c r="X50" i="2"/>
  <c r="Y50" i="2"/>
  <c r="AK50" i="2"/>
  <c r="AL50" i="2"/>
  <c r="X533" i="2"/>
  <c r="Y533" i="2"/>
  <c r="AK533" i="2"/>
  <c r="AL533" i="2"/>
  <c r="X245" i="2"/>
  <c r="Y245" i="2"/>
  <c r="AK245" i="2"/>
  <c r="AL245" i="2"/>
  <c r="X379" i="2"/>
  <c r="Y379" i="2"/>
  <c r="AK379" i="2"/>
  <c r="AL379" i="2"/>
  <c r="X616" i="2"/>
  <c r="Y616" i="2"/>
  <c r="AK616" i="2"/>
  <c r="AL616" i="2"/>
  <c r="X274" i="2"/>
  <c r="Y274" i="2"/>
  <c r="AK274" i="2"/>
  <c r="AL274" i="2"/>
  <c r="X51" i="2"/>
  <c r="Y51" i="2"/>
  <c r="AK51" i="2"/>
  <c r="AL51" i="2"/>
  <c r="X95" i="2"/>
  <c r="Y95" i="2"/>
  <c r="AK95" i="2"/>
  <c r="AL95" i="2"/>
  <c r="X96" i="2"/>
  <c r="Y96" i="2"/>
  <c r="AK96" i="2"/>
  <c r="AL96" i="2"/>
  <c r="X52" i="2"/>
  <c r="Y52" i="2"/>
  <c r="AK52" i="2"/>
  <c r="AL52" i="2"/>
  <c r="X333" i="2"/>
  <c r="Y333" i="2"/>
  <c r="AK333" i="2"/>
  <c r="AL333" i="2"/>
  <c r="X275" i="2"/>
  <c r="Y275" i="2"/>
  <c r="AK275" i="2"/>
  <c r="AL275" i="2"/>
  <c r="X617" i="2"/>
  <c r="Y617" i="2"/>
  <c r="AK617" i="2"/>
  <c r="AL617" i="2"/>
  <c r="X97" i="2"/>
  <c r="Y97" i="2"/>
  <c r="AK97" i="2"/>
  <c r="AL97" i="2"/>
  <c r="X565" i="2"/>
  <c r="Y565" i="2"/>
  <c r="AK565" i="2"/>
  <c r="AL565" i="2"/>
  <c r="X334" i="2"/>
  <c r="Y334" i="2"/>
  <c r="AK334" i="2"/>
  <c r="AL334" i="2"/>
  <c r="X98" i="2"/>
  <c r="Y98" i="2"/>
  <c r="AK98" i="2"/>
  <c r="AL98" i="2"/>
  <c r="X53" i="2"/>
  <c r="Y53" i="2"/>
  <c r="AK53" i="2"/>
  <c r="AL53" i="2"/>
  <c r="BL53" i="2"/>
  <c r="X236" i="2"/>
  <c r="Y236" i="2"/>
  <c r="AK236" i="2"/>
  <c r="AL236" i="2"/>
  <c r="X265" i="2"/>
  <c r="Y265" i="2"/>
  <c r="AK265" i="2"/>
  <c r="AL265" i="2"/>
  <c r="X335" i="2"/>
  <c r="Y335" i="2"/>
  <c r="AK335" i="2"/>
  <c r="AL335" i="2"/>
  <c r="X214" i="2"/>
  <c r="Y214" i="2"/>
  <c r="AK214" i="2"/>
  <c r="AL214" i="2"/>
  <c r="X190" i="2"/>
  <c r="Y190" i="2"/>
  <c r="AK190" i="2"/>
  <c r="AL190" i="2"/>
  <c r="X435" i="2"/>
  <c r="Y435" i="2"/>
  <c r="AK435" i="2"/>
  <c r="AL435" i="2"/>
  <c r="X268" i="2"/>
  <c r="Y268" i="2"/>
  <c r="AK268" i="2"/>
  <c r="AL268" i="2"/>
  <c r="X436" i="2"/>
  <c r="Y436" i="2"/>
  <c r="AK436" i="2"/>
  <c r="AL436" i="2"/>
  <c r="X213" i="2"/>
  <c r="Y213" i="2"/>
  <c r="AK213" i="2"/>
  <c r="AL213" i="2"/>
  <c r="X170" i="2"/>
  <c r="Y170" i="2"/>
  <c r="AK170" i="2"/>
  <c r="AL170" i="2"/>
  <c r="X305" i="2"/>
  <c r="Y305" i="2"/>
  <c r="AK305" i="2"/>
  <c r="AL305" i="2"/>
  <c r="X119" i="2"/>
  <c r="Y119" i="2"/>
  <c r="AK119" i="2"/>
  <c r="AL119" i="2"/>
  <c r="X139" i="2"/>
  <c r="Y139" i="2"/>
  <c r="AK139" i="2"/>
  <c r="AL139" i="2"/>
  <c r="X306" i="2"/>
  <c r="Y306" i="2"/>
  <c r="AK306" i="2"/>
  <c r="AL306" i="2"/>
  <c r="X184" i="2"/>
  <c r="Y184" i="2"/>
  <c r="AK184" i="2"/>
  <c r="AL184" i="2"/>
  <c r="X467" i="2"/>
  <c r="Y467" i="2"/>
  <c r="AK467" i="2"/>
  <c r="AL467" i="2"/>
  <c r="X307" i="2"/>
  <c r="Y307" i="2"/>
  <c r="AK307" i="2"/>
  <c r="AL307" i="2"/>
  <c r="X399" i="2"/>
  <c r="Y399" i="2"/>
  <c r="AK399" i="2"/>
  <c r="AL399" i="2"/>
  <c r="X411" i="2"/>
  <c r="Y411" i="2"/>
  <c r="AK411" i="2"/>
  <c r="AL411" i="2"/>
  <c r="X179" i="2"/>
  <c r="Y179" i="2"/>
  <c r="AK179" i="2"/>
  <c r="AL179" i="2"/>
  <c r="X211" i="2"/>
  <c r="Y211" i="2"/>
  <c r="AK211" i="2"/>
  <c r="AL211" i="2"/>
  <c r="X99" i="2"/>
  <c r="Y99" i="2"/>
  <c r="AK99" i="2"/>
  <c r="AL99" i="2"/>
  <c r="X424" i="2"/>
  <c r="Y424" i="2"/>
  <c r="AK424" i="2"/>
  <c r="AL424" i="2"/>
  <c r="X396" i="2"/>
  <c r="Y396" i="2"/>
  <c r="AK396" i="2"/>
  <c r="AL396" i="2"/>
  <c r="X427" i="2"/>
  <c r="Y427" i="2"/>
  <c r="AK427" i="2"/>
  <c r="AL427" i="2"/>
  <c r="X412" i="2"/>
  <c r="Y412" i="2"/>
  <c r="AK412" i="2"/>
  <c r="AL412" i="2"/>
  <c r="X212" i="2"/>
  <c r="Y212" i="2"/>
  <c r="AK212" i="2"/>
  <c r="AL212" i="2"/>
  <c r="X416" i="2"/>
  <c r="Y416" i="2"/>
  <c r="AK416" i="2"/>
  <c r="AL416" i="2"/>
  <c r="X176" i="2"/>
  <c r="Y176" i="2"/>
  <c r="AK176" i="2"/>
  <c r="AL176" i="2"/>
  <c r="X241" i="2"/>
  <c r="Y241" i="2"/>
  <c r="AK241" i="2"/>
  <c r="AL241" i="2"/>
  <c r="X519" i="2"/>
  <c r="Y519" i="2"/>
  <c r="AK519" i="2"/>
  <c r="AL519" i="2"/>
  <c r="X234" i="2"/>
  <c r="Y234" i="2"/>
  <c r="AK234" i="2"/>
  <c r="AL234" i="2"/>
  <c r="X116" i="2"/>
  <c r="Y116" i="2"/>
  <c r="AK116" i="2"/>
  <c r="AL116" i="2"/>
  <c r="X233" i="2"/>
  <c r="Y233" i="2"/>
  <c r="AK233" i="2"/>
  <c r="AL233" i="2"/>
  <c r="X527" i="2"/>
  <c r="Y527" i="2"/>
  <c r="AK527" i="2"/>
  <c r="AL527" i="2"/>
  <c r="X524" i="2"/>
  <c r="Y524" i="2"/>
  <c r="AK524" i="2"/>
  <c r="AL524" i="2"/>
  <c r="X413" i="2"/>
  <c r="Y413" i="2"/>
  <c r="AK413" i="2"/>
  <c r="AL413" i="2"/>
  <c r="X156" i="2"/>
  <c r="Y156" i="2"/>
  <c r="AK156" i="2"/>
  <c r="AL156" i="2"/>
  <c r="X54" i="2"/>
  <c r="Y54" i="2"/>
  <c r="AK54" i="2"/>
  <c r="AL54" i="2"/>
  <c r="X566" i="2"/>
  <c r="Y566" i="2"/>
  <c r="AK566" i="2"/>
  <c r="AL566" i="2"/>
  <c r="X433" i="2"/>
  <c r="Y433" i="2"/>
  <c r="AK433" i="2"/>
  <c r="AL433" i="2"/>
  <c r="X100" i="2"/>
  <c r="Y100" i="2"/>
  <c r="AK100" i="2"/>
  <c r="AL100" i="2"/>
  <c r="X225" i="2"/>
  <c r="Y225" i="2"/>
  <c r="AK225" i="2"/>
  <c r="AL225" i="2"/>
  <c r="X216" i="2"/>
  <c r="Y216" i="2"/>
  <c r="AK216" i="2"/>
  <c r="AL216" i="2"/>
  <c r="X264" i="2"/>
  <c r="Y264" i="2"/>
  <c r="AK264" i="2"/>
  <c r="AL264" i="2"/>
  <c r="X426" i="2"/>
  <c r="Y426" i="2"/>
  <c r="AK426" i="2"/>
  <c r="AL426" i="2"/>
  <c r="X146" i="2"/>
  <c r="Y146" i="2"/>
  <c r="AK146" i="2"/>
  <c r="AL146" i="2"/>
  <c r="X228" i="2"/>
  <c r="Y228" i="2"/>
  <c r="AK228" i="2"/>
  <c r="AL228" i="2"/>
  <c r="X428" i="2"/>
  <c r="Y428" i="2"/>
  <c r="AK428" i="2"/>
  <c r="AL428" i="2"/>
  <c r="X267" i="2"/>
  <c r="Y267" i="2"/>
  <c r="AK267" i="2"/>
  <c r="AL267" i="2"/>
  <c r="X397" i="2"/>
  <c r="Y397" i="2"/>
  <c r="AK397" i="2"/>
  <c r="AL397" i="2"/>
  <c r="X101" i="2"/>
  <c r="Y101" i="2"/>
  <c r="AK101" i="2"/>
  <c r="AL101" i="2"/>
  <c r="X418" i="2"/>
  <c r="Y418" i="2"/>
  <c r="AK418" i="2"/>
  <c r="AL418" i="2"/>
  <c r="X218" i="2"/>
  <c r="Y218" i="2"/>
  <c r="AK218" i="2"/>
  <c r="AL218" i="2"/>
  <c r="X102" i="2"/>
  <c r="Y102" i="2"/>
  <c r="AK102" i="2"/>
  <c r="AL102" i="2"/>
  <c r="X620" i="2"/>
  <c r="Y620" i="2"/>
  <c r="AK620" i="2"/>
  <c r="AL620" i="2"/>
  <c r="X628" i="2"/>
  <c r="Y628" i="2"/>
  <c r="AK628" i="2"/>
  <c r="AL628" i="2"/>
  <c r="X203" i="2"/>
  <c r="Y203" i="2"/>
  <c r="AK203" i="2"/>
  <c r="AL203" i="2"/>
  <c r="X336" i="2"/>
  <c r="Y336" i="2"/>
  <c r="AK336" i="2"/>
  <c r="AL336" i="2"/>
  <c r="X337" i="2"/>
  <c r="Y337" i="2"/>
  <c r="AK337" i="2"/>
  <c r="AL337" i="2"/>
  <c r="X266" i="2"/>
  <c r="Y266" i="2"/>
  <c r="AK266" i="2"/>
  <c r="AL266" i="2"/>
  <c r="X349" i="2"/>
  <c r="Y349" i="2"/>
  <c r="AK349" i="2"/>
  <c r="AL349" i="2"/>
  <c r="X205" i="2"/>
  <c r="Y205" i="2"/>
  <c r="AK205" i="2"/>
  <c r="AL205" i="2"/>
  <c r="X183" i="2"/>
  <c r="Y183" i="2"/>
  <c r="AK183" i="2"/>
  <c r="AL183" i="2"/>
  <c r="X430" i="2"/>
  <c r="Y430" i="2"/>
  <c r="AK430" i="2"/>
  <c r="AL430" i="2"/>
  <c r="X55" i="2"/>
  <c r="Y55" i="2"/>
  <c r="AK55" i="2"/>
  <c r="AL55" i="2"/>
  <c r="X56" i="2"/>
  <c r="Y56" i="2"/>
  <c r="AK56" i="2"/>
  <c r="AL56" i="2"/>
  <c r="X308" i="2"/>
  <c r="Y308" i="2"/>
  <c r="AK308" i="2"/>
  <c r="AL308" i="2"/>
  <c r="X145" i="2"/>
  <c r="Y145" i="2"/>
  <c r="AK145" i="2"/>
  <c r="AL145" i="2"/>
  <c r="X468" i="2"/>
  <c r="Y468" i="2"/>
  <c r="AK468" i="2"/>
  <c r="AL468" i="2"/>
  <c r="X338" i="2"/>
  <c r="Y338" i="2"/>
  <c r="AK338" i="2"/>
  <c r="AL338" i="2"/>
  <c r="X425" i="2"/>
  <c r="Y425" i="2"/>
  <c r="AK425" i="2"/>
  <c r="AL425" i="2"/>
  <c r="X414" i="2"/>
  <c r="Y414" i="2"/>
  <c r="AK414" i="2"/>
  <c r="AL414" i="2"/>
  <c r="X223" i="2"/>
  <c r="Y223" i="2"/>
  <c r="AK223" i="2"/>
  <c r="AL223" i="2"/>
  <c r="X180" i="2"/>
  <c r="Y180" i="2"/>
  <c r="AK180" i="2"/>
  <c r="AL180" i="2"/>
  <c r="X171" i="2"/>
  <c r="Y171" i="2"/>
  <c r="AK171" i="2"/>
  <c r="AL171" i="2"/>
  <c r="X366" i="2"/>
  <c r="Y366" i="2"/>
  <c r="AK366" i="2"/>
  <c r="AL366" i="2"/>
  <c r="X339" i="2"/>
  <c r="Y339" i="2"/>
  <c r="AK339" i="2"/>
  <c r="AL339" i="2"/>
  <c r="X434" i="2"/>
  <c r="Y434" i="2"/>
  <c r="AK434" i="2"/>
  <c r="AL434" i="2"/>
  <c r="X340" i="2"/>
  <c r="Y340" i="2"/>
  <c r="AK340" i="2"/>
  <c r="AL340" i="2"/>
  <c r="X231" i="2"/>
  <c r="Y231" i="2"/>
  <c r="AK231" i="2"/>
  <c r="AL231" i="2"/>
  <c r="X392" i="2"/>
  <c r="Y392" i="2"/>
  <c r="AK392" i="2"/>
  <c r="AL392" i="2"/>
  <c r="X103" i="2"/>
  <c r="Y103" i="2"/>
  <c r="AK103" i="2"/>
  <c r="AL103" i="2"/>
  <c r="X217" i="2"/>
  <c r="Y217" i="2"/>
  <c r="AK217" i="2"/>
  <c r="AL217" i="2"/>
  <c r="X512" i="2"/>
  <c r="Y512" i="2"/>
  <c r="AK512" i="2"/>
  <c r="AL512" i="2"/>
  <c r="X194" i="2"/>
  <c r="Y194" i="2"/>
  <c r="AK194" i="2"/>
  <c r="AL194" i="2"/>
  <c r="X112" i="2"/>
  <c r="Y112" i="2"/>
  <c r="AK112" i="2"/>
  <c r="AL112" i="2"/>
  <c r="X138" i="2"/>
  <c r="Y138" i="2"/>
  <c r="AK138" i="2"/>
  <c r="AL138" i="2"/>
  <c r="X528" i="2"/>
  <c r="Y528" i="2"/>
  <c r="AK528" i="2"/>
  <c r="AL528" i="2"/>
  <c r="X523" i="2"/>
  <c r="Y523" i="2"/>
  <c r="AK523" i="2"/>
  <c r="AL523" i="2"/>
  <c r="X398" i="2"/>
  <c r="Y398" i="2"/>
  <c r="AK398" i="2"/>
  <c r="AL398" i="2"/>
  <c r="X117" i="2"/>
  <c r="Y117" i="2"/>
  <c r="AK117" i="2"/>
  <c r="AL117" i="2"/>
  <c r="X191" i="2"/>
  <c r="Y191" i="2"/>
  <c r="AK191" i="2"/>
  <c r="AL191" i="2"/>
  <c r="X431" i="2"/>
  <c r="Y431" i="2"/>
  <c r="AK431" i="2"/>
  <c r="AL431" i="2"/>
  <c r="X181" i="2"/>
  <c r="Y181" i="2"/>
  <c r="AK181" i="2"/>
  <c r="AL181" i="2"/>
  <c r="X197" i="2"/>
  <c r="Y197" i="2"/>
  <c r="AK197" i="2"/>
  <c r="AL197" i="2"/>
  <c r="X309" i="2"/>
  <c r="Y309" i="2"/>
  <c r="AK309" i="2"/>
  <c r="AL309" i="2"/>
  <c r="X206" i="2"/>
  <c r="Y206" i="2"/>
  <c r="AK206" i="2"/>
  <c r="AL206" i="2"/>
  <c r="X58" i="2"/>
  <c r="Y58" i="2"/>
  <c r="AK58" i="2"/>
  <c r="AL58" i="2"/>
  <c r="X350" i="2"/>
  <c r="Y350" i="2"/>
  <c r="AK350" i="2"/>
  <c r="AL350" i="2"/>
  <c r="X59" i="2"/>
  <c r="Y59" i="2"/>
  <c r="AK59" i="2"/>
  <c r="AL59" i="2"/>
  <c r="X465" i="2"/>
  <c r="Y465" i="2"/>
  <c r="AK465" i="2"/>
  <c r="AL465" i="2"/>
  <c r="X341" i="2"/>
  <c r="Y341" i="2"/>
  <c r="AK341" i="2"/>
  <c r="AL341" i="2"/>
  <c r="X362" i="2"/>
  <c r="Y362" i="2"/>
  <c r="AK362" i="2"/>
  <c r="AL362" i="2"/>
  <c r="X419" i="2"/>
  <c r="Y419" i="2"/>
  <c r="AK419" i="2"/>
  <c r="AL419" i="2"/>
  <c r="X232" i="2"/>
  <c r="Y232" i="2"/>
  <c r="AK232" i="2"/>
  <c r="AL232" i="2"/>
  <c r="X157" i="2"/>
  <c r="Y157" i="2"/>
  <c r="AK157" i="2"/>
  <c r="AL157" i="2"/>
  <c r="X403" i="2"/>
  <c r="Y403" i="2"/>
  <c r="AK403" i="2"/>
  <c r="AL403" i="2"/>
  <c r="X342" i="2"/>
  <c r="Y342" i="2"/>
  <c r="AK342" i="2"/>
  <c r="AL342" i="2"/>
  <c r="X429" i="2"/>
  <c r="Y429" i="2"/>
  <c r="AK429" i="2"/>
  <c r="AL429" i="2"/>
  <c r="X384" i="2"/>
  <c r="Y384" i="2"/>
  <c r="AK384" i="2"/>
  <c r="AL384" i="2"/>
  <c r="X175" i="2"/>
  <c r="Y175" i="2"/>
  <c r="AK175" i="2"/>
  <c r="AL175" i="2"/>
  <c r="X343" i="2"/>
  <c r="Y343" i="2"/>
  <c r="AK343" i="2"/>
  <c r="AL343" i="2"/>
  <c r="X174" i="2"/>
  <c r="Y174" i="2"/>
  <c r="AK174" i="2"/>
  <c r="AL174" i="2"/>
  <c r="X237" i="2"/>
  <c r="Y237" i="2"/>
  <c r="AK237" i="2"/>
  <c r="AL237" i="2"/>
  <c r="X514" i="2"/>
  <c r="Y514" i="2"/>
  <c r="AK514" i="2"/>
  <c r="AL514" i="2"/>
  <c r="X187" i="2"/>
  <c r="Y187" i="2"/>
  <c r="AK187" i="2"/>
  <c r="AL187" i="2"/>
  <c r="X230" i="2"/>
  <c r="Y230" i="2"/>
  <c r="AK230" i="2"/>
  <c r="AL230" i="2"/>
  <c r="X526" i="2"/>
  <c r="Y526" i="2"/>
  <c r="AK526" i="2"/>
  <c r="AL526" i="2"/>
  <c r="X522" i="2"/>
  <c r="Y522" i="2"/>
  <c r="AK522" i="2"/>
  <c r="AL522" i="2"/>
  <c r="X380" i="2"/>
  <c r="Y380" i="2"/>
  <c r="AK380" i="2"/>
  <c r="AL380" i="2"/>
  <c r="X173" i="2"/>
  <c r="Y173" i="2"/>
  <c r="AK173" i="2"/>
  <c r="AL173" i="2"/>
  <c r="X221" i="2"/>
  <c r="Y221" i="2"/>
  <c r="AK221" i="2"/>
  <c r="AL221" i="2"/>
  <c r="X198" i="2"/>
  <c r="Y198" i="2"/>
  <c r="AK198" i="2"/>
  <c r="AL198" i="2"/>
  <c r="X466" i="2"/>
  <c r="Y466" i="2"/>
  <c r="AK466" i="2"/>
  <c r="AL466" i="2"/>
  <c r="X387" i="2"/>
  <c r="Y387" i="2"/>
  <c r="AK387" i="2"/>
  <c r="AL387" i="2"/>
  <c r="X394" i="2"/>
  <c r="Y394" i="2"/>
  <c r="AK394" i="2"/>
  <c r="AL394" i="2"/>
  <c r="X363" i="2"/>
  <c r="Y363" i="2"/>
  <c r="AK363" i="2"/>
  <c r="AL363" i="2"/>
  <c r="X229" i="2"/>
  <c r="Y229" i="2"/>
  <c r="AK229" i="2"/>
  <c r="AL229" i="2"/>
  <c r="X195" i="2"/>
  <c r="Y195" i="2"/>
  <c r="AK195" i="2"/>
  <c r="AL195" i="2"/>
  <c r="X104" i="2"/>
  <c r="Y104" i="2"/>
  <c r="AK104" i="2"/>
  <c r="AL104" i="2"/>
  <c r="X381" i="2"/>
  <c r="Y381" i="2"/>
  <c r="AK381" i="2"/>
  <c r="AL381" i="2"/>
  <c r="X395" i="2"/>
  <c r="Y395" i="2"/>
  <c r="AK395" i="2"/>
  <c r="AL395" i="2"/>
  <c r="X369" i="2"/>
  <c r="Y369" i="2"/>
  <c r="AK369" i="2"/>
  <c r="AL369" i="2"/>
  <c r="X344" i="2"/>
  <c r="Y344" i="2"/>
  <c r="AK344" i="2"/>
  <c r="AL344" i="2"/>
  <c r="X150" i="2"/>
  <c r="Y150" i="2"/>
  <c r="AK150" i="2"/>
  <c r="AL150" i="2"/>
  <c r="X390" i="2"/>
  <c r="Y390" i="2"/>
  <c r="AK390" i="2"/>
  <c r="AL390" i="2"/>
  <c r="X62" i="2"/>
  <c r="Y62" i="2"/>
  <c r="AK62" i="2"/>
  <c r="AL62" i="2"/>
  <c r="X235" i="2"/>
  <c r="Y235" i="2"/>
  <c r="AK235" i="2"/>
  <c r="AL235" i="2"/>
  <c r="X518" i="2"/>
  <c r="Y518" i="2"/>
  <c r="AK518" i="2"/>
  <c r="AL518" i="2"/>
  <c r="X224" i="2"/>
  <c r="Y224" i="2"/>
  <c r="AK224" i="2"/>
  <c r="AL224" i="2"/>
  <c r="X238" i="2"/>
  <c r="Y238" i="2"/>
  <c r="AK238" i="2"/>
  <c r="AL238" i="2"/>
  <c r="X219" i="2"/>
  <c r="Y219" i="2"/>
  <c r="AK219" i="2"/>
  <c r="AL219" i="2"/>
  <c r="X529" i="2"/>
  <c r="Y529" i="2"/>
  <c r="AK529" i="2"/>
  <c r="AL529" i="2"/>
  <c r="X521" i="2"/>
  <c r="Y521" i="2"/>
  <c r="AK521" i="2"/>
  <c r="AL521" i="2"/>
  <c r="X371" i="2"/>
  <c r="Y371" i="2"/>
  <c r="AK371" i="2"/>
  <c r="AL371" i="2"/>
  <c r="X148" i="2"/>
  <c r="Y148" i="2"/>
  <c r="AK148" i="2"/>
  <c r="AL148" i="2"/>
  <c r="X134" i="2"/>
  <c r="Y134" i="2"/>
  <c r="AK134" i="2"/>
  <c r="AL134" i="2"/>
  <c r="X158" i="2"/>
  <c r="Y158" i="2"/>
  <c r="AK158" i="2"/>
  <c r="AL158" i="2"/>
  <c r="X172" i="2"/>
  <c r="Y172" i="2"/>
  <c r="AK172" i="2"/>
  <c r="AL172" i="2"/>
  <c r="X143" i="2"/>
  <c r="Y143" i="2"/>
  <c r="AK143" i="2"/>
  <c r="AL143" i="2"/>
  <c r="X388" i="2"/>
  <c r="Y388" i="2"/>
  <c r="AK388" i="2"/>
  <c r="AL388" i="2"/>
  <c r="X140" i="2"/>
  <c r="Y140" i="2"/>
  <c r="AK140" i="2"/>
  <c r="AL140" i="2"/>
  <c r="X141" i="2"/>
  <c r="Y141" i="2"/>
  <c r="AK141" i="2"/>
  <c r="AL141" i="2"/>
  <c r="X310" i="2"/>
  <c r="Y310" i="2"/>
  <c r="AK310" i="2"/>
  <c r="AL310" i="2"/>
  <c r="X60" i="2"/>
  <c r="Y60" i="2"/>
  <c r="AK60" i="2"/>
  <c r="AL60" i="2"/>
  <c r="X464" i="2"/>
  <c r="Y464" i="2"/>
  <c r="AK464" i="2"/>
  <c r="AL464" i="2"/>
  <c r="X382" i="2"/>
  <c r="Y382" i="2"/>
  <c r="AK382" i="2"/>
  <c r="AL382" i="2"/>
  <c r="X365" i="2"/>
  <c r="Y365" i="2"/>
  <c r="AK365" i="2"/>
  <c r="AL365" i="2"/>
  <c r="X347" i="2"/>
  <c r="Y347" i="2"/>
  <c r="AK347" i="2"/>
  <c r="AL347" i="2"/>
  <c r="X239" i="2"/>
  <c r="Y239" i="2"/>
  <c r="AK239" i="2"/>
  <c r="AL239" i="2"/>
  <c r="X159" i="2"/>
  <c r="Y159" i="2"/>
  <c r="AK159" i="2"/>
  <c r="AL159" i="2"/>
  <c r="X135" i="2"/>
  <c r="Y135" i="2"/>
  <c r="AK135" i="2"/>
  <c r="AL135" i="2"/>
  <c r="X423" i="2"/>
  <c r="Y423" i="2"/>
  <c r="AK423" i="2"/>
  <c r="AL423" i="2"/>
  <c r="X346" i="2"/>
  <c r="Y346" i="2"/>
  <c r="AK346" i="2"/>
  <c r="AL346" i="2"/>
  <c r="X391" i="2"/>
  <c r="Y391" i="2"/>
  <c r="AK391" i="2"/>
  <c r="AL391" i="2"/>
  <c r="X311" i="2"/>
  <c r="Y311" i="2"/>
  <c r="AK311" i="2"/>
  <c r="AL311" i="2"/>
  <c r="X185" i="2"/>
  <c r="Y185" i="2"/>
  <c r="AK185" i="2"/>
  <c r="AL185" i="2"/>
  <c r="X417" i="2"/>
  <c r="Y417" i="2"/>
  <c r="AK417" i="2"/>
  <c r="AL417" i="2"/>
  <c r="X160" i="2"/>
  <c r="Y160" i="2"/>
  <c r="AK160" i="2"/>
  <c r="AL160" i="2"/>
  <c r="X196" i="2"/>
  <c r="Y196" i="2"/>
  <c r="AK196" i="2"/>
  <c r="AL196" i="2"/>
  <c r="X105" i="2"/>
  <c r="Y105" i="2"/>
  <c r="AK105" i="2"/>
  <c r="AL105" i="2"/>
  <c r="X113" i="2"/>
  <c r="Y113" i="2"/>
  <c r="AK113" i="2"/>
  <c r="AL113" i="2"/>
  <c r="X525" i="2"/>
  <c r="Y525" i="2"/>
  <c r="AK525" i="2"/>
  <c r="AL525" i="2"/>
  <c r="X520" i="2"/>
  <c r="Y520" i="2"/>
  <c r="AK520" i="2"/>
  <c r="AL520" i="2"/>
  <c r="X389" i="2"/>
  <c r="Y389" i="2"/>
  <c r="AK389" i="2"/>
  <c r="AL389" i="2"/>
  <c r="X57" i="2"/>
  <c r="Y57" i="2"/>
  <c r="AK57" i="2"/>
  <c r="AL57" i="2"/>
  <c r="X118" i="2"/>
  <c r="Y118" i="2"/>
  <c r="AK118" i="2"/>
  <c r="AL118" i="2"/>
  <c r="X372" i="2"/>
  <c r="Y372" i="2"/>
  <c r="AK372" i="2"/>
  <c r="AL372" i="2"/>
  <c r="X404" i="2"/>
  <c r="Y404" i="2"/>
  <c r="AK404" i="2"/>
  <c r="AL404" i="2"/>
  <c r="X188" i="2"/>
  <c r="Y188" i="2"/>
  <c r="AK188" i="2"/>
  <c r="AL188" i="2"/>
  <c r="X106" i="2"/>
  <c r="Y106" i="2"/>
  <c r="AK106" i="2"/>
  <c r="AL106" i="2"/>
  <c r="X619" i="2"/>
  <c r="Y619" i="2"/>
  <c r="AK619" i="2"/>
  <c r="AL619" i="2"/>
  <c r="X629" i="2"/>
  <c r="Y629" i="2"/>
  <c r="AK629" i="2"/>
  <c r="AL629" i="2"/>
  <c r="X182" i="2"/>
  <c r="Y182" i="2"/>
  <c r="AK182" i="2"/>
  <c r="AL182" i="2"/>
  <c r="X345" i="2"/>
  <c r="Y345" i="2"/>
  <c r="AK345" i="2"/>
  <c r="AL345" i="2"/>
  <c r="X348" i="2"/>
  <c r="Y348" i="2"/>
  <c r="AK348" i="2"/>
  <c r="AL348" i="2"/>
  <c r="X263" i="2"/>
  <c r="Y263" i="2"/>
  <c r="AK263" i="2"/>
  <c r="AL263" i="2"/>
  <c r="X270" i="2"/>
  <c r="Y270" i="2"/>
  <c r="AK270" i="2"/>
  <c r="AL270" i="2"/>
  <c r="X107" i="2"/>
  <c r="Y107" i="2"/>
  <c r="AK107" i="2"/>
  <c r="AL107" i="2"/>
  <c r="X535" i="2"/>
  <c r="Y535" i="2"/>
  <c r="AK535" i="2"/>
  <c r="AL535" i="2"/>
  <c r="X108" i="2"/>
  <c r="Y108" i="2"/>
  <c r="AK108" i="2"/>
  <c r="AL108" i="2"/>
  <c r="X109" i="2"/>
  <c r="Y109" i="2"/>
  <c r="AK109" i="2"/>
  <c r="AL109" i="2"/>
  <c r="X537" i="2"/>
  <c r="Y537" i="2"/>
  <c r="AK537" i="2"/>
  <c r="AL537" i="2"/>
  <c r="X215" i="2"/>
  <c r="Y215" i="2"/>
  <c r="AK215" i="2"/>
  <c r="AL215" i="2"/>
  <c r="X312" i="2"/>
  <c r="Y312" i="2"/>
  <c r="AK312" i="2"/>
  <c r="AL312" i="2"/>
  <c r="X536" i="2"/>
  <c r="Y536" i="2"/>
  <c r="AK536" i="2"/>
  <c r="AL536" i="2"/>
  <c r="X110" i="2"/>
  <c r="Y110" i="2"/>
  <c r="AK110" i="2"/>
  <c r="AL110" i="2"/>
  <c r="X313" i="2"/>
  <c r="Y313" i="2"/>
  <c r="AK313" i="2"/>
  <c r="AL313" i="2"/>
  <c r="X513" i="2"/>
  <c r="Y513" i="2"/>
  <c r="AK513" i="2"/>
  <c r="AL513" i="2"/>
  <c r="X383" i="2"/>
  <c r="Y383" i="2"/>
  <c r="AK383" i="2"/>
  <c r="AL383" i="2"/>
  <c r="X271" i="2"/>
  <c r="Y271" i="2"/>
  <c r="AK271" i="2"/>
  <c r="AL271" i="2"/>
  <c r="X314" i="2"/>
  <c r="Y314" i="2"/>
  <c r="AK314" i="2"/>
  <c r="AL314" i="2"/>
  <c r="X451" i="2"/>
  <c r="Y451" i="2"/>
  <c r="AK451" i="2"/>
  <c r="AL451" i="2"/>
  <c r="X531" i="2"/>
  <c r="Y531" i="2"/>
  <c r="AK531" i="2"/>
  <c r="AL531" i="2"/>
  <c r="BG130" i="1"/>
  <c r="BH130" i="1"/>
  <c r="BI130" i="1"/>
  <c r="BJ130" i="1"/>
  <c r="BG129" i="1"/>
  <c r="BH129" i="1"/>
  <c r="BI129" i="1"/>
  <c r="BJ129" i="1"/>
  <c r="BG396" i="1"/>
  <c r="BH396" i="1"/>
  <c r="BI396" i="1"/>
  <c r="BJ396" i="1"/>
  <c r="BG153" i="1"/>
  <c r="BH153" i="1"/>
  <c r="BI153" i="1"/>
  <c r="BJ153" i="1"/>
  <c r="BG305" i="1"/>
  <c r="BH305" i="1"/>
  <c r="BI305" i="1"/>
  <c r="BJ305" i="1"/>
  <c r="BG154" i="1"/>
  <c r="BH154" i="1"/>
  <c r="BI154" i="1"/>
  <c r="BJ154" i="1"/>
  <c r="BG833" i="1"/>
  <c r="BH833" i="1"/>
  <c r="BI833" i="1"/>
  <c r="BJ833" i="1"/>
  <c r="BG306" i="1"/>
  <c r="BH306" i="1"/>
  <c r="BI306" i="1"/>
  <c r="BJ306" i="1"/>
  <c r="BG156" i="1"/>
  <c r="BH156" i="1"/>
  <c r="BI156" i="1"/>
  <c r="BJ156" i="1"/>
  <c r="BG155" i="1"/>
  <c r="BH155" i="1"/>
  <c r="BI155" i="1"/>
  <c r="BJ155" i="1"/>
  <c r="BG272" i="1"/>
  <c r="BH272" i="1"/>
  <c r="BI272" i="1"/>
  <c r="BJ272" i="1"/>
  <c r="BG269" i="1"/>
  <c r="BH269" i="1"/>
  <c r="BI269" i="1"/>
  <c r="BJ269" i="1"/>
  <c r="BG274" i="1"/>
  <c r="BH274" i="1"/>
  <c r="BI274" i="1"/>
  <c r="BJ274" i="1"/>
  <c r="BG267" i="1"/>
  <c r="BH267" i="1"/>
  <c r="BI267" i="1"/>
  <c r="BJ267" i="1"/>
  <c r="BG395" i="1"/>
  <c r="BH395" i="1"/>
  <c r="BI395" i="1"/>
  <c r="BJ395" i="1"/>
  <c r="BG252" i="1"/>
  <c r="BH252" i="1"/>
  <c r="BI252" i="1"/>
  <c r="BJ252" i="1"/>
  <c r="BG309" i="1"/>
  <c r="BL309" i="1" s="1"/>
  <c r="BH309" i="1"/>
  <c r="BI309" i="1"/>
  <c r="BJ309" i="1"/>
  <c r="BG186" i="1"/>
  <c r="BH186" i="1"/>
  <c r="BI186" i="1"/>
  <c r="BJ186" i="1"/>
  <c r="BG128" i="1"/>
  <c r="BL128" i="1" s="1"/>
  <c r="BH128" i="1"/>
  <c r="BI128" i="1"/>
  <c r="BJ128" i="1"/>
  <c r="BG271" i="1"/>
  <c r="BH271" i="1"/>
  <c r="BI271" i="1"/>
  <c r="BJ271" i="1"/>
  <c r="BG270" i="1"/>
  <c r="BH270" i="1"/>
  <c r="BI270" i="1"/>
  <c r="BJ270" i="1"/>
  <c r="BG273" i="1"/>
  <c r="BH273" i="1"/>
  <c r="BI273" i="1"/>
  <c r="BJ273" i="1"/>
  <c r="BG268" i="1"/>
  <c r="BH268" i="1"/>
  <c r="BI268" i="1"/>
  <c r="BJ268" i="1"/>
  <c r="BG394" i="1"/>
  <c r="BH394" i="1"/>
  <c r="BI394" i="1"/>
  <c r="BJ394" i="1"/>
  <c r="BG157" i="1"/>
  <c r="BH157" i="1"/>
  <c r="BI157" i="1"/>
  <c r="BJ157" i="1"/>
  <c r="BG65" i="1"/>
  <c r="BH65" i="1"/>
  <c r="BI65" i="1"/>
  <c r="BJ65" i="1"/>
  <c r="BG831" i="1"/>
  <c r="BH831" i="1"/>
  <c r="BI831" i="1"/>
  <c r="BJ831" i="1"/>
  <c r="BG307" i="1"/>
  <c r="BH307" i="1"/>
  <c r="BI307" i="1"/>
  <c r="BJ307" i="1"/>
  <c r="BG466" i="1"/>
  <c r="BH466" i="1"/>
  <c r="BI466" i="1"/>
  <c r="BJ466" i="1"/>
  <c r="BG308" i="1"/>
  <c r="BH308" i="1"/>
  <c r="BI308" i="1"/>
  <c r="BJ308" i="1"/>
  <c r="BG556" i="1"/>
  <c r="BH556" i="1"/>
  <c r="BI556" i="1"/>
  <c r="BJ556" i="1"/>
  <c r="BG108" i="1"/>
  <c r="BH108" i="1"/>
  <c r="BI108" i="1"/>
  <c r="BJ108" i="1"/>
  <c r="BG553" i="1"/>
  <c r="BH553" i="1"/>
  <c r="BI553" i="1"/>
  <c r="BJ553" i="1"/>
  <c r="BG757" i="1"/>
  <c r="BH757" i="1"/>
  <c r="BI757" i="1"/>
  <c r="BJ757" i="1"/>
  <c r="BG609" i="1"/>
  <c r="BH609" i="1"/>
  <c r="BI609" i="1"/>
  <c r="BJ609" i="1"/>
  <c r="BG531" i="1"/>
  <c r="BH531" i="1"/>
  <c r="BI531" i="1"/>
  <c r="BJ531" i="1"/>
  <c r="BG532" i="1"/>
  <c r="BH532" i="1"/>
  <c r="BI532" i="1"/>
  <c r="BJ532" i="1"/>
  <c r="BG533" i="1"/>
  <c r="BH533" i="1"/>
  <c r="BI533" i="1"/>
  <c r="BJ533" i="1"/>
  <c r="BG107" i="1"/>
  <c r="BH107" i="1"/>
  <c r="BI107" i="1"/>
  <c r="BJ107" i="1"/>
  <c r="BG555" i="1"/>
  <c r="BH555" i="1"/>
  <c r="BI555" i="1"/>
  <c r="BJ555" i="1"/>
  <c r="BG554" i="1"/>
  <c r="BH554" i="1"/>
  <c r="BI554" i="1"/>
  <c r="BJ554" i="1"/>
  <c r="BG753" i="1"/>
  <c r="BH753" i="1"/>
  <c r="BI753" i="1"/>
  <c r="BJ753" i="1"/>
  <c r="BG109" i="1"/>
  <c r="BH109" i="1"/>
  <c r="BI109" i="1"/>
  <c r="BJ109" i="1"/>
  <c r="BG325" i="1"/>
  <c r="BH325" i="1"/>
  <c r="BI325" i="1"/>
  <c r="BJ325" i="1"/>
  <c r="BG320" i="1"/>
  <c r="BL320" i="1" s="1"/>
  <c r="BH320" i="1"/>
  <c r="BI320" i="1"/>
  <c r="BJ320" i="1"/>
  <c r="BG324" i="1"/>
  <c r="BH324" i="1"/>
  <c r="BI324" i="1"/>
  <c r="BJ324" i="1"/>
  <c r="BG629" i="1"/>
  <c r="BH629" i="1"/>
  <c r="BI629" i="1"/>
  <c r="BJ629" i="1"/>
  <c r="BG630" i="1"/>
  <c r="BH630" i="1"/>
  <c r="BI630" i="1"/>
  <c r="BJ630" i="1"/>
  <c r="BG322" i="1"/>
  <c r="BH322" i="1"/>
  <c r="BI322" i="1"/>
  <c r="BJ322" i="1"/>
  <c r="BG323" i="1"/>
  <c r="BH323" i="1"/>
  <c r="BI323" i="1"/>
  <c r="BJ323" i="1"/>
  <c r="BG628" i="1"/>
  <c r="BH628" i="1"/>
  <c r="BI628" i="1"/>
  <c r="BJ628" i="1"/>
  <c r="BG132" i="1"/>
  <c r="BH132" i="1"/>
  <c r="BI132" i="1"/>
  <c r="BJ132" i="1"/>
  <c r="BG100" i="1"/>
  <c r="BH100" i="1"/>
  <c r="BI100" i="1"/>
  <c r="BJ100" i="1"/>
  <c r="BG350" i="1"/>
  <c r="BH350" i="1"/>
  <c r="BI350" i="1"/>
  <c r="BJ350" i="1"/>
  <c r="BG580" i="1"/>
  <c r="BH580" i="1"/>
  <c r="BI580" i="1"/>
  <c r="BJ580" i="1"/>
  <c r="BG347" i="1"/>
  <c r="BH347" i="1"/>
  <c r="BI347" i="1"/>
  <c r="BJ347" i="1"/>
  <c r="BG349" i="1"/>
  <c r="BL349" i="1" s="1"/>
  <c r="BH349" i="1"/>
  <c r="BI349" i="1"/>
  <c r="BJ349" i="1"/>
  <c r="BG436" i="1"/>
  <c r="BH436" i="1"/>
  <c r="BI436" i="1"/>
  <c r="BJ436" i="1"/>
  <c r="BG319" i="1"/>
  <c r="BL319" i="1" s="1"/>
  <c r="BH319" i="1"/>
  <c r="BI319" i="1"/>
  <c r="BJ319" i="1"/>
  <c r="BG3" i="1"/>
  <c r="BH3" i="1"/>
  <c r="BI3" i="1"/>
  <c r="BJ3" i="1"/>
  <c r="BG321" i="1"/>
  <c r="BH321" i="1"/>
  <c r="BI321" i="1"/>
  <c r="BJ321" i="1"/>
  <c r="BG326" i="1"/>
  <c r="BH326" i="1"/>
  <c r="BI326" i="1"/>
  <c r="BJ326" i="1"/>
  <c r="BG464" i="1"/>
  <c r="BH464" i="1"/>
  <c r="BI464" i="1"/>
  <c r="BJ464" i="1"/>
  <c r="BG738" i="1"/>
  <c r="BH738" i="1"/>
  <c r="BI738" i="1"/>
  <c r="BJ738" i="1"/>
  <c r="BG346" i="1"/>
  <c r="BH346" i="1"/>
  <c r="BI346" i="1"/>
  <c r="BJ346" i="1"/>
  <c r="BG345" i="1"/>
  <c r="BH345" i="1"/>
  <c r="BI345" i="1"/>
  <c r="BJ345" i="1"/>
  <c r="BG344" i="1"/>
  <c r="BH344" i="1"/>
  <c r="BI344" i="1"/>
  <c r="BJ344" i="1"/>
  <c r="BG343" i="1"/>
  <c r="BH343" i="1"/>
  <c r="BI343" i="1"/>
  <c r="BJ343" i="1"/>
  <c r="BG461" i="1"/>
  <c r="BH461" i="1"/>
  <c r="BI461" i="1"/>
  <c r="BJ461" i="1"/>
  <c r="BG460" i="1"/>
  <c r="BH460" i="1"/>
  <c r="BI460" i="1"/>
  <c r="BJ460" i="1"/>
  <c r="BG462" i="1"/>
  <c r="BH462" i="1"/>
  <c r="BI462" i="1"/>
  <c r="BJ462" i="1"/>
  <c r="BG459" i="1"/>
  <c r="BH459" i="1"/>
  <c r="BI459" i="1"/>
  <c r="BJ459" i="1"/>
  <c r="BG458" i="1"/>
  <c r="BH458" i="1"/>
  <c r="BI458" i="1"/>
  <c r="BJ458" i="1"/>
  <c r="BG463" i="1"/>
  <c r="BH463" i="1"/>
  <c r="BI463" i="1"/>
  <c r="BJ463" i="1"/>
  <c r="BG497" i="1"/>
  <c r="BH497" i="1"/>
  <c r="BI497" i="1"/>
  <c r="BJ497" i="1"/>
  <c r="BG486" i="1"/>
  <c r="BH486" i="1"/>
  <c r="BI486" i="1"/>
  <c r="BJ486" i="1"/>
  <c r="BG81" i="1"/>
  <c r="BH81" i="1"/>
  <c r="BI81" i="1"/>
  <c r="BJ81" i="1"/>
  <c r="BG318" i="1"/>
  <c r="BH318" i="1"/>
  <c r="BI318" i="1"/>
  <c r="BJ318" i="1"/>
  <c r="BG821" i="1"/>
  <c r="BH821" i="1"/>
  <c r="BI821" i="1"/>
  <c r="BJ821" i="1"/>
  <c r="BG588" i="1"/>
  <c r="BH588" i="1"/>
  <c r="BI588" i="1"/>
  <c r="BJ588" i="1"/>
  <c r="BG705" i="1"/>
  <c r="BH705" i="1"/>
  <c r="BI705" i="1"/>
  <c r="BJ705" i="1"/>
  <c r="BG141" i="1"/>
  <c r="BH141" i="1"/>
  <c r="BI141" i="1"/>
  <c r="BJ141" i="1"/>
  <c r="BG820" i="1"/>
  <c r="BH820" i="1"/>
  <c r="BI820" i="1"/>
  <c r="BJ820" i="1"/>
  <c r="BG815" i="1"/>
  <c r="BH815" i="1"/>
  <c r="BI815" i="1"/>
  <c r="BJ815" i="1"/>
  <c r="BG706" i="1"/>
  <c r="BH706" i="1"/>
  <c r="BI706" i="1"/>
  <c r="BJ706" i="1"/>
  <c r="BG819" i="1"/>
  <c r="BH819" i="1"/>
  <c r="BI819" i="1"/>
  <c r="BJ819" i="1"/>
  <c r="BG176" i="1"/>
  <c r="BK176" i="1" s="1"/>
  <c r="BH176" i="1"/>
  <c r="BI176" i="1"/>
  <c r="BJ176" i="1"/>
  <c r="BG807" i="1"/>
  <c r="BH807" i="1"/>
  <c r="BI807" i="1"/>
  <c r="BJ807" i="1"/>
  <c r="BG142" i="1"/>
  <c r="BH142" i="1"/>
  <c r="BI142" i="1"/>
  <c r="BJ142" i="1"/>
  <c r="BG317" i="1"/>
  <c r="BH317" i="1"/>
  <c r="BI317" i="1"/>
  <c r="BJ317" i="1"/>
  <c r="BG7" i="1"/>
  <c r="BH7" i="1"/>
  <c r="BI7" i="1"/>
  <c r="BJ7" i="1"/>
  <c r="BG106" i="1"/>
  <c r="BH106" i="1"/>
  <c r="BI106" i="1"/>
  <c r="BJ106" i="1"/>
  <c r="BG262" i="1"/>
  <c r="BH262" i="1"/>
  <c r="BI262" i="1"/>
  <c r="BJ262" i="1"/>
  <c r="BG260" i="1"/>
  <c r="BH260" i="1"/>
  <c r="BI260" i="1"/>
  <c r="BJ260" i="1"/>
  <c r="BG785" i="1"/>
  <c r="BH785" i="1"/>
  <c r="BI785" i="1"/>
  <c r="BJ785" i="1"/>
  <c r="BG90" i="1"/>
  <c r="BH90" i="1"/>
  <c r="BI90" i="1"/>
  <c r="BJ90" i="1"/>
  <c r="BG259" i="1"/>
  <c r="BH259" i="1"/>
  <c r="BI259" i="1"/>
  <c r="BJ259" i="1"/>
  <c r="BG721" i="1"/>
  <c r="BH721" i="1"/>
  <c r="BI721" i="1"/>
  <c r="BJ721" i="1"/>
  <c r="BG58" i="1"/>
  <c r="BH58" i="1"/>
  <c r="BI58" i="1"/>
  <c r="BJ58" i="1"/>
  <c r="BG42" i="1"/>
  <c r="BH42" i="1"/>
  <c r="BI42" i="1"/>
  <c r="BJ42" i="1"/>
  <c r="BG429" i="1"/>
  <c r="BH429" i="1"/>
  <c r="BI429" i="1"/>
  <c r="BJ429" i="1"/>
  <c r="BG261" i="1"/>
  <c r="BH261" i="1"/>
  <c r="BI261" i="1"/>
  <c r="BJ261" i="1"/>
  <c r="BG401" i="1"/>
  <c r="BH401" i="1"/>
  <c r="BI401" i="1"/>
  <c r="BJ401" i="1"/>
  <c r="BG635" i="1"/>
  <c r="BH635" i="1"/>
  <c r="BI635" i="1"/>
  <c r="BJ635" i="1"/>
  <c r="BG505" i="1"/>
  <c r="BH505" i="1"/>
  <c r="BI505" i="1"/>
  <c r="BJ505" i="1"/>
  <c r="BG487" i="1"/>
  <c r="BH487" i="1"/>
  <c r="BI487" i="1"/>
  <c r="BJ487" i="1"/>
  <c r="BG408" i="1"/>
  <c r="BH408" i="1"/>
  <c r="BI408" i="1"/>
  <c r="BJ408" i="1"/>
  <c r="BG372" i="1"/>
  <c r="BH372" i="1"/>
  <c r="BI372" i="1"/>
  <c r="BJ372" i="1"/>
  <c r="BG400" i="1"/>
  <c r="BH400" i="1"/>
  <c r="BI400" i="1"/>
  <c r="BJ400" i="1"/>
  <c r="BG409" i="1"/>
  <c r="BH409" i="1"/>
  <c r="BI409" i="1"/>
  <c r="BJ409" i="1"/>
  <c r="BG378" i="1"/>
  <c r="BH378" i="1"/>
  <c r="BI378" i="1"/>
  <c r="BJ378" i="1"/>
  <c r="BG506" i="1"/>
  <c r="BH506" i="1"/>
  <c r="BI506" i="1"/>
  <c r="BJ506" i="1"/>
  <c r="BG503" i="1"/>
  <c r="BH503" i="1"/>
  <c r="BI503" i="1"/>
  <c r="BJ503" i="1"/>
  <c r="BG634" i="1"/>
  <c r="BH634" i="1"/>
  <c r="BI634" i="1"/>
  <c r="BJ634" i="1"/>
  <c r="BG636" i="1"/>
  <c r="BH636" i="1"/>
  <c r="BI636" i="1"/>
  <c r="BJ636" i="1"/>
  <c r="BG633" i="1"/>
  <c r="BH633" i="1"/>
  <c r="BI633" i="1"/>
  <c r="BJ633" i="1"/>
  <c r="BG278" i="1"/>
  <c r="BH278" i="1"/>
  <c r="BI278" i="1"/>
  <c r="BJ278" i="1"/>
  <c r="BG488" i="1"/>
  <c r="BH488" i="1"/>
  <c r="BI488" i="1"/>
  <c r="BJ488" i="1"/>
  <c r="BG713" i="1"/>
  <c r="BL713" i="1" s="1"/>
  <c r="BH713" i="1"/>
  <c r="BI713" i="1"/>
  <c r="BJ713" i="1"/>
  <c r="BG407" i="1"/>
  <c r="BH407" i="1"/>
  <c r="BI407" i="1"/>
  <c r="BJ407" i="1"/>
  <c r="BG714" i="1"/>
  <c r="BH714" i="1"/>
  <c r="BI714" i="1"/>
  <c r="BJ714" i="1"/>
  <c r="BG485" i="1"/>
  <c r="BH485" i="1"/>
  <c r="BI485" i="1"/>
  <c r="BJ485" i="1"/>
  <c r="BG504" i="1"/>
  <c r="BH504" i="1"/>
  <c r="BI504" i="1"/>
  <c r="BJ504" i="1"/>
  <c r="BG712" i="1"/>
  <c r="BH712" i="1"/>
  <c r="BI712" i="1"/>
  <c r="BJ712" i="1"/>
  <c r="BG577" i="1"/>
  <c r="BH577" i="1"/>
  <c r="BI577" i="1"/>
  <c r="BJ577" i="1"/>
  <c r="BG217" i="1"/>
  <c r="BH217" i="1"/>
  <c r="BI217" i="1"/>
  <c r="BJ217" i="1"/>
  <c r="BG603" i="1"/>
  <c r="BH603" i="1"/>
  <c r="BI603" i="1"/>
  <c r="BJ603" i="1"/>
  <c r="BG312" i="1"/>
  <c r="BH312" i="1"/>
  <c r="BI312" i="1"/>
  <c r="BJ312" i="1"/>
  <c r="BG244" i="1"/>
  <c r="BH244" i="1"/>
  <c r="BI244" i="1"/>
  <c r="BJ244" i="1"/>
  <c r="BG229" i="1"/>
  <c r="BH229" i="1"/>
  <c r="BI229" i="1"/>
  <c r="BJ229" i="1"/>
  <c r="BG418" i="1"/>
  <c r="BH418" i="1"/>
  <c r="BI418" i="1"/>
  <c r="BJ418" i="1"/>
  <c r="BG825" i="1"/>
  <c r="BH825" i="1"/>
  <c r="BI825" i="1"/>
  <c r="BJ825" i="1"/>
  <c r="BG402" i="1"/>
  <c r="BH402" i="1"/>
  <c r="BI402" i="1"/>
  <c r="BJ402" i="1"/>
  <c r="BG759" i="1"/>
  <c r="BH759" i="1"/>
  <c r="BI759" i="1"/>
  <c r="BJ759" i="1"/>
  <c r="BG246" i="1"/>
  <c r="BH246" i="1"/>
  <c r="BI246" i="1"/>
  <c r="BJ246" i="1"/>
  <c r="BG251" i="1"/>
  <c r="BH251" i="1"/>
  <c r="BI251" i="1"/>
  <c r="BJ251" i="1"/>
  <c r="BG663" i="1"/>
  <c r="BH663" i="1"/>
  <c r="BI663" i="1"/>
  <c r="BJ663" i="1"/>
  <c r="BG538" i="1"/>
  <c r="BH538" i="1"/>
  <c r="BI538" i="1"/>
  <c r="BJ538" i="1"/>
  <c r="BG619" i="1"/>
  <c r="BH619" i="1"/>
  <c r="BI619" i="1"/>
  <c r="BJ619" i="1"/>
  <c r="BG621" i="1"/>
  <c r="BH621" i="1"/>
  <c r="BI621" i="1"/>
  <c r="BJ621" i="1"/>
  <c r="BG231" i="1"/>
  <c r="BH231" i="1"/>
  <c r="BI231" i="1"/>
  <c r="BJ231" i="1"/>
  <c r="BG637" i="1"/>
  <c r="BH637" i="1"/>
  <c r="BI637" i="1"/>
  <c r="BJ637" i="1"/>
  <c r="BG434" i="1"/>
  <c r="BH434" i="1"/>
  <c r="BI434" i="1"/>
  <c r="BJ434" i="1"/>
  <c r="BG435" i="1"/>
  <c r="BH435" i="1"/>
  <c r="BI435" i="1"/>
  <c r="BJ435" i="1"/>
  <c r="BG455" i="1"/>
  <c r="BH455" i="1"/>
  <c r="BI455" i="1"/>
  <c r="BJ455" i="1"/>
  <c r="BG194" i="1"/>
  <c r="BH194" i="1"/>
  <c r="BI194" i="1"/>
  <c r="BJ194" i="1"/>
  <c r="BG30" i="1"/>
  <c r="BH30" i="1"/>
  <c r="BI30" i="1"/>
  <c r="BJ30" i="1"/>
  <c r="BG735" i="1"/>
  <c r="BH735" i="1"/>
  <c r="BI735" i="1"/>
  <c r="BJ735" i="1"/>
  <c r="BG243" i="1"/>
  <c r="BH243" i="1"/>
  <c r="BI243" i="1"/>
  <c r="BJ243" i="1"/>
  <c r="BG214" i="1"/>
  <c r="BH214" i="1"/>
  <c r="BI214" i="1"/>
  <c r="BJ214" i="1"/>
  <c r="BG204" i="1"/>
  <c r="BH204" i="1"/>
  <c r="BI204" i="1"/>
  <c r="BJ204" i="1"/>
  <c r="BG6" i="1"/>
  <c r="BH6" i="1"/>
  <c r="BI6" i="1"/>
  <c r="BJ6" i="1"/>
  <c r="BG392" i="1"/>
  <c r="BH392" i="1"/>
  <c r="BI392" i="1"/>
  <c r="BJ392" i="1"/>
  <c r="BG50" i="1"/>
  <c r="BH50" i="1"/>
  <c r="BI50" i="1"/>
  <c r="BJ50" i="1"/>
  <c r="BG746" i="1"/>
  <c r="BH746" i="1"/>
  <c r="BI746" i="1"/>
  <c r="BJ746" i="1"/>
  <c r="BG52" i="1"/>
  <c r="BH52" i="1"/>
  <c r="BI52" i="1"/>
  <c r="BJ52" i="1"/>
  <c r="BG391" i="1"/>
  <c r="BH391" i="1"/>
  <c r="BI391" i="1"/>
  <c r="BJ391" i="1"/>
  <c r="BG48" i="1"/>
  <c r="BH48" i="1"/>
  <c r="BI48" i="1"/>
  <c r="BJ48" i="1"/>
  <c r="BG393" i="1"/>
  <c r="BH393" i="1"/>
  <c r="BI393" i="1"/>
  <c r="BJ393" i="1"/>
  <c r="BG18" i="1"/>
  <c r="BH18" i="1"/>
  <c r="BI18" i="1"/>
  <c r="BJ18" i="1"/>
  <c r="BG51" i="1"/>
  <c r="BH51" i="1"/>
  <c r="BI51" i="1"/>
  <c r="BJ51" i="1"/>
  <c r="BG748" i="1"/>
  <c r="BH748" i="1"/>
  <c r="BI748" i="1"/>
  <c r="BJ748" i="1"/>
  <c r="BG749" i="1"/>
  <c r="BK749" i="1" s="1"/>
  <c r="BH749" i="1"/>
  <c r="BI749" i="1"/>
  <c r="BJ749" i="1"/>
  <c r="BG389" i="1"/>
  <c r="BH389" i="1"/>
  <c r="BI389" i="1"/>
  <c r="BJ389" i="1"/>
  <c r="BG54" i="1"/>
  <c r="BH54" i="1"/>
  <c r="BI54" i="1"/>
  <c r="BJ54" i="1"/>
  <c r="BG747" i="1"/>
  <c r="BH747" i="1"/>
  <c r="BI747" i="1"/>
  <c r="BJ747" i="1"/>
  <c r="BG750" i="1"/>
  <c r="BH750" i="1"/>
  <c r="BI750" i="1"/>
  <c r="BJ750" i="1"/>
  <c r="BG49" i="1"/>
  <c r="BH49" i="1"/>
  <c r="BI49" i="1"/>
  <c r="BJ49" i="1"/>
  <c r="BG390" i="1"/>
  <c r="BH390" i="1"/>
  <c r="BI390" i="1"/>
  <c r="BJ390" i="1"/>
  <c r="BG170" i="1"/>
  <c r="BH170" i="1"/>
  <c r="BI170" i="1"/>
  <c r="BJ170" i="1"/>
  <c r="BG202" i="1"/>
  <c r="BH202" i="1"/>
  <c r="BI202" i="1"/>
  <c r="BJ202" i="1"/>
  <c r="BG694" i="1"/>
  <c r="BH694" i="1"/>
  <c r="BI694" i="1"/>
  <c r="BJ694" i="1"/>
  <c r="BG203" i="1"/>
  <c r="BH203" i="1"/>
  <c r="BI203" i="1"/>
  <c r="BJ203" i="1"/>
  <c r="BG690" i="1"/>
  <c r="BH690" i="1"/>
  <c r="BI690" i="1"/>
  <c r="BJ690" i="1"/>
  <c r="BG28" i="1"/>
  <c r="BH28" i="1"/>
  <c r="BI28" i="1"/>
  <c r="BJ28" i="1"/>
  <c r="BG27" i="1"/>
  <c r="BH27" i="1"/>
  <c r="BI27" i="1"/>
  <c r="BJ27" i="1"/>
  <c r="BG29" i="1"/>
  <c r="BH29" i="1"/>
  <c r="BI29" i="1"/>
  <c r="BJ29" i="1"/>
  <c r="BG327" i="1"/>
  <c r="BH327" i="1"/>
  <c r="BI327" i="1"/>
  <c r="BJ327" i="1"/>
  <c r="BG138" i="1"/>
  <c r="BH138" i="1"/>
  <c r="BI138" i="1"/>
  <c r="BJ138" i="1"/>
  <c r="BG545" i="1"/>
  <c r="BH545" i="1"/>
  <c r="BI545" i="1"/>
  <c r="BJ545" i="1"/>
  <c r="BG139" i="1"/>
  <c r="BL139" i="1" s="1"/>
  <c r="BH139" i="1"/>
  <c r="BI139" i="1"/>
  <c r="BJ139" i="1"/>
  <c r="BG438" i="1"/>
  <c r="BH438" i="1"/>
  <c r="BI438" i="1"/>
  <c r="BJ438" i="1"/>
  <c r="BG546" i="1"/>
  <c r="BL546" i="1" s="1"/>
  <c r="BH546" i="1"/>
  <c r="BI546" i="1"/>
  <c r="BJ546" i="1"/>
  <c r="BG441" i="1"/>
  <c r="BH441" i="1"/>
  <c r="BI441" i="1"/>
  <c r="BJ441" i="1"/>
  <c r="BG440" i="1"/>
  <c r="BH440" i="1"/>
  <c r="BI440" i="1"/>
  <c r="BJ440" i="1"/>
  <c r="BG69" i="1"/>
  <c r="BH69" i="1"/>
  <c r="BI69" i="1"/>
  <c r="BJ69" i="1"/>
  <c r="BG649" i="1"/>
  <c r="BH649" i="1"/>
  <c r="BI649" i="1"/>
  <c r="BJ649" i="1"/>
  <c r="BG643" i="1"/>
  <c r="BH643" i="1"/>
  <c r="BI643" i="1"/>
  <c r="BJ643" i="1"/>
  <c r="BG514" i="1"/>
  <c r="BH514" i="1"/>
  <c r="BI514" i="1"/>
  <c r="BJ514" i="1"/>
  <c r="BG515" i="1"/>
  <c r="BH515" i="1"/>
  <c r="BI515" i="1"/>
  <c r="BJ515" i="1"/>
  <c r="BG137" i="1"/>
  <c r="BH137" i="1"/>
  <c r="BI137" i="1"/>
  <c r="BJ137" i="1"/>
  <c r="BG140" i="1"/>
  <c r="BH140" i="1"/>
  <c r="BI140" i="1"/>
  <c r="BJ140" i="1"/>
  <c r="BC211" i="3"/>
  <c r="BC40" i="3"/>
  <c r="BC197" i="3"/>
  <c r="BC118" i="3"/>
  <c r="BC208" i="3"/>
  <c r="BC55" i="3"/>
  <c r="BC135" i="3"/>
  <c r="BC238" i="3"/>
  <c r="BC104" i="3"/>
  <c r="BC10" i="3"/>
  <c r="BC31" i="3"/>
  <c r="BC35" i="3"/>
  <c r="BC132" i="3"/>
  <c r="BC164" i="3"/>
  <c r="BC221" i="3"/>
  <c r="BC115" i="3"/>
  <c r="BB75" i="3"/>
  <c r="BC158" i="3"/>
  <c r="BC160" i="3"/>
  <c r="BC12" i="3"/>
  <c r="BC90" i="3"/>
  <c r="BB144" i="3"/>
  <c r="BB145" i="3"/>
  <c r="BB69" i="3"/>
  <c r="BB30" i="3"/>
  <c r="BC214" i="3"/>
  <c r="BB15" i="3"/>
  <c r="BC220" i="3"/>
  <c r="BB189" i="3"/>
  <c r="BB149" i="3"/>
  <c r="BB136" i="3"/>
  <c r="BB114" i="3"/>
  <c r="BC28" i="3"/>
  <c r="BC51" i="3"/>
  <c r="BC119" i="3"/>
  <c r="BA584" i="4"/>
  <c r="BA425" i="4"/>
  <c r="BA910" i="4"/>
  <c r="BJ89" i="3"/>
  <c r="BC225" i="3"/>
  <c r="BC226" i="3"/>
  <c r="BC209" i="3"/>
  <c r="BC143" i="3"/>
  <c r="BC145" i="3"/>
  <c r="BB125" i="3"/>
  <c r="BD125" i="3" s="1"/>
  <c r="BF125" i="3" s="1"/>
  <c r="BC151" i="3"/>
  <c r="BB154" i="3"/>
  <c r="BB128" i="3"/>
  <c r="BC128" i="3"/>
  <c r="BB174" i="3"/>
  <c r="BC156" i="3"/>
  <c r="BC103" i="3"/>
  <c r="BC23" i="3"/>
  <c r="BC157" i="3"/>
  <c r="BB26" i="3"/>
  <c r="BC26" i="3"/>
  <c r="BB5" i="3"/>
  <c r="BB6" i="3"/>
  <c r="BC60" i="3"/>
  <c r="BC46" i="3"/>
  <c r="BB159" i="3"/>
  <c r="BB160" i="3"/>
  <c r="BD160" i="3" s="1"/>
  <c r="BF160" i="3" s="1"/>
  <c r="BB192" i="3"/>
  <c r="BD192" i="3" s="1"/>
  <c r="BF192" i="3" s="1"/>
  <c r="BC236" i="3"/>
  <c r="BC50" i="3"/>
  <c r="BB214" i="3"/>
  <c r="BD214" i="3"/>
  <c r="BF214" i="3" s="1"/>
  <c r="BB35" i="3"/>
  <c r="BD35" i="3" s="1"/>
  <c r="BF35" i="3" s="1"/>
  <c r="BB56" i="3"/>
  <c r="BC57" i="3"/>
  <c r="BC75" i="3"/>
  <c r="BB219" i="3"/>
  <c r="BC222" i="3"/>
  <c r="BB81" i="3"/>
  <c r="BC81" i="3"/>
  <c r="BC36" i="3"/>
  <c r="BB17" i="3"/>
  <c r="BC96" i="3"/>
  <c r="BB188" i="3"/>
  <c r="BC47" i="3"/>
  <c r="BB117" i="3"/>
  <c r="BD117" i="3" s="1"/>
  <c r="BF117" i="3" s="1"/>
  <c r="BC189" i="3"/>
  <c r="BD189" i="3"/>
  <c r="BF189" i="3" s="1"/>
  <c r="BC83" i="3"/>
  <c r="BB109" i="3"/>
  <c r="BC109" i="3"/>
  <c r="BB187" i="3"/>
  <c r="BC187" i="3"/>
  <c r="BD114" i="3"/>
  <c r="BF114" i="3" s="1"/>
  <c r="BA232" i="4"/>
  <c r="BB238" i="3"/>
  <c r="BD238" i="3" s="1"/>
  <c r="BF238" i="3" s="1"/>
  <c r="BB42" i="3"/>
  <c r="BC241" i="3"/>
  <c r="BC243" i="3"/>
  <c r="BC250" i="3"/>
  <c r="BB120" i="3"/>
  <c r="BB126" i="3"/>
  <c r="BC126" i="3"/>
  <c r="BB170" i="3"/>
  <c r="BC142" i="3"/>
  <c r="BC174" i="3"/>
  <c r="BB156" i="3"/>
  <c r="BD156" i="3"/>
  <c r="BF156" i="3" s="1"/>
  <c r="BB129" i="3"/>
  <c r="BC129" i="3"/>
  <c r="BB102" i="3"/>
  <c r="BD102" i="3" s="1"/>
  <c r="BF102" i="3" s="1"/>
  <c r="BB104" i="3"/>
  <c r="BD104" i="3" s="1"/>
  <c r="BF104" i="3" s="1"/>
  <c r="BB24" i="3"/>
  <c r="BC24" i="3"/>
  <c r="BB4" i="3"/>
  <c r="BB25" i="3"/>
  <c r="BC27" i="3"/>
  <c r="BC6" i="3"/>
  <c r="BB29" i="3"/>
  <c r="BC29" i="3"/>
  <c r="BB45" i="3"/>
  <c r="BB158" i="3"/>
  <c r="BD158" i="3" s="1"/>
  <c r="BF158" i="3" s="1"/>
  <c r="BB46" i="3"/>
  <c r="BD46" i="3" s="1"/>
  <c r="BF46" i="3" s="1"/>
  <c r="BB62" i="3"/>
  <c r="BC64" i="3"/>
  <c r="BB235" i="3"/>
  <c r="BD235" i="3" s="1"/>
  <c r="BF235" i="3" s="1"/>
  <c r="BC235" i="3"/>
  <c r="BC237" i="3"/>
  <c r="BB211" i="3"/>
  <c r="BD211" i="3" s="1"/>
  <c r="BF211" i="3" s="1"/>
  <c r="BB51" i="3"/>
  <c r="BD51" i="3" s="1"/>
  <c r="BF51" i="3" s="1"/>
  <c r="BB52" i="3"/>
  <c r="BB11" i="3"/>
  <c r="BB32" i="3"/>
  <c r="BC32" i="3"/>
  <c r="BB53" i="3"/>
  <c r="BC33" i="3"/>
  <c r="BD33" i="3" s="1"/>
  <c r="BF33" i="3" s="1"/>
  <c r="BB13" i="3"/>
  <c r="BD13" i="3" s="1"/>
  <c r="BF13" i="3" s="1"/>
  <c r="BC215" i="3"/>
  <c r="BB215" i="3"/>
  <c r="BB34" i="3"/>
  <c r="BD55" i="3"/>
  <c r="BF55" i="3" s="1"/>
  <c r="BC15" i="3"/>
  <c r="BD15" i="3" s="1"/>
  <c r="BF15" i="3" s="1"/>
  <c r="BB118" i="3"/>
  <c r="BD118" i="3"/>
  <c r="BF118" i="3" s="1"/>
  <c r="BB76" i="3"/>
  <c r="BB220" i="3"/>
  <c r="BD220" i="3"/>
  <c r="BF220" i="3" s="1"/>
  <c r="BC223" i="3"/>
  <c r="BB100" i="3"/>
  <c r="BB36" i="3"/>
  <c r="BB80" i="3"/>
  <c r="BD80" i="3" s="1"/>
  <c r="BF80" i="3" s="1"/>
  <c r="BG80" i="3" s="1"/>
  <c r="BC188" i="3"/>
  <c r="BD188" i="3" s="1"/>
  <c r="BF188" i="3" s="1"/>
  <c r="BC161" i="3"/>
  <c r="BB161" i="3"/>
  <c r="BC38" i="3"/>
  <c r="BB38" i="3"/>
  <c r="BB40" i="3"/>
  <c r="BD40" i="3" s="1"/>
  <c r="BF40" i="3" s="1"/>
  <c r="BC149" i="3"/>
  <c r="BD149" i="3" s="1"/>
  <c r="BF149" i="3" s="1"/>
  <c r="BB190" i="3"/>
  <c r="BB194" i="3"/>
  <c r="BB65" i="3"/>
  <c r="BD65" i="3" s="1"/>
  <c r="BF65" i="3" s="1"/>
  <c r="BG65" i="3" s="1"/>
  <c r="BB111" i="3"/>
  <c r="BB106" i="3"/>
  <c r="BC86" i="3"/>
  <c r="BD132" i="3"/>
  <c r="BF132" i="3" s="1"/>
  <c r="BB137" i="3"/>
  <c r="BD137" i="3" s="1"/>
  <c r="BF137" i="3" s="1"/>
  <c r="BC137" i="3"/>
  <c r="BB134" i="3"/>
  <c r="BC94" i="3"/>
  <c r="BB94" i="3"/>
  <c r="BA962" i="4"/>
  <c r="BA827" i="4"/>
  <c r="AZ360" i="4"/>
  <c r="BA1115" i="4"/>
  <c r="BA524" i="4"/>
  <c r="BA126" i="4"/>
  <c r="BH89" i="3"/>
  <c r="BI89" i="3" s="1"/>
  <c r="BL89" i="3" s="1"/>
  <c r="AR238" i="3"/>
  <c r="AR198" i="3"/>
  <c r="AR42" i="3"/>
  <c r="AR239" i="3"/>
  <c r="AR199" i="3"/>
  <c r="AR43" i="3"/>
  <c r="AR224" i="3"/>
  <c r="AR240" i="3"/>
  <c r="AR200" i="3"/>
  <c r="AR225" i="3"/>
  <c r="AR241" i="3"/>
  <c r="AR201" i="3"/>
  <c r="AR226" i="3"/>
  <c r="AR242" i="3"/>
  <c r="AR202" i="3"/>
  <c r="AR243" i="3"/>
  <c r="AR203" i="3"/>
  <c r="AR44" i="3"/>
  <c r="AR227" i="3"/>
  <c r="AR244" i="3"/>
  <c r="AR204" i="3"/>
  <c r="AR228" i="3"/>
  <c r="AR245" i="3"/>
  <c r="AR205" i="3"/>
  <c r="AR229" i="3"/>
  <c r="AR246" i="3"/>
  <c r="AR206" i="3"/>
  <c r="AR230" i="3"/>
  <c r="AR247" i="3"/>
  <c r="AR207" i="3"/>
  <c r="AR231" i="3"/>
  <c r="AR248" i="3"/>
  <c r="AR208" i="3"/>
  <c r="AR232" i="3"/>
  <c r="AR249" i="3"/>
  <c r="AR209" i="3"/>
  <c r="AR233" i="3"/>
  <c r="AR250" i="3"/>
  <c r="AR210" i="3"/>
  <c r="AR143" i="3"/>
  <c r="AR120" i="3"/>
  <c r="AR175" i="3"/>
  <c r="AR121" i="3"/>
  <c r="AR176" i="3"/>
  <c r="AR122" i="3"/>
  <c r="AR144" i="3"/>
  <c r="AR123" i="3"/>
  <c r="AR177" i="3"/>
  <c r="AR124" i="3"/>
  <c r="AR145" i="3"/>
  <c r="AR125" i="3"/>
  <c r="AR146" i="3"/>
  <c r="AR126" i="3"/>
  <c r="AR69" i="3"/>
  <c r="AR150" i="3"/>
  <c r="AR139" i="3"/>
  <c r="AR170" i="3"/>
  <c r="AR140" i="3"/>
  <c r="AR171" i="3"/>
  <c r="AR151" i="3"/>
  <c r="AR152" i="3"/>
  <c r="AR70" i="3"/>
  <c r="AR127" i="3"/>
  <c r="AR172" i="3"/>
  <c r="AR153" i="3"/>
  <c r="AR141" i="3"/>
  <c r="AR173" i="3"/>
  <c r="AR71" i="3"/>
  <c r="AR154" i="3"/>
  <c r="AR72" i="3"/>
  <c r="AR155" i="3"/>
  <c r="AR142" i="3"/>
  <c r="AR128" i="3"/>
  <c r="AR174" i="3"/>
  <c r="AR156" i="3"/>
  <c r="AR73" i="3"/>
  <c r="AR129" i="3"/>
  <c r="AR102" i="3"/>
  <c r="AR103" i="3"/>
  <c r="AR21" i="3"/>
  <c r="AR104" i="3"/>
  <c r="AR22" i="3"/>
  <c r="AR23" i="3"/>
  <c r="AR3" i="3"/>
  <c r="AR24" i="3"/>
  <c r="AR4" i="3"/>
  <c r="AR157" i="3"/>
  <c r="AR25" i="3"/>
  <c r="AR26" i="3"/>
  <c r="AR5" i="3"/>
  <c r="AR27" i="3"/>
  <c r="AR6" i="3"/>
  <c r="AR28" i="3"/>
  <c r="AR7" i="3"/>
  <c r="AR8" i="3"/>
  <c r="AR29" i="3"/>
  <c r="AR9" i="3"/>
  <c r="AR191" i="3"/>
  <c r="AR45" i="3"/>
  <c r="AR60" i="3"/>
  <c r="AR158" i="3"/>
  <c r="AR61" i="3"/>
  <c r="AR46" i="3"/>
  <c r="AR62" i="3"/>
  <c r="AR234" i="3"/>
  <c r="AR63" i="3"/>
  <c r="AR159" i="3"/>
  <c r="AR64" i="3"/>
  <c r="AR160" i="3"/>
  <c r="AR192" i="3"/>
  <c r="AR193" i="3"/>
  <c r="AR235" i="3"/>
  <c r="AR164" i="3"/>
  <c r="AR236" i="3"/>
  <c r="AR237" i="3"/>
  <c r="AR10" i="3"/>
  <c r="AR211" i="3"/>
  <c r="AR30" i="3"/>
  <c r="AR50" i="3"/>
  <c r="AR31" i="3"/>
  <c r="AR51" i="3"/>
  <c r="AR52" i="3"/>
  <c r="AR11" i="3"/>
  <c r="AR212" i="3"/>
  <c r="AR32" i="3"/>
  <c r="AR53" i="3"/>
  <c r="AR33" i="3"/>
  <c r="AR54" i="3"/>
  <c r="AR12" i="3"/>
  <c r="AR213" i="3"/>
  <c r="AR13" i="3"/>
  <c r="AR214" i="3"/>
  <c r="AR14" i="3"/>
  <c r="AR215" i="3"/>
  <c r="AR34" i="3"/>
  <c r="AR55" i="3"/>
  <c r="AR35" i="3"/>
  <c r="AR56" i="3"/>
  <c r="AR15" i="3"/>
  <c r="AR216" i="3"/>
  <c r="AR57" i="3"/>
  <c r="AR58" i="3"/>
  <c r="AR217" i="3"/>
  <c r="AR118" i="3"/>
  <c r="AR119" i="3"/>
  <c r="AR74" i="3"/>
  <c r="AR75" i="3"/>
  <c r="AR76" i="3"/>
  <c r="AR77" i="3"/>
  <c r="AR218" i="3"/>
  <c r="AR219" i="3"/>
  <c r="AR220" i="3"/>
  <c r="AR221" i="3"/>
  <c r="AR222" i="3"/>
  <c r="AR223" i="3"/>
  <c r="AR147" i="3"/>
  <c r="AR18" i="3"/>
  <c r="AR88" i="3"/>
  <c r="AR100" i="3"/>
  <c r="AR81" i="3"/>
  <c r="AR89" i="3"/>
  <c r="AR19" i="3"/>
  <c r="AR36" i="3"/>
  <c r="AR20" i="3"/>
  <c r="AR90" i="3"/>
  <c r="AR16" i="3"/>
  <c r="AR17" i="3"/>
  <c r="AR78" i="3"/>
  <c r="AR101" i="3"/>
  <c r="AR79" i="3"/>
  <c r="AR138" i="3"/>
  <c r="AR80" i="3"/>
  <c r="AR115" i="3"/>
  <c r="AR96" i="3"/>
  <c r="AR188" i="3"/>
  <c r="AR97" i="3"/>
  <c r="AR37" i="3"/>
  <c r="AR161" i="3"/>
  <c r="AR91" i="3"/>
  <c r="AR92" i="3"/>
  <c r="AR116" i="3"/>
  <c r="AR98" i="3"/>
  <c r="AR38" i="3"/>
  <c r="AR93" i="3"/>
  <c r="AR99" i="3"/>
  <c r="AR47" i="3"/>
  <c r="AR117" i="3"/>
  <c r="AR39" i="3"/>
  <c r="AR40" i="3"/>
  <c r="AR148" i="3"/>
  <c r="AR162" i="3"/>
  <c r="AR48" i="3"/>
  <c r="AR130" i="3"/>
  <c r="AR189" i="3"/>
  <c r="AR49" i="3"/>
  <c r="AR41" i="3"/>
  <c r="AR163" i="3"/>
  <c r="AR149" i="3"/>
  <c r="AR190" i="3"/>
  <c r="AR110" i="3"/>
  <c r="AR178" i="3"/>
  <c r="AR194" i="3"/>
  <c r="AR65" i="3"/>
  <c r="AR182" i="3"/>
  <c r="AR165" i="3"/>
  <c r="AR105" i="3"/>
  <c r="AR83" i="3"/>
  <c r="AR111" i="3"/>
  <c r="AR179" i="3"/>
  <c r="AR195" i="3"/>
  <c r="AR66" i="3"/>
  <c r="AR183" i="3"/>
  <c r="AR166" i="3"/>
  <c r="AR106" i="3"/>
  <c r="AR84" i="3"/>
  <c r="AR112" i="3"/>
  <c r="AR180" i="3"/>
  <c r="AR196" i="3"/>
  <c r="AR67" i="3"/>
  <c r="AR184" i="3"/>
  <c r="AR167" i="3"/>
  <c r="AR107" i="3"/>
  <c r="AR85" i="3"/>
  <c r="AR168" i="3"/>
  <c r="AR108" i="3"/>
  <c r="AR86" i="3"/>
  <c r="AR181" i="3"/>
  <c r="AR197" i="3"/>
  <c r="AR68" i="3"/>
  <c r="AR185" i="3"/>
  <c r="AR169" i="3"/>
  <c r="AR109" i="3"/>
  <c r="AR87" i="3"/>
  <c r="AR186" i="3"/>
  <c r="AR131" i="3"/>
  <c r="AR135" i="3"/>
  <c r="AR132" i="3"/>
  <c r="AR95" i="3"/>
  <c r="AR136" i="3"/>
  <c r="AR133" i="3"/>
  <c r="AR137" i="3"/>
  <c r="AR134" i="3"/>
  <c r="AR59" i="3"/>
  <c r="AR113" i="3"/>
  <c r="AR187" i="3"/>
  <c r="AR114" i="3"/>
  <c r="AR94" i="3"/>
  <c r="AR82" i="3"/>
  <c r="BA1450" i="4"/>
  <c r="BA1324" i="4"/>
  <c r="BA997" i="4"/>
  <c r="BA998" i="4"/>
  <c r="BA1001" i="4"/>
  <c r="BA1117" i="4"/>
  <c r="BA865" i="4"/>
  <c r="BA1096" i="4"/>
  <c r="BA1097" i="4"/>
  <c r="BA1328" i="4"/>
  <c r="BA1331" i="4"/>
  <c r="BA1334" i="4"/>
  <c r="BA1286" i="4"/>
  <c r="BA1257" i="4"/>
  <c r="BA163" i="4"/>
  <c r="BA164" i="4"/>
  <c r="BA1144" i="4"/>
  <c r="BA1145" i="4"/>
  <c r="BA165" i="4"/>
  <c r="BA1146" i="4"/>
  <c r="BA1420" i="4"/>
  <c r="BA1406" i="4"/>
  <c r="BA1407" i="4"/>
  <c r="BA1408" i="4"/>
  <c r="BA1421" i="4"/>
  <c r="BA1422" i="4"/>
  <c r="BA1409" i="4"/>
  <c r="BA1053" i="4"/>
  <c r="BA1015" i="4"/>
  <c r="BA528" i="4"/>
  <c r="BA1016" i="4"/>
  <c r="BA716" i="4"/>
  <c r="BA1080" i="4"/>
  <c r="BA720" i="4"/>
  <c r="BA776" i="4"/>
  <c r="BA140" i="4"/>
  <c r="BA1172" i="4"/>
  <c r="BA1202" i="4"/>
  <c r="AS438" i="4"/>
  <c r="AS560" i="4"/>
  <c r="AS592" i="4"/>
  <c r="BA1190" i="4"/>
  <c r="AS749" i="4"/>
  <c r="AS684" i="4"/>
  <c r="AS746" i="4"/>
  <c r="AS692" i="4"/>
  <c r="AS884" i="4"/>
  <c r="AS62" i="4"/>
  <c r="AS885" i="4"/>
  <c r="AS871" i="4"/>
  <c r="AS414" i="4"/>
  <c r="AS348" i="4"/>
  <c r="AS995" i="4"/>
  <c r="AS856" i="4"/>
  <c r="AS146" i="4"/>
  <c r="AS158" i="4"/>
  <c r="AS150" i="4"/>
  <c r="BA54" i="4"/>
  <c r="AS727" i="4"/>
  <c r="AS152" i="4"/>
  <c r="AS567" i="4"/>
  <c r="AS583" i="4"/>
  <c r="AS479" i="4"/>
  <c r="AS760" i="4"/>
  <c r="AS377" i="4"/>
  <c r="BA225" i="4"/>
  <c r="AS17" i="4"/>
  <c r="AS18" i="4"/>
  <c r="AS396" i="4"/>
  <c r="AS107" i="4"/>
  <c r="AS807" i="4"/>
  <c r="AS297" i="4"/>
  <c r="AS462" i="4"/>
  <c r="AS226" i="4"/>
  <c r="AS440" i="4"/>
  <c r="AS563" i="4"/>
  <c r="AS32" i="4"/>
  <c r="AS506" i="4"/>
  <c r="AS502" i="4"/>
  <c r="AS112" i="4"/>
  <c r="AS402" i="4"/>
  <c r="AS1202" i="4"/>
  <c r="AS1190" i="4"/>
  <c r="AS345" i="4"/>
  <c r="AS43" i="4"/>
  <c r="AS197" i="4"/>
  <c r="AS723" i="4"/>
  <c r="BA158" i="4"/>
  <c r="AS52" i="4"/>
  <c r="AS53" i="4"/>
  <c r="AS54" i="4"/>
  <c r="BA727" i="4"/>
  <c r="BA152" i="4"/>
  <c r="AS225" i="4"/>
  <c r="AS1304" i="4"/>
  <c r="BJ1304" i="4" s="1"/>
  <c r="AS631" i="4"/>
  <c r="BJ631" i="4" s="1"/>
  <c r="AS627" i="4"/>
  <c r="BJ627" i="4" s="1"/>
  <c r="AS615" i="4"/>
  <c r="BJ615" i="4" s="1"/>
  <c r="AS920" i="4"/>
  <c r="BJ920" i="4" s="1"/>
  <c r="AS672" i="4"/>
  <c r="BJ672" i="4" s="1"/>
  <c r="AS358" i="4"/>
  <c r="BJ358" i="4" s="1"/>
  <c r="AS870" i="4"/>
  <c r="BJ870" i="4" s="1"/>
  <c r="AS413" i="4"/>
  <c r="BJ413" i="4" s="1"/>
  <c r="AS347" i="4"/>
  <c r="AS993" i="4"/>
  <c r="BJ993" i="4" s="1"/>
  <c r="AS814" i="4"/>
  <c r="BJ814" i="4" s="1"/>
  <c r="AS994" i="4"/>
  <c r="BJ994" i="4" s="1"/>
  <c r="AS63" i="4"/>
  <c r="BJ63" i="4" s="1"/>
  <c r="AS364" i="4"/>
  <c r="BJ364" i="4" s="1"/>
  <c r="AS435" i="4"/>
  <c r="BJ435" i="4" s="1"/>
  <c r="AS582" i="4"/>
  <c r="BJ582" i="4" s="1"/>
  <c r="AS1100" i="4"/>
  <c r="BJ1100" i="4" s="1"/>
  <c r="AS492" i="4"/>
  <c r="BJ492" i="4" s="1"/>
  <c r="AS324" i="4"/>
  <c r="BJ324" i="4" s="1"/>
  <c r="AS721" i="4"/>
  <c r="BJ721" i="4" s="1"/>
  <c r="AS50" i="4"/>
  <c r="BJ50" i="4" s="1"/>
  <c r="AS157" i="4"/>
  <c r="AS724" i="4"/>
  <c r="BJ724" i="4" s="1"/>
  <c r="AS725" i="4"/>
  <c r="BJ725" i="4" s="1"/>
  <c r="AS161" i="4"/>
  <c r="AS561" i="4"/>
  <c r="AS683" i="4"/>
  <c r="BJ683" i="4" s="1"/>
  <c r="AS660" i="4"/>
  <c r="AS296" i="4"/>
  <c r="BJ296" i="4" s="1"/>
  <c r="AS461" i="4"/>
  <c r="BJ461" i="4" s="1"/>
  <c r="AS405" i="4"/>
  <c r="BJ405" i="4" s="1"/>
  <c r="AS549" i="4"/>
  <c r="BJ549" i="4" s="1"/>
  <c r="AS1115" i="4"/>
  <c r="AS222" i="4"/>
  <c r="BJ222" i="4" s="1"/>
  <c r="AS400" i="4"/>
  <c r="BJ400" i="4" s="1"/>
  <c r="AS35" i="4"/>
  <c r="BJ35" i="4" s="1"/>
  <c r="AS213" i="4"/>
  <c r="BJ213" i="4" s="1"/>
  <c r="AS294" i="4"/>
  <c r="BJ294" i="4" s="1"/>
  <c r="AS397" i="4"/>
  <c r="BJ397" i="4" s="1"/>
  <c r="AS108" i="4"/>
  <c r="AS103" i="4"/>
  <c r="BJ103" i="4" s="1"/>
  <c r="AS481" i="4"/>
  <c r="BJ481" i="4" s="1"/>
  <c r="AS762" i="4"/>
  <c r="BJ762" i="4" s="1"/>
  <c r="AS379" i="4"/>
  <c r="BJ379" i="4" s="1"/>
  <c r="AS299" i="4"/>
  <c r="BJ299" i="4" s="1"/>
  <c r="AS911" i="4"/>
  <c r="AS1306" i="4"/>
  <c r="AS448" i="4"/>
  <c r="AS1307" i="4"/>
  <c r="AS421" i="4"/>
  <c r="AS408" i="4"/>
  <c r="AS290" i="4"/>
  <c r="AS798" i="4"/>
  <c r="AS1192" i="4"/>
  <c r="AS733" i="4"/>
  <c r="BJ733" i="4" s="1"/>
  <c r="AS509" i="4"/>
  <c r="BJ509" i="4" s="1"/>
  <c r="AS922" i="4"/>
  <c r="AS1041" i="4"/>
  <c r="BJ1041" i="4" s="1"/>
  <c r="AS91" i="4"/>
  <c r="BJ91" i="4" s="1"/>
  <c r="AS734" i="4"/>
  <c r="BJ734" i="4" s="1"/>
  <c r="AS389" i="4"/>
  <c r="BJ389" i="4" s="1"/>
  <c r="AS1042" i="4"/>
  <c r="BJ1042" i="4" s="1"/>
  <c r="AS8" i="4"/>
  <c r="BJ8" i="4" s="1"/>
  <c r="AS291" i="4"/>
  <c r="BJ291" i="4" s="1"/>
  <c r="AS754" i="4"/>
  <c r="AS1069" i="4"/>
  <c r="BJ1069" i="4" s="1"/>
  <c r="AS249" i="4"/>
  <c r="AS393" i="4"/>
  <c r="AS1101" i="4"/>
  <c r="AS1074" i="4"/>
  <c r="AS1125" i="4"/>
  <c r="AS1270" i="4"/>
  <c r="AS1182" i="4"/>
  <c r="AS124" i="4"/>
  <c r="AS284" i="4"/>
  <c r="AS98" i="4"/>
  <c r="AS264" i="4"/>
  <c r="AS384" i="4"/>
  <c r="AS739" i="4"/>
  <c r="BJ739" i="4" s="1"/>
  <c r="AS653" i="4"/>
  <c r="BJ653" i="4" s="1"/>
  <c r="AS48" i="4"/>
  <c r="BJ48" i="4" s="1"/>
  <c r="AS831" i="4"/>
  <c r="BJ831" i="4" s="1"/>
  <c r="AS125" i="4"/>
  <c r="BJ125" i="4" s="1"/>
  <c r="AS467" i="4"/>
  <c r="BJ467" i="4" s="1"/>
  <c r="AS265" i="4"/>
  <c r="BJ265" i="4" s="1"/>
  <c r="AS1351" i="4"/>
  <c r="BA1344" i="4"/>
  <c r="BA1452" i="4"/>
  <c r="AS1402" i="4"/>
  <c r="BA1444" i="4"/>
  <c r="AS1344" i="4"/>
  <c r="AS1452" i="4"/>
  <c r="AS1444" i="4"/>
  <c r="AS1230" i="4"/>
  <c r="BJ1230" i="4" s="1"/>
  <c r="AS1352" i="4"/>
  <c r="BJ1352" i="4" s="1"/>
  <c r="AS1400" i="4"/>
  <c r="AS1443" i="4"/>
  <c r="AS1387" i="4"/>
  <c r="BG149" i="3"/>
  <c r="BJ149" i="3"/>
  <c r="BG188" i="3"/>
  <c r="BH188" i="3" s="1"/>
  <c r="BJ188" i="3"/>
  <c r="BJ211" i="3"/>
  <c r="BG211" i="3"/>
  <c r="BG46" i="3"/>
  <c r="BJ46" i="3"/>
  <c r="BG156" i="3"/>
  <c r="BJ156" i="3"/>
  <c r="BJ347" i="4"/>
  <c r="BJ80" i="3"/>
  <c r="BG220" i="3"/>
  <c r="BJ220" i="3"/>
  <c r="BJ118" i="3"/>
  <c r="BG118" i="3"/>
  <c r="BH118" i="3" s="1"/>
  <c r="BJ15" i="3"/>
  <c r="BG15" i="3"/>
  <c r="BG55" i="3"/>
  <c r="BH55" i="3" s="1"/>
  <c r="BJ55" i="3"/>
  <c r="BG51" i="3"/>
  <c r="BH51" i="3" s="1"/>
  <c r="BJ51" i="3"/>
  <c r="BJ235" i="3"/>
  <c r="BG235" i="3"/>
  <c r="BG158" i="3"/>
  <c r="BJ158" i="3"/>
  <c r="BJ104" i="3"/>
  <c r="BG104" i="3"/>
  <c r="BG102" i="3"/>
  <c r="BJ102" i="3"/>
  <c r="BJ238" i="3"/>
  <c r="BG238" i="3"/>
  <c r="BG189" i="3"/>
  <c r="BJ189" i="3"/>
  <c r="BJ117" i="3"/>
  <c r="BG117" i="3"/>
  <c r="BJ35" i="3"/>
  <c r="BG35" i="3"/>
  <c r="BG214" i="3"/>
  <c r="BH214" i="3" s="1"/>
  <c r="BJ214" i="3"/>
  <c r="BJ160" i="3"/>
  <c r="BG160" i="3"/>
  <c r="BD6" i="3"/>
  <c r="BF6" i="3"/>
  <c r="BG6" i="3" s="1"/>
  <c r="BJ384" i="4"/>
  <c r="BJ922" i="4"/>
  <c r="BJ108" i="4"/>
  <c r="BJ132" i="3"/>
  <c r="BG132" i="3"/>
  <c r="BD38" i="3"/>
  <c r="BF38" i="3" s="1"/>
  <c r="BD215" i="3"/>
  <c r="BF215" i="3" s="1"/>
  <c r="BG13" i="3"/>
  <c r="BH13" i="3" s="1"/>
  <c r="BJ13" i="3"/>
  <c r="BD126" i="3"/>
  <c r="BF126" i="3" s="1"/>
  <c r="BG114" i="3"/>
  <c r="BJ114" i="3"/>
  <c r="BD187" i="3"/>
  <c r="BF187" i="3" s="1"/>
  <c r="BG187" i="3" s="1"/>
  <c r="BH187" i="3" s="1"/>
  <c r="BD81" i="3"/>
  <c r="BF81" i="3" s="1"/>
  <c r="BG81" i="3" s="1"/>
  <c r="BH81" i="3" s="1"/>
  <c r="BG10" i="3"/>
  <c r="BJ192" i="3"/>
  <c r="BG192" i="3"/>
  <c r="BH192" i="3" s="1"/>
  <c r="BD26" i="3"/>
  <c r="BF26" i="3" s="1"/>
  <c r="BD154" i="3"/>
  <c r="BF154" i="3" s="1"/>
  <c r="BJ154" i="3" s="1"/>
  <c r="BJ125" i="3"/>
  <c r="BG125" i="3"/>
  <c r="BJ6" i="3"/>
  <c r="BL763" i="1"/>
  <c r="BL610" i="1"/>
  <c r="BD308" i="1"/>
  <c r="BU308" i="1" s="1"/>
  <c r="BD350" i="1"/>
  <c r="BD652" i="1"/>
  <c r="BS652" i="1" s="1"/>
  <c r="BD757" i="1"/>
  <c r="BU757" i="1" s="1"/>
  <c r="BD832" i="1"/>
  <c r="BS832" i="1" s="1"/>
  <c r="BD307" i="1"/>
  <c r="BU307" i="1" s="1"/>
  <c r="BL111" i="1"/>
  <c r="BJ81" i="3"/>
  <c r="BJ187" i="3"/>
  <c r="BJ1115" i="4"/>
  <c r="BC245" i="3"/>
  <c r="BB245" i="3"/>
  <c r="BC246" i="3"/>
  <c r="BB150" i="3"/>
  <c r="BC172" i="3"/>
  <c r="BC153" i="3"/>
  <c r="BB153" i="3"/>
  <c r="BC77" i="3"/>
  <c r="BB77" i="3"/>
  <c r="BC218" i="3"/>
  <c r="BB218" i="3"/>
  <c r="BC18" i="3"/>
  <c r="BB18" i="3"/>
  <c r="BC16" i="3"/>
  <c r="BB16" i="3"/>
  <c r="BB91" i="3"/>
  <c r="BC91" i="3"/>
  <c r="BC92" i="3"/>
  <c r="BB92" i="3"/>
  <c r="BD135" i="3"/>
  <c r="BF135" i="3" s="1"/>
  <c r="BB95" i="3"/>
  <c r="BC95" i="3"/>
  <c r="BD24" i="3"/>
  <c r="BF24" i="3"/>
  <c r="BC121" i="3"/>
  <c r="BB121" i="3"/>
  <c r="BC122" i="3"/>
  <c r="BB122" i="3"/>
  <c r="BD122" i="3" s="1"/>
  <c r="BF122" i="3" s="1"/>
  <c r="BB173" i="3"/>
  <c r="BC173" i="3"/>
  <c r="BB72" i="3"/>
  <c r="BC72" i="3"/>
  <c r="BD72" i="3" s="1"/>
  <c r="BF72" i="3" s="1"/>
  <c r="BD36" i="3"/>
  <c r="BF36" i="3" s="1"/>
  <c r="BC244" i="3"/>
  <c r="BB228" i="3"/>
  <c r="BC228" i="3"/>
  <c r="BA279" i="4"/>
  <c r="BA106" i="4"/>
  <c r="BA569" i="4"/>
  <c r="BC240" i="3"/>
  <c r="BB240" i="3"/>
  <c r="BC123" i="3"/>
  <c r="BC150" i="3"/>
  <c r="BD150" i="3" s="1"/>
  <c r="BF150" i="3" s="1"/>
  <c r="BJ150" i="3" s="1"/>
  <c r="BD23" i="3"/>
  <c r="BF23" i="3" s="1"/>
  <c r="BC5" i="3"/>
  <c r="BD5" i="3" s="1"/>
  <c r="BF5" i="3" s="1"/>
  <c r="BC97" i="3"/>
  <c r="BB97" i="3"/>
  <c r="BA25" i="4"/>
  <c r="AZ63" i="4"/>
  <c r="BA285" i="4"/>
  <c r="BC201" i="3"/>
  <c r="BB123" i="3"/>
  <c r="BD123" i="3" s="1"/>
  <c r="BF123" i="3" s="1"/>
  <c r="BB124" i="3"/>
  <c r="BC124" i="3"/>
  <c r="BD124" i="3" s="1"/>
  <c r="BF124" i="3" s="1"/>
  <c r="BD145" i="3"/>
  <c r="BF145" i="3"/>
  <c r="BB12" i="3"/>
  <c r="BD12" i="3"/>
  <c r="BF12" i="3" s="1"/>
  <c r="BB49" i="3"/>
  <c r="BD109" i="3"/>
  <c r="BF109" i="3" s="1"/>
  <c r="BA340" i="4"/>
  <c r="AZ631" i="4"/>
  <c r="BA799" i="4"/>
  <c r="BD75" i="3"/>
  <c r="BF75" i="3"/>
  <c r="BC239" i="3"/>
  <c r="BD239" i="3"/>
  <c r="BF239" i="3" s="1"/>
  <c r="BB239" i="3"/>
  <c r="BC227" i="3"/>
  <c r="BB227" i="3"/>
  <c r="BB246" i="3"/>
  <c r="BD246" i="3" s="1"/>
  <c r="BF246" i="3" s="1"/>
  <c r="BB139" i="3"/>
  <c r="BC152" i="3"/>
  <c r="BC70" i="3"/>
  <c r="BB70" i="3"/>
  <c r="BC14" i="3"/>
  <c r="BB14" i="3"/>
  <c r="BB47" i="3"/>
  <c r="BD47" i="3" s="1"/>
  <c r="BF47" i="3"/>
  <c r="BC110" i="3"/>
  <c r="BB110" i="3"/>
  <c r="BA669" i="4"/>
  <c r="BA440" i="4"/>
  <c r="BA757" i="4"/>
  <c r="BB28" i="3"/>
  <c r="BD28" i="3"/>
  <c r="BF28" i="3" s="1"/>
  <c r="BB197" i="3"/>
  <c r="BD197" i="3" s="1"/>
  <c r="BF197" i="3"/>
  <c r="BG197" i="3" s="1"/>
  <c r="BA904" i="4"/>
  <c r="BA100" i="4"/>
  <c r="BC84" i="3"/>
  <c r="BB193" i="3"/>
  <c r="BD193" i="3"/>
  <c r="BF193" i="3" s="1"/>
  <c r="BB201" i="3"/>
  <c r="BD201" i="3" s="1"/>
  <c r="BF201" i="3" s="1"/>
  <c r="BB31" i="3"/>
  <c r="BD31" i="3"/>
  <c r="BF31" i="3" s="1"/>
  <c r="BB74" i="3"/>
  <c r="BA1234" i="4"/>
  <c r="AZ239" i="4"/>
  <c r="AZ691" i="4"/>
  <c r="BA56" i="4"/>
  <c r="BA790" i="4"/>
  <c r="BA1225" i="4"/>
  <c r="BB9" i="3"/>
  <c r="BB191" i="3"/>
  <c r="BB79" i="3"/>
  <c r="BC48" i="3"/>
  <c r="BB48" i="3"/>
  <c r="BB87" i="3"/>
  <c r="BA415" i="4"/>
  <c r="BA690" i="4"/>
  <c r="BA583" i="4"/>
  <c r="AZ292" i="4"/>
  <c r="BA739" i="4"/>
  <c r="BA49" i="4"/>
  <c r="BL652" i="1"/>
  <c r="BD765" i="1"/>
  <c r="BS765" i="1" s="1"/>
  <c r="BS506" i="2"/>
  <c r="CH506" i="2" s="1"/>
  <c r="AO126" i="3"/>
  <c r="AP126" i="3"/>
  <c r="AO144" i="3"/>
  <c r="AP144" i="3"/>
  <c r="AO64" i="3"/>
  <c r="AP64" i="3"/>
  <c r="AQ64" i="3" s="1"/>
  <c r="AS64" i="3" s="1"/>
  <c r="AT64" i="3" s="1"/>
  <c r="BD740" i="1"/>
  <c r="BS740" i="1" s="1"/>
  <c r="BD252" i="1"/>
  <c r="BS252" i="1" s="1"/>
  <c r="BS166" i="2"/>
  <c r="CJ166" i="2" s="1"/>
  <c r="BS438" i="2"/>
  <c r="CH438" i="2" s="1"/>
  <c r="BS420" i="2"/>
  <c r="CH420" i="2" s="1"/>
  <c r="BS330" i="2"/>
  <c r="CH330" i="2" s="1"/>
  <c r="AW583" i="2"/>
  <c r="AO227" i="3"/>
  <c r="AQ227" i="3" s="1"/>
  <c r="AS227" i="3" s="1"/>
  <c r="AT227" i="3" s="1"/>
  <c r="AP227" i="3"/>
  <c r="AP29" i="3"/>
  <c r="AO29" i="3"/>
  <c r="AO61" i="3"/>
  <c r="AP61" i="3"/>
  <c r="AP36" i="3"/>
  <c r="AO36" i="3"/>
  <c r="BC66" i="3"/>
  <c r="BD66" i="3" s="1"/>
  <c r="BF66" i="3" s="1"/>
  <c r="BB66" i="3"/>
  <c r="BS437" i="2"/>
  <c r="CJ437" i="2" s="1"/>
  <c r="BS469" i="2"/>
  <c r="CJ469" i="2" s="1"/>
  <c r="BS236" i="2"/>
  <c r="CJ236" i="2" s="1"/>
  <c r="BS213" i="2"/>
  <c r="CJ213" i="2" s="1"/>
  <c r="BS413" i="2"/>
  <c r="CJ413" i="2" s="1"/>
  <c r="BK525" i="2"/>
  <c r="AP60" i="3"/>
  <c r="AO60" i="3"/>
  <c r="AP16" i="3"/>
  <c r="AO16" i="3"/>
  <c r="BC179" i="3"/>
  <c r="BB179" i="3"/>
  <c r="BS510" i="2"/>
  <c r="BS244" i="2"/>
  <c r="CJ244" i="2" s="1"/>
  <c r="BS53" i="2"/>
  <c r="CH53" i="2" s="1"/>
  <c r="BS436" i="2"/>
  <c r="CH436" i="2" s="1"/>
  <c r="AO43" i="3"/>
  <c r="BC231" i="3"/>
  <c r="AP250" i="3"/>
  <c r="AO250" i="3"/>
  <c r="AO24" i="3"/>
  <c r="AP193" i="3"/>
  <c r="AO193" i="3"/>
  <c r="AP51" i="3"/>
  <c r="AO51" i="3"/>
  <c r="AP53" i="3"/>
  <c r="AO53" i="3"/>
  <c r="AO241" i="3"/>
  <c r="AP241" i="3"/>
  <c r="AO226" i="3"/>
  <c r="AP226" i="3"/>
  <c r="AO143" i="3"/>
  <c r="AP143" i="3"/>
  <c r="BB176" i="3"/>
  <c r="BC176" i="3"/>
  <c r="AP71" i="3"/>
  <c r="AO71" i="3"/>
  <c r="AO8" i="3"/>
  <c r="AP8" i="3"/>
  <c r="AO164" i="3"/>
  <c r="AP164" i="3"/>
  <c r="AP30" i="3"/>
  <c r="AO30" i="3"/>
  <c r="AP197" i="3"/>
  <c r="AO197" i="3"/>
  <c r="BS219" i="2"/>
  <c r="CH219" i="2" s="1"/>
  <c r="BS346" i="2"/>
  <c r="BS113" i="2"/>
  <c r="BB224" i="3"/>
  <c r="AP202" i="3"/>
  <c r="AP204" i="3"/>
  <c r="AO229" i="3"/>
  <c r="AQ229" i="3" s="1"/>
  <c r="AS229" i="3" s="1"/>
  <c r="AT229" i="3" s="1"/>
  <c r="AO120" i="3"/>
  <c r="AO123" i="3"/>
  <c r="AP150" i="3"/>
  <c r="AO140" i="3"/>
  <c r="AP151" i="3"/>
  <c r="AO127" i="3"/>
  <c r="AP172" i="3"/>
  <c r="AU172" i="3"/>
  <c r="BL172" i="3" s="1"/>
  <c r="AP153" i="3"/>
  <c r="AO153" i="3"/>
  <c r="BC141" i="3"/>
  <c r="BB141" i="3"/>
  <c r="BC71" i="3"/>
  <c r="AP142" i="3"/>
  <c r="AO142" i="3"/>
  <c r="AO102" i="3"/>
  <c r="AP102" i="3"/>
  <c r="AP5" i="3"/>
  <c r="AO5" i="3"/>
  <c r="AO46" i="3"/>
  <c r="AP46" i="3"/>
  <c r="AP63" i="3"/>
  <c r="AO63" i="3"/>
  <c r="BL52" i="3"/>
  <c r="AP11" i="3"/>
  <c r="AO11" i="3"/>
  <c r="AP213" i="3"/>
  <c r="AO213" i="3"/>
  <c r="AP214" i="3"/>
  <c r="AO214" i="3"/>
  <c r="BL214" i="3"/>
  <c r="AP97" i="3"/>
  <c r="AO97" i="3"/>
  <c r="AQ97" i="3"/>
  <c r="AS97" i="3" s="1"/>
  <c r="AT97" i="3" s="1"/>
  <c r="AP92" i="3"/>
  <c r="AQ92" i="3" s="1"/>
  <c r="AS92" i="3" s="1"/>
  <c r="AT92" i="3" s="1"/>
  <c r="AP47" i="3"/>
  <c r="AP189" i="3"/>
  <c r="AQ189" i="3" s="1"/>
  <c r="AS189" i="3" s="1"/>
  <c r="AT189" i="3" s="1"/>
  <c r="AO189" i="3"/>
  <c r="AO182" i="3"/>
  <c r="AQ182" i="3" s="1"/>
  <c r="AS182" i="3" s="1"/>
  <c r="AT182" i="3" s="1"/>
  <c r="AP182" i="3"/>
  <c r="BB105" i="3"/>
  <c r="BD105" i="3" s="1"/>
  <c r="BF105" i="3" s="1"/>
  <c r="BC105" i="3"/>
  <c r="AP183" i="3"/>
  <c r="AO183" i="3"/>
  <c r="BC107" i="3"/>
  <c r="AS1395" i="4"/>
  <c r="AS998" i="4"/>
  <c r="BB198" i="3"/>
  <c r="AO42" i="3"/>
  <c r="AP199" i="3"/>
  <c r="AO199" i="3"/>
  <c r="AQ199" i="3" s="1"/>
  <c r="AS199" i="3" s="1"/>
  <c r="AT199" i="3" s="1"/>
  <c r="BK199" i="3" s="1"/>
  <c r="AP228" i="3"/>
  <c r="BB206" i="3"/>
  <c r="AO230" i="3"/>
  <c r="BB247" i="3"/>
  <c r="AO207" i="3"/>
  <c r="BB231" i="3"/>
  <c r="AO248" i="3"/>
  <c r="AP232" i="3"/>
  <c r="AO232" i="3"/>
  <c r="AP173" i="3"/>
  <c r="AO173" i="3"/>
  <c r="AO22" i="3"/>
  <c r="AP3" i="3"/>
  <c r="AO3" i="3"/>
  <c r="AP9" i="3"/>
  <c r="AO9" i="3"/>
  <c r="BL9" i="3"/>
  <c r="BC63" i="3"/>
  <c r="AP192" i="3"/>
  <c r="AO192" i="3"/>
  <c r="AO10" i="3"/>
  <c r="AP10" i="3"/>
  <c r="AP211" i="3"/>
  <c r="AP50" i="3"/>
  <c r="AO50" i="3"/>
  <c r="BL50" i="3"/>
  <c r="AP31" i="3"/>
  <c r="AO31" i="3"/>
  <c r="AP52" i="3"/>
  <c r="AO52" i="3"/>
  <c r="AQ52" i="3" s="1"/>
  <c r="AS52" i="3" s="1"/>
  <c r="AT52" i="3" s="1"/>
  <c r="BK52" i="3" s="1"/>
  <c r="AP33" i="3"/>
  <c r="AO33" i="3"/>
  <c r="AO54" i="3"/>
  <c r="AP54" i="3"/>
  <c r="AP13" i="3"/>
  <c r="AO13" i="3"/>
  <c r="AP215" i="3"/>
  <c r="AP118" i="3"/>
  <c r="AO118" i="3"/>
  <c r="AP75" i="3"/>
  <c r="AO75" i="3"/>
  <c r="AP219" i="3"/>
  <c r="AO219" i="3"/>
  <c r="AO91" i="3"/>
  <c r="AP91" i="3"/>
  <c r="AQ91" i="3" s="1"/>
  <c r="AS91" i="3" s="1"/>
  <c r="AT91" i="3" s="1"/>
  <c r="BK91" i="3" s="1"/>
  <c r="AO99" i="3"/>
  <c r="AP99" i="3"/>
  <c r="AO162" i="3"/>
  <c r="AP162" i="3"/>
  <c r="AQ162" i="3" s="1"/>
  <c r="AS162" i="3" s="1"/>
  <c r="AT162" i="3" s="1"/>
  <c r="BB163" i="3"/>
  <c r="BC163" i="3"/>
  <c r="AP181" i="3"/>
  <c r="AO181" i="3"/>
  <c r="AQ181" i="3" s="1"/>
  <c r="AS181" i="3" s="1"/>
  <c r="AT181" i="3" s="1"/>
  <c r="BC133" i="3"/>
  <c r="BA1322" i="4"/>
  <c r="AP949" i="4"/>
  <c r="AS997" i="4"/>
  <c r="BS239" i="2"/>
  <c r="CH239" i="2" s="1"/>
  <c r="BS417" i="2"/>
  <c r="BS314" i="2"/>
  <c r="CJ314" i="2" s="1"/>
  <c r="AP238" i="3"/>
  <c r="AO239" i="3"/>
  <c r="BB200" i="3"/>
  <c r="AO225" i="3"/>
  <c r="AU241" i="3"/>
  <c r="AP201" i="3"/>
  <c r="AO201" i="3"/>
  <c r="AQ201" i="3" s="1"/>
  <c r="AS201" i="3" s="1"/>
  <c r="AT201" i="3" s="1"/>
  <c r="BK201" i="3" s="1"/>
  <c r="AO203" i="3"/>
  <c r="BB44" i="3"/>
  <c r="BD44" i="3" s="1"/>
  <c r="BF44" i="3" s="1"/>
  <c r="AP246" i="3"/>
  <c r="AO208" i="3"/>
  <c r="AP121" i="3"/>
  <c r="AO121" i="3"/>
  <c r="AQ121" i="3" s="1"/>
  <c r="AS121" i="3" s="1"/>
  <c r="AT121" i="3" s="1"/>
  <c r="AU176" i="3"/>
  <c r="AP124" i="3"/>
  <c r="AO124" i="3"/>
  <c r="AQ124" i="3" s="1"/>
  <c r="AS124" i="3" s="1"/>
  <c r="AT124" i="3" s="1"/>
  <c r="BK124" i="3" s="1"/>
  <c r="BL124" i="3"/>
  <c r="BB146" i="3"/>
  <c r="AO170" i="3"/>
  <c r="AO70" i="3"/>
  <c r="AO72" i="3"/>
  <c r="AP72" i="3"/>
  <c r="AQ72" i="3" s="1"/>
  <c r="AS72" i="3" s="1"/>
  <c r="AT72" i="3" s="1"/>
  <c r="BK72" i="3" s="1"/>
  <c r="AP155" i="3"/>
  <c r="AP128" i="3"/>
  <c r="AO128" i="3"/>
  <c r="BL128" i="3"/>
  <c r="AP21" i="3"/>
  <c r="AO21" i="3"/>
  <c r="BC21" i="3"/>
  <c r="AO23" i="3"/>
  <c r="AO25" i="3"/>
  <c r="AP25" i="3"/>
  <c r="AP26" i="3"/>
  <c r="AP27" i="3"/>
  <c r="AQ27" i="3" s="1"/>
  <c r="AS27" i="3" s="1"/>
  <c r="AT27" i="3" s="1"/>
  <c r="AO27" i="3"/>
  <c r="BB7" i="3"/>
  <c r="BC8" i="3"/>
  <c r="BD8" i="3" s="1"/>
  <c r="BF8" i="3" s="1"/>
  <c r="BB8" i="3"/>
  <c r="AP234" i="3"/>
  <c r="AO234" i="3"/>
  <c r="AQ234" i="3" s="1"/>
  <c r="AS234" i="3" s="1"/>
  <c r="AT234" i="3" s="1"/>
  <c r="BK234" i="3" s="1"/>
  <c r="AO12" i="3"/>
  <c r="AP12" i="3"/>
  <c r="AO119" i="3"/>
  <c r="AO74" i="3"/>
  <c r="AP74" i="3"/>
  <c r="AP222" i="3"/>
  <c r="BC88" i="3"/>
  <c r="BB88" i="3"/>
  <c r="BD88" i="3" s="1"/>
  <c r="BF88" i="3" s="1"/>
  <c r="AP19" i="3"/>
  <c r="AO19" i="3"/>
  <c r="AP78" i="3"/>
  <c r="AO78" i="3"/>
  <c r="AP37" i="3"/>
  <c r="AO37" i="3"/>
  <c r="AP167" i="3"/>
  <c r="BB185" i="3"/>
  <c r="AO186" i="3"/>
  <c r="AQ186" i="3" s="1"/>
  <c r="AS186" i="3" s="1"/>
  <c r="AT186" i="3" s="1"/>
  <c r="BK186" i="3" s="1"/>
  <c r="AS1394" i="4"/>
  <c r="AS956" i="4"/>
  <c r="AS1371" i="4"/>
  <c r="AO35" i="3"/>
  <c r="AP35" i="3"/>
  <c r="AP216" i="3"/>
  <c r="AO216" i="3"/>
  <c r="AO81" i="3"/>
  <c r="AP81" i="3"/>
  <c r="AO96" i="3"/>
  <c r="BB98" i="3"/>
  <c r="AP38" i="3"/>
  <c r="AO38" i="3"/>
  <c r="AQ38" i="3" s="1"/>
  <c r="AS38" i="3" s="1"/>
  <c r="AT38" i="3" s="1"/>
  <c r="BK38" i="3" s="1"/>
  <c r="BB39" i="3"/>
  <c r="AP40" i="3"/>
  <c r="AO40" i="3"/>
  <c r="AO48" i="3"/>
  <c r="AO190" i="3"/>
  <c r="AP110" i="3"/>
  <c r="AO110" i="3"/>
  <c r="AQ110" i="3" s="1"/>
  <c r="AS110" i="3" s="1"/>
  <c r="AT110" i="3" s="1"/>
  <c r="AO165" i="3"/>
  <c r="BC166" i="3"/>
  <c r="BD166" i="3" s="1"/>
  <c r="BF166" i="3" s="1"/>
  <c r="BB166" i="3"/>
  <c r="BC180" i="3"/>
  <c r="BB107" i="3"/>
  <c r="AP168" i="3"/>
  <c r="AO168" i="3"/>
  <c r="BC108" i="3"/>
  <c r="AP95" i="3"/>
  <c r="AO95" i="3"/>
  <c r="BA1317" i="4"/>
  <c r="AS1078" i="4"/>
  <c r="BB199" i="3"/>
  <c r="AU204" i="3"/>
  <c r="BB232" i="3"/>
  <c r="AP233" i="3"/>
  <c r="AO210" i="3"/>
  <c r="AP175" i="3"/>
  <c r="AO176" i="3"/>
  <c r="AO122" i="3"/>
  <c r="AQ122" i="3" s="1"/>
  <c r="AS122" i="3" s="1"/>
  <c r="AT122" i="3" s="1"/>
  <c r="BK122" i="3" s="1"/>
  <c r="AP177" i="3"/>
  <c r="AO145" i="3"/>
  <c r="AP154" i="3"/>
  <c r="AU154" i="3"/>
  <c r="BL154" i="3" s="1"/>
  <c r="AO155" i="3"/>
  <c r="AQ155" i="3" s="1"/>
  <c r="AS155" i="3" s="1"/>
  <c r="AT155" i="3" s="1"/>
  <c r="AO174" i="3"/>
  <c r="AP129" i="3"/>
  <c r="AU129" i="3"/>
  <c r="BL129" i="3" s="1"/>
  <c r="AO103" i="3"/>
  <c r="BB3" i="3"/>
  <c r="AP157" i="3"/>
  <c r="AU157" i="3"/>
  <c r="AO26" i="3"/>
  <c r="AO6" i="3"/>
  <c r="AO191" i="3"/>
  <c r="AP158" i="3"/>
  <c r="AU158" i="3"/>
  <c r="BL158" i="3" s="1"/>
  <c r="AO62" i="3"/>
  <c r="AP159" i="3"/>
  <c r="AU159" i="3"/>
  <c r="BL159" i="3" s="1"/>
  <c r="AO160" i="3"/>
  <c r="AO235" i="3"/>
  <c r="AP237" i="3"/>
  <c r="AQ237" i="3" s="1"/>
  <c r="AS237" i="3" s="1"/>
  <c r="AT237" i="3" s="1"/>
  <c r="BK237" i="3" s="1"/>
  <c r="AU237" i="3"/>
  <c r="AO211" i="3"/>
  <c r="AQ211" i="3" s="1"/>
  <c r="AS211" i="3" s="1"/>
  <c r="AT211" i="3" s="1"/>
  <c r="AO14" i="3"/>
  <c r="AO34" i="3"/>
  <c r="AO55" i="3"/>
  <c r="AO56" i="3"/>
  <c r="AO15" i="3"/>
  <c r="AO57" i="3"/>
  <c r="AO217" i="3"/>
  <c r="AP76" i="3"/>
  <c r="AU222" i="3"/>
  <c r="BL222" i="3" s="1"/>
  <c r="AO147" i="3"/>
  <c r="AP88" i="3"/>
  <c r="AO88" i="3"/>
  <c r="AO100" i="3"/>
  <c r="AO89" i="3"/>
  <c r="AQ89" i="3" s="1"/>
  <c r="AS89" i="3" s="1"/>
  <c r="AT89" i="3" s="1"/>
  <c r="BK89" i="3" s="1"/>
  <c r="BC20" i="3"/>
  <c r="BD20" i="3" s="1"/>
  <c r="BF20" i="3" s="1"/>
  <c r="BG20" i="3" s="1"/>
  <c r="BH20" i="3" s="1"/>
  <c r="BI20" i="3" s="1"/>
  <c r="BL20" i="3" s="1"/>
  <c r="BB20" i="3"/>
  <c r="AP90" i="3"/>
  <c r="AQ90" i="3" s="1"/>
  <c r="AS90" i="3" s="1"/>
  <c r="AT90" i="3" s="1"/>
  <c r="BC78" i="3"/>
  <c r="AO138" i="3"/>
  <c r="BD138" i="3"/>
  <c r="BF138" i="3" s="1"/>
  <c r="AP115" i="3"/>
  <c r="AQ115" i="3" s="1"/>
  <c r="AS115" i="3" s="1"/>
  <c r="AT115" i="3" s="1"/>
  <c r="BK115" i="3" s="1"/>
  <c r="AO115" i="3"/>
  <c r="AO93" i="3"/>
  <c r="BB93" i="3"/>
  <c r="BD93" i="3"/>
  <c r="BF93" i="3" s="1"/>
  <c r="BG93" i="3" s="1"/>
  <c r="BH93" i="3" s="1"/>
  <c r="BI93" i="3" s="1"/>
  <c r="BL93" i="3" s="1"/>
  <c r="AO148" i="3"/>
  <c r="AQ148" i="3" s="1"/>
  <c r="AS148" i="3" s="1"/>
  <c r="AT148" i="3" s="1"/>
  <c r="BK148" i="3" s="1"/>
  <c r="BB148" i="3"/>
  <c r="BD148" i="3" s="1"/>
  <c r="BF148" i="3" s="1"/>
  <c r="BB178" i="3"/>
  <c r="AU105" i="3"/>
  <c r="AO83" i="3"/>
  <c r="AO179" i="3"/>
  <c r="BB195" i="3"/>
  <c r="BD195" i="3" s="1"/>
  <c r="BF195" i="3" s="1"/>
  <c r="AO106" i="3"/>
  <c r="BB196" i="3"/>
  <c r="AP184" i="3"/>
  <c r="AO184" i="3"/>
  <c r="AQ184" i="3" s="1"/>
  <c r="AS184" i="3" s="1"/>
  <c r="AT184" i="3" s="1"/>
  <c r="BC167" i="3"/>
  <c r="AP185" i="3"/>
  <c r="AO185" i="3"/>
  <c r="AP109" i="3"/>
  <c r="AO109" i="3"/>
  <c r="AP132" i="3"/>
  <c r="AO132" i="3"/>
  <c r="AU133" i="3"/>
  <c r="AO59" i="3"/>
  <c r="BB113" i="3"/>
  <c r="BD113" i="3"/>
  <c r="BF113" i="3" s="1"/>
  <c r="BJ113" i="3" s="1"/>
  <c r="AO187" i="3"/>
  <c r="AU114" i="3"/>
  <c r="BL114" i="3" s="1"/>
  <c r="AP94" i="3"/>
  <c r="AO94" i="3"/>
  <c r="BC82" i="3"/>
  <c r="BB82" i="3"/>
  <c r="AS984" i="4"/>
  <c r="BJ984" i="4" s="1"/>
  <c r="AS1426" i="4"/>
  <c r="AS967" i="4"/>
  <c r="BJ967" i="4" s="1"/>
  <c r="AN1012" i="4"/>
  <c r="AS955" i="4"/>
  <c r="AP42" i="3"/>
  <c r="AP225" i="3"/>
  <c r="AO202" i="3"/>
  <c r="AQ202" i="3" s="1"/>
  <c r="AS202" i="3" s="1"/>
  <c r="AT202" i="3" s="1"/>
  <c r="BK202" i="3" s="1"/>
  <c r="AO204" i="3"/>
  <c r="AQ204" i="3"/>
  <c r="AS204" i="3" s="1"/>
  <c r="AT204" i="3" s="1"/>
  <c r="BK204" i="3" s="1"/>
  <c r="AO228" i="3"/>
  <c r="AP230" i="3"/>
  <c r="AP207" i="3"/>
  <c r="AP248" i="3"/>
  <c r="AO150" i="3"/>
  <c r="AP140" i="3"/>
  <c r="AO151" i="3"/>
  <c r="AQ151" i="3" s="1"/>
  <c r="AS151" i="3" s="1"/>
  <c r="AT151" i="3" s="1"/>
  <c r="AP127" i="3"/>
  <c r="AP22" i="3"/>
  <c r="AO212" i="3"/>
  <c r="AO222" i="3"/>
  <c r="AQ222" i="3" s="1"/>
  <c r="AS222" i="3"/>
  <c r="AT222" i="3" s="1"/>
  <c r="BK222" i="3" s="1"/>
  <c r="AP223" i="3"/>
  <c r="AO223" i="3"/>
  <c r="AO20" i="3"/>
  <c r="BB78" i="3"/>
  <c r="BB101" i="3"/>
  <c r="AP79" i="3"/>
  <c r="AQ79" i="3" s="1"/>
  <c r="AS79" i="3" s="1"/>
  <c r="AT79" i="3" s="1"/>
  <c r="AO79" i="3"/>
  <c r="AP96" i="3"/>
  <c r="BB37" i="3"/>
  <c r="AP161" i="3"/>
  <c r="AO161" i="3"/>
  <c r="BC98" i="3"/>
  <c r="BD98" i="3" s="1"/>
  <c r="BF98" i="3" s="1"/>
  <c r="BC93" i="3"/>
  <c r="BC39" i="3"/>
  <c r="BC148" i="3"/>
  <c r="AP48" i="3"/>
  <c r="AQ48" i="3" s="1"/>
  <c r="AS48" i="3" s="1"/>
  <c r="AT48" i="3" s="1"/>
  <c r="BK48" i="3" s="1"/>
  <c r="AP163" i="3"/>
  <c r="AP190" i="3"/>
  <c r="AP65" i="3"/>
  <c r="AO65" i="3"/>
  <c r="AP165" i="3"/>
  <c r="AO105" i="3"/>
  <c r="AP84" i="3"/>
  <c r="AP85" i="3"/>
  <c r="BC185" i="3"/>
  <c r="BD185" i="3" s="1"/>
  <c r="BF185" i="3" s="1"/>
  <c r="BC186" i="3"/>
  <c r="AO114" i="3"/>
  <c r="BA774" i="4"/>
  <c r="BA1103" i="4"/>
  <c r="AS1134" i="4"/>
  <c r="AS1207" i="4"/>
  <c r="BJ1207" i="4" s="1"/>
  <c r="AS1286" i="4"/>
  <c r="AS528" i="4"/>
  <c r="AS1013" i="4"/>
  <c r="AS1265" i="4"/>
  <c r="AM1118" i="4"/>
  <c r="AS1334" i="4"/>
  <c r="AS1407" i="4"/>
  <c r="AS1016" i="4"/>
  <c r="AS718" i="4"/>
  <c r="AS720" i="4"/>
  <c r="AS679" i="4"/>
  <c r="AS1175" i="4"/>
  <c r="AU54" i="3"/>
  <c r="BB58" i="3"/>
  <c r="AP119" i="3"/>
  <c r="AU119" i="3"/>
  <c r="AO218" i="3"/>
  <c r="AP221" i="3"/>
  <c r="AU221" i="3"/>
  <c r="BL221" i="3" s="1"/>
  <c r="AO17" i="3"/>
  <c r="BB130" i="3"/>
  <c r="AP41" i="3"/>
  <c r="AQ41" i="3" s="1"/>
  <c r="AS41" i="3" s="1"/>
  <c r="AT41" i="3" s="1"/>
  <c r="AP149" i="3"/>
  <c r="AU149" i="3"/>
  <c r="BL149" i="3" s="1"/>
  <c r="AO112" i="3"/>
  <c r="AO67" i="3"/>
  <c r="BB184" i="3"/>
  <c r="BD184" i="3" s="1"/>
  <c r="BF184" i="3" s="1"/>
  <c r="AO85" i="3"/>
  <c r="BB168" i="3"/>
  <c r="AP68" i="3"/>
  <c r="AP169" i="3"/>
  <c r="AO87" i="3"/>
  <c r="AO135" i="3"/>
  <c r="AO136" i="3"/>
  <c r="AS1390" i="4"/>
  <c r="AS1372" i="4"/>
  <c r="AM893" i="4"/>
  <c r="AS1450" i="4"/>
  <c r="AS949" i="4"/>
  <c r="AS1001" i="4"/>
  <c r="AN1120" i="4"/>
  <c r="AS1421" i="4"/>
  <c r="AS1264" i="4"/>
  <c r="AS780" i="4"/>
  <c r="AS1236" i="4"/>
  <c r="BB180" i="3"/>
  <c r="BB167" i="3"/>
  <c r="BD167" i="3" s="1"/>
  <c r="BF167" i="3" s="1"/>
  <c r="BB108" i="3"/>
  <c r="BB186" i="3"/>
  <c r="BB133" i="3"/>
  <c r="BD133" i="3" s="1"/>
  <c r="BF133" i="3" s="1"/>
  <c r="AP59" i="3"/>
  <c r="AQ59" i="3" s="1"/>
  <c r="AS59" i="3" s="1"/>
  <c r="AT59" i="3" s="1"/>
  <c r="AP187" i="3"/>
  <c r="AM1450" i="4"/>
  <c r="AS1214" i="4"/>
  <c r="AS1422" i="4"/>
  <c r="AS716" i="4"/>
  <c r="AS1080" i="4"/>
  <c r="AS1017" i="4"/>
  <c r="AS776" i="4"/>
  <c r="AS1172" i="4"/>
  <c r="AS973" i="4"/>
  <c r="AM864" i="4"/>
  <c r="AS1117" i="4"/>
  <c r="AS1144" i="4"/>
  <c r="AS676" i="4"/>
  <c r="AS702" i="4"/>
  <c r="AS474" i="4"/>
  <c r="AS636" i="4"/>
  <c r="BJ636" i="4" s="1"/>
  <c r="AS253" i="4"/>
  <c r="AS429" i="4"/>
  <c r="AS142" i="4"/>
  <c r="AS441" i="4"/>
  <c r="AS750" i="4"/>
  <c r="AS89" i="4"/>
  <c r="AM558" i="4"/>
  <c r="AS849" i="4"/>
  <c r="AS1067" i="4"/>
  <c r="AS361" i="4"/>
  <c r="AS1180" i="4"/>
  <c r="AS326" i="4"/>
  <c r="AS827" i="4"/>
  <c r="AS848" i="4"/>
  <c r="AS558" i="4"/>
  <c r="AS1292" i="4"/>
  <c r="AS1068" i="4"/>
  <c r="AS394" i="4"/>
  <c r="AS494" i="4"/>
  <c r="AS106" i="4"/>
  <c r="BJ106" i="4" s="1"/>
  <c r="AS658" i="4"/>
  <c r="AS797" i="4"/>
  <c r="AS73" i="4"/>
  <c r="BJ73" i="4" s="1"/>
  <c r="AS963" i="4"/>
  <c r="AS66" i="4"/>
  <c r="AS930" i="4"/>
  <c r="AS82" i="4"/>
  <c r="AS442" i="4"/>
  <c r="AS520" i="4"/>
  <c r="AS342" i="4"/>
  <c r="AS94" i="4"/>
  <c r="AS328" i="4"/>
  <c r="AS250" i="4"/>
  <c r="AS483" i="4"/>
  <c r="AS484" i="4"/>
  <c r="AS659" i="4"/>
  <c r="AS478" i="4"/>
  <c r="AS759" i="4"/>
  <c r="AS376" i="4"/>
  <c r="AS232" i="4"/>
  <c r="AS847" i="4"/>
  <c r="AS251" i="4"/>
  <c r="AS878" i="4"/>
  <c r="AS416" i="4"/>
  <c r="AS27" i="4"/>
  <c r="AS872" i="4"/>
  <c r="AS41" i="4"/>
  <c r="AS975" i="4"/>
  <c r="AS229" i="4"/>
  <c r="AS372" i="4"/>
  <c r="AS395" i="4"/>
  <c r="AS666" i="4"/>
  <c r="AS1046" i="4"/>
  <c r="BJ1046" i="4" s="1"/>
  <c r="AS238" i="4"/>
  <c r="AS316" i="4"/>
  <c r="AS1301" i="4"/>
  <c r="AS518" i="4"/>
  <c r="AS741" i="4"/>
  <c r="AS638" i="4"/>
  <c r="AS565" i="4"/>
  <c r="AS988" i="4"/>
  <c r="AS1204" i="4"/>
  <c r="AS350" i="4"/>
  <c r="AS577" i="4"/>
  <c r="AS682" i="4"/>
  <c r="AS113" i="4"/>
  <c r="AS1247" i="4"/>
  <c r="AS75" i="4"/>
  <c r="AS919" i="4"/>
  <c r="AS1153" i="4"/>
  <c r="AS60" i="4"/>
  <c r="AS671" i="4"/>
  <c r="AS1159" i="4"/>
  <c r="AS869" i="4"/>
  <c r="AS411" i="4"/>
  <c r="AS346" i="4"/>
  <c r="AS991" i="4"/>
  <c r="AS351" i="4"/>
  <c r="AS579" i="4"/>
  <c r="AS244" i="4"/>
  <c r="AS40" i="4"/>
  <c r="AS1072" i="4"/>
  <c r="AS1241" i="4"/>
  <c r="BA754" i="4"/>
  <c r="AS1229" i="4"/>
  <c r="AS601" i="4"/>
  <c r="AS1311" i="4"/>
  <c r="AS1089" i="4"/>
  <c r="AS1221" i="4"/>
  <c r="BJ1221" i="4" s="1"/>
  <c r="AM382" i="4"/>
  <c r="AS708" i="4"/>
  <c r="AS1242" i="4"/>
  <c r="AS927" i="4"/>
  <c r="BJ927" i="4" s="1"/>
  <c r="AS368" i="4"/>
  <c r="BJ368" i="4" s="1"/>
  <c r="AS145" i="4"/>
  <c r="AS1310" i="4"/>
  <c r="AS319" i="4"/>
  <c r="BJ319" i="4" s="1"/>
  <c r="AS427" i="4"/>
  <c r="AS1198" i="4"/>
  <c r="AS1050" i="4"/>
  <c r="AS822" i="4"/>
  <c r="BJ822" i="4" s="1"/>
  <c r="AS862" i="4"/>
  <c r="BA862" i="4"/>
  <c r="AS686" i="4"/>
  <c r="AS489" i="4"/>
  <c r="AS834" i="4"/>
  <c r="BJ834" i="4" s="1"/>
  <c r="AS1357" i="4"/>
  <c r="AS711" i="4"/>
  <c r="AS863" i="4"/>
  <c r="AS101" i="4"/>
  <c r="BJ101" i="4" s="1"/>
  <c r="AS1315" i="4"/>
  <c r="BJ1315" i="4" s="1"/>
  <c r="AS268" i="4"/>
  <c r="BJ268" i="4" s="1"/>
  <c r="AS1028" i="4"/>
  <c r="BJ1028" i="4" s="1"/>
  <c r="AS392" i="4"/>
  <c r="AS1122" i="4"/>
  <c r="AS6" i="4"/>
  <c r="AS266" i="4"/>
  <c r="BJ266" i="4" s="1"/>
  <c r="AS1366" i="4"/>
  <c r="AS1271" i="4"/>
  <c r="AS755" i="4"/>
  <c r="AS608" i="4"/>
  <c r="AS1060" i="4"/>
  <c r="AS1442" i="4"/>
  <c r="BA1387" i="4"/>
  <c r="AS1362" i="4"/>
  <c r="BA1443" i="4"/>
  <c r="AS905" i="4"/>
  <c r="BJ93" i="3"/>
  <c r="BJ47" i="3"/>
  <c r="BG47" i="3"/>
  <c r="BG246" i="3"/>
  <c r="BH246" i="3" s="1"/>
  <c r="BJ246" i="3"/>
  <c r="BG239" i="3"/>
  <c r="BJ239" i="3"/>
  <c r="BG105" i="3"/>
  <c r="BH105" i="3" s="1"/>
  <c r="BI105" i="3" s="1"/>
  <c r="BL105" i="3" s="1"/>
  <c r="BJ105" i="3"/>
  <c r="BG150" i="3"/>
  <c r="BL237" i="3"/>
  <c r="BL157" i="3"/>
  <c r="AQ35" i="3"/>
  <c r="AS35" i="3" s="1"/>
  <c r="AT35" i="3" s="1"/>
  <c r="AQ119" i="3"/>
  <c r="AS119" i="3" s="1"/>
  <c r="AT119" i="3" s="1"/>
  <c r="BK119" i="3" s="1"/>
  <c r="AQ225" i="3"/>
  <c r="AS225" i="3"/>
  <c r="AT225" i="3" s="1"/>
  <c r="BK225" i="3" s="1"/>
  <c r="AQ99" i="3"/>
  <c r="AS99" i="3"/>
  <c r="AT99" i="3" s="1"/>
  <c r="AQ22" i="3"/>
  <c r="AS22" i="3" s="1"/>
  <c r="AT22" i="3" s="1"/>
  <c r="AQ207" i="3"/>
  <c r="AS207" i="3" s="1"/>
  <c r="AT207" i="3" s="1"/>
  <c r="BK207" i="3" s="1"/>
  <c r="AQ46" i="3"/>
  <c r="AS46" i="3" s="1"/>
  <c r="AT46" i="3" s="1"/>
  <c r="AQ127" i="3"/>
  <c r="AS127" i="3" s="1"/>
  <c r="AT127" i="3" s="1"/>
  <c r="BK127" i="3" s="1"/>
  <c r="AQ143" i="3"/>
  <c r="AS143" i="3" s="1"/>
  <c r="AT143" i="3" s="1"/>
  <c r="CH213" i="2"/>
  <c r="BG75" i="3"/>
  <c r="BJ75" i="3"/>
  <c r="BJ109" i="3"/>
  <c r="BG109" i="3"/>
  <c r="BD228" i="3"/>
  <c r="BF228" i="3" s="1"/>
  <c r="BG228" i="3" s="1"/>
  <c r="BH228" i="3" s="1"/>
  <c r="BD173" i="3"/>
  <c r="BF173" i="3" s="1"/>
  <c r="BG173" i="3" s="1"/>
  <c r="BD95" i="3"/>
  <c r="BF95" i="3" s="1"/>
  <c r="BG95" i="3" s="1"/>
  <c r="BJ1229" i="4"/>
  <c r="AQ78" i="3"/>
  <c r="AS78" i="3" s="1"/>
  <c r="AT78" i="3" s="1"/>
  <c r="AQ75" i="3"/>
  <c r="AS75" i="3" s="1"/>
  <c r="AT75" i="3" s="1"/>
  <c r="AQ54" i="3"/>
  <c r="AS54" i="3" s="1"/>
  <c r="AT54" i="3" s="1"/>
  <c r="BK54" i="3" s="1"/>
  <c r="AQ50" i="3"/>
  <c r="AS50" i="3" s="1"/>
  <c r="AT50" i="3" s="1"/>
  <c r="BK50" i="3" s="1"/>
  <c r="AQ10" i="3"/>
  <c r="AS10" i="3" s="1"/>
  <c r="AT10" i="3" s="1"/>
  <c r="AQ248" i="3"/>
  <c r="AS248" i="3" s="1"/>
  <c r="AT248" i="3" s="1"/>
  <c r="BK248" i="3" s="1"/>
  <c r="AQ63" i="3"/>
  <c r="AS63" i="3" s="1"/>
  <c r="AT63" i="3" s="1"/>
  <c r="AQ102" i="3"/>
  <c r="AS102" i="3"/>
  <c r="AT102" i="3" s="1"/>
  <c r="AQ8" i="3"/>
  <c r="AS8" i="3" s="1"/>
  <c r="AT8" i="3" s="1"/>
  <c r="AQ241" i="3"/>
  <c r="AS241" i="3" s="1"/>
  <c r="AT241" i="3" s="1"/>
  <c r="BK241" i="3" s="1"/>
  <c r="AQ250" i="3"/>
  <c r="AS250" i="3" s="1"/>
  <c r="AT250" i="3" s="1"/>
  <c r="BK250" i="3" s="1"/>
  <c r="AQ16" i="3"/>
  <c r="AS16" i="3" s="1"/>
  <c r="AT16" i="3" s="1"/>
  <c r="BK16" i="3" s="1"/>
  <c r="AQ36" i="3"/>
  <c r="AS36" i="3" s="1"/>
  <c r="AT36" i="3" s="1"/>
  <c r="BK36" i="3" s="1"/>
  <c r="AQ61" i="3"/>
  <c r="AS61" i="3"/>
  <c r="AT61" i="3" s="1"/>
  <c r="BK61" i="3" s="1"/>
  <c r="AQ144" i="3"/>
  <c r="AS144" i="3" s="1"/>
  <c r="AT144" i="3" s="1"/>
  <c r="BG28" i="3"/>
  <c r="BJ28" i="3"/>
  <c r="BD97" i="3"/>
  <c r="BF97" i="3" s="1"/>
  <c r="BJ97" i="3" s="1"/>
  <c r="BJ36" i="3"/>
  <c r="BG36" i="3"/>
  <c r="BH36" i="3" s="1"/>
  <c r="BJ186" i="4"/>
  <c r="AQ85" i="3"/>
  <c r="AS85" i="3" s="1"/>
  <c r="AT85" i="3" s="1"/>
  <c r="BK85" i="3" s="1"/>
  <c r="AQ223" i="3"/>
  <c r="AS223" i="3" s="1"/>
  <c r="AT223" i="3" s="1"/>
  <c r="AQ187" i="3"/>
  <c r="AS187" i="3"/>
  <c r="AT187" i="3" s="1"/>
  <c r="BK187" i="3" s="1"/>
  <c r="BG138" i="3"/>
  <c r="BJ138" i="3"/>
  <c r="AQ88" i="3"/>
  <c r="AS88" i="3" s="1"/>
  <c r="AT88" i="3" s="1"/>
  <c r="BK88" i="3" s="1"/>
  <c r="AQ40" i="3"/>
  <c r="AS40" i="3" s="1"/>
  <c r="AT40" i="3" s="1"/>
  <c r="BK40" i="3" s="1"/>
  <c r="AQ128" i="3"/>
  <c r="AS128" i="3"/>
  <c r="AT128" i="3" s="1"/>
  <c r="BK128" i="3" s="1"/>
  <c r="AQ13" i="3"/>
  <c r="AS13" i="3"/>
  <c r="AT13" i="3" s="1"/>
  <c r="BK13" i="3" s="1"/>
  <c r="AQ33" i="3"/>
  <c r="AS33" i="3" s="1"/>
  <c r="AT33" i="3" s="1"/>
  <c r="AQ31" i="3"/>
  <c r="AS31" i="3" s="1"/>
  <c r="AT31" i="3" s="1"/>
  <c r="BK31" i="3" s="1"/>
  <c r="AQ192" i="3"/>
  <c r="AS192" i="3" s="1"/>
  <c r="AT192" i="3" s="1"/>
  <c r="BK192" i="3" s="1"/>
  <c r="AQ3" i="3"/>
  <c r="AS3" i="3" s="1"/>
  <c r="AT3" i="3" s="1"/>
  <c r="BK3" i="3" s="1"/>
  <c r="AQ173" i="3"/>
  <c r="AS173" i="3"/>
  <c r="AT173" i="3" s="1"/>
  <c r="AQ214" i="3"/>
  <c r="AS214" i="3" s="1"/>
  <c r="AT214" i="3" s="1"/>
  <c r="BK214" i="3" s="1"/>
  <c r="AQ11" i="3"/>
  <c r="AS11" i="3" s="1"/>
  <c r="AT11" i="3" s="1"/>
  <c r="AQ5" i="3"/>
  <c r="AS5" i="3" s="1"/>
  <c r="AT5" i="3" s="1"/>
  <c r="AQ142" i="3"/>
  <c r="AS142" i="3" s="1"/>
  <c r="AT142" i="3" s="1"/>
  <c r="BD141" i="3"/>
  <c r="BF141" i="3" s="1"/>
  <c r="BG141" i="3" s="1"/>
  <c r="AQ140" i="3"/>
  <c r="AS140" i="3" s="1"/>
  <c r="AT140" i="3" s="1"/>
  <c r="AQ71" i="3"/>
  <c r="AS71" i="3" s="1"/>
  <c r="AT71" i="3" s="1"/>
  <c r="AQ51" i="3"/>
  <c r="AS51" i="3" s="1"/>
  <c r="AT51" i="3" s="1"/>
  <c r="BK51" i="3" s="1"/>
  <c r="AQ29" i="3"/>
  <c r="AS29" i="3" s="1"/>
  <c r="AT29" i="3" s="1"/>
  <c r="BG12" i="3"/>
  <c r="BH12" i="3" s="1"/>
  <c r="BJ12" i="3"/>
  <c r="BG72" i="3"/>
  <c r="BH72" i="3" s="1"/>
  <c r="BJ72" i="3"/>
  <c r="BH158" i="3"/>
  <c r="BG195" i="3"/>
  <c r="BJ195" i="3"/>
  <c r="BG44" i="3"/>
  <c r="BH44" i="3" s="1"/>
  <c r="BI44" i="3" s="1"/>
  <c r="BL44" i="3" s="1"/>
  <c r="BJ44" i="3"/>
  <c r="BL241" i="3"/>
  <c r="AQ230" i="3"/>
  <c r="AS230" i="3" s="1"/>
  <c r="AT230" i="3" s="1"/>
  <c r="BL119" i="3"/>
  <c r="BJ31" i="3"/>
  <c r="BG31" i="3"/>
  <c r="BH31" i="3"/>
  <c r="BJ193" i="3"/>
  <c r="BG193" i="3"/>
  <c r="BH193" i="3" s="1"/>
  <c r="BJ145" i="3"/>
  <c r="BG145" i="3"/>
  <c r="BJ5" i="3"/>
  <c r="BG5" i="3"/>
  <c r="BG124" i="3"/>
  <c r="BH124" i="3" s="1"/>
  <c r="BJ124" i="3"/>
  <c r="BG24" i="3"/>
  <c r="BH24" i="3" s="1"/>
  <c r="BJ24" i="3"/>
  <c r="BH149" i="3"/>
  <c r="BJ141" i="3"/>
  <c r="BG97" i="3"/>
  <c r="BJ95" i="3"/>
  <c r="BJ228" i="3"/>
  <c r="BD748" i="1"/>
  <c r="BS748" i="1" s="1"/>
  <c r="BD6" i="1"/>
  <c r="BD810" i="1"/>
  <c r="BS810" i="1" s="1"/>
  <c r="BD532" i="1"/>
  <c r="BS532" i="1" s="1"/>
  <c r="BD452" i="1"/>
  <c r="BS452" i="1" s="1"/>
  <c r="BD436" i="1"/>
  <c r="BD347" i="1"/>
  <c r="BD324" i="1"/>
  <c r="BS324" i="1" s="1"/>
  <c r="BD612" i="1"/>
  <c r="BD755" i="1"/>
  <c r="BS755" i="1" s="1"/>
  <c r="BL755" i="1"/>
  <c r="BD531" i="1"/>
  <c r="BL832" i="1"/>
  <c r="BL834" i="1"/>
  <c r="BL40" i="1"/>
  <c r="BD565" i="1"/>
  <c r="BS565" i="1" s="1"/>
  <c r="BD667" i="1"/>
  <c r="BL147" i="1"/>
  <c r="BD664" i="1"/>
  <c r="BL517" i="1"/>
  <c r="BD454" i="1"/>
  <c r="BS454" i="1" s="1"/>
  <c r="BD637" i="1"/>
  <c r="BS637" i="1" s="1"/>
  <c r="BD300" i="1"/>
  <c r="BD19" i="1"/>
  <c r="BD111" i="1"/>
  <c r="BS111" i="1" s="1"/>
  <c r="BD610" i="1"/>
  <c r="BD753" i="1"/>
  <c r="BS753" i="1" s="1"/>
  <c r="BD555" i="1"/>
  <c r="BD437" i="1"/>
  <c r="BD533" i="1"/>
  <c r="BD394" i="1"/>
  <c r="BL63" i="1"/>
  <c r="BL813" i="1"/>
  <c r="BD349" i="1"/>
  <c r="BS349" i="1" s="1"/>
  <c r="BD580" i="1"/>
  <c r="BS580" i="1" s="1"/>
  <c r="BL151" i="1"/>
  <c r="BD302" i="1"/>
  <c r="BD322" i="1"/>
  <c r="BD320" i="1"/>
  <c r="BS320" i="1" s="1"/>
  <c r="BD615" i="1"/>
  <c r="BS615" i="1" s="1"/>
  <c r="BD66" i="1"/>
  <c r="BS66" i="1" s="1"/>
  <c r="BL177" i="1"/>
  <c r="BD121" i="1"/>
  <c r="BS121" i="1" s="1"/>
  <c r="BD157" i="1"/>
  <c r="BS157" i="1" s="1"/>
  <c r="BD802" i="1"/>
  <c r="BS802" i="1" s="1"/>
  <c r="BD833" i="1"/>
  <c r="BS833" i="1" s="1"/>
  <c r="BL123" i="1"/>
  <c r="BD806" i="1"/>
  <c r="BS806" i="1" s="1"/>
  <c r="BL178" i="1"/>
  <c r="BD305" i="1"/>
  <c r="BD431" i="1"/>
  <c r="BL117" i="1"/>
  <c r="BD176" i="1"/>
  <c r="BS176" i="1" s="1"/>
  <c r="BD590" i="1"/>
  <c r="BS590" i="1" s="1"/>
  <c r="BL589" i="1"/>
  <c r="BL788" i="1"/>
  <c r="BL174" i="1"/>
  <c r="BD551" i="1"/>
  <c r="BL737" i="1"/>
  <c r="BD462" i="1"/>
  <c r="BD114" i="1"/>
  <c r="BD464" i="1"/>
  <c r="BD709" i="1"/>
  <c r="BD319" i="1"/>
  <c r="BS319" i="1" s="1"/>
  <c r="BD356" i="1"/>
  <c r="BS356" i="1" s="1"/>
  <c r="BD726" i="1"/>
  <c r="BS726" i="1" s="1"/>
  <c r="BL837" i="1"/>
  <c r="BD256" i="1"/>
  <c r="BD82" i="1"/>
  <c r="BL543" i="1"/>
  <c r="BD103" i="1"/>
  <c r="BD441" i="1"/>
  <c r="BS441" i="1" s="1"/>
  <c r="BL443" i="1"/>
  <c r="BD388" i="1"/>
  <c r="BD329" i="1"/>
  <c r="BD291" i="1"/>
  <c r="BD158" i="1"/>
  <c r="BS158" i="1" s="1"/>
  <c r="BL454" i="1"/>
  <c r="BL793" i="1"/>
  <c r="BD339" i="1"/>
  <c r="BS339" i="1" s="1"/>
  <c r="BD115" i="1"/>
  <c r="BL601" i="1"/>
  <c r="BD548" i="1"/>
  <c r="BS548" i="1" s="1"/>
  <c r="BD42" i="1"/>
  <c r="BD383" i="1"/>
  <c r="BS383" i="1" s="1"/>
  <c r="BD303" i="1"/>
  <c r="BD129" i="1"/>
  <c r="BS129" i="1" s="1"/>
  <c r="BK722" i="1"/>
  <c r="BD127" i="1"/>
  <c r="BL803" i="1"/>
  <c r="BD536" i="1"/>
  <c r="BS536" i="1" s="1"/>
  <c r="BL536" i="1"/>
  <c r="BD621" i="1"/>
  <c r="BD484" i="1"/>
  <c r="BS484" i="1" s="1"/>
  <c r="BL484" i="1"/>
  <c r="BD661" i="1"/>
  <c r="BS661" i="1" s="1"/>
  <c r="BD825" i="1"/>
  <c r="BU825" i="1" s="1"/>
  <c r="BD762" i="1"/>
  <c r="BS762" i="1" s="1"/>
  <c r="BD569" i="1"/>
  <c r="BL569" i="1"/>
  <c r="BD416" i="1"/>
  <c r="BS416" i="1" s="1"/>
  <c r="BL416" i="1"/>
  <c r="BD403" i="1"/>
  <c r="BD826" i="1"/>
  <c r="BD247" i="1"/>
  <c r="BS247" i="1" s="1"/>
  <c r="BD227" i="1"/>
  <c r="BL227" i="1"/>
  <c r="BD572" i="1"/>
  <c r="BD414" i="1"/>
  <c r="BS414" i="1" s="1"/>
  <c r="BD74" i="1"/>
  <c r="BL74" i="1"/>
  <c r="BL300" i="1"/>
  <c r="BD207" i="1"/>
  <c r="BL207" i="1"/>
  <c r="BD301" i="1"/>
  <c r="BD703" i="1"/>
  <c r="BS703" i="1" s="1"/>
  <c r="BD666" i="1"/>
  <c r="BD700" i="1"/>
  <c r="BS700" i="1" s="1"/>
  <c r="BL700" i="1"/>
  <c r="BD220" i="1"/>
  <c r="BD222" i="1"/>
  <c r="BL222" i="1"/>
  <c r="BD217" i="1"/>
  <c r="BD341" i="1"/>
  <c r="BS341" i="1" s="1"/>
  <c r="BL339" i="1"/>
  <c r="BL342" i="1"/>
  <c r="BD712" i="1"/>
  <c r="BD496" i="1"/>
  <c r="BD407" i="1"/>
  <c r="BS407" i="1" s="1"/>
  <c r="BD633" i="1"/>
  <c r="BD606" i="1"/>
  <c r="BL606" i="1"/>
  <c r="BD509" i="1"/>
  <c r="BD373" i="1"/>
  <c r="BD487" i="1"/>
  <c r="BD530" i="1"/>
  <c r="BD769" i="1"/>
  <c r="BS769" i="1" s="1"/>
  <c r="BL769" i="1"/>
  <c r="BD584" i="1"/>
  <c r="BS584" i="1" s="1"/>
  <c r="BL584" i="1"/>
  <c r="BD599" i="1"/>
  <c r="BS599" i="1" s="1"/>
  <c r="BL599" i="1"/>
  <c r="BD797" i="1"/>
  <c r="BL797" i="1"/>
  <c r="BK382" i="1"/>
  <c r="BD424" i="1"/>
  <c r="BS424" i="1" s="1"/>
  <c r="BL424" i="1"/>
  <c r="BD783" i="1"/>
  <c r="BS783" i="1" s="1"/>
  <c r="BD261" i="1"/>
  <c r="BD171" i="1"/>
  <c r="BS171" i="1" s="1"/>
  <c r="BL171" i="1"/>
  <c r="BD528" i="1"/>
  <c r="BL528" i="1"/>
  <c r="BD771" i="1"/>
  <c r="BS771" i="1" s="1"/>
  <c r="BL771" i="1"/>
  <c r="BL582" i="1"/>
  <c r="BL600" i="1"/>
  <c r="BD656" i="1"/>
  <c r="BS656" i="1" s="1"/>
  <c r="BL656" i="1"/>
  <c r="BL88" i="1"/>
  <c r="BD317" i="1"/>
  <c r="BD807" i="1"/>
  <c r="BD819" i="1"/>
  <c r="BD78" i="1"/>
  <c r="BS78" i="1" s="1"/>
  <c r="BL78" i="1"/>
  <c r="BD839" i="1"/>
  <c r="BS839" i="1" s="1"/>
  <c r="BD816" i="1"/>
  <c r="BS816" i="1" s="1"/>
  <c r="BL816" i="1"/>
  <c r="BD9" i="1"/>
  <c r="BD234" i="1"/>
  <c r="BL234" i="1"/>
  <c r="BD808" i="1"/>
  <c r="BS808" i="1" s="1"/>
  <c r="BD8" i="1"/>
  <c r="BL8" i="1"/>
  <c r="BD232" i="1"/>
  <c r="BD563" i="1"/>
  <c r="BD136" i="1"/>
  <c r="BL136" i="1"/>
  <c r="BD789" i="1"/>
  <c r="BS789" i="1" s="1"/>
  <c r="BL789" i="1"/>
  <c r="BD75" i="1"/>
  <c r="BL75" i="1"/>
  <c r="BD133" i="1"/>
  <c r="BD131" i="1"/>
  <c r="BL131" i="1"/>
  <c r="BD459" i="1"/>
  <c r="BL549" i="1"/>
  <c r="BD739" i="1"/>
  <c r="BS739" i="1" s="1"/>
  <c r="BL739" i="1"/>
  <c r="BD7" i="1"/>
  <c r="BD731" i="1"/>
  <c r="BS731" i="1" s="1"/>
  <c r="BD343" i="1"/>
  <c r="BU343" i="1" s="1"/>
  <c r="BL733" i="1"/>
  <c r="BD449" i="1"/>
  <c r="BS449" i="1" s="1"/>
  <c r="BL449" i="1"/>
  <c r="BD110" i="1"/>
  <c r="BD711" i="1"/>
  <c r="BL711" i="1"/>
  <c r="BD2" i="1"/>
  <c r="BL2" i="1"/>
  <c r="BD379" i="1"/>
  <c r="BL379" i="1"/>
  <c r="BD708" i="1"/>
  <c r="BD453" i="1"/>
  <c r="BS453" i="1" s="1"/>
  <c r="BL653" i="1"/>
  <c r="BD325" i="1"/>
  <c r="BS325" i="1" s="1"/>
  <c r="BL92" i="1"/>
  <c r="BD297" i="1"/>
  <c r="BD181" i="1"/>
  <c r="BS181" i="1" s="1"/>
  <c r="BD155" i="1"/>
  <c r="BS155" i="1" s="1"/>
  <c r="BD153" i="1"/>
  <c r="BS153" i="1" s="1"/>
  <c r="BL12" i="1"/>
  <c r="BL182" i="1"/>
  <c r="BL290" i="1"/>
  <c r="BL201" i="1"/>
  <c r="BL301" i="1"/>
  <c r="BL703" i="1"/>
  <c r="BL220" i="1"/>
  <c r="BL115" i="1"/>
  <c r="BL173" i="1"/>
  <c r="BL387" i="1"/>
  <c r="BL666" i="1"/>
  <c r="BK739" i="1"/>
  <c r="BL548" i="1"/>
  <c r="BL70" i="1"/>
  <c r="BL247" i="1"/>
  <c r="BL572" i="1"/>
  <c r="BL530" i="1"/>
  <c r="BL232" i="1"/>
  <c r="BL840" i="1"/>
  <c r="BL133" i="1"/>
  <c r="BL552" i="1"/>
  <c r="BL731" i="1"/>
  <c r="BL110" i="1"/>
  <c r="BL708" i="1"/>
  <c r="BD342" i="1"/>
  <c r="BS342" i="1" s="1"/>
  <c r="BL303" i="1"/>
  <c r="BL661" i="1"/>
  <c r="BL19" i="1"/>
  <c r="BL563" i="1"/>
  <c r="BD170" i="1"/>
  <c r="BS170" i="1" s="1"/>
  <c r="BL168" i="1"/>
  <c r="BD198" i="1"/>
  <c r="BL198" i="1"/>
  <c r="BD735" i="1"/>
  <c r="BD676" i="1"/>
  <c r="BL676" i="1"/>
  <c r="BL622" i="1"/>
  <c r="BD696" i="1"/>
  <c r="BL160" i="1"/>
  <c r="BD415" i="1"/>
  <c r="BS415" i="1" s="1"/>
  <c r="BD164" i="1"/>
  <c r="BL158" i="1"/>
  <c r="BD567" i="1"/>
  <c r="BS567" i="1" s="1"/>
  <c r="BL567" i="1"/>
  <c r="BL161" i="1"/>
  <c r="BD631" i="1"/>
  <c r="BS631" i="1" s="1"/>
  <c r="BL631" i="1"/>
  <c r="BL127" i="1"/>
  <c r="BD124" i="1"/>
  <c r="BL124" i="1"/>
  <c r="BD835" i="1"/>
  <c r="BS835" i="1" s="1"/>
  <c r="BD803" i="1"/>
  <c r="BS803" i="1" s="1"/>
  <c r="AZ655" i="1"/>
  <c r="BD12" i="1"/>
  <c r="BD63" i="1"/>
  <c r="BS63" i="1" s="1"/>
  <c r="BD805" i="1"/>
  <c r="BS805" i="1" s="1"/>
  <c r="BL403" i="1"/>
  <c r="BL826" i="1"/>
  <c r="BL560" i="1"/>
  <c r="BD767" i="1"/>
  <c r="BS767" i="1" s="1"/>
  <c r="BL767" i="1"/>
  <c r="BD622" i="1"/>
  <c r="BS622" i="1" s="1"/>
  <c r="BL736" i="1"/>
  <c r="BL399" i="1"/>
  <c r="BD267" i="1"/>
  <c r="BU267" i="1" s="1"/>
  <c r="AX798" i="1"/>
  <c r="BD30" i="1"/>
  <c r="BS30" i="1" s="1"/>
  <c r="BL190" i="1"/>
  <c r="BL675" i="1"/>
  <c r="BD691" i="1"/>
  <c r="BS691" i="1" s="1"/>
  <c r="BD717" i="1"/>
  <c r="BS717" i="1" s="1"/>
  <c r="BL33" i="1"/>
  <c r="BK79" i="1"/>
  <c r="AZ465" i="1"/>
  <c r="BL35" i="1"/>
  <c r="BD168" i="1"/>
  <c r="BD369" i="1"/>
  <c r="BD86" i="1"/>
  <c r="BL68" i="1"/>
  <c r="BL725" i="1"/>
  <c r="BD838" i="1"/>
  <c r="BS838" i="1" s="1"/>
  <c r="BL472" i="1"/>
  <c r="BL280" i="1"/>
  <c r="BL95" i="1"/>
  <c r="BL334" i="1"/>
  <c r="BL442" i="1"/>
  <c r="BD169" i="1"/>
  <c r="BD49" i="1"/>
  <c r="BS49" i="1" s="1"/>
  <c r="BD94" i="1"/>
  <c r="BS94" i="1" s="1"/>
  <c r="BK168" i="1"/>
  <c r="BL135" i="1"/>
  <c r="BL150" i="1"/>
  <c r="BL597" i="1"/>
  <c r="BL782" i="1"/>
  <c r="BK733" i="1"/>
  <c r="BD448" i="1"/>
  <c r="BS448" i="1" s="1"/>
  <c r="BK127" i="1"/>
  <c r="AX583" i="1"/>
  <c r="AW611" i="1"/>
  <c r="BD199" i="1"/>
  <c r="BL295" i="1"/>
  <c r="BL521" i="1"/>
  <c r="BL381" i="1"/>
  <c r="BD814" i="1"/>
  <c r="BL452" i="1"/>
  <c r="BD323" i="1"/>
  <c r="BS323" i="1" s="1"/>
  <c r="BL437" i="1"/>
  <c r="BD172" i="1"/>
  <c r="BS172" i="1" s="1"/>
  <c r="BD736" i="1"/>
  <c r="AX640" i="1"/>
  <c r="BD697" i="1"/>
  <c r="BS697" i="1" s="1"/>
  <c r="BD224" i="1"/>
  <c r="BD278" i="1"/>
  <c r="BS278" i="1" s="1"/>
  <c r="AW620" i="1"/>
  <c r="AW249" i="1"/>
  <c r="AX266" i="1"/>
  <c r="AW792" i="1"/>
  <c r="BL9" i="1"/>
  <c r="AW65" i="1"/>
  <c r="BD412" i="1"/>
  <c r="BL672" i="1"/>
  <c r="BL668" i="1"/>
  <c r="BL414" i="1"/>
  <c r="BD578" i="1"/>
  <c r="BS578" i="1" s="1"/>
  <c r="BL578" i="1"/>
  <c r="BD529" i="1"/>
  <c r="BD653" i="1"/>
  <c r="BD254" i="1"/>
  <c r="BL764" i="1"/>
  <c r="BL163" i="1"/>
  <c r="BD419" i="1"/>
  <c r="BS419" i="1" s="1"/>
  <c r="BL480" i="1"/>
  <c r="BK489" i="1"/>
  <c r="BL361" i="1"/>
  <c r="BD600" i="1"/>
  <c r="BS600" i="1" s="1"/>
  <c r="BL89" i="1"/>
  <c r="BD809" i="1"/>
  <c r="BS809" i="1" s="1"/>
  <c r="AZ673" i="1"/>
  <c r="AX632" i="1"/>
  <c r="AX188" i="1"/>
  <c r="AX556" i="1"/>
  <c r="BD105" i="1"/>
  <c r="BL44" i="1"/>
  <c r="BD354" i="1"/>
  <c r="BS354" i="1" s="1"/>
  <c r="BK47" i="1"/>
  <c r="BL592" i="1"/>
  <c r="BL41" i="1"/>
  <c r="BD353" i="1"/>
  <c r="BS353" i="1" s="1"/>
  <c r="AZ667" i="1"/>
  <c r="AW576" i="1"/>
  <c r="AX563" i="1"/>
  <c r="BK157" i="1"/>
  <c r="AZ666" i="1"/>
  <c r="AX486" i="1"/>
  <c r="BD724" i="1"/>
  <c r="BS724" i="1" s="1"/>
  <c r="BK295" i="1"/>
  <c r="AZ158" i="1"/>
  <c r="BD570" i="1"/>
  <c r="BS570" i="1" s="1"/>
  <c r="BK300" i="1"/>
  <c r="BL263" i="1"/>
  <c r="BK266" i="1"/>
  <c r="BD488" i="1"/>
  <c r="BS488" i="1" s="1"/>
  <c r="BK59" i="1"/>
  <c r="BL183" i="1"/>
  <c r="AW488" i="1"/>
  <c r="AW715" i="1"/>
  <c r="AZ614" i="1"/>
  <c r="AX13" i="1"/>
  <c r="BK328" i="1"/>
  <c r="BL685" i="1"/>
  <c r="BL38" i="1"/>
  <c r="BL557" i="1"/>
  <c r="BL477" i="1"/>
  <c r="BL602" i="1"/>
  <c r="BD675" i="1"/>
  <c r="BS675" i="1" s="1"/>
  <c r="BD294" i="1"/>
  <c r="BL294" i="1"/>
  <c r="BD246" i="1"/>
  <c r="BS246" i="1" s="1"/>
  <c r="BK523" i="1"/>
  <c r="AZ373" i="1"/>
  <c r="BL373" i="1"/>
  <c r="BL385" i="1"/>
  <c r="BD796" i="1"/>
  <c r="BL561" i="1"/>
  <c r="BL808" i="1"/>
  <c r="BD588" i="1"/>
  <c r="BS588" i="1" s="1"/>
  <c r="BD630" i="1"/>
  <c r="BS630" i="1" s="1"/>
  <c r="AZ765" i="1"/>
  <c r="BD187" i="1"/>
  <c r="BK124" i="1"/>
  <c r="AZ698" i="1"/>
  <c r="BL223" i="1"/>
  <c r="BK751" i="1"/>
  <c r="BD791" i="1"/>
  <c r="BS791" i="1" s="1"/>
  <c r="BL496" i="1"/>
  <c r="BD634" i="1"/>
  <c r="BD362" i="1"/>
  <c r="BS362" i="1" s="1"/>
  <c r="BL783" i="1"/>
  <c r="BD829" i="1"/>
  <c r="BS829" i="1" s="1"/>
  <c r="BL476" i="1"/>
  <c r="BK777" i="1"/>
  <c r="BL360" i="1"/>
  <c r="BD88" i="1"/>
  <c r="BS88" i="1" s="1"/>
  <c r="BK561" i="1"/>
  <c r="BD81" i="1"/>
  <c r="BS81" i="1" s="1"/>
  <c r="BD486" i="1"/>
  <c r="BS486" i="1" s="1"/>
  <c r="BL550" i="1"/>
  <c r="BD554" i="1"/>
  <c r="BS554" i="1" s="1"/>
  <c r="BK752" i="1"/>
  <c r="BD253" i="1"/>
  <c r="BK122" i="1"/>
  <c r="BD465" i="1"/>
  <c r="BS465" i="1" s="1"/>
  <c r="BD432" i="1"/>
  <c r="BD272" i="1"/>
  <c r="BL805" i="1"/>
  <c r="BL125" i="1"/>
  <c r="BD396" i="1"/>
  <c r="BS396" i="1" s="1"/>
  <c r="BL839" i="1"/>
  <c r="BK823" i="1"/>
  <c r="BD733" i="1"/>
  <c r="BK180" i="1"/>
  <c r="BD763" i="1"/>
  <c r="BS763" i="1" s="1"/>
  <c r="BD834" i="1"/>
  <c r="BS834" i="1" s="1"/>
  <c r="BD309" i="1"/>
  <c r="BU309" i="1" s="1"/>
  <c r="BD126" i="1"/>
  <c r="BL126" i="1"/>
  <c r="BL181" i="1"/>
  <c r="BD156" i="1"/>
  <c r="BU156" i="1" s="1"/>
  <c r="BD185" i="1"/>
  <c r="BL14" i="1"/>
  <c r="BK14" i="1"/>
  <c r="BK469" i="1"/>
  <c r="BL469" i="1"/>
  <c r="AW205" i="1"/>
  <c r="AZ345" i="1"/>
  <c r="BL525" i="1"/>
  <c r="BD524" i="1"/>
  <c r="AZ524" i="1"/>
  <c r="BL524" i="1"/>
  <c r="AW515" i="1"/>
  <c r="AW725" i="1"/>
  <c r="AW353" i="1"/>
  <c r="AW438" i="1"/>
  <c r="AW290" i="1"/>
  <c r="AX690" i="1"/>
  <c r="AX49" i="1"/>
  <c r="AW5" i="1"/>
  <c r="AX158" i="1"/>
  <c r="AW573" i="1"/>
  <c r="AW761" i="1"/>
  <c r="AX525" i="1"/>
  <c r="AW227" i="1"/>
  <c r="AZ300" i="1"/>
  <c r="AX19" i="1"/>
  <c r="AZ19" i="1"/>
  <c r="AW786" i="1"/>
  <c r="AW88" i="1"/>
  <c r="AX822" i="1"/>
  <c r="AX142" i="1"/>
  <c r="AZ807" i="1"/>
  <c r="AZ176" i="1"/>
  <c r="AX318" i="1"/>
  <c r="AZ610" i="1"/>
  <c r="AW610" i="1"/>
  <c r="BD568" i="1"/>
  <c r="AZ363" i="1"/>
  <c r="BD582" i="1"/>
  <c r="BS582" i="1" s="1"/>
  <c r="BL612" i="1"/>
  <c r="BL253" i="1"/>
  <c r="BU128" i="1"/>
  <c r="AX531" i="1"/>
  <c r="AZ366" i="1"/>
  <c r="BL197" i="1"/>
  <c r="BD749" i="1"/>
  <c r="BU749" i="1" s="1"/>
  <c r="BD18" i="1"/>
  <c r="BS18" i="1" s="1"/>
  <c r="BD52" i="1"/>
  <c r="BK411" i="1"/>
  <c r="BL794" i="1"/>
  <c r="BD577" i="1"/>
  <c r="BU577" i="1" s="1"/>
  <c r="BL505" i="1"/>
  <c r="AX194" i="1"/>
  <c r="AX557" i="1"/>
  <c r="AX617" i="1"/>
  <c r="AX619" i="1"/>
  <c r="AW661" i="1"/>
  <c r="AX248" i="1"/>
  <c r="AX253" i="1"/>
  <c r="AW186" i="1"/>
  <c r="AW765" i="1"/>
  <c r="AW274" i="1"/>
  <c r="AZ833" i="1"/>
  <c r="AZ431" i="1"/>
  <c r="AW210" i="1"/>
  <c r="BD689" i="1"/>
  <c r="BS689" i="1" s="1"/>
  <c r="BD674" i="1"/>
  <c r="BS674" i="1" s="1"/>
  <c r="AZ663" i="1"/>
  <c r="BK537" i="1"/>
  <c r="AZ660" i="1"/>
  <c r="AZ226" i="1"/>
  <c r="AX501" i="1"/>
  <c r="AX321" i="1"/>
  <c r="AZ804" i="1"/>
  <c r="AX122" i="1"/>
  <c r="AZ832" i="1"/>
  <c r="AW470" i="1"/>
  <c r="AZ72" i="1"/>
  <c r="BL368" i="1"/>
  <c r="BK17" i="1"/>
  <c r="BK370" i="1"/>
  <c r="BL235" i="1"/>
  <c r="BK235" i="1"/>
  <c r="AZ164" i="1"/>
  <c r="BL164" i="1"/>
  <c r="BD161" i="1"/>
  <c r="BL297" i="1"/>
  <c r="AZ766" i="1"/>
  <c r="BD766" i="1"/>
  <c r="BD535" i="1"/>
  <c r="BD522" i="1"/>
  <c r="BL341" i="1"/>
  <c r="BK508" i="1"/>
  <c r="BL508" i="1"/>
  <c r="BL509" i="1"/>
  <c r="BL651" i="1"/>
  <c r="BD384" i="1"/>
  <c r="BS384" i="1" s="1"/>
  <c r="AZ822" i="1"/>
  <c r="BL210" i="1"/>
  <c r="AW787" i="1"/>
  <c r="AX787" i="1"/>
  <c r="AX343" i="1"/>
  <c r="AW343" i="1"/>
  <c r="AZ611" i="1"/>
  <c r="AW729" i="1"/>
  <c r="AX729" i="1"/>
  <c r="AZ502" i="1"/>
  <c r="AX830" i="1"/>
  <c r="AX252" i="1"/>
  <c r="BL646" i="1"/>
  <c r="BL335" i="1"/>
  <c r="BD648" i="1"/>
  <c r="BD330" i="1"/>
  <c r="BK195" i="1"/>
  <c r="BL195" i="1"/>
  <c r="BL371" i="1"/>
  <c r="BD202" i="1"/>
  <c r="BU202" i="1" s="1"/>
  <c r="BL415" i="1"/>
  <c r="BK161" i="1"/>
  <c r="BK684" i="1"/>
  <c r="BK676" i="1"/>
  <c r="BL760" i="1"/>
  <c r="BK73" i="1"/>
  <c r="BD208" i="1"/>
  <c r="BL310" i="1"/>
  <c r="BK215" i="1"/>
  <c r="BK337" i="1"/>
  <c r="BD714" i="1"/>
  <c r="BS714" i="1" s="1"/>
  <c r="BD457" i="1"/>
  <c r="BD549" i="1"/>
  <c r="BL732" i="1"/>
  <c r="AZ615" i="1"/>
  <c r="BK763" i="1"/>
  <c r="BM763" i="1" s="1"/>
  <c r="BO763" i="1" s="1"/>
  <c r="BP763" i="1" s="1"/>
  <c r="AZ394" i="1"/>
  <c r="AZ271" i="1"/>
  <c r="BD470" i="1"/>
  <c r="BS470" i="1" s="1"/>
  <c r="AX768" i="1"/>
  <c r="AX80" i="1"/>
  <c r="BD340" i="1"/>
  <c r="BS340" i="1" s="1"/>
  <c r="BD45" i="1"/>
  <c r="AZ488" i="1"/>
  <c r="AZ800" i="1"/>
  <c r="AW768" i="1"/>
  <c r="BD99" i="1"/>
  <c r="AW408" i="1"/>
  <c r="AW10" i="1"/>
  <c r="AX666" i="1"/>
  <c r="AW742" i="1"/>
  <c r="AW397" i="1"/>
  <c r="AZ675" i="1"/>
  <c r="BL620" i="1"/>
  <c r="BK44" i="1"/>
  <c r="AX421" i="1"/>
  <c r="BD165" i="1"/>
  <c r="BS165" i="1" s="1"/>
  <c r="AW795" i="1"/>
  <c r="AW832" i="1"/>
  <c r="BK574" i="1"/>
  <c r="AX763" i="1"/>
  <c r="AZ153" i="1"/>
  <c r="BL189" i="1"/>
  <c r="BD271" i="1"/>
  <c r="BS271" i="1" s="1"/>
  <c r="BD235" i="1"/>
  <c r="BS235" i="1" s="1"/>
  <c r="AX179" i="1"/>
  <c r="BL84" i="1"/>
  <c r="AW21" i="1"/>
  <c r="AX125" i="1"/>
  <c r="AW13" i="1"/>
  <c r="AZ580" i="1"/>
  <c r="BL684" i="1"/>
  <c r="BK527" i="1"/>
  <c r="BK371" i="1"/>
  <c r="BL47" i="1"/>
  <c r="BK592" i="1"/>
  <c r="BL176" i="1"/>
  <c r="AW161" i="1"/>
  <c r="AX161" i="1"/>
  <c r="AX427" i="1"/>
  <c r="AW427" i="1"/>
  <c r="AX790" i="1"/>
  <c r="AX772" i="1"/>
  <c r="AW505" i="1"/>
  <c r="AX505" i="1"/>
  <c r="AZ773" i="1"/>
  <c r="AZ774" i="1"/>
  <c r="AX774" i="1"/>
  <c r="AW639" i="1"/>
  <c r="AX778" i="1"/>
  <c r="AX513" i="1"/>
  <c r="AW513" i="1"/>
  <c r="AW382" i="1"/>
  <c r="AX655" i="1"/>
  <c r="AX62" i="1"/>
  <c r="AW286" i="1"/>
  <c r="AW657" i="1"/>
  <c r="AX657" i="1"/>
  <c r="AX602" i="1"/>
  <c r="AW602" i="1"/>
  <c r="AX705" i="1"/>
  <c r="AW500" i="1"/>
  <c r="AZ500" i="1"/>
  <c r="AZ111" i="1"/>
  <c r="AW111" i="1"/>
  <c r="AW347" i="1"/>
  <c r="AZ347" i="1"/>
  <c r="AZ729" i="1"/>
  <c r="AZ184" i="1"/>
  <c r="AW184" i="1"/>
  <c r="AW120" i="1"/>
  <c r="AX120" i="1"/>
  <c r="BL4" i="1"/>
  <c r="BL213" i="1"/>
  <c r="AZ239" i="1"/>
  <c r="BD239" i="1"/>
  <c r="BS239" i="1" s="1"/>
  <c r="BL719" i="1"/>
  <c r="BK719" i="1"/>
  <c r="AZ716" i="1"/>
  <c r="AX334" i="1"/>
  <c r="AX648" i="1"/>
  <c r="AW351" i="1"/>
  <c r="AW696" i="1"/>
  <c r="AX36" i="1"/>
  <c r="AX15" i="1"/>
  <c r="AW53" i="1"/>
  <c r="AX48" i="1"/>
  <c r="AX213" i="1"/>
  <c r="AX163" i="1"/>
  <c r="AW419" i="1"/>
  <c r="AX243" i="1"/>
  <c r="AX712" i="1"/>
  <c r="AW712" i="1"/>
  <c r="AX278" i="1"/>
  <c r="AW278" i="1"/>
  <c r="AX606" i="1"/>
  <c r="AX548" i="1"/>
  <c r="AX42" i="1"/>
  <c r="AX800" i="1"/>
  <c r="AW283" i="1"/>
  <c r="AW459" i="1"/>
  <c r="AX110" i="1"/>
  <c r="AX152" i="1"/>
  <c r="AW612" i="1"/>
  <c r="AZ612" i="1"/>
  <c r="AX554" i="1"/>
  <c r="AX555" i="1"/>
  <c r="AW156" i="1"/>
  <c r="AX156" i="1"/>
  <c r="BL333" i="1"/>
  <c r="AZ352" i="1"/>
  <c r="BL693" i="1"/>
  <c r="BD747" i="1"/>
  <c r="BS747" i="1" s="1"/>
  <c r="AZ6" i="1"/>
  <c r="BD160" i="1"/>
  <c r="AZ160" i="1"/>
  <c r="BL242" i="1"/>
  <c r="AZ421" i="1"/>
  <c r="AZ383" i="1"/>
  <c r="BL519" i="1"/>
  <c r="BK741" i="1"/>
  <c r="BK453" i="1"/>
  <c r="BL453" i="1"/>
  <c r="BL272" i="1"/>
  <c r="AX402" i="1"/>
  <c r="AX760" i="1"/>
  <c r="AX703" i="1"/>
  <c r="AX118" i="1"/>
  <c r="AX262" i="1"/>
  <c r="AX88" i="1"/>
  <c r="AX78" i="1"/>
  <c r="AX728" i="1"/>
  <c r="AX613" i="1"/>
  <c r="AX615" i="1"/>
  <c r="AX180" i="1"/>
  <c r="AX271" i="1"/>
  <c r="AZ541" i="1"/>
  <c r="AZ291" i="1"/>
  <c r="AZ654" i="1"/>
  <c r="AZ613" i="1"/>
  <c r="BL628" i="1"/>
  <c r="AX365" i="1"/>
  <c r="AX567" i="1"/>
  <c r="AX234" i="1"/>
  <c r="AX586" i="1"/>
  <c r="AX461" i="1"/>
  <c r="AX795" i="1"/>
  <c r="AX109" i="1"/>
  <c r="AW119" i="1"/>
  <c r="AW154" i="1"/>
  <c r="BK158" i="1"/>
  <c r="BK484" i="1"/>
  <c r="BK797" i="1"/>
  <c r="BK57" i="1"/>
  <c r="BK754" i="1"/>
  <c r="AW273" i="1"/>
  <c r="AW834" i="1"/>
  <c r="BK483" i="1"/>
  <c r="BL762" i="1"/>
  <c r="BL772" i="1"/>
  <c r="BL255" i="1"/>
  <c r="BK424" i="1"/>
  <c r="BK450" i="1"/>
  <c r="BK2" i="1"/>
  <c r="BK518" i="1"/>
  <c r="BK728" i="1"/>
  <c r="BK767" i="1"/>
  <c r="BL337" i="1"/>
  <c r="BK509" i="1"/>
  <c r="BL62" i="1"/>
  <c r="BD650" i="1"/>
  <c r="AZ1065" i="4" l="1"/>
  <c r="BA1065" i="4"/>
  <c r="BA846" i="4"/>
  <c r="AZ846" i="4"/>
  <c r="AM1457" i="4"/>
  <c r="AN1457" i="4"/>
  <c r="AO1457" i="4" s="1"/>
  <c r="AQ1457" i="4" s="1"/>
  <c r="AR1457" i="4" s="1"/>
  <c r="AP1021" i="4"/>
  <c r="AP136" i="4"/>
  <c r="BJ878" i="4"/>
  <c r="BJ376" i="4"/>
  <c r="BJ94" i="4"/>
  <c r="BJ142" i="4"/>
  <c r="AM866" i="4"/>
  <c r="BJ973" i="4"/>
  <c r="BJ1214" i="4"/>
  <c r="AM899" i="4"/>
  <c r="AO899" i="4" s="1"/>
  <c r="AQ899" i="4" s="1"/>
  <c r="AZ1239" i="4"/>
  <c r="AZ322" i="4"/>
  <c r="BB322" i="4" s="1"/>
  <c r="BD322" i="4" s="1"/>
  <c r="BB239" i="4"/>
  <c r="BD239" i="4" s="1"/>
  <c r="BE239" i="4" s="1"/>
  <c r="AP1173" i="4"/>
  <c r="AS932" i="4"/>
  <c r="BJ932" i="4" s="1"/>
  <c r="AP932" i="4"/>
  <c r="BJ442" i="4"/>
  <c r="BF60" i="4"/>
  <c r="BG60" i="4" s="1"/>
  <c r="BJ60" i="4" s="1"/>
  <c r="AP573" i="4"/>
  <c r="AM126" i="4"/>
  <c r="AO126" i="4" s="1"/>
  <c r="AQ126" i="4" s="1"/>
  <c r="AP1292" i="4"/>
  <c r="AS668" i="4"/>
  <c r="BJ89" i="4"/>
  <c r="AN729" i="4"/>
  <c r="AS1173" i="4"/>
  <c r="AM1211" i="4"/>
  <c r="AP1000" i="4"/>
  <c r="AN1429" i="4"/>
  <c r="AO1429" i="4" s="1"/>
  <c r="AQ1429" i="4" s="1"/>
  <c r="AM1393" i="4"/>
  <c r="BA911" i="4"/>
  <c r="BA670" i="4"/>
  <c r="BA1178" i="4"/>
  <c r="BB1178" i="4" s="1"/>
  <c r="BD1178" i="4" s="1"/>
  <c r="BH1178" i="4" s="1"/>
  <c r="AZ501" i="4"/>
  <c r="AN774" i="4"/>
  <c r="AM774" i="4"/>
  <c r="AO774" i="4" s="1"/>
  <c r="AQ774" i="4" s="1"/>
  <c r="AR774" i="4" s="1"/>
  <c r="AM983" i="4"/>
  <c r="AN983" i="4"/>
  <c r="AM966" i="4"/>
  <c r="AN966" i="4"/>
  <c r="AO966" i="4" s="1"/>
  <c r="AQ966" i="4" s="1"/>
  <c r="BJ1180" i="4"/>
  <c r="AN715" i="4"/>
  <c r="AM863" i="4"/>
  <c r="AN23" i="4"/>
  <c r="AN1002" i="4"/>
  <c r="AP732" i="4"/>
  <c r="AS1285" i="4"/>
  <c r="BJ1285" i="4" s="1"/>
  <c r="AZ23" i="4"/>
  <c r="BB23" i="4" s="1"/>
  <c r="BD23" i="4" s="1"/>
  <c r="AZ869" i="4"/>
  <c r="AZ822" i="4"/>
  <c r="BA445" i="4"/>
  <c r="BA651" i="4"/>
  <c r="BJ1390" i="4"/>
  <c r="BA345" i="4"/>
  <c r="BA405" i="4"/>
  <c r="BA378" i="4"/>
  <c r="BA481" i="4"/>
  <c r="BB481" i="4" s="1"/>
  <c r="BD481" i="4" s="1"/>
  <c r="BA662" i="4"/>
  <c r="BA656" i="4"/>
  <c r="BA1180" i="4"/>
  <c r="BA44" i="4"/>
  <c r="BA325" i="4"/>
  <c r="BA326" i="4"/>
  <c r="BA105" i="4"/>
  <c r="BA657" i="4"/>
  <c r="BA30" i="4"/>
  <c r="BA117" i="4"/>
  <c r="BA553" i="4"/>
  <c r="BA931" i="4"/>
  <c r="BA123" i="4"/>
  <c r="BA75" i="4"/>
  <c r="BA1088" i="4"/>
  <c r="BA40" i="4"/>
  <c r="BA289" i="4"/>
  <c r="BA303" i="4"/>
  <c r="BA258" i="4"/>
  <c r="BA860" i="4"/>
  <c r="BA1228" i="4"/>
  <c r="BA1024" i="4"/>
  <c r="BA950" i="4"/>
  <c r="AS12" i="4"/>
  <c r="BJ1152" i="4"/>
  <c r="AS1005" i="4"/>
  <c r="AO1454" i="4"/>
  <c r="AQ1454" i="4" s="1"/>
  <c r="AR1454" i="4" s="1"/>
  <c r="BI1454" i="4" s="1"/>
  <c r="AO1205" i="4"/>
  <c r="AQ1205" i="4" s="1"/>
  <c r="AN1428" i="4"/>
  <c r="AM1428" i="4"/>
  <c r="AM947" i="4"/>
  <c r="AN947" i="4"/>
  <c r="AN889" i="4"/>
  <c r="AM889" i="4"/>
  <c r="AN1373" i="4"/>
  <c r="AM1373" i="4"/>
  <c r="AN979" i="4"/>
  <c r="AM979" i="4"/>
  <c r="AO979" i="4" s="1"/>
  <c r="AQ979" i="4" s="1"/>
  <c r="AR979" i="4" s="1"/>
  <c r="AN981" i="4"/>
  <c r="AM981" i="4"/>
  <c r="AN898" i="4"/>
  <c r="AM898" i="4"/>
  <c r="AN1020" i="4"/>
  <c r="AM1020" i="4"/>
  <c r="AN1319" i="4"/>
  <c r="AM1319" i="4"/>
  <c r="AN1008" i="4"/>
  <c r="AM1008" i="4"/>
  <c r="AZ1281" i="4"/>
  <c r="BA1281" i="4"/>
  <c r="AS1283" i="4"/>
  <c r="BJ1283" i="4" s="1"/>
  <c r="AP1283" i="4"/>
  <c r="AM949" i="4"/>
  <c r="AN949" i="4"/>
  <c r="AS1012" i="4"/>
  <c r="AP1012" i="4"/>
  <c r="AN1208" i="4"/>
  <c r="AM1208" i="4"/>
  <c r="AM1139" i="4"/>
  <c r="AN1139" i="4"/>
  <c r="AS1139" i="4"/>
  <c r="AP1139" i="4"/>
  <c r="AS1140" i="4"/>
  <c r="BJ1140" i="4" s="1"/>
  <c r="AP1140" i="4"/>
  <c r="AP1239" i="4"/>
  <c r="AP320" i="4"/>
  <c r="AN1086" i="4"/>
  <c r="AO1086" i="4" s="1"/>
  <c r="AQ1086" i="4" s="1"/>
  <c r="AN790" i="4"/>
  <c r="AO790" i="4" s="1"/>
  <c r="AQ790" i="4" s="1"/>
  <c r="AN710" i="4"/>
  <c r="AP351" i="4"/>
  <c r="AP825" i="4"/>
  <c r="BJ638" i="4"/>
  <c r="BJ518" i="4"/>
  <c r="BJ238" i="4"/>
  <c r="AP60" i="4"/>
  <c r="AP859" i="4"/>
  <c r="BJ27" i="4"/>
  <c r="BJ759" i="4"/>
  <c r="BJ483" i="4"/>
  <c r="BJ342" i="4"/>
  <c r="BJ82" i="4"/>
  <c r="BJ930" i="4"/>
  <c r="BJ797" i="4"/>
  <c r="BJ558" i="4"/>
  <c r="BJ474" i="4"/>
  <c r="AN1216" i="4"/>
  <c r="AO1216" i="4" s="1"/>
  <c r="AQ1216" i="4" s="1"/>
  <c r="AR1216" i="4" s="1"/>
  <c r="BJ1017" i="4"/>
  <c r="AM1001" i="4"/>
  <c r="AO1001" i="4" s="1"/>
  <c r="AQ1001" i="4" s="1"/>
  <c r="AM1010" i="4"/>
  <c r="AO1010" i="4" s="1"/>
  <c r="AQ1010" i="4" s="1"/>
  <c r="AN1437" i="4"/>
  <c r="AO1437" i="4" s="1"/>
  <c r="AQ1437" i="4" s="1"/>
  <c r="AR1437" i="4" s="1"/>
  <c r="BJ780" i="4"/>
  <c r="AN732" i="4"/>
  <c r="AO732" i="4" s="1"/>
  <c r="AQ732" i="4" s="1"/>
  <c r="AR732" i="4" s="1"/>
  <c r="AN1205" i="4"/>
  <c r="AM1318" i="4"/>
  <c r="AP868" i="4"/>
  <c r="AP1212" i="4"/>
  <c r="AM888" i="4"/>
  <c r="AP730" i="4"/>
  <c r="AR730" i="4" s="1"/>
  <c r="AN978" i="4"/>
  <c r="BA892" i="4"/>
  <c r="BB892" i="4" s="1"/>
  <c r="BD892" i="4" s="1"/>
  <c r="BE892" i="4" s="1"/>
  <c r="BF892" i="4" s="1"/>
  <c r="BG892" i="4" s="1"/>
  <c r="BJ892" i="4" s="1"/>
  <c r="AP969" i="4"/>
  <c r="AN982" i="4"/>
  <c r="AO982" i="4" s="1"/>
  <c r="AQ982" i="4" s="1"/>
  <c r="AR982" i="4" s="1"/>
  <c r="AM894" i="4"/>
  <c r="AN894" i="4"/>
  <c r="AN895" i="4"/>
  <c r="AM895" i="4"/>
  <c r="AO895" i="4" s="1"/>
  <c r="AQ895" i="4" s="1"/>
  <c r="AR895" i="4" s="1"/>
  <c r="AM1440" i="4"/>
  <c r="AN1440" i="4"/>
  <c r="BA1393" i="4"/>
  <c r="AZ1393" i="4"/>
  <c r="BB1393" i="4" s="1"/>
  <c r="BD1393" i="4" s="1"/>
  <c r="AN1276" i="4"/>
  <c r="AM1276" i="4"/>
  <c r="AP1450" i="4"/>
  <c r="AN1450" i="4"/>
  <c r="AO1450" i="4" s="1"/>
  <c r="AQ1450" i="4" s="1"/>
  <c r="AR1450" i="4" s="1"/>
  <c r="BI1450" i="4" s="1"/>
  <c r="AP997" i="4"/>
  <c r="AM997" i="4"/>
  <c r="AP1208" i="4"/>
  <c r="AS1208" i="4"/>
  <c r="AM566" i="4"/>
  <c r="AN566" i="4"/>
  <c r="AM1023" i="4"/>
  <c r="AN1023" i="4"/>
  <c r="AP1358" i="4"/>
  <c r="AP267" i="4"/>
  <c r="AP711" i="4"/>
  <c r="AN609" i="4"/>
  <c r="AO609" i="4" s="1"/>
  <c r="AQ609" i="4" s="1"/>
  <c r="AR609" i="4" s="1"/>
  <c r="BJ682" i="4"/>
  <c r="BJ416" i="4"/>
  <c r="BJ847" i="4"/>
  <c r="BJ478" i="4"/>
  <c r="BJ250" i="4"/>
  <c r="BJ520" i="4"/>
  <c r="BJ66" i="4"/>
  <c r="BJ1068" i="4"/>
  <c r="BJ1067" i="4"/>
  <c r="AM730" i="4"/>
  <c r="AO730" i="4" s="1"/>
  <c r="AQ730" i="4" s="1"/>
  <c r="AM1207" i="4"/>
  <c r="AM1141" i="4"/>
  <c r="AN1212" i="4"/>
  <c r="AN1454" i="4"/>
  <c r="BJ1372" i="4"/>
  <c r="AN1213" i="4"/>
  <c r="AO1213" i="4" s="1"/>
  <c r="AQ1213" i="4" s="1"/>
  <c r="AR1213" i="4" s="1"/>
  <c r="AP1282" i="4"/>
  <c r="AM1206" i="4"/>
  <c r="AO1206" i="4" s="1"/>
  <c r="AQ1206" i="4" s="1"/>
  <c r="AR1206" i="4" s="1"/>
  <c r="AM1019" i="4"/>
  <c r="AN997" i="4"/>
  <c r="AO997" i="4" s="1"/>
  <c r="AQ997" i="4" s="1"/>
  <c r="AR997" i="4" s="1"/>
  <c r="BI997" i="4" s="1"/>
  <c r="AM1000" i="4"/>
  <c r="AO1000" i="4" s="1"/>
  <c r="AQ1000" i="4" s="1"/>
  <c r="AM1103" i="4"/>
  <c r="AO1103" i="4" s="1"/>
  <c r="AQ1103" i="4" s="1"/>
  <c r="AN1320" i="4"/>
  <c r="AO1320" i="4" s="1"/>
  <c r="AQ1320" i="4" s="1"/>
  <c r="AP980" i="4"/>
  <c r="AN1249" i="4"/>
  <c r="AM1249" i="4"/>
  <c r="AO1249" i="4" s="1"/>
  <c r="AQ1249" i="4" s="1"/>
  <c r="AM1382" i="4"/>
  <c r="AN1382" i="4"/>
  <c r="AO1382" i="4" s="1"/>
  <c r="AQ1382" i="4" s="1"/>
  <c r="AR1382" i="4" s="1"/>
  <c r="AP1383" i="4"/>
  <c r="AN1383" i="4"/>
  <c r="AN1385" i="4"/>
  <c r="AM1385" i="4"/>
  <c r="AO1385" i="4" s="1"/>
  <c r="AQ1385" i="4" s="1"/>
  <c r="AN1005" i="4"/>
  <c r="AM1005" i="4"/>
  <c r="AP984" i="4"/>
  <c r="AM984" i="4"/>
  <c r="AN1277" i="4"/>
  <c r="AM1277" i="4"/>
  <c r="AO1277" i="4" s="1"/>
  <c r="AQ1277" i="4" s="1"/>
  <c r="AP1427" i="4"/>
  <c r="AM1427" i="4"/>
  <c r="AP1395" i="4"/>
  <c r="AN1395" i="4"/>
  <c r="AO1395" i="4" s="1"/>
  <c r="AQ1395" i="4" s="1"/>
  <c r="AR1395" i="4" s="1"/>
  <c r="BI1395" i="4" s="1"/>
  <c r="AZ1012" i="4"/>
  <c r="BA1012" i="4"/>
  <c r="BB1012" i="4" s="1"/>
  <c r="BD1012" i="4" s="1"/>
  <c r="AM998" i="4"/>
  <c r="AP998" i="4"/>
  <c r="AP1135" i="4"/>
  <c r="AN1136" i="4"/>
  <c r="AM1136" i="4"/>
  <c r="AP1137" i="4"/>
  <c r="AM1137" i="4"/>
  <c r="AN1138" i="4"/>
  <c r="AM1138" i="4"/>
  <c r="AP1451" i="4"/>
  <c r="AM1413" i="4"/>
  <c r="AO1413" i="4" s="1"/>
  <c r="AQ1413" i="4" s="1"/>
  <c r="AN5" i="4"/>
  <c r="AO5" i="4" s="1"/>
  <c r="AQ5" i="4" s="1"/>
  <c r="AR5" i="4" s="1"/>
  <c r="AP490" i="4"/>
  <c r="AM489" i="4"/>
  <c r="AN862" i="4"/>
  <c r="AP489" i="4"/>
  <c r="AR489" i="4" s="1"/>
  <c r="BI489" i="4" s="1"/>
  <c r="AM711" i="4"/>
  <c r="AO711" i="4" s="1"/>
  <c r="AQ711" i="4" s="1"/>
  <c r="AN1274" i="4"/>
  <c r="AP1070" i="4"/>
  <c r="AM131" i="4"/>
  <c r="AO131" i="4" s="1"/>
  <c r="AQ131" i="4" s="1"/>
  <c r="AR131" i="4" s="1"/>
  <c r="BI131" i="4" s="1"/>
  <c r="BJ741" i="4"/>
  <c r="BJ872" i="4"/>
  <c r="BJ232" i="4"/>
  <c r="BJ659" i="4"/>
  <c r="BJ328" i="4"/>
  <c r="BJ963" i="4"/>
  <c r="AN865" i="4"/>
  <c r="BJ1292" i="4"/>
  <c r="BJ676" i="4"/>
  <c r="AN900" i="4"/>
  <c r="AO900" i="4" s="1"/>
  <c r="AQ900" i="4" s="1"/>
  <c r="AR900" i="4" s="1"/>
  <c r="AZ1453" i="4"/>
  <c r="AM865" i="4"/>
  <c r="BJ949" i="4"/>
  <c r="AM1391" i="4"/>
  <c r="AO1391" i="4" s="1"/>
  <c r="AQ1391" i="4" s="1"/>
  <c r="AM1213" i="4"/>
  <c r="AN1446" i="4"/>
  <c r="AO1446" i="4" s="1"/>
  <c r="AQ1446" i="4" s="1"/>
  <c r="AR1446" i="4" s="1"/>
  <c r="AP1132" i="4"/>
  <c r="AM1433" i="4"/>
  <c r="AM1278" i="4"/>
  <c r="AO1278" i="4" s="1"/>
  <c r="AQ1278" i="4" s="1"/>
  <c r="AR1278" i="4" s="1"/>
  <c r="AN1280" i="4"/>
  <c r="AO1280" i="4" s="1"/>
  <c r="AQ1280" i="4" s="1"/>
  <c r="AR1280" i="4" s="1"/>
  <c r="BI1280" i="4" s="1"/>
  <c r="AP1138" i="4"/>
  <c r="BJ679" i="4"/>
  <c r="BJ955" i="4"/>
  <c r="BJ1078" i="4"/>
  <c r="BJ1371" i="4"/>
  <c r="BJ1013" i="4"/>
  <c r="BB790" i="4"/>
  <c r="BD790" i="4" s="1"/>
  <c r="BB833" i="4"/>
  <c r="BD833" i="4" s="1"/>
  <c r="BE833" i="4" s="1"/>
  <c r="BB501" i="4"/>
  <c r="BD501" i="4" s="1"/>
  <c r="BE501" i="4" s="1"/>
  <c r="AZ1389" i="4"/>
  <c r="AZ946" i="4"/>
  <c r="BB946" i="4" s="1"/>
  <c r="BD946" i="4" s="1"/>
  <c r="BH946" i="4" s="1"/>
  <c r="AZ947" i="4"/>
  <c r="BB947" i="4" s="1"/>
  <c r="BD947" i="4" s="1"/>
  <c r="AZ1391" i="4"/>
  <c r="AZ1429" i="4"/>
  <c r="AZ1372" i="4"/>
  <c r="AZ1382" i="4"/>
  <c r="BB1382" i="4" s="1"/>
  <c r="BD1382" i="4" s="1"/>
  <c r="AZ1373" i="4"/>
  <c r="AZ1251" i="4"/>
  <c r="AZ1384" i="4"/>
  <c r="AZ1004" i="4"/>
  <c r="AZ1454" i="4"/>
  <c r="BB1454" i="4" s="1"/>
  <c r="BD1454" i="4" s="1"/>
  <c r="AZ1005" i="4"/>
  <c r="AZ1455" i="4"/>
  <c r="AZ977" i="4"/>
  <c r="AZ1430" i="4"/>
  <c r="AZ891" i="4"/>
  <c r="AZ893" i="4"/>
  <c r="AZ1433" i="4"/>
  <c r="BB1433" i="4" s="1"/>
  <c r="BD1433" i="4" s="1"/>
  <c r="AZ894" i="4"/>
  <c r="BB894" i="4" s="1"/>
  <c r="BD894" i="4" s="1"/>
  <c r="AZ1434" i="4"/>
  <c r="AZ981" i="4"/>
  <c r="AZ895" i="4"/>
  <c r="BB895" i="4" s="1"/>
  <c r="BD895" i="4" s="1"/>
  <c r="AZ984" i="4"/>
  <c r="AZ1438" i="4"/>
  <c r="AZ899" i="4"/>
  <c r="AZ900" i="4"/>
  <c r="BB900" i="4" s="1"/>
  <c r="BD900" i="4" s="1"/>
  <c r="BH900" i="4" s="1"/>
  <c r="AZ1019" i="4"/>
  <c r="AZ1459" i="4"/>
  <c r="AZ965" i="4"/>
  <c r="BB965" i="4" s="1"/>
  <c r="BD965" i="4" s="1"/>
  <c r="BE965" i="4" s="1"/>
  <c r="AZ1427" i="4"/>
  <c r="AZ969" i="4"/>
  <c r="AZ948" i="4"/>
  <c r="AZ1283" i="4"/>
  <c r="AZ949" i="4"/>
  <c r="AZ1284" i="4"/>
  <c r="AZ1285" i="4"/>
  <c r="AZ999" i="4"/>
  <c r="AZ1136" i="4"/>
  <c r="BB1136" i="4" s="1"/>
  <c r="BD1136" i="4" s="1"/>
  <c r="AZ1137" i="4"/>
  <c r="BB1137" i="4" s="1"/>
  <c r="BD1137" i="4" s="1"/>
  <c r="BE1137" i="4" s="1"/>
  <c r="AZ1138" i="4"/>
  <c r="AZ1206" i="4"/>
  <c r="AZ1210" i="4"/>
  <c r="AZ731" i="4"/>
  <c r="AZ866" i="4"/>
  <c r="AZ1214" i="4"/>
  <c r="AZ1120" i="4"/>
  <c r="AZ1140" i="4"/>
  <c r="BB1140" i="4" s="1"/>
  <c r="BD1140" i="4" s="1"/>
  <c r="BH1140" i="4" s="1"/>
  <c r="AZ732" i="4"/>
  <c r="BB732" i="4" s="1"/>
  <c r="BD732" i="4" s="1"/>
  <c r="BH732" i="4" s="1"/>
  <c r="AZ1374" i="4"/>
  <c r="AZ1376" i="4"/>
  <c r="AZ1377" i="4"/>
  <c r="BB1377" i="4" s="1"/>
  <c r="BD1377" i="4" s="1"/>
  <c r="AZ1379" i="4"/>
  <c r="AZ1335" i="4"/>
  <c r="AZ1256" i="4"/>
  <c r="BB1256" i="4" s="1"/>
  <c r="BD1256" i="4" s="1"/>
  <c r="AZ1151" i="4"/>
  <c r="AZ190" i="4"/>
  <c r="AZ527" i="4"/>
  <c r="AZ1368" i="4"/>
  <c r="BB1368" i="4" s="1"/>
  <c r="BD1368" i="4" s="1"/>
  <c r="AZ1075" i="4"/>
  <c r="AZ1166" i="4"/>
  <c r="BB1166" i="4" s="1"/>
  <c r="BD1166" i="4" s="1"/>
  <c r="BE1166" i="4" s="1"/>
  <c r="AZ204" i="4"/>
  <c r="AZ191" i="4"/>
  <c r="AZ953" i="4"/>
  <c r="BB953" i="4" s="1"/>
  <c r="BD953" i="4" s="1"/>
  <c r="BE953" i="4" s="1"/>
  <c r="AZ954" i="4"/>
  <c r="AZ454" i="4"/>
  <c r="BB454" i="4" s="1"/>
  <c r="BD454" i="4" s="1"/>
  <c r="BE454" i="4" s="1"/>
  <c r="AZ205" i="4"/>
  <c r="BB205" i="4" s="1"/>
  <c r="BD205" i="4" s="1"/>
  <c r="BE205" i="4" s="1"/>
  <c r="BF205" i="4" s="1"/>
  <c r="AZ169" i="4"/>
  <c r="BB169" i="4" s="1"/>
  <c r="BD169" i="4" s="1"/>
  <c r="BE169" i="4" s="1"/>
  <c r="AZ170" i="4"/>
  <c r="BB170" i="4" s="1"/>
  <c r="BD170" i="4" s="1"/>
  <c r="BE170" i="4" s="1"/>
  <c r="AZ619" i="4"/>
  <c r="AZ497" i="4"/>
  <c r="AZ673" i="4"/>
  <c r="BB673" i="4" s="1"/>
  <c r="BD673" i="4" s="1"/>
  <c r="BE673" i="4" s="1"/>
  <c r="AZ815" i="4"/>
  <c r="BB815" i="4" s="1"/>
  <c r="BD815" i="4" s="1"/>
  <c r="BE815" i="4" s="1"/>
  <c r="AZ77" i="4"/>
  <c r="AZ273" i="4"/>
  <c r="AZ11" i="4"/>
  <c r="AZ1076" i="4"/>
  <c r="AZ1167" i="4"/>
  <c r="AZ1077" i="4"/>
  <c r="BB1077" i="4" s="1"/>
  <c r="BD1077" i="4" s="1"/>
  <c r="AZ1081" i="4"/>
  <c r="BB1081" i="4" s="1"/>
  <c r="BD1081" i="4" s="1"/>
  <c r="BH1081" i="4" s="1"/>
  <c r="AZ1078" i="4"/>
  <c r="AZ1082" i="4"/>
  <c r="AZ1169" i="4"/>
  <c r="BB1169" i="4" s="1"/>
  <c r="BD1169" i="4" s="1"/>
  <c r="AZ1056" i="4"/>
  <c r="AZ207" i="4"/>
  <c r="AZ455" i="4"/>
  <c r="AZ529" i="4"/>
  <c r="AZ1370" i="4"/>
  <c r="AZ1017" i="4"/>
  <c r="AZ201" i="4"/>
  <c r="AZ1267" i="4"/>
  <c r="BB1267" i="4" s="1"/>
  <c r="BD1267" i="4" s="1"/>
  <c r="AZ202" i="4"/>
  <c r="AZ171" i="4"/>
  <c r="AZ620" i="4"/>
  <c r="AZ816" i="4"/>
  <c r="AZ622" i="4"/>
  <c r="AZ957" i="4"/>
  <c r="AZ1161" i="4"/>
  <c r="AZ1338" i="4"/>
  <c r="AZ1170" i="4"/>
  <c r="AZ1057" i="4"/>
  <c r="AZ1339" i="4"/>
  <c r="AZ1171" i="4"/>
  <c r="AZ1058" i="4"/>
  <c r="AZ817" i="4"/>
  <c r="AZ79" i="4"/>
  <c r="AZ141" i="4"/>
  <c r="AZ1163" i="4"/>
  <c r="AZ1340" i="4"/>
  <c r="AZ818" i="4"/>
  <c r="AZ80" i="4"/>
  <c r="BB80" i="4" s="1"/>
  <c r="BD80" i="4" s="1"/>
  <c r="AZ142" i="4"/>
  <c r="BB142" i="4" s="1"/>
  <c r="BD142" i="4" s="1"/>
  <c r="BH142" i="4" s="1"/>
  <c r="AZ13" i="4"/>
  <c r="AZ677" i="4"/>
  <c r="AZ678" i="4"/>
  <c r="BB678" i="4" s="1"/>
  <c r="BD678" i="4" s="1"/>
  <c r="BE678" i="4" s="1"/>
  <c r="AZ1173" i="4"/>
  <c r="AZ114" i="4"/>
  <c r="AZ1244" i="4"/>
  <c r="AZ64" i="4"/>
  <c r="AZ857" i="4"/>
  <c r="AZ663" i="4"/>
  <c r="AZ132" i="4"/>
  <c r="BB132" i="4" s="1"/>
  <c r="BD132" i="4" s="1"/>
  <c r="AZ119" i="4"/>
  <c r="BB119" i="4" s="1"/>
  <c r="BD119" i="4" s="1"/>
  <c r="AZ696" i="4"/>
  <c r="AZ932" i="4"/>
  <c r="AZ796" i="4"/>
  <c r="AZ507" i="4"/>
  <c r="AZ701" i="4"/>
  <c r="AZ1240" i="4"/>
  <c r="AZ1218" i="4"/>
  <c r="AZ1031" i="4"/>
  <c r="BB1031" i="4" s="1"/>
  <c r="BD1031" i="4" s="1"/>
  <c r="AZ763" i="4"/>
  <c r="AZ787" i="4"/>
  <c r="AZ840" i="4"/>
  <c r="AZ697" i="4"/>
  <c r="BB697" i="4" s="1"/>
  <c r="BD697" i="4" s="1"/>
  <c r="AZ797" i="4"/>
  <c r="BB797" i="4" s="1"/>
  <c r="BD797" i="4" s="1"/>
  <c r="BE797" i="4" s="1"/>
  <c r="AZ536" i="4"/>
  <c r="BB536" i="4" s="1"/>
  <c r="BD536" i="4" s="1"/>
  <c r="BH536" i="4" s="1"/>
  <c r="AZ937" i="4"/>
  <c r="BB937" i="4" s="1"/>
  <c r="BD937" i="4" s="1"/>
  <c r="BE937" i="4" s="1"/>
  <c r="BF937" i="4" s="1"/>
  <c r="AZ73" i="4"/>
  <c r="AZ788" i="4"/>
  <c r="BB788" i="4" s="1"/>
  <c r="BD788" i="4" s="1"/>
  <c r="BE788" i="4" s="1"/>
  <c r="AZ243" i="4"/>
  <c r="AZ1087" i="4"/>
  <c r="BB1087" i="4" s="1"/>
  <c r="BD1087" i="4" s="1"/>
  <c r="AZ802" i="4"/>
  <c r="AZ803" i="4"/>
  <c r="AZ971" i="4"/>
  <c r="AZ907" i="4"/>
  <c r="AZ332" i="4"/>
  <c r="AZ1083" i="4"/>
  <c r="AZ1296" i="4"/>
  <c r="AZ1032" i="4"/>
  <c r="AZ961" i="4"/>
  <c r="AZ537" i="4"/>
  <c r="BB537" i="4" s="1"/>
  <c r="BD537" i="4" s="1"/>
  <c r="BH537" i="4" s="1"/>
  <c r="AZ1245" i="4"/>
  <c r="AZ65" i="4"/>
  <c r="AZ929" i="4"/>
  <c r="BB929" i="4" s="1"/>
  <c r="BD929" i="4" s="1"/>
  <c r="AZ121" i="4"/>
  <c r="AZ309" i="4"/>
  <c r="AZ1013" i="4"/>
  <c r="AZ545" i="4"/>
  <c r="BB545" i="4" s="1"/>
  <c r="BD545" i="4" s="1"/>
  <c r="AZ668" i="4"/>
  <c r="AZ1063" i="4"/>
  <c r="AZ333" i="4"/>
  <c r="BB333" i="4" s="1"/>
  <c r="BD333" i="4" s="1"/>
  <c r="BE333" i="4" s="1"/>
  <c r="BF333" i="4" s="1"/>
  <c r="AZ1128" i="4"/>
  <c r="BB1128" i="4" s="1"/>
  <c r="BD1128" i="4" s="1"/>
  <c r="AZ1219" i="4"/>
  <c r="AZ962" i="4"/>
  <c r="AZ1200" i="4"/>
  <c r="AZ38" i="4"/>
  <c r="AZ538" i="4"/>
  <c r="AZ74" i="4"/>
  <c r="AZ780" i="4"/>
  <c r="AZ841" i="4"/>
  <c r="BB841" i="4" s="1"/>
  <c r="BD841" i="4" s="1"/>
  <c r="AZ546" i="4"/>
  <c r="AZ973" i="4"/>
  <c r="AZ1084" i="4"/>
  <c r="AZ314" i="4"/>
  <c r="AZ1298" i="4"/>
  <c r="AZ963" i="4"/>
  <c r="AZ116" i="4"/>
  <c r="AZ552" i="4"/>
  <c r="AZ66" i="4"/>
  <c r="AZ858" i="4"/>
  <c r="BB858" i="4" s="1"/>
  <c r="BD858" i="4" s="1"/>
  <c r="AZ665" i="4"/>
  <c r="AZ122" i="4"/>
  <c r="AZ547" i="4"/>
  <c r="AZ176" i="4"/>
  <c r="AZ468" i="4"/>
  <c r="BB468" i="4" s="1"/>
  <c r="BD468" i="4" s="1"/>
  <c r="AZ469" i="4"/>
  <c r="BB469" i="4" s="1"/>
  <c r="BD469" i="4" s="1"/>
  <c r="AZ767" i="4"/>
  <c r="AZ183" i="4"/>
  <c r="AZ281" i="4"/>
  <c r="AZ254" i="4"/>
  <c r="AZ186" i="4"/>
  <c r="AZ819" i="4"/>
  <c r="AZ277" i="4"/>
  <c r="BB277" i="4" s="1"/>
  <c r="BD277" i="4" s="1"/>
  <c r="BE277" i="4" s="1"/>
  <c r="AZ1123" i="4"/>
  <c r="BB1123" i="4" s="1"/>
  <c r="BD1123" i="4" s="1"/>
  <c r="AZ177" i="4"/>
  <c r="AZ470" i="4"/>
  <c r="AZ196" i="4"/>
  <c r="AZ82" i="4"/>
  <c r="AZ278" i="4"/>
  <c r="AZ178" i="4"/>
  <c r="BB178" i="4" s="1"/>
  <c r="BD178" i="4" s="1"/>
  <c r="AZ472" i="4"/>
  <c r="AZ473" i="4"/>
  <c r="AZ769" i="4"/>
  <c r="BB769" i="4" s="1"/>
  <c r="BD769" i="4" s="1"/>
  <c r="AZ88" i="4"/>
  <c r="BB88" i="4" s="1"/>
  <c r="BD88" i="4" s="1"/>
  <c r="BH88" i="4" s="1"/>
  <c r="AZ179" i="4"/>
  <c r="BB179" i="4" s="1"/>
  <c r="BD179" i="4" s="1"/>
  <c r="AZ474" i="4"/>
  <c r="BB474" i="4" s="1"/>
  <c r="BD474" i="4" s="1"/>
  <c r="AZ475" i="4"/>
  <c r="AZ770" i="4"/>
  <c r="BB770" i="4" s="1"/>
  <c r="BD770" i="4" s="1"/>
  <c r="AZ256" i="4"/>
  <c r="AZ257" i="4"/>
  <c r="BB257" i="4" s="1"/>
  <c r="BD257" i="4" s="1"/>
  <c r="AZ187" i="4"/>
  <c r="AZ89" i="4"/>
  <c r="AZ180" i="4"/>
  <c r="AZ476" i="4"/>
  <c r="AZ477" i="4"/>
  <c r="AZ340" i="4"/>
  <c r="BB340" i="4" s="1"/>
  <c r="BD340" i="4" s="1"/>
  <c r="BE340" i="4" s="1"/>
  <c r="AZ595" i="4"/>
  <c r="AZ337" i="4"/>
  <c r="BB337" i="4" s="1"/>
  <c r="BD337" i="4" s="1"/>
  <c r="BH337" i="4" s="1"/>
  <c r="AZ854" i="4"/>
  <c r="BB854" i="4" s="1"/>
  <c r="BD854" i="4" s="1"/>
  <c r="AZ736" i="4"/>
  <c r="AZ342" i="4"/>
  <c r="AZ589" i="4"/>
  <c r="BB589" i="4" s="1"/>
  <c r="BD589" i="4" s="1"/>
  <c r="AZ943" i="4"/>
  <c r="AZ328" i="4"/>
  <c r="AZ352" i="4"/>
  <c r="AZ611" i="4"/>
  <c r="BB611" i="4" s="1"/>
  <c r="BD611" i="4" s="1"/>
  <c r="AZ590" i="4"/>
  <c r="AZ305" i="4"/>
  <c r="BB305" i="4" s="1"/>
  <c r="BD305" i="4" s="1"/>
  <c r="BE305" i="4" s="1"/>
  <c r="BF305" i="4" s="1"/>
  <c r="AZ483" i="4"/>
  <c r="AZ154" i="4"/>
  <c r="AZ484" i="4"/>
  <c r="AZ155" i="4"/>
  <c r="AZ404" i="4"/>
  <c r="BB404" i="4" s="1"/>
  <c r="BD404" i="4" s="1"/>
  <c r="AZ16" i="4"/>
  <c r="BB16" i="4" s="1"/>
  <c r="BD16" i="4" s="1"/>
  <c r="AZ398" i="4"/>
  <c r="BB398" i="4" s="1"/>
  <c r="BD398" i="4" s="1"/>
  <c r="BE398" i="4" s="1"/>
  <c r="AZ503" i="4"/>
  <c r="BB503" i="4" s="1"/>
  <c r="BD503" i="4" s="1"/>
  <c r="BH503" i="4" s="1"/>
  <c r="AZ478" i="4"/>
  <c r="BB478" i="4" s="1"/>
  <c r="BD478" i="4" s="1"/>
  <c r="BH478" i="4" s="1"/>
  <c r="AZ295" i="4"/>
  <c r="AZ499" i="4"/>
  <c r="AZ460" i="4"/>
  <c r="BB460" i="4" s="1"/>
  <c r="BD460" i="4" s="1"/>
  <c r="AZ211" i="4"/>
  <c r="AZ109" i="4"/>
  <c r="BB109" i="4" s="1"/>
  <c r="BD109" i="4" s="1"/>
  <c r="AZ307" i="4"/>
  <c r="BB307" i="4" s="1"/>
  <c r="BD307" i="4" s="1"/>
  <c r="AZ485" i="4"/>
  <c r="AZ232" i="4"/>
  <c r="BB232" i="4" s="1"/>
  <c r="BD232" i="4" s="1"/>
  <c r="BE232" i="4" s="1"/>
  <c r="BF232" i="4" s="1"/>
  <c r="AZ556" i="4"/>
  <c r="AZ308" i="4"/>
  <c r="BB308" i="4" s="1"/>
  <c r="BD308" i="4" s="1"/>
  <c r="BE308" i="4" s="1"/>
  <c r="AZ486" i="4"/>
  <c r="BB486" i="4" s="1"/>
  <c r="BD486" i="4" s="1"/>
  <c r="BE486" i="4" s="1"/>
  <c r="BF486" i="4" s="1"/>
  <c r="AZ1259" i="4"/>
  <c r="AZ137" i="4"/>
  <c r="BB137" i="4" s="1"/>
  <c r="BD137" i="4" s="1"/>
  <c r="AZ1341" i="4"/>
  <c r="BB1341" i="4" s="1"/>
  <c r="BD1341" i="4" s="1"/>
  <c r="AZ1234" i="4"/>
  <c r="BB1234" i="4" s="1"/>
  <c r="BD1234" i="4" s="1"/>
  <c r="BE1234" i="4" s="1"/>
  <c r="BF1234" i="4" s="1"/>
  <c r="AZ315" i="4"/>
  <c r="AZ1036" i="4"/>
  <c r="BB1036" i="4" s="1"/>
  <c r="BD1036" i="4" s="1"/>
  <c r="AZ836" i="4"/>
  <c r="BB836" i="4" s="1"/>
  <c r="BD836" i="4" s="1"/>
  <c r="BH836" i="4" s="1"/>
  <c r="AZ944" i="4"/>
  <c r="AZ25" i="4"/>
  <c r="AZ793" i="4"/>
  <c r="BB793" i="4" s="1"/>
  <c r="BD793" i="4" s="1"/>
  <c r="AZ855" i="4"/>
  <c r="BB855" i="4" s="1"/>
  <c r="BD855" i="4" s="1"/>
  <c r="BH855" i="4" s="1"/>
  <c r="AZ1099" i="4"/>
  <c r="BB1099" i="4" s="1"/>
  <c r="BD1099" i="4" s="1"/>
  <c r="AZ343" i="4"/>
  <c r="BB343" i="4" s="1"/>
  <c r="BD343" i="4" s="1"/>
  <c r="BE343" i="4" s="1"/>
  <c r="AZ591" i="4"/>
  <c r="BB591" i="4" s="1"/>
  <c r="BD591" i="4" s="1"/>
  <c r="AZ918" i="4"/>
  <c r="AZ848" i="4"/>
  <c r="AZ945" i="4"/>
  <c r="BB945" i="4" s="1"/>
  <c r="BD945" i="4" s="1"/>
  <c r="BH945" i="4" s="1"/>
  <c r="AZ95" i="4"/>
  <c r="BB95" i="4" s="1"/>
  <c r="BD95" i="4" s="1"/>
  <c r="BH95" i="4" s="1"/>
  <c r="AZ380" i="4"/>
  <c r="AZ329" i="4"/>
  <c r="AZ353" i="4"/>
  <c r="AZ637" i="4"/>
  <c r="AZ415" i="4"/>
  <c r="AZ1112" i="4"/>
  <c r="AZ902" i="4"/>
  <c r="AZ1203" i="4"/>
  <c r="AZ208" i="4"/>
  <c r="AZ436" i="4"/>
  <c r="AZ558" i="4"/>
  <c r="AZ564" i="4"/>
  <c r="BB564" i="4" s="1"/>
  <c r="BD564" i="4" s="1"/>
  <c r="AZ987" i="4"/>
  <c r="AZ919" i="4"/>
  <c r="AZ1066" i="4"/>
  <c r="AZ648" i="4"/>
  <c r="AZ238" i="4"/>
  <c r="BB238" i="4" s="1"/>
  <c r="BD238" i="4" s="1"/>
  <c r="AZ1026" i="4"/>
  <c r="AZ1235" i="4"/>
  <c r="AZ316" i="4"/>
  <c r="BB316" i="4" s="1"/>
  <c r="BD316" i="4" s="1"/>
  <c r="AZ1301" i="4"/>
  <c r="BB1301" i="4" s="1"/>
  <c r="BD1301" i="4" s="1"/>
  <c r="AZ26" i="4"/>
  <c r="AZ741" i="4"/>
  <c r="AZ845" i="4"/>
  <c r="AZ638" i="4"/>
  <c r="BB638" i="4" s="1"/>
  <c r="BD638" i="4" s="1"/>
  <c r="AZ613" i="4"/>
  <c r="AZ424" i="4"/>
  <c r="AZ1188" i="4"/>
  <c r="BB1188" i="4" s="1"/>
  <c r="BD1188" i="4" s="1"/>
  <c r="AZ923" i="4"/>
  <c r="AZ924" i="4"/>
  <c r="AZ1236" i="4"/>
  <c r="AZ1038" i="4"/>
  <c r="BB1038" i="4" s="1"/>
  <c r="BD1038" i="4" s="1"/>
  <c r="AZ1292" i="4"/>
  <c r="AZ838" i="4"/>
  <c r="AZ27" i="4"/>
  <c r="AZ355" i="4"/>
  <c r="BB355" i="4" s="1"/>
  <c r="BD355" i="4" s="1"/>
  <c r="AZ253" i="4"/>
  <c r="AZ614" i="4"/>
  <c r="AZ1068" i="4"/>
  <c r="AZ650" i="4"/>
  <c r="AZ138" i="4"/>
  <c r="AZ1091" i="4"/>
  <c r="AZ356" i="4"/>
  <c r="AZ633" i="4"/>
  <c r="AZ681" i="4"/>
  <c r="AZ1154" i="4"/>
  <c r="AZ599" i="4"/>
  <c r="BB599" i="4" s="1"/>
  <c r="BD599" i="4" s="1"/>
  <c r="BH599" i="4" s="1"/>
  <c r="AZ28" i="4"/>
  <c r="BB28" i="4" s="1"/>
  <c r="BD28" i="4" s="1"/>
  <c r="AZ782" i="4"/>
  <c r="AZ880" i="4"/>
  <c r="BB880" i="4" s="1"/>
  <c r="BD880" i="4" s="1"/>
  <c r="AZ873" i="4"/>
  <c r="AZ1121" i="4"/>
  <c r="BB1121" i="4" s="1"/>
  <c r="BD1121" i="4" s="1"/>
  <c r="AZ852" i="4"/>
  <c r="BB852" i="4" s="1"/>
  <c r="BD852" i="4" s="1"/>
  <c r="BH852" i="4" s="1"/>
  <c r="AZ690" i="4"/>
  <c r="BB690" i="4" s="1"/>
  <c r="BD690" i="4" s="1"/>
  <c r="AZ876" i="4"/>
  <c r="BB876" i="4" s="1"/>
  <c r="BD876" i="4" s="1"/>
  <c r="AZ350" i="4"/>
  <c r="BB350" i="4" s="1"/>
  <c r="BD350" i="4" s="1"/>
  <c r="AZ990" i="4"/>
  <c r="AZ626" i="4"/>
  <c r="AZ1114" i="4"/>
  <c r="AZ1156" i="4"/>
  <c r="BB1156" i="4" s="1"/>
  <c r="BD1156" i="4" s="1"/>
  <c r="AZ452" i="4"/>
  <c r="AZ61" i="4"/>
  <c r="AZ634" i="4"/>
  <c r="AZ958" i="4"/>
  <c r="AZ882" i="4"/>
  <c r="AZ877" i="4"/>
  <c r="AZ1039" i="4"/>
  <c r="BB1039" i="4" s="1"/>
  <c r="BD1039" i="4" s="1"/>
  <c r="BH1039" i="4" s="1"/>
  <c r="AZ331" i="4"/>
  <c r="BB331" i="4" s="1"/>
  <c r="BD331" i="4" s="1"/>
  <c r="AZ672" i="4"/>
  <c r="AZ358" i="4"/>
  <c r="AZ684" i="4"/>
  <c r="AZ795" i="4"/>
  <c r="AZ884" i="4"/>
  <c r="AZ62" i="4"/>
  <c r="AZ959" i="4"/>
  <c r="AZ1051" i="4"/>
  <c r="BB1051" i="4" s="1"/>
  <c r="BD1051" i="4" s="1"/>
  <c r="AZ345" i="4"/>
  <c r="AZ50" i="4"/>
  <c r="BB50" i="4" s="1"/>
  <c r="BD50" i="4" s="1"/>
  <c r="BE50" i="4" s="1"/>
  <c r="BF50" i="4" s="1"/>
  <c r="AZ722" i="4"/>
  <c r="AZ149" i="4"/>
  <c r="BB149" i="4" s="1"/>
  <c r="BD149" i="4" s="1"/>
  <c r="AZ56" i="4"/>
  <c r="AZ583" i="4"/>
  <c r="AZ399" i="4"/>
  <c r="BB399" i="4" s="1"/>
  <c r="BD399" i="4" s="1"/>
  <c r="BH399" i="4" s="1"/>
  <c r="AZ504" i="4"/>
  <c r="AZ405" i="4"/>
  <c r="AZ465" i="4"/>
  <c r="AZ369" i="4"/>
  <c r="AZ31" i="4"/>
  <c r="BB31" i="4" s="1"/>
  <c r="BD31" i="4" s="1"/>
  <c r="AZ807" i="4"/>
  <c r="AZ462" i="4"/>
  <c r="AZ213" i="4"/>
  <c r="BB213" i="4" s="1"/>
  <c r="BD213" i="4" s="1"/>
  <c r="AZ214" i="4"/>
  <c r="BB214" i="4" s="1"/>
  <c r="BD214" i="4" s="1"/>
  <c r="BH214" i="4" s="1"/>
  <c r="AZ32" i="4"/>
  <c r="AZ808" i="4"/>
  <c r="AZ227" i="4"/>
  <c r="AZ464" i="4"/>
  <c r="AZ300" i="4"/>
  <c r="AZ1247" i="4"/>
  <c r="AZ931" i="4"/>
  <c r="BB931" i="4" s="1"/>
  <c r="BD931" i="4" s="1"/>
  <c r="BH931" i="4" s="1"/>
  <c r="AZ39" i="4"/>
  <c r="AZ939" i="4"/>
  <c r="AZ75" i="4"/>
  <c r="BB75" i="4" s="1"/>
  <c r="BD75" i="4" s="1"/>
  <c r="AZ289" i="4"/>
  <c r="BB289" i="4" s="1"/>
  <c r="BD289" i="4" s="1"/>
  <c r="AZ418" i="4"/>
  <c r="BB418" i="4" s="1"/>
  <c r="BD418" i="4" s="1"/>
  <c r="AZ792" i="4"/>
  <c r="AZ231" i="4"/>
  <c r="BB231" i="4" s="1"/>
  <c r="BD231" i="4" s="1"/>
  <c r="AZ374" i="4"/>
  <c r="BB374" i="4" s="1"/>
  <c r="BD374" i="4" s="1"/>
  <c r="BH374" i="4" s="1"/>
  <c r="AZ304" i="4"/>
  <c r="BB304" i="4" s="1"/>
  <c r="BD304" i="4" s="1"/>
  <c r="AZ189" i="4"/>
  <c r="AZ921" i="4"/>
  <c r="AZ1040" i="4"/>
  <c r="AZ1266" i="4"/>
  <c r="BB1266" i="4" s="1"/>
  <c r="BD1266" i="4" s="1"/>
  <c r="BE1266" i="4" s="1"/>
  <c r="AZ1273" i="4"/>
  <c r="AZ860" i="4"/>
  <c r="BB860" i="4" s="1"/>
  <c r="BD860" i="4" s="1"/>
  <c r="BH860" i="4" s="1"/>
  <c r="AZ290" i="4"/>
  <c r="BB290" i="4" s="1"/>
  <c r="BD290" i="4" s="1"/>
  <c r="AZ509" i="4"/>
  <c r="AZ922" i="4"/>
  <c r="AZ1228" i="4"/>
  <c r="BB1228" i="4" s="1"/>
  <c r="BD1228" i="4" s="1"/>
  <c r="AZ174" i="4"/>
  <c r="BB174" i="4" s="1"/>
  <c r="BD174" i="4" s="1"/>
  <c r="BE174" i="4" s="1"/>
  <c r="BF174" i="4" s="1"/>
  <c r="AZ448" i="4"/>
  <c r="AZ861" i="4"/>
  <c r="AZ699" i="4"/>
  <c r="BB699" i="4" s="1"/>
  <c r="BD699" i="4" s="1"/>
  <c r="AZ799" i="4"/>
  <c r="AZ510" i="4"/>
  <c r="BB510" i="4" s="1"/>
  <c r="BD510" i="4" s="1"/>
  <c r="AZ523" i="4"/>
  <c r="AZ8" i="4"/>
  <c r="AZ735" i="4"/>
  <c r="AZ700" i="4"/>
  <c r="BB700" i="4" s="1"/>
  <c r="BD700" i="4" s="1"/>
  <c r="AZ800" i="4"/>
  <c r="AZ1069" i="4"/>
  <c r="AZ912" i="4"/>
  <c r="AZ1241" i="4"/>
  <c r="BB1241" i="4" s="1"/>
  <c r="BD1241" i="4" s="1"/>
  <c r="AZ708" i="4"/>
  <c r="AZ175" i="4"/>
  <c r="AZ525" i="4"/>
  <c r="AZ526" i="4"/>
  <c r="AZ422" i="4"/>
  <c r="AZ601" i="4"/>
  <c r="AZ1242" i="4"/>
  <c r="AZ1130" i="4"/>
  <c r="AZ1046" i="4"/>
  <c r="BB1046" i="4" s="1"/>
  <c r="BD1046" i="4" s="1"/>
  <c r="BH1046" i="4" s="1"/>
  <c r="AZ926" i="4"/>
  <c r="AZ964" i="4"/>
  <c r="AZ1195" i="4"/>
  <c r="BB1195" i="4" s="1"/>
  <c r="BD1195" i="4" s="1"/>
  <c r="AZ1072" i="4"/>
  <c r="AZ710" i="4"/>
  <c r="AZ1047" i="4"/>
  <c r="AZ1274" i="4"/>
  <c r="BB1274" i="4" s="1"/>
  <c r="BD1274" i="4" s="1"/>
  <c r="AZ1196" i="4"/>
  <c r="AZ916" i="4"/>
  <c r="BB916" i="4" s="1"/>
  <c r="BD916" i="4" s="1"/>
  <c r="BE916" i="4" s="1"/>
  <c r="AZ1086" i="4"/>
  <c r="AZ319" i="4"/>
  <c r="BB319" i="4" s="1"/>
  <c r="BD319" i="4" s="1"/>
  <c r="BE319" i="4" s="1"/>
  <c r="BF319" i="4" s="1"/>
  <c r="AZ1050" i="4"/>
  <c r="BB1050" i="4" s="1"/>
  <c r="BD1050" i="4" s="1"/>
  <c r="BH1050" i="4" s="1"/>
  <c r="AZ1275" i="4"/>
  <c r="AZ975" i="4"/>
  <c r="AZ976" i="4"/>
  <c r="BB976" i="4" s="1"/>
  <c r="BD976" i="4" s="1"/>
  <c r="BE976" i="4" s="1"/>
  <c r="AZ917" i="4"/>
  <c r="AZ1131" i="4"/>
  <c r="AZ1313" i="4"/>
  <c r="AZ1048" i="4"/>
  <c r="BB1048" i="4" s="1"/>
  <c r="BD1048" i="4" s="1"/>
  <c r="BH1048" i="4" s="1"/>
  <c r="AZ1248" i="4"/>
  <c r="AZ93" i="4"/>
  <c r="AZ715" i="4"/>
  <c r="BB715" i="4" s="1"/>
  <c r="BD715" i="4" s="1"/>
  <c r="BE715" i="4" s="1"/>
  <c r="AZ843" i="4"/>
  <c r="AZ246" i="4"/>
  <c r="AZ1090" i="4"/>
  <c r="AZ515" i="4"/>
  <c r="AZ199" i="4"/>
  <c r="AZ84" i="4"/>
  <c r="AZ280" i="4"/>
  <c r="AZ1238" i="4"/>
  <c r="AZ839" i="4"/>
  <c r="BB839" i="4" s="1"/>
  <c r="BD839" i="4" s="1"/>
  <c r="AZ685" i="4"/>
  <c r="AZ755" i="4"/>
  <c r="AZ3" i="4"/>
  <c r="BB3" i="4" s="1"/>
  <c r="BD3" i="4" s="1"/>
  <c r="BE3" i="4" s="1"/>
  <c r="AZ382" i="4"/>
  <c r="BB382" i="4" s="1"/>
  <c r="BD382" i="4" s="1"/>
  <c r="AZ391" i="4"/>
  <c r="AZ100" i="4"/>
  <c r="AZ489" i="4"/>
  <c r="AZ711" i="4"/>
  <c r="BB711" i="4" s="1"/>
  <c r="BD711" i="4" s="1"/>
  <c r="AZ241" i="4"/>
  <c r="AZ1029" i="4"/>
  <c r="BB1029" i="4" s="1"/>
  <c r="BD1029" i="4" s="1"/>
  <c r="AZ321" i="4"/>
  <c r="AZ1314" i="4"/>
  <c r="BB1314" i="4" s="1"/>
  <c r="BD1314" i="4" s="1"/>
  <c r="AZ1049" i="4"/>
  <c r="AZ863" i="4"/>
  <c r="AZ757" i="4"/>
  <c r="AZ5" i="4"/>
  <c r="BB5" i="4" s="1"/>
  <c r="BD5" i="4" s="1"/>
  <c r="AZ248" i="4"/>
  <c r="AZ392" i="4"/>
  <c r="AZ490" i="4"/>
  <c r="AZ1315" i="4"/>
  <c r="BB1315" i="4" s="1"/>
  <c r="BD1315" i="4" s="1"/>
  <c r="BE1315" i="4" s="1"/>
  <c r="BF1315" i="4" s="1"/>
  <c r="AZ323" i="4"/>
  <c r="AZ758" i="4"/>
  <c r="AZ6" i="4"/>
  <c r="AZ384" i="4"/>
  <c r="BB384" i="4" s="1"/>
  <c r="BD384" i="4" s="1"/>
  <c r="AZ610" i="4"/>
  <c r="BB610" i="4" s="1"/>
  <c r="BD610" i="4" s="1"/>
  <c r="AZ1101" i="4"/>
  <c r="AZ739" i="4"/>
  <c r="AZ491" i="4"/>
  <c r="BB491" i="4" s="1"/>
  <c r="BD491" i="4" s="1"/>
  <c r="AZ1199" i="4"/>
  <c r="AZ242" i="4"/>
  <c r="AZ1030" i="4"/>
  <c r="AZ1125" i="4"/>
  <c r="AZ1182" i="4"/>
  <c r="AZ48" i="4"/>
  <c r="AZ327" i="4"/>
  <c r="AZ125" i="4"/>
  <c r="BB125" i="4" s="1"/>
  <c r="BD125" i="4" s="1"/>
  <c r="BH125" i="4" s="1"/>
  <c r="AZ97" i="4"/>
  <c r="BB97" i="4" s="1"/>
  <c r="BD97" i="4" s="1"/>
  <c r="AZ98" i="4"/>
  <c r="AZ467" i="4"/>
  <c r="BB467" i="4" s="1"/>
  <c r="BD467" i="4" s="1"/>
  <c r="BH467" i="4" s="1"/>
  <c r="AZ126" i="4"/>
  <c r="BB126" i="4" s="1"/>
  <c r="BD126" i="4" s="1"/>
  <c r="AZ264" i="4"/>
  <c r="AZ265" i="4"/>
  <c r="BB265" i="4" s="1"/>
  <c r="BD265" i="4" s="1"/>
  <c r="AZ285" i="4"/>
  <c r="AZ1164" i="4"/>
  <c r="AZ1060" i="4"/>
  <c r="AZ1126" i="4"/>
  <c r="AZ127" i="4"/>
  <c r="AZ57" i="4"/>
  <c r="AZ573" i="4"/>
  <c r="BB573" i="4" s="1"/>
  <c r="BD573" i="4" s="1"/>
  <c r="BH573" i="4" s="1"/>
  <c r="AZ267" i="4"/>
  <c r="BB267" i="4" s="1"/>
  <c r="BD267" i="4" s="1"/>
  <c r="AZ58" i="4"/>
  <c r="AZ269" i="4"/>
  <c r="BB269" i="4" s="1"/>
  <c r="BD269" i="4" s="1"/>
  <c r="AZ128" i="4"/>
  <c r="AZ834" i="4"/>
  <c r="AZ288" i="4"/>
  <c r="BB288" i="4" s="1"/>
  <c r="BD288" i="4" s="1"/>
  <c r="AZ1359" i="4"/>
  <c r="BB1359" i="4" s="1"/>
  <c r="BD1359" i="4" s="1"/>
  <c r="AZ1412" i="4"/>
  <c r="BB1412" i="4" s="1"/>
  <c r="BD1412" i="4" s="1"/>
  <c r="AZ1413" i="4"/>
  <c r="BB1413" i="4" s="1"/>
  <c r="BD1413" i="4" s="1"/>
  <c r="AZ1414" i="4"/>
  <c r="AZ1107" i="4"/>
  <c r="BB1107" i="4" s="1"/>
  <c r="BD1107" i="4" s="1"/>
  <c r="BH1107" i="4" s="1"/>
  <c r="AZ1350" i="4"/>
  <c r="AZ1353" i="4"/>
  <c r="AZ1356" i="4"/>
  <c r="AZ568" i="4"/>
  <c r="BB568" i="4" s="1"/>
  <c r="BD568" i="4" s="1"/>
  <c r="AZ1225" i="4"/>
  <c r="BB1225" i="4" s="1"/>
  <c r="BD1225" i="4" s="1"/>
  <c r="AZ905" i="4"/>
  <c r="BA571" i="4"/>
  <c r="BA1226" i="4"/>
  <c r="AZ459" i="4"/>
  <c r="BA572" i="4"/>
  <c r="AP888" i="4"/>
  <c r="AP1428" i="4"/>
  <c r="AP946" i="4"/>
  <c r="AP1390" i="4"/>
  <c r="AP889" i="4"/>
  <c r="AP1429" i="4"/>
  <c r="AR1429" i="4" s="1"/>
  <c r="AP1249" i="4"/>
  <c r="AP1372" i="4"/>
  <c r="AP1373" i="4"/>
  <c r="AP1384" i="4"/>
  <c r="AP1005" i="4"/>
  <c r="AP1430" i="4"/>
  <c r="AP979" i="4"/>
  <c r="AP1432" i="4"/>
  <c r="AP1433" i="4"/>
  <c r="AP774" i="4"/>
  <c r="AP894" i="4"/>
  <c r="AP1434" i="4"/>
  <c r="AP1435" i="4"/>
  <c r="AP1104" i="4"/>
  <c r="AP982" i="4"/>
  <c r="AP1436" i="4"/>
  <c r="AP1437" i="4"/>
  <c r="AP1438" i="4"/>
  <c r="AP985" i="4"/>
  <c r="AP986" i="4"/>
  <c r="AP900" i="4"/>
  <c r="AP1393" i="4"/>
  <c r="AP1456" i="4"/>
  <c r="AP1317" i="4"/>
  <c r="AP1447" i="4"/>
  <c r="AP1448" i="4"/>
  <c r="AP1006" i="4"/>
  <c r="AS1278" i="4"/>
  <c r="AP1007" i="4"/>
  <c r="AP1279" i="4"/>
  <c r="AP1458" i="4"/>
  <c r="AP1009" i="4"/>
  <c r="AP966" i="4"/>
  <c r="AR966" i="4" s="1"/>
  <c r="AP1449" i="4"/>
  <c r="AP1281" i="4"/>
  <c r="AZ1010" i="4"/>
  <c r="BB1010" i="4" s="1"/>
  <c r="BD1010" i="4" s="1"/>
  <c r="BE1010" i="4" s="1"/>
  <c r="BF1010" i="4" s="1"/>
  <c r="BG1010" i="4" s="1"/>
  <c r="BJ1010" i="4" s="1"/>
  <c r="AZ1450" i="4"/>
  <c r="AZ1324" i="4"/>
  <c r="AZ1325" i="4"/>
  <c r="BB1325" i="4" s="1"/>
  <c r="BD1325" i="4" s="1"/>
  <c r="AZ997" i="4"/>
  <c r="BB997" i="4" s="1"/>
  <c r="BD997" i="4" s="1"/>
  <c r="AZ998" i="4"/>
  <c r="AZ1001" i="4"/>
  <c r="AZ1002" i="4"/>
  <c r="AZ1117" i="4"/>
  <c r="BB1117" i="4" s="1"/>
  <c r="BD1117" i="4" s="1"/>
  <c r="AZ1118" i="4"/>
  <c r="AZ1208" i="4"/>
  <c r="AZ1209" i="4"/>
  <c r="AZ865" i="4"/>
  <c r="BB865" i="4" s="1"/>
  <c r="BD865" i="4" s="1"/>
  <c r="AZ1139" i="4"/>
  <c r="BA867" i="4"/>
  <c r="AZ1215" i="4"/>
  <c r="AS1216" i="4"/>
  <c r="BJ1216" i="4" s="1"/>
  <c r="AZ868" i="4"/>
  <c r="AM1095" i="4"/>
  <c r="AZ1096" i="4"/>
  <c r="AZ1097" i="4"/>
  <c r="BB1097" i="4" s="1"/>
  <c r="BD1097" i="4" s="1"/>
  <c r="BH1097" i="4" s="1"/>
  <c r="AZ1328" i="4"/>
  <c r="AZ1329" i="4"/>
  <c r="AZ1331" i="4"/>
  <c r="BB1331" i="4" s="1"/>
  <c r="BD1331" i="4" s="1"/>
  <c r="BE1331" i="4" s="1"/>
  <c r="AM1333" i="4"/>
  <c r="AZ1334" i="4"/>
  <c r="AM1335" i="4"/>
  <c r="AM1252" i="4"/>
  <c r="AZ1252" i="4"/>
  <c r="BB1252" i="4" s="1"/>
  <c r="BD1252" i="4" s="1"/>
  <c r="AM901" i="4"/>
  <c r="AZ1286" i="4"/>
  <c r="AZ1257" i="4"/>
  <c r="BB1257" i="4" s="1"/>
  <c r="BD1257" i="4" s="1"/>
  <c r="AZ1336" i="4"/>
  <c r="BB1336" i="4" s="1"/>
  <c r="BD1336" i="4" s="1"/>
  <c r="BE1336" i="4" s="1"/>
  <c r="BF1336" i="4" s="1"/>
  <c r="BG1336" i="4" s="1"/>
  <c r="BJ1336" i="4" s="1"/>
  <c r="AN1143" i="4"/>
  <c r="AP1404" i="4"/>
  <c r="AP163" i="4"/>
  <c r="AZ163" i="4"/>
  <c r="BB163" i="4" s="1"/>
  <c r="BD163" i="4" s="1"/>
  <c r="AP164" i="4"/>
  <c r="AZ164" i="4"/>
  <c r="AM1144" i="4"/>
  <c r="AZ1144" i="4"/>
  <c r="BB1144" i="4" s="1"/>
  <c r="BD1144" i="4" s="1"/>
  <c r="AZ1145" i="4"/>
  <c r="AP165" i="4"/>
  <c r="AZ165" i="4"/>
  <c r="AZ1146" i="4"/>
  <c r="BB1146" i="4" s="1"/>
  <c r="BD1146" i="4" s="1"/>
  <c r="AN166" i="4"/>
  <c r="AZ1420" i="4"/>
  <c r="AZ1406" i="4"/>
  <c r="AZ1407" i="4"/>
  <c r="BB1407" i="4" s="1"/>
  <c r="BD1407" i="4" s="1"/>
  <c r="AN1149" i="4"/>
  <c r="AZ1408" i="4"/>
  <c r="AP1421" i="4"/>
  <c r="AZ1421" i="4"/>
  <c r="BB1421" i="4" s="1"/>
  <c r="BD1421" i="4" s="1"/>
  <c r="AZ1422" i="4"/>
  <c r="AZ1409" i="4"/>
  <c r="AZ1425" i="4"/>
  <c r="AM453" i="4"/>
  <c r="BA1196" i="4"/>
  <c r="BA976" i="4"/>
  <c r="BA93" i="4"/>
  <c r="BA843" i="4"/>
  <c r="BA381" i="4"/>
  <c r="BA489" i="4"/>
  <c r="BA1314" i="4"/>
  <c r="BA1049" i="4"/>
  <c r="BA101" i="4"/>
  <c r="BA1315" i="4"/>
  <c r="BA323" i="4"/>
  <c r="BA758" i="4"/>
  <c r="BA6" i="4"/>
  <c r="BA491" i="4"/>
  <c r="BA1199" i="4"/>
  <c r="BA242" i="4"/>
  <c r="BA495" i="4"/>
  <c r="BA263" i="4"/>
  <c r="BA833" i="4"/>
  <c r="BA1126" i="4"/>
  <c r="BA127" i="4"/>
  <c r="BA266" i="4"/>
  <c r="BA834" i="4"/>
  <c r="BA1414" i="4"/>
  <c r="BA1230" i="4"/>
  <c r="BA1350" i="4"/>
  <c r="BA1402" i="4"/>
  <c r="BA1353" i="4"/>
  <c r="BA1355" i="4"/>
  <c r="BA1356" i="4"/>
  <c r="BA587" i="4"/>
  <c r="BJ1383" i="4"/>
  <c r="BJ1384" i="4"/>
  <c r="BJ1005" i="4"/>
  <c r="AS986" i="4"/>
  <c r="AZ1160" i="4"/>
  <c r="BB1160" i="4" s="1"/>
  <c r="BD1160" i="4" s="1"/>
  <c r="AZ1053" i="4"/>
  <c r="BB1053" i="4" s="1"/>
  <c r="BD1053" i="4" s="1"/>
  <c r="BE1053" i="4" s="1"/>
  <c r="AS527" i="4"/>
  <c r="BJ527" i="4" s="1"/>
  <c r="AM1368" i="4"/>
  <c r="AZ1015" i="4"/>
  <c r="BB1015" i="4" s="1"/>
  <c r="BD1015" i="4" s="1"/>
  <c r="AP528" i="4"/>
  <c r="AZ528" i="4"/>
  <c r="AN1369" i="4"/>
  <c r="AZ1016" i="4"/>
  <c r="AS775" i="4"/>
  <c r="AZ716" i="4"/>
  <c r="AM1075" i="4"/>
  <c r="AO1075" i="4" s="1"/>
  <c r="AQ1075" i="4" s="1"/>
  <c r="AZ1079" i="4"/>
  <c r="BB1079" i="4" s="1"/>
  <c r="BD1079" i="4" s="1"/>
  <c r="AM1166" i="4"/>
  <c r="AN191" i="4"/>
  <c r="AN205" i="4"/>
  <c r="AN496" i="4"/>
  <c r="AN619" i="4"/>
  <c r="AN77" i="4"/>
  <c r="AZ1080" i="4"/>
  <c r="AZ718" i="4"/>
  <c r="BB718" i="4" s="1"/>
  <c r="BD718" i="4" s="1"/>
  <c r="AM1077" i="4"/>
  <c r="AM1081" i="4"/>
  <c r="AS1081" i="4"/>
  <c r="BJ1081" i="4" s="1"/>
  <c r="AP1168" i="4"/>
  <c r="AZ1168" i="4"/>
  <c r="AM1082" i="4"/>
  <c r="AZ720" i="4"/>
  <c r="AN192" i="4"/>
  <c r="AP955" i="4"/>
  <c r="AM529" i="4"/>
  <c r="AN1370" i="4"/>
  <c r="AP1017" i="4"/>
  <c r="AN193" i="4"/>
  <c r="AP956" i="4"/>
  <c r="AN456" i="4"/>
  <c r="AM1267" i="4"/>
  <c r="AS1018" i="4"/>
  <c r="AZ776" i="4"/>
  <c r="AM620" i="4"/>
  <c r="AO620" i="4" s="1"/>
  <c r="AQ620" i="4" s="1"/>
  <c r="AP674" i="4"/>
  <c r="AP140" i="4"/>
  <c r="AZ140" i="4"/>
  <c r="AM203" i="4"/>
  <c r="AM622" i="4"/>
  <c r="AO622" i="4" s="1"/>
  <c r="AQ622" i="4" s="1"/>
  <c r="AN623" i="4"/>
  <c r="AN1338" i="4"/>
  <c r="AN1339" i="4"/>
  <c r="AN817" i="4"/>
  <c r="AM141" i="4"/>
  <c r="AZ1172" i="4"/>
  <c r="BB1172" i="4" s="1"/>
  <c r="BD1172" i="4" s="1"/>
  <c r="BE1172" i="4" s="1"/>
  <c r="BF1172" i="4" s="1"/>
  <c r="BG1172" i="4" s="1"/>
  <c r="BJ1172" i="4" s="1"/>
  <c r="AM80" i="4"/>
  <c r="AM677" i="4"/>
  <c r="AS677" i="4"/>
  <c r="AN678" i="4"/>
  <c r="AM403" i="4"/>
  <c r="AM482" i="4"/>
  <c r="AZ447" i="4"/>
  <c r="AN1173" i="4"/>
  <c r="AM801" i="4"/>
  <c r="AM114" i="4"/>
  <c r="AN551" i="4"/>
  <c r="AP132" i="4"/>
  <c r="AM119" i="4"/>
  <c r="AN932" i="4"/>
  <c r="AM507" i="4"/>
  <c r="AM1061" i="4"/>
  <c r="AZ906" i="4"/>
  <c r="AM1240" i="4"/>
  <c r="AP1218" i="4"/>
  <c r="AM1031" i="4"/>
  <c r="AM535" i="4"/>
  <c r="AP72" i="4"/>
  <c r="AM777" i="4"/>
  <c r="AN809" i="4"/>
  <c r="AM840" i="4"/>
  <c r="AZ778" i="4"/>
  <c r="AZ441" i="4"/>
  <c r="AZ810" i="4"/>
  <c r="AZ133" i="4"/>
  <c r="AZ120" i="4"/>
  <c r="AZ1174" i="4"/>
  <c r="AZ1175" i="4"/>
  <c r="AZ1184" i="4"/>
  <c r="AS1062" i="4"/>
  <c r="AZ1062" i="4"/>
  <c r="AZ702" i="4"/>
  <c r="AP907" i="4"/>
  <c r="AZ1232" i="4"/>
  <c r="AZ750" i="4"/>
  <c r="AS385" i="4"/>
  <c r="BJ385" i="4" s="1"/>
  <c r="AZ1176" i="4"/>
  <c r="AZ1185" i="4"/>
  <c r="AZ908" i="4"/>
  <c r="AZ811" i="4"/>
  <c r="AZ134" i="4"/>
  <c r="AZ1177" i="4"/>
  <c r="AZ805" i="4"/>
  <c r="AZ1186" i="4"/>
  <c r="AZ1064" i="4"/>
  <c r="AZ909" i="4"/>
  <c r="AZ1233" i="4"/>
  <c r="AZ925" i="4"/>
  <c r="AZ752" i="4"/>
  <c r="AZ1014" i="4"/>
  <c r="AS547" i="4"/>
  <c r="BJ547" i="4" s="1"/>
  <c r="AZ195" i="4"/>
  <c r="AZ1268" i="4"/>
  <c r="AZ1222" i="4"/>
  <c r="AZ14" i="4"/>
  <c r="AP279" i="4"/>
  <c r="AZ144" i="4"/>
  <c r="AN340" i="4"/>
  <c r="AN442" i="4"/>
  <c r="AN337" i="4"/>
  <c r="AN410" i="4"/>
  <c r="AN854" i="4"/>
  <c r="AS1098" i="4"/>
  <c r="BJ1098" i="4" s="1"/>
  <c r="AN589" i="4"/>
  <c r="AS516" i="4"/>
  <c r="BJ516" i="4" s="1"/>
  <c r="AN542" i="4"/>
  <c r="AN328" i="4"/>
  <c r="AN352" i="4"/>
  <c r="AN611" i="4"/>
  <c r="AN154" i="4"/>
  <c r="AM306" i="4"/>
  <c r="AN155" i="4"/>
  <c r="AN659" i="4"/>
  <c r="AN16" i="4"/>
  <c r="AN295" i="4"/>
  <c r="AN460" i="4"/>
  <c r="AN109" i="4"/>
  <c r="AN224" i="4"/>
  <c r="AP485" i="4"/>
  <c r="AN232" i="4"/>
  <c r="AN556" i="4"/>
  <c r="AZ233" i="4"/>
  <c r="AN557" i="4"/>
  <c r="AS557" i="4"/>
  <c r="AZ557" i="4"/>
  <c r="AN847" i="4"/>
  <c r="AN1259" i="4"/>
  <c r="AN1065" i="4"/>
  <c r="AN137" i="4"/>
  <c r="AS1341" i="4"/>
  <c r="BJ1341" i="4" s="1"/>
  <c r="AN1234" i="4"/>
  <c r="AN1300" i="4"/>
  <c r="AN1036" i="4"/>
  <c r="AS1036" i="4"/>
  <c r="BJ1036" i="4" s="1"/>
  <c r="AN1290" i="4"/>
  <c r="AN517" i="4"/>
  <c r="AN25" i="4"/>
  <c r="AN339" i="4"/>
  <c r="AN844" i="4"/>
  <c r="AN69" i="4"/>
  <c r="AN855" i="4"/>
  <c r="AN737" i="4"/>
  <c r="AN591" i="4"/>
  <c r="AN918" i="4"/>
  <c r="AO918" i="4" s="1"/>
  <c r="AQ918" i="4" s="1"/>
  <c r="AS918" i="4"/>
  <c r="AN848" i="4"/>
  <c r="AZ1260" i="4"/>
  <c r="AS449" i="4"/>
  <c r="AS606" i="4"/>
  <c r="AN694" i="4"/>
  <c r="AN329" i="4"/>
  <c r="AN353" i="4"/>
  <c r="AZ251" i="4"/>
  <c r="BB251" i="4" s="1"/>
  <c r="BD251" i="4" s="1"/>
  <c r="BE251" i="4" s="1"/>
  <c r="BF251" i="4" s="1"/>
  <c r="BG251" i="4" s="1"/>
  <c r="BJ251" i="4" s="1"/>
  <c r="AN612" i="4"/>
  <c r="AN584" i="4"/>
  <c r="AN1112" i="4"/>
  <c r="AS1112" i="4"/>
  <c r="AN669" i="4"/>
  <c r="AN1203" i="4"/>
  <c r="AS129" i="4"/>
  <c r="AN1158" i="4"/>
  <c r="BJ1158" i="4"/>
  <c r="AN1152" i="4"/>
  <c r="AN208" i="4"/>
  <c r="AN436" i="4"/>
  <c r="AN629" i="4"/>
  <c r="AS812" i="4"/>
  <c r="AN602" i="4"/>
  <c r="AZ602" i="4"/>
  <c r="AN740" i="4"/>
  <c r="AZ740" i="4"/>
  <c r="AN330" i="4"/>
  <c r="AZ330" i="4"/>
  <c r="AN135" i="4"/>
  <c r="AZ135" i="4"/>
  <c r="AN632" i="4"/>
  <c r="AN558" i="4"/>
  <c r="AO558" i="4" s="1"/>
  <c r="AQ558" i="4" s="1"/>
  <c r="AN624" i="4"/>
  <c r="AN564" i="4"/>
  <c r="AN680" i="4"/>
  <c r="AN987" i="4"/>
  <c r="AN574" i="4"/>
  <c r="AN919" i="4"/>
  <c r="AN1261" i="4"/>
  <c r="AZ1261" i="4"/>
  <c r="AZ1187" i="4"/>
  <c r="BB1187" i="4" s="1"/>
  <c r="BD1187" i="4" s="1"/>
  <c r="BH1187" i="4" s="1"/>
  <c r="AN648" i="4"/>
  <c r="AN1235" i="4"/>
  <c r="AO1235" i="4" s="1"/>
  <c r="AQ1235" i="4" s="1"/>
  <c r="AN316" i="4"/>
  <c r="AS1291" i="4"/>
  <c r="BJ1291" i="4" s="1"/>
  <c r="AN837" i="4"/>
  <c r="AN26" i="4"/>
  <c r="AS26" i="4"/>
  <c r="AN543" i="4"/>
  <c r="AS360" i="4"/>
  <c r="AN354" i="4"/>
  <c r="AN252" i="4"/>
  <c r="AS252" i="4"/>
  <c r="AZ252" i="4"/>
  <c r="AN416" i="4"/>
  <c r="AN613" i="4"/>
  <c r="AN424" i="4"/>
  <c r="AN1188" i="4"/>
  <c r="AN705" i="4"/>
  <c r="AN649" i="4"/>
  <c r="AN239" i="4"/>
  <c r="AZ1027" i="4"/>
  <c r="BB1027" i="4" s="1"/>
  <c r="BD1027" i="4" s="1"/>
  <c r="AN923" i="4"/>
  <c r="AN924" i="4"/>
  <c r="AN317" i="4"/>
  <c r="AN1302" i="4"/>
  <c r="AN1038" i="4"/>
  <c r="AN1292" i="4"/>
  <c r="AO1292" i="4" s="1"/>
  <c r="AQ1292" i="4" s="1"/>
  <c r="AR1292" i="4" s="1"/>
  <c r="BI1292" i="4" s="1"/>
  <c r="AN838" i="4"/>
  <c r="AN519" i="4"/>
  <c r="AN597" i="4"/>
  <c r="AN544" i="4"/>
  <c r="AN742" i="4"/>
  <c r="AN846" i="4"/>
  <c r="AN355" i="4"/>
  <c r="AN639" i="4"/>
  <c r="AS639" i="4"/>
  <c r="BJ639" i="4" s="1"/>
  <c r="AN830" i="4"/>
  <c r="AN614" i="4"/>
  <c r="AN425" i="4"/>
  <c r="AN585" i="4"/>
  <c r="AP1068" i="4"/>
  <c r="AN706" i="4"/>
  <c r="AN650" i="4"/>
  <c r="AN138" i="4"/>
  <c r="AN1272" i="4"/>
  <c r="AN748" i="4"/>
  <c r="AZ748" i="4"/>
  <c r="AN1091" i="4"/>
  <c r="AZ1153" i="4"/>
  <c r="BB1153" i="4" s="1"/>
  <c r="BD1153" i="4" s="1"/>
  <c r="AN598" i="4"/>
  <c r="AN9" i="4"/>
  <c r="AN362" i="4"/>
  <c r="AZ362" i="4"/>
  <c r="AN136" i="4"/>
  <c r="BA1187" i="4"/>
  <c r="BE1178" i="4"/>
  <c r="BE238" i="4"/>
  <c r="BH238" i="4"/>
  <c r="BH638" i="4"/>
  <c r="BE638" i="4"/>
  <c r="BF638" i="4" s="1"/>
  <c r="BE880" i="4"/>
  <c r="BH880" i="4"/>
  <c r="BH50" i="4"/>
  <c r="BE931" i="4"/>
  <c r="BE75" i="4"/>
  <c r="BF75" i="4" s="1"/>
  <c r="BH75" i="4"/>
  <c r="BE860" i="4"/>
  <c r="BF860" i="4" s="1"/>
  <c r="BH174" i="4"/>
  <c r="BH916" i="4"/>
  <c r="BE1029" i="4"/>
  <c r="BH1029" i="4"/>
  <c r="BE610" i="4"/>
  <c r="BH610" i="4"/>
  <c r="BE467" i="4"/>
  <c r="BH267" i="4"/>
  <c r="BE267" i="4"/>
  <c r="BF267" i="4" s="1"/>
  <c r="BB483" i="4"/>
  <c r="BD483" i="4" s="1"/>
  <c r="BE483" i="4" s="1"/>
  <c r="BF483" i="4" s="1"/>
  <c r="BH1301" i="4"/>
  <c r="BE1301" i="4"/>
  <c r="BE855" i="4"/>
  <c r="BE732" i="4"/>
  <c r="BH815" i="4"/>
  <c r="BE1050" i="4"/>
  <c r="BF1050" i="4" s="1"/>
  <c r="BB787" i="4"/>
  <c r="BD787" i="4" s="1"/>
  <c r="BE231" i="4"/>
  <c r="BH231" i="4"/>
  <c r="BH1412" i="4"/>
  <c r="BE1412" i="4"/>
  <c r="BF1412" i="4" s="1"/>
  <c r="BB905" i="4"/>
  <c r="BD905" i="4" s="1"/>
  <c r="AP772" i="4"/>
  <c r="AP947" i="4"/>
  <c r="AP773" i="4"/>
  <c r="AP1382" i="4"/>
  <c r="AP1251" i="4"/>
  <c r="AP1004" i="4"/>
  <c r="AS1454" i="4"/>
  <c r="AP1454" i="4"/>
  <c r="AP1455" i="4"/>
  <c r="AS977" i="4"/>
  <c r="AP977" i="4"/>
  <c r="AP978" i="4"/>
  <c r="AS891" i="4"/>
  <c r="BJ891" i="4" s="1"/>
  <c r="AP891" i="4"/>
  <c r="AP892" i="4"/>
  <c r="AP981" i="4"/>
  <c r="AP895" i="4"/>
  <c r="AP1102" i="4"/>
  <c r="AS1103" i="4"/>
  <c r="AP1103" i="4"/>
  <c r="AR1103" i="4" s="1"/>
  <c r="AP1392" i="4"/>
  <c r="AP896" i="4"/>
  <c r="AP983" i="4"/>
  <c r="AP897" i="4"/>
  <c r="AP898" i="4"/>
  <c r="AP899" i="4"/>
  <c r="AR899" i="4" s="1"/>
  <c r="AP1439" i="4"/>
  <c r="AP1440" i="4"/>
  <c r="AS1019" i="4"/>
  <c r="AP1019" i="4"/>
  <c r="AP1020" i="4"/>
  <c r="AP1276" i="4"/>
  <c r="AP1445" i="4"/>
  <c r="AP1446" i="4"/>
  <c r="AS1319" i="4"/>
  <c r="AP1319" i="4"/>
  <c r="AS1320" i="4"/>
  <c r="AP1320" i="4"/>
  <c r="AR1320" i="4" s="1"/>
  <c r="AS1277" i="4"/>
  <c r="AP1277" i="4"/>
  <c r="AR1277" i="4" s="1"/>
  <c r="AS1457" i="4"/>
  <c r="AP1457" i="4"/>
  <c r="AP1008" i="4"/>
  <c r="AP1280" i="4"/>
  <c r="AP965" i="4"/>
  <c r="AP1321" i="4"/>
  <c r="AP1322" i="4"/>
  <c r="AP1426" i="4"/>
  <c r="AZ1395" i="4"/>
  <c r="BA1395" i="4"/>
  <c r="AZ1323" i="4"/>
  <c r="BA1323" i="4"/>
  <c r="AZ968" i="4"/>
  <c r="BB968" i="4" s="1"/>
  <c r="BD968" i="4" s="1"/>
  <c r="AZ1000" i="4"/>
  <c r="BA1000" i="4"/>
  <c r="AZ1003" i="4"/>
  <c r="BA1003" i="4"/>
  <c r="AZ864" i="4"/>
  <c r="BA864" i="4"/>
  <c r="AZ729" i="4"/>
  <c r="BA729" i="4"/>
  <c r="AZ1119" i="4"/>
  <c r="BA1119" i="4"/>
  <c r="AP1326" i="4"/>
  <c r="AP1375" i="4"/>
  <c r="BJ1377" i="4"/>
  <c r="AP1335" i="4"/>
  <c r="AP901" i="4"/>
  <c r="AP1255" i="4"/>
  <c r="AP1258" i="4"/>
  <c r="AP1143" i="4"/>
  <c r="BJ1404" i="4"/>
  <c r="AP1417" i="4"/>
  <c r="AP166" i="4"/>
  <c r="AP167" i="4"/>
  <c r="AP952" i="4"/>
  <c r="BB281" i="4"/>
  <c r="BD281" i="4" s="1"/>
  <c r="BH281" i="4" s="1"/>
  <c r="BB465" i="4"/>
  <c r="BD465" i="4" s="1"/>
  <c r="BB862" i="4"/>
  <c r="BD862" i="4" s="1"/>
  <c r="BE862" i="4" s="1"/>
  <c r="BF862" i="4" s="1"/>
  <c r="BG862" i="4" s="1"/>
  <c r="BJ862" i="4" s="1"/>
  <c r="BB1019" i="4"/>
  <c r="BD1019" i="4" s="1"/>
  <c r="BB818" i="4"/>
  <c r="BD818" i="4" s="1"/>
  <c r="BH818" i="4" s="1"/>
  <c r="BB701" i="4"/>
  <c r="BD701" i="4" s="1"/>
  <c r="BH701" i="4" s="1"/>
  <c r="BB208" i="4"/>
  <c r="BD208" i="4" s="1"/>
  <c r="BB882" i="4"/>
  <c r="BD882" i="4" s="1"/>
  <c r="BE573" i="4"/>
  <c r="AP453" i="4"/>
  <c r="AP1337" i="4"/>
  <c r="AP1369" i="4"/>
  <c r="AP1166" i="4"/>
  <c r="AP1077" i="4"/>
  <c r="AP1082" i="4"/>
  <c r="AP455" i="4"/>
  <c r="AP529" i="4"/>
  <c r="AP851" i="4"/>
  <c r="AP1267" i="4"/>
  <c r="AP620" i="4"/>
  <c r="AP621" i="4"/>
  <c r="AP816" i="4"/>
  <c r="AP623" i="4"/>
  <c r="AP13" i="4"/>
  <c r="AP482" i="4"/>
  <c r="AP114" i="4"/>
  <c r="AP857" i="4"/>
  <c r="AP119" i="4"/>
  <c r="AP507" i="4"/>
  <c r="AP1061" i="4"/>
  <c r="AP1240" i="4"/>
  <c r="BJ1218" i="4"/>
  <c r="AP1031" i="4"/>
  <c r="BJ522" i="4"/>
  <c r="AP535" i="4"/>
  <c r="AP777" i="4"/>
  <c r="AP840" i="4"/>
  <c r="AP508" i="4"/>
  <c r="AP764" i="4"/>
  <c r="AP810" i="4"/>
  <c r="AP961" i="4"/>
  <c r="AP929" i="4"/>
  <c r="BJ309" i="4"/>
  <c r="AP1185" i="4"/>
  <c r="BJ668" i="4"/>
  <c r="AP962" i="4"/>
  <c r="AP546" i="4"/>
  <c r="AP1064" i="4"/>
  <c r="BJ334" i="4"/>
  <c r="AP116" i="4"/>
  <c r="AP858" i="4"/>
  <c r="BJ665" i="4"/>
  <c r="AP122" i="4"/>
  <c r="BJ469" i="4"/>
  <c r="AP195" i="4"/>
  <c r="AP86" i="4"/>
  <c r="AP196" i="4"/>
  <c r="AP278" i="4"/>
  <c r="BJ473" i="4"/>
  <c r="AP83" i="4"/>
  <c r="BJ184" i="4"/>
  <c r="AP256" i="4"/>
  <c r="BJ68" i="4"/>
  <c r="BJ693" i="4"/>
  <c r="AP636" i="4"/>
  <c r="AP181" i="4"/>
  <c r="BJ485" i="4"/>
  <c r="AP137" i="4"/>
  <c r="AP1300" i="4"/>
  <c r="BJ1290" i="4"/>
  <c r="AP517" i="4"/>
  <c r="AP339" i="4"/>
  <c r="AP855" i="4"/>
  <c r="BJ612" i="4"/>
  <c r="AP584" i="4"/>
  <c r="BJ669" i="4"/>
  <c r="AP1203" i="4"/>
  <c r="BJ632" i="4"/>
  <c r="BJ680" i="4"/>
  <c r="AP1066" i="4"/>
  <c r="BJ648" i="4"/>
  <c r="AP1026" i="4"/>
  <c r="BJ316" i="4"/>
  <c r="AP1037" i="4"/>
  <c r="AP596" i="4"/>
  <c r="BJ543" i="4"/>
  <c r="AP845" i="4"/>
  <c r="AP829" i="4"/>
  <c r="AP424" i="4"/>
  <c r="BB1209" i="4"/>
  <c r="BD1209" i="4" s="1"/>
  <c r="BB392" i="4"/>
  <c r="BD392" i="4" s="1"/>
  <c r="BJ830" i="4"/>
  <c r="AP748" i="4"/>
  <c r="AP1201" i="4"/>
  <c r="AP1154" i="4"/>
  <c r="AP445" i="4"/>
  <c r="AP689" i="4"/>
  <c r="AP875" i="4"/>
  <c r="AP880" i="4"/>
  <c r="AP1113" i="4"/>
  <c r="AP670" i="4"/>
  <c r="AP209" i="4"/>
  <c r="AP852" i="4"/>
  <c r="AP153" i="4"/>
  <c r="AP70" i="4"/>
  <c r="AP690" i="4"/>
  <c r="AP876" i="4"/>
  <c r="AP881" i="4"/>
  <c r="AP626" i="4"/>
  <c r="AP566" i="4"/>
  <c r="AP131" i="4"/>
  <c r="AP745" i="4"/>
  <c r="BJ411" i="4"/>
  <c r="AP634" i="4"/>
  <c r="BJ346" i="4"/>
  <c r="AP882" i="4"/>
  <c r="BJ351" i="4"/>
  <c r="BJ723" i="4"/>
  <c r="BJ150" i="4"/>
  <c r="BJ563" i="4"/>
  <c r="BJ113" i="4"/>
  <c r="AP300" i="4"/>
  <c r="AP656" i="4"/>
  <c r="AP540" i="4"/>
  <c r="AP325" i="4"/>
  <c r="AP47" i="4"/>
  <c r="AP644" i="4"/>
  <c r="AP117" i="4"/>
  <c r="BJ1247" i="4"/>
  <c r="BJ666" i="4"/>
  <c r="AP513" i="4"/>
  <c r="AP303" i="4"/>
  <c r="AP1305" i="4"/>
  <c r="AP860" i="4"/>
  <c r="AP1025" i="4"/>
  <c r="AP1308" i="4"/>
  <c r="AP950" i="4"/>
  <c r="BJ41" i="4"/>
  <c r="AP1194" i="4"/>
  <c r="AO710" i="4"/>
  <c r="AQ710" i="4" s="1"/>
  <c r="AP1086" i="4"/>
  <c r="AP790" i="4"/>
  <c r="AP84" i="4"/>
  <c r="AP593" i="4"/>
  <c r="AP241" i="4"/>
  <c r="AP1314" i="4"/>
  <c r="AP609" i="4"/>
  <c r="AP323" i="4"/>
  <c r="BJ1101" i="4"/>
  <c r="BJ1074" i="4"/>
  <c r="AP97" i="4"/>
  <c r="AP286" i="4"/>
  <c r="AP271" i="4"/>
  <c r="AP1361" i="4"/>
  <c r="BB1344" i="4"/>
  <c r="BD1344" i="4" s="1"/>
  <c r="BJ1402" i="4"/>
  <c r="BB1444" i="4"/>
  <c r="BD1444" i="4" s="1"/>
  <c r="BH1444" i="4" s="1"/>
  <c r="AP1348" i="4"/>
  <c r="AP1225" i="4"/>
  <c r="AP458" i="4"/>
  <c r="AZ51" i="4"/>
  <c r="AS1141" i="4"/>
  <c r="BJ1141" i="4" s="1"/>
  <c r="BB868" i="4"/>
  <c r="BD868" i="4" s="1"/>
  <c r="BB1139" i="4"/>
  <c r="BD1139" i="4" s="1"/>
  <c r="BB1208" i="4"/>
  <c r="BD1208" i="4" s="1"/>
  <c r="BE1208" i="4" s="1"/>
  <c r="BB998" i="4"/>
  <c r="BD998" i="4" s="1"/>
  <c r="BB1324" i="4"/>
  <c r="BD1324" i="4" s="1"/>
  <c r="BA1428" i="4"/>
  <c r="BA871" i="4"/>
  <c r="BA348" i="4"/>
  <c r="BA53" i="4"/>
  <c r="BA296" i="4"/>
  <c r="BA461" i="4"/>
  <c r="BA212" i="4"/>
  <c r="BA377" i="4"/>
  <c r="AZ554" i="4"/>
  <c r="BB554" i="4" s="1"/>
  <c r="BD554" i="4" s="1"/>
  <c r="AZ4" i="4"/>
  <c r="BB4" i="4" s="1"/>
  <c r="BD4" i="4" s="1"/>
  <c r="AZ262" i="4"/>
  <c r="BB262" i="4" s="1"/>
  <c r="BD262" i="4" s="1"/>
  <c r="AZ606" i="4"/>
  <c r="AZ694" i="4"/>
  <c r="AZ423" i="4"/>
  <c r="AZ584" i="4"/>
  <c r="BB584" i="4" s="1"/>
  <c r="BD584" i="4" s="1"/>
  <c r="AZ1158" i="4"/>
  <c r="BB1158" i="4" s="1"/>
  <c r="BD1158" i="4" s="1"/>
  <c r="AZ59" i="4"/>
  <c r="AZ812" i="4"/>
  <c r="BB812" i="4" s="1"/>
  <c r="BD812" i="4" s="1"/>
  <c r="AZ632" i="4"/>
  <c r="AZ680" i="4"/>
  <c r="AZ878" i="4"/>
  <c r="AZ574" i="4"/>
  <c r="BB574" i="4" s="1"/>
  <c r="BD574" i="4" s="1"/>
  <c r="AZ704" i="4"/>
  <c r="AZ1037" i="4"/>
  <c r="AZ837" i="4"/>
  <c r="AZ354" i="4"/>
  <c r="AZ1067" i="4"/>
  <c r="BB1067" i="4" s="1"/>
  <c r="BD1067" i="4" s="1"/>
  <c r="AZ519" i="4"/>
  <c r="AZ544" i="4"/>
  <c r="BB544" i="4" s="1"/>
  <c r="BD544" i="4" s="1"/>
  <c r="AZ639" i="4"/>
  <c r="AZ872" i="4"/>
  <c r="AZ598" i="4"/>
  <c r="AZ879" i="4"/>
  <c r="AZ394" i="4"/>
  <c r="BB394" i="4" s="1"/>
  <c r="BD394" i="4" s="1"/>
  <c r="BH394" i="4" s="1"/>
  <c r="AZ493" i="4"/>
  <c r="AZ47" i="4"/>
  <c r="AZ106" i="4"/>
  <c r="AZ244" i="4"/>
  <c r="BB244" i="4" s="1"/>
  <c r="BD244" i="4" s="1"/>
  <c r="AZ188" i="4"/>
  <c r="BA1195" i="4"/>
  <c r="AZ915" i="4"/>
  <c r="BB915" i="4" s="1"/>
  <c r="BD915" i="4" s="1"/>
  <c r="BE946" i="4"/>
  <c r="BH454" i="4"/>
  <c r="BH1341" i="4"/>
  <c r="BE1341" i="4"/>
  <c r="BE142" i="4"/>
  <c r="BF142" i="4" s="1"/>
  <c r="AO489" i="4"/>
  <c r="AQ489" i="4" s="1"/>
  <c r="BE307" i="4"/>
  <c r="BH307" i="4"/>
  <c r="AZ1095" i="4"/>
  <c r="BA1095" i="4"/>
  <c r="BB1095" i="4" s="1"/>
  <c r="BD1095" i="4" s="1"/>
  <c r="AZ1326" i="4"/>
  <c r="BA1326" i="4"/>
  <c r="AN1327" i="4"/>
  <c r="AM1327" i="4"/>
  <c r="AN1375" i="4"/>
  <c r="AM1375" i="4"/>
  <c r="AP1331" i="4"/>
  <c r="AN1331" i="4"/>
  <c r="AZ1332" i="4"/>
  <c r="BA1332" i="4"/>
  <c r="AZ1333" i="4"/>
  <c r="BA1333" i="4"/>
  <c r="AM1379" i="4"/>
  <c r="AO1379" i="4" s="1"/>
  <c r="AQ1379" i="4" s="1"/>
  <c r="AP1379" i="4"/>
  <c r="AN1379" i="4"/>
  <c r="AP1380" i="4"/>
  <c r="AM1258" i="4"/>
  <c r="AN1258" i="4"/>
  <c r="AO1258" i="4" s="1"/>
  <c r="AQ1258" i="4" s="1"/>
  <c r="AR1258" i="4" s="1"/>
  <c r="AP1287" i="4"/>
  <c r="AM1287" i="4"/>
  <c r="AN1287" i="4"/>
  <c r="AZ1253" i="4"/>
  <c r="BB1253" i="4" s="1"/>
  <c r="BD1253" i="4" s="1"/>
  <c r="BA1253" i="4"/>
  <c r="AN1416" i="4"/>
  <c r="AM1416" i="4"/>
  <c r="AZ1416" i="4"/>
  <c r="BB1416" i="4" s="1"/>
  <c r="BD1416" i="4" s="1"/>
  <c r="BA1416" i="4"/>
  <c r="AZ1417" i="4"/>
  <c r="BA1417" i="4"/>
  <c r="AZ1418" i="4"/>
  <c r="BB1418" i="4" s="1"/>
  <c r="BD1418" i="4" s="1"/>
  <c r="BA1418" i="4"/>
  <c r="AS1419" i="4"/>
  <c r="AP1419" i="4"/>
  <c r="AZ1419" i="4"/>
  <c r="BB1419" i="4" s="1"/>
  <c r="BD1419" i="4" s="1"/>
  <c r="BA1419" i="4"/>
  <c r="AZ166" i="4"/>
  <c r="BA166" i="4"/>
  <c r="AN1147" i="4"/>
  <c r="AO1147" i="4" s="1"/>
  <c r="AQ1147" i="4" s="1"/>
  <c r="AR1147" i="4" s="1"/>
  <c r="BI1147" i="4" s="1"/>
  <c r="AM1147" i="4"/>
  <c r="AN1406" i="4"/>
  <c r="AM1406" i="4"/>
  <c r="AP1406" i="4"/>
  <c r="AS1148" i="4"/>
  <c r="AP1148" i="4"/>
  <c r="AP1407" i="4"/>
  <c r="AM1407" i="4"/>
  <c r="AN1407" i="4"/>
  <c r="AM1408" i="4"/>
  <c r="AP1408" i="4"/>
  <c r="AN1408" i="4"/>
  <c r="AN168" i="4"/>
  <c r="AM168" i="4"/>
  <c r="AO168" i="4" s="1"/>
  <c r="AQ168" i="4" s="1"/>
  <c r="AZ168" i="4"/>
  <c r="BA168" i="4"/>
  <c r="BB168" i="4" s="1"/>
  <c r="BD168" i="4" s="1"/>
  <c r="AZ1423" i="4"/>
  <c r="BA1423" i="4"/>
  <c r="BB1423" i="4" s="1"/>
  <c r="BD1423" i="4" s="1"/>
  <c r="AP200" i="4"/>
  <c r="AN200" i="4"/>
  <c r="AS1165" i="4"/>
  <c r="AP1165" i="4"/>
  <c r="AS194" i="4"/>
  <c r="AP194" i="4"/>
  <c r="AZ775" i="4"/>
  <c r="BA775" i="4"/>
  <c r="BB775" i="4" s="1"/>
  <c r="BD775" i="4" s="1"/>
  <c r="BE775" i="4" s="1"/>
  <c r="BF775" i="4" s="1"/>
  <c r="BG775" i="4" s="1"/>
  <c r="BJ775" i="4" s="1"/>
  <c r="AP716" i="4"/>
  <c r="AN716" i="4"/>
  <c r="AO716" i="4" s="1"/>
  <c r="AQ716" i="4" s="1"/>
  <c r="AR716" i="4" s="1"/>
  <c r="BI716" i="4" s="1"/>
  <c r="AM716" i="4"/>
  <c r="AN1079" i="4"/>
  <c r="AM1079" i="4"/>
  <c r="AP1079" i="4"/>
  <c r="AS169" i="4"/>
  <c r="BJ169" i="4" s="1"/>
  <c r="AP169" i="4"/>
  <c r="AM617" i="4"/>
  <c r="AN617" i="4"/>
  <c r="AP497" i="4"/>
  <c r="AS497" i="4"/>
  <c r="BJ497" i="4" s="1"/>
  <c r="AM815" i="4"/>
  <c r="AO815" i="4" s="1"/>
  <c r="AQ815" i="4" s="1"/>
  <c r="AP815" i="4"/>
  <c r="AN815" i="4"/>
  <c r="AN139" i="4"/>
  <c r="AM139" i="4"/>
  <c r="AN717" i="4"/>
  <c r="AM717" i="4"/>
  <c r="AM1076" i="4"/>
  <c r="AP1076" i="4"/>
  <c r="AP1080" i="4"/>
  <c r="AN1080" i="4"/>
  <c r="AM1080" i="4"/>
  <c r="AO1080" i="4" s="1"/>
  <c r="AQ1080" i="4" s="1"/>
  <c r="AM207" i="4"/>
  <c r="AN207" i="4"/>
  <c r="AN851" i="4"/>
  <c r="AM851" i="4"/>
  <c r="AO851" i="4" s="1"/>
  <c r="AQ851" i="4" s="1"/>
  <c r="AM201" i="4"/>
  <c r="AN201" i="4"/>
  <c r="AO201" i="4" s="1"/>
  <c r="AQ201" i="4" s="1"/>
  <c r="AS530" i="4"/>
  <c r="AP530" i="4"/>
  <c r="AM1371" i="4"/>
  <c r="AP1371" i="4"/>
  <c r="AN1371" i="4"/>
  <c r="AP776" i="4"/>
  <c r="AN776" i="4"/>
  <c r="AS1094" i="4"/>
  <c r="BJ1094" i="4" s="1"/>
  <c r="AP1094" i="4"/>
  <c r="AP171" i="4"/>
  <c r="AM171" i="4"/>
  <c r="AN172" i="4"/>
  <c r="AM172" i="4"/>
  <c r="AP172" i="4"/>
  <c r="AS957" i="4"/>
  <c r="BJ957" i="4" s="1"/>
  <c r="AP957" i="4"/>
  <c r="AZ1059" i="4"/>
  <c r="BA1059" i="4"/>
  <c r="AS80" i="4"/>
  <c r="AP80" i="4"/>
  <c r="AP142" i="4"/>
  <c r="AN142" i="4"/>
  <c r="AN447" i="4"/>
  <c r="AM447" i="4"/>
  <c r="AP447" i="4"/>
  <c r="AN1244" i="4"/>
  <c r="AP1244" i="4"/>
  <c r="AN796" i="4"/>
  <c r="AO796" i="4" s="1"/>
  <c r="AQ796" i="4" s="1"/>
  <c r="AM796" i="4"/>
  <c r="AS1183" i="4"/>
  <c r="AP1183" i="4"/>
  <c r="AM667" i="4"/>
  <c r="AO667" i="4" s="1"/>
  <c r="AQ667" i="4" s="1"/>
  <c r="AN667" i="4"/>
  <c r="AM701" i="4"/>
  <c r="AN701" i="4"/>
  <c r="AP1263" i="4"/>
  <c r="AP522" i="4"/>
  <c r="AN522" i="4"/>
  <c r="AN37" i="4"/>
  <c r="AM37" i="4"/>
  <c r="AO37" i="4" s="1"/>
  <c r="AQ37" i="4" s="1"/>
  <c r="AM936" i="4"/>
  <c r="AN936" i="4"/>
  <c r="AP936" i="4"/>
  <c r="AN763" i="4"/>
  <c r="AM763" i="4"/>
  <c r="AS809" i="4"/>
  <c r="AP809" i="4"/>
  <c r="AS697" i="4"/>
  <c r="BJ697" i="4" s="1"/>
  <c r="AP697" i="4"/>
  <c r="AN797" i="4"/>
  <c r="AM797" i="4"/>
  <c r="AM536" i="4"/>
  <c r="AO536" i="4" s="1"/>
  <c r="AQ536" i="4" s="1"/>
  <c r="AN536" i="4"/>
  <c r="AS778" i="4"/>
  <c r="AP778" i="4"/>
  <c r="AN441" i="4"/>
  <c r="AM441" i="4"/>
  <c r="AP441" i="4"/>
  <c r="AN810" i="4"/>
  <c r="AM810" i="4"/>
  <c r="AO810" i="4" s="1"/>
  <c r="AQ810" i="4" s="1"/>
  <c r="AR810" i="4" s="1"/>
  <c r="BI810" i="4" s="1"/>
  <c r="AM788" i="4"/>
  <c r="AN788" i="4"/>
  <c r="AN120" i="4"/>
  <c r="AM120" i="4"/>
  <c r="AN1174" i="4"/>
  <c r="AM1174" i="4"/>
  <c r="AN802" i="4"/>
  <c r="AM802" i="4"/>
  <c r="AP802" i="4"/>
  <c r="AN1184" i="4"/>
  <c r="AM1184" i="4"/>
  <c r="AM1062" i="4"/>
  <c r="AN1062" i="4"/>
  <c r="AN702" i="4"/>
  <c r="AM702" i="4"/>
  <c r="AP702" i="4"/>
  <c r="AS332" i="4"/>
  <c r="BJ332" i="4" s="1"/>
  <c r="AP332" i="4"/>
  <c r="AP1083" i="4"/>
  <c r="AS1083" i="4"/>
  <c r="BJ1083" i="4" s="1"/>
  <c r="AM1232" i="4"/>
  <c r="AN1232" i="4"/>
  <c r="AM313" i="4"/>
  <c r="AN313" i="4"/>
  <c r="AO313" i="4" s="1"/>
  <c r="AQ313" i="4" s="1"/>
  <c r="AM1264" i="4"/>
  <c r="AN1264" i="4"/>
  <c r="AP1264" i="4"/>
  <c r="AN961" i="4"/>
  <c r="AM961" i="4"/>
  <c r="AM115" i="4"/>
  <c r="AN115" i="4"/>
  <c r="AM537" i="4"/>
  <c r="AO537" i="4" s="1"/>
  <c r="AQ537" i="4" s="1"/>
  <c r="AN537" i="4"/>
  <c r="AM1245" i="4"/>
  <c r="AN1245" i="4"/>
  <c r="AM765" i="4"/>
  <c r="AN765" i="4"/>
  <c r="AM779" i="4"/>
  <c r="AN779" i="4"/>
  <c r="AM664" i="4"/>
  <c r="AN664" i="4"/>
  <c r="AN929" i="4"/>
  <c r="AM929" i="4"/>
  <c r="AM121" i="4"/>
  <c r="AN121" i="4"/>
  <c r="AM385" i="4"/>
  <c r="AN385" i="4"/>
  <c r="AM545" i="4"/>
  <c r="AN545" i="4"/>
  <c r="AM908" i="4"/>
  <c r="AN908" i="4"/>
  <c r="AM333" i="4"/>
  <c r="AN333" i="4"/>
  <c r="AP333" i="4"/>
  <c r="AM1128" i="4"/>
  <c r="AN1128" i="4"/>
  <c r="AM1219" i="4"/>
  <c r="AN1219" i="4"/>
  <c r="AM1297" i="4"/>
  <c r="AN1297" i="4"/>
  <c r="AM1033" i="4"/>
  <c r="AN1033" i="4"/>
  <c r="AM38" i="4"/>
  <c r="AN38" i="4"/>
  <c r="AP38" i="4"/>
  <c r="AM538" i="4"/>
  <c r="AN538" i="4"/>
  <c r="AM938" i="4"/>
  <c r="AO938" i="4" s="1"/>
  <c r="AQ938" i="4" s="1"/>
  <c r="AN938" i="4"/>
  <c r="AM74" i="4"/>
  <c r="AN74" i="4"/>
  <c r="AM811" i="4"/>
  <c r="AN811" i="4"/>
  <c r="AP811" i="4"/>
  <c r="AS811" i="4"/>
  <c r="AM841" i="4"/>
  <c r="AN841" i="4"/>
  <c r="AM310" i="4"/>
  <c r="AN310" i="4"/>
  <c r="AM751" i="4"/>
  <c r="AN751" i="4"/>
  <c r="AP751" i="4"/>
  <c r="AM546" i="4"/>
  <c r="AN546" i="4"/>
  <c r="AM1186" i="4"/>
  <c r="AN1186" i="4"/>
  <c r="AM1298" i="4"/>
  <c r="AN1298" i="4"/>
  <c r="AM116" i="4"/>
  <c r="AN116" i="4"/>
  <c r="AM858" i="4"/>
  <c r="AN858" i="4"/>
  <c r="AP366" i="4"/>
  <c r="AS366" i="4"/>
  <c r="BJ366" i="4" s="1"/>
  <c r="AM665" i="4"/>
  <c r="AN665" i="4"/>
  <c r="AP665" i="4"/>
  <c r="AM930" i="4"/>
  <c r="AN930" i="4"/>
  <c r="AS176" i="4"/>
  <c r="BJ176" i="4" s="1"/>
  <c r="AP176" i="4"/>
  <c r="AP468" i="4"/>
  <c r="AS468" i="4"/>
  <c r="BJ468" i="4" s="1"/>
  <c r="AM767" i="4"/>
  <c r="AO767" i="4" s="1"/>
  <c r="AQ767" i="4" s="1"/>
  <c r="AN767" i="4"/>
  <c r="AP767" i="4"/>
  <c r="AM183" i="4"/>
  <c r="AN183" i="4"/>
  <c r="AM281" i="4"/>
  <c r="AN281" i="4"/>
  <c r="AM255" i="4"/>
  <c r="AN255" i="4"/>
  <c r="AM81" i="4"/>
  <c r="AN81" i="4"/>
  <c r="AM143" i="4"/>
  <c r="AN143" i="4"/>
  <c r="AP143" i="4"/>
  <c r="AM1123" i="4"/>
  <c r="AN1123" i="4"/>
  <c r="AS1268" i="4"/>
  <c r="AP1268" i="4"/>
  <c r="AM1222" i="4"/>
  <c r="AN1222" i="4"/>
  <c r="AM768" i="4"/>
  <c r="AO768" i="4" s="1"/>
  <c r="AQ768" i="4" s="1"/>
  <c r="AN768" i="4"/>
  <c r="AM196" i="4"/>
  <c r="AN196" i="4"/>
  <c r="AM820" i="4"/>
  <c r="AO820" i="4" s="1"/>
  <c r="AQ820" i="4" s="1"/>
  <c r="AN820" i="4"/>
  <c r="AM82" i="4"/>
  <c r="AN82" i="4"/>
  <c r="AM14" i="4"/>
  <c r="AN14" i="4"/>
  <c r="AM87" i="4"/>
  <c r="AN87" i="4"/>
  <c r="AS178" i="4"/>
  <c r="BJ178" i="4" s="1"/>
  <c r="AP178" i="4"/>
  <c r="AM473" i="4"/>
  <c r="AN473" i="4"/>
  <c r="AM88" i="4"/>
  <c r="AN88" i="4"/>
  <c r="AM179" i="4"/>
  <c r="AN179" i="4"/>
  <c r="AP179" i="4"/>
  <c r="AM475" i="4"/>
  <c r="AN475" i="4"/>
  <c r="AM770" i="4"/>
  <c r="AN770" i="4"/>
  <c r="AN184" i="4"/>
  <c r="AM184" i="4"/>
  <c r="AM89" i="4"/>
  <c r="AN89" i="4"/>
  <c r="AP89" i="4"/>
  <c r="AM476" i="4"/>
  <c r="AN476" i="4"/>
  <c r="AS476" i="4"/>
  <c r="BJ476" i="4" s="1"/>
  <c r="AP476" i="4"/>
  <c r="AM771" i="4"/>
  <c r="AN771" i="4"/>
  <c r="AN595" i="4"/>
  <c r="AM595" i="4"/>
  <c r="AN68" i="4"/>
  <c r="AP68" i="4"/>
  <c r="AM68" i="4"/>
  <c r="AN94" i="4"/>
  <c r="AP94" i="4"/>
  <c r="AN338" i="4"/>
  <c r="AM338" i="4"/>
  <c r="AN693" i="4"/>
  <c r="AP693" i="4"/>
  <c r="AM693" i="4"/>
  <c r="AP590" i="4"/>
  <c r="AN483" i="4"/>
  <c r="AP483" i="4"/>
  <c r="AN182" i="4"/>
  <c r="AM182" i="4"/>
  <c r="AN404" i="4"/>
  <c r="AP404" i="4"/>
  <c r="AM404" i="4"/>
  <c r="AN398" i="4"/>
  <c r="AM398" i="4"/>
  <c r="AN503" i="4"/>
  <c r="AP503" i="4"/>
  <c r="AM503" i="4"/>
  <c r="AN478" i="4"/>
  <c r="AP478" i="4"/>
  <c r="AN33" i="4"/>
  <c r="AM33" i="4"/>
  <c r="AP33" i="4"/>
  <c r="AS33" i="4"/>
  <c r="BJ33" i="4" s="1"/>
  <c r="AN759" i="4"/>
  <c r="AP759" i="4"/>
  <c r="AS307" i="4"/>
  <c r="BJ307" i="4" s="1"/>
  <c r="AP307" i="4"/>
  <c r="AN308" i="4"/>
  <c r="AM308" i="4"/>
  <c r="AN486" i="4"/>
  <c r="AP486" i="4"/>
  <c r="AM486" i="4"/>
  <c r="AN233" i="4"/>
  <c r="AP233" i="4"/>
  <c r="AN1341" i="4"/>
  <c r="AM1341" i="4"/>
  <c r="AN1260" i="4"/>
  <c r="AP1260" i="4"/>
  <c r="AN95" i="4"/>
  <c r="AP95" i="4"/>
  <c r="AN606" i="4"/>
  <c r="AM606" i="4"/>
  <c r="AN637" i="4"/>
  <c r="AM637" i="4"/>
  <c r="AN828" i="4"/>
  <c r="AP828" i="4"/>
  <c r="AP135" i="4"/>
  <c r="AS135" i="4"/>
  <c r="AS574" i="4"/>
  <c r="BJ574" i="4" s="1"/>
  <c r="AP574" i="4"/>
  <c r="AN849" i="4"/>
  <c r="AP849" i="4"/>
  <c r="AN704" i="4"/>
  <c r="AM704" i="4"/>
  <c r="AN238" i="4"/>
  <c r="AP238" i="4"/>
  <c r="AN1301" i="4"/>
  <c r="AP1301" i="4"/>
  <c r="AN1291" i="4"/>
  <c r="AM1291" i="4"/>
  <c r="AN596" i="4"/>
  <c r="AM596" i="4"/>
  <c r="AN829" i="4"/>
  <c r="AM829" i="4"/>
  <c r="AS649" i="4"/>
  <c r="BJ649" i="4" s="1"/>
  <c r="AP649" i="4"/>
  <c r="AN1027" i="4"/>
  <c r="AP1027" i="4"/>
  <c r="AM1027" i="4"/>
  <c r="AN1236" i="4"/>
  <c r="AP1236" i="4"/>
  <c r="AM1236" i="4"/>
  <c r="AN361" i="4"/>
  <c r="AP361" i="4"/>
  <c r="AS356" i="4"/>
  <c r="BJ356" i="4" s="1"/>
  <c r="AP356" i="4"/>
  <c r="AN1293" i="4"/>
  <c r="AM1293" i="4"/>
  <c r="AP1293" i="4"/>
  <c r="AN1153" i="4"/>
  <c r="AP1153" i="4"/>
  <c r="AN1201" i="4"/>
  <c r="AM1201" i="4"/>
  <c r="AN450" i="4"/>
  <c r="AM450" i="4"/>
  <c r="AO450" i="4" s="1"/>
  <c r="AQ450" i="4" s="1"/>
  <c r="AP444" i="4"/>
  <c r="AN603" i="4"/>
  <c r="AP603" i="4"/>
  <c r="AN633" i="4"/>
  <c r="AP633" i="4"/>
  <c r="AN640" i="4"/>
  <c r="AP640" i="4"/>
  <c r="AN835" i="4"/>
  <c r="AM835" i="4"/>
  <c r="AN689" i="4"/>
  <c r="AM689" i="4"/>
  <c r="AN875" i="4"/>
  <c r="AO875" i="4" s="1"/>
  <c r="AQ875" i="4" s="1"/>
  <c r="AR875" i="4" s="1"/>
  <c r="AM875" i="4"/>
  <c r="AN989" i="4"/>
  <c r="AM989" i="4"/>
  <c r="AN1113" i="4"/>
  <c r="AM1113" i="4"/>
  <c r="AN670" i="4"/>
  <c r="AM670" i="4"/>
  <c r="AP437" i="4"/>
  <c r="AR437" i="4" s="1"/>
  <c r="AN990" i="4"/>
  <c r="AM990" i="4"/>
  <c r="AN1156" i="4"/>
  <c r="AM1156" i="4"/>
  <c r="AN452" i="4"/>
  <c r="AM452" i="4"/>
  <c r="AN883" i="4"/>
  <c r="AM883" i="4"/>
  <c r="AP992" i="4"/>
  <c r="AM1304" i="4"/>
  <c r="AP1304" i="4"/>
  <c r="AN1304" i="4"/>
  <c r="AN941" i="4"/>
  <c r="AM941" i="4"/>
  <c r="AP438" i="4"/>
  <c r="AN438" i="4"/>
  <c r="AM631" i="4"/>
  <c r="AN631" i="4"/>
  <c r="AP631" i="4"/>
  <c r="AS412" i="4"/>
  <c r="BJ412" i="4" s="1"/>
  <c r="AP412" i="4"/>
  <c r="AS331" i="4"/>
  <c r="BJ331" i="4" s="1"/>
  <c r="AP331" i="4"/>
  <c r="AS850" i="4"/>
  <c r="BJ850" i="4" s="1"/>
  <c r="AP850" i="4"/>
  <c r="AS1262" i="4"/>
  <c r="AP1262" i="4"/>
  <c r="BA974" i="4"/>
  <c r="AZ974" i="4"/>
  <c r="AS1289" i="4"/>
  <c r="BJ1289" i="4" s="1"/>
  <c r="AP1289" i="4"/>
  <c r="AS874" i="4"/>
  <c r="BJ874" i="4" s="1"/>
  <c r="AP874" i="4"/>
  <c r="AN1157" i="4"/>
  <c r="AM1157" i="4"/>
  <c r="AP684" i="4"/>
  <c r="AN684" i="4"/>
  <c r="AP580" i="4"/>
  <c r="AS580" i="4"/>
  <c r="BJ580" i="4" s="1"/>
  <c r="AP434" i="4"/>
  <c r="AS434" i="4"/>
  <c r="BJ434" i="4" s="1"/>
  <c r="AP885" i="4"/>
  <c r="AN885" i="4"/>
  <c r="AM885" i="4"/>
  <c r="AO885" i="4" s="1"/>
  <c r="AQ885" i="4" s="1"/>
  <c r="AN210" i="4"/>
  <c r="AM210" i="4"/>
  <c r="AP871" i="4"/>
  <c r="AN871" i="4"/>
  <c r="AN1051" i="4"/>
  <c r="AM1051" i="4"/>
  <c r="AP635" i="4"/>
  <c r="AS635" i="4"/>
  <c r="BJ635" i="4" s="1"/>
  <c r="AN960" i="4"/>
  <c r="AM960" i="4"/>
  <c r="AN886" i="4"/>
  <c r="AM886" i="4"/>
  <c r="AP995" i="4"/>
  <c r="AN995" i="4"/>
  <c r="AN582" i="4"/>
  <c r="AM582" i="4"/>
  <c r="AP582" i="4"/>
  <c r="AP738" i="4"/>
  <c r="AS738" i="4"/>
  <c r="AN492" i="4"/>
  <c r="AM492" i="4"/>
  <c r="AP492" i="4"/>
  <c r="AN324" i="4"/>
  <c r="AP324" i="4"/>
  <c r="AM324" i="4"/>
  <c r="AN1269" i="4"/>
  <c r="AM1269" i="4"/>
  <c r="AP1269" i="4"/>
  <c r="AS1269" i="4"/>
  <c r="BJ1269" i="4" s="1"/>
  <c r="AN721" i="4"/>
  <c r="AM721" i="4"/>
  <c r="AP721" i="4"/>
  <c r="AN722" i="4"/>
  <c r="AM722" i="4"/>
  <c r="AS147" i="4"/>
  <c r="BJ147" i="4" s="1"/>
  <c r="AP147" i="4"/>
  <c r="AP723" i="4"/>
  <c r="AN723" i="4"/>
  <c r="AS148" i="4"/>
  <c r="BJ148" i="4" s="1"/>
  <c r="AP148" i="4"/>
  <c r="AP724" i="4"/>
  <c r="AN724" i="4"/>
  <c r="AM724" i="4"/>
  <c r="AP726" i="4"/>
  <c r="AS726" i="4"/>
  <c r="BJ726" i="4" s="1"/>
  <c r="AM55" i="4"/>
  <c r="AN55" i="4"/>
  <c r="AP727" i="4"/>
  <c r="AN727" i="4"/>
  <c r="AM727" i="4"/>
  <c r="AN162" i="4"/>
  <c r="AM162" i="4"/>
  <c r="AP152" i="4"/>
  <c r="AN152" i="4"/>
  <c r="AM152" i="4"/>
  <c r="AM56" i="4"/>
  <c r="AN56" i="4"/>
  <c r="AM628" i="4"/>
  <c r="AN628" i="4"/>
  <c r="AP628" i="4"/>
  <c r="AS628" i="4"/>
  <c r="BJ628" i="4" s="1"/>
  <c r="AM683" i="4"/>
  <c r="AN683" i="4"/>
  <c r="AP683" i="4"/>
  <c r="AS399" i="4"/>
  <c r="BJ399" i="4" s="1"/>
  <c r="AP399" i="4"/>
  <c r="AP479" i="4"/>
  <c r="AN479" i="4"/>
  <c r="AP760" i="4"/>
  <c r="AN760" i="4"/>
  <c r="AS655" i="4"/>
  <c r="BJ655" i="4" s="1"/>
  <c r="AP655" i="4"/>
  <c r="AP18" i="4"/>
  <c r="AN18" i="4"/>
  <c r="AN439" i="4"/>
  <c r="AM439" i="4"/>
  <c r="AP396" i="4"/>
  <c r="AN396" i="4"/>
  <c r="AN1115" i="4"/>
  <c r="AM1115" i="4"/>
  <c r="AP1115" i="4"/>
  <c r="AS369" i="4"/>
  <c r="BJ369" i="4" s="1"/>
  <c r="AP369" i="4"/>
  <c r="AN562" i="4"/>
  <c r="AM562" i="4"/>
  <c r="AP107" i="4"/>
  <c r="AN107" i="4"/>
  <c r="AS102" i="4"/>
  <c r="BJ102" i="4" s="1"/>
  <c r="AP102" i="4"/>
  <c r="AS501" i="4"/>
  <c r="BJ501" i="4" s="1"/>
  <c r="AP501" i="4"/>
  <c r="AS761" i="4"/>
  <c r="BJ761" i="4" s="1"/>
  <c r="AP761" i="4"/>
  <c r="AN213" i="4"/>
  <c r="AP213" i="4"/>
  <c r="AM213" i="4"/>
  <c r="AS111" i="4"/>
  <c r="BJ111" i="4" s="1"/>
  <c r="AP111" i="4"/>
  <c r="AS378" i="4"/>
  <c r="BJ378" i="4" s="1"/>
  <c r="AP378" i="4"/>
  <c r="AN294" i="4"/>
  <c r="AM294" i="4"/>
  <c r="AP294" i="4"/>
  <c r="AN466" i="4"/>
  <c r="AM466" i="4"/>
  <c r="AS1116" i="4"/>
  <c r="BJ1116" i="4" s="1"/>
  <c r="AP1116" i="4"/>
  <c r="AS370" i="4"/>
  <c r="BJ370" i="4" s="1"/>
  <c r="AP370" i="4"/>
  <c r="AS808" i="4"/>
  <c r="BJ808" i="4" s="1"/>
  <c r="AP808" i="4"/>
  <c r="AN401" i="4"/>
  <c r="AM401" i="4"/>
  <c r="AP506" i="4"/>
  <c r="AN506" i="4"/>
  <c r="AN481" i="4"/>
  <c r="AP481" i="4"/>
  <c r="AM481" i="4"/>
  <c r="AS227" i="4"/>
  <c r="BJ227" i="4" s="1"/>
  <c r="AP227" i="4"/>
  <c r="AN216" i="4"/>
  <c r="AM216" i="4"/>
  <c r="AP402" i="4"/>
  <c r="AN402" i="4"/>
  <c r="AS464" i="4"/>
  <c r="BJ464" i="4" s="1"/>
  <c r="AP464" i="4"/>
  <c r="AN217" i="4"/>
  <c r="AM217" i="4"/>
  <c r="AN113" i="4"/>
  <c r="AM113" i="4"/>
  <c r="AP113" i="4"/>
  <c r="AS19" i="4"/>
  <c r="BJ19" i="4" s="1"/>
  <c r="AP19" i="4"/>
  <c r="AM218" i="4"/>
  <c r="AN218" i="4"/>
  <c r="AM228" i="4"/>
  <c r="AN228" i="4"/>
  <c r="AP228" i="4"/>
  <c r="AM394" i="4"/>
  <c r="AN394" i="4"/>
  <c r="AP394" i="4"/>
  <c r="AM29" i="4"/>
  <c r="AN29" i="4"/>
  <c r="AP493" i="4"/>
  <c r="AM44" i="4"/>
  <c r="AN44" i="4"/>
  <c r="AS45" i="4"/>
  <c r="BJ45" i="4" s="1"/>
  <c r="AP45" i="4"/>
  <c r="AN325" i="4"/>
  <c r="AM325" i="4"/>
  <c r="AM494" i="4"/>
  <c r="AN494" i="4"/>
  <c r="AP494" i="4"/>
  <c r="AM46" i="4"/>
  <c r="AN46" i="4"/>
  <c r="AN229" i="4"/>
  <c r="AM229" i="4"/>
  <c r="AP229" i="4"/>
  <c r="AM644" i="4"/>
  <c r="AN644" i="4"/>
  <c r="AP657" i="4"/>
  <c r="AM235" i="4"/>
  <c r="AN235" i="4"/>
  <c r="AM688" i="4"/>
  <c r="AN688" i="4"/>
  <c r="AP220" i="4"/>
  <c r="AM645" i="4"/>
  <c r="AN645" i="4"/>
  <c r="AN302" i="4"/>
  <c r="AM302" i="4"/>
  <c r="AM30" i="4"/>
  <c r="AN30" i="4"/>
  <c r="AM859" i="4"/>
  <c r="AN859" i="4"/>
  <c r="AM367" i="4"/>
  <c r="AN367" i="4"/>
  <c r="AM666" i="4"/>
  <c r="AN666" i="4"/>
  <c r="AS123" i="4"/>
  <c r="BJ123" i="4" s="1"/>
  <c r="AP123" i="4"/>
  <c r="AM548" i="4"/>
  <c r="AN548" i="4"/>
  <c r="AP539" i="4"/>
  <c r="AS539" i="4"/>
  <c r="BJ539" i="4" s="1"/>
  <c r="AM75" i="4"/>
  <c r="AN75" i="4"/>
  <c r="AP842" i="4"/>
  <c r="AM1088" i="4"/>
  <c r="AN1088" i="4"/>
  <c r="AM713" i="4"/>
  <c r="AN713" i="4"/>
  <c r="AM406" i="4"/>
  <c r="AN406" i="4"/>
  <c r="AP388" i="4"/>
  <c r="AS388" i="4"/>
  <c r="BJ388" i="4" s="1"/>
  <c r="AM22" i="4"/>
  <c r="AN22" i="4"/>
  <c r="AP22" i="4"/>
  <c r="AM418" i="4"/>
  <c r="AN418" i="4"/>
  <c r="AM237" i="4"/>
  <c r="AN237" i="4"/>
  <c r="AM221" i="4"/>
  <c r="AN221" i="4"/>
  <c r="AM231" i="4"/>
  <c r="AN231" i="4"/>
  <c r="AP231" i="4"/>
  <c r="AM185" i="4"/>
  <c r="AN185" i="4"/>
  <c r="AM374" i="4"/>
  <c r="AN374" i="4"/>
  <c r="AP258" i="4"/>
  <c r="AS258" i="4"/>
  <c r="BJ258" i="4" s="1"/>
  <c r="AM259" i="4"/>
  <c r="AN259" i="4"/>
  <c r="AM304" i="4"/>
  <c r="AO304" i="4" s="1"/>
  <c r="AQ304" i="4" s="1"/>
  <c r="AN304" i="4"/>
  <c r="AS910" i="4"/>
  <c r="BJ910" i="4" s="1"/>
  <c r="AP910" i="4"/>
  <c r="AM921" i="4"/>
  <c r="AN921" i="4"/>
  <c r="AM1227" i="4"/>
  <c r="AN1227" i="4"/>
  <c r="AP1227" i="4"/>
  <c r="AM173" i="4"/>
  <c r="AN173" i="4"/>
  <c r="AP1040" i="4"/>
  <c r="AS1040" i="4"/>
  <c r="BJ1040" i="4" s="1"/>
  <c r="AM860" i="4"/>
  <c r="AN860" i="4"/>
  <c r="AS698" i="4"/>
  <c r="BJ698" i="4" s="1"/>
  <c r="AP698" i="4"/>
  <c r="AM934" i="4"/>
  <c r="AN934" i="4"/>
  <c r="AP798" i="4"/>
  <c r="AN798" i="4"/>
  <c r="AP1191" i="4"/>
  <c r="AS1191" i="4"/>
  <c r="AN911" i="4"/>
  <c r="AP911" i="4"/>
  <c r="AN922" i="4"/>
  <c r="AM922" i="4"/>
  <c r="AP922" i="4"/>
  <c r="AN174" i="4"/>
  <c r="AM174" i="4"/>
  <c r="AP1306" i="4"/>
  <c r="AN1306" i="4"/>
  <c r="AN420" i="4"/>
  <c r="AM420" i="4"/>
  <c r="AN448" i="4"/>
  <c r="AP448" i="4"/>
  <c r="AM448" i="4"/>
  <c r="AN91" i="4"/>
  <c r="AM91" i="4"/>
  <c r="AP91" i="4"/>
  <c r="AN272" i="4"/>
  <c r="AM272" i="4"/>
  <c r="AN734" i="4"/>
  <c r="AP734" i="4"/>
  <c r="AM734" i="4"/>
  <c r="AN935" i="4"/>
  <c r="AM935" i="4"/>
  <c r="AM510" i="4"/>
  <c r="AN510" i="4"/>
  <c r="AP1307" i="4"/>
  <c r="AN1307" i="4"/>
  <c r="AM1025" i="4"/>
  <c r="AN1025" i="4"/>
  <c r="AM8" i="4"/>
  <c r="AN8" i="4"/>
  <c r="AP8" i="4"/>
  <c r="AS735" i="4"/>
  <c r="BJ735" i="4" s="1"/>
  <c r="AP735" i="4"/>
  <c r="AM912" i="4"/>
  <c r="AN912" i="4"/>
  <c r="AP912" i="4"/>
  <c r="AS912" i="4"/>
  <c r="BJ912" i="4" s="1"/>
  <c r="AM1229" i="4"/>
  <c r="AN1229" i="4"/>
  <c r="AP1229" i="4"/>
  <c r="AN1308" i="4"/>
  <c r="AM1308" i="4"/>
  <c r="AO1308" i="4" s="1"/>
  <c r="AQ1308" i="4" s="1"/>
  <c r="AM1043" i="4"/>
  <c r="AN1043" i="4"/>
  <c r="AM524" i="4"/>
  <c r="AN524" i="4"/>
  <c r="AP524" i="4"/>
  <c r="AN1070" i="4"/>
  <c r="AM1070" i="4"/>
  <c r="AM708" i="4"/>
  <c r="AN708" i="4"/>
  <c r="AP708" i="4"/>
  <c r="AN175" i="4"/>
  <c r="AM175" i="4"/>
  <c r="AM1309" i="4"/>
  <c r="AN1309" i="4"/>
  <c r="AP1309" i="4"/>
  <c r="AM1044" i="4"/>
  <c r="AN1044" i="4"/>
  <c r="AP1044" i="4"/>
  <c r="AM950" i="4"/>
  <c r="AN950" i="4"/>
  <c r="AM951" i="4"/>
  <c r="AN951" i="4"/>
  <c r="AS526" i="4"/>
  <c r="AP526" i="4"/>
  <c r="AM41" i="4"/>
  <c r="AN41" i="4"/>
  <c r="AP41" i="4"/>
  <c r="AS409" i="4"/>
  <c r="BJ409" i="4" s="1"/>
  <c r="AP409" i="4"/>
  <c r="AN292" i="4"/>
  <c r="AM292" i="4"/>
  <c r="AM601" i="4"/>
  <c r="AN601" i="4"/>
  <c r="AP601" i="4"/>
  <c r="AM806" i="4"/>
  <c r="AN806" i="4"/>
  <c r="AM709" i="4"/>
  <c r="AN709" i="4"/>
  <c r="AM1130" i="4"/>
  <c r="AN1130" i="4"/>
  <c r="AM1220" i="4"/>
  <c r="AN1220" i="4"/>
  <c r="AP926" i="4"/>
  <c r="AS926" i="4"/>
  <c r="BJ926" i="4" s="1"/>
  <c r="AS915" i="4"/>
  <c r="BJ915" i="4" s="1"/>
  <c r="AP915" i="4"/>
  <c r="AN1047" i="4"/>
  <c r="AP1047" i="4"/>
  <c r="AM1196" i="4"/>
  <c r="AN1196" i="4"/>
  <c r="AP916" i="4"/>
  <c r="AM916" i="4"/>
  <c r="AM319" i="4"/>
  <c r="AN319" i="4"/>
  <c r="AP319" i="4"/>
  <c r="AS1313" i="4"/>
  <c r="BJ1313" i="4" s="1"/>
  <c r="AP1313" i="4"/>
  <c r="AN118" i="4"/>
  <c r="AP118" i="4"/>
  <c r="AM118" i="4"/>
  <c r="AS93" i="4"/>
  <c r="BJ93" i="4" s="1"/>
  <c r="AP93" i="4"/>
  <c r="AM368" i="4"/>
  <c r="AN368" i="4"/>
  <c r="AP368" i="4"/>
  <c r="AN246" i="4"/>
  <c r="AM246" i="4"/>
  <c r="AN84" i="4"/>
  <c r="AM84" i="4"/>
  <c r="AM320" i="4"/>
  <c r="AO320" i="4" s="1"/>
  <c r="AQ320" i="4" s="1"/>
  <c r="AN320" i="4"/>
  <c r="AP756" i="4"/>
  <c r="AN756" i="4"/>
  <c r="AS382" i="4"/>
  <c r="BJ382" i="4" s="1"/>
  <c r="AP382" i="4"/>
  <c r="AS100" i="4"/>
  <c r="AP100" i="4"/>
  <c r="AM1073" i="4"/>
  <c r="AN1073" i="4"/>
  <c r="AS1073" i="4"/>
  <c r="BJ1073" i="4" s="1"/>
  <c r="AP1073" i="4"/>
  <c r="AM1049" i="4"/>
  <c r="AO1049" i="4" s="1"/>
  <c r="AQ1049" i="4" s="1"/>
  <c r="AN1049" i="4"/>
  <c r="AP322" i="4"/>
  <c r="AS322" i="4"/>
  <c r="BJ322" i="4" s="1"/>
  <c r="AM428" i="4"/>
  <c r="AN428" i="4"/>
  <c r="BJ249" i="4"/>
  <c r="AM491" i="4"/>
  <c r="AN491" i="4"/>
  <c r="AS491" i="4"/>
  <c r="BJ491" i="4" s="1"/>
  <c r="AP491" i="4"/>
  <c r="AP1074" i="4"/>
  <c r="AN1074" i="4"/>
  <c r="AN1125" i="4"/>
  <c r="AP1125" i="4"/>
  <c r="AM1125" i="4"/>
  <c r="AP1182" i="4"/>
  <c r="AN1182" i="4"/>
  <c r="AN48" i="4"/>
  <c r="AP48" i="4"/>
  <c r="AS49" i="4"/>
  <c r="BJ49" i="4" s="1"/>
  <c r="AP49" i="4"/>
  <c r="AN124" i="4"/>
  <c r="AP124" i="4"/>
  <c r="AN262" i="4"/>
  <c r="AM262" i="4"/>
  <c r="AS832" i="4"/>
  <c r="BJ832" i="4" s="1"/>
  <c r="AP832" i="4"/>
  <c r="AP264" i="4"/>
  <c r="AN264" i="4"/>
  <c r="AP57" i="4"/>
  <c r="AN266" i="4"/>
  <c r="AP266" i="4"/>
  <c r="AN269" i="4"/>
  <c r="AM269" i="4"/>
  <c r="AO269" i="4" s="1"/>
  <c r="AQ269" i="4" s="1"/>
  <c r="AP1351" i="4"/>
  <c r="AN1351" i="4"/>
  <c r="AN1387" i="4"/>
  <c r="AM1387" i="4"/>
  <c r="AM587" i="4"/>
  <c r="AN587" i="4"/>
  <c r="BH305" i="4"/>
  <c r="BE536" i="4"/>
  <c r="AP1414" i="4"/>
  <c r="AN459" i="4"/>
  <c r="AM1356" i="4"/>
  <c r="AM1359" i="4"/>
  <c r="AO1359" i="4" s="1"/>
  <c r="AQ1359" i="4" s="1"/>
  <c r="AN101" i="4"/>
  <c r="AN1239" i="4"/>
  <c r="AO1239" i="4" s="1"/>
  <c r="AQ1239" i="4" s="1"/>
  <c r="AR1239" i="4" s="1"/>
  <c r="AP383" i="4"/>
  <c r="AN100" i="4"/>
  <c r="AO100" i="4" s="1"/>
  <c r="AQ100" i="4" s="1"/>
  <c r="AP199" i="4"/>
  <c r="AP1275" i="4"/>
  <c r="AP1122" i="4"/>
  <c r="AP4" i="4"/>
  <c r="AP23" i="4"/>
  <c r="AP1315" i="4"/>
  <c r="BJ863" i="4"/>
  <c r="AM417" i="4"/>
  <c r="AO417" i="4" s="1"/>
  <c r="AQ417" i="4" s="1"/>
  <c r="AP1357" i="4"/>
  <c r="AM1182" i="4"/>
  <c r="AN1314" i="4"/>
  <c r="AO1314" i="4" s="1"/>
  <c r="AQ1314" i="4" s="1"/>
  <c r="AN686" i="4"/>
  <c r="AM318" i="4"/>
  <c r="AO318" i="4" s="1"/>
  <c r="AQ318" i="4" s="1"/>
  <c r="AR318" i="4" s="1"/>
  <c r="AN916" i="4"/>
  <c r="AO916" i="4" s="1"/>
  <c r="AQ916" i="4" s="1"/>
  <c r="BJ1310" i="4"/>
  <c r="AP525" i="4"/>
  <c r="AS950" i="4"/>
  <c r="BJ950" i="4" s="1"/>
  <c r="BJ1311" i="4"/>
  <c r="AS1194" i="4"/>
  <c r="BJ1194" i="4" s="1"/>
  <c r="AZ156" i="4"/>
  <c r="BJ138" i="4"/>
  <c r="BJ597" i="4"/>
  <c r="AM208" i="4"/>
  <c r="AO208" i="4" s="1"/>
  <c r="AQ208" i="4" s="1"/>
  <c r="AM844" i="4"/>
  <c r="AO844" i="4" s="1"/>
  <c r="AQ844" i="4" s="1"/>
  <c r="AS882" i="4"/>
  <c r="BJ882" i="4" s="1"/>
  <c r="BJ577" i="4"/>
  <c r="AP576" i="4"/>
  <c r="BJ565" i="4"/>
  <c r="AP988" i="4"/>
  <c r="AS656" i="4"/>
  <c r="BJ656" i="4" s="1"/>
  <c r="AM353" i="4"/>
  <c r="AO353" i="4" s="1"/>
  <c r="AQ353" i="4" s="1"/>
  <c r="AP232" i="4"/>
  <c r="AP328" i="4"/>
  <c r="AN529" i="4"/>
  <c r="AO529" i="4" s="1"/>
  <c r="AQ529" i="4" s="1"/>
  <c r="AN453" i="4"/>
  <c r="AS634" i="4"/>
  <c r="BJ634" i="4" s="1"/>
  <c r="AM1065" i="4"/>
  <c r="AO1065" i="4" s="1"/>
  <c r="AQ1065" i="4" s="1"/>
  <c r="BJ499" i="4"/>
  <c r="BJ305" i="4"/>
  <c r="BJ736" i="4"/>
  <c r="AP82" i="4"/>
  <c r="AP109" i="4"/>
  <c r="AM674" i="4"/>
  <c r="AS842" i="4"/>
  <c r="BJ842" i="4" s="1"/>
  <c r="AP1062" i="4"/>
  <c r="AP594" i="4"/>
  <c r="AN739" i="4"/>
  <c r="AP974" i="4"/>
  <c r="BB1151" i="4"/>
  <c r="BD1151" i="4" s="1"/>
  <c r="BE1151" i="4" s="1"/>
  <c r="BE1087" i="4"/>
  <c r="BH1087" i="4"/>
  <c r="BH858" i="4"/>
  <c r="BE858" i="4"/>
  <c r="BE178" i="4"/>
  <c r="BH178" i="4"/>
  <c r="BH854" i="4"/>
  <c r="BE854" i="4"/>
  <c r="AS1095" i="4"/>
  <c r="AP1095" i="4"/>
  <c r="AN1326" i="4"/>
  <c r="AM1326" i="4"/>
  <c r="AM1097" i="4"/>
  <c r="AP1097" i="4"/>
  <c r="AN1329" i="4"/>
  <c r="AM1329" i="4"/>
  <c r="AP1329" i="4"/>
  <c r="AZ1330" i="4"/>
  <c r="BA1330" i="4"/>
  <c r="AZ901" i="4"/>
  <c r="BA901" i="4"/>
  <c r="AN1255" i="4"/>
  <c r="AM1255" i="4"/>
  <c r="AZ1143" i="4"/>
  <c r="BA1143" i="4"/>
  <c r="AM1417" i="4"/>
  <c r="AN1417" i="4"/>
  <c r="AN1405" i="4"/>
  <c r="AM1405" i="4"/>
  <c r="AZ1405" i="4"/>
  <c r="BA1405" i="4"/>
  <c r="AM1419" i="4"/>
  <c r="AN1419" i="4"/>
  <c r="AS1147" i="4"/>
  <c r="AP1147" i="4"/>
  <c r="AZ1147" i="4"/>
  <c r="BA1147" i="4"/>
  <c r="AN1148" i="4"/>
  <c r="AM1148" i="4"/>
  <c r="AM167" i="4"/>
  <c r="AN167" i="4"/>
  <c r="AZ1150" i="4"/>
  <c r="BA1150" i="4"/>
  <c r="AM1423" i="4"/>
  <c r="AN1423" i="4"/>
  <c r="AM1424" i="4"/>
  <c r="AN1424" i="4"/>
  <c r="AM1425" i="4"/>
  <c r="AP1425" i="4"/>
  <c r="AN1425" i="4"/>
  <c r="AN952" i="4"/>
  <c r="AM952" i="4"/>
  <c r="AN1160" i="4"/>
  <c r="AM1160" i="4"/>
  <c r="AM1165" i="4"/>
  <c r="AN1165" i="4"/>
  <c r="AZ1165" i="4"/>
  <c r="BA1165" i="4"/>
  <c r="AN1053" i="4"/>
  <c r="AM1053" i="4"/>
  <c r="AM527" i="4"/>
  <c r="AN527" i="4"/>
  <c r="AP1016" i="4"/>
  <c r="AM1016" i="4"/>
  <c r="AP1075" i="4"/>
  <c r="AR1075" i="4" s="1"/>
  <c r="AS1054" i="4"/>
  <c r="AP1054" i="4"/>
  <c r="AZ1054" i="4"/>
  <c r="BA1054" i="4"/>
  <c r="AP953" i="4"/>
  <c r="AS953" i="4"/>
  <c r="BJ953" i="4" s="1"/>
  <c r="AN616" i="4"/>
  <c r="AM616" i="4"/>
  <c r="AP616" i="4"/>
  <c r="AM170" i="4"/>
  <c r="AP170" i="4"/>
  <c r="AN170" i="4"/>
  <c r="AO170" i="4" s="1"/>
  <c r="AQ170" i="4" s="1"/>
  <c r="AP717" i="4"/>
  <c r="AS717" i="4"/>
  <c r="AZ717" i="4"/>
  <c r="BA717" i="4"/>
  <c r="AM718" i="4"/>
  <c r="AP718" i="4"/>
  <c r="AN718" i="4"/>
  <c r="AP1055" i="4"/>
  <c r="AS1055" i="4"/>
  <c r="BJ1055" i="4" s="1"/>
  <c r="AZ719" i="4"/>
  <c r="BA719" i="4"/>
  <c r="AM1169" i="4"/>
  <c r="AN1169" i="4"/>
  <c r="AM1056" i="4"/>
  <c r="AP1056" i="4"/>
  <c r="AP720" i="4"/>
  <c r="AN720" i="4"/>
  <c r="AM720" i="4"/>
  <c r="AP207" i="4"/>
  <c r="AM455" i="4"/>
  <c r="AN455" i="4"/>
  <c r="AS456" i="4"/>
  <c r="AP456" i="4"/>
  <c r="AZ530" i="4"/>
  <c r="BA530" i="4"/>
  <c r="AZ1018" i="4"/>
  <c r="BA1018" i="4"/>
  <c r="AM621" i="4"/>
  <c r="AN621" i="4"/>
  <c r="AP498" i="4"/>
  <c r="AN498" i="4"/>
  <c r="AP274" i="4"/>
  <c r="AM274" i="4"/>
  <c r="AN274" i="4"/>
  <c r="AP203" i="4"/>
  <c r="AS203" i="4"/>
  <c r="BJ203" i="4" s="1"/>
  <c r="AP1170" i="4"/>
  <c r="AS1170" i="4"/>
  <c r="BJ1170" i="4" s="1"/>
  <c r="AN1057" i="4"/>
  <c r="AM1057" i="4"/>
  <c r="AM1162" i="4"/>
  <c r="AN1162" i="4"/>
  <c r="AP1171" i="4"/>
  <c r="AS1171" i="4"/>
  <c r="BJ1171" i="4" s="1"/>
  <c r="AM1058" i="4"/>
  <c r="AP1058" i="4"/>
  <c r="AM675" i="4"/>
  <c r="AN675" i="4"/>
  <c r="AS79" i="4"/>
  <c r="BJ79" i="4" s="1"/>
  <c r="AP79" i="4"/>
  <c r="AP275" i="4"/>
  <c r="AN275" i="4"/>
  <c r="AM275" i="4"/>
  <c r="AP1163" i="4"/>
  <c r="AS1163" i="4"/>
  <c r="BJ1163" i="4" s="1"/>
  <c r="AN818" i="4"/>
  <c r="AM818" i="4"/>
  <c r="AN13" i="4"/>
  <c r="AM13" i="4"/>
  <c r="AM678" i="4"/>
  <c r="AO678" i="4" s="1"/>
  <c r="AQ678" i="4" s="1"/>
  <c r="AP678" i="4"/>
  <c r="AZ236" i="4"/>
  <c r="BA236" i="4"/>
  <c r="AN64" i="4"/>
  <c r="AP64" i="4"/>
  <c r="AM64" i="4"/>
  <c r="AM365" i="4"/>
  <c r="AN365" i="4"/>
  <c r="AP663" i="4"/>
  <c r="AN663" i="4"/>
  <c r="AN132" i="4"/>
  <c r="AM132" i="4"/>
  <c r="AM696" i="4"/>
  <c r="AN696" i="4"/>
  <c r="AP696" i="4"/>
  <c r="AZ1183" i="4"/>
  <c r="BA1183" i="4"/>
  <c r="AM906" i="4"/>
  <c r="AN906" i="4"/>
  <c r="AM1127" i="4"/>
  <c r="AN1127" i="4"/>
  <c r="AN1295" i="4"/>
  <c r="AM1295" i="4"/>
  <c r="AP1295" i="4"/>
  <c r="AM1263" i="4"/>
  <c r="AN1263" i="4"/>
  <c r="AZ809" i="4"/>
  <c r="BA809" i="4"/>
  <c r="AN508" i="4"/>
  <c r="AM508" i="4"/>
  <c r="AN764" i="4"/>
  <c r="AM764" i="4"/>
  <c r="AO764" i="4" s="1"/>
  <c r="AQ764" i="4" s="1"/>
  <c r="AN133" i="4"/>
  <c r="AM133" i="4"/>
  <c r="AP133" i="4"/>
  <c r="AN1087" i="4"/>
  <c r="AM1087" i="4"/>
  <c r="AN20" i="4"/>
  <c r="AM20" i="4"/>
  <c r="AM1175" i="4"/>
  <c r="AN1175" i="4"/>
  <c r="AP1175" i="4"/>
  <c r="AN431" i="4"/>
  <c r="AM431" i="4"/>
  <c r="AO431" i="4" s="1"/>
  <c r="AQ431" i="4" s="1"/>
  <c r="AM803" i="4"/>
  <c r="AN803" i="4"/>
  <c r="AP970" i="4"/>
  <c r="AS970" i="4"/>
  <c r="BJ970" i="4" s="1"/>
  <c r="AN971" i="4"/>
  <c r="AM971" i="4"/>
  <c r="AM907" i="4"/>
  <c r="AN907" i="4"/>
  <c r="AO907" i="4" s="1"/>
  <c r="AQ907" i="4" s="1"/>
  <c r="AR907" i="4" s="1"/>
  <c r="AN332" i="4"/>
  <c r="AM332" i="4"/>
  <c r="AM1083" i="4"/>
  <c r="AN1083" i="4"/>
  <c r="AM1296" i="4"/>
  <c r="AN1296" i="4"/>
  <c r="AM1032" i="4"/>
  <c r="AN1032" i="4"/>
  <c r="AM65" i="4"/>
  <c r="AN65" i="4"/>
  <c r="AM309" i="4"/>
  <c r="AN309" i="4"/>
  <c r="AP309" i="4"/>
  <c r="AM750" i="4"/>
  <c r="AN750" i="4"/>
  <c r="AP750" i="4"/>
  <c r="AM531" i="4"/>
  <c r="AN531" i="4"/>
  <c r="AP531" i="4"/>
  <c r="AM1013" i="4"/>
  <c r="AN1013" i="4"/>
  <c r="AP1013" i="4"/>
  <c r="AP545" i="4"/>
  <c r="AS545" i="4"/>
  <c r="BJ545" i="4" s="1"/>
  <c r="AM1176" i="4"/>
  <c r="AN1176" i="4"/>
  <c r="AM804" i="4"/>
  <c r="AN804" i="4"/>
  <c r="AM1185" i="4"/>
  <c r="AN1185" i="4"/>
  <c r="AM668" i="4"/>
  <c r="AN668" i="4"/>
  <c r="AM1063" i="4"/>
  <c r="AN1063" i="4"/>
  <c r="AP1063" i="4"/>
  <c r="AM1265" i="4"/>
  <c r="AN1265" i="4"/>
  <c r="AP1265" i="4"/>
  <c r="AM962" i="4"/>
  <c r="AN962" i="4"/>
  <c r="AM1200" i="4"/>
  <c r="AN1200" i="4"/>
  <c r="AM766" i="4"/>
  <c r="AN766" i="4"/>
  <c r="AM780" i="4"/>
  <c r="AN780" i="4"/>
  <c r="AP780" i="4"/>
  <c r="AM134" i="4"/>
  <c r="AN134" i="4"/>
  <c r="AP134" i="4"/>
  <c r="AM789" i="4"/>
  <c r="AN789" i="4"/>
  <c r="AM532" i="4"/>
  <c r="AN532" i="4"/>
  <c r="AM1084" i="4"/>
  <c r="AN1084" i="4"/>
  <c r="AP1084" i="4"/>
  <c r="AM1034" i="4"/>
  <c r="AN1034" i="4"/>
  <c r="AM925" i="4"/>
  <c r="AN925" i="4"/>
  <c r="AP925" i="4"/>
  <c r="AS925" i="4"/>
  <c r="AM963" i="4"/>
  <c r="AO963" i="4" s="1"/>
  <c r="AQ963" i="4" s="1"/>
  <c r="AN963" i="4"/>
  <c r="AP552" i="4"/>
  <c r="AM66" i="4"/>
  <c r="AN66" i="4"/>
  <c r="AM366" i="4"/>
  <c r="AN366" i="4"/>
  <c r="AM752" i="4"/>
  <c r="AN752" i="4"/>
  <c r="AP752" i="4"/>
  <c r="AM1014" i="4"/>
  <c r="AN1014" i="4"/>
  <c r="AM547" i="4"/>
  <c r="AN547" i="4"/>
  <c r="AP1299" i="4"/>
  <c r="AS1299" i="4"/>
  <c r="BJ1299" i="4" s="1"/>
  <c r="AM85" i="4"/>
  <c r="AN85" i="4"/>
  <c r="AP85" i="4"/>
  <c r="AN468" i="4"/>
  <c r="AM468" i="4"/>
  <c r="AO468" i="4" s="1"/>
  <c r="AQ468" i="4" s="1"/>
  <c r="AR468" i="4" s="1"/>
  <c r="BI468" i="4" s="1"/>
  <c r="AM469" i="4"/>
  <c r="AN469" i="4"/>
  <c r="AM254" i="4"/>
  <c r="AN254" i="4"/>
  <c r="AP254" i="4"/>
  <c r="AM186" i="4"/>
  <c r="AN186" i="4"/>
  <c r="AM277" i="4"/>
  <c r="AN277" i="4"/>
  <c r="AP177" i="4"/>
  <c r="AS177" i="4"/>
  <c r="BJ177" i="4" s="1"/>
  <c r="AM471" i="4"/>
  <c r="AN471" i="4"/>
  <c r="AP471" i="4"/>
  <c r="AN278" i="4"/>
  <c r="AM278" i="4"/>
  <c r="AO278" i="4" s="1"/>
  <c r="AQ278" i="4" s="1"/>
  <c r="AR278" i="4" s="1"/>
  <c r="AM821" i="4"/>
  <c r="AN821" i="4"/>
  <c r="AN83" i="4"/>
  <c r="AM83" i="4"/>
  <c r="AO83" i="4" s="1"/>
  <c r="AQ83" i="4" s="1"/>
  <c r="AR83" i="4" s="1"/>
  <c r="AM279" i="4"/>
  <c r="AN279" i="4"/>
  <c r="AM144" i="4"/>
  <c r="AN144" i="4"/>
  <c r="AO144" i="4" s="1"/>
  <c r="AQ144" i="4" s="1"/>
  <c r="AM474" i="4"/>
  <c r="AN474" i="4"/>
  <c r="AP474" i="4"/>
  <c r="AM256" i="4"/>
  <c r="AN256" i="4"/>
  <c r="AM257" i="4"/>
  <c r="AN257" i="4"/>
  <c r="AM187" i="4"/>
  <c r="AN187" i="4"/>
  <c r="AM180" i="4"/>
  <c r="AN180" i="4"/>
  <c r="AS595" i="4"/>
  <c r="BJ595" i="4" s="1"/>
  <c r="AP595" i="4"/>
  <c r="AS410" i="4"/>
  <c r="BJ410" i="4" s="1"/>
  <c r="AP410" i="4"/>
  <c r="AN250" i="4"/>
  <c r="AP250" i="4"/>
  <c r="AS182" i="4"/>
  <c r="BJ182" i="4" s="1"/>
  <c r="AP182" i="4"/>
  <c r="AP398" i="4"/>
  <c r="AS398" i="4"/>
  <c r="BJ398" i="4" s="1"/>
  <c r="AN211" i="4"/>
  <c r="AM211" i="4"/>
  <c r="AP211" i="4"/>
  <c r="AS211" i="4"/>
  <c r="BJ211" i="4" s="1"/>
  <c r="AN376" i="4"/>
  <c r="AP376" i="4"/>
  <c r="AP308" i="4"/>
  <c r="AS308" i="4"/>
  <c r="BJ308" i="4" s="1"/>
  <c r="AN703" i="4"/>
  <c r="AP703" i="4"/>
  <c r="AM703" i="4"/>
  <c r="AO703" i="4" s="1"/>
  <c r="AQ703" i="4" s="1"/>
  <c r="AN315" i="4"/>
  <c r="AP315" i="4"/>
  <c r="AN944" i="4"/>
  <c r="AM944" i="4"/>
  <c r="AO944" i="4" s="1"/>
  <c r="AQ944" i="4" s="1"/>
  <c r="AN443" i="4"/>
  <c r="AP443" i="4"/>
  <c r="AN793" i="4"/>
  <c r="AP793" i="4"/>
  <c r="AN343" i="4"/>
  <c r="AP343" i="4"/>
  <c r="AN449" i="4"/>
  <c r="AM449" i="4"/>
  <c r="AO449" i="4" s="1"/>
  <c r="AQ449" i="4" s="1"/>
  <c r="AN945" i="4"/>
  <c r="AP945" i="4"/>
  <c r="AN380" i="4"/>
  <c r="AM380" i="4"/>
  <c r="AO380" i="4" s="1"/>
  <c r="AQ380" i="4" s="1"/>
  <c r="BH251" i="4"/>
  <c r="AN415" i="4"/>
  <c r="AM415" i="4"/>
  <c r="AN423" i="4"/>
  <c r="AP423" i="4"/>
  <c r="AN902" i="4"/>
  <c r="AP902" i="4"/>
  <c r="AN129" i="4"/>
  <c r="AM129" i="4"/>
  <c r="AN823" i="4"/>
  <c r="AP823" i="4"/>
  <c r="AN59" i="4"/>
  <c r="AP59" i="4"/>
  <c r="AN812" i="4"/>
  <c r="AM812" i="4"/>
  <c r="AN1037" i="4"/>
  <c r="AM1037" i="4"/>
  <c r="AN845" i="4"/>
  <c r="AM845" i="4"/>
  <c r="AN360" i="4"/>
  <c r="AM360" i="4"/>
  <c r="AN1067" i="4"/>
  <c r="AP1067" i="4"/>
  <c r="AS923" i="4"/>
  <c r="BJ923" i="4" s="1"/>
  <c r="AP923" i="4"/>
  <c r="AP519" i="4"/>
  <c r="AN27" i="4"/>
  <c r="AP27" i="4"/>
  <c r="AS742" i="4"/>
  <c r="BJ742" i="4" s="1"/>
  <c r="AP742" i="4"/>
  <c r="AN253" i="4"/>
  <c r="AP253" i="4"/>
  <c r="AN872" i="4"/>
  <c r="AP872" i="4"/>
  <c r="AN555" i="4"/>
  <c r="AP555" i="4"/>
  <c r="AN356" i="4"/>
  <c r="AM356" i="4"/>
  <c r="AN681" i="4"/>
  <c r="AM681" i="4"/>
  <c r="AN651" i="4"/>
  <c r="AM651" i="4"/>
  <c r="AN130" i="4"/>
  <c r="AP130" i="4"/>
  <c r="AM130" i="4"/>
  <c r="AO130" i="4" s="1"/>
  <c r="AQ130" i="4" s="1"/>
  <c r="AN1303" i="4"/>
  <c r="AM1303" i="4"/>
  <c r="AN451" i="4"/>
  <c r="AM451" i="4"/>
  <c r="AN744" i="4"/>
  <c r="AO744" i="4" s="1"/>
  <c r="AQ744" i="4" s="1"/>
  <c r="AM744" i="4"/>
  <c r="AN880" i="4"/>
  <c r="AM880" i="4"/>
  <c r="AN1288" i="4"/>
  <c r="AP1288" i="4"/>
  <c r="AN813" i="4"/>
  <c r="AP813" i="4"/>
  <c r="AN876" i="4"/>
  <c r="AM876" i="4"/>
  <c r="AN350" i="4"/>
  <c r="AP350" i="4"/>
  <c r="AN1114" i="4"/>
  <c r="AO1114" i="4" s="1"/>
  <c r="AQ1114" i="4" s="1"/>
  <c r="AM1114" i="4"/>
  <c r="AP1342" i="4"/>
  <c r="AS1342" i="4"/>
  <c r="BJ1342" i="4" s="1"/>
  <c r="AN1159" i="4"/>
  <c r="AP1159" i="4"/>
  <c r="AP630" i="4"/>
  <c r="AS630" i="4"/>
  <c r="BJ630" i="4" s="1"/>
  <c r="AN634" i="4"/>
  <c r="AM634" i="4"/>
  <c r="AN641" i="4"/>
  <c r="AM641" i="4"/>
  <c r="AN691" i="4"/>
  <c r="AM691" i="4"/>
  <c r="AN877" i="4"/>
  <c r="AM877" i="4"/>
  <c r="AS877" i="4"/>
  <c r="BJ877" i="4" s="1"/>
  <c r="AP877" i="4"/>
  <c r="AP1039" i="4"/>
  <c r="AS1039" i="4"/>
  <c r="BJ1039" i="4" s="1"/>
  <c r="AS941" i="4"/>
  <c r="AP941" i="4"/>
  <c r="AN1202" i="4"/>
  <c r="AM1202" i="4"/>
  <c r="AP1202" i="4"/>
  <c r="AM341" i="4"/>
  <c r="AN341" i="4"/>
  <c r="AS341" i="4"/>
  <c r="BJ341" i="4" s="1"/>
  <c r="AP341" i="4"/>
  <c r="AM331" i="4"/>
  <c r="AN331" i="4"/>
  <c r="AP560" i="4"/>
  <c r="AN560" i="4"/>
  <c r="AM627" i="4"/>
  <c r="AN627" i="4"/>
  <c r="AP627" i="4"/>
  <c r="AS99" i="4"/>
  <c r="AP99" i="4"/>
  <c r="AN615" i="4"/>
  <c r="AM615" i="4"/>
  <c r="AP615" i="4"/>
  <c r="AS426" i="4"/>
  <c r="BJ426" i="4" s="1"/>
  <c r="AP426" i="4"/>
  <c r="AS488" i="4"/>
  <c r="BJ488" i="4" s="1"/>
  <c r="AP488" i="4"/>
  <c r="AM1262" i="4"/>
  <c r="AN1262" i="4"/>
  <c r="AO1262" i="4" s="1"/>
  <c r="AQ1262" i="4" s="1"/>
  <c r="AR1262" i="4" s="1"/>
  <c r="AN1190" i="4"/>
  <c r="AM1190" i="4"/>
  <c r="AP1190" i="4"/>
  <c r="AN974" i="4"/>
  <c r="AM974" i="4"/>
  <c r="AN672" i="4"/>
  <c r="AM672" i="4"/>
  <c r="AP672" i="4"/>
  <c r="AN874" i="4"/>
  <c r="AM874" i="4"/>
  <c r="AP749" i="4"/>
  <c r="AN749" i="4"/>
  <c r="AN358" i="4"/>
  <c r="AM358" i="4"/>
  <c r="AP358" i="4"/>
  <c r="AN870" i="4"/>
  <c r="AM870" i="4"/>
  <c r="AP870" i="4"/>
  <c r="AS10" i="4"/>
  <c r="BJ10" i="4" s="1"/>
  <c r="AP10" i="4"/>
  <c r="AN446" i="4"/>
  <c r="AM446" i="4"/>
  <c r="AP746" i="4"/>
  <c r="AN746" i="4"/>
  <c r="AM746" i="4"/>
  <c r="AN413" i="4"/>
  <c r="AM413" i="4"/>
  <c r="AP413" i="4"/>
  <c r="AP363" i="4"/>
  <c r="AS363" i="4"/>
  <c r="BJ363" i="4" s="1"/>
  <c r="AS795" i="4"/>
  <c r="BJ795" i="4" s="1"/>
  <c r="AP795" i="4"/>
  <c r="AN347" i="4"/>
  <c r="AM347" i="4"/>
  <c r="AP347" i="4"/>
  <c r="AP433" i="4"/>
  <c r="AS433" i="4"/>
  <c r="BJ433" i="4" s="1"/>
  <c r="AN784" i="4"/>
  <c r="AM784" i="4"/>
  <c r="AP884" i="4"/>
  <c r="AN884" i="4"/>
  <c r="AN993" i="4"/>
  <c r="AM993" i="4"/>
  <c r="AP993" i="4"/>
  <c r="AN359" i="4"/>
  <c r="AM359" i="4"/>
  <c r="AP62" i="4"/>
  <c r="AN62" i="4"/>
  <c r="AN959" i="4"/>
  <c r="AM959" i="4"/>
  <c r="AS959" i="4"/>
  <c r="BJ959" i="4" s="1"/>
  <c r="AP959" i="4"/>
  <c r="AN994" i="4"/>
  <c r="AM994" i="4"/>
  <c r="AP994" i="4"/>
  <c r="AP1051" i="4"/>
  <c r="AS1051" i="4"/>
  <c r="BJ1051" i="4" s="1"/>
  <c r="AS747" i="4"/>
  <c r="BJ747" i="4" s="1"/>
  <c r="AP747" i="4"/>
  <c r="AS642" i="4"/>
  <c r="BJ642" i="4" s="1"/>
  <c r="AP642" i="4"/>
  <c r="AN1052" i="4"/>
  <c r="AM1052" i="4"/>
  <c r="AS1052" i="4"/>
  <c r="BJ1052" i="4" s="1"/>
  <c r="AP1052" i="4"/>
  <c r="AS1179" i="4"/>
  <c r="BJ1179" i="4" s="1"/>
  <c r="AP1179" i="4"/>
  <c r="AS1124" i="4"/>
  <c r="BJ1124" i="4" s="1"/>
  <c r="AP1124" i="4"/>
  <c r="AS156" i="4"/>
  <c r="AP156" i="4"/>
  <c r="AP146" i="4"/>
  <c r="AN146" i="4"/>
  <c r="AN50" i="4"/>
  <c r="AM50" i="4"/>
  <c r="AP50" i="4"/>
  <c r="AP722" i="4"/>
  <c r="AS722" i="4"/>
  <c r="BJ722" i="4" s="1"/>
  <c r="AN148" i="4"/>
  <c r="AM148" i="4"/>
  <c r="AP159" i="4"/>
  <c r="AS159" i="4"/>
  <c r="BJ159" i="4" s="1"/>
  <c r="AN149" i="4"/>
  <c r="AM149" i="4"/>
  <c r="AS149" i="4"/>
  <c r="BJ149" i="4" s="1"/>
  <c r="AP149" i="4"/>
  <c r="AP53" i="4"/>
  <c r="AN53" i="4"/>
  <c r="AM53" i="4"/>
  <c r="AM725" i="4"/>
  <c r="AP725" i="4"/>
  <c r="AN725" i="4"/>
  <c r="AS160" i="4"/>
  <c r="AP160" i="4"/>
  <c r="BA160" i="4"/>
  <c r="AZ160" i="4"/>
  <c r="AN54" i="4"/>
  <c r="AM54" i="4"/>
  <c r="AP54" i="4"/>
  <c r="AM726" i="4"/>
  <c r="AN726" i="4"/>
  <c r="AN161" i="4"/>
  <c r="AP161" i="4"/>
  <c r="AS151" i="4"/>
  <c r="BJ151" i="4" s="1"/>
  <c r="AP151" i="4"/>
  <c r="AS162" i="4"/>
  <c r="AP162" i="4"/>
  <c r="AP561" i="4"/>
  <c r="AN561" i="4"/>
  <c r="AS887" i="4"/>
  <c r="BJ887" i="4" s="1"/>
  <c r="AP887" i="4"/>
  <c r="AS996" i="4"/>
  <c r="BJ996" i="4" s="1"/>
  <c r="AP996" i="4"/>
  <c r="AM660" i="4"/>
  <c r="AN660" i="4"/>
  <c r="AP660" i="4"/>
  <c r="AS34" i="4"/>
  <c r="BJ34" i="4" s="1"/>
  <c r="AP34" i="4"/>
  <c r="AM500" i="4"/>
  <c r="AN500" i="4"/>
  <c r="AO500" i="4" s="1"/>
  <c r="AQ500" i="4" s="1"/>
  <c r="AS500" i="4"/>
  <c r="BJ500" i="4" s="1"/>
  <c r="AP500" i="4"/>
  <c r="AM461" i="4"/>
  <c r="AN461" i="4"/>
  <c r="AP461" i="4"/>
  <c r="AS212" i="4"/>
  <c r="BJ212" i="4" s="1"/>
  <c r="AP212" i="4"/>
  <c r="AP110" i="4"/>
  <c r="AS110" i="4"/>
  <c r="BJ110" i="4" s="1"/>
  <c r="AS293" i="4"/>
  <c r="BJ293" i="4" s="1"/>
  <c r="AP293" i="4"/>
  <c r="AN405" i="4"/>
  <c r="AM405" i="4"/>
  <c r="AP405" i="4"/>
  <c r="AS31" i="4"/>
  <c r="BJ31" i="4" s="1"/>
  <c r="AP31" i="4"/>
  <c r="AN102" i="4"/>
  <c r="AM102" i="4"/>
  <c r="AP807" i="4"/>
  <c r="AN807" i="4"/>
  <c r="AN400" i="4"/>
  <c r="AM400" i="4"/>
  <c r="AP400" i="4"/>
  <c r="AN480" i="4"/>
  <c r="AM480" i="4"/>
  <c r="AP297" i="4"/>
  <c r="AN297" i="4"/>
  <c r="AN35" i="4"/>
  <c r="AM35" i="4"/>
  <c r="AP35" i="4"/>
  <c r="AN761" i="4"/>
  <c r="AM761" i="4"/>
  <c r="AP462" i="4"/>
  <c r="AN462" i="4"/>
  <c r="AS550" i="4"/>
  <c r="BJ550" i="4" s="1"/>
  <c r="AP550" i="4"/>
  <c r="AS214" i="4"/>
  <c r="BJ214" i="4" s="1"/>
  <c r="AP214" i="4"/>
  <c r="AS223" i="4"/>
  <c r="BJ223" i="4" s="1"/>
  <c r="AP223" i="4"/>
  <c r="AS401" i="4"/>
  <c r="BJ401" i="4" s="1"/>
  <c r="AP401" i="4"/>
  <c r="AN36" i="4"/>
  <c r="AM36" i="4"/>
  <c r="AS36" i="4"/>
  <c r="BJ36" i="4" s="1"/>
  <c r="AP36" i="4"/>
  <c r="AN762" i="4"/>
  <c r="AM762" i="4"/>
  <c r="AP762" i="4"/>
  <c r="AS463" i="4"/>
  <c r="BJ463" i="4" s="1"/>
  <c r="AP463" i="4"/>
  <c r="AS215" i="4"/>
  <c r="BJ215" i="4" s="1"/>
  <c r="AP215" i="4"/>
  <c r="AN379" i="4"/>
  <c r="AM379" i="4"/>
  <c r="AP379" i="4"/>
  <c r="AM19" i="4"/>
  <c r="AN19" i="4"/>
  <c r="AM104" i="4"/>
  <c r="AN104" i="4"/>
  <c r="AP218" i="4"/>
  <c r="AN540" i="4"/>
  <c r="AO540" i="4" s="1"/>
  <c r="AQ540" i="4" s="1"/>
  <c r="AR540" i="4" s="1"/>
  <c r="AM540" i="4"/>
  <c r="AN234" i="4"/>
  <c r="AM234" i="4"/>
  <c r="AP234" i="4"/>
  <c r="AM1181" i="4"/>
  <c r="AN1181" i="4"/>
  <c r="AP1181" i="4"/>
  <c r="AS46" i="4"/>
  <c r="BJ46" i="4" s="1"/>
  <c r="AP46" i="4"/>
  <c r="AN47" i="4"/>
  <c r="AM47" i="4"/>
  <c r="AM326" i="4"/>
  <c r="AN326" i="4"/>
  <c r="AP326" i="4"/>
  <c r="AN301" i="4"/>
  <c r="AM301" i="4"/>
  <c r="AN657" i="4"/>
  <c r="AM657" i="4"/>
  <c r="AM117" i="4"/>
  <c r="AN117" i="4"/>
  <c r="AM553" i="4"/>
  <c r="AN553" i="4"/>
  <c r="AM1247" i="4"/>
  <c r="AO1247" i="4" s="1"/>
  <c r="AQ1247" i="4" s="1"/>
  <c r="AP1247" i="4"/>
  <c r="AM931" i="4"/>
  <c r="AN931" i="4"/>
  <c r="AP312" i="4"/>
  <c r="AM387" i="4"/>
  <c r="AN387" i="4"/>
  <c r="AM534" i="4"/>
  <c r="AN534" i="4"/>
  <c r="AM39" i="4"/>
  <c r="AO39" i="4" s="1"/>
  <c r="AQ39" i="4" s="1"/>
  <c r="AN39" i="4"/>
  <c r="AM781" i="4"/>
  <c r="AN781" i="4"/>
  <c r="AM842" i="4"/>
  <c r="AN842" i="4"/>
  <c r="AM244" i="4"/>
  <c r="AN244" i="4"/>
  <c r="AP244" i="4"/>
  <c r="AM21" i="4"/>
  <c r="AN21" i="4"/>
  <c r="AO21" i="4" s="1"/>
  <c r="AQ21" i="4" s="1"/>
  <c r="AM40" i="4"/>
  <c r="AN40" i="4"/>
  <c r="AM76" i="4"/>
  <c r="AN76" i="4"/>
  <c r="AM289" i="4"/>
  <c r="AN289" i="4"/>
  <c r="AO289" i="4" s="1"/>
  <c r="AQ289" i="4" s="1"/>
  <c r="AM791" i="4"/>
  <c r="AN791" i="4"/>
  <c r="AM646" i="4"/>
  <c r="AN646" i="4"/>
  <c r="AM258" i="4"/>
  <c r="AN258" i="4"/>
  <c r="AS259" i="4"/>
  <c r="BJ259" i="4" s="1"/>
  <c r="AP259" i="4"/>
  <c r="AM188" i="4"/>
  <c r="AN188" i="4"/>
  <c r="AP188" i="4"/>
  <c r="AP375" i="4"/>
  <c r="AS375" i="4"/>
  <c r="BJ375" i="4" s="1"/>
  <c r="AS260" i="4"/>
  <c r="BJ260" i="4" s="1"/>
  <c r="AP260" i="4"/>
  <c r="AM1040" i="4"/>
  <c r="AN1040" i="4"/>
  <c r="AM1266" i="4"/>
  <c r="AN1266" i="4"/>
  <c r="AM1273" i="4"/>
  <c r="AO1273" i="4" s="1"/>
  <c r="AQ1273" i="4" s="1"/>
  <c r="AN1273" i="4"/>
  <c r="AM419" i="4"/>
  <c r="AN419" i="4"/>
  <c r="AS419" i="4"/>
  <c r="BJ419" i="4" s="1"/>
  <c r="AP419" i="4"/>
  <c r="AP407" i="4"/>
  <c r="AS407" i="4"/>
  <c r="BJ407" i="4" s="1"/>
  <c r="AN290" i="4"/>
  <c r="AP290" i="4"/>
  <c r="AM290" i="4"/>
  <c r="AS934" i="4"/>
  <c r="BJ934" i="4" s="1"/>
  <c r="AP934" i="4"/>
  <c r="AM509" i="4"/>
  <c r="AP509" i="4"/>
  <c r="AN509" i="4"/>
  <c r="AO509" i="4" s="1"/>
  <c r="AQ509" i="4" s="1"/>
  <c r="AS861" i="4"/>
  <c r="BJ861" i="4" s="1"/>
  <c r="AP861" i="4"/>
  <c r="AP935" i="4"/>
  <c r="AS935" i="4"/>
  <c r="AM389" i="4"/>
  <c r="AO389" i="4" s="1"/>
  <c r="AQ389" i="4" s="1"/>
  <c r="AN389" i="4"/>
  <c r="AP389" i="4"/>
  <c r="AS523" i="4"/>
  <c r="BJ523" i="4" s="1"/>
  <c r="AP523" i="4"/>
  <c r="AS92" i="4"/>
  <c r="BJ92" i="4" s="1"/>
  <c r="AP92" i="4"/>
  <c r="AP408" i="4"/>
  <c r="AN408" i="4"/>
  <c r="AM291" i="4"/>
  <c r="AN291" i="4"/>
  <c r="AP291" i="4"/>
  <c r="AP700" i="4"/>
  <c r="AS700" i="4"/>
  <c r="BJ700" i="4" s="1"/>
  <c r="AM913" i="4"/>
  <c r="AN913" i="4"/>
  <c r="AP913" i="4"/>
  <c r="AM1045" i="4"/>
  <c r="AN1045" i="4"/>
  <c r="AP1045" i="4"/>
  <c r="AN526" i="4"/>
  <c r="AM526" i="4"/>
  <c r="AM422" i="4"/>
  <c r="AN422" i="4"/>
  <c r="AP422" i="4"/>
  <c r="AM914" i="4"/>
  <c r="AN914" i="4"/>
  <c r="AN1242" i="4"/>
  <c r="AM1242" i="4"/>
  <c r="AM1311" i="4"/>
  <c r="AN1311" i="4"/>
  <c r="AP1311" i="4"/>
  <c r="AP1131" i="4"/>
  <c r="AN1131" i="4"/>
  <c r="AP145" i="4"/>
  <c r="AM145" i="4"/>
  <c r="BA15" i="4"/>
  <c r="BB15" i="4" s="1"/>
  <c r="BD15" i="4" s="1"/>
  <c r="AZ15" i="4"/>
  <c r="AM4" i="4"/>
  <c r="AN4" i="4"/>
  <c r="AM593" i="4"/>
  <c r="AO593" i="4" s="1"/>
  <c r="AQ593" i="4" s="1"/>
  <c r="AR593" i="4" s="1"/>
  <c r="AN593" i="4"/>
  <c r="AN392" i="4"/>
  <c r="AO392" i="4" s="1"/>
  <c r="AQ392" i="4" s="1"/>
  <c r="AR392" i="4" s="1"/>
  <c r="BI392" i="4" s="1"/>
  <c r="AP392" i="4"/>
  <c r="AM323" i="4"/>
  <c r="AO323" i="4" s="1"/>
  <c r="AQ323" i="4" s="1"/>
  <c r="AR323" i="4" s="1"/>
  <c r="AN323" i="4"/>
  <c r="AN6" i="4"/>
  <c r="AO6" i="4" s="1"/>
  <c r="AQ6" i="4" s="1"/>
  <c r="AP6" i="4"/>
  <c r="AS610" i="4"/>
  <c r="BJ610" i="4" s="1"/>
  <c r="AP610" i="4"/>
  <c r="AP249" i="4"/>
  <c r="AN249" i="4"/>
  <c r="AS1199" i="4"/>
  <c r="AP1199" i="4"/>
  <c r="AP653" i="4"/>
  <c r="AN653" i="4"/>
  <c r="AS242" i="4"/>
  <c r="AP242" i="4"/>
  <c r="AS495" i="4"/>
  <c r="BJ495" i="4" s="1"/>
  <c r="AP495" i="4"/>
  <c r="AP284" i="4"/>
  <c r="AN284" i="4"/>
  <c r="AN125" i="4"/>
  <c r="AP125" i="4"/>
  <c r="AN98" i="4"/>
  <c r="AP98" i="4"/>
  <c r="AM98" i="4"/>
  <c r="AN467" i="4"/>
  <c r="AP467" i="4"/>
  <c r="AM285" i="4"/>
  <c r="AN285" i="4"/>
  <c r="AO285" i="4" s="1"/>
  <c r="AQ285" i="4" s="1"/>
  <c r="AM1164" i="4"/>
  <c r="AN1164" i="4"/>
  <c r="AM1217" i="4"/>
  <c r="AN1217" i="4"/>
  <c r="AO1217" i="4" s="1"/>
  <c r="AQ1217" i="4" s="1"/>
  <c r="AN1271" i="4"/>
  <c r="AM1271" i="4"/>
  <c r="AP1271" i="4"/>
  <c r="AN127" i="4"/>
  <c r="AM127" i="4"/>
  <c r="AP58" i="4"/>
  <c r="AR58" i="4" s="1"/>
  <c r="AN58" i="4"/>
  <c r="AP269" i="4"/>
  <c r="AS269" i="4"/>
  <c r="AP270" i="4"/>
  <c r="AS270" i="4"/>
  <c r="BJ270" i="4" s="1"/>
  <c r="AP1360" i="4"/>
  <c r="AN1360" i="4"/>
  <c r="AP1364" i="4"/>
  <c r="AP568" i="4"/>
  <c r="AN1224" i="4"/>
  <c r="AP1224" i="4"/>
  <c r="BH333" i="4"/>
  <c r="BH673" i="4"/>
  <c r="BH170" i="4"/>
  <c r="BE537" i="4"/>
  <c r="BF537" i="4" s="1"/>
  <c r="BH1053" i="4"/>
  <c r="BE503" i="4"/>
  <c r="BF503" i="4" s="1"/>
  <c r="BH797" i="4"/>
  <c r="BE836" i="4"/>
  <c r="AM1360" i="4"/>
  <c r="AM58" i="4"/>
  <c r="AO58" i="4" s="1"/>
  <c r="AQ58" i="4" s="1"/>
  <c r="AM124" i="4"/>
  <c r="AO124" i="4" s="1"/>
  <c r="AQ124" i="4" s="1"/>
  <c r="AM1348" i="4"/>
  <c r="AP5" i="4"/>
  <c r="AP1359" i="4"/>
  <c r="AP758" i="4"/>
  <c r="AP248" i="4"/>
  <c r="AP1413" i="4"/>
  <c r="AM284" i="4"/>
  <c r="AO284" i="4" s="1"/>
  <c r="AQ284" i="4" s="1"/>
  <c r="BJ392" i="4"/>
  <c r="AP863" i="4"/>
  <c r="AS323" i="4"/>
  <c r="AP417" i="4"/>
  <c r="AM685" i="4"/>
  <c r="AO685" i="4" s="1"/>
  <c r="AQ685" i="4" s="1"/>
  <c r="AP822" i="4"/>
  <c r="AP1050" i="4"/>
  <c r="AP709" i="4"/>
  <c r="AN1028" i="4"/>
  <c r="AO1028" i="4" s="1"/>
  <c r="AQ1028" i="4" s="1"/>
  <c r="AM1047" i="4"/>
  <c r="AO1047" i="4" s="1"/>
  <c r="AQ1047" i="4" s="1"/>
  <c r="AR1047" i="4" s="1"/>
  <c r="AP921" i="4"/>
  <c r="AM1313" i="4"/>
  <c r="AO1313" i="4" s="1"/>
  <c r="AQ1313" i="4" s="1"/>
  <c r="AP374" i="4"/>
  <c r="AS84" i="4"/>
  <c r="BJ84" i="4" s="1"/>
  <c r="AS1305" i="4"/>
  <c r="BJ1305" i="4" s="1"/>
  <c r="BJ579" i="4"/>
  <c r="AM882" i="4"/>
  <c r="AO882" i="4" s="1"/>
  <c r="AQ882" i="4" s="1"/>
  <c r="AR882" i="4" s="1"/>
  <c r="AP869" i="4"/>
  <c r="AM794" i="4"/>
  <c r="AM1112" i="4"/>
  <c r="AO1112" i="4" s="1"/>
  <c r="AQ1112" i="4" s="1"/>
  <c r="AM1036" i="4"/>
  <c r="AO1036" i="4" s="1"/>
  <c r="AQ1036" i="4" s="1"/>
  <c r="AS312" i="4"/>
  <c r="BJ312" i="4" s="1"/>
  <c r="AM399" i="4"/>
  <c r="AO399" i="4" s="1"/>
  <c r="AQ399" i="4" s="1"/>
  <c r="AS745" i="4"/>
  <c r="BJ745" i="4" s="1"/>
  <c r="BJ350" i="4"/>
  <c r="AP604" i="4"/>
  <c r="AP598" i="4"/>
  <c r="AP44" i="4"/>
  <c r="AM252" i="4"/>
  <c r="AO252" i="4" s="1"/>
  <c r="AQ252" i="4" s="1"/>
  <c r="AP452" i="4"/>
  <c r="AP681" i="4"/>
  <c r="AS519" i="4"/>
  <c r="BJ519" i="4" s="1"/>
  <c r="AN141" i="4"/>
  <c r="AO141" i="4" s="1"/>
  <c r="AQ141" i="4" s="1"/>
  <c r="AN1081" i="4"/>
  <c r="AO1081" i="4" s="1"/>
  <c r="AQ1081" i="4" s="1"/>
  <c r="AM1404" i="4"/>
  <c r="AP694" i="4"/>
  <c r="AP120" i="4"/>
  <c r="AM498" i="4"/>
  <c r="AP691" i="4"/>
  <c r="AS424" i="4"/>
  <c r="BJ424" i="4" s="1"/>
  <c r="AP820" i="4"/>
  <c r="AS590" i="4"/>
  <c r="BJ590" i="4" s="1"/>
  <c r="AP184" i="4"/>
  <c r="AM456" i="4"/>
  <c r="AO456" i="4" s="1"/>
  <c r="AQ456" i="4" s="1"/>
  <c r="AM809" i="4"/>
  <c r="AO809" i="4" s="1"/>
  <c r="AQ809" i="4" s="1"/>
  <c r="AR809" i="4" s="1"/>
  <c r="BI809" i="4" s="1"/>
  <c r="AM776" i="4"/>
  <c r="AP617" i="4"/>
  <c r="AP81" i="4"/>
  <c r="AN1058" i="4"/>
  <c r="BH60" i="4"/>
  <c r="AS97" i="4"/>
  <c r="AP1030" i="4"/>
  <c r="AN1270" i="4"/>
  <c r="AN1192" i="4"/>
  <c r="AS1025" i="4"/>
  <c r="BJ1025" i="4" s="1"/>
  <c r="AN43" i="4"/>
  <c r="AP886" i="4"/>
  <c r="AO253" i="4"/>
  <c r="AQ253" i="4" s="1"/>
  <c r="BE894" i="4"/>
  <c r="BH894" i="4"/>
  <c r="BE769" i="4"/>
  <c r="BH769" i="4"/>
  <c r="AZ1327" i="4"/>
  <c r="BA1327" i="4"/>
  <c r="AS1374" i="4"/>
  <c r="BJ1374" i="4" s="1"/>
  <c r="AP1374" i="4"/>
  <c r="AN1376" i="4"/>
  <c r="AM1376" i="4"/>
  <c r="AP1376" i="4"/>
  <c r="AS1333" i="4"/>
  <c r="AP1333" i="4"/>
  <c r="AP1377" i="4"/>
  <c r="AM1377" i="4"/>
  <c r="AN1377" i="4"/>
  <c r="AP1334" i="4"/>
  <c r="AM1334" i="4"/>
  <c r="AN1334" i="4"/>
  <c r="AM1378" i="4"/>
  <c r="AN1378" i="4"/>
  <c r="AO1378" i="4" s="1"/>
  <c r="AQ1378" i="4" s="1"/>
  <c r="AZ1378" i="4"/>
  <c r="BA1378" i="4"/>
  <c r="AM1380" i="4"/>
  <c r="AN1380" i="4"/>
  <c r="AP1254" i="4"/>
  <c r="AM1254" i="4"/>
  <c r="AN1286" i="4"/>
  <c r="AM1286" i="4"/>
  <c r="AP1286" i="4"/>
  <c r="AN1256" i="4"/>
  <c r="AO1256" i="4" s="1"/>
  <c r="AQ1256" i="4" s="1"/>
  <c r="AM1256" i="4"/>
  <c r="AM1257" i="4"/>
  <c r="AN1257" i="4"/>
  <c r="AZ1258" i="4"/>
  <c r="BA1258" i="4"/>
  <c r="AN1253" i="4"/>
  <c r="AM1253" i="4"/>
  <c r="AN1144" i="4"/>
  <c r="AO1144" i="4" s="1"/>
  <c r="AQ1144" i="4" s="1"/>
  <c r="AP1144" i="4"/>
  <c r="AM1418" i="4"/>
  <c r="AN1418" i="4"/>
  <c r="AM1145" i="4"/>
  <c r="AO1145" i="4" s="1"/>
  <c r="AQ1145" i="4" s="1"/>
  <c r="AP1145" i="4"/>
  <c r="AN1145" i="4"/>
  <c r="AZ1148" i="4"/>
  <c r="BA1148" i="4"/>
  <c r="AZ1149" i="4"/>
  <c r="BA1149" i="4"/>
  <c r="AZ167" i="4"/>
  <c r="BA167" i="4"/>
  <c r="AP168" i="4"/>
  <c r="AN1422" i="4"/>
  <c r="AP1422" i="4"/>
  <c r="AM1422" i="4"/>
  <c r="AO1422" i="4" s="1"/>
  <c r="AQ1422" i="4" s="1"/>
  <c r="AR1422" i="4" s="1"/>
  <c r="BI1422" i="4" s="1"/>
  <c r="AN1150" i="4"/>
  <c r="AM1150" i="4"/>
  <c r="AO1150" i="4" s="1"/>
  <c r="AQ1150" i="4" s="1"/>
  <c r="AM1151" i="4"/>
  <c r="AP1151" i="4"/>
  <c r="AS1424" i="4"/>
  <c r="AP1424" i="4"/>
  <c r="AZ1424" i="4"/>
  <c r="BA1424" i="4"/>
  <c r="AZ1410" i="4"/>
  <c r="BA1410" i="4"/>
  <c r="AM190" i="4"/>
  <c r="AP190" i="4"/>
  <c r="AN194" i="4"/>
  <c r="AM194" i="4"/>
  <c r="AZ194" i="4"/>
  <c r="BA194" i="4"/>
  <c r="BB194" i="4" s="1"/>
  <c r="BD194" i="4" s="1"/>
  <c r="AZ1369" i="4"/>
  <c r="BA1369" i="4"/>
  <c r="AN1054" i="4"/>
  <c r="AM1054" i="4"/>
  <c r="AM204" i="4"/>
  <c r="AP204" i="4"/>
  <c r="AN204" i="4"/>
  <c r="AN954" i="4"/>
  <c r="AM954" i="4"/>
  <c r="AP954" i="4"/>
  <c r="AP454" i="4"/>
  <c r="AM454" i="4"/>
  <c r="AN454" i="4"/>
  <c r="AP206" i="4"/>
  <c r="AS206" i="4"/>
  <c r="BJ206" i="4" s="1"/>
  <c r="AM618" i="4"/>
  <c r="AP618" i="4"/>
  <c r="AP673" i="4"/>
  <c r="AN673" i="4"/>
  <c r="AM673" i="4"/>
  <c r="AP273" i="4"/>
  <c r="AS273" i="4"/>
  <c r="BJ273" i="4" s="1"/>
  <c r="AP11" i="4"/>
  <c r="AN11" i="4"/>
  <c r="AO11" i="4" s="1"/>
  <c r="AQ11" i="4" s="1"/>
  <c r="AM11" i="4"/>
  <c r="AM1167" i="4"/>
  <c r="AN1167" i="4"/>
  <c r="AS1167" i="4"/>
  <c r="AP1167" i="4"/>
  <c r="AN1078" i="4"/>
  <c r="AO1078" i="4" s="1"/>
  <c r="AQ1078" i="4" s="1"/>
  <c r="AP1078" i="4"/>
  <c r="AS1169" i="4"/>
  <c r="BJ1169" i="4" s="1"/>
  <c r="AP1169" i="4"/>
  <c r="AP201" i="4"/>
  <c r="AM530" i="4"/>
  <c r="AN530" i="4"/>
  <c r="AO530" i="4" s="1"/>
  <c r="AQ530" i="4" s="1"/>
  <c r="AR530" i="4" s="1"/>
  <c r="BI530" i="4" s="1"/>
  <c r="AM1094" i="4"/>
  <c r="AN1094" i="4"/>
  <c r="AP202" i="4"/>
  <c r="AM202" i="4"/>
  <c r="AN202" i="4"/>
  <c r="AM816" i="4"/>
  <c r="AN816" i="4"/>
  <c r="AN78" i="4"/>
  <c r="AM78" i="4"/>
  <c r="AS78" i="4"/>
  <c r="BJ78" i="4" s="1"/>
  <c r="AP78" i="4"/>
  <c r="AN457" i="4"/>
  <c r="AO457" i="4" s="1"/>
  <c r="AQ457" i="4" s="1"/>
  <c r="AM457" i="4"/>
  <c r="AP457" i="4"/>
  <c r="AM1161" i="4"/>
  <c r="AN1161" i="4"/>
  <c r="AN1340" i="4"/>
  <c r="AM1340" i="4"/>
  <c r="AO1340" i="4" s="1"/>
  <c r="AQ1340" i="4" s="1"/>
  <c r="AP1340" i="4"/>
  <c r="AM1172" i="4"/>
  <c r="AP1172" i="4"/>
  <c r="AN1172" i="4"/>
  <c r="AP676" i="4"/>
  <c r="AN676" i="4"/>
  <c r="AM276" i="4"/>
  <c r="AN276" i="4"/>
  <c r="AN679" i="4"/>
  <c r="AP679" i="4"/>
  <c r="AN1183" i="4"/>
  <c r="AM1183" i="4"/>
  <c r="AO1183" i="4" s="1"/>
  <c r="AQ1183" i="4" s="1"/>
  <c r="AR1183" i="4" s="1"/>
  <c r="AM787" i="4"/>
  <c r="AN787" i="4"/>
  <c r="AP787" i="4"/>
  <c r="AM697" i="4"/>
  <c r="AO697" i="4" s="1"/>
  <c r="AQ697" i="4" s="1"/>
  <c r="AR697" i="4" s="1"/>
  <c r="AN697" i="4"/>
  <c r="AN933" i="4"/>
  <c r="AM933" i="4"/>
  <c r="AP933" i="4"/>
  <c r="AS536" i="4"/>
  <c r="BJ536" i="4" s="1"/>
  <c r="AP536" i="4"/>
  <c r="AN937" i="4"/>
  <c r="AM937" i="4"/>
  <c r="AO937" i="4" s="1"/>
  <c r="AQ937" i="4" s="1"/>
  <c r="AR937" i="4" s="1"/>
  <c r="BI937" i="4" s="1"/>
  <c r="AP937" i="4"/>
  <c r="AM73" i="4"/>
  <c r="AN73" i="4"/>
  <c r="AM778" i="4"/>
  <c r="AN778" i="4"/>
  <c r="AP788" i="4"/>
  <c r="AS788" i="4"/>
  <c r="AM243" i="4"/>
  <c r="AN243" i="4"/>
  <c r="AM512" i="4"/>
  <c r="AN512" i="4"/>
  <c r="AN970" i="4"/>
  <c r="AO970" i="4" s="1"/>
  <c r="AQ970" i="4" s="1"/>
  <c r="AR970" i="4" s="1"/>
  <c r="AM970" i="4"/>
  <c r="AM1177" i="4"/>
  <c r="AO1177" i="4" s="1"/>
  <c r="AQ1177" i="4" s="1"/>
  <c r="AN1177" i="4"/>
  <c r="AP1177" i="4"/>
  <c r="AM805" i="4"/>
  <c r="AN805" i="4"/>
  <c r="AM1064" i="4"/>
  <c r="AN1064" i="4"/>
  <c r="AM972" i="4"/>
  <c r="AN972" i="4"/>
  <c r="AM973" i="4"/>
  <c r="AN973" i="4"/>
  <c r="AM909" i="4"/>
  <c r="AN909" i="4"/>
  <c r="AO909" i="4" s="1"/>
  <c r="AQ909" i="4" s="1"/>
  <c r="AS909" i="4"/>
  <c r="AP909" i="4"/>
  <c r="AM334" i="4"/>
  <c r="AN334" i="4"/>
  <c r="AM1233" i="4"/>
  <c r="AN1233" i="4"/>
  <c r="AS1233" i="4"/>
  <c r="AP1233" i="4"/>
  <c r="AM314" i="4"/>
  <c r="AN314" i="4"/>
  <c r="AP314" i="4"/>
  <c r="AS1034" i="4"/>
  <c r="BJ1034" i="4" s="1"/>
  <c r="AP1034" i="4"/>
  <c r="AM552" i="4"/>
  <c r="AO552" i="4" s="1"/>
  <c r="AQ552" i="4" s="1"/>
  <c r="AR552" i="4" s="1"/>
  <c r="AN552" i="4"/>
  <c r="AM1246" i="4"/>
  <c r="AN1246" i="4"/>
  <c r="AP1246" i="4"/>
  <c r="AM122" i="4"/>
  <c r="AN122" i="4"/>
  <c r="AM311" i="4"/>
  <c r="AN311" i="4"/>
  <c r="AS311" i="4"/>
  <c r="BJ311" i="4" s="1"/>
  <c r="AP311" i="4"/>
  <c r="AM386" i="4"/>
  <c r="AN386" i="4"/>
  <c r="AO386" i="4" s="1"/>
  <c r="AQ386" i="4" s="1"/>
  <c r="AM533" i="4"/>
  <c r="AN533" i="4"/>
  <c r="AM1299" i="4"/>
  <c r="AN1299" i="4"/>
  <c r="AO1299" i="4" s="1"/>
  <c r="AQ1299" i="4" s="1"/>
  <c r="AR1299" i="4" s="1"/>
  <c r="BI1299" i="4" s="1"/>
  <c r="AM1035" i="4"/>
  <c r="AN1035" i="4"/>
  <c r="AM176" i="4"/>
  <c r="AN176" i="4"/>
  <c r="AN195" i="4"/>
  <c r="AM195" i="4"/>
  <c r="AO195" i="4" s="1"/>
  <c r="AQ195" i="4" s="1"/>
  <c r="AM819" i="4"/>
  <c r="AN819" i="4"/>
  <c r="AM1268" i="4"/>
  <c r="AN1268" i="4"/>
  <c r="AO1268" i="4" s="1"/>
  <c r="AQ1268" i="4" s="1"/>
  <c r="AR1268" i="4" s="1"/>
  <c r="AN86" i="4"/>
  <c r="AM86" i="4"/>
  <c r="AO86" i="4" s="1"/>
  <c r="AQ86" i="4" s="1"/>
  <c r="AR86" i="4" s="1"/>
  <c r="AM177" i="4"/>
  <c r="AN177" i="4"/>
  <c r="AM470" i="4"/>
  <c r="AN470" i="4"/>
  <c r="AP14" i="4"/>
  <c r="AS14" i="4"/>
  <c r="AM178" i="4"/>
  <c r="AN178" i="4"/>
  <c r="AM472" i="4"/>
  <c r="AN472" i="4"/>
  <c r="AO472" i="4" s="1"/>
  <c r="AQ472" i="4" s="1"/>
  <c r="AM769" i="4"/>
  <c r="AN769" i="4"/>
  <c r="AP769" i="4"/>
  <c r="AP475" i="4"/>
  <c r="AS475" i="4"/>
  <c r="BJ475" i="4" s="1"/>
  <c r="AP770" i="4"/>
  <c r="AM282" i="4"/>
  <c r="AN282" i="4"/>
  <c r="AS180" i="4"/>
  <c r="BJ180" i="4" s="1"/>
  <c r="AP180" i="4"/>
  <c r="AN477" i="4"/>
  <c r="AM477" i="4"/>
  <c r="AO477" i="4" s="1"/>
  <c r="AQ477" i="4" s="1"/>
  <c r="AP477" i="4"/>
  <c r="AN24" i="4"/>
  <c r="AP24" i="4"/>
  <c r="AM24" i="4"/>
  <c r="AN520" i="4"/>
  <c r="AP520" i="4"/>
  <c r="AN1098" i="4"/>
  <c r="AM1098" i="4"/>
  <c r="AO1098" i="4" s="1"/>
  <c r="AQ1098" i="4" s="1"/>
  <c r="AN736" i="4"/>
  <c r="AP736" i="4"/>
  <c r="AR736" i="4" s="1"/>
  <c r="BI736" i="4" s="1"/>
  <c r="AM736" i="4"/>
  <c r="AN342" i="4"/>
  <c r="AP342" i="4"/>
  <c r="AN516" i="4"/>
  <c r="AM516" i="4"/>
  <c r="AN943" i="4"/>
  <c r="AP943" i="4"/>
  <c r="AP338" i="4"/>
  <c r="AS338" i="4"/>
  <c r="BJ338" i="4" s="1"/>
  <c r="AN636" i="4"/>
  <c r="AM636" i="4"/>
  <c r="AN827" i="4"/>
  <c r="AP827" i="4"/>
  <c r="AM827" i="4"/>
  <c r="AN590" i="4"/>
  <c r="AM590" i="4"/>
  <c r="AN305" i="4"/>
  <c r="AP305" i="4"/>
  <c r="AM305" i="4"/>
  <c r="AN181" i="4"/>
  <c r="AM181" i="4"/>
  <c r="AN306" i="4"/>
  <c r="AO306" i="4" s="1"/>
  <c r="AQ306" i="4" s="1"/>
  <c r="AP306" i="4"/>
  <c r="AN484" i="4"/>
  <c r="AP484" i="4"/>
  <c r="AN499" i="4"/>
  <c r="AP499" i="4"/>
  <c r="AM499" i="4"/>
  <c r="AN307" i="4"/>
  <c r="AM307" i="4"/>
  <c r="AO307" i="4" s="1"/>
  <c r="AQ307" i="4" s="1"/>
  <c r="AN485" i="4"/>
  <c r="AM485" i="4"/>
  <c r="AO485" i="4" s="1"/>
  <c r="AQ485" i="4" s="1"/>
  <c r="AR485" i="4" s="1"/>
  <c r="BI485" i="4" s="1"/>
  <c r="AP1065" i="4"/>
  <c r="AS1065" i="4"/>
  <c r="BJ1065" i="4" s="1"/>
  <c r="AN647" i="4"/>
  <c r="AP647" i="4"/>
  <c r="AN836" i="4"/>
  <c r="AP836" i="4"/>
  <c r="AN1099" i="4"/>
  <c r="AM1099" i="4"/>
  <c r="AN251" i="4"/>
  <c r="AP251" i="4"/>
  <c r="AP629" i="4"/>
  <c r="AS629" i="4"/>
  <c r="BJ629" i="4" s="1"/>
  <c r="AP564" i="4"/>
  <c r="AN878" i="4"/>
  <c r="AP878" i="4"/>
  <c r="AN1187" i="4"/>
  <c r="AO1187" i="4" s="1"/>
  <c r="AQ1187" i="4" s="1"/>
  <c r="AM1187" i="4"/>
  <c r="AN1066" i="4"/>
  <c r="AM1066" i="4"/>
  <c r="AN1026" i="4"/>
  <c r="AM1026" i="4"/>
  <c r="AN518" i="4"/>
  <c r="AP518" i="4"/>
  <c r="AN741" i="4"/>
  <c r="AP741" i="4"/>
  <c r="AN638" i="4"/>
  <c r="AP638" i="4"/>
  <c r="BE1027" i="4"/>
  <c r="BH1027" i="4"/>
  <c r="AS1302" i="4"/>
  <c r="BJ1302" i="4" s="1"/>
  <c r="AP1302" i="4"/>
  <c r="AS425" i="4"/>
  <c r="BJ425" i="4" s="1"/>
  <c r="AP425" i="4"/>
  <c r="AN1068" i="4"/>
  <c r="AM1068" i="4"/>
  <c r="AS650" i="4"/>
  <c r="BJ650" i="4" s="1"/>
  <c r="AP650" i="4"/>
  <c r="BH1153" i="4"/>
  <c r="BE1153" i="4"/>
  <c r="BF1153" i="4" s="1"/>
  <c r="BG1153" i="4" s="1"/>
  <c r="BJ1153" i="4" s="1"/>
  <c r="AN444" i="4"/>
  <c r="AM444" i="4"/>
  <c r="AN743" i="4"/>
  <c r="AM743" i="4"/>
  <c r="AP743" i="4"/>
  <c r="AN565" i="4"/>
  <c r="AP565" i="4"/>
  <c r="AN575" i="4"/>
  <c r="AP575" i="4"/>
  <c r="AM575" i="4"/>
  <c r="AN1204" i="4"/>
  <c r="AP1204" i="4"/>
  <c r="AN1154" i="4"/>
  <c r="AM1154" i="4"/>
  <c r="AS451" i="4"/>
  <c r="AP451" i="4"/>
  <c r="AN599" i="4"/>
  <c r="AP599" i="4"/>
  <c r="AN445" i="4"/>
  <c r="AM445" i="4"/>
  <c r="AN349" i="4"/>
  <c r="AP349" i="4"/>
  <c r="AN1121" i="4"/>
  <c r="AM1121" i="4"/>
  <c r="AN357" i="4"/>
  <c r="AO357" i="4" s="1"/>
  <c r="AQ357" i="4" s="1"/>
  <c r="AM357" i="4"/>
  <c r="AN209" i="4"/>
  <c r="AM209" i="4"/>
  <c r="AN437" i="4"/>
  <c r="AO437" i="4" s="1"/>
  <c r="AQ437" i="4" s="1"/>
  <c r="AM437" i="4"/>
  <c r="AN852" i="4"/>
  <c r="AM852" i="4"/>
  <c r="AN153" i="4"/>
  <c r="AO153" i="4" s="1"/>
  <c r="AQ153" i="4" s="1"/>
  <c r="AR153" i="4" s="1"/>
  <c r="AM153" i="4"/>
  <c r="AS990" i="4"/>
  <c r="BJ990" i="4" s="1"/>
  <c r="AP990" i="4"/>
  <c r="AN577" i="4"/>
  <c r="AP577" i="4"/>
  <c r="AN682" i="4"/>
  <c r="AP682" i="4"/>
  <c r="AN1189" i="4"/>
  <c r="AP1189" i="4"/>
  <c r="AS1114" i="4"/>
  <c r="BJ1114" i="4" s="1"/>
  <c r="AP1114" i="4"/>
  <c r="AN671" i="4"/>
  <c r="AP671" i="4"/>
  <c r="AN1342" i="4"/>
  <c r="AM1342" i="4"/>
  <c r="AP1156" i="4"/>
  <c r="AS1156" i="4"/>
  <c r="AN630" i="4"/>
  <c r="AM630" i="4"/>
  <c r="AN745" i="4"/>
  <c r="AO745" i="4" s="1"/>
  <c r="AQ745" i="4" s="1"/>
  <c r="AR745" i="4" s="1"/>
  <c r="AM745" i="4"/>
  <c r="AN411" i="4"/>
  <c r="AP411" i="4"/>
  <c r="AP641" i="4"/>
  <c r="AS641" i="4"/>
  <c r="BJ641" i="4" s="1"/>
  <c r="AN346" i="4"/>
  <c r="AP346" i="4"/>
  <c r="AN958" i="4"/>
  <c r="AM958" i="4"/>
  <c r="AP958" i="4"/>
  <c r="AS958" i="4"/>
  <c r="BJ958" i="4" s="1"/>
  <c r="AN991" i="4"/>
  <c r="AP991" i="4"/>
  <c r="AP883" i="4"/>
  <c r="AS883" i="4"/>
  <c r="BJ883" i="4" s="1"/>
  <c r="AN992" i="4"/>
  <c r="AO992" i="4" s="1"/>
  <c r="AQ992" i="4" s="1"/>
  <c r="AR992" i="4" s="1"/>
  <c r="BI992" i="4" s="1"/>
  <c r="AM992" i="4"/>
  <c r="AN579" i="4"/>
  <c r="AP579" i="4"/>
  <c r="BA941" i="4"/>
  <c r="AZ941" i="4"/>
  <c r="AS390" i="4"/>
  <c r="BJ390" i="4" s="1"/>
  <c r="AP390" i="4"/>
  <c r="AM99" i="4"/>
  <c r="AO99" i="4" s="1"/>
  <c r="AQ99" i="4" s="1"/>
  <c r="AR99" i="4" s="1"/>
  <c r="BI99" i="4" s="1"/>
  <c r="AN99" i="4"/>
  <c r="AN488" i="4"/>
  <c r="AO488" i="4" s="1"/>
  <c r="AQ488" i="4" s="1"/>
  <c r="AM488" i="4"/>
  <c r="AP592" i="4"/>
  <c r="AN592" i="4"/>
  <c r="AN920" i="4"/>
  <c r="AM920" i="4"/>
  <c r="AP920" i="4"/>
  <c r="AN1289" i="4"/>
  <c r="AM1289" i="4"/>
  <c r="AS1294" i="4"/>
  <c r="BJ1294" i="4" s="1"/>
  <c r="AP1294" i="4"/>
  <c r="AS1157" i="4"/>
  <c r="BJ1157" i="4" s="1"/>
  <c r="AP1157" i="4"/>
  <c r="AN795" i="4"/>
  <c r="AM795" i="4"/>
  <c r="AO795" i="4" s="1"/>
  <c r="AQ795" i="4" s="1"/>
  <c r="AP692" i="4"/>
  <c r="AN692" i="4"/>
  <c r="AS784" i="4"/>
  <c r="BJ784" i="4" s="1"/>
  <c r="AP784" i="4"/>
  <c r="AS359" i="4"/>
  <c r="BJ359" i="4" s="1"/>
  <c r="AP359" i="4"/>
  <c r="AN814" i="4"/>
  <c r="AM814" i="4"/>
  <c r="AO814" i="4" s="1"/>
  <c r="AQ814" i="4" s="1"/>
  <c r="AR814" i="4" s="1"/>
  <c r="BI814" i="4" s="1"/>
  <c r="AP814" i="4"/>
  <c r="AP581" i="4"/>
  <c r="AS581" i="4"/>
  <c r="BJ581" i="4" s="1"/>
  <c r="AS210" i="4"/>
  <c r="BJ210" i="4" s="1"/>
  <c r="AP210" i="4"/>
  <c r="AN63" i="4"/>
  <c r="AM63" i="4"/>
  <c r="AP63" i="4"/>
  <c r="AN747" i="4"/>
  <c r="AM747" i="4"/>
  <c r="AP414" i="4"/>
  <c r="AN414" i="4"/>
  <c r="AN364" i="4"/>
  <c r="AM364" i="4"/>
  <c r="AP364" i="4"/>
  <c r="AN642" i="4"/>
  <c r="AM642" i="4"/>
  <c r="AP348" i="4"/>
  <c r="AN348" i="4"/>
  <c r="AN435" i="4"/>
  <c r="AM435" i="4"/>
  <c r="AP435" i="4"/>
  <c r="AP960" i="4"/>
  <c r="AS960" i="4"/>
  <c r="BJ960" i="4" s="1"/>
  <c r="AP96" i="4"/>
  <c r="AS96" i="4"/>
  <c r="BJ96" i="4" s="1"/>
  <c r="AP856" i="4"/>
  <c r="AN856" i="4"/>
  <c r="AN1100" i="4"/>
  <c r="AM1100" i="4"/>
  <c r="AP1100" i="4"/>
  <c r="AP345" i="4"/>
  <c r="AN345" i="4"/>
  <c r="AN42" i="4"/>
  <c r="AM42" i="4"/>
  <c r="AS42" i="4"/>
  <c r="BJ42" i="4" s="1"/>
  <c r="AP42" i="4"/>
  <c r="AN197" i="4"/>
  <c r="AP197" i="4"/>
  <c r="AP198" i="4"/>
  <c r="AS198" i="4"/>
  <c r="BJ198" i="4" s="1"/>
  <c r="AN157" i="4"/>
  <c r="AP157" i="4"/>
  <c r="AM51" i="4"/>
  <c r="AO51" i="4" s="1"/>
  <c r="AQ51" i="4" s="1"/>
  <c r="AR51" i="4" s="1"/>
  <c r="AN51" i="4"/>
  <c r="AS51" i="4"/>
  <c r="BJ51" i="4" s="1"/>
  <c r="AP51" i="4"/>
  <c r="AP158" i="4"/>
  <c r="AM158" i="4"/>
  <c r="AN158" i="4"/>
  <c r="AP52" i="4"/>
  <c r="AN52" i="4"/>
  <c r="AP150" i="4"/>
  <c r="AN150" i="4"/>
  <c r="AS55" i="4"/>
  <c r="AP55" i="4"/>
  <c r="AS56" i="4"/>
  <c r="BJ56" i="4" s="1"/>
  <c r="AP56" i="4"/>
  <c r="AS654" i="4"/>
  <c r="BJ654" i="4" s="1"/>
  <c r="AP654" i="4"/>
  <c r="AP567" i="4"/>
  <c r="AN567" i="4"/>
  <c r="AM996" i="4"/>
  <c r="AN996" i="4"/>
  <c r="AP583" i="4"/>
  <c r="AN583" i="4"/>
  <c r="AM504" i="4"/>
  <c r="AN504" i="4"/>
  <c r="AO504" i="4" s="1"/>
  <c r="AQ504" i="4" s="1"/>
  <c r="AR504" i="4" s="1"/>
  <c r="AP504" i="4"/>
  <c r="AS504" i="4"/>
  <c r="BJ504" i="4" s="1"/>
  <c r="AM296" i="4"/>
  <c r="AN296" i="4"/>
  <c r="AP296" i="4"/>
  <c r="AN212" i="4"/>
  <c r="AM212" i="4"/>
  <c r="AM110" i="4"/>
  <c r="AO110" i="4" s="1"/>
  <c r="AQ110" i="4" s="1"/>
  <c r="AN110" i="4"/>
  <c r="AP377" i="4"/>
  <c r="AN377" i="4"/>
  <c r="AM225" i="4"/>
  <c r="AO225" i="4" s="1"/>
  <c r="AQ225" i="4" s="1"/>
  <c r="AN225" i="4"/>
  <c r="AP225" i="4"/>
  <c r="AN293" i="4"/>
  <c r="AM293" i="4"/>
  <c r="AO293" i="4" s="1"/>
  <c r="AQ293" i="4" s="1"/>
  <c r="AR293" i="4" s="1"/>
  <c r="BI293" i="4" s="1"/>
  <c r="AP17" i="4"/>
  <c r="AN17" i="4"/>
  <c r="AN655" i="4"/>
  <c r="AM655" i="4"/>
  <c r="AO655" i="4" s="1"/>
  <c r="AQ655" i="4" s="1"/>
  <c r="AN661" i="4"/>
  <c r="AM661" i="4"/>
  <c r="AS661" i="4"/>
  <c r="BJ661" i="4" s="1"/>
  <c r="AP661" i="4"/>
  <c r="AN549" i="4"/>
  <c r="AM549" i="4"/>
  <c r="AP549" i="4"/>
  <c r="AS465" i="4"/>
  <c r="BJ465" i="4" s="1"/>
  <c r="AP465" i="4"/>
  <c r="AS439" i="4"/>
  <c r="BJ439" i="4" s="1"/>
  <c r="AP439" i="4"/>
  <c r="AS562" i="4"/>
  <c r="BJ562" i="4" s="1"/>
  <c r="AP562" i="4"/>
  <c r="AN222" i="4"/>
  <c r="AM222" i="4"/>
  <c r="AP222" i="4"/>
  <c r="AS505" i="4"/>
  <c r="BJ505" i="4" s="1"/>
  <c r="AP505" i="4"/>
  <c r="AS480" i="4"/>
  <c r="BJ480" i="4" s="1"/>
  <c r="AP480" i="4"/>
  <c r="AN111" i="4"/>
  <c r="AM111" i="4"/>
  <c r="AN378" i="4"/>
  <c r="AM378" i="4"/>
  <c r="AO378" i="4" s="1"/>
  <c r="AQ378" i="4" s="1"/>
  <c r="AP226" i="4"/>
  <c r="AN226" i="4"/>
  <c r="AS466" i="4"/>
  <c r="BJ466" i="4" s="1"/>
  <c r="AP466" i="4"/>
  <c r="AP440" i="4"/>
  <c r="AN440" i="4"/>
  <c r="AN397" i="4"/>
  <c r="AM397" i="4"/>
  <c r="AO397" i="4" s="1"/>
  <c r="AQ397" i="4" s="1"/>
  <c r="AR397" i="4" s="1"/>
  <c r="BI397" i="4" s="1"/>
  <c r="AP397" i="4"/>
  <c r="AN1116" i="4"/>
  <c r="AM1116" i="4"/>
  <c r="AN370" i="4"/>
  <c r="AM370" i="4"/>
  <c r="AP563" i="4"/>
  <c r="AN563" i="4"/>
  <c r="AM108" i="4"/>
  <c r="AN108" i="4"/>
  <c r="AP108" i="4"/>
  <c r="AN223" i="4"/>
  <c r="AM223" i="4"/>
  <c r="AO223" i="4" s="1"/>
  <c r="AQ223" i="4" s="1"/>
  <c r="AN32" i="4"/>
  <c r="AP32" i="4"/>
  <c r="AN103" i="4"/>
  <c r="AM103" i="4"/>
  <c r="AO103" i="4" s="1"/>
  <c r="AQ103" i="4" s="1"/>
  <c r="AR103" i="4" s="1"/>
  <c r="BI103" i="4" s="1"/>
  <c r="AP103" i="4"/>
  <c r="AS298" i="4"/>
  <c r="BJ298" i="4" s="1"/>
  <c r="AP298" i="4"/>
  <c r="AN502" i="4"/>
  <c r="AP502" i="4"/>
  <c r="AN215" i="4"/>
  <c r="AM215" i="4"/>
  <c r="AP112" i="4"/>
  <c r="AN112" i="4"/>
  <c r="AS216" i="4"/>
  <c r="BJ216" i="4" s="1"/>
  <c r="AP216" i="4"/>
  <c r="AN299" i="4"/>
  <c r="AM299" i="4"/>
  <c r="AP299" i="4"/>
  <c r="AN464" i="4"/>
  <c r="AM464" i="4"/>
  <c r="AO464" i="4" s="1"/>
  <c r="AQ464" i="4" s="1"/>
  <c r="AR464" i="4" s="1"/>
  <c r="BI464" i="4" s="1"/>
  <c r="AS217" i="4"/>
  <c r="BJ217" i="4" s="1"/>
  <c r="AP217" i="4"/>
  <c r="AM662" i="4"/>
  <c r="AN662" i="4"/>
  <c r="AO662" i="4" s="1"/>
  <c r="AQ662" i="4" s="1"/>
  <c r="AM687" i="4"/>
  <c r="AN687" i="4"/>
  <c r="AO687" i="4" s="1"/>
  <c r="AQ687" i="4" s="1"/>
  <c r="AN429" i="4"/>
  <c r="AM429" i="4"/>
  <c r="AO429" i="4" s="1"/>
  <c r="AQ429" i="4" s="1"/>
  <c r="AR429" i="4" s="1"/>
  <c r="BI429" i="4" s="1"/>
  <c r="AP429" i="4"/>
  <c r="AN643" i="4"/>
  <c r="AM643" i="4"/>
  <c r="AM300" i="4"/>
  <c r="AN300" i="4"/>
  <c r="AM371" i="4"/>
  <c r="AN371" i="4"/>
  <c r="AM656" i="4"/>
  <c r="AO656" i="4" s="1"/>
  <c r="AQ656" i="4" s="1"/>
  <c r="AR656" i="4" s="1"/>
  <c r="AN656" i="4"/>
  <c r="AP29" i="4"/>
  <c r="AS29" i="4"/>
  <c r="BJ29" i="4" s="1"/>
  <c r="AN493" i="4"/>
  <c r="AM493" i="4"/>
  <c r="AM1180" i="4"/>
  <c r="AN1180" i="4"/>
  <c r="AM45" i="4"/>
  <c r="AO45" i="4" s="1"/>
  <c r="AQ45" i="4" s="1"/>
  <c r="AN45" i="4"/>
  <c r="AM105" i="4"/>
  <c r="AO105" i="4" s="1"/>
  <c r="AQ105" i="4" s="1"/>
  <c r="AR105" i="4" s="1"/>
  <c r="BI105" i="4" s="1"/>
  <c r="AN105" i="4"/>
  <c r="AM219" i="4"/>
  <c r="AO219" i="4" s="1"/>
  <c r="AQ219" i="4" s="1"/>
  <c r="AN219" i="4"/>
  <c r="AM372" i="4"/>
  <c r="AO372" i="4" s="1"/>
  <c r="AQ372" i="4" s="1"/>
  <c r="AR372" i="4" s="1"/>
  <c r="BI372" i="4" s="1"/>
  <c r="AN372" i="4"/>
  <c r="AM430" i="4"/>
  <c r="AO430" i="4" s="1"/>
  <c r="AQ430" i="4" s="1"/>
  <c r="AN430" i="4"/>
  <c r="AN106" i="4"/>
  <c r="AM106" i="4"/>
  <c r="AP106" i="4"/>
  <c r="AM220" i="4"/>
  <c r="AN220" i="4"/>
  <c r="AO220" i="4" s="1"/>
  <c r="AQ220" i="4" s="1"/>
  <c r="AR220" i="4" s="1"/>
  <c r="AM230" i="4"/>
  <c r="AN230" i="4"/>
  <c r="AO230" i="4" s="1"/>
  <c r="AQ230" i="4" s="1"/>
  <c r="AP302" i="4"/>
  <c r="AM373" i="4"/>
  <c r="AN373" i="4"/>
  <c r="AM658" i="4"/>
  <c r="AO658" i="4" s="1"/>
  <c r="AQ658" i="4" s="1"/>
  <c r="AR658" i="4" s="1"/>
  <c r="BI658" i="4" s="1"/>
  <c r="AN658" i="4"/>
  <c r="AM541" i="4"/>
  <c r="AN541" i="4"/>
  <c r="AM395" i="4"/>
  <c r="AO395" i="4" s="1"/>
  <c r="AQ395" i="4" s="1"/>
  <c r="AN395" i="4"/>
  <c r="AP395" i="4"/>
  <c r="AM67" i="4"/>
  <c r="AN67" i="4"/>
  <c r="AO67" i="4" s="1"/>
  <c r="AQ67" i="4" s="1"/>
  <c r="AM123" i="4"/>
  <c r="AN123" i="4"/>
  <c r="AM312" i="4"/>
  <c r="AN312" i="4"/>
  <c r="AM753" i="4"/>
  <c r="AN753" i="4"/>
  <c r="AM539" i="4"/>
  <c r="AN539" i="4"/>
  <c r="AM939" i="4"/>
  <c r="AN939" i="4"/>
  <c r="AM712" i="4"/>
  <c r="AN712" i="4"/>
  <c r="AO712" i="4" s="1"/>
  <c r="AQ712" i="4" s="1"/>
  <c r="AM513" i="4"/>
  <c r="AN513" i="4"/>
  <c r="AM940" i="4"/>
  <c r="AN940" i="4"/>
  <c r="AO940" i="4" s="1"/>
  <c r="AQ940" i="4" s="1"/>
  <c r="AM600" i="4"/>
  <c r="AN600" i="4"/>
  <c r="AM245" i="4"/>
  <c r="AN245" i="4"/>
  <c r="AM1089" i="4"/>
  <c r="AN1089" i="4"/>
  <c r="AP1089" i="4"/>
  <c r="AM388" i="4"/>
  <c r="AO388" i="4" s="1"/>
  <c r="AQ388" i="4" s="1"/>
  <c r="AR388" i="4" s="1"/>
  <c r="BI388" i="4" s="1"/>
  <c r="AN388" i="4"/>
  <c r="AM514" i="4"/>
  <c r="AN514" i="4"/>
  <c r="AS514" i="4"/>
  <c r="BJ514" i="4" s="1"/>
  <c r="AP514" i="4"/>
  <c r="AM1022" i="4"/>
  <c r="AN1022" i="4"/>
  <c r="AP418" i="4"/>
  <c r="AS418" i="4"/>
  <c r="BJ418" i="4" s="1"/>
  <c r="AS791" i="4"/>
  <c r="BJ791" i="4" s="1"/>
  <c r="AP791" i="4"/>
  <c r="AM792" i="4"/>
  <c r="AO792" i="4" s="1"/>
  <c r="AQ792" i="4" s="1"/>
  <c r="AR792" i="4" s="1"/>
  <c r="AN792" i="4"/>
  <c r="AM487" i="4"/>
  <c r="AN487" i="4"/>
  <c r="AS237" i="4"/>
  <c r="BJ237" i="4" s="1"/>
  <c r="AP237" i="4"/>
  <c r="AM303" i="4"/>
  <c r="AN303" i="4"/>
  <c r="AP185" i="4"/>
  <c r="AS185" i="4"/>
  <c r="BJ185" i="4" s="1"/>
  <c r="AM283" i="4"/>
  <c r="AO283" i="4" s="1"/>
  <c r="AQ283" i="4" s="1"/>
  <c r="AN283" i="4"/>
  <c r="AM375" i="4"/>
  <c r="AO375" i="4" s="1"/>
  <c r="AQ375" i="4" s="1"/>
  <c r="AR375" i="4" s="1"/>
  <c r="BI375" i="4" s="1"/>
  <c r="AN375" i="4"/>
  <c r="AM260" i="4"/>
  <c r="AN260" i="4"/>
  <c r="AM261" i="4"/>
  <c r="AO261" i="4" s="1"/>
  <c r="AQ261" i="4" s="1"/>
  <c r="AR261" i="4" s="1"/>
  <c r="AN261" i="4"/>
  <c r="AM189" i="4"/>
  <c r="AN189" i="4"/>
  <c r="AM910" i="4"/>
  <c r="AO910" i="4" s="1"/>
  <c r="AQ910" i="4" s="1"/>
  <c r="AR910" i="4" s="1"/>
  <c r="BI910" i="4" s="1"/>
  <c r="AN910" i="4"/>
  <c r="AM1305" i="4"/>
  <c r="AO1305" i="4" s="1"/>
  <c r="AQ1305" i="4" s="1"/>
  <c r="AR1305" i="4" s="1"/>
  <c r="BI1305" i="4" s="1"/>
  <c r="AN1305" i="4"/>
  <c r="AP1023" i="4"/>
  <c r="AS1023" i="4"/>
  <c r="BJ1023" i="4" s="1"/>
  <c r="AM7" i="4"/>
  <c r="AN7" i="4"/>
  <c r="AP7" i="4"/>
  <c r="AM90" i="4"/>
  <c r="AN90" i="4"/>
  <c r="AO90" i="4" s="1"/>
  <c r="AQ90" i="4" s="1"/>
  <c r="AM407" i="4"/>
  <c r="AN407" i="4"/>
  <c r="AM733" i="4"/>
  <c r="AN733" i="4"/>
  <c r="AS1228" i="4"/>
  <c r="BJ1228" i="4" s="1"/>
  <c r="AP1228" i="4"/>
  <c r="AP174" i="4"/>
  <c r="AN1041" i="4"/>
  <c r="AM1041" i="4"/>
  <c r="AP1041" i="4"/>
  <c r="AS1024" i="4"/>
  <c r="BJ1024" i="4" s="1"/>
  <c r="AP1024" i="4"/>
  <c r="AP420" i="4"/>
  <c r="AS420" i="4"/>
  <c r="BJ420" i="4" s="1"/>
  <c r="AS272" i="4"/>
  <c r="AP272" i="4"/>
  <c r="BA272" i="4"/>
  <c r="AZ272" i="4"/>
  <c r="BB272" i="4" s="1"/>
  <c r="BD272" i="4" s="1"/>
  <c r="AS699" i="4"/>
  <c r="BJ699" i="4" s="1"/>
  <c r="AP699" i="4"/>
  <c r="BA935" i="4"/>
  <c r="AZ935" i="4"/>
  <c r="BB935" i="4" s="1"/>
  <c r="BD935" i="4" s="1"/>
  <c r="BE935" i="4" s="1"/>
  <c r="AS799" i="4"/>
  <c r="BJ799" i="4" s="1"/>
  <c r="AP799" i="4"/>
  <c r="AP510" i="4"/>
  <c r="AS510" i="4"/>
  <c r="BJ510" i="4" s="1"/>
  <c r="AM1042" i="4"/>
  <c r="AN1042" i="4"/>
  <c r="AP1042" i="4"/>
  <c r="AP421" i="4"/>
  <c r="AN421" i="4"/>
  <c r="AM714" i="4"/>
  <c r="AN714" i="4"/>
  <c r="AS714" i="4"/>
  <c r="BJ714" i="4" s="1"/>
  <c r="AP714" i="4"/>
  <c r="AM700" i="4"/>
  <c r="AO700" i="4" s="1"/>
  <c r="AQ700" i="4" s="1"/>
  <c r="AR700" i="4" s="1"/>
  <c r="BI700" i="4" s="1"/>
  <c r="AN700" i="4"/>
  <c r="AN754" i="4"/>
  <c r="AP754" i="4"/>
  <c r="AS800" i="4"/>
  <c r="BJ800" i="4" s="1"/>
  <c r="AP800" i="4"/>
  <c r="AM511" i="4"/>
  <c r="AO511" i="4" s="1"/>
  <c r="AQ511" i="4" s="1"/>
  <c r="AR511" i="4" s="1"/>
  <c r="AN511" i="4"/>
  <c r="AS511" i="4"/>
  <c r="BJ511" i="4" s="1"/>
  <c r="AP511" i="4"/>
  <c r="AM1069" i="4"/>
  <c r="AO1069" i="4" s="1"/>
  <c r="AQ1069" i="4" s="1"/>
  <c r="AR1069" i="4" s="1"/>
  <c r="BI1069" i="4" s="1"/>
  <c r="AP1069" i="4"/>
  <c r="AS707" i="4"/>
  <c r="BJ707" i="4" s="1"/>
  <c r="AP707" i="4"/>
  <c r="AN1241" i="4"/>
  <c r="AO1241" i="4" s="1"/>
  <c r="AQ1241" i="4" s="1"/>
  <c r="AR1241" i="4" s="1"/>
  <c r="BI1241" i="4" s="1"/>
  <c r="AM1241" i="4"/>
  <c r="AM1223" i="4"/>
  <c r="AN1223" i="4"/>
  <c r="AM1193" i="4"/>
  <c r="AO1193" i="4" s="1"/>
  <c r="AQ1193" i="4" s="1"/>
  <c r="AN1193" i="4"/>
  <c r="AM1129" i="4"/>
  <c r="AN1129" i="4"/>
  <c r="AS175" i="4"/>
  <c r="BJ175" i="4" s="1"/>
  <c r="AP175" i="4"/>
  <c r="AN525" i="4"/>
  <c r="AM525" i="4"/>
  <c r="AM1310" i="4"/>
  <c r="AN1310" i="4"/>
  <c r="AP1310" i="4"/>
  <c r="AM409" i="4"/>
  <c r="AN409" i="4"/>
  <c r="AP292" i="4"/>
  <c r="AM1178" i="4"/>
  <c r="AN1178" i="4"/>
  <c r="AP1178" i="4"/>
  <c r="AN1194" i="4"/>
  <c r="AM1194" i="4"/>
  <c r="AO1194" i="4" s="1"/>
  <c r="AQ1194" i="4" s="1"/>
  <c r="AM1071" i="4"/>
  <c r="AN1071" i="4"/>
  <c r="AP1071" i="4"/>
  <c r="AM926" i="4"/>
  <c r="AN926" i="4"/>
  <c r="AM1195" i="4"/>
  <c r="AO1195" i="4" s="1"/>
  <c r="AQ1195" i="4" s="1"/>
  <c r="AN1195" i="4"/>
  <c r="AP1195" i="4"/>
  <c r="AM915" i="4"/>
  <c r="AN915" i="4"/>
  <c r="AP335" i="4"/>
  <c r="AM335" i="4"/>
  <c r="AO335" i="4" s="1"/>
  <c r="AQ335" i="4" s="1"/>
  <c r="AR335" i="4" s="1"/>
  <c r="BI335" i="4" s="1"/>
  <c r="AP1274" i="4"/>
  <c r="AS1274" i="4"/>
  <c r="BJ1274" i="4" s="1"/>
  <c r="AP1196" i="4"/>
  <c r="BA1237" i="4"/>
  <c r="AZ1237" i="4"/>
  <c r="AN975" i="4"/>
  <c r="AO975" i="4" s="1"/>
  <c r="AQ975" i="4" s="1"/>
  <c r="AR975" i="4" s="1"/>
  <c r="BI975" i="4" s="1"/>
  <c r="AM975" i="4"/>
  <c r="AM1243" i="4"/>
  <c r="AN1243" i="4"/>
  <c r="AS1243" i="4"/>
  <c r="BJ1243" i="4" s="1"/>
  <c r="AP1243" i="4"/>
  <c r="AM1221" i="4"/>
  <c r="AO1221" i="4" s="1"/>
  <c r="AQ1221" i="4" s="1"/>
  <c r="AR1221" i="4" s="1"/>
  <c r="BI1221" i="4" s="1"/>
  <c r="AN1221" i="4"/>
  <c r="AS839" i="4"/>
  <c r="BJ839" i="4" s="1"/>
  <c r="AP839" i="4"/>
  <c r="AS685" i="4"/>
  <c r="BJ685" i="4" s="1"/>
  <c r="AP685" i="4"/>
  <c r="AM3" i="4"/>
  <c r="AO3" i="4" s="1"/>
  <c r="AQ3" i="4" s="1"/>
  <c r="AR3" i="4" s="1"/>
  <c r="AP3" i="4"/>
  <c r="AN391" i="4"/>
  <c r="AM391" i="4"/>
  <c r="AM241" i="4"/>
  <c r="AO241" i="4" s="1"/>
  <c r="AQ241" i="4" s="1"/>
  <c r="AN241" i="4"/>
  <c r="AS1049" i="4"/>
  <c r="AP1049" i="4"/>
  <c r="AM322" i="4"/>
  <c r="AO322" i="4" s="1"/>
  <c r="AQ322" i="4" s="1"/>
  <c r="AR322" i="4" s="1"/>
  <c r="AN322" i="4"/>
  <c r="AM248" i="4"/>
  <c r="AN248" i="4"/>
  <c r="AP384" i="4"/>
  <c r="AN384" i="4"/>
  <c r="AP695" i="4"/>
  <c r="AS695" i="4"/>
  <c r="BJ695" i="4" s="1"/>
  <c r="AN393" i="4"/>
  <c r="AP393" i="4"/>
  <c r="AN1101" i="4"/>
  <c r="AP1101" i="4"/>
  <c r="AM1101" i="4"/>
  <c r="AP327" i="4"/>
  <c r="AS327" i="4"/>
  <c r="BJ327" i="4" s="1"/>
  <c r="AN831" i="4"/>
  <c r="AP831" i="4"/>
  <c r="AS262" i="4"/>
  <c r="BJ262" i="4" s="1"/>
  <c r="AP262" i="4"/>
  <c r="AS263" i="4"/>
  <c r="BJ263" i="4" s="1"/>
  <c r="AP263" i="4"/>
  <c r="AS126" i="4"/>
  <c r="BJ126" i="4" s="1"/>
  <c r="AP126" i="4"/>
  <c r="AR126" i="4" s="1"/>
  <c r="BI126" i="4" s="1"/>
  <c r="AS833" i="4"/>
  <c r="BJ833" i="4" s="1"/>
  <c r="AP833" i="4"/>
  <c r="AN265" i="4"/>
  <c r="AP265" i="4"/>
  <c r="AM1126" i="4"/>
  <c r="AN1126" i="4"/>
  <c r="AO1126" i="4" s="1"/>
  <c r="AQ1126" i="4" s="1"/>
  <c r="AM128" i="4"/>
  <c r="AP128" i="4"/>
  <c r="AN288" i="4"/>
  <c r="AM288" i="4"/>
  <c r="AM568" i="4"/>
  <c r="AN568" i="4"/>
  <c r="AO568" i="4" s="1"/>
  <c r="AQ568" i="4" s="1"/>
  <c r="AR568" i="4" s="1"/>
  <c r="BF239" i="4"/>
  <c r="AP288" i="4"/>
  <c r="AM573" i="4"/>
  <c r="AO573" i="4" s="1"/>
  <c r="AQ573" i="4" s="1"/>
  <c r="AS1364" i="4"/>
  <c r="AP1060" i="4"/>
  <c r="BJ755" i="4"/>
  <c r="AP127" i="4"/>
  <c r="AM1122" i="4"/>
  <c r="BJ6" i="4"/>
  <c r="AP1028" i="4"/>
  <c r="AP268" i="4"/>
  <c r="BJ711" i="4"/>
  <c r="AM862" i="4"/>
  <c r="AP834" i="4"/>
  <c r="AP428" i="4"/>
  <c r="AM1198" i="4"/>
  <c r="AO1198" i="4" s="1"/>
  <c r="AQ1198" i="4" s="1"/>
  <c r="AM427" i="4"/>
  <c r="AM839" i="4"/>
  <c r="AO839" i="4" s="1"/>
  <c r="AQ839" i="4" s="1"/>
  <c r="AR839" i="4" s="1"/>
  <c r="AP1198" i="4"/>
  <c r="AN554" i="4"/>
  <c r="AO554" i="4" s="1"/>
  <c r="AQ554" i="4" s="1"/>
  <c r="AP710" i="4"/>
  <c r="AR710" i="4" s="1"/>
  <c r="BI710" i="4" s="1"/>
  <c r="AP221" i="4"/>
  <c r="AM822" i="4"/>
  <c r="AO822" i="4" s="1"/>
  <c r="AQ822" i="4" s="1"/>
  <c r="AN1197" i="4"/>
  <c r="AO1197" i="4" s="1"/>
  <c r="AQ1197" i="4" s="1"/>
  <c r="AP1242" i="4"/>
  <c r="AM799" i="4"/>
  <c r="AO799" i="4" s="1"/>
  <c r="AQ799" i="4" s="1"/>
  <c r="AP792" i="4"/>
  <c r="AP1197" i="4"/>
  <c r="AM1050" i="4"/>
  <c r="AS303" i="4"/>
  <c r="BJ303" i="4" s="1"/>
  <c r="AS117" i="4"/>
  <c r="BJ117" i="4" s="1"/>
  <c r="AP329" i="4"/>
  <c r="AZ928" i="4"/>
  <c r="BB928" i="4" s="1"/>
  <c r="BD928" i="4" s="1"/>
  <c r="AM433" i="4"/>
  <c r="AO433" i="4" s="1"/>
  <c r="AQ433" i="4" s="1"/>
  <c r="AS131" i="4"/>
  <c r="BJ131" i="4" s="1"/>
  <c r="AM70" i="4"/>
  <c r="AO70" i="4" s="1"/>
  <c r="AQ70" i="4" s="1"/>
  <c r="BJ1204" i="4"/>
  <c r="AS300" i="4"/>
  <c r="BJ300" i="4" s="1"/>
  <c r="AM26" i="4"/>
  <c r="AO26" i="4" s="1"/>
  <c r="AQ26" i="4" s="1"/>
  <c r="AS566" i="4"/>
  <c r="BJ566" i="4" s="1"/>
  <c r="AS564" i="4"/>
  <c r="BJ564" i="4" s="1"/>
  <c r="AP847" i="4"/>
  <c r="AM109" i="4"/>
  <c r="AO109" i="4" s="1"/>
  <c r="AQ109" i="4" s="1"/>
  <c r="AP659" i="4"/>
  <c r="AM943" i="4"/>
  <c r="AP442" i="4"/>
  <c r="AN622" i="4"/>
  <c r="AN618" i="4"/>
  <c r="AN901" i="4"/>
  <c r="AO901" i="4" s="1"/>
  <c r="AQ901" i="4" s="1"/>
  <c r="AR901" i="4" s="1"/>
  <c r="BJ494" i="4"/>
  <c r="AP558" i="4"/>
  <c r="AR558" i="4" s="1"/>
  <c r="BI558" i="4" s="1"/>
  <c r="BJ404" i="4"/>
  <c r="AM410" i="4"/>
  <c r="AO410" i="4" s="1"/>
  <c r="AQ410" i="4" s="1"/>
  <c r="AP1222" i="4"/>
  <c r="AN72" i="4"/>
  <c r="AP677" i="4"/>
  <c r="AS70" i="4"/>
  <c r="BJ70" i="4" s="1"/>
  <c r="AS181" i="4"/>
  <c r="BJ181" i="4" s="1"/>
  <c r="AP639" i="4"/>
  <c r="AP1098" i="4"/>
  <c r="AS552" i="4"/>
  <c r="AN403" i="4"/>
  <c r="AO403" i="4" s="1"/>
  <c r="AQ403" i="4" s="1"/>
  <c r="AP139" i="4"/>
  <c r="AP537" i="4"/>
  <c r="AP1368" i="4"/>
  <c r="AP1081" i="4"/>
  <c r="AP310" i="4"/>
  <c r="AN1333" i="4"/>
  <c r="AP1057" i="4"/>
  <c r="AN128" i="4"/>
  <c r="AN1060" i="4"/>
  <c r="AO1060" i="4" s="1"/>
  <c r="AQ1060" i="4" s="1"/>
  <c r="AP733" i="4"/>
  <c r="AP446" i="4"/>
  <c r="BJ1050" i="4"/>
  <c r="BJ1241" i="4"/>
  <c r="BJ40" i="4"/>
  <c r="BJ585" i="4"/>
  <c r="BJ1038" i="4"/>
  <c r="BJ75" i="4"/>
  <c r="BJ395" i="4"/>
  <c r="BJ971" i="4"/>
  <c r="BJ737" i="4"/>
  <c r="BJ25" i="4"/>
  <c r="BJ1234" i="4"/>
  <c r="BJ24" i="4"/>
  <c r="BJ820" i="4"/>
  <c r="BJ937" i="4"/>
  <c r="BJ489" i="4"/>
  <c r="BJ991" i="4"/>
  <c r="BJ1159" i="4"/>
  <c r="BJ988" i="4"/>
  <c r="BJ354" i="4"/>
  <c r="BJ837" i="4"/>
  <c r="BJ394" i="4"/>
  <c r="BJ486" i="4"/>
  <c r="BJ109" i="4"/>
  <c r="BJ503" i="4"/>
  <c r="BJ306" i="4"/>
  <c r="BJ827" i="4"/>
  <c r="BJ943" i="4"/>
  <c r="BJ477" i="4"/>
  <c r="BJ264" i="4"/>
  <c r="BJ284" i="4"/>
  <c r="BJ1182" i="4"/>
  <c r="BJ1060" i="4"/>
  <c r="BJ1122" i="4"/>
  <c r="BJ686" i="4"/>
  <c r="BJ708" i="4"/>
  <c r="BJ601" i="4"/>
  <c r="BJ869" i="4"/>
  <c r="BJ846" i="4"/>
  <c r="BJ919" i="4"/>
  <c r="BJ975" i="4"/>
  <c r="BJ848" i="4"/>
  <c r="BJ69" i="4"/>
  <c r="BJ703" i="4"/>
  <c r="BF501" i="4"/>
  <c r="BJ663" i="4"/>
  <c r="BJ537" i="4"/>
  <c r="BJ1244" i="4"/>
  <c r="BJ1246" i="4"/>
  <c r="BJ1173" i="4"/>
  <c r="BJ310" i="4"/>
  <c r="BJ72" i="4"/>
  <c r="BB848" i="4"/>
  <c r="BD848" i="4" s="1"/>
  <c r="BB190" i="4"/>
  <c r="BD190" i="4" s="1"/>
  <c r="BB822" i="4"/>
  <c r="BD822" i="4" s="1"/>
  <c r="BJ274" i="4"/>
  <c r="BB1317" i="4"/>
  <c r="BD1317" i="4" s="1"/>
  <c r="BJ933" i="4"/>
  <c r="BB767" i="4"/>
  <c r="BD767" i="4" s="1"/>
  <c r="BB921" i="4"/>
  <c r="BD921" i="4" s="1"/>
  <c r="BF1301" i="4"/>
  <c r="BJ98" i="4"/>
  <c r="BJ124" i="4"/>
  <c r="BJ1125" i="4"/>
  <c r="BJ254" i="4"/>
  <c r="BJ333" i="4"/>
  <c r="BJ802" i="4"/>
  <c r="BJ448" i="4"/>
  <c r="BJ1306" i="4"/>
  <c r="BJ911" i="4"/>
  <c r="BJ53" i="4"/>
  <c r="BJ290" i="4"/>
  <c r="BJ408" i="4"/>
  <c r="BJ421" i="4"/>
  <c r="BJ1307" i="4"/>
  <c r="BB1409" i="4"/>
  <c r="BD1409" i="4" s="1"/>
  <c r="BJ52" i="4"/>
  <c r="BJ197" i="4"/>
  <c r="BJ43" i="4"/>
  <c r="BJ995" i="4"/>
  <c r="BJ414" i="4"/>
  <c r="BJ885" i="4"/>
  <c r="BJ884" i="4"/>
  <c r="BJ146" i="4"/>
  <c r="BJ856" i="4"/>
  <c r="BJ348" i="4"/>
  <c r="BJ871" i="4"/>
  <c r="BJ62" i="4"/>
  <c r="BJ692" i="4"/>
  <c r="BJ402" i="4"/>
  <c r="BJ112" i="4"/>
  <c r="BJ502" i="4"/>
  <c r="BJ506" i="4"/>
  <c r="BJ32" i="4"/>
  <c r="BJ746" i="4"/>
  <c r="BJ684" i="4"/>
  <c r="BJ749" i="4"/>
  <c r="BB140" i="4"/>
  <c r="BD140" i="4" s="1"/>
  <c r="BB1080" i="4"/>
  <c r="BD1080" i="4" s="1"/>
  <c r="BB716" i="4"/>
  <c r="BD716" i="4" s="1"/>
  <c r="BB528" i="4"/>
  <c r="BD528" i="4" s="1"/>
  <c r="BE528" i="4" s="1"/>
  <c r="BF528" i="4" s="1"/>
  <c r="BG528" i="4" s="1"/>
  <c r="BJ528" i="4" s="1"/>
  <c r="BJ377" i="4"/>
  <c r="BJ760" i="4"/>
  <c r="BJ479" i="4"/>
  <c r="BJ583" i="4"/>
  <c r="BJ567" i="4"/>
  <c r="BJ560" i="4"/>
  <c r="BJ438" i="4"/>
  <c r="BB776" i="4"/>
  <c r="BD776" i="4" s="1"/>
  <c r="BB1422" i="4"/>
  <c r="BD1422" i="4" s="1"/>
  <c r="BB1408" i="4"/>
  <c r="BD1408" i="4" s="1"/>
  <c r="BB1406" i="4"/>
  <c r="BD1406" i="4" s="1"/>
  <c r="BB1145" i="4"/>
  <c r="BD1145" i="4" s="1"/>
  <c r="BB164" i="4"/>
  <c r="BD164" i="4" s="1"/>
  <c r="BB1286" i="4"/>
  <c r="BD1286" i="4" s="1"/>
  <c r="BB1334" i="4"/>
  <c r="BD1334" i="4" s="1"/>
  <c r="BJ440" i="4"/>
  <c r="BJ226" i="4"/>
  <c r="BJ462" i="4"/>
  <c r="BJ297" i="4"/>
  <c r="BJ807" i="4"/>
  <c r="BJ107" i="4"/>
  <c r="BJ396" i="4"/>
  <c r="BJ18" i="4"/>
  <c r="BJ17" i="4"/>
  <c r="BJ592" i="4"/>
  <c r="BB98" i="4"/>
  <c r="BD98" i="4" s="1"/>
  <c r="BB253" i="4"/>
  <c r="BD253" i="4" s="1"/>
  <c r="BB837" i="4"/>
  <c r="BD837" i="4" s="1"/>
  <c r="BB819" i="4"/>
  <c r="BD819" i="4" s="1"/>
  <c r="BB1065" i="4"/>
  <c r="BD1065" i="4" s="1"/>
  <c r="BB1047" i="4"/>
  <c r="BD1047" i="4" s="1"/>
  <c r="BH1047" i="4" s="1"/>
  <c r="BA446" i="4"/>
  <c r="AZ446" i="4"/>
  <c r="BA383" i="4"/>
  <c r="AZ383" i="4"/>
  <c r="BA1110" i="4"/>
  <c r="AZ1110" i="4"/>
  <c r="BA1389" i="4"/>
  <c r="BB1389" i="4" s="1"/>
  <c r="BD1389" i="4" s="1"/>
  <c r="BA159" i="4"/>
  <c r="AZ117" i="4"/>
  <c r="BB117" i="4" s="1"/>
  <c r="BD117" i="4" s="1"/>
  <c r="AZ553" i="4"/>
  <c r="AZ859" i="4"/>
  <c r="AZ367" i="4"/>
  <c r="BB367" i="4" s="1"/>
  <c r="BD367" i="4" s="1"/>
  <c r="AZ666" i="4"/>
  <c r="AZ123" i="4"/>
  <c r="AZ387" i="4"/>
  <c r="BB387" i="4" s="1"/>
  <c r="BD387" i="4" s="1"/>
  <c r="BA336" i="4"/>
  <c r="BB336" i="4" s="1"/>
  <c r="BD336" i="4" s="1"/>
  <c r="BA368" i="4"/>
  <c r="BA1125" i="4"/>
  <c r="AS1009" i="4"/>
  <c r="BJ1009" i="4" s="1"/>
  <c r="AS999" i="4"/>
  <c r="BJ999" i="4" s="1"/>
  <c r="AS1337" i="4"/>
  <c r="BJ1337" i="4" s="1"/>
  <c r="AS1077" i="4"/>
  <c r="BJ1077" i="4" s="1"/>
  <c r="AS455" i="4"/>
  <c r="BJ455" i="4" s="1"/>
  <c r="AS535" i="4"/>
  <c r="AS122" i="4"/>
  <c r="AS386" i="4"/>
  <c r="BA1268" i="4"/>
  <c r="BB1268" i="4" s="1"/>
  <c r="BD1268" i="4" s="1"/>
  <c r="AS86" i="4"/>
  <c r="BJ86" i="4" s="1"/>
  <c r="AS768" i="4"/>
  <c r="AS278" i="4"/>
  <c r="AS256" i="4"/>
  <c r="BJ256" i="4" s="1"/>
  <c r="AS589" i="4"/>
  <c r="BJ589" i="4" s="1"/>
  <c r="AS295" i="4"/>
  <c r="BJ295" i="4" s="1"/>
  <c r="AS460" i="4"/>
  <c r="AS624" i="4"/>
  <c r="BJ624" i="4" s="1"/>
  <c r="AS1066" i="4"/>
  <c r="BJ1066" i="4" s="1"/>
  <c r="AS1026" i="4"/>
  <c r="AS1037" i="4"/>
  <c r="AS596" i="4"/>
  <c r="BJ596" i="4" s="1"/>
  <c r="AS838" i="4"/>
  <c r="BJ838" i="4" s="1"/>
  <c r="AS544" i="4"/>
  <c r="AS355" i="4"/>
  <c r="BJ355" i="4" s="1"/>
  <c r="AS1091" i="4"/>
  <c r="BJ1091" i="4" s="1"/>
  <c r="AM625" i="4"/>
  <c r="AO625" i="4" s="1"/>
  <c r="AQ625" i="4" s="1"/>
  <c r="AM879" i="4"/>
  <c r="AO879" i="4" s="1"/>
  <c r="AQ879" i="4" s="1"/>
  <c r="AS1193" i="4"/>
  <c r="AZ888" i="4"/>
  <c r="BA475" i="4"/>
  <c r="BA589" i="4"/>
  <c r="BA590" i="4"/>
  <c r="AZ743" i="4"/>
  <c r="AZ1142" i="4"/>
  <c r="AZ604" i="4"/>
  <c r="AZ689" i="4"/>
  <c r="AZ586" i="4"/>
  <c r="AZ1113" i="4"/>
  <c r="AZ825" i="4"/>
  <c r="AZ605" i="4"/>
  <c r="AZ881" i="4"/>
  <c r="AZ577" i="4"/>
  <c r="AZ745" i="4"/>
  <c r="AZ71" i="4"/>
  <c r="AZ432" i="4"/>
  <c r="AZ578" i="4"/>
  <c r="AZ351" i="4"/>
  <c r="AZ1304" i="4"/>
  <c r="AZ438" i="4"/>
  <c r="AZ412" i="4"/>
  <c r="AZ390" i="4"/>
  <c r="AZ615" i="4"/>
  <c r="AZ488" i="4"/>
  <c r="AZ1157" i="4"/>
  <c r="AZ363" i="4"/>
  <c r="AZ433" i="4"/>
  <c r="AZ784" i="4"/>
  <c r="AZ580" i="4"/>
  <c r="AZ359" i="4"/>
  <c r="AZ814" i="4"/>
  <c r="BB814" i="4" s="1"/>
  <c r="BD814" i="4" s="1"/>
  <c r="AZ434" i="4"/>
  <c r="BB434" i="4" s="1"/>
  <c r="BD434" i="4" s="1"/>
  <c r="AZ994" i="4"/>
  <c r="AZ581" i="4"/>
  <c r="BB581" i="4" s="1"/>
  <c r="BD581" i="4" s="1"/>
  <c r="AZ210" i="4"/>
  <c r="AZ747" i="4"/>
  <c r="BB747" i="4" s="1"/>
  <c r="BD747" i="4" s="1"/>
  <c r="AZ414" i="4"/>
  <c r="AZ635" i="4"/>
  <c r="AZ642" i="4"/>
  <c r="AZ348" i="4"/>
  <c r="BB348" i="4" s="1"/>
  <c r="BD348" i="4" s="1"/>
  <c r="AZ435" i="4"/>
  <c r="BB435" i="4" s="1"/>
  <c r="BD435" i="4" s="1"/>
  <c r="AZ124" i="4"/>
  <c r="BB124" i="4" s="1"/>
  <c r="BD124" i="4" s="1"/>
  <c r="AS1280" i="4"/>
  <c r="BJ1280" i="4" s="1"/>
  <c r="AS1097" i="4"/>
  <c r="AS1257" i="4"/>
  <c r="BA427" i="4"/>
  <c r="BA353" i="4"/>
  <c r="BB353" i="4" s="1"/>
  <c r="BD353" i="4" s="1"/>
  <c r="BA637" i="4"/>
  <c r="BA1112" i="4"/>
  <c r="BB1112" i="4" s="1"/>
  <c r="BD1112" i="4" s="1"/>
  <c r="BA959" i="4"/>
  <c r="BB959" i="4" s="1"/>
  <c r="BD959" i="4" s="1"/>
  <c r="BA747" i="4"/>
  <c r="BA414" i="4"/>
  <c r="BA642" i="4"/>
  <c r="BA725" i="4"/>
  <c r="BA150" i="4"/>
  <c r="BA628" i="4"/>
  <c r="BA683" i="4"/>
  <c r="BA761" i="4"/>
  <c r="BA294" i="4"/>
  <c r="BA550" i="4"/>
  <c r="BB550" i="4" s="1"/>
  <c r="BD550" i="4" s="1"/>
  <c r="BA397" i="4"/>
  <c r="BA643" i="4"/>
  <c r="BA713" i="4"/>
  <c r="BA283" i="4"/>
  <c r="BA188" i="4"/>
  <c r="BB188" i="4" s="1"/>
  <c r="BD188" i="4" s="1"/>
  <c r="BA261" i="4"/>
  <c r="BA921" i="4"/>
  <c r="BA1242" i="4"/>
  <c r="BB1242" i="4" s="1"/>
  <c r="BD1242" i="4" s="1"/>
  <c r="BA1311" i="4"/>
  <c r="BA1072" i="4"/>
  <c r="BB1072" i="4" s="1"/>
  <c r="BD1072" i="4" s="1"/>
  <c r="BA710" i="4"/>
  <c r="BB710" i="4" s="1"/>
  <c r="BD710" i="4" s="1"/>
  <c r="BJ531" i="4"/>
  <c r="BA1176" i="4"/>
  <c r="BB1176" i="4" s="1"/>
  <c r="BD1176" i="4" s="1"/>
  <c r="BJ766" i="4"/>
  <c r="BJ972" i="4"/>
  <c r="BA925" i="4"/>
  <c r="BB925" i="4" s="1"/>
  <c r="BD925" i="4" s="1"/>
  <c r="AS195" i="4"/>
  <c r="BJ143" i="4"/>
  <c r="BA430" i="4"/>
  <c r="BB430" i="4" s="1"/>
  <c r="BD430" i="4" s="1"/>
  <c r="BA1358" i="4"/>
  <c r="BB1358" i="4" s="1"/>
  <c r="BD1358" i="4" s="1"/>
  <c r="BE699" i="4"/>
  <c r="BF699" i="4" s="1"/>
  <c r="BH699" i="4"/>
  <c r="BE1217" i="4"/>
  <c r="BH1217" i="4"/>
  <c r="BA301" i="4"/>
  <c r="AZ301" i="4"/>
  <c r="BA235" i="4"/>
  <c r="AZ235" i="4"/>
  <c r="AN1441" i="4"/>
  <c r="AP1441" i="4"/>
  <c r="AN1399" i="4"/>
  <c r="AM1399" i="4"/>
  <c r="AN1442" i="4"/>
  <c r="AP1442" i="4"/>
  <c r="AM1108" i="4"/>
  <c r="AN1108" i="4"/>
  <c r="AM1343" i="4"/>
  <c r="AN1343" i="4"/>
  <c r="AN1092" i="4"/>
  <c r="AO1092" i="4" s="1"/>
  <c r="AQ1092" i="4" s="1"/>
  <c r="AR1092" i="4" s="1"/>
  <c r="AM1092" i="4"/>
  <c r="AS1092" i="4"/>
  <c r="BJ1092" i="4" s="1"/>
  <c r="AP1092" i="4"/>
  <c r="AN1352" i="4"/>
  <c r="AM1352" i="4"/>
  <c r="AP1352" i="4"/>
  <c r="AS1093" i="4"/>
  <c r="BJ1093" i="4" s="1"/>
  <c r="AP1093" i="4"/>
  <c r="AM1400" i="4"/>
  <c r="AP1400" i="4"/>
  <c r="AN1400" i="4"/>
  <c r="AS1111" i="4"/>
  <c r="AP1111" i="4"/>
  <c r="AP1452" i="4"/>
  <c r="AN1452" i="4"/>
  <c r="AM1452" i="4"/>
  <c r="AN1401" i="4"/>
  <c r="AM1401" i="4"/>
  <c r="AN1386" i="4"/>
  <c r="AM1386" i="4"/>
  <c r="AM1353" i="4"/>
  <c r="AN1353" i="4"/>
  <c r="AO1353" i="4" s="1"/>
  <c r="AQ1353" i="4" s="1"/>
  <c r="AM785" i="4"/>
  <c r="AN785" i="4"/>
  <c r="AM853" i="4"/>
  <c r="AN853" i="4"/>
  <c r="AZ1347" i="4"/>
  <c r="BA1347" i="4"/>
  <c r="AN1225" i="4"/>
  <c r="AM1225" i="4"/>
  <c r="AN571" i="4"/>
  <c r="AP571" i="4"/>
  <c r="AP1226" i="4"/>
  <c r="AP459" i="4"/>
  <c r="AP588" i="4"/>
  <c r="AN588" i="4"/>
  <c r="BF467" i="4"/>
  <c r="BB106" i="4"/>
  <c r="BD106" i="4" s="1"/>
  <c r="AN570" i="4"/>
  <c r="AM786" i="4"/>
  <c r="AO786" i="4" s="1"/>
  <c r="AQ786" i="4" s="1"/>
  <c r="BJ905" i="4"/>
  <c r="AM1224" i="4"/>
  <c r="AM1351" i="4"/>
  <c r="AP1398" i="4"/>
  <c r="AM1354" i="4"/>
  <c r="AO1354" i="4" s="1"/>
  <c r="AQ1354" i="4" s="1"/>
  <c r="AR1413" i="4"/>
  <c r="BI1413" i="4" s="1"/>
  <c r="BF238" i="4"/>
  <c r="AP1231" i="4"/>
  <c r="BE1047" i="4"/>
  <c r="BA540" i="4"/>
  <c r="AZ540" i="4"/>
  <c r="BA1181" i="4"/>
  <c r="AZ1181" i="4"/>
  <c r="AS1397" i="4"/>
  <c r="BJ1397" i="4" s="1"/>
  <c r="AP1397" i="4"/>
  <c r="AS1343" i="4"/>
  <c r="AP1343" i="4"/>
  <c r="AN1230" i="4"/>
  <c r="AP1230" i="4"/>
  <c r="AS1350" i="4"/>
  <c r="BJ1350" i="4" s="1"/>
  <c r="AP1350" i="4"/>
  <c r="AP1344" i="4"/>
  <c r="AN1344" i="4"/>
  <c r="AM1344" i="4"/>
  <c r="AN1231" i="4"/>
  <c r="AM1231" i="4"/>
  <c r="AN1367" i="4"/>
  <c r="AM1367" i="4"/>
  <c r="AS1367" i="4"/>
  <c r="AP1367" i="4"/>
  <c r="AS1110" i="4"/>
  <c r="BJ1110" i="4" s="1"/>
  <c r="AP1110" i="4"/>
  <c r="AS1401" i="4"/>
  <c r="BJ1401" i="4" s="1"/>
  <c r="AP1401" i="4"/>
  <c r="AN1443" i="4"/>
  <c r="AP1443" i="4"/>
  <c r="AS1415" i="4"/>
  <c r="AP1415" i="4"/>
  <c r="BA1415" i="4"/>
  <c r="AZ1415" i="4"/>
  <c r="AP1402" i="4"/>
  <c r="AN1402" i="4"/>
  <c r="AM1402" i="4"/>
  <c r="AN1444" i="4"/>
  <c r="AM1444" i="4"/>
  <c r="AP1386" i="4"/>
  <c r="AS1386" i="4"/>
  <c r="BJ1386" i="4" s="1"/>
  <c r="AS1388" i="4"/>
  <c r="AP1388" i="4"/>
  <c r="AM1345" i="4"/>
  <c r="AN1345" i="4"/>
  <c r="AM1346" i="4"/>
  <c r="AN1346" i="4"/>
  <c r="AZ1348" i="4"/>
  <c r="BA1348" i="4"/>
  <c r="BH1172" i="4"/>
  <c r="BJ323" i="4"/>
  <c r="BH1137" i="4"/>
  <c r="AP587" i="4"/>
  <c r="AM1415" i="4"/>
  <c r="AO1415" i="4" s="1"/>
  <c r="AQ1415" i="4" s="1"/>
  <c r="AN905" i="4"/>
  <c r="AM1355" i="4"/>
  <c r="AP1108" i="4"/>
  <c r="AM1441" i="4"/>
  <c r="AN572" i="4"/>
  <c r="AP1366" i="4"/>
  <c r="AP1354" i="4"/>
  <c r="AO794" i="4"/>
  <c r="AQ794" i="4" s="1"/>
  <c r="AZ325" i="4"/>
  <c r="BB325" i="4" s="1"/>
  <c r="BD325" i="4" s="1"/>
  <c r="BE1067" i="4"/>
  <c r="BF1067" i="4" s="1"/>
  <c r="BH1067" i="4"/>
  <c r="AP572" i="4"/>
  <c r="AP1444" i="4"/>
  <c r="AN1111" i="4"/>
  <c r="AZ1451" i="4"/>
  <c r="BB1451" i="4" s="1"/>
  <c r="BD1451" i="4" s="1"/>
  <c r="BH1451" i="4" s="1"/>
  <c r="BJ484" i="4"/>
  <c r="BH398" i="4"/>
  <c r="BF797" i="4"/>
  <c r="AM569" i="4"/>
  <c r="AO569" i="4" s="1"/>
  <c r="AQ569" i="4" s="1"/>
  <c r="AM1388" i="4"/>
  <c r="AO1388" i="4" s="1"/>
  <c r="AQ1388" i="4" s="1"/>
  <c r="AM1443" i="4"/>
  <c r="AN1355" i="4"/>
  <c r="AM571" i="4"/>
  <c r="AN458" i="4"/>
  <c r="AO458" i="4" s="1"/>
  <c r="AQ458" i="4" s="1"/>
  <c r="AR458" i="4" s="1"/>
  <c r="BI458" i="4" s="1"/>
  <c r="BA493" i="4"/>
  <c r="BB493" i="4" s="1"/>
  <c r="BD493" i="4" s="1"/>
  <c r="BB1374" i="4"/>
  <c r="BD1374" i="4" s="1"/>
  <c r="AZ657" i="4"/>
  <c r="BB657" i="4" s="1"/>
  <c r="BD657" i="4" s="1"/>
  <c r="BE657" i="4" s="1"/>
  <c r="BE1140" i="4"/>
  <c r="BF1140" i="4" s="1"/>
  <c r="BH468" i="4"/>
  <c r="BE468" i="4"/>
  <c r="BF468" i="4" s="1"/>
  <c r="BH915" i="4"/>
  <c r="BE915" i="4"/>
  <c r="AP1387" i="4"/>
  <c r="AO305" i="4"/>
  <c r="AQ305" i="4" s="1"/>
  <c r="AO736" i="4"/>
  <c r="AQ736" i="4" s="1"/>
  <c r="AO670" i="4"/>
  <c r="AQ670" i="4" s="1"/>
  <c r="AR670" i="4" s="1"/>
  <c r="BB948" i="4"/>
  <c r="BD948" i="4" s="1"/>
  <c r="AR1308" i="4"/>
  <c r="AO452" i="4"/>
  <c r="AQ452" i="4" s="1"/>
  <c r="AO1293" i="4"/>
  <c r="AQ1293" i="4" s="1"/>
  <c r="AO989" i="4"/>
  <c r="AQ989" i="4" s="1"/>
  <c r="BB25" i="4"/>
  <c r="BD25" i="4" s="1"/>
  <c r="BB1076" i="4"/>
  <c r="BD1076" i="4" s="1"/>
  <c r="BB1219" i="4"/>
  <c r="BD1219" i="4" s="1"/>
  <c r="BB1075" i="4"/>
  <c r="BD1075" i="4" s="1"/>
  <c r="BE1099" i="4"/>
  <c r="BH1099" i="4"/>
  <c r="BB1387" i="4"/>
  <c r="BD1387" i="4" s="1"/>
  <c r="AO566" i="4"/>
  <c r="AQ566" i="4" s="1"/>
  <c r="AR566" i="4" s="1"/>
  <c r="AO404" i="4"/>
  <c r="AQ404" i="4" s="1"/>
  <c r="AO693" i="4"/>
  <c r="AQ693" i="4" s="1"/>
  <c r="BF658" i="4"/>
  <c r="BG658" i="4" s="1"/>
  <c r="BJ658" i="4" s="1"/>
  <c r="BH584" i="4"/>
  <c r="BE584" i="4"/>
  <c r="BB475" i="4"/>
  <c r="BD475" i="4" s="1"/>
  <c r="BB932" i="4"/>
  <c r="BD932" i="4" s="1"/>
  <c r="BB79" i="4"/>
  <c r="BD79" i="4" s="1"/>
  <c r="BB327" i="4"/>
  <c r="BD327" i="4" s="1"/>
  <c r="BB519" i="4"/>
  <c r="BD519" i="4" s="1"/>
  <c r="BB315" i="4"/>
  <c r="BD315" i="4" s="1"/>
  <c r="BA823" i="4"/>
  <c r="BA436" i="4"/>
  <c r="BB436" i="4" s="1"/>
  <c r="BD436" i="4" s="1"/>
  <c r="BA632" i="4"/>
  <c r="BA680" i="4"/>
  <c r="BB680" i="4" s="1"/>
  <c r="BD680" i="4" s="1"/>
  <c r="BA849" i="4"/>
  <c r="BB849" i="4" s="1"/>
  <c r="BD849" i="4" s="1"/>
  <c r="BA704" i="4"/>
  <c r="BB704" i="4" s="1"/>
  <c r="BD704" i="4" s="1"/>
  <c r="BA648" i="4"/>
  <c r="BA360" i="4"/>
  <c r="BB360" i="4" s="1"/>
  <c r="BD360" i="4" s="1"/>
  <c r="BA354" i="4"/>
  <c r="BA1188" i="4"/>
  <c r="BA924" i="4"/>
  <c r="AZ234" i="4"/>
  <c r="AZ29" i="4"/>
  <c r="AZ1180" i="4"/>
  <c r="BB1180" i="4" s="1"/>
  <c r="BD1180" i="4" s="1"/>
  <c r="AZ45" i="4"/>
  <c r="AZ494" i="4"/>
  <c r="AZ46" i="4"/>
  <c r="AZ326" i="4"/>
  <c r="BB326" i="4" s="1"/>
  <c r="BD326" i="4" s="1"/>
  <c r="AZ645" i="4"/>
  <c r="AZ373" i="4"/>
  <c r="AZ395" i="4"/>
  <c r="BB553" i="4"/>
  <c r="BD553" i="4" s="1"/>
  <c r="BB1247" i="4"/>
  <c r="BD1247" i="4" s="1"/>
  <c r="BB1236" i="4"/>
  <c r="BD1236" i="4" s="1"/>
  <c r="BB484" i="4"/>
  <c r="BD484" i="4" s="1"/>
  <c r="AZ886" i="4"/>
  <c r="AZ582" i="4"/>
  <c r="AZ96" i="4"/>
  <c r="AZ1052" i="4"/>
  <c r="AZ1100" i="4"/>
  <c r="BB1100" i="4" s="1"/>
  <c r="BD1100" i="4" s="1"/>
  <c r="BE1100" i="4" s="1"/>
  <c r="BF1100" i="4" s="1"/>
  <c r="AZ492" i="4"/>
  <c r="BB492" i="4" s="1"/>
  <c r="BD492" i="4" s="1"/>
  <c r="BE492" i="4" s="1"/>
  <c r="BF492" i="4" s="1"/>
  <c r="AZ42" i="4"/>
  <c r="AZ43" i="4"/>
  <c r="AZ324" i="4"/>
  <c r="BB324" i="4" s="1"/>
  <c r="BD324" i="4" s="1"/>
  <c r="AZ1124" i="4"/>
  <c r="BB1124" i="4" s="1"/>
  <c r="BD1124" i="4" s="1"/>
  <c r="AZ1269" i="4"/>
  <c r="BB1269" i="4" s="1"/>
  <c r="BD1269" i="4" s="1"/>
  <c r="AZ197" i="4"/>
  <c r="AZ146" i="4"/>
  <c r="AZ147" i="4"/>
  <c r="AZ159" i="4"/>
  <c r="AZ53" i="4"/>
  <c r="BB53" i="4" s="1"/>
  <c r="BD53" i="4" s="1"/>
  <c r="AZ725" i="4"/>
  <c r="AZ151" i="4"/>
  <c r="BB151" i="4" s="1"/>
  <c r="BD151" i="4" s="1"/>
  <c r="AZ654" i="4"/>
  <c r="BB654" i="4" s="1"/>
  <c r="BD654" i="4" s="1"/>
  <c r="AZ628" i="4"/>
  <c r="AZ567" i="4"/>
  <c r="BB567" i="4" s="1"/>
  <c r="BD567" i="4" s="1"/>
  <c r="AZ683" i="4"/>
  <c r="AZ996" i="4"/>
  <c r="AZ660" i="4"/>
  <c r="BB660" i="4" s="1"/>
  <c r="BD660" i="4" s="1"/>
  <c r="AZ479" i="4"/>
  <c r="BB479" i="4" s="1"/>
  <c r="BD479" i="4" s="1"/>
  <c r="AZ296" i="4"/>
  <c r="BB296" i="4" s="1"/>
  <c r="BD296" i="4" s="1"/>
  <c r="BA760" i="4"/>
  <c r="AZ110" i="4"/>
  <c r="AZ293" i="4"/>
  <c r="BB293" i="4" s="1"/>
  <c r="BD293" i="4" s="1"/>
  <c r="AZ655" i="4"/>
  <c r="AZ661" i="4"/>
  <c r="BB661" i="4" s="1"/>
  <c r="BD661" i="4" s="1"/>
  <c r="BH661" i="4" s="1"/>
  <c r="AZ18" i="4"/>
  <c r="BB18" i="4" s="1"/>
  <c r="BD18" i="4" s="1"/>
  <c r="AZ549" i="4"/>
  <c r="BB549" i="4" s="1"/>
  <c r="BD549" i="4" s="1"/>
  <c r="AZ439" i="4"/>
  <c r="AZ396" i="4"/>
  <c r="AZ1115" i="4"/>
  <c r="BB1115" i="4" s="1"/>
  <c r="BD1115" i="4" s="1"/>
  <c r="AZ102" i="4"/>
  <c r="AZ400" i="4"/>
  <c r="AZ505" i="4"/>
  <c r="AZ480" i="4"/>
  <c r="BB480" i="4" s="1"/>
  <c r="BD480" i="4" s="1"/>
  <c r="BH480" i="4" s="1"/>
  <c r="AZ761" i="4"/>
  <c r="AZ111" i="4"/>
  <c r="AZ378" i="4"/>
  <c r="AZ466" i="4"/>
  <c r="BB466" i="4" s="1"/>
  <c r="BD466" i="4" s="1"/>
  <c r="AZ440" i="4"/>
  <c r="BB440" i="4" s="1"/>
  <c r="BD440" i="4" s="1"/>
  <c r="AZ397" i="4"/>
  <c r="AZ1116" i="4"/>
  <c r="AZ370" i="4"/>
  <c r="BB370" i="4" s="1"/>
  <c r="BD370" i="4" s="1"/>
  <c r="BH370" i="4" s="1"/>
  <c r="AZ563" i="4"/>
  <c r="BB563" i="4" s="1"/>
  <c r="BD563" i="4" s="1"/>
  <c r="AZ223" i="4"/>
  <c r="AZ103" i="4"/>
  <c r="BB103" i="4" s="1"/>
  <c r="BD103" i="4" s="1"/>
  <c r="AZ463" i="4"/>
  <c r="AZ112" i="4"/>
  <c r="AZ379" i="4"/>
  <c r="AZ402" i="4"/>
  <c r="AZ113" i="4"/>
  <c r="AZ662" i="4"/>
  <c r="BB662" i="4" s="1"/>
  <c r="BD662" i="4" s="1"/>
  <c r="AZ19" i="4"/>
  <c r="AZ104" i="4"/>
  <c r="AZ218" i="4"/>
  <c r="AZ656" i="4"/>
  <c r="BB656" i="4" s="1"/>
  <c r="BD656" i="4" s="1"/>
  <c r="BJ1351" i="4"/>
  <c r="AO524" i="4"/>
  <c r="AQ524" i="4" s="1"/>
  <c r="AO218" i="4"/>
  <c r="AQ218" i="4" s="1"/>
  <c r="BB321" i="4"/>
  <c r="BD321" i="4" s="1"/>
  <c r="BB924" i="4"/>
  <c r="BD924" i="4" s="1"/>
  <c r="BB380" i="4"/>
  <c r="BD380" i="4" s="1"/>
  <c r="BB256" i="4"/>
  <c r="BD256" i="4" s="1"/>
  <c r="BA772" i="4"/>
  <c r="AZ516" i="4"/>
  <c r="BB516" i="4" s="1"/>
  <c r="BD516" i="4" s="1"/>
  <c r="BH516" i="4" s="1"/>
  <c r="AZ827" i="4"/>
  <c r="BB827" i="4" s="1"/>
  <c r="BD827" i="4" s="1"/>
  <c r="AZ250" i="4"/>
  <c r="BB250" i="4" s="1"/>
  <c r="BD250" i="4" s="1"/>
  <c r="AZ759" i="4"/>
  <c r="AZ224" i="4"/>
  <c r="AZ703" i="4"/>
  <c r="BB703" i="4" s="1"/>
  <c r="BD703" i="4" s="1"/>
  <c r="AZ1300" i="4"/>
  <c r="BB1300" i="4" s="1"/>
  <c r="BD1300" i="4" s="1"/>
  <c r="AZ339" i="4"/>
  <c r="BB339" i="4" s="1"/>
  <c r="BD339" i="4" s="1"/>
  <c r="AZ1291" i="4"/>
  <c r="BB1291" i="4" s="1"/>
  <c r="BD1291" i="4" s="1"/>
  <c r="AZ597" i="4"/>
  <c r="BB597" i="4" s="1"/>
  <c r="BD597" i="4" s="1"/>
  <c r="BA639" i="4"/>
  <c r="AZ830" i="4"/>
  <c r="BB830" i="4" s="1"/>
  <c r="BD830" i="4" s="1"/>
  <c r="AZ9" i="4"/>
  <c r="BB9" i="4" s="1"/>
  <c r="BD9" i="4" s="1"/>
  <c r="AZ1428" i="4"/>
  <c r="BB1428" i="4" s="1"/>
  <c r="BD1428" i="4" s="1"/>
  <c r="BA1391" i="4"/>
  <c r="BB1391" i="4" s="1"/>
  <c r="BD1391" i="4" s="1"/>
  <c r="AZ889" i="4"/>
  <c r="BB889" i="4" s="1"/>
  <c r="BD889" i="4" s="1"/>
  <c r="BA1429" i="4"/>
  <c r="BB1429" i="4" s="1"/>
  <c r="BD1429" i="4" s="1"/>
  <c r="BA1372" i="4"/>
  <c r="BB1372" i="4" s="1"/>
  <c r="BD1372" i="4" s="1"/>
  <c r="BA1251" i="4"/>
  <c r="BB1251" i="4" s="1"/>
  <c r="BD1251" i="4" s="1"/>
  <c r="BA1384" i="4"/>
  <c r="BB1384" i="4" s="1"/>
  <c r="BD1384" i="4" s="1"/>
  <c r="BA1004" i="4"/>
  <c r="BA1385" i="4"/>
  <c r="BA1455" i="4"/>
  <c r="BB1455" i="4" s="1"/>
  <c r="BD1455" i="4" s="1"/>
  <c r="AZ890" i="4"/>
  <c r="BB890" i="4" s="1"/>
  <c r="BD890" i="4" s="1"/>
  <c r="AZ978" i="4"/>
  <c r="BA893" i="4"/>
  <c r="BB893" i="4" s="1"/>
  <c r="BD893" i="4" s="1"/>
  <c r="AZ980" i="4"/>
  <c r="AZ1102" i="4"/>
  <c r="BB1102" i="4" s="1"/>
  <c r="BD1102" i="4" s="1"/>
  <c r="BE1102" i="4" s="1"/>
  <c r="AZ896" i="4"/>
  <c r="BA984" i="4"/>
  <c r="BB984" i="4" s="1"/>
  <c r="BD984" i="4" s="1"/>
  <c r="AZ898" i="4"/>
  <c r="BA1438" i="4"/>
  <c r="BB1438" i="4" s="1"/>
  <c r="BD1438" i="4" s="1"/>
  <c r="BE1438" i="4" s="1"/>
  <c r="BA1440" i="4"/>
  <c r="AZ1456" i="4"/>
  <c r="AZ966" i="4"/>
  <c r="BB966" i="4" s="1"/>
  <c r="BD966" i="4" s="1"/>
  <c r="AZ1011" i="4"/>
  <c r="AZ1135" i="4"/>
  <c r="BA1136" i="4"/>
  <c r="AZ1205" i="4"/>
  <c r="AZ730" i="4"/>
  <c r="AZ1211" i="4"/>
  <c r="BB1211" i="4" s="1"/>
  <c r="BD1211" i="4" s="1"/>
  <c r="AZ1213" i="4"/>
  <c r="AZ1375" i="4"/>
  <c r="BA1255" i="4"/>
  <c r="BA952" i="4"/>
  <c r="BA453" i="4"/>
  <c r="BA619" i="4"/>
  <c r="BB619" i="4" s="1"/>
  <c r="BD619" i="4" s="1"/>
  <c r="AZ1055" i="4"/>
  <c r="BA455" i="4"/>
  <c r="BB455" i="4" s="1"/>
  <c r="BD455" i="4" s="1"/>
  <c r="BA851" i="4"/>
  <c r="AZ956" i="4"/>
  <c r="BB956" i="4" s="1"/>
  <c r="BD956" i="4" s="1"/>
  <c r="AZ203" i="4"/>
  <c r="BB203" i="4" s="1"/>
  <c r="BD203" i="4" s="1"/>
  <c r="BA1340" i="4"/>
  <c r="BB1340" i="4" s="1"/>
  <c r="BD1340" i="4" s="1"/>
  <c r="AZ676" i="4"/>
  <c r="AZ679" i="4"/>
  <c r="BB679" i="4" s="1"/>
  <c r="BD679" i="4" s="1"/>
  <c r="AZ482" i="4"/>
  <c r="BA365" i="4"/>
  <c r="BA1127" i="4"/>
  <c r="AZ1295" i="4"/>
  <c r="BB1295" i="4" s="1"/>
  <c r="BD1295" i="4" s="1"/>
  <c r="BA1263" i="4"/>
  <c r="AZ72" i="4"/>
  <c r="BA840" i="4"/>
  <c r="BB840" i="4" s="1"/>
  <c r="BD840" i="4" s="1"/>
  <c r="AZ933" i="4"/>
  <c r="BB933" i="4" s="1"/>
  <c r="BD933" i="4" s="1"/>
  <c r="AZ508" i="4"/>
  <c r="BA73" i="4"/>
  <c r="BA764" i="4"/>
  <c r="BA961" i="4"/>
  <c r="AZ115" i="4"/>
  <c r="BB115" i="4" s="1"/>
  <c r="BD115" i="4" s="1"/>
  <c r="BA1063" i="4"/>
  <c r="BB1063" i="4" s="1"/>
  <c r="BD1063" i="4" s="1"/>
  <c r="BE1063" i="4" s="1"/>
  <c r="AZ1297" i="4"/>
  <c r="BA1033" i="4"/>
  <c r="BA38" i="4"/>
  <c r="BA789" i="4"/>
  <c r="BA841" i="4"/>
  <c r="BA310" i="4"/>
  <c r="BA1084" i="4"/>
  <c r="BB1084" i="4" s="1"/>
  <c r="BD1084" i="4" s="1"/>
  <c r="BA552" i="4"/>
  <c r="AZ311" i="4"/>
  <c r="BB311" i="4" s="1"/>
  <c r="BD311" i="4" s="1"/>
  <c r="BA1035" i="4"/>
  <c r="AZ255" i="4"/>
  <c r="BB255" i="4" s="1"/>
  <c r="BD255" i="4" s="1"/>
  <c r="BA1098" i="4"/>
  <c r="BA736" i="4"/>
  <c r="BB736" i="4" s="1"/>
  <c r="BD736" i="4" s="1"/>
  <c r="BA342" i="4"/>
  <c r="BB342" i="4" s="1"/>
  <c r="BD342" i="4" s="1"/>
  <c r="BA542" i="4"/>
  <c r="BA295" i="4"/>
  <c r="BA224" i="4"/>
  <c r="BA485" i="4"/>
  <c r="BB485" i="4" s="1"/>
  <c r="BD485" i="4" s="1"/>
  <c r="BA556" i="4"/>
  <c r="BA944" i="4"/>
  <c r="BB944" i="4" s="1"/>
  <c r="BD944" i="4" s="1"/>
  <c r="BA591" i="4"/>
  <c r="AZ927" i="4"/>
  <c r="BB927" i="4" s="1"/>
  <c r="BD927" i="4" s="1"/>
  <c r="AZ118" i="4"/>
  <c r="BB118" i="4" s="1"/>
  <c r="BD118" i="4" s="1"/>
  <c r="AZ240" i="4"/>
  <c r="BB240" i="4" s="1"/>
  <c r="BD240" i="4" s="1"/>
  <c r="AZ608" i="4"/>
  <c r="BB608" i="4" s="1"/>
  <c r="BD608" i="4" s="1"/>
  <c r="AZ1073" i="4"/>
  <c r="BB1073" i="4" s="1"/>
  <c r="BD1073" i="4" s="1"/>
  <c r="AZ942" i="4"/>
  <c r="AZ609" i="4"/>
  <c r="BB609" i="4" s="1"/>
  <c r="BD609" i="4" s="1"/>
  <c r="AN1009" i="4"/>
  <c r="AO1009" i="4" s="1"/>
  <c r="AQ1009" i="4" s="1"/>
  <c r="AN1021" i="4"/>
  <c r="AN948" i="4"/>
  <c r="AO948" i="4" s="1"/>
  <c r="AQ948" i="4" s="1"/>
  <c r="AS948" i="4"/>
  <c r="BJ948" i="4" s="1"/>
  <c r="AS864" i="4"/>
  <c r="AN728" i="4"/>
  <c r="AO728" i="4" s="1"/>
  <c r="AQ728" i="4" s="1"/>
  <c r="AR728" i="4" s="1"/>
  <c r="AS729" i="4"/>
  <c r="AS1120" i="4"/>
  <c r="BJ1120" i="4" s="1"/>
  <c r="AS202" i="4"/>
  <c r="BJ202" i="4" s="1"/>
  <c r="AS457" i="4"/>
  <c r="BJ457" i="4" s="1"/>
  <c r="AS1057" i="4"/>
  <c r="BJ1057" i="4" s="1"/>
  <c r="AS1058" i="4"/>
  <c r="BJ1058" i="4" s="1"/>
  <c r="AS1340" i="4"/>
  <c r="AS763" i="4"/>
  <c r="BJ763" i="4" s="1"/>
  <c r="AS787" i="4"/>
  <c r="BJ787" i="4" s="1"/>
  <c r="AS1063" i="4"/>
  <c r="AS538" i="4"/>
  <c r="BJ538" i="4" s="1"/>
  <c r="AS767" i="4"/>
  <c r="BJ767" i="4" s="1"/>
  <c r="AS255" i="4"/>
  <c r="AS471" i="4"/>
  <c r="BJ471" i="4" s="1"/>
  <c r="AS771" i="4"/>
  <c r="AM1259" i="4"/>
  <c r="AO1259" i="4" s="1"/>
  <c r="AQ1259" i="4" s="1"/>
  <c r="AS95" i="4"/>
  <c r="BJ95" i="4" s="1"/>
  <c r="AS605" i="4"/>
  <c r="BJ605" i="4" s="1"/>
  <c r="AS1189" i="4"/>
  <c r="AS826" i="4"/>
  <c r="BJ826" i="4" s="1"/>
  <c r="AS432" i="4"/>
  <c r="AS783" i="4"/>
  <c r="BJ783" i="4" s="1"/>
  <c r="AS662" i="4"/>
  <c r="BA230" i="4"/>
  <c r="BB230" i="4" s="1"/>
  <c r="BD230" i="4" s="1"/>
  <c r="AS1266" i="4"/>
  <c r="BJ1266" i="4" s="1"/>
  <c r="AS1044" i="4"/>
  <c r="BJ1044" i="4" s="1"/>
  <c r="AS709" i="4"/>
  <c r="AS554" i="4"/>
  <c r="BJ554" i="4" s="1"/>
  <c r="AS652" i="4"/>
  <c r="AM1357" i="4"/>
  <c r="AO1357" i="4" s="1"/>
  <c r="AQ1357" i="4" s="1"/>
  <c r="AR1357" i="4" s="1"/>
  <c r="BI1357" i="4" s="1"/>
  <c r="AZ539" i="4"/>
  <c r="AZ712" i="4"/>
  <c r="BB712" i="4" s="1"/>
  <c r="BD712" i="4" s="1"/>
  <c r="AZ781" i="4"/>
  <c r="AZ842" i="4"/>
  <c r="AZ513" i="4"/>
  <c r="AZ940" i="4"/>
  <c r="BB940" i="4" s="1"/>
  <c r="BD940" i="4" s="1"/>
  <c r="AZ76" i="4"/>
  <c r="AZ713" i="4"/>
  <c r="BB713" i="4" s="1"/>
  <c r="BD713" i="4" s="1"/>
  <c r="AZ406" i="4"/>
  <c r="BB406" i="4" s="1"/>
  <c r="BD406" i="4" s="1"/>
  <c r="BE406" i="4" s="1"/>
  <c r="AZ600" i="4"/>
  <c r="BB600" i="4" s="1"/>
  <c r="BD600" i="4" s="1"/>
  <c r="AZ245" i="4"/>
  <c r="AZ388" i="4"/>
  <c r="BB388" i="4" s="1"/>
  <c r="BD388" i="4" s="1"/>
  <c r="AZ514" i="4"/>
  <c r="AZ487" i="4"/>
  <c r="AZ303" i="4"/>
  <c r="BB303" i="4" s="1"/>
  <c r="BD303" i="4" s="1"/>
  <c r="AZ185" i="4"/>
  <c r="AZ283" i="4"/>
  <c r="AZ910" i="4"/>
  <c r="BB910" i="4" s="1"/>
  <c r="BD910" i="4" s="1"/>
  <c r="AZ1227" i="4"/>
  <c r="BA173" i="4"/>
  <c r="BA1305" i="4"/>
  <c r="AZ419" i="4"/>
  <c r="AZ7" i="4"/>
  <c r="AZ407" i="4"/>
  <c r="BA733" i="4"/>
  <c r="BA698" i="4"/>
  <c r="BA798" i="4"/>
  <c r="BA509" i="4"/>
  <c r="BA1041" i="4"/>
  <c r="BB1041" i="4" s="1"/>
  <c r="BD1041" i="4" s="1"/>
  <c r="AZ1024" i="4"/>
  <c r="BB1024" i="4" s="1"/>
  <c r="BD1024" i="4" s="1"/>
  <c r="BA420" i="4"/>
  <c r="BA448" i="4"/>
  <c r="BA91" i="4"/>
  <c r="BA389" i="4"/>
  <c r="BA1042" i="4"/>
  <c r="BA523" i="4"/>
  <c r="BB523" i="4" s="1"/>
  <c r="BD523" i="4" s="1"/>
  <c r="BA1025" i="4"/>
  <c r="BA8" i="4"/>
  <c r="BB8" i="4" s="1"/>
  <c r="BD8" i="4" s="1"/>
  <c r="BA408" i="4"/>
  <c r="BA291" i="4"/>
  <c r="AZ511" i="4"/>
  <c r="AZ1192" i="4"/>
  <c r="BA707" i="4"/>
  <c r="AZ1308" i="4"/>
  <c r="AZ1043" i="4"/>
  <c r="AZ524" i="4"/>
  <c r="BB524" i="4" s="1"/>
  <c r="BD524" i="4" s="1"/>
  <c r="BA1193" i="4"/>
  <c r="BA1129" i="4"/>
  <c r="BA175" i="4"/>
  <c r="BB175" i="4" s="1"/>
  <c r="BD175" i="4" s="1"/>
  <c r="BA422" i="4"/>
  <c r="BB422" i="4" s="1"/>
  <c r="BD422" i="4" s="1"/>
  <c r="BA409" i="4"/>
  <c r="AZ1194" i="4"/>
  <c r="BB1194" i="4" s="1"/>
  <c r="BD1194" i="4" s="1"/>
  <c r="BA1071" i="4"/>
  <c r="AZ709" i="4"/>
  <c r="BA1030" i="4"/>
  <c r="BB1030" i="4" s="1"/>
  <c r="BD1030" i="4" s="1"/>
  <c r="AZ1105" i="4"/>
  <c r="AZ1398" i="4"/>
  <c r="BB1398" i="4" s="1"/>
  <c r="BD1398" i="4" s="1"/>
  <c r="BE1398" i="4" s="1"/>
  <c r="BF1398" i="4" s="1"/>
  <c r="AZ1399" i="4"/>
  <c r="AZ1351" i="4"/>
  <c r="BB1351" i="4" s="1"/>
  <c r="BD1351" i="4" s="1"/>
  <c r="AZ1352" i="4"/>
  <c r="AZ1386" i="4"/>
  <c r="AZ785" i="4"/>
  <c r="AZ786" i="4"/>
  <c r="AZ1224" i="4"/>
  <c r="BB1224" i="4" s="1"/>
  <c r="BD1224" i="4" s="1"/>
  <c r="AZ569" i="4"/>
  <c r="BB569" i="4" s="1"/>
  <c r="BD569" i="4" s="1"/>
  <c r="AP1389" i="4"/>
  <c r="AP1391" i="4"/>
  <c r="AR1391" i="4" s="1"/>
  <c r="AP1381" i="4"/>
  <c r="AP1250" i="4"/>
  <c r="AP1453" i="4"/>
  <c r="AS1430" i="4"/>
  <c r="BJ1430" i="4" s="1"/>
  <c r="AS979" i="4"/>
  <c r="BA979" i="4"/>
  <c r="BB979" i="4" s="1"/>
  <c r="BD979" i="4" s="1"/>
  <c r="AP893" i="4"/>
  <c r="BJ986" i="4"/>
  <c r="AZ1319" i="4"/>
  <c r="BB1319" i="4" s="1"/>
  <c r="BD1319" i="4" s="1"/>
  <c r="AM72" i="4"/>
  <c r="AP797" i="4"/>
  <c r="BA134" i="4"/>
  <c r="BB134" i="4" s="1"/>
  <c r="BD134" i="4" s="1"/>
  <c r="AP255" i="4"/>
  <c r="AM160" i="4"/>
  <c r="AO160" i="4" s="1"/>
  <c r="AQ160" i="4" s="1"/>
  <c r="AS271" i="4"/>
  <c r="BJ271" i="4" s="1"/>
  <c r="AS1106" i="4"/>
  <c r="BA286" i="4"/>
  <c r="AZ268" i="4"/>
  <c r="AS1136" i="4"/>
  <c r="BJ1136" i="4" s="1"/>
  <c r="AS867" i="4"/>
  <c r="AS1215" i="4"/>
  <c r="AS1253" i="4"/>
  <c r="AM1369" i="4"/>
  <c r="AO1369" i="4" s="1"/>
  <c r="AQ1369" i="4" s="1"/>
  <c r="AN775" i="4"/>
  <c r="AS454" i="4"/>
  <c r="BJ454" i="4" s="1"/>
  <c r="AS11" i="4"/>
  <c r="BA1174" i="4"/>
  <c r="BB1174" i="4" s="1"/>
  <c r="BD1174" i="4" s="1"/>
  <c r="AS65" i="4"/>
  <c r="BJ65" i="4" s="1"/>
  <c r="BA1185" i="4"/>
  <c r="BA805" i="4"/>
  <c r="BB805" i="4" s="1"/>
  <c r="BD805" i="4" s="1"/>
  <c r="BA1064" i="4"/>
  <c r="BB1064" i="4" s="1"/>
  <c r="BD1064" i="4" s="1"/>
  <c r="BA909" i="4"/>
  <c r="BA1233" i="4"/>
  <c r="BB1233" i="4" s="1"/>
  <c r="BD1233" i="4" s="1"/>
  <c r="AS858" i="4"/>
  <c r="BF858" i="4" s="1"/>
  <c r="AS944" i="4"/>
  <c r="BJ944" i="4" s="1"/>
  <c r="BJ918" i="4"/>
  <c r="BJ449" i="4"/>
  <c r="AS153" i="4"/>
  <c r="BJ153" i="4" s="1"/>
  <c r="AM682" i="4"/>
  <c r="AM579" i="4"/>
  <c r="AM884" i="4"/>
  <c r="AM62" i="4"/>
  <c r="AM414" i="4"/>
  <c r="AM146" i="4"/>
  <c r="AO146" i="4" s="1"/>
  <c r="AQ146" i="4" s="1"/>
  <c r="BA914" i="4"/>
  <c r="BB914" i="4" s="1"/>
  <c r="BD914" i="4" s="1"/>
  <c r="AM964" i="4"/>
  <c r="AO964" i="4" s="1"/>
  <c r="AQ964" i="4" s="1"/>
  <c r="BA417" i="4"/>
  <c r="AS1345" i="4"/>
  <c r="BA1345" i="4"/>
  <c r="BB1345" i="4" s="1"/>
  <c r="BD1345" i="4" s="1"/>
  <c r="BE1039" i="4"/>
  <c r="AO863" i="4"/>
  <c r="AQ863" i="4" s="1"/>
  <c r="AR863" i="4" s="1"/>
  <c r="BI863" i="4" s="1"/>
  <c r="AO428" i="4"/>
  <c r="AQ428" i="4" s="1"/>
  <c r="AO172" i="4"/>
  <c r="AQ172" i="4" s="1"/>
  <c r="AO1212" i="4"/>
  <c r="AQ1212" i="4" s="1"/>
  <c r="AR1212" i="4" s="1"/>
  <c r="BI1212" i="4" s="1"/>
  <c r="BB681" i="4"/>
  <c r="BD681" i="4" s="1"/>
  <c r="BB1032" i="4"/>
  <c r="BD1032" i="4" s="1"/>
  <c r="BB499" i="4"/>
  <c r="BD499" i="4" s="1"/>
  <c r="AO864" i="4"/>
  <c r="AQ864" i="4" s="1"/>
  <c r="AO1118" i="4"/>
  <c r="AQ1118" i="4" s="1"/>
  <c r="BB292" i="4"/>
  <c r="BD292" i="4" s="1"/>
  <c r="BB1173" i="4"/>
  <c r="BD1173" i="4" s="1"/>
  <c r="BB358" i="4"/>
  <c r="BD358" i="4" s="1"/>
  <c r="BB329" i="4"/>
  <c r="BD329" i="4" s="1"/>
  <c r="BB1296" i="4"/>
  <c r="BD1296" i="4" s="1"/>
  <c r="BB954" i="4"/>
  <c r="BD954" i="4" s="1"/>
  <c r="BB477" i="4"/>
  <c r="BD477" i="4" s="1"/>
  <c r="BB1283" i="4"/>
  <c r="BD1283" i="4" s="1"/>
  <c r="BB248" i="4"/>
  <c r="BD248" i="4" s="1"/>
  <c r="BA825" i="4"/>
  <c r="AZ70" i="4"/>
  <c r="BB70" i="4" s="1"/>
  <c r="BD70" i="4" s="1"/>
  <c r="AO91" i="4"/>
  <c r="AQ91" i="4" s="1"/>
  <c r="AR91" i="4" s="1"/>
  <c r="BI91" i="4" s="1"/>
  <c r="BA745" i="4"/>
  <c r="BA689" i="4"/>
  <c r="AO1044" i="4"/>
  <c r="AQ1044" i="4" s="1"/>
  <c r="BA444" i="4"/>
  <c r="AZ444" i="4"/>
  <c r="AZ575" i="4"/>
  <c r="BA575" i="4"/>
  <c r="BA1303" i="4"/>
  <c r="AZ1303" i="4"/>
  <c r="BA744" i="4"/>
  <c r="AZ744" i="4"/>
  <c r="BA521" i="4"/>
  <c r="AZ521" i="4"/>
  <c r="AZ357" i="4"/>
  <c r="BA357" i="4"/>
  <c r="AZ1155" i="4"/>
  <c r="BA1155" i="4"/>
  <c r="AZ209" i="4"/>
  <c r="BA209" i="4"/>
  <c r="BA344" i="4"/>
  <c r="AZ344" i="4"/>
  <c r="BA630" i="4"/>
  <c r="AZ630" i="4"/>
  <c r="AZ346" i="4"/>
  <c r="BA783" i="4"/>
  <c r="AZ783" i="4"/>
  <c r="BA883" i="4"/>
  <c r="AZ883" i="4"/>
  <c r="AZ992" i="4"/>
  <c r="BA992" i="4"/>
  <c r="BA920" i="4"/>
  <c r="AZ920" i="4"/>
  <c r="BA874" i="4"/>
  <c r="AZ874" i="4"/>
  <c r="AZ749" i="4"/>
  <c r="BA749" i="4"/>
  <c r="BA1294" i="4"/>
  <c r="AZ1294" i="4"/>
  <c r="AZ870" i="4"/>
  <c r="BA870" i="4"/>
  <c r="BA10" i="4"/>
  <c r="AZ10" i="4"/>
  <c r="BH1100" i="4"/>
  <c r="BA34" i="4"/>
  <c r="AZ34" i="4"/>
  <c r="BA500" i="4"/>
  <c r="AZ500" i="4"/>
  <c r="BA17" i="4"/>
  <c r="AZ17" i="4"/>
  <c r="BB123" i="4"/>
  <c r="BD123" i="4" s="1"/>
  <c r="AZ1023" i="4"/>
  <c r="BA1023" i="4"/>
  <c r="AZ734" i="4"/>
  <c r="BA734" i="4"/>
  <c r="AZ1307" i="4"/>
  <c r="BA1307" i="4"/>
  <c r="BA421" i="4"/>
  <c r="AZ421" i="4"/>
  <c r="BA1223" i="4"/>
  <c r="AZ1223" i="4"/>
  <c r="AZ1309" i="4"/>
  <c r="BA1309" i="4"/>
  <c r="AZ951" i="4"/>
  <c r="BA951" i="4"/>
  <c r="BA41" i="4"/>
  <c r="AZ41" i="4"/>
  <c r="BA806" i="4"/>
  <c r="AZ806" i="4"/>
  <c r="BA1364" i="4"/>
  <c r="AZ1364" i="4"/>
  <c r="AZ1396" i="4"/>
  <c r="BA1396" i="4"/>
  <c r="BA1106" i="4"/>
  <c r="AZ1106" i="4"/>
  <c r="BA1108" i="4"/>
  <c r="AZ1108" i="4"/>
  <c r="AZ1092" i="4"/>
  <c r="BA1092" i="4"/>
  <c r="BA1400" i="4"/>
  <c r="AZ1400" i="4"/>
  <c r="AZ1401" i="4"/>
  <c r="BA1401" i="4"/>
  <c r="AZ853" i="4"/>
  <c r="BA853" i="4"/>
  <c r="AZ1354" i="4"/>
  <c r="BA1354" i="4"/>
  <c r="BA458" i="4"/>
  <c r="AZ458" i="4"/>
  <c r="BA570" i="4"/>
  <c r="AZ570" i="4"/>
  <c r="AP1385" i="4"/>
  <c r="AP890" i="4"/>
  <c r="AP1431" i="4"/>
  <c r="BA605" i="4"/>
  <c r="BB605" i="4" s="1"/>
  <c r="BD605" i="4" s="1"/>
  <c r="AZ560" i="4"/>
  <c r="BB560" i="4" s="1"/>
  <c r="BD560" i="4" s="1"/>
  <c r="BB792" i="4"/>
  <c r="BD792" i="4" s="1"/>
  <c r="BB405" i="4"/>
  <c r="BD405" i="4" s="1"/>
  <c r="BB884" i="4"/>
  <c r="BD884" i="4" s="1"/>
  <c r="AZ1381" i="4"/>
  <c r="BA1381" i="4"/>
  <c r="BA1020" i="4"/>
  <c r="AZ1020" i="4"/>
  <c r="BA1094" i="4"/>
  <c r="AZ1094" i="4"/>
  <c r="AZ675" i="4"/>
  <c r="BA675" i="4"/>
  <c r="BA186" i="4"/>
  <c r="BB186" i="4" s="1"/>
  <c r="BD186" i="4" s="1"/>
  <c r="BB906" i="4"/>
  <c r="BD906" i="4" s="1"/>
  <c r="BB1059" i="4"/>
  <c r="BD1059" i="4" s="1"/>
  <c r="BB1329" i="4"/>
  <c r="BD1329" i="4" s="1"/>
  <c r="BB1215" i="4"/>
  <c r="BD1215" i="4" s="1"/>
  <c r="BE1215" i="4" s="1"/>
  <c r="BB1118" i="4"/>
  <c r="BD1118" i="4" s="1"/>
  <c r="BB1002" i="4"/>
  <c r="BD1002" i="4" s="1"/>
  <c r="BB614" i="4"/>
  <c r="BD614" i="4" s="1"/>
  <c r="BB27" i="4"/>
  <c r="BD27" i="4" s="1"/>
  <c r="BB923" i="4"/>
  <c r="BD923" i="4" s="1"/>
  <c r="BB741" i="4"/>
  <c r="BD741" i="4" s="1"/>
  <c r="BB473" i="4"/>
  <c r="BD473" i="4" s="1"/>
  <c r="BB489" i="4"/>
  <c r="BD489" i="4" s="1"/>
  <c r="BB280" i="4"/>
  <c r="BD280" i="4" s="1"/>
  <c r="BB1058" i="4"/>
  <c r="BD1058" i="4" s="1"/>
  <c r="BB51" i="4"/>
  <c r="BD51" i="4" s="1"/>
  <c r="BB177" i="4"/>
  <c r="BD177" i="4" s="1"/>
  <c r="BB345" i="4"/>
  <c r="BD345" i="4" s="1"/>
  <c r="BB268" i="4"/>
  <c r="BD268" i="4" s="1"/>
  <c r="AZ275" i="4"/>
  <c r="AZ535" i="4"/>
  <c r="BB535" i="4" s="1"/>
  <c r="BD535" i="4" s="1"/>
  <c r="AZ1302" i="4"/>
  <c r="BB1302" i="4" s="1"/>
  <c r="BD1302" i="4" s="1"/>
  <c r="AZ798" i="4"/>
  <c r="AZ1044" i="4"/>
  <c r="AN890" i="4"/>
  <c r="AO890" i="4" s="1"/>
  <c r="AQ890" i="4" s="1"/>
  <c r="AZ1104" i="4"/>
  <c r="AM1459" i="4"/>
  <c r="AN998" i="4"/>
  <c r="AO998" i="4" s="1"/>
  <c r="AQ998" i="4" s="1"/>
  <c r="AR998" i="4" s="1"/>
  <c r="BI998" i="4" s="1"/>
  <c r="AN999" i="4"/>
  <c r="AM731" i="4"/>
  <c r="AO731" i="4" s="1"/>
  <c r="AQ731" i="4" s="1"/>
  <c r="AR731" i="4" s="1"/>
  <c r="AM1331" i="4"/>
  <c r="AO1331" i="4" s="1"/>
  <c r="AQ1331" i="4" s="1"/>
  <c r="AR1331" i="4" s="1"/>
  <c r="BA1318" i="4"/>
  <c r="AZ967" i="4"/>
  <c r="BA1285" i="4"/>
  <c r="BB1285" i="4" s="1"/>
  <c r="BD1285" i="4" s="1"/>
  <c r="AZ1132" i="4"/>
  <c r="BB1132" i="4" s="1"/>
  <c r="BD1132" i="4" s="1"/>
  <c r="AZ1134" i="4"/>
  <c r="BA866" i="4"/>
  <c r="BB866" i="4" s="1"/>
  <c r="BD866" i="4" s="1"/>
  <c r="AZ1216" i="4"/>
  <c r="BB1216" i="4" s="1"/>
  <c r="BD1216" i="4" s="1"/>
  <c r="AZ952" i="4"/>
  <c r="BA497" i="4"/>
  <c r="BA273" i="4"/>
  <c r="AZ192" i="4"/>
  <c r="BB192" i="4" s="1"/>
  <c r="BD192" i="4" s="1"/>
  <c r="BA171" i="4"/>
  <c r="BB171" i="4" s="1"/>
  <c r="BD171" i="4" s="1"/>
  <c r="BA621" i="4"/>
  <c r="BA498" i="4"/>
  <c r="BA674" i="4"/>
  <c r="BA622" i="4"/>
  <c r="BB622" i="4" s="1"/>
  <c r="BD622" i="4" s="1"/>
  <c r="BA623" i="4"/>
  <c r="BA1161" i="4"/>
  <c r="BB1161" i="4" s="1"/>
  <c r="BD1161" i="4" s="1"/>
  <c r="BA1170" i="4"/>
  <c r="BB1170" i="4" s="1"/>
  <c r="BD1170" i="4" s="1"/>
  <c r="BA1057" i="4"/>
  <c r="BB1057" i="4" s="1"/>
  <c r="BD1057" i="4" s="1"/>
  <c r="BA1171" i="4"/>
  <c r="BA275" i="4"/>
  <c r="BA141" i="4"/>
  <c r="BA532" i="4"/>
  <c r="BA314" i="4"/>
  <c r="BA183" i="4"/>
  <c r="BB183" i="4" s="1"/>
  <c r="BD183" i="4" s="1"/>
  <c r="BA254" i="4"/>
  <c r="BA1068" i="4"/>
  <c r="BB1068" i="4" s="1"/>
  <c r="BD1068" i="4" s="1"/>
  <c r="BA138" i="4"/>
  <c r="BB138" i="4" s="1"/>
  <c r="BD138" i="4" s="1"/>
  <c r="BA872" i="4"/>
  <c r="BB872" i="4" s="1"/>
  <c r="BD872" i="4" s="1"/>
  <c r="BA1272" i="4"/>
  <c r="BB1272" i="4" s="1"/>
  <c r="BD1272" i="4" s="1"/>
  <c r="BA1091" i="4"/>
  <c r="BB1091" i="4" s="1"/>
  <c r="BD1091" i="4" s="1"/>
  <c r="BA1201" i="4"/>
  <c r="BA450" i="4"/>
  <c r="AZ565" i="4"/>
  <c r="AZ903" i="4"/>
  <c r="AZ130" i="4"/>
  <c r="BA1192" i="4"/>
  <c r="BA1069" i="4"/>
  <c r="BB1069" i="4" s="1"/>
  <c r="BD1069" i="4" s="1"/>
  <c r="BA1043" i="4"/>
  <c r="BB1043" i="4" s="1"/>
  <c r="BD1043" i="4" s="1"/>
  <c r="BA708" i="4"/>
  <c r="BB708" i="4" s="1"/>
  <c r="BD708" i="4" s="1"/>
  <c r="BA525" i="4"/>
  <c r="BB525" i="4" s="1"/>
  <c r="BD525" i="4" s="1"/>
  <c r="BA526" i="4"/>
  <c r="AZ587" i="4"/>
  <c r="BB587" i="4" s="1"/>
  <c r="BD587" i="4" s="1"/>
  <c r="AS772" i="4"/>
  <c r="BJ772" i="4" s="1"/>
  <c r="AS947" i="4"/>
  <c r="AS1382" i="4"/>
  <c r="BJ1382" i="4" s="1"/>
  <c r="AM980" i="4"/>
  <c r="AO980" i="4" s="1"/>
  <c r="AQ980" i="4" s="1"/>
  <c r="AS968" i="4"/>
  <c r="AM1011" i="4"/>
  <c r="AS1284" i="4"/>
  <c r="BJ1284" i="4" s="1"/>
  <c r="AS1000" i="4"/>
  <c r="AS1380" i="4"/>
  <c r="BJ1380" i="4" s="1"/>
  <c r="AS901" i="4"/>
  <c r="AN1254" i="4"/>
  <c r="AM676" i="4"/>
  <c r="AS482" i="4"/>
  <c r="BJ482" i="4" s="1"/>
  <c r="AN535" i="4"/>
  <c r="AO535" i="4" s="1"/>
  <c r="AQ535" i="4" s="1"/>
  <c r="BA120" i="4"/>
  <c r="BA1232" i="4"/>
  <c r="AP334" i="4"/>
  <c r="AP469" i="4"/>
  <c r="BA196" i="4"/>
  <c r="BB196" i="4" s="1"/>
  <c r="BD196" i="4" s="1"/>
  <c r="AZ820" i="4"/>
  <c r="BB820" i="4" s="1"/>
  <c r="BD820" i="4" s="1"/>
  <c r="BA136" i="4"/>
  <c r="BB136" i="4" s="1"/>
  <c r="BD136" i="4" s="1"/>
  <c r="BA633" i="4"/>
  <c r="BA349" i="4"/>
  <c r="AZ247" i="4"/>
  <c r="BA881" i="4"/>
  <c r="BA559" i="4"/>
  <c r="BA566" i="4"/>
  <c r="BA682" i="4"/>
  <c r="BA671" i="4"/>
  <c r="BA641" i="4"/>
  <c r="BA346" i="4"/>
  <c r="AZ1022" i="4"/>
  <c r="BB1022" i="4" s="1"/>
  <c r="BD1022" i="4" s="1"/>
  <c r="BA1130" i="4"/>
  <c r="BA1105" i="4"/>
  <c r="AS888" i="4"/>
  <c r="BJ888" i="4" s="1"/>
  <c r="AS1389" i="4"/>
  <c r="BJ1389" i="4" s="1"/>
  <c r="AS946" i="4"/>
  <c r="BJ946" i="4" s="1"/>
  <c r="AS1391" i="4"/>
  <c r="AS897" i="4"/>
  <c r="AS898" i="4"/>
  <c r="AS966" i="4"/>
  <c r="AS1211" i="4"/>
  <c r="AS1329" i="4"/>
  <c r="AS1146" i="4"/>
  <c r="AS1406" i="4"/>
  <c r="AS1408" i="4"/>
  <c r="AN1421" i="4"/>
  <c r="AS1409" i="4"/>
  <c r="AS1151" i="4"/>
  <c r="BJ1151" i="4" s="1"/>
  <c r="AN1337" i="4"/>
  <c r="AO1337" i="4" s="1"/>
  <c r="AQ1337" i="4" s="1"/>
  <c r="AR1337" i="4" s="1"/>
  <c r="AS204" i="4"/>
  <c r="AS617" i="4"/>
  <c r="AS815" i="4"/>
  <c r="BF815" i="4" s="1"/>
  <c r="AN1055" i="4"/>
  <c r="AN1082" i="4"/>
  <c r="AO1082" i="4" s="1"/>
  <c r="AQ1082" i="4" s="1"/>
  <c r="AS1255" i="4"/>
  <c r="BJ1255" i="4" s="1"/>
  <c r="AS1336" i="4"/>
  <c r="AS166" i="4"/>
  <c r="AS954" i="4"/>
  <c r="BJ954" i="4" s="1"/>
  <c r="AS139" i="4"/>
  <c r="BJ139" i="4" s="1"/>
  <c r="AS1076" i="4"/>
  <c r="AS1168" i="4"/>
  <c r="AS192" i="4"/>
  <c r="BJ192" i="4" s="1"/>
  <c r="AS1339" i="4"/>
  <c r="BJ1339" i="4" s="1"/>
  <c r="AN79" i="4"/>
  <c r="AN80" i="4"/>
  <c r="AO80" i="4" s="1"/>
  <c r="AQ80" i="4" s="1"/>
  <c r="AN677" i="4"/>
  <c r="AS114" i="4"/>
  <c r="BJ114" i="4" s="1"/>
  <c r="AS857" i="4"/>
  <c r="AS1061" i="4"/>
  <c r="BJ1061" i="4" s="1"/>
  <c r="AN1240" i="4"/>
  <c r="BA778" i="4"/>
  <c r="AS1087" i="4"/>
  <c r="AS431" i="4"/>
  <c r="BJ431" i="4" s="1"/>
  <c r="BA1062" i="4"/>
  <c r="BB1062" i="4" s="1"/>
  <c r="BD1062" i="4" s="1"/>
  <c r="AS1296" i="4"/>
  <c r="BJ1296" i="4" s="1"/>
  <c r="AS121" i="4"/>
  <c r="BJ121" i="4" s="1"/>
  <c r="AS83" i="4"/>
  <c r="BJ83" i="4" s="1"/>
  <c r="AS88" i="4"/>
  <c r="BJ88" i="4" s="1"/>
  <c r="AS770" i="4"/>
  <c r="BJ770" i="4" s="1"/>
  <c r="AS257" i="4"/>
  <c r="BJ257" i="4" s="1"/>
  <c r="AM94" i="4"/>
  <c r="AO94" i="4" s="1"/>
  <c r="AQ94" i="4" s="1"/>
  <c r="AM484" i="4"/>
  <c r="AM376" i="4"/>
  <c r="AO376" i="4" s="1"/>
  <c r="AQ376" i="4" s="1"/>
  <c r="AR376" i="4" s="1"/>
  <c r="BI376" i="4" s="1"/>
  <c r="AM847" i="4"/>
  <c r="AS828" i="4"/>
  <c r="BJ828" i="4" s="1"/>
  <c r="AM251" i="4"/>
  <c r="AO251" i="4" s="1"/>
  <c r="AQ251" i="4" s="1"/>
  <c r="AS423" i="4"/>
  <c r="BJ423" i="4" s="1"/>
  <c r="AS902" i="4"/>
  <c r="BJ902" i="4" s="1"/>
  <c r="AS823" i="4"/>
  <c r="AM629" i="4"/>
  <c r="AP330" i="4"/>
  <c r="AM706" i="4"/>
  <c r="AO706" i="4" s="1"/>
  <c r="AQ706" i="4" s="1"/>
  <c r="AS598" i="4"/>
  <c r="BJ598" i="4" s="1"/>
  <c r="AS689" i="4"/>
  <c r="AS1121" i="4"/>
  <c r="AS209" i="4"/>
  <c r="BJ209" i="4" s="1"/>
  <c r="AM567" i="4"/>
  <c r="AM583" i="4"/>
  <c r="AM377" i="4"/>
  <c r="AO377" i="4" s="1"/>
  <c r="AQ377" i="4" s="1"/>
  <c r="AZ225" i="4"/>
  <c r="BB225" i="4" s="1"/>
  <c r="BD225" i="4" s="1"/>
  <c r="AM396" i="4"/>
  <c r="AO396" i="4" s="1"/>
  <c r="AQ396" i="4" s="1"/>
  <c r="AM807" i="4"/>
  <c r="AM226" i="4"/>
  <c r="AM440" i="4"/>
  <c r="AM563" i="4"/>
  <c r="AM32" i="4"/>
  <c r="AO32" i="4" s="1"/>
  <c r="AQ32" i="4" s="1"/>
  <c r="AS218" i="4"/>
  <c r="AS540" i="4"/>
  <c r="BJ540" i="4" s="1"/>
  <c r="AS493" i="4"/>
  <c r="AS373" i="4"/>
  <c r="BJ373" i="4" s="1"/>
  <c r="AS30" i="4"/>
  <c r="BJ30" i="4" s="1"/>
  <c r="AS712" i="4"/>
  <c r="BJ712" i="4" s="1"/>
  <c r="AP289" i="4"/>
  <c r="AS289" i="4"/>
  <c r="BJ289" i="4" s="1"/>
  <c r="AS1022" i="4"/>
  <c r="BJ1022" i="4" s="1"/>
  <c r="AS646" i="4"/>
  <c r="BJ646" i="4" s="1"/>
  <c r="AS173" i="4"/>
  <c r="BJ173" i="4" s="1"/>
  <c r="AM861" i="4"/>
  <c r="AO861" i="4" s="1"/>
  <c r="AQ861" i="4" s="1"/>
  <c r="AR861" i="4" s="1"/>
  <c r="AM735" i="4"/>
  <c r="AO735" i="4" s="1"/>
  <c r="AQ735" i="4" s="1"/>
  <c r="AR735" i="4" s="1"/>
  <c r="BI735" i="4" s="1"/>
  <c r="AS524" i="4"/>
  <c r="AS913" i="4"/>
  <c r="BJ913" i="4" s="1"/>
  <c r="AS1238" i="4"/>
  <c r="BJ1238" i="4" s="1"/>
  <c r="AS1126" i="4"/>
  <c r="AS57" i="4"/>
  <c r="BJ57" i="4" s="1"/>
  <c r="AS286" i="4"/>
  <c r="BJ286" i="4" s="1"/>
  <c r="AM287" i="4"/>
  <c r="AO287" i="4" s="1"/>
  <c r="AQ287" i="4" s="1"/>
  <c r="AR287" i="4" s="1"/>
  <c r="AS287" i="4"/>
  <c r="BJ287" i="4" s="1"/>
  <c r="AS288" i="4"/>
  <c r="BJ288" i="4" s="1"/>
  <c r="AS1348" i="4"/>
  <c r="AS1356" i="4"/>
  <c r="BJ1356" i="4" s="1"/>
  <c r="AM1226" i="4"/>
  <c r="AO1226" i="4" s="1"/>
  <c r="AQ1226" i="4" s="1"/>
  <c r="AS1226" i="4"/>
  <c r="AN206" i="4"/>
  <c r="AS619" i="4"/>
  <c r="BJ619" i="4" s="1"/>
  <c r="BJ456" i="4"/>
  <c r="AS171" i="4"/>
  <c r="BJ171" i="4" s="1"/>
  <c r="AM623" i="4"/>
  <c r="AO623" i="4" s="1"/>
  <c r="AQ623" i="4" s="1"/>
  <c r="AR623" i="4" s="1"/>
  <c r="AN857" i="4"/>
  <c r="AO857" i="4" s="1"/>
  <c r="AQ857" i="4" s="1"/>
  <c r="AR857" i="4" s="1"/>
  <c r="AS132" i="4"/>
  <c r="BJ132" i="4" s="1"/>
  <c r="AS906" i="4"/>
  <c r="AS764" i="4"/>
  <c r="AS133" i="4"/>
  <c r="BA133" i="4"/>
  <c r="BB133" i="4" s="1"/>
  <c r="BD133" i="4" s="1"/>
  <c r="AS961" i="4"/>
  <c r="AS611" i="4"/>
  <c r="BJ611" i="4" s="1"/>
  <c r="AM737" i="4"/>
  <c r="AM343" i="4"/>
  <c r="AO343" i="4" s="1"/>
  <c r="AQ343" i="4" s="1"/>
  <c r="AR343" i="4" s="1"/>
  <c r="AM848" i="4"/>
  <c r="AM878" i="4"/>
  <c r="AM238" i="4"/>
  <c r="AM518" i="4"/>
  <c r="AM638" i="4"/>
  <c r="AM872" i="4"/>
  <c r="AM555" i="4"/>
  <c r="AO555" i="4" s="1"/>
  <c r="AQ555" i="4" s="1"/>
  <c r="AP783" i="4"/>
  <c r="AM363" i="4"/>
  <c r="AO363" i="4" s="1"/>
  <c r="AQ363" i="4" s="1"/>
  <c r="AM147" i="4"/>
  <c r="AO147" i="4" s="1"/>
  <c r="AQ147" i="4" s="1"/>
  <c r="AM159" i="4"/>
  <c r="AO159" i="4" s="1"/>
  <c r="AQ159" i="4" s="1"/>
  <c r="AZ161" i="4"/>
  <c r="AP90" i="4"/>
  <c r="AS422" i="4"/>
  <c r="BJ422" i="4" s="1"/>
  <c r="AM1238" i="4"/>
  <c r="AO1238" i="4" s="1"/>
  <c r="AQ1238" i="4" s="1"/>
  <c r="AR1238" i="4" s="1"/>
  <c r="AS3" i="4"/>
  <c r="BJ3" i="4" s="1"/>
  <c r="AM381" i="4"/>
  <c r="AZ417" i="4"/>
  <c r="BA1014" i="4"/>
  <c r="AS1123" i="4"/>
  <c r="AS1222" i="4"/>
  <c r="AP589" i="4"/>
  <c r="BJ460" i="4"/>
  <c r="AS137" i="4"/>
  <c r="BJ137" i="4" s="1"/>
  <c r="AP1158" i="4"/>
  <c r="BA740" i="4"/>
  <c r="BB740" i="4" s="1"/>
  <c r="BD740" i="4" s="1"/>
  <c r="AM919" i="4"/>
  <c r="AO919" i="4" s="1"/>
  <c r="AQ919" i="4" s="1"/>
  <c r="AS613" i="4"/>
  <c r="BJ613" i="4" s="1"/>
  <c r="AM1188" i="4"/>
  <c r="AO1188" i="4" s="1"/>
  <c r="AQ1188" i="4" s="1"/>
  <c r="AM239" i="4"/>
  <c r="AS1154" i="4"/>
  <c r="BJ1154" i="4" s="1"/>
  <c r="AS599" i="4"/>
  <c r="BJ599" i="4" s="1"/>
  <c r="AS576" i="4"/>
  <c r="AZ1190" i="4"/>
  <c r="BB1190" i="4" s="1"/>
  <c r="BD1190" i="4" s="1"/>
  <c r="AM463" i="4"/>
  <c r="AO463" i="4" s="1"/>
  <c r="AQ463" i="4" s="1"/>
  <c r="AR463" i="4" s="1"/>
  <c r="AM227" i="4"/>
  <c r="AO227" i="4" s="1"/>
  <c r="AQ227" i="4" s="1"/>
  <c r="BJ662" i="4"/>
  <c r="BA228" i="4"/>
  <c r="BB228" i="4" s="1"/>
  <c r="BD228" i="4" s="1"/>
  <c r="AP643" i="4"/>
  <c r="AS1181" i="4"/>
  <c r="BJ1181" i="4" s="1"/>
  <c r="AS688" i="4"/>
  <c r="BJ367" i="4"/>
  <c r="AS21" i="4"/>
  <c r="AM911" i="4"/>
  <c r="AO911" i="4" s="1"/>
  <c r="AQ911" i="4" s="1"/>
  <c r="AR911" i="4" s="1"/>
  <c r="BI911" i="4" s="1"/>
  <c r="AM1307" i="4"/>
  <c r="AO1307" i="4" s="1"/>
  <c r="AQ1307" i="4" s="1"/>
  <c r="AR1307" i="4" s="1"/>
  <c r="BI1307" i="4" s="1"/>
  <c r="AM421" i="4"/>
  <c r="AS1312" i="4"/>
  <c r="BJ1312" i="4" s="1"/>
  <c r="AM927" i="4"/>
  <c r="AS715" i="4"/>
  <c r="BJ715" i="4" s="1"/>
  <c r="AS246" i="4"/>
  <c r="BJ246" i="4" s="1"/>
  <c r="AS1239" i="4"/>
  <c r="AS58" i="4"/>
  <c r="BJ58" i="4" s="1"/>
  <c r="BA1109" i="4"/>
  <c r="BB1109" i="4" s="1"/>
  <c r="BD1109" i="4" s="1"/>
  <c r="BH288" i="4"/>
  <c r="BE288" i="4"/>
  <c r="BE265" i="4"/>
  <c r="BF265" i="4" s="1"/>
  <c r="BH265" i="4"/>
  <c r="BH132" i="4"/>
  <c r="BE132" i="4"/>
  <c r="BH690" i="4"/>
  <c r="BE690" i="4"/>
  <c r="AO1356" i="4"/>
  <c r="AQ1356" i="4" s="1"/>
  <c r="BB1443" i="4"/>
  <c r="BD1443" i="4" s="1"/>
  <c r="AO1122" i="4"/>
  <c r="AQ1122" i="4" s="1"/>
  <c r="AR1122" i="4" s="1"/>
  <c r="BI1122" i="4" s="1"/>
  <c r="AO382" i="4"/>
  <c r="AQ382" i="4" s="1"/>
  <c r="AR382" i="4" s="1"/>
  <c r="AO246" i="4"/>
  <c r="AQ246" i="4" s="1"/>
  <c r="AO776" i="4"/>
  <c r="AQ776" i="4" s="1"/>
  <c r="BB1103" i="4"/>
  <c r="BD1103" i="4" s="1"/>
  <c r="AO1120" i="4"/>
  <c r="AQ1120" i="4" s="1"/>
  <c r="BB1182" i="4"/>
  <c r="BD1182" i="4" s="1"/>
  <c r="BB1339" i="4"/>
  <c r="BD1339" i="4" s="1"/>
  <c r="BB1131" i="4"/>
  <c r="BD1131" i="4" s="1"/>
  <c r="BB799" i="4"/>
  <c r="BD799" i="4" s="1"/>
  <c r="BB32" i="4"/>
  <c r="BD32" i="4" s="1"/>
  <c r="BB1114" i="4"/>
  <c r="BD1114" i="4" s="1"/>
  <c r="BB595" i="4"/>
  <c r="BD595" i="4" s="1"/>
  <c r="BH595" i="4" s="1"/>
  <c r="BB1379" i="4"/>
  <c r="BD1379" i="4" s="1"/>
  <c r="BB13" i="4"/>
  <c r="BD13" i="4" s="1"/>
  <c r="AO1416" i="4"/>
  <c r="AQ1416" i="4" s="1"/>
  <c r="AO1376" i="4"/>
  <c r="AQ1376" i="4" s="1"/>
  <c r="AO1208" i="4"/>
  <c r="AQ1208" i="4" s="1"/>
  <c r="AR1208" i="4" s="1"/>
  <c r="AO1393" i="4"/>
  <c r="AQ1393" i="4" s="1"/>
  <c r="AR1393" i="4" s="1"/>
  <c r="BB56" i="4"/>
  <c r="BD56" i="4" s="1"/>
  <c r="BB782" i="4"/>
  <c r="BD782" i="4" s="1"/>
  <c r="BB114" i="4"/>
  <c r="BD114" i="4" s="1"/>
  <c r="BB207" i="4"/>
  <c r="BD207" i="4" s="1"/>
  <c r="BB89" i="4"/>
  <c r="BD89" i="4" s="1"/>
  <c r="BB918" i="4"/>
  <c r="BD918" i="4" s="1"/>
  <c r="BB285" i="4"/>
  <c r="BD285" i="4" s="1"/>
  <c r="BB1101" i="4"/>
  <c r="BD1101" i="4" s="1"/>
  <c r="BB63" i="4"/>
  <c r="BD63" i="4" s="1"/>
  <c r="BB452" i="4"/>
  <c r="BD452" i="4" s="1"/>
  <c r="AO174" i="4"/>
  <c r="AQ174" i="4" s="1"/>
  <c r="AO180" i="4"/>
  <c r="AQ180" i="4" s="1"/>
  <c r="AO179" i="4"/>
  <c r="AQ179" i="4" s="1"/>
  <c r="AO87" i="4"/>
  <c r="AQ87" i="4" s="1"/>
  <c r="AO255" i="4"/>
  <c r="AQ255" i="4" s="1"/>
  <c r="AR255" i="4" s="1"/>
  <c r="BI255" i="4" s="1"/>
  <c r="BB590" i="4"/>
  <c r="BD590" i="4" s="1"/>
  <c r="BA728" i="4"/>
  <c r="AZ728" i="4"/>
  <c r="BA1141" i="4"/>
  <c r="AZ1141" i="4"/>
  <c r="AZ955" i="4"/>
  <c r="BB955" i="4" s="1"/>
  <c r="BD955" i="4" s="1"/>
  <c r="BA1280" i="4"/>
  <c r="AZ200" i="4"/>
  <c r="BB200" i="4" s="1"/>
  <c r="BD200" i="4" s="1"/>
  <c r="BA1337" i="4"/>
  <c r="BA59" i="4"/>
  <c r="BB59" i="4" s="1"/>
  <c r="BD59" i="4" s="1"/>
  <c r="AZ35" i="4"/>
  <c r="BB35" i="4" s="1"/>
  <c r="BD35" i="4" s="1"/>
  <c r="BE35" i="4" s="1"/>
  <c r="BF35" i="4" s="1"/>
  <c r="AZ217" i="4"/>
  <c r="AZ643" i="4"/>
  <c r="BA1044" i="4"/>
  <c r="BA975" i="4"/>
  <c r="BB975" i="4" s="1"/>
  <c r="BD975" i="4" s="1"/>
  <c r="BA199" i="4"/>
  <c r="BB199" i="4" s="1"/>
  <c r="BD199" i="4" s="1"/>
  <c r="BA320" i="4"/>
  <c r="AS896" i="4"/>
  <c r="BJ896" i="4" s="1"/>
  <c r="AS1440" i="4"/>
  <c r="AS1276" i="4"/>
  <c r="BJ1276" i="4" s="1"/>
  <c r="AN1456" i="4"/>
  <c r="AO1456" i="4" s="1"/>
  <c r="AQ1456" i="4" s="1"/>
  <c r="AR1456" i="4" s="1"/>
  <c r="AS1446" i="4"/>
  <c r="BJ1446" i="4" s="1"/>
  <c r="AZ1457" i="4"/>
  <c r="BB1457" i="4" s="1"/>
  <c r="BD1457" i="4" s="1"/>
  <c r="AS1008" i="4"/>
  <c r="AM1283" i="4"/>
  <c r="AO1283" i="4" s="1"/>
  <c r="AQ1283" i="4" s="1"/>
  <c r="AM1285" i="4"/>
  <c r="AO1285" i="4" s="1"/>
  <c r="AQ1285" i="4" s="1"/>
  <c r="AR1285" i="4" s="1"/>
  <c r="BI1285" i="4" s="1"/>
  <c r="AS730" i="4"/>
  <c r="BJ730" i="4" s="1"/>
  <c r="AS1405" i="4"/>
  <c r="AS1082" i="4"/>
  <c r="BJ1082" i="4" s="1"/>
  <c r="AS172" i="4"/>
  <c r="BJ172" i="4" s="1"/>
  <c r="BJ858" i="4"/>
  <c r="BA557" i="4"/>
  <c r="BB557" i="4" s="1"/>
  <c r="BD557" i="4" s="1"/>
  <c r="BJ606" i="4"/>
  <c r="AM436" i="4"/>
  <c r="AO436" i="4" s="1"/>
  <c r="AQ436" i="4" s="1"/>
  <c r="AM544" i="4"/>
  <c r="AO544" i="4" s="1"/>
  <c r="AQ544" i="4" s="1"/>
  <c r="AM903" i="4"/>
  <c r="AO903" i="4" s="1"/>
  <c r="AQ903" i="4" s="1"/>
  <c r="AP989" i="4"/>
  <c r="BA794" i="4"/>
  <c r="BB794" i="4" s="1"/>
  <c r="BD794" i="4" s="1"/>
  <c r="AM671" i="4"/>
  <c r="AM411" i="4"/>
  <c r="AM991" i="4"/>
  <c r="AM438" i="4"/>
  <c r="AM560" i="4"/>
  <c r="AM592" i="4"/>
  <c r="AO592" i="4" s="1"/>
  <c r="AQ592" i="4" s="1"/>
  <c r="AM635" i="4"/>
  <c r="AO635" i="4" s="1"/>
  <c r="AQ635" i="4" s="1"/>
  <c r="AR635" i="4" s="1"/>
  <c r="AM1192" i="4"/>
  <c r="AS1308" i="4"/>
  <c r="BJ1308" i="4" s="1"/>
  <c r="AN927" i="4"/>
  <c r="AO927" i="4" s="1"/>
  <c r="AQ927" i="4" s="1"/>
  <c r="AR927" i="4" s="1"/>
  <c r="BI927" i="4" s="1"/>
  <c r="AM1248" i="4"/>
  <c r="AO1248" i="4" s="1"/>
  <c r="AQ1248" i="4" s="1"/>
  <c r="BA1362" i="4"/>
  <c r="BB1362" i="4" s="1"/>
  <c r="BD1362" i="4" s="1"/>
  <c r="AM1109" i="4"/>
  <c r="AO1109" i="4" s="1"/>
  <c r="AQ1109" i="4" s="1"/>
  <c r="AZ1318" i="4"/>
  <c r="BB1318" i="4" s="1"/>
  <c r="BD1318" i="4" s="1"/>
  <c r="BA476" i="4"/>
  <c r="BA520" i="4"/>
  <c r="AZ517" i="4"/>
  <c r="BB517" i="4" s="1"/>
  <c r="BD517" i="4" s="1"/>
  <c r="BA543" i="4"/>
  <c r="BA438" i="4"/>
  <c r="BA627" i="4"/>
  <c r="BB627" i="4" s="1"/>
  <c r="BD627" i="4" s="1"/>
  <c r="BA390" i="4"/>
  <c r="BA615" i="4"/>
  <c r="BB615" i="4" s="1"/>
  <c r="BD615" i="4" s="1"/>
  <c r="BA1289" i="4"/>
  <c r="AZ887" i="4"/>
  <c r="BB887" i="4" s="1"/>
  <c r="BD887" i="4" s="1"/>
  <c r="AZ375" i="4"/>
  <c r="BB375" i="4" s="1"/>
  <c r="BD375" i="4" s="1"/>
  <c r="AZ261" i="4"/>
  <c r="BB261" i="4" s="1"/>
  <c r="BD261" i="4" s="1"/>
  <c r="AZ950" i="4"/>
  <c r="BA964" i="4"/>
  <c r="BB964" i="4" s="1"/>
  <c r="BD964" i="4" s="1"/>
  <c r="AS1251" i="4"/>
  <c r="AS981" i="4"/>
  <c r="BJ981" i="4" s="1"/>
  <c r="BA1104" i="4"/>
  <c r="AS1449" i="4"/>
  <c r="AS1138" i="4"/>
  <c r="BJ1138" i="4" s="1"/>
  <c r="AN1141" i="4"/>
  <c r="AS1327" i="4"/>
  <c r="AS1331" i="4"/>
  <c r="BF1331" i="4" s="1"/>
  <c r="BG1331" i="4" s="1"/>
  <c r="BJ1331" i="4" s="1"/>
  <c r="AS165" i="4"/>
  <c r="AS1149" i="4"/>
  <c r="AS1425" i="4"/>
  <c r="AN190" i="4"/>
  <c r="AO190" i="4" s="1"/>
  <c r="AQ190" i="4" s="1"/>
  <c r="AS453" i="4"/>
  <c r="BJ453" i="4" s="1"/>
  <c r="AN953" i="4"/>
  <c r="AS205" i="4"/>
  <c r="BJ205" i="4" s="1"/>
  <c r="AS551" i="4"/>
  <c r="AS119" i="4"/>
  <c r="AS507" i="4"/>
  <c r="BJ507" i="4" s="1"/>
  <c r="AS1084" i="4"/>
  <c r="BJ1084" i="4" s="1"/>
  <c r="AS769" i="4"/>
  <c r="BJ769" i="4" s="1"/>
  <c r="BA144" i="4"/>
  <c r="BB144" i="4" s="1"/>
  <c r="BD144" i="4" s="1"/>
  <c r="AS1300" i="4"/>
  <c r="BJ1300" i="4" s="1"/>
  <c r="AS339" i="4"/>
  <c r="BJ339" i="4" s="1"/>
  <c r="AS855" i="4"/>
  <c r="BA1260" i="4"/>
  <c r="BB1260" i="4" s="1"/>
  <c r="BD1260" i="4" s="1"/>
  <c r="BJ812" i="4"/>
  <c r="BA1261" i="4"/>
  <c r="BB1261" i="4" s="1"/>
  <c r="BD1261" i="4" s="1"/>
  <c r="AS704" i="4"/>
  <c r="BJ704" i="4" s="1"/>
  <c r="AM1038" i="4"/>
  <c r="AO1038" i="4" s="1"/>
  <c r="AQ1038" i="4" s="1"/>
  <c r="AM27" i="4"/>
  <c r="AO27" i="4" s="1"/>
  <c r="AQ27" i="4" s="1"/>
  <c r="AR27" i="4" s="1"/>
  <c r="BI27" i="4" s="1"/>
  <c r="AP585" i="4"/>
  <c r="AM1272" i="4"/>
  <c r="AO1272" i="4" s="1"/>
  <c r="AQ1272" i="4" s="1"/>
  <c r="AS1293" i="4"/>
  <c r="AS931" i="4"/>
  <c r="BJ931" i="4" s="1"/>
  <c r="AS188" i="4"/>
  <c r="BJ188" i="4" s="1"/>
  <c r="AN976" i="4"/>
  <c r="AS391" i="4"/>
  <c r="BJ391" i="4" s="1"/>
  <c r="AS609" i="4"/>
  <c r="BJ609" i="4" s="1"/>
  <c r="AM490" i="4"/>
  <c r="AO490" i="4" s="1"/>
  <c r="AQ490" i="4" s="1"/>
  <c r="AR490" i="4" s="1"/>
  <c r="BI490" i="4" s="1"/>
  <c r="AM758" i="4"/>
  <c r="AO758" i="4" s="1"/>
  <c r="AQ758" i="4" s="1"/>
  <c r="AM610" i="4"/>
  <c r="AO610" i="4" s="1"/>
  <c r="AQ610" i="4" s="1"/>
  <c r="AR610" i="4" s="1"/>
  <c r="AM1030" i="4"/>
  <c r="AO1030" i="4" s="1"/>
  <c r="AQ1030" i="4" s="1"/>
  <c r="AN1347" i="4"/>
  <c r="BA1433" i="4"/>
  <c r="BA1456" i="4"/>
  <c r="BB1456" i="4" s="1"/>
  <c r="BD1456" i="4" s="1"/>
  <c r="AZ1282" i="4"/>
  <c r="AZ1212" i="4"/>
  <c r="BB1212" i="4" s="1"/>
  <c r="BD1212" i="4" s="1"/>
  <c r="AZ851" i="4"/>
  <c r="BB851" i="4" s="1"/>
  <c r="BD851" i="4" s="1"/>
  <c r="BH851" i="4" s="1"/>
  <c r="AZ1033" i="4"/>
  <c r="BA1200" i="4"/>
  <c r="BB1200" i="4" s="1"/>
  <c r="BD1200" i="4" s="1"/>
  <c r="AZ310" i="4"/>
  <c r="BA963" i="4"/>
  <c r="BB963" i="4" s="1"/>
  <c r="BD963" i="4" s="1"/>
  <c r="BA116" i="4"/>
  <c r="BB116" i="4" s="1"/>
  <c r="BD116" i="4" s="1"/>
  <c r="BA366" i="4"/>
  <c r="BA122" i="4"/>
  <c r="AZ85" i="4"/>
  <c r="BB85" i="4" s="1"/>
  <c r="BD85" i="4" s="1"/>
  <c r="BA838" i="4"/>
  <c r="BB838" i="4" s="1"/>
  <c r="BD838" i="4" s="1"/>
  <c r="BA361" i="4"/>
  <c r="AZ989" i="4"/>
  <c r="BB989" i="4" s="1"/>
  <c r="BD989" i="4" s="1"/>
  <c r="AZ576" i="4"/>
  <c r="BB576" i="4" s="1"/>
  <c r="BD576" i="4" s="1"/>
  <c r="AZ579" i="4"/>
  <c r="AZ746" i="4"/>
  <c r="BB746" i="4" s="1"/>
  <c r="BD746" i="4" s="1"/>
  <c r="BA413" i="4"/>
  <c r="BA795" i="4"/>
  <c r="BA347" i="4"/>
  <c r="BB347" i="4" s="1"/>
  <c r="BD347" i="4" s="1"/>
  <c r="BA128" i="4"/>
  <c r="BB128" i="4" s="1"/>
  <c r="BD128" i="4" s="1"/>
  <c r="BA270" i="4"/>
  <c r="AN1432" i="4"/>
  <c r="AN1102" i="4"/>
  <c r="AO1102" i="4" s="1"/>
  <c r="AQ1102" i="4" s="1"/>
  <c r="BJ1318" i="4"/>
  <c r="AN969" i="4"/>
  <c r="AN1097" i="4"/>
  <c r="AM166" i="4"/>
  <c r="AO166" i="4" s="1"/>
  <c r="AQ166" i="4" s="1"/>
  <c r="AM191" i="4"/>
  <c r="AO191" i="4" s="1"/>
  <c r="AQ191" i="4" s="1"/>
  <c r="AM273" i="4"/>
  <c r="AS1267" i="4"/>
  <c r="BJ1267" i="4" s="1"/>
  <c r="AS622" i="4"/>
  <c r="BJ622" i="4" s="1"/>
  <c r="AN1031" i="4"/>
  <c r="AO1031" i="4" s="1"/>
  <c r="AQ1031" i="4" s="1"/>
  <c r="AR1031" i="4" s="1"/>
  <c r="AS313" i="4"/>
  <c r="AP789" i="4"/>
  <c r="AS314" i="4"/>
  <c r="AM589" i="4"/>
  <c r="AO589" i="4" s="1"/>
  <c r="AQ589" i="4" s="1"/>
  <c r="AS315" i="4"/>
  <c r="BJ315" i="4" s="1"/>
  <c r="AS836" i="4"/>
  <c r="BJ836" i="4" s="1"/>
  <c r="AS329" i="4"/>
  <c r="AS1203" i="4"/>
  <c r="BJ1203" i="4" s="1"/>
  <c r="BJ26" i="4"/>
  <c r="AS845" i="4"/>
  <c r="AM585" i="4"/>
  <c r="AM808" i="4"/>
  <c r="AO808" i="4" s="1"/>
  <c r="AQ808" i="4" s="1"/>
  <c r="AR808" i="4" s="1"/>
  <c r="BI808" i="4" s="1"/>
  <c r="AS220" i="4"/>
  <c r="BA220" i="4"/>
  <c r="BB220" i="4" s="1"/>
  <c r="BD220" i="4" s="1"/>
  <c r="AS302" i="4"/>
  <c r="BJ302" i="4" s="1"/>
  <c r="AS406" i="4"/>
  <c r="AM698" i="4"/>
  <c r="AO698" i="4" s="1"/>
  <c r="AQ698" i="4" s="1"/>
  <c r="AS1220" i="4"/>
  <c r="AS1196" i="4"/>
  <c r="BJ1196" i="4" s="1"/>
  <c r="AS1237" i="4"/>
  <c r="AN1090" i="4"/>
  <c r="AS240" i="4"/>
  <c r="BJ240" i="4" s="1"/>
  <c r="AN383" i="4"/>
  <c r="AO383" i="4" s="1"/>
  <c r="AQ383" i="4" s="1"/>
  <c r="AR383" i="4" s="1"/>
  <c r="AM467" i="4"/>
  <c r="AS853" i="4"/>
  <c r="BJ853" i="4" s="1"/>
  <c r="AS1355" i="4"/>
  <c r="BJ1355" i="4" s="1"/>
  <c r="BA1244" i="4"/>
  <c r="BB1244" i="4" s="1"/>
  <c r="BD1244" i="4" s="1"/>
  <c r="BA796" i="4"/>
  <c r="BB796" i="4" s="1"/>
  <c r="BD796" i="4" s="1"/>
  <c r="BA667" i="4"/>
  <c r="BA1061" i="4"/>
  <c r="BA1240" i="4"/>
  <c r="BB1240" i="4" s="1"/>
  <c r="BD1240" i="4" s="1"/>
  <c r="BA37" i="4"/>
  <c r="BA243" i="4"/>
  <c r="BB243" i="4" s="1"/>
  <c r="BD243" i="4" s="1"/>
  <c r="BA20" i="4"/>
  <c r="BA1083" i="4"/>
  <c r="BB1083" i="4" s="1"/>
  <c r="BD1083" i="4" s="1"/>
  <c r="BA1245" i="4"/>
  <c r="BB1245" i="4" s="1"/>
  <c r="BD1245" i="4" s="1"/>
  <c r="BA65" i="4"/>
  <c r="BB65" i="4" s="1"/>
  <c r="BD65" i="4" s="1"/>
  <c r="BA779" i="4"/>
  <c r="BA121" i="4"/>
  <c r="BB121" i="4" s="1"/>
  <c r="BD121" i="4" s="1"/>
  <c r="BA309" i="4"/>
  <c r="BB309" i="4" s="1"/>
  <c r="BD309" i="4" s="1"/>
  <c r="BA531" i="4"/>
  <c r="BA780" i="4"/>
  <c r="BB780" i="4" s="1"/>
  <c r="BD780" i="4" s="1"/>
  <c r="AZ518" i="4"/>
  <c r="BA958" i="4"/>
  <c r="BA991" i="4"/>
  <c r="BA351" i="4"/>
  <c r="BB351" i="4" s="1"/>
  <c r="BD351" i="4" s="1"/>
  <c r="BA234" i="4"/>
  <c r="BA29" i="4"/>
  <c r="BA494" i="4"/>
  <c r="BA46" i="4"/>
  <c r="BA47" i="4"/>
  <c r="BB47" i="4" s="1"/>
  <c r="BD47" i="4" s="1"/>
  <c r="BA645" i="4"/>
  <c r="BB645" i="4" s="1"/>
  <c r="BD645" i="4" s="1"/>
  <c r="AZ791" i="4"/>
  <c r="BB791" i="4" s="1"/>
  <c r="BD791" i="4" s="1"/>
  <c r="BA487" i="4"/>
  <c r="AZ237" i="4"/>
  <c r="BB237" i="4" s="1"/>
  <c r="BD237" i="4" s="1"/>
  <c r="AZ409" i="4"/>
  <c r="AZ286" i="4"/>
  <c r="BA1399" i="4"/>
  <c r="AS889" i="4"/>
  <c r="BJ889" i="4" s="1"/>
  <c r="AS1249" i="4"/>
  <c r="AS1373" i="4"/>
  <c r="BJ1373" i="4" s="1"/>
  <c r="BA1435" i="4"/>
  <c r="BB1435" i="4" s="1"/>
  <c r="BD1435" i="4" s="1"/>
  <c r="AS1436" i="4"/>
  <c r="BA1436" i="4"/>
  <c r="AS1393" i="4"/>
  <c r="AZ1277" i="4"/>
  <c r="BB1277" i="4" s="1"/>
  <c r="BD1277" i="4" s="1"/>
  <c r="AS1279" i="4"/>
  <c r="BA1279" i="4"/>
  <c r="AS1458" i="4"/>
  <c r="BA1458" i="4"/>
  <c r="AM1132" i="4"/>
  <c r="AO1132" i="4" s="1"/>
  <c r="AQ1132" i="4" s="1"/>
  <c r="AR1132" i="4" s="1"/>
  <c r="BI1132" i="4" s="1"/>
  <c r="AS1206" i="4"/>
  <c r="BJ1206" i="4" s="1"/>
  <c r="AS1210" i="4"/>
  <c r="BJ1210" i="4" s="1"/>
  <c r="AS1213" i="4"/>
  <c r="BJ1213" i="4" s="1"/>
  <c r="AN1095" i="4"/>
  <c r="AO1095" i="4" s="1"/>
  <c r="AQ1095" i="4" s="1"/>
  <c r="AS1166" i="4"/>
  <c r="BJ1166" i="4" s="1"/>
  <c r="AS616" i="4"/>
  <c r="BJ616" i="4" s="1"/>
  <c r="AM77" i="4"/>
  <c r="AO77" i="4" s="1"/>
  <c r="AQ77" i="4" s="1"/>
  <c r="AS1162" i="4"/>
  <c r="AP1339" i="4"/>
  <c r="AM142" i="4"/>
  <c r="AN1061" i="4"/>
  <c r="AO1061" i="4" s="1"/>
  <c r="AQ1061" i="4" s="1"/>
  <c r="AR1061" i="4" s="1"/>
  <c r="AS20" i="4"/>
  <c r="AS1184" i="4"/>
  <c r="AP313" i="4"/>
  <c r="BA811" i="4"/>
  <c r="BB811" i="4" s="1"/>
  <c r="BD811" i="4" s="1"/>
  <c r="AS85" i="4"/>
  <c r="BJ85" i="4" s="1"/>
  <c r="AM520" i="4"/>
  <c r="AO520" i="4" s="1"/>
  <c r="AQ520" i="4" s="1"/>
  <c r="AM95" i="4"/>
  <c r="BA824" i="4"/>
  <c r="BB824" i="4" s="1"/>
  <c r="BD824" i="4" s="1"/>
  <c r="AS1288" i="4"/>
  <c r="BJ1288" i="4" s="1"/>
  <c r="AS825" i="4"/>
  <c r="BJ825" i="4" s="1"/>
  <c r="AS939" i="4"/>
  <c r="BJ939" i="4" s="1"/>
  <c r="AP336" i="4"/>
  <c r="AP917" i="4"/>
  <c r="AP515" i="4"/>
  <c r="AM48" i="4"/>
  <c r="AO48" i="4" s="1"/>
  <c r="AQ48" i="4" s="1"/>
  <c r="BH790" i="4"/>
  <c r="BE790" i="4"/>
  <c r="BF790" i="4" s="1"/>
  <c r="BH787" i="4"/>
  <c r="BE787" i="4"/>
  <c r="BJ1242" i="4"/>
  <c r="BE281" i="4"/>
  <c r="BJ1364" i="4"/>
  <c r="BB1292" i="4"/>
  <c r="BD1292" i="4" s="1"/>
  <c r="AO570" i="4"/>
  <c r="AQ570" i="4" s="1"/>
  <c r="BB160" i="4"/>
  <c r="BD160" i="4" s="1"/>
  <c r="BJ1212" i="4"/>
  <c r="AO1348" i="4"/>
  <c r="AQ1348" i="4" s="1"/>
  <c r="AR1348" i="4" s="1"/>
  <c r="BI1348" i="4" s="1"/>
  <c r="AO145" i="4"/>
  <c r="AQ145" i="4" s="1"/>
  <c r="AO1050" i="4"/>
  <c r="AQ1050" i="4" s="1"/>
  <c r="AR1050" i="4" s="1"/>
  <c r="BI1050" i="4" s="1"/>
  <c r="BB470" i="4"/>
  <c r="BD470" i="4" s="1"/>
  <c r="AO893" i="4"/>
  <c r="AQ893" i="4" s="1"/>
  <c r="BB1239" i="4"/>
  <c r="BD1239" i="4" s="1"/>
  <c r="BB911" i="4"/>
  <c r="BD911" i="4" s="1"/>
  <c r="BB691" i="4"/>
  <c r="BD691" i="4" s="1"/>
  <c r="BB1026" i="4"/>
  <c r="BD1026" i="4" s="1"/>
  <c r="BB601" i="4"/>
  <c r="BD601" i="4" s="1"/>
  <c r="BB74" i="4"/>
  <c r="BD74" i="4" s="1"/>
  <c r="BB807" i="4"/>
  <c r="BD807" i="4" s="1"/>
  <c r="BB1017" i="4"/>
  <c r="BD1017" i="4" s="1"/>
  <c r="BB1040" i="4"/>
  <c r="BD1040" i="4" s="1"/>
  <c r="BJ1400" i="4"/>
  <c r="AO952" i="4"/>
  <c r="AQ952" i="4" s="1"/>
  <c r="AR952" i="4" s="1"/>
  <c r="BB1453" i="4"/>
  <c r="BD1453" i="4" s="1"/>
  <c r="AO1405" i="4"/>
  <c r="AQ1405" i="4" s="1"/>
  <c r="AO1373" i="4"/>
  <c r="AQ1373" i="4" s="1"/>
  <c r="AR1373" i="4" s="1"/>
  <c r="AO888" i="4"/>
  <c r="AQ888" i="4" s="1"/>
  <c r="AR888" i="4" s="1"/>
  <c r="AO1165" i="4"/>
  <c r="AQ1165" i="4" s="1"/>
  <c r="AO1019" i="4"/>
  <c r="AQ1019" i="4" s="1"/>
  <c r="AO1138" i="4"/>
  <c r="AQ1138" i="4" s="1"/>
  <c r="AR1138" i="4" s="1"/>
  <c r="BI1138" i="4" s="1"/>
  <c r="AO1008" i="4"/>
  <c r="AQ1008" i="4" s="1"/>
  <c r="AR1008" i="4" s="1"/>
  <c r="BB869" i="4"/>
  <c r="BD869" i="4" s="1"/>
  <c r="BB415" i="4"/>
  <c r="BD415" i="4" s="1"/>
  <c r="BH415" i="4" s="1"/>
  <c r="BB1167" i="4"/>
  <c r="BD1167" i="4" s="1"/>
  <c r="BB84" i="4"/>
  <c r="BD84" i="4" s="1"/>
  <c r="BB912" i="4"/>
  <c r="BD912" i="4" s="1"/>
  <c r="BB100" i="4"/>
  <c r="BD100" i="4" s="1"/>
  <c r="BB969" i="4"/>
  <c r="BD969" i="4" s="1"/>
  <c r="BB922" i="4"/>
  <c r="BD922" i="4" s="1"/>
  <c r="BB187" i="4"/>
  <c r="BD187" i="4" s="1"/>
  <c r="BB1370" i="4"/>
  <c r="BD1370" i="4" s="1"/>
  <c r="BH1370" i="4" s="1"/>
  <c r="BB861" i="4"/>
  <c r="BD861" i="4" s="1"/>
  <c r="BB241" i="4"/>
  <c r="BD241" i="4" s="1"/>
  <c r="BH788" i="4"/>
  <c r="BH3" i="4"/>
  <c r="AO1045" i="4"/>
  <c r="AQ1045" i="4" s="1"/>
  <c r="AO934" i="4"/>
  <c r="AQ934" i="4" s="1"/>
  <c r="AO1230" i="4"/>
  <c r="AQ1230" i="4" s="1"/>
  <c r="AO303" i="4"/>
  <c r="AQ303" i="4" s="1"/>
  <c r="AR303" i="4" s="1"/>
  <c r="BI303" i="4" s="1"/>
  <c r="AO237" i="4"/>
  <c r="AQ237" i="4" s="1"/>
  <c r="AR237" i="4" s="1"/>
  <c r="AO152" i="4"/>
  <c r="AQ152" i="4" s="1"/>
  <c r="AO601" i="4"/>
  <c r="AQ601" i="4" s="1"/>
  <c r="AO1310" i="4"/>
  <c r="AQ1310" i="4" s="1"/>
  <c r="AO173" i="4"/>
  <c r="AQ173" i="4" s="1"/>
  <c r="BA1459" i="4"/>
  <c r="BB1459" i="4" s="1"/>
  <c r="BD1459" i="4" s="1"/>
  <c r="BA1427" i="4"/>
  <c r="BA1282" i="4"/>
  <c r="BA967" i="4"/>
  <c r="BA1011" i="4"/>
  <c r="BA949" i="4"/>
  <c r="BA999" i="4"/>
  <c r="BB999" i="4" s="1"/>
  <c r="BD999" i="4" s="1"/>
  <c r="BA1134" i="4"/>
  <c r="BA1135" i="4"/>
  <c r="BA1205" i="4"/>
  <c r="BB1205" i="4" s="1"/>
  <c r="BD1205" i="4" s="1"/>
  <c r="BA1210" i="4"/>
  <c r="BA1213" i="4"/>
  <c r="BB1213" i="4" s="1"/>
  <c r="BD1213" i="4" s="1"/>
  <c r="BA139" i="4"/>
  <c r="BA1055" i="4"/>
  <c r="BB1055" i="4" s="1"/>
  <c r="BD1055" i="4" s="1"/>
  <c r="BA1078" i="4"/>
  <c r="BB1078" i="4" s="1"/>
  <c r="BD1078" i="4" s="1"/>
  <c r="AZ801" i="4"/>
  <c r="AZ1263" i="4"/>
  <c r="BA72" i="4"/>
  <c r="BA763" i="4"/>
  <c r="BB763" i="4" s="1"/>
  <c r="BD763" i="4" s="1"/>
  <c r="AZ777" i="4"/>
  <c r="BA508" i="4"/>
  <c r="BA803" i="4"/>
  <c r="BB803" i="4" s="1"/>
  <c r="BD803" i="4" s="1"/>
  <c r="BA971" i="4"/>
  <c r="BB971" i="4" s="1"/>
  <c r="BD971" i="4" s="1"/>
  <c r="BA664" i="4"/>
  <c r="BA804" i="4"/>
  <c r="BA538" i="4"/>
  <c r="BB538" i="4" s="1"/>
  <c r="BD538" i="4" s="1"/>
  <c r="AZ334" i="4"/>
  <c r="AZ1034" i="4"/>
  <c r="BB1034" i="4" s="1"/>
  <c r="BD1034" i="4" s="1"/>
  <c r="AZ471" i="4"/>
  <c r="BB471" i="4" s="1"/>
  <c r="BD471" i="4" s="1"/>
  <c r="BA472" i="4"/>
  <c r="BB472" i="4" s="1"/>
  <c r="BD472" i="4" s="1"/>
  <c r="AZ1098" i="4"/>
  <c r="AZ94" i="4"/>
  <c r="BB94" i="4" s="1"/>
  <c r="BD94" i="4" s="1"/>
  <c r="AZ693" i="4"/>
  <c r="BB693" i="4" s="1"/>
  <c r="BD693" i="4" s="1"/>
  <c r="BA352" i="4"/>
  <c r="BB352" i="4" s="1"/>
  <c r="BD352" i="4" s="1"/>
  <c r="BA154" i="4"/>
  <c r="BA181" i="4"/>
  <c r="BA182" i="4"/>
  <c r="AZ659" i="4"/>
  <c r="AZ669" i="4"/>
  <c r="BB669" i="4" s="1"/>
  <c r="BD669" i="4" s="1"/>
  <c r="BA1066" i="4"/>
  <c r="BB1066" i="4" s="1"/>
  <c r="BD1066" i="4" s="1"/>
  <c r="BA596" i="4"/>
  <c r="BA829" i="4"/>
  <c r="BA416" i="4"/>
  <c r="BA613" i="4"/>
  <c r="BB613" i="4" s="1"/>
  <c r="BD613" i="4" s="1"/>
  <c r="AZ1201" i="4"/>
  <c r="AZ349" i="4"/>
  <c r="BB349" i="4" s="1"/>
  <c r="BD349" i="4" s="1"/>
  <c r="BA586" i="4"/>
  <c r="BA1288" i="4"/>
  <c r="AZ813" i="4"/>
  <c r="BB813" i="4" s="1"/>
  <c r="BD813" i="4" s="1"/>
  <c r="BA577" i="4"/>
  <c r="BA61" i="4"/>
  <c r="BB61" i="4" s="1"/>
  <c r="BD61" i="4" s="1"/>
  <c r="BA71" i="4"/>
  <c r="BB71" i="4" s="1"/>
  <c r="BD71" i="4" s="1"/>
  <c r="BB278" i="4"/>
  <c r="BD278" i="4" s="1"/>
  <c r="BA977" i="4"/>
  <c r="BA978" i="4"/>
  <c r="AZ1431" i="4"/>
  <c r="BB1431" i="4" s="1"/>
  <c r="BD1431" i="4" s="1"/>
  <c r="AZ983" i="4"/>
  <c r="BB983" i="4" s="1"/>
  <c r="BD983" i="4" s="1"/>
  <c r="AZ985" i="4"/>
  <c r="BB985" i="4" s="1"/>
  <c r="BD985" i="4" s="1"/>
  <c r="AZ1440" i="4"/>
  <c r="AZ1280" i="4"/>
  <c r="BA1375" i="4"/>
  <c r="BA1376" i="4"/>
  <c r="BA1380" i="4"/>
  <c r="BA527" i="4"/>
  <c r="BB527" i="4" s="1"/>
  <c r="BD527" i="4" s="1"/>
  <c r="AZ617" i="4"/>
  <c r="BA618" i="4"/>
  <c r="AZ193" i="4"/>
  <c r="AZ456" i="4"/>
  <c r="BB456" i="4" s="1"/>
  <c r="BD456" i="4" s="1"/>
  <c r="AZ274" i="4"/>
  <c r="BA1163" i="4"/>
  <c r="BB1163" i="4" s="1"/>
  <c r="BD1163" i="4" s="1"/>
  <c r="BA677" i="4"/>
  <c r="AZ37" i="4"/>
  <c r="AZ512" i="4"/>
  <c r="BB512" i="4" s="1"/>
  <c r="BD512" i="4" s="1"/>
  <c r="AZ20" i="4"/>
  <c r="AZ313" i="4"/>
  <c r="BB313" i="4" s="1"/>
  <c r="BD313" i="4" s="1"/>
  <c r="AZ789" i="4"/>
  <c r="BA546" i="4"/>
  <c r="BB546" i="4" s="1"/>
  <c r="BD546" i="4" s="1"/>
  <c r="BA973" i="4"/>
  <c r="BB973" i="4" s="1"/>
  <c r="BD973" i="4" s="1"/>
  <c r="AZ1299" i="4"/>
  <c r="AZ771" i="4"/>
  <c r="AZ542" i="4"/>
  <c r="BB542" i="4" s="1"/>
  <c r="BD542" i="4" s="1"/>
  <c r="BA847" i="4"/>
  <c r="BA1259" i="4"/>
  <c r="BB1259" i="4" s="1"/>
  <c r="BD1259" i="4" s="1"/>
  <c r="AZ1290" i="4"/>
  <c r="BB1290" i="4" s="1"/>
  <c r="BD1290" i="4" s="1"/>
  <c r="BA844" i="4"/>
  <c r="AO922" i="4"/>
  <c r="AQ922" i="4" s="1"/>
  <c r="AO46" i="4"/>
  <c r="AQ46" i="4" s="1"/>
  <c r="AR46" i="4" s="1"/>
  <c r="AO385" i="4"/>
  <c r="AQ385" i="4" s="1"/>
  <c r="BB632" i="4"/>
  <c r="BD632" i="4" s="1"/>
  <c r="BB677" i="4"/>
  <c r="BD677" i="4" s="1"/>
  <c r="BA423" i="4"/>
  <c r="BA1203" i="4"/>
  <c r="AZ129" i="4"/>
  <c r="BB129" i="4" s="1"/>
  <c r="BD129" i="4" s="1"/>
  <c r="AZ543" i="4"/>
  <c r="BA845" i="4"/>
  <c r="BA625" i="4"/>
  <c r="BA565" i="4"/>
  <c r="BA903" i="4"/>
  <c r="BA130" i="4"/>
  <c r="BA1142" i="4"/>
  <c r="BB1142" i="4" s="1"/>
  <c r="BD1142" i="4" s="1"/>
  <c r="BA604" i="4"/>
  <c r="BB604" i="4" s="1"/>
  <c r="BD604" i="4" s="1"/>
  <c r="AZ437" i="4"/>
  <c r="BB437" i="4" s="1"/>
  <c r="BD437" i="4" s="1"/>
  <c r="AZ772" i="4"/>
  <c r="BA1434" i="4"/>
  <c r="BB1434" i="4" s="1"/>
  <c r="BD1434" i="4" s="1"/>
  <c r="BA981" i="4"/>
  <c r="BB981" i="4" s="1"/>
  <c r="BD981" i="4" s="1"/>
  <c r="BA896" i="4"/>
  <c r="BA898" i="4"/>
  <c r="BA1439" i="4"/>
  <c r="BA986" i="4"/>
  <c r="AZ1380" i="4"/>
  <c r="AZ1404" i="4"/>
  <c r="BB1404" i="4" s="1"/>
  <c r="BD1404" i="4" s="1"/>
  <c r="BE1404" i="4" s="1"/>
  <c r="BF1404" i="4" s="1"/>
  <c r="BA77" i="4"/>
  <c r="BB77" i="4" s="1"/>
  <c r="BD77" i="4" s="1"/>
  <c r="AZ139" i="4"/>
  <c r="BA274" i="4"/>
  <c r="BA522" i="4"/>
  <c r="AZ764" i="4"/>
  <c r="AZ970" i="4"/>
  <c r="BA176" i="4"/>
  <c r="BB176" i="4" s="1"/>
  <c r="BD176" i="4" s="1"/>
  <c r="AZ143" i="4"/>
  <c r="BB143" i="4" s="1"/>
  <c r="BD143" i="4" s="1"/>
  <c r="AZ410" i="4"/>
  <c r="BB410" i="4" s="1"/>
  <c r="BD410" i="4" s="1"/>
  <c r="AZ1159" i="4"/>
  <c r="BB1159" i="4" s="1"/>
  <c r="BD1159" i="4" s="1"/>
  <c r="BA1304" i="4"/>
  <c r="BB1304" i="4" s="1"/>
  <c r="BD1304" i="4" s="1"/>
  <c r="BA784" i="4"/>
  <c r="BA359" i="4"/>
  <c r="AZ461" i="4"/>
  <c r="BA655" i="4"/>
  <c r="BA439" i="4"/>
  <c r="BA396" i="4"/>
  <c r="BB396" i="4" s="1"/>
  <c r="BD396" i="4" s="1"/>
  <c r="BA369" i="4"/>
  <c r="BB369" i="4" s="1"/>
  <c r="BD369" i="4" s="1"/>
  <c r="BA222" i="4"/>
  <c r="BA102" i="4"/>
  <c r="BB102" i="4" s="1"/>
  <c r="BD102" i="4" s="1"/>
  <c r="BA505" i="4"/>
  <c r="BB505" i="4" s="1"/>
  <c r="BD505" i="4" s="1"/>
  <c r="BA111" i="4"/>
  <c r="AZ502" i="4"/>
  <c r="BA215" i="4"/>
  <c r="BA379" i="4"/>
  <c r="BA227" i="4"/>
  <c r="BB227" i="4" s="1"/>
  <c r="BD227" i="4" s="1"/>
  <c r="BA299" i="4"/>
  <c r="BA217" i="4"/>
  <c r="BA113" i="4"/>
  <c r="BA104" i="4"/>
  <c r="BB104" i="4" s="1"/>
  <c r="BD104" i="4" s="1"/>
  <c r="BA218" i="4"/>
  <c r="BA302" i="4"/>
  <c r="BA395" i="4"/>
  <c r="BA312" i="4"/>
  <c r="BA39" i="4"/>
  <c r="BA781" i="4"/>
  <c r="BB781" i="4" s="1"/>
  <c r="BD781" i="4" s="1"/>
  <c r="BA842" i="4"/>
  <c r="AZ173" i="4"/>
  <c r="AZ1305" i="4"/>
  <c r="BB1305" i="4" s="1"/>
  <c r="BD1305" i="4" s="1"/>
  <c r="BA92" i="4"/>
  <c r="BA714" i="4"/>
  <c r="BA511" i="4"/>
  <c r="BB511" i="4" s="1"/>
  <c r="BD511" i="4" s="1"/>
  <c r="BA709" i="4"/>
  <c r="BA917" i="4"/>
  <c r="BB917" i="4" s="1"/>
  <c r="BD917" i="4" s="1"/>
  <c r="AZ593" i="4"/>
  <c r="AM1455" i="4"/>
  <c r="AO1455" i="4" s="1"/>
  <c r="AQ1455" i="4" s="1"/>
  <c r="AR1455" i="4" s="1"/>
  <c r="AS1392" i="4"/>
  <c r="AM1436" i="4"/>
  <c r="AS985" i="4"/>
  <c r="BJ985" i="4" s="1"/>
  <c r="AS899" i="4"/>
  <c r="BJ899" i="4" s="1"/>
  <c r="AS900" i="4"/>
  <c r="AN1317" i="4"/>
  <c r="AN1318" i="4"/>
  <c r="AN1426" i="4"/>
  <c r="AO1426" i="4" s="1"/>
  <c r="AQ1426" i="4" s="1"/>
  <c r="AR1426" i="4" s="1"/>
  <c r="BI1426" i="4" s="1"/>
  <c r="AN1427" i="4"/>
  <c r="AN1284" i="4"/>
  <c r="AO1284" i="4" s="1"/>
  <c r="AQ1284" i="4" s="1"/>
  <c r="AN1133" i="4"/>
  <c r="AO1133" i="4" s="1"/>
  <c r="AQ1133" i="4" s="1"/>
  <c r="AR1133" i="4" s="1"/>
  <c r="AS1137" i="4"/>
  <c r="BJ1137" i="4" s="1"/>
  <c r="AP864" i="4"/>
  <c r="AS1205" i="4"/>
  <c r="BJ1205" i="4" s="1"/>
  <c r="AS1118" i="4"/>
  <c r="AS866" i="4"/>
  <c r="BJ866" i="4" s="1"/>
  <c r="AN1096" i="4"/>
  <c r="AS1096" i="4"/>
  <c r="AS1143" i="4"/>
  <c r="AN163" i="4"/>
  <c r="AS529" i="4"/>
  <c r="AM1370" i="4"/>
  <c r="AO1370" i="4" s="1"/>
  <c r="AQ1370" i="4" s="1"/>
  <c r="AS674" i="4"/>
  <c r="BJ674" i="4" s="1"/>
  <c r="AP403" i="4"/>
  <c r="AS1174" i="4"/>
  <c r="AP1296" i="4"/>
  <c r="BJ779" i="4"/>
  <c r="AP1186" i="4"/>
  <c r="AZ198" i="4"/>
  <c r="BB198" i="4" s="1"/>
  <c r="BD198" i="4" s="1"/>
  <c r="AZ723" i="4"/>
  <c r="AZ607" i="4"/>
  <c r="BA428" i="4"/>
  <c r="BA490" i="4"/>
  <c r="BB490" i="4" s="1"/>
  <c r="BD490" i="4" s="1"/>
  <c r="BA1122" i="4"/>
  <c r="AN1384" i="4"/>
  <c r="AS1385" i="4"/>
  <c r="BJ1385" i="4" s="1"/>
  <c r="AS1431" i="4"/>
  <c r="BJ1431" i="4" s="1"/>
  <c r="AS1432" i="4"/>
  <c r="BA1432" i="4"/>
  <c r="BB1432" i="4" s="1"/>
  <c r="BD1432" i="4" s="1"/>
  <c r="AS774" i="4"/>
  <c r="AS1445" i="4"/>
  <c r="BA1445" i="4"/>
  <c r="BB1445" i="4" s="1"/>
  <c r="BD1445" i="4" s="1"/>
  <c r="AS1007" i="4"/>
  <c r="BA1007" i="4"/>
  <c r="AM1458" i="4"/>
  <c r="AO1458" i="4" s="1"/>
  <c r="AQ1458" i="4" s="1"/>
  <c r="AR1458" i="4" s="1"/>
  <c r="AM967" i="4"/>
  <c r="AS1324" i="4"/>
  <c r="AS1325" i="4"/>
  <c r="AS731" i="4"/>
  <c r="AM1096" i="4"/>
  <c r="AS1375" i="4"/>
  <c r="AS1145" i="4"/>
  <c r="AS1420" i="4"/>
  <c r="AM1149" i="4"/>
  <c r="AO1149" i="4" s="1"/>
  <c r="AQ1149" i="4" s="1"/>
  <c r="AP1409" i="4"/>
  <c r="AP1160" i="4"/>
  <c r="AN1015" i="4"/>
  <c r="AP1015" i="4"/>
  <c r="AM775" i="4"/>
  <c r="AO775" i="4" s="1"/>
  <c r="AQ775" i="4" s="1"/>
  <c r="AP619" i="4"/>
  <c r="AP1018" i="4"/>
  <c r="AM140" i="4"/>
  <c r="AS623" i="4"/>
  <c r="BJ623" i="4" s="1"/>
  <c r="AS675" i="4"/>
  <c r="BJ675" i="4" s="1"/>
  <c r="AM1244" i="4"/>
  <c r="AO1244" i="4" s="1"/>
  <c r="AQ1244" i="4" s="1"/>
  <c r="AR1244" i="4" s="1"/>
  <c r="BI1244" i="4" s="1"/>
  <c r="AM663" i="4"/>
  <c r="AS696" i="4"/>
  <c r="AM932" i="4"/>
  <c r="AS120" i="4"/>
  <c r="BJ20" i="4"/>
  <c r="BA1175" i="4"/>
  <c r="BB1175" i="4" s="1"/>
  <c r="BD1175" i="4" s="1"/>
  <c r="AS1033" i="4"/>
  <c r="BJ1033" i="4" s="1"/>
  <c r="BA885" i="4"/>
  <c r="BA210" i="4"/>
  <c r="BB210" i="4" s="1"/>
  <c r="BD210" i="4" s="1"/>
  <c r="BA245" i="4"/>
  <c r="BA22" i="4"/>
  <c r="BA185" i="4"/>
  <c r="AZ1311" i="4"/>
  <c r="AZ368" i="4"/>
  <c r="BA246" i="4"/>
  <c r="BB246" i="4" s="1"/>
  <c r="BD246" i="4" s="1"/>
  <c r="BA515" i="4"/>
  <c r="BB515" i="4" s="1"/>
  <c r="BD515" i="4" s="1"/>
  <c r="BA755" i="4"/>
  <c r="BB755" i="4" s="1"/>
  <c r="BD755" i="4" s="1"/>
  <c r="BA607" i="4"/>
  <c r="BA391" i="4"/>
  <c r="BB391" i="4" s="1"/>
  <c r="BD391" i="4" s="1"/>
  <c r="BE391" i="4" s="1"/>
  <c r="BA264" i="4"/>
  <c r="BB264" i="4" s="1"/>
  <c r="BD264" i="4" s="1"/>
  <c r="AZ1397" i="4"/>
  <c r="BB1397" i="4" s="1"/>
  <c r="BD1397" i="4" s="1"/>
  <c r="BE1397" i="4" s="1"/>
  <c r="BF1397" i="4" s="1"/>
  <c r="AZ1230" i="4"/>
  <c r="BB1230" i="4" s="1"/>
  <c r="BD1230" i="4" s="1"/>
  <c r="BA1093" i="4"/>
  <c r="AS1453" i="4"/>
  <c r="AN1430" i="4"/>
  <c r="AS893" i="4"/>
  <c r="BJ893" i="4" s="1"/>
  <c r="AN1434" i="4"/>
  <c r="AO1434" i="4" s="1"/>
  <c r="AQ1434" i="4" s="1"/>
  <c r="AS1435" i="4"/>
  <c r="AS1102" i="4"/>
  <c r="BJ1102" i="4" s="1"/>
  <c r="AN896" i="4"/>
  <c r="AS1438" i="4"/>
  <c r="BJ1438" i="4" s="1"/>
  <c r="AN985" i="4"/>
  <c r="AN986" i="4"/>
  <c r="AO986" i="4" s="1"/>
  <c r="AQ986" i="4" s="1"/>
  <c r="AN1445" i="4"/>
  <c r="AS1448" i="4"/>
  <c r="BA1448" i="4"/>
  <c r="AM1007" i="4"/>
  <c r="AO1007" i="4" s="1"/>
  <c r="AQ1007" i="4" s="1"/>
  <c r="AR1007" i="4" s="1"/>
  <c r="AM1321" i="4"/>
  <c r="AO1321" i="4" s="1"/>
  <c r="AQ1321" i="4" s="1"/>
  <c r="AS1322" i="4"/>
  <c r="AN967" i="4"/>
  <c r="AN165" i="4"/>
  <c r="AN1368" i="4"/>
  <c r="AO1368" i="4" s="1"/>
  <c r="AQ1368" i="4" s="1"/>
  <c r="AS1368" i="4"/>
  <c r="BJ1368" i="4" s="1"/>
  <c r="AM496" i="4"/>
  <c r="AN273" i="4"/>
  <c r="AM1055" i="4"/>
  <c r="AN1017" i="4"/>
  <c r="AS193" i="4"/>
  <c r="BJ193" i="4" s="1"/>
  <c r="AS276" i="4"/>
  <c r="BJ276" i="4" s="1"/>
  <c r="AS678" i="4"/>
  <c r="AP801" i="4"/>
  <c r="AN507" i="4"/>
  <c r="AO507" i="4" s="1"/>
  <c r="AQ507" i="4" s="1"/>
  <c r="AN840" i="4"/>
  <c r="AO840" i="4" s="1"/>
  <c r="AQ840" i="4" s="1"/>
  <c r="AP431" i="4"/>
  <c r="AP1232" i="4"/>
  <c r="AS789" i="4"/>
  <c r="BJ789" i="4" s="1"/>
  <c r="AS805" i="4"/>
  <c r="AS1064" i="4"/>
  <c r="AZ960" i="4"/>
  <c r="BB960" i="4" s="1"/>
  <c r="BD960" i="4" s="1"/>
  <c r="BA886" i="4"/>
  <c r="BA995" i="4"/>
  <c r="BB995" i="4" s="1"/>
  <c r="BD995" i="4" s="1"/>
  <c r="BA1052" i="4"/>
  <c r="BA42" i="4"/>
  <c r="BB42" i="4" s="1"/>
  <c r="BD42" i="4" s="1"/>
  <c r="BA721" i="4"/>
  <c r="BA147" i="4"/>
  <c r="BA996" i="4"/>
  <c r="BB996" i="4" s="1"/>
  <c r="BD996" i="4" s="1"/>
  <c r="AZ1088" i="4"/>
  <c r="BB1088" i="4" s="1"/>
  <c r="BD1088" i="4" s="1"/>
  <c r="AZ40" i="4"/>
  <c r="BB40" i="4" s="1"/>
  <c r="BD40" i="4" s="1"/>
  <c r="AZ258" i="4"/>
  <c r="BA419" i="4"/>
  <c r="AZ1074" i="4"/>
  <c r="BB1074" i="4" s="1"/>
  <c r="BD1074" i="4" s="1"/>
  <c r="BE1074" i="4" s="1"/>
  <c r="BF1074" i="4" s="1"/>
  <c r="AZ495" i="4"/>
  <c r="BB495" i="4" s="1"/>
  <c r="BD495" i="4" s="1"/>
  <c r="AZ287" i="4"/>
  <c r="BB287" i="4" s="1"/>
  <c r="BD287" i="4" s="1"/>
  <c r="BA271" i="4"/>
  <c r="BA1411" i="4"/>
  <c r="AM1390" i="4"/>
  <c r="AO1390" i="4" s="1"/>
  <c r="AQ1390" i="4" s="1"/>
  <c r="AR1390" i="4" s="1"/>
  <c r="BI1390" i="4" s="1"/>
  <c r="AM1372" i="4"/>
  <c r="AO1372" i="4" s="1"/>
  <c r="AQ1372" i="4" s="1"/>
  <c r="AR1372" i="4" s="1"/>
  <c r="BI1372" i="4" s="1"/>
  <c r="BJ1251" i="4"/>
  <c r="AN1453" i="4"/>
  <c r="AS1004" i="4"/>
  <c r="BJ1004" i="4" s="1"/>
  <c r="AS1455" i="4"/>
  <c r="AN977" i="4"/>
  <c r="AS982" i="4"/>
  <c r="BA982" i="4"/>
  <c r="BB982" i="4" s="1"/>
  <c r="BD982" i="4" s="1"/>
  <c r="AN1438" i="4"/>
  <c r="AM1448" i="4"/>
  <c r="AO1448" i="4" s="1"/>
  <c r="AQ1448" i="4" s="1"/>
  <c r="AR1448" i="4" s="1"/>
  <c r="AN1011" i="4"/>
  <c r="AS1133" i="4"/>
  <c r="BJ1133" i="4" s="1"/>
  <c r="AS1254" i="4"/>
  <c r="BJ1254" i="4" s="1"/>
  <c r="AS1417" i="4"/>
  <c r="AM1421" i="4"/>
  <c r="AS190" i="4"/>
  <c r="BJ190" i="4" s="1"/>
  <c r="AS1160" i="4"/>
  <c r="AS673" i="4"/>
  <c r="BF673" i="4" s="1"/>
  <c r="AP193" i="4"/>
  <c r="AS816" i="4"/>
  <c r="AS1161" i="4"/>
  <c r="AM1338" i="4"/>
  <c r="AO1338" i="4" s="1"/>
  <c r="AQ1338" i="4" s="1"/>
  <c r="AN1059" i="4"/>
  <c r="AP1059" i="4"/>
  <c r="AS664" i="4"/>
  <c r="BJ664" i="4" s="1"/>
  <c r="AS1185" i="4"/>
  <c r="AS962" i="4"/>
  <c r="BJ962" i="4" s="1"/>
  <c r="AS74" i="4"/>
  <c r="BJ74" i="4" s="1"/>
  <c r="BA1177" i="4"/>
  <c r="BA1186" i="4"/>
  <c r="BB1186" i="4" s="1"/>
  <c r="BD1186" i="4" s="1"/>
  <c r="AP963" i="4"/>
  <c r="AP277" i="4"/>
  <c r="AS279" i="4"/>
  <c r="BJ279" i="4" s="1"/>
  <c r="AS282" i="4"/>
  <c r="BJ282" i="4" s="1"/>
  <c r="AS854" i="4"/>
  <c r="BJ854" i="4" s="1"/>
  <c r="AM137" i="4"/>
  <c r="AO137" i="4" s="1"/>
  <c r="AQ137" i="4" s="1"/>
  <c r="AR137" i="4" s="1"/>
  <c r="AP1341" i="4"/>
  <c r="AM793" i="4"/>
  <c r="AO793" i="4" s="1"/>
  <c r="AQ793" i="4" s="1"/>
  <c r="AR793" i="4" s="1"/>
  <c r="AM613" i="4"/>
  <c r="AO613" i="4" s="1"/>
  <c r="AQ613" i="4" s="1"/>
  <c r="BJ544" i="4"/>
  <c r="AM742" i="4"/>
  <c r="AM748" i="4"/>
  <c r="AO748" i="4" s="1"/>
  <c r="AQ748" i="4" s="1"/>
  <c r="AM1091" i="4"/>
  <c r="AP1091" i="4"/>
  <c r="AS603" i="4"/>
  <c r="BJ603" i="4" s="1"/>
  <c r="AM349" i="4"/>
  <c r="AS880" i="4"/>
  <c r="BJ880" i="4" s="1"/>
  <c r="AS989" i="4"/>
  <c r="AM576" i="4"/>
  <c r="AO576" i="4" s="1"/>
  <c r="AQ576" i="4" s="1"/>
  <c r="AR576" i="4" s="1"/>
  <c r="BI576" i="4" s="1"/>
  <c r="AM586" i="4"/>
  <c r="AO586" i="4" s="1"/>
  <c r="AQ586" i="4" s="1"/>
  <c r="AS670" i="4"/>
  <c r="BJ670" i="4" s="1"/>
  <c r="AS357" i="4"/>
  <c r="BJ357" i="4" s="1"/>
  <c r="AM869" i="4"/>
  <c r="AO869" i="4" s="1"/>
  <c r="AQ869" i="4" s="1"/>
  <c r="AR869" i="4" s="1"/>
  <c r="BI869" i="4" s="1"/>
  <c r="AM412" i="4"/>
  <c r="AO412" i="4" s="1"/>
  <c r="AQ412" i="4" s="1"/>
  <c r="AR412" i="4" s="1"/>
  <c r="AM34" i="4"/>
  <c r="AO34" i="4" s="1"/>
  <c r="AQ34" i="4" s="1"/>
  <c r="AM214" i="4"/>
  <c r="AO214" i="4" s="1"/>
  <c r="AQ214" i="4" s="1"/>
  <c r="AM298" i="4"/>
  <c r="AO298" i="4" s="1"/>
  <c r="AQ298" i="4" s="1"/>
  <c r="AR298" i="4" s="1"/>
  <c r="BI298" i="4" s="1"/>
  <c r="AS643" i="4"/>
  <c r="BJ643" i="4" s="1"/>
  <c r="AS325" i="4"/>
  <c r="BJ325" i="4" s="1"/>
  <c r="AS230" i="4"/>
  <c r="AP367" i="4"/>
  <c r="AP939" i="4"/>
  <c r="AP245" i="4"/>
  <c r="BJ22" i="4"/>
  <c r="BJ7" i="4"/>
  <c r="AM798" i="4"/>
  <c r="AP1193" i="4"/>
  <c r="BJ709" i="4"/>
  <c r="BA1197" i="4"/>
  <c r="AS118" i="4"/>
  <c r="BJ118" i="4" s="1"/>
  <c r="AP554" i="4"/>
  <c r="AM607" i="4"/>
  <c r="AO607" i="4" s="1"/>
  <c r="AQ607" i="4" s="1"/>
  <c r="AS756" i="4"/>
  <c r="AN942" i="4"/>
  <c r="AM653" i="4"/>
  <c r="AM242" i="4"/>
  <c r="AO242" i="4" s="1"/>
  <c r="AQ242" i="4" s="1"/>
  <c r="AR242" i="4" s="1"/>
  <c r="AM263" i="4"/>
  <c r="AO263" i="4" s="1"/>
  <c r="AQ263" i="4" s="1"/>
  <c r="AS1217" i="4"/>
  <c r="AM266" i="4"/>
  <c r="AM1358" i="4"/>
  <c r="AO1358" i="4" s="1"/>
  <c r="AQ1358" i="4" s="1"/>
  <c r="AR1358" i="4" s="1"/>
  <c r="BI1358" i="4" s="1"/>
  <c r="BJ1398" i="4"/>
  <c r="AM1106" i="4"/>
  <c r="AO1106" i="4" s="1"/>
  <c r="AQ1106" i="4" s="1"/>
  <c r="AM1442" i="4"/>
  <c r="AO1442" i="4" s="1"/>
  <c r="AQ1442" i="4" s="1"/>
  <c r="AS1109" i="4"/>
  <c r="AP1353" i="4"/>
  <c r="BA1346" i="4"/>
  <c r="BB1346" i="4" s="1"/>
  <c r="BD1346" i="4" s="1"/>
  <c r="AS458" i="4"/>
  <c r="BJ458" i="4" s="1"/>
  <c r="BA1316" i="4"/>
  <c r="BB1316" i="4" s="1"/>
  <c r="BD1316" i="4" s="1"/>
  <c r="AS459" i="4"/>
  <c r="BJ459" i="4" s="1"/>
  <c r="BJ122" i="4"/>
  <c r="AS281" i="4"/>
  <c r="BJ281" i="4" s="1"/>
  <c r="BJ1123" i="4"/>
  <c r="BJ771" i="4"/>
  <c r="AS233" i="4"/>
  <c r="AM329" i="4"/>
  <c r="AO329" i="4" s="1"/>
  <c r="AQ329" i="4" s="1"/>
  <c r="AS637" i="4"/>
  <c r="BJ637" i="4" s="1"/>
  <c r="AM828" i="4"/>
  <c r="AP740" i="4"/>
  <c r="BJ1037" i="4"/>
  <c r="BA252" i="4"/>
  <c r="BB252" i="4" s="1"/>
  <c r="BD252" i="4" s="1"/>
  <c r="AM416" i="4"/>
  <c r="AO416" i="4" s="1"/>
  <c r="AQ416" i="4" s="1"/>
  <c r="AR416" i="4" s="1"/>
  <c r="BI416" i="4" s="1"/>
  <c r="AM1067" i="4"/>
  <c r="AS555" i="4"/>
  <c r="BJ555" i="4" s="1"/>
  <c r="BJ989" i="4"/>
  <c r="AM1159" i="4"/>
  <c r="AO1159" i="4" s="1"/>
  <c r="AQ1159" i="4" s="1"/>
  <c r="AR1159" i="4" s="1"/>
  <c r="BI1159" i="4" s="1"/>
  <c r="AM71" i="4"/>
  <c r="AO71" i="4" s="1"/>
  <c r="AQ71" i="4" s="1"/>
  <c r="AS644" i="4"/>
  <c r="AP230" i="4"/>
  <c r="AS1088" i="4"/>
  <c r="BJ1088" i="4" s="1"/>
  <c r="AS600" i="4"/>
  <c r="AS231" i="4"/>
  <c r="AS1227" i="4"/>
  <c r="BJ1227" i="4" s="1"/>
  <c r="AM1191" i="4"/>
  <c r="AO1191" i="4" s="1"/>
  <c r="AQ1191" i="4" s="1"/>
  <c r="AR1191" i="4" s="1"/>
  <c r="BI1191" i="4" s="1"/>
  <c r="BJ1071" i="4"/>
  <c r="AM336" i="4"/>
  <c r="AM928" i="4"/>
  <c r="AO928" i="4" s="1"/>
  <c r="AQ928" i="4" s="1"/>
  <c r="AS976" i="4"/>
  <c r="AP1362" i="4"/>
  <c r="AP1403" i="4"/>
  <c r="AP1105" i="4"/>
  <c r="AP473" i="4"/>
  <c r="AM340" i="4"/>
  <c r="AM224" i="4"/>
  <c r="AM233" i="4"/>
  <c r="AM647" i="4"/>
  <c r="AO647" i="4" s="1"/>
  <c r="AQ647" i="4" s="1"/>
  <c r="AM315" i="4"/>
  <c r="AO315" i="4" s="1"/>
  <c r="AQ315" i="4" s="1"/>
  <c r="AR315" i="4" s="1"/>
  <c r="AM855" i="4"/>
  <c r="AO855" i="4" s="1"/>
  <c r="AQ855" i="4" s="1"/>
  <c r="AR855" i="4" s="1"/>
  <c r="AM612" i="4"/>
  <c r="AM423" i="4"/>
  <c r="BJ1112" i="4"/>
  <c r="AS59" i="4"/>
  <c r="AM624" i="4"/>
  <c r="AP987" i="4"/>
  <c r="AP1261" i="4"/>
  <c r="BJ845" i="4"/>
  <c r="AP705" i="4"/>
  <c r="AP317" i="4"/>
  <c r="AS744" i="4"/>
  <c r="AS349" i="4"/>
  <c r="BJ349" i="4" s="1"/>
  <c r="AM782" i="4"/>
  <c r="AO782" i="4" s="1"/>
  <c r="AQ782" i="4" s="1"/>
  <c r="AS586" i="4"/>
  <c r="BJ586" i="4" s="1"/>
  <c r="AM151" i="4"/>
  <c r="AO151" i="4" s="1"/>
  <c r="AQ151" i="4" s="1"/>
  <c r="AR151" i="4" s="1"/>
  <c r="BI151" i="4" s="1"/>
  <c r="BA371" i="4"/>
  <c r="BB371" i="4" s="1"/>
  <c r="BD371" i="4" s="1"/>
  <c r="AS234" i="4"/>
  <c r="AS105" i="4"/>
  <c r="BA372" i="4"/>
  <c r="BB372" i="4" s="1"/>
  <c r="BD372" i="4" s="1"/>
  <c r="AS548" i="4"/>
  <c r="BJ548" i="4" s="1"/>
  <c r="AS90" i="4"/>
  <c r="AM800" i="4"/>
  <c r="AO800" i="4" s="1"/>
  <c r="AQ800" i="4" s="1"/>
  <c r="AR800" i="4" s="1"/>
  <c r="AM707" i="4"/>
  <c r="AO707" i="4" s="1"/>
  <c r="AQ707" i="4" s="1"/>
  <c r="AR707" i="4" s="1"/>
  <c r="BJ524" i="4"/>
  <c r="AP951" i="4"/>
  <c r="BJ1195" i="4"/>
  <c r="AM1072" i="4"/>
  <c r="AM1312" i="4"/>
  <c r="AS15" i="4"/>
  <c r="AM755" i="4"/>
  <c r="AM1199" i="4"/>
  <c r="AO1199" i="4" s="1"/>
  <c r="AQ1199" i="4" s="1"/>
  <c r="AR1199" i="4" s="1"/>
  <c r="AZ1270" i="4"/>
  <c r="AM125" i="4"/>
  <c r="BA1361" i="4"/>
  <c r="BB1361" i="4" s="1"/>
  <c r="BD1361" i="4" s="1"/>
  <c r="AM1362" i="4"/>
  <c r="AO1362" i="4" s="1"/>
  <c r="AQ1362" i="4" s="1"/>
  <c r="BA1363" i="4"/>
  <c r="BB1363" i="4" s="1"/>
  <c r="BD1363" i="4" s="1"/>
  <c r="AM1105" i="4"/>
  <c r="AO1105" i="4" s="1"/>
  <c r="AQ1105" i="4" s="1"/>
  <c r="BA1388" i="4"/>
  <c r="BB1388" i="4" s="1"/>
  <c r="BD1388" i="4" s="1"/>
  <c r="AS1353" i="4"/>
  <c r="AP1346" i="4"/>
  <c r="AS1354" i="4"/>
  <c r="BJ1354" i="4" s="1"/>
  <c r="AS786" i="4"/>
  <c r="BJ786" i="4" s="1"/>
  <c r="AP1356" i="4"/>
  <c r="AR1356" i="4" s="1"/>
  <c r="AS571" i="4"/>
  <c r="BJ571" i="4" s="1"/>
  <c r="AS572" i="4"/>
  <c r="BJ572" i="4" s="1"/>
  <c r="AP66" i="4"/>
  <c r="BA195" i="4"/>
  <c r="BB195" i="4" s="1"/>
  <c r="BD195" i="4" s="1"/>
  <c r="AS277" i="4"/>
  <c r="BJ277" i="4" s="1"/>
  <c r="AS470" i="4"/>
  <c r="BJ470" i="4" s="1"/>
  <c r="AS472" i="4"/>
  <c r="AP154" i="4"/>
  <c r="AM1234" i="4"/>
  <c r="AO1234" i="4" s="1"/>
  <c r="AQ1234" i="4" s="1"/>
  <c r="AM1290" i="4"/>
  <c r="AO1290" i="4" s="1"/>
  <c r="AQ1290" i="4" s="1"/>
  <c r="AS343" i="4"/>
  <c r="BJ343" i="4" s="1"/>
  <c r="AM591" i="4"/>
  <c r="AO591" i="4" s="1"/>
  <c r="AQ591" i="4" s="1"/>
  <c r="AR591" i="4" s="1"/>
  <c r="BJ329" i="4"/>
  <c r="BA330" i="4"/>
  <c r="BB330" i="4" s="1"/>
  <c r="BD330" i="4" s="1"/>
  <c r="AP624" i="4"/>
  <c r="AS987" i="4"/>
  <c r="BJ987" i="4" s="1"/>
  <c r="AS1235" i="4"/>
  <c r="BJ1235" i="4" s="1"/>
  <c r="BJ360" i="4"/>
  <c r="AS829" i="4"/>
  <c r="AS705" i="4"/>
  <c r="BJ705" i="4" s="1"/>
  <c r="AM923" i="4"/>
  <c r="AO923" i="4" s="1"/>
  <c r="AQ923" i="4" s="1"/>
  <c r="AS317" i="4"/>
  <c r="BJ317" i="4" s="1"/>
  <c r="AM361" i="4"/>
  <c r="AM650" i="4"/>
  <c r="AO650" i="4" s="1"/>
  <c r="AQ650" i="4" s="1"/>
  <c r="AR650" i="4" s="1"/>
  <c r="AS748" i="4"/>
  <c r="BA362" i="4"/>
  <c r="BB362" i="4" s="1"/>
  <c r="BD362" i="4" s="1"/>
  <c r="BJ633" i="4"/>
  <c r="AS575" i="4"/>
  <c r="BJ575" i="4" s="1"/>
  <c r="AS130" i="4"/>
  <c r="AM1155" i="4"/>
  <c r="AO1155" i="4" s="1"/>
  <c r="AQ1155" i="4" s="1"/>
  <c r="AM813" i="4"/>
  <c r="AM605" i="4"/>
  <c r="AO605" i="4" s="1"/>
  <c r="AQ605" i="4" s="1"/>
  <c r="AP61" i="4"/>
  <c r="AM856" i="4"/>
  <c r="AM157" i="4"/>
  <c r="AM402" i="4"/>
  <c r="AS687" i="4"/>
  <c r="BJ687" i="4" s="1"/>
  <c r="BJ105" i="4"/>
  <c r="AS645" i="4"/>
  <c r="BJ645" i="4" s="1"/>
  <c r="BA1089" i="4"/>
  <c r="BB1089" i="4" s="1"/>
  <c r="BD1089" i="4" s="1"/>
  <c r="AP1022" i="4"/>
  <c r="AP304" i="4"/>
  <c r="AM1306" i="4"/>
  <c r="AO1306" i="4" s="1"/>
  <c r="AQ1306" i="4" s="1"/>
  <c r="AR1306" i="4" s="1"/>
  <c r="BI1306" i="4" s="1"/>
  <c r="BJ1193" i="4"/>
  <c r="AS1045" i="4"/>
  <c r="BJ1045" i="4" s="1"/>
  <c r="AS951" i="4"/>
  <c r="AS914" i="4"/>
  <c r="BA1220" i="4"/>
  <c r="BB1220" i="4" s="1"/>
  <c r="BD1220" i="4" s="1"/>
  <c r="AM515" i="4"/>
  <c r="AO515" i="4" s="1"/>
  <c r="AQ515" i="4" s="1"/>
  <c r="AM15" i="4"/>
  <c r="AM686" i="4"/>
  <c r="AO686" i="4" s="1"/>
  <c r="AQ686" i="4" s="1"/>
  <c r="AR686" i="4" s="1"/>
  <c r="BI686" i="4" s="1"/>
  <c r="AM608" i="4"/>
  <c r="AS593" i="4"/>
  <c r="BJ593" i="4" s="1"/>
  <c r="AM942" i="4"/>
  <c r="AS5" i="4"/>
  <c r="AS383" i="4"/>
  <c r="AM495" i="4"/>
  <c r="AO495" i="4" s="1"/>
  <c r="AQ495" i="4" s="1"/>
  <c r="AM327" i="4"/>
  <c r="AO327" i="4" s="1"/>
  <c r="AQ327" i="4" s="1"/>
  <c r="AR327" i="4" s="1"/>
  <c r="AM267" i="4"/>
  <c r="AO267" i="4" s="1"/>
  <c r="AQ267" i="4" s="1"/>
  <c r="AR267" i="4" s="1"/>
  <c r="BI267" i="4" s="1"/>
  <c r="AS1441" i="4"/>
  <c r="AM1347" i="4"/>
  <c r="AS1224" i="4"/>
  <c r="AS587" i="4"/>
  <c r="BJ587" i="4" s="1"/>
  <c r="AM588" i="4"/>
  <c r="AS588" i="4"/>
  <c r="BJ588" i="4" s="1"/>
  <c r="BH290" i="4"/>
  <c r="BE290" i="4"/>
  <c r="BF290" i="4" s="1"/>
  <c r="BE882" i="4"/>
  <c r="BH882" i="4"/>
  <c r="BE179" i="4"/>
  <c r="BH179" i="4"/>
  <c r="BE322" i="4"/>
  <c r="BH322" i="4"/>
  <c r="BH767" i="4"/>
  <c r="BE767" i="4"/>
  <c r="BH213" i="4"/>
  <c r="BE213" i="4"/>
  <c r="BF213" i="4" s="1"/>
  <c r="BH1454" i="4"/>
  <c r="BE1454" i="4"/>
  <c r="BF1454" i="4" s="1"/>
  <c r="BH715" i="4"/>
  <c r="BE701" i="4"/>
  <c r="BE88" i="4"/>
  <c r="AO459" i="4"/>
  <c r="AQ459" i="4" s="1"/>
  <c r="AR459" i="4" s="1"/>
  <c r="AO1274" i="4"/>
  <c r="AQ1274" i="4" s="1"/>
  <c r="AO118" i="4"/>
  <c r="AQ118" i="4" s="1"/>
  <c r="AR118" i="4" s="1"/>
  <c r="AO365" i="4"/>
  <c r="AQ365" i="4" s="1"/>
  <c r="BE374" i="4"/>
  <c r="BH1166" i="4"/>
  <c r="BE599" i="4"/>
  <c r="BF599" i="4" s="1"/>
  <c r="BE852" i="4"/>
  <c r="BE818" i="4"/>
  <c r="BH937" i="4"/>
  <c r="BH862" i="4"/>
  <c r="BH953" i="4"/>
  <c r="BE478" i="4"/>
  <c r="BF478" i="4" s="1"/>
  <c r="BH169" i="4"/>
  <c r="BJ248" i="4"/>
  <c r="BJ1048" i="4"/>
  <c r="AO587" i="4"/>
  <c r="AQ587" i="4" s="1"/>
  <c r="AR587" i="4" s="1"/>
  <c r="AO862" i="4"/>
  <c r="AQ862" i="4" s="1"/>
  <c r="AR862" i="4" s="1"/>
  <c r="BI862" i="4" s="1"/>
  <c r="BB754" i="4"/>
  <c r="BD754" i="4" s="1"/>
  <c r="BH754" i="4" s="1"/>
  <c r="BJ1072" i="4"/>
  <c r="BJ552" i="4"/>
  <c r="AR711" i="4"/>
  <c r="BI711" i="4" s="1"/>
  <c r="AO572" i="4"/>
  <c r="AQ572" i="4" s="1"/>
  <c r="AR572" i="4" s="1"/>
  <c r="AO498" i="4"/>
  <c r="AQ498" i="4" s="1"/>
  <c r="AR498" i="4" s="1"/>
  <c r="BH404" i="4"/>
  <c r="BE404" i="4"/>
  <c r="BF404" i="4" s="1"/>
  <c r="AO23" i="4"/>
  <c r="AQ23" i="4" s="1"/>
  <c r="BB156" i="4"/>
  <c r="BD156" i="4" s="1"/>
  <c r="BH156" i="4" s="1"/>
  <c r="AO1002" i="4"/>
  <c r="AQ1002" i="4" s="1"/>
  <c r="AO936" i="4"/>
  <c r="AQ936" i="4" s="1"/>
  <c r="AR936" i="4" s="1"/>
  <c r="AO801" i="4"/>
  <c r="AQ801" i="4" s="1"/>
  <c r="AO1160" i="4"/>
  <c r="AQ1160" i="4" s="1"/>
  <c r="AO1012" i="4"/>
  <c r="AQ1012" i="4" s="1"/>
  <c r="AR1012" i="4" s="1"/>
  <c r="BI1012" i="4" s="1"/>
  <c r="AO981" i="4"/>
  <c r="AQ981" i="4" s="1"/>
  <c r="AR981" i="4" s="1"/>
  <c r="AO1327" i="4"/>
  <c r="AQ1327" i="4" s="1"/>
  <c r="AO1433" i="4"/>
  <c r="AQ1433" i="4" s="1"/>
  <c r="AR1433" i="4" s="1"/>
  <c r="AO978" i="4"/>
  <c r="AQ978" i="4" s="1"/>
  <c r="AR978" i="4" s="1"/>
  <c r="AO1020" i="4"/>
  <c r="AQ1020" i="4" s="1"/>
  <c r="AR1020" i="4" s="1"/>
  <c r="BB49" i="4"/>
  <c r="BD49" i="4" s="1"/>
  <c r="BE49" i="4" s="1"/>
  <c r="BF49" i="4" s="1"/>
  <c r="BB926" i="4"/>
  <c r="BD926" i="4" s="1"/>
  <c r="BH926" i="4" s="1"/>
  <c r="BB739" i="4"/>
  <c r="BD739" i="4" s="1"/>
  <c r="BB1238" i="4"/>
  <c r="BD1238" i="4" s="1"/>
  <c r="BB583" i="4"/>
  <c r="BD583" i="4" s="1"/>
  <c r="BE583" i="4" s="1"/>
  <c r="BF583" i="4" s="1"/>
  <c r="BB672" i="4"/>
  <c r="BD672" i="4" s="1"/>
  <c r="BB663" i="4"/>
  <c r="BD663" i="4" s="1"/>
  <c r="BE663" i="4" s="1"/>
  <c r="BF663" i="4" s="1"/>
  <c r="BB445" i="4"/>
  <c r="BD445" i="4" s="1"/>
  <c r="BB696" i="4"/>
  <c r="BD696" i="4" s="1"/>
  <c r="BB300" i="4"/>
  <c r="BD300" i="4" s="1"/>
  <c r="BB634" i="4"/>
  <c r="BD634" i="4" s="1"/>
  <c r="BB904" i="4"/>
  <c r="BD904" i="4" s="1"/>
  <c r="BB846" i="4"/>
  <c r="BD846" i="4" s="1"/>
  <c r="BB201" i="4"/>
  <c r="BD201" i="4" s="1"/>
  <c r="BH201" i="4" s="1"/>
  <c r="BB58" i="4"/>
  <c r="BD58" i="4" s="1"/>
  <c r="BB757" i="4"/>
  <c r="BD757" i="4" s="1"/>
  <c r="BB1430" i="4"/>
  <c r="BD1430" i="4" s="1"/>
  <c r="BE1430" i="4" s="1"/>
  <c r="BB631" i="4"/>
  <c r="BD631" i="4" s="1"/>
  <c r="BH631" i="4" s="1"/>
  <c r="BB987" i="4"/>
  <c r="BD987" i="4" s="1"/>
  <c r="BB211" i="4"/>
  <c r="BD211" i="4" s="1"/>
  <c r="BB1335" i="4"/>
  <c r="BD1335" i="4" s="1"/>
  <c r="BB1086" i="4"/>
  <c r="BD1086" i="4" s="1"/>
  <c r="BB800" i="4"/>
  <c r="BD800" i="4" s="1"/>
  <c r="BB735" i="4"/>
  <c r="BD735" i="4" s="1"/>
  <c r="BB558" i="4"/>
  <c r="BD558" i="4" s="1"/>
  <c r="AO1295" i="4"/>
  <c r="AQ1295" i="4" s="1"/>
  <c r="AR1295" i="4" s="1"/>
  <c r="AO1148" i="4"/>
  <c r="AQ1148" i="4" s="1"/>
  <c r="AO787" i="4"/>
  <c r="AQ787" i="4" s="1"/>
  <c r="AR787" i="4" s="1"/>
  <c r="AO275" i="4"/>
  <c r="AQ275" i="4" s="1"/>
  <c r="AR275" i="4" s="1"/>
  <c r="AO447" i="4"/>
  <c r="AQ447" i="4" s="1"/>
  <c r="AR447" i="4" s="1"/>
  <c r="BI447" i="4" s="1"/>
  <c r="AO1057" i="4"/>
  <c r="AQ1057" i="4" s="1"/>
  <c r="AO1406" i="4"/>
  <c r="AQ1406" i="4" s="1"/>
  <c r="AO1276" i="4"/>
  <c r="AQ1276" i="4" s="1"/>
  <c r="AR1276" i="4" s="1"/>
  <c r="BB774" i="4"/>
  <c r="BD774" i="4" s="1"/>
  <c r="BE774" i="4" s="1"/>
  <c r="AO1005" i="4"/>
  <c r="AQ1005" i="4" s="1"/>
  <c r="AR1005" i="4" s="1"/>
  <c r="BI1005" i="4" s="1"/>
  <c r="AO1380" i="4"/>
  <c r="AQ1380" i="4" s="1"/>
  <c r="AR1380" i="4" s="1"/>
  <c r="BI1380" i="4" s="1"/>
  <c r="AO983" i="4"/>
  <c r="AQ983" i="4" s="1"/>
  <c r="AR983" i="4" s="1"/>
  <c r="AO1383" i="4"/>
  <c r="AQ1383" i="4" s="1"/>
  <c r="AR1383" i="4" s="1"/>
  <c r="BI1383" i="4" s="1"/>
  <c r="BB459" i="4"/>
  <c r="BD459" i="4" s="1"/>
  <c r="BH459" i="4" s="1"/>
  <c r="BB722" i="4"/>
  <c r="BD722" i="4" s="1"/>
  <c r="BH722" i="4" s="1"/>
  <c r="BB48" i="4"/>
  <c r="BD48" i="4" s="1"/>
  <c r="BB626" i="4"/>
  <c r="BD626" i="4" s="1"/>
  <c r="BH626" i="4" s="1"/>
  <c r="BB670" i="4"/>
  <c r="BD670" i="4" s="1"/>
  <c r="BB1013" i="4"/>
  <c r="BD1013" i="4" s="1"/>
  <c r="BE1013" i="4" s="1"/>
  <c r="BF1013" i="4" s="1"/>
  <c r="BB1235" i="4"/>
  <c r="BD1235" i="4" s="1"/>
  <c r="BB939" i="4"/>
  <c r="BD939" i="4" s="1"/>
  <c r="BB873" i="4"/>
  <c r="BD873" i="4" s="1"/>
  <c r="BB328" i="4"/>
  <c r="BD328" i="4" s="1"/>
  <c r="BB462" i="4"/>
  <c r="BD462" i="4" s="1"/>
  <c r="BB651" i="4"/>
  <c r="BD651" i="4" s="1"/>
  <c r="BH651" i="4" s="1"/>
  <c r="BJ345" i="4"/>
  <c r="AO860" i="4"/>
  <c r="AQ860" i="4" s="1"/>
  <c r="AR860" i="4" s="1"/>
  <c r="BI860" i="4" s="1"/>
  <c r="AO302" i="4"/>
  <c r="AQ302" i="4" s="1"/>
  <c r="AR302" i="4" s="1"/>
  <c r="AO657" i="4"/>
  <c r="AQ657" i="4" s="1"/>
  <c r="AO229" i="4"/>
  <c r="AQ229" i="4" s="1"/>
  <c r="AR229" i="4" s="1"/>
  <c r="BI229" i="4" s="1"/>
  <c r="AO1111" i="4"/>
  <c r="AQ1111" i="4" s="1"/>
  <c r="AR1111" i="4" s="1"/>
  <c r="BI1111" i="4" s="1"/>
  <c r="AO272" i="4"/>
  <c r="AQ272" i="4" s="1"/>
  <c r="AO420" i="4"/>
  <c r="AQ420" i="4" s="1"/>
  <c r="AR420" i="4" s="1"/>
  <c r="AO1227" i="4"/>
  <c r="AQ1227" i="4" s="1"/>
  <c r="AO374" i="4"/>
  <c r="AQ374" i="4" s="1"/>
  <c r="AO1130" i="4"/>
  <c r="AQ1130" i="4" s="1"/>
  <c r="AO1043" i="4"/>
  <c r="AQ1043" i="4" s="1"/>
  <c r="AO548" i="4"/>
  <c r="AQ548" i="4" s="1"/>
  <c r="AO553" i="4"/>
  <c r="AQ553" i="4" s="1"/>
  <c r="AO541" i="4"/>
  <c r="AQ541" i="4" s="1"/>
  <c r="AO143" i="4"/>
  <c r="AQ143" i="4" s="1"/>
  <c r="AR143" i="4" s="1"/>
  <c r="BI143" i="4" s="1"/>
  <c r="AO1186" i="4"/>
  <c r="AQ1186" i="4" s="1"/>
  <c r="AR1186" i="4" s="1"/>
  <c r="BI1186" i="4" s="1"/>
  <c r="AO1185" i="4"/>
  <c r="AQ1185" i="4" s="1"/>
  <c r="AR1185" i="4" s="1"/>
  <c r="AO929" i="4"/>
  <c r="AQ929" i="4" s="1"/>
  <c r="AR929" i="4" s="1"/>
  <c r="AO512" i="4"/>
  <c r="AQ512" i="4" s="1"/>
  <c r="BB907" i="4"/>
  <c r="BD907" i="4" s="1"/>
  <c r="BB879" i="4"/>
  <c r="BD879" i="4" s="1"/>
  <c r="BB76" i="4"/>
  <c r="BD76" i="4" s="1"/>
  <c r="BB689" i="4"/>
  <c r="BD689" i="4" s="1"/>
  <c r="BB857" i="4"/>
  <c r="BD857" i="4" s="1"/>
  <c r="BB817" i="4"/>
  <c r="BD817" i="4" s="1"/>
  <c r="AO461" i="4"/>
  <c r="AQ461" i="4" s="1"/>
  <c r="AO311" i="4"/>
  <c r="AQ311" i="4" s="1"/>
  <c r="BB62" i="4"/>
  <c r="BD62" i="4" s="1"/>
  <c r="BB962" i="4"/>
  <c r="BD962" i="4" s="1"/>
  <c r="BE962" i="4" s="1"/>
  <c r="BB1248" i="4"/>
  <c r="BD1248" i="4" s="1"/>
  <c r="BB666" i="4"/>
  <c r="BD666" i="4" s="1"/>
  <c r="BB1037" i="4"/>
  <c r="BD1037" i="4" s="1"/>
  <c r="BB1218" i="4"/>
  <c r="BD1218" i="4" s="1"/>
  <c r="BB1138" i="4"/>
  <c r="BD1138" i="4" s="1"/>
  <c r="BB943" i="4"/>
  <c r="BD943" i="4" s="1"/>
  <c r="BA888" i="4"/>
  <c r="BA1390" i="4"/>
  <c r="BA1249" i="4"/>
  <c r="AZ1250" i="4"/>
  <c r="BB1250" i="4" s="1"/>
  <c r="BD1250" i="4" s="1"/>
  <c r="BA1373" i="4"/>
  <c r="BB1373" i="4" s="1"/>
  <c r="BD1373" i="4" s="1"/>
  <c r="AZ1437" i="4"/>
  <c r="BB1437" i="4" s="1"/>
  <c r="BD1437" i="4" s="1"/>
  <c r="AZ986" i="4"/>
  <c r="AZ1446" i="4"/>
  <c r="BB1446" i="4" s="1"/>
  <c r="BD1446" i="4" s="1"/>
  <c r="BA1009" i="4"/>
  <c r="AZ1207" i="4"/>
  <c r="BB1207" i="4" s="1"/>
  <c r="BD1207" i="4" s="1"/>
  <c r="AZ1254" i="4"/>
  <c r="BB1254" i="4" s="1"/>
  <c r="BD1254" i="4" s="1"/>
  <c r="BE1254" i="4" s="1"/>
  <c r="AZ1255" i="4"/>
  <c r="BB193" i="4"/>
  <c r="BD193" i="4" s="1"/>
  <c r="AZ276" i="4"/>
  <c r="BB276" i="4" s="1"/>
  <c r="BD276" i="4" s="1"/>
  <c r="AZ365" i="4"/>
  <c r="AZ1127" i="4"/>
  <c r="BB1127" i="4" s="1"/>
  <c r="BD1127" i="4" s="1"/>
  <c r="AZ936" i="4"/>
  <c r="BB936" i="4" s="1"/>
  <c r="BD936" i="4" s="1"/>
  <c r="BB764" i="4"/>
  <c r="BD764" i="4" s="1"/>
  <c r="BE764" i="4" s="1"/>
  <c r="AZ555" i="4"/>
  <c r="AZ107" i="4"/>
  <c r="BB107" i="4" s="1"/>
  <c r="BD107" i="4" s="1"/>
  <c r="AZ297" i="4"/>
  <c r="BB297" i="4" s="1"/>
  <c r="BD297" i="4" s="1"/>
  <c r="AZ216" i="4"/>
  <c r="BB216" i="4" s="1"/>
  <c r="BD216" i="4" s="1"/>
  <c r="AZ44" i="4"/>
  <c r="BB44" i="4" s="1"/>
  <c r="BD44" i="4" s="1"/>
  <c r="BA373" i="4"/>
  <c r="BA541" i="4"/>
  <c r="BA859" i="4"/>
  <c r="BB859" i="4" s="1"/>
  <c r="BD859" i="4" s="1"/>
  <c r="AZ534" i="4"/>
  <c r="AZ548" i="4"/>
  <c r="BB548" i="4" s="1"/>
  <c r="BD548" i="4" s="1"/>
  <c r="BA539" i="4"/>
  <c r="BB539" i="4" s="1"/>
  <c r="BD539" i="4" s="1"/>
  <c r="AZ22" i="4"/>
  <c r="AZ221" i="4"/>
  <c r="AZ646" i="4"/>
  <c r="BB646" i="4" s="1"/>
  <c r="BD646" i="4" s="1"/>
  <c r="BE646" i="4" s="1"/>
  <c r="BF646" i="4" s="1"/>
  <c r="BA259" i="4"/>
  <c r="BA1273" i="4"/>
  <c r="BB1273" i="4" s="1"/>
  <c r="BD1273" i="4" s="1"/>
  <c r="BA7" i="4"/>
  <c r="BB7" i="4" s="1"/>
  <c r="BD7" i="4" s="1"/>
  <c r="BA90" i="4"/>
  <c r="BA407" i="4"/>
  <c r="AZ733" i="4"/>
  <c r="BB733" i="4" s="1"/>
  <c r="BD733" i="4" s="1"/>
  <c r="BA934" i="4"/>
  <c r="AZ420" i="4"/>
  <c r="BA1229" i="4"/>
  <c r="BA1308" i="4"/>
  <c r="BA1070" i="4"/>
  <c r="AZ1129" i="4"/>
  <c r="BA1310" i="4"/>
  <c r="BA1045" i="4"/>
  <c r="AZ1085" i="4"/>
  <c r="AZ1312" i="4"/>
  <c r="AZ1243" i="4"/>
  <c r="BB1243" i="4" s="1"/>
  <c r="BD1243" i="4" s="1"/>
  <c r="AZ101" i="4"/>
  <c r="BB101" i="4" s="1"/>
  <c r="BD101" i="4" s="1"/>
  <c r="AZ263" i="4"/>
  <c r="BB263" i="4" s="1"/>
  <c r="BD263" i="4" s="1"/>
  <c r="BA1005" i="4"/>
  <c r="BB1005" i="4" s="1"/>
  <c r="BD1005" i="4" s="1"/>
  <c r="AZ1439" i="4"/>
  <c r="BB1439" i="4" s="1"/>
  <c r="BD1439" i="4" s="1"/>
  <c r="AZ1276" i="4"/>
  <c r="BB1276" i="4" s="1"/>
  <c r="BD1276" i="4" s="1"/>
  <c r="BA1021" i="4"/>
  <c r="BA1206" i="4"/>
  <c r="BB1206" i="4" s="1"/>
  <c r="BD1206" i="4" s="1"/>
  <c r="BA1207" i="4"/>
  <c r="AZ453" i="4"/>
  <c r="BB453" i="4" s="1"/>
  <c r="BD453" i="4" s="1"/>
  <c r="BA529" i="4"/>
  <c r="BA620" i="4"/>
  <c r="BB620" i="4" s="1"/>
  <c r="BD620" i="4" s="1"/>
  <c r="BA816" i="4"/>
  <c r="AZ78" i="4"/>
  <c r="BB78" i="4" s="1"/>
  <c r="BD78" i="4" s="1"/>
  <c r="AZ623" i="4"/>
  <c r="BB623" i="4" s="1"/>
  <c r="BD623" i="4" s="1"/>
  <c r="AZ457" i="4"/>
  <c r="BB457" i="4" s="1"/>
  <c r="BD457" i="4" s="1"/>
  <c r="BA12" i="4"/>
  <c r="BA676" i="4"/>
  <c r="BB676" i="4" s="1"/>
  <c r="BD676" i="4" s="1"/>
  <c r="AZ403" i="4"/>
  <c r="BA482" i="4"/>
  <c r="BB482" i="4" s="1"/>
  <c r="BD482" i="4" s="1"/>
  <c r="BE482" i="4" s="1"/>
  <c r="BF482" i="4" s="1"/>
  <c r="AZ1061" i="4"/>
  <c r="AZ522" i="4"/>
  <c r="BB522" i="4" s="1"/>
  <c r="BD522" i="4" s="1"/>
  <c r="BA802" i="4"/>
  <c r="BA431" i="4"/>
  <c r="BA1264" i="4"/>
  <c r="AZ385" i="4"/>
  <c r="BB385" i="4" s="1"/>
  <c r="BD385" i="4" s="1"/>
  <c r="BA668" i="4"/>
  <c r="BB668" i="4" s="1"/>
  <c r="BD668" i="4" s="1"/>
  <c r="BA1265" i="4"/>
  <c r="BA1298" i="4"/>
  <c r="BB1298" i="4" s="1"/>
  <c r="BD1298" i="4" s="1"/>
  <c r="BA66" i="4"/>
  <c r="BB66" i="4" s="1"/>
  <c r="BD66" i="4" s="1"/>
  <c r="BA665" i="4"/>
  <c r="BB665" i="4" s="1"/>
  <c r="BD665" i="4" s="1"/>
  <c r="BA82" i="4"/>
  <c r="AZ821" i="4"/>
  <c r="BB821" i="4" s="1"/>
  <c r="BD821" i="4" s="1"/>
  <c r="BA771" i="4"/>
  <c r="AZ520" i="4"/>
  <c r="BB520" i="4" s="1"/>
  <c r="BD520" i="4" s="1"/>
  <c r="BE520" i="4" s="1"/>
  <c r="BF520" i="4" s="1"/>
  <c r="AZ338" i="4"/>
  <c r="BB338" i="4" s="1"/>
  <c r="BD338" i="4" s="1"/>
  <c r="AZ636" i="4"/>
  <c r="BA155" i="4"/>
  <c r="BB155" i="4" s="1"/>
  <c r="BD155" i="4" s="1"/>
  <c r="BA759" i="4"/>
  <c r="BA376" i="4"/>
  <c r="AZ647" i="4"/>
  <c r="BB647" i="4" s="1"/>
  <c r="BD647" i="4" s="1"/>
  <c r="AZ844" i="4"/>
  <c r="AZ449" i="4"/>
  <c r="BB449" i="4" s="1"/>
  <c r="BD449" i="4" s="1"/>
  <c r="BA606" i="4"/>
  <c r="BB606" i="4" s="1"/>
  <c r="BD606" i="4" s="1"/>
  <c r="BA694" i="4"/>
  <c r="BB694" i="4" s="1"/>
  <c r="BD694" i="4" s="1"/>
  <c r="BA612" i="4"/>
  <c r="BB612" i="4" s="1"/>
  <c r="BD612" i="4" s="1"/>
  <c r="AZ624" i="4"/>
  <c r="BB624" i="4" s="1"/>
  <c r="BD624" i="4" s="1"/>
  <c r="AZ596" i="4"/>
  <c r="BB596" i="4" s="1"/>
  <c r="BD596" i="4" s="1"/>
  <c r="AZ829" i="4"/>
  <c r="BA706" i="4"/>
  <c r="BA650" i="4"/>
  <c r="BA356" i="4"/>
  <c r="BB356" i="4" s="1"/>
  <c r="BD356" i="4" s="1"/>
  <c r="AZ450" i="4"/>
  <c r="AZ625" i="4"/>
  <c r="AZ1288" i="4"/>
  <c r="AZ131" i="4"/>
  <c r="BB131" i="4" s="1"/>
  <c r="BD131" i="4" s="1"/>
  <c r="AZ411" i="4"/>
  <c r="BA578" i="4"/>
  <c r="BB578" i="4" s="1"/>
  <c r="BD578" i="4" s="1"/>
  <c r="BA877" i="4"/>
  <c r="BB877" i="4" s="1"/>
  <c r="BD877" i="4" s="1"/>
  <c r="BA341" i="4"/>
  <c r="BA412" i="4"/>
  <c r="AZ592" i="4"/>
  <c r="BB592" i="4" s="1"/>
  <c r="BD592" i="4" s="1"/>
  <c r="AZ850" i="4"/>
  <c r="AZ1289" i="4"/>
  <c r="BB1289" i="4" s="1"/>
  <c r="BD1289" i="4" s="1"/>
  <c r="BA1157" i="4"/>
  <c r="BA684" i="4"/>
  <c r="BB684" i="4" s="1"/>
  <c r="BD684" i="4" s="1"/>
  <c r="AZ692" i="4"/>
  <c r="BB692" i="4" s="1"/>
  <c r="BD692" i="4" s="1"/>
  <c r="AZ993" i="4"/>
  <c r="BB993" i="4" s="1"/>
  <c r="BD993" i="4" s="1"/>
  <c r="BA580" i="4"/>
  <c r="BA994" i="4"/>
  <c r="BB994" i="4" s="1"/>
  <c r="BD994" i="4" s="1"/>
  <c r="AZ856" i="4"/>
  <c r="BB856" i="4" s="1"/>
  <c r="BD856" i="4" s="1"/>
  <c r="BA43" i="4"/>
  <c r="BA197" i="4"/>
  <c r="BA146" i="4"/>
  <c r="BB146" i="4" s="1"/>
  <c r="BD146" i="4" s="1"/>
  <c r="AZ148" i="4"/>
  <c r="BB148" i="4" s="1"/>
  <c r="BD148" i="4" s="1"/>
  <c r="AZ52" i="4"/>
  <c r="BB52" i="4" s="1"/>
  <c r="BD52" i="4" s="1"/>
  <c r="AZ150" i="4"/>
  <c r="BB150" i="4" s="1"/>
  <c r="BD150" i="4" s="1"/>
  <c r="AZ212" i="4"/>
  <c r="BB212" i="4" s="1"/>
  <c r="BD212" i="4" s="1"/>
  <c r="BA400" i="4"/>
  <c r="BA1116" i="4"/>
  <c r="BB1116" i="4" s="1"/>
  <c r="BD1116" i="4" s="1"/>
  <c r="BA223" i="4"/>
  <c r="BA808" i="4"/>
  <c r="BB808" i="4" s="1"/>
  <c r="BD808" i="4" s="1"/>
  <c r="BA298" i="4"/>
  <c r="AZ36" i="4"/>
  <c r="BB36" i="4" s="1"/>
  <c r="BD36" i="4" s="1"/>
  <c r="BE36" i="4" s="1"/>
  <c r="BA762" i="4"/>
  <c r="BA463" i="4"/>
  <c r="BA45" i="4"/>
  <c r="BB45" i="4" s="1"/>
  <c r="BD45" i="4" s="1"/>
  <c r="AZ105" i="4"/>
  <c r="BB105" i="4" s="1"/>
  <c r="BD105" i="4" s="1"/>
  <c r="AZ67" i="4"/>
  <c r="BB67" i="4" s="1"/>
  <c r="BD67" i="4" s="1"/>
  <c r="BA513" i="4"/>
  <c r="BB513" i="4" s="1"/>
  <c r="BD513" i="4" s="1"/>
  <c r="AZ21" i="4"/>
  <c r="BB21" i="4" s="1"/>
  <c r="BD21" i="4" s="1"/>
  <c r="BA514" i="4"/>
  <c r="BB514" i="4" s="1"/>
  <c r="BD514" i="4" s="1"/>
  <c r="BA221" i="4"/>
  <c r="BA260" i="4"/>
  <c r="BA189" i="4"/>
  <c r="BB189" i="4" s="1"/>
  <c r="BD189" i="4" s="1"/>
  <c r="BA1227" i="4"/>
  <c r="BB1227" i="4" s="1"/>
  <c r="BD1227" i="4" s="1"/>
  <c r="BA1306" i="4"/>
  <c r="AZ291" i="4"/>
  <c r="BA913" i="4"/>
  <c r="AZ1045" i="4"/>
  <c r="BA1090" i="4"/>
  <c r="BB1090" i="4" s="1"/>
  <c r="BD1090" i="4" s="1"/>
  <c r="AZ1028" i="4"/>
  <c r="BB1028" i="4" s="1"/>
  <c r="BD1028" i="4" s="1"/>
  <c r="AZ381" i="4"/>
  <c r="BB381" i="4" s="1"/>
  <c r="BD381" i="4" s="1"/>
  <c r="AZ652" i="4"/>
  <c r="BB652" i="4" s="1"/>
  <c r="BD652" i="4" s="1"/>
  <c r="BA863" i="4"/>
  <c r="BB863" i="4" s="1"/>
  <c r="BD863" i="4" s="1"/>
  <c r="BA695" i="4"/>
  <c r="BA249" i="4"/>
  <c r="BA594" i="4"/>
  <c r="BA1074" i="4"/>
  <c r="BA653" i="4"/>
  <c r="AZ1162" i="4"/>
  <c r="AZ531" i="4"/>
  <c r="AZ804" i="4"/>
  <c r="BB804" i="4" s="1"/>
  <c r="BD804" i="4" s="1"/>
  <c r="AZ766" i="4"/>
  <c r="AZ1246" i="4"/>
  <c r="BB1246" i="4" s="1"/>
  <c r="BD1246" i="4" s="1"/>
  <c r="AZ279" i="4"/>
  <c r="BB279" i="4" s="1"/>
  <c r="BD279" i="4" s="1"/>
  <c r="AZ24" i="4"/>
  <c r="BB24" i="4" s="1"/>
  <c r="BD24" i="4" s="1"/>
  <c r="AZ442" i="4"/>
  <c r="BB442" i="4" s="1"/>
  <c r="BD442" i="4" s="1"/>
  <c r="AZ306" i="4"/>
  <c r="BB306" i="4" s="1"/>
  <c r="BD306" i="4" s="1"/>
  <c r="BE306" i="4" s="1"/>
  <c r="BF306" i="4" s="1"/>
  <c r="AZ737" i="4"/>
  <c r="BB737" i="4" s="1"/>
  <c r="BD737" i="4" s="1"/>
  <c r="BA902" i="4"/>
  <c r="BB902" i="4" s="1"/>
  <c r="BD902" i="4" s="1"/>
  <c r="AZ425" i="4"/>
  <c r="BB425" i="4" s="1"/>
  <c r="BD425" i="4" s="1"/>
  <c r="BA555" i="4"/>
  <c r="AZ603" i="4"/>
  <c r="BB603" i="4" s="1"/>
  <c r="BD603" i="4" s="1"/>
  <c r="AZ559" i="4"/>
  <c r="AZ1342" i="4"/>
  <c r="BB1342" i="4" s="1"/>
  <c r="BD1342" i="4" s="1"/>
  <c r="AZ991" i="4"/>
  <c r="AZ413" i="4"/>
  <c r="BB413" i="4" s="1"/>
  <c r="BD413" i="4" s="1"/>
  <c r="AZ1179" i="4"/>
  <c r="BB1179" i="4" s="1"/>
  <c r="BD1179" i="4" s="1"/>
  <c r="AZ726" i="4"/>
  <c r="BB726" i="4" s="1"/>
  <c r="BD726" i="4" s="1"/>
  <c r="AZ760" i="4"/>
  <c r="BB760" i="4" s="1"/>
  <c r="BD760" i="4" s="1"/>
  <c r="AZ562" i="4"/>
  <c r="BB562" i="4" s="1"/>
  <c r="BD562" i="4" s="1"/>
  <c r="AZ687" i="4"/>
  <c r="BB687" i="4" s="1"/>
  <c r="BD687" i="4" s="1"/>
  <c r="AZ302" i="4"/>
  <c r="BB302" i="4" s="1"/>
  <c r="BD302" i="4" s="1"/>
  <c r="BE302" i="4" s="1"/>
  <c r="AZ30" i="4"/>
  <c r="BB30" i="4" s="1"/>
  <c r="BD30" i="4" s="1"/>
  <c r="BE30" i="4" s="1"/>
  <c r="BF30" i="4" s="1"/>
  <c r="AZ312" i="4"/>
  <c r="AZ259" i="4"/>
  <c r="AZ698" i="4"/>
  <c r="BB698" i="4" s="1"/>
  <c r="BD698" i="4" s="1"/>
  <c r="BE698" i="4" s="1"/>
  <c r="BF698" i="4" s="1"/>
  <c r="AZ934" i="4"/>
  <c r="AZ389" i="4"/>
  <c r="AZ1042" i="4"/>
  <c r="AZ408" i="4"/>
  <c r="BB408" i="4" s="1"/>
  <c r="BD408" i="4" s="1"/>
  <c r="AZ707" i="4"/>
  <c r="AZ1193" i="4"/>
  <c r="BB1193" i="4" s="1"/>
  <c r="BD1193" i="4" s="1"/>
  <c r="AZ1071" i="4"/>
  <c r="BB1071" i="4" s="1"/>
  <c r="BD1071" i="4" s="1"/>
  <c r="AZ335" i="4"/>
  <c r="BB335" i="4" s="1"/>
  <c r="BD335" i="4" s="1"/>
  <c r="BA1085" i="4"/>
  <c r="BA318" i="4"/>
  <c r="BA1312" i="4"/>
  <c r="BA1275" i="4"/>
  <c r="BB1275" i="4" s="1"/>
  <c r="BD1275" i="4" s="1"/>
  <c r="BA1221" i="4"/>
  <c r="BA1313" i="4"/>
  <c r="BB1313" i="4" s="1"/>
  <c r="BD1313" i="4" s="1"/>
  <c r="BA685" i="4"/>
  <c r="BB685" i="4" s="1"/>
  <c r="BD685" i="4" s="1"/>
  <c r="BA686" i="4"/>
  <c r="BB686" i="4" s="1"/>
  <c r="BD686" i="4" s="1"/>
  <c r="BA756" i="4"/>
  <c r="AZ831" i="4"/>
  <c r="BB831" i="4" s="1"/>
  <c r="BD831" i="4" s="1"/>
  <c r="BA284" i="4"/>
  <c r="BB284" i="4" s="1"/>
  <c r="BD284" i="4" s="1"/>
  <c r="BA832" i="4"/>
  <c r="AZ1390" i="4"/>
  <c r="AZ773" i="4"/>
  <c r="BB773" i="4" s="1"/>
  <c r="BD773" i="4" s="1"/>
  <c r="AZ1249" i="4"/>
  <c r="AZ1383" i="4"/>
  <c r="BB1383" i="4" s="1"/>
  <c r="BD1383" i="4" s="1"/>
  <c r="BA891" i="4"/>
  <c r="BB891" i="4" s="1"/>
  <c r="BD891" i="4" s="1"/>
  <c r="BA980" i="4"/>
  <c r="BA899" i="4"/>
  <c r="BB899" i="4" s="1"/>
  <c r="BD899" i="4" s="1"/>
  <c r="AZ1394" i="4"/>
  <c r="BB1394" i="4" s="1"/>
  <c r="BD1394" i="4" s="1"/>
  <c r="BA1133" i="4"/>
  <c r="BA730" i="4"/>
  <c r="BB730" i="4" s="1"/>
  <c r="BD730" i="4" s="1"/>
  <c r="BA731" i="4"/>
  <c r="BB731" i="4" s="1"/>
  <c r="BD731" i="4" s="1"/>
  <c r="BA1214" i="4"/>
  <c r="BB1214" i="4" s="1"/>
  <c r="BD1214" i="4" s="1"/>
  <c r="BA1120" i="4"/>
  <c r="AZ1287" i="4"/>
  <c r="BB1287" i="4" s="1"/>
  <c r="BD1287" i="4" s="1"/>
  <c r="AZ1337" i="4"/>
  <c r="BB1337" i="4" s="1"/>
  <c r="BD1337" i="4" s="1"/>
  <c r="BA204" i="4"/>
  <c r="BB204" i="4" s="1"/>
  <c r="BD204" i="4" s="1"/>
  <c r="BA191" i="4"/>
  <c r="AZ616" i="4"/>
  <c r="BA617" i="4"/>
  <c r="BA496" i="4"/>
  <c r="BA11" i="4"/>
  <c r="BB11" i="4" s="1"/>
  <c r="BD11" i="4" s="1"/>
  <c r="BA1082" i="4"/>
  <c r="BB1082" i="4" s="1"/>
  <c r="BD1082" i="4" s="1"/>
  <c r="BA1056" i="4"/>
  <c r="BB1056" i="4" s="1"/>
  <c r="BD1056" i="4" s="1"/>
  <c r="BA1371" i="4"/>
  <c r="BA202" i="4"/>
  <c r="BB202" i="4" s="1"/>
  <c r="BD202" i="4" s="1"/>
  <c r="AZ621" i="4"/>
  <c r="AZ498" i="4"/>
  <c r="BB498" i="4" s="1"/>
  <c r="BD498" i="4" s="1"/>
  <c r="AZ674" i="4"/>
  <c r="BB674" i="4" s="1"/>
  <c r="BD674" i="4" s="1"/>
  <c r="BA957" i="4"/>
  <c r="BB957" i="4" s="1"/>
  <c r="BD957" i="4" s="1"/>
  <c r="BA1338" i="4"/>
  <c r="BA801" i="4"/>
  <c r="BB801" i="4" s="1"/>
  <c r="BD801" i="4" s="1"/>
  <c r="AZ551" i="4"/>
  <c r="BB551" i="4" s="1"/>
  <c r="BD551" i="4" s="1"/>
  <c r="BA64" i="4"/>
  <c r="BB64" i="4" s="1"/>
  <c r="BD64" i="4" s="1"/>
  <c r="BA507" i="4"/>
  <c r="BA777" i="4"/>
  <c r="BB777" i="4" s="1"/>
  <c r="BD777" i="4" s="1"/>
  <c r="BA970" i="4"/>
  <c r="BA332" i="4"/>
  <c r="BB332" i="4" s="1"/>
  <c r="BD332" i="4" s="1"/>
  <c r="AZ664" i="4"/>
  <c r="BA1297" i="4"/>
  <c r="BB1297" i="4" s="1"/>
  <c r="BD1297" i="4" s="1"/>
  <c r="AZ938" i="4"/>
  <c r="BB938" i="4" s="1"/>
  <c r="BD938" i="4" s="1"/>
  <c r="AZ751" i="4"/>
  <c r="BB751" i="4" s="1"/>
  <c r="BD751" i="4" s="1"/>
  <c r="AZ86" i="4"/>
  <c r="AZ87" i="4"/>
  <c r="BB87" i="4" s="1"/>
  <c r="BD87" i="4" s="1"/>
  <c r="BA180" i="4"/>
  <c r="BB180" i="4" s="1"/>
  <c r="BD180" i="4" s="1"/>
  <c r="BA659" i="4"/>
  <c r="AZ33" i="4"/>
  <c r="BB33" i="4" s="1"/>
  <c r="BD33" i="4" s="1"/>
  <c r="BE33" i="4" s="1"/>
  <c r="AZ847" i="4"/>
  <c r="AZ823" i="4"/>
  <c r="BB823" i="4" s="1"/>
  <c r="BD823" i="4" s="1"/>
  <c r="AZ629" i="4"/>
  <c r="BB629" i="4" s="1"/>
  <c r="BD629" i="4" s="1"/>
  <c r="BA878" i="4"/>
  <c r="BB878" i="4" s="1"/>
  <c r="BD878" i="4" s="1"/>
  <c r="BA919" i="4"/>
  <c r="BB919" i="4" s="1"/>
  <c r="BD919" i="4" s="1"/>
  <c r="BA26" i="4"/>
  <c r="BB26" i="4" s="1"/>
  <c r="BD26" i="4" s="1"/>
  <c r="BA424" i="4"/>
  <c r="BB424" i="4" s="1"/>
  <c r="BD424" i="4" s="1"/>
  <c r="AZ742" i="4"/>
  <c r="BB742" i="4" s="1"/>
  <c r="BD742" i="4" s="1"/>
  <c r="AZ361" i="4"/>
  <c r="AZ1293" i="4"/>
  <c r="BB1293" i="4" s="1"/>
  <c r="BD1293" i="4" s="1"/>
  <c r="BA598" i="4"/>
  <c r="BB598" i="4" s="1"/>
  <c r="BD598" i="4" s="1"/>
  <c r="BA743" i="4"/>
  <c r="BA1154" i="4"/>
  <c r="BB1154" i="4" s="1"/>
  <c r="BD1154" i="4" s="1"/>
  <c r="BA1113" i="4"/>
  <c r="AZ153" i="4"/>
  <c r="BB153" i="4" s="1"/>
  <c r="BD153" i="4" s="1"/>
  <c r="BA990" i="4"/>
  <c r="BB990" i="4" s="1"/>
  <c r="BD990" i="4" s="1"/>
  <c r="AZ671" i="4"/>
  <c r="BB671" i="4" s="1"/>
  <c r="BD671" i="4" s="1"/>
  <c r="AZ826" i="4"/>
  <c r="BB826" i="4" s="1"/>
  <c r="BD826" i="4" s="1"/>
  <c r="BA432" i="4"/>
  <c r="BB432" i="4" s="1"/>
  <c r="BD432" i="4" s="1"/>
  <c r="BA579" i="4"/>
  <c r="BA426" i="4"/>
  <c r="BA488" i="4"/>
  <c r="BB488" i="4" s="1"/>
  <c r="BD488" i="4" s="1"/>
  <c r="BA363" i="4"/>
  <c r="BB363" i="4" s="1"/>
  <c r="BD363" i="4" s="1"/>
  <c r="BA433" i="4"/>
  <c r="BB433" i="4" s="1"/>
  <c r="BD433" i="4" s="1"/>
  <c r="AZ871" i="4"/>
  <c r="BA364" i="4"/>
  <c r="BA635" i="4"/>
  <c r="BB635" i="4" s="1"/>
  <c r="BD635" i="4" s="1"/>
  <c r="BA582" i="4"/>
  <c r="BA96" i="4"/>
  <c r="BB96" i="4" s="1"/>
  <c r="BD96" i="4" s="1"/>
  <c r="BA723" i="4"/>
  <c r="BA724" i="4"/>
  <c r="BA504" i="4"/>
  <c r="BA110" i="4"/>
  <c r="AZ377" i="4"/>
  <c r="BB377" i="4" s="1"/>
  <c r="BD377" i="4" s="1"/>
  <c r="AZ226" i="4"/>
  <c r="BB226" i="4" s="1"/>
  <c r="BD226" i="4" s="1"/>
  <c r="AZ294" i="4"/>
  <c r="BB294" i="4" s="1"/>
  <c r="BD294" i="4" s="1"/>
  <c r="AZ108" i="4"/>
  <c r="BB108" i="4" s="1"/>
  <c r="BD108" i="4" s="1"/>
  <c r="AZ401" i="4"/>
  <c r="BB401" i="4" s="1"/>
  <c r="BD401" i="4" s="1"/>
  <c r="AZ506" i="4"/>
  <c r="BB506" i="4" s="1"/>
  <c r="BD506" i="4" s="1"/>
  <c r="AZ215" i="4"/>
  <c r="BA112" i="4"/>
  <c r="BB112" i="4" s="1"/>
  <c r="BD112" i="4" s="1"/>
  <c r="BA402" i="4"/>
  <c r="BB402" i="4" s="1"/>
  <c r="BD402" i="4" s="1"/>
  <c r="BA464" i="4"/>
  <c r="BB464" i="4" s="1"/>
  <c r="BD464" i="4" s="1"/>
  <c r="BA19" i="4"/>
  <c r="BJ900" i="4"/>
  <c r="BA1352" i="4"/>
  <c r="AZ1402" i="4"/>
  <c r="BB1402" i="4" s="1"/>
  <c r="BD1402" i="4" s="1"/>
  <c r="BE1402" i="4" s="1"/>
  <c r="BF1402" i="4" s="1"/>
  <c r="AZ571" i="4"/>
  <c r="AS1428" i="4"/>
  <c r="BJ1428" i="4" s="1"/>
  <c r="AN772" i="4"/>
  <c r="AO772" i="4" s="1"/>
  <c r="AQ772" i="4" s="1"/>
  <c r="AR772" i="4" s="1"/>
  <c r="AS1429" i="4"/>
  <c r="BJ1429" i="4" s="1"/>
  <c r="AN773" i="4"/>
  <c r="AO773" i="4" s="1"/>
  <c r="AQ773" i="4" s="1"/>
  <c r="AR773" i="4" s="1"/>
  <c r="AN1381" i="4"/>
  <c r="AN1250" i="4"/>
  <c r="AO1250" i="4" s="1"/>
  <c r="AQ1250" i="4" s="1"/>
  <c r="AR1250" i="4" s="1"/>
  <c r="AM1453" i="4"/>
  <c r="AO1453" i="4" s="1"/>
  <c r="AQ1453" i="4" s="1"/>
  <c r="BJ1454" i="4"/>
  <c r="BJ1455" i="4"/>
  <c r="AN892" i="4"/>
  <c r="AS894" i="4"/>
  <c r="BJ894" i="4" s="1"/>
  <c r="AS1434" i="4"/>
  <c r="AM1104" i="4"/>
  <c r="AN1392" i="4"/>
  <c r="AO1392" i="4" s="1"/>
  <c r="AQ1392" i="4" s="1"/>
  <c r="AR1392" i="4" s="1"/>
  <c r="BI1392" i="4" s="1"/>
  <c r="AS983" i="4"/>
  <c r="AM897" i="4"/>
  <c r="BA897" i="4"/>
  <c r="BB897" i="4" s="1"/>
  <c r="BD897" i="4" s="1"/>
  <c r="AM985" i="4"/>
  <c r="AO985" i="4" s="1"/>
  <c r="AQ985" i="4" s="1"/>
  <c r="AR985" i="4" s="1"/>
  <c r="AS1456" i="4"/>
  <c r="AM1447" i="4"/>
  <c r="AO1447" i="4" s="1"/>
  <c r="AQ1447" i="4" s="1"/>
  <c r="AR1447" i="4" s="1"/>
  <c r="BI1447" i="4" s="1"/>
  <c r="AZ1320" i="4"/>
  <c r="BB1320" i="4" s="1"/>
  <c r="BD1320" i="4" s="1"/>
  <c r="AM1006" i="4"/>
  <c r="AO1006" i="4" s="1"/>
  <c r="AQ1006" i="4" s="1"/>
  <c r="AR1006" i="4" s="1"/>
  <c r="BI1006" i="4" s="1"/>
  <c r="AZ1278" i="4"/>
  <c r="BB1278" i="4" s="1"/>
  <c r="BD1278" i="4" s="1"/>
  <c r="AM1279" i="4"/>
  <c r="AO1279" i="4" s="1"/>
  <c r="AQ1279" i="4" s="1"/>
  <c r="AR1279" i="4" s="1"/>
  <c r="AZ1008" i="4"/>
  <c r="BB1008" i="4" s="1"/>
  <c r="BD1008" i="4" s="1"/>
  <c r="AS965" i="4"/>
  <c r="BJ965" i="4" s="1"/>
  <c r="AS1321" i="4"/>
  <c r="BA1321" i="4"/>
  <c r="AN1322" i="4"/>
  <c r="AO1322" i="4" s="1"/>
  <c r="AQ1322" i="4" s="1"/>
  <c r="AR1322" i="4" s="1"/>
  <c r="BA1426" i="4"/>
  <c r="BB1426" i="4" s="1"/>
  <c r="BD1426" i="4" s="1"/>
  <c r="AS1427" i="4"/>
  <c r="BJ1427" i="4" s="1"/>
  <c r="AS1021" i="4"/>
  <c r="BJ1021" i="4" s="1"/>
  <c r="AM1394" i="4"/>
  <c r="AP1136" i="4"/>
  <c r="AS1003" i="4"/>
  <c r="AM1140" i="4"/>
  <c r="AO1140" i="4" s="1"/>
  <c r="AQ1140" i="4" s="1"/>
  <c r="AR1140" i="4" s="1"/>
  <c r="BI1140" i="4" s="1"/>
  <c r="AP1378" i="4"/>
  <c r="AN1252" i="4"/>
  <c r="AO1252" i="4" s="1"/>
  <c r="AQ1252" i="4" s="1"/>
  <c r="AS1258" i="4"/>
  <c r="AN1404" i="4"/>
  <c r="AO1404" i="4" s="1"/>
  <c r="AQ1404" i="4" s="1"/>
  <c r="AR1404" i="4" s="1"/>
  <c r="BI1404" i="4" s="1"/>
  <c r="AP1418" i="4"/>
  <c r="AM165" i="4"/>
  <c r="AO165" i="4" s="1"/>
  <c r="AQ165" i="4" s="1"/>
  <c r="AR165" i="4" s="1"/>
  <c r="BI165" i="4" s="1"/>
  <c r="AS1423" i="4"/>
  <c r="AS200" i="4"/>
  <c r="BJ200" i="4" s="1"/>
  <c r="AS1053" i="4"/>
  <c r="BF1053" i="4" s="1"/>
  <c r="BG1053" i="4" s="1"/>
  <c r="BJ1053" i="4" s="1"/>
  <c r="AS1369" i="4"/>
  <c r="AP775" i="4"/>
  <c r="AS1075" i="4"/>
  <c r="AZ1355" i="4"/>
  <c r="BB1355" i="4" s="1"/>
  <c r="BD1355" i="4" s="1"/>
  <c r="BA588" i="4"/>
  <c r="BB588" i="4" s="1"/>
  <c r="BD588" i="4" s="1"/>
  <c r="AM1384" i="4"/>
  <c r="BJ1440" i="4"/>
  <c r="AM1323" i="4"/>
  <c r="AP1423" i="4"/>
  <c r="BA1164" i="4"/>
  <c r="BA1060" i="4"/>
  <c r="BB1060" i="4" s="1"/>
  <c r="BD1060" i="4" s="1"/>
  <c r="BA1386" i="4"/>
  <c r="BB1386" i="4" s="1"/>
  <c r="BD1386" i="4" s="1"/>
  <c r="AN946" i="4"/>
  <c r="AO946" i="4" s="1"/>
  <c r="AQ946" i="4" s="1"/>
  <c r="AR946" i="4" s="1"/>
  <c r="BI946" i="4" s="1"/>
  <c r="AS773" i="4"/>
  <c r="BJ773" i="4" s="1"/>
  <c r="AM1381" i="4"/>
  <c r="AS1381" i="4"/>
  <c r="BJ1381" i="4" s="1"/>
  <c r="AS1250" i="4"/>
  <c r="BJ1250" i="4" s="1"/>
  <c r="AM977" i="4"/>
  <c r="BJ977" i="4"/>
  <c r="AS978" i="4"/>
  <c r="BJ978" i="4" s="1"/>
  <c r="AM891" i="4"/>
  <c r="AO891" i="4" s="1"/>
  <c r="AQ891" i="4" s="1"/>
  <c r="AR891" i="4" s="1"/>
  <c r="BI891" i="4" s="1"/>
  <c r="AM892" i="4"/>
  <c r="AS1433" i="4"/>
  <c r="BJ1433" i="4" s="1"/>
  <c r="AS895" i="4"/>
  <c r="BJ895" i="4" s="1"/>
  <c r="AN1435" i="4"/>
  <c r="AO1435" i="4" s="1"/>
  <c r="AQ1435" i="4" s="1"/>
  <c r="AR1435" i="4" s="1"/>
  <c r="BI1435" i="4" s="1"/>
  <c r="AN1104" i="4"/>
  <c r="BA1392" i="4"/>
  <c r="BB1392" i="4" s="1"/>
  <c r="BD1392" i="4" s="1"/>
  <c r="AM896" i="4"/>
  <c r="AN1436" i="4"/>
  <c r="AO1436" i="4" s="1"/>
  <c r="AQ1436" i="4" s="1"/>
  <c r="AN897" i="4"/>
  <c r="AS1437" i="4"/>
  <c r="BJ1437" i="4" s="1"/>
  <c r="AM1438" i="4"/>
  <c r="AS1439" i="4"/>
  <c r="BJ1439" i="4" s="1"/>
  <c r="BJ1019" i="4"/>
  <c r="AS1020" i="4"/>
  <c r="BJ1020" i="4" s="1"/>
  <c r="AM1317" i="4"/>
  <c r="AO1317" i="4" s="1"/>
  <c r="AQ1317" i="4" s="1"/>
  <c r="AM1445" i="4"/>
  <c r="AS1459" i="4"/>
  <c r="BJ1459" i="4" s="1"/>
  <c r="AN965" i="4"/>
  <c r="AO965" i="4" s="1"/>
  <c r="AQ965" i="4" s="1"/>
  <c r="AR965" i="4" s="1"/>
  <c r="BA1449" i="4"/>
  <c r="BB1449" i="4" s="1"/>
  <c r="BD1449" i="4" s="1"/>
  <c r="AS1281" i="4"/>
  <c r="AM1021" i="4"/>
  <c r="AS1323" i="4"/>
  <c r="AM999" i="4"/>
  <c r="AO999" i="4" s="1"/>
  <c r="AQ999" i="4" s="1"/>
  <c r="AR999" i="4" s="1"/>
  <c r="AN1137" i="4"/>
  <c r="AO1137" i="4" s="1"/>
  <c r="AQ1137" i="4" s="1"/>
  <c r="AR1137" i="4" s="1"/>
  <c r="AP1210" i="4"/>
  <c r="AN1211" i="4"/>
  <c r="AO1211" i="4" s="1"/>
  <c r="AQ1211" i="4" s="1"/>
  <c r="AR1211" i="4" s="1"/>
  <c r="AN866" i="4"/>
  <c r="AO866" i="4" s="1"/>
  <c r="AQ866" i="4" s="1"/>
  <c r="AR866" i="4" s="1"/>
  <c r="BI866" i="4" s="1"/>
  <c r="AN1214" i="4"/>
  <c r="AP1327" i="4"/>
  <c r="AS1379" i="4"/>
  <c r="BJ1379" i="4" s="1"/>
  <c r="AN1335" i="4"/>
  <c r="AO1335" i="4" s="1"/>
  <c r="AQ1335" i="4" s="1"/>
  <c r="AR1335" i="4" s="1"/>
  <c r="AS1287" i="4"/>
  <c r="BJ1287" i="4" s="1"/>
  <c r="AM1336" i="4"/>
  <c r="AS163" i="4"/>
  <c r="AN164" i="4"/>
  <c r="AS164" i="4"/>
  <c r="AP1405" i="4"/>
  <c r="AS167" i="4"/>
  <c r="AN1409" i="4"/>
  <c r="AM200" i="4"/>
  <c r="AM1015" i="4"/>
  <c r="AO1015" i="4" s="1"/>
  <c r="AQ1015" i="4" s="1"/>
  <c r="AS1015" i="4"/>
  <c r="AN528" i="4"/>
  <c r="BJ1162" i="4"/>
  <c r="BA57" i="4"/>
  <c r="AZ266" i="4"/>
  <c r="BB266" i="4" s="1"/>
  <c r="BD266" i="4" s="1"/>
  <c r="BA785" i="4"/>
  <c r="BA786" i="4"/>
  <c r="AM1389" i="4"/>
  <c r="AO1389" i="4" s="1"/>
  <c r="AQ1389" i="4" s="1"/>
  <c r="AN1251" i="4"/>
  <c r="AO1251" i="4" s="1"/>
  <c r="AQ1251" i="4" s="1"/>
  <c r="AR1251" i="4" s="1"/>
  <c r="BI1251" i="4" s="1"/>
  <c r="AN1004" i="4"/>
  <c r="AS890" i="4"/>
  <c r="BJ890" i="4" s="1"/>
  <c r="AM1430" i="4"/>
  <c r="AN1431" i="4"/>
  <c r="AO1431" i="4" s="1"/>
  <c r="AQ1431" i="4" s="1"/>
  <c r="AR1431" i="4" s="1"/>
  <c r="BI1431" i="4" s="1"/>
  <c r="AM1432" i="4"/>
  <c r="AS1104" i="4"/>
  <c r="AZ1436" i="4"/>
  <c r="AN984" i="4"/>
  <c r="BJ898" i="4"/>
  <c r="AN1439" i="4"/>
  <c r="AN1459" i="4"/>
  <c r="AN1449" i="4"/>
  <c r="AO1449" i="4" s="1"/>
  <c r="AQ1449" i="4" s="1"/>
  <c r="AR1449" i="4" s="1"/>
  <c r="BI1449" i="4" s="1"/>
  <c r="AN1281" i="4"/>
  <c r="AO1281" i="4" s="1"/>
  <c r="AQ1281" i="4" s="1"/>
  <c r="AR1281" i="4" s="1"/>
  <c r="AP1001" i="4"/>
  <c r="AR1001" i="4" s="1"/>
  <c r="BI1001" i="4" s="1"/>
  <c r="AP1205" i="4"/>
  <c r="AR1205" i="4" s="1"/>
  <c r="AP1118" i="4"/>
  <c r="AR1118" i="4" s="1"/>
  <c r="AS1326" i="4"/>
  <c r="AS1378" i="4"/>
  <c r="AS1252" i="4"/>
  <c r="AM163" i="4"/>
  <c r="AS1418" i="4"/>
  <c r="AM1409" i="4"/>
  <c r="AN1410" i="4"/>
  <c r="AS1410" i="4"/>
  <c r="AP527" i="4"/>
  <c r="AN1016" i="4"/>
  <c r="AO1016" i="4" s="1"/>
  <c r="AQ1016" i="4" s="1"/>
  <c r="AR1016" i="4" s="1"/>
  <c r="BI1016" i="4" s="1"/>
  <c r="AN1168" i="4"/>
  <c r="AS1056" i="4"/>
  <c r="BJ1056" i="4" s="1"/>
  <c r="AS207" i="4"/>
  <c r="BJ207" i="4" s="1"/>
  <c r="AP192" i="4"/>
  <c r="AM193" i="4"/>
  <c r="AO193" i="4" s="1"/>
  <c r="AQ193" i="4" s="1"/>
  <c r="AN203" i="4"/>
  <c r="AO203" i="4" s="1"/>
  <c r="AQ203" i="4" s="1"/>
  <c r="AR203" i="4" s="1"/>
  <c r="BI203" i="4" s="1"/>
  <c r="AM1339" i="4"/>
  <c r="AO1339" i="4" s="1"/>
  <c r="AQ1339" i="4" s="1"/>
  <c r="AR1339" i="4" s="1"/>
  <c r="BI1339" i="4" s="1"/>
  <c r="AN1171" i="4"/>
  <c r="BJ1340" i="4"/>
  <c r="AN482" i="4"/>
  <c r="AM1173" i="4"/>
  <c r="AO1173" i="4" s="1"/>
  <c r="AQ1173" i="4" s="1"/>
  <c r="AR1173" i="4" s="1"/>
  <c r="BI1173" i="4" s="1"/>
  <c r="AM551" i="4"/>
  <c r="AO551" i="4" s="1"/>
  <c r="AQ551" i="4" s="1"/>
  <c r="AP906" i="4"/>
  <c r="AM1218" i="4"/>
  <c r="AO1218" i="4" s="1"/>
  <c r="AQ1218" i="4" s="1"/>
  <c r="AR1218" i="4" s="1"/>
  <c r="BI1218" i="4" s="1"/>
  <c r="AS508" i="4"/>
  <c r="AP1174" i="4"/>
  <c r="AS1232" i="4"/>
  <c r="AS115" i="4"/>
  <c r="BJ115" i="4" s="1"/>
  <c r="AP65" i="4"/>
  <c r="AP664" i="4"/>
  <c r="AP972" i="4"/>
  <c r="AS116" i="4"/>
  <c r="AP930" i="4"/>
  <c r="AS533" i="4"/>
  <c r="BJ533" i="4" s="1"/>
  <c r="AP1035" i="4"/>
  <c r="AS183" i="4"/>
  <c r="AP281" i="4"/>
  <c r="AP1123" i="4"/>
  <c r="BA1222" i="4"/>
  <c r="AS196" i="4"/>
  <c r="BJ196" i="4" s="1"/>
  <c r="BA14" i="4"/>
  <c r="BB14" i="4" s="1"/>
  <c r="BD14" i="4" s="1"/>
  <c r="AP821" i="4"/>
  <c r="AM542" i="4"/>
  <c r="AM250" i="4"/>
  <c r="AO250" i="4" s="1"/>
  <c r="AQ250" i="4" s="1"/>
  <c r="AR250" i="4" s="1"/>
  <c r="BI250" i="4" s="1"/>
  <c r="AM154" i="4"/>
  <c r="AS154" i="4"/>
  <c r="BJ154" i="4" s="1"/>
  <c r="AM16" i="4"/>
  <c r="AP460" i="4"/>
  <c r="BA233" i="4"/>
  <c r="AS647" i="4"/>
  <c r="BJ647" i="4" s="1"/>
  <c r="AM206" i="4"/>
  <c r="AS618" i="4"/>
  <c r="AN1056" i="4"/>
  <c r="AO1056" i="4" s="1"/>
  <c r="AQ1056" i="4" s="1"/>
  <c r="AM192" i="4"/>
  <c r="AN1018" i="4"/>
  <c r="AS620" i="4"/>
  <c r="BJ620" i="4" s="1"/>
  <c r="AS140" i="4"/>
  <c r="AP1161" i="4"/>
  <c r="AP236" i="4"/>
  <c r="AN119" i="4"/>
  <c r="AO119" i="4" s="1"/>
  <c r="AQ119" i="4" s="1"/>
  <c r="AR119" i="4" s="1"/>
  <c r="BI119" i="4" s="1"/>
  <c r="AS1240" i="4"/>
  <c r="BJ1240" i="4" s="1"/>
  <c r="AS1031" i="4"/>
  <c r="AM522" i="4"/>
  <c r="BJ535" i="4"/>
  <c r="AP763" i="4"/>
  <c r="AS777" i="4"/>
  <c r="BJ777" i="4" s="1"/>
  <c r="BA810" i="4"/>
  <c r="BB810" i="4" s="1"/>
  <c r="BD810" i="4" s="1"/>
  <c r="AP803" i="4"/>
  <c r="BA1184" i="4"/>
  <c r="BB1184" i="4" s="1"/>
  <c r="BD1184" i="4" s="1"/>
  <c r="AP971" i="4"/>
  <c r="BJ961" i="4"/>
  <c r="BA750" i="4"/>
  <c r="BB750" i="4" s="1"/>
  <c r="BD750" i="4" s="1"/>
  <c r="BA908" i="4"/>
  <c r="BB908" i="4" s="1"/>
  <c r="BD908" i="4" s="1"/>
  <c r="AP805" i="4"/>
  <c r="AP470" i="4"/>
  <c r="BJ768" i="4"/>
  <c r="BJ278" i="4"/>
  <c r="AP472" i="4"/>
  <c r="AP282" i="4"/>
  <c r="AP771" i="4"/>
  <c r="AM337" i="4"/>
  <c r="AO337" i="4" s="1"/>
  <c r="AQ337" i="4" s="1"/>
  <c r="AM854" i="4"/>
  <c r="AM328" i="4"/>
  <c r="AO328" i="4" s="1"/>
  <c r="AQ328" i="4" s="1"/>
  <c r="AM155" i="4"/>
  <c r="AO155" i="4" s="1"/>
  <c r="AQ155" i="4" s="1"/>
  <c r="AM478" i="4"/>
  <c r="AO478" i="4" s="1"/>
  <c r="AQ478" i="4" s="1"/>
  <c r="AM460" i="4"/>
  <c r="AO460" i="4" s="1"/>
  <c r="AQ460" i="4" s="1"/>
  <c r="AP1290" i="4"/>
  <c r="AM836" i="4"/>
  <c r="AO836" i="4" s="1"/>
  <c r="AQ836" i="4" s="1"/>
  <c r="AM517" i="4"/>
  <c r="AO517" i="4" s="1"/>
  <c r="AQ517" i="4" s="1"/>
  <c r="AR517" i="4" s="1"/>
  <c r="AM953" i="4"/>
  <c r="AP205" i="4"/>
  <c r="AM619" i="4"/>
  <c r="AO619" i="4" s="1"/>
  <c r="AQ619" i="4" s="1"/>
  <c r="AP675" i="4"/>
  <c r="AM79" i="4"/>
  <c r="AO79" i="4" s="1"/>
  <c r="AQ79" i="4" s="1"/>
  <c r="AN1163" i="4"/>
  <c r="AM1059" i="4"/>
  <c r="AS1059" i="4"/>
  <c r="BJ80" i="4"/>
  <c r="BJ677" i="4"/>
  <c r="AM236" i="4"/>
  <c r="AP1184" i="4"/>
  <c r="AP1032" i="4"/>
  <c r="AN1166" i="4"/>
  <c r="AO1166" i="4" s="1"/>
  <c r="AQ1166" i="4" s="1"/>
  <c r="AR1166" i="4" s="1"/>
  <c r="AM205" i="4"/>
  <c r="AO205" i="4" s="1"/>
  <c r="AQ205" i="4" s="1"/>
  <c r="AS170" i="4"/>
  <c r="BF170" i="4" s="1"/>
  <c r="AN1077" i="4"/>
  <c r="AO1077" i="4" s="1"/>
  <c r="AQ1077" i="4" s="1"/>
  <c r="AR1077" i="4" s="1"/>
  <c r="BI1077" i="4" s="1"/>
  <c r="AM1017" i="4"/>
  <c r="AS201" i="4"/>
  <c r="BJ201" i="4" s="1"/>
  <c r="AN171" i="4"/>
  <c r="AO171" i="4" s="1"/>
  <c r="AQ171" i="4" s="1"/>
  <c r="AR171" i="4" s="1"/>
  <c r="BI171" i="4" s="1"/>
  <c r="AS498" i="4"/>
  <c r="BJ498" i="4" s="1"/>
  <c r="AN674" i="4"/>
  <c r="AO674" i="4" s="1"/>
  <c r="AQ674" i="4" s="1"/>
  <c r="AP622" i="4"/>
  <c r="BJ1161" i="4"/>
  <c r="AM817" i="4"/>
  <c r="AM12" i="4"/>
  <c r="AO12" i="4" s="1"/>
  <c r="AQ12" i="4" s="1"/>
  <c r="BJ12" i="4"/>
  <c r="AS403" i="4"/>
  <c r="BJ403" i="4" s="1"/>
  <c r="AS801" i="4"/>
  <c r="BJ801" i="4" s="1"/>
  <c r="AS1295" i="4"/>
  <c r="BJ1295" i="4" s="1"/>
  <c r="AS936" i="4"/>
  <c r="BJ936" i="4" s="1"/>
  <c r="AS840" i="4"/>
  <c r="BJ840" i="4" s="1"/>
  <c r="AS907" i="4"/>
  <c r="BJ907" i="4" s="1"/>
  <c r="AP121" i="4"/>
  <c r="AS804" i="4"/>
  <c r="BJ804" i="4" s="1"/>
  <c r="AS1128" i="4"/>
  <c r="BJ1128" i="4" s="1"/>
  <c r="AS938" i="4"/>
  <c r="BJ386" i="4"/>
  <c r="AS1014" i="4"/>
  <c r="BJ255" i="4"/>
  <c r="AP186" i="4"/>
  <c r="AS819" i="4"/>
  <c r="AP768" i="4"/>
  <c r="AP88" i="4"/>
  <c r="AP257" i="4"/>
  <c r="AM442" i="4"/>
  <c r="AO442" i="4" s="1"/>
  <c r="AQ442" i="4" s="1"/>
  <c r="AR442" i="4" s="1"/>
  <c r="BI442" i="4" s="1"/>
  <c r="AS16" i="4"/>
  <c r="BJ16" i="4" s="1"/>
  <c r="AM232" i="4"/>
  <c r="AO232" i="4" s="1"/>
  <c r="AQ232" i="4" s="1"/>
  <c r="AR232" i="4" s="1"/>
  <c r="BI232" i="4" s="1"/>
  <c r="AM557" i="4"/>
  <c r="AO557" i="4" s="1"/>
  <c r="AQ557" i="4" s="1"/>
  <c r="AM1300" i="4"/>
  <c r="AO1300" i="4" s="1"/>
  <c r="AQ1300" i="4" s="1"/>
  <c r="AS517" i="4"/>
  <c r="BJ517" i="4" s="1"/>
  <c r="AS793" i="4"/>
  <c r="BJ793" i="4" s="1"/>
  <c r="AS1099" i="4"/>
  <c r="BJ1099" i="4" s="1"/>
  <c r="AM945" i="4"/>
  <c r="AO945" i="4" s="1"/>
  <c r="AQ945" i="4" s="1"/>
  <c r="AR945" i="4" s="1"/>
  <c r="AS694" i="4"/>
  <c r="BJ694" i="4" s="1"/>
  <c r="AP353" i="4"/>
  <c r="AR353" i="4" s="1"/>
  <c r="AS415" i="4"/>
  <c r="BJ415" i="4" s="1"/>
  <c r="AS208" i="4"/>
  <c r="BJ208" i="4" s="1"/>
  <c r="AM59" i="4"/>
  <c r="AO59" i="4" s="1"/>
  <c r="AQ59" i="4" s="1"/>
  <c r="AR59" i="4" s="1"/>
  <c r="BI59" i="4" s="1"/>
  <c r="AM632" i="4"/>
  <c r="AO632" i="4" s="1"/>
  <c r="AQ632" i="4" s="1"/>
  <c r="AM564" i="4"/>
  <c r="AO564" i="4" s="1"/>
  <c r="AQ564" i="4" s="1"/>
  <c r="AR564" i="4" s="1"/>
  <c r="AM1261" i="4"/>
  <c r="AO1261" i="4" s="1"/>
  <c r="AQ1261" i="4" s="1"/>
  <c r="AR1261" i="4" s="1"/>
  <c r="BJ1026" i="4"/>
  <c r="AM1301" i="4"/>
  <c r="AM741" i="4"/>
  <c r="BJ829" i="4"/>
  <c r="AP613" i="4"/>
  <c r="AM705" i="4"/>
  <c r="AO705" i="4" s="1"/>
  <c r="AQ705" i="4" s="1"/>
  <c r="AM317" i="4"/>
  <c r="AM1153" i="4"/>
  <c r="AO1153" i="4" s="1"/>
  <c r="AQ1153" i="4" s="1"/>
  <c r="AM598" i="4"/>
  <c r="AO598" i="4" s="1"/>
  <c r="AQ598" i="4" s="1"/>
  <c r="AR598" i="4" s="1"/>
  <c r="AP625" i="4"/>
  <c r="AM565" i="4"/>
  <c r="AP879" i="4"/>
  <c r="AM988" i="4"/>
  <c r="AO988" i="4" s="1"/>
  <c r="AQ988" i="4" s="1"/>
  <c r="AP903" i="4"/>
  <c r="AM824" i="4"/>
  <c r="AO824" i="4" s="1"/>
  <c r="AQ824" i="4" s="1"/>
  <c r="AM1142" i="4"/>
  <c r="AO1142" i="4" s="1"/>
  <c r="AQ1142" i="4" s="1"/>
  <c r="AM873" i="4"/>
  <c r="AO873" i="4" s="1"/>
  <c r="AQ873" i="4" s="1"/>
  <c r="AS437" i="4"/>
  <c r="BJ437" i="4" s="1"/>
  <c r="AM60" i="4"/>
  <c r="AO60" i="4" s="1"/>
  <c r="AQ60" i="4" s="1"/>
  <c r="AR60" i="4" s="1"/>
  <c r="BI60" i="4" s="1"/>
  <c r="AM247" i="4"/>
  <c r="AO247" i="4" s="1"/>
  <c r="AQ247" i="4" s="1"/>
  <c r="AM344" i="4"/>
  <c r="AO344" i="4" s="1"/>
  <c r="AQ344" i="4" s="1"/>
  <c r="AM432" i="4"/>
  <c r="AO432" i="4" s="1"/>
  <c r="AQ432" i="4" s="1"/>
  <c r="AM578" i="4"/>
  <c r="AO578" i="4" s="1"/>
  <c r="AQ578" i="4" s="1"/>
  <c r="AP578" i="4"/>
  <c r="AM1039" i="4"/>
  <c r="AO1039" i="4" s="1"/>
  <c r="AQ1039" i="4" s="1"/>
  <c r="AR1039" i="4" s="1"/>
  <c r="AZ1202" i="4"/>
  <c r="BB1202" i="4" s="1"/>
  <c r="BD1202" i="4" s="1"/>
  <c r="AM1294" i="4"/>
  <c r="AO1294" i="4" s="1"/>
  <c r="AQ1294" i="4" s="1"/>
  <c r="AM10" i="4"/>
  <c r="AO10" i="4" s="1"/>
  <c r="AQ10" i="4" s="1"/>
  <c r="AR10" i="4" s="1"/>
  <c r="BI10" i="4" s="1"/>
  <c r="AM995" i="4"/>
  <c r="AM198" i="4"/>
  <c r="AO198" i="4" s="1"/>
  <c r="AQ198" i="4" s="1"/>
  <c r="AM150" i="4"/>
  <c r="AO150" i="4" s="1"/>
  <c r="AQ150" i="4" s="1"/>
  <c r="AR150" i="4" s="1"/>
  <c r="BI150" i="4" s="1"/>
  <c r="AM339" i="4"/>
  <c r="AP844" i="4"/>
  <c r="AP848" i="4"/>
  <c r="AM694" i="4"/>
  <c r="AS602" i="4"/>
  <c r="BA602" i="4"/>
  <c r="BB602" i="4" s="1"/>
  <c r="BD602" i="4" s="1"/>
  <c r="BA135" i="4"/>
  <c r="BB135" i="4" s="1"/>
  <c r="BD135" i="4" s="1"/>
  <c r="AM987" i="4"/>
  <c r="AO987" i="4" s="1"/>
  <c r="AQ987" i="4" s="1"/>
  <c r="AP919" i="4"/>
  <c r="AM849" i="4"/>
  <c r="AP1188" i="4"/>
  <c r="AP521" i="4"/>
  <c r="AP782" i="4"/>
  <c r="AR782" i="4" s="1"/>
  <c r="AS1113" i="4"/>
  <c r="AM825" i="4"/>
  <c r="AO825" i="4" s="1"/>
  <c r="AQ825" i="4" s="1"/>
  <c r="AR825" i="4" s="1"/>
  <c r="AP208" i="4"/>
  <c r="AR208" i="4" s="1"/>
  <c r="BJ59" i="4"/>
  <c r="AP680" i="4"/>
  <c r="AP1235" i="4"/>
  <c r="AR1235" i="4" s="1"/>
  <c r="AP26" i="4"/>
  <c r="AR26" i="4" s="1"/>
  <c r="BI26" i="4" s="1"/>
  <c r="AM649" i="4"/>
  <c r="AO649" i="4" s="1"/>
  <c r="AQ649" i="4" s="1"/>
  <c r="AR649" i="4" s="1"/>
  <c r="AM1302" i="4"/>
  <c r="AO1302" i="4" s="1"/>
  <c r="AQ1302" i="4" s="1"/>
  <c r="AR1302" i="4" s="1"/>
  <c r="AP838" i="4"/>
  <c r="AM425" i="4"/>
  <c r="AO425" i="4" s="1"/>
  <c r="AQ425" i="4" s="1"/>
  <c r="AR425" i="4" s="1"/>
  <c r="AS136" i="4"/>
  <c r="AS640" i="4"/>
  <c r="BA640" i="4"/>
  <c r="BB640" i="4" s="1"/>
  <c r="BD640" i="4" s="1"/>
  <c r="AS604" i="4"/>
  <c r="BJ604" i="4" s="1"/>
  <c r="AM521" i="4"/>
  <c r="AO521" i="4" s="1"/>
  <c r="AQ521" i="4" s="1"/>
  <c r="AS852" i="4"/>
  <c r="BJ852" i="4" s="1"/>
  <c r="AS813" i="4"/>
  <c r="AS690" i="4"/>
  <c r="BF690" i="4" s="1"/>
  <c r="AS881" i="4"/>
  <c r="AS626" i="4"/>
  <c r="BJ626" i="4" s="1"/>
  <c r="AS61" i="4"/>
  <c r="AS578" i="4"/>
  <c r="BJ578" i="4" s="1"/>
  <c r="AM783" i="4"/>
  <c r="AO783" i="4" s="1"/>
  <c r="AQ783" i="4" s="1"/>
  <c r="AR783" i="4" s="1"/>
  <c r="AM426" i="4"/>
  <c r="AO426" i="4" s="1"/>
  <c r="AQ426" i="4" s="1"/>
  <c r="AR426" i="4" s="1"/>
  <c r="BI426" i="4" s="1"/>
  <c r="AM580" i="4"/>
  <c r="AO580" i="4" s="1"/>
  <c r="AQ580" i="4" s="1"/>
  <c r="BA738" i="4"/>
  <c r="AM156" i="4"/>
  <c r="AO156" i="4" s="1"/>
  <c r="AQ156" i="4" s="1"/>
  <c r="AR156" i="4" s="1"/>
  <c r="AM52" i="4"/>
  <c r="AM161" i="4"/>
  <c r="AO161" i="4" s="1"/>
  <c r="AQ161" i="4" s="1"/>
  <c r="AR161" i="4" s="1"/>
  <c r="BI161" i="4" s="1"/>
  <c r="AM443" i="4"/>
  <c r="AO443" i="4" s="1"/>
  <c r="AQ443" i="4" s="1"/>
  <c r="AR443" i="4" s="1"/>
  <c r="AS945" i="4"/>
  <c r="BJ945" i="4" s="1"/>
  <c r="AP380" i="4"/>
  <c r="AP606" i="4"/>
  <c r="BJ129" i="4"/>
  <c r="BJ823" i="4"/>
  <c r="AS740" i="4"/>
  <c r="AS330" i="4"/>
  <c r="AM680" i="4"/>
  <c r="AO680" i="4" s="1"/>
  <c r="AQ680" i="4" s="1"/>
  <c r="AM574" i="4"/>
  <c r="AS1261" i="4"/>
  <c r="AS1187" i="4"/>
  <c r="AM424" i="4"/>
  <c r="AS1027" i="4"/>
  <c r="BA748" i="4"/>
  <c r="BB748" i="4" s="1"/>
  <c r="BD748" i="4" s="1"/>
  <c r="AM362" i="4"/>
  <c r="AM633" i="4"/>
  <c r="AM1204" i="4"/>
  <c r="AO1204" i="4" s="1"/>
  <c r="AQ1204" i="4" s="1"/>
  <c r="AR1204" i="4" s="1"/>
  <c r="BI1204" i="4" s="1"/>
  <c r="BJ451" i="4"/>
  <c r="AS445" i="4"/>
  <c r="BJ445" i="4" s="1"/>
  <c r="AM604" i="4"/>
  <c r="AO604" i="4" s="1"/>
  <c r="AQ604" i="4" s="1"/>
  <c r="AR604" i="4" s="1"/>
  <c r="AS875" i="4"/>
  <c r="BJ875" i="4" s="1"/>
  <c r="AS782" i="4"/>
  <c r="BJ782" i="4" s="1"/>
  <c r="AP586" i="4"/>
  <c r="AM1288" i="4"/>
  <c r="AP605" i="4"/>
  <c r="AM690" i="4"/>
  <c r="AO690" i="4" s="1"/>
  <c r="AQ690" i="4" s="1"/>
  <c r="AR690" i="4" s="1"/>
  <c r="AM881" i="4"/>
  <c r="AO881" i="4" s="1"/>
  <c r="AQ881" i="4" s="1"/>
  <c r="AR881" i="4" s="1"/>
  <c r="BA1189" i="4"/>
  <c r="BB1189" i="4" s="1"/>
  <c r="BD1189" i="4" s="1"/>
  <c r="BH1189" i="4" s="1"/>
  <c r="AM61" i="4"/>
  <c r="AO61" i="4" s="1"/>
  <c r="AQ61" i="4" s="1"/>
  <c r="BJ432" i="4"/>
  <c r="AM850" i="4"/>
  <c r="AO850" i="4" s="1"/>
  <c r="AQ850" i="4" s="1"/>
  <c r="AR850" i="4" s="1"/>
  <c r="BI850" i="4" s="1"/>
  <c r="AM692" i="4"/>
  <c r="AO692" i="4" s="1"/>
  <c r="AQ692" i="4" s="1"/>
  <c r="AR692" i="4" s="1"/>
  <c r="BI692" i="4" s="1"/>
  <c r="AM434" i="4"/>
  <c r="AO434" i="4" s="1"/>
  <c r="AQ434" i="4" s="1"/>
  <c r="AM871" i="4"/>
  <c r="AM96" i="4"/>
  <c r="AO96" i="4" s="1"/>
  <c r="AQ96" i="4" s="1"/>
  <c r="AR96" i="4" s="1"/>
  <c r="AM1179" i="4"/>
  <c r="AO1179" i="4" s="1"/>
  <c r="AQ1179" i="4" s="1"/>
  <c r="AR1179" i="4" s="1"/>
  <c r="AM1124" i="4"/>
  <c r="AO1124" i="4" s="1"/>
  <c r="AQ1124" i="4" s="1"/>
  <c r="AM723" i="4"/>
  <c r="AO723" i="4" s="1"/>
  <c r="AQ723" i="4" s="1"/>
  <c r="AZ158" i="4"/>
  <c r="BB158" i="4" s="1"/>
  <c r="BD158" i="4" s="1"/>
  <c r="BA161" i="4"/>
  <c r="BB161" i="4" s="1"/>
  <c r="BD161" i="4" s="1"/>
  <c r="AZ162" i="4"/>
  <c r="BB162" i="4" s="1"/>
  <c r="BD162" i="4" s="1"/>
  <c r="AZ152" i="4"/>
  <c r="BB152" i="4" s="1"/>
  <c r="BD152" i="4" s="1"/>
  <c r="BJ90" i="4"/>
  <c r="AM465" i="4"/>
  <c r="AO465" i="4" s="1"/>
  <c r="AQ465" i="4" s="1"/>
  <c r="AR465" i="4" s="1"/>
  <c r="AM31" i="4"/>
  <c r="AO31" i="4" s="1"/>
  <c r="AQ31" i="4" s="1"/>
  <c r="AR31" i="4" s="1"/>
  <c r="BI31" i="4" s="1"/>
  <c r="AM501" i="4"/>
  <c r="AO501" i="4" s="1"/>
  <c r="AQ501" i="4" s="1"/>
  <c r="AR501" i="4" s="1"/>
  <c r="BI501" i="4" s="1"/>
  <c r="AS371" i="4"/>
  <c r="AP541" i="4"/>
  <c r="AP30" i="4"/>
  <c r="AS67" i="4"/>
  <c r="BJ67" i="4" s="1"/>
  <c r="AS39" i="4"/>
  <c r="BJ39" i="4" s="1"/>
  <c r="AP406" i="4"/>
  <c r="AP600" i="4"/>
  <c r="AS245" i="4"/>
  <c r="AS304" i="4"/>
  <c r="BJ304" i="4" s="1"/>
  <c r="BA1191" i="4"/>
  <c r="BB1191" i="4" s="1"/>
  <c r="BD1191" i="4" s="1"/>
  <c r="AM523" i="4"/>
  <c r="AO523" i="4" s="1"/>
  <c r="AQ523" i="4" s="1"/>
  <c r="AS1178" i="4"/>
  <c r="AP914" i="4"/>
  <c r="AP1312" i="4"/>
  <c r="AM917" i="4"/>
  <c r="AO917" i="4" s="1"/>
  <c r="AQ917" i="4" s="1"/>
  <c r="AR917" i="4" s="1"/>
  <c r="AS515" i="4"/>
  <c r="BJ515" i="4" s="1"/>
  <c r="AP942" i="4"/>
  <c r="AM594" i="4"/>
  <c r="AO594" i="4" s="1"/>
  <c r="AQ594" i="4" s="1"/>
  <c r="AM739" i="4"/>
  <c r="AO739" i="4" s="1"/>
  <c r="AQ739" i="4" s="1"/>
  <c r="AR739" i="4" s="1"/>
  <c r="BI739" i="4" s="1"/>
  <c r="AM97" i="4"/>
  <c r="AO97" i="4" s="1"/>
  <c r="AQ97" i="4" s="1"/>
  <c r="AR97" i="4" s="1"/>
  <c r="BI97" i="4" s="1"/>
  <c r="AM264" i="4"/>
  <c r="AO264" i="4" s="1"/>
  <c r="AQ264" i="4" s="1"/>
  <c r="AR264" i="4" s="1"/>
  <c r="BI264" i="4" s="1"/>
  <c r="AM57" i="4"/>
  <c r="AO57" i="4" s="1"/>
  <c r="AQ57" i="4" s="1"/>
  <c r="AR57" i="4" s="1"/>
  <c r="BI57" i="4" s="1"/>
  <c r="AM270" i="4"/>
  <c r="AO270" i="4" s="1"/>
  <c r="AQ270" i="4" s="1"/>
  <c r="AS1363" i="4"/>
  <c r="AM1403" i="4"/>
  <c r="AO1403" i="4" s="1"/>
  <c r="AQ1403" i="4" s="1"/>
  <c r="AR1403" i="4" s="1"/>
  <c r="AS1108" i="4"/>
  <c r="BJ1108" i="4" s="1"/>
  <c r="BA1366" i="4"/>
  <c r="BB1366" i="4" s="1"/>
  <c r="BD1366" i="4" s="1"/>
  <c r="AZ1231" i="4"/>
  <c r="BB1231" i="4" s="1"/>
  <c r="BD1231" i="4" s="1"/>
  <c r="AZ1367" i="4"/>
  <c r="BB1367" i="4" s="1"/>
  <c r="BD1367" i="4" s="1"/>
  <c r="AZ1111" i="4"/>
  <c r="BB1111" i="4" s="1"/>
  <c r="BD1111" i="4" s="1"/>
  <c r="AS785" i="4"/>
  <c r="BJ785" i="4" s="1"/>
  <c r="AS570" i="4"/>
  <c r="BJ570" i="4" s="1"/>
  <c r="AM760" i="4"/>
  <c r="AO760" i="4" s="1"/>
  <c r="AQ760" i="4" s="1"/>
  <c r="AM112" i="4"/>
  <c r="AO112" i="4" s="1"/>
  <c r="AQ112" i="4" s="1"/>
  <c r="AP662" i="4"/>
  <c r="AS104" i="4"/>
  <c r="BJ104" i="4" s="1"/>
  <c r="BA229" i="4"/>
  <c r="BB229" i="4" s="1"/>
  <c r="BD229" i="4" s="1"/>
  <c r="AP235" i="4"/>
  <c r="AS430" i="4"/>
  <c r="AP645" i="4"/>
  <c r="AP373" i="4"/>
  <c r="AP67" i="4"/>
  <c r="AP712" i="4"/>
  <c r="AP1088" i="4"/>
  <c r="AS513" i="4"/>
  <c r="BJ513" i="4" s="1"/>
  <c r="AP76" i="4"/>
  <c r="AS792" i="4"/>
  <c r="BJ792" i="4" s="1"/>
  <c r="AP646" i="4"/>
  <c r="AM1090" i="4"/>
  <c r="AM240" i="4"/>
  <c r="AO240" i="4" s="1"/>
  <c r="AQ240" i="4" s="1"/>
  <c r="AZ393" i="4"/>
  <c r="AM1270" i="4"/>
  <c r="AO1270" i="4" s="1"/>
  <c r="AQ1270" i="4" s="1"/>
  <c r="AR1270" i="4" s="1"/>
  <c r="BI1270" i="4" s="1"/>
  <c r="AM831" i="4"/>
  <c r="AM832" i="4"/>
  <c r="AO832" i="4" s="1"/>
  <c r="AQ832" i="4" s="1"/>
  <c r="AM833" i="4"/>
  <c r="AO833" i="4" s="1"/>
  <c r="AQ833" i="4" s="1"/>
  <c r="AP1126" i="4"/>
  <c r="BA1271" i="4"/>
  <c r="BB1271" i="4" s="1"/>
  <c r="BD1271" i="4" s="1"/>
  <c r="AM268" i="4"/>
  <c r="AO268" i="4" s="1"/>
  <c r="AQ268" i="4" s="1"/>
  <c r="AR268" i="4" s="1"/>
  <c r="BI268" i="4" s="1"/>
  <c r="AS128" i="4"/>
  <c r="AM834" i="4"/>
  <c r="AO834" i="4" s="1"/>
  <c r="AQ834" i="4" s="1"/>
  <c r="AR834" i="4" s="1"/>
  <c r="BI834" i="4" s="1"/>
  <c r="BA1357" i="4"/>
  <c r="BB1357" i="4" s="1"/>
  <c r="BD1357" i="4" s="1"/>
  <c r="AS1361" i="4"/>
  <c r="AM1363" i="4"/>
  <c r="AO1363" i="4" s="1"/>
  <c r="AQ1363" i="4" s="1"/>
  <c r="AM1365" i="4"/>
  <c r="AO1365" i="4" s="1"/>
  <c r="AQ1365" i="4" s="1"/>
  <c r="AM1397" i="4"/>
  <c r="AO1397" i="4" s="1"/>
  <c r="AQ1397" i="4" s="1"/>
  <c r="AM1451" i="4"/>
  <c r="AO1451" i="4" s="1"/>
  <c r="AQ1451" i="4" s="1"/>
  <c r="AR1451" i="4" s="1"/>
  <c r="BI1451" i="4" s="1"/>
  <c r="AM1366" i="4"/>
  <c r="AO1366" i="4" s="1"/>
  <c r="AQ1366" i="4" s="1"/>
  <c r="AP1109" i="4"/>
  <c r="AM654" i="4"/>
  <c r="AO654" i="4" s="1"/>
  <c r="AQ654" i="4" s="1"/>
  <c r="AM479" i="4"/>
  <c r="AM17" i="4"/>
  <c r="AO17" i="4" s="1"/>
  <c r="AQ17" i="4" s="1"/>
  <c r="AR17" i="4" s="1"/>
  <c r="BI17" i="4" s="1"/>
  <c r="AM550" i="4"/>
  <c r="AO550" i="4" s="1"/>
  <c r="AQ550" i="4" s="1"/>
  <c r="AR550" i="4" s="1"/>
  <c r="BI550" i="4" s="1"/>
  <c r="AP371" i="4"/>
  <c r="AS44" i="4"/>
  <c r="BJ44" i="4" s="1"/>
  <c r="AS47" i="4"/>
  <c r="BA219" i="4"/>
  <c r="BB219" i="4" s="1"/>
  <c r="BD219" i="4" s="1"/>
  <c r="AS657" i="4"/>
  <c r="BJ657" i="4" s="1"/>
  <c r="AS235" i="4"/>
  <c r="BA688" i="4"/>
  <c r="BB688" i="4" s="1"/>
  <c r="BD688" i="4" s="1"/>
  <c r="BA753" i="4"/>
  <c r="BB753" i="4" s="1"/>
  <c r="BD753" i="4" s="1"/>
  <c r="AP39" i="4"/>
  <c r="BJ231" i="4"/>
  <c r="AS374" i="4"/>
  <c r="BJ374" i="4" s="1"/>
  <c r="AS261" i="4"/>
  <c r="BJ261" i="4" s="1"/>
  <c r="AP173" i="4"/>
  <c r="AM1228" i="4"/>
  <c r="AO1228" i="4" s="1"/>
  <c r="AQ1228" i="4" s="1"/>
  <c r="AM1024" i="4"/>
  <c r="AO1024" i="4" s="1"/>
  <c r="AQ1024" i="4" s="1"/>
  <c r="AR1024" i="4" s="1"/>
  <c r="BI1024" i="4" s="1"/>
  <c r="AM408" i="4"/>
  <c r="AO408" i="4" s="1"/>
  <c r="AQ408" i="4" s="1"/>
  <c r="AR408" i="4" s="1"/>
  <c r="BI408" i="4" s="1"/>
  <c r="AS1223" i="4"/>
  <c r="BJ1223" i="4" s="1"/>
  <c r="BJ526" i="4"/>
  <c r="BJ335" i="4"/>
  <c r="AS318" i="4"/>
  <c r="BI318" i="4" s="1"/>
  <c r="AS1047" i="4"/>
  <c r="BJ1047" i="4" s="1"/>
  <c r="AM715" i="4"/>
  <c r="AO715" i="4" s="1"/>
  <c r="AQ715" i="4" s="1"/>
  <c r="AR715" i="4" s="1"/>
  <c r="BI715" i="4" s="1"/>
  <c r="AS199" i="4"/>
  <c r="BJ199" i="4" s="1"/>
  <c r="AP15" i="4"/>
  <c r="AN381" i="4"/>
  <c r="AM756" i="4"/>
  <c r="AO756" i="4" s="1"/>
  <c r="AQ756" i="4" s="1"/>
  <c r="AR756" i="4" s="1"/>
  <c r="AN427" i="4"/>
  <c r="BA1198" i="4"/>
  <c r="AS321" i="4"/>
  <c r="BJ321" i="4" s="1"/>
  <c r="AS1314" i="4"/>
  <c r="AN757" i="4"/>
  <c r="AM887" i="4"/>
  <c r="AO887" i="4" s="1"/>
  <c r="AQ887" i="4" s="1"/>
  <c r="AR887" i="4" s="1"/>
  <c r="BI887" i="4" s="1"/>
  <c r="AM462" i="4"/>
  <c r="AM506" i="4"/>
  <c r="AO506" i="4" s="1"/>
  <c r="AQ506" i="4" s="1"/>
  <c r="AR506" i="4" s="1"/>
  <c r="BI506" i="4" s="1"/>
  <c r="BA429" i="4"/>
  <c r="BB429" i="4" s="1"/>
  <c r="BD429" i="4" s="1"/>
  <c r="AS228" i="4"/>
  <c r="BA644" i="4"/>
  <c r="BB644" i="4" s="1"/>
  <c r="BD644" i="4" s="1"/>
  <c r="AP430" i="4"/>
  <c r="AN1072" i="4"/>
  <c r="AS1085" i="4"/>
  <c r="BJ1085" i="4" s="1"/>
  <c r="AS916" i="4"/>
  <c r="BF916" i="4" s="1"/>
  <c r="AS336" i="4"/>
  <c r="BJ336" i="4" s="1"/>
  <c r="AS1086" i="4"/>
  <c r="BJ1086" i="4" s="1"/>
  <c r="AS917" i="4"/>
  <c r="BJ917" i="4" s="1"/>
  <c r="AM1048" i="4"/>
  <c r="AP246" i="4"/>
  <c r="AP1090" i="4"/>
  <c r="AP608" i="4"/>
  <c r="BJ1239" i="4"/>
  <c r="AM101" i="4"/>
  <c r="AO101" i="4" s="1"/>
  <c r="AQ101" i="4" s="1"/>
  <c r="AR101" i="4" s="1"/>
  <c r="BI101" i="4" s="1"/>
  <c r="AM695" i="4"/>
  <c r="AO695" i="4" s="1"/>
  <c r="AQ695" i="4" s="1"/>
  <c r="AR695" i="4" s="1"/>
  <c r="AP1217" i="4"/>
  <c r="AS573" i="4"/>
  <c r="BJ573" i="4" s="1"/>
  <c r="AM271" i="4"/>
  <c r="AO271" i="4" s="1"/>
  <c r="AQ271" i="4" s="1"/>
  <c r="AS1411" i="4"/>
  <c r="BJ1411" i="4" s="1"/>
  <c r="AS1360" i="4"/>
  <c r="AS1403" i="4"/>
  <c r="BA1403" i="4"/>
  <c r="BB1403" i="4" s="1"/>
  <c r="BD1403" i="4" s="1"/>
  <c r="BJ1414" i="4"/>
  <c r="AP1365" i="4"/>
  <c r="AM1396" i="4"/>
  <c r="AO1396" i="4" s="1"/>
  <c r="AQ1396" i="4" s="1"/>
  <c r="AP1106" i="4"/>
  <c r="AS1399" i="4"/>
  <c r="BJ1399" i="4" s="1"/>
  <c r="AM1349" i="4"/>
  <c r="AO1349" i="4" s="1"/>
  <c r="AQ1349" i="4" s="1"/>
  <c r="BA1349" i="4"/>
  <c r="BB1349" i="4" s="1"/>
  <c r="BD1349" i="4" s="1"/>
  <c r="AZ1343" i="4"/>
  <c r="BB1343" i="4" s="1"/>
  <c r="BD1343" i="4" s="1"/>
  <c r="BE1343" i="4" s="1"/>
  <c r="AM1093" i="4"/>
  <c r="AO1093" i="4" s="1"/>
  <c r="AQ1093" i="4" s="1"/>
  <c r="AP785" i="4"/>
  <c r="AP1347" i="4"/>
  <c r="AS1225" i="4"/>
  <c r="BJ1225" i="4" s="1"/>
  <c r="AM905" i="4"/>
  <c r="AO905" i="4" s="1"/>
  <c r="AQ905" i="4" s="1"/>
  <c r="AR905" i="4" s="1"/>
  <c r="BI905" i="4" s="1"/>
  <c r="BJ1226" i="4"/>
  <c r="BG88" i="3"/>
  <c r="BH88" i="3" s="1"/>
  <c r="BI88" i="3" s="1"/>
  <c r="BL88" i="3" s="1"/>
  <c r="BJ88" i="3"/>
  <c r="BG135" i="3"/>
  <c r="BH135" i="3" s="1"/>
  <c r="BJ135" i="3"/>
  <c r="BJ8" i="3"/>
  <c r="BG8" i="3"/>
  <c r="BG23" i="3"/>
  <c r="BH23" i="3" s="1"/>
  <c r="BJ23" i="3"/>
  <c r="AQ150" i="3"/>
  <c r="AS150" i="3" s="1"/>
  <c r="AT150" i="3" s="1"/>
  <c r="AQ228" i="3"/>
  <c r="AS228" i="3" s="1"/>
  <c r="AT228" i="3" s="1"/>
  <c r="BK228" i="3" s="1"/>
  <c r="BD82" i="3"/>
  <c r="BF82" i="3" s="1"/>
  <c r="AQ109" i="3"/>
  <c r="AS109" i="3" s="1"/>
  <c r="AT109" i="3" s="1"/>
  <c r="AQ81" i="3"/>
  <c r="AS81" i="3" s="1"/>
  <c r="AT81" i="3" s="1"/>
  <c r="BK81" i="3" s="1"/>
  <c r="AQ19" i="3"/>
  <c r="AS19" i="3" s="1"/>
  <c r="AT19" i="3" s="1"/>
  <c r="AQ183" i="3"/>
  <c r="AS183" i="3" s="1"/>
  <c r="AT183" i="3" s="1"/>
  <c r="AQ126" i="3"/>
  <c r="AS126" i="3" s="1"/>
  <c r="AT126" i="3" s="1"/>
  <c r="BK126" i="3" s="1"/>
  <c r="BD227" i="3"/>
  <c r="BF227" i="3" s="1"/>
  <c r="BD91" i="3"/>
  <c r="BF91" i="3" s="1"/>
  <c r="BD18" i="3"/>
  <c r="BF18" i="3" s="1"/>
  <c r="BD77" i="3"/>
  <c r="BF77" i="3" s="1"/>
  <c r="BH114" i="3"/>
  <c r="AQ42" i="3"/>
  <c r="AS42" i="3" s="1"/>
  <c r="AT42" i="3" s="1"/>
  <c r="BK42" i="3" s="1"/>
  <c r="AQ190" i="3"/>
  <c r="AS190" i="3" s="1"/>
  <c r="AT190" i="3" s="1"/>
  <c r="BK190" i="3" s="1"/>
  <c r="BD231" i="3"/>
  <c r="BF231" i="3" s="1"/>
  <c r="BD224" i="3"/>
  <c r="BF224" i="3" s="1"/>
  <c r="BK140" i="3"/>
  <c r="BD108" i="3"/>
  <c r="BF108" i="3" s="1"/>
  <c r="AQ132" i="3"/>
  <c r="AS132" i="3" s="1"/>
  <c r="AT132" i="3" s="1"/>
  <c r="AQ185" i="3"/>
  <c r="AS185" i="3" s="1"/>
  <c r="AT185" i="3" s="1"/>
  <c r="BK185" i="3" s="1"/>
  <c r="AQ14" i="3"/>
  <c r="AS14" i="3" s="1"/>
  <c r="AT14" i="3" s="1"/>
  <c r="BD107" i="3"/>
  <c r="BF107" i="3" s="1"/>
  <c r="AQ74" i="3"/>
  <c r="AS74" i="3" s="1"/>
  <c r="AT74" i="3" s="1"/>
  <c r="BK74" i="3" s="1"/>
  <c r="AQ25" i="3"/>
  <c r="AS25" i="3" s="1"/>
  <c r="AT25" i="3" s="1"/>
  <c r="BK25" i="3" s="1"/>
  <c r="AQ232" i="3"/>
  <c r="AS232" i="3" s="1"/>
  <c r="AT232" i="3" s="1"/>
  <c r="BK232" i="3" s="1"/>
  <c r="AQ164" i="3"/>
  <c r="AS164" i="3" s="1"/>
  <c r="AT164" i="3" s="1"/>
  <c r="AQ60" i="3"/>
  <c r="AS60" i="3" s="1"/>
  <c r="AT60" i="3" s="1"/>
  <c r="BD48" i="3"/>
  <c r="BF48" i="3" s="1"/>
  <c r="BD74" i="3"/>
  <c r="BF74" i="3" s="1"/>
  <c r="BD14" i="3"/>
  <c r="BF14" i="3" s="1"/>
  <c r="BD16" i="3"/>
  <c r="BF16" i="3" s="1"/>
  <c r="BD218" i="3"/>
  <c r="BF218" i="3" s="1"/>
  <c r="AQ212" i="3"/>
  <c r="AS212" i="3" s="1"/>
  <c r="AT212" i="3" s="1"/>
  <c r="BK212" i="3" s="1"/>
  <c r="AQ83" i="3"/>
  <c r="AS83" i="3" s="1"/>
  <c r="AT83" i="3" s="1"/>
  <c r="BK83" i="3" s="1"/>
  <c r="AQ215" i="3"/>
  <c r="AS215" i="3" s="1"/>
  <c r="AT215" i="3" s="1"/>
  <c r="BD247" i="3"/>
  <c r="BF247" i="3" s="1"/>
  <c r="BH125" i="3"/>
  <c r="BG126" i="3"/>
  <c r="BH126" i="3" s="1"/>
  <c r="BJ126" i="3"/>
  <c r="BD29" i="3"/>
  <c r="BF29" i="3" s="1"/>
  <c r="BD4" i="3"/>
  <c r="BF4" i="3" s="1"/>
  <c r="BD128" i="3"/>
  <c r="BF128" i="3" s="1"/>
  <c r="BC42" i="3"/>
  <c r="BD42" i="3" s="1"/>
  <c r="BF42" i="3" s="1"/>
  <c r="BC43" i="3"/>
  <c r="BB243" i="3"/>
  <c r="BC52" i="3"/>
  <c r="BB119" i="3"/>
  <c r="BD119" i="3" s="1"/>
  <c r="BF119" i="3" s="1"/>
  <c r="BC74" i="3"/>
  <c r="BC49" i="3"/>
  <c r="BD49" i="3" s="1"/>
  <c r="BF49" i="3" s="1"/>
  <c r="BG49" i="3" s="1"/>
  <c r="BH49" i="3" s="1"/>
  <c r="BC190" i="3"/>
  <c r="BD190" i="3" s="1"/>
  <c r="BF190" i="3" s="1"/>
  <c r="BD134" i="3"/>
  <c r="BF134" i="3" s="1"/>
  <c r="AP239" i="3"/>
  <c r="AQ239" i="3" s="1"/>
  <c r="AS239" i="3" s="1"/>
  <c r="AT239" i="3" s="1"/>
  <c r="BK239" i="3" s="1"/>
  <c r="AU43" i="3"/>
  <c r="BL43" i="3" s="1"/>
  <c r="AU200" i="3"/>
  <c r="AP245" i="3"/>
  <c r="BB205" i="3"/>
  <c r="BD205" i="3" s="1"/>
  <c r="BF205" i="3" s="1"/>
  <c r="AP206" i="3"/>
  <c r="BC247" i="3"/>
  <c r="AU231" i="3"/>
  <c r="AU232" i="3"/>
  <c r="BC232" i="3"/>
  <c r="BD232" i="3" s="1"/>
  <c r="BF232" i="3" s="1"/>
  <c r="AU121" i="3"/>
  <c r="BL121" i="3" s="1"/>
  <c r="BL126" i="3"/>
  <c r="AU69" i="3"/>
  <c r="BL69" i="3" s="1"/>
  <c r="AU140" i="3"/>
  <c r="AU104" i="3"/>
  <c r="BL191" i="3"/>
  <c r="BB63" i="3"/>
  <c r="BD63" i="3" s="1"/>
  <c r="BF63" i="3" s="1"/>
  <c r="BL53" i="3"/>
  <c r="AO215" i="3"/>
  <c r="AP77" i="3"/>
  <c r="AP138" i="3"/>
  <c r="AQ138" i="3" s="1"/>
  <c r="AS138" i="3" s="1"/>
  <c r="AT138" i="3" s="1"/>
  <c r="BL188" i="3"/>
  <c r="AO116" i="3"/>
  <c r="AU99" i="3"/>
  <c r="BK99" i="3" s="1"/>
  <c r="AU189" i="3"/>
  <c r="BH189" i="3" s="1"/>
  <c r="AP49" i="3"/>
  <c r="AU41" i="3"/>
  <c r="BK41" i="3" s="1"/>
  <c r="AU178" i="3"/>
  <c r="BC178" i="3"/>
  <c r="BD178" i="3" s="1"/>
  <c r="BF178" i="3" s="1"/>
  <c r="BB165" i="3"/>
  <c r="BD165" i="3" s="1"/>
  <c r="BF165" i="3" s="1"/>
  <c r="AP105" i="3"/>
  <c r="AQ105" i="3" s="1"/>
  <c r="AS105" i="3" s="1"/>
  <c r="AT105" i="3" s="1"/>
  <c r="BK105" i="3" s="1"/>
  <c r="AU166" i="3"/>
  <c r="AP106" i="3"/>
  <c r="AQ106" i="3" s="1"/>
  <c r="AS106" i="3" s="1"/>
  <c r="AT106" i="3" s="1"/>
  <c r="BK106" i="3" s="1"/>
  <c r="BH104" i="3"/>
  <c r="BH235" i="3"/>
  <c r="BD94" i="3"/>
  <c r="BF94" i="3" s="1"/>
  <c r="BD76" i="3"/>
  <c r="BF76" i="3" s="1"/>
  <c r="BC9" i="3"/>
  <c r="BD9" i="3" s="1"/>
  <c r="BF9" i="3" s="1"/>
  <c r="BC62" i="3"/>
  <c r="BD62" i="3" s="1"/>
  <c r="BF62" i="3" s="1"/>
  <c r="BC159" i="3"/>
  <c r="BB236" i="3"/>
  <c r="BD236" i="3" s="1"/>
  <c r="BF236" i="3" s="1"/>
  <c r="BB115" i="3"/>
  <c r="BD115" i="3" s="1"/>
  <c r="BF115" i="3" s="1"/>
  <c r="BB116" i="3"/>
  <c r="BB83" i="3"/>
  <c r="BB84" i="3"/>
  <c r="BD84" i="3" s="1"/>
  <c r="BF84" i="3" s="1"/>
  <c r="BB86" i="3"/>
  <c r="BC87" i="3"/>
  <c r="BD87" i="3" s="1"/>
  <c r="BF87" i="3" s="1"/>
  <c r="AU198" i="3"/>
  <c r="AP43" i="3"/>
  <c r="AQ43" i="3" s="1"/>
  <c r="AS43" i="3" s="1"/>
  <c r="AT43" i="3" s="1"/>
  <c r="BK43" i="3" s="1"/>
  <c r="AP200" i="3"/>
  <c r="AU243" i="3"/>
  <c r="BL243" i="3" s="1"/>
  <c r="AP247" i="3"/>
  <c r="AP145" i="3"/>
  <c r="AQ145" i="3" s="1"/>
  <c r="AS145" i="3" s="1"/>
  <c r="AT145" i="3" s="1"/>
  <c r="AP125" i="3"/>
  <c r="BL170" i="3"/>
  <c r="BL26" i="3"/>
  <c r="AU6" i="3"/>
  <c r="AU8" i="3"/>
  <c r="BK8" i="3" s="1"/>
  <c r="AU62" i="3"/>
  <c r="AU164" i="3"/>
  <c r="AP14" i="3"/>
  <c r="BL55" i="3"/>
  <c r="AU217" i="3"/>
  <c r="AO76" i="3"/>
  <c r="AQ76" i="3" s="1"/>
  <c r="AS76" i="3" s="1"/>
  <c r="AT76" i="3" s="1"/>
  <c r="BK76" i="3" s="1"/>
  <c r="BL219" i="3"/>
  <c r="AU223" i="3"/>
  <c r="BL223" i="3" s="1"/>
  <c r="AO188" i="3"/>
  <c r="AP116" i="3"/>
  <c r="AU112" i="3"/>
  <c r="AP180" i="3"/>
  <c r="AU196" i="3"/>
  <c r="AP67" i="3"/>
  <c r="AQ67" i="3" s="1"/>
  <c r="AS67" i="3" s="1"/>
  <c r="AT67" i="3" s="1"/>
  <c r="AU86" i="3"/>
  <c r="BL86" i="3" s="1"/>
  <c r="AU169" i="3"/>
  <c r="AU113" i="3"/>
  <c r="BD245" i="3"/>
  <c r="BF245" i="3" s="1"/>
  <c r="BD223" i="3"/>
  <c r="BF223" i="3" s="1"/>
  <c r="BD83" i="3"/>
  <c r="BF83" i="3" s="1"/>
  <c r="BD219" i="3"/>
  <c r="BF219" i="3" s="1"/>
  <c r="BB43" i="3"/>
  <c r="BB244" i="3"/>
  <c r="BD244" i="3" s="1"/>
  <c r="BF244" i="3" s="1"/>
  <c r="BB210" i="3"/>
  <c r="BB143" i="3"/>
  <c r="BD143" i="3" s="1"/>
  <c r="BF143" i="3" s="1"/>
  <c r="BB127" i="3"/>
  <c r="BD127" i="3" s="1"/>
  <c r="BF127" i="3" s="1"/>
  <c r="BC219" i="3"/>
  <c r="BC17" i="3"/>
  <c r="BD17" i="3" s="1"/>
  <c r="BF17" i="3" s="1"/>
  <c r="AP98" i="3"/>
  <c r="AU39" i="3"/>
  <c r="BL40" i="3"/>
  <c r="AU194" i="3"/>
  <c r="BL194" i="3" s="1"/>
  <c r="AU165" i="3"/>
  <c r="AU83" i="3"/>
  <c r="AO86" i="3"/>
  <c r="AP133" i="3"/>
  <c r="AU59" i="3"/>
  <c r="BK59" i="3" s="1"/>
  <c r="BD237" i="3"/>
  <c r="BF237" i="3" s="1"/>
  <c r="BD159" i="3"/>
  <c r="BF159" i="3" s="1"/>
  <c r="BG159" i="3" s="1"/>
  <c r="BH159" i="3" s="1"/>
  <c r="BD69" i="3"/>
  <c r="BF69" i="3" s="1"/>
  <c r="AU238" i="3"/>
  <c r="BL238" i="3" s="1"/>
  <c r="AP198" i="3"/>
  <c r="AU239" i="3"/>
  <c r="AU224" i="3"/>
  <c r="BC224" i="3"/>
  <c r="AU226" i="3"/>
  <c r="AU242" i="3"/>
  <c r="BL242" i="3" s="1"/>
  <c r="AU227" i="3"/>
  <c r="BL227" i="3" s="1"/>
  <c r="AU245" i="3"/>
  <c r="BL246" i="3"/>
  <c r="AO206" i="3"/>
  <c r="AU206" i="3"/>
  <c r="AP249" i="3"/>
  <c r="AU125" i="3"/>
  <c r="AU146" i="3"/>
  <c r="BC146" i="3"/>
  <c r="BD146" i="3" s="1"/>
  <c r="BF146" i="3" s="1"/>
  <c r="AU70" i="3"/>
  <c r="BL70" i="3" s="1"/>
  <c r="BL127" i="3"/>
  <c r="AU173" i="3"/>
  <c r="BL173" i="3" s="1"/>
  <c r="AU22" i="3"/>
  <c r="BK22" i="3" s="1"/>
  <c r="AP23" i="3"/>
  <c r="AQ23" i="3" s="1"/>
  <c r="AS23" i="3" s="1"/>
  <c r="AT23" i="3" s="1"/>
  <c r="BK23" i="3" s="1"/>
  <c r="AU7" i="3"/>
  <c r="BC7" i="3"/>
  <c r="BD7" i="3" s="1"/>
  <c r="BF7" i="3" s="1"/>
  <c r="AU46" i="3"/>
  <c r="BL46" i="3" s="1"/>
  <c r="AU63" i="3"/>
  <c r="BK63" i="3" s="1"/>
  <c r="AU235" i="3"/>
  <c r="BL235" i="3" s="1"/>
  <c r="AU10" i="3"/>
  <c r="BK10" i="3" s="1"/>
  <c r="AP212" i="3"/>
  <c r="AU58" i="3"/>
  <c r="BC58" i="3"/>
  <c r="BD58" i="3" s="1"/>
  <c r="BF58" i="3" s="1"/>
  <c r="AU77" i="3"/>
  <c r="BL77" i="3" s="1"/>
  <c r="AO221" i="3"/>
  <c r="AQ221" i="3" s="1"/>
  <c r="AS221" i="3" s="1"/>
  <c r="AT221" i="3" s="1"/>
  <c r="BK221" i="3" s="1"/>
  <c r="AU147" i="3"/>
  <c r="BC19" i="3"/>
  <c r="AO98" i="3"/>
  <c r="AQ98" i="3" s="1"/>
  <c r="AS98" i="3" s="1"/>
  <c r="AT98" i="3" s="1"/>
  <c r="BK98" i="3" s="1"/>
  <c r="AU117" i="3"/>
  <c r="BH117" i="3" s="1"/>
  <c r="AP83" i="3"/>
  <c r="AP111" i="3"/>
  <c r="AU195" i="3"/>
  <c r="BH195" i="3" s="1"/>
  <c r="BI195" i="3" s="1"/>
  <c r="BL195" i="3" s="1"/>
  <c r="AU183" i="3"/>
  <c r="BC183" i="3"/>
  <c r="AU106" i="3"/>
  <c r="BL106" i="3" s="1"/>
  <c r="AO84" i="3"/>
  <c r="AQ84" i="3" s="1"/>
  <c r="AS84" i="3" s="1"/>
  <c r="AT84" i="3" s="1"/>
  <c r="BK84" i="3" s="1"/>
  <c r="AU168" i="3"/>
  <c r="BC168" i="3"/>
  <c r="BD168" i="3" s="1"/>
  <c r="BF168" i="3" s="1"/>
  <c r="AU185" i="3"/>
  <c r="BB169" i="3"/>
  <c r="BD169" i="3" s="1"/>
  <c r="BF169" i="3" s="1"/>
  <c r="BG169" i="3" s="1"/>
  <c r="BH169" i="3" s="1"/>
  <c r="BI169" i="3" s="1"/>
  <c r="BL169" i="3" s="1"/>
  <c r="AU87" i="3"/>
  <c r="BL87" i="3" s="1"/>
  <c r="AP131" i="3"/>
  <c r="AU95" i="3"/>
  <c r="BH95" i="3" s="1"/>
  <c r="AP136" i="3"/>
  <c r="AQ136" i="3" s="1"/>
  <c r="AS136" i="3" s="1"/>
  <c r="AT136" i="3" s="1"/>
  <c r="BK136" i="3" s="1"/>
  <c r="AP134" i="3"/>
  <c r="BJ194" i="2"/>
  <c r="AY440" i="2"/>
  <c r="AW268" i="2"/>
  <c r="BJ519" i="2"/>
  <c r="AY234" i="2"/>
  <c r="AY433" i="2"/>
  <c r="AX146" i="2"/>
  <c r="BJ203" i="2"/>
  <c r="AW308" i="2"/>
  <c r="BK431" i="2"/>
  <c r="AW362" i="2"/>
  <c r="BK419" i="2"/>
  <c r="AY514" i="2"/>
  <c r="BJ230" i="2"/>
  <c r="BL198" i="2"/>
  <c r="AX104" i="2"/>
  <c r="AX134" i="2"/>
  <c r="BK172" i="2"/>
  <c r="BL159" i="2"/>
  <c r="AW311" i="2"/>
  <c r="BL113" i="2"/>
  <c r="BJ106" i="2"/>
  <c r="AX106" i="2"/>
  <c r="BJ182" i="2"/>
  <c r="AY345" i="2"/>
  <c r="BJ107" i="2"/>
  <c r="AW537" i="2"/>
  <c r="BL185" i="2"/>
  <c r="AX160" i="2"/>
  <c r="AX531" i="2"/>
  <c r="AX59" i="2"/>
  <c r="AX403" i="2"/>
  <c r="AY384" i="2"/>
  <c r="BJ237" i="2"/>
  <c r="AX173" i="2"/>
  <c r="BJ394" i="2"/>
  <c r="BL344" i="2"/>
  <c r="BK235" i="2"/>
  <c r="BK521" i="2"/>
  <c r="AX143" i="2"/>
  <c r="BL388" i="2"/>
  <c r="BJ60" i="2"/>
  <c r="AW239" i="2"/>
  <c r="AX372" i="2"/>
  <c r="BK188" i="2"/>
  <c r="AX348" i="2"/>
  <c r="BL270" i="2"/>
  <c r="AX535" i="2"/>
  <c r="BJ313" i="2"/>
  <c r="BK513" i="2"/>
  <c r="AX383" i="2"/>
  <c r="BK39" i="2"/>
  <c r="AX367" i="2"/>
  <c r="BJ438" i="2"/>
  <c r="BL471" i="2"/>
  <c r="AY507" i="2"/>
  <c r="BJ474" i="2"/>
  <c r="BK241" i="2"/>
  <c r="AX231" i="2"/>
  <c r="BJ217" i="2"/>
  <c r="BK194" i="2"/>
  <c r="AX398" i="2"/>
  <c r="BJ197" i="2"/>
  <c r="AX175" i="2"/>
  <c r="BK343" i="2"/>
  <c r="AW380" i="2"/>
  <c r="BK195" i="2"/>
  <c r="AY464" i="2"/>
  <c r="BK311" i="2"/>
  <c r="BL235" i="2"/>
  <c r="AX178" i="2"/>
  <c r="AX584" i="2"/>
  <c r="BK444" i="2"/>
  <c r="BK532" i="2"/>
  <c r="AY213" i="2"/>
  <c r="AW211" i="2"/>
  <c r="AY156" i="2"/>
  <c r="BJ397" i="2"/>
  <c r="AW397" i="2"/>
  <c r="AX102" i="2"/>
  <c r="BK338" i="2"/>
  <c r="AW338" i="2"/>
  <c r="BJ223" i="2"/>
  <c r="AW340" i="2"/>
  <c r="BJ381" i="2"/>
  <c r="BL369" i="2"/>
  <c r="BK371" i="2"/>
  <c r="BK310" i="2"/>
  <c r="BL382" i="2"/>
  <c r="AX423" i="2"/>
  <c r="AW346" i="2"/>
  <c r="BJ520" i="2"/>
  <c r="AW118" i="2"/>
  <c r="BL310" i="2"/>
  <c r="BS597" i="2"/>
  <c r="BS553" i="2"/>
  <c r="CJ553" i="2" s="1"/>
  <c r="BS353" i="2"/>
  <c r="CH353" i="2" s="1"/>
  <c r="BS4" i="2"/>
  <c r="CH4" i="2" s="1"/>
  <c r="BS552" i="2"/>
  <c r="CH552" i="2" s="1"/>
  <c r="BS556" i="2"/>
  <c r="CH556" i="2" s="1"/>
  <c r="BS358" i="2"/>
  <c r="CH358" i="2" s="1"/>
  <c r="BS71" i="2"/>
  <c r="CJ71" i="2" s="1"/>
  <c r="BS269" i="2"/>
  <c r="CJ269" i="2" s="1"/>
  <c r="BS248" i="2"/>
  <c r="CH248" i="2" s="1"/>
  <c r="BS19" i="2"/>
  <c r="CH19" i="2" s="1"/>
  <c r="CH413" i="2"/>
  <c r="CH437" i="2"/>
  <c r="BS611" i="2"/>
  <c r="BS23" i="2"/>
  <c r="CH23" i="2" s="1"/>
  <c r="BS29" i="2"/>
  <c r="CH29" i="2" s="1"/>
  <c r="BS79" i="2"/>
  <c r="CJ299" i="2"/>
  <c r="BS38" i="2"/>
  <c r="CH38" i="2" s="1"/>
  <c r="AY327" i="2"/>
  <c r="BS626" i="2"/>
  <c r="CH626" i="2" s="1"/>
  <c r="AX400" i="2"/>
  <c r="BS256" i="2"/>
  <c r="CH256" i="2" s="1"/>
  <c r="BJ301" i="2"/>
  <c r="AW247" i="2"/>
  <c r="BS590" i="2"/>
  <c r="CH590" i="2" s="1"/>
  <c r="BS385" i="2"/>
  <c r="CH385" i="2" s="1"/>
  <c r="CJ415" i="2"/>
  <c r="CJ53" i="2"/>
  <c r="BK57" i="2"/>
  <c r="BS69" i="2"/>
  <c r="CH69" i="2" s="1"/>
  <c r="BX288" i="2"/>
  <c r="BY600" i="2"/>
  <c r="AY299" i="2"/>
  <c r="AW626" i="2"/>
  <c r="AX622" i="2"/>
  <c r="BK259" i="2"/>
  <c r="BL409" i="2"/>
  <c r="BJ568" i="2"/>
  <c r="BK279" i="2"/>
  <c r="BK410" i="2"/>
  <c r="BK88" i="2"/>
  <c r="AX456" i="2"/>
  <c r="BV281" i="2"/>
  <c r="AW133" i="2"/>
  <c r="BK480" i="2"/>
  <c r="BK589" i="2"/>
  <c r="BK582" i="2"/>
  <c r="AY582" i="2"/>
  <c r="AY94" i="2"/>
  <c r="BK95" i="2"/>
  <c r="AW98" i="2"/>
  <c r="BK190" i="2"/>
  <c r="AW436" i="2"/>
  <c r="CJ436" i="2"/>
  <c r="BK119" i="2"/>
  <c r="AW184" i="2"/>
  <c r="AW179" i="2"/>
  <c r="BK412" i="2"/>
  <c r="AW426" i="2"/>
  <c r="BJ146" i="2"/>
  <c r="BJ428" i="2"/>
  <c r="AX397" i="2"/>
  <c r="BJ418" i="2"/>
  <c r="AW218" i="2"/>
  <c r="BJ102" i="2"/>
  <c r="BK620" i="2"/>
  <c r="BK628" i="2"/>
  <c r="CJ438" i="2"/>
  <c r="CH314" i="2"/>
  <c r="CH166" i="2"/>
  <c r="AX628" i="2"/>
  <c r="BL266" i="2"/>
  <c r="BK349" i="2"/>
  <c r="BL430" i="2"/>
  <c r="AY434" i="2"/>
  <c r="AY512" i="2"/>
  <c r="BJ523" i="2"/>
  <c r="AY523" i="2"/>
  <c r="AY181" i="2"/>
  <c r="AW58" i="2"/>
  <c r="AX465" i="2"/>
  <c r="AX362" i="2"/>
  <c r="BJ157" i="2"/>
  <c r="AW429" i="2"/>
  <c r="BK384" i="2"/>
  <c r="AW174" i="2"/>
  <c r="BK187" i="2"/>
  <c r="AX187" i="2"/>
  <c r="AX526" i="2"/>
  <c r="BK522" i="2"/>
  <c r="AW173" i="2"/>
  <c r="BK221" i="2"/>
  <c r="BJ466" i="2"/>
  <c r="BL394" i="2"/>
  <c r="AX363" i="2"/>
  <c r="BK229" i="2"/>
  <c r="BL195" i="2"/>
  <c r="BJ104" i="2"/>
  <c r="BK381" i="2"/>
  <c r="BK369" i="2"/>
  <c r="BJ344" i="2"/>
  <c r="BJ518" i="2"/>
  <c r="BJ224" i="2"/>
  <c r="BK238" i="2"/>
  <c r="AX238" i="2"/>
  <c r="BK219" i="2"/>
  <c r="AW219" i="2"/>
  <c r="BL529" i="2"/>
  <c r="AW371" i="2"/>
  <c r="BL148" i="2"/>
  <c r="BJ158" i="2"/>
  <c r="AX158" i="2"/>
  <c r="BY172" i="2"/>
  <c r="AW172" i="2"/>
  <c r="BK143" i="2"/>
  <c r="BK388" i="2"/>
  <c r="BL140" i="2"/>
  <c r="AW141" i="2"/>
  <c r="AX382" i="2"/>
  <c r="BK347" i="2"/>
  <c r="BJ135" i="2"/>
  <c r="AW135" i="2"/>
  <c r="BJ423" i="2"/>
  <c r="BL346" i="2"/>
  <c r="BJ160" i="2"/>
  <c r="BJ196" i="2"/>
  <c r="AX196" i="2"/>
  <c r="AY105" i="2"/>
  <c r="BK389" i="2"/>
  <c r="AX118" i="2"/>
  <c r="BJ404" i="2"/>
  <c r="BK106" i="2"/>
  <c r="BK619" i="2"/>
  <c r="BJ629" i="2"/>
  <c r="AX629" i="2"/>
  <c r="BX345" i="2"/>
  <c r="AY348" i="2"/>
  <c r="BK263" i="2"/>
  <c r="AX263" i="2"/>
  <c r="AW107" i="2"/>
  <c r="AY535" i="2"/>
  <c r="BJ537" i="2"/>
  <c r="BJ536" i="2"/>
  <c r="AW110" i="2"/>
  <c r="BK313" i="2"/>
  <c r="AY313" i="2"/>
  <c r="AW513" i="2"/>
  <c r="BK383" i="2"/>
  <c r="AW383" i="2"/>
  <c r="BJ271" i="2"/>
  <c r="AY271" i="2"/>
  <c r="BK314" i="2"/>
  <c r="AX314" i="2"/>
  <c r="AY451" i="2"/>
  <c r="BK531" i="2"/>
  <c r="CH234" i="2"/>
  <c r="CJ234" i="2"/>
  <c r="CH369" i="2"/>
  <c r="CJ369" i="2"/>
  <c r="CH62" i="2"/>
  <c r="CJ62" i="2"/>
  <c r="CH107" i="2"/>
  <c r="CJ107" i="2"/>
  <c r="BX292" i="2"/>
  <c r="BL164" i="2"/>
  <c r="BJ253" i="2"/>
  <c r="BV129" i="2"/>
  <c r="AW39" i="2"/>
  <c r="AX39" i="2"/>
  <c r="BK258" i="2"/>
  <c r="BL258" i="2"/>
  <c r="BJ258" i="2"/>
  <c r="AX40" i="2"/>
  <c r="BK41" i="2"/>
  <c r="BL300" i="2"/>
  <c r="BJ300" i="2"/>
  <c r="BK300" i="2"/>
  <c r="BY177" i="2"/>
  <c r="BJ177" i="2"/>
  <c r="BL177" i="2"/>
  <c r="BK177" i="2"/>
  <c r="BV130" i="2"/>
  <c r="AW130" i="2"/>
  <c r="AY130" i="2"/>
  <c r="BW449" i="2"/>
  <c r="BK449" i="2"/>
  <c r="BJ449" i="2"/>
  <c r="BL449" i="2"/>
  <c r="BV368" i="2"/>
  <c r="AY368" i="2"/>
  <c r="AW368" i="2"/>
  <c r="BW81" i="2"/>
  <c r="BY81" i="2"/>
  <c r="BK81" i="2"/>
  <c r="BJ81" i="2"/>
  <c r="BL81" i="2"/>
  <c r="AW81" i="2"/>
  <c r="AX81" i="2"/>
  <c r="AY81" i="2"/>
  <c r="BX81" i="2"/>
  <c r="BY360" i="2"/>
  <c r="BJ360" i="2"/>
  <c r="BL360" i="2"/>
  <c r="BK360" i="2"/>
  <c r="BX360" i="2"/>
  <c r="BV360" i="2"/>
  <c r="AW360" i="2"/>
  <c r="AY360" i="2"/>
  <c r="BY43" i="2"/>
  <c r="BW43" i="2"/>
  <c r="BK43" i="2"/>
  <c r="BW625" i="2"/>
  <c r="BK625" i="2"/>
  <c r="BL625" i="2"/>
  <c r="BJ625" i="2"/>
  <c r="BV44" i="2"/>
  <c r="AX44" i="2"/>
  <c r="BX44" i="2"/>
  <c r="AW44" i="2"/>
  <c r="BW622" i="2"/>
  <c r="BK622" i="2"/>
  <c r="BJ622" i="2"/>
  <c r="BL622" i="2"/>
  <c r="BY256" i="2"/>
  <c r="BW256" i="2"/>
  <c r="BJ256" i="2"/>
  <c r="BL256" i="2"/>
  <c r="BX256" i="2"/>
  <c r="BV256" i="2"/>
  <c r="AX256" i="2"/>
  <c r="AW256" i="2"/>
  <c r="AY256" i="2"/>
  <c r="BW45" i="2"/>
  <c r="BJ45" i="2"/>
  <c r="BY45" i="2"/>
  <c r="BK45" i="2"/>
  <c r="AY45" i="2"/>
  <c r="AX45" i="2"/>
  <c r="BJ46" i="2"/>
  <c r="BY46" i="2"/>
  <c r="BW46" i="2"/>
  <c r="BK46" i="2"/>
  <c r="BV328" i="2"/>
  <c r="AW328" i="2"/>
  <c r="AY328" i="2"/>
  <c r="BW609" i="2"/>
  <c r="BY609" i="2"/>
  <c r="BL609" i="2"/>
  <c r="BJ609" i="2"/>
  <c r="BK609" i="2"/>
  <c r="BV609" i="2"/>
  <c r="BX609" i="2"/>
  <c r="AX609" i="2"/>
  <c r="AY609" i="2"/>
  <c r="BW147" i="2"/>
  <c r="BK147" i="2"/>
  <c r="BJ147" i="2"/>
  <c r="BL147" i="2"/>
  <c r="BW301" i="2"/>
  <c r="BK301" i="2"/>
  <c r="BY301" i="2"/>
  <c r="BL301" i="2"/>
  <c r="BX301" i="2"/>
  <c r="BV301" i="2"/>
  <c r="AW301" i="2"/>
  <c r="AY301" i="2"/>
  <c r="AX301" i="2"/>
  <c r="BY376" i="2"/>
  <c r="BK376" i="2"/>
  <c r="BJ376" i="2"/>
  <c r="BL376" i="2"/>
  <c r="BV259" i="2"/>
  <c r="AX259" i="2"/>
  <c r="BY82" i="2"/>
  <c r="BJ82" i="2"/>
  <c r="BL82" i="2"/>
  <c r="BK82" i="2"/>
  <c r="BW167" i="2"/>
  <c r="BY167" i="2"/>
  <c r="BJ167" i="2"/>
  <c r="BL167" i="2"/>
  <c r="BK167" i="2"/>
  <c r="BW252" i="2"/>
  <c r="BL252" i="2"/>
  <c r="BY252" i="2"/>
  <c r="BK252" i="2"/>
  <c r="BJ252" i="2"/>
  <c r="AW252" i="2"/>
  <c r="AY252" i="2"/>
  <c r="BV252" i="2"/>
  <c r="BX252" i="2"/>
  <c r="BY450" i="2"/>
  <c r="BW450" i="2"/>
  <c r="BJ450" i="2"/>
  <c r="BK450" i="2"/>
  <c r="BL450" i="2"/>
  <c r="BY401" i="2"/>
  <c r="BJ401" i="2"/>
  <c r="BL401" i="2"/>
  <c r="BW621" i="2"/>
  <c r="BJ621" i="2"/>
  <c r="BL621" i="2"/>
  <c r="BY621" i="2"/>
  <c r="AX209" i="2"/>
  <c r="BV209" i="2"/>
  <c r="BX209" i="2"/>
  <c r="AW209" i="2"/>
  <c r="AY209" i="2"/>
  <c r="BW247" i="2"/>
  <c r="BY247" i="2"/>
  <c r="BJ247" i="2"/>
  <c r="BL247" i="2"/>
  <c r="BV83" i="2"/>
  <c r="AW83" i="2"/>
  <c r="AY83" i="2"/>
  <c r="BV377" i="2"/>
  <c r="AY377" i="2"/>
  <c r="BX377" i="2"/>
  <c r="AW377" i="2"/>
  <c r="AX377" i="2"/>
  <c r="BV210" i="2"/>
  <c r="BX210" i="2"/>
  <c r="AW210" i="2"/>
  <c r="AY210" i="2"/>
  <c r="AX210" i="2"/>
  <c r="BV257" i="2"/>
  <c r="AX257" i="2"/>
  <c r="AY257" i="2"/>
  <c r="AW257" i="2"/>
  <c r="BY169" i="2"/>
  <c r="BW169" i="2"/>
  <c r="BK169" i="2"/>
  <c r="BL169" i="2"/>
  <c r="BV438" i="2"/>
  <c r="AW438" i="2"/>
  <c r="AY438" i="2"/>
  <c r="BY437" i="2"/>
  <c r="BW437" i="2"/>
  <c r="BK437" i="2"/>
  <c r="BJ437" i="2"/>
  <c r="BX437" i="2"/>
  <c r="BV437" i="2"/>
  <c r="CA437" i="2" s="1"/>
  <c r="AW437" i="2"/>
  <c r="AY437" i="2"/>
  <c r="AX437" i="2"/>
  <c r="BW590" i="2"/>
  <c r="BK590" i="2"/>
  <c r="BL590" i="2"/>
  <c r="BW385" i="2"/>
  <c r="BK385" i="2"/>
  <c r="BL385" i="2"/>
  <c r="BV385" i="2"/>
  <c r="AW385" i="2"/>
  <c r="AY385" i="2"/>
  <c r="AX385" i="2"/>
  <c r="BX329" i="2"/>
  <c r="AW329" i="2"/>
  <c r="BV329" i="2"/>
  <c r="AY329" i="2"/>
  <c r="AX329" i="2"/>
  <c r="BV584" i="2"/>
  <c r="AW584" i="2"/>
  <c r="AY584" i="2"/>
  <c r="BY472" i="2"/>
  <c r="BW472" i="2"/>
  <c r="BK472" i="2"/>
  <c r="BL472" i="2"/>
  <c r="BY302" i="2"/>
  <c r="BK302" i="2"/>
  <c r="BV302" i="2"/>
  <c r="AY302" i="2"/>
  <c r="AX302" i="2"/>
  <c r="BW569" i="2"/>
  <c r="BY569" i="2"/>
  <c r="BJ569" i="2"/>
  <c r="BL569" i="2"/>
  <c r="BV569" i="2"/>
  <c r="BX569" i="2"/>
  <c r="AX569" i="2"/>
  <c r="AY569" i="2"/>
  <c r="AW569" i="2"/>
  <c r="BL510" i="2"/>
  <c r="BY510" i="2"/>
  <c r="BW510" i="2"/>
  <c r="BJ510" i="2"/>
  <c r="BV510" i="2"/>
  <c r="BX510" i="2"/>
  <c r="AX510" i="2"/>
  <c r="AW510" i="2"/>
  <c r="BY503" i="2"/>
  <c r="BW503" i="2"/>
  <c r="BJ503" i="2"/>
  <c r="BL503" i="2"/>
  <c r="BK503" i="2"/>
  <c r="BV503" i="2"/>
  <c r="CA503" i="2" s="1"/>
  <c r="AX503" i="2"/>
  <c r="BY332" i="2"/>
  <c r="BW332" i="2"/>
  <c r="BK332" i="2"/>
  <c r="BJ332" i="2"/>
  <c r="BL332" i="2"/>
  <c r="AW474" i="2"/>
  <c r="AY474" i="2"/>
  <c r="AX474" i="2"/>
  <c r="BV474" i="2"/>
  <c r="BL508" i="2"/>
  <c r="BJ508" i="2"/>
  <c r="BK508" i="2"/>
  <c r="BV475" i="2"/>
  <c r="AW475" i="2"/>
  <c r="AY475" i="2"/>
  <c r="AX475" i="2"/>
  <c r="BY470" i="2"/>
  <c r="BK470" i="2"/>
  <c r="BW470" i="2"/>
  <c r="BJ470" i="2"/>
  <c r="BL470" i="2"/>
  <c r="BX470" i="2"/>
  <c r="AW470" i="2"/>
  <c r="AY470" i="2"/>
  <c r="AX470" i="2"/>
  <c r="BW571" i="2"/>
  <c r="BJ571" i="2"/>
  <c r="BL571" i="2"/>
  <c r="BL500" i="2"/>
  <c r="BK500" i="2"/>
  <c r="BK386" i="2"/>
  <c r="BL386" i="2"/>
  <c r="BV587" i="2"/>
  <c r="BX587" i="2"/>
  <c r="AW587" i="2"/>
  <c r="AX587" i="2"/>
  <c r="AY587" i="2"/>
  <c r="BJ591" i="2"/>
  <c r="BL591" i="2"/>
  <c r="BV591" i="2"/>
  <c r="BX591" i="2"/>
  <c r="AW591" i="2"/>
  <c r="AY591" i="2"/>
  <c r="AX591" i="2"/>
  <c r="BK370" i="2"/>
  <c r="BL370" i="2"/>
  <c r="BK378" i="2"/>
  <c r="BJ378" i="2"/>
  <c r="AY575" i="2"/>
  <c r="AX575" i="2"/>
  <c r="AW575" i="2"/>
  <c r="BK432" i="2"/>
  <c r="BV501" i="2"/>
  <c r="AW501" i="2"/>
  <c r="AY501" i="2"/>
  <c r="BX481" i="2"/>
  <c r="BV481" i="2"/>
  <c r="AW481" i="2"/>
  <c r="BJ479" i="2"/>
  <c r="BL87" i="2"/>
  <c r="BL444" i="2"/>
  <c r="BK443" i="2"/>
  <c r="BV586" i="2"/>
  <c r="AX586" i="2"/>
  <c r="BX586" i="2"/>
  <c r="AW586" i="2"/>
  <c r="AY586" i="2"/>
  <c r="BW577" i="2"/>
  <c r="BY577" i="2"/>
  <c r="BJ577" i="2"/>
  <c r="BL577" i="2"/>
  <c r="BV577" i="2"/>
  <c r="AX577" i="2"/>
  <c r="BX577" i="2"/>
  <c r="BY588" i="2"/>
  <c r="BJ588" i="2"/>
  <c r="BL588" i="2"/>
  <c r="BV583" i="2"/>
  <c r="AX583" i="2"/>
  <c r="BX583" i="2"/>
  <c r="AY583" i="2"/>
  <c r="BV532" i="2"/>
  <c r="BX532" i="2"/>
  <c r="AX532" i="2"/>
  <c r="AW532" i="2"/>
  <c r="BJ441" i="2"/>
  <c r="BL441" i="2"/>
  <c r="BK441" i="2"/>
  <c r="BJ440" i="2"/>
  <c r="BL440" i="2"/>
  <c r="BK440" i="2"/>
  <c r="BY246" i="2"/>
  <c r="BJ246" i="2"/>
  <c r="BL246" i="2"/>
  <c r="BV246" i="2"/>
  <c r="BX246" i="2"/>
  <c r="AX246" i="2"/>
  <c r="BW273" i="2"/>
  <c r="BJ273" i="2"/>
  <c r="BL273" i="2"/>
  <c r="BK273" i="2"/>
  <c r="BW453" i="2"/>
  <c r="BJ453" i="2"/>
  <c r="BK453" i="2"/>
  <c r="BL453" i="2"/>
  <c r="BW454" i="2"/>
  <c r="BJ454" i="2"/>
  <c r="BL454" i="2"/>
  <c r="BK454" i="2"/>
  <c r="BW534" i="2"/>
  <c r="BY534" i="2"/>
  <c r="BK534" i="2"/>
  <c r="BJ534" i="2"/>
  <c r="BX442" i="2"/>
  <c r="AX442" i="2"/>
  <c r="AY442" i="2"/>
  <c r="BY244" i="2"/>
  <c r="BJ244" i="2"/>
  <c r="BL244" i="2"/>
  <c r="BV439" i="2"/>
  <c r="AX439" i="2"/>
  <c r="AW50" i="2"/>
  <c r="AY50" i="2"/>
  <c r="BX50" i="2"/>
  <c r="BK533" i="2"/>
  <c r="BJ533" i="2"/>
  <c r="BK245" i="2"/>
  <c r="BL245" i="2"/>
  <c r="BJ245" i="2"/>
  <c r="BV245" i="2"/>
  <c r="AW245" i="2"/>
  <c r="AY245" i="2"/>
  <c r="BX245" i="2"/>
  <c r="AX245" i="2"/>
  <c r="BY379" i="2"/>
  <c r="BK379" i="2"/>
  <c r="BL379" i="2"/>
  <c r="BJ379" i="2"/>
  <c r="BW616" i="2"/>
  <c r="BK616" i="2"/>
  <c r="BX52" i="2"/>
  <c r="BV52" i="2"/>
  <c r="BK98" i="2"/>
  <c r="BL98" i="2"/>
  <c r="BW236" i="2"/>
  <c r="BJ236" i="2"/>
  <c r="BL236" i="2"/>
  <c r="BX335" i="2"/>
  <c r="AX335" i="2"/>
  <c r="BX214" i="2"/>
  <c r="BV214" i="2"/>
  <c r="AX214" i="2"/>
  <c r="AY214" i="2"/>
  <c r="AW214" i="2"/>
  <c r="BV190" i="2"/>
  <c r="BX190" i="2"/>
  <c r="BX268" i="2"/>
  <c r="AX268" i="2"/>
  <c r="BL436" i="2"/>
  <c r="BK436" i="2"/>
  <c r="BJ436" i="2"/>
  <c r="BW213" i="2"/>
  <c r="BY213" i="2"/>
  <c r="BJ213" i="2"/>
  <c r="BL213" i="2"/>
  <c r="BV213" i="2"/>
  <c r="CA213" i="2" s="1"/>
  <c r="BX213" i="2"/>
  <c r="AX213" i="2"/>
  <c r="BJ305" i="2"/>
  <c r="BL305" i="2"/>
  <c r="BK305" i="2"/>
  <c r="BV139" i="2"/>
  <c r="BX139" i="2"/>
  <c r="AX139" i="2"/>
  <c r="BV307" i="2"/>
  <c r="BX307" i="2"/>
  <c r="AX307" i="2"/>
  <c r="BV399" i="2"/>
  <c r="AX399" i="2"/>
  <c r="AW399" i="2"/>
  <c r="BL99" i="2"/>
  <c r="BY99" i="2"/>
  <c r="BJ99" i="2"/>
  <c r="BV99" i="2"/>
  <c r="AX99" i="2"/>
  <c r="AW99" i="2"/>
  <c r="AX424" i="2"/>
  <c r="BX424" i="2"/>
  <c r="AW424" i="2"/>
  <c r="BV427" i="2"/>
  <c r="BX427" i="2"/>
  <c r="AX427" i="2"/>
  <c r="AW427" i="2"/>
  <c r="BY416" i="2"/>
  <c r="BL416" i="2"/>
  <c r="BJ416" i="2"/>
  <c r="BJ176" i="2"/>
  <c r="BL176" i="2"/>
  <c r="BK176" i="2"/>
  <c r="BX241" i="2"/>
  <c r="BV241" i="2"/>
  <c r="BW234" i="2"/>
  <c r="BL234" i="2"/>
  <c r="BJ234" i="2"/>
  <c r="BX234" i="2"/>
  <c r="AX234" i="2"/>
  <c r="BV234" i="2"/>
  <c r="AW234" i="2"/>
  <c r="BW116" i="2"/>
  <c r="BJ116" i="2"/>
  <c r="BL116" i="2"/>
  <c r="BK527" i="2"/>
  <c r="BL527" i="2"/>
  <c r="BJ527" i="2"/>
  <c r="BV156" i="2"/>
  <c r="BX156" i="2"/>
  <c r="AX156" i="2"/>
  <c r="AW156" i="2"/>
  <c r="AY54" i="2"/>
  <c r="BX54" i="2"/>
  <c r="AW54" i="2"/>
  <c r="BV54" i="2"/>
  <c r="BK566" i="2"/>
  <c r="BV100" i="2"/>
  <c r="BX100" i="2"/>
  <c r="AW100" i="2"/>
  <c r="AY100" i="2"/>
  <c r="AX100" i="2"/>
  <c r="BX225" i="2"/>
  <c r="BV225" i="2"/>
  <c r="AW225" i="2"/>
  <c r="AY225" i="2"/>
  <c r="AX225" i="2"/>
  <c r="BK264" i="2"/>
  <c r="BJ264" i="2"/>
  <c r="BX146" i="2"/>
  <c r="BV146" i="2"/>
  <c r="AY146" i="2"/>
  <c r="AW146" i="2"/>
  <c r="BY267" i="2"/>
  <c r="BL267" i="2"/>
  <c r="BW397" i="2"/>
  <c r="BY101" i="2"/>
  <c r="BL101" i="2"/>
  <c r="BK101" i="2"/>
  <c r="BV101" i="2"/>
  <c r="BX101" i="2"/>
  <c r="AY101" i="2"/>
  <c r="AW101" i="2"/>
  <c r="BV418" i="2"/>
  <c r="BX418" i="2"/>
  <c r="AY418" i="2"/>
  <c r="AW418" i="2"/>
  <c r="AX418" i="2"/>
  <c r="BX203" i="2"/>
  <c r="BV203" i="2"/>
  <c r="AY203" i="2"/>
  <c r="AX203" i="2"/>
  <c r="BX336" i="2"/>
  <c r="AY336" i="2"/>
  <c r="AW336" i="2"/>
  <c r="AX336" i="2"/>
  <c r="BY337" i="2"/>
  <c r="BJ337" i="2"/>
  <c r="BK337" i="2"/>
  <c r="BV337" i="2"/>
  <c r="BX337" i="2"/>
  <c r="AX337" i="2"/>
  <c r="AY337" i="2"/>
  <c r="AW337" i="2"/>
  <c r="BV183" i="2"/>
  <c r="BX183" i="2"/>
  <c r="AW183" i="2"/>
  <c r="AY183" i="2"/>
  <c r="AX183" i="2"/>
  <c r="BV430" i="2"/>
  <c r="BX430" i="2"/>
  <c r="AY430" i="2"/>
  <c r="AW430" i="2"/>
  <c r="AX430" i="2"/>
  <c r="BW55" i="2"/>
  <c r="BY55" i="2"/>
  <c r="BK55" i="2"/>
  <c r="BY308" i="2"/>
  <c r="BJ308" i="2"/>
  <c r="BL308" i="2"/>
  <c r="BK308" i="2"/>
  <c r="BY145" i="2"/>
  <c r="BW145" i="2"/>
  <c r="BJ145" i="2"/>
  <c r="BK145" i="2"/>
  <c r="BL145" i="2"/>
  <c r="BX338" i="2"/>
  <c r="BV338" i="2"/>
  <c r="AY338" i="2"/>
  <c r="BL425" i="2"/>
  <c r="BK425" i="2"/>
  <c r="BJ414" i="2"/>
  <c r="BK414" i="2"/>
  <c r="BX223" i="2"/>
  <c r="BV223" i="2"/>
  <c r="AY223" i="2"/>
  <c r="BV171" i="2"/>
  <c r="AY171" i="2"/>
  <c r="AX171" i="2"/>
  <c r="AW171" i="2"/>
  <c r="BX339" i="2"/>
  <c r="BV339" i="2"/>
  <c r="AY339" i="2"/>
  <c r="AW339" i="2"/>
  <c r="BV340" i="2"/>
  <c r="AY340" i="2"/>
  <c r="BX392" i="2"/>
  <c r="BV392" i="2"/>
  <c r="AY392" i="2"/>
  <c r="AX392" i="2"/>
  <c r="BL103" i="2"/>
  <c r="BK103" i="2"/>
  <c r="BW512" i="2"/>
  <c r="BY512" i="2"/>
  <c r="BL512" i="2"/>
  <c r="BJ512" i="2"/>
  <c r="BK512" i="2"/>
  <c r="BX194" i="2"/>
  <c r="AY194" i="2"/>
  <c r="AW194" i="2"/>
  <c r="AX194" i="2"/>
  <c r="BJ398" i="2"/>
  <c r="BK398" i="2"/>
  <c r="BL398" i="2"/>
  <c r="BV191" i="2"/>
  <c r="BX191" i="2"/>
  <c r="AY191" i="2"/>
  <c r="BW431" i="2"/>
  <c r="BY431" i="2"/>
  <c r="BL431" i="2"/>
  <c r="BJ431" i="2"/>
  <c r="BL181" i="2"/>
  <c r="BJ181" i="2"/>
  <c r="BK181" i="2"/>
  <c r="BV309" i="2"/>
  <c r="BX309" i="2"/>
  <c r="AY309" i="2"/>
  <c r="AX309" i="2"/>
  <c r="AW309" i="2"/>
  <c r="BX206" i="2"/>
  <c r="BV206" i="2"/>
  <c r="AW206" i="2"/>
  <c r="AX206" i="2"/>
  <c r="AY206" i="2"/>
  <c r="BJ58" i="2"/>
  <c r="BK58" i="2"/>
  <c r="BL58" i="2"/>
  <c r="BV59" i="2"/>
  <c r="BX59" i="2"/>
  <c r="AY59" i="2"/>
  <c r="BY465" i="2"/>
  <c r="BW465" i="2"/>
  <c r="BL465" i="2"/>
  <c r="BJ465" i="2"/>
  <c r="BY341" i="2"/>
  <c r="BJ341" i="2"/>
  <c r="BL341" i="2"/>
  <c r="BL362" i="2"/>
  <c r="BJ362" i="2"/>
  <c r="BK362" i="2"/>
  <c r="BW232" i="2"/>
  <c r="BL232" i="2"/>
  <c r="BJ232" i="2"/>
  <c r="BK232" i="2"/>
  <c r="BW342" i="2"/>
  <c r="BL342" i="2"/>
  <c r="BX384" i="2"/>
  <c r="BV384" i="2"/>
  <c r="AW384" i="2"/>
  <c r="AX384" i="2"/>
  <c r="BX175" i="2"/>
  <c r="BV175" i="2"/>
  <c r="AY175" i="2"/>
  <c r="BL343" i="2"/>
  <c r="BW174" i="2"/>
  <c r="BJ174" i="2"/>
  <c r="BK174" i="2"/>
  <c r="BL174" i="2"/>
  <c r="BY514" i="2"/>
  <c r="BL514" i="2"/>
  <c r="BJ514" i="2"/>
  <c r="BX522" i="2"/>
  <c r="BV522" i="2"/>
  <c r="AX522" i="2"/>
  <c r="BK380" i="2"/>
  <c r="BL380" i="2"/>
  <c r="BJ380" i="2"/>
  <c r="BX221" i="2"/>
  <c r="BV221" i="2"/>
  <c r="AY221" i="2"/>
  <c r="BY387" i="2"/>
  <c r="BV229" i="2"/>
  <c r="BX229" i="2"/>
  <c r="AY229" i="2"/>
  <c r="AW229" i="2"/>
  <c r="BX104" i="2"/>
  <c r="BV104" i="2"/>
  <c r="AY104" i="2"/>
  <c r="BV395" i="2"/>
  <c r="AY395" i="2"/>
  <c r="BX344" i="2"/>
  <c r="AY344" i="2"/>
  <c r="AX344" i="2"/>
  <c r="BJ150" i="2"/>
  <c r="AY62" i="2"/>
  <c r="AY521" i="2"/>
  <c r="AW134" i="2"/>
  <c r="BX388" i="2"/>
  <c r="BV388" i="2"/>
  <c r="AY388" i="2"/>
  <c r="BW141" i="2"/>
  <c r="BY141" i="2"/>
  <c r="BX310" i="2"/>
  <c r="AY310" i="2"/>
  <c r="BV310" i="2"/>
  <c r="AW310" i="2"/>
  <c r="BY60" i="2"/>
  <c r="BL60" i="2"/>
  <c r="BK60" i="2"/>
  <c r="BX365" i="2"/>
  <c r="BV365" i="2"/>
  <c r="AY365" i="2"/>
  <c r="BW239" i="2"/>
  <c r="BJ239" i="2"/>
  <c r="BL239" i="2"/>
  <c r="BY159" i="2"/>
  <c r="BW159" i="2"/>
  <c r="BX159" i="2"/>
  <c r="BV159" i="2"/>
  <c r="AY159" i="2"/>
  <c r="BV346" i="2"/>
  <c r="BX346" i="2"/>
  <c r="AY346" i="2"/>
  <c r="BY391" i="2"/>
  <c r="BV391" i="2"/>
  <c r="BX391" i="2"/>
  <c r="AY391" i="2"/>
  <c r="AX391" i="2"/>
  <c r="BY311" i="2"/>
  <c r="BV417" i="2"/>
  <c r="BX417" i="2"/>
  <c r="AY417" i="2"/>
  <c r="BY525" i="2"/>
  <c r="BL525" i="2"/>
  <c r="BJ525" i="2"/>
  <c r="BV389" i="2"/>
  <c r="BX389" i="2"/>
  <c r="AX389" i="2"/>
  <c r="AY389" i="2"/>
  <c r="AW389" i="2"/>
  <c r="BV372" i="2"/>
  <c r="BW188" i="2"/>
  <c r="BY188" i="2"/>
  <c r="BL188" i="2"/>
  <c r="BX188" i="2"/>
  <c r="BV619" i="2"/>
  <c r="BW182" i="2"/>
  <c r="BY182" i="2"/>
  <c r="BL182" i="2"/>
  <c r="BW348" i="2"/>
  <c r="BY348" i="2"/>
  <c r="BL348" i="2"/>
  <c r="BV270" i="2"/>
  <c r="BX270" i="2"/>
  <c r="BY108" i="2"/>
  <c r="BL108" i="2"/>
  <c r="BY109" i="2"/>
  <c r="BL109" i="2"/>
  <c r="BY312" i="2"/>
  <c r="BL312" i="2"/>
  <c r="BK312" i="2"/>
  <c r="BJ312" i="2"/>
  <c r="BV536" i="2"/>
  <c r="BX536" i="2"/>
  <c r="CH299" i="2"/>
  <c r="AY110" i="2"/>
  <c r="BL629" i="2"/>
  <c r="BJ391" i="2"/>
  <c r="BJ172" i="2"/>
  <c r="BJ529" i="2"/>
  <c r="BL104" i="2"/>
  <c r="BJ221" i="2"/>
  <c r="BK346" i="2"/>
  <c r="AW372" i="2"/>
  <c r="BK135" i="2"/>
  <c r="AX313" i="2"/>
  <c r="BJ263" i="2"/>
  <c r="AW104" i="2"/>
  <c r="BK577" i="2"/>
  <c r="AY263" i="2"/>
  <c r="BJ619" i="2"/>
  <c r="AX417" i="2"/>
  <c r="AX62" i="2"/>
  <c r="BJ522" i="2"/>
  <c r="AW187" i="2"/>
  <c r="AW181" i="2"/>
  <c r="AW512" i="2"/>
  <c r="AX340" i="2"/>
  <c r="BJ425" i="2"/>
  <c r="BK588" i="2"/>
  <c r="AW105" i="2"/>
  <c r="BK416" i="2"/>
  <c r="AW221" i="2"/>
  <c r="BK341" i="2"/>
  <c r="AX434" i="2"/>
  <c r="AX338" i="2"/>
  <c r="BJ432" i="2"/>
  <c r="AX190" i="2"/>
  <c r="BJ137" i="2"/>
  <c r="BK23" i="2"/>
  <c r="AY605" i="2"/>
  <c r="AY166" i="2"/>
  <c r="AW166" i="2"/>
  <c r="AX166" i="2"/>
  <c r="BJ39" i="2"/>
  <c r="BX258" i="2"/>
  <c r="AW258" i="2"/>
  <c r="AY258" i="2"/>
  <c r="BY40" i="2"/>
  <c r="BK40" i="2"/>
  <c r="AX41" i="2"/>
  <c r="BV41" i="2"/>
  <c r="AX327" i="2"/>
  <c r="AW327" i="2"/>
  <c r="BV327" i="2"/>
  <c r="BX327" i="2"/>
  <c r="BJ367" i="2"/>
  <c r="BL367" i="2"/>
  <c r="BX177" i="2"/>
  <c r="AX177" i="2"/>
  <c r="BV177" i="2"/>
  <c r="AY177" i="2"/>
  <c r="AW177" i="2"/>
  <c r="BW254" i="2"/>
  <c r="BK254" i="2"/>
  <c r="BJ254" i="2"/>
  <c r="BK42" i="2"/>
  <c r="AY449" i="2"/>
  <c r="BX449" i="2"/>
  <c r="AW449" i="2"/>
  <c r="BV449" i="2"/>
  <c r="AX449" i="2"/>
  <c r="BX448" i="2"/>
  <c r="AW448" i="2"/>
  <c r="AY448" i="2"/>
  <c r="AX448" i="2"/>
  <c r="BV448" i="2"/>
  <c r="BV43" i="2"/>
  <c r="AW43" i="2"/>
  <c r="AX43" i="2"/>
  <c r="BV625" i="2"/>
  <c r="AW625" i="2"/>
  <c r="AY625" i="2"/>
  <c r="BX625" i="2"/>
  <c r="BY446" i="2"/>
  <c r="BW446" i="2"/>
  <c r="BJ446" i="2"/>
  <c r="BL446" i="2"/>
  <c r="BK446" i="2"/>
  <c r="BV446" i="2"/>
  <c r="BX446" i="2"/>
  <c r="AX446" i="2"/>
  <c r="AW446" i="2"/>
  <c r="AY446" i="2"/>
  <c r="BV400" i="2"/>
  <c r="AW400" i="2"/>
  <c r="AW622" i="2"/>
  <c r="AY622" i="2"/>
  <c r="BV622" i="2"/>
  <c r="BY408" i="2"/>
  <c r="BW408" i="2"/>
  <c r="BK408" i="2"/>
  <c r="BL408" i="2"/>
  <c r="BJ408" i="2"/>
  <c r="BY208" i="2"/>
  <c r="BK208" i="2"/>
  <c r="BL208" i="2"/>
  <c r="BX208" i="2"/>
  <c r="BV208" i="2"/>
  <c r="AW208" i="2"/>
  <c r="AY208" i="2"/>
  <c r="AX208" i="2"/>
  <c r="AY46" i="2"/>
  <c r="BV46" i="2"/>
  <c r="BX46" i="2"/>
  <c r="AX46" i="2"/>
  <c r="BY178" i="2"/>
  <c r="BK178" i="2"/>
  <c r="BL178" i="2"/>
  <c r="BW178" i="2"/>
  <c r="BV178" i="2"/>
  <c r="BX178" i="2"/>
  <c r="AW178" i="2"/>
  <c r="AY178" i="2"/>
  <c r="BW259" i="2"/>
  <c r="BJ259" i="2"/>
  <c r="BL259" i="2"/>
  <c r="BY47" i="2"/>
  <c r="BW47" i="2"/>
  <c r="BV167" i="2"/>
  <c r="BX167" i="2"/>
  <c r="AX167" i="2"/>
  <c r="AY167" i="2"/>
  <c r="AW167" i="2"/>
  <c r="BV450" i="2"/>
  <c r="BX450" i="2"/>
  <c r="AX450" i="2"/>
  <c r="AW450" i="2"/>
  <c r="AY450" i="2"/>
  <c r="BV131" i="2"/>
  <c r="AX131" i="2"/>
  <c r="AY131" i="2"/>
  <c r="AW131" i="2"/>
  <c r="BV621" i="2"/>
  <c r="AW621" i="2"/>
  <c r="AX621" i="2"/>
  <c r="BV247" i="2"/>
  <c r="BX247" i="2"/>
  <c r="AX247" i="2"/>
  <c r="AY247" i="2"/>
  <c r="BW48" i="2"/>
  <c r="BY48" i="2"/>
  <c r="BK48" i="2"/>
  <c r="BY249" i="2"/>
  <c r="BW249" i="2"/>
  <c r="BK249" i="2"/>
  <c r="BL249" i="2"/>
  <c r="BJ249" i="2"/>
  <c r="BW83" i="2"/>
  <c r="BY83" i="2"/>
  <c r="BK83" i="2"/>
  <c r="BJ83" i="2"/>
  <c r="BV409" i="2"/>
  <c r="BX409" i="2"/>
  <c r="AY409" i="2"/>
  <c r="BV627" i="2"/>
  <c r="AX627" i="2"/>
  <c r="AW627" i="2"/>
  <c r="BV361" i="2"/>
  <c r="AY361" i="2"/>
  <c r="AW361" i="2"/>
  <c r="AX361" i="2"/>
  <c r="BV169" i="2"/>
  <c r="CA169" i="2" s="1"/>
  <c r="BX169" i="2"/>
  <c r="AW169" i="2"/>
  <c r="AX169" i="2"/>
  <c r="AY169" i="2"/>
  <c r="BV590" i="2"/>
  <c r="CA590" i="2" s="1"/>
  <c r="AY590" i="2"/>
  <c r="AX590" i="2"/>
  <c r="AW590" i="2"/>
  <c r="BV471" i="2"/>
  <c r="AW471" i="2"/>
  <c r="AY471" i="2"/>
  <c r="AX471" i="2"/>
  <c r="BX471" i="2"/>
  <c r="BV420" i="2"/>
  <c r="AW420" i="2"/>
  <c r="AY420" i="2"/>
  <c r="AX420" i="2"/>
  <c r="BV330" i="2"/>
  <c r="AW330" i="2"/>
  <c r="AY330" i="2"/>
  <c r="AX330" i="2"/>
  <c r="BV570" i="2"/>
  <c r="BX570" i="2"/>
  <c r="AX570" i="2"/>
  <c r="AW570" i="2"/>
  <c r="BW584" i="2"/>
  <c r="BL584" i="2"/>
  <c r="BK584" i="2"/>
  <c r="BW331" i="2"/>
  <c r="BK331" i="2"/>
  <c r="BV331" i="2"/>
  <c r="CA331" i="2" s="1"/>
  <c r="AY331" i="2"/>
  <c r="AW331" i="2"/>
  <c r="AX331" i="2"/>
  <c r="BK303" i="2"/>
  <c r="BL303" i="2"/>
  <c r="BW303" i="2"/>
  <c r="BJ303" i="2"/>
  <c r="BY505" i="2"/>
  <c r="BW505" i="2"/>
  <c r="BJ505" i="2"/>
  <c r="BL505" i="2"/>
  <c r="BX505" i="2"/>
  <c r="AX505" i="2"/>
  <c r="BV505" i="2"/>
  <c r="AY505" i="2"/>
  <c r="AW505" i="2"/>
  <c r="BV332" i="2"/>
  <c r="AW332" i="2"/>
  <c r="AY332" i="2"/>
  <c r="AX332" i="2"/>
  <c r="BY485" i="2"/>
  <c r="BK485" i="2"/>
  <c r="BW485" i="2"/>
  <c r="BX485" i="2"/>
  <c r="BV485" i="2"/>
  <c r="AW485" i="2"/>
  <c r="AY485" i="2"/>
  <c r="BK506" i="2"/>
  <c r="BV506" i="2"/>
  <c r="BX506" i="2"/>
  <c r="AW506" i="2"/>
  <c r="AY506" i="2"/>
  <c r="BX507" i="2"/>
  <c r="BV507" i="2"/>
  <c r="AX507" i="2"/>
  <c r="AW507" i="2"/>
  <c r="BV508" i="2"/>
  <c r="BX508" i="2"/>
  <c r="AX508" i="2"/>
  <c r="BW511" i="2"/>
  <c r="BJ511" i="2"/>
  <c r="BL511" i="2"/>
  <c r="BX511" i="2"/>
  <c r="BV511" i="2"/>
  <c r="CA511" i="2" s="1"/>
  <c r="AX511" i="2"/>
  <c r="AY511" i="2"/>
  <c r="AW511" i="2"/>
  <c r="BV500" i="2"/>
  <c r="AW500" i="2"/>
  <c r="AY500" i="2"/>
  <c r="BK476" i="2"/>
  <c r="BJ476" i="2"/>
  <c r="BX132" i="2"/>
  <c r="BV132" i="2"/>
  <c r="AW132" i="2"/>
  <c r="AY132" i="2"/>
  <c r="BV393" i="2"/>
  <c r="AW393" i="2"/>
  <c r="AY393" i="2"/>
  <c r="AW304" i="2"/>
  <c r="AY304" i="2"/>
  <c r="AX304" i="2"/>
  <c r="BX378" i="2"/>
  <c r="AY378" i="2"/>
  <c r="BV378" i="2"/>
  <c r="AW378" i="2"/>
  <c r="BK575" i="2"/>
  <c r="BY576" i="2"/>
  <c r="BK576" i="2"/>
  <c r="BJ576" i="2"/>
  <c r="BL576" i="2"/>
  <c r="AW576" i="2"/>
  <c r="BX576" i="2"/>
  <c r="AY576" i="2"/>
  <c r="AX576" i="2"/>
  <c r="BK581" i="2"/>
  <c r="AW585" i="2"/>
  <c r="AY585" i="2"/>
  <c r="AX585" i="2"/>
  <c r="BW497" i="2"/>
  <c r="BL497" i="2"/>
  <c r="BK497" i="2"/>
  <c r="BJ497" i="2"/>
  <c r="BV497" i="2"/>
  <c r="CA497" i="2" s="1"/>
  <c r="BX497" i="2"/>
  <c r="AW497" i="2"/>
  <c r="AY497" i="2"/>
  <c r="AX497" i="2"/>
  <c r="BK154" i="2"/>
  <c r="BJ154" i="2"/>
  <c r="BK84" i="2"/>
  <c r="BL84" i="2"/>
  <c r="BK186" i="2"/>
  <c r="BJ186" i="2"/>
  <c r="BL186" i="2"/>
  <c r="BW481" i="2"/>
  <c r="BK481" i="2"/>
  <c r="BL481" i="2"/>
  <c r="AY486" i="2"/>
  <c r="AW489" i="2"/>
  <c r="AW89" i="2"/>
  <c r="BX589" i="2"/>
  <c r="BV589" i="2"/>
  <c r="AX589" i="2"/>
  <c r="BY582" i="2"/>
  <c r="BJ582" i="2"/>
  <c r="BL582" i="2"/>
  <c r="BX588" i="2"/>
  <c r="AX588" i="2"/>
  <c r="BV588" i="2"/>
  <c r="BJ592" i="2"/>
  <c r="BL592" i="2"/>
  <c r="BK592" i="2"/>
  <c r="BX441" i="2"/>
  <c r="BV441" i="2"/>
  <c r="AX441" i="2"/>
  <c r="BJ94" i="2"/>
  <c r="BL94" i="2"/>
  <c r="BK94" i="2"/>
  <c r="BX273" i="2"/>
  <c r="BV273" i="2"/>
  <c r="AX273" i="2"/>
  <c r="BV534" i="2"/>
  <c r="CA534" i="2" s="1"/>
  <c r="BX534" i="2"/>
  <c r="AW534" i="2"/>
  <c r="AY534" i="2"/>
  <c r="BJ442" i="2"/>
  <c r="BL442" i="2"/>
  <c r="BY455" i="2"/>
  <c r="BJ455" i="2"/>
  <c r="BL455" i="2"/>
  <c r="BX455" i="2"/>
  <c r="BV455" i="2"/>
  <c r="AX455" i="2"/>
  <c r="BY439" i="2"/>
  <c r="BJ439" i="2"/>
  <c r="BL439" i="2"/>
  <c r="BV379" i="2"/>
  <c r="AW379" i="2"/>
  <c r="AX379" i="2"/>
  <c r="AY379" i="2"/>
  <c r="BV274" i="2"/>
  <c r="BX274" i="2"/>
  <c r="AW274" i="2"/>
  <c r="AY274" i="2"/>
  <c r="BJ51" i="2"/>
  <c r="BK51" i="2"/>
  <c r="AW51" i="2"/>
  <c r="BV51" i="2"/>
  <c r="BX51" i="2"/>
  <c r="AX51" i="2"/>
  <c r="BR51" i="2" s="1"/>
  <c r="BX96" i="2"/>
  <c r="AX96" i="2"/>
  <c r="BJ52" i="2"/>
  <c r="BK52" i="2"/>
  <c r="BW97" i="2"/>
  <c r="BK97" i="2"/>
  <c r="BL97" i="2"/>
  <c r="BX97" i="2"/>
  <c r="BV97" i="2"/>
  <c r="CA97" i="2" s="1"/>
  <c r="AW97" i="2"/>
  <c r="AY97" i="2"/>
  <c r="BK565" i="2"/>
  <c r="BX98" i="2"/>
  <c r="AY98" i="2"/>
  <c r="BW53" i="2"/>
  <c r="BK53" i="2"/>
  <c r="BV236" i="2"/>
  <c r="BX236" i="2"/>
  <c r="AX236" i="2"/>
  <c r="AY236" i="2"/>
  <c r="BY265" i="2"/>
  <c r="BW265" i="2"/>
  <c r="BL265" i="2"/>
  <c r="BJ265" i="2"/>
  <c r="BK265" i="2"/>
  <c r="BJ335" i="2"/>
  <c r="BL335" i="2"/>
  <c r="BK335" i="2"/>
  <c r="BY214" i="2"/>
  <c r="BL214" i="2"/>
  <c r="BJ214" i="2"/>
  <c r="BJ190" i="2"/>
  <c r="BL190" i="2"/>
  <c r="BY435" i="2"/>
  <c r="BL435" i="2"/>
  <c r="BJ435" i="2"/>
  <c r="BJ268" i="2"/>
  <c r="BL268" i="2"/>
  <c r="BK268" i="2"/>
  <c r="BX170" i="2"/>
  <c r="BV170" i="2"/>
  <c r="AX170" i="2"/>
  <c r="AW170" i="2"/>
  <c r="BY119" i="2"/>
  <c r="BL119" i="2"/>
  <c r="BJ119" i="2"/>
  <c r="BJ139" i="2"/>
  <c r="BL139" i="2"/>
  <c r="BK139" i="2"/>
  <c r="BX306" i="2"/>
  <c r="BV306" i="2"/>
  <c r="AX306" i="2"/>
  <c r="AW306" i="2"/>
  <c r="AY306" i="2"/>
  <c r="BX467" i="2"/>
  <c r="BV467" i="2"/>
  <c r="AY467" i="2"/>
  <c r="AW467" i="2"/>
  <c r="BW307" i="2"/>
  <c r="BJ307" i="2"/>
  <c r="BL307" i="2"/>
  <c r="BY411" i="2"/>
  <c r="BJ411" i="2"/>
  <c r="BL411" i="2"/>
  <c r="BX411" i="2"/>
  <c r="AX411" i="2"/>
  <c r="AW411" i="2"/>
  <c r="BY179" i="2"/>
  <c r="BL179" i="2"/>
  <c r="BJ179" i="2"/>
  <c r="BV211" i="2"/>
  <c r="BX211" i="2"/>
  <c r="AX211" i="2"/>
  <c r="BL396" i="2"/>
  <c r="BJ396" i="2"/>
  <c r="BK396" i="2"/>
  <c r="BX396" i="2"/>
  <c r="BV396" i="2"/>
  <c r="AX396" i="2"/>
  <c r="AW396" i="2"/>
  <c r="AY396" i="2"/>
  <c r="BY427" i="2"/>
  <c r="BW427" i="2"/>
  <c r="BJ427" i="2"/>
  <c r="BL427" i="2"/>
  <c r="BK427" i="2"/>
  <c r="BV412" i="2"/>
  <c r="AX412" i="2"/>
  <c r="AW412" i="2"/>
  <c r="BX212" i="2"/>
  <c r="AX212" i="2"/>
  <c r="BX416" i="2"/>
  <c r="AX416" i="2"/>
  <c r="AW416" i="2"/>
  <c r="AY416" i="2"/>
  <c r="BY241" i="2"/>
  <c r="BL241" i="2"/>
  <c r="BJ241" i="2"/>
  <c r="BL233" i="2"/>
  <c r="BJ233" i="2"/>
  <c r="BW233" i="2"/>
  <c r="BK233" i="2"/>
  <c r="BY233" i="2"/>
  <c r="BX233" i="2"/>
  <c r="AW233" i="2"/>
  <c r="AX233" i="2"/>
  <c r="AY233" i="2"/>
  <c r="BX527" i="2"/>
  <c r="AW527" i="2"/>
  <c r="BV527" i="2"/>
  <c r="AY527" i="2"/>
  <c r="AX527" i="2"/>
  <c r="BY524" i="2"/>
  <c r="BK524" i="2"/>
  <c r="BX524" i="2"/>
  <c r="AW524" i="2"/>
  <c r="AY524" i="2"/>
  <c r="BY156" i="2"/>
  <c r="BW156" i="2"/>
  <c r="BJ156" i="2"/>
  <c r="BL156" i="2"/>
  <c r="BK156" i="2"/>
  <c r="BW433" i="2"/>
  <c r="BY433" i="2"/>
  <c r="BK433" i="2"/>
  <c r="BJ433" i="2"/>
  <c r="BY100" i="2"/>
  <c r="BK100" i="2"/>
  <c r="BL100" i="2"/>
  <c r="BJ100" i="2"/>
  <c r="BY216" i="2"/>
  <c r="BK216" i="2"/>
  <c r="BJ216" i="2"/>
  <c r="BL216" i="2"/>
  <c r="BV264" i="2"/>
  <c r="BX264" i="2"/>
  <c r="AW264" i="2"/>
  <c r="AY264" i="2"/>
  <c r="BW426" i="2"/>
  <c r="BY426" i="2"/>
  <c r="BL426" i="2"/>
  <c r="BX228" i="2"/>
  <c r="AY228" i="2"/>
  <c r="AW228" i="2"/>
  <c r="BW428" i="2"/>
  <c r="BV428" i="2"/>
  <c r="BX428" i="2"/>
  <c r="AY428" i="2"/>
  <c r="AW428" i="2"/>
  <c r="AX428" i="2"/>
  <c r="BY218" i="2"/>
  <c r="BW218" i="2"/>
  <c r="BL218" i="2"/>
  <c r="BX102" i="2"/>
  <c r="AW102" i="2"/>
  <c r="AY102" i="2"/>
  <c r="BV102" i="2"/>
  <c r="BY628" i="2"/>
  <c r="BW628" i="2"/>
  <c r="BL628" i="2"/>
  <c r="BY203" i="2"/>
  <c r="BK203" i="2"/>
  <c r="BL203" i="2"/>
  <c r="BV266" i="2"/>
  <c r="BX266" i="2"/>
  <c r="AW266" i="2"/>
  <c r="AX266" i="2"/>
  <c r="BY349" i="2"/>
  <c r="BW349" i="2"/>
  <c r="BX205" i="2"/>
  <c r="AW205" i="2"/>
  <c r="AY205" i="2"/>
  <c r="AX205" i="2"/>
  <c r="BW183" i="2"/>
  <c r="CA183" i="2" s="1"/>
  <c r="BK183" i="2"/>
  <c r="BL183" i="2"/>
  <c r="BJ183" i="2"/>
  <c r="AY56" i="2"/>
  <c r="BX56" i="2"/>
  <c r="BY468" i="2"/>
  <c r="BW468" i="2"/>
  <c r="BL468" i="2"/>
  <c r="BJ468" i="2"/>
  <c r="BX468" i="2"/>
  <c r="BV468" i="2"/>
  <c r="AX468" i="2"/>
  <c r="AW468" i="2"/>
  <c r="BW338" i="2"/>
  <c r="BJ338" i="2"/>
  <c r="BW223" i="2"/>
  <c r="BL223" i="2"/>
  <c r="BK223" i="2"/>
  <c r="BJ180" i="2"/>
  <c r="BK180" i="2"/>
  <c r="BY171" i="2"/>
  <c r="BJ171" i="2"/>
  <c r="BK171" i="2"/>
  <c r="BL171" i="2"/>
  <c r="BV366" i="2"/>
  <c r="BX366" i="2"/>
  <c r="AY366" i="2"/>
  <c r="AW366" i="2"/>
  <c r="BP366" i="2" s="1"/>
  <c r="BY339" i="2"/>
  <c r="BW339" i="2"/>
  <c r="BK339" i="2"/>
  <c r="BL339" i="2"/>
  <c r="BJ339" i="2"/>
  <c r="BW340" i="2"/>
  <c r="BL340" i="2"/>
  <c r="BJ340" i="2"/>
  <c r="BK340" i="2"/>
  <c r="BL231" i="2"/>
  <c r="BJ231" i="2"/>
  <c r="BK231" i="2"/>
  <c r="BW392" i="2"/>
  <c r="BJ392" i="2"/>
  <c r="BK392" i="2"/>
  <c r="BL392" i="2"/>
  <c r="BY217" i="2"/>
  <c r="BK217" i="2"/>
  <c r="BL217" i="2"/>
  <c r="BY194" i="2"/>
  <c r="BW194" i="2"/>
  <c r="BL194" i="2"/>
  <c r="BW112" i="2"/>
  <c r="BL112" i="2"/>
  <c r="BJ112" i="2"/>
  <c r="BX112" i="2"/>
  <c r="BV112" i="2"/>
  <c r="CA112" i="2" s="1"/>
  <c r="AX112" i="2"/>
  <c r="AY112" i="2"/>
  <c r="AW112" i="2"/>
  <c r="BL138" i="2"/>
  <c r="BX138" i="2"/>
  <c r="AY138" i="2"/>
  <c r="BV138" i="2"/>
  <c r="AW138" i="2"/>
  <c r="AX138" i="2"/>
  <c r="BL528" i="2"/>
  <c r="BJ528" i="2"/>
  <c r="BX528" i="2"/>
  <c r="BV528" i="2"/>
  <c r="AX528" i="2"/>
  <c r="BW523" i="2"/>
  <c r="BL523" i="2"/>
  <c r="BK523" i="2"/>
  <c r="BX398" i="2"/>
  <c r="AW398" i="2"/>
  <c r="AY398" i="2"/>
  <c r="BV117" i="2"/>
  <c r="BX117" i="2"/>
  <c r="AY117" i="2"/>
  <c r="AW117" i="2"/>
  <c r="AX117" i="2"/>
  <c r="BY191" i="2"/>
  <c r="BK191" i="2"/>
  <c r="BL191" i="2"/>
  <c r="BJ191" i="2"/>
  <c r="BX431" i="2"/>
  <c r="BV431" i="2"/>
  <c r="AW431" i="2"/>
  <c r="AX431" i="2"/>
  <c r="AY431" i="2"/>
  <c r="BV197" i="2"/>
  <c r="AY197" i="2"/>
  <c r="AW197" i="2"/>
  <c r="AX197" i="2"/>
  <c r="BX197" i="2"/>
  <c r="BJ309" i="2"/>
  <c r="BK309" i="2"/>
  <c r="BX58" i="2"/>
  <c r="AY58" i="2"/>
  <c r="BV350" i="2"/>
  <c r="BX350" i="2"/>
  <c r="AY350" i="2"/>
  <c r="AW350" i="2"/>
  <c r="AX350" i="2"/>
  <c r="BY59" i="2"/>
  <c r="BW59" i="2"/>
  <c r="BK59" i="2"/>
  <c r="BL59" i="2"/>
  <c r="BJ59" i="2"/>
  <c r="BX465" i="2"/>
  <c r="BV465" i="2"/>
  <c r="AY465" i="2"/>
  <c r="BV362" i="2"/>
  <c r="BX362" i="2"/>
  <c r="AY362" i="2"/>
  <c r="BL419" i="2"/>
  <c r="BV232" i="2"/>
  <c r="CA232" i="2" s="1"/>
  <c r="BX232" i="2"/>
  <c r="AY232" i="2"/>
  <c r="AX232" i="2"/>
  <c r="BY403" i="2"/>
  <c r="BL403" i="2"/>
  <c r="BJ403" i="2"/>
  <c r="BK403" i="2"/>
  <c r="BX429" i="2"/>
  <c r="BV429" i="2"/>
  <c r="AY429" i="2"/>
  <c r="BW384" i="2"/>
  <c r="BJ384" i="2"/>
  <c r="BL384" i="2"/>
  <c r="BW175" i="2"/>
  <c r="BJ175" i="2"/>
  <c r="BK175" i="2"/>
  <c r="BL175" i="2"/>
  <c r="BV343" i="2"/>
  <c r="AY343" i="2"/>
  <c r="AW343" i="2"/>
  <c r="AX343" i="2"/>
  <c r="BY230" i="2"/>
  <c r="BW230" i="2"/>
  <c r="BL230" i="2"/>
  <c r="BV380" i="2"/>
  <c r="BX380" i="2"/>
  <c r="AY380" i="2"/>
  <c r="AX380" i="2"/>
  <c r="BW221" i="2"/>
  <c r="BL221" i="2"/>
  <c r="BY198" i="2"/>
  <c r="BK198" i="2"/>
  <c r="BX387" i="2"/>
  <c r="BV387" i="2"/>
  <c r="AY387" i="2"/>
  <c r="AX387" i="2"/>
  <c r="BX394" i="2"/>
  <c r="AY394" i="2"/>
  <c r="AX394" i="2"/>
  <c r="AW394" i="2"/>
  <c r="BW363" i="2"/>
  <c r="BX381" i="2"/>
  <c r="BV381" i="2"/>
  <c r="AW381" i="2"/>
  <c r="AY381" i="2"/>
  <c r="BY369" i="2"/>
  <c r="BW369" i="2"/>
  <c r="BX369" i="2"/>
  <c r="BV369" i="2"/>
  <c r="AY369" i="2"/>
  <c r="BJ235" i="2"/>
  <c r="AW224" i="2"/>
  <c r="AW529" i="2"/>
  <c r="AW148" i="2"/>
  <c r="BX172" i="2"/>
  <c r="BV172" i="2"/>
  <c r="AY172" i="2"/>
  <c r="AX172" i="2"/>
  <c r="BX143" i="2"/>
  <c r="BV143" i="2"/>
  <c r="AY143" i="2"/>
  <c r="AW143" i="2"/>
  <c r="BY388" i="2"/>
  <c r="BW388" i="2"/>
  <c r="CA388" i="2" s="1"/>
  <c r="BW140" i="2"/>
  <c r="BV140" i="2"/>
  <c r="CA140" i="2" s="1"/>
  <c r="BX140" i="2"/>
  <c r="AY140" i="2"/>
  <c r="AX140" i="2"/>
  <c r="BX141" i="2"/>
  <c r="BV141" i="2"/>
  <c r="AY141" i="2"/>
  <c r="BX60" i="2"/>
  <c r="BV60" i="2"/>
  <c r="AX60" i="2"/>
  <c r="BY464" i="2"/>
  <c r="BW464" i="2"/>
  <c r="BL464" i="2"/>
  <c r="BJ464" i="2"/>
  <c r="BV464" i="2"/>
  <c r="BX464" i="2"/>
  <c r="BW365" i="2"/>
  <c r="BW347" i="2"/>
  <c r="BY347" i="2"/>
  <c r="BX239" i="2"/>
  <c r="BV239" i="2"/>
  <c r="AY239" i="2"/>
  <c r="AX239" i="2"/>
  <c r="BW423" i="2"/>
  <c r="BY423" i="2"/>
  <c r="BX311" i="2"/>
  <c r="BV311" i="2"/>
  <c r="AY311" i="2"/>
  <c r="BW185" i="2"/>
  <c r="BV185" i="2"/>
  <c r="BX185" i="2"/>
  <c r="AW185" i="2"/>
  <c r="AY185" i="2"/>
  <c r="BW417" i="2"/>
  <c r="BL417" i="2"/>
  <c r="BK417" i="2"/>
  <c r="BY160" i="2"/>
  <c r="BV160" i="2"/>
  <c r="BX160" i="2"/>
  <c r="AY160" i="2"/>
  <c r="BY196" i="2"/>
  <c r="BW105" i="2"/>
  <c r="BV113" i="2"/>
  <c r="BX113" i="2"/>
  <c r="AY113" i="2"/>
  <c r="BV525" i="2"/>
  <c r="BX525" i="2"/>
  <c r="AX525" i="2"/>
  <c r="AY525" i="2"/>
  <c r="BY520" i="2"/>
  <c r="BV57" i="2"/>
  <c r="BX57" i="2"/>
  <c r="BW118" i="2"/>
  <c r="BY118" i="2"/>
  <c r="BL118" i="2"/>
  <c r="BK118" i="2"/>
  <c r="BX118" i="2"/>
  <c r="AY118" i="2"/>
  <c r="BY372" i="2"/>
  <c r="BW372" i="2"/>
  <c r="BL372" i="2"/>
  <c r="BV404" i="2"/>
  <c r="AY404" i="2"/>
  <c r="BW106" i="2"/>
  <c r="BY106" i="2"/>
  <c r="BL106" i="2"/>
  <c r="BV629" i="2"/>
  <c r="AY629" i="2"/>
  <c r="BW107" i="2"/>
  <c r="BL107" i="2"/>
  <c r="BW535" i="2"/>
  <c r="BL535" i="2"/>
  <c r="BJ535" i="2"/>
  <c r="BK535" i="2"/>
  <c r="BV535" i="2"/>
  <c r="BX535" i="2"/>
  <c r="BX108" i="2"/>
  <c r="BV108" i="2"/>
  <c r="AW108" i="2"/>
  <c r="AX108" i="2"/>
  <c r="BV537" i="2"/>
  <c r="BX537" i="2"/>
  <c r="BW215" i="2"/>
  <c r="BL215" i="2"/>
  <c r="BJ215" i="2"/>
  <c r="BK215" i="2"/>
  <c r="BV215" i="2"/>
  <c r="CA215" i="2" s="1"/>
  <c r="BX215" i="2"/>
  <c r="AW215" i="2"/>
  <c r="AY215" i="2"/>
  <c r="AW531" i="2"/>
  <c r="AY531" i="2"/>
  <c r="CJ383" i="2"/>
  <c r="CJ552" i="2"/>
  <c r="BK271" i="2"/>
  <c r="AY537" i="2"/>
  <c r="AX619" i="2"/>
  <c r="BJ389" i="2"/>
  <c r="BL160" i="2"/>
  <c r="BK365" i="2"/>
  <c r="BK141" i="2"/>
  <c r="BL158" i="2"/>
  <c r="BL219" i="2"/>
  <c r="BK150" i="2"/>
  <c r="AW345" i="2"/>
  <c r="BL347" i="2"/>
  <c r="BJ109" i="2"/>
  <c r="AW113" i="2"/>
  <c r="BL391" i="2"/>
  <c r="AX159" i="2"/>
  <c r="BK224" i="2"/>
  <c r="BJ372" i="2"/>
  <c r="AW369" i="2"/>
  <c r="BL387" i="2"/>
  <c r="AY522" i="2"/>
  <c r="AY528" i="2"/>
  <c r="BK439" i="2"/>
  <c r="BJ108" i="2"/>
  <c r="BK348" i="2"/>
  <c r="BJ105" i="2"/>
  <c r="AW417" i="2"/>
  <c r="BK423" i="2"/>
  <c r="AW365" i="2"/>
  <c r="BJ238" i="2"/>
  <c r="AW344" i="2"/>
  <c r="BL363" i="2"/>
  <c r="BJ343" i="2"/>
  <c r="AX429" i="2"/>
  <c r="AW232" i="2"/>
  <c r="AW465" i="2"/>
  <c r="AX58" i="2"/>
  <c r="AW191" i="2"/>
  <c r="BK528" i="2"/>
  <c r="BM528" i="2" s="1"/>
  <c r="BJ103" i="2"/>
  <c r="AX339" i="2"/>
  <c r="BL349" i="2"/>
  <c r="AW307" i="2"/>
  <c r="BL331" i="2"/>
  <c r="AX529" i="2"/>
  <c r="BJ349" i="2"/>
  <c r="AY427" i="2"/>
  <c r="BL616" i="2"/>
  <c r="BJ417" i="2"/>
  <c r="BK342" i="2"/>
  <c r="BK112" i="2"/>
  <c r="AX366" i="2"/>
  <c r="BJ565" i="2"/>
  <c r="BJ485" i="2"/>
  <c r="BW401" i="2"/>
  <c r="AX360" i="2"/>
  <c r="AX215" i="2"/>
  <c r="BK230" i="2"/>
  <c r="AW203" i="2"/>
  <c r="BK214" i="2"/>
  <c r="BL302" i="2"/>
  <c r="BK367" i="2"/>
  <c r="BL309" i="2"/>
  <c r="BL575" i="2"/>
  <c r="BK621" i="2"/>
  <c r="BJ98" i="2"/>
  <c r="AY60" i="2"/>
  <c r="BK591" i="2"/>
  <c r="AY481" i="2"/>
  <c r="AW260" i="2"/>
  <c r="BW19" i="2"/>
  <c r="AX36" i="2"/>
  <c r="BL327" i="2"/>
  <c r="BJ327" i="2"/>
  <c r="BW327" i="2"/>
  <c r="BK327" i="2"/>
  <c r="BY327" i="2"/>
  <c r="BV367" i="2"/>
  <c r="BX367" i="2"/>
  <c r="BX300" i="2"/>
  <c r="AX300" i="2"/>
  <c r="AY254" i="2"/>
  <c r="AW254" i="2"/>
  <c r="AW42" i="2"/>
  <c r="BV42" i="2"/>
  <c r="AX42" i="2"/>
  <c r="BK130" i="2"/>
  <c r="BL130" i="2"/>
  <c r="BJ130" i="2"/>
  <c r="BY368" i="2"/>
  <c r="BK368" i="2"/>
  <c r="BJ368" i="2"/>
  <c r="BW626" i="2"/>
  <c r="BJ626" i="2"/>
  <c r="BL626" i="2"/>
  <c r="BK626" i="2"/>
  <c r="AX626" i="2"/>
  <c r="BX626" i="2"/>
  <c r="AY626" i="2"/>
  <c r="BY448" i="2"/>
  <c r="BK448" i="2"/>
  <c r="BW448" i="2"/>
  <c r="BJ448" i="2"/>
  <c r="BL448" i="2"/>
  <c r="BY400" i="2"/>
  <c r="BJ400" i="2"/>
  <c r="BL400" i="2"/>
  <c r="BK400" i="2"/>
  <c r="BW44" i="2"/>
  <c r="BY44" i="2"/>
  <c r="BK44" i="2"/>
  <c r="BX408" i="2"/>
  <c r="AW408" i="2"/>
  <c r="BV408" i="2"/>
  <c r="AY408" i="2"/>
  <c r="AX408" i="2"/>
  <c r="BY328" i="2"/>
  <c r="BK328" i="2"/>
  <c r="BV147" i="2"/>
  <c r="AW147" i="2"/>
  <c r="AY147" i="2"/>
  <c r="AX147" i="2"/>
  <c r="BV376" i="2"/>
  <c r="AW376" i="2"/>
  <c r="AY376" i="2"/>
  <c r="AX376" i="2"/>
  <c r="BV47" i="2"/>
  <c r="BX47" i="2"/>
  <c r="AX47" i="2"/>
  <c r="BV82" i="2"/>
  <c r="AX82" i="2"/>
  <c r="AW82" i="2"/>
  <c r="AY82" i="2"/>
  <c r="BX401" i="2"/>
  <c r="BV401" i="2"/>
  <c r="CA401" i="2" s="1"/>
  <c r="AX401" i="2"/>
  <c r="AW401" i="2"/>
  <c r="AY401" i="2"/>
  <c r="BY131" i="2"/>
  <c r="BW131" i="2"/>
  <c r="BJ131" i="2"/>
  <c r="BL131" i="2"/>
  <c r="BY209" i="2"/>
  <c r="BW209" i="2"/>
  <c r="BJ209" i="2"/>
  <c r="BL209" i="2"/>
  <c r="BK209" i="2"/>
  <c r="BV48" i="2"/>
  <c r="AY48" i="2"/>
  <c r="AW48" i="2"/>
  <c r="BW168" i="2"/>
  <c r="BK168" i="2"/>
  <c r="BJ168" i="2"/>
  <c r="BL168" i="2"/>
  <c r="BV168" i="2"/>
  <c r="CA168" i="2" s="1"/>
  <c r="AY168" i="2"/>
  <c r="AX168" i="2"/>
  <c r="AW168" i="2"/>
  <c r="BV249" i="2"/>
  <c r="CA249" i="2" s="1"/>
  <c r="BX249" i="2"/>
  <c r="AW249" i="2"/>
  <c r="AY249" i="2"/>
  <c r="BY409" i="2"/>
  <c r="BW409" i="2"/>
  <c r="BK409" i="2"/>
  <c r="BJ409" i="2"/>
  <c r="BW627" i="2"/>
  <c r="CA627" i="2" s="1"/>
  <c r="BJ627" i="2"/>
  <c r="BL627" i="2"/>
  <c r="BY377" i="2"/>
  <c r="BW377" i="2"/>
  <c r="BK377" i="2"/>
  <c r="BL377" i="2"/>
  <c r="BY361" i="2"/>
  <c r="BK361" i="2"/>
  <c r="BL361" i="2"/>
  <c r="BW210" i="2"/>
  <c r="BY210" i="2"/>
  <c r="BK210" i="2"/>
  <c r="BL210" i="2"/>
  <c r="BW257" i="2"/>
  <c r="CA257" i="2" s="1"/>
  <c r="BJ257" i="2"/>
  <c r="BL257" i="2"/>
  <c r="BK257" i="2"/>
  <c r="BY438" i="2"/>
  <c r="BK438" i="2"/>
  <c r="BL438" i="2"/>
  <c r="BY471" i="2"/>
  <c r="BW471" i="2"/>
  <c r="CA471" i="2" s="1"/>
  <c r="BK471" i="2"/>
  <c r="BY420" i="2"/>
  <c r="BK420" i="2"/>
  <c r="BL420" i="2"/>
  <c r="BJ420" i="2"/>
  <c r="BW469" i="2"/>
  <c r="BY469" i="2"/>
  <c r="BK469" i="2"/>
  <c r="BL469" i="2"/>
  <c r="BJ469" i="2"/>
  <c r="BV469" i="2"/>
  <c r="BX469" i="2"/>
  <c r="AY469" i="2"/>
  <c r="AW469" i="2"/>
  <c r="AX469" i="2"/>
  <c r="BW329" i="2"/>
  <c r="CA329" i="2" s="1"/>
  <c r="BK329" i="2"/>
  <c r="BY329" i="2"/>
  <c r="BY330" i="2"/>
  <c r="BW330" i="2"/>
  <c r="BK330" i="2"/>
  <c r="BL330" i="2"/>
  <c r="BJ330" i="2"/>
  <c r="BY570" i="2"/>
  <c r="BJ570" i="2"/>
  <c r="BL570" i="2"/>
  <c r="BW570" i="2"/>
  <c r="BK570" i="2"/>
  <c r="BV472" i="2"/>
  <c r="BX472" i="2"/>
  <c r="AY472" i="2"/>
  <c r="AW472" i="2"/>
  <c r="AX472" i="2"/>
  <c r="BX303" i="2"/>
  <c r="AY303" i="2"/>
  <c r="AW303" i="2"/>
  <c r="BK516" i="2"/>
  <c r="BL422" i="2"/>
  <c r="AY422" i="2"/>
  <c r="BJ473" i="2"/>
  <c r="BW507" i="2"/>
  <c r="BL507" i="2"/>
  <c r="BJ507" i="2"/>
  <c r="BK507" i="2"/>
  <c r="BK474" i="2"/>
  <c r="BW568" i="2"/>
  <c r="BK568" i="2"/>
  <c r="BL568" i="2"/>
  <c r="BX568" i="2"/>
  <c r="AW568" i="2"/>
  <c r="AX568" i="2"/>
  <c r="AY568" i="2"/>
  <c r="BK415" i="2"/>
  <c r="BL415" i="2"/>
  <c r="BV415" i="2"/>
  <c r="BX415" i="2"/>
  <c r="AW415" i="2"/>
  <c r="AY415" i="2"/>
  <c r="BK475" i="2"/>
  <c r="BY475" i="2"/>
  <c r="BL475" i="2"/>
  <c r="BJ475" i="2"/>
  <c r="BV571" i="2"/>
  <c r="BX571" i="2"/>
  <c r="AX571" i="2"/>
  <c r="BX476" i="2"/>
  <c r="AY476" i="2"/>
  <c r="AW476" i="2"/>
  <c r="AY386" i="2"/>
  <c r="AW386" i="2"/>
  <c r="AX386" i="2"/>
  <c r="BW587" i="2"/>
  <c r="BK587" i="2"/>
  <c r="BJ587" i="2"/>
  <c r="BL587" i="2"/>
  <c r="BK132" i="2"/>
  <c r="BL132" i="2"/>
  <c r="BK393" i="2"/>
  <c r="BJ393" i="2"/>
  <c r="BK304" i="2"/>
  <c r="BL304" i="2"/>
  <c r="BX370" i="2"/>
  <c r="BV370" i="2"/>
  <c r="AW370" i="2"/>
  <c r="AY370" i="2"/>
  <c r="BV581" i="2"/>
  <c r="BX581" i="2"/>
  <c r="AW581" i="2"/>
  <c r="AY581" i="2"/>
  <c r="BV432" i="2"/>
  <c r="BX432" i="2"/>
  <c r="AW432" i="2"/>
  <c r="AY432" i="2"/>
  <c r="BK585" i="2"/>
  <c r="BL585" i="2"/>
  <c r="BK501" i="2"/>
  <c r="BL501" i="2"/>
  <c r="BX154" i="2"/>
  <c r="AY154" i="2"/>
  <c r="AW154" i="2"/>
  <c r="AY84" i="2"/>
  <c r="AW84" i="2"/>
  <c r="AX84" i="2"/>
  <c r="BV186" i="2"/>
  <c r="BX186" i="2"/>
  <c r="AW186" i="2"/>
  <c r="AY186" i="2"/>
  <c r="AX186" i="2"/>
  <c r="BL477" i="2"/>
  <c r="AY155" i="2"/>
  <c r="AX85" i="2"/>
  <c r="BJ86" i="2"/>
  <c r="BL490" i="2"/>
  <c r="BK490" i="2"/>
  <c r="BK618" i="2"/>
  <c r="BL280" i="2"/>
  <c r="BK452" i="2"/>
  <c r="BK92" i="2"/>
  <c r="BJ589" i="2"/>
  <c r="BL589" i="2"/>
  <c r="BY586" i="2"/>
  <c r="BJ586" i="2"/>
  <c r="BL586" i="2"/>
  <c r="BK586" i="2"/>
  <c r="BV582" i="2"/>
  <c r="AX582" i="2"/>
  <c r="AW582" i="2"/>
  <c r="BV592" i="2"/>
  <c r="BX592" i="2"/>
  <c r="AY592" i="2"/>
  <c r="AX592" i="2"/>
  <c r="AW592" i="2"/>
  <c r="BJ583" i="2"/>
  <c r="BL583" i="2"/>
  <c r="BK583" i="2"/>
  <c r="BW532" i="2"/>
  <c r="BJ532" i="2"/>
  <c r="BL532" i="2"/>
  <c r="BV94" i="2"/>
  <c r="BX94" i="2"/>
  <c r="AW94" i="2"/>
  <c r="AX94" i="2"/>
  <c r="BV440" i="2"/>
  <c r="AX440" i="2"/>
  <c r="BX453" i="2"/>
  <c r="BV453" i="2"/>
  <c r="AX453" i="2"/>
  <c r="AW453" i="2"/>
  <c r="BV454" i="2"/>
  <c r="AX454" i="2"/>
  <c r="AY454" i="2"/>
  <c r="BX244" i="2"/>
  <c r="BV244" i="2"/>
  <c r="AX244" i="2"/>
  <c r="AW244" i="2"/>
  <c r="AY244" i="2"/>
  <c r="BK50" i="2"/>
  <c r="BX533" i="2"/>
  <c r="BV533" i="2"/>
  <c r="AY533" i="2"/>
  <c r="AW533" i="2"/>
  <c r="BX616" i="2"/>
  <c r="AW616" i="2"/>
  <c r="AY616" i="2"/>
  <c r="BY274" i="2"/>
  <c r="BK274" i="2"/>
  <c r="BJ274" i="2"/>
  <c r="BY95" i="2"/>
  <c r="BW95" i="2"/>
  <c r="BL95" i="2"/>
  <c r="BJ95" i="2"/>
  <c r="BV95" i="2"/>
  <c r="CA95" i="2" s="1"/>
  <c r="AX95" i="2"/>
  <c r="BY96" i="2"/>
  <c r="BJ96" i="2"/>
  <c r="BL96" i="2"/>
  <c r="BW333" i="2"/>
  <c r="BY333" i="2"/>
  <c r="BK333" i="2"/>
  <c r="BJ333" i="2"/>
  <c r="BV565" i="2"/>
  <c r="BX565" i="2"/>
  <c r="AW565" i="2"/>
  <c r="AY565" i="2"/>
  <c r="BY334" i="2"/>
  <c r="BK334" i="2"/>
  <c r="BL334" i="2"/>
  <c r="BX334" i="2"/>
  <c r="BV334" i="2"/>
  <c r="AW334" i="2"/>
  <c r="AY334" i="2"/>
  <c r="AX334" i="2"/>
  <c r="AY53" i="2"/>
  <c r="BX53" i="2"/>
  <c r="BV53" i="2"/>
  <c r="CA53" i="2" s="1"/>
  <c r="AX53" i="2"/>
  <c r="BV265" i="2"/>
  <c r="AX265" i="2"/>
  <c r="AW265" i="2"/>
  <c r="BV435" i="2"/>
  <c r="AX435" i="2"/>
  <c r="AW435" i="2"/>
  <c r="AY435" i="2"/>
  <c r="BX436" i="2"/>
  <c r="BV436" i="2"/>
  <c r="AX436" i="2"/>
  <c r="BW170" i="2"/>
  <c r="BY170" i="2"/>
  <c r="BL170" i="2"/>
  <c r="BJ170" i="2"/>
  <c r="BK170" i="2"/>
  <c r="BX305" i="2"/>
  <c r="AX305" i="2"/>
  <c r="BX119" i="2"/>
  <c r="BV119" i="2"/>
  <c r="AX119" i="2"/>
  <c r="AY119" i="2"/>
  <c r="AW119" i="2"/>
  <c r="BY306" i="2"/>
  <c r="BL306" i="2"/>
  <c r="BJ306" i="2"/>
  <c r="BW184" i="2"/>
  <c r="BJ184" i="2"/>
  <c r="BL184" i="2"/>
  <c r="BK184" i="2"/>
  <c r="BX184" i="2"/>
  <c r="AX184" i="2"/>
  <c r="BW467" i="2"/>
  <c r="BK467" i="2"/>
  <c r="BY399" i="2"/>
  <c r="BW399" i="2"/>
  <c r="BL399" i="2"/>
  <c r="BJ399" i="2"/>
  <c r="BX179" i="2"/>
  <c r="BV179" i="2"/>
  <c r="AX179" i="2"/>
  <c r="BJ211" i="2"/>
  <c r="BL211" i="2"/>
  <c r="BJ424" i="2"/>
  <c r="BL424" i="2"/>
  <c r="BY412" i="2"/>
  <c r="BW412" i="2"/>
  <c r="BL412" i="2"/>
  <c r="BJ412" i="2"/>
  <c r="BJ212" i="2"/>
  <c r="BL212" i="2"/>
  <c r="BV176" i="2"/>
  <c r="BX176" i="2"/>
  <c r="AX176" i="2"/>
  <c r="AY176" i="2"/>
  <c r="BW519" i="2"/>
  <c r="BK519" i="2"/>
  <c r="BL519" i="2"/>
  <c r="BX519" i="2"/>
  <c r="AW519" i="2"/>
  <c r="AY519" i="2"/>
  <c r="AX519" i="2"/>
  <c r="BV116" i="2"/>
  <c r="BX116" i="2"/>
  <c r="AX116" i="2"/>
  <c r="AY116" i="2"/>
  <c r="BJ413" i="2"/>
  <c r="BL413" i="2"/>
  <c r="BV413" i="2"/>
  <c r="BX413" i="2"/>
  <c r="AX413" i="2"/>
  <c r="BK54" i="2"/>
  <c r="BX566" i="2"/>
  <c r="AW566" i="2"/>
  <c r="AY566" i="2"/>
  <c r="BV433" i="2"/>
  <c r="BX433" i="2"/>
  <c r="AW433" i="2"/>
  <c r="BY225" i="2"/>
  <c r="BJ225" i="2"/>
  <c r="BK225" i="2"/>
  <c r="BL225" i="2"/>
  <c r="BX216" i="2"/>
  <c r="AY216" i="2"/>
  <c r="AW216" i="2"/>
  <c r="AX216" i="2"/>
  <c r="BV426" i="2"/>
  <c r="CA426" i="2" s="1"/>
  <c r="BX426" i="2"/>
  <c r="AY426" i="2"/>
  <c r="BW228" i="2"/>
  <c r="BL228" i="2"/>
  <c r="BV267" i="2"/>
  <c r="BX267" i="2"/>
  <c r="AY267" i="2"/>
  <c r="BX397" i="2"/>
  <c r="BV397" i="2"/>
  <c r="AY397" i="2"/>
  <c r="BX218" i="2"/>
  <c r="BV218" i="2"/>
  <c r="CA218" i="2" s="1"/>
  <c r="AY218" i="2"/>
  <c r="BL620" i="2"/>
  <c r="BX620" i="2"/>
  <c r="BV620" i="2"/>
  <c r="AY620" i="2"/>
  <c r="AW620" i="2"/>
  <c r="BV628" i="2"/>
  <c r="CA628" i="2" s="1"/>
  <c r="BX628" i="2"/>
  <c r="BW336" i="2"/>
  <c r="BL336" i="2"/>
  <c r="BX349" i="2"/>
  <c r="BV349" i="2"/>
  <c r="AY349" i="2"/>
  <c r="AX349" i="2"/>
  <c r="AW349" i="2"/>
  <c r="BL205" i="2"/>
  <c r="BY430" i="2"/>
  <c r="BX55" i="2"/>
  <c r="BV55" i="2"/>
  <c r="AX55" i="2"/>
  <c r="BV308" i="2"/>
  <c r="BX308" i="2"/>
  <c r="AY308" i="2"/>
  <c r="BV145" i="2"/>
  <c r="BX145" i="2"/>
  <c r="AY145" i="2"/>
  <c r="BV425" i="2"/>
  <c r="AY425" i="2"/>
  <c r="AX425" i="2"/>
  <c r="BV414" i="2"/>
  <c r="BX414" i="2"/>
  <c r="AY414" i="2"/>
  <c r="AX414" i="2"/>
  <c r="AW414" i="2"/>
  <c r="BX180" i="2"/>
  <c r="BV180" i="2"/>
  <c r="AY180" i="2"/>
  <c r="AW180" i="2"/>
  <c r="BY366" i="2"/>
  <c r="BL366" i="2"/>
  <c r="BK366" i="2"/>
  <c r="BY434" i="2"/>
  <c r="BL434" i="2"/>
  <c r="BK434" i="2"/>
  <c r="BJ434" i="2"/>
  <c r="BX434" i="2"/>
  <c r="BV434" i="2"/>
  <c r="AW434" i="2"/>
  <c r="BV231" i="2"/>
  <c r="BX231" i="2"/>
  <c r="AY231" i="2"/>
  <c r="AW231" i="2"/>
  <c r="BX103" i="2"/>
  <c r="BV103" i="2"/>
  <c r="AY103" i="2"/>
  <c r="AW103" i="2"/>
  <c r="BV217" i="2"/>
  <c r="AY217" i="2"/>
  <c r="AX217" i="2"/>
  <c r="AW217" i="2"/>
  <c r="BV512" i="2"/>
  <c r="CA512" i="2" s="1"/>
  <c r="BX512" i="2"/>
  <c r="AX512" i="2"/>
  <c r="BX523" i="2"/>
  <c r="BV523" i="2"/>
  <c r="AX523" i="2"/>
  <c r="BY117" i="2"/>
  <c r="BL117" i="2"/>
  <c r="BJ117" i="2"/>
  <c r="BK117" i="2"/>
  <c r="BX181" i="2"/>
  <c r="AX181" i="2"/>
  <c r="BW197" i="2"/>
  <c r="BL197" i="2"/>
  <c r="BK197" i="2"/>
  <c r="BW206" i="2"/>
  <c r="BL206" i="2"/>
  <c r="BK206" i="2"/>
  <c r="BY350" i="2"/>
  <c r="BL350" i="2"/>
  <c r="BJ350" i="2"/>
  <c r="BK350" i="2"/>
  <c r="BX341" i="2"/>
  <c r="BV341" i="2"/>
  <c r="AW341" i="2"/>
  <c r="AY341" i="2"/>
  <c r="AX341" i="2"/>
  <c r="BV419" i="2"/>
  <c r="AY419" i="2"/>
  <c r="AW419" i="2"/>
  <c r="AX419" i="2"/>
  <c r="BL157" i="2"/>
  <c r="BX157" i="2"/>
  <c r="AW157" i="2"/>
  <c r="AX157" i="2"/>
  <c r="AY157" i="2"/>
  <c r="BV403" i="2"/>
  <c r="BX403" i="2"/>
  <c r="AY403" i="2"/>
  <c r="AW403" i="2"/>
  <c r="BV342" i="2"/>
  <c r="CA342" i="2" s="1"/>
  <c r="BX342" i="2"/>
  <c r="AY342" i="2"/>
  <c r="AW342" i="2"/>
  <c r="AX342" i="2"/>
  <c r="BY429" i="2"/>
  <c r="BW429" i="2"/>
  <c r="BJ429" i="2"/>
  <c r="BK429" i="2"/>
  <c r="BL429" i="2"/>
  <c r="BX174" i="2"/>
  <c r="BV174" i="2"/>
  <c r="AY174" i="2"/>
  <c r="AX174" i="2"/>
  <c r="BL237" i="2"/>
  <c r="BX237" i="2"/>
  <c r="AY237" i="2"/>
  <c r="AW237" i="2"/>
  <c r="AX237" i="2"/>
  <c r="BX514" i="2"/>
  <c r="BV514" i="2"/>
  <c r="AX514" i="2"/>
  <c r="BW187" i="2"/>
  <c r="BY187" i="2"/>
  <c r="BL187" i="2"/>
  <c r="BJ187" i="2"/>
  <c r="BV187" i="2"/>
  <c r="CA187" i="2" s="1"/>
  <c r="BX187" i="2"/>
  <c r="AY187" i="2"/>
  <c r="BX230" i="2"/>
  <c r="BV230" i="2"/>
  <c r="AY230" i="2"/>
  <c r="AW230" i="2"/>
  <c r="AX230" i="2"/>
  <c r="BK526" i="2"/>
  <c r="BL522" i="2"/>
  <c r="BW173" i="2"/>
  <c r="BL173" i="2"/>
  <c r="BK173" i="2"/>
  <c r="BX173" i="2"/>
  <c r="BV173" i="2"/>
  <c r="CA173" i="2" s="1"/>
  <c r="AY173" i="2"/>
  <c r="BX198" i="2"/>
  <c r="BV198" i="2"/>
  <c r="AY198" i="2"/>
  <c r="BW466" i="2"/>
  <c r="BL466" i="2"/>
  <c r="BK466" i="2"/>
  <c r="BV466" i="2"/>
  <c r="BX466" i="2"/>
  <c r="AY466" i="2"/>
  <c r="AW466" i="2"/>
  <c r="AX466" i="2"/>
  <c r="BX363" i="2"/>
  <c r="BV363" i="2"/>
  <c r="BL229" i="2"/>
  <c r="BX195" i="2"/>
  <c r="BV195" i="2"/>
  <c r="AY195" i="2"/>
  <c r="AW195" i="2"/>
  <c r="AX195" i="2"/>
  <c r="BK104" i="2"/>
  <c r="BY381" i="2"/>
  <c r="BL381" i="2"/>
  <c r="BW395" i="2"/>
  <c r="BY395" i="2"/>
  <c r="BL395" i="2"/>
  <c r="BK395" i="2"/>
  <c r="BX150" i="2"/>
  <c r="BV150" i="2"/>
  <c r="AY150" i="2"/>
  <c r="BJ390" i="2"/>
  <c r="AX390" i="2"/>
  <c r="BL62" i="2"/>
  <c r="BW143" i="2"/>
  <c r="BJ143" i="2"/>
  <c r="BY310" i="2"/>
  <c r="BY382" i="2"/>
  <c r="BX382" i="2"/>
  <c r="BV382" i="2"/>
  <c r="AY382" i="2"/>
  <c r="AW382" i="2"/>
  <c r="BX347" i="2"/>
  <c r="BV347" i="2"/>
  <c r="AW347" i="2"/>
  <c r="AY347" i="2"/>
  <c r="BX135" i="2"/>
  <c r="AY135" i="2"/>
  <c r="AX135" i="2"/>
  <c r="BX423" i="2"/>
  <c r="BV423" i="2"/>
  <c r="CA423" i="2" s="1"/>
  <c r="AW423" i="2"/>
  <c r="AY423" i="2"/>
  <c r="BW346" i="2"/>
  <c r="BX196" i="2"/>
  <c r="BV196" i="2"/>
  <c r="AY196" i="2"/>
  <c r="AW196" i="2"/>
  <c r="BV105" i="2"/>
  <c r="BX105" i="2"/>
  <c r="AX105" i="2"/>
  <c r="BW113" i="2"/>
  <c r="BX520" i="2"/>
  <c r="BV520" i="2"/>
  <c r="AY520" i="2"/>
  <c r="BW389" i="2"/>
  <c r="BL57" i="2"/>
  <c r="BW57" i="2"/>
  <c r="BY57" i="2"/>
  <c r="BW404" i="2"/>
  <c r="BY404" i="2"/>
  <c r="BL404" i="2"/>
  <c r="BX106" i="2"/>
  <c r="BY619" i="2"/>
  <c r="BW619" i="2"/>
  <c r="BL619" i="2"/>
  <c r="BW629" i="2"/>
  <c r="BY629" i="2"/>
  <c r="BX182" i="2"/>
  <c r="BW345" i="2"/>
  <c r="BY345" i="2"/>
  <c r="BL345" i="2"/>
  <c r="BX348" i="2"/>
  <c r="BV348" i="2"/>
  <c r="BY263" i="2"/>
  <c r="BW263" i="2"/>
  <c r="BL263" i="2"/>
  <c r="BX263" i="2"/>
  <c r="BV263" i="2"/>
  <c r="BY270" i="2"/>
  <c r="BV107" i="2"/>
  <c r="BX107" i="2"/>
  <c r="BV109" i="2"/>
  <c r="BX109" i="2"/>
  <c r="BW537" i="2"/>
  <c r="BL537" i="2"/>
  <c r="BX312" i="2"/>
  <c r="BV312" i="2"/>
  <c r="AX312" i="2"/>
  <c r="AY312" i="2"/>
  <c r="AW312" i="2"/>
  <c r="BY536" i="2"/>
  <c r="BL536" i="2"/>
  <c r="AY107" i="2"/>
  <c r="AW188" i="2"/>
  <c r="BL520" i="2"/>
  <c r="BJ382" i="2"/>
  <c r="BJ140" i="2"/>
  <c r="BK363" i="2"/>
  <c r="BK113" i="2"/>
  <c r="AW464" i="2"/>
  <c r="BJ270" i="2"/>
  <c r="AW619" i="2"/>
  <c r="AX520" i="2"/>
  <c r="BK196" i="2"/>
  <c r="BJ159" i="2"/>
  <c r="AW388" i="2"/>
  <c r="BJ345" i="2"/>
  <c r="BK372" i="2"/>
  <c r="AX369" i="2"/>
  <c r="BK387" i="2"/>
  <c r="AY526" i="2"/>
  <c r="AX145" i="2"/>
  <c r="BJ566" i="2"/>
  <c r="AY436" i="2"/>
  <c r="BK246" i="2"/>
  <c r="BK108" i="2"/>
  <c r="AW263" i="2"/>
  <c r="BJ348" i="2"/>
  <c r="AW106" i="2"/>
  <c r="BK105" i="2"/>
  <c r="BK185" i="2"/>
  <c r="BL423" i="2"/>
  <c r="AW60" i="2"/>
  <c r="BL143" i="2"/>
  <c r="BJ173" i="2"/>
  <c r="BJ526" i="2"/>
  <c r="BK514" i="2"/>
  <c r="AW175" i="2"/>
  <c r="BJ342" i="2"/>
  <c r="BJ419" i="2"/>
  <c r="AW59" i="2"/>
  <c r="BJ206" i="2"/>
  <c r="AX191" i="2"/>
  <c r="BJ138" i="2"/>
  <c r="AW392" i="2"/>
  <c r="BJ366" i="2"/>
  <c r="BL337" i="2"/>
  <c r="AW267" i="2"/>
  <c r="BK212" i="2"/>
  <c r="BJ467" i="2"/>
  <c r="BK96" i="2"/>
  <c r="BK571" i="2"/>
  <c r="BL329" i="2"/>
  <c r="AY108" i="2"/>
  <c r="AX404" i="2"/>
  <c r="AW391" i="2"/>
  <c r="AW140" i="2"/>
  <c r="AW387" i="2"/>
  <c r="AX223" i="2"/>
  <c r="AY413" i="2"/>
  <c r="AY455" i="2"/>
  <c r="BL581" i="2"/>
  <c r="AX438" i="2"/>
  <c r="BK239" i="2"/>
  <c r="BK237" i="2"/>
  <c r="BK157" i="2"/>
  <c r="AX103" i="2"/>
  <c r="AX180" i="2"/>
  <c r="BK228" i="2"/>
  <c r="AW439" i="2"/>
  <c r="AX303" i="2"/>
  <c r="BJ178" i="2"/>
  <c r="BL368" i="2"/>
  <c r="BJ118" i="2"/>
  <c r="BK138" i="2"/>
  <c r="BL264" i="2"/>
  <c r="AY453" i="2"/>
  <c r="BL437" i="2"/>
  <c r="AY468" i="2"/>
  <c r="AW525" i="2"/>
  <c r="BK465" i="2"/>
  <c r="BV233" i="2"/>
  <c r="AY363" i="2"/>
  <c r="AY266" i="2"/>
  <c r="AW409" i="2"/>
  <c r="AW302" i="2"/>
  <c r="BV416" i="2"/>
  <c r="AX269" i="2"/>
  <c r="AX241" i="2"/>
  <c r="AX262" i="2"/>
  <c r="BS521" i="2"/>
  <c r="BS551" i="2"/>
  <c r="CJ551" i="2" s="1"/>
  <c r="CA43" i="2"/>
  <c r="BS263" i="2"/>
  <c r="CH263" i="2" s="1"/>
  <c r="BS199" i="2"/>
  <c r="CH199" i="2" s="1"/>
  <c r="BS151" i="2"/>
  <c r="CH151" i="2" s="1"/>
  <c r="BS17" i="2"/>
  <c r="BS255" i="2"/>
  <c r="BS21" i="2"/>
  <c r="BS27" i="2"/>
  <c r="BJ563" i="2"/>
  <c r="AW289" i="2"/>
  <c r="AW290" i="2"/>
  <c r="AX6" i="2"/>
  <c r="AX493" i="2"/>
  <c r="BL483" i="2"/>
  <c r="AW248" i="2"/>
  <c r="AY163" i="2"/>
  <c r="BK253" i="2"/>
  <c r="BJ28" i="2"/>
  <c r="BX166" i="2"/>
  <c r="BW39" i="2"/>
  <c r="BX39" i="2"/>
  <c r="BX40" i="2"/>
  <c r="BY41" i="2"/>
  <c r="AW41" i="2"/>
  <c r="BW367" i="2"/>
  <c r="CA367" i="2" s="1"/>
  <c r="BY254" i="2"/>
  <c r="BX254" i="2"/>
  <c r="BW130" i="2"/>
  <c r="CA130" i="2" s="1"/>
  <c r="BY449" i="2"/>
  <c r="BX368" i="2"/>
  <c r="BV81" i="2"/>
  <c r="BW400" i="2"/>
  <c r="BJ44" i="2"/>
  <c r="BW208" i="2"/>
  <c r="BS122" i="2"/>
  <c r="CH122" i="2" s="1"/>
  <c r="BS123" i="2"/>
  <c r="CH123" i="2" s="1"/>
  <c r="BS580" i="2"/>
  <c r="CH580" i="2" s="1"/>
  <c r="BS462" i="2"/>
  <c r="CH462" i="2" s="1"/>
  <c r="BS278" i="2"/>
  <c r="BS226" i="2"/>
  <c r="CH226" i="2" s="1"/>
  <c r="BS253" i="2"/>
  <c r="CH253" i="2" s="1"/>
  <c r="BJ40" i="2"/>
  <c r="BY300" i="2"/>
  <c r="BJ42" i="2"/>
  <c r="BW368" i="2"/>
  <c r="BW328" i="2"/>
  <c r="AW47" i="2"/>
  <c r="BW82" i="2"/>
  <c r="CA82" i="2" s="1"/>
  <c r="BJ48" i="2"/>
  <c r="BW438" i="2"/>
  <c r="BY590" i="2"/>
  <c r="BW420" i="2"/>
  <c r="BW474" i="2"/>
  <c r="BY415" i="2"/>
  <c r="BW415" i="2"/>
  <c r="BY511" i="2"/>
  <c r="BW500" i="2"/>
  <c r="CA500" i="2" s="1"/>
  <c r="BY587" i="2"/>
  <c r="BW591" i="2"/>
  <c r="BW581" i="2"/>
  <c r="CH415" i="2"/>
  <c r="AW40" i="2"/>
  <c r="BX41" i="2"/>
  <c r="BY39" i="2"/>
  <c r="BW40" i="2"/>
  <c r="BV40" i="2"/>
  <c r="CJ330" i="2"/>
  <c r="BY42" i="2"/>
  <c r="BV39" i="2"/>
  <c r="BV254" i="2"/>
  <c r="BW42" i="2"/>
  <c r="BW300" i="2"/>
  <c r="BY154" i="2"/>
  <c r="BY84" i="2"/>
  <c r="BW186" i="2"/>
  <c r="BW246" i="2"/>
  <c r="BW442" i="2"/>
  <c r="BW439" i="2"/>
  <c r="BW533" i="2"/>
  <c r="BW245" i="2"/>
  <c r="BW379" i="2"/>
  <c r="BV616" i="2"/>
  <c r="BX95" i="2"/>
  <c r="BY97" i="2"/>
  <c r="BW334" i="2"/>
  <c r="BY236" i="2"/>
  <c r="BY335" i="2"/>
  <c r="BW435" i="2"/>
  <c r="BW436" i="2"/>
  <c r="BW306" i="2"/>
  <c r="CA306" i="2" s="1"/>
  <c r="BY307" i="2"/>
  <c r="BW99" i="2"/>
  <c r="BW396" i="2"/>
  <c r="BX412" i="2"/>
  <c r="BW241" i="2"/>
  <c r="BY116" i="2"/>
  <c r="BY527" i="2"/>
  <c r="BW566" i="2"/>
  <c r="BV566" i="2"/>
  <c r="BW100" i="2"/>
  <c r="CA100" i="2" s="1"/>
  <c r="BY428" i="2"/>
  <c r="BW267" i="2"/>
  <c r="BW620" i="2"/>
  <c r="BW203" i="2"/>
  <c r="BV336" i="2"/>
  <c r="BW430" i="2"/>
  <c r="BJ55" i="2"/>
  <c r="BJ56" i="2"/>
  <c r="AW56" i="2"/>
  <c r="BW425" i="2"/>
  <c r="BY223" i="2"/>
  <c r="BX171" i="2"/>
  <c r="BW366" i="2"/>
  <c r="CA366" i="2" s="1"/>
  <c r="BY392" i="2"/>
  <c r="BW138" i="2"/>
  <c r="CA138" i="2" s="1"/>
  <c r="BY523" i="2"/>
  <c r="BW191" i="2"/>
  <c r="BY181" i="2"/>
  <c r="BY206" i="2"/>
  <c r="BW362" i="2"/>
  <c r="BX419" i="2"/>
  <c r="BY232" i="2"/>
  <c r="BY342" i="2"/>
  <c r="BY174" i="2"/>
  <c r="BW522" i="2"/>
  <c r="BY466" i="2"/>
  <c r="BW387" i="2"/>
  <c r="CA387" i="2" s="1"/>
  <c r="BY394" i="2"/>
  <c r="BW150" i="2"/>
  <c r="BW172" i="2"/>
  <c r="BY140" i="2"/>
  <c r="BW60" i="2"/>
  <c r="BW382" i="2"/>
  <c r="BY239" i="2"/>
  <c r="BY135" i="2"/>
  <c r="BY346" i="2"/>
  <c r="BW391" i="2"/>
  <c r="BW311" i="2"/>
  <c r="BY185" i="2"/>
  <c r="BY417" i="2"/>
  <c r="BW160" i="2"/>
  <c r="BW196" i="2"/>
  <c r="BY105" i="2"/>
  <c r="BY113" i="2"/>
  <c r="BW525" i="2"/>
  <c r="BW520" i="2"/>
  <c r="BY389" i="2"/>
  <c r="BJ57" i="2"/>
  <c r="BV118" i="2"/>
  <c r="BX372" i="2"/>
  <c r="BX404" i="2"/>
  <c r="BV188" i="2"/>
  <c r="BV106" i="2"/>
  <c r="BX619" i="2"/>
  <c r="BX629" i="2"/>
  <c r="BV182" i="2"/>
  <c r="BV345" i="2"/>
  <c r="BS475" i="2"/>
  <c r="CH475" i="2" s="1"/>
  <c r="BS500" i="2"/>
  <c r="CH500" i="2" s="1"/>
  <c r="BS402" i="2"/>
  <c r="CJ402" i="2" s="1"/>
  <c r="BS633" i="2"/>
  <c r="BS458" i="2"/>
  <c r="CH458" i="2" s="1"/>
  <c r="BY374" i="2"/>
  <c r="AX125" i="2"/>
  <c r="BL354" i="2"/>
  <c r="AW562" i="2"/>
  <c r="BS559" i="2"/>
  <c r="AX285" i="2"/>
  <c r="BK564" i="2"/>
  <c r="BV564" i="2"/>
  <c r="BJ161" i="2"/>
  <c r="AY540" i="2"/>
  <c r="BK287" i="2"/>
  <c r="AY287" i="2"/>
  <c r="BK288" i="2"/>
  <c r="AY288" i="2"/>
  <c r="AW222" i="2"/>
  <c r="BJ291" i="2"/>
  <c r="AX323" i="2"/>
  <c r="BS323" i="2"/>
  <c r="CJ323" i="2" s="1"/>
  <c r="AX8" i="2"/>
  <c r="BS8" i="2"/>
  <c r="CJ8" i="2" s="1"/>
  <c r="BL494" i="2"/>
  <c r="BL69" i="2"/>
  <c r="AX10" i="2"/>
  <c r="BW324" i="2"/>
  <c r="BL276" i="2"/>
  <c r="BS276" i="2"/>
  <c r="CH276" i="2" s="1"/>
  <c r="BX11" i="2"/>
  <c r="AX12" i="2"/>
  <c r="BK13" i="2"/>
  <c r="BK325" i="2"/>
  <c r="AW484" i="2"/>
  <c r="BK15" i="2"/>
  <c r="AX20" i="2"/>
  <c r="CJ20" i="2"/>
  <c r="BW25" i="2"/>
  <c r="BX26" i="2"/>
  <c r="BK28" i="2"/>
  <c r="AX297" i="2"/>
  <c r="AW298" i="2"/>
  <c r="AW111" i="2"/>
  <c r="BV77" i="2"/>
  <c r="AY603" i="2"/>
  <c r="BJ227" i="2"/>
  <c r="AY242" i="2"/>
  <c r="BJ608" i="2"/>
  <c r="BS78" i="2"/>
  <c r="CJ200" i="2"/>
  <c r="BK602" i="2"/>
  <c r="AX407" i="2"/>
  <c r="AX326" i="2"/>
  <c r="CA507" i="2"/>
  <c r="BS481" i="2"/>
  <c r="CH481" i="2" s="1"/>
  <c r="BS486" i="2"/>
  <c r="CH486" i="2" s="1"/>
  <c r="BS439" i="2"/>
  <c r="BS110" i="2"/>
  <c r="CH110" i="2" s="1"/>
  <c r="CJ199" i="2"/>
  <c r="BY634" i="2"/>
  <c r="AX633" i="2"/>
  <c r="BY353" i="2"/>
  <c r="BK353" i="2"/>
  <c r="BL321" i="2"/>
  <c r="BX613" i="2"/>
  <c r="AY543" i="2"/>
  <c r="BK540" i="2"/>
  <c r="AY544" i="2"/>
  <c r="AW544" i="2"/>
  <c r="AY286" i="2"/>
  <c r="AX286" i="2"/>
  <c r="AW286" i="2"/>
  <c r="AW262" i="2"/>
  <c r="AW261" i="2"/>
  <c r="BW290" i="2"/>
  <c r="BK290" i="2"/>
  <c r="BK7" i="2"/>
  <c r="AW7" i="2"/>
  <c r="BW68" i="2"/>
  <c r="BK68" i="2"/>
  <c r="AW68" i="2"/>
  <c r="BL240" i="2"/>
  <c r="AY240" i="2"/>
  <c r="BV494" i="2"/>
  <c r="AX277" i="2"/>
  <c r="AW69" i="2"/>
  <c r="AX69" i="2"/>
  <c r="BK9" i="2"/>
  <c r="BK278" i="2"/>
  <c r="BJ278" i="2"/>
  <c r="BL495" i="2"/>
  <c r="AW226" i="2"/>
  <c r="AX483" i="2"/>
  <c r="BK12" i="2"/>
  <c r="BL12" i="2"/>
  <c r="BY12" i="2"/>
  <c r="BJ71" i="2"/>
  <c r="BL71" i="2"/>
  <c r="BJ484" i="2"/>
  <c r="BK484" i="2"/>
  <c r="BL269" i="2"/>
  <c r="BJ269" i="2"/>
  <c r="AW269" i="2"/>
  <c r="AY292" i="2"/>
  <c r="AX292" i="2"/>
  <c r="AW292" i="2"/>
  <c r="BV292" i="2"/>
  <c r="BV248" i="2"/>
  <c r="AY248" i="2"/>
  <c r="AX248" i="2"/>
  <c r="AX73" i="2"/>
  <c r="AY73" i="2"/>
  <c r="BV73" i="2"/>
  <c r="BX73" i="2"/>
  <c r="AW73" i="2"/>
  <c r="AW16" i="2"/>
  <c r="BV16" i="2"/>
  <c r="AY16" i="2"/>
  <c r="BX16" i="2"/>
  <c r="BV18" i="2"/>
  <c r="AX18" i="2"/>
  <c r="BY19" i="2"/>
  <c r="BL19" i="2"/>
  <c r="BJ19" i="2"/>
  <c r="AX19" i="2"/>
  <c r="AY255" i="2"/>
  <c r="AW255" i="2"/>
  <c r="AX255" i="2"/>
  <c r="BY20" i="2"/>
  <c r="BK20" i="2"/>
  <c r="BL293" i="2"/>
  <c r="BK293" i="2"/>
  <c r="BJ293" i="2"/>
  <c r="BL21" i="2"/>
  <c r="BK21" i="2"/>
  <c r="BJ21" i="2"/>
  <c r="AW21" i="2"/>
  <c r="BX21" i="2"/>
  <c r="BJ163" i="2"/>
  <c r="BL163" i="2"/>
  <c r="BY163" i="2"/>
  <c r="BW163" i="2"/>
  <c r="BJ74" i="2"/>
  <c r="BK74" i="2"/>
  <c r="BL74" i="2"/>
  <c r="AX74" i="2"/>
  <c r="AW74" i="2"/>
  <c r="AY74" i="2"/>
  <c r="BX22" i="2"/>
  <c r="AX22" i="2"/>
  <c r="BY23" i="2"/>
  <c r="BW23" i="2"/>
  <c r="BJ164" i="2"/>
  <c r="BW164" i="2"/>
  <c r="AY253" i="2"/>
  <c r="BX253" i="2"/>
  <c r="AW253" i="2"/>
  <c r="BV253" i="2"/>
  <c r="AX253" i="2"/>
  <c r="BY405" i="2"/>
  <c r="BK405" i="2"/>
  <c r="BW294" i="2"/>
  <c r="BL294" i="2"/>
  <c r="BK294" i="2"/>
  <c r="BJ26" i="2"/>
  <c r="BK26" i="2"/>
  <c r="BK295" i="2"/>
  <c r="BW295" i="2"/>
  <c r="BX295" i="2"/>
  <c r="AW295" i="2"/>
  <c r="AY295" i="2"/>
  <c r="AW129" i="2"/>
  <c r="AY129" i="2"/>
  <c r="BX129" i="2"/>
  <c r="BX114" i="2"/>
  <c r="AX114" i="2"/>
  <c r="AW114" i="2"/>
  <c r="BK75" i="2"/>
  <c r="BW296" i="2"/>
  <c r="BL297" i="2"/>
  <c r="BK76" i="2"/>
  <c r="BJ77" i="2"/>
  <c r="AX227" i="2"/>
  <c r="BJ242" i="2"/>
  <c r="AX152" i="2"/>
  <c r="BL78" i="2"/>
  <c r="AX78" i="2"/>
  <c r="BV165" i="2"/>
  <c r="AX604" i="2"/>
  <c r="BJ200" i="2"/>
  <c r="AW602" i="2"/>
  <c r="BL207" i="2"/>
  <c r="AX251" i="2"/>
  <c r="BL326" i="2"/>
  <c r="AX359" i="2"/>
  <c r="BY37" i="2"/>
  <c r="BW37" i="2"/>
  <c r="BJ37" i="2"/>
  <c r="AX37" i="2"/>
  <c r="BV37" i="2"/>
  <c r="BX37" i="2"/>
  <c r="BJ375" i="2"/>
  <c r="BL375" i="2"/>
  <c r="BX375" i="2"/>
  <c r="AX375" i="2"/>
  <c r="AW375" i="2"/>
  <c r="AY375" i="2"/>
  <c r="BY299" i="2"/>
  <c r="BW299" i="2"/>
  <c r="BJ299" i="2"/>
  <c r="BL299" i="2"/>
  <c r="BK299" i="2"/>
  <c r="BX299" i="2"/>
  <c r="BV299" i="2"/>
  <c r="AX299" i="2"/>
  <c r="BY447" i="2"/>
  <c r="BJ447" i="2"/>
  <c r="BL447" i="2"/>
  <c r="BV447" i="2"/>
  <c r="BX447" i="2"/>
  <c r="AX447" i="2"/>
  <c r="BL421" i="2"/>
  <c r="BK421" i="2"/>
  <c r="AX421" i="2"/>
  <c r="BV421" i="2"/>
  <c r="AW421" i="2"/>
  <c r="BK38" i="2"/>
  <c r="BW38" i="2"/>
  <c r="BL38" i="2"/>
  <c r="BX38" i="2"/>
  <c r="AW38" i="2"/>
  <c r="BJ623" i="2"/>
  <c r="BW623" i="2"/>
  <c r="BV623" i="2"/>
  <c r="BX623" i="2"/>
  <c r="AX623" i="2"/>
  <c r="AW623" i="2"/>
  <c r="BY166" i="2"/>
  <c r="BK166" i="2"/>
  <c r="BJ166" i="2"/>
  <c r="CH244" i="2"/>
  <c r="BL23" i="2"/>
  <c r="BJ240" i="2"/>
  <c r="AX38" i="2"/>
  <c r="AY114" i="2"/>
  <c r="AY421" i="2"/>
  <c r="BJ421" i="2"/>
  <c r="AX21" i="2"/>
  <c r="BL68" i="2"/>
  <c r="AY269" i="2"/>
  <c r="BW421" i="2"/>
  <c r="BL351" i="2"/>
  <c r="AW597" i="2"/>
  <c r="BK554" i="2"/>
  <c r="AX461" i="2"/>
  <c r="AX322" i="2"/>
  <c r="BK161" i="2"/>
  <c r="BK358" i="2"/>
  <c r="BL358" i="2"/>
  <c r="BJ358" i="2"/>
  <c r="AX358" i="2"/>
  <c r="BL162" i="2"/>
  <c r="BL137" i="2"/>
  <c r="BL5" i="2"/>
  <c r="BK286" i="2"/>
  <c r="BJ288" i="2"/>
  <c r="BY288" i="2"/>
  <c r="BK222" i="2"/>
  <c r="AX220" i="2"/>
  <c r="AY220" i="2"/>
  <c r="BV493" i="2"/>
  <c r="BK277" i="2"/>
  <c r="BL277" i="2"/>
  <c r="BK272" i="2"/>
  <c r="BL272" i="2"/>
  <c r="BJ272" i="2"/>
  <c r="AW272" i="2"/>
  <c r="AX272" i="2"/>
  <c r="AW278" i="2"/>
  <c r="AY495" i="2"/>
  <c r="AX495" i="2"/>
  <c r="BK11" i="2"/>
  <c r="BL226" i="2"/>
  <c r="BK226" i="2"/>
  <c r="BJ483" i="2"/>
  <c r="BK483" i="2"/>
  <c r="BL70" i="2"/>
  <c r="BJ70" i="2"/>
  <c r="BX70" i="2"/>
  <c r="AY70" i="2"/>
  <c r="AW70" i="2"/>
  <c r="BX13" i="2"/>
  <c r="AY71" i="2"/>
  <c r="AW71" i="2"/>
  <c r="BJ199" i="2"/>
  <c r="BW199" i="2"/>
  <c r="BL199" i="2"/>
  <c r="AX199" i="2"/>
  <c r="BV199" i="2"/>
  <c r="AW199" i="2"/>
  <c r="BJ325" i="2"/>
  <c r="BY325" i="2"/>
  <c r="BL325" i="2"/>
  <c r="AW325" i="2"/>
  <c r="AX325" i="2"/>
  <c r="AY484" i="2"/>
  <c r="AX484" i="2"/>
  <c r="BV484" i="2"/>
  <c r="BJ151" i="2"/>
  <c r="BL151" i="2"/>
  <c r="AX151" i="2"/>
  <c r="AY151" i="2"/>
  <c r="BX151" i="2"/>
  <c r="BV151" i="2"/>
  <c r="AW151" i="2"/>
  <c r="BW72" i="2"/>
  <c r="BY72" i="2"/>
  <c r="BJ72" i="2"/>
  <c r="BL72" i="2"/>
  <c r="BK72" i="2"/>
  <c r="AX72" i="2"/>
  <c r="BX72" i="2"/>
  <c r="AY72" i="2"/>
  <c r="AW72" i="2"/>
  <c r="BJ292" i="2"/>
  <c r="BL292" i="2"/>
  <c r="BY292" i="2"/>
  <c r="BW248" i="2"/>
  <c r="BJ248" i="2"/>
  <c r="BW14" i="2"/>
  <c r="BK14" i="2"/>
  <c r="BX14" i="2"/>
  <c r="AX14" i="2"/>
  <c r="BV14" i="2"/>
  <c r="CA14" i="2" s="1"/>
  <c r="AX15" i="2"/>
  <c r="AY15" i="2"/>
  <c r="AW15" i="2"/>
  <c r="BX15" i="2"/>
  <c r="BL73" i="2"/>
  <c r="BJ73" i="2"/>
  <c r="BK16" i="2"/>
  <c r="BY16" i="2"/>
  <c r="BJ16" i="2"/>
  <c r="AX17" i="2"/>
  <c r="BX17" i="2"/>
  <c r="BV17" i="2"/>
  <c r="BK18" i="2"/>
  <c r="BW18" i="2"/>
  <c r="BL18" i="2"/>
  <c r="BJ202" i="2"/>
  <c r="BL202" i="2"/>
  <c r="BK202" i="2"/>
  <c r="BY202" i="2"/>
  <c r="BX202" i="2"/>
  <c r="AW202" i="2"/>
  <c r="AY202" i="2"/>
  <c r="BV202" i="2"/>
  <c r="BK255" i="2"/>
  <c r="BL255" i="2"/>
  <c r="BX20" i="2"/>
  <c r="AW20" i="2"/>
  <c r="AY293" i="2"/>
  <c r="BX293" i="2"/>
  <c r="AW293" i="2"/>
  <c r="AX293" i="2"/>
  <c r="BV163" i="2"/>
  <c r="AX163" i="2"/>
  <c r="AW163" i="2"/>
  <c r="BY22" i="2"/>
  <c r="BK22" i="2"/>
  <c r="BJ22" i="2"/>
  <c r="BK250" i="2"/>
  <c r="BY250" i="2"/>
  <c r="BW250" i="2"/>
  <c r="BJ250" i="2"/>
  <c r="AW250" i="2"/>
  <c r="BV250" i="2"/>
  <c r="AY250" i="2"/>
  <c r="BY193" i="2"/>
  <c r="BL193" i="2"/>
  <c r="BK193" i="2"/>
  <c r="BJ193" i="2"/>
  <c r="AW193" i="2"/>
  <c r="BV193" i="2"/>
  <c r="AY193" i="2"/>
  <c r="BX193" i="2"/>
  <c r="AX193" i="2"/>
  <c r="BX23" i="2"/>
  <c r="AX23" i="2"/>
  <c r="BK600" i="2"/>
  <c r="BL600" i="2"/>
  <c r="BV600" i="2"/>
  <c r="AW600" i="2"/>
  <c r="AY600" i="2"/>
  <c r="BX600" i="2"/>
  <c r="AX600" i="2"/>
  <c r="BX164" i="2"/>
  <c r="AX164" i="2"/>
  <c r="AW164" i="2"/>
  <c r="BL253" i="2"/>
  <c r="BJ204" i="2"/>
  <c r="BL204" i="2"/>
  <c r="AX204" i="2"/>
  <c r="BX204" i="2"/>
  <c r="AW204" i="2"/>
  <c r="BW24" i="2"/>
  <c r="BK24" i="2"/>
  <c r="BX24" i="2"/>
  <c r="BV24" i="2"/>
  <c r="AX24" i="2"/>
  <c r="AW405" i="2"/>
  <c r="AY405" i="2"/>
  <c r="AX405" i="2"/>
  <c r="AW294" i="2"/>
  <c r="AY294" i="2"/>
  <c r="AX294" i="2"/>
  <c r="BX294" i="2"/>
  <c r="BY25" i="2"/>
  <c r="BX25" i="2"/>
  <c r="AW25" i="2"/>
  <c r="AX25" i="2"/>
  <c r="BW27" i="2"/>
  <c r="BY27" i="2"/>
  <c r="BJ27" i="2"/>
  <c r="AW27" i="2"/>
  <c r="BX27" i="2"/>
  <c r="BV27" i="2"/>
  <c r="AX27" i="2"/>
  <c r="BX28" i="2"/>
  <c r="AW28" i="2"/>
  <c r="BY129" i="2"/>
  <c r="BW129" i="2"/>
  <c r="BK129" i="2"/>
  <c r="BL129" i="2"/>
  <c r="BW29" i="2"/>
  <c r="BY29" i="2"/>
  <c r="BK29" i="2"/>
  <c r="BV29" i="2"/>
  <c r="BW114" i="2"/>
  <c r="BJ114" i="2"/>
  <c r="BK114" i="2"/>
  <c r="BL114" i="2"/>
  <c r="BJ115" i="2"/>
  <c r="AX115" i="2"/>
  <c r="AY115" i="2"/>
  <c r="BL598" i="2"/>
  <c r="BK607" i="2"/>
  <c r="CH469" i="2"/>
  <c r="CH236" i="2"/>
  <c r="BL29" i="2"/>
  <c r="BL166" i="2"/>
  <c r="BL405" i="2"/>
  <c r="BK292" i="2"/>
  <c r="AY623" i="2"/>
  <c r="BK73" i="2"/>
  <c r="BL324" i="2"/>
  <c r="AY164" i="2"/>
  <c r="BY18" i="2"/>
  <c r="BL623" i="2"/>
  <c r="BL248" i="2"/>
  <c r="BY21" i="2"/>
  <c r="BV13" i="2"/>
  <c r="BV293" i="2"/>
  <c r="BV255" i="2"/>
  <c r="AW595" i="2"/>
  <c r="AY595" i="2"/>
  <c r="BX573" i="2"/>
  <c r="BK402" i="2"/>
  <c r="BW580" i="2"/>
  <c r="BJ317" i="2"/>
  <c r="BW457" i="2"/>
  <c r="BJ457" i="2"/>
  <c r="BK509" i="2"/>
  <c r="BJ558" i="2"/>
  <c r="AW540" i="2"/>
  <c r="AW137" i="2"/>
  <c r="BW544" i="2"/>
  <c r="BK544" i="2"/>
  <c r="AX288" i="2"/>
  <c r="AW288" i="2"/>
  <c r="BV288" i="2"/>
  <c r="AY289" i="2"/>
  <c r="AX290" i="2"/>
  <c r="AY290" i="2"/>
  <c r="BK323" i="2"/>
  <c r="BJ323" i="2"/>
  <c r="BL323" i="2"/>
  <c r="BJ493" i="2"/>
  <c r="AY276" i="2"/>
  <c r="AX276" i="2"/>
  <c r="AW276" i="2"/>
  <c r="CJ116" i="2"/>
  <c r="CJ420" i="2"/>
  <c r="BK447" i="2"/>
  <c r="AX26" i="2"/>
  <c r="BR26" i="2" s="1"/>
  <c r="AX28" i="2"/>
  <c r="BR28" i="2" s="1"/>
  <c r="BK164" i="2"/>
  <c r="AW24" i="2"/>
  <c r="BL493" i="2"/>
  <c r="BJ255" i="2"/>
  <c r="BW74" i="2"/>
  <c r="AW287" i="2"/>
  <c r="BL16" i="2"/>
  <c r="AX29" i="2"/>
  <c r="BL484" i="2"/>
  <c r="AW17" i="2"/>
  <c r="AW37" i="2"/>
  <c r="BX163" i="2"/>
  <c r="BJ121" i="2"/>
  <c r="BK572" i="2"/>
  <c r="BK64" i="2"/>
  <c r="AY126" i="2"/>
  <c r="BY355" i="2"/>
  <c r="BS65" i="2"/>
  <c r="CH65" i="2" s="1"/>
  <c r="BK128" i="2"/>
  <c r="BS604" i="2"/>
  <c r="BS568" i="2"/>
  <c r="CH568" i="2" s="1"/>
  <c r="BS414" i="2"/>
  <c r="BK8" i="2"/>
  <c r="BY78" i="2"/>
  <c r="BJ41" i="2"/>
  <c r="AY41" i="2"/>
  <c r="BY150" i="2"/>
  <c r="BV135" i="2"/>
  <c r="BG133" i="3"/>
  <c r="BH133" i="3" s="1"/>
  <c r="BI133" i="3" s="1"/>
  <c r="BL133" i="3" s="1"/>
  <c r="BJ133" i="3"/>
  <c r="BJ107" i="3"/>
  <c r="BG107" i="3"/>
  <c r="BH107" i="3" s="1"/>
  <c r="BI107" i="3" s="1"/>
  <c r="BL107" i="3" s="1"/>
  <c r="BG184" i="3"/>
  <c r="BJ184" i="3"/>
  <c r="BJ165" i="3"/>
  <c r="BG165" i="3"/>
  <c r="BH165" i="3" s="1"/>
  <c r="BI165" i="3" s="1"/>
  <c r="BL165" i="3" s="1"/>
  <c r="BG185" i="3"/>
  <c r="BH185" i="3" s="1"/>
  <c r="BI185" i="3" s="1"/>
  <c r="BL185" i="3" s="1"/>
  <c r="BJ185" i="3"/>
  <c r="BJ148" i="3"/>
  <c r="BG148" i="3"/>
  <c r="BH148" i="3" s="1"/>
  <c r="BI148" i="3" s="1"/>
  <c r="BL148" i="3" s="1"/>
  <c r="BJ166" i="3"/>
  <c r="BG166" i="3"/>
  <c r="BH166" i="3" s="1"/>
  <c r="BI166" i="3" s="1"/>
  <c r="BL166" i="3" s="1"/>
  <c r="BG113" i="3"/>
  <c r="AQ94" i="3"/>
  <c r="AS94" i="3" s="1"/>
  <c r="AT94" i="3" s="1"/>
  <c r="BD180" i="3"/>
  <c r="BF180" i="3" s="1"/>
  <c r="AQ12" i="3"/>
  <c r="AS12" i="3" s="1"/>
  <c r="AT12" i="3" s="1"/>
  <c r="BK12" i="3" s="1"/>
  <c r="BJ20" i="3"/>
  <c r="BJ173" i="3"/>
  <c r="AQ161" i="3"/>
  <c r="AS161" i="3" s="1"/>
  <c r="AT161" i="3" s="1"/>
  <c r="AQ26" i="3"/>
  <c r="AS26" i="3" s="1"/>
  <c r="AT26" i="3" s="1"/>
  <c r="BK26" i="3" s="1"/>
  <c r="AQ165" i="3"/>
  <c r="AS165" i="3" s="1"/>
  <c r="AT165" i="3" s="1"/>
  <c r="BK165" i="3" s="1"/>
  <c r="AQ37" i="3"/>
  <c r="AS37" i="3" s="1"/>
  <c r="AT37" i="3" s="1"/>
  <c r="BK37" i="3" s="1"/>
  <c r="AQ21" i="3"/>
  <c r="AS21" i="3" s="1"/>
  <c r="AT21" i="3" s="1"/>
  <c r="BK21" i="3" s="1"/>
  <c r="AQ65" i="3"/>
  <c r="AS65" i="3" s="1"/>
  <c r="AT65" i="3" s="1"/>
  <c r="BG26" i="3"/>
  <c r="BH26" i="3" s="1"/>
  <c r="BJ26" i="3"/>
  <c r="BJ215" i="3"/>
  <c r="BG215" i="3"/>
  <c r="BD163" i="3"/>
  <c r="BF163" i="3" s="1"/>
  <c r="BJ94" i="3"/>
  <c r="BG94" i="3"/>
  <c r="BJ137" i="3"/>
  <c r="BG137" i="3"/>
  <c r="AQ9" i="3"/>
  <c r="AS9" i="3" s="1"/>
  <c r="AT9" i="3" s="1"/>
  <c r="BK9" i="3" s="1"/>
  <c r="BG154" i="3"/>
  <c r="BH154" i="3" s="1"/>
  <c r="AQ95" i="3"/>
  <c r="AS95" i="3" s="1"/>
  <c r="AT95" i="3" s="1"/>
  <c r="BK95" i="3" s="1"/>
  <c r="AQ168" i="3"/>
  <c r="AS168" i="3" s="1"/>
  <c r="AT168" i="3" s="1"/>
  <c r="BK168" i="3" s="1"/>
  <c r="AQ216" i="3"/>
  <c r="AS216" i="3" s="1"/>
  <c r="AT216" i="3" s="1"/>
  <c r="BK216" i="3" s="1"/>
  <c r="AQ153" i="3"/>
  <c r="AS153" i="3" s="1"/>
  <c r="AT153" i="3" s="1"/>
  <c r="BK153" i="3" s="1"/>
  <c r="AQ30" i="3"/>
  <c r="AS30" i="3" s="1"/>
  <c r="AT30" i="3" s="1"/>
  <c r="BK30" i="3" s="1"/>
  <c r="AQ226" i="3"/>
  <c r="AS226" i="3" s="1"/>
  <c r="AT226" i="3" s="1"/>
  <c r="BK226" i="3" s="1"/>
  <c r="BD110" i="3"/>
  <c r="BF110" i="3" s="1"/>
  <c r="BG110" i="3" s="1"/>
  <c r="BD70" i="3"/>
  <c r="BF70" i="3" s="1"/>
  <c r="BD240" i="3"/>
  <c r="BF240" i="3" s="1"/>
  <c r="BD121" i="3"/>
  <c r="BF121" i="3" s="1"/>
  <c r="BD92" i="3"/>
  <c r="BF92" i="3" s="1"/>
  <c r="BD153" i="3"/>
  <c r="BF153" i="3" s="1"/>
  <c r="BJ40" i="3"/>
  <c r="BG40" i="3"/>
  <c r="BH40" i="3" s="1"/>
  <c r="BG33" i="3"/>
  <c r="BJ33" i="3"/>
  <c r="BJ237" i="3"/>
  <c r="BG237" i="3"/>
  <c r="BH237" i="3" s="1"/>
  <c r="BG134" i="3"/>
  <c r="BH134" i="3" s="1"/>
  <c r="BJ134" i="3"/>
  <c r="AQ219" i="3"/>
  <c r="AS219" i="3" s="1"/>
  <c r="AT219" i="3" s="1"/>
  <c r="BK219" i="3" s="1"/>
  <c r="AQ118" i="3"/>
  <c r="AS118" i="3" s="1"/>
  <c r="AT118" i="3" s="1"/>
  <c r="BK118" i="3" s="1"/>
  <c r="AQ213" i="3"/>
  <c r="AS213" i="3" s="1"/>
  <c r="AT213" i="3" s="1"/>
  <c r="AQ197" i="3"/>
  <c r="AS197" i="3" s="1"/>
  <c r="AT197" i="3" s="1"/>
  <c r="AQ53" i="3"/>
  <c r="AS53" i="3" s="1"/>
  <c r="AT53" i="3" s="1"/>
  <c r="BK53" i="3" s="1"/>
  <c r="AQ193" i="3"/>
  <c r="AS193" i="3" s="1"/>
  <c r="AT193" i="3" s="1"/>
  <c r="BK193" i="3" s="1"/>
  <c r="BD179" i="3"/>
  <c r="BF179" i="3" s="1"/>
  <c r="BD194" i="3"/>
  <c r="BF194" i="3" s="1"/>
  <c r="BG194" i="3" s="1"/>
  <c r="BH194" i="3" s="1"/>
  <c r="BD161" i="3"/>
  <c r="BF161" i="3" s="1"/>
  <c r="BG161" i="3" s="1"/>
  <c r="BD129" i="3"/>
  <c r="BF129" i="3" s="1"/>
  <c r="BD120" i="3"/>
  <c r="BF120" i="3" s="1"/>
  <c r="BB209" i="3"/>
  <c r="BD209" i="3" s="1"/>
  <c r="BF209" i="3" s="1"/>
  <c r="BC120" i="3"/>
  <c r="BC144" i="3"/>
  <c r="BD144" i="3" s="1"/>
  <c r="BF144" i="3" s="1"/>
  <c r="BC22" i="3"/>
  <c r="BD22" i="3" s="1"/>
  <c r="BF22" i="3" s="1"/>
  <c r="AO238" i="3"/>
  <c r="AQ238" i="3" s="1"/>
  <c r="AS238" i="3" s="1"/>
  <c r="AT238" i="3" s="1"/>
  <c r="BK238" i="3" s="1"/>
  <c r="AO240" i="3"/>
  <c r="AQ240" i="3" s="1"/>
  <c r="AS240" i="3" s="1"/>
  <c r="AT240" i="3" s="1"/>
  <c r="AP243" i="3"/>
  <c r="AU203" i="3"/>
  <c r="AU244" i="3"/>
  <c r="BL244" i="3" s="1"/>
  <c r="AO245" i="3"/>
  <c r="AQ245" i="3" s="1"/>
  <c r="AS245" i="3" s="1"/>
  <c r="AT245" i="3" s="1"/>
  <c r="BK245" i="3" s="1"/>
  <c r="AU229" i="3"/>
  <c r="BK229" i="3" s="1"/>
  <c r="AO249" i="3"/>
  <c r="AQ249" i="3" s="1"/>
  <c r="AS249" i="3" s="1"/>
  <c r="AT249" i="3" s="1"/>
  <c r="BK249" i="3" s="1"/>
  <c r="AU233" i="3"/>
  <c r="BC233" i="3"/>
  <c r="AP210" i="3"/>
  <c r="AQ210" i="3" s="1"/>
  <c r="AS210" i="3" s="1"/>
  <c r="AT210" i="3" s="1"/>
  <c r="BK210" i="3" s="1"/>
  <c r="AU143" i="3"/>
  <c r="BL143" i="3" s="1"/>
  <c r="AU120" i="3"/>
  <c r="AO175" i="3"/>
  <c r="AQ175" i="3" s="1"/>
  <c r="AS175" i="3" s="1"/>
  <c r="AT175" i="3" s="1"/>
  <c r="BK175" i="3" s="1"/>
  <c r="AU144" i="3"/>
  <c r="BL144" i="3" s="1"/>
  <c r="AU152" i="3"/>
  <c r="BL152" i="3" s="1"/>
  <c r="AP24" i="3"/>
  <c r="AQ24" i="3" s="1"/>
  <c r="AS24" i="3" s="1"/>
  <c r="AT24" i="3" s="1"/>
  <c r="BK24" i="3" s="1"/>
  <c r="BD52" i="3"/>
  <c r="BF52" i="3" s="1"/>
  <c r="BD243" i="3"/>
  <c r="BF243" i="3" s="1"/>
  <c r="BD57" i="3"/>
  <c r="BF57" i="3" s="1"/>
  <c r="BD103" i="3"/>
  <c r="BF103" i="3" s="1"/>
  <c r="BB225" i="3"/>
  <c r="BD225" i="3" s="1"/>
  <c r="BF225" i="3" s="1"/>
  <c r="BB241" i="3"/>
  <c r="BB226" i="3"/>
  <c r="BD226" i="3" s="1"/>
  <c r="BF226" i="3" s="1"/>
  <c r="BC242" i="3"/>
  <c r="BC202" i="3"/>
  <c r="BB208" i="3"/>
  <c r="BD208" i="3" s="1"/>
  <c r="BF208" i="3" s="1"/>
  <c r="BB249" i="3"/>
  <c r="BD249" i="3" s="1"/>
  <c r="BF249" i="3" s="1"/>
  <c r="BC139" i="3"/>
  <c r="BD139" i="3" s="1"/>
  <c r="BF139" i="3" s="1"/>
  <c r="BC170" i="3"/>
  <c r="BD170" i="3" s="1"/>
  <c r="BF170" i="3" s="1"/>
  <c r="BB171" i="3"/>
  <c r="BB172" i="3"/>
  <c r="BD172" i="3" s="1"/>
  <c r="BF172" i="3" s="1"/>
  <c r="BB155" i="3"/>
  <c r="BD155" i="3" s="1"/>
  <c r="BF155" i="3" s="1"/>
  <c r="BB142" i="3"/>
  <c r="BD142" i="3" s="1"/>
  <c r="BF142" i="3" s="1"/>
  <c r="BB103" i="3"/>
  <c r="BC25" i="3"/>
  <c r="BD25" i="3" s="1"/>
  <c r="BF25" i="3" s="1"/>
  <c r="BC191" i="3"/>
  <c r="BD191" i="3" s="1"/>
  <c r="BF191" i="3" s="1"/>
  <c r="BC45" i="3"/>
  <c r="BD45" i="3" s="1"/>
  <c r="BF45" i="3" s="1"/>
  <c r="BC234" i="3"/>
  <c r="BC11" i="3"/>
  <c r="BD11" i="3" s="1"/>
  <c r="BF11" i="3" s="1"/>
  <c r="BC53" i="3"/>
  <c r="BD53" i="3" s="1"/>
  <c r="BF53" i="3" s="1"/>
  <c r="BC213" i="3"/>
  <c r="BD213" i="3" s="1"/>
  <c r="BF213" i="3" s="1"/>
  <c r="BC34" i="3"/>
  <c r="BD34" i="3" s="1"/>
  <c r="BF34" i="3" s="1"/>
  <c r="BC56" i="3"/>
  <c r="BD56" i="3" s="1"/>
  <c r="BF56" i="3" s="1"/>
  <c r="BB217" i="3"/>
  <c r="BB221" i="3"/>
  <c r="BD221" i="3" s="1"/>
  <c r="BF221" i="3" s="1"/>
  <c r="BC198" i="3"/>
  <c r="BD198" i="3" s="1"/>
  <c r="BF198" i="3" s="1"/>
  <c r="BC199" i="3"/>
  <c r="BD199" i="3" s="1"/>
  <c r="BF199" i="3" s="1"/>
  <c r="AO224" i="3"/>
  <c r="AU240" i="3"/>
  <c r="BL240" i="3" s="1"/>
  <c r="BL226" i="3"/>
  <c r="AO246" i="3"/>
  <c r="AQ246" i="3" s="1"/>
  <c r="AS246" i="3" s="1"/>
  <c r="AT246" i="3" s="1"/>
  <c r="BK246" i="3" s="1"/>
  <c r="BB230" i="3"/>
  <c r="BD230" i="3" s="1"/>
  <c r="BF230" i="3" s="1"/>
  <c r="AP208" i="3"/>
  <c r="AQ208" i="3" s="1"/>
  <c r="AS208" i="3" s="1"/>
  <c r="AT208" i="3" s="1"/>
  <c r="BK208" i="3" s="1"/>
  <c r="AO209" i="3"/>
  <c r="AO233" i="3"/>
  <c r="AQ233" i="3" s="1"/>
  <c r="AS233" i="3" s="1"/>
  <c r="AT233" i="3" s="1"/>
  <c r="BK233" i="3" s="1"/>
  <c r="BL120" i="3"/>
  <c r="AP123" i="3"/>
  <c r="AQ123" i="3" s="1"/>
  <c r="AS123" i="3" s="1"/>
  <c r="AT123" i="3" s="1"/>
  <c r="AO125" i="3"/>
  <c r="AQ125" i="3" s="1"/>
  <c r="AS125" i="3" s="1"/>
  <c r="AT125" i="3" s="1"/>
  <c r="BK125" i="3" s="1"/>
  <c r="BL125" i="3"/>
  <c r="AP104" i="3"/>
  <c r="AO104" i="3"/>
  <c r="BD86" i="3"/>
  <c r="BF86" i="3" s="1"/>
  <c r="BD32" i="3"/>
  <c r="BF32" i="3" s="1"/>
  <c r="BD43" i="3"/>
  <c r="BF43" i="3" s="1"/>
  <c r="BB157" i="3"/>
  <c r="BB164" i="3"/>
  <c r="BD164" i="3" s="1"/>
  <c r="BF164" i="3" s="1"/>
  <c r="BB50" i="3"/>
  <c r="BD50" i="3" s="1"/>
  <c r="BF50" i="3" s="1"/>
  <c r="BB222" i="3"/>
  <c r="BD222" i="3" s="1"/>
  <c r="BF222" i="3" s="1"/>
  <c r="BB96" i="3"/>
  <c r="BD96" i="3" s="1"/>
  <c r="BF96" i="3" s="1"/>
  <c r="BD116" i="3"/>
  <c r="BF116" i="3" s="1"/>
  <c r="BC136" i="3"/>
  <c r="BD136" i="3" s="1"/>
  <c r="BF136" i="3" s="1"/>
  <c r="BG136" i="3" s="1"/>
  <c r="BH136" i="3" s="1"/>
  <c r="AO198" i="3"/>
  <c r="AQ198" i="3" s="1"/>
  <c r="AS198" i="3" s="1"/>
  <c r="AT198" i="3" s="1"/>
  <c r="BK198" i="3" s="1"/>
  <c r="AP224" i="3"/>
  <c r="BL202" i="3"/>
  <c r="BB203" i="3"/>
  <c r="BD203" i="3" s="1"/>
  <c r="BF203" i="3" s="1"/>
  <c r="AP44" i="3"/>
  <c r="AP244" i="3"/>
  <c r="BL245" i="3"/>
  <c r="AU230" i="3"/>
  <c r="BK230" i="3" s="1"/>
  <c r="AO247" i="3"/>
  <c r="BL208" i="3"/>
  <c r="BL210" i="3"/>
  <c r="AP146" i="3"/>
  <c r="AP69" i="3"/>
  <c r="AU150" i="3"/>
  <c r="BL150" i="3" s="1"/>
  <c r="BL139" i="3"/>
  <c r="BD157" i="3"/>
  <c r="BF157" i="3" s="1"/>
  <c r="BD174" i="3"/>
  <c r="BF174" i="3" s="1"/>
  <c r="BB242" i="3"/>
  <c r="BB248" i="3"/>
  <c r="BB250" i="3"/>
  <c r="BD250" i="3" s="1"/>
  <c r="BF250" i="3" s="1"/>
  <c r="BB151" i="3"/>
  <c r="BD151" i="3" s="1"/>
  <c r="BF151" i="3" s="1"/>
  <c r="BB152" i="3"/>
  <c r="BD152" i="3" s="1"/>
  <c r="BF152" i="3" s="1"/>
  <c r="BC73" i="3"/>
  <c r="BB27" i="3"/>
  <c r="BD27" i="3" s="1"/>
  <c r="BF27" i="3" s="1"/>
  <c r="BB60" i="3"/>
  <c r="BD60" i="3" s="1"/>
  <c r="BF60" i="3" s="1"/>
  <c r="BB64" i="3"/>
  <c r="BD64" i="3" s="1"/>
  <c r="BF64" i="3" s="1"/>
  <c r="BG64" i="3" s="1"/>
  <c r="BC30" i="3"/>
  <c r="BD30" i="3" s="1"/>
  <c r="BF30" i="3" s="1"/>
  <c r="BB216" i="3"/>
  <c r="BD216" i="3" s="1"/>
  <c r="BF216" i="3" s="1"/>
  <c r="BC100" i="3"/>
  <c r="BD100" i="3" s="1"/>
  <c r="BF100" i="3" s="1"/>
  <c r="BB90" i="3"/>
  <c r="BD90" i="3" s="1"/>
  <c r="BF90" i="3" s="1"/>
  <c r="BC79" i="3"/>
  <c r="BD79" i="3" s="1"/>
  <c r="BF79" i="3" s="1"/>
  <c r="BB99" i="3"/>
  <c r="BD99" i="3" s="1"/>
  <c r="BF99" i="3" s="1"/>
  <c r="BC111" i="3"/>
  <c r="BD111" i="3" s="1"/>
  <c r="BF111" i="3" s="1"/>
  <c r="BG111" i="3" s="1"/>
  <c r="BC106" i="3"/>
  <c r="BD106" i="3" s="1"/>
  <c r="BF106" i="3" s="1"/>
  <c r="AQ206" i="3"/>
  <c r="AS206" i="3" s="1"/>
  <c r="AT206" i="3" s="1"/>
  <c r="BK206" i="3" s="1"/>
  <c r="AQ146" i="3"/>
  <c r="AS146" i="3" s="1"/>
  <c r="AT146" i="3" s="1"/>
  <c r="BK146" i="3" s="1"/>
  <c r="AU141" i="3"/>
  <c r="BH141" i="3" s="1"/>
  <c r="BI141" i="3" s="1"/>
  <c r="BL141" i="3" s="1"/>
  <c r="BB71" i="3"/>
  <c r="BD71" i="3" s="1"/>
  <c r="BF71" i="3" s="1"/>
  <c r="BL72" i="3"/>
  <c r="AU142" i="3"/>
  <c r="BK142" i="3" s="1"/>
  <c r="AU174" i="3"/>
  <c r="BL174" i="3" s="1"/>
  <c r="AU102" i="3"/>
  <c r="BL102" i="3" s="1"/>
  <c r="AP4" i="3"/>
  <c r="AU5" i="3"/>
  <c r="BH5" i="3" s="1"/>
  <c r="AP191" i="3"/>
  <c r="AQ191" i="3" s="1"/>
  <c r="AS191" i="3" s="1"/>
  <c r="AT191" i="3" s="1"/>
  <c r="BK191" i="3" s="1"/>
  <c r="AU60" i="3"/>
  <c r="BL60" i="3" s="1"/>
  <c r="BL62" i="3"/>
  <c r="AU64" i="3"/>
  <c r="BL64" i="3" s="1"/>
  <c r="AP235" i="3"/>
  <c r="AQ235" i="3" s="1"/>
  <c r="AS235" i="3" s="1"/>
  <c r="AT235" i="3" s="1"/>
  <c r="BK235" i="3" s="1"/>
  <c r="BL164" i="3"/>
  <c r="AU33" i="3"/>
  <c r="BK33" i="3" s="1"/>
  <c r="AP55" i="3"/>
  <c r="AQ55" i="3" s="1"/>
  <c r="AS55" i="3" s="1"/>
  <c r="AT55" i="3" s="1"/>
  <c r="BK55" i="3" s="1"/>
  <c r="AU35" i="3"/>
  <c r="BL35" i="3" s="1"/>
  <c r="BL16" i="3"/>
  <c r="AU80" i="3"/>
  <c r="BH80" i="3" s="1"/>
  <c r="BL115" i="3"/>
  <c r="BL91" i="3"/>
  <c r="BL99" i="3"/>
  <c r="BL189" i="3"/>
  <c r="BL190" i="3"/>
  <c r="AP178" i="3"/>
  <c r="AO194" i="3"/>
  <c r="AU65" i="3"/>
  <c r="BL65" i="3" s="1"/>
  <c r="AO111" i="3"/>
  <c r="AQ111" i="3" s="1"/>
  <c r="AS111" i="3" s="1"/>
  <c r="AT111" i="3" s="1"/>
  <c r="AU111" i="3"/>
  <c r="BL111" i="3" s="1"/>
  <c r="AO195" i="3"/>
  <c r="AQ195" i="3" s="1"/>
  <c r="AS195" i="3" s="1"/>
  <c r="AT195" i="3" s="1"/>
  <c r="BK195" i="3" s="1"/>
  <c r="AO107" i="3"/>
  <c r="AO108" i="3"/>
  <c r="AQ108" i="3" s="1"/>
  <c r="AS108" i="3" s="1"/>
  <c r="AT108" i="3" s="1"/>
  <c r="BK108" i="3" s="1"/>
  <c r="AO68" i="3"/>
  <c r="AQ68" i="3" s="1"/>
  <c r="AS68" i="3" s="1"/>
  <c r="AT68" i="3" s="1"/>
  <c r="AO169" i="3"/>
  <c r="AQ169" i="3" s="1"/>
  <c r="AS169" i="3" s="1"/>
  <c r="AT169" i="3" s="1"/>
  <c r="BK169" i="3" s="1"/>
  <c r="AP87" i="3"/>
  <c r="AQ87" i="3" s="1"/>
  <c r="AS87" i="3" s="1"/>
  <c r="AT87" i="3" s="1"/>
  <c r="BK87" i="3" s="1"/>
  <c r="BB131" i="3"/>
  <c r="AP135" i="3"/>
  <c r="AQ135" i="3" s="1"/>
  <c r="AS135" i="3" s="1"/>
  <c r="AT135" i="3" s="1"/>
  <c r="BK135" i="3" s="1"/>
  <c r="BL136" i="3"/>
  <c r="AP152" i="3"/>
  <c r="AP141" i="3"/>
  <c r="AQ141" i="3" s="1"/>
  <c r="AS141" i="3" s="1"/>
  <c r="AT141" i="3" s="1"/>
  <c r="BK141" i="3" s="1"/>
  <c r="AU71" i="3"/>
  <c r="BK71" i="3" s="1"/>
  <c r="AU155" i="3"/>
  <c r="BL155" i="3" s="1"/>
  <c r="AP174" i="3"/>
  <c r="AQ174" i="3" s="1"/>
  <c r="AS174" i="3" s="1"/>
  <c r="AT174" i="3" s="1"/>
  <c r="AU73" i="3"/>
  <c r="BL73" i="3" s="1"/>
  <c r="BL22" i="3"/>
  <c r="BL23" i="3"/>
  <c r="BL25" i="3"/>
  <c r="AO28" i="3"/>
  <c r="AU28" i="3"/>
  <c r="BL28" i="3" s="1"/>
  <c r="AP160" i="3"/>
  <c r="AQ160" i="3" s="1"/>
  <c r="AS160" i="3" s="1"/>
  <c r="AT160" i="3" s="1"/>
  <c r="BL10" i="3"/>
  <c r="AU11" i="3"/>
  <c r="BL11" i="3" s="1"/>
  <c r="AU32" i="3"/>
  <c r="BL32" i="3" s="1"/>
  <c r="BL12" i="3"/>
  <c r="AU14" i="3"/>
  <c r="BL14" i="3" s="1"/>
  <c r="AP34" i="3"/>
  <c r="AQ34" i="3" s="1"/>
  <c r="AS34" i="3" s="1"/>
  <c r="AT34" i="3" s="1"/>
  <c r="BK34" i="3" s="1"/>
  <c r="AP57" i="3"/>
  <c r="AQ57" i="3" s="1"/>
  <c r="AS57" i="3" s="1"/>
  <c r="AT57" i="3" s="1"/>
  <c r="AP58" i="3"/>
  <c r="AU218" i="3"/>
  <c r="BB147" i="3"/>
  <c r="BD147" i="3" s="1"/>
  <c r="BF147" i="3" s="1"/>
  <c r="AU18" i="3"/>
  <c r="AP100" i="3"/>
  <c r="AQ100" i="3" s="1"/>
  <c r="AS100" i="3" s="1"/>
  <c r="AT100" i="3" s="1"/>
  <c r="BB19" i="3"/>
  <c r="BD19" i="3" s="1"/>
  <c r="BF19" i="3" s="1"/>
  <c r="AU90" i="3"/>
  <c r="BL90" i="3" s="1"/>
  <c r="BC101" i="3"/>
  <c r="BD101" i="3" s="1"/>
  <c r="BF101" i="3" s="1"/>
  <c r="AU138" i="3"/>
  <c r="BH138" i="3" s="1"/>
  <c r="BI138" i="3" s="1"/>
  <c r="BL138" i="3" s="1"/>
  <c r="AP188" i="3"/>
  <c r="AU97" i="3"/>
  <c r="BH97" i="3" s="1"/>
  <c r="BC37" i="3"/>
  <c r="BD37" i="3" s="1"/>
  <c r="BF37" i="3" s="1"/>
  <c r="BL117" i="3"/>
  <c r="BC130" i="3"/>
  <c r="BD130" i="3" s="1"/>
  <c r="BF130" i="3" s="1"/>
  <c r="AO49" i="3"/>
  <c r="AQ49" i="3" s="1"/>
  <c r="AS49" i="3" s="1"/>
  <c r="AT49" i="3" s="1"/>
  <c r="BK49" i="3" s="1"/>
  <c r="BB41" i="3"/>
  <c r="BD41" i="3" s="1"/>
  <c r="BF41" i="3" s="1"/>
  <c r="AU110" i="3"/>
  <c r="BL110" i="3" s="1"/>
  <c r="BL83" i="3"/>
  <c r="AP166" i="3"/>
  <c r="BL112" i="3"/>
  <c r="AP196" i="3"/>
  <c r="AU67" i="3"/>
  <c r="BK67" i="3" s="1"/>
  <c r="AO167" i="3"/>
  <c r="AQ167" i="3" s="1"/>
  <c r="AS167" i="3" s="1"/>
  <c r="AT167" i="3" s="1"/>
  <c r="BK167" i="3" s="1"/>
  <c r="AP107" i="3"/>
  <c r="AU181" i="3"/>
  <c r="BK181" i="3" s="1"/>
  <c r="AU131" i="3"/>
  <c r="BC131" i="3"/>
  <c r="BL135" i="3"/>
  <c r="AP137" i="3"/>
  <c r="AO134" i="3"/>
  <c r="AQ134" i="3" s="1"/>
  <c r="AS134" i="3" s="1"/>
  <c r="AT134" i="3" s="1"/>
  <c r="BK134" i="3" s="1"/>
  <c r="AP113" i="3"/>
  <c r="AP114" i="3"/>
  <c r="AQ114" i="3" s="1"/>
  <c r="AS114" i="3" s="1"/>
  <c r="AT114" i="3" s="1"/>
  <c r="BK114" i="3" s="1"/>
  <c r="BL80" i="3"/>
  <c r="BL134" i="3"/>
  <c r="BB59" i="3"/>
  <c r="BD59" i="3" s="1"/>
  <c r="BF59" i="3" s="1"/>
  <c r="AO113" i="3"/>
  <c r="AO82" i="3"/>
  <c r="AP170" i="3"/>
  <c r="AQ170" i="3" s="1"/>
  <c r="AS170" i="3" s="1"/>
  <c r="AT170" i="3" s="1"/>
  <c r="BK170" i="3" s="1"/>
  <c r="AU151" i="3"/>
  <c r="BL151" i="3" s="1"/>
  <c r="AO154" i="3"/>
  <c r="AQ154" i="3" s="1"/>
  <c r="AS154" i="3" s="1"/>
  <c r="AT154" i="3" s="1"/>
  <c r="BK154" i="3" s="1"/>
  <c r="AU156" i="3"/>
  <c r="BL156" i="3" s="1"/>
  <c r="AP73" i="3"/>
  <c r="BL104" i="3"/>
  <c r="BC3" i="3"/>
  <c r="BD3" i="3" s="1"/>
  <c r="BF3" i="3" s="1"/>
  <c r="AO4" i="3"/>
  <c r="AU4" i="3"/>
  <c r="BL4" i="3" s="1"/>
  <c r="AO157" i="3"/>
  <c r="AQ157" i="3" s="1"/>
  <c r="AS157" i="3" s="1"/>
  <c r="AT157" i="3" s="1"/>
  <c r="BK157" i="3" s="1"/>
  <c r="AU27" i="3"/>
  <c r="BL27" i="3" s="1"/>
  <c r="AU29" i="3"/>
  <c r="BK29" i="3" s="1"/>
  <c r="AU160" i="3"/>
  <c r="BL160" i="3" s="1"/>
  <c r="AP236" i="3"/>
  <c r="BL236" i="3"/>
  <c r="AU211" i="3"/>
  <c r="BK211" i="3" s="1"/>
  <c r="AP32" i="3"/>
  <c r="AQ32" i="3" s="1"/>
  <c r="AS32" i="3" s="1"/>
  <c r="AT32" i="3" s="1"/>
  <c r="BK32" i="3" s="1"/>
  <c r="BB54" i="3"/>
  <c r="BD54" i="3" s="1"/>
  <c r="BF54" i="3" s="1"/>
  <c r="AU213" i="3"/>
  <c r="BL213" i="3" s="1"/>
  <c r="AU34" i="3"/>
  <c r="BL34" i="3" s="1"/>
  <c r="AP56" i="3"/>
  <c r="AQ56" i="3" s="1"/>
  <c r="AS56" i="3" s="1"/>
  <c r="AT56" i="3" s="1"/>
  <c r="BK56" i="3" s="1"/>
  <c r="AU56" i="3"/>
  <c r="BL56" i="3" s="1"/>
  <c r="AP15" i="3"/>
  <c r="AQ15" i="3" s="1"/>
  <c r="AS15" i="3" s="1"/>
  <c r="AT15" i="3" s="1"/>
  <c r="AO58" i="3"/>
  <c r="AP217" i="3"/>
  <c r="AQ217" i="3" s="1"/>
  <c r="AS217" i="3" s="1"/>
  <c r="AT217" i="3" s="1"/>
  <c r="BK217" i="3" s="1"/>
  <c r="BL217" i="3"/>
  <c r="AU75" i="3"/>
  <c r="BL75" i="3" s="1"/>
  <c r="AO77" i="3"/>
  <c r="AQ77" i="3" s="1"/>
  <c r="AS77" i="3" s="1"/>
  <c r="AT77" i="3" s="1"/>
  <c r="BK77" i="3" s="1"/>
  <c r="AU220" i="3"/>
  <c r="AP147" i="3"/>
  <c r="AQ147" i="3" s="1"/>
  <c r="AS147" i="3" s="1"/>
  <c r="AT147" i="3" s="1"/>
  <c r="BK147" i="3" s="1"/>
  <c r="AU100" i="3"/>
  <c r="BL100" i="3" s="1"/>
  <c r="AP20" i="3"/>
  <c r="AQ20" i="3" s="1"/>
  <c r="AS20" i="3" s="1"/>
  <c r="AT20" i="3" s="1"/>
  <c r="BK20" i="3" s="1"/>
  <c r="AU78" i="3"/>
  <c r="BK78" i="3" s="1"/>
  <c r="AU79" i="3"/>
  <c r="BL79" i="3" s="1"/>
  <c r="AU161" i="3"/>
  <c r="BL161" i="3" s="1"/>
  <c r="AU92" i="3"/>
  <c r="BL92" i="3" s="1"/>
  <c r="AO47" i="3"/>
  <c r="AQ47" i="3" s="1"/>
  <c r="AS47" i="3" s="1"/>
  <c r="AT47" i="3" s="1"/>
  <c r="AP117" i="3"/>
  <c r="AU162" i="3"/>
  <c r="BK162" i="3" s="1"/>
  <c r="BC162" i="3"/>
  <c r="AU182" i="3"/>
  <c r="BK182" i="3" s="1"/>
  <c r="BC182" i="3"/>
  <c r="AP179" i="3"/>
  <c r="AQ179" i="3" s="1"/>
  <c r="AS179" i="3" s="1"/>
  <c r="AT179" i="3" s="1"/>
  <c r="BK179" i="3" s="1"/>
  <c r="AU179" i="3"/>
  <c r="AO166" i="3"/>
  <c r="AQ166" i="3" s="1"/>
  <c r="AS166" i="3" s="1"/>
  <c r="AT166" i="3" s="1"/>
  <c r="BK166" i="3" s="1"/>
  <c r="AP112" i="3"/>
  <c r="AQ112" i="3" s="1"/>
  <c r="AS112" i="3" s="1"/>
  <c r="AT112" i="3" s="1"/>
  <c r="BK112" i="3" s="1"/>
  <c r="AO180" i="3"/>
  <c r="AO196" i="3"/>
  <c r="BC196" i="3"/>
  <c r="BD196" i="3" s="1"/>
  <c r="BF196" i="3" s="1"/>
  <c r="AU184" i="3"/>
  <c r="BK184" i="3" s="1"/>
  <c r="BC85" i="3"/>
  <c r="AP86" i="3"/>
  <c r="BB181" i="3"/>
  <c r="BD181" i="3" s="1"/>
  <c r="BF181" i="3" s="1"/>
  <c r="AU197" i="3"/>
  <c r="BL197" i="3" s="1"/>
  <c r="AU68" i="3"/>
  <c r="BC68" i="3"/>
  <c r="AU109" i="3"/>
  <c r="BL109" i="3" s="1"/>
  <c r="AU132" i="3"/>
  <c r="BL132" i="3" s="1"/>
  <c r="AO133" i="3"/>
  <c r="AQ133" i="3" s="1"/>
  <c r="AS133" i="3" s="1"/>
  <c r="AT133" i="3" s="1"/>
  <c r="BK133" i="3" s="1"/>
  <c r="AO137" i="3"/>
  <c r="AU137" i="3"/>
  <c r="BL137" i="3" s="1"/>
  <c r="AU94" i="3"/>
  <c r="BL94" i="3" s="1"/>
  <c r="AP82" i="3"/>
  <c r="CH345" i="2"/>
  <c r="BL630" i="2"/>
  <c r="AX630" i="2"/>
  <c r="AY547" i="2"/>
  <c r="AY282" i="2"/>
  <c r="BL631" i="2"/>
  <c r="AW631" i="2"/>
  <c r="AY283" i="2"/>
  <c r="BX594" i="2"/>
  <c r="AY574" i="2"/>
  <c r="AY539" i="2"/>
  <c r="BJ502" i="2"/>
  <c r="AX597" i="2"/>
  <c r="AX634" i="2"/>
  <c r="AW633" i="2"/>
  <c r="BL460" i="2"/>
  <c r="BK615" i="2"/>
  <c r="AX509" i="2"/>
  <c r="AY546" i="2"/>
  <c r="AW559" i="2"/>
  <c r="BK563" i="2"/>
  <c r="BK550" i="2"/>
  <c r="BL552" i="2"/>
  <c r="BL357" i="2"/>
  <c r="BY272" i="2"/>
  <c r="BS292" i="2"/>
  <c r="CH292" i="2" s="1"/>
  <c r="BW588" i="2"/>
  <c r="CA588" i="2" s="1"/>
  <c r="BY532" i="2"/>
  <c r="BS312" i="2"/>
  <c r="CH312" i="2" s="1"/>
  <c r="BX578" i="2"/>
  <c r="AY578" i="2"/>
  <c r="AW578" i="2"/>
  <c r="AX578" i="2"/>
  <c r="BJ547" i="2"/>
  <c r="BW547" i="2"/>
  <c r="BY547" i="2"/>
  <c r="BK547" i="2"/>
  <c r="BX351" i="2"/>
  <c r="AW351" i="2"/>
  <c r="AY351" i="2"/>
  <c r="AX351" i="2"/>
  <c r="BX579" i="2"/>
  <c r="AY579" i="2"/>
  <c r="AW579" i="2"/>
  <c r="BX595" i="2"/>
  <c r="AX595" i="2"/>
  <c r="BW572" i="2"/>
  <c r="BJ572" i="2"/>
  <c r="AW573" i="2"/>
  <c r="BV573" i="2"/>
  <c r="AX573" i="2"/>
  <c r="AY573" i="2"/>
  <c r="BV593" i="2"/>
  <c r="BX593" i="2"/>
  <c r="AX593" i="2"/>
  <c r="AY593" i="2"/>
  <c r="AW593" i="2"/>
  <c r="BJ574" i="2"/>
  <c r="BL574" i="2"/>
  <c r="BK574" i="2"/>
  <c r="BY574" i="2"/>
  <c r="AX596" i="2"/>
  <c r="AY596" i="2"/>
  <c r="BX596" i="2"/>
  <c r="BJ539" i="2"/>
  <c r="BL539" i="2"/>
  <c r="BY539" i="2"/>
  <c r="AY492" i="2"/>
  <c r="BV492" i="2"/>
  <c r="BX492" i="2"/>
  <c r="BX402" i="2"/>
  <c r="AW402" i="2"/>
  <c r="AY402" i="2"/>
  <c r="BK636" i="2"/>
  <c r="BJ636" i="2"/>
  <c r="BL636" i="2"/>
  <c r="BW122" i="2"/>
  <c r="BK122" i="2"/>
  <c r="BL122" i="2"/>
  <c r="AY122" i="2"/>
  <c r="AX122" i="2"/>
  <c r="AW122" i="2"/>
  <c r="BV315" i="2"/>
  <c r="AW315" i="2"/>
  <c r="AX315" i="2"/>
  <c r="AY315" i="2"/>
  <c r="BV63" i="2"/>
  <c r="AY63" i="2"/>
  <c r="AW63" i="2"/>
  <c r="BW373" i="2"/>
  <c r="BK373" i="2"/>
  <c r="BW634" i="2"/>
  <c r="BJ634" i="2"/>
  <c r="BL634" i="2"/>
  <c r="BK634" i="2"/>
  <c r="BY123" i="2"/>
  <c r="BK123" i="2"/>
  <c r="AW123" i="2"/>
  <c r="AY123" i="2"/>
  <c r="AX123" i="2"/>
  <c r="BX635" i="2"/>
  <c r="BV635" i="2"/>
  <c r="AW635" i="2"/>
  <c r="AY635" i="2"/>
  <c r="AX635" i="2"/>
  <c r="BV64" i="2"/>
  <c r="AW64" i="2"/>
  <c r="AY64" i="2"/>
  <c r="AX64" i="2"/>
  <c r="AW580" i="2"/>
  <c r="AY580" i="2"/>
  <c r="AX580" i="2"/>
  <c r="BX352" i="2"/>
  <c r="AY352" i="2"/>
  <c r="AW352" i="2"/>
  <c r="BY124" i="2"/>
  <c r="BK124" i="2"/>
  <c r="BJ124" i="2"/>
  <c r="AY124" i="2"/>
  <c r="AW124" i="2"/>
  <c r="BY317" i="2"/>
  <c r="BK317" i="2"/>
  <c r="BV317" i="2"/>
  <c r="AY317" i="2"/>
  <c r="BX457" i="2"/>
  <c r="AW457" i="2"/>
  <c r="AY457" i="2"/>
  <c r="BX553" i="2"/>
  <c r="AW553" i="2"/>
  <c r="BV458" i="2"/>
  <c r="AW458" i="2"/>
  <c r="AY458" i="2"/>
  <c r="BY554" i="2"/>
  <c r="BJ554" i="2"/>
  <c r="AW374" i="2"/>
  <c r="BV374" i="2"/>
  <c r="BX374" i="2"/>
  <c r="AY374" i="2"/>
  <c r="AX374" i="2"/>
  <c r="BY125" i="2"/>
  <c r="BK125" i="2"/>
  <c r="BX125" i="2"/>
  <c r="AW125" i="2"/>
  <c r="AY125" i="2"/>
  <c r="BV125" i="2"/>
  <c r="BW354" i="2"/>
  <c r="BY354" i="2"/>
  <c r="BK354" i="2"/>
  <c r="BJ354" i="2"/>
  <c r="BK355" i="2"/>
  <c r="BJ355" i="2"/>
  <c r="BL355" i="2"/>
  <c r="BW355" i="2"/>
  <c r="BX355" i="2"/>
  <c r="AW355" i="2"/>
  <c r="AY355" i="2"/>
  <c r="AW319" i="2"/>
  <c r="AX319" i="2"/>
  <c r="BJ406" i="2"/>
  <c r="BL406" i="2"/>
  <c r="AX406" i="2"/>
  <c r="AY406" i="2"/>
  <c r="BV406" i="2"/>
  <c r="BJ320" i="2"/>
  <c r="BK320" i="2"/>
  <c r="AY320" i="2"/>
  <c r="BX320" i="2"/>
  <c r="BW192" i="2"/>
  <c r="BY192" i="2"/>
  <c r="BJ192" i="2"/>
  <c r="BL192" i="2"/>
  <c r="BK192" i="2"/>
  <c r="BV192" i="2"/>
  <c r="AX192" i="2"/>
  <c r="AY192" i="2"/>
  <c r="BX192" i="2"/>
  <c r="AX321" i="2"/>
  <c r="AY321" i="2"/>
  <c r="AW321" i="2"/>
  <c r="BY127" i="2"/>
  <c r="BJ127" i="2"/>
  <c r="AX127" i="2"/>
  <c r="AY127" i="2"/>
  <c r="BV127" i="2"/>
  <c r="BL549" i="2"/>
  <c r="BW549" i="2"/>
  <c r="BJ549" i="2"/>
  <c r="BY549" i="2"/>
  <c r="BV549" i="2"/>
  <c r="AX549" i="2"/>
  <c r="AW549" i="2"/>
  <c r="BJ462" i="2"/>
  <c r="BL462" i="2"/>
  <c r="BW462" i="2"/>
  <c r="BK462" i="2"/>
  <c r="AW462" i="2"/>
  <c r="AX462" i="2"/>
  <c r="BX462" i="2"/>
  <c r="BY142" i="2"/>
  <c r="BJ142" i="2"/>
  <c r="BL142" i="2"/>
  <c r="BL515" i="2"/>
  <c r="BK515" i="2"/>
  <c r="BJ515" i="2"/>
  <c r="BK612" i="2"/>
  <c r="BL612" i="2"/>
  <c r="BJ612" i="2"/>
  <c r="BW612" i="2"/>
  <c r="AW612" i="2"/>
  <c r="AY612" i="2"/>
  <c r="BV612" i="2"/>
  <c r="AX612" i="2"/>
  <c r="BY557" i="2"/>
  <c r="BJ557" i="2"/>
  <c r="AW557" i="2"/>
  <c r="AY557" i="2"/>
  <c r="AX557" i="2"/>
  <c r="BW562" i="2"/>
  <c r="BK562" i="2"/>
  <c r="BJ562" i="2"/>
  <c r="BK611" i="2"/>
  <c r="BJ611" i="2"/>
  <c r="BL611" i="2"/>
  <c r="BX611" i="2"/>
  <c r="AY611" i="2"/>
  <c r="BV611" i="2"/>
  <c r="AW611" i="2"/>
  <c r="BK560" i="2"/>
  <c r="BJ560" i="2"/>
  <c r="BV560" i="2"/>
  <c r="BX560" i="2"/>
  <c r="AW560" i="2"/>
  <c r="BJ65" i="2"/>
  <c r="BL65" i="2"/>
  <c r="BW65" i="2"/>
  <c r="BX65" i="2"/>
  <c r="AX65" i="2"/>
  <c r="AY65" i="2"/>
  <c r="BV538" i="2"/>
  <c r="AW538" i="2"/>
  <c r="BY149" i="2"/>
  <c r="BW149" i="2"/>
  <c r="BJ149" i="2"/>
  <c r="BL149" i="2"/>
  <c r="AX149" i="2"/>
  <c r="AY149" i="2"/>
  <c r="BY517" i="2"/>
  <c r="BK517" i="2"/>
  <c r="BJ517" i="2"/>
  <c r="BL517" i="2"/>
  <c r="BJ136" i="2"/>
  <c r="BL136" i="2"/>
  <c r="BK136" i="2"/>
  <c r="BV136" i="2"/>
  <c r="AX136" i="2"/>
  <c r="BK543" i="2"/>
  <c r="BJ543" i="2"/>
  <c r="BW543" i="2"/>
  <c r="BV543" i="2"/>
  <c r="BX543" i="2"/>
  <c r="AX543" i="2"/>
  <c r="AW543" i="2"/>
  <c r="BY66" i="2"/>
  <c r="BJ66" i="2"/>
  <c r="BK504" i="2"/>
  <c r="BL504" i="2"/>
  <c r="BV504" i="2"/>
  <c r="BX504" i="2"/>
  <c r="AW504" i="2"/>
  <c r="AX504" i="2"/>
  <c r="AY504" i="2"/>
  <c r="BK559" i="2"/>
  <c r="BJ559" i="2"/>
  <c r="BW559" i="2"/>
  <c r="CJ60" i="2"/>
  <c r="BL543" i="2"/>
  <c r="BL123" i="2"/>
  <c r="AX559" i="2"/>
  <c r="BJ373" i="2"/>
  <c r="AW149" i="2"/>
  <c r="BL572" i="2"/>
  <c r="BW574" i="2"/>
  <c r="BY543" i="2"/>
  <c r="BK557" i="2"/>
  <c r="BL320" i="2"/>
  <c r="BL554" i="2"/>
  <c r="BJ125" i="2"/>
  <c r="BX315" i="2"/>
  <c r="BW539" i="2"/>
  <c r="BV580" i="2"/>
  <c r="BW630" i="2"/>
  <c r="BK630" i="2"/>
  <c r="BJ630" i="2"/>
  <c r="BY120" i="2"/>
  <c r="BJ120" i="2"/>
  <c r="BL120" i="2"/>
  <c r="BV120" i="2"/>
  <c r="AW120" i="2"/>
  <c r="AY120" i="2"/>
  <c r="BX120" i="2"/>
  <c r="BW578" i="2"/>
  <c r="BJ578" i="2"/>
  <c r="BY282" i="2"/>
  <c r="BJ282" i="2"/>
  <c r="BK282" i="2"/>
  <c r="BY555" i="2"/>
  <c r="BW555" i="2"/>
  <c r="BJ555" i="2"/>
  <c r="BL555" i="2"/>
  <c r="BK555" i="2"/>
  <c r="AW121" i="2"/>
  <c r="AY121" i="2"/>
  <c r="BX121" i="2"/>
  <c r="AX121" i="2"/>
  <c r="BW579" i="2"/>
  <c r="BK579" i="2"/>
  <c r="BW595" i="2"/>
  <c r="BJ595" i="2"/>
  <c r="BL595" i="2"/>
  <c r="BY595" i="2"/>
  <c r="BK595" i="2"/>
  <c r="BK594" i="2"/>
  <c r="BJ594" i="2"/>
  <c r="BY594" i="2"/>
  <c r="BL594" i="2"/>
  <c r="BY573" i="2"/>
  <c r="BK573" i="2"/>
  <c r="BW573" i="2"/>
  <c r="BJ573" i="2"/>
  <c r="BL573" i="2"/>
  <c r="BW284" i="2"/>
  <c r="BL284" i="2"/>
  <c r="AW284" i="2"/>
  <c r="AY284" i="2"/>
  <c r="AX284" i="2"/>
  <c r="BV499" i="2"/>
  <c r="AX499" i="2"/>
  <c r="BL596" i="2"/>
  <c r="BJ596" i="2"/>
  <c r="BK596" i="2"/>
  <c r="BJ597" i="2"/>
  <c r="BL597" i="2"/>
  <c r="BY597" i="2"/>
  <c r="BX636" i="2"/>
  <c r="BV636" i="2"/>
  <c r="AW636" i="2"/>
  <c r="AY636" i="2"/>
  <c r="BY315" i="2"/>
  <c r="BW315" i="2"/>
  <c r="BK315" i="2"/>
  <c r="BJ315" i="2"/>
  <c r="BL632" i="2"/>
  <c r="BK63" i="2"/>
  <c r="BJ63" i="2"/>
  <c r="BW63" i="2"/>
  <c r="BL63" i="2"/>
  <c r="BW352" i="2"/>
  <c r="BK352" i="2"/>
  <c r="BL352" i="2"/>
  <c r="BJ352" i="2"/>
  <c r="BY633" i="2"/>
  <c r="BW633" i="2"/>
  <c r="BJ633" i="2"/>
  <c r="BL633" i="2"/>
  <c r="BX633" i="2"/>
  <c r="BV633" i="2"/>
  <c r="CA633" i="2" s="1"/>
  <c r="BY316" i="2"/>
  <c r="BK316" i="2"/>
  <c r="BJ316" i="2"/>
  <c r="AW316" i="2"/>
  <c r="AY316" i="2"/>
  <c r="BV316" i="2"/>
  <c r="AX316" i="2"/>
  <c r="BK201" i="2"/>
  <c r="BJ201" i="2"/>
  <c r="BL201" i="2"/>
  <c r="BY201" i="2"/>
  <c r="AW201" i="2"/>
  <c r="AY201" i="2"/>
  <c r="BV201" i="2"/>
  <c r="AX201" i="2"/>
  <c r="BY553" i="2"/>
  <c r="BJ553" i="2"/>
  <c r="BW553" i="2"/>
  <c r="BL553" i="2"/>
  <c r="BK553" i="2"/>
  <c r="BW458" i="2"/>
  <c r="BJ459" i="2"/>
  <c r="BW459" i="2"/>
  <c r="BL459" i="2"/>
  <c r="BY459" i="2"/>
  <c r="BK459" i="2"/>
  <c r="AY459" i="2"/>
  <c r="AX459" i="2"/>
  <c r="BX554" i="2"/>
  <c r="BV554" i="2"/>
  <c r="AX554" i="2"/>
  <c r="AY554" i="2"/>
  <c r="AW554" i="2"/>
  <c r="BK374" i="2"/>
  <c r="BJ374" i="2"/>
  <c r="BW374" i="2"/>
  <c r="BL374" i="2"/>
  <c r="BY318" i="2"/>
  <c r="BK318" i="2"/>
  <c r="BL318" i="2"/>
  <c r="AX318" i="2"/>
  <c r="AW318" i="2"/>
  <c r="AY318" i="2"/>
  <c r="BW353" i="2"/>
  <c r="BL353" i="2"/>
  <c r="AW353" i="2"/>
  <c r="AY353" i="2"/>
  <c r="AX353" i="2"/>
  <c r="BV354" i="2"/>
  <c r="AW354" i="2"/>
  <c r="AY354" i="2"/>
  <c r="AX354" i="2"/>
  <c r="BX354" i="2"/>
  <c r="BW126" i="2"/>
  <c r="BL126" i="2"/>
  <c r="BK126" i="2"/>
  <c r="BY319" i="2"/>
  <c r="BK319" i="2"/>
  <c r="BL319" i="2"/>
  <c r="BK3" i="2"/>
  <c r="BL3" i="2"/>
  <c r="BY3" i="2"/>
  <c r="BV3" i="2"/>
  <c r="AX3" i="2"/>
  <c r="BR3" i="2" s="1"/>
  <c r="AY3" i="2"/>
  <c r="BK321" i="2"/>
  <c r="BW321" i="2"/>
  <c r="BJ321" i="2"/>
  <c r="BY321" i="2"/>
  <c r="BW356" i="2"/>
  <c r="BY356" i="2"/>
  <c r="BJ356" i="2"/>
  <c r="BK356" i="2"/>
  <c r="BL356" i="2"/>
  <c r="AX356" i="2"/>
  <c r="AY356" i="2"/>
  <c r="BX356" i="2"/>
  <c r="BV356" i="2"/>
  <c r="CA356" i="2" s="1"/>
  <c r="BK460" i="2"/>
  <c r="BJ460" i="2"/>
  <c r="BY460" i="2"/>
  <c r="BW460" i="2"/>
  <c r="AY460" i="2"/>
  <c r="BX460" i="2"/>
  <c r="BV460" i="2"/>
  <c r="BX142" i="2"/>
  <c r="AX142" i="2"/>
  <c r="AY142" i="2"/>
  <c r="AW515" i="2"/>
  <c r="AY515" i="2"/>
  <c r="BY561" i="2"/>
  <c r="BW561" i="2"/>
  <c r="BK561" i="2"/>
  <c r="BL561" i="2"/>
  <c r="BJ561" i="2"/>
  <c r="BV561" i="2"/>
  <c r="BX561" i="2"/>
  <c r="AX561" i="2"/>
  <c r="AW561" i="2"/>
  <c r="AY561" i="2"/>
  <c r="BW615" i="2"/>
  <c r="BJ615" i="2"/>
  <c r="BL615" i="2"/>
  <c r="BX615" i="2"/>
  <c r="AW615" i="2"/>
  <c r="AY615" i="2"/>
  <c r="BV615" i="2"/>
  <c r="AX615" i="2"/>
  <c r="BX562" i="2"/>
  <c r="AY562" i="2"/>
  <c r="BW613" i="2"/>
  <c r="BK613" i="2"/>
  <c r="BY613" i="2"/>
  <c r="BJ613" i="2"/>
  <c r="BV613" i="2"/>
  <c r="AW613" i="2"/>
  <c r="AY613" i="2"/>
  <c r="BY538" i="2"/>
  <c r="BK538" i="2"/>
  <c r="BL538" i="2"/>
  <c r="BJ538" i="2"/>
  <c r="BJ509" i="2"/>
  <c r="BY509" i="2"/>
  <c r="BW509" i="2"/>
  <c r="AW509" i="2"/>
  <c r="AY509" i="2"/>
  <c r="BK546" i="2"/>
  <c r="BJ546" i="2"/>
  <c r="BL546" i="2"/>
  <c r="BV546" i="2"/>
  <c r="BX546" i="2"/>
  <c r="AW546" i="2"/>
  <c r="BX517" i="2"/>
  <c r="BV517" i="2"/>
  <c r="AW517" i="2"/>
  <c r="AY517" i="2"/>
  <c r="BJ482" i="2"/>
  <c r="BL482" i="2"/>
  <c r="BK482" i="2"/>
  <c r="BV482" i="2"/>
  <c r="AY482" i="2"/>
  <c r="AX482" i="2"/>
  <c r="BX66" i="2"/>
  <c r="AX66" i="2"/>
  <c r="AY66" i="2"/>
  <c r="AW66" i="2"/>
  <c r="AW542" i="2"/>
  <c r="AY542" i="2"/>
  <c r="BV542" i="2"/>
  <c r="AW563" i="2"/>
  <c r="AY563" i="2"/>
  <c r="AX563" i="2"/>
  <c r="BL461" i="2"/>
  <c r="CH269" i="2"/>
  <c r="BL557" i="2"/>
  <c r="AX352" i="2"/>
  <c r="BL613" i="2"/>
  <c r="AW142" i="2"/>
  <c r="BL315" i="2"/>
  <c r="AX546" i="2"/>
  <c r="AY462" i="2"/>
  <c r="AY538" i="2"/>
  <c r="AX515" i="2"/>
  <c r="AY319" i="2"/>
  <c r="BK458" i="2"/>
  <c r="BX321" i="2"/>
  <c r="AY553" i="2"/>
  <c r="AW492" i="2"/>
  <c r="AW460" i="2"/>
  <c r="BW3" i="2"/>
  <c r="BX630" i="2"/>
  <c r="AW630" i="2"/>
  <c r="AY630" i="2"/>
  <c r="BV547" i="2"/>
  <c r="BX547" i="2"/>
  <c r="AW547" i="2"/>
  <c r="AX547" i="2"/>
  <c r="BV282" i="2"/>
  <c r="AW282" i="2"/>
  <c r="BY548" i="2"/>
  <c r="BK548" i="2"/>
  <c r="BJ548" i="2"/>
  <c r="BL548" i="2"/>
  <c r="AY548" i="2"/>
  <c r="BX548" i="2"/>
  <c r="BV548" i="2"/>
  <c r="AW548" i="2"/>
  <c r="AX548" i="2"/>
  <c r="BK351" i="2"/>
  <c r="BW351" i="2"/>
  <c r="BV555" i="2"/>
  <c r="AW555" i="2"/>
  <c r="AX555" i="2"/>
  <c r="AY555" i="2"/>
  <c r="BY631" i="2"/>
  <c r="BJ631" i="2"/>
  <c r="BK631" i="2"/>
  <c r="AX631" i="2"/>
  <c r="AY631" i="2"/>
  <c r="BX631" i="2"/>
  <c r="BV631" i="2"/>
  <c r="BY121" i="2"/>
  <c r="BW121" i="2"/>
  <c r="BK121" i="2"/>
  <c r="BV572" i="2"/>
  <c r="AY572" i="2"/>
  <c r="BX572" i="2"/>
  <c r="AW572" i="2"/>
  <c r="AX572" i="2"/>
  <c r="BJ283" i="2"/>
  <c r="BW283" i="2"/>
  <c r="BK283" i="2"/>
  <c r="BV283" i="2"/>
  <c r="BX283" i="2"/>
  <c r="AW283" i="2"/>
  <c r="BV594" i="2"/>
  <c r="AY594" i="2"/>
  <c r="AX594" i="2"/>
  <c r="AW594" i="2"/>
  <c r="BJ593" i="2"/>
  <c r="BL593" i="2"/>
  <c r="BW593" i="2"/>
  <c r="AW574" i="2"/>
  <c r="BV574" i="2"/>
  <c r="BL499" i="2"/>
  <c r="BY499" i="2"/>
  <c r="BJ499" i="2"/>
  <c r="BV539" i="2"/>
  <c r="AW539" i="2"/>
  <c r="AX539" i="2"/>
  <c r="BW502" i="2"/>
  <c r="BL502" i="2"/>
  <c r="BV502" i="2"/>
  <c r="AX502" i="2"/>
  <c r="BW545" i="2"/>
  <c r="BJ545" i="2"/>
  <c r="BL545" i="2"/>
  <c r="AX545" i="2"/>
  <c r="AY545" i="2"/>
  <c r="BX545" i="2"/>
  <c r="BV545" i="2"/>
  <c r="AW545" i="2"/>
  <c r="BK492" i="2"/>
  <c r="BJ492" i="2"/>
  <c r="BL492" i="2"/>
  <c r="BY492" i="2"/>
  <c r="BW492" i="2"/>
  <c r="BY402" i="2"/>
  <c r="BJ402" i="2"/>
  <c r="AX632" i="2"/>
  <c r="AY632" i="2"/>
  <c r="BV632" i="2"/>
  <c r="AW373" i="2"/>
  <c r="AX373" i="2"/>
  <c r="AY373" i="2"/>
  <c r="BV634" i="2"/>
  <c r="BY635" i="2"/>
  <c r="BJ635" i="2"/>
  <c r="BL635" i="2"/>
  <c r="BW635" i="2"/>
  <c r="BL64" i="2"/>
  <c r="BK580" i="2"/>
  <c r="BL580" i="2"/>
  <c r="BJ580" i="2"/>
  <c r="BY580" i="2"/>
  <c r="BK457" i="2"/>
  <c r="BY457" i="2"/>
  <c r="BL457" i="2"/>
  <c r="BY542" i="2"/>
  <c r="BW542" i="2"/>
  <c r="BK542" i="2"/>
  <c r="BL542" i="2"/>
  <c r="AY559" i="2"/>
  <c r="BV559" i="2"/>
  <c r="BW563" i="2"/>
  <c r="BL563" i="2"/>
  <c r="BK61" i="2"/>
  <c r="BJ61" i="2"/>
  <c r="CJ219" i="2"/>
  <c r="BJ126" i="2"/>
  <c r="AX636" i="2"/>
  <c r="BK127" i="2"/>
  <c r="BJ579" i="2"/>
  <c r="AX460" i="2"/>
  <c r="AW596" i="2"/>
  <c r="BK406" i="2"/>
  <c r="AW499" i="2"/>
  <c r="AW192" i="2"/>
  <c r="BK66" i="2"/>
  <c r="BX3" i="2"/>
  <c r="BX555" i="2"/>
  <c r="BL66" i="2"/>
  <c r="AY560" i="2"/>
  <c r="BL127" i="2"/>
  <c r="AW126" i="2"/>
  <c r="AW317" i="2"/>
  <c r="BJ632" i="2"/>
  <c r="BK284" i="2"/>
  <c r="BK578" i="2"/>
  <c r="BJ542" i="2"/>
  <c r="AX320" i="2"/>
  <c r="BW316" i="2"/>
  <c r="AY502" i="2"/>
  <c r="BV66" i="2"/>
  <c r="AW459" i="2"/>
  <c r="BK120" i="2"/>
  <c r="AY357" i="2"/>
  <c r="BY558" i="2"/>
  <c r="BX558" i="2"/>
  <c r="AX558" i="2"/>
  <c r="BY285" i="2"/>
  <c r="BK285" i="2"/>
  <c r="BJ285" i="2"/>
  <c r="BX285" i="2"/>
  <c r="AW285" i="2"/>
  <c r="AY285" i="2"/>
  <c r="BV285" i="2"/>
  <c r="BW564" i="2"/>
  <c r="BY564" i="2"/>
  <c r="AX564" i="2"/>
  <c r="AY564" i="2"/>
  <c r="BW322" i="2"/>
  <c r="BK322" i="2"/>
  <c r="AW322" i="2"/>
  <c r="AY322" i="2"/>
  <c r="BW161" i="2"/>
  <c r="BV161" i="2"/>
  <c r="BX161" i="2"/>
  <c r="BJ540" i="2"/>
  <c r="BL540" i="2"/>
  <c r="BW540" i="2"/>
  <c r="BX540" i="2"/>
  <c r="BV540" i="2"/>
  <c r="BW358" i="2"/>
  <c r="BX358" i="2"/>
  <c r="BY162" i="2"/>
  <c r="BK162" i="2"/>
  <c r="BJ162" i="2"/>
  <c r="AY162" i="2"/>
  <c r="BV162" i="2"/>
  <c r="BW137" i="2"/>
  <c r="BY137" i="2"/>
  <c r="BV137" i="2"/>
  <c r="BY544" i="2"/>
  <c r="BJ544" i="2"/>
  <c r="BX544" i="2"/>
  <c r="BW5" i="2"/>
  <c r="BJ5" i="2"/>
  <c r="BX5" i="2"/>
  <c r="BV5" i="2"/>
  <c r="BY286" i="2"/>
  <c r="BJ286" i="2"/>
  <c r="BX286" i="2"/>
  <c r="BV286" i="2"/>
  <c r="BY262" i="2"/>
  <c r="BJ262" i="2"/>
  <c r="BL262" i="2"/>
  <c r="BV262" i="2"/>
  <c r="BX262" i="2"/>
  <c r="BW287" i="2"/>
  <c r="BJ287" i="2"/>
  <c r="BL287" i="2"/>
  <c r="BV287" i="2"/>
  <c r="BW260" i="2"/>
  <c r="BL260" i="2"/>
  <c r="BY260" i="2"/>
  <c r="BX260" i="2"/>
  <c r="BV260" i="2"/>
  <c r="CA260" i="2" s="1"/>
  <c r="BL288" i="2"/>
  <c r="BW288" i="2"/>
  <c r="BY222" i="2"/>
  <c r="BJ222" i="2"/>
  <c r="BV222" i="2"/>
  <c r="BX222" i="2"/>
  <c r="BY289" i="2"/>
  <c r="BW289" i="2"/>
  <c r="BX289" i="2"/>
  <c r="BV289" i="2"/>
  <c r="BJ261" i="2"/>
  <c r="BW261" i="2"/>
  <c r="BL261" i="2"/>
  <c r="BY261" i="2"/>
  <c r="BX261" i="2"/>
  <c r="BV261" i="2"/>
  <c r="BY290" i="2"/>
  <c r="BJ290" i="2"/>
  <c r="BX290" i="2"/>
  <c r="BV290" i="2"/>
  <c r="BK6" i="2"/>
  <c r="BY6" i="2"/>
  <c r="BW6" i="2"/>
  <c r="BX6" i="2"/>
  <c r="AW6" i="2"/>
  <c r="BW291" i="2"/>
  <c r="BY291" i="2"/>
  <c r="BX291" i="2"/>
  <c r="BV291" i="2"/>
  <c r="BW220" i="2"/>
  <c r="BJ220" i="2"/>
  <c r="BY220" i="2"/>
  <c r="BX220" i="2"/>
  <c r="BV220" i="2"/>
  <c r="CA220" i="2" s="1"/>
  <c r="AW220" i="2"/>
  <c r="BY323" i="2"/>
  <c r="BW323" i="2"/>
  <c r="BV323" i="2"/>
  <c r="BX323" i="2"/>
  <c r="BJ7" i="2"/>
  <c r="BY7" i="2"/>
  <c r="BX7" i="2"/>
  <c r="AX7" i="2"/>
  <c r="BY68" i="2"/>
  <c r="BX68" i="2"/>
  <c r="BV68" i="2"/>
  <c r="AX68" i="2"/>
  <c r="AY68" i="2"/>
  <c r="BJ8" i="2"/>
  <c r="AW8" i="2"/>
  <c r="BX8" i="2"/>
  <c r="BY493" i="2"/>
  <c r="BW493" i="2"/>
  <c r="CA493" i="2" s="1"/>
  <c r="AW493" i="2"/>
  <c r="BY240" i="2"/>
  <c r="BV240" i="2"/>
  <c r="BX240" i="2"/>
  <c r="BW494" i="2"/>
  <c r="BJ494" i="2"/>
  <c r="BY494" i="2"/>
  <c r="BX494" i="2"/>
  <c r="AW494" i="2"/>
  <c r="BW277" i="2"/>
  <c r="BX277" i="2"/>
  <c r="BV277" i="2"/>
  <c r="BY69" i="2"/>
  <c r="BK69" i="2"/>
  <c r="BJ69" i="2"/>
  <c r="AY69" i="2"/>
  <c r="BX69" i="2"/>
  <c r="BV69" i="2"/>
  <c r="BV272" i="2"/>
  <c r="BX272" i="2"/>
  <c r="BY9" i="2"/>
  <c r="BW9" i="2"/>
  <c r="BJ9" i="2"/>
  <c r="BV9" i="2"/>
  <c r="BX9" i="2"/>
  <c r="AW9" i="2"/>
  <c r="BW10" i="2"/>
  <c r="BJ10" i="2"/>
  <c r="BX10" i="2"/>
  <c r="AW10" i="2"/>
  <c r="BV10" i="2"/>
  <c r="BK324" i="2"/>
  <c r="BJ324" i="2"/>
  <c r="BY324" i="2"/>
  <c r="BV324" i="2"/>
  <c r="AY324" i="2"/>
  <c r="BX324" i="2"/>
  <c r="BY278" i="2"/>
  <c r="BV278" i="2"/>
  <c r="BX278" i="2"/>
  <c r="BW495" i="2"/>
  <c r="BJ495" i="2"/>
  <c r="BY495" i="2"/>
  <c r="BX495" i="2"/>
  <c r="BV495" i="2"/>
  <c r="CA495" i="2" s="1"/>
  <c r="BW276" i="2"/>
  <c r="BV276" i="2"/>
  <c r="BW11" i="2"/>
  <c r="BY11" i="2"/>
  <c r="BV11" i="2"/>
  <c r="AX11" i="2"/>
  <c r="AW11" i="2"/>
  <c r="AY11" i="2"/>
  <c r="BY226" i="2"/>
  <c r="AY226" i="2"/>
  <c r="BV226" i="2"/>
  <c r="BY483" i="2"/>
  <c r="BW483" i="2"/>
  <c r="BX483" i="2"/>
  <c r="AY483" i="2"/>
  <c r="BV483" i="2"/>
  <c r="BW70" i="2"/>
  <c r="BV70" i="2"/>
  <c r="AX70" i="2"/>
  <c r="BW12" i="2"/>
  <c r="BV12" i="2"/>
  <c r="BX12" i="2"/>
  <c r="AW12" i="2"/>
  <c r="BJ13" i="2"/>
  <c r="BY13" i="2"/>
  <c r="AW13" i="2"/>
  <c r="AX13" i="2"/>
  <c r="BY71" i="2"/>
  <c r="BW71" i="2"/>
  <c r="BV71" i="2"/>
  <c r="AX71" i="2"/>
  <c r="BX71" i="2"/>
  <c r="AY199" i="2"/>
  <c r="BX199" i="2"/>
  <c r="BW325" i="2"/>
  <c r="AY325" i="2"/>
  <c r="BV325" i="2"/>
  <c r="BX325" i="2"/>
  <c r="BY484" i="2"/>
  <c r="BX484" i="2"/>
  <c r="BY269" i="2"/>
  <c r="BW269" i="2"/>
  <c r="CA269" i="2" s="1"/>
  <c r="BL322" i="2"/>
  <c r="AW558" i="2"/>
  <c r="BL285" i="2"/>
  <c r="BK276" i="2"/>
  <c r="BK10" i="2"/>
  <c r="AY277" i="2"/>
  <c r="AW240" i="2"/>
  <c r="BJ68" i="2"/>
  <c r="AY291" i="2"/>
  <c r="AX261" i="2"/>
  <c r="AX260" i="2"/>
  <c r="AX5" i="2"/>
  <c r="BK137" i="2"/>
  <c r="AX540" i="2"/>
  <c r="BL564" i="2"/>
  <c r="BX226" i="2"/>
  <c r="AW495" i="2"/>
  <c r="BW69" i="2"/>
  <c r="BK493" i="2"/>
  <c r="BL290" i="2"/>
  <c r="BY287" i="2"/>
  <c r="BL544" i="2"/>
  <c r="BX564" i="2"/>
  <c r="AY494" i="2"/>
  <c r="BK220" i="2"/>
  <c r="BX322" i="2"/>
  <c r="BV8" i="2"/>
  <c r="BV358" i="2"/>
  <c r="CA358" i="2" s="1"/>
  <c r="BY540" i="2"/>
  <c r="BY161" i="2"/>
  <c r="BX162" i="2"/>
  <c r="BX276" i="2"/>
  <c r="BK558" i="2"/>
  <c r="BJ226" i="2"/>
  <c r="AY278" i="2"/>
  <c r="AY272" i="2"/>
  <c r="AW277" i="2"/>
  <c r="BK240" i="2"/>
  <c r="AY323" i="2"/>
  <c r="AW291" i="2"/>
  <c r="AX289" i="2"/>
  <c r="AX287" i="2"/>
  <c r="AX544" i="2"/>
  <c r="AY358" i="2"/>
  <c r="AY161" i="2"/>
  <c r="BJ564" i="2"/>
  <c r="AX226" i="2"/>
  <c r="BK495" i="2"/>
  <c r="BX493" i="2"/>
  <c r="BV6" i="2"/>
  <c r="BL289" i="2"/>
  <c r="BW286" i="2"/>
  <c r="AW162" i="2"/>
  <c r="BV558" i="2"/>
  <c r="BK494" i="2"/>
  <c r="BL222" i="2"/>
  <c r="BJ322" i="2"/>
  <c r="BY358" i="2"/>
  <c r="BW8" i="2"/>
  <c r="BV322" i="2"/>
  <c r="AW323" i="2"/>
  <c r="BK291" i="2"/>
  <c r="AX222" i="2"/>
  <c r="AY137" i="2"/>
  <c r="AW358" i="2"/>
  <c r="AW161" i="2"/>
  <c r="BL558" i="2"/>
  <c r="AX9" i="2"/>
  <c r="BR9" i="2" s="1"/>
  <c r="AY493" i="2"/>
  <c r="BJ6" i="2"/>
  <c r="BJ289" i="2"/>
  <c r="BL286" i="2"/>
  <c r="BW162" i="2"/>
  <c r="AY558" i="2"/>
  <c r="AW324" i="2"/>
  <c r="BV7" i="2"/>
  <c r="BJ260" i="2"/>
  <c r="BW285" i="2"/>
  <c r="BX287" i="2"/>
  <c r="CA412" i="2"/>
  <c r="BX269" i="2"/>
  <c r="BV269" i="2"/>
  <c r="BW151" i="2"/>
  <c r="BV72" i="2"/>
  <c r="CA72" i="2" s="1"/>
  <c r="BY248" i="2"/>
  <c r="BX248" i="2"/>
  <c r="BJ14" i="2"/>
  <c r="AW14" i="2"/>
  <c r="BW15" i="2"/>
  <c r="BY15" i="2"/>
  <c r="BV15" i="2"/>
  <c r="BY73" i="2"/>
  <c r="BW16" i="2"/>
  <c r="BW17" i="2"/>
  <c r="BX18" i="2"/>
  <c r="AW18" i="2"/>
  <c r="BV19" i="2"/>
  <c r="AW19" i="2"/>
  <c r="BX19" i="2"/>
  <c r="BW255" i="2"/>
  <c r="CA255" i="2" s="1"/>
  <c r="BX255" i="2"/>
  <c r="BW20" i="2"/>
  <c r="AY20" i="2"/>
  <c r="BV20" i="2"/>
  <c r="BY293" i="2"/>
  <c r="BW21" i="2"/>
  <c r="BV21" i="2"/>
  <c r="BY74" i="2"/>
  <c r="BV74" i="2"/>
  <c r="BX74" i="2"/>
  <c r="BL22" i="2"/>
  <c r="AW22" i="2"/>
  <c r="BX250" i="2"/>
  <c r="BW193" i="2"/>
  <c r="BV23" i="2"/>
  <c r="AW23" i="2"/>
  <c r="BY164" i="2"/>
  <c r="BV164" i="2"/>
  <c r="CA164" i="2" s="1"/>
  <c r="BW253" i="2"/>
  <c r="CA253" i="2" s="1"/>
  <c r="BV204" i="2"/>
  <c r="BJ24" i="2"/>
  <c r="BY24" i="2"/>
  <c r="BW405" i="2"/>
  <c r="BX405" i="2"/>
  <c r="BV405" i="2"/>
  <c r="BJ25" i="2"/>
  <c r="BV25" i="2"/>
  <c r="BY26" i="2"/>
  <c r="AW26" i="2"/>
  <c r="BW28" i="2"/>
  <c r="BV295" i="2"/>
  <c r="BJ29" i="2"/>
  <c r="BX29" i="2"/>
  <c r="AW29" i="2"/>
  <c r="BJ17" i="2"/>
  <c r="BY375" i="2"/>
  <c r="BW375" i="2"/>
  <c r="BX421" i="2"/>
  <c r="BJ38" i="2"/>
  <c r="BY623" i="2"/>
  <c r="BW258" i="2"/>
  <c r="BV258" i="2"/>
  <c r="BV300" i="2"/>
  <c r="BW177" i="2"/>
  <c r="BV626" i="2"/>
  <c r="CA626" i="2" s="1"/>
  <c r="BW360" i="2"/>
  <c r="BJ43" i="2"/>
  <c r="BX400" i="2"/>
  <c r="BX622" i="2"/>
  <c r="AW45" i="2"/>
  <c r="BV45" i="2"/>
  <c r="BX328" i="2"/>
  <c r="BY147" i="2"/>
  <c r="BW376" i="2"/>
  <c r="BX376" i="2"/>
  <c r="BJ47" i="2"/>
  <c r="AY47" i="2"/>
  <c r="BX82" i="2"/>
  <c r="BX131" i="2"/>
  <c r="BL48" i="2"/>
  <c r="BX48" i="2"/>
  <c r="BX83" i="2"/>
  <c r="BY627" i="2"/>
  <c r="BW361" i="2"/>
  <c r="BX361" i="2"/>
  <c r="BX438" i="2"/>
  <c r="BX420" i="2"/>
  <c r="BX330" i="2"/>
  <c r="BW302" i="2"/>
  <c r="BX302" i="2"/>
  <c r="BX331" i="2"/>
  <c r="BY303" i="2"/>
  <c r="BX332" i="2"/>
  <c r="BW506" i="2"/>
  <c r="BY506" i="2"/>
  <c r="BY507" i="2"/>
  <c r="BY474" i="2"/>
  <c r="BX474" i="2"/>
  <c r="BY568" i="2"/>
  <c r="BW508" i="2"/>
  <c r="BY508" i="2"/>
  <c r="BW475" i="2"/>
  <c r="BX475" i="2"/>
  <c r="BY571" i="2"/>
  <c r="BY500" i="2"/>
  <c r="BX500" i="2"/>
  <c r="BY476" i="2"/>
  <c r="BY386" i="2"/>
  <c r="BX386" i="2"/>
  <c r="BY132" i="2"/>
  <c r="BW132" i="2"/>
  <c r="CA132" i="2" s="1"/>
  <c r="BY393" i="2"/>
  <c r="BW393" i="2"/>
  <c r="BX393" i="2"/>
  <c r="BY304" i="2"/>
  <c r="BW304" i="2"/>
  <c r="BY370" i="2"/>
  <c r="BY378" i="2"/>
  <c r="BY575" i="2"/>
  <c r="BW576" i="2"/>
  <c r="BV576" i="2"/>
  <c r="BY581" i="2"/>
  <c r="BW432" i="2"/>
  <c r="BY432" i="2"/>
  <c r="BW585" i="2"/>
  <c r="BY585" i="2"/>
  <c r="BY501" i="2"/>
  <c r="BX501" i="2"/>
  <c r="BX84" i="2"/>
  <c r="BY186" i="2"/>
  <c r="BY481" i="2"/>
  <c r="BV88" i="2"/>
  <c r="BY589" i="2"/>
  <c r="BW589" i="2"/>
  <c r="BW586" i="2"/>
  <c r="BW582" i="2"/>
  <c r="BX582" i="2"/>
  <c r="BY592" i="2"/>
  <c r="BY583" i="2"/>
  <c r="BY441" i="2"/>
  <c r="BW441" i="2"/>
  <c r="BW94" i="2"/>
  <c r="BW440" i="2"/>
  <c r="BW583" i="2"/>
  <c r="BW592" i="2"/>
  <c r="CA592" i="2" s="1"/>
  <c r="BY440" i="2"/>
  <c r="BY94" i="2"/>
  <c r="BY453" i="2"/>
  <c r="BY454" i="2"/>
  <c r="BX454" i="2"/>
  <c r="BY442" i="2"/>
  <c r="BW244" i="2"/>
  <c r="BW455" i="2"/>
  <c r="BX439" i="2"/>
  <c r="BY50" i="2"/>
  <c r="BY533" i="2"/>
  <c r="BY245" i="2"/>
  <c r="BX379" i="2"/>
  <c r="BW274" i="2"/>
  <c r="BW51" i="2"/>
  <c r="BY51" i="2"/>
  <c r="AY51" i="2"/>
  <c r="BW52" i="2"/>
  <c r="BY52" i="2"/>
  <c r="AY52" i="2"/>
  <c r="BW565" i="2"/>
  <c r="BY565" i="2"/>
  <c r="BY98" i="2"/>
  <c r="BY53" i="2"/>
  <c r="BJ53" i="2"/>
  <c r="BX265" i="2"/>
  <c r="BW214" i="2"/>
  <c r="BW190" i="2"/>
  <c r="BY190" i="2"/>
  <c r="BX435" i="2"/>
  <c r="BW268" i="2"/>
  <c r="BY436" i="2"/>
  <c r="BZ436" i="2" s="1"/>
  <c r="BY305" i="2"/>
  <c r="BW119" i="2"/>
  <c r="BW139" i="2"/>
  <c r="CA139" i="2" s="1"/>
  <c r="BY139" i="2"/>
  <c r="BV184" i="2"/>
  <c r="BY467" i="2"/>
  <c r="BX399" i="2"/>
  <c r="BW179" i="2"/>
  <c r="BW211" i="2"/>
  <c r="CA211" i="2" s="1"/>
  <c r="BY211" i="2"/>
  <c r="BX99" i="2"/>
  <c r="BW424" i="2"/>
  <c r="BY396" i="2"/>
  <c r="BY212" i="2"/>
  <c r="BV212" i="2"/>
  <c r="BW416" i="2"/>
  <c r="BW176" i="2"/>
  <c r="BY176" i="2"/>
  <c r="BY234" i="2"/>
  <c r="BW524" i="2"/>
  <c r="BW413" i="2"/>
  <c r="BY413" i="2"/>
  <c r="BJ54" i="2"/>
  <c r="BY566" i="2"/>
  <c r="BW225" i="2"/>
  <c r="BW216" i="2"/>
  <c r="BW264" i="2"/>
  <c r="CA264" i="2" s="1"/>
  <c r="BY264" i="2"/>
  <c r="BY228" i="2"/>
  <c r="BY397" i="2"/>
  <c r="BW101" i="2"/>
  <c r="BY418" i="2"/>
  <c r="BW418" i="2"/>
  <c r="BY620" i="2"/>
  <c r="BY336" i="2"/>
  <c r="BW337" i="2"/>
  <c r="BY266" i="2"/>
  <c r="BW266" i="2"/>
  <c r="BY183" i="2"/>
  <c r="AW55" i="2"/>
  <c r="AY55" i="2"/>
  <c r="BY56" i="2"/>
  <c r="BV56" i="2"/>
  <c r="BW308" i="2"/>
  <c r="BY338" i="2"/>
  <c r="BY425" i="2"/>
  <c r="BY414" i="2"/>
  <c r="BW414" i="2"/>
  <c r="CA414" i="2" s="1"/>
  <c r="BW171" i="2"/>
  <c r="BW434" i="2"/>
  <c r="BY340" i="2"/>
  <c r="BY231" i="2"/>
  <c r="BW231" i="2"/>
  <c r="BW217" i="2"/>
  <c r="BV194" i="2"/>
  <c r="CA194" i="2" s="1"/>
  <c r="BY112" i="2"/>
  <c r="BY138" i="2"/>
  <c r="BY528" i="2"/>
  <c r="BW528" i="2"/>
  <c r="BV398" i="2"/>
  <c r="BW117" i="2"/>
  <c r="BW181" i="2"/>
  <c r="BY197" i="2"/>
  <c r="BY309" i="2"/>
  <c r="BW309" i="2"/>
  <c r="BW350" i="2"/>
  <c r="BW341" i="2"/>
  <c r="BY362" i="2"/>
  <c r="BW419" i="2"/>
  <c r="BY419" i="2"/>
  <c r="BW403" i="2"/>
  <c r="BY384" i="2"/>
  <c r="BY175" i="2"/>
  <c r="BW343" i="2"/>
  <c r="BY343" i="2"/>
  <c r="BX343" i="2"/>
  <c r="BY237" i="2"/>
  <c r="BW514" i="2"/>
  <c r="BY522" i="2"/>
  <c r="BW380" i="2"/>
  <c r="BY380" i="2"/>
  <c r="BY173" i="2"/>
  <c r="BW198" i="2"/>
  <c r="BY363" i="2"/>
  <c r="BW229" i="2"/>
  <c r="BY229" i="2"/>
  <c r="BY195" i="2"/>
  <c r="BW195" i="2"/>
  <c r="BW104" i="2"/>
  <c r="BW381" i="2"/>
  <c r="BX395" i="2"/>
  <c r="BY344" i="2"/>
  <c r="BS181" i="2"/>
  <c r="CH181" i="2" s="1"/>
  <c r="BS49" i="2"/>
  <c r="CH49" i="2" s="1"/>
  <c r="BS349" i="2"/>
  <c r="CH349" i="2" s="1"/>
  <c r="CJ506" i="2"/>
  <c r="CA577" i="2"/>
  <c r="BS502" i="2"/>
  <c r="CH502" i="2" s="1"/>
  <c r="BS81" i="2"/>
  <c r="CH81" i="2" s="1"/>
  <c r="BS408" i="2"/>
  <c r="CH408" i="2" s="1"/>
  <c r="BS178" i="2"/>
  <c r="CH178" i="2" s="1"/>
  <c r="BW476" i="2"/>
  <c r="BV476" i="2"/>
  <c r="BW386" i="2"/>
  <c r="BV386" i="2"/>
  <c r="BY591" i="2"/>
  <c r="BW370" i="2"/>
  <c r="BW378" i="2"/>
  <c r="BW575" i="2"/>
  <c r="BY497" i="2"/>
  <c r="BW501" i="2"/>
  <c r="BW154" i="2"/>
  <c r="BV154" i="2"/>
  <c r="BW84" i="2"/>
  <c r="BV84" i="2"/>
  <c r="BS91" i="2"/>
  <c r="CH91" i="2" s="1"/>
  <c r="BS384" i="2"/>
  <c r="CH384" i="2" s="1"/>
  <c r="BS394" i="2"/>
  <c r="CH394" i="2" s="1"/>
  <c r="BS158" i="2"/>
  <c r="CJ158" i="2" s="1"/>
  <c r="BS105" i="2"/>
  <c r="CH105" i="2" s="1"/>
  <c r="CA431" i="2"/>
  <c r="BS322" i="2"/>
  <c r="CH322" i="2" s="1"/>
  <c r="BS495" i="2"/>
  <c r="CH495" i="2" s="1"/>
  <c r="BS451" i="2"/>
  <c r="CH451" i="2" s="1"/>
  <c r="BS43" i="2"/>
  <c r="CH43" i="2" s="1"/>
  <c r="BS401" i="2"/>
  <c r="CH401" i="2" s="1"/>
  <c r="BS514" i="2"/>
  <c r="BW270" i="2"/>
  <c r="BY107" i="2"/>
  <c r="BY535" i="2"/>
  <c r="BW108" i="2"/>
  <c r="BW109" i="2"/>
  <c r="BY537" i="2"/>
  <c r="BY215" i="2"/>
  <c r="BW312" i="2"/>
  <c r="BW536" i="2"/>
  <c r="CA106" i="2"/>
  <c r="BX304" i="2"/>
  <c r="BX575" i="2"/>
  <c r="BX585" i="2"/>
  <c r="BX440" i="2"/>
  <c r="BY273" i="2"/>
  <c r="BV442" i="2"/>
  <c r="CA442" i="2" s="1"/>
  <c r="BW50" i="2"/>
  <c r="BJ50" i="2"/>
  <c r="BV50" i="2"/>
  <c r="BY616" i="2"/>
  <c r="BL51" i="2"/>
  <c r="BW96" i="2"/>
  <c r="BV96" i="2"/>
  <c r="BL52" i="2"/>
  <c r="AW52" i="2"/>
  <c r="BW98" i="2"/>
  <c r="AW53" i="2"/>
  <c r="BW335" i="2"/>
  <c r="BV335" i="2"/>
  <c r="BY268" i="2"/>
  <c r="BV268" i="2"/>
  <c r="BW305" i="2"/>
  <c r="BV305" i="2"/>
  <c r="BY184" i="2"/>
  <c r="BW411" i="2"/>
  <c r="BV411" i="2"/>
  <c r="BY424" i="2"/>
  <c r="BW212" i="2"/>
  <c r="BY519" i="2"/>
  <c r="BV519" i="2"/>
  <c r="BW527" i="2"/>
  <c r="BV524" i="2"/>
  <c r="BY54" i="2"/>
  <c r="BL54" i="2"/>
  <c r="BW54" i="2"/>
  <c r="BV216" i="2"/>
  <c r="BY146" i="2"/>
  <c r="BW146" i="2"/>
  <c r="BV228" i="2"/>
  <c r="BW102" i="2"/>
  <c r="BY102" i="2"/>
  <c r="BW205" i="2"/>
  <c r="BY205" i="2"/>
  <c r="BV205" i="2"/>
  <c r="BL55" i="2"/>
  <c r="BL56" i="2"/>
  <c r="BW56" i="2"/>
  <c r="BX425" i="2"/>
  <c r="BW180" i="2"/>
  <c r="BY180" i="2"/>
  <c r="BX340" i="2"/>
  <c r="BW103" i="2"/>
  <c r="BY103" i="2"/>
  <c r="BX217" i="2"/>
  <c r="BW398" i="2"/>
  <c r="BY398" i="2"/>
  <c r="BV181" i="2"/>
  <c r="BW58" i="2"/>
  <c r="BY58" i="2"/>
  <c r="BV58" i="2"/>
  <c r="BY157" i="2"/>
  <c r="BW157" i="2"/>
  <c r="BV157" i="2"/>
  <c r="BW237" i="2"/>
  <c r="BV237" i="2"/>
  <c r="BY221" i="2"/>
  <c r="BW394" i="2"/>
  <c r="BV394" i="2"/>
  <c r="BY104" i="2"/>
  <c r="BW344" i="2"/>
  <c r="BV344" i="2"/>
  <c r="BY143" i="2"/>
  <c r="BW310" i="2"/>
  <c r="BY365" i="2"/>
  <c r="BW135" i="2"/>
  <c r="AW57" i="2"/>
  <c r="AY57" i="2"/>
  <c r="AW550" i="2"/>
  <c r="BY8" i="2"/>
  <c r="BJ12" i="2"/>
  <c r="AY17" i="2"/>
  <c r="BW293" i="2"/>
  <c r="AY24" i="2"/>
  <c r="AY26" i="2"/>
  <c r="BV28" i="2"/>
  <c r="BY114" i="2"/>
  <c r="AY37" i="2"/>
  <c r="BY38" i="2"/>
  <c r="BV38" i="2"/>
  <c r="AY39" i="2"/>
  <c r="BY258" i="2"/>
  <c r="BL40" i="2"/>
  <c r="AY40" i="2"/>
  <c r="BW41" i="2"/>
  <c r="BL41" i="2"/>
  <c r="BY367" i="2"/>
  <c r="AY42" i="2"/>
  <c r="BY130" i="2"/>
  <c r="BX130" i="2"/>
  <c r="BY626" i="2"/>
  <c r="BL43" i="2"/>
  <c r="AY43" i="2"/>
  <c r="BY625" i="2"/>
  <c r="AY44" i="2"/>
  <c r="BY622" i="2"/>
  <c r="BL45" i="2"/>
  <c r="BX45" i="2"/>
  <c r="AW46" i="2"/>
  <c r="BX147" i="2"/>
  <c r="BY259" i="2"/>
  <c r="BX259" i="2"/>
  <c r="BL47" i="2"/>
  <c r="BX621" i="2"/>
  <c r="BY168" i="2"/>
  <c r="BX168" i="2"/>
  <c r="BX627" i="2"/>
  <c r="BY257" i="2"/>
  <c r="BX257" i="2"/>
  <c r="BX590" i="2"/>
  <c r="BY385" i="2"/>
  <c r="BX385" i="2"/>
  <c r="BY584" i="2"/>
  <c r="BX584" i="2"/>
  <c r="BY331" i="2"/>
  <c r="BV303" i="2"/>
  <c r="BX503" i="2"/>
  <c r="BV568" i="2"/>
  <c r="BV470" i="2"/>
  <c r="BV304" i="2"/>
  <c r="BV575" i="2"/>
  <c r="BV585" i="2"/>
  <c r="BV595" i="2"/>
  <c r="BW125" i="2"/>
  <c r="BS555" i="2"/>
  <c r="CH555" i="2" s="1"/>
  <c r="BS124" i="2"/>
  <c r="CH124" i="2" s="1"/>
  <c r="BS457" i="2"/>
  <c r="BS293" i="2"/>
  <c r="CH293" i="2" s="1"/>
  <c r="BS22" i="2"/>
  <c r="CH22" i="2" s="1"/>
  <c r="BS35" i="2"/>
  <c r="CH35" i="2" s="1"/>
  <c r="BS603" i="2"/>
  <c r="BS131" i="2"/>
  <c r="BS361" i="2"/>
  <c r="CJ361" i="2" s="1"/>
  <c r="BS471" i="2"/>
  <c r="BS329" i="2"/>
  <c r="BS584" i="2"/>
  <c r="BS303" i="2"/>
  <c r="CJ303" i="2" s="1"/>
  <c r="BS567" i="2"/>
  <c r="BS496" i="2"/>
  <c r="CH496" i="2" s="1"/>
  <c r="BS410" i="2"/>
  <c r="CH410" i="2" s="1"/>
  <c r="BS456" i="2"/>
  <c r="CH456" i="2" s="1"/>
  <c r="BS440" i="2"/>
  <c r="CH440" i="2" s="1"/>
  <c r="BS533" i="2"/>
  <c r="CH533" i="2" s="1"/>
  <c r="BS467" i="2"/>
  <c r="BS212" i="2"/>
  <c r="CH212" i="2" s="1"/>
  <c r="BS519" i="2"/>
  <c r="BS233" i="2"/>
  <c r="BS566" i="2"/>
  <c r="CH566" i="2" s="1"/>
  <c r="BS594" i="2"/>
  <c r="CH594" i="2" s="1"/>
  <c r="BS596" i="2"/>
  <c r="BS406" i="2"/>
  <c r="BS364" i="2"/>
  <c r="CJ364" i="2" s="1"/>
  <c r="BS262" i="2"/>
  <c r="BS484" i="2"/>
  <c r="CJ484" i="2" s="1"/>
  <c r="AW76" i="2"/>
  <c r="AW599" i="2"/>
  <c r="BS80" i="2"/>
  <c r="CH80" i="2" s="1"/>
  <c r="BS381" i="2"/>
  <c r="CH381" i="2" s="1"/>
  <c r="BS348" i="2"/>
  <c r="CH348" i="2" s="1"/>
  <c r="BS282" i="2"/>
  <c r="CH282" i="2" s="1"/>
  <c r="BS373" i="2"/>
  <c r="BS613" i="2"/>
  <c r="BS463" i="2"/>
  <c r="BS10" i="2"/>
  <c r="BS295" i="2"/>
  <c r="CH295" i="2" s="1"/>
  <c r="BS446" i="2"/>
  <c r="AW443" i="2"/>
  <c r="BS379" i="2"/>
  <c r="CH379" i="2" s="1"/>
  <c r="BS333" i="2"/>
  <c r="CJ333" i="2" s="1"/>
  <c r="BS211" i="2"/>
  <c r="CH211" i="2" s="1"/>
  <c r="BS434" i="2"/>
  <c r="CH434" i="2" s="1"/>
  <c r="BS157" i="2"/>
  <c r="CH157" i="2" s="1"/>
  <c r="CA622" i="2"/>
  <c r="BS66" i="2"/>
  <c r="CH66" i="2" s="1"/>
  <c r="BS161" i="2"/>
  <c r="BS260" i="2"/>
  <c r="BS608" i="2"/>
  <c r="BS144" i="2"/>
  <c r="CH144" i="2" s="1"/>
  <c r="BS177" i="2"/>
  <c r="CH177" i="2" s="1"/>
  <c r="BS247" i="2"/>
  <c r="CH247" i="2" s="1"/>
  <c r="BS393" i="2"/>
  <c r="CH393" i="2" s="1"/>
  <c r="BS432" i="2"/>
  <c r="CH432" i="2" s="1"/>
  <c r="BS154" i="2"/>
  <c r="CH154" i="2" s="1"/>
  <c r="BS133" i="2"/>
  <c r="CH133" i="2" s="1"/>
  <c r="BS577" i="2"/>
  <c r="BS274" i="2"/>
  <c r="BS58" i="2"/>
  <c r="CH58" i="2" s="1"/>
  <c r="BS341" i="2"/>
  <c r="CH341" i="2" s="1"/>
  <c r="BS196" i="2"/>
  <c r="CH196" i="2" s="1"/>
  <c r="CJ105" i="2"/>
  <c r="BS125" i="2"/>
  <c r="CH125" i="2" s="1"/>
  <c r="BS355" i="2"/>
  <c r="CH355" i="2" s="1"/>
  <c r="BS320" i="2"/>
  <c r="CJ320" i="2" s="1"/>
  <c r="BS291" i="2"/>
  <c r="BS114" i="2"/>
  <c r="CH114" i="2" s="1"/>
  <c r="BS82" i="2"/>
  <c r="CH82" i="2" s="1"/>
  <c r="BS450" i="2"/>
  <c r="CH450" i="2" s="1"/>
  <c r="BS473" i="2"/>
  <c r="CH473" i="2" s="1"/>
  <c r="BS488" i="2"/>
  <c r="CJ488" i="2" s="1"/>
  <c r="BS243" i="2"/>
  <c r="CH243" i="2" s="1"/>
  <c r="BS445" i="2"/>
  <c r="CH445" i="2" s="1"/>
  <c r="BS96" i="2"/>
  <c r="CH96" i="2" s="1"/>
  <c r="BS56" i="2"/>
  <c r="CH56" i="2" s="1"/>
  <c r="BY122" i="2"/>
  <c r="BX559" i="2"/>
  <c r="BY563" i="2"/>
  <c r="BV563" i="2"/>
  <c r="BW558" i="2"/>
  <c r="BV544" i="2"/>
  <c r="BS288" i="2"/>
  <c r="AY7" i="2"/>
  <c r="BW272" i="2"/>
  <c r="AY10" i="2"/>
  <c r="BY199" i="2"/>
  <c r="BL14" i="2"/>
  <c r="BJ18" i="2"/>
  <c r="BW600" i="2"/>
  <c r="BL25" i="2"/>
  <c r="BL27" i="2"/>
  <c r="AY29" i="2"/>
  <c r="BS607" i="2"/>
  <c r="BS602" i="2"/>
  <c r="BS407" i="2"/>
  <c r="BS207" i="2"/>
  <c r="BS409" i="2"/>
  <c r="CH409" i="2" s="1"/>
  <c r="BS422" i="2"/>
  <c r="CH422" i="2" s="1"/>
  <c r="BS503" i="2"/>
  <c r="CH503" i="2" s="1"/>
  <c r="BS571" i="2"/>
  <c r="BS138" i="2"/>
  <c r="CH138" i="2" s="1"/>
  <c r="BS159" i="2"/>
  <c r="BS180" i="2"/>
  <c r="BS237" i="2"/>
  <c r="CH237" i="2" s="1"/>
  <c r="BS150" i="2"/>
  <c r="CH150" i="2" s="1"/>
  <c r="BS371" i="2"/>
  <c r="CH371" i="2" s="1"/>
  <c r="BS108" i="2"/>
  <c r="CH108" i="2" s="1"/>
  <c r="CJ239" i="2"/>
  <c r="CA339" i="2"/>
  <c r="BY284" i="2"/>
  <c r="BX284" i="2"/>
  <c r="BX574" i="2"/>
  <c r="BW499" i="2"/>
  <c r="BX499" i="2"/>
  <c r="BW596" i="2"/>
  <c r="BY596" i="2"/>
  <c r="BV596" i="2"/>
  <c r="BY502" i="2"/>
  <c r="BX502" i="2"/>
  <c r="BW597" i="2"/>
  <c r="BV597" i="2"/>
  <c r="BX597" i="2"/>
  <c r="BY545" i="2"/>
  <c r="BW402" i="2"/>
  <c r="BV402" i="2"/>
  <c r="BW636" i="2"/>
  <c r="BY636" i="2"/>
  <c r="BV122" i="2"/>
  <c r="BX122" i="2"/>
  <c r="BW632" i="2"/>
  <c r="BY632" i="2"/>
  <c r="BX632" i="2"/>
  <c r="BY63" i="2"/>
  <c r="BX63" i="2"/>
  <c r="BY373" i="2"/>
  <c r="BV373" i="2"/>
  <c r="BX373" i="2"/>
  <c r="BX634" i="2"/>
  <c r="BW123" i="2"/>
  <c r="BV123" i="2"/>
  <c r="BX123" i="2"/>
  <c r="BY64" i="2"/>
  <c r="BW64" i="2"/>
  <c r="BX64" i="2"/>
  <c r="BX580" i="2"/>
  <c r="BY352" i="2"/>
  <c r="BV352" i="2"/>
  <c r="BW124" i="2"/>
  <c r="BX124" i="2"/>
  <c r="BV124" i="2"/>
  <c r="BX316" i="2"/>
  <c r="BW317" i="2"/>
  <c r="BX317" i="2"/>
  <c r="BW201" i="2"/>
  <c r="BX201" i="2"/>
  <c r="BV457" i="2"/>
  <c r="BV553" i="2"/>
  <c r="BY458" i="2"/>
  <c r="BX458" i="2"/>
  <c r="BV459" i="2"/>
  <c r="BX459" i="2"/>
  <c r="BW554" i="2"/>
  <c r="BW318" i="2"/>
  <c r="BX318" i="2"/>
  <c r="BV318" i="2"/>
  <c r="BX353" i="2"/>
  <c r="BV353" i="2"/>
  <c r="BY126" i="2"/>
  <c r="BX126" i="2"/>
  <c r="BV126" i="2"/>
  <c r="BV355" i="2"/>
  <c r="BW319" i="2"/>
  <c r="BX319" i="2"/>
  <c r="BV319" i="2"/>
  <c r="BJ3" i="2"/>
  <c r="AW3" i="2"/>
  <c r="BY406" i="2"/>
  <c r="BW406" i="2"/>
  <c r="BY320" i="2"/>
  <c r="BV320" i="2"/>
  <c r="BV321" i="2"/>
  <c r="BX127" i="2"/>
  <c r="BX549" i="2"/>
  <c r="BY462" i="2"/>
  <c r="BV462" i="2"/>
  <c r="BV142" i="2"/>
  <c r="BW515" i="2"/>
  <c r="BY515" i="2"/>
  <c r="BX515" i="2"/>
  <c r="BV515" i="2"/>
  <c r="BY612" i="2"/>
  <c r="BW557" i="2"/>
  <c r="BX557" i="2"/>
  <c r="BV557" i="2"/>
  <c r="BY562" i="2"/>
  <c r="BV562" i="2"/>
  <c r="BY611" i="2"/>
  <c r="BY560" i="2"/>
  <c r="BY65" i="2"/>
  <c r="BV65" i="2"/>
  <c r="BW538" i="2"/>
  <c r="BX538" i="2"/>
  <c r="BX509" i="2"/>
  <c r="BV509" i="2"/>
  <c r="BV149" i="2"/>
  <c r="BX149" i="2"/>
  <c r="BY546" i="2"/>
  <c r="BW546" i="2"/>
  <c r="BW517" i="2"/>
  <c r="BW136" i="2"/>
  <c r="BY136" i="2"/>
  <c r="BX136" i="2"/>
  <c r="BY482" i="2"/>
  <c r="BW482" i="2"/>
  <c r="BX482" i="2"/>
  <c r="BW66" i="2"/>
  <c r="BX542" i="2"/>
  <c r="BW504" i="2"/>
  <c r="BY504" i="2"/>
  <c r="BY559" i="2"/>
  <c r="BX563" i="2"/>
  <c r="BY322" i="2"/>
  <c r="BX137" i="2"/>
  <c r="BY5" i="2"/>
  <c r="AY5" i="2"/>
  <c r="BW262" i="2"/>
  <c r="CA262" i="2" s="1"/>
  <c r="BW222" i="2"/>
  <c r="BL6" i="2"/>
  <c r="AY6" i="2"/>
  <c r="BW7" i="2"/>
  <c r="BL7" i="2"/>
  <c r="BL8" i="2"/>
  <c r="AY8" i="2"/>
  <c r="BW240" i="2"/>
  <c r="BY277" i="2"/>
  <c r="BL9" i="2"/>
  <c r="AY9" i="2"/>
  <c r="BY10" i="2"/>
  <c r="BL10" i="2"/>
  <c r="BW278" i="2"/>
  <c r="BY276" i="2"/>
  <c r="BJ11" i="2"/>
  <c r="BL11" i="2"/>
  <c r="BW226" i="2"/>
  <c r="BY70" i="2"/>
  <c r="AY12" i="2"/>
  <c r="BW13" i="2"/>
  <c r="BL13" i="2"/>
  <c r="AY13" i="2"/>
  <c r="BW484" i="2"/>
  <c r="BY151" i="2"/>
  <c r="BW292" i="2"/>
  <c r="BY14" i="2"/>
  <c r="AY14" i="2"/>
  <c r="BJ15" i="2"/>
  <c r="BL15" i="2"/>
  <c r="BW73" i="2"/>
  <c r="BY17" i="2"/>
  <c r="BL17" i="2"/>
  <c r="AY18" i="2"/>
  <c r="BW202" i="2"/>
  <c r="AY19" i="2"/>
  <c r="BY255" i="2"/>
  <c r="BJ20" i="2"/>
  <c r="BL20" i="2"/>
  <c r="AY21" i="2"/>
  <c r="AY22" i="2"/>
  <c r="BJ23" i="2"/>
  <c r="AY23" i="2"/>
  <c r="BY253" i="2"/>
  <c r="BY204" i="2"/>
  <c r="BL24" i="2"/>
  <c r="BY294" i="2"/>
  <c r="AY25" i="2"/>
  <c r="BL26" i="2"/>
  <c r="BN26" i="2" s="1"/>
  <c r="AY27" i="2"/>
  <c r="BY28" i="2"/>
  <c r="BY295" i="2"/>
  <c r="BV114" i="2"/>
  <c r="BV375" i="2"/>
  <c r="BW166" i="2"/>
  <c r="BL476" i="2"/>
  <c r="CA363" i="2"/>
  <c r="AW5" i="2"/>
  <c r="BW548" i="2"/>
  <c r="BW631" i="2"/>
  <c r="AW588" i="2"/>
  <c r="AX228" i="2"/>
  <c r="BS547" i="2"/>
  <c r="CH547" i="2" s="1"/>
  <c r="BS579" i="2"/>
  <c r="CJ579" i="2" s="1"/>
  <c r="BS593" i="2"/>
  <c r="CH593" i="2" s="1"/>
  <c r="BS3" i="2"/>
  <c r="BS290" i="2"/>
  <c r="BS493" i="2"/>
  <c r="CH493" i="2" s="1"/>
  <c r="BS11" i="2"/>
  <c r="CH11" i="2" s="1"/>
  <c r="BS325" i="2"/>
  <c r="CJ325" i="2" s="1"/>
  <c r="BS72" i="2"/>
  <c r="CH72" i="2" s="1"/>
  <c r="BS18" i="2"/>
  <c r="BS163" i="2"/>
  <c r="CJ163" i="2" s="1"/>
  <c r="BV22" i="2"/>
  <c r="BS193" i="2"/>
  <c r="BS164" i="2"/>
  <c r="BS24" i="2"/>
  <c r="CH24" i="2" s="1"/>
  <c r="BS26" i="2"/>
  <c r="CI26" i="2" s="1"/>
  <c r="BS75" i="2"/>
  <c r="CH75" i="2" s="1"/>
  <c r="BS359" i="2"/>
  <c r="BS622" i="2"/>
  <c r="CH622" i="2" s="1"/>
  <c r="BS376" i="2"/>
  <c r="CH376" i="2" s="1"/>
  <c r="BS47" i="2"/>
  <c r="CH47" i="2" s="1"/>
  <c r="BS505" i="2"/>
  <c r="BS485" i="2"/>
  <c r="BS474" i="2"/>
  <c r="CH474" i="2" s="1"/>
  <c r="BS386" i="2"/>
  <c r="CH386" i="2" s="1"/>
  <c r="BS587" i="2"/>
  <c r="BS591" i="2"/>
  <c r="CH591" i="2" s="1"/>
  <c r="BS280" i="2"/>
  <c r="CH280" i="2" s="1"/>
  <c r="BS444" i="2"/>
  <c r="CH444" i="2" s="1"/>
  <c r="BS586" i="2"/>
  <c r="CH586" i="2" s="1"/>
  <c r="BS245" i="2"/>
  <c r="CH245" i="2" s="1"/>
  <c r="BS396" i="2"/>
  <c r="CH396" i="2" s="1"/>
  <c r="BS264" i="2"/>
  <c r="CH264" i="2" s="1"/>
  <c r="BS228" i="2"/>
  <c r="BS628" i="2"/>
  <c r="BS183" i="2"/>
  <c r="CH183" i="2" s="1"/>
  <c r="BS117" i="2"/>
  <c r="CH117" i="2" s="1"/>
  <c r="BS350" i="2"/>
  <c r="BS362" i="2"/>
  <c r="BS403" i="2"/>
  <c r="BS187" i="2"/>
  <c r="CH187" i="2" s="1"/>
  <c r="BS529" i="2"/>
  <c r="CH529" i="2" s="1"/>
  <c r="BS365" i="2"/>
  <c r="BS118" i="2"/>
  <c r="CH118" i="2" s="1"/>
  <c r="AW482" i="2"/>
  <c r="BS28" i="2"/>
  <c r="BS111" i="2"/>
  <c r="CH111" i="2" s="1"/>
  <c r="BS251" i="2"/>
  <c r="CH251" i="2" s="1"/>
  <c r="BS625" i="2"/>
  <c r="CH625" i="2" s="1"/>
  <c r="BS328" i="2"/>
  <c r="CH328" i="2" s="1"/>
  <c r="BS168" i="2"/>
  <c r="BJ210" i="2"/>
  <c r="BS257" i="2"/>
  <c r="CH257" i="2" s="1"/>
  <c r="BS511" i="2"/>
  <c r="BS477" i="2"/>
  <c r="CH477" i="2" s="1"/>
  <c r="BS85" i="2"/>
  <c r="BS498" i="2"/>
  <c r="BS97" i="2"/>
  <c r="CH97" i="2" s="1"/>
  <c r="BS363" i="2"/>
  <c r="CH363" i="2" s="1"/>
  <c r="BS525" i="2"/>
  <c r="BS630" i="2"/>
  <c r="BS545" i="2"/>
  <c r="BS68" i="2"/>
  <c r="CH68" i="2" s="1"/>
  <c r="BS494" i="2"/>
  <c r="CJ494" i="2" s="1"/>
  <c r="BS74" i="2"/>
  <c r="CH74" i="2" s="1"/>
  <c r="BS421" i="2"/>
  <c r="CH421" i="2" s="1"/>
  <c r="BS41" i="2"/>
  <c r="BS42" i="2"/>
  <c r="BS516" i="2"/>
  <c r="BS501" i="2"/>
  <c r="CH501" i="2" s="1"/>
  <c r="BS480" i="2"/>
  <c r="BS617" i="2"/>
  <c r="CH617" i="2" s="1"/>
  <c r="BS335" i="2"/>
  <c r="CH335" i="2" s="1"/>
  <c r="BS305" i="2"/>
  <c r="CH305" i="2" s="1"/>
  <c r="BS203" i="2"/>
  <c r="CH203" i="2" s="1"/>
  <c r="BS266" i="2"/>
  <c r="BS430" i="2"/>
  <c r="BS425" i="2"/>
  <c r="CH425" i="2" s="1"/>
  <c r="BS512" i="2"/>
  <c r="BS104" i="2"/>
  <c r="CH104" i="2" s="1"/>
  <c r="BY614" i="2"/>
  <c r="BW614" i="2"/>
  <c r="BJ614" i="2"/>
  <c r="BL614" i="2"/>
  <c r="BK614" i="2"/>
  <c r="BX614" i="2"/>
  <c r="AY614" i="2"/>
  <c r="BV614" i="2"/>
  <c r="AX614" i="2"/>
  <c r="BY61" i="2"/>
  <c r="BL61" i="2"/>
  <c r="BW61" i="2"/>
  <c r="AW61" i="2"/>
  <c r="BV61" i="2"/>
  <c r="BX61" i="2"/>
  <c r="AX61" i="2"/>
  <c r="AY61" i="2"/>
  <c r="BY67" i="2"/>
  <c r="BJ67" i="2"/>
  <c r="BW67" i="2"/>
  <c r="BL67" i="2"/>
  <c r="BK67" i="2"/>
  <c r="BX67" i="2"/>
  <c r="AX67" i="2"/>
  <c r="AY67" i="2"/>
  <c r="AW67" i="2"/>
  <c r="BV67" i="2"/>
  <c r="BW128" i="2"/>
  <c r="BY128" i="2"/>
  <c r="BJ128" i="2"/>
  <c r="BL128" i="2"/>
  <c r="AY128" i="2"/>
  <c r="BV128" i="2"/>
  <c r="AX128" i="2"/>
  <c r="BX128" i="2"/>
  <c r="AW128" i="2"/>
  <c r="BJ550" i="2"/>
  <c r="BY550" i="2"/>
  <c r="BW550" i="2"/>
  <c r="BL550" i="2"/>
  <c r="BX550" i="2"/>
  <c r="BV550" i="2"/>
  <c r="AX550" i="2"/>
  <c r="AY550" i="2"/>
  <c r="BK461" i="2"/>
  <c r="BJ461" i="2"/>
  <c r="BW461" i="2"/>
  <c r="BY461" i="2"/>
  <c r="AW461" i="2"/>
  <c r="BV461" i="2"/>
  <c r="AY461" i="2"/>
  <c r="BX461" i="2"/>
  <c r="BL4" i="2"/>
  <c r="BY4" i="2"/>
  <c r="BK4" i="2"/>
  <c r="BJ4" i="2"/>
  <c r="BW4" i="2"/>
  <c r="BV4" i="2"/>
  <c r="AY4" i="2"/>
  <c r="AW4" i="2"/>
  <c r="BX4" i="2"/>
  <c r="BW463" i="2"/>
  <c r="BY463" i="2"/>
  <c r="BJ463" i="2"/>
  <c r="BL463" i="2"/>
  <c r="BX463" i="2"/>
  <c r="AY463" i="2"/>
  <c r="BV463" i="2"/>
  <c r="AX463" i="2"/>
  <c r="AW463" i="2"/>
  <c r="BY551" i="2"/>
  <c r="BK551" i="2"/>
  <c r="BJ551" i="2"/>
  <c r="BW551" i="2"/>
  <c r="BL551" i="2"/>
  <c r="AY551" i="2"/>
  <c r="BV551" i="2"/>
  <c r="BX551" i="2"/>
  <c r="AW551" i="2"/>
  <c r="BY552" i="2"/>
  <c r="BW552" i="2"/>
  <c r="BK552" i="2"/>
  <c r="BX552" i="2"/>
  <c r="BV552" i="2"/>
  <c r="AY552" i="2"/>
  <c r="AW552" i="2"/>
  <c r="AX552" i="2"/>
  <c r="BY541" i="2"/>
  <c r="BW541" i="2"/>
  <c r="BJ541" i="2"/>
  <c r="BL541" i="2"/>
  <c r="BV541" i="2"/>
  <c r="BX541" i="2"/>
  <c r="AX541" i="2"/>
  <c r="AW541" i="2"/>
  <c r="AY541" i="2"/>
  <c r="BW364" i="2"/>
  <c r="BY364" i="2"/>
  <c r="BK364" i="2"/>
  <c r="BL364" i="2"/>
  <c r="BV364" i="2"/>
  <c r="CA364" i="2" s="1"/>
  <c r="BX364" i="2"/>
  <c r="AW364" i="2"/>
  <c r="AX364" i="2"/>
  <c r="AY364" i="2"/>
  <c r="BY556" i="2"/>
  <c r="BW556" i="2"/>
  <c r="BK556" i="2"/>
  <c r="BJ556" i="2"/>
  <c r="BL556" i="2"/>
  <c r="AW556" i="2"/>
  <c r="AY556" i="2"/>
  <c r="BX556" i="2"/>
  <c r="BV556" i="2"/>
  <c r="AX556" i="2"/>
  <c r="BY610" i="2"/>
  <c r="BW610" i="2"/>
  <c r="BK610" i="2"/>
  <c r="BJ610" i="2"/>
  <c r="BL610" i="2"/>
  <c r="BV610" i="2"/>
  <c r="CA610" i="2" s="1"/>
  <c r="BX610" i="2"/>
  <c r="AW610" i="2"/>
  <c r="AY610" i="2"/>
  <c r="AX610" i="2"/>
  <c r="BY357" i="2"/>
  <c r="BJ357" i="2"/>
  <c r="BW357" i="2"/>
  <c r="BK357" i="2"/>
  <c r="BX357" i="2"/>
  <c r="BV357" i="2"/>
  <c r="AW357" i="2"/>
  <c r="BY75" i="2"/>
  <c r="BJ75" i="2"/>
  <c r="BL75" i="2"/>
  <c r="BV75" i="2"/>
  <c r="BX75" i="2"/>
  <c r="AX75" i="2"/>
  <c r="BW115" i="2"/>
  <c r="BY115" i="2"/>
  <c r="BL115" i="2"/>
  <c r="BK115" i="2"/>
  <c r="BV115" i="2"/>
  <c r="BX115" i="2"/>
  <c r="AW115" i="2"/>
  <c r="BY296" i="2"/>
  <c r="BJ296" i="2"/>
  <c r="BL296" i="2"/>
  <c r="BK296" i="2"/>
  <c r="BX296" i="2"/>
  <c r="AX296" i="2"/>
  <c r="BV296" i="2"/>
  <c r="AY296" i="2"/>
  <c r="AW296" i="2"/>
  <c r="BL30" i="2"/>
  <c r="BW30" i="2"/>
  <c r="BJ30" i="2"/>
  <c r="BK30" i="2"/>
  <c r="AY30" i="2"/>
  <c r="AW30" i="2"/>
  <c r="BX30" i="2"/>
  <c r="BV30" i="2"/>
  <c r="BY297" i="2"/>
  <c r="BW297" i="2"/>
  <c r="BK297" i="2"/>
  <c r="BJ297" i="2"/>
  <c r="BV297" i="2"/>
  <c r="BX297" i="2"/>
  <c r="AW297" i="2"/>
  <c r="AY297" i="2"/>
  <c r="BW31" i="2"/>
  <c r="BY31" i="2"/>
  <c r="BL31" i="2"/>
  <c r="BJ31" i="2"/>
  <c r="BK31" i="2"/>
  <c r="AY31" i="2"/>
  <c r="AX31" i="2"/>
  <c r="AW31" i="2"/>
  <c r="BX31" i="2"/>
  <c r="BJ32" i="2"/>
  <c r="BL32" i="2"/>
  <c r="BW32" i="2"/>
  <c r="BK32" i="2"/>
  <c r="BY32" i="2"/>
  <c r="AY32" i="2"/>
  <c r="BX32" i="2"/>
  <c r="AW32" i="2"/>
  <c r="BV32" i="2"/>
  <c r="AX32" i="2"/>
  <c r="BY33" i="2"/>
  <c r="BL33" i="2"/>
  <c r="BW33" i="2"/>
  <c r="BJ33" i="2"/>
  <c r="BK33" i="2"/>
  <c r="BV33" i="2"/>
  <c r="BX33" i="2"/>
  <c r="AW33" i="2"/>
  <c r="AX33" i="2"/>
  <c r="BR33" i="2" s="1"/>
  <c r="AY33" i="2"/>
  <c r="BY298" i="2"/>
  <c r="BW298" i="2"/>
  <c r="BL298" i="2"/>
  <c r="BJ298" i="2"/>
  <c r="BK298" i="2"/>
  <c r="BV298" i="2"/>
  <c r="CA298" i="2" s="1"/>
  <c r="BX298" i="2"/>
  <c r="AX298" i="2"/>
  <c r="AY298" i="2"/>
  <c r="BW76" i="2"/>
  <c r="BL76" i="2"/>
  <c r="BY76" i="2"/>
  <c r="BJ76" i="2"/>
  <c r="BX76" i="2"/>
  <c r="BV76" i="2"/>
  <c r="AX76" i="2"/>
  <c r="BL34" i="2"/>
  <c r="BJ34" i="2"/>
  <c r="BY34" i="2"/>
  <c r="BW34" i="2"/>
  <c r="BK34" i="2"/>
  <c r="AY34" i="2"/>
  <c r="BX34" i="2"/>
  <c r="BV34" i="2"/>
  <c r="CA34" i="2" s="1"/>
  <c r="AW34" i="2"/>
  <c r="AX34" i="2"/>
  <c r="BL35" i="2"/>
  <c r="BW35" i="2"/>
  <c r="BY35" i="2"/>
  <c r="BJ35" i="2"/>
  <c r="BK35" i="2"/>
  <c r="AY35" i="2"/>
  <c r="AW35" i="2"/>
  <c r="BX35" i="2"/>
  <c r="AX35" i="2"/>
  <c r="BV35" i="2"/>
  <c r="BK601" i="2"/>
  <c r="BW601" i="2"/>
  <c r="BY601" i="2"/>
  <c r="BJ601" i="2"/>
  <c r="BV601" i="2"/>
  <c r="BX601" i="2"/>
  <c r="AW601" i="2"/>
  <c r="AY601" i="2"/>
  <c r="BW36" i="2"/>
  <c r="BJ36" i="2"/>
  <c r="BY36" i="2"/>
  <c r="BK36" i="2"/>
  <c r="AW36" i="2"/>
  <c r="BX36" i="2"/>
  <c r="BV36" i="2"/>
  <c r="BY624" i="2"/>
  <c r="BW624" i="2"/>
  <c r="BL624" i="2"/>
  <c r="BK624" i="2"/>
  <c r="BJ624" i="2"/>
  <c r="BV624" i="2"/>
  <c r="BX624" i="2"/>
  <c r="AX624" i="2"/>
  <c r="AY624" i="2"/>
  <c r="AW624" i="2"/>
  <c r="BW111" i="2"/>
  <c r="BY111" i="2"/>
  <c r="BK111" i="2"/>
  <c r="BJ111" i="2"/>
  <c r="BL111" i="2"/>
  <c r="BV111" i="2"/>
  <c r="AY111" i="2"/>
  <c r="AX111" i="2"/>
  <c r="BX111" i="2"/>
  <c r="BY606" i="2"/>
  <c r="BW606" i="2"/>
  <c r="BJ606" i="2"/>
  <c r="BL606" i="2"/>
  <c r="BK606" i="2"/>
  <c r="BX606" i="2"/>
  <c r="BV606" i="2"/>
  <c r="AX606" i="2"/>
  <c r="AY606" i="2"/>
  <c r="AW606" i="2"/>
  <c r="BK77" i="2"/>
  <c r="BL77" i="2"/>
  <c r="BW77" i="2"/>
  <c r="BY77" i="2"/>
  <c r="BX77" i="2"/>
  <c r="AY77" i="2"/>
  <c r="AW77" i="2"/>
  <c r="AX77" i="2"/>
  <c r="BW598" i="2"/>
  <c r="BY598" i="2"/>
  <c r="BK598" i="2"/>
  <c r="BJ598" i="2"/>
  <c r="BX598" i="2"/>
  <c r="AY598" i="2"/>
  <c r="BV598" i="2"/>
  <c r="AX598" i="2"/>
  <c r="AW598" i="2"/>
  <c r="BY189" i="2"/>
  <c r="BW189" i="2"/>
  <c r="BK189" i="2"/>
  <c r="BJ189" i="2"/>
  <c r="BL189" i="2"/>
  <c r="BV189" i="2"/>
  <c r="CA189" i="2" s="1"/>
  <c r="AW189" i="2"/>
  <c r="AY189" i="2"/>
  <c r="AX189" i="2"/>
  <c r="BX189" i="2"/>
  <c r="BW603" i="2"/>
  <c r="BY603" i="2"/>
  <c r="BJ603" i="2"/>
  <c r="BL603" i="2"/>
  <c r="BK603" i="2"/>
  <c r="BX603" i="2"/>
  <c r="BV603" i="2"/>
  <c r="AX603" i="2"/>
  <c r="AW603" i="2"/>
  <c r="BY227" i="2"/>
  <c r="BW227" i="2"/>
  <c r="BK227" i="2"/>
  <c r="BL227" i="2"/>
  <c r="AW227" i="2"/>
  <c r="BX227" i="2"/>
  <c r="AY227" i="2"/>
  <c r="BV227" i="2"/>
  <c r="BW607" i="2"/>
  <c r="BL607" i="2"/>
  <c r="BY607" i="2"/>
  <c r="BJ607" i="2"/>
  <c r="BX607" i="2"/>
  <c r="BV607" i="2"/>
  <c r="AX607" i="2"/>
  <c r="AW607" i="2"/>
  <c r="AY607" i="2"/>
  <c r="BY242" i="2"/>
  <c r="BK242" i="2"/>
  <c r="BW242" i="2"/>
  <c r="AW242" i="2"/>
  <c r="BV242" i="2"/>
  <c r="BX242" i="2"/>
  <c r="BW608" i="2"/>
  <c r="BY608" i="2"/>
  <c r="BL608" i="2"/>
  <c r="BX608" i="2"/>
  <c r="BV608" i="2"/>
  <c r="AX608" i="2"/>
  <c r="AY608" i="2"/>
  <c r="AW608" i="2"/>
  <c r="BY152" i="2"/>
  <c r="BW152" i="2"/>
  <c r="BK152" i="2"/>
  <c r="BX152" i="2"/>
  <c r="AW152" i="2"/>
  <c r="AY152" i="2"/>
  <c r="BY599" i="2"/>
  <c r="BW599" i="2"/>
  <c r="BL599" i="2"/>
  <c r="BJ599" i="2"/>
  <c r="BK599" i="2"/>
  <c r="BV599" i="2"/>
  <c r="BX599" i="2"/>
  <c r="AX599" i="2"/>
  <c r="BY144" i="2"/>
  <c r="BW144" i="2"/>
  <c r="BK144" i="2"/>
  <c r="BJ144" i="2"/>
  <c r="BL144" i="2"/>
  <c r="BV144" i="2"/>
  <c r="CA144" i="2" s="1"/>
  <c r="AW144" i="2"/>
  <c r="AY144" i="2"/>
  <c r="BW605" i="2"/>
  <c r="BY605" i="2"/>
  <c r="BJ605" i="2"/>
  <c r="BL605" i="2"/>
  <c r="BV605" i="2"/>
  <c r="CA605" i="2" s="1"/>
  <c r="BX605" i="2"/>
  <c r="AX605" i="2"/>
  <c r="AW605" i="2"/>
  <c r="BK78" i="2"/>
  <c r="BW78" i="2"/>
  <c r="BJ78" i="2"/>
  <c r="BX78" i="2"/>
  <c r="AW78" i="2"/>
  <c r="AY78" i="2"/>
  <c r="BW79" i="2"/>
  <c r="BY79" i="2"/>
  <c r="BK79" i="2"/>
  <c r="BL79" i="2"/>
  <c r="BV79" i="2"/>
  <c r="CA79" i="2" s="1"/>
  <c r="BX79" i="2"/>
  <c r="AW79" i="2"/>
  <c r="AY79" i="2"/>
  <c r="AX79" i="2"/>
  <c r="BY165" i="2"/>
  <c r="BW165" i="2"/>
  <c r="BK165" i="2"/>
  <c r="BL165" i="2"/>
  <c r="AW165" i="2"/>
  <c r="AY165" i="2"/>
  <c r="AX165" i="2"/>
  <c r="BX165" i="2"/>
  <c r="BY604" i="2"/>
  <c r="BW604" i="2"/>
  <c r="BJ604" i="2"/>
  <c r="BL604" i="2"/>
  <c r="BV604" i="2"/>
  <c r="BX604" i="2"/>
  <c r="AY604" i="2"/>
  <c r="AW604" i="2"/>
  <c r="BY200" i="2"/>
  <c r="BK200" i="2"/>
  <c r="BW200" i="2"/>
  <c r="BL200" i="2"/>
  <c r="BX200" i="2"/>
  <c r="AW200" i="2"/>
  <c r="AY200" i="2"/>
  <c r="AX200" i="2"/>
  <c r="BW602" i="2"/>
  <c r="BJ602" i="2"/>
  <c r="BY602" i="2"/>
  <c r="BL602" i="2"/>
  <c r="BX602" i="2"/>
  <c r="BV602" i="2"/>
  <c r="AX602" i="2"/>
  <c r="AY602" i="2"/>
  <c r="BY80" i="2"/>
  <c r="BW80" i="2"/>
  <c r="BK80" i="2"/>
  <c r="BL80" i="2"/>
  <c r="BJ80" i="2"/>
  <c r="BX80" i="2"/>
  <c r="AW80" i="2"/>
  <c r="AY80" i="2"/>
  <c r="BV80" i="2"/>
  <c r="BW153" i="2"/>
  <c r="BY153" i="2"/>
  <c r="BK153" i="2"/>
  <c r="BJ153" i="2"/>
  <c r="BL153" i="2"/>
  <c r="BV153" i="2"/>
  <c r="BX153" i="2"/>
  <c r="AW153" i="2"/>
  <c r="AX153" i="2"/>
  <c r="AY153" i="2"/>
  <c r="BY407" i="2"/>
  <c r="BW407" i="2"/>
  <c r="BK407" i="2"/>
  <c r="BJ407" i="2"/>
  <c r="BL407" i="2"/>
  <c r="AW407" i="2"/>
  <c r="BX407" i="2"/>
  <c r="AY407" i="2"/>
  <c r="BY207" i="2"/>
  <c r="BW207" i="2"/>
  <c r="BK207" i="2"/>
  <c r="BJ207" i="2"/>
  <c r="BX207" i="2"/>
  <c r="BV207" i="2"/>
  <c r="AW207" i="2"/>
  <c r="AY207" i="2"/>
  <c r="AX207" i="2"/>
  <c r="BW251" i="2"/>
  <c r="BJ251" i="2"/>
  <c r="BL251" i="2"/>
  <c r="BY251" i="2"/>
  <c r="BV251" i="2"/>
  <c r="CA251" i="2" s="1"/>
  <c r="BX251" i="2"/>
  <c r="AW251" i="2"/>
  <c r="AY251" i="2"/>
  <c r="BY326" i="2"/>
  <c r="BW326" i="2"/>
  <c r="BK326" i="2"/>
  <c r="BJ326" i="2"/>
  <c r="BV326" i="2"/>
  <c r="BX326" i="2"/>
  <c r="AW326" i="2"/>
  <c r="AY326" i="2"/>
  <c r="BW359" i="2"/>
  <c r="BY359" i="2"/>
  <c r="BK359" i="2"/>
  <c r="BJ359" i="2"/>
  <c r="BL359" i="2"/>
  <c r="BX359" i="2"/>
  <c r="AW359" i="2"/>
  <c r="AY359" i="2"/>
  <c r="BY516" i="2"/>
  <c r="BW516" i="2"/>
  <c r="BJ516" i="2"/>
  <c r="BL516" i="2"/>
  <c r="BX516" i="2"/>
  <c r="BV516" i="2"/>
  <c r="AX516" i="2"/>
  <c r="AW516" i="2"/>
  <c r="AY516" i="2"/>
  <c r="BW567" i="2"/>
  <c r="BY567" i="2"/>
  <c r="BK567" i="2"/>
  <c r="BL567" i="2"/>
  <c r="BV567" i="2"/>
  <c r="CA567" i="2" s="1"/>
  <c r="AY567" i="2"/>
  <c r="BX567" i="2"/>
  <c r="AW567" i="2"/>
  <c r="AX567" i="2"/>
  <c r="BY496" i="2"/>
  <c r="BW496" i="2"/>
  <c r="BK496" i="2"/>
  <c r="BL496" i="2"/>
  <c r="BV496" i="2"/>
  <c r="AY496" i="2"/>
  <c r="AW496" i="2"/>
  <c r="BX496" i="2"/>
  <c r="AX496" i="2"/>
  <c r="BW422" i="2"/>
  <c r="BY422" i="2"/>
  <c r="BK422" i="2"/>
  <c r="BV422" i="2"/>
  <c r="BX422" i="2"/>
  <c r="AW422" i="2"/>
  <c r="AX422" i="2"/>
  <c r="BW473" i="2"/>
  <c r="BY473" i="2"/>
  <c r="BK473" i="2"/>
  <c r="BL473" i="2"/>
  <c r="BX473" i="2"/>
  <c r="BV473" i="2"/>
  <c r="AW473" i="2"/>
  <c r="AY473" i="2"/>
  <c r="AX473" i="2"/>
  <c r="CJ481" i="2"/>
  <c r="BW479" i="2"/>
  <c r="BY479" i="2"/>
  <c r="BK479" i="2"/>
  <c r="BX479" i="2"/>
  <c r="BV479" i="2"/>
  <c r="AW479" i="2"/>
  <c r="AY479" i="2"/>
  <c r="BW477" i="2"/>
  <c r="BY477" i="2"/>
  <c r="BK477" i="2"/>
  <c r="BX477" i="2"/>
  <c r="BV477" i="2"/>
  <c r="AY477" i="2"/>
  <c r="AX477" i="2"/>
  <c r="AW477" i="2"/>
  <c r="BY478" i="2"/>
  <c r="BW478" i="2"/>
  <c r="BK478" i="2"/>
  <c r="BJ478" i="2"/>
  <c r="BL478" i="2"/>
  <c r="BX478" i="2"/>
  <c r="BV478" i="2"/>
  <c r="AY478" i="2"/>
  <c r="AX478" i="2"/>
  <c r="AW478" i="2"/>
  <c r="BW486" i="2"/>
  <c r="BY486" i="2"/>
  <c r="BK486" i="2"/>
  <c r="BL486" i="2"/>
  <c r="BX486" i="2"/>
  <c r="BV486" i="2"/>
  <c r="AW486" i="2"/>
  <c r="BW155" i="2"/>
  <c r="BY155" i="2"/>
  <c r="BK155" i="2"/>
  <c r="BJ155" i="2"/>
  <c r="BV155" i="2"/>
  <c r="BX155" i="2"/>
  <c r="AW155" i="2"/>
  <c r="BY85" i="2"/>
  <c r="BW85" i="2"/>
  <c r="BK85" i="2"/>
  <c r="BL85" i="2"/>
  <c r="BV85" i="2"/>
  <c r="BX85" i="2"/>
  <c r="AW85" i="2"/>
  <c r="AY85" i="2"/>
  <c r="BW86" i="2"/>
  <c r="BY86" i="2"/>
  <c r="BK86" i="2"/>
  <c r="BL86" i="2"/>
  <c r="BV86" i="2"/>
  <c r="CA86" i="2" s="1"/>
  <c r="BX86" i="2"/>
  <c r="AW86" i="2"/>
  <c r="AY86" i="2"/>
  <c r="AX86" i="2"/>
  <c r="BY87" i="2"/>
  <c r="BW87" i="2"/>
  <c r="BK87" i="2"/>
  <c r="BX87" i="2"/>
  <c r="AW87" i="2"/>
  <c r="BV87" i="2"/>
  <c r="AY87" i="2"/>
  <c r="BY49" i="2"/>
  <c r="BL49" i="2"/>
  <c r="BJ49" i="2"/>
  <c r="BW49" i="2"/>
  <c r="AY49" i="2"/>
  <c r="BX49" i="2"/>
  <c r="BV49" i="2"/>
  <c r="AW49" i="2"/>
  <c r="AX49" i="2"/>
  <c r="BW498" i="2"/>
  <c r="BY498" i="2"/>
  <c r="BJ498" i="2"/>
  <c r="BL498" i="2"/>
  <c r="BK498" i="2"/>
  <c r="BV498" i="2"/>
  <c r="AX498" i="2"/>
  <c r="BX498" i="2"/>
  <c r="AY498" i="2"/>
  <c r="AW498" i="2"/>
  <c r="BY487" i="2"/>
  <c r="BW487" i="2"/>
  <c r="BJ487" i="2"/>
  <c r="BL487" i="2"/>
  <c r="BK487" i="2"/>
  <c r="BX487" i="2"/>
  <c r="BV487" i="2"/>
  <c r="AX487" i="2"/>
  <c r="AW487" i="2"/>
  <c r="BY488" i="2"/>
  <c r="BW488" i="2"/>
  <c r="BJ488" i="2"/>
  <c r="BL488" i="2"/>
  <c r="BK488" i="2"/>
  <c r="BX488" i="2"/>
  <c r="BV488" i="2"/>
  <c r="AX488" i="2"/>
  <c r="BW489" i="2"/>
  <c r="BY489" i="2"/>
  <c r="BJ489" i="2"/>
  <c r="BL489" i="2"/>
  <c r="BK489" i="2"/>
  <c r="BX489" i="2"/>
  <c r="BV489" i="2"/>
  <c r="AY489" i="2"/>
  <c r="AX489" i="2"/>
  <c r="BW490" i="2"/>
  <c r="BY490" i="2"/>
  <c r="BJ490" i="2"/>
  <c r="BX490" i="2"/>
  <c r="BV490" i="2"/>
  <c r="AX490" i="2"/>
  <c r="AY490" i="2"/>
  <c r="BW491" i="2"/>
  <c r="BY491" i="2"/>
  <c r="BJ491" i="2"/>
  <c r="BL491" i="2"/>
  <c r="BK491" i="2"/>
  <c r="BV491" i="2"/>
  <c r="BX491" i="2"/>
  <c r="AX491" i="2"/>
  <c r="BW618" i="2"/>
  <c r="BY618" i="2"/>
  <c r="BJ618" i="2"/>
  <c r="BL618" i="2"/>
  <c r="BX618" i="2"/>
  <c r="BV618" i="2"/>
  <c r="AX618" i="2"/>
  <c r="BY279" i="2"/>
  <c r="BW279" i="2"/>
  <c r="BJ279" i="2"/>
  <c r="BL279" i="2"/>
  <c r="BX279" i="2"/>
  <c r="BV279" i="2"/>
  <c r="AW279" i="2"/>
  <c r="AY279" i="2"/>
  <c r="AX279" i="2"/>
  <c r="BW410" i="2"/>
  <c r="BY410" i="2"/>
  <c r="BJ410" i="2"/>
  <c r="BL410" i="2"/>
  <c r="BV410" i="2"/>
  <c r="CA410" i="2" s="1"/>
  <c r="AX410" i="2"/>
  <c r="BX410" i="2"/>
  <c r="AY410" i="2"/>
  <c r="BY88" i="2"/>
  <c r="BW88" i="2"/>
  <c r="BJ88" i="2"/>
  <c r="BL88" i="2"/>
  <c r="BX88" i="2"/>
  <c r="AX88" i="2"/>
  <c r="AW88" i="2"/>
  <c r="BY530" i="2"/>
  <c r="BW530" i="2"/>
  <c r="BJ530" i="2"/>
  <c r="BK530" i="2"/>
  <c r="BL530" i="2"/>
  <c r="BX530" i="2"/>
  <c r="BV530" i="2"/>
  <c r="AX530" i="2"/>
  <c r="BW456" i="2"/>
  <c r="BY456" i="2"/>
  <c r="BJ456" i="2"/>
  <c r="BL456" i="2"/>
  <c r="BK456" i="2"/>
  <c r="BV456" i="2"/>
  <c r="BX456" i="2"/>
  <c r="AW456" i="2"/>
  <c r="AY456" i="2"/>
  <c r="BY280" i="2"/>
  <c r="BW280" i="2"/>
  <c r="BJ280" i="2"/>
  <c r="BK280" i="2"/>
  <c r="BV280" i="2"/>
  <c r="BX280" i="2"/>
  <c r="AX280" i="2"/>
  <c r="AW280" i="2"/>
  <c r="AY280" i="2"/>
  <c r="BW243" i="2"/>
  <c r="BY243" i="2"/>
  <c r="BJ243" i="2"/>
  <c r="BL243" i="2"/>
  <c r="BK243" i="2"/>
  <c r="BV243" i="2"/>
  <c r="BX243" i="2"/>
  <c r="AX243" i="2"/>
  <c r="BW281" i="2"/>
  <c r="BY281" i="2"/>
  <c r="BJ281" i="2"/>
  <c r="BL281" i="2"/>
  <c r="BK281" i="2"/>
  <c r="BX281" i="2"/>
  <c r="AX281" i="2"/>
  <c r="BY452" i="2"/>
  <c r="BW452" i="2"/>
  <c r="BJ452" i="2"/>
  <c r="BL452" i="2"/>
  <c r="CJ195" i="2"/>
  <c r="CH195" i="2"/>
  <c r="CJ387" i="2"/>
  <c r="BX452" i="2"/>
  <c r="BV452" i="2"/>
  <c r="BW89" i="2"/>
  <c r="BY89" i="2"/>
  <c r="BJ89" i="2"/>
  <c r="BV89" i="2"/>
  <c r="BX89" i="2"/>
  <c r="AX89" i="2"/>
  <c r="BY90" i="2"/>
  <c r="BW90" i="2"/>
  <c r="BJ90" i="2"/>
  <c r="BL90" i="2"/>
  <c r="BX90" i="2"/>
  <c r="BV90" i="2"/>
  <c r="AX90" i="2"/>
  <c r="BY445" i="2"/>
  <c r="BW445" i="2"/>
  <c r="BJ445" i="2"/>
  <c r="BX445" i="2"/>
  <c r="BV445" i="2"/>
  <c r="AX445" i="2"/>
  <c r="BW133" i="2"/>
  <c r="BY133" i="2"/>
  <c r="BJ133" i="2"/>
  <c r="BL133" i="2"/>
  <c r="BX133" i="2"/>
  <c r="BV133" i="2"/>
  <c r="BW444" i="2"/>
  <c r="BY444" i="2"/>
  <c r="BJ444" i="2"/>
  <c r="BV444" i="2"/>
  <c r="BX444" i="2"/>
  <c r="AX444" i="2"/>
  <c r="BW91" i="2"/>
  <c r="BJ91" i="2"/>
  <c r="BY91" i="2"/>
  <c r="BL91" i="2"/>
  <c r="BV91" i="2"/>
  <c r="BX91" i="2"/>
  <c r="AX91" i="2"/>
  <c r="BW443" i="2"/>
  <c r="BY443" i="2"/>
  <c r="BJ443" i="2"/>
  <c r="BX443" i="2"/>
  <c r="BV443" i="2"/>
  <c r="AX443" i="2"/>
  <c r="BY92" i="2"/>
  <c r="BW92" i="2"/>
  <c r="BJ92" i="2"/>
  <c r="BL92" i="2"/>
  <c r="BX92" i="2"/>
  <c r="BV92" i="2"/>
  <c r="CA92" i="2" s="1"/>
  <c r="BW93" i="2"/>
  <c r="BY93" i="2"/>
  <c r="BJ93" i="2"/>
  <c r="BV93" i="2"/>
  <c r="BX93" i="2"/>
  <c r="AX93" i="2"/>
  <c r="BY480" i="2"/>
  <c r="BW480" i="2"/>
  <c r="BJ480" i="2"/>
  <c r="BL480" i="2"/>
  <c r="BX480" i="2"/>
  <c r="AX480" i="2"/>
  <c r="BV480" i="2"/>
  <c r="AX333" i="2"/>
  <c r="BV333" i="2"/>
  <c r="BX333" i="2"/>
  <c r="AY333" i="2"/>
  <c r="BW275" i="2"/>
  <c r="BY275" i="2"/>
  <c r="BK275" i="2"/>
  <c r="BX275" i="2"/>
  <c r="BV275" i="2"/>
  <c r="AY275" i="2"/>
  <c r="BW617" i="2"/>
  <c r="BK617" i="2"/>
  <c r="BY617" i="2"/>
  <c r="BV617" i="2"/>
  <c r="BX617" i="2"/>
  <c r="AW617" i="2"/>
  <c r="BW526" i="2"/>
  <c r="BY526" i="2"/>
  <c r="BL526" i="2"/>
  <c r="AW526" i="2"/>
  <c r="BX526" i="2"/>
  <c r="BV526" i="2"/>
  <c r="BW390" i="2"/>
  <c r="BY390" i="2"/>
  <c r="BV390" i="2"/>
  <c r="BX390" i="2"/>
  <c r="AY390" i="2"/>
  <c r="BY62" i="2"/>
  <c r="BW62" i="2"/>
  <c r="BV62" i="2"/>
  <c r="BX62" i="2"/>
  <c r="BY235" i="2"/>
  <c r="BW235" i="2"/>
  <c r="BX235" i="2"/>
  <c r="BV235" i="2"/>
  <c r="AY235" i="2"/>
  <c r="BW518" i="2"/>
  <c r="BY518" i="2"/>
  <c r="BL518" i="2"/>
  <c r="BX518" i="2"/>
  <c r="BV518" i="2"/>
  <c r="BW224" i="2"/>
  <c r="BY224" i="2"/>
  <c r="BX224" i="2"/>
  <c r="BV224" i="2"/>
  <c r="AY224" i="2"/>
  <c r="BY238" i="2"/>
  <c r="BW238" i="2"/>
  <c r="BV238" i="2"/>
  <c r="BX238" i="2"/>
  <c r="BY219" i="2"/>
  <c r="BW219" i="2"/>
  <c r="BV219" i="2"/>
  <c r="AY219" i="2"/>
  <c r="BY529" i="2"/>
  <c r="BW529" i="2"/>
  <c r="BX529" i="2"/>
  <c r="BV529" i="2"/>
  <c r="AY529" i="2"/>
  <c r="BW521" i="2"/>
  <c r="BY521" i="2"/>
  <c r="BL521" i="2"/>
  <c r="BV521" i="2"/>
  <c r="BX521" i="2"/>
  <c r="BY371" i="2"/>
  <c r="BW371" i="2"/>
  <c r="BV371" i="2"/>
  <c r="BX371" i="2"/>
  <c r="BY148" i="2"/>
  <c r="BW148" i="2"/>
  <c r="BX148" i="2"/>
  <c r="BV148" i="2"/>
  <c r="AY148" i="2"/>
  <c r="BW134" i="2"/>
  <c r="BY134" i="2"/>
  <c r="BX134" i="2"/>
  <c r="BV134" i="2"/>
  <c r="AY134" i="2"/>
  <c r="BW158" i="2"/>
  <c r="BY158" i="2"/>
  <c r="BV158" i="2"/>
  <c r="BX158" i="2"/>
  <c r="AY158" i="2"/>
  <c r="BW110" i="2"/>
  <c r="BY110" i="2"/>
  <c r="BL110" i="2"/>
  <c r="BV110" i="2"/>
  <c r="BX110" i="2"/>
  <c r="BW313" i="2"/>
  <c r="BY313" i="2"/>
  <c r="BX313" i="2"/>
  <c r="BV313" i="2"/>
  <c r="BY513" i="2"/>
  <c r="BW513" i="2"/>
  <c r="BX513" i="2"/>
  <c r="BV513" i="2"/>
  <c r="AY513" i="2"/>
  <c r="BW383" i="2"/>
  <c r="BY383" i="2"/>
  <c r="BL383" i="2"/>
  <c r="BV383" i="2"/>
  <c r="BX383" i="2"/>
  <c r="BW271" i="2"/>
  <c r="BY271" i="2"/>
  <c r="BL271" i="2"/>
  <c r="BV271" i="2"/>
  <c r="BX271" i="2"/>
  <c r="BY314" i="2"/>
  <c r="BW314" i="2"/>
  <c r="BX314" i="2"/>
  <c r="BV314" i="2"/>
  <c r="BY451" i="2"/>
  <c r="BW451" i="2"/>
  <c r="BL451" i="2"/>
  <c r="BX451" i="2"/>
  <c r="BV451" i="2"/>
  <c r="BW531" i="2"/>
  <c r="BY531" i="2"/>
  <c r="BV531" i="2"/>
  <c r="BX531" i="2"/>
  <c r="BK91" i="2"/>
  <c r="BK445" i="2"/>
  <c r="AY444" i="2"/>
  <c r="BK62" i="2"/>
  <c r="BL134" i="2"/>
  <c r="BK390" i="2"/>
  <c r="AW90" i="2"/>
  <c r="AY452" i="2"/>
  <c r="BL617" i="2"/>
  <c r="BL314" i="2"/>
  <c r="AX92" i="2"/>
  <c r="AW275" i="2"/>
  <c r="BL445" i="2"/>
  <c r="BK90" i="2"/>
  <c r="AX224" i="2"/>
  <c r="BK133" i="2"/>
  <c r="AW521" i="2"/>
  <c r="BJ521" i="2"/>
  <c r="AX617" i="2"/>
  <c r="AW480" i="2"/>
  <c r="BJ134" i="2"/>
  <c r="BL390" i="2"/>
  <c r="AY92" i="2"/>
  <c r="BJ110" i="2"/>
  <c r="AY133" i="2"/>
  <c r="BK89" i="2"/>
  <c r="AW452" i="2"/>
  <c r="BJ617" i="2"/>
  <c r="BL313" i="2"/>
  <c r="AY371" i="2"/>
  <c r="AY617" i="2"/>
  <c r="AX133" i="2"/>
  <c r="BL93" i="2"/>
  <c r="BL89" i="2"/>
  <c r="AX235" i="2"/>
  <c r="BP104" i="2"/>
  <c r="BK148" i="2"/>
  <c r="BL238" i="2"/>
  <c r="AW62" i="2"/>
  <c r="AW238" i="2"/>
  <c r="AY93" i="2"/>
  <c r="AY89" i="2"/>
  <c r="AX521" i="2"/>
  <c r="BJ62" i="2"/>
  <c r="AX275" i="2"/>
  <c r="BK93" i="2"/>
  <c r="BK134" i="2"/>
  <c r="AW92" i="2"/>
  <c r="AW390" i="2"/>
  <c r="BL275" i="2"/>
  <c r="AY238" i="2"/>
  <c r="AW333" i="2"/>
  <c r="AX452" i="2"/>
  <c r="BL443" i="2"/>
  <c r="BX219" i="2"/>
  <c r="CA467" i="2"/>
  <c r="CA379" i="2"/>
  <c r="AY499" i="2"/>
  <c r="BX539" i="2"/>
  <c r="AW406" i="2"/>
  <c r="BX406" i="2"/>
  <c r="BW320" i="2"/>
  <c r="BW127" i="2"/>
  <c r="BW142" i="2"/>
  <c r="BX612" i="2"/>
  <c r="BY615" i="2"/>
  <c r="BW611" i="2"/>
  <c r="BW560" i="2"/>
  <c r="BY630" i="2"/>
  <c r="BV630" i="2"/>
  <c r="BW120" i="2"/>
  <c r="BY578" i="2"/>
  <c r="BV578" i="2"/>
  <c r="BW282" i="2"/>
  <c r="BX282" i="2"/>
  <c r="BY351" i="2"/>
  <c r="BV351" i="2"/>
  <c r="CA351" i="2" s="1"/>
  <c r="BV121" i="2"/>
  <c r="BY579" i="2"/>
  <c r="BV579" i="2"/>
  <c r="BY572" i="2"/>
  <c r="BY283" i="2"/>
  <c r="BW594" i="2"/>
  <c r="BV284" i="2"/>
  <c r="BY593" i="2"/>
  <c r="BS120" i="2"/>
  <c r="BJ351" i="2"/>
  <c r="BS573" i="2"/>
  <c r="CH573" i="2" s="1"/>
  <c r="BS574" i="2"/>
  <c r="BS539" i="2"/>
  <c r="AW614" i="2"/>
  <c r="BS614" i="2"/>
  <c r="AX494" i="2"/>
  <c r="BJ405" i="2"/>
  <c r="BL295" i="2"/>
  <c r="BS418" i="2"/>
  <c r="BS522" i="2"/>
  <c r="AX198" i="2"/>
  <c r="BJ195" i="2"/>
  <c r="BK345" i="2"/>
  <c r="BL124" i="2"/>
  <c r="AW136" i="2"/>
  <c r="AX368" i="2"/>
  <c r="AY400" i="2"/>
  <c r="BK47" i="2"/>
  <c r="BK247" i="2"/>
  <c r="AW589" i="2"/>
  <c r="AW139" i="2"/>
  <c r="AW522" i="2"/>
  <c r="AY597" i="2"/>
  <c r="AW634" i="2"/>
  <c r="BJ64" i="2"/>
  <c r="BS64" i="2"/>
  <c r="BS201" i="2"/>
  <c r="CJ201" i="2" s="1"/>
  <c r="BS515" i="2"/>
  <c r="AW65" i="2"/>
  <c r="AW564" i="2"/>
  <c r="BS289" i="2"/>
  <c r="BJ218" i="2"/>
  <c r="BL102" i="2"/>
  <c r="BS526" i="2"/>
  <c r="BS389" i="2"/>
  <c r="CH389" i="2" s="1"/>
  <c r="BS558" i="2"/>
  <c r="AY222" i="2"/>
  <c r="BS222" i="2"/>
  <c r="BS261" i="2"/>
  <c r="BS220" i="2"/>
  <c r="BS277" i="2"/>
  <c r="CH277" i="2" s="1"/>
  <c r="BS483" i="2"/>
  <c r="CH483" i="2" s="1"/>
  <c r="BS70" i="2"/>
  <c r="BK151" i="2"/>
  <c r="BS25" i="2"/>
  <c r="BS115" i="2"/>
  <c r="CH115" i="2" s="1"/>
  <c r="BS31" i="2"/>
  <c r="CH31" i="2" s="1"/>
  <c r="BS165" i="2"/>
  <c r="BS45" i="2"/>
  <c r="BS46" i="2"/>
  <c r="BS147" i="2"/>
  <c r="BS259" i="2"/>
  <c r="BS167" i="2"/>
  <c r="CH167" i="2" s="1"/>
  <c r="BK131" i="2"/>
  <c r="BS48" i="2"/>
  <c r="BK569" i="2"/>
  <c r="BS331" i="2"/>
  <c r="CH331" i="2" s="1"/>
  <c r="BS507" i="2"/>
  <c r="BS470" i="2"/>
  <c r="BJ304" i="2"/>
  <c r="BS304" i="2"/>
  <c r="BS575" i="2"/>
  <c r="CH575" i="2" s="1"/>
  <c r="BS585" i="2"/>
  <c r="CH585" i="2" s="1"/>
  <c r="BS478" i="2"/>
  <c r="CH478" i="2" s="1"/>
  <c r="BS487" i="2"/>
  <c r="BS88" i="2"/>
  <c r="CH88" i="2" s="1"/>
  <c r="BS90" i="2"/>
  <c r="BS92" i="2"/>
  <c r="CH92" i="2" s="1"/>
  <c r="BS582" i="2"/>
  <c r="CH582" i="2" s="1"/>
  <c r="BS592" i="2"/>
  <c r="CH592" i="2" s="1"/>
  <c r="BS94" i="2"/>
  <c r="CH94" i="2" s="1"/>
  <c r="BS453" i="2"/>
  <c r="CH453" i="2" s="1"/>
  <c r="BS50" i="2"/>
  <c r="CH50" i="2" s="1"/>
  <c r="BS52" i="2"/>
  <c r="BS334" i="2"/>
  <c r="BS265" i="2"/>
  <c r="BS170" i="2"/>
  <c r="BS184" i="2"/>
  <c r="CH184" i="2" s="1"/>
  <c r="BS412" i="2"/>
  <c r="CH412" i="2" s="1"/>
  <c r="BS241" i="2"/>
  <c r="BS524" i="2"/>
  <c r="BS54" i="2"/>
  <c r="BS146" i="2"/>
  <c r="BS101" i="2"/>
  <c r="BS218" i="2"/>
  <c r="BS103" i="2"/>
  <c r="CH103" i="2" s="1"/>
  <c r="BS342" i="2"/>
  <c r="CH342" i="2" s="1"/>
  <c r="BS429" i="2"/>
  <c r="BS230" i="2"/>
  <c r="CH230" i="2" s="1"/>
  <c r="BS380" i="2"/>
  <c r="BS466" i="2"/>
  <c r="BS229" i="2"/>
  <c r="BS224" i="2"/>
  <c r="CH224" i="2" s="1"/>
  <c r="BS347" i="2"/>
  <c r="CH347" i="2" s="1"/>
  <c r="BS520" i="2"/>
  <c r="BS188" i="2"/>
  <c r="BS109" i="2"/>
  <c r="CH109" i="2" s="1"/>
  <c r="BK110" i="2"/>
  <c r="BS531" i="2"/>
  <c r="CH531" i="2" s="1"/>
  <c r="BS595" i="2"/>
  <c r="CH595" i="2" s="1"/>
  <c r="BS632" i="2"/>
  <c r="BL373" i="2"/>
  <c r="BS317" i="2"/>
  <c r="CJ317" i="2" s="1"/>
  <c r="BS374" i="2"/>
  <c r="CJ374" i="2" s="1"/>
  <c r="BS142" i="2"/>
  <c r="BS612" i="2"/>
  <c r="BS509" i="2"/>
  <c r="BS482" i="2"/>
  <c r="CJ482" i="2" s="1"/>
  <c r="BS504" i="2"/>
  <c r="BL559" i="2"/>
  <c r="BS563" i="2"/>
  <c r="BS610" i="2"/>
  <c r="CJ610" i="2" s="1"/>
  <c r="BS357" i="2"/>
  <c r="CJ357" i="2" s="1"/>
  <c r="BS564" i="2"/>
  <c r="AY262" i="2"/>
  <c r="BJ277" i="2"/>
  <c r="AX278" i="2"/>
  <c r="BK70" i="2"/>
  <c r="BK269" i="2"/>
  <c r="BK19" i="2"/>
  <c r="BS294" i="2"/>
  <c r="CJ294" i="2" s="1"/>
  <c r="BJ129" i="2"/>
  <c r="BS33" i="2"/>
  <c r="BS76" i="2"/>
  <c r="BL601" i="2"/>
  <c r="AX48" i="2"/>
  <c r="BJ506" i="2"/>
  <c r="AY487" i="2"/>
  <c r="BS452" i="2"/>
  <c r="BS441" i="2"/>
  <c r="BS273" i="2"/>
  <c r="CH273" i="2" s="1"/>
  <c r="BS95" i="2"/>
  <c r="BS565" i="2"/>
  <c r="CH565" i="2" s="1"/>
  <c r="BS190" i="2"/>
  <c r="BS119" i="2"/>
  <c r="BS427" i="2"/>
  <c r="AX218" i="2"/>
  <c r="BS336" i="2"/>
  <c r="CH336" i="2" s="1"/>
  <c r="BS337" i="2"/>
  <c r="CH337" i="2" s="1"/>
  <c r="BS205" i="2"/>
  <c r="CH205" i="2" s="1"/>
  <c r="BS148" i="2"/>
  <c r="CH148" i="2" s="1"/>
  <c r="BS423" i="2"/>
  <c r="BS536" i="2"/>
  <c r="CH536" i="2" s="1"/>
  <c r="BS572" i="2"/>
  <c r="BJ122" i="2"/>
  <c r="BS315" i="2"/>
  <c r="CJ315" i="2" s="1"/>
  <c r="BS63" i="2"/>
  <c r="CH63" i="2" s="1"/>
  <c r="AX126" i="2"/>
  <c r="BS319" i="2"/>
  <c r="CH319" i="2" s="1"/>
  <c r="AW356" i="2"/>
  <c r="BS561" i="2"/>
  <c r="BS562" i="2"/>
  <c r="BS560" i="2"/>
  <c r="BS136" i="2"/>
  <c r="BS285" i="2"/>
  <c r="BS540" i="2"/>
  <c r="CH540" i="2" s="1"/>
  <c r="BS137" i="2"/>
  <c r="BS286" i="2"/>
  <c r="BS7" i="2"/>
  <c r="CH7" i="2" s="1"/>
  <c r="BS272" i="2"/>
  <c r="BS202" i="2"/>
  <c r="CJ202" i="2" s="1"/>
  <c r="BS405" i="2"/>
  <c r="CH405" i="2" s="1"/>
  <c r="AX295" i="2"/>
  <c r="AY75" i="2"/>
  <c r="BS296" i="2"/>
  <c r="BS152" i="2"/>
  <c r="BS254" i="2"/>
  <c r="CH254" i="2" s="1"/>
  <c r="BX42" i="2"/>
  <c r="BS449" i="2"/>
  <c r="BS368" i="2"/>
  <c r="BS252" i="2"/>
  <c r="BS570" i="2"/>
  <c r="CH570" i="2" s="1"/>
  <c r="AW503" i="2"/>
  <c r="AX393" i="2"/>
  <c r="BS370" i="2"/>
  <c r="CH370" i="2" s="1"/>
  <c r="BS581" i="2"/>
  <c r="BS497" i="2"/>
  <c r="CH497" i="2" s="1"/>
  <c r="BS479" i="2"/>
  <c r="BS155" i="2"/>
  <c r="BS618" i="2"/>
  <c r="BS281" i="2"/>
  <c r="BS583" i="2"/>
  <c r="CH583" i="2" s="1"/>
  <c r="BS246" i="2"/>
  <c r="BS534" i="2"/>
  <c r="BS411" i="2"/>
  <c r="BL428" i="2"/>
  <c r="BS221" i="2"/>
  <c r="CH221" i="2" s="1"/>
  <c r="AW198" i="2"/>
  <c r="AX150" i="2"/>
  <c r="BS238" i="2"/>
  <c r="CH238" i="2" s="1"/>
  <c r="BS143" i="2"/>
  <c r="BS382" i="2"/>
  <c r="BS535" i="2"/>
  <c r="BS313" i="2"/>
  <c r="CH313" i="2" s="1"/>
  <c r="AX513" i="2"/>
  <c r="CJ134" i="2"/>
  <c r="CH134" i="2"/>
  <c r="CH417" i="2"/>
  <c r="CJ417" i="2"/>
  <c r="CJ113" i="2"/>
  <c r="CH113" i="2"/>
  <c r="CH388" i="2"/>
  <c r="CA446" i="2"/>
  <c r="CH28" i="2"/>
  <c r="BZ69" i="2"/>
  <c r="BL578" i="2"/>
  <c r="BS578" i="2"/>
  <c r="BL282" i="2"/>
  <c r="BL121" i="2"/>
  <c r="BL579" i="2"/>
  <c r="BK499" i="2"/>
  <c r="BK597" i="2"/>
  <c r="BK632" i="2"/>
  <c r="AY633" i="2"/>
  <c r="AX317" i="2"/>
  <c r="AX553" i="2"/>
  <c r="BJ458" i="2"/>
  <c r="AW127" i="2"/>
  <c r="BK549" i="2"/>
  <c r="BK142" i="2"/>
  <c r="AX613" i="2"/>
  <c r="BS543" i="2"/>
  <c r="AX542" i="2"/>
  <c r="BJ504" i="2"/>
  <c r="BS61" i="2"/>
  <c r="BJ552" i="2"/>
  <c r="BS544" i="2"/>
  <c r="BS287" i="2"/>
  <c r="AY261" i="2"/>
  <c r="BS6" i="2"/>
  <c r="BL291" i="2"/>
  <c r="AX240" i="2"/>
  <c r="BS13" i="2"/>
  <c r="BS15" i="2"/>
  <c r="BK163" i="2"/>
  <c r="BS600" i="2"/>
  <c r="BW204" i="2"/>
  <c r="BS204" i="2"/>
  <c r="CH204" i="2" s="1"/>
  <c r="BJ294" i="2"/>
  <c r="BW26" i="2"/>
  <c r="BL28" i="2"/>
  <c r="AX129" i="2"/>
  <c r="AW75" i="2"/>
  <c r="BS32" i="2"/>
  <c r="BS121" i="2"/>
  <c r="CH121" i="2" s="1"/>
  <c r="BL283" i="2"/>
  <c r="AX283" i="2"/>
  <c r="BK502" i="2"/>
  <c r="AX492" i="2"/>
  <c r="BS636" i="2"/>
  <c r="BK635" i="2"/>
  <c r="BL317" i="2"/>
  <c r="AX457" i="2"/>
  <c r="BL458" i="2"/>
  <c r="BL125" i="2"/>
  <c r="BS354" i="2"/>
  <c r="BS126" i="2"/>
  <c r="BS192" i="2"/>
  <c r="BS321" i="2"/>
  <c r="BS356" i="2"/>
  <c r="BS549" i="2"/>
  <c r="BS557" i="2"/>
  <c r="AX562" i="2"/>
  <c r="AX560" i="2"/>
  <c r="BS538" i="2"/>
  <c r="AX538" i="2"/>
  <c r="BS546" i="2"/>
  <c r="BJ364" i="2"/>
  <c r="BK289" i="2"/>
  <c r="BK261" i="2"/>
  <c r="AX291" i="2"/>
  <c r="BS9" i="2"/>
  <c r="BJ276" i="2"/>
  <c r="BS12" i="2"/>
  <c r="BS14" i="2"/>
  <c r="AX16" i="2"/>
  <c r="AX202" i="2"/>
  <c r="AX250" i="2"/>
  <c r="BK204" i="2"/>
  <c r="BW75" i="2"/>
  <c r="AX30" i="2"/>
  <c r="BS297" i="2"/>
  <c r="BS548" i="2"/>
  <c r="BS351" i="2"/>
  <c r="AX579" i="2"/>
  <c r="BS283" i="2"/>
  <c r="AX574" i="2"/>
  <c r="BK539" i="2"/>
  <c r="BK545" i="2"/>
  <c r="BL402" i="2"/>
  <c r="AW632" i="2"/>
  <c r="AX63" i="2"/>
  <c r="BS635" i="2"/>
  <c r="BS352" i="2"/>
  <c r="AX124" i="2"/>
  <c r="BS316" i="2"/>
  <c r="CH316" i="2" s="1"/>
  <c r="BS554" i="2"/>
  <c r="CH554" i="2" s="1"/>
  <c r="BS318" i="2"/>
  <c r="BJ319" i="2"/>
  <c r="BS460" i="2"/>
  <c r="BS615" i="2"/>
  <c r="AX611" i="2"/>
  <c r="BK65" i="2"/>
  <c r="BL509" i="2"/>
  <c r="BK149" i="2"/>
  <c r="BS149" i="2"/>
  <c r="BS461" i="2"/>
  <c r="AX4" i="2"/>
  <c r="BK463" i="2"/>
  <c r="BK541" i="2"/>
  <c r="BL161" i="2"/>
  <c r="AX161" i="2"/>
  <c r="BS162" i="2"/>
  <c r="CH162" i="2" s="1"/>
  <c r="BK5" i="2"/>
  <c r="BS5" i="2"/>
  <c r="BK260" i="2"/>
  <c r="AY260" i="2"/>
  <c r="BL220" i="2"/>
  <c r="AX324" i="2"/>
  <c r="AW483" i="2"/>
  <c r="BK199" i="2"/>
  <c r="BK17" i="2"/>
  <c r="AY204" i="2"/>
  <c r="BV294" i="2"/>
  <c r="BK25" i="2"/>
  <c r="BV26" i="2"/>
  <c r="BK27" i="2"/>
  <c r="AY28" i="2"/>
  <c r="BS129" i="2"/>
  <c r="AX120" i="2"/>
  <c r="BL547" i="2"/>
  <c r="AX282" i="2"/>
  <c r="BS631" i="2"/>
  <c r="CH631" i="2" s="1"/>
  <c r="BJ284" i="2"/>
  <c r="BS284" i="2"/>
  <c r="BK593" i="2"/>
  <c r="BS499" i="2"/>
  <c r="AW502" i="2"/>
  <c r="BS492" i="2"/>
  <c r="AX402" i="2"/>
  <c r="BS634" i="2"/>
  <c r="CH634" i="2" s="1"/>
  <c r="AY634" i="2"/>
  <c r="BJ123" i="2"/>
  <c r="BK633" i="2"/>
  <c r="BL316" i="2"/>
  <c r="AX458" i="2"/>
  <c r="BS459" i="2"/>
  <c r="BJ318" i="2"/>
  <c r="BJ353" i="2"/>
  <c r="AX355" i="2"/>
  <c r="AW320" i="2"/>
  <c r="BS127" i="2"/>
  <c r="AY549" i="2"/>
  <c r="BL562" i="2"/>
  <c r="BL560" i="2"/>
  <c r="BS517" i="2"/>
  <c r="AX517" i="2"/>
  <c r="AY136" i="2"/>
  <c r="BS542" i="2"/>
  <c r="BS67" i="2"/>
  <c r="CH67" i="2" s="1"/>
  <c r="BS128" i="2"/>
  <c r="BS550" i="2"/>
  <c r="AX551" i="2"/>
  <c r="BS541" i="2"/>
  <c r="AX357" i="2"/>
  <c r="AX162" i="2"/>
  <c r="AX137" i="2"/>
  <c r="BK262" i="2"/>
  <c r="BS240" i="2"/>
  <c r="BS324" i="2"/>
  <c r="BL278" i="2"/>
  <c r="BK71" i="2"/>
  <c r="BK248" i="2"/>
  <c r="BS73" i="2"/>
  <c r="BS16" i="2"/>
  <c r="BW22" i="2"/>
  <c r="BL250" i="2"/>
  <c r="BS250" i="2"/>
  <c r="BJ600" i="2"/>
  <c r="BJ295" i="2"/>
  <c r="BY30" i="2"/>
  <c r="BS30" i="2"/>
  <c r="BV31" i="2"/>
  <c r="BL36" i="2"/>
  <c r="BS36" i="2"/>
  <c r="BS598" i="2"/>
  <c r="BS189" i="2"/>
  <c r="CH189" i="2" s="1"/>
  <c r="BS227" i="2"/>
  <c r="AX242" i="2"/>
  <c r="BK608" i="2"/>
  <c r="BS605" i="2"/>
  <c r="BJ165" i="2"/>
  <c r="BS375" i="2"/>
  <c r="CH375" i="2" s="1"/>
  <c r="AW299" i="2"/>
  <c r="BS623" i="2"/>
  <c r="CH623" i="2" s="1"/>
  <c r="BV166" i="2"/>
  <c r="BS39" i="2"/>
  <c r="BS258" i="2"/>
  <c r="BS327" i="2"/>
  <c r="BS360" i="2"/>
  <c r="AX625" i="2"/>
  <c r="BS44" i="2"/>
  <c r="BK256" i="2"/>
  <c r="BS249" i="2"/>
  <c r="BS627" i="2"/>
  <c r="CH627" i="2" s="1"/>
  <c r="BJ385" i="2"/>
  <c r="BJ584" i="2"/>
  <c r="BJ472" i="2"/>
  <c r="BJ567" i="2"/>
  <c r="BJ422" i="2"/>
  <c r="AY503" i="2"/>
  <c r="BL506" i="2"/>
  <c r="AW571" i="2"/>
  <c r="AX500" i="2"/>
  <c r="BJ132" i="2"/>
  <c r="AX132" i="2"/>
  <c r="AX378" i="2"/>
  <c r="BJ581" i="2"/>
  <c r="AW488" i="2"/>
  <c r="AY530" i="2"/>
  <c r="AW530" i="2"/>
  <c r="AY443" i="2"/>
  <c r="AY588" i="2"/>
  <c r="AX467" i="2"/>
  <c r="AY307" i="2"/>
  <c r="BK411" i="2"/>
  <c r="AX601" i="2"/>
  <c r="BL242" i="2"/>
  <c r="BL152" i="2"/>
  <c r="BV152" i="2"/>
  <c r="BJ79" i="2"/>
  <c r="BV200" i="2"/>
  <c r="BK251" i="2"/>
  <c r="BL37" i="2"/>
  <c r="BK37" i="2"/>
  <c r="BK375" i="2"/>
  <c r="AW447" i="2"/>
  <c r="BK623" i="2"/>
  <c r="BL39" i="2"/>
  <c r="AY367" i="2"/>
  <c r="AX130" i="2"/>
  <c r="BX43" i="2"/>
  <c r="BL44" i="2"/>
  <c r="AY621" i="2"/>
  <c r="AY627" i="2"/>
  <c r="BK505" i="2"/>
  <c r="BL485" i="2"/>
  <c r="BJ500" i="2"/>
  <c r="AX476" i="2"/>
  <c r="BJ386" i="2"/>
  <c r="BJ575" i="2"/>
  <c r="BL154" i="2"/>
  <c r="BJ477" i="2"/>
  <c r="AX87" i="2"/>
  <c r="BK49" i="2"/>
  <c r="AW246" i="2"/>
  <c r="AX533" i="2"/>
  <c r="AW96" i="2"/>
  <c r="BL333" i="2"/>
  <c r="AW305" i="2"/>
  <c r="AY305" i="2"/>
  <c r="AY139" i="2"/>
  <c r="BK116" i="2"/>
  <c r="AY76" i="2"/>
  <c r="BS601" i="2"/>
  <c r="AY36" i="2"/>
  <c r="BS77" i="2"/>
  <c r="BS242" i="2"/>
  <c r="BS599" i="2"/>
  <c r="CH599" i="2" s="1"/>
  <c r="BV78" i="2"/>
  <c r="BS153" i="2"/>
  <c r="BV407" i="2"/>
  <c r="BS326" i="2"/>
  <c r="CH326" i="2" s="1"/>
  <c r="BV359" i="2"/>
  <c r="BS37" i="2"/>
  <c r="CH37" i="2" s="1"/>
  <c r="AY447" i="2"/>
  <c r="BS447" i="2"/>
  <c r="BY421" i="2"/>
  <c r="BS40" i="2"/>
  <c r="BS300" i="2"/>
  <c r="AX254" i="2"/>
  <c r="BL42" i="2"/>
  <c r="BS130" i="2"/>
  <c r="BS448" i="2"/>
  <c r="BS400" i="2"/>
  <c r="CJ400" i="2" s="1"/>
  <c r="BS208" i="2"/>
  <c r="CH208" i="2" s="1"/>
  <c r="BL46" i="2"/>
  <c r="AX328" i="2"/>
  <c r="AW609" i="2"/>
  <c r="BS301" i="2"/>
  <c r="CH301" i="2" s="1"/>
  <c r="BK401" i="2"/>
  <c r="BS209" i="2"/>
  <c r="CH209" i="2" s="1"/>
  <c r="BS83" i="2"/>
  <c r="CH83" i="2" s="1"/>
  <c r="BJ377" i="2"/>
  <c r="BJ361" i="2"/>
  <c r="BS210" i="2"/>
  <c r="BJ471" i="2"/>
  <c r="BJ302" i="2"/>
  <c r="BS569" i="2"/>
  <c r="CH569" i="2" s="1"/>
  <c r="BJ331" i="2"/>
  <c r="BS332" i="2"/>
  <c r="AX485" i="2"/>
  <c r="BJ415" i="2"/>
  <c r="AX415" i="2"/>
  <c r="BK511" i="2"/>
  <c r="BL393" i="2"/>
  <c r="AX370" i="2"/>
  <c r="BS378" i="2"/>
  <c r="BS576" i="2"/>
  <c r="AX432" i="2"/>
  <c r="AX501" i="2"/>
  <c r="BJ85" i="2"/>
  <c r="AW281" i="2"/>
  <c r="AW93" i="2"/>
  <c r="AY589" i="2"/>
  <c r="AX534" i="2"/>
  <c r="AX274" i="2"/>
  <c r="AX98" i="2"/>
  <c r="BS298" i="2"/>
  <c r="BS34" i="2"/>
  <c r="CH34" i="2" s="1"/>
  <c r="BS624" i="2"/>
  <c r="CH624" i="2" s="1"/>
  <c r="BJ152" i="2"/>
  <c r="AY599" i="2"/>
  <c r="BX144" i="2"/>
  <c r="BK605" i="2"/>
  <c r="BK604" i="2"/>
  <c r="AX80" i="2"/>
  <c r="BW447" i="2"/>
  <c r="AY38" i="2"/>
  <c r="AX258" i="2"/>
  <c r="BS367" i="2"/>
  <c r="AW300" i="2"/>
  <c r="BL254" i="2"/>
  <c r="BJ208" i="2"/>
  <c r="BJ328" i="2"/>
  <c r="BS609" i="2"/>
  <c r="AY259" i="2"/>
  <c r="AW259" i="2"/>
  <c r="AX252" i="2"/>
  <c r="BS621" i="2"/>
  <c r="AX409" i="2"/>
  <c r="BK627" i="2"/>
  <c r="BS377" i="2"/>
  <c r="BJ169" i="2"/>
  <c r="BS169" i="2"/>
  <c r="BJ590" i="2"/>
  <c r="BJ329" i="2"/>
  <c r="AY570" i="2"/>
  <c r="BS472" i="2"/>
  <c r="BS302" i="2"/>
  <c r="BK510" i="2"/>
  <c r="AY510" i="2"/>
  <c r="BJ496" i="2"/>
  <c r="AX506" i="2"/>
  <c r="BL474" i="2"/>
  <c r="BS508" i="2"/>
  <c r="AW508" i="2"/>
  <c r="BS476" i="2"/>
  <c r="BS132" i="2"/>
  <c r="BJ370" i="2"/>
  <c r="BL378" i="2"/>
  <c r="AX581" i="2"/>
  <c r="BL432" i="2"/>
  <c r="BJ585" i="2"/>
  <c r="BJ501" i="2"/>
  <c r="AX479" i="2"/>
  <c r="AW490" i="2"/>
  <c r="AW618" i="2"/>
  <c r="AW273" i="2"/>
  <c r="AW95" i="2"/>
  <c r="BJ275" i="2"/>
  <c r="AW190" i="2"/>
  <c r="BK213" i="2"/>
  <c r="AW213" i="2"/>
  <c r="BK179" i="2"/>
  <c r="AY99" i="2"/>
  <c r="BJ481" i="2"/>
  <c r="AX486" i="2"/>
  <c r="AX155" i="2"/>
  <c r="BJ87" i="2"/>
  <c r="BS491" i="2"/>
  <c r="AY618" i="2"/>
  <c r="AW410" i="2"/>
  <c r="AW243" i="2"/>
  <c r="BS89" i="2"/>
  <c r="AY445" i="2"/>
  <c r="BS532" i="2"/>
  <c r="AY273" i="2"/>
  <c r="BS454" i="2"/>
  <c r="AW442" i="2"/>
  <c r="BK455" i="2"/>
  <c r="BM455" i="2" s="1"/>
  <c r="AW455" i="2"/>
  <c r="BS455" i="2"/>
  <c r="AY439" i="2"/>
  <c r="AX50" i="2"/>
  <c r="BR50" i="2" s="1"/>
  <c r="BJ616" i="2"/>
  <c r="BS616" i="2"/>
  <c r="BS51" i="2"/>
  <c r="CH51" i="2" s="1"/>
  <c r="BS275" i="2"/>
  <c r="BK236" i="2"/>
  <c r="AW335" i="2"/>
  <c r="AY190" i="2"/>
  <c r="BS268" i="2"/>
  <c r="BS306" i="2"/>
  <c r="BK307" i="2"/>
  <c r="BK399" i="2"/>
  <c r="BS399" i="2"/>
  <c r="AY411" i="2"/>
  <c r="AY179" i="2"/>
  <c r="AY211" i="2"/>
  <c r="BK424" i="2"/>
  <c r="BS424" i="2"/>
  <c r="AY412" i="2"/>
  <c r="BS176" i="2"/>
  <c r="BK234" i="2"/>
  <c r="AW116" i="2"/>
  <c r="BJ524" i="2"/>
  <c r="BK413" i="2"/>
  <c r="BS156" i="2"/>
  <c r="CH156" i="2" s="1"/>
  <c r="AX566" i="2"/>
  <c r="BS100" i="2"/>
  <c r="CH100" i="2" s="1"/>
  <c r="BS468" i="2"/>
  <c r="BL338" i="2"/>
  <c r="AW425" i="2"/>
  <c r="AW223" i="2"/>
  <c r="BS171" i="2"/>
  <c r="BS340" i="2"/>
  <c r="BS217" i="2"/>
  <c r="BS523" i="2"/>
  <c r="BS206" i="2"/>
  <c r="BJ387" i="2"/>
  <c r="BJ395" i="2"/>
  <c r="BS395" i="2"/>
  <c r="AX154" i="2"/>
  <c r="BJ84" i="2"/>
  <c r="BS84" i="2"/>
  <c r="CH84" i="2" s="1"/>
  <c r="BS186" i="2"/>
  <c r="CH186" i="2" s="1"/>
  <c r="AX481" i="2"/>
  <c r="BL155" i="2"/>
  <c r="BS86" i="2"/>
  <c r="BS87" i="2"/>
  <c r="AY488" i="2"/>
  <c r="BS489" i="2"/>
  <c r="BS490" i="2"/>
  <c r="AW491" i="2"/>
  <c r="BS530" i="2"/>
  <c r="AY281" i="2"/>
  <c r="AY90" i="2"/>
  <c r="AW91" i="2"/>
  <c r="BS443" i="2"/>
  <c r="BS93" i="2"/>
  <c r="CH93" i="2" s="1"/>
  <c r="AY480" i="2"/>
  <c r="BS589" i="2"/>
  <c r="BS588" i="2"/>
  <c r="AY441" i="2"/>
  <c r="BK442" i="2"/>
  <c r="BS442" i="2"/>
  <c r="BK244" i="2"/>
  <c r="AY96" i="2"/>
  <c r="AX52" i="2"/>
  <c r="AX97" i="2"/>
  <c r="AX565" i="2"/>
  <c r="BS98" i="2"/>
  <c r="AW236" i="2"/>
  <c r="AY335" i="2"/>
  <c r="BS214" i="2"/>
  <c r="BS435" i="2"/>
  <c r="AY170" i="2"/>
  <c r="BS139" i="2"/>
  <c r="BK306" i="2"/>
  <c r="AY184" i="2"/>
  <c r="BL467" i="2"/>
  <c r="BS307" i="2"/>
  <c r="BK397" i="2"/>
  <c r="BJ101" i="2"/>
  <c r="BK218" i="2"/>
  <c r="BJ620" i="2"/>
  <c r="AY628" i="2"/>
  <c r="BS145" i="2"/>
  <c r="BK468" i="2"/>
  <c r="BL414" i="2"/>
  <c r="BL180" i="2"/>
  <c r="BS194" i="2"/>
  <c r="BS175" i="2"/>
  <c r="AW514" i="2"/>
  <c r="BJ198" i="2"/>
  <c r="AW363" i="2"/>
  <c r="BS390" i="2"/>
  <c r="BK518" i="2"/>
  <c r="AY518" i="2"/>
  <c r="BL479" i="2"/>
  <c r="BJ486" i="2"/>
  <c r="BS279" i="2"/>
  <c r="AY88" i="2"/>
  <c r="AW444" i="2"/>
  <c r="AW577" i="2"/>
  <c r="AY532" i="2"/>
  <c r="AW440" i="2"/>
  <c r="AW454" i="2"/>
  <c r="BL534" i="2"/>
  <c r="BL50" i="2"/>
  <c r="BL533" i="2"/>
  <c r="AX616" i="2"/>
  <c r="BL274" i="2"/>
  <c r="BJ97" i="2"/>
  <c r="BL565" i="2"/>
  <c r="BJ334" i="2"/>
  <c r="AY265" i="2"/>
  <c r="BK435" i="2"/>
  <c r="AY268" i="2"/>
  <c r="AY399" i="2"/>
  <c r="BS179" i="2"/>
  <c r="BV424" i="2"/>
  <c r="AY212" i="2"/>
  <c r="AW176" i="2"/>
  <c r="AX524" i="2"/>
  <c r="BL566" i="2"/>
  <c r="BS225" i="2"/>
  <c r="BS216" i="2"/>
  <c r="AX426" i="2"/>
  <c r="BJ228" i="2"/>
  <c r="BK267" i="2"/>
  <c r="BS267" i="2"/>
  <c r="BS397" i="2"/>
  <c r="BS102" i="2"/>
  <c r="BS620" i="2"/>
  <c r="BK336" i="2"/>
  <c r="BK205" i="2"/>
  <c r="BS55" i="2"/>
  <c r="CH55" i="2" s="1"/>
  <c r="BK56" i="2"/>
  <c r="BS308" i="2"/>
  <c r="AW145" i="2"/>
  <c r="AX381" i="2"/>
  <c r="BK344" i="2"/>
  <c r="AW150" i="2"/>
  <c r="AW235" i="2"/>
  <c r="BJ219" i="2"/>
  <c r="BK529" i="2"/>
  <c r="AW413" i="2"/>
  <c r="AX433" i="2"/>
  <c r="AX264" i="2"/>
  <c r="BK146" i="2"/>
  <c r="BL146" i="2"/>
  <c r="BK102" i="2"/>
  <c r="BJ628" i="2"/>
  <c r="AW628" i="2"/>
  <c r="AX56" i="2"/>
  <c r="AX229" i="2"/>
  <c r="BJ369" i="2"/>
  <c r="BK158" i="2"/>
  <c r="BL172" i="2"/>
  <c r="BL141" i="2"/>
  <c r="BJ310" i="2"/>
  <c r="BK464" i="2"/>
  <c r="BK211" i="2"/>
  <c r="BK99" i="2"/>
  <c r="BS99" i="2"/>
  <c r="AY424" i="2"/>
  <c r="AW212" i="2"/>
  <c r="BS416" i="2"/>
  <c r="CH416" i="2" s="1"/>
  <c r="AW241" i="2"/>
  <c r="BS527" i="2"/>
  <c r="BL524" i="2"/>
  <c r="AX54" i="2"/>
  <c r="BL433" i="2"/>
  <c r="BS433" i="2"/>
  <c r="BK426" i="2"/>
  <c r="BJ426" i="2"/>
  <c r="BS426" i="2"/>
  <c r="BK428" i="2"/>
  <c r="BS428" i="2"/>
  <c r="AX267" i="2"/>
  <c r="AX101" i="2"/>
  <c r="BL418" i="2"/>
  <c r="AX620" i="2"/>
  <c r="BK266" i="2"/>
  <c r="BK430" i="2"/>
  <c r="AX308" i="2"/>
  <c r="BS338" i="2"/>
  <c r="BS223" i="2"/>
  <c r="CH223" i="2" s="1"/>
  <c r="BS366" i="2"/>
  <c r="CH366" i="2" s="1"/>
  <c r="BS339" i="2"/>
  <c r="BS231" i="2"/>
  <c r="CH231" i="2" s="1"/>
  <c r="BS392" i="2"/>
  <c r="BS398" i="2"/>
  <c r="CH398" i="2" s="1"/>
  <c r="BS431" i="2"/>
  <c r="CH431" i="2" s="1"/>
  <c r="BS197" i="2"/>
  <c r="CH197" i="2" s="1"/>
  <c r="BS59" i="2"/>
  <c r="BS419" i="2"/>
  <c r="CH419" i="2" s="1"/>
  <c r="BS232" i="2"/>
  <c r="BS343" i="2"/>
  <c r="CH343" i="2" s="1"/>
  <c r="BS174" i="2"/>
  <c r="BS173" i="2"/>
  <c r="AX221" i="2"/>
  <c r="BS198" i="2"/>
  <c r="BK394" i="2"/>
  <c r="BJ363" i="2"/>
  <c r="BJ229" i="2"/>
  <c r="AW395" i="2"/>
  <c r="BS344" i="2"/>
  <c r="BS235" i="2"/>
  <c r="AX518" i="2"/>
  <c r="BJ371" i="2"/>
  <c r="AW158" i="2"/>
  <c r="BS140" i="2"/>
  <c r="BS464" i="2"/>
  <c r="AX464" i="2"/>
  <c r="BJ365" i="2"/>
  <c r="AW159" i="2"/>
  <c r="BS391" i="2"/>
  <c r="BS160" i="2"/>
  <c r="AW520" i="2"/>
  <c r="BS372" i="2"/>
  <c r="BS106" i="2"/>
  <c r="BS619" i="2"/>
  <c r="CH619" i="2" s="1"/>
  <c r="BS182" i="2"/>
  <c r="AX537" i="2"/>
  <c r="BS215" i="2"/>
  <c r="BL224" i="2"/>
  <c r="AX219" i="2"/>
  <c r="BL371" i="2"/>
  <c r="BJ148" i="2"/>
  <c r="BJ388" i="2"/>
  <c r="AX141" i="2"/>
  <c r="BS310" i="2"/>
  <c r="BK382" i="2"/>
  <c r="BL365" i="2"/>
  <c r="BJ347" i="2"/>
  <c r="BJ346" i="2"/>
  <c r="AX311" i="2"/>
  <c r="BS185" i="2"/>
  <c r="BJ113" i="2"/>
  <c r="AX113" i="2"/>
  <c r="BL389" i="2"/>
  <c r="BS57" i="2"/>
  <c r="AY372" i="2"/>
  <c r="BS513" i="2"/>
  <c r="AW271" i="2"/>
  <c r="BK159" i="2"/>
  <c r="BL135" i="2"/>
  <c r="BL311" i="2"/>
  <c r="BJ185" i="2"/>
  <c r="AW160" i="2"/>
  <c r="AW629" i="2"/>
  <c r="BK536" i="2"/>
  <c r="BL513" i="2"/>
  <c r="CJ451" i="2"/>
  <c r="BL150" i="2"/>
  <c r="BS518" i="2"/>
  <c r="AX371" i="2"/>
  <c r="AX148" i="2"/>
  <c r="BS172" i="2"/>
  <c r="AX388" i="2"/>
  <c r="BN388" i="2" s="1"/>
  <c r="BK140" i="2"/>
  <c r="BJ141" i="2"/>
  <c r="BS141" i="2"/>
  <c r="AX310" i="2"/>
  <c r="AX365" i="2"/>
  <c r="AX347" i="2"/>
  <c r="BS135" i="2"/>
  <c r="AX346" i="2"/>
  <c r="BK391" i="2"/>
  <c r="BJ311" i="2"/>
  <c r="BS311" i="2"/>
  <c r="AX185" i="2"/>
  <c r="BK160" i="2"/>
  <c r="BL196" i="2"/>
  <c r="BK520" i="2"/>
  <c r="AX57" i="2"/>
  <c r="BS404" i="2"/>
  <c r="BS629" i="2"/>
  <c r="BK270" i="2"/>
  <c r="AW270" i="2"/>
  <c r="AX107" i="2"/>
  <c r="AW313" i="2"/>
  <c r="BJ314" i="2"/>
  <c r="AZ595" i="1"/>
  <c r="AX595" i="1"/>
  <c r="AZ274" i="1"/>
  <c r="AX274" i="1"/>
  <c r="AZ85" i="1"/>
  <c r="AZ248" i="1"/>
  <c r="AZ457" i="1"/>
  <c r="AZ664" i="1"/>
  <c r="BK11" i="1"/>
  <c r="BL11" i="1"/>
  <c r="AX293" i="1"/>
  <c r="AW335" i="1"/>
  <c r="AX97" i="1"/>
  <c r="AZ330" i="1"/>
  <c r="AZ474" i="1"/>
  <c r="AX544" i="1"/>
  <c r="AZ491" i="1"/>
  <c r="AX54" i="1"/>
  <c r="AW138" i="1"/>
  <c r="AW672" i="1"/>
  <c r="AX471" i="1"/>
  <c r="AW18" i="1"/>
  <c r="AX439" i="1"/>
  <c r="AZ99" i="1"/>
  <c r="BK76" i="1"/>
  <c r="BL596" i="1"/>
  <c r="BD191" i="1"/>
  <c r="BU634" i="1"/>
  <c r="BL514" i="1"/>
  <c r="BL649" i="1"/>
  <c r="BL440" i="1"/>
  <c r="BL138" i="1"/>
  <c r="BM138" i="1" s="1"/>
  <c r="BO138" i="1" s="1"/>
  <c r="BP138" i="1" s="1"/>
  <c r="BL29" i="1"/>
  <c r="BL28" i="1"/>
  <c r="BL203" i="1"/>
  <c r="BL202" i="1"/>
  <c r="BM202" i="1" s="1"/>
  <c r="BO202" i="1" s="1"/>
  <c r="BP202" i="1" s="1"/>
  <c r="BQ202" i="1" s="1"/>
  <c r="BL750" i="1"/>
  <c r="BL54" i="1"/>
  <c r="BL749" i="1"/>
  <c r="BL51" i="1"/>
  <c r="BM51" i="1" s="1"/>
  <c r="BO51" i="1" s="1"/>
  <c r="BP51" i="1" s="1"/>
  <c r="BL393" i="1"/>
  <c r="BL391" i="1"/>
  <c r="BL746" i="1"/>
  <c r="BL392" i="1"/>
  <c r="BM392" i="1" s="1"/>
  <c r="BO392" i="1" s="1"/>
  <c r="BP392" i="1" s="1"/>
  <c r="BQ392" i="1" s="1"/>
  <c r="BL204" i="1"/>
  <c r="BL30" i="1"/>
  <c r="BL455" i="1"/>
  <c r="BL434" i="1"/>
  <c r="BL231" i="1"/>
  <c r="BL619" i="1"/>
  <c r="BL663" i="1"/>
  <c r="BL246" i="1"/>
  <c r="BL402" i="1"/>
  <c r="BL418" i="1"/>
  <c r="BL603" i="1"/>
  <c r="BL577" i="1"/>
  <c r="BL504" i="1"/>
  <c r="BL714" i="1"/>
  <c r="BL278" i="1"/>
  <c r="BL636" i="1"/>
  <c r="BL378" i="1"/>
  <c r="BL408" i="1"/>
  <c r="BL401" i="1"/>
  <c r="BL429" i="1"/>
  <c r="BL58" i="1"/>
  <c r="BL259" i="1"/>
  <c r="BL785" i="1"/>
  <c r="BL262" i="1"/>
  <c r="BL7" i="1"/>
  <c r="BL142" i="1"/>
  <c r="BL706" i="1"/>
  <c r="BL820" i="1"/>
  <c r="BL705" i="1"/>
  <c r="BL821" i="1"/>
  <c r="BL81" i="1"/>
  <c r="BL497" i="1"/>
  <c r="BL458" i="1"/>
  <c r="BL462" i="1"/>
  <c r="BL461" i="1"/>
  <c r="BL344" i="1"/>
  <c r="BM344" i="1" s="1"/>
  <c r="BO344" i="1" s="1"/>
  <c r="BP344" i="1" s="1"/>
  <c r="BL346" i="1"/>
  <c r="BL464" i="1"/>
  <c r="BL321" i="1"/>
  <c r="BK319" i="1"/>
  <c r="BL580" i="1"/>
  <c r="BL100" i="1"/>
  <c r="BL322" i="1"/>
  <c r="BL629" i="1"/>
  <c r="BL554" i="1"/>
  <c r="BL107" i="1"/>
  <c r="BL609" i="1"/>
  <c r="BL553" i="1"/>
  <c r="BL556" i="1"/>
  <c r="BL466" i="1"/>
  <c r="BL831" i="1"/>
  <c r="BL157" i="1"/>
  <c r="BM157" i="1" s="1"/>
  <c r="BO157" i="1" s="1"/>
  <c r="BP157" i="1" s="1"/>
  <c r="BQ157" i="1" s="1"/>
  <c r="BL268" i="1"/>
  <c r="BL270" i="1"/>
  <c r="BL395" i="1"/>
  <c r="BL274" i="1"/>
  <c r="BM274" i="1" s="1"/>
  <c r="BO274" i="1" s="1"/>
  <c r="BP274" i="1" s="1"/>
  <c r="BQ274" i="1" s="1"/>
  <c r="BK272" i="1"/>
  <c r="BL156" i="1"/>
  <c r="BL833" i="1"/>
  <c r="BL305" i="1"/>
  <c r="BL396" i="1"/>
  <c r="BL130" i="1"/>
  <c r="AX70" i="1"/>
  <c r="AW358" i="1"/>
  <c r="AX355" i="1"/>
  <c r="AX515" i="1"/>
  <c r="AW82" i="1"/>
  <c r="AX646" i="1"/>
  <c r="AW471" i="1"/>
  <c r="AX68" i="1"/>
  <c r="AW474" i="1"/>
  <c r="AW472" i="1"/>
  <c r="AY472" i="1" s="1"/>
  <c r="BA472" i="1" s="1"/>
  <c r="AX105" i="1"/>
  <c r="AW354" i="1"/>
  <c r="AW99" i="1"/>
  <c r="AX47" i="1"/>
  <c r="AW595" i="1"/>
  <c r="AW95" i="1"/>
  <c r="AW39" i="1"/>
  <c r="AX41" i="1"/>
  <c r="AY41" i="1" s="1"/>
  <c r="BA41" i="1" s="1"/>
  <c r="AZ353" i="1"/>
  <c r="AX440" i="1"/>
  <c r="AX330" i="1"/>
  <c r="AX645" i="1"/>
  <c r="AY645" i="1" s="1"/>
  <c r="BA645" i="1" s="1"/>
  <c r="AX541" i="1"/>
  <c r="AX491" i="1"/>
  <c r="AW332" i="1"/>
  <c r="AW333" i="1"/>
  <c r="AY333" i="1" s="1"/>
  <c r="BA333" i="1" s="1"/>
  <c r="BC333" i="1" s="1"/>
  <c r="AX352" i="1"/>
  <c r="AX490" i="1"/>
  <c r="AW444" i="1"/>
  <c r="AZ331" i="1"/>
  <c r="AX292" i="1"/>
  <c r="AW293" i="1"/>
  <c r="AW291" i="1"/>
  <c r="AW288" i="1"/>
  <c r="AY288" i="1" s="1"/>
  <c r="BA288" i="1" s="1"/>
  <c r="BC288" i="1" s="1"/>
  <c r="BT288" i="1" s="1"/>
  <c r="AW690" i="1"/>
  <c r="AX696" i="1"/>
  <c r="AX680" i="1"/>
  <c r="AX694" i="1"/>
  <c r="AX683" i="1"/>
  <c r="AX166" i="1"/>
  <c r="AX366" i="1"/>
  <c r="AX169" i="1"/>
  <c r="AW365" i="1"/>
  <c r="AW49" i="1"/>
  <c r="AX16" i="1"/>
  <c r="AX5" i="1"/>
  <c r="AW51" i="1"/>
  <c r="AX52" i="1"/>
  <c r="AX4" i="1"/>
  <c r="AX6" i="1"/>
  <c r="AX239" i="1"/>
  <c r="AX204" i="1"/>
  <c r="AW685" i="1"/>
  <c r="AX691" i="1"/>
  <c r="AW370" i="1"/>
  <c r="AW295" i="1"/>
  <c r="AZ419" i="1"/>
  <c r="AX160" i="1"/>
  <c r="AZ415" i="1"/>
  <c r="AX164" i="1"/>
  <c r="AW158" i="1"/>
  <c r="AX675" i="1"/>
  <c r="AW193" i="1"/>
  <c r="AX673" i="1"/>
  <c r="AZ631" i="1"/>
  <c r="AX766" i="1"/>
  <c r="AX621" i="1"/>
  <c r="AX538" i="1"/>
  <c r="AW534" i="1"/>
  <c r="AW759" i="1"/>
  <c r="AW402" i="1"/>
  <c r="AZ662" i="1"/>
  <c r="AW570" i="1"/>
  <c r="AX229" i="1"/>
  <c r="AX574" i="1"/>
  <c r="AW226" i="1"/>
  <c r="AX573" i="1"/>
  <c r="AW228" i="1"/>
  <c r="AY228" i="1" s="1"/>
  <c r="BA228" i="1" s="1"/>
  <c r="BC228" i="1" s="1"/>
  <c r="AX761" i="1"/>
  <c r="AX571" i="1"/>
  <c r="AW525" i="1"/>
  <c r="AX227" i="1"/>
  <c r="AY227" i="1" s="1"/>
  <c r="BA227" i="1" s="1"/>
  <c r="BC227" i="1" s="1"/>
  <c r="BT227" i="1" s="1"/>
  <c r="AZ572" i="1"/>
  <c r="AX74" i="1"/>
  <c r="AX300" i="1"/>
  <c r="AZ703" i="1"/>
  <c r="AX146" i="1"/>
  <c r="AW603" i="1"/>
  <c r="AW225" i="1"/>
  <c r="AX698" i="1"/>
  <c r="AY698" i="1" s="1"/>
  <c r="BA698" i="1" s="1"/>
  <c r="BC698" i="1" s="1"/>
  <c r="BT698" i="1" s="1"/>
  <c r="AX223" i="1"/>
  <c r="AW701" i="1"/>
  <c r="AX751" i="1"/>
  <c r="AW143" i="1"/>
  <c r="AY143" i="1" s="1"/>
  <c r="BA143" i="1" s="1"/>
  <c r="AX144" i="1"/>
  <c r="AZ791" i="1"/>
  <c r="AX792" i="1"/>
  <c r="AX576" i="1"/>
  <c r="AY576" i="1" s="1"/>
  <c r="BA576" i="1" s="1"/>
  <c r="BC576" i="1" s="1"/>
  <c r="BT576" i="1" s="1"/>
  <c r="AX485" i="1"/>
  <c r="AX488" i="1"/>
  <c r="AZ278" i="1"/>
  <c r="AX608" i="1"/>
  <c r="AY608" i="1" s="1"/>
  <c r="BA608" i="1" s="1"/>
  <c r="BC608" i="1" s="1"/>
  <c r="BT608" i="1" s="1"/>
  <c r="AW607" i="1"/>
  <c r="AZ21" i="1"/>
  <c r="AX378" i="1"/>
  <c r="AX373" i="1"/>
  <c r="AY373" i="1" s="1"/>
  <c r="BA373" i="1" s="1"/>
  <c r="BC373" i="1" s="1"/>
  <c r="BT373" i="1" s="1"/>
  <c r="AW665" i="1"/>
  <c r="AX408" i="1"/>
  <c r="AX639" i="1"/>
  <c r="AX382" i="1"/>
  <c r="AY382" i="1" s="1"/>
  <c r="BA382" i="1" s="1"/>
  <c r="AZ284" i="1"/>
  <c r="AW62" i="1"/>
  <c r="AZ529" i="1"/>
  <c r="AZ583" i="1"/>
  <c r="AW601" i="1"/>
  <c r="AX829" i="1"/>
  <c r="AX397" i="1"/>
  <c r="AW548" i="1"/>
  <c r="AY548" i="1" s="1"/>
  <c r="BA548" i="1" s="1"/>
  <c r="BC548" i="1" s="1"/>
  <c r="BT548" i="1" s="1"/>
  <c r="AW777" i="1"/>
  <c r="AW721" i="1"/>
  <c r="AW800" i="1"/>
  <c r="AW627" i="1"/>
  <c r="AY627" i="1" s="1"/>
  <c r="BA627" i="1" s="1"/>
  <c r="BC627" i="1" s="1"/>
  <c r="BT627" i="1" s="1"/>
  <c r="AZ781" i="1"/>
  <c r="AX383" i="1"/>
  <c r="AX191" i="1"/>
  <c r="AX622" i="1"/>
  <c r="AW61" i="1"/>
  <c r="AZ801" i="1"/>
  <c r="AW723" i="1"/>
  <c r="AX519" i="1"/>
  <c r="AY519" i="1" s="1"/>
  <c r="BA519" i="1" s="1"/>
  <c r="BC519" i="1" s="1"/>
  <c r="AW650" i="1"/>
  <c r="AX117" i="1"/>
  <c r="AX785" i="1"/>
  <c r="AZ581" i="1"/>
  <c r="AX786" i="1"/>
  <c r="AX707" i="1"/>
  <c r="AX79" i="1"/>
  <c r="AW706" i="1"/>
  <c r="AZ78" i="1"/>
  <c r="AW9" i="1"/>
  <c r="AW234" i="1"/>
  <c r="AX172" i="1"/>
  <c r="AX813" i="1"/>
  <c r="AX817" i="1"/>
  <c r="AX589" i="1"/>
  <c r="AW587" i="1"/>
  <c r="AY587" i="1" s="1"/>
  <c r="BA587" i="1" s="1"/>
  <c r="AW318" i="1"/>
  <c r="AX716" i="1"/>
  <c r="AX205" i="1"/>
  <c r="AX742" i="1"/>
  <c r="AY742" i="1" s="1"/>
  <c r="BA742" i="1" s="1"/>
  <c r="BC742" i="1" s="1"/>
  <c r="BT742" i="1" s="1"/>
  <c r="AW458" i="1"/>
  <c r="AZ731" i="1"/>
  <c r="AX303" i="1"/>
  <c r="AW114" i="1"/>
  <c r="AY114" i="1" s="1"/>
  <c r="BA114" i="1" s="1"/>
  <c r="BC114" i="1" s="1"/>
  <c r="BT114" i="1" s="1"/>
  <c r="AX345" i="1"/>
  <c r="AZ464" i="1"/>
  <c r="AW380" i="1"/>
  <c r="AW326" i="1"/>
  <c r="AY326" i="1" s="1"/>
  <c r="BA326" i="1" s="1"/>
  <c r="AX319" i="1"/>
  <c r="AZ795" i="1"/>
  <c r="AX580" i="1"/>
  <c r="AW728" i="1"/>
  <c r="AY728" i="1" s="1"/>
  <c r="BA728" i="1" s="1"/>
  <c r="AZ152" i="1"/>
  <c r="AW100" i="1"/>
  <c r="AW628" i="1"/>
  <c r="AW629" i="1"/>
  <c r="AW554" i="1"/>
  <c r="AW555" i="1"/>
  <c r="AW614" i="1"/>
  <c r="AX609" i="1"/>
  <c r="AY609" i="1" s="1"/>
  <c r="BA609" i="1" s="1"/>
  <c r="BC609" i="1" s="1"/>
  <c r="AW615" i="1"/>
  <c r="AW556" i="1"/>
  <c r="AW830" i="1"/>
  <c r="AW180" i="1"/>
  <c r="AY180" i="1" s="1"/>
  <c r="BA180" i="1" s="1"/>
  <c r="AZ763" i="1"/>
  <c r="AX273" i="1"/>
  <c r="AX465" i="1"/>
  <c r="AW252" i="1"/>
  <c r="AY252" i="1" s="1"/>
  <c r="BA252" i="1" s="1"/>
  <c r="BC252" i="1" s="1"/>
  <c r="BT252" i="1" s="1"/>
  <c r="AZ272" i="1"/>
  <c r="AZ156" i="1"/>
  <c r="AX154" i="1"/>
  <c r="AZ834" i="1"/>
  <c r="AW153" i="1"/>
  <c r="AX210" i="1"/>
  <c r="AW179" i="1"/>
  <c r="AX129" i="1"/>
  <c r="AX130" i="1"/>
  <c r="AW124" i="1"/>
  <c r="BL358" i="1"/>
  <c r="BK837" i="1"/>
  <c r="BM837" i="1" s="1"/>
  <c r="BO837" i="1" s="1"/>
  <c r="BP837" i="1" s="1"/>
  <c r="BL83" i="1"/>
  <c r="BD514" i="1"/>
  <c r="BU514" i="1" s="1"/>
  <c r="BD473" i="1"/>
  <c r="BS473" i="1" s="1"/>
  <c r="BL104" i="1"/>
  <c r="BD43" i="1"/>
  <c r="BL71" i="1"/>
  <c r="BD101" i="1"/>
  <c r="BK472" i="1"/>
  <c r="BL46" i="1"/>
  <c r="BD475" i="1"/>
  <c r="BS475" i="1" s="1"/>
  <c r="BD281" i="1"/>
  <c r="BS281" i="1" s="1"/>
  <c r="BL359" i="1"/>
  <c r="BD593" i="1"/>
  <c r="BS593" i="1" s="1"/>
  <c r="BL96" i="1"/>
  <c r="BD375" i="1"/>
  <c r="BS375" i="1" s="1"/>
  <c r="BL647" i="1"/>
  <c r="BL493" i="1"/>
  <c r="BL490" i="1"/>
  <c r="BD139" i="1"/>
  <c r="BS139" i="1" s="1"/>
  <c r="BD547" i="1"/>
  <c r="BS547" i="1" s="1"/>
  <c r="BL25" i="1"/>
  <c r="BD26" i="1"/>
  <c r="BS26" i="1" s="1"/>
  <c r="BL24" i="1"/>
  <c r="BD29" i="1"/>
  <c r="BU29" i="1" s="1"/>
  <c r="BD288" i="1"/>
  <c r="BD167" i="1"/>
  <c r="BS167" i="1" s="1"/>
  <c r="BK35" i="1"/>
  <c r="BL364" i="1"/>
  <c r="BD32" i="1"/>
  <c r="BS32" i="1" s="1"/>
  <c r="BK680" i="1"/>
  <c r="BD682" i="1"/>
  <c r="BS682" i="1" s="1"/>
  <c r="BD36" i="1"/>
  <c r="BL681" i="1"/>
  <c r="BD196" i="1"/>
  <c r="BS196" i="1" s="1"/>
  <c r="BL34" i="1"/>
  <c r="BD677" i="1"/>
  <c r="BS677" i="1" s="1"/>
  <c r="BL692" i="1"/>
  <c r="BD31" i="1"/>
  <c r="BS31" i="1" s="1"/>
  <c r="BK365" i="1"/>
  <c r="BD16" i="1"/>
  <c r="BS16" i="1" s="1"/>
  <c r="BL15" i="1"/>
  <c r="BL5" i="1"/>
  <c r="BD392" i="1"/>
  <c r="BD241" i="1"/>
  <c r="BS241" i="1" s="1"/>
  <c r="BL200" i="1"/>
  <c r="BD299" i="1"/>
  <c r="BL678" i="1"/>
  <c r="BD688" i="1"/>
  <c r="BS688" i="1" s="1"/>
  <c r="BD240" i="1"/>
  <c r="BL236" i="1"/>
  <c r="BK671" i="1"/>
  <c r="BD298" i="1"/>
  <c r="BD632" i="1"/>
  <c r="BL482" i="1"/>
  <c r="BD618" i="1"/>
  <c r="BD479" i="1"/>
  <c r="BL250" i="1"/>
  <c r="BL758" i="1"/>
  <c r="BD660" i="1"/>
  <c r="BS660" i="1" s="1"/>
  <c r="BK416" i="1"/>
  <c r="BM416" i="1" s="1"/>
  <c r="BO416" i="1" s="1"/>
  <c r="BP416" i="1" s="1"/>
  <c r="BQ416" i="1" s="1"/>
  <c r="BR416" i="1" s="1"/>
  <c r="BU416" i="1" s="1"/>
  <c r="BD406" i="1"/>
  <c r="BL827" i="1"/>
  <c r="BD404" i="1"/>
  <c r="BD659" i="1"/>
  <c r="BS659" i="1" s="1"/>
  <c r="BL245" i="1"/>
  <c r="BL670" i="1"/>
  <c r="BK301" i="1"/>
  <c r="BL146" i="1"/>
  <c r="BL427" i="1"/>
  <c r="BD426" i="1"/>
  <c r="BL311" i="1"/>
  <c r="BD603" i="1"/>
  <c r="BD314" i="1"/>
  <c r="BD704" i="1"/>
  <c r="BS704" i="1" s="1"/>
  <c r="BL313" i="1"/>
  <c r="BD702" i="1"/>
  <c r="BS702" i="1" s="1"/>
  <c r="BD425" i="1"/>
  <c r="BS425" i="1" s="1"/>
  <c r="BL145" i="1"/>
  <c r="BD428" i="1"/>
  <c r="BS428" i="1" s="1"/>
  <c r="BD304" i="1"/>
  <c r="BL277" i="1"/>
  <c r="BD503" i="1"/>
  <c r="BS503" i="1" s="1"/>
  <c r="BL607" i="1"/>
  <c r="BD21" i="1"/>
  <c r="BL22" i="1"/>
  <c r="BD400" i="1"/>
  <c r="BD408" i="1"/>
  <c r="BS408" i="1" s="1"/>
  <c r="BD773" i="1"/>
  <c r="BD456" i="1"/>
  <c r="BS456" i="1" s="1"/>
  <c r="BD429" i="1"/>
  <c r="BS429" i="1" s="1"/>
  <c r="BK476" i="1"/>
  <c r="BD149" i="1"/>
  <c r="BL687" i="1"/>
  <c r="BD598" i="1"/>
  <c r="BS598" i="1" s="1"/>
  <c r="BL799" i="1"/>
  <c r="BD116" i="1"/>
  <c r="BD784" i="1"/>
  <c r="BS784" i="1" s="1"/>
  <c r="BK657" i="1"/>
  <c r="BL720" i="1"/>
  <c r="BD801" i="1"/>
  <c r="BS801" i="1" s="1"/>
  <c r="BL723" i="1"/>
  <c r="BD626" i="1"/>
  <c r="BD798" i="1"/>
  <c r="BK381" i="1"/>
  <c r="BM381" i="1" s="1"/>
  <c r="BO381" i="1" s="1"/>
  <c r="BP381" i="1" s="1"/>
  <c r="BK89" i="1"/>
  <c r="BD67" i="1"/>
  <c r="BK764" i="1"/>
  <c r="BD624" i="1"/>
  <c r="BS624" i="1" s="1"/>
  <c r="BD583" i="1"/>
  <c r="BS583" i="1" s="1"/>
  <c r="BD421" i="1"/>
  <c r="BS421" i="1" s="1"/>
  <c r="BL59" i="1"/>
  <c r="BD800" i="1"/>
  <c r="BS800" i="1" s="1"/>
  <c r="BL722" i="1"/>
  <c r="BD627" i="1"/>
  <c r="BD781" i="1"/>
  <c r="BD137" i="1"/>
  <c r="BD257" i="1"/>
  <c r="BD102" i="1"/>
  <c r="BD474" i="1"/>
  <c r="BS474" i="1" s="1"/>
  <c r="BD595" i="1"/>
  <c r="BS595" i="1" s="1"/>
  <c r="BD39" i="1"/>
  <c r="BS39" i="1" s="1"/>
  <c r="BD97" i="1"/>
  <c r="BS97" i="1" s="1"/>
  <c r="BD440" i="1"/>
  <c r="BD539" i="1"/>
  <c r="BS539" i="1" s="1"/>
  <c r="BL328" i="1"/>
  <c r="BD642" i="1"/>
  <c r="BD336" i="1"/>
  <c r="BD446" i="1"/>
  <c r="BS446" i="1" s="1"/>
  <c r="BD316" i="1"/>
  <c r="BS316" i="1" s="1"/>
  <c r="BD377" i="1"/>
  <c r="BD331" i="1"/>
  <c r="BD293" i="1"/>
  <c r="BS293" i="1" s="1"/>
  <c r="BD287" i="1"/>
  <c r="BS287" i="1" s="1"/>
  <c r="BL680" i="1"/>
  <c r="BD367" i="1"/>
  <c r="BS367" i="1" s="1"/>
  <c r="BL365" i="1"/>
  <c r="BM365" i="1" s="1"/>
  <c r="BO365" i="1" s="1"/>
  <c r="BP365" i="1" s="1"/>
  <c r="BL93" i="1"/>
  <c r="BD750" i="1"/>
  <c r="BS750" i="1" s="1"/>
  <c r="BD393" i="1"/>
  <c r="BD746" i="1"/>
  <c r="BU746" i="1" s="1"/>
  <c r="BD212" i="1"/>
  <c r="BS212" i="1" s="1"/>
  <c r="BL370" i="1"/>
  <c r="BD617" i="1"/>
  <c r="BS617" i="1" s="1"/>
  <c r="BD481" i="1"/>
  <c r="BS481" i="1" s="1"/>
  <c r="BL483" i="1"/>
  <c r="BL534" i="1"/>
  <c r="BD663" i="1"/>
  <c r="BD230" i="1"/>
  <c r="BL574" i="1"/>
  <c r="BD226" i="1"/>
  <c r="BD761" i="1"/>
  <c r="BS761" i="1" s="1"/>
  <c r="BL523" i="1"/>
  <c r="BM523" i="1" s="1"/>
  <c r="BO523" i="1" s="1"/>
  <c r="BP523" i="1" s="1"/>
  <c r="BD216" i="1"/>
  <c r="BL215" i="1"/>
  <c r="BD698" i="1"/>
  <c r="BD701" i="1"/>
  <c r="BS701" i="1" s="1"/>
  <c r="BD218" i="1"/>
  <c r="BD604" i="1"/>
  <c r="BS604" i="1" s="1"/>
  <c r="BL751" i="1"/>
  <c r="BD143" i="1"/>
  <c r="BS143" i="1" s="1"/>
  <c r="BD134" i="1"/>
  <c r="BD792" i="1"/>
  <c r="BS792" i="1" s="1"/>
  <c r="BD576" i="1"/>
  <c r="BS576" i="1" s="1"/>
  <c r="BL410" i="1"/>
  <c r="BM410" i="1" s="1"/>
  <c r="BO410" i="1" s="1"/>
  <c r="BP410" i="1" s="1"/>
  <c r="BD608" i="1"/>
  <c r="BD780" i="1"/>
  <c r="BS780" i="1" s="1"/>
  <c r="BL20" i="1"/>
  <c r="BD148" i="1"/>
  <c r="BS148" i="1" s="1"/>
  <c r="BD507" i="1"/>
  <c r="BL57" i="1"/>
  <c r="BD386" i="1"/>
  <c r="BS386" i="1" s="1"/>
  <c r="BD686" i="1"/>
  <c r="BD559" i="1"/>
  <c r="BS559" i="1" s="1"/>
  <c r="BD511" i="1"/>
  <c r="BD285" i="1"/>
  <c r="BD55" i="1"/>
  <c r="BD581" i="1"/>
  <c r="BS581" i="1" s="1"/>
  <c r="BD786" i="1"/>
  <c r="BS786" i="1" s="1"/>
  <c r="BK462" i="1"/>
  <c r="BM462" i="1" s="1"/>
  <c r="BO462" i="1" s="1"/>
  <c r="BP462" i="1" s="1"/>
  <c r="BL137" i="1"/>
  <c r="BM137" i="1" s="1"/>
  <c r="BO137" i="1" s="1"/>
  <c r="BP137" i="1" s="1"/>
  <c r="BQ137" i="1" s="1"/>
  <c r="BK137" i="1"/>
  <c r="BL390" i="1"/>
  <c r="BK390" i="1"/>
  <c r="BL243" i="1"/>
  <c r="BM243" i="1" s="1"/>
  <c r="BO243" i="1" s="1"/>
  <c r="BP243" i="1" s="1"/>
  <c r="BK243" i="1"/>
  <c r="BL244" i="1"/>
  <c r="BK244" i="1"/>
  <c r="BL503" i="1"/>
  <c r="BM503" i="1" s="1"/>
  <c r="BO503" i="1" s="1"/>
  <c r="BP503" i="1" s="1"/>
  <c r="BQ503" i="1" s="1"/>
  <c r="BK503" i="1"/>
  <c r="BL400" i="1"/>
  <c r="BK400" i="1"/>
  <c r="BL109" i="1"/>
  <c r="BK109" i="1"/>
  <c r="BK532" i="1"/>
  <c r="BL532" i="1"/>
  <c r="AX356" i="1"/>
  <c r="AW356" i="1"/>
  <c r="AZ356" i="1"/>
  <c r="AX257" i="1"/>
  <c r="AZ257" i="1"/>
  <c r="AX643" i="1"/>
  <c r="AW643" i="1"/>
  <c r="AW85" i="1"/>
  <c r="AX85" i="1"/>
  <c r="AY85" i="1" s="1"/>
  <c r="BA85" i="1" s="1"/>
  <c r="BC85" i="1" s="1"/>
  <c r="BT85" i="1" s="1"/>
  <c r="AZ102" i="1"/>
  <c r="AX102" i="1"/>
  <c r="AX329" i="1"/>
  <c r="AW329" i="1"/>
  <c r="AY329" i="1" s="1"/>
  <c r="BA329" i="1" s="1"/>
  <c r="BC329" i="1" s="1"/>
  <c r="BT329" i="1" s="1"/>
  <c r="AX287" i="1"/>
  <c r="AZ287" i="1"/>
  <c r="AW682" i="1"/>
  <c r="AX682" i="1"/>
  <c r="AY682" i="1" s="1"/>
  <c r="BA682" i="1" s="1"/>
  <c r="BC682" i="1" s="1"/>
  <c r="BT682" i="1" s="1"/>
  <c r="AZ199" i="1"/>
  <c r="AX199" i="1"/>
  <c r="AW369" i="1"/>
  <c r="AZ369" i="1"/>
  <c r="AX235" i="1"/>
  <c r="AZ235" i="1"/>
  <c r="AX735" i="1"/>
  <c r="AZ735" i="1"/>
  <c r="AW674" i="1"/>
  <c r="AX674" i="1"/>
  <c r="AX767" i="1"/>
  <c r="AW767" i="1"/>
  <c r="AY767" i="1" s="1"/>
  <c r="BA767" i="1" s="1"/>
  <c r="BC767" i="1" s="1"/>
  <c r="BT767" i="1" s="1"/>
  <c r="AW632" i="1"/>
  <c r="AZ632" i="1"/>
  <c r="AX558" i="1"/>
  <c r="AW558" i="1"/>
  <c r="AY558" i="1" s="1"/>
  <c r="BA558" i="1" s="1"/>
  <c r="AW618" i="1"/>
  <c r="AX618" i="1"/>
  <c r="AX825" i="1"/>
  <c r="AW825" i="1"/>
  <c r="AY825" i="1" s="1"/>
  <c r="BA825" i="1" s="1"/>
  <c r="BC825" i="1" s="1"/>
  <c r="BT825" i="1" s="1"/>
  <c r="AW660" i="1"/>
  <c r="AX660" i="1"/>
  <c r="AW523" i="1"/>
  <c r="AX523" i="1"/>
  <c r="AX405" i="1"/>
  <c r="AW405" i="1"/>
  <c r="AZ414" i="1"/>
  <c r="AX414" i="1"/>
  <c r="AZ207" i="1"/>
  <c r="AW207" i="1"/>
  <c r="AW426" i="1"/>
  <c r="AX426" i="1"/>
  <c r="AW311" i="1"/>
  <c r="AX311" i="1"/>
  <c r="AX219" i="1"/>
  <c r="AZ219" i="1"/>
  <c r="AZ218" i="1"/>
  <c r="AW218" i="1"/>
  <c r="AX604" i="1"/>
  <c r="AZ604" i="1"/>
  <c r="AW743" i="1"/>
  <c r="AX743" i="1"/>
  <c r="AW341" i="1"/>
  <c r="AZ341" i="1"/>
  <c r="AW339" i="1"/>
  <c r="AX339" i="1"/>
  <c r="AW504" i="1"/>
  <c r="AX504" i="1"/>
  <c r="AW633" i="1"/>
  <c r="AX633" i="1"/>
  <c r="AW773" i="1"/>
  <c r="AX773" i="1"/>
  <c r="AY773" i="1" s="1"/>
  <c r="BA773" i="1" s="1"/>
  <c r="BC773" i="1" s="1"/>
  <c r="BT773" i="1" s="1"/>
  <c r="AX171" i="1"/>
  <c r="AZ171" i="1"/>
  <c r="AX58" i="1"/>
  <c r="AW58" i="1"/>
  <c r="AY58" i="1" s="1"/>
  <c r="BA58" i="1" s="1"/>
  <c r="AX89" i="1"/>
  <c r="AW89" i="1"/>
  <c r="AX55" i="1"/>
  <c r="AZ55" i="1"/>
  <c r="AX770" i="1"/>
  <c r="AW770" i="1"/>
  <c r="AW562" i="1"/>
  <c r="AX562" i="1"/>
  <c r="AY562" i="1" s="1"/>
  <c r="BA562" i="1" s="1"/>
  <c r="AX816" i="1"/>
  <c r="AW816" i="1"/>
  <c r="AW586" i="1"/>
  <c r="AZ586" i="1"/>
  <c r="AW588" i="1"/>
  <c r="AX588" i="1"/>
  <c r="AX81" i="1"/>
  <c r="AW81" i="1"/>
  <c r="AZ81" i="1"/>
  <c r="AZ459" i="1"/>
  <c r="AX459" i="1"/>
  <c r="AX462" i="1"/>
  <c r="AY462" i="1" s="1"/>
  <c r="BA462" i="1" s="1"/>
  <c r="BC462" i="1" s="1"/>
  <c r="BT462" i="1" s="1"/>
  <c r="AW462" i="1"/>
  <c r="AZ579" i="1"/>
  <c r="AX579" i="1"/>
  <c r="AX113" i="1"/>
  <c r="AY113" i="1" s="1"/>
  <c r="BA113" i="1" s="1"/>
  <c r="AW113" i="1"/>
  <c r="AX112" i="1"/>
  <c r="AW112" i="1"/>
  <c r="AX346" i="1"/>
  <c r="AW346" i="1"/>
  <c r="AW518" i="1"/>
  <c r="AX518" i="1"/>
  <c r="AW654" i="1"/>
  <c r="AY654" i="1" s="1"/>
  <c r="BA654" i="1" s="1"/>
  <c r="BC654" i="1" s="1"/>
  <c r="BT654" i="1" s="1"/>
  <c r="AX654" i="1"/>
  <c r="AW502" i="1"/>
  <c r="AX502" i="1"/>
  <c r="AX553" i="1"/>
  <c r="AY553" i="1" s="1"/>
  <c r="BA553" i="1" s="1"/>
  <c r="BC553" i="1" s="1"/>
  <c r="BT553" i="1" s="1"/>
  <c r="AW553" i="1"/>
  <c r="AX307" i="1"/>
  <c r="AW307" i="1"/>
  <c r="AX394" i="1"/>
  <c r="AY394" i="1" s="1"/>
  <c r="BA394" i="1" s="1"/>
  <c r="BC394" i="1" s="1"/>
  <c r="BT394" i="1" s="1"/>
  <c r="AW394" i="1"/>
  <c r="AX395" i="1"/>
  <c r="AW395" i="1"/>
  <c r="AX467" i="1"/>
  <c r="AY467" i="1" s="1"/>
  <c r="BA467" i="1" s="1"/>
  <c r="BC467" i="1" s="1"/>
  <c r="AW467" i="1"/>
  <c r="AX185" i="1"/>
  <c r="AW185" i="1"/>
  <c r="AZ185" i="1"/>
  <c r="AW468" i="1"/>
  <c r="AX468" i="1"/>
  <c r="BD515" i="1"/>
  <c r="AZ515" i="1"/>
  <c r="BD544" i="1"/>
  <c r="BS544" i="1" s="1"/>
  <c r="AZ544" i="1"/>
  <c r="BD351" i="1"/>
  <c r="BS351" i="1" s="1"/>
  <c r="AZ351" i="1"/>
  <c r="AZ679" i="1"/>
  <c r="BK51" i="1"/>
  <c r="BK204" i="1"/>
  <c r="BK278" i="1"/>
  <c r="BK821" i="1"/>
  <c r="AZ362" i="1"/>
  <c r="BD61" i="1"/>
  <c r="BS61" i="1" s="1"/>
  <c r="AZ61" i="1"/>
  <c r="BL10" i="1"/>
  <c r="BK10" i="1"/>
  <c r="BD742" i="1"/>
  <c r="BS742" i="1" s="1"/>
  <c r="AZ742" i="1"/>
  <c r="BK499" i="1"/>
  <c r="BL499" i="1"/>
  <c r="BD585" i="1"/>
  <c r="BS585" i="1" s="1"/>
  <c r="AZ585" i="1"/>
  <c r="BC585" i="1" s="1"/>
  <c r="BT585" i="1" s="1"/>
  <c r="BK516" i="1"/>
  <c r="BL516" i="1"/>
  <c r="AZ554" i="1"/>
  <c r="BK756" i="1"/>
  <c r="BL756" i="1"/>
  <c r="BL119" i="1"/>
  <c r="BK119" i="1"/>
  <c r="BL211" i="1"/>
  <c r="BM211" i="1" s="1"/>
  <c r="BO211" i="1" s="1"/>
  <c r="BP211" i="1" s="1"/>
  <c r="BK211" i="1"/>
  <c r="BL120" i="1"/>
  <c r="BK120" i="1"/>
  <c r="BD467" i="1"/>
  <c r="BS467" i="1" s="1"/>
  <c r="AZ467" i="1"/>
  <c r="BL179" i="1"/>
  <c r="BK179" i="1"/>
  <c r="AZ470" i="1"/>
  <c r="AW272" i="1"/>
  <c r="AX184" i="1"/>
  <c r="AX833" i="1"/>
  <c r="AX834" i="1"/>
  <c r="AY834" i="1" s="1"/>
  <c r="BA834" i="1" s="1"/>
  <c r="BC834" i="1" s="1"/>
  <c r="BT834" i="1" s="1"/>
  <c r="AX153" i="1"/>
  <c r="AW431" i="1"/>
  <c r="AW130" i="1"/>
  <c r="BK70" i="1"/>
  <c r="BM70" i="1" s="1"/>
  <c r="BO70" i="1" s="1"/>
  <c r="BP70" i="1" s="1"/>
  <c r="BL355" i="1"/>
  <c r="BD85" i="1"/>
  <c r="BK543" i="1"/>
  <c r="BK68" i="1"/>
  <c r="BK280" i="1"/>
  <c r="BK95" i="1"/>
  <c r="BK41" i="1"/>
  <c r="BK334" i="1"/>
  <c r="BU217" i="1"/>
  <c r="BU735" i="1"/>
  <c r="BK442" i="1"/>
  <c r="BL492" i="1"/>
  <c r="BK387" i="1"/>
  <c r="BD545" i="1"/>
  <c r="BD23" i="1"/>
  <c r="BS23" i="1" s="1"/>
  <c r="BK290" i="1"/>
  <c r="BD679" i="1"/>
  <c r="BS679" i="1" s="1"/>
  <c r="BK201" i="1"/>
  <c r="BL695" i="1"/>
  <c r="BK33" i="1"/>
  <c r="BD366" i="1"/>
  <c r="BK53" i="1"/>
  <c r="BD389" i="1"/>
  <c r="BD91" i="1"/>
  <c r="BS91" i="1" s="1"/>
  <c r="BK92" i="1"/>
  <c r="BK685" i="1"/>
  <c r="BK242" i="1"/>
  <c r="BM242" i="1" s="1"/>
  <c r="BO242" i="1" s="1"/>
  <c r="BP242" i="1" s="1"/>
  <c r="BD162" i="1"/>
  <c r="BL237" i="1"/>
  <c r="BD566" i="1"/>
  <c r="BS566" i="1" s="1"/>
  <c r="BD192" i="1"/>
  <c r="BK294" i="1"/>
  <c r="BM294" i="1" s="1"/>
  <c r="BO294" i="1" s="1"/>
  <c r="BL193" i="1"/>
  <c r="BD673" i="1"/>
  <c r="BS673" i="1" s="1"/>
  <c r="BK672" i="1"/>
  <c r="BM672" i="1" s="1"/>
  <c r="BO672" i="1" s="1"/>
  <c r="BP672" i="1" s="1"/>
  <c r="BD433" i="1"/>
  <c r="BK454" i="1"/>
  <c r="BL558" i="1"/>
  <c r="BK557" i="1"/>
  <c r="BM557" i="1" s="1"/>
  <c r="BO557" i="1" s="1"/>
  <c r="BP557" i="1" s="1"/>
  <c r="BK477" i="1"/>
  <c r="BK480" i="1"/>
  <c r="BU663" i="1"/>
  <c r="BD564" i="1"/>
  <c r="BS564" i="1" s="1"/>
  <c r="BD248" i="1"/>
  <c r="BK760" i="1"/>
  <c r="BD662" i="1"/>
  <c r="BS662" i="1" s="1"/>
  <c r="BK826" i="1"/>
  <c r="BM826" i="1" s="1"/>
  <c r="BO826" i="1" s="1"/>
  <c r="BP826" i="1" s="1"/>
  <c r="BQ826" i="1" s="1"/>
  <c r="BR826" i="1" s="1"/>
  <c r="BU826" i="1" s="1"/>
  <c r="BK521" i="1"/>
  <c r="BK525" i="1"/>
  <c r="BK524" i="1"/>
  <c r="BD669" i="1"/>
  <c r="BK668" i="1"/>
  <c r="BD526" i="1"/>
  <c r="BK414" i="1"/>
  <c r="BD276" i="1"/>
  <c r="BL73" i="1"/>
  <c r="BL206" i="1"/>
  <c r="BD699" i="1"/>
  <c r="BS699" i="1" s="1"/>
  <c r="BK703" i="1"/>
  <c r="BK263" i="1"/>
  <c r="BD312" i="1"/>
  <c r="BK310" i="1"/>
  <c r="BK220" i="1"/>
  <c r="BL266" i="1"/>
  <c r="BK223" i="1"/>
  <c r="BK221" i="1"/>
  <c r="BK793" i="1"/>
  <c r="BD338" i="1"/>
  <c r="BS338" i="1" s="1"/>
  <c r="BK341" i="1"/>
  <c r="BM341" i="1" s="1"/>
  <c r="BO341" i="1" s="1"/>
  <c r="BP341" i="1" s="1"/>
  <c r="BQ341" i="1" s="1"/>
  <c r="BR341" i="1" s="1"/>
  <c r="BU341" i="1" s="1"/>
  <c r="BK342" i="1"/>
  <c r="BK275" i="1"/>
  <c r="BM275" i="1" s="1"/>
  <c r="BO275" i="1" s="1"/>
  <c r="BP275" i="1" s="1"/>
  <c r="BK496" i="1"/>
  <c r="BL489" i="1"/>
  <c r="BD506" i="1"/>
  <c r="BD372" i="1"/>
  <c r="BK772" i="1"/>
  <c r="BD774" i="1"/>
  <c r="BS774" i="1" s="1"/>
  <c r="BK530" i="1"/>
  <c r="BK639" i="1"/>
  <c r="BK778" i="1"/>
  <c r="BD513" i="1"/>
  <c r="BD284" i="1"/>
  <c r="BK188" i="1"/>
  <c r="BM188" i="1" s="1"/>
  <c r="BO188" i="1" s="1"/>
  <c r="BP188" i="1" s="1"/>
  <c r="BD655" i="1"/>
  <c r="BS655" i="1" s="1"/>
  <c r="BK62" i="1"/>
  <c r="BK601" i="1"/>
  <c r="BD638" i="1"/>
  <c r="BS638" i="1" s="1"/>
  <c r="BK171" i="1"/>
  <c r="BB110" i="1"/>
  <c r="BB347" i="1"/>
  <c r="BB324" i="1"/>
  <c r="BB753" i="1"/>
  <c r="BB755" i="1"/>
  <c r="BB757" i="1"/>
  <c r="BB271" i="1"/>
  <c r="BL802" i="1"/>
  <c r="BK514" i="1"/>
  <c r="BK649" i="1"/>
  <c r="BK440" i="1"/>
  <c r="BM440" i="1" s="1"/>
  <c r="BO440" i="1" s="1"/>
  <c r="BP440" i="1" s="1"/>
  <c r="BK546" i="1"/>
  <c r="BK139" i="1"/>
  <c r="BK138" i="1"/>
  <c r="BK29" i="1"/>
  <c r="BM29" i="1" s="1"/>
  <c r="BO29" i="1" s="1"/>
  <c r="BP29" i="1" s="1"/>
  <c r="BK28" i="1"/>
  <c r="BK203" i="1"/>
  <c r="BK202" i="1"/>
  <c r="BK750" i="1"/>
  <c r="BK54" i="1"/>
  <c r="BK393" i="1"/>
  <c r="BK391" i="1"/>
  <c r="BK746" i="1"/>
  <c r="BK392" i="1"/>
  <c r="BK30" i="1"/>
  <c r="BK455" i="1"/>
  <c r="BK434" i="1"/>
  <c r="BK231" i="1"/>
  <c r="BK619" i="1"/>
  <c r="BK663" i="1"/>
  <c r="BK246" i="1"/>
  <c r="BK402" i="1"/>
  <c r="BK418" i="1"/>
  <c r="BK603" i="1"/>
  <c r="BK577" i="1"/>
  <c r="BK504" i="1"/>
  <c r="BK714" i="1"/>
  <c r="BK713" i="1"/>
  <c r="BK636" i="1"/>
  <c r="BK378" i="1"/>
  <c r="BK408" i="1"/>
  <c r="BK505" i="1"/>
  <c r="BK401" i="1"/>
  <c r="BM401" i="1" s="1"/>
  <c r="BO401" i="1" s="1"/>
  <c r="BP401" i="1" s="1"/>
  <c r="BK429" i="1"/>
  <c r="BK58" i="1"/>
  <c r="BK259" i="1"/>
  <c r="BK785" i="1"/>
  <c r="BM785" i="1" s="1"/>
  <c r="BO785" i="1" s="1"/>
  <c r="BP785" i="1" s="1"/>
  <c r="BK262" i="1"/>
  <c r="BK7" i="1"/>
  <c r="BK142" i="1"/>
  <c r="BK706" i="1"/>
  <c r="BM706" i="1" s="1"/>
  <c r="BO706" i="1" s="1"/>
  <c r="BP706" i="1" s="1"/>
  <c r="BK820" i="1"/>
  <c r="BK705" i="1"/>
  <c r="BK81" i="1"/>
  <c r="BK497" i="1"/>
  <c r="BK458" i="1"/>
  <c r="BK461" i="1"/>
  <c r="BK344" i="1"/>
  <c r="BK346" i="1"/>
  <c r="BK464" i="1"/>
  <c r="BK321" i="1"/>
  <c r="BK349" i="1"/>
  <c r="BK580" i="1"/>
  <c r="BK100" i="1"/>
  <c r="BK628" i="1"/>
  <c r="BK322" i="1"/>
  <c r="BK629" i="1"/>
  <c r="BK320" i="1"/>
  <c r="BK554" i="1"/>
  <c r="BK107" i="1"/>
  <c r="BM107" i="1" s="1"/>
  <c r="BO107" i="1" s="1"/>
  <c r="BP107" i="1" s="1"/>
  <c r="BK609" i="1"/>
  <c r="BM609" i="1" s="1"/>
  <c r="BO609" i="1" s="1"/>
  <c r="BP609" i="1" s="1"/>
  <c r="BK553" i="1"/>
  <c r="BK556" i="1"/>
  <c r="BK466" i="1"/>
  <c r="BK831" i="1"/>
  <c r="BM831" i="1" s="1"/>
  <c r="BO831" i="1" s="1"/>
  <c r="BP831" i="1" s="1"/>
  <c r="BQ831" i="1" s="1"/>
  <c r="BK268" i="1"/>
  <c r="BK270" i="1"/>
  <c r="BK128" i="1"/>
  <c r="BK309" i="1"/>
  <c r="BM309" i="1" s="1"/>
  <c r="BO309" i="1" s="1"/>
  <c r="BP309" i="1" s="1"/>
  <c r="BQ309" i="1" s="1"/>
  <c r="BK395" i="1"/>
  <c r="BK274" i="1"/>
  <c r="BK156" i="1"/>
  <c r="BK833" i="1"/>
  <c r="BM833" i="1" s="1"/>
  <c r="BO833" i="1" s="1"/>
  <c r="BP833" i="1" s="1"/>
  <c r="BQ833" i="1" s="1"/>
  <c r="BK305" i="1"/>
  <c r="BK396" i="1"/>
  <c r="BK130" i="1"/>
  <c r="AW355" i="1"/>
  <c r="AY355" i="1" s="1"/>
  <c r="BA355" i="1" s="1"/>
  <c r="AW72" i="1"/>
  <c r="AX84" i="1"/>
  <c r="AW257" i="1"/>
  <c r="AX82" i="1"/>
  <c r="AY82" i="1" s="1"/>
  <c r="BA82" i="1" s="1"/>
  <c r="BC82" i="1" s="1"/>
  <c r="BT82" i="1" s="1"/>
  <c r="AW838" i="1"/>
  <c r="AZ105" i="1"/>
  <c r="AW44" i="1"/>
  <c r="AX354" i="1"/>
  <c r="AW280" i="1"/>
  <c r="AX39" i="1"/>
  <c r="AW592" i="1"/>
  <c r="AW97" i="1"/>
  <c r="AY97" i="1" s="1"/>
  <c r="BA97" i="1" s="1"/>
  <c r="BC97" i="1" s="1"/>
  <c r="BT97" i="1" s="1"/>
  <c r="AX353" i="1"/>
  <c r="AX442" i="1"/>
  <c r="AW440" i="1"/>
  <c r="AW441" i="1"/>
  <c r="AY441" i="1" s="1"/>
  <c r="BA441" i="1" s="1"/>
  <c r="BC441" i="1" s="1"/>
  <c r="BT441" i="1" s="1"/>
  <c r="AW648" i="1"/>
  <c r="AW542" i="1"/>
  <c r="AX445" i="1"/>
  <c r="AX351" i="1"/>
  <c r="AW352" i="1"/>
  <c r="AW331" i="1"/>
  <c r="AX289" i="1"/>
  <c r="AX290" i="1"/>
  <c r="AY290" i="1" s="1"/>
  <c r="BA290" i="1" s="1"/>
  <c r="AW679" i="1"/>
  <c r="AW35" i="1"/>
  <c r="AW694" i="1"/>
  <c r="AX693" i="1"/>
  <c r="AW695" i="1"/>
  <c r="AW166" i="1"/>
  <c r="AW197" i="1"/>
  <c r="AW169" i="1"/>
  <c r="AW16" i="1"/>
  <c r="AX53" i="1"/>
  <c r="AX17" i="1"/>
  <c r="AX18" i="1"/>
  <c r="AY18" i="1" s="1"/>
  <c r="BA18" i="1" s="1"/>
  <c r="BC18" i="1" s="1"/>
  <c r="BT18" i="1" s="1"/>
  <c r="AW48" i="1"/>
  <c r="AW52" i="1"/>
  <c r="AW4" i="1"/>
  <c r="AW6" i="1"/>
  <c r="AW239" i="1"/>
  <c r="AW214" i="1"/>
  <c r="AX685" i="1"/>
  <c r="AW691" i="1"/>
  <c r="AX370" i="1"/>
  <c r="AX295" i="1"/>
  <c r="AW163" i="1"/>
  <c r="AW243" i="1"/>
  <c r="AW160" i="1"/>
  <c r="AW235" i="1"/>
  <c r="AW164" i="1"/>
  <c r="AW675" i="1"/>
  <c r="AW735" i="1"/>
  <c r="AX193" i="1"/>
  <c r="AW673" i="1"/>
  <c r="AX631" i="1"/>
  <c r="AY631" i="1" s="1"/>
  <c r="BA631" i="1" s="1"/>
  <c r="BC631" i="1" s="1"/>
  <c r="BT631" i="1" s="1"/>
  <c r="AZ767" i="1"/>
  <c r="AW766" i="1"/>
  <c r="AW617" i="1"/>
  <c r="AZ621" i="1"/>
  <c r="AX620" i="1"/>
  <c r="AZ618" i="1"/>
  <c r="AW538" i="1"/>
  <c r="AX534" i="1"/>
  <c r="AY534" i="1" s="1"/>
  <c r="BA534" i="1" s="1"/>
  <c r="BC534" i="1" s="1"/>
  <c r="AW663" i="1"/>
  <c r="AX661" i="1"/>
  <c r="AX759" i="1"/>
  <c r="AZ825" i="1"/>
  <c r="AW760" i="1"/>
  <c r="AW662" i="1"/>
  <c r="AX249" i="1"/>
  <c r="AW229" i="1"/>
  <c r="AX226" i="1"/>
  <c r="AW524" i="1"/>
  <c r="AZ227" i="1"/>
  <c r="AW572" i="1"/>
  <c r="AW414" i="1"/>
  <c r="AW74" i="1"/>
  <c r="AW300" i="1"/>
  <c r="AX207" i="1"/>
  <c r="AY207" i="1" s="1"/>
  <c r="BA207" i="1" s="1"/>
  <c r="BC207" i="1" s="1"/>
  <c r="BT207" i="1" s="1"/>
  <c r="AW703" i="1"/>
  <c r="AW666" i="1"/>
  <c r="AW146" i="1"/>
  <c r="AZ426" i="1"/>
  <c r="AW266" i="1"/>
  <c r="AW219" i="1"/>
  <c r="AW223" i="1"/>
  <c r="AW221" i="1"/>
  <c r="AY221" i="1" s="1"/>
  <c r="BA221" i="1" s="1"/>
  <c r="AX218" i="1"/>
  <c r="AW604" i="1"/>
  <c r="AW751" i="1"/>
  <c r="AW144" i="1"/>
  <c r="AY144" i="1" s="1"/>
  <c r="BA144" i="1" s="1"/>
  <c r="AZ792" i="1"/>
  <c r="AW790" i="1"/>
  <c r="AZ576" i="1"/>
  <c r="AX341" i="1"/>
  <c r="AY341" i="1" s="1"/>
  <c r="BA341" i="1" s="1"/>
  <c r="AZ339" i="1"/>
  <c r="AZ712" i="1"/>
  <c r="AW485" i="1"/>
  <c r="AZ633" i="1"/>
  <c r="AW608" i="1"/>
  <c r="AX607" i="1"/>
  <c r="AX21" i="1"/>
  <c r="AW378" i="1"/>
  <c r="AY378" i="1" s="1"/>
  <c r="BA378" i="1" s="1"/>
  <c r="BC378" i="1" s="1"/>
  <c r="AW373" i="1"/>
  <c r="AX665" i="1"/>
  <c r="AZ408" i="1"/>
  <c r="AW772" i="1"/>
  <c r="AW774" i="1"/>
  <c r="AW778" i="1"/>
  <c r="AZ513" i="1"/>
  <c r="AW188" i="1"/>
  <c r="AW655" i="1"/>
  <c r="AW583" i="1"/>
  <c r="AX601" i="1"/>
  <c r="AZ548" i="1"/>
  <c r="AW171" i="1"/>
  <c r="AW640" i="1"/>
  <c r="AW383" i="1"/>
  <c r="AX286" i="1"/>
  <c r="AX61" i="1"/>
  <c r="AX723" i="1"/>
  <c r="AW519" i="1"/>
  <c r="AW117" i="1"/>
  <c r="AY117" i="1" s="1"/>
  <c r="BA117" i="1" s="1"/>
  <c r="AW785" i="1"/>
  <c r="AW55" i="1"/>
  <c r="AW118" i="1"/>
  <c r="AW707" i="1"/>
  <c r="AW79" i="1"/>
  <c r="AW807" i="1"/>
  <c r="AY807" i="1" s="1"/>
  <c r="BA807" i="1" s="1"/>
  <c r="BC807" i="1" s="1"/>
  <c r="BT807" i="1" s="1"/>
  <c r="AX176" i="1"/>
  <c r="AX706" i="1"/>
  <c r="AW78" i="1"/>
  <c r="AZ816" i="1"/>
  <c r="AZ234" i="1"/>
  <c r="AW80" i="1"/>
  <c r="AY80" i="1" s="1"/>
  <c r="BA80" i="1" s="1"/>
  <c r="AW813" i="1"/>
  <c r="AW705" i="1"/>
  <c r="AW589" i="1"/>
  <c r="AX587" i="1"/>
  <c r="AZ787" i="1"/>
  <c r="AX10" i="1"/>
  <c r="AZ318" i="1"/>
  <c r="AW812" i="1"/>
  <c r="AY812" i="1" s="1"/>
  <c r="BA812" i="1" s="1"/>
  <c r="AZ205" i="1"/>
  <c r="AX283" i="1"/>
  <c r="AW552" i="1"/>
  <c r="AZ462" i="1"/>
  <c r="AW579" i="1"/>
  <c r="AW461" i="1"/>
  <c r="AZ343" i="1"/>
  <c r="AX114" i="1"/>
  <c r="AW345" i="1"/>
  <c r="AZ112" i="1"/>
  <c r="AX464" i="1"/>
  <c r="AX380" i="1"/>
  <c r="AX326" i="1"/>
  <c r="AX500" i="1"/>
  <c r="AX111" i="1"/>
  <c r="AX347" i="1"/>
  <c r="AY347" i="1" s="1"/>
  <c r="BA347" i="1" s="1"/>
  <c r="BC347" i="1" s="1"/>
  <c r="BT347" i="1" s="1"/>
  <c r="AW580" i="1"/>
  <c r="AW152" i="1"/>
  <c r="AX100" i="1"/>
  <c r="AX611" i="1"/>
  <c r="AY611" i="1" s="1"/>
  <c r="BA611" i="1" s="1"/>
  <c r="BC611" i="1" s="1"/>
  <c r="BT611" i="1" s="1"/>
  <c r="AW613" i="1"/>
  <c r="AX612" i="1"/>
  <c r="AW109" i="1"/>
  <c r="AX614" i="1"/>
  <c r="AY614" i="1" s="1"/>
  <c r="BA614" i="1" s="1"/>
  <c r="BC614" i="1" s="1"/>
  <c r="BT614" i="1" s="1"/>
  <c r="AZ531" i="1"/>
  <c r="AW609" i="1"/>
  <c r="AX119" i="1"/>
  <c r="AW804" i="1"/>
  <c r="AZ307" i="1"/>
  <c r="AX65" i="1"/>
  <c r="AW253" i="1"/>
  <c r="AW763" i="1"/>
  <c r="AZ273" i="1"/>
  <c r="AW271" i="1"/>
  <c r="AX186" i="1"/>
  <c r="AW122" i="1"/>
  <c r="AZ252" i="1"/>
  <c r="BK560" i="1"/>
  <c r="BK622" i="1"/>
  <c r="BK150" i="1"/>
  <c r="BM150" i="1" s="1"/>
  <c r="BO150" i="1" s="1"/>
  <c r="BP150" i="1" s="1"/>
  <c r="BK597" i="1"/>
  <c r="BK782" i="1"/>
  <c r="BK656" i="1"/>
  <c r="BK602" i="1"/>
  <c r="BL79" i="1"/>
  <c r="BD718" i="1"/>
  <c r="AX546" i="1"/>
  <c r="AW546" i="1"/>
  <c r="AX288" i="1"/>
  <c r="AZ288" i="1"/>
  <c r="AW36" i="1"/>
  <c r="AZ36" i="1"/>
  <c r="AX681" i="1"/>
  <c r="AW681" i="1"/>
  <c r="AW33" i="1"/>
  <c r="AX33" i="1"/>
  <c r="AY33" i="1" s="1"/>
  <c r="BA33" i="1" s="1"/>
  <c r="AX50" i="1"/>
  <c r="AW50" i="1"/>
  <c r="AW415" i="1"/>
  <c r="AX415" i="1"/>
  <c r="AZ567" i="1"/>
  <c r="AW567" i="1"/>
  <c r="AW294" i="1"/>
  <c r="AX294" i="1"/>
  <c r="AY294" i="1" s="1"/>
  <c r="BA294" i="1" s="1"/>
  <c r="BC294" i="1" s="1"/>
  <c r="BT294" i="1" s="1"/>
  <c r="AZ294" i="1"/>
  <c r="AZ198" i="1"/>
  <c r="AX198" i="1"/>
  <c r="AW198" i="1"/>
  <c r="AY198" i="1" s="1"/>
  <c r="BA198" i="1" s="1"/>
  <c r="BC198" i="1" s="1"/>
  <c r="BT198" i="1" s="1"/>
  <c r="AW231" i="1"/>
  <c r="AX231" i="1"/>
  <c r="AX536" i="1"/>
  <c r="AZ536" i="1"/>
  <c r="AW536" i="1"/>
  <c r="AX758" i="1"/>
  <c r="AW758" i="1"/>
  <c r="AX420" i="1"/>
  <c r="AY420" i="1" s="1"/>
  <c r="BA420" i="1" s="1"/>
  <c r="BC420" i="1" s="1"/>
  <c r="AW420" i="1"/>
  <c r="AX521" i="1"/>
  <c r="AW521" i="1"/>
  <c r="AX247" i="1"/>
  <c r="AW247" i="1"/>
  <c r="AW301" i="1"/>
  <c r="AZ301" i="1"/>
  <c r="AW667" i="1"/>
  <c r="AX667" i="1"/>
  <c r="AZ603" i="1"/>
  <c r="AX603" i="1"/>
  <c r="AX701" i="1"/>
  <c r="AY701" i="1" s="1"/>
  <c r="BA701" i="1" s="1"/>
  <c r="BC701" i="1" s="1"/>
  <c r="AZ701" i="1"/>
  <c r="AX265" i="1"/>
  <c r="AW265" i="1"/>
  <c r="AZ143" i="1"/>
  <c r="AX143" i="1"/>
  <c r="AW134" i="1"/>
  <c r="AX134" i="1"/>
  <c r="AX791" i="1"/>
  <c r="AY791" i="1" s="1"/>
  <c r="BA791" i="1" s="1"/>
  <c r="BC791" i="1" s="1"/>
  <c r="BT791" i="1" s="1"/>
  <c r="AW791" i="1"/>
  <c r="AW793" i="1"/>
  <c r="AX793" i="1"/>
  <c r="AX578" i="1"/>
  <c r="AY578" i="1" s="1"/>
  <c r="BA578" i="1" s="1"/>
  <c r="BC578" i="1" s="1"/>
  <c r="BT578" i="1" s="1"/>
  <c r="AW578" i="1"/>
  <c r="AZ578" i="1"/>
  <c r="AZ342" i="1"/>
  <c r="AW342" i="1"/>
  <c r="AY342" i="1" s="1"/>
  <c r="BA342" i="1" s="1"/>
  <c r="BC342" i="1" s="1"/>
  <c r="BT342" i="1" s="1"/>
  <c r="AX342" i="1"/>
  <c r="AW407" i="1"/>
  <c r="AZ407" i="1"/>
  <c r="AX407" i="1"/>
  <c r="AY407" i="1" s="1"/>
  <c r="BA407" i="1" s="1"/>
  <c r="BC407" i="1" s="1"/>
  <c r="BT407" i="1" s="1"/>
  <c r="AW457" i="1"/>
  <c r="AX457" i="1"/>
  <c r="AZ606" i="1"/>
  <c r="AW606" i="1"/>
  <c r="AY606" i="1" s="1"/>
  <c r="BA606" i="1" s="1"/>
  <c r="BC606" i="1" s="1"/>
  <c r="BT606" i="1" s="1"/>
  <c r="AW22" i="1"/>
  <c r="AX22" i="1"/>
  <c r="AX664" i="1"/>
  <c r="AW664" i="1"/>
  <c r="AY664" i="1" s="1"/>
  <c r="BA664" i="1" s="1"/>
  <c r="BC664" i="1" s="1"/>
  <c r="BT664" i="1" s="1"/>
  <c r="AX409" i="1"/>
  <c r="AW409" i="1"/>
  <c r="AX362" i="1"/>
  <c r="AW362" i="1"/>
  <c r="AY362" i="1" s="1"/>
  <c r="BA362" i="1" s="1"/>
  <c r="BC362" i="1" s="1"/>
  <c r="BT362" i="1" s="1"/>
  <c r="AX284" i="1"/>
  <c r="AW284" i="1"/>
  <c r="AZ624" i="1"/>
  <c r="AW624" i="1"/>
  <c r="AX624" i="1"/>
  <c r="AX529" i="1"/>
  <c r="AW529" i="1"/>
  <c r="AZ829" i="1"/>
  <c r="BC829" i="1" s="1"/>
  <c r="BT829" i="1" s="1"/>
  <c r="AW829" i="1"/>
  <c r="AZ42" i="1"/>
  <c r="AW42" i="1"/>
  <c r="AW363" i="1"/>
  <c r="AY363" i="1" s="1"/>
  <c r="BA363" i="1" s="1"/>
  <c r="BC363" i="1" s="1"/>
  <c r="BT363" i="1" s="1"/>
  <c r="AX363" i="1"/>
  <c r="AX721" i="1"/>
  <c r="AZ721" i="1"/>
  <c r="AW722" i="1"/>
  <c r="AY722" i="1" s="1"/>
  <c r="BA722" i="1" s="1"/>
  <c r="AX722" i="1"/>
  <c r="AZ627" i="1"/>
  <c r="AX627" i="1"/>
  <c r="AW560" i="1"/>
  <c r="AX560" i="1"/>
  <c r="AX781" i="1"/>
  <c r="AW781" i="1"/>
  <c r="AX512" i="1"/>
  <c r="AY512" i="1" s="1"/>
  <c r="BA512" i="1" s="1"/>
  <c r="AW512" i="1"/>
  <c r="AW191" i="1"/>
  <c r="AZ191" i="1"/>
  <c r="AZ622" i="1"/>
  <c r="AW622" i="1"/>
  <c r="AX720" i="1"/>
  <c r="AW720" i="1"/>
  <c r="AX801" i="1"/>
  <c r="AY801" i="1" s="1"/>
  <c r="BA801" i="1" s="1"/>
  <c r="AW801" i="1"/>
  <c r="AX626" i="1"/>
  <c r="AZ626" i="1"/>
  <c r="AW626" i="1"/>
  <c r="AY626" i="1" s="1"/>
  <c r="BA626" i="1" s="1"/>
  <c r="BC626" i="1" s="1"/>
  <c r="BT626" i="1" s="1"/>
  <c r="AX650" i="1"/>
  <c r="AZ650" i="1"/>
  <c r="AW399" i="1"/>
  <c r="AX399" i="1"/>
  <c r="AY399" i="1" s="1"/>
  <c r="BA399" i="1" s="1"/>
  <c r="AZ798" i="1"/>
  <c r="AW798" i="1"/>
  <c r="AZ423" i="1"/>
  <c r="AW423" i="1"/>
  <c r="AY423" i="1" s="1"/>
  <c r="BA423" i="1" s="1"/>
  <c r="BC423" i="1" s="1"/>
  <c r="BT423" i="1" s="1"/>
  <c r="AW260" i="1"/>
  <c r="AX260" i="1"/>
  <c r="AX581" i="1"/>
  <c r="AW581" i="1"/>
  <c r="AX796" i="1"/>
  <c r="AZ796" i="1"/>
  <c r="AW796" i="1"/>
  <c r="AX839" i="1"/>
  <c r="AY839" i="1" s="1"/>
  <c r="BA839" i="1" s="1"/>
  <c r="BC839" i="1" s="1"/>
  <c r="BT839" i="1" s="1"/>
  <c r="AZ839" i="1"/>
  <c r="AW839" i="1"/>
  <c r="AX9" i="1"/>
  <c r="AZ9" i="1"/>
  <c r="AW808" i="1"/>
  <c r="AZ808" i="1"/>
  <c r="AX808" i="1"/>
  <c r="AZ172" i="1"/>
  <c r="AW172" i="1"/>
  <c r="AW141" i="1"/>
  <c r="AZ141" i="1"/>
  <c r="AW817" i="1"/>
  <c r="AZ817" i="1"/>
  <c r="AZ563" i="1"/>
  <c r="AW563" i="1"/>
  <c r="AY563" i="1" s="1"/>
  <c r="BA563" i="1" s="1"/>
  <c r="AW486" i="1"/>
  <c r="AY486" i="1" s="1"/>
  <c r="BA486" i="1" s="1"/>
  <c r="BC486" i="1" s="1"/>
  <c r="BT486" i="1" s="1"/>
  <c r="AZ486" i="1"/>
  <c r="AX463" i="1"/>
  <c r="AW463" i="1"/>
  <c r="AZ458" i="1"/>
  <c r="AX458" i="1"/>
  <c r="AX460" i="1"/>
  <c r="AW460" i="1"/>
  <c r="AW731" i="1"/>
  <c r="AY731" i="1" s="1"/>
  <c r="BA731" i="1" s="1"/>
  <c r="AX731" i="1"/>
  <c r="AZ303" i="1"/>
  <c r="AW303" i="1"/>
  <c r="AW344" i="1"/>
  <c r="AX344" i="1"/>
  <c r="AW110" i="1"/>
  <c r="AZ110" i="1"/>
  <c r="AX379" i="1"/>
  <c r="AY379" i="1" s="1"/>
  <c r="BA379" i="1" s="1"/>
  <c r="AZ379" i="1"/>
  <c r="AW379" i="1"/>
  <c r="AW319" i="1"/>
  <c r="AZ319" i="1"/>
  <c r="AW585" i="1"/>
  <c r="AX585" i="1"/>
  <c r="AW516" i="1"/>
  <c r="AX516" i="1"/>
  <c r="AY516" i="1" s="1"/>
  <c r="BA516" i="1" s="1"/>
  <c r="AX754" i="1"/>
  <c r="AW754" i="1"/>
  <c r="AX14" i="1"/>
  <c r="AW14" i="1"/>
  <c r="AY14" i="1" s="1"/>
  <c r="BA14" i="1" s="1"/>
  <c r="AW129" i="1"/>
  <c r="AZ129" i="1"/>
  <c r="AX124" i="1"/>
  <c r="AZ124" i="1"/>
  <c r="AZ838" i="1"/>
  <c r="AZ354" i="1"/>
  <c r="BD439" i="1"/>
  <c r="BS439" i="1" s="1"/>
  <c r="AZ439" i="1"/>
  <c r="BL495" i="1"/>
  <c r="BK495" i="1"/>
  <c r="BL540" i="1"/>
  <c r="BK540" i="1"/>
  <c r="BM540" i="1" s="1"/>
  <c r="BO540" i="1" s="1"/>
  <c r="BP540" i="1" s="1"/>
  <c r="BK644" i="1"/>
  <c r="BL644" i="1"/>
  <c r="BL315" i="1"/>
  <c r="BK315" i="1"/>
  <c r="BM315" i="1" s="1"/>
  <c r="BO315" i="1" s="1"/>
  <c r="BP315" i="1" s="1"/>
  <c r="BK374" i="1"/>
  <c r="BL374" i="1"/>
  <c r="BL357" i="1"/>
  <c r="BK357" i="1"/>
  <c r="BD444" i="1"/>
  <c r="BS444" i="1" s="1"/>
  <c r="AZ444" i="1"/>
  <c r="BK292" i="1"/>
  <c r="BL292" i="1"/>
  <c r="BM292" i="1" s="1"/>
  <c r="BO292" i="1" s="1"/>
  <c r="BP292" i="1" s="1"/>
  <c r="BK289" i="1"/>
  <c r="BL289" i="1"/>
  <c r="BD683" i="1"/>
  <c r="BS683" i="1" s="1"/>
  <c r="AZ683" i="1"/>
  <c r="BK166" i="1"/>
  <c r="BL166" i="1"/>
  <c r="AZ169" i="1"/>
  <c r="BL417" i="1"/>
  <c r="BM417" i="1" s="1"/>
  <c r="BO417" i="1" s="1"/>
  <c r="BP417" i="1" s="1"/>
  <c r="BK417" i="1"/>
  <c r="BL37" i="1"/>
  <c r="BK37" i="1"/>
  <c r="AZ691" i="1"/>
  <c r="BK616" i="1"/>
  <c r="BL616" i="1"/>
  <c r="BL249" i="1"/>
  <c r="BK249" i="1"/>
  <c r="BM249" i="1" s="1"/>
  <c r="BO249" i="1" s="1"/>
  <c r="BP249" i="1" s="1"/>
  <c r="AZ570" i="1"/>
  <c r="BK573" i="1"/>
  <c r="BL573" i="1"/>
  <c r="BD228" i="1"/>
  <c r="AZ228" i="1"/>
  <c r="BL420" i="1"/>
  <c r="BK420" i="1"/>
  <c r="BD571" i="1"/>
  <c r="BS571" i="1" s="1"/>
  <c r="AZ571" i="1"/>
  <c r="BD405" i="1"/>
  <c r="AZ405" i="1"/>
  <c r="AX542" i="1"/>
  <c r="AY542" i="1" s="1"/>
  <c r="BA542" i="1" s="1"/>
  <c r="AX838" i="1"/>
  <c r="AZ441" i="1"/>
  <c r="AX441" i="1"/>
  <c r="AX592" i="1"/>
  <c r="AY592" i="1" s="1"/>
  <c r="BA592" i="1" s="1"/>
  <c r="AW17" i="1"/>
  <c r="AX44" i="1"/>
  <c r="AW442" i="1"/>
  <c r="AX280" i="1"/>
  <c r="AX72" i="1"/>
  <c r="AX35" i="1"/>
  <c r="AZ225" i="1"/>
  <c r="BL265" i="1"/>
  <c r="BM265" i="1" s="1"/>
  <c r="BO265" i="1" s="1"/>
  <c r="BP265" i="1" s="1"/>
  <c r="BK265" i="1"/>
  <c r="BL144" i="1"/>
  <c r="BK144" i="1"/>
  <c r="BK743" i="1"/>
  <c r="BM743" i="1" s="1"/>
  <c r="BO743" i="1" s="1"/>
  <c r="BP743" i="1" s="1"/>
  <c r="BL743" i="1"/>
  <c r="BL790" i="1"/>
  <c r="BK790" i="1"/>
  <c r="BD505" i="1"/>
  <c r="BU505" i="1" s="1"/>
  <c r="AZ505" i="1"/>
  <c r="BL768" i="1"/>
  <c r="BK768" i="1"/>
  <c r="BL397" i="1"/>
  <c r="BM397" i="1" s="1"/>
  <c r="BO397" i="1" s="1"/>
  <c r="BP397" i="1" s="1"/>
  <c r="BK397" i="1"/>
  <c r="BK640" i="1"/>
  <c r="BL640" i="1"/>
  <c r="BK512" i="1"/>
  <c r="BL512" i="1"/>
  <c r="BK286" i="1"/>
  <c r="BL286" i="1"/>
  <c r="BL770" i="1"/>
  <c r="BM770" i="1" s="1"/>
  <c r="BO770" i="1" s="1"/>
  <c r="BP770" i="1" s="1"/>
  <c r="BK770" i="1"/>
  <c r="BL118" i="1"/>
  <c r="BK118" i="1"/>
  <c r="BK562" i="1"/>
  <c r="BM562" i="1" s="1"/>
  <c r="BO562" i="1" s="1"/>
  <c r="BP562" i="1" s="1"/>
  <c r="BL562" i="1"/>
  <c r="AZ706" i="1"/>
  <c r="BD706" i="1"/>
  <c r="BK80" i="1"/>
  <c r="BM80" i="1" s="1"/>
  <c r="BO80" i="1" s="1"/>
  <c r="BP80" i="1" s="1"/>
  <c r="BL80" i="1"/>
  <c r="BD715" i="1"/>
  <c r="BS715" i="1" s="1"/>
  <c r="AZ715" i="1"/>
  <c r="BL587" i="1"/>
  <c r="BK587" i="1"/>
  <c r="BK812" i="1"/>
  <c r="BL812" i="1"/>
  <c r="BL811" i="1"/>
  <c r="BK811" i="1"/>
  <c r="BK501" i="1"/>
  <c r="BL501" i="1"/>
  <c r="BK283" i="1"/>
  <c r="BM283" i="1" s="1"/>
  <c r="BO283" i="1" s="1"/>
  <c r="BP283" i="1" s="1"/>
  <c r="BL283" i="1"/>
  <c r="BL113" i="1"/>
  <c r="BK113" i="1"/>
  <c r="BD380" i="1"/>
  <c r="BS380" i="1" s="1"/>
  <c r="AZ380" i="1"/>
  <c r="BL498" i="1"/>
  <c r="BK498" i="1"/>
  <c r="BD553" i="1"/>
  <c r="AZ553" i="1"/>
  <c r="BD830" i="1"/>
  <c r="BS830" i="1" s="1"/>
  <c r="AZ830" i="1"/>
  <c r="BK209" i="1"/>
  <c r="BM209" i="1" s="1"/>
  <c r="BO209" i="1" s="1"/>
  <c r="BP209" i="1" s="1"/>
  <c r="BL209" i="1"/>
  <c r="BD154" i="1"/>
  <c r="BS154" i="1" s="1"/>
  <c r="AZ154" i="1"/>
  <c r="AZ468" i="1"/>
  <c r="AZ13" i="1"/>
  <c r="BD13" i="1"/>
  <c r="BL221" i="1"/>
  <c r="BU392" i="1"/>
  <c r="BU400" i="1"/>
  <c r="BU391" i="1"/>
  <c r="BU305" i="1"/>
  <c r="BU462" i="1"/>
  <c r="BM476" i="1"/>
  <c r="BO476" i="1" s="1"/>
  <c r="BP476" i="1" s="1"/>
  <c r="BM499" i="1"/>
  <c r="BO499" i="1" s="1"/>
  <c r="BP499" i="1" s="1"/>
  <c r="BS831" i="1"/>
  <c r="BM772" i="1"/>
  <c r="BO772" i="1" s="1"/>
  <c r="BP772" i="1" s="1"/>
  <c r="BL101" i="1"/>
  <c r="BD213" i="1"/>
  <c r="BS213" i="1" s="1"/>
  <c r="BL239" i="1"/>
  <c r="BD200" i="1"/>
  <c r="BL299" i="1"/>
  <c r="BL688" i="1"/>
  <c r="BD296" i="1"/>
  <c r="BL618" i="1"/>
  <c r="BL406" i="1"/>
  <c r="BL404" i="1"/>
  <c r="BL535" i="1"/>
  <c r="BD413" i="1"/>
  <c r="BS413" i="1" s="1"/>
  <c r="BD244" i="1"/>
  <c r="BL314" i="1"/>
  <c r="BB318" i="1"/>
  <c r="BB325" i="1"/>
  <c r="BB430" i="1"/>
  <c r="BB64" i="1"/>
  <c r="BB67" i="1"/>
  <c r="BB13" i="1"/>
  <c r="BB129" i="1"/>
  <c r="BB187" i="1"/>
  <c r="BB533" i="1"/>
  <c r="BK43" i="1"/>
  <c r="BK475" i="1"/>
  <c r="BK281" i="1"/>
  <c r="BK547" i="1"/>
  <c r="BD25" i="1"/>
  <c r="BS25" i="1" s="1"/>
  <c r="BK26" i="1"/>
  <c r="BD24" i="1"/>
  <c r="BS24" i="1" s="1"/>
  <c r="BK288" i="1"/>
  <c r="BK167" i="1"/>
  <c r="BD364" i="1"/>
  <c r="BS364" i="1" s="1"/>
  <c r="BK32" i="1"/>
  <c r="BD203" i="1"/>
  <c r="BS203" i="1" s="1"/>
  <c r="BK682" i="1"/>
  <c r="BM682" i="1" s="1"/>
  <c r="BO682" i="1" s="1"/>
  <c r="BP682" i="1" s="1"/>
  <c r="BQ682" i="1" s="1"/>
  <c r="BR682" i="1" s="1"/>
  <c r="BU682" i="1" s="1"/>
  <c r="BD693" i="1"/>
  <c r="BS693" i="1" s="1"/>
  <c r="BL36" i="1"/>
  <c r="BD368" i="1"/>
  <c r="BL196" i="1"/>
  <c r="BD34" i="1"/>
  <c r="BS34" i="1" s="1"/>
  <c r="BK677" i="1"/>
  <c r="BD692" i="1"/>
  <c r="BS692" i="1" s="1"/>
  <c r="BL31" i="1"/>
  <c r="BD390" i="1"/>
  <c r="BS390" i="1" s="1"/>
  <c r="BL16" i="1"/>
  <c r="BK241" i="1"/>
  <c r="BL159" i="1"/>
  <c r="BD482" i="1"/>
  <c r="BK659" i="1"/>
  <c r="BK522" i="1"/>
  <c r="BK568" i="1"/>
  <c r="BL426" i="1"/>
  <c r="BL704" i="1"/>
  <c r="BD147" i="1"/>
  <c r="BL428" i="1"/>
  <c r="BM428" i="1" s="1"/>
  <c r="BO428" i="1" s="1"/>
  <c r="BP428" i="1" s="1"/>
  <c r="BQ428" i="1" s="1"/>
  <c r="BR428" i="1" s="1"/>
  <c r="BU428" i="1" s="1"/>
  <c r="BD135" i="1"/>
  <c r="BL779" i="1"/>
  <c r="BU176" i="1"/>
  <c r="BE1046" i="4"/>
  <c r="BF1046" i="4" s="1"/>
  <c r="BH1234" i="4"/>
  <c r="BE1081" i="4"/>
  <c r="BF1081" i="4" s="1"/>
  <c r="BH239" i="4"/>
  <c r="BH340" i="4"/>
  <c r="BH483" i="4"/>
  <c r="BE1344" i="4"/>
  <c r="BF1344" i="4" s="1"/>
  <c r="BG1344" i="4" s="1"/>
  <c r="BJ1344" i="4" s="1"/>
  <c r="BH1344" i="4"/>
  <c r="AR6" i="4"/>
  <c r="BI6" i="4" s="1"/>
  <c r="BG98" i="3"/>
  <c r="BH98" i="3" s="1"/>
  <c r="BI98" i="3" s="1"/>
  <c r="BL98" i="3" s="1"/>
  <c r="BJ98" i="3"/>
  <c r="BG180" i="3"/>
  <c r="BH180" i="3" s="1"/>
  <c r="BI180" i="3" s="1"/>
  <c r="BL180" i="3" s="1"/>
  <c r="BJ180" i="3"/>
  <c r="BH583" i="4"/>
  <c r="BJ201" i="3"/>
  <c r="BG201" i="3"/>
  <c r="BH201" i="3" s="1"/>
  <c r="BE201" i="4"/>
  <c r="BF201" i="4" s="1"/>
  <c r="BE595" i="4"/>
  <c r="BE1370" i="4"/>
  <c r="BJ122" i="3"/>
  <c r="BG122" i="3"/>
  <c r="BH122" i="3" s="1"/>
  <c r="AR822" i="4"/>
  <c r="BI822" i="4" s="1"/>
  <c r="BH207" i="4"/>
  <c r="BE207" i="4"/>
  <c r="AR916" i="4"/>
  <c r="BH935" i="4"/>
  <c r="BG167" i="3"/>
  <c r="BH167" i="3" s="1"/>
  <c r="BI167" i="3" s="1"/>
  <c r="BL167" i="3" s="1"/>
  <c r="BJ167" i="3"/>
  <c r="BG66" i="3"/>
  <c r="BH66" i="3" s="1"/>
  <c r="BI66" i="3" s="1"/>
  <c r="BL66" i="3" s="1"/>
  <c r="BJ66" i="3"/>
  <c r="BE626" i="4"/>
  <c r="BF626" i="4" s="1"/>
  <c r="BJ227" i="3"/>
  <c r="BG227" i="3"/>
  <c r="BH227" i="3" s="1"/>
  <c r="BH987" i="4"/>
  <c r="BE987" i="4"/>
  <c r="AR428" i="4"/>
  <c r="BI428" i="4" s="1"/>
  <c r="BG231" i="3"/>
  <c r="BH231" i="3" s="1"/>
  <c r="BI231" i="3" s="1"/>
  <c r="BL231" i="3" s="1"/>
  <c r="BJ231" i="3"/>
  <c r="BE415" i="4"/>
  <c r="BJ123" i="3"/>
  <c r="BG123" i="3"/>
  <c r="BH477" i="4"/>
  <c r="BE477" i="4"/>
  <c r="BF477" i="4" s="1"/>
  <c r="BJ153" i="3"/>
  <c r="BG153" i="3"/>
  <c r="BH153" i="3" s="1"/>
  <c r="CH346" i="2"/>
  <c r="CJ346" i="2"/>
  <c r="BE1158" i="4"/>
  <c r="BF1158" i="4" s="1"/>
  <c r="BH1158" i="4"/>
  <c r="BJ1049" i="4"/>
  <c r="BJ1188" i="4"/>
  <c r="BH892" i="4"/>
  <c r="BD186" i="3"/>
  <c r="BF186" i="3" s="1"/>
  <c r="AR1283" i="4"/>
  <c r="BI1283" i="4" s="1"/>
  <c r="BD176" i="3"/>
  <c r="BF176" i="3" s="1"/>
  <c r="BE460" i="4"/>
  <c r="BF460" i="4" s="1"/>
  <c r="BH460" i="4"/>
  <c r="BD39" i="3"/>
  <c r="BF39" i="3" s="1"/>
  <c r="BJ38" i="3"/>
  <c r="BG38" i="3"/>
  <c r="BH38" i="3" s="1"/>
  <c r="AR1145" i="4"/>
  <c r="BD78" i="3"/>
  <c r="BF78" i="3" s="1"/>
  <c r="AQ96" i="3"/>
  <c r="AS96" i="3" s="1"/>
  <c r="AT96" i="3" s="1"/>
  <c r="BK96" i="3" s="1"/>
  <c r="BB1322" i="4"/>
  <c r="BD1322" i="4" s="1"/>
  <c r="BB1284" i="4"/>
  <c r="BD1284" i="4" s="1"/>
  <c r="BE1360" i="4"/>
  <c r="BH1360" i="4"/>
  <c r="BJ1192" i="4"/>
  <c r="BE748" i="4"/>
  <c r="BH748" i="4"/>
  <c r="BH140" i="4"/>
  <c r="BE140" i="4"/>
  <c r="BH1422" i="4"/>
  <c r="BE1422" i="4"/>
  <c r="BF1422" i="4" s="1"/>
  <c r="BG1422" i="4" s="1"/>
  <c r="BJ1422" i="4" s="1"/>
  <c r="BH1208" i="4"/>
  <c r="BH343" i="4"/>
  <c r="BH492" i="4"/>
  <c r="BE1451" i="4"/>
  <c r="BF1451" i="4" s="1"/>
  <c r="BG1451" i="4" s="1"/>
  <c r="BJ1451" i="4" s="1"/>
  <c r="BE1441" i="4"/>
  <c r="BF1441" i="4" s="1"/>
  <c r="BG1441" i="4" s="1"/>
  <c r="BJ1441" i="4" s="1"/>
  <c r="BH1441" i="4"/>
  <c r="BJ798" i="4"/>
  <c r="BH1377" i="4"/>
  <c r="BE1377" i="4"/>
  <c r="BF1377" i="4" s="1"/>
  <c r="BJ660" i="4"/>
  <c r="BH406" i="4"/>
  <c r="BH658" i="4"/>
  <c r="AO714" i="4"/>
  <c r="AQ714" i="4" s="1"/>
  <c r="AR714" i="4" s="1"/>
  <c r="AO935" i="4"/>
  <c r="AQ935" i="4" s="1"/>
  <c r="AR935" i="4" s="1"/>
  <c r="BI935" i="4" s="1"/>
  <c r="AO666" i="4"/>
  <c r="AQ666" i="4" s="1"/>
  <c r="AR666" i="4" s="1"/>
  <c r="BI666" i="4" s="1"/>
  <c r="AO106" i="4"/>
  <c r="AQ106" i="4" s="1"/>
  <c r="AO158" i="4"/>
  <c r="AQ158" i="4" s="1"/>
  <c r="AO75" i="4"/>
  <c r="AQ75" i="4" s="1"/>
  <c r="AR75" i="4" s="1"/>
  <c r="BI75" i="4" s="1"/>
  <c r="BE716" i="4"/>
  <c r="BF716" i="4" s="1"/>
  <c r="BG716" i="4" s="1"/>
  <c r="BJ716" i="4" s="1"/>
  <c r="BH716" i="4"/>
  <c r="BE1324" i="4"/>
  <c r="BH1324" i="4"/>
  <c r="BH330" i="4"/>
  <c r="BE330" i="4"/>
  <c r="BH1336" i="4"/>
  <c r="AO734" i="4"/>
  <c r="AQ734" i="4" s="1"/>
  <c r="AR734" i="4" s="1"/>
  <c r="BI734" i="4" s="1"/>
  <c r="BE1080" i="4"/>
  <c r="BF1080" i="4" s="1"/>
  <c r="BG1080" i="4" s="1"/>
  <c r="BJ1080" i="4" s="1"/>
  <c r="BH1080" i="4"/>
  <c r="BE1406" i="4"/>
  <c r="BF1406" i="4" s="1"/>
  <c r="BG1406" i="4" s="1"/>
  <c r="BJ1406" i="4" s="1"/>
  <c r="BH1406" i="4"/>
  <c r="AO811" i="4"/>
  <c r="AQ811" i="4" s="1"/>
  <c r="AR811" i="4" s="1"/>
  <c r="BB1420" i="4"/>
  <c r="BD1420" i="4" s="1"/>
  <c r="BB165" i="4"/>
  <c r="BD165" i="4" s="1"/>
  <c r="BB1328" i="4"/>
  <c r="BD1328" i="4" s="1"/>
  <c r="BB1096" i="4"/>
  <c r="BD1096" i="4" s="1"/>
  <c r="BB867" i="4"/>
  <c r="BD867" i="4" s="1"/>
  <c r="BB1001" i="4"/>
  <c r="BD1001" i="4" s="1"/>
  <c r="BB1450" i="4"/>
  <c r="BD1450" i="4" s="1"/>
  <c r="BH1215" i="4"/>
  <c r="AO1176" i="4"/>
  <c r="AQ1176" i="4" s="1"/>
  <c r="BB809" i="4"/>
  <c r="BD809" i="4" s="1"/>
  <c r="BB447" i="4"/>
  <c r="BD447" i="4" s="1"/>
  <c r="BB1168" i="4"/>
  <c r="BD1168" i="4" s="1"/>
  <c r="BB729" i="4"/>
  <c r="BD729" i="4" s="1"/>
  <c r="BH775" i="4"/>
  <c r="BB720" i="4"/>
  <c r="BD720" i="4" s="1"/>
  <c r="BB1003" i="4"/>
  <c r="BD1003" i="4" s="1"/>
  <c r="BB1016" i="4"/>
  <c r="BD1016" i="4" s="1"/>
  <c r="BB1425" i="4"/>
  <c r="BD1425" i="4" s="1"/>
  <c r="BB901" i="4"/>
  <c r="BD901" i="4" s="1"/>
  <c r="BB1333" i="4"/>
  <c r="BD1333" i="4" s="1"/>
  <c r="BB1395" i="4"/>
  <c r="BD1395" i="4" s="1"/>
  <c r="BH294" i="4"/>
  <c r="BE294" i="4"/>
  <c r="BF294" i="4" s="1"/>
  <c r="BJ216" i="3"/>
  <c r="BG216" i="3"/>
  <c r="BH216" i="3" s="1"/>
  <c r="BD210" i="3"/>
  <c r="BF210" i="3" s="1"/>
  <c r="BB617" i="4"/>
  <c r="BD617" i="4" s="1"/>
  <c r="BH520" i="4"/>
  <c r="BJ99" i="3"/>
  <c r="BG99" i="3"/>
  <c r="BH99" i="3" s="1"/>
  <c r="BB86" i="4"/>
  <c r="BD86" i="4" s="1"/>
  <c r="BH150" i="4"/>
  <c r="BE150" i="4"/>
  <c r="BF150" i="4" s="1"/>
  <c r="BB1255" i="4"/>
  <c r="BD1255" i="4" s="1"/>
  <c r="BD241" i="3"/>
  <c r="BF241" i="3" s="1"/>
  <c r="BB73" i="3"/>
  <c r="BD73" i="3" s="1"/>
  <c r="BF73" i="3" s="1"/>
  <c r="BB234" i="3"/>
  <c r="BD234" i="3" s="1"/>
  <c r="BF234" i="3" s="1"/>
  <c r="BD212" i="3"/>
  <c r="BF212" i="3" s="1"/>
  <c r="BC217" i="3"/>
  <c r="BD217" i="3" s="1"/>
  <c r="BF217" i="3" s="1"/>
  <c r="BD112" i="3"/>
  <c r="BF112" i="3" s="1"/>
  <c r="BG112" i="3" s="1"/>
  <c r="BH112" i="3" s="1"/>
  <c r="BB772" i="4"/>
  <c r="BD772" i="4" s="1"/>
  <c r="AZ1385" i="4"/>
  <c r="BB1385" i="4" s="1"/>
  <c r="BD1385" i="4" s="1"/>
  <c r="AZ1133" i="4"/>
  <c r="AZ206" i="4"/>
  <c r="BA206" i="4"/>
  <c r="AZ172" i="4"/>
  <c r="BA172" i="4"/>
  <c r="AZ12" i="4"/>
  <c r="BB12" i="4" s="1"/>
  <c r="BD12" i="4" s="1"/>
  <c r="AZ667" i="4"/>
  <c r="BA765" i="4"/>
  <c r="BA766" i="4"/>
  <c r="BA1299" i="4"/>
  <c r="BB1299" i="4" s="1"/>
  <c r="BD1299" i="4" s="1"/>
  <c r="AZ81" i="4"/>
  <c r="BB81" i="4" s="1"/>
  <c r="BD81" i="4" s="1"/>
  <c r="AZ282" i="4"/>
  <c r="BB282" i="4" s="1"/>
  <c r="BD282" i="4" s="1"/>
  <c r="BB636" i="4"/>
  <c r="BD636" i="4" s="1"/>
  <c r="AZ181" i="4"/>
  <c r="BB181" i="4" s="1"/>
  <c r="BD181" i="4" s="1"/>
  <c r="AZ376" i="4"/>
  <c r="BA69" i="4"/>
  <c r="AZ69" i="4"/>
  <c r="AZ828" i="4"/>
  <c r="BB828" i="4" s="1"/>
  <c r="BD828" i="4" s="1"/>
  <c r="BB518" i="4"/>
  <c r="BD518" i="4" s="1"/>
  <c r="AZ317" i="4"/>
  <c r="BA317" i="4"/>
  <c r="BB850" i="4"/>
  <c r="BD850" i="4" s="1"/>
  <c r="BB1042" i="4"/>
  <c r="BD1042" i="4" s="1"/>
  <c r="BB593" i="4"/>
  <c r="BD593" i="4" s="1"/>
  <c r="BA972" i="4"/>
  <c r="AZ972" i="4"/>
  <c r="AZ386" i="4"/>
  <c r="BA386" i="4"/>
  <c r="BA68" i="4"/>
  <c r="AZ68" i="4"/>
  <c r="BA451" i="4"/>
  <c r="BB942" i="4"/>
  <c r="BD942" i="4" s="1"/>
  <c r="BB571" i="4"/>
  <c r="BD571" i="4" s="1"/>
  <c r="BB202" i="3"/>
  <c r="BD202" i="3" s="1"/>
  <c r="BF202" i="3" s="1"/>
  <c r="BC248" i="3"/>
  <c r="BD248" i="3" s="1"/>
  <c r="BF248" i="3" s="1"/>
  <c r="BC171" i="3"/>
  <c r="BD171" i="3" s="1"/>
  <c r="BF171" i="3" s="1"/>
  <c r="AZ1009" i="4"/>
  <c r="BB1009" i="4" s="1"/>
  <c r="BD1009" i="4" s="1"/>
  <c r="AZ1021" i="4"/>
  <c r="BB1021" i="4" s="1"/>
  <c r="BD1021" i="4" s="1"/>
  <c r="AZ618" i="4"/>
  <c r="AZ1371" i="4"/>
  <c r="BA1162" i="4"/>
  <c r="BA403" i="4"/>
  <c r="BB403" i="4" s="1"/>
  <c r="BD403" i="4" s="1"/>
  <c r="AZ431" i="4"/>
  <c r="AZ1264" i="4"/>
  <c r="BB1264" i="4" s="1"/>
  <c r="BD1264" i="4" s="1"/>
  <c r="AZ765" i="4"/>
  <c r="AZ779" i="4"/>
  <c r="BB779" i="4" s="1"/>
  <c r="BD779" i="4" s="1"/>
  <c r="AZ1265" i="4"/>
  <c r="AZ532" i="4"/>
  <c r="BB532" i="4" s="1"/>
  <c r="BD532" i="4" s="1"/>
  <c r="BA334" i="4"/>
  <c r="AZ366" i="4"/>
  <c r="BB366" i="4" s="1"/>
  <c r="BD366" i="4" s="1"/>
  <c r="AZ930" i="4"/>
  <c r="BB930" i="4" s="1"/>
  <c r="BD930" i="4" s="1"/>
  <c r="BA533" i="4"/>
  <c r="AZ533" i="4"/>
  <c r="BA547" i="4"/>
  <c r="BB547" i="4" s="1"/>
  <c r="BD547" i="4" s="1"/>
  <c r="AZ1035" i="4"/>
  <c r="AZ768" i="4"/>
  <c r="BB768" i="4" s="1"/>
  <c r="BD768" i="4" s="1"/>
  <c r="BA184" i="4"/>
  <c r="AZ184" i="4"/>
  <c r="AZ182" i="4"/>
  <c r="BB182" i="4" s="1"/>
  <c r="BD182" i="4" s="1"/>
  <c r="BA1152" i="4"/>
  <c r="AZ1152" i="4"/>
  <c r="BA585" i="4"/>
  <c r="AZ585" i="4"/>
  <c r="AZ451" i="4"/>
  <c r="BA616" i="4"/>
  <c r="AZ496" i="4"/>
  <c r="AZ83" i="4"/>
  <c r="BA83" i="4"/>
  <c r="AZ443" i="4"/>
  <c r="BB443" i="4" s="1"/>
  <c r="BD443" i="4" s="1"/>
  <c r="BA705" i="4"/>
  <c r="AZ705" i="4"/>
  <c r="BA649" i="4"/>
  <c r="AZ649" i="4"/>
  <c r="BB450" i="4"/>
  <c r="BD450" i="4" s="1"/>
  <c r="AZ835" i="4"/>
  <c r="BB835" i="4" s="1"/>
  <c r="BD835" i="4" s="1"/>
  <c r="AZ988" i="4"/>
  <c r="BB988" i="4" s="1"/>
  <c r="BD988" i="4" s="1"/>
  <c r="BA1204" i="4"/>
  <c r="AZ1204" i="4"/>
  <c r="BB247" i="4"/>
  <c r="BD247" i="4" s="1"/>
  <c r="BB258" i="4"/>
  <c r="BD258" i="4" s="1"/>
  <c r="AZ762" i="4"/>
  <c r="BB762" i="4" s="1"/>
  <c r="BD762" i="4" s="1"/>
  <c r="BA534" i="4"/>
  <c r="AZ260" i="4"/>
  <c r="AZ90" i="4"/>
  <c r="BB90" i="4" s="1"/>
  <c r="BD90" i="4" s="1"/>
  <c r="AZ1221" i="4"/>
  <c r="BB1221" i="4" s="1"/>
  <c r="BD1221" i="4" s="1"/>
  <c r="AZ1411" i="4"/>
  <c r="BK375" i="1"/>
  <c r="BD647" i="1"/>
  <c r="BS647" i="1" s="1"/>
  <c r="BK648" i="1"/>
  <c r="BD542" i="1"/>
  <c r="BD645" i="1"/>
  <c r="BS645" i="1" s="1"/>
  <c r="BL541" i="1"/>
  <c r="BD332" i="1"/>
  <c r="BS332" i="1" s="1"/>
  <c r="AZ333" i="1"/>
  <c r="AZ138" i="1"/>
  <c r="BD5" i="1"/>
  <c r="BS5" i="1" s="1"/>
  <c r="BK240" i="1"/>
  <c r="BK298" i="1"/>
  <c r="BL632" i="1"/>
  <c r="BK824" i="1"/>
  <c r="BK479" i="1"/>
  <c r="BD250" i="1"/>
  <c r="BK565" i="1"/>
  <c r="BK660" i="1"/>
  <c r="BD828" i="1"/>
  <c r="BS828" i="1" s="1"/>
  <c r="BK702" i="1"/>
  <c r="BK425" i="1"/>
  <c r="BK304" i="1"/>
  <c r="AX144" i="2"/>
  <c r="AW367" i="2"/>
  <c r="BL328" i="2"/>
  <c r="AX249" i="2"/>
  <c r="AZ416" i="4"/>
  <c r="AZ706" i="4"/>
  <c r="AZ875" i="4"/>
  <c r="BB875" i="4" s="1"/>
  <c r="BD875" i="4" s="1"/>
  <c r="AZ566" i="4"/>
  <c r="BA411" i="4"/>
  <c r="BB411" i="4" s="1"/>
  <c r="BD411" i="4" s="1"/>
  <c r="AZ641" i="4"/>
  <c r="BB641" i="4" s="1"/>
  <c r="BD641" i="4" s="1"/>
  <c r="AZ426" i="4"/>
  <c r="BB426" i="4" s="1"/>
  <c r="BD426" i="4" s="1"/>
  <c r="AZ222" i="4"/>
  <c r="BB222" i="4" s="1"/>
  <c r="BD222" i="4" s="1"/>
  <c r="BA502" i="4"/>
  <c r="BB502" i="4" s="1"/>
  <c r="BD502" i="4" s="1"/>
  <c r="AZ91" i="4"/>
  <c r="BB91" i="4" s="1"/>
  <c r="BD91" i="4" s="1"/>
  <c r="AZ1025" i="4"/>
  <c r="BB1025" i="4" s="1"/>
  <c r="BD1025" i="4" s="1"/>
  <c r="AZ1229" i="4"/>
  <c r="AZ1310" i="4"/>
  <c r="AZ1122" i="4"/>
  <c r="BB1122" i="4" s="1"/>
  <c r="BD1122" i="4" s="1"/>
  <c r="AZ695" i="4"/>
  <c r="AZ1093" i="4"/>
  <c r="AZ572" i="4"/>
  <c r="BB572" i="4" s="1"/>
  <c r="BD572" i="4" s="1"/>
  <c r="AY300" i="2"/>
  <c r="BL83" i="2"/>
  <c r="AZ682" i="4"/>
  <c r="BB682" i="4" s="1"/>
  <c r="BD682" i="4" s="1"/>
  <c r="AZ341" i="4"/>
  <c r="AZ885" i="4"/>
  <c r="BB885" i="4" s="1"/>
  <c r="BD885" i="4" s="1"/>
  <c r="AZ364" i="4"/>
  <c r="BB364" i="4" s="1"/>
  <c r="BD364" i="4" s="1"/>
  <c r="AZ721" i="4"/>
  <c r="AZ724" i="4"/>
  <c r="AZ298" i="4"/>
  <c r="AZ299" i="4"/>
  <c r="BB299" i="4" s="1"/>
  <c r="BD299" i="4" s="1"/>
  <c r="BB643" i="4"/>
  <c r="BD643" i="4" s="1"/>
  <c r="AZ541" i="4"/>
  <c r="AZ1306" i="4"/>
  <c r="BB1306" i="4" s="1"/>
  <c r="BD1306" i="4" s="1"/>
  <c r="AZ92" i="4"/>
  <c r="BB92" i="4" s="1"/>
  <c r="BD92" i="4" s="1"/>
  <c r="AZ714" i="4"/>
  <c r="BB714" i="4" s="1"/>
  <c r="BD714" i="4" s="1"/>
  <c r="AZ1070" i="4"/>
  <c r="AZ913" i="4"/>
  <c r="AZ318" i="4"/>
  <c r="AZ320" i="4"/>
  <c r="BB320" i="4" s="1"/>
  <c r="BD320" i="4" s="1"/>
  <c r="AZ756" i="4"/>
  <c r="AZ428" i="4"/>
  <c r="AZ249" i="4"/>
  <c r="AZ594" i="4"/>
  <c r="AZ653" i="4"/>
  <c r="AZ832" i="4"/>
  <c r="AZ270" i="4"/>
  <c r="AZ271" i="4"/>
  <c r="AZ1226" i="4"/>
  <c r="BB379" i="1"/>
  <c r="AX83" i="2"/>
  <c r="CJ477" i="2"/>
  <c r="AY571" i="2"/>
  <c r="AY243" i="2"/>
  <c r="AW445" i="2"/>
  <c r="AY91" i="2"/>
  <c r="AY577" i="2"/>
  <c r="AW441" i="2"/>
  <c r="AY246" i="2"/>
  <c r="AY95" i="2"/>
  <c r="BJ267" i="2"/>
  <c r="BL397" i="2"/>
  <c r="BK418" i="2"/>
  <c r="BJ336" i="2"/>
  <c r="BJ266" i="2"/>
  <c r="BJ205" i="2"/>
  <c r="BJ430" i="2"/>
  <c r="AY491" i="2"/>
  <c r="AW528" i="2"/>
  <c r="AY508" i="2"/>
  <c r="AY241" i="2"/>
  <c r="BS528" i="2"/>
  <c r="BS309" i="2"/>
  <c r="BV98" i="2"/>
  <c r="BS112" i="2"/>
  <c r="AW523" i="2"/>
  <c r="BS191" i="2"/>
  <c r="BS465" i="2"/>
  <c r="AX395" i="2"/>
  <c r="AW518" i="2"/>
  <c r="AX188" i="2"/>
  <c r="AY188" i="2"/>
  <c r="AW182" i="2"/>
  <c r="AY182" i="2"/>
  <c r="AX182" i="2"/>
  <c r="AW348" i="2"/>
  <c r="AO200" i="3"/>
  <c r="AQ200" i="3" s="1"/>
  <c r="AS200" i="3" s="1"/>
  <c r="AT200" i="3" s="1"/>
  <c r="BK200" i="3" s="1"/>
  <c r="AP139" i="3"/>
  <c r="AO139" i="3"/>
  <c r="BL142" i="3"/>
  <c r="AO45" i="3"/>
  <c r="AP45" i="3"/>
  <c r="AO159" i="3"/>
  <c r="AQ159" i="3" s="1"/>
  <c r="AS159" i="3" s="1"/>
  <c r="AT159" i="3" s="1"/>
  <c r="BK159" i="3" s="1"/>
  <c r="BL192" i="3"/>
  <c r="BL33" i="3"/>
  <c r="BL18" i="3"/>
  <c r="AQ188" i="3"/>
  <c r="AS188" i="3" s="1"/>
  <c r="AT188" i="3" s="1"/>
  <c r="BK188" i="3" s="1"/>
  <c r="AO117" i="3"/>
  <c r="AQ117" i="3" s="1"/>
  <c r="AS117" i="3" s="1"/>
  <c r="AT117" i="3" s="1"/>
  <c r="BK117" i="3" s="1"/>
  <c r="AP39" i="3"/>
  <c r="AO39" i="3"/>
  <c r="AU130" i="3"/>
  <c r="AO149" i="3"/>
  <c r="AQ149" i="3" s="1"/>
  <c r="AS149" i="3" s="1"/>
  <c r="AT149" i="3" s="1"/>
  <c r="BK149" i="3" s="1"/>
  <c r="AQ86" i="3"/>
  <c r="AS86" i="3" s="1"/>
  <c r="AT86" i="3" s="1"/>
  <c r="BK86" i="3" s="1"/>
  <c r="AO1104" i="4"/>
  <c r="AQ1104" i="4" s="1"/>
  <c r="AR1104" i="4" s="1"/>
  <c r="BI1104" i="4" s="1"/>
  <c r="AW404" i="2"/>
  <c r="AX345" i="2"/>
  <c r="AX270" i="2"/>
  <c r="AW536" i="2"/>
  <c r="AY536" i="2"/>
  <c r="BJ383" i="2"/>
  <c r="BS271" i="2"/>
  <c r="AY314" i="2"/>
  <c r="AW314" i="2"/>
  <c r="AW451" i="2"/>
  <c r="AX451" i="2"/>
  <c r="BJ531" i="2"/>
  <c r="AQ224" i="3"/>
  <c r="AS224" i="3" s="1"/>
  <c r="AT224" i="3" s="1"/>
  <c r="BK224" i="3" s="1"/>
  <c r="AO243" i="3"/>
  <c r="AQ243" i="3" s="1"/>
  <c r="AS243" i="3" s="1"/>
  <c r="AT243" i="3" s="1"/>
  <c r="BK243" i="3" s="1"/>
  <c r="AP203" i="3"/>
  <c r="AQ203" i="3" s="1"/>
  <c r="AS203" i="3" s="1"/>
  <c r="AT203" i="3" s="1"/>
  <c r="BK203" i="3" s="1"/>
  <c r="BB204" i="3"/>
  <c r="AP205" i="3"/>
  <c r="AO205" i="3"/>
  <c r="AQ205" i="3" s="1"/>
  <c r="AS205" i="3" s="1"/>
  <c r="AT205" i="3" s="1"/>
  <c r="BK205" i="3" s="1"/>
  <c r="BC229" i="3"/>
  <c r="BD229" i="3" s="1"/>
  <c r="BF229" i="3" s="1"/>
  <c r="BC206" i="3"/>
  <c r="BD206" i="3" s="1"/>
  <c r="BF206" i="3" s="1"/>
  <c r="AP209" i="3"/>
  <c r="AQ209" i="3" s="1"/>
  <c r="AS209" i="3" s="1"/>
  <c r="AT209" i="3" s="1"/>
  <c r="BK209" i="3" s="1"/>
  <c r="AP120" i="3"/>
  <c r="AQ120" i="3" s="1"/>
  <c r="AS120" i="3" s="1"/>
  <c r="AT120" i="3" s="1"/>
  <c r="BK120" i="3" s="1"/>
  <c r="AU123" i="3"/>
  <c r="BL123" i="3" s="1"/>
  <c r="AO177" i="3"/>
  <c r="AQ177" i="3" s="1"/>
  <c r="AS177" i="3" s="1"/>
  <c r="AT177" i="3" s="1"/>
  <c r="BK177" i="3" s="1"/>
  <c r="BC177" i="3"/>
  <c r="BB177" i="3"/>
  <c r="BD177" i="3" s="1"/>
  <c r="BF177" i="3" s="1"/>
  <c r="AO152" i="3"/>
  <c r="AQ152" i="3" s="1"/>
  <c r="AS152" i="3" s="1"/>
  <c r="AT152" i="3" s="1"/>
  <c r="BK152" i="3" s="1"/>
  <c r="AP70" i="3"/>
  <c r="AQ70" i="3" s="1"/>
  <c r="AS70" i="3" s="1"/>
  <c r="AT70" i="3" s="1"/>
  <c r="BK70" i="3" s="1"/>
  <c r="AO156" i="3"/>
  <c r="AO129" i="3"/>
  <c r="AQ129" i="3" s="1"/>
  <c r="AS129" i="3" s="1"/>
  <c r="AT129" i="3" s="1"/>
  <c r="BK129" i="3" s="1"/>
  <c r="AP103" i="3"/>
  <c r="AQ103" i="3" s="1"/>
  <c r="AS103" i="3" s="1"/>
  <c r="AT103" i="3" s="1"/>
  <c r="BK103" i="3" s="1"/>
  <c r="BB21" i="3"/>
  <c r="BD21" i="3" s="1"/>
  <c r="BF21" i="3" s="1"/>
  <c r="AQ4" i="3"/>
  <c r="AS4" i="3" s="1"/>
  <c r="AT4" i="3" s="1"/>
  <c r="BK4" i="3" s="1"/>
  <c r="AP28" i="3"/>
  <c r="AQ28" i="3" s="1"/>
  <c r="AS28" i="3" s="1"/>
  <c r="AT28" i="3" s="1"/>
  <c r="BK28" i="3" s="1"/>
  <c r="BL29" i="3"/>
  <c r="AO158" i="3"/>
  <c r="AQ158" i="3" s="1"/>
  <c r="AS158" i="3" s="1"/>
  <c r="AT158" i="3" s="1"/>
  <c r="BK158" i="3" s="1"/>
  <c r="BC61" i="3"/>
  <c r="AP62" i="3"/>
  <c r="AQ62" i="3" s="1"/>
  <c r="AS62" i="3" s="1"/>
  <c r="AT62" i="3" s="1"/>
  <c r="BK62" i="3" s="1"/>
  <c r="BL234" i="3"/>
  <c r="BL30" i="3"/>
  <c r="BL13" i="3"/>
  <c r="AU15" i="3"/>
  <c r="BL216" i="3"/>
  <c r="AP220" i="3"/>
  <c r="BL81" i="3"/>
  <c r="AU19" i="3"/>
  <c r="AP17" i="3"/>
  <c r="AQ17" i="3" s="1"/>
  <c r="AS17" i="3" s="1"/>
  <c r="AT17" i="3" s="1"/>
  <c r="BK17" i="3" s="1"/>
  <c r="AP80" i="3"/>
  <c r="AO80" i="3"/>
  <c r="BL96" i="3"/>
  <c r="AP93" i="3"/>
  <c r="AQ93" i="3" s="1"/>
  <c r="AS93" i="3" s="1"/>
  <c r="AT93" i="3" s="1"/>
  <c r="BK93" i="3" s="1"/>
  <c r="AU47" i="3"/>
  <c r="BL47" i="3" s="1"/>
  <c r="AO130" i="3"/>
  <c r="AO163" i="3"/>
  <c r="AQ163" i="3" s="1"/>
  <c r="AS163" i="3" s="1"/>
  <c r="AT163" i="3" s="1"/>
  <c r="BK163" i="3" s="1"/>
  <c r="BK404" i="2"/>
  <c r="BJ188" i="2"/>
  <c r="AY106" i="2"/>
  <c r="BK182" i="2"/>
  <c r="AW535" i="2"/>
  <c r="AX109" i="2"/>
  <c r="AW109" i="2"/>
  <c r="AX536" i="2"/>
  <c r="AX110" i="2"/>
  <c r="BL531" i="2"/>
  <c r="AO244" i="3"/>
  <c r="AQ244" i="3" s="1"/>
  <c r="AS244" i="3" s="1"/>
  <c r="AT244" i="3" s="1"/>
  <c r="BK244" i="3" s="1"/>
  <c r="BC140" i="3"/>
  <c r="BB140" i="3"/>
  <c r="AO7" i="3"/>
  <c r="AP7" i="3"/>
  <c r="AO101" i="3"/>
  <c r="AQ101" i="3" s="1"/>
  <c r="AS101" i="3" s="1"/>
  <c r="AT101" i="3" s="1"/>
  <c r="BK101" i="3" s="1"/>
  <c r="AP101" i="3"/>
  <c r="AY619" i="2"/>
  <c r="BK629" i="2"/>
  <c r="AY270" i="2"/>
  <c r="BS270" i="2"/>
  <c r="CH270" i="2" s="1"/>
  <c r="BK107" i="2"/>
  <c r="BK109" i="2"/>
  <c r="AY109" i="2"/>
  <c r="BK537" i="2"/>
  <c r="BS537" i="2"/>
  <c r="CH537" i="2" s="1"/>
  <c r="BJ513" i="2"/>
  <c r="AY383" i="2"/>
  <c r="AX271" i="2"/>
  <c r="BJ451" i="2"/>
  <c r="BK451" i="2"/>
  <c r="BC200" i="3"/>
  <c r="BD200" i="3" s="1"/>
  <c r="BF200" i="3" s="1"/>
  <c r="AP242" i="3"/>
  <c r="AO242" i="3"/>
  <c r="AO44" i="3"/>
  <c r="AQ44" i="3" s="1"/>
  <c r="AS44" i="3" s="1"/>
  <c r="AT44" i="3" s="1"/>
  <c r="BK44" i="3" s="1"/>
  <c r="AQ247" i="3"/>
  <c r="AS247" i="3" s="1"/>
  <c r="AT247" i="3" s="1"/>
  <c r="BK247" i="3" s="1"/>
  <c r="AU247" i="3"/>
  <c r="BC207" i="3"/>
  <c r="BB207" i="3"/>
  <c r="AO231" i="3"/>
  <c r="AQ231" i="3" s="1"/>
  <c r="AS231" i="3" s="1"/>
  <c r="AT231" i="3" s="1"/>
  <c r="BK231" i="3" s="1"/>
  <c r="AP231" i="3"/>
  <c r="AP176" i="3"/>
  <c r="AQ176" i="3" s="1"/>
  <c r="AS176" i="3" s="1"/>
  <c r="AT176" i="3" s="1"/>
  <c r="BK176" i="3" s="1"/>
  <c r="AU145" i="3"/>
  <c r="BL145" i="3" s="1"/>
  <c r="AO69" i="3"/>
  <c r="AQ69" i="3" s="1"/>
  <c r="AS69" i="3" s="1"/>
  <c r="AT69" i="3" s="1"/>
  <c r="BK69" i="3" s="1"/>
  <c r="AP171" i="3"/>
  <c r="AO171" i="3"/>
  <c r="AO172" i="3"/>
  <c r="AQ172" i="3" s="1"/>
  <c r="AS172" i="3" s="1"/>
  <c r="AT172" i="3" s="1"/>
  <c r="BK172" i="3" s="1"/>
  <c r="AP156" i="3"/>
  <c r="AO73" i="3"/>
  <c r="AQ73" i="3" s="1"/>
  <c r="AS73" i="3" s="1"/>
  <c r="AT73" i="3" s="1"/>
  <c r="BK73" i="3" s="1"/>
  <c r="AP6" i="3"/>
  <c r="AQ6" i="3" s="1"/>
  <c r="AS6" i="3" s="1"/>
  <c r="AT6" i="3" s="1"/>
  <c r="BK6" i="3" s="1"/>
  <c r="AO236" i="3"/>
  <c r="AQ236" i="3" s="1"/>
  <c r="AS236" i="3" s="1"/>
  <c r="AT236" i="3" s="1"/>
  <c r="BK236" i="3" s="1"/>
  <c r="AU215" i="3"/>
  <c r="BL215" i="3" s="1"/>
  <c r="AU57" i="3"/>
  <c r="AP218" i="3"/>
  <c r="AQ218" i="3" s="1"/>
  <c r="AS218" i="3" s="1"/>
  <c r="AT218" i="3" s="1"/>
  <c r="BK218" i="3" s="1"/>
  <c r="AO220" i="3"/>
  <c r="AP18" i="3"/>
  <c r="AO18" i="3"/>
  <c r="AQ180" i="3"/>
  <c r="AS180" i="3" s="1"/>
  <c r="AT180" i="3" s="1"/>
  <c r="BK180" i="3" s="1"/>
  <c r="BL95" i="3"/>
  <c r="AO178" i="3"/>
  <c r="AQ178" i="3" s="1"/>
  <c r="AS178" i="3" s="1"/>
  <c r="AT178" i="3" s="1"/>
  <c r="BK178" i="3" s="1"/>
  <c r="AP194" i="3"/>
  <c r="AQ194" i="3" s="1"/>
  <c r="AS194" i="3" s="1"/>
  <c r="AT194" i="3" s="1"/>
  <c r="BK194" i="3" s="1"/>
  <c r="BC67" i="3"/>
  <c r="AS1002" i="4"/>
  <c r="AP1002" i="4"/>
  <c r="AP1003" i="4"/>
  <c r="AN1209" i="4"/>
  <c r="AM1209" i="4"/>
  <c r="AN867" i="4"/>
  <c r="AP867" i="4"/>
  <c r="AP1328" i="4"/>
  <c r="AS1328" i="4"/>
  <c r="AN1330" i="4"/>
  <c r="AM1330" i="4"/>
  <c r="AN1146" i="4"/>
  <c r="AP1146" i="4"/>
  <c r="AN1170" i="4"/>
  <c r="AM1170" i="4"/>
  <c r="AS141" i="4"/>
  <c r="AP141" i="4"/>
  <c r="AP701" i="4"/>
  <c r="AS701" i="4"/>
  <c r="BJ701" i="4" s="1"/>
  <c r="AS1298" i="4"/>
  <c r="AP1298" i="4"/>
  <c r="AP386" i="4"/>
  <c r="BC204" i="3"/>
  <c r="BB233" i="3"/>
  <c r="BD233" i="3" s="1"/>
  <c r="BF233" i="3" s="1"/>
  <c r="BB175" i="3"/>
  <c r="BD175" i="3" s="1"/>
  <c r="BF175" i="3" s="1"/>
  <c r="BB61" i="3"/>
  <c r="BD61" i="3" s="1"/>
  <c r="BF61" i="3" s="1"/>
  <c r="BB162" i="3"/>
  <c r="BD162" i="3" s="1"/>
  <c r="BF162" i="3" s="1"/>
  <c r="AP130" i="3"/>
  <c r="BB183" i="3"/>
  <c r="BD183" i="3" s="1"/>
  <c r="BF183" i="3" s="1"/>
  <c r="BD85" i="3"/>
  <c r="BF85" i="3" s="1"/>
  <c r="BB68" i="3"/>
  <c r="BD68" i="3" s="1"/>
  <c r="BF68" i="3" s="1"/>
  <c r="AZ1447" i="4"/>
  <c r="BB1447" i="4" s="1"/>
  <c r="BD1447" i="4" s="1"/>
  <c r="AZ1006" i="4"/>
  <c r="BB1006" i="4" s="1"/>
  <c r="BD1006" i="4" s="1"/>
  <c r="AZ1279" i="4"/>
  <c r="AZ1321" i="4"/>
  <c r="AN1282" i="4"/>
  <c r="AM1282" i="4"/>
  <c r="AN1394" i="4"/>
  <c r="AN1323" i="4"/>
  <c r="AM968" i="4"/>
  <c r="AO968" i="4" s="1"/>
  <c r="AQ968" i="4" s="1"/>
  <c r="AR968" i="4" s="1"/>
  <c r="BI968" i="4" s="1"/>
  <c r="AP1324" i="4"/>
  <c r="AN1134" i="4"/>
  <c r="AS728" i="4"/>
  <c r="BJ728" i="4" s="1"/>
  <c r="AM1210" i="4"/>
  <c r="AO1210" i="4" s="1"/>
  <c r="AQ1210" i="4" s="1"/>
  <c r="AM867" i="4"/>
  <c r="AS732" i="4"/>
  <c r="BJ732" i="4" s="1"/>
  <c r="AM868" i="4"/>
  <c r="AN1328" i="4"/>
  <c r="AM1328" i="4"/>
  <c r="AS1376" i="4"/>
  <c r="AS1335" i="4"/>
  <c r="BJ1335" i="4" s="1"/>
  <c r="AM164" i="4"/>
  <c r="AM1146" i="4"/>
  <c r="AM1420" i="4"/>
  <c r="AN1420" i="4"/>
  <c r="AP1410" i="4"/>
  <c r="AP1053" i="4"/>
  <c r="AM1168" i="4"/>
  <c r="AS621" i="4"/>
  <c r="AN140" i="4"/>
  <c r="AO140" i="4" s="1"/>
  <c r="AQ140" i="4" s="1"/>
  <c r="AR140" i="4" s="1"/>
  <c r="AP1162" i="4"/>
  <c r="AM1171" i="4"/>
  <c r="AS275" i="4"/>
  <c r="AP20" i="4"/>
  <c r="AO66" i="3"/>
  <c r="AQ66" i="3" s="1"/>
  <c r="AS66" i="3" s="1"/>
  <c r="AT66" i="3" s="1"/>
  <c r="BK66" i="3" s="1"/>
  <c r="BB67" i="3"/>
  <c r="AO131" i="3"/>
  <c r="AQ131" i="3" s="1"/>
  <c r="AS131" i="3" s="1"/>
  <c r="AT131" i="3" s="1"/>
  <c r="BK131" i="3" s="1"/>
  <c r="AM1004" i="4"/>
  <c r="AM1439" i="4"/>
  <c r="AO1439" i="4" s="1"/>
  <c r="AQ1439" i="4" s="1"/>
  <c r="AR1439" i="4" s="1"/>
  <c r="AP948" i="4"/>
  <c r="AM1134" i="4"/>
  <c r="AM1003" i="4"/>
  <c r="AM1117" i="4"/>
  <c r="AN1117" i="4"/>
  <c r="AP1117" i="4"/>
  <c r="AP1119" i="4"/>
  <c r="AN1215" i="4"/>
  <c r="AP1215" i="4"/>
  <c r="AP1332" i="4"/>
  <c r="AS1332" i="4"/>
  <c r="AP1252" i="4"/>
  <c r="AP1336" i="4"/>
  <c r="AS1416" i="4"/>
  <c r="AP1416" i="4"/>
  <c r="AP1420" i="4"/>
  <c r="AN169" i="4"/>
  <c r="AM169" i="4"/>
  <c r="AN497" i="4"/>
  <c r="AM497" i="4"/>
  <c r="BJ11" i="4"/>
  <c r="BJ1167" i="4"/>
  <c r="AP719" i="4"/>
  <c r="AS719" i="4"/>
  <c r="AN955" i="4"/>
  <c r="AM955" i="4"/>
  <c r="AS851" i="4"/>
  <c r="AN956" i="4"/>
  <c r="AM956" i="4"/>
  <c r="AN957" i="4"/>
  <c r="AS817" i="4"/>
  <c r="AP817" i="4"/>
  <c r="AS818" i="4"/>
  <c r="AS13" i="4"/>
  <c r="AM679" i="4"/>
  <c r="AN236" i="4"/>
  <c r="AO236" i="4" s="1"/>
  <c r="AQ236" i="4" s="1"/>
  <c r="AP551" i="4"/>
  <c r="AS365" i="4"/>
  <c r="BJ365" i="4" s="1"/>
  <c r="AP365" i="4"/>
  <c r="AR365" i="4" s="1"/>
  <c r="AP74" i="4"/>
  <c r="AM69" i="4"/>
  <c r="AO69" i="4" s="1"/>
  <c r="AQ69" i="4" s="1"/>
  <c r="AP69" i="4"/>
  <c r="BB182" i="3"/>
  <c r="BD182" i="3" s="1"/>
  <c r="BF182" i="3" s="1"/>
  <c r="AZ1448" i="4"/>
  <c r="BB1448" i="4" s="1"/>
  <c r="BD1448" i="4" s="1"/>
  <c r="AZ1007" i="4"/>
  <c r="BB1007" i="4" s="1"/>
  <c r="BD1007" i="4" s="1"/>
  <c r="AZ1458" i="4"/>
  <c r="BB1458" i="4" s="1"/>
  <c r="BD1458" i="4" s="1"/>
  <c r="AP1010" i="4"/>
  <c r="AR1010" i="4" s="1"/>
  <c r="BI1010" i="4" s="1"/>
  <c r="AN1324" i="4"/>
  <c r="AO1324" i="4" s="1"/>
  <c r="AQ1324" i="4" s="1"/>
  <c r="AM1325" i="4"/>
  <c r="AO1325" i="4" s="1"/>
  <c r="AQ1325" i="4" s="1"/>
  <c r="AR1325" i="4" s="1"/>
  <c r="BI1325" i="4" s="1"/>
  <c r="AP1011" i="4"/>
  <c r="AP1284" i="4"/>
  <c r="AN1135" i="4"/>
  <c r="AO1135" i="4" s="1"/>
  <c r="AQ1135" i="4" s="1"/>
  <c r="AR1135" i="4" s="1"/>
  <c r="AS1135" i="4"/>
  <c r="AN1207" i="4"/>
  <c r="AO1207" i="4" s="1"/>
  <c r="AQ1207" i="4" s="1"/>
  <c r="AR1207" i="4" s="1"/>
  <c r="BI1207" i="4" s="1"/>
  <c r="AM729" i="4"/>
  <c r="AO729" i="4" s="1"/>
  <c r="AQ729" i="4" s="1"/>
  <c r="AR729" i="4" s="1"/>
  <c r="BI729" i="4" s="1"/>
  <c r="AP1209" i="4"/>
  <c r="AS865" i="4"/>
  <c r="AN1119" i="4"/>
  <c r="AO1119" i="4" s="1"/>
  <c r="AQ1119" i="4" s="1"/>
  <c r="AM1214" i="4"/>
  <c r="AP1120" i="4"/>
  <c r="AR1120" i="4" s="1"/>
  <c r="AM1215" i="4"/>
  <c r="AN868" i="4"/>
  <c r="AN1374" i="4"/>
  <c r="AP1330" i="4"/>
  <c r="AS1330" i="4"/>
  <c r="AM1332" i="4"/>
  <c r="AN1332" i="4"/>
  <c r="AP1256" i="4"/>
  <c r="AR1256" i="4" s="1"/>
  <c r="AS1256" i="4"/>
  <c r="AP1257" i="4"/>
  <c r="AP1253" i="4"/>
  <c r="AN1336" i="4"/>
  <c r="AO1336" i="4" s="1"/>
  <c r="AQ1336" i="4" s="1"/>
  <c r="AM1143" i="4"/>
  <c r="AO1143" i="4" s="1"/>
  <c r="AQ1143" i="4" s="1"/>
  <c r="AR1143" i="4" s="1"/>
  <c r="AP1149" i="4"/>
  <c r="AS1150" i="4"/>
  <c r="AP1150" i="4"/>
  <c r="AN1151" i="4"/>
  <c r="AO1151" i="4" s="1"/>
  <c r="AQ1151" i="4" s="1"/>
  <c r="AR1151" i="4" s="1"/>
  <c r="BI1151" i="4" s="1"/>
  <c r="AM1410" i="4"/>
  <c r="AS952" i="4"/>
  <c r="BJ952" i="4" s="1"/>
  <c r="AM528" i="4"/>
  <c r="AS191" i="4"/>
  <c r="BJ191" i="4" s="1"/>
  <c r="AP191" i="4"/>
  <c r="BJ617" i="4"/>
  <c r="AS496" i="4"/>
  <c r="BJ496" i="4" s="1"/>
  <c r="AP496" i="4"/>
  <c r="BJ815" i="4"/>
  <c r="AS77" i="4"/>
  <c r="BJ77" i="4" s="1"/>
  <c r="AP77" i="4"/>
  <c r="AN1076" i="4"/>
  <c r="AN719" i="4"/>
  <c r="AM719" i="4"/>
  <c r="BJ529" i="4"/>
  <c r="AS1370" i="4"/>
  <c r="BJ1370" i="4" s="1"/>
  <c r="AP1370" i="4"/>
  <c r="AN1267" i="4"/>
  <c r="AM1018" i="4"/>
  <c r="AS1338" i="4"/>
  <c r="AP1338" i="4"/>
  <c r="AR1338" i="4" s="1"/>
  <c r="AP276" i="4"/>
  <c r="BJ678" i="4"/>
  <c r="AN114" i="4"/>
  <c r="AP538" i="4"/>
  <c r="AS155" i="4"/>
  <c r="AP155" i="4"/>
  <c r="AP295" i="4"/>
  <c r="AS64" i="4"/>
  <c r="AS1127" i="4"/>
  <c r="AP1127" i="4"/>
  <c r="AS1263" i="4"/>
  <c r="AS243" i="4"/>
  <c r="BJ243" i="4" s="1"/>
  <c r="AP243" i="4"/>
  <c r="AS512" i="4"/>
  <c r="AP512" i="4"/>
  <c r="AS803" i="4"/>
  <c r="BJ803" i="4" s="1"/>
  <c r="AP779" i="4"/>
  <c r="AS929" i="4"/>
  <c r="BJ929" i="4" s="1"/>
  <c r="AP385" i="4"/>
  <c r="AR385" i="4" s="1"/>
  <c r="BI385" i="4" s="1"/>
  <c r="AP1033" i="4"/>
  <c r="AS751" i="4"/>
  <c r="BJ751" i="4" s="1"/>
  <c r="AM483" i="4"/>
  <c r="AO483" i="4" s="1"/>
  <c r="AQ483" i="4" s="1"/>
  <c r="AM295" i="4"/>
  <c r="AO295" i="4" s="1"/>
  <c r="AQ295" i="4" s="1"/>
  <c r="AP557" i="4"/>
  <c r="AS1259" i="4"/>
  <c r="BJ1259" i="4" s="1"/>
  <c r="AP1259" i="4"/>
  <c r="AS443" i="4"/>
  <c r="BJ443" i="4" s="1"/>
  <c r="AS844" i="4"/>
  <c r="AP737" i="4"/>
  <c r="AP918" i="4"/>
  <c r="AR918" i="4" s="1"/>
  <c r="BI918" i="4" s="1"/>
  <c r="AS1260" i="4"/>
  <c r="AS380" i="4"/>
  <c r="BJ380" i="4" s="1"/>
  <c r="AP637" i="4"/>
  <c r="AP835" i="4"/>
  <c r="AP651" i="4"/>
  <c r="AP1303" i="4"/>
  <c r="AS1155" i="4"/>
  <c r="BJ1155" i="4" s="1"/>
  <c r="AP1155" i="4"/>
  <c r="AP794" i="4"/>
  <c r="BJ493" i="4"/>
  <c r="AS301" i="4"/>
  <c r="BJ301" i="4" s="1"/>
  <c r="AP301" i="4"/>
  <c r="AS781" i="4"/>
  <c r="BJ781" i="4" s="1"/>
  <c r="AP781" i="4"/>
  <c r="AS964" i="4"/>
  <c r="AP964" i="4"/>
  <c r="AM969" i="4"/>
  <c r="AN1003" i="4"/>
  <c r="AS1119" i="4"/>
  <c r="AP1096" i="4"/>
  <c r="AM1374" i="4"/>
  <c r="AM957" i="4"/>
  <c r="AP12" i="4"/>
  <c r="AM1163" i="4"/>
  <c r="AS236" i="4"/>
  <c r="BJ119" i="4"/>
  <c r="AP796" i="4"/>
  <c r="AS796" i="4"/>
  <c r="BJ796" i="4" s="1"/>
  <c r="AN777" i="4"/>
  <c r="AO777" i="4" s="1"/>
  <c r="AQ777" i="4" s="1"/>
  <c r="AR777" i="4" s="1"/>
  <c r="BI777" i="4" s="1"/>
  <c r="BA441" i="4"/>
  <c r="BB441" i="4" s="1"/>
  <c r="BD441" i="4" s="1"/>
  <c r="BA702" i="4"/>
  <c r="BB702" i="4" s="1"/>
  <c r="BD702" i="4" s="1"/>
  <c r="BJ313" i="4"/>
  <c r="AS1032" i="4"/>
  <c r="AS1245" i="4"/>
  <c r="BJ1245" i="4" s="1"/>
  <c r="AP1245" i="4"/>
  <c r="AS765" i="4"/>
  <c r="BJ765" i="4" s="1"/>
  <c r="AP765" i="4"/>
  <c r="AS1176" i="4"/>
  <c r="AP1219" i="4"/>
  <c r="AS1297" i="4"/>
  <c r="AS1200" i="4"/>
  <c r="AP1200" i="4"/>
  <c r="BJ938" i="4"/>
  <c r="AP841" i="4"/>
  <c r="BA752" i="4"/>
  <c r="BB752" i="4" s="1"/>
  <c r="BD752" i="4" s="1"/>
  <c r="AP87" i="4"/>
  <c r="AR87" i="4" s="1"/>
  <c r="BJ472" i="4"/>
  <c r="AS144" i="4"/>
  <c r="AP144" i="4"/>
  <c r="AM342" i="4"/>
  <c r="AO342" i="4" s="1"/>
  <c r="AQ342" i="4" s="1"/>
  <c r="AR342" i="4" s="1"/>
  <c r="BI342" i="4" s="1"/>
  <c r="AS542" i="4"/>
  <c r="BJ542" i="4" s="1"/>
  <c r="AP542" i="4"/>
  <c r="AS352" i="4"/>
  <c r="BJ352" i="4" s="1"/>
  <c r="AP611" i="4"/>
  <c r="AS224" i="4"/>
  <c r="BJ224" i="4" s="1"/>
  <c r="AP224" i="4"/>
  <c r="AS556" i="4"/>
  <c r="BJ556" i="4" s="1"/>
  <c r="AP944" i="4"/>
  <c r="AR944" i="4" s="1"/>
  <c r="BI944" i="4" s="1"/>
  <c r="AP25" i="4"/>
  <c r="AS591" i="4"/>
  <c r="BJ591" i="4" s="1"/>
  <c r="AM1260" i="4"/>
  <c r="AS353" i="4"/>
  <c r="AP924" i="4"/>
  <c r="AP846" i="4"/>
  <c r="AM846" i="4"/>
  <c r="AO846" i="4" s="1"/>
  <c r="AQ846" i="4" s="1"/>
  <c r="AP138" i="4"/>
  <c r="BJ576" i="4"/>
  <c r="BJ551" i="4"/>
  <c r="BJ857" i="4"/>
  <c r="AS667" i="4"/>
  <c r="BJ667" i="4" s="1"/>
  <c r="AP667" i="4"/>
  <c r="BJ1031" i="4"/>
  <c r="AP37" i="4"/>
  <c r="AS37" i="4"/>
  <c r="BJ37" i="4" s="1"/>
  <c r="AP73" i="4"/>
  <c r="AP1087" i="4"/>
  <c r="AP115" i="4"/>
  <c r="AP804" i="4"/>
  <c r="AS908" i="4"/>
  <c r="AP908" i="4"/>
  <c r="AS1219" i="4"/>
  <c r="AP938" i="4"/>
  <c r="AP766" i="4"/>
  <c r="AS841" i="4"/>
  <c r="AP532" i="4"/>
  <c r="AS532" i="4"/>
  <c r="BJ532" i="4" s="1"/>
  <c r="AP533" i="4"/>
  <c r="AS179" i="4"/>
  <c r="AS187" i="4"/>
  <c r="AS340" i="4"/>
  <c r="BJ340" i="4" s="1"/>
  <c r="AP340" i="4"/>
  <c r="AS337" i="4"/>
  <c r="BJ337" i="4" s="1"/>
  <c r="AP854" i="4"/>
  <c r="AM352" i="4"/>
  <c r="AO352" i="4" s="1"/>
  <c r="AQ352" i="4" s="1"/>
  <c r="AM611" i="4"/>
  <c r="AO611" i="4" s="1"/>
  <c r="AQ611" i="4" s="1"/>
  <c r="AM659" i="4"/>
  <c r="AO659" i="4" s="1"/>
  <c r="AQ659" i="4" s="1"/>
  <c r="AR659" i="4" s="1"/>
  <c r="BI659" i="4" s="1"/>
  <c r="AM759" i="4"/>
  <c r="AO759" i="4" s="1"/>
  <c r="AQ759" i="4" s="1"/>
  <c r="AM556" i="4"/>
  <c r="AO556" i="4" s="1"/>
  <c r="AQ556" i="4" s="1"/>
  <c r="AP1234" i="4"/>
  <c r="AP1036" i="4"/>
  <c r="AM25" i="4"/>
  <c r="AO25" i="4" s="1"/>
  <c r="AQ25" i="4" s="1"/>
  <c r="AP1099" i="4"/>
  <c r="AP449" i="4"/>
  <c r="AR449" i="4" s="1"/>
  <c r="BI449" i="4" s="1"/>
  <c r="AM602" i="4"/>
  <c r="AO602" i="4" s="1"/>
  <c r="AQ602" i="4" s="1"/>
  <c r="AP602" i="4"/>
  <c r="AS873" i="4"/>
  <c r="BJ873" i="4" s="1"/>
  <c r="AP873" i="4"/>
  <c r="AS559" i="4"/>
  <c r="BJ559" i="4" s="1"/>
  <c r="AP559" i="4"/>
  <c r="BA157" i="4"/>
  <c r="AZ157" i="4"/>
  <c r="AP612" i="4"/>
  <c r="AP1112" i="4"/>
  <c r="AR1112" i="4" s="1"/>
  <c r="BI1112" i="4" s="1"/>
  <c r="AP129" i="4"/>
  <c r="AP436" i="4"/>
  <c r="AM135" i="4"/>
  <c r="AP1187" i="4"/>
  <c r="AP316" i="4"/>
  <c r="AM316" i="4"/>
  <c r="AO316" i="4" s="1"/>
  <c r="AQ316" i="4" s="1"/>
  <c r="AP543" i="4"/>
  <c r="AM543" i="4"/>
  <c r="AM924" i="4"/>
  <c r="AO924" i="4" s="1"/>
  <c r="AQ924" i="4" s="1"/>
  <c r="AP355" i="4"/>
  <c r="AM639" i="4"/>
  <c r="AO639" i="4" s="1"/>
  <c r="AQ639" i="4" s="1"/>
  <c r="AR639" i="4" s="1"/>
  <c r="AS706" i="4"/>
  <c r="BJ706" i="4" s="1"/>
  <c r="AP706" i="4"/>
  <c r="AM138" i="4"/>
  <c r="AS1201" i="4"/>
  <c r="AS444" i="4"/>
  <c r="AS835" i="4"/>
  <c r="BJ835" i="4" s="1"/>
  <c r="AS651" i="4"/>
  <c r="BJ651" i="4" s="1"/>
  <c r="AS1303" i="4"/>
  <c r="AM28" i="4"/>
  <c r="AO28" i="4" s="1"/>
  <c r="AQ28" i="4" s="1"/>
  <c r="AP28" i="4"/>
  <c r="BJ744" i="4"/>
  <c r="AS794" i="4"/>
  <c r="AM626" i="4"/>
  <c r="AO626" i="4" s="1"/>
  <c r="AQ626" i="4" s="1"/>
  <c r="AP904" i="4"/>
  <c r="AZ1262" i="4"/>
  <c r="BB1262" i="4" s="1"/>
  <c r="BD1262" i="4" s="1"/>
  <c r="AM749" i="4"/>
  <c r="AO749" i="4" s="1"/>
  <c r="AQ749" i="4" s="1"/>
  <c r="AR749" i="4" s="1"/>
  <c r="BI749" i="4" s="1"/>
  <c r="AM348" i="4"/>
  <c r="AO348" i="4" s="1"/>
  <c r="AQ348" i="4" s="1"/>
  <c r="AR348" i="4" s="1"/>
  <c r="BI348" i="4" s="1"/>
  <c r="AM561" i="4"/>
  <c r="AO561" i="4" s="1"/>
  <c r="AQ561" i="4" s="1"/>
  <c r="AR561" i="4" s="1"/>
  <c r="BI561" i="4" s="1"/>
  <c r="BA561" i="4"/>
  <c r="AM18" i="4"/>
  <c r="AO18" i="4" s="1"/>
  <c r="AQ18" i="4" s="1"/>
  <c r="AM107" i="4"/>
  <c r="AO107" i="4" s="1"/>
  <c r="AQ107" i="4" s="1"/>
  <c r="AR107" i="4" s="1"/>
  <c r="BI107" i="4" s="1"/>
  <c r="AM297" i="4"/>
  <c r="AO297" i="4" s="1"/>
  <c r="AQ297" i="4" s="1"/>
  <c r="AP687" i="4"/>
  <c r="BJ218" i="4"/>
  <c r="AS189" i="4"/>
  <c r="BJ189" i="4" s="1"/>
  <c r="AP189" i="4"/>
  <c r="AP1176" i="4"/>
  <c r="AP1128" i="4"/>
  <c r="AP1297" i="4"/>
  <c r="AP1014" i="4"/>
  <c r="AS87" i="4"/>
  <c r="AP337" i="4"/>
  <c r="AP352" i="4"/>
  <c r="AP16" i="4"/>
  <c r="AP556" i="4"/>
  <c r="AP415" i="4"/>
  <c r="AS584" i="4"/>
  <c r="AP669" i="4"/>
  <c r="AM902" i="4"/>
  <c r="AO902" i="4" s="1"/>
  <c r="AQ902" i="4" s="1"/>
  <c r="AM1203" i="4"/>
  <c r="AO1203" i="4" s="1"/>
  <c r="AQ1203" i="4" s="1"/>
  <c r="AR1203" i="4" s="1"/>
  <c r="AM823" i="4"/>
  <c r="AO823" i="4" s="1"/>
  <c r="AQ823" i="4" s="1"/>
  <c r="AM1152" i="4"/>
  <c r="AO1152" i="4" s="1"/>
  <c r="AQ1152" i="4" s="1"/>
  <c r="AR1152" i="4" s="1"/>
  <c r="BI1152" i="4" s="1"/>
  <c r="AS436" i="4"/>
  <c r="BJ436" i="4" s="1"/>
  <c r="AP812" i="4"/>
  <c r="AM740" i="4"/>
  <c r="AM330" i="4"/>
  <c r="AO330" i="4" s="1"/>
  <c r="AQ330" i="4" s="1"/>
  <c r="AR330" i="4" s="1"/>
  <c r="AP632" i="4"/>
  <c r="AP252" i="4"/>
  <c r="AM838" i="4"/>
  <c r="AM519" i="4"/>
  <c r="AO519" i="4" s="1"/>
  <c r="AQ519" i="4" s="1"/>
  <c r="AP597" i="4"/>
  <c r="AM597" i="4"/>
  <c r="AO597" i="4" s="1"/>
  <c r="AQ597" i="4" s="1"/>
  <c r="AM355" i="4"/>
  <c r="AO355" i="4" s="1"/>
  <c r="AQ355" i="4" s="1"/>
  <c r="AP830" i="4"/>
  <c r="AM830" i="4"/>
  <c r="AO830" i="4" s="1"/>
  <c r="AQ830" i="4" s="1"/>
  <c r="AS614" i="4"/>
  <c r="AP9" i="4"/>
  <c r="AS9" i="4"/>
  <c r="BJ743" i="4"/>
  <c r="AM603" i="4"/>
  <c r="AP362" i="4"/>
  <c r="AS362" i="4"/>
  <c r="AS681" i="4"/>
  <c r="AM599" i="4"/>
  <c r="AP744" i="4"/>
  <c r="AR744" i="4" s="1"/>
  <c r="BI744" i="4" s="1"/>
  <c r="AP357" i="4"/>
  <c r="AS247" i="4"/>
  <c r="BJ247" i="4" s="1"/>
  <c r="AP247" i="4"/>
  <c r="AM350" i="4"/>
  <c r="AO350" i="4" s="1"/>
  <c r="AQ350" i="4" s="1"/>
  <c r="AM559" i="4"/>
  <c r="AO559" i="4" s="1"/>
  <c r="AQ559" i="4" s="1"/>
  <c r="AS904" i="4"/>
  <c r="BJ904" i="4" s="1"/>
  <c r="AP826" i="4"/>
  <c r="AM826" i="4"/>
  <c r="AO826" i="4" s="1"/>
  <c r="AQ826" i="4" s="1"/>
  <c r="AM346" i="4"/>
  <c r="AO346" i="4" s="1"/>
  <c r="AQ346" i="4" s="1"/>
  <c r="AR346" i="4" s="1"/>
  <c r="BI346" i="4" s="1"/>
  <c r="AM351" i="4"/>
  <c r="AO351" i="4" s="1"/>
  <c r="AQ351" i="4" s="1"/>
  <c r="AM390" i="4"/>
  <c r="AO390" i="4" s="1"/>
  <c r="AQ390" i="4" s="1"/>
  <c r="AR390" i="4" s="1"/>
  <c r="BI390" i="4" s="1"/>
  <c r="AZ99" i="4"/>
  <c r="BB99" i="4" s="1"/>
  <c r="BD99" i="4" s="1"/>
  <c r="AM684" i="4"/>
  <c r="AO684" i="4" s="1"/>
  <c r="AQ684" i="4" s="1"/>
  <c r="AM345" i="4"/>
  <c r="AO345" i="4" s="1"/>
  <c r="AQ345" i="4" s="1"/>
  <c r="AM43" i="4"/>
  <c r="AO43" i="4" s="1"/>
  <c r="AQ43" i="4" s="1"/>
  <c r="AR43" i="4" s="1"/>
  <c r="BI43" i="4" s="1"/>
  <c r="AM197" i="4"/>
  <c r="AO197" i="4" s="1"/>
  <c r="AQ197" i="4" s="1"/>
  <c r="AR197" i="4" s="1"/>
  <c r="BI197" i="4" s="1"/>
  <c r="AM502" i="4"/>
  <c r="AS219" i="4"/>
  <c r="AP219" i="4"/>
  <c r="BJ541" i="4"/>
  <c r="AS753" i="4"/>
  <c r="AP753" i="4"/>
  <c r="AS806" i="4"/>
  <c r="AP806" i="4"/>
  <c r="AP1237" i="4"/>
  <c r="AM584" i="4"/>
  <c r="AO584" i="4" s="1"/>
  <c r="AQ584" i="4" s="1"/>
  <c r="AR584" i="4" s="1"/>
  <c r="AM669" i="4"/>
  <c r="AM1158" i="4"/>
  <c r="AO1158" i="4" s="1"/>
  <c r="AQ1158" i="4" s="1"/>
  <c r="AP704" i="4"/>
  <c r="AP648" i="4"/>
  <c r="AM648" i="4"/>
  <c r="AO648" i="4" s="1"/>
  <c r="AQ648" i="4" s="1"/>
  <c r="AP1291" i="4"/>
  <c r="AP837" i="4"/>
  <c r="AM837" i="4"/>
  <c r="AO837" i="4" s="1"/>
  <c r="AQ837" i="4" s="1"/>
  <c r="AP360" i="4"/>
  <c r="AP354" i="4"/>
  <c r="AM354" i="4"/>
  <c r="AO354" i="4" s="1"/>
  <c r="AQ354" i="4" s="1"/>
  <c r="AP239" i="4"/>
  <c r="AP1038" i="4"/>
  <c r="AP544" i="4"/>
  <c r="AM614" i="4"/>
  <c r="AO614" i="4" s="1"/>
  <c r="AQ614" i="4" s="1"/>
  <c r="AS1272" i="4"/>
  <c r="AP1272" i="4"/>
  <c r="AP450" i="4"/>
  <c r="AS450" i="4"/>
  <c r="BJ450" i="4" s="1"/>
  <c r="AM9" i="4"/>
  <c r="AO9" i="4" s="1"/>
  <c r="AQ9" i="4" s="1"/>
  <c r="AM136" i="4"/>
  <c r="AO136" i="4" s="1"/>
  <c r="AQ136" i="4" s="1"/>
  <c r="AR136" i="4" s="1"/>
  <c r="AM640" i="4"/>
  <c r="AS824" i="4"/>
  <c r="AP824" i="4"/>
  <c r="AP1142" i="4"/>
  <c r="AS1142" i="4"/>
  <c r="AS344" i="4"/>
  <c r="AP344" i="4"/>
  <c r="AM577" i="4"/>
  <c r="AM1189" i="4"/>
  <c r="AM904" i="4"/>
  <c r="AO904" i="4" s="1"/>
  <c r="AQ904" i="4" s="1"/>
  <c r="AS71" i="4"/>
  <c r="BJ71" i="4" s="1"/>
  <c r="AP71" i="4"/>
  <c r="AM581" i="4"/>
  <c r="AO581" i="4" s="1"/>
  <c r="AQ581" i="4" s="1"/>
  <c r="AR581" i="4" s="1"/>
  <c r="BI581" i="4" s="1"/>
  <c r="AM738" i="4"/>
  <c r="AO738" i="4" s="1"/>
  <c r="AQ738" i="4" s="1"/>
  <c r="AR738" i="4" s="1"/>
  <c r="BI738" i="4" s="1"/>
  <c r="AZ54" i="4"/>
  <c r="BB54" i="4" s="1"/>
  <c r="BD54" i="4" s="1"/>
  <c r="AZ55" i="4"/>
  <c r="BB55" i="4" s="1"/>
  <c r="BD55" i="4" s="1"/>
  <c r="AZ727" i="4"/>
  <c r="BB727" i="4" s="1"/>
  <c r="BD727" i="4" s="1"/>
  <c r="AM369" i="4"/>
  <c r="AO369" i="4" s="1"/>
  <c r="AQ369" i="4" s="1"/>
  <c r="AR369" i="4" s="1"/>
  <c r="BI369" i="4" s="1"/>
  <c r="AM505" i="4"/>
  <c r="AO505" i="4" s="1"/>
  <c r="AQ505" i="4" s="1"/>
  <c r="AR505" i="4" s="1"/>
  <c r="BI505" i="4" s="1"/>
  <c r="AM1085" i="4"/>
  <c r="AN1085" i="4"/>
  <c r="AS607" i="4"/>
  <c r="AP607" i="4"/>
  <c r="AS28" i="4"/>
  <c r="BJ28" i="4" s="1"/>
  <c r="AS521" i="4"/>
  <c r="AZ561" i="4"/>
  <c r="AP387" i="4"/>
  <c r="AP548" i="4"/>
  <c r="BJ21" i="4"/>
  <c r="AS713" i="4"/>
  <c r="AP713" i="4"/>
  <c r="AP1273" i="4"/>
  <c r="AM699" i="4"/>
  <c r="AO699" i="4" s="1"/>
  <c r="AQ699" i="4" s="1"/>
  <c r="AR699" i="4" s="1"/>
  <c r="BI699" i="4" s="1"/>
  <c r="AM754" i="4"/>
  <c r="AS1309" i="4"/>
  <c r="AS1130" i="4"/>
  <c r="BJ1130" i="4" s="1"/>
  <c r="AP1130" i="4"/>
  <c r="AP1220" i="4"/>
  <c r="AM1046" i="4"/>
  <c r="AN1046" i="4"/>
  <c r="AS757" i="4"/>
  <c r="AP757" i="4"/>
  <c r="AM1074" i="4"/>
  <c r="AO1074" i="4" s="1"/>
  <c r="AQ1074" i="4" s="1"/>
  <c r="AP614" i="4"/>
  <c r="AP432" i="4"/>
  <c r="AZ738" i="4"/>
  <c r="BJ553" i="4"/>
  <c r="AS534" i="4"/>
  <c r="BJ534" i="4" s="1"/>
  <c r="AP534" i="4"/>
  <c r="AS940" i="4"/>
  <c r="AP940" i="4"/>
  <c r="AS487" i="4"/>
  <c r="AP487" i="4"/>
  <c r="AS1129" i="4"/>
  <c r="BJ1129" i="4" s="1"/>
  <c r="AP1129" i="4"/>
  <c r="AS928" i="4"/>
  <c r="AP928" i="4"/>
  <c r="AN280" i="4"/>
  <c r="AM280" i="4"/>
  <c r="AP280" i="4"/>
  <c r="AP1029" i="4"/>
  <c r="AP1411" i="4"/>
  <c r="AP553" i="4"/>
  <c r="AP931" i="4"/>
  <c r="AP21" i="4"/>
  <c r="AP283" i="4"/>
  <c r="AM92" i="4"/>
  <c r="AO92" i="4" s="1"/>
  <c r="AQ92" i="4" s="1"/>
  <c r="AR92" i="4" s="1"/>
  <c r="BI92" i="4" s="1"/>
  <c r="AP1223" i="4"/>
  <c r="AS1043" i="4"/>
  <c r="AP1043" i="4"/>
  <c r="AS387" i="4"/>
  <c r="BJ387" i="4" s="1"/>
  <c r="AS76" i="4"/>
  <c r="BJ76" i="4" s="1"/>
  <c r="AS283" i="4"/>
  <c r="AS1273" i="4"/>
  <c r="BJ1273" i="4" s="1"/>
  <c r="AM1237" i="4"/>
  <c r="AO1237" i="4" s="1"/>
  <c r="AQ1237" i="4" s="1"/>
  <c r="AS1275" i="4"/>
  <c r="BJ1275" i="4" s="1"/>
  <c r="AZ1197" i="4"/>
  <c r="AS1248" i="4"/>
  <c r="BJ1248" i="4" s="1"/>
  <c r="AN93" i="4"/>
  <c r="AO93" i="4" s="1"/>
  <c r="AQ93" i="4" s="1"/>
  <c r="AR93" i="4" s="1"/>
  <c r="AP843" i="4"/>
  <c r="AS1090" i="4"/>
  <c r="AM199" i="4"/>
  <c r="AO199" i="4" s="1"/>
  <c r="AQ199" i="4" s="1"/>
  <c r="AR199" i="4" s="1"/>
  <c r="AN755" i="4"/>
  <c r="AO755" i="4" s="1"/>
  <c r="AQ755" i="4" s="1"/>
  <c r="BJ100" i="4"/>
  <c r="AS241" i="4"/>
  <c r="BJ241" i="4" s="1"/>
  <c r="AS1029" i="4"/>
  <c r="AM321" i="4"/>
  <c r="AN321" i="4"/>
  <c r="AS942" i="4"/>
  <c r="BJ942" i="4" s="1"/>
  <c r="BA393" i="4"/>
  <c r="BB393" i="4" s="1"/>
  <c r="BD393" i="4" s="1"/>
  <c r="AP285" i="4"/>
  <c r="AS285" i="4"/>
  <c r="BJ285" i="4" s="1"/>
  <c r="AS1164" i="4"/>
  <c r="BJ1164" i="4" s="1"/>
  <c r="AP1164" i="4"/>
  <c r="AM286" i="4"/>
  <c r="AO286" i="4" s="1"/>
  <c r="AQ286" i="4" s="1"/>
  <c r="AR286" i="4" s="1"/>
  <c r="BI286" i="4" s="1"/>
  <c r="AP1363" i="4"/>
  <c r="AP1107" i="4"/>
  <c r="AM1275" i="4"/>
  <c r="AO1275" i="4" s="1"/>
  <c r="AQ1275" i="4" s="1"/>
  <c r="AR1275" i="4" s="1"/>
  <c r="AM976" i="4"/>
  <c r="AP976" i="4"/>
  <c r="AS1131" i="4"/>
  <c r="BJ1131" i="4" s="1"/>
  <c r="AN1048" i="4"/>
  <c r="AM843" i="4"/>
  <c r="AN843" i="4"/>
  <c r="AZ145" i="4"/>
  <c r="BA145" i="4"/>
  <c r="AP755" i="4"/>
  <c r="AZ427" i="4"/>
  <c r="BB427" i="4" s="1"/>
  <c r="BD427" i="4" s="1"/>
  <c r="AM652" i="4"/>
  <c r="AN652" i="4"/>
  <c r="AP652" i="4"/>
  <c r="AM757" i="4"/>
  <c r="AM249" i="4"/>
  <c r="AM1411" i="4"/>
  <c r="AO1411" i="4" s="1"/>
  <c r="AQ1411" i="4" s="1"/>
  <c r="AP1412" i="4"/>
  <c r="AM1364" i="4"/>
  <c r="AO1364" i="4" s="1"/>
  <c r="AQ1364" i="4" s="1"/>
  <c r="AP1396" i="4"/>
  <c r="AR1396" i="4" s="1"/>
  <c r="BI1396" i="4" s="1"/>
  <c r="BJ1106" i="4"/>
  <c r="AM1107" i="4"/>
  <c r="AO1107" i="4" s="1"/>
  <c r="AQ1107" i="4" s="1"/>
  <c r="AN1312" i="4"/>
  <c r="AN336" i="4"/>
  <c r="AO336" i="4" s="1"/>
  <c r="AQ336" i="4" s="1"/>
  <c r="AR336" i="4" s="1"/>
  <c r="AM1131" i="4"/>
  <c r="AO1131" i="4" s="1"/>
  <c r="AQ1131" i="4" s="1"/>
  <c r="AR1131" i="4" s="1"/>
  <c r="AP1048" i="4"/>
  <c r="AP1248" i="4"/>
  <c r="AP381" i="4"/>
  <c r="AS381" i="4"/>
  <c r="BJ381" i="4" s="1"/>
  <c r="AN1029" i="4"/>
  <c r="AM384" i="4"/>
  <c r="AO384" i="4" s="1"/>
  <c r="AQ384" i="4" s="1"/>
  <c r="AM393" i="4"/>
  <c r="BA1270" i="4"/>
  <c r="AM49" i="4"/>
  <c r="AO49" i="4" s="1"/>
  <c r="AQ49" i="4" s="1"/>
  <c r="AR49" i="4" s="1"/>
  <c r="BI49" i="4" s="1"/>
  <c r="AS1346" i="4"/>
  <c r="AS568" i="4"/>
  <c r="BJ568" i="4" s="1"/>
  <c r="AN15" i="4"/>
  <c r="AO15" i="4" s="1"/>
  <c r="AQ15" i="4" s="1"/>
  <c r="AR15" i="4" s="1"/>
  <c r="BI15" i="4" s="1"/>
  <c r="AP391" i="4"/>
  <c r="BJ652" i="4"/>
  <c r="BJ383" i="4"/>
  <c r="AM1315" i="4"/>
  <c r="AO1315" i="4" s="1"/>
  <c r="AQ1315" i="4" s="1"/>
  <c r="AR1315" i="4" s="1"/>
  <c r="BI1315" i="4" s="1"/>
  <c r="AM1412" i="4"/>
  <c r="AO1412" i="4" s="1"/>
  <c r="AQ1412" i="4" s="1"/>
  <c r="AM1414" i="4"/>
  <c r="AO1414" i="4" s="1"/>
  <c r="AQ1414" i="4" s="1"/>
  <c r="AS1365" i="4"/>
  <c r="BA1365" i="4"/>
  <c r="BB1365" i="4" s="1"/>
  <c r="BD1365" i="4" s="1"/>
  <c r="AM1398" i="4"/>
  <c r="AO1398" i="4" s="1"/>
  <c r="AQ1398" i="4" s="1"/>
  <c r="BA1442" i="4"/>
  <c r="BB1442" i="4" s="1"/>
  <c r="BD1442" i="4" s="1"/>
  <c r="AP1349" i="4"/>
  <c r="AR1349" i="4" s="1"/>
  <c r="AS1347" i="4"/>
  <c r="AP786" i="4"/>
  <c r="BJ1224" i="4"/>
  <c r="AP240" i="4"/>
  <c r="BJ756" i="4"/>
  <c r="AN608" i="4"/>
  <c r="AZ1198" i="4"/>
  <c r="AM1029" i="4"/>
  <c r="AM265" i="4"/>
  <c r="AO265" i="4" s="1"/>
  <c r="AQ265" i="4" s="1"/>
  <c r="AR265" i="4" s="1"/>
  <c r="BI265" i="4" s="1"/>
  <c r="AM1361" i="4"/>
  <c r="AO1361" i="4" s="1"/>
  <c r="AQ1361" i="4" s="1"/>
  <c r="AR1361" i="4" s="1"/>
  <c r="AM1350" i="4"/>
  <c r="AO1350" i="4" s="1"/>
  <c r="AQ1350" i="4" s="1"/>
  <c r="AM1110" i="4"/>
  <c r="AO1110" i="4" s="1"/>
  <c r="AQ1110" i="4" s="1"/>
  <c r="AR1110" i="4" s="1"/>
  <c r="AZ1452" i="4"/>
  <c r="BB1452" i="4" s="1"/>
  <c r="BD1452" i="4" s="1"/>
  <c r="AP853" i="4"/>
  <c r="AP570" i="4"/>
  <c r="AR570" i="4" s="1"/>
  <c r="AP1316" i="4"/>
  <c r="AS1316" i="4"/>
  <c r="AP569" i="4"/>
  <c r="AS569" i="4"/>
  <c r="BJ569" i="4" s="1"/>
  <c r="AN1316" i="4"/>
  <c r="AM1316" i="4"/>
  <c r="AS1349" i="4"/>
  <c r="BB133" i="1"/>
  <c r="BB736" i="1"/>
  <c r="AZ681" i="1"/>
  <c r="AZ15" i="1"/>
  <c r="AZ4" i="1"/>
  <c r="AZ204" i="1"/>
  <c r="AZ620" i="1"/>
  <c r="AZ619" i="1"/>
  <c r="AZ758" i="1"/>
  <c r="AZ146" i="1"/>
  <c r="AZ427" i="1"/>
  <c r="AZ311" i="1"/>
  <c r="BM741" i="1"/>
  <c r="BO741" i="1" s="1"/>
  <c r="BP741" i="1" s="1"/>
  <c r="BU49" i="1"/>
  <c r="BM649" i="1"/>
  <c r="BO649" i="1" s="1"/>
  <c r="BP649" i="1" s="1"/>
  <c r="AY648" i="1"/>
  <c r="BA648" i="1" s="1"/>
  <c r="BK519" i="1"/>
  <c r="BK399" i="1"/>
  <c r="BK60" i="1"/>
  <c r="BK360" i="1"/>
  <c r="BM360" i="1" s="1"/>
  <c r="BO360" i="1" s="1"/>
  <c r="BP360" i="1" s="1"/>
  <c r="BK510" i="1"/>
  <c r="BK189" i="1"/>
  <c r="BB656" i="1"/>
  <c r="BB807" i="1"/>
  <c r="BL287" i="1"/>
  <c r="BB483" i="1"/>
  <c r="BL571" i="1"/>
  <c r="BK146" i="1"/>
  <c r="BK427" i="1"/>
  <c r="BK311" i="1"/>
  <c r="BK264" i="1"/>
  <c r="BL701" i="1"/>
  <c r="BD221" i="1"/>
  <c r="BS221" i="1" s="1"/>
  <c r="BL218" i="1"/>
  <c r="BL604" i="1"/>
  <c r="AY300" i="1"/>
  <c r="BA300" i="1" s="1"/>
  <c r="BC300" i="1" s="1"/>
  <c r="BT300" i="1" s="1"/>
  <c r="BM597" i="1"/>
  <c r="BO597" i="1" s="1"/>
  <c r="BP597" i="1" s="1"/>
  <c r="BM266" i="1"/>
  <c r="BO266" i="1" s="1"/>
  <c r="BP266" i="1" s="1"/>
  <c r="BU345" i="1"/>
  <c r="BL682" i="1"/>
  <c r="BU141" i="1"/>
  <c r="BS735" i="1"/>
  <c r="BD794" i="1"/>
  <c r="BS794" i="1" s="1"/>
  <c r="BL744" i="1"/>
  <c r="AZ504" i="1"/>
  <c r="BD277" i="1"/>
  <c r="AZ607" i="1"/>
  <c r="BK21" i="1"/>
  <c r="AZ22" i="1"/>
  <c r="AZ378" i="1"/>
  <c r="BD665" i="1"/>
  <c r="BK773" i="1"/>
  <c r="BK87" i="1"/>
  <c r="BK641" i="1"/>
  <c r="BD361" i="1"/>
  <c r="BS361" i="1" s="1"/>
  <c r="BL776" i="1"/>
  <c r="BD605" i="1"/>
  <c r="BS605" i="1" s="1"/>
  <c r="BK456" i="1"/>
  <c r="AZ58" i="1"/>
  <c r="BK149" i="1"/>
  <c r="BK598" i="1"/>
  <c r="BD651" i="1"/>
  <c r="BL398" i="1"/>
  <c r="BD799" i="1"/>
  <c r="BS799" i="1" s="1"/>
  <c r="BK116" i="1"/>
  <c r="BK784" i="1"/>
  <c r="BD259" i="1"/>
  <c r="BL61" i="1"/>
  <c r="AZ720" i="1"/>
  <c r="BK801" i="1"/>
  <c r="AZ723" i="1"/>
  <c r="BK626" i="1"/>
  <c r="BD519" i="1"/>
  <c r="BS519" i="1" s="1"/>
  <c r="BL650" i="1"/>
  <c r="AZ399" i="1"/>
  <c r="BK798" i="1"/>
  <c r="AZ117" i="1"/>
  <c r="BK423" i="1"/>
  <c r="AZ785" i="1"/>
  <c r="BK623" i="1"/>
  <c r="BD60" i="1"/>
  <c r="BS60" i="1" s="1"/>
  <c r="BK520" i="1"/>
  <c r="BL775" i="1"/>
  <c r="BM775" i="1" s="1"/>
  <c r="BO775" i="1" s="1"/>
  <c r="BP775" i="1" s="1"/>
  <c r="BQ775" i="1" s="1"/>
  <c r="BR775" i="1" s="1"/>
  <c r="BU775" i="1" s="1"/>
  <c r="BD510" i="1"/>
  <c r="BL384" i="1"/>
  <c r="BD189" i="1"/>
  <c r="BL658" i="1"/>
  <c r="BK822" i="1"/>
  <c r="AZ707" i="1"/>
  <c r="BK172" i="1"/>
  <c r="BL809" i="1"/>
  <c r="BD173" i="1"/>
  <c r="BS173" i="1" s="1"/>
  <c r="BK590" i="1"/>
  <c r="BD589" i="1"/>
  <c r="BL810" i="1"/>
  <c r="BD174" i="1"/>
  <c r="BS174" i="1" s="1"/>
  <c r="BK551" i="1"/>
  <c r="BD737" i="1"/>
  <c r="AZ552" i="1"/>
  <c r="BK740" i="1"/>
  <c r="BL114" i="1"/>
  <c r="BD344" i="1"/>
  <c r="BS344" i="1" s="1"/>
  <c r="BD732" i="1"/>
  <c r="BS732" i="1" s="1"/>
  <c r="BL448" i="1"/>
  <c r="BK709" i="1"/>
  <c r="BD151" i="1"/>
  <c r="BS151" i="1" s="1"/>
  <c r="BL302" i="1"/>
  <c r="AZ628" i="1"/>
  <c r="BD629" i="1"/>
  <c r="BS629" i="1" s="1"/>
  <c r="BD109" i="1"/>
  <c r="BS109" i="1" s="1"/>
  <c r="BD609" i="1"/>
  <c r="BS609" i="1" s="1"/>
  <c r="BK615" i="1"/>
  <c r="BD556" i="1"/>
  <c r="BS556" i="1" s="1"/>
  <c r="BK66" i="1"/>
  <c r="BK121" i="1"/>
  <c r="BD270" i="1"/>
  <c r="BS270" i="1" s="1"/>
  <c r="BK802" i="1"/>
  <c r="BD183" i="1"/>
  <c r="BS183" i="1" s="1"/>
  <c r="BK765" i="1"/>
  <c r="AZ395" i="1"/>
  <c r="BD123" i="1"/>
  <c r="BK806" i="1"/>
  <c r="BD178" i="1"/>
  <c r="BS178" i="1" s="1"/>
  <c r="BL431" i="1"/>
  <c r="AZ210" i="1"/>
  <c r="BD182" i="1"/>
  <c r="BS182" i="1" s="1"/>
  <c r="BL835" i="1"/>
  <c r="BU140" i="1"/>
  <c r="BK535" i="1"/>
  <c r="BK299" i="1"/>
  <c r="BL617" i="1"/>
  <c r="BK77" i="1"/>
  <c r="BL615" i="1"/>
  <c r="BL565" i="1"/>
  <c r="BU407" i="1"/>
  <c r="BK364" i="1"/>
  <c r="BK693" i="1"/>
  <c r="BM693" i="1" s="1"/>
  <c r="BO693" i="1" s="1"/>
  <c r="BP693" i="1" s="1"/>
  <c r="BQ693" i="1" s="1"/>
  <c r="BR693" i="1" s="1"/>
  <c r="BU693" i="1" s="1"/>
  <c r="BK681" i="1"/>
  <c r="BM681" i="1" s="1"/>
  <c r="BO681" i="1" s="1"/>
  <c r="BP681" i="1" s="1"/>
  <c r="BK368" i="1"/>
  <c r="BK34" i="1"/>
  <c r="BK692" i="1"/>
  <c r="BM692" i="1" s="1"/>
  <c r="BO692" i="1" s="1"/>
  <c r="BP692" i="1" s="1"/>
  <c r="BQ692" i="1" s="1"/>
  <c r="BR692" i="1" s="1"/>
  <c r="BU692" i="1" s="1"/>
  <c r="BD93" i="1"/>
  <c r="BS93" i="1" s="1"/>
  <c r="BK4" i="1"/>
  <c r="BM4" i="1" s="1"/>
  <c r="BO4" i="1" s="1"/>
  <c r="BP4" i="1" s="1"/>
  <c r="BK213" i="1"/>
  <c r="BK482" i="1"/>
  <c r="BM482" i="1" s="1"/>
  <c r="BO482" i="1" s="1"/>
  <c r="BP482" i="1" s="1"/>
  <c r="BQ482" i="1" s="1"/>
  <c r="BR482" i="1" s="1"/>
  <c r="BU482" i="1" s="1"/>
  <c r="BK620" i="1"/>
  <c r="BM620" i="1" s="1"/>
  <c r="BO620" i="1" s="1"/>
  <c r="BP620" i="1" s="1"/>
  <c r="BQ620" i="1" s="1"/>
  <c r="BR620" i="1" s="1"/>
  <c r="BU620" i="1" s="1"/>
  <c r="BK827" i="1"/>
  <c r="BK828" i="1"/>
  <c r="BK245" i="1"/>
  <c r="BK670" i="1"/>
  <c r="BK413" i="1"/>
  <c r="BM413" i="1" s="1"/>
  <c r="BO413" i="1" s="1"/>
  <c r="BP413" i="1" s="1"/>
  <c r="BK313" i="1"/>
  <c r="BK147" i="1"/>
  <c r="BK575" i="1"/>
  <c r="BM575" i="1" s="1"/>
  <c r="BO575" i="1" s="1"/>
  <c r="BP575" i="1" s="1"/>
  <c r="BD57" i="1"/>
  <c r="BB484" i="1"/>
  <c r="BB762" i="1"/>
  <c r="BB634" i="1"/>
  <c r="BB2" i="1"/>
  <c r="BB453" i="1"/>
  <c r="BB436" i="1"/>
  <c r="BM244" i="1"/>
  <c r="BO244" i="1" s="1"/>
  <c r="BP244" i="1" s="1"/>
  <c r="BQ244" i="1" s="1"/>
  <c r="AY318" i="1"/>
  <c r="BA318" i="1" s="1"/>
  <c r="BK835" i="1"/>
  <c r="BL304" i="1"/>
  <c r="BM304" i="1" s="1"/>
  <c r="BO304" i="1" s="1"/>
  <c r="BM227" i="1"/>
  <c r="BO227" i="1" s="1"/>
  <c r="BP227" i="1" s="1"/>
  <c r="BQ227" i="1" s="1"/>
  <c r="BR227" i="1" s="1"/>
  <c r="BU227" i="1" s="1"/>
  <c r="AZ5" i="1"/>
  <c r="BK650" i="1"/>
  <c r="BM95" i="1"/>
  <c r="BO95" i="1" s="1"/>
  <c r="BP95" i="1" s="1"/>
  <c r="BK358" i="1"/>
  <c r="BM358" i="1" s="1"/>
  <c r="BO358" i="1" s="1"/>
  <c r="BP358" i="1" s="1"/>
  <c r="BK83" i="1"/>
  <c r="BK104" i="1"/>
  <c r="BK71" i="1"/>
  <c r="BM71" i="1" s="1"/>
  <c r="BO71" i="1" s="1"/>
  <c r="BP71" i="1" s="1"/>
  <c r="BK46" i="1"/>
  <c r="BM46" i="1" s="1"/>
  <c r="BO46" i="1" s="1"/>
  <c r="BP46" i="1" s="1"/>
  <c r="BK279" i="1"/>
  <c r="BM279" i="1" s="1"/>
  <c r="BO279" i="1" s="1"/>
  <c r="BP279" i="1" s="1"/>
  <c r="BK359" i="1"/>
  <c r="BK96" i="1"/>
  <c r="BM96" i="1" s="1"/>
  <c r="BO96" i="1" s="1"/>
  <c r="BP96" i="1" s="1"/>
  <c r="BK591" i="1"/>
  <c r="BL39" i="1"/>
  <c r="BK40" i="1"/>
  <c r="BM40" i="1" s="1"/>
  <c r="BO40" i="1" s="1"/>
  <c r="BL97" i="1"/>
  <c r="BK376" i="1"/>
  <c r="BM376" i="1" s="1"/>
  <c r="BO376" i="1" s="1"/>
  <c r="BP376" i="1" s="1"/>
  <c r="BK647" i="1"/>
  <c r="BM647" i="1" s="1"/>
  <c r="BO647" i="1" s="1"/>
  <c r="BP647" i="1" s="1"/>
  <c r="BQ647" i="1" s="1"/>
  <c r="BR647" i="1" s="1"/>
  <c r="BU647" i="1" s="1"/>
  <c r="BK493" i="1"/>
  <c r="BK335" i="1"/>
  <c r="BK542" i="1"/>
  <c r="BK645" i="1"/>
  <c r="BK445" i="1"/>
  <c r="BK332" i="1"/>
  <c r="BM332" i="1" s="1"/>
  <c r="BO332" i="1" s="1"/>
  <c r="BP332" i="1" s="1"/>
  <c r="BQ332" i="1" s="1"/>
  <c r="BR332" i="1" s="1"/>
  <c r="BU332" i="1" s="1"/>
  <c r="BL316" i="1"/>
  <c r="BK333" i="1"/>
  <c r="BM333" i="1" s="1"/>
  <c r="BO333" i="1" s="1"/>
  <c r="BP333" i="1" s="1"/>
  <c r="BL331" i="1"/>
  <c r="BK25" i="1"/>
  <c r="BK24" i="1"/>
  <c r="BM24" i="1" s="1"/>
  <c r="BO24" i="1" s="1"/>
  <c r="BP24" i="1" s="1"/>
  <c r="BQ24" i="1" s="1"/>
  <c r="BR24" i="1" s="1"/>
  <c r="BU24" i="1" s="1"/>
  <c r="BK15" i="1"/>
  <c r="BM15" i="1" s="1"/>
  <c r="BO15" i="1" s="1"/>
  <c r="BP15" i="1" s="1"/>
  <c r="BK5" i="1"/>
  <c r="BM5" i="1" s="1"/>
  <c r="BO5" i="1" s="1"/>
  <c r="BP5" i="1" s="1"/>
  <c r="BQ5" i="1" s="1"/>
  <c r="BR5" i="1" s="1"/>
  <c r="BU5" i="1" s="1"/>
  <c r="BK38" i="1"/>
  <c r="BK236" i="1"/>
  <c r="BM236" i="1" s="1"/>
  <c r="BO236" i="1" s="1"/>
  <c r="BP236" i="1" s="1"/>
  <c r="BK296" i="1"/>
  <c r="BM296" i="1" s="1"/>
  <c r="BO296" i="1" s="1"/>
  <c r="BP296" i="1" s="1"/>
  <c r="BQ296" i="1" s="1"/>
  <c r="BR296" i="1" s="1"/>
  <c r="BU296" i="1" s="1"/>
  <c r="BK250" i="1"/>
  <c r="BK758" i="1"/>
  <c r="BM758" i="1" s="1"/>
  <c r="BO758" i="1" s="1"/>
  <c r="BP758" i="1" s="1"/>
  <c r="BD144" i="1"/>
  <c r="BK720" i="1"/>
  <c r="BM720" i="1" s="1"/>
  <c r="BO720" i="1" s="1"/>
  <c r="BP720" i="1" s="1"/>
  <c r="BK589" i="1"/>
  <c r="BM589" i="1" s="1"/>
  <c r="BO589" i="1" s="1"/>
  <c r="BK788" i="1"/>
  <c r="BB160" i="1"/>
  <c r="BB808" i="1"/>
  <c r="BM450" i="1"/>
  <c r="BO450" i="1" s="1"/>
  <c r="BP450" i="1" s="1"/>
  <c r="BK776" i="1"/>
  <c r="AZ213" i="1"/>
  <c r="BK114" i="1"/>
  <c r="BD607" i="1"/>
  <c r="BB638" i="1"/>
  <c r="BU408" i="1"/>
  <c r="AZ693" i="1"/>
  <c r="BL740" i="1"/>
  <c r="AY16" i="1"/>
  <c r="BA16" i="1" s="1"/>
  <c r="BC16" i="1" s="1"/>
  <c r="AY179" i="1"/>
  <c r="BA179" i="1" s="1"/>
  <c r="BD723" i="1"/>
  <c r="BU712" i="1"/>
  <c r="BK744" i="1"/>
  <c r="BM744" i="1" s="1"/>
  <c r="BO744" i="1" s="1"/>
  <c r="BP744" i="1" s="1"/>
  <c r="BQ744" i="1" s="1"/>
  <c r="BR744" i="1" s="1"/>
  <c r="BU744" i="1" s="1"/>
  <c r="BL659" i="1"/>
  <c r="BD22" i="1"/>
  <c r="BS22" i="1" s="1"/>
  <c r="BK398" i="1"/>
  <c r="BS663" i="1"/>
  <c r="BK196" i="1"/>
  <c r="BD504" i="1"/>
  <c r="BS504" i="1" s="1"/>
  <c r="BK36" i="1"/>
  <c r="BM36" i="1" s="1"/>
  <c r="BO36" i="1" s="1"/>
  <c r="AY665" i="1"/>
  <c r="BA665" i="1" s="1"/>
  <c r="BK448" i="1"/>
  <c r="BK688" i="1"/>
  <c r="BL660" i="1"/>
  <c r="BK809" i="1"/>
  <c r="BK384" i="1"/>
  <c r="BK314" i="1"/>
  <c r="BM314" i="1" s="1"/>
  <c r="BO314" i="1" s="1"/>
  <c r="BP314" i="1" s="1"/>
  <c r="BQ314" i="1" s="1"/>
  <c r="BR314" i="1" s="1"/>
  <c r="BU314" i="1" s="1"/>
  <c r="BK810" i="1"/>
  <c r="BL824" i="1"/>
  <c r="BM824" i="1" s="1"/>
  <c r="BO824" i="1" s="1"/>
  <c r="BP824" i="1" s="1"/>
  <c r="BQ824" i="1" s="1"/>
  <c r="BR824" i="1" s="1"/>
  <c r="BU824" i="1" s="1"/>
  <c r="BK404" i="1"/>
  <c r="BM404" i="1" s="1"/>
  <c r="BO404" i="1" s="1"/>
  <c r="BL121" i="1"/>
  <c r="BK159" i="1"/>
  <c r="BK31" i="1"/>
  <c r="AZ519" i="1"/>
  <c r="BK775" i="1"/>
  <c r="BL479" i="1"/>
  <c r="BM479" i="1" s="1"/>
  <c r="BO479" i="1" s="1"/>
  <c r="BD204" i="1"/>
  <c r="BS204" i="1" s="1"/>
  <c r="BK302" i="1"/>
  <c r="BL423" i="1"/>
  <c r="BL806" i="1"/>
  <c r="BM806" i="1" s="1"/>
  <c r="BO806" i="1" s="1"/>
  <c r="BP806" i="1" s="1"/>
  <c r="BQ806" i="1" s="1"/>
  <c r="BR806" i="1" s="1"/>
  <c r="BU806" i="1" s="1"/>
  <c r="BL486" i="1"/>
  <c r="BK291" i="1"/>
  <c r="BK415" i="1"/>
  <c r="BM415" i="1" s="1"/>
  <c r="BO415" i="1" s="1"/>
  <c r="BP415" i="1" s="1"/>
  <c r="BQ415" i="1" s="1"/>
  <c r="BR415" i="1" s="1"/>
  <c r="BU415" i="1" s="1"/>
  <c r="BD616" i="1"/>
  <c r="BK164" i="1"/>
  <c r="BD237" i="1"/>
  <c r="BK567" i="1"/>
  <c r="BM567" i="1" s="1"/>
  <c r="BO567" i="1" s="1"/>
  <c r="BP567" i="1" s="1"/>
  <c r="BQ567" i="1" s="1"/>
  <c r="BR567" i="1" s="1"/>
  <c r="BU567" i="1" s="1"/>
  <c r="BK675" i="1"/>
  <c r="BK198" i="1"/>
  <c r="BM198" i="1" s="1"/>
  <c r="BO198" i="1" s="1"/>
  <c r="BP198" i="1" s="1"/>
  <c r="BQ198" i="1" s="1"/>
  <c r="BR198" i="1" s="1"/>
  <c r="BU198" i="1" s="1"/>
  <c r="BK297" i="1"/>
  <c r="BK631" i="1"/>
  <c r="BM631" i="1" s="1"/>
  <c r="BO631" i="1" s="1"/>
  <c r="BP631" i="1" s="1"/>
  <c r="BQ631" i="1" s="1"/>
  <c r="BR631" i="1" s="1"/>
  <c r="BU631" i="1" s="1"/>
  <c r="BD435" i="1"/>
  <c r="BS435" i="1" s="1"/>
  <c r="BD477" i="1"/>
  <c r="BS477" i="1" s="1"/>
  <c r="BK661" i="1"/>
  <c r="BK569" i="1"/>
  <c r="BK403" i="1"/>
  <c r="BM403" i="1" s="1"/>
  <c r="BO403" i="1" s="1"/>
  <c r="BP403" i="1" s="1"/>
  <c r="BQ403" i="1" s="1"/>
  <c r="BR403" i="1" s="1"/>
  <c r="BU403" i="1" s="1"/>
  <c r="BL570" i="1"/>
  <c r="BD668" i="1"/>
  <c r="BK572" i="1"/>
  <c r="BM572" i="1" s="1"/>
  <c r="BO572" i="1" s="1"/>
  <c r="BP572" i="1" s="1"/>
  <c r="BQ572" i="1" s="1"/>
  <c r="BR572" i="1" s="1"/>
  <c r="BU572" i="1" s="1"/>
  <c r="BK74" i="1"/>
  <c r="BM74" i="1" s="1"/>
  <c r="BO74" i="1" s="1"/>
  <c r="BP74" i="1" s="1"/>
  <c r="BQ74" i="1" s="1"/>
  <c r="BR74" i="1" s="1"/>
  <c r="BU74" i="1" s="1"/>
  <c r="BK207" i="1"/>
  <c r="BD206" i="1"/>
  <c r="BK19" i="1"/>
  <c r="BD263" i="1"/>
  <c r="BS263" i="1" s="1"/>
  <c r="BK666" i="1"/>
  <c r="BM666" i="1" s="1"/>
  <c r="BO666" i="1" s="1"/>
  <c r="BP666" i="1" s="1"/>
  <c r="BQ666" i="1" s="1"/>
  <c r="BR666" i="1" s="1"/>
  <c r="BU666" i="1" s="1"/>
  <c r="BK700" i="1"/>
  <c r="BB158" i="1"/>
  <c r="BB161" i="1"/>
  <c r="BB294" i="1"/>
  <c r="BB735" i="1"/>
  <c r="BB676" i="1"/>
  <c r="BB767" i="1"/>
  <c r="BB416" i="1"/>
  <c r="BB220" i="1"/>
  <c r="BB582" i="1"/>
  <c r="BB739" i="1"/>
  <c r="BB731" i="1"/>
  <c r="BB652" i="1"/>
  <c r="BK431" i="1"/>
  <c r="BM680" i="1"/>
  <c r="BO680" i="1" s="1"/>
  <c r="BP680" i="1" s="1"/>
  <c r="BM81" i="1"/>
  <c r="BO81" i="1" s="1"/>
  <c r="BP81" i="1" s="1"/>
  <c r="BQ81" i="1" s="1"/>
  <c r="BL551" i="1"/>
  <c r="AY234" i="1"/>
  <c r="BA234" i="1" s="1"/>
  <c r="BC234" i="1" s="1"/>
  <c r="BT234" i="1" s="1"/>
  <c r="BL32" i="1"/>
  <c r="BM32" i="1" s="1"/>
  <c r="BO32" i="1" s="1"/>
  <c r="BP32" i="1" s="1"/>
  <c r="BQ32" i="1" s="1"/>
  <c r="BR32" i="1" s="1"/>
  <c r="BU32" i="1" s="1"/>
  <c r="BK428" i="1"/>
  <c r="AZ629" i="1"/>
  <c r="BK541" i="1"/>
  <c r="AZ109" i="1"/>
  <c r="BM156" i="1"/>
  <c r="BO156" i="1" s="1"/>
  <c r="BP156" i="1" s="1"/>
  <c r="BL298" i="1"/>
  <c r="BM298" i="1" s="1"/>
  <c r="BO298" i="1" s="1"/>
  <c r="BL241" i="1"/>
  <c r="BM241" i="1" s="1"/>
  <c r="BO241" i="1" s="1"/>
  <c r="BP241" i="1" s="1"/>
  <c r="AY585" i="1"/>
  <c r="BA585" i="1" s="1"/>
  <c r="BL590" i="1"/>
  <c r="BM590" i="1" s="1"/>
  <c r="BO590" i="1" s="1"/>
  <c r="BP590" i="1" s="1"/>
  <c r="BQ590" i="1" s="1"/>
  <c r="BR590" i="1" s="1"/>
  <c r="BU590" i="1" s="1"/>
  <c r="BD4" i="1"/>
  <c r="BS4" i="1" s="1"/>
  <c r="BL801" i="1"/>
  <c r="BD399" i="1"/>
  <c r="BD210" i="1"/>
  <c r="BS210" i="1" s="1"/>
  <c r="BD146" i="1"/>
  <c r="BS146" i="1" s="1"/>
  <c r="BD620" i="1"/>
  <c r="BS620" i="1" s="1"/>
  <c r="BL798" i="1"/>
  <c r="BL172" i="1"/>
  <c r="BL66" i="1"/>
  <c r="BL87" i="1"/>
  <c r="BM87" i="1" s="1"/>
  <c r="BO87" i="1" s="1"/>
  <c r="BP87" i="1" s="1"/>
  <c r="BQ87" i="1" s="1"/>
  <c r="BR87" i="1" s="1"/>
  <c r="BU87" i="1" s="1"/>
  <c r="BK658" i="1"/>
  <c r="AZ344" i="1"/>
  <c r="BL677" i="1"/>
  <c r="BM677" i="1" s="1"/>
  <c r="BO677" i="1" s="1"/>
  <c r="BP677" i="1" s="1"/>
  <c r="AZ589" i="1"/>
  <c r="BK704" i="1"/>
  <c r="BL709" i="1"/>
  <c r="BL765" i="1"/>
  <c r="BU459" i="1"/>
  <c r="BU633" i="1"/>
  <c r="BL167" i="1"/>
  <c r="BK779" i="1"/>
  <c r="BM779" i="1" s="1"/>
  <c r="BO779" i="1" s="1"/>
  <c r="BP779" i="1" s="1"/>
  <c r="BQ779" i="1" s="1"/>
  <c r="BR779" i="1" s="1"/>
  <c r="BU779" i="1" s="1"/>
  <c r="BD628" i="1"/>
  <c r="BS628" i="1" s="1"/>
  <c r="BM59" i="1"/>
  <c r="BO59" i="1" s="1"/>
  <c r="BP59" i="1" s="1"/>
  <c r="AY166" i="1"/>
  <c r="BA166" i="1" s="1"/>
  <c r="BK16" i="1"/>
  <c r="BM16" i="1" s="1"/>
  <c r="BO16" i="1" s="1"/>
  <c r="BP16" i="1" s="1"/>
  <c r="BM616" i="1"/>
  <c r="BO616" i="1" s="1"/>
  <c r="BP616" i="1" s="1"/>
  <c r="BD15" i="1"/>
  <c r="BS15" i="1" s="1"/>
  <c r="BU580" i="1"/>
  <c r="BL773" i="1"/>
  <c r="BK61" i="1"/>
  <c r="BM61" i="1" s="1"/>
  <c r="BO61" i="1" s="1"/>
  <c r="BP61" i="1" s="1"/>
  <c r="BQ61" i="1" s="1"/>
  <c r="BR61" i="1" s="1"/>
  <c r="BU61" i="1" s="1"/>
  <c r="BD707" i="1"/>
  <c r="BS707" i="1" s="1"/>
  <c r="AZ609" i="1"/>
  <c r="AZ556" i="1"/>
  <c r="BU503" i="1"/>
  <c r="AY119" i="1"/>
  <c r="BA119" i="1" s="1"/>
  <c r="BD395" i="1"/>
  <c r="BS395" i="1" s="1"/>
  <c r="AZ665" i="1"/>
  <c r="AY52" i="1"/>
  <c r="BA52" i="1" s="1"/>
  <c r="BC52" i="1" s="1"/>
  <c r="BT52" i="1" s="1"/>
  <c r="BU246" i="1"/>
  <c r="BU748" i="1"/>
  <c r="BS308" i="1"/>
  <c r="BK347" i="1"/>
  <c r="AW724" i="1"/>
  <c r="AZ140" i="1"/>
  <c r="AZ137" i="1"/>
  <c r="AW83" i="1"/>
  <c r="AZ258" i="1"/>
  <c r="AX543" i="1"/>
  <c r="AZ69" i="1"/>
  <c r="AZ473" i="1"/>
  <c r="AZ104" i="1"/>
  <c r="AW71" i="1"/>
  <c r="AX46" i="1"/>
  <c r="AX475" i="1"/>
  <c r="AZ359" i="1"/>
  <c r="AW593" i="1"/>
  <c r="AX96" i="1"/>
  <c r="AX45" i="1"/>
  <c r="AW591" i="1"/>
  <c r="AW98" i="1"/>
  <c r="AZ493" i="1"/>
  <c r="AX539" i="1"/>
  <c r="AW540" i="1"/>
  <c r="AW336" i="1"/>
  <c r="AX316" i="1"/>
  <c r="AW139" i="1"/>
  <c r="AW327" i="1"/>
  <c r="AZ24" i="1"/>
  <c r="AZ23" i="1"/>
  <c r="AZ203" i="1"/>
  <c r="AX367" i="1"/>
  <c r="AW195" i="1"/>
  <c r="AW170" i="1"/>
  <c r="AX34" i="1"/>
  <c r="AW677" i="1"/>
  <c r="AW692" i="1"/>
  <c r="AX390" i="1"/>
  <c r="AZ749" i="1"/>
  <c r="AW748" i="1"/>
  <c r="AX393" i="1"/>
  <c r="AX746" i="1"/>
  <c r="AW392" i="1"/>
  <c r="AX417" i="1"/>
  <c r="AZ212" i="1"/>
  <c r="AZ688" i="1"/>
  <c r="AW38" i="1"/>
  <c r="AX159" i="1"/>
  <c r="AZ162" i="1"/>
  <c r="AW616" i="1"/>
  <c r="AW412" i="1"/>
  <c r="AX30" i="1"/>
  <c r="AY777" i="1"/>
  <c r="BA777" i="1" s="1"/>
  <c r="BM289" i="1"/>
  <c r="BO289" i="1" s="1"/>
  <c r="BP289" i="1" s="1"/>
  <c r="AZ296" i="1"/>
  <c r="AZ433" i="1"/>
  <c r="AX454" i="1"/>
  <c r="AZ637" i="1"/>
  <c r="AX482" i="1"/>
  <c r="AX824" i="1"/>
  <c r="AZ481" i="1"/>
  <c r="AW484" i="1"/>
  <c r="AW668" i="1"/>
  <c r="AW224" i="1"/>
  <c r="AX222" i="1"/>
  <c r="AZ428" i="1"/>
  <c r="AZ304" i="1"/>
  <c r="AZ745" i="1"/>
  <c r="AW794" i="1"/>
  <c r="AW338" i="1"/>
  <c r="AW275" i="1"/>
  <c r="AX634" i="1"/>
  <c r="AW635" i="1"/>
  <c r="AX401" i="1"/>
  <c r="AX769" i="1"/>
  <c r="AW599" i="1"/>
  <c r="AZ115" i="1"/>
  <c r="AZ605" i="1"/>
  <c r="AW456" i="1"/>
  <c r="AZ638" i="1"/>
  <c r="AW59" i="1"/>
  <c r="AX528" i="1"/>
  <c r="AZ385" i="1"/>
  <c r="AZ651" i="1"/>
  <c r="AX116" i="1"/>
  <c r="AW90" i="1"/>
  <c r="AX57" i="1"/>
  <c r="AW597" i="1"/>
  <c r="AX559" i="1"/>
  <c r="AW381" i="1"/>
  <c r="AZ775" i="1"/>
  <c r="AW561" i="1"/>
  <c r="AW814" i="1"/>
  <c r="AZ175" i="1"/>
  <c r="AW76" i="1"/>
  <c r="AZ8" i="1"/>
  <c r="AW809" i="1"/>
  <c r="AZ173" i="1"/>
  <c r="AW789" i="1"/>
  <c r="AZ131" i="1"/>
  <c r="AX740" i="1"/>
  <c r="AX711" i="1"/>
  <c r="AX652" i="1"/>
  <c r="AX452" i="1"/>
  <c r="AW727" i="1"/>
  <c r="AX132" i="1"/>
  <c r="AX323" i="1"/>
  <c r="AX324" i="1"/>
  <c r="AZ755" i="1"/>
  <c r="AW308" i="1"/>
  <c r="AZ66" i="1"/>
  <c r="AX121" i="1"/>
  <c r="AX831" i="1"/>
  <c r="AW268" i="1"/>
  <c r="AW802" i="1"/>
  <c r="AZ126" i="1"/>
  <c r="AX805" i="1"/>
  <c r="AZ396" i="1"/>
  <c r="AW12" i="1"/>
  <c r="AW803" i="1"/>
  <c r="AW835" i="1"/>
  <c r="BK356" i="1"/>
  <c r="BK256" i="1"/>
  <c r="BK82" i="1"/>
  <c r="BK103" i="1"/>
  <c r="BK388" i="1"/>
  <c r="BL444" i="1"/>
  <c r="BK329" i="1"/>
  <c r="BM329" i="1" s="1"/>
  <c r="BO329" i="1" s="1"/>
  <c r="BP329" i="1" s="1"/>
  <c r="BQ329" i="1" s="1"/>
  <c r="BR329" i="1" s="1"/>
  <c r="BU329" i="1" s="1"/>
  <c r="BK745" i="1"/>
  <c r="BM745" i="1" s="1"/>
  <c r="BO745" i="1" s="1"/>
  <c r="BP745" i="1" s="1"/>
  <c r="BK794" i="1"/>
  <c r="BK277" i="1"/>
  <c r="BM277" i="1" s="1"/>
  <c r="BO277" i="1" s="1"/>
  <c r="BP277" i="1" s="1"/>
  <c r="BQ277" i="1" s="1"/>
  <c r="BR277" i="1" s="1"/>
  <c r="BU277" i="1" s="1"/>
  <c r="BK22" i="1"/>
  <c r="BM22" i="1" s="1"/>
  <c r="BO22" i="1" s="1"/>
  <c r="BP22" i="1" s="1"/>
  <c r="BQ22" i="1" s="1"/>
  <c r="BR22" i="1" s="1"/>
  <c r="BU22" i="1" s="1"/>
  <c r="BK56" i="1"/>
  <c r="BM56" i="1" s="1"/>
  <c r="BO56" i="1" s="1"/>
  <c r="BP56" i="1" s="1"/>
  <c r="BK361" i="1"/>
  <c r="BL583" i="1"/>
  <c r="BK385" i="1"/>
  <c r="BM385" i="1" s="1"/>
  <c r="BO385" i="1" s="1"/>
  <c r="BP385" i="1" s="1"/>
  <c r="BK840" i="1"/>
  <c r="BK173" i="1"/>
  <c r="BK174" i="1"/>
  <c r="BB235" i="1"/>
  <c r="BB622" i="1"/>
  <c r="BM477" i="1"/>
  <c r="BO477" i="1" s="1"/>
  <c r="BP477" i="1" s="1"/>
  <c r="AY79" i="1"/>
  <c r="BA79" i="1" s="1"/>
  <c r="BM37" i="1"/>
  <c r="BO37" i="1" s="1"/>
  <c r="BP37" i="1" s="1"/>
  <c r="AZ68" i="1"/>
  <c r="AZ725" i="1"/>
  <c r="AZ472" i="1"/>
  <c r="AZ280" i="1"/>
  <c r="AZ95" i="1"/>
  <c r="AZ592" i="1"/>
  <c r="AZ334" i="1"/>
  <c r="AZ442" i="1"/>
  <c r="BM493" i="1"/>
  <c r="BO493" i="1" s="1"/>
  <c r="BP493" i="1" s="1"/>
  <c r="AZ490" i="1"/>
  <c r="AZ292" i="1"/>
  <c r="AZ289" i="1"/>
  <c r="AZ690" i="1"/>
  <c r="AZ35" i="1"/>
  <c r="AZ197" i="1"/>
  <c r="BK200" i="1"/>
  <c r="BM200" i="1" s="1"/>
  <c r="BO200" i="1" s="1"/>
  <c r="BP200" i="1" s="1"/>
  <c r="BK678" i="1"/>
  <c r="BM678" i="1" s="1"/>
  <c r="BO678" i="1" s="1"/>
  <c r="BP678" i="1" s="1"/>
  <c r="BK135" i="1"/>
  <c r="BK605" i="1"/>
  <c r="BK687" i="1"/>
  <c r="BK723" i="1"/>
  <c r="BM723" i="1" s="1"/>
  <c r="BO723" i="1" s="1"/>
  <c r="BP723" i="1" s="1"/>
  <c r="BK117" i="1"/>
  <c r="BM396" i="1"/>
  <c r="BO396" i="1" s="1"/>
  <c r="BP396" i="1" s="1"/>
  <c r="BQ396" i="1" s="1"/>
  <c r="AY694" i="1"/>
  <c r="BA694" i="1" s="1"/>
  <c r="BU532" i="1"/>
  <c r="BD543" i="1"/>
  <c r="BD443" i="1"/>
  <c r="BS443" i="1" s="1"/>
  <c r="BD387" i="1"/>
  <c r="BL329" i="1"/>
  <c r="BD327" i="1"/>
  <c r="BL291" i="1"/>
  <c r="BD290" i="1"/>
  <c r="BS290" i="1" s="1"/>
  <c r="BD201" i="1"/>
  <c r="BK695" i="1"/>
  <c r="BB797" i="1"/>
  <c r="BM88" i="1"/>
  <c r="BO88" i="1" s="1"/>
  <c r="BP88" i="1" s="1"/>
  <c r="BQ88" i="1" s="1"/>
  <c r="BR88" i="1" s="1"/>
  <c r="BU88" i="1" s="1"/>
  <c r="BU747" i="1"/>
  <c r="BS392" i="1"/>
  <c r="AY632" i="1"/>
  <c r="BA632" i="1" s="1"/>
  <c r="BC632" i="1" s="1"/>
  <c r="BT632" i="1" s="1"/>
  <c r="AY260" i="1"/>
  <c r="BA260" i="1" s="1"/>
  <c r="AY171" i="1"/>
  <c r="BA171" i="1" s="1"/>
  <c r="BC171" i="1" s="1"/>
  <c r="BT171" i="1" s="1"/>
  <c r="BM10" i="1"/>
  <c r="BO10" i="1" s="1"/>
  <c r="BP10" i="1" s="1"/>
  <c r="BM453" i="1"/>
  <c r="BO453" i="1" s="1"/>
  <c r="BP453" i="1" s="1"/>
  <c r="BQ453" i="1" s="1"/>
  <c r="BR453" i="1" s="1"/>
  <c r="BU453" i="1" s="1"/>
  <c r="BM270" i="1"/>
  <c r="BO270" i="1" s="1"/>
  <c r="BP270" i="1" s="1"/>
  <c r="BB224" i="1"/>
  <c r="BB698" i="1"/>
  <c r="BB701" i="1"/>
  <c r="BB218" i="1"/>
  <c r="BB604" i="1"/>
  <c r="BB716" i="1"/>
  <c r="BB458" i="1"/>
  <c r="BB282" i="1"/>
  <c r="BB112" i="1"/>
  <c r="BB500" i="1"/>
  <c r="BB727" i="1"/>
  <c r="BB502" i="1"/>
  <c r="BB553" i="1"/>
  <c r="BB804" i="1"/>
  <c r="BB465" i="1"/>
  <c r="BB470" i="1"/>
  <c r="AY808" i="1"/>
  <c r="BA808" i="1" s="1"/>
  <c r="BC808" i="1" s="1"/>
  <c r="AY112" i="1"/>
  <c r="BA112" i="1" s="1"/>
  <c r="BU278" i="1"/>
  <c r="AY274" i="1"/>
  <c r="BA274" i="1" s="1"/>
  <c r="BC274" i="1" s="1"/>
  <c r="BT274" i="1" s="1"/>
  <c r="BM411" i="1"/>
  <c r="BO411" i="1" s="1"/>
  <c r="BP411" i="1" s="1"/>
  <c r="BM197" i="1"/>
  <c r="BO197" i="1" s="1"/>
  <c r="BP197" i="1" s="1"/>
  <c r="AY610" i="1"/>
  <c r="BA610" i="1" s="1"/>
  <c r="AY358" i="1"/>
  <c r="BA358" i="1" s="1"/>
  <c r="BM118" i="1"/>
  <c r="BO118" i="1" s="1"/>
  <c r="BP118" i="1" s="1"/>
  <c r="BM280" i="1"/>
  <c r="BO280" i="1" s="1"/>
  <c r="BP280" i="1" s="1"/>
  <c r="BM272" i="1"/>
  <c r="BO272" i="1" s="1"/>
  <c r="BP272" i="1" s="1"/>
  <c r="BQ272" i="1" s="1"/>
  <c r="AY832" i="1"/>
  <c r="BA832" i="1" s="1"/>
  <c r="BC832" i="1" s="1"/>
  <c r="BT832" i="1" s="1"/>
  <c r="BM33" i="1"/>
  <c r="BO33" i="1" s="1"/>
  <c r="BP33" i="1" s="1"/>
  <c r="BM221" i="1"/>
  <c r="BO221" i="1" s="1"/>
  <c r="BP221" i="1" s="1"/>
  <c r="BM469" i="1"/>
  <c r="BO469" i="1" s="1"/>
  <c r="BP469" i="1" s="1"/>
  <c r="BM163" i="1"/>
  <c r="BO163" i="1" s="1"/>
  <c r="BP163" i="1" s="1"/>
  <c r="AY440" i="1"/>
  <c r="BA440" i="1" s="1"/>
  <c r="BC440" i="1" s="1"/>
  <c r="BT440" i="1" s="1"/>
  <c r="AY257" i="1"/>
  <c r="BA257" i="1" s="1"/>
  <c r="BM528" i="1"/>
  <c r="BO528" i="1" s="1"/>
  <c r="BP528" i="1" s="1"/>
  <c r="BQ528" i="1" s="1"/>
  <c r="BR528" i="1" s="1"/>
  <c r="BU528" i="1" s="1"/>
  <c r="AY529" i="1"/>
  <c r="BA529" i="1" s="1"/>
  <c r="BC529" i="1" s="1"/>
  <c r="BT529" i="1" s="1"/>
  <c r="AY457" i="1"/>
  <c r="BA457" i="1" s="1"/>
  <c r="BC457" i="1" s="1"/>
  <c r="BT457" i="1" s="1"/>
  <c r="AY521" i="1"/>
  <c r="BA521" i="1" s="1"/>
  <c r="AY758" i="1"/>
  <c r="BA758" i="1" s="1"/>
  <c r="BC758" i="1" s="1"/>
  <c r="AY50" i="1"/>
  <c r="BA50" i="1" s="1"/>
  <c r="BM550" i="1"/>
  <c r="BO550" i="1" s="1"/>
  <c r="BP550" i="1" s="1"/>
  <c r="AY210" i="1"/>
  <c r="BA210" i="1" s="1"/>
  <c r="BC210" i="1" s="1"/>
  <c r="BS825" i="1"/>
  <c r="AY10" i="1"/>
  <c r="BA10" i="1" s="1"/>
  <c r="AY185" i="1"/>
  <c r="BA185" i="1" s="1"/>
  <c r="AY295" i="1"/>
  <c r="BA295" i="1" s="1"/>
  <c r="AY735" i="1"/>
  <c r="BA735" i="1" s="1"/>
  <c r="BC735" i="1" s="1"/>
  <c r="BT735" i="1" s="1"/>
  <c r="AY703" i="1"/>
  <c r="BA703" i="1" s="1"/>
  <c r="BU714" i="1"/>
  <c r="AY613" i="1"/>
  <c r="BA613" i="1" s="1"/>
  <c r="BM592" i="1"/>
  <c r="BO592" i="1" s="1"/>
  <c r="BP592" i="1" s="1"/>
  <c r="AY248" i="1"/>
  <c r="BA248" i="1" s="1"/>
  <c r="BC248" i="1" s="1"/>
  <c r="BT248" i="1" s="1"/>
  <c r="BM161" i="1"/>
  <c r="BO161" i="1" s="1"/>
  <c r="BP161" i="1" s="1"/>
  <c r="BS343" i="1"/>
  <c r="AY729" i="1"/>
  <c r="BA729" i="1" s="1"/>
  <c r="BC729" i="1" s="1"/>
  <c r="BT729" i="1" s="1"/>
  <c r="BC318" i="1"/>
  <c r="BT318" i="1" s="1"/>
  <c r="AY822" i="1"/>
  <c r="BA822" i="1" s="1"/>
  <c r="BC822" i="1" s="1"/>
  <c r="BT822" i="1" s="1"/>
  <c r="AY369" i="1"/>
  <c r="BA369" i="1" s="1"/>
  <c r="AY442" i="1"/>
  <c r="BA442" i="1" s="1"/>
  <c r="AY72" i="1"/>
  <c r="BA72" i="1" s="1"/>
  <c r="BC72" i="1" s="1"/>
  <c r="BT72" i="1" s="1"/>
  <c r="AY89" i="1"/>
  <c r="BA89" i="1" s="1"/>
  <c r="BU155" i="1"/>
  <c r="BM622" i="1"/>
  <c r="BO622" i="1" s="1"/>
  <c r="BP622" i="1" s="1"/>
  <c r="BQ622" i="1" s="1"/>
  <c r="BR622" i="1" s="1"/>
  <c r="BU622" i="1" s="1"/>
  <c r="BM8" i="1"/>
  <c r="BO8" i="1" s="1"/>
  <c r="BP8" i="1" s="1"/>
  <c r="BM113" i="1"/>
  <c r="BO113" i="1" s="1"/>
  <c r="BP113" i="1" s="1"/>
  <c r="AZ214" i="1"/>
  <c r="AZ370" i="1"/>
  <c r="AZ163" i="1"/>
  <c r="AZ243" i="1"/>
  <c r="BK238" i="1"/>
  <c r="AZ557" i="1"/>
  <c r="AZ231" i="1"/>
  <c r="AZ538" i="1"/>
  <c r="AZ534" i="1"/>
  <c r="AZ759" i="1"/>
  <c r="BK564" i="1"/>
  <c r="AZ420" i="1"/>
  <c r="AZ521" i="1"/>
  <c r="AZ523" i="1"/>
  <c r="BK276" i="1"/>
  <c r="AZ266" i="1"/>
  <c r="BK145" i="1"/>
  <c r="BK517" i="1"/>
  <c r="BM517" i="1" s="1"/>
  <c r="BO517" i="1" s="1"/>
  <c r="BP517" i="1" s="1"/>
  <c r="BK651" i="1"/>
  <c r="BK799" i="1"/>
  <c r="BM799" i="1" s="1"/>
  <c r="BO799" i="1" s="1"/>
  <c r="BP799" i="1" s="1"/>
  <c r="BQ799" i="1" s="1"/>
  <c r="BR799" i="1" s="1"/>
  <c r="BU799" i="1" s="1"/>
  <c r="BK707" i="1"/>
  <c r="BB424" i="1"/>
  <c r="BU429" i="1"/>
  <c r="AY402" i="1"/>
  <c r="BA402" i="1" s="1"/>
  <c r="AY161" i="1"/>
  <c r="BA161" i="1" s="1"/>
  <c r="BC161" i="1" s="1"/>
  <c r="BT161" i="1" s="1"/>
  <c r="BM237" i="1"/>
  <c r="BO237" i="1" s="1"/>
  <c r="BP237" i="1" s="1"/>
  <c r="AY370" i="1"/>
  <c r="BA370" i="1" s="1"/>
  <c r="AY615" i="1"/>
  <c r="BA615" i="1" s="1"/>
  <c r="BC615" i="1" s="1"/>
  <c r="BT615" i="1" s="1"/>
  <c r="AY770" i="1"/>
  <c r="BA770" i="1" s="1"/>
  <c r="BM179" i="1"/>
  <c r="BO179" i="1" s="1"/>
  <c r="BP179" i="1" s="1"/>
  <c r="BM393" i="1"/>
  <c r="BO393" i="1" s="1"/>
  <c r="BP393" i="1" s="1"/>
  <c r="BQ393" i="1" s="1"/>
  <c r="AY798" i="1"/>
  <c r="BA798" i="1" s="1"/>
  <c r="AY829" i="1"/>
  <c r="BA829" i="1" s="1"/>
  <c r="AY607" i="1"/>
  <c r="BA607" i="1" s="1"/>
  <c r="AY219" i="1"/>
  <c r="BA219" i="1" s="1"/>
  <c r="AY17" i="1"/>
  <c r="BA17" i="1" s="1"/>
  <c r="AY44" i="1"/>
  <c r="BA44" i="1" s="1"/>
  <c r="BU753" i="1"/>
  <c r="BM560" i="1"/>
  <c r="BO560" i="1" s="1"/>
  <c r="BP560" i="1" s="1"/>
  <c r="AY278" i="1"/>
  <c r="BA278" i="1" s="1"/>
  <c r="BC278" i="1" s="1"/>
  <c r="BT278" i="1" s="1"/>
  <c r="BS202" i="1"/>
  <c r="AY53" i="1"/>
  <c r="BA53" i="1" s="1"/>
  <c r="AY685" i="1"/>
  <c r="BA685" i="1" s="1"/>
  <c r="BM472" i="1"/>
  <c r="BO472" i="1" s="1"/>
  <c r="BP472" i="1" s="1"/>
  <c r="BU488" i="1"/>
  <c r="AY138" i="1"/>
  <c r="BA138" i="1" s="1"/>
  <c r="BM370" i="1"/>
  <c r="BO370" i="1" s="1"/>
  <c r="BP370" i="1" s="1"/>
  <c r="BM524" i="1"/>
  <c r="BO524" i="1" s="1"/>
  <c r="BP524" i="1" s="1"/>
  <c r="AY130" i="1"/>
  <c r="BA130" i="1" s="1"/>
  <c r="BM821" i="1"/>
  <c r="BO821" i="1" s="1"/>
  <c r="BP821" i="1" s="1"/>
  <c r="BQ821" i="1" s="1"/>
  <c r="BM563" i="1"/>
  <c r="BO563" i="1" s="1"/>
  <c r="BP563" i="1" s="1"/>
  <c r="BQ563" i="1" s="1"/>
  <c r="BR563" i="1" s="1"/>
  <c r="BU563" i="1" s="1"/>
  <c r="BM301" i="1"/>
  <c r="BO301" i="1" s="1"/>
  <c r="BS301" i="1" s="1"/>
  <c r="AY88" i="1"/>
  <c r="BA88" i="1" s="1"/>
  <c r="BC88" i="1" s="1"/>
  <c r="BT88" i="1" s="1"/>
  <c r="AY84" i="1"/>
  <c r="BA84" i="1" s="1"/>
  <c r="BM17" i="1"/>
  <c r="BO17" i="1" s="1"/>
  <c r="BP17" i="1" s="1"/>
  <c r="AY765" i="1"/>
  <c r="BA765" i="1" s="1"/>
  <c r="AY761" i="1"/>
  <c r="BA761" i="1" s="1"/>
  <c r="BC761" i="1" s="1"/>
  <c r="BT761" i="1" s="1"/>
  <c r="AY690" i="1"/>
  <c r="BA690" i="1" s="1"/>
  <c r="AY287" i="1"/>
  <c r="BA287" i="1" s="1"/>
  <c r="AY331" i="1"/>
  <c r="BA331" i="1" s="1"/>
  <c r="AY68" i="1"/>
  <c r="BA68" i="1" s="1"/>
  <c r="BM619" i="1"/>
  <c r="BO619" i="1" s="1"/>
  <c r="BP619" i="1" s="1"/>
  <c r="BM805" i="1"/>
  <c r="BO805" i="1" s="1"/>
  <c r="BP805" i="1" s="1"/>
  <c r="BQ805" i="1" s="1"/>
  <c r="BR805" i="1" s="1"/>
  <c r="BU805" i="1" s="1"/>
  <c r="AY303" i="1"/>
  <c r="BA303" i="1" s="1"/>
  <c r="BC303" i="1" s="1"/>
  <c r="BT303" i="1" s="1"/>
  <c r="AY9" i="1"/>
  <c r="BA9" i="1" s="1"/>
  <c r="BS267" i="1"/>
  <c r="BM554" i="1"/>
  <c r="BO554" i="1" s="1"/>
  <c r="BP554" i="1" s="1"/>
  <c r="BQ554" i="1" s="1"/>
  <c r="AY409" i="1"/>
  <c r="BA409" i="1" s="1"/>
  <c r="AY556" i="1"/>
  <c r="BA556" i="1" s="1"/>
  <c r="BM346" i="1"/>
  <c r="BO346" i="1" s="1"/>
  <c r="BP346" i="1" s="1"/>
  <c r="BM124" i="1"/>
  <c r="BO124" i="1" s="1"/>
  <c r="BS124" i="1" s="1"/>
  <c r="AY383" i="1"/>
  <c r="BA383" i="1" s="1"/>
  <c r="BC383" i="1" s="1"/>
  <c r="BT383" i="1" s="1"/>
  <c r="BM764" i="1"/>
  <c r="BO764" i="1" s="1"/>
  <c r="BP764" i="1" s="1"/>
  <c r="AY485" i="1"/>
  <c r="BA485" i="1" s="1"/>
  <c r="BS633" i="1"/>
  <c r="BM195" i="1"/>
  <c r="BO195" i="1" s="1"/>
  <c r="BP195" i="1" s="1"/>
  <c r="BS459" i="1"/>
  <c r="AY763" i="1"/>
  <c r="BA763" i="1" s="1"/>
  <c r="BC763" i="1" s="1"/>
  <c r="BT763" i="1" s="1"/>
  <c r="BM300" i="1"/>
  <c r="BO300" i="1" s="1"/>
  <c r="BP300" i="1" s="1"/>
  <c r="BQ300" i="1" s="1"/>
  <c r="BR300" i="1" s="1"/>
  <c r="BU300" i="1" s="1"/>
  <c r="BB338" i="1"/>
  <c r="BB340" i="1"/>
  <c r="BB774" i="1"/>
  <c r="BB362" i="1"/>
  <c r="BB513" i="1"/>
  <c r="BB284" i="1"/>
  <c r="BB625" i="1"/>
  <c r="BB718" i="1"/>
  <c r="BB233" i="1"/>
  <c r="BB175" i="1"/>
  <c r="BB579" i="1"/>
  <c r="BB348" i="1"/>
  <c r="BB447" i="1"/>
  <c r="BB710" i="1"/>
  <c r="BB585" i="1"/>
  <c r="BB795" i="1"/>
  <c r="BB654" i="1"/>
  <c r="BB451" i="1"/>
  <c r="BB132" i="1"/>
  <c r="BB630" i="1"/>
  <c r="BB614" i="1"/>
  <c r="BB729" i="1"/>
  <c r="BB273" i="1"/>
  <c r="AY778" i="1"/>
  <c r="BA778" i="1" s="1"/>
  <c r="AY419" i="1"/>
  <c r="BA419" i="1" s="1"/>
  <c r="BC419" i="1" s="1"/>
  <c r="BT419" i="1" s="1"/>
  <c r="AY397" i="1"/>
  <c r="BA397" i="1" s="1"/>
  <c r="BM334" i="1"/>
  <c r="BO334" i="1" s="1"/>
  <c r="BP334" i="1" s="1"/>
  <c r="BM659" i="1"/>
  <c r="BO659" i="1" s="1"/>
  <c r="BP659" i="1" s="1"/>
  <c r="AY650" i="1"/>
  <c r="BA650" i="1" s="1"/>
  <c r="BC650" i="1" s="1"/>
  <c r="BT650" i="1" s="1"/>
  <c r="AY774" i="1"/>
  <c r="BA774" i="1" s="1"/>
  <c r="BC774" i="1" s="1"/>
  <c r="BT774" i="1" s="1"/>
  <c r="AY49" i="1"/>
  <c r="BA49" i="1" s="1"/>
  <c r="BC49" i="1" s="1"/>
  <c r="BT49" i="1" s="1"/>
  <c r="BM733" i="1"/>
  <c r="BO733" i="1" s="1"/>
  <c r="BP733" i="1" s="1"/>
  <c r="BQ733" i="1" s="1"/>
  <c r="BR733" i="1" s="1"/>
  <c r="BU733" i="1" s="1"/>
  <c r="BM704" i="1"/>
  <c r="BO704" i="1" s="1"/>
  <c r="BP704" i="1" s="1"/>
  <c r="BQ704" i="1" s="1"/>
  <c r="BR704" i="1" s="1"/>
  <c r="BU704" i="1" s="1"/>
  <c r="BM709" i="1"/>
  <c r="BO709" i="1" s="1"/>
  <c r="BS709" i="1" s="1"/>
  <c r="BM201" i="1"/>
  <c r="BO201" i="1" s="1"/>
  <c r="BP201" i="1" s="1"/>
  <c r="BM644" i="1"/>
  <c r="BO644" i="1" s="1"/>
  <c r="BP644" i="1" s="1"/>
  <c r="BM445" i="1"/>
  <c r="BO445" i="1" s="1"/>
  <c r="BP445" i="1" s="1"/>
  <c r="AY47" i="1"/>
  <c r="BA47" i="1" s="1"/>
  <c r="AY643" i="1"/>
  <c r="BA643" i="1" s="1"/>
  <c r="AY813" i="1"/>
  <c r="BA813" i="1" s="1"/>
  <c r="AY345" i="1"/>
  <c r="BA345" i="1" s="1"/>
  <c r="BC345" i="1" s="1"/>
  <c r="BT345" i="1" s="1"/>
  <c r="BM418" i="1"/>
  <c r="BO418" i="1" s="1"/>
  <c r="BP418" i="1" s="1"/>
  <c r="BM378" i="1"/>
  <c r="BO378" i="1" s="1"/>
  <c r="BP378" i="1" s="1"/>
  <c r="AY471" i="1"/>
  <c r="BA471" i="1" s="1"/>
  <c r="BC471" i="1" s="1"/>
  <c r="BT471" i="1" s="1"/>
  <c r="BU81" i="1"/>
  <c r="BS217" i="1"/>
  <c r="AY283" i="1"/>
  <c r="BA283" i="1" s="1"/>
  <c r="AY772" i="1"/>
  <c r="BA772" i="1" s="1"/>
  <c r="BM676" i="1"/>
  <c r="BO676" i="1" s="1"/>
  <c r="BP676" i="1" s="1"/>
  <c r="BQ676" i="1" s="1"/>
  <c r="BR676" i="1" s="1"/>
  <c r="BU676" i="1" s="1"/>
  <c r="AY214" i="1"/>
  <c r="BA214" i="1" s="1"/>
  <c r="BM725" i="1"/>
  <c r="BO725" i="1" s="1"/>
  <c r="BP725" i="1" s="1"/>
  <c r="AY675" i="1"/>
  <c r="BA675" i="1" s="1"/>
  <c r="BC675" i="1" s="1"/>
  <c r="BT675" i="1" s="1"/>
  <c r="AY265" i="1"/>
  <c r="BA265" i="1" s="1"/>
  <c r="AY249" i="1"/>
  <c r="BA249" i="1" s="1"/>
  <c r="AY589" i="1"/>
  <c r="BA589" i="1" s="1"/>
  <c r="AY707" i="1"/>
  <c r="BA707" i="1" s="1"/>
  <c r="AY754" i="1"/>
  <c r="BA754" i="1" s="1"/>
  <c r="BM58" i="1"/>
  <c r="BO58" i="1" s="1"/>
  <c r="BP58" i="1" s="1"/>
  <c r="BM171" i="1"/>
  <c r="BO171" i="1" s="1"/>
  <c r="BP171" i="1" s="1"/>
  <c r="BQ171" i="1" s="1"/>
  <c r="BR171" i="1" s="1"/>
  <c r="BU171" i="1" s="1"/>
  <c r="BM530" i="1"/>
  <c r="BO530" i="1" s="1"/>
  <c r="BS530" i="1" s="1"/>
  <c r="BM739" i="1"/>
  <c r="BO739" i="1" s="1"/>
  <c r="BP739" i="1" s="1"/>
  <c r="BQ739" i="1" s="1"/>
  <c r="BR739" i="1" s="1"/>
  <c r="BU739" i="1" s="1"/>
  <c r="BM601" i="1"/>
  <c r="BO601" i="1" s="1"/>
  <c r="BP601" i="1" s="1"/>
  <c r="BU486" i="1"/>
  <c r="AY204" i="1"/>
  <c r="BA204" i="1" s="1"/>
  <c r="BC204" i="1" s="1"/>
  <c r="BT204" i="1" s="1"/>
  <c r="AY39" i="1"/>
  <c r="BA39" i="1" s="1"/>
  <c r="BC39" i="1" s="1"/>
  <c r="BT39" i="1" s="1"/>
  <c r="BM561" i="1"/>
  <c r="BO561" i="1" s="1"/>
  <c r="BP561" i="1" s="1"/>
  <c r="BM47" i="1"/>
  <c r="BO47" i="1" s="1"/>
  <c r="BP47" i="1" s="1"/>
  <c r="BM464" i="1"/>
  <c r="BO464" i="1" s="1"/>
  <c r="BP464" i="1" s="1"/>
  <c r="BQ464" i="1" s="1"/>
  <c r="AY243" i="1"/>
  <c r="BA243" i="1" s="1"/>
  <c r="BC243" i="1" s="1"/>
  <c r="BS156" i="1"/>
  <c r="BS455" i="1"/>
  <c r="BU349" i="1"/>
  <c r="BM57" i="1"/>
  <c r="BO57" i="1" s="1"/>
  <c r="BP57" i="1" s="1"/>
  <c r="BQ57" i="1" s="1"/>
  <c r="BR57" i="1" s="1"/>
  <c r="BU57" i="1" s="1"/>
  <c r="AY461" i="1"/>
  <c r="BA461" i="1" s="1"/>
  <c r="AY95" i="1"/>
  <c r="BA95" i="1" s="1"/>
  <c r="BQ763" i="1"/>
  <c r="BR763" i="1" s="1"/>
  <c r="BU763" i="1" s="1"/>
  <c r="AY247" i="1"/>
  <c r="BA247" i="1" s="1"/>
  <c r="BC247" i="1" s="1"/>
  <c r="BT247" i="1" s="1"/>
  <c r="BB226" i="1"/>
  <c r="BB228" i="1"/>
  <c r="AY560" i="1"/>
  <c r="BA560" i="1" s="1"/>
  <c r="BM342" i="1"/>
  <c r="BO342" i="1" s="1"/>
  <c r="BP342" i="1" s="1"/>
  <c r="AY541" i="1"/>
  <c r="BA541" i="1" s="1"/>
  <c r="BC541" i="1" s="1"/>
  <c r="BT541" i="1" s="1"/>
  <c r="AY693" i="1"/>
  <c r="BA693" i="1" s="1"/>
  <c r="BC693" i="1" s="1"/>
  <c r="BT693" i="1" s="1"/>
  <c r="AY213" i="1"/>
  <c r="BA213" i="1" s="1"/>
  <c r="AY696" i="1"/>
  <c r="BA696" i="1" s="1"/>
  <c r="BM688" i="1"/>
  <c r="BO688" i="1" s="1"/>
  <c r="BP688" i="1" s="1"/>
  <c r="AY120" i="1"/>
  <c r="BA120" i="1" s="1"/>
  <c r="AY427" i="1"/>
  <c r="BA427" i="1" s="1"/>
  <c r="BM176" i="1"/>
  <c r="BO176" i="1" s="1"/>
  <c r="BP176" i="1" s="1"/>
  <c r="BQ176" i="1" s="1"/>
  <c r="AY13" i="1"/>
  <c r="BA13" i="1" s="1"/>
  <c r="BC13" i="1" s="1"/>
  <c r="BT13" i="1" s="1"/>
  <c r="AY544" i="1"/>
  <c r="BA544" i="1" s="1"/>
  <c r="BC544" i="1" s="1"/>
  <c r="BT544" i="1" s="1"/>
  <c r="BM384" i="1"/>
  <c r="BO384" i="1" s="1"/>
  <c r="BP384" i="1" s="1"/>
  <c r="BQ384" i="1" s="1"/>
  <c r="BR384" i="1" s="1"/>
  <c r="BU384" i="1" s="1"/>
  <c r="AY663" i="1"/>
  <c r="BA663" i="1" s="1"/>
  <c r="BC663" i="1" s="1"/>
  <c r="BT663" i="1" s="1"/>
  <c r="BM746" i="1"/>
  <c r="BO746" i="1" s="1"/>
  <c r="BP746" i="1" s="1"/>
  <c r="BK222" i="1"/>
  <c r="BM222" i="1" s="1"/>
  <c r="BO222" i="1" s="1"/>
  <c r="BP222" i="1" s="1"/>
  <c r="BQ222" i="1" s="1"/>
  <c r="BR222" i="1" s="1"/>
  <c r="BU222" i="1" s="1"/>
  <c r="AZ265" i="1"/>
  <c r="BM794" i="1"/>
  <c r="BO794" i="1" s="1"/>
  <c r="BP794" i="1" s="1"/>
  <c r="AZ790" i="1"/>
  <c r="BK578" i="1"/>
  <c r="BM578" i="1" s="1"/>
  <c r="BO578" i="1" s="1"/>
  <c r="BP578" i="1" s="1"/>
  <c r="BQ578" i="1" s="1"/>
  <c r="BR578" i="1" s="1"/>
  <c r="BU578" i="1" s="1"/>
  <c r="BK338" i="1"/>
  <c r="BK339" i="1"/>
  <c r="BM339" i="1" s="1"/>
  <c r="BO339" i="1" s="1"/>
  <c r="BP339" i="1" s="1"/>
  <c r="BQ339" i="1" s="1"/>
  <c r="BR339" i="1" s="1"/>
  <c r="BU339" i="1" s="1"/>
  <c r="BU504" i="1"/>
  <c r="BD485" i="1"/>
  <c r="BS485" i="1" s="1"/>
  <c r="BK457" i="1"/>
  <c r="BK606" i="1"/>
  <c r="BM606" i="1" s="1"/>
  <c r="BO606" i="1" s="1"/>
  <c r="BP606" i="1" s="1"/>
  <c r="BQ606" i="1" s="1"/>
  <c r="BR606" i="1" s="1"/>
  <c r="BU606" i="1" s="1"/>
  <c r="BK607" i="1"/>
  <c r="BM607" i="1" s="1"/>
  <c r="BO607" i="1" s="1"/>
  <c r="BS607" i="1" s="1"/>
  <c r="AZ409" i="1"/>
  <c r="BK665" i="1"/>
  <c r="BM665" i="1" s="1"/>
  <c r="BO665" i="1" s="1"/>
  <c r="AZ772" i="1"/>
  <c r="BK255" i="1"/>
  <c r="BM255" i="1" s="1"/>
  <c r="BO255" i="1" s="1"/>
  <c r="BP255" i="1" s="1"/>
  <c r="BK774" i="1"/>
  <c r="BK769" i="1"/>
  <c r="BM769" i="1" s="1"/>
  <c r="BO769" i="1" s="1"/>
  <c r="BP769" i="1" s="1"/>
  <c r="BQ769" i="1" s="1"/>
  <c r="BR769" i="1" s="1"/>
  <c r="BU769" i="1" s="1"/>
  <c r="BK362" i="1"/>
  <c r="BK599" i="1"/>
  <c r="BM599" i="1" s="1"/>
  <c r="BO599" i="1" s="1"/>
  <c r="BP599" i="1" s="1"/>
  <c r="BQ599" i="1" s="1"/>
  <c r="BR599" i="1" s="1"/>
  <c r="BU599" i="1" s="1"/>
  <c r="BK513" i="1"/>
  <c r="BK115" i="1"/>
  <c r="BM115" i="1" s="1"/>
  <c r="BO115" i="1" s="1"/>
  <c r="BS115" i="1" s="1"/>
  <c r="BK783" i="1"/>
  <c r="BM783" i="1" s="1"/>
  <c r="BO783" i="1" s="1"/>
  <c r="BP783" i="1" s="1"/>
  <c r="BQ783" i="1" s="1"/>
  <c r="BR783" i="1" s="1"/>
  <c r="BU783" i="1" s="1"/>
  <c r="BK655" i="1"/>
  <c r="BD476" i="1"/>
  <c r="BS476" i="1" s="1"/>
  <c r="AZ640" i="1"/>
  <c r="BK771" i="1"/>
  <c r="BM771" i="1" s="1"/>
  <c r="BO771" i="1" s="1"/>
  <c r="BP771" i="1" s="1"/>
  <c r="BQ771" i="1" s="1"/>
  <c r="BR771" i="1" s="1"/>
  <c r="BU771" i="1" s="1"/>
  <c r="AZ777" i="1"/>
  <c r="BK600" i="1"/>
  <c r="BK422" i="1"/>
  <c r="BM422" i="1" s="1"/>
  <c r="BO422" i="1" s="1"/>
  <c r="BP422" i="1" s="1"/>
  <c r="AZ260" i="1"/>
  <c r="BC260" i="1" s="1"/>
  <c r="BK625" i="1"/>
  <c r="BD79" i="1"/>
  <c r="BK78" i="1"/>
  <c r="BM78" i="1" s="1"/>
  <c r="BO78" i="1" s="1"/>
  <c r="BP78" i="1" s="1"/>
  <c r="BQ78" i="1" s="1"/>
  <c r="BR78" i="1" s="1"/>
  <c r="BU78" i="1" s="1"/>
  <c r="BK816" i="1"/>
  <c r="BM816" i="1" s="1"/>
  <c r="BO816" i="1" s="1"/>
  <c r="BP816" i="1" s="1"/>
  <c r="BQ816" i="1" s="1"/>
  <c r="BR816" i="1" s="1"/>
  <c r="BU816" i="1" s="1"/>
  <c r="BK234" i="1"/>
  <c r="BM234" i="1" s="1"/>
  <c r="BO234" i="1" s="1"/>
  <c r="BS234" i="1" s="1"/>
  <c r="BL586" i="1"/>
  <c r="AZ80" i="1"/>
  <c r="BK232" i="1"/>
  <c r="BM232" i="1" s="1"/>
  <c r="BO232" i="1" s="1"/>
  <c r="BP232" i="1" s="1"/>
  <c r="BQ232" i="1" s="1"/>
  <c r="BR232" i="1" s="1"/>
  <c r="BU232" i="1" s="1"/>
  <c r="BK818" i="1"/>
  <c r="AZ587" i="1"/>
  <c r="BK136" i="1"/>
  <c r="BM136" i="1" s="1"/>
  <c r="BO136" i="1" s="1"/>
  <c r="BP136" i="1" s="1"/>
  <c r="BQ136" i="1" s="1"/>
  <c r="BR136" i="1" s="1"/>
  <c r="BU136" i="1" s="1"/>
  <c r="BK75" i="1"/>
  <c r="BM75" i="1" s="1"/>
  <c r="BO75" i="1" s="1"/>
  <c r="BP75" i="1" s="1"/>
  <c r="BQ75" i="1" s="1"/>
  <c r="BR75" i="1" s="1"/>
  <c r="BU75" i="1" s="1"/>
  <c r="AZ501" i="1"/>
  <c r="BK131" i="1"/>
  <c r="BM131" i="1" s="1"/>
  <c r="BO131" i="1" s="1"/>
  <c r="BS131" i="1" s="1"/>
  <c r="BK737" i="1"/>
  <c r="BM737" i="1" s="1"/>
  <c r="BO737" i="1" s="1"/>
  <c r="BK552" i="1"/>
  <c r="BM552" i="1" s="1"/>
  <c r="BO552" i="1" s="1"/>
  <c r="BP552" i="1" s="1"/>
  <c r="BK549" i="1"/>
  <c r="BM549" i="1" s="1"/>
  <c r="BO549" i="1" s="1"/>
  <c r="AZ460" i="1"/>
  <c r="BK348" i="1"/>
  <c r="BD499" i="1"/>
  <c r="BS499" i="1" s="1"/>
  <c r="BK303" i="1"/>
  <c r="BM303" i="1" s="1"/>
  <c r="BO303" i="1" s="1"/>
  <c r="BP303" i="1" s="1"/>
  <c r="BQ303" i="1" s="1"/>
  <c r="BR303" i="1" s="1"/>
  <c r="BU303" i="1" s="1"/>
  <c r="AZ113" i="1"/>
  <c r="BK449" i="1"/>
  <c r="BM449" i="1" s="1"/>
  <c r="BO449" i="1" s="1"/>
  <c r="BP449" i="1" s="1"/>
  <c r="BQ449" i="1" s="1"/>
  <c r="BR449" i="1" s="1"/>
  <c r="BU449" i="1" s="1"/>
  <c r="BK732" i="1"/>
  <c r="BM732" i="1" s="1"/>
  <c r="BO732" i="1" s="1"/>
  <c r="BP732" i="1" s="1"/>
  <c r="BQ732" i="1" s="1"/>
  <c r="BR732" i="1" s="1"/>
  <c r="BU732" i="1" s="1"/>
  <c r="BK711" i="1"/>
  <c r="BM711" i="1" s="1"/>
  <c r="BO711" i="1" s="1"/>
  <c r="BP711" i="1" s="1"/>
  <c r="BQ711" i="1" s="1"/>
  <c r="BR711" i="1" s="1"/>
  <c r="BU711" i="1" s="1"/>
  <c r="AZ326" i="1"/>
  <c r="BK708" i="1"/>
  <c r="AZ516" i="1"/>
  <c r="BK653" i="1"/>
  <c r="BM653" i="1" s="1"/>
  <c r="BO653" i="1" s="1"/>
  <c r="BP653" i="1" s="1"/>
  <c r="BQ653" i="1" s="1"/>
  <c r="BR653" i="1" s="1"/>
  <c r="BU653" i="1" s="1"/>
  <c r="BK452" i="1"/>
  <c r="BK111" i="1"/>
  <c r="BM111" i="1" s="1"/>
  <c r="BO111" i="1" s="1"/>
  <c r="BP111" i="1" s="1"/>
  <c r="BQ111" i="1" s="1"/>
  <c r="BR111" i="1" s="1"/>
  <c r="BU111" i="1" s="1"/>
  <c r="BK151" i="1"/>
  <c r="BM151" i="1" s="1"/>
  <c r="BO151" i="1" s="1"/>
  <c r="BP151" i="1" s="1"/>
  <c r="BQ151" i="1" s="1"/>
  <c r="BR151" i="1" s="1"/>
  <c r="BU151" i="1" s="1"/>
  <c r="BK610" i="1"/>
  <c r="BM610" i="1" s="1"/>
  <c r="BO610" i="1" s="1"/>
  <c r="BS610" i="1" s="1"/>
  <c r="BK612" i="1"/>
  <c r="BD752" i="1"/>
  <c r="BS752" i="1" s="1"/>
  <c r="BK437" i="1"/>
  <c r="BM437" i="1" s="1"/>
  <c r="BO437" i="1" s="1"/>
  <c r="BS437" i="1" s="1"/>
  <c r="BD108" i="1"/>
  <c r="BS108" i="1" s="1"/>
  <c r="BK177" i="1"/>
  <c r="BM177" i="1" s="1"/>
  <c r="BO177" i="1" s="1"/>
  <c r="BP177" i="1" s="1"/>
  <c r="BK253" i="1"/>
  <c r="BM253" i="1" s="1"/>
  <c r="BO253" i="1" s="1"/>
  <c r="BP253" i="1" s="1"/>
  <c r="BQ253" i="1" s="1"/>
  <c r="BR253" i="1" s="1"/>
  <c r="BU253" i="1" s="1"/>
  <c r="BD209" i="1"/>
  <c r="BS209" i="1" s="1"/>
  <c r="BK183" i="1"/>
  <c r="BM183" i="1" s="1"/>
  <c r="BO183" i="1" s="1"/>
  <c r="BP183" i="1" s="1"/>
  <c r="BQ183" i="1" s="1"/>
  <c r="BR183" i="1" s="1"/>
  <c r="BU183" i="1" s="1"/>
  <c r="BK832" i="1"/>
  <c r="BD269" i="1"/>
  <c r="BU269" i="1" s="1"/>
  <c r="BK126" i="1"/>
  <c r="BM126" i="1" s="1"/>
  <c r="BO126" i="1" s="1"/>
  <c r="BS126" i="1" s="1"/>
  <c r="BK181" i="1"/>
  <c r="BM181" i="1" s="1"/>
  <c r="BO181" i="1" s="1"/>
  <c r="BP181" i="1" s="1"/>
  <c r="BQ181" i="1" s="1"/>
  <c r="BR181" i="1" s="1"/>
  <c r="BU181" i="1" s="1"/>
  <c r="BD306" i="1"/>
  <c r="BS306" i="1" s="1"/>
  <c r="BK63" i="1"/>
  <c r="BM63" i="1" s="1"/>
  <c r="BO63" i="1" s="1"/>
  <c r="BP63" i="1" s="1"/>
  <c r="BQ63" i="1" s="1"/>
  <c r="BR63" i="1" s="1"/>
  <c r="BU63" i="1" s="1"/>
  <c r="BK123" i="1"/>
  <c r="BM123" i="1" s="1"/>
  <c r="BO123" i="1" s="1"/>
  <c r="BS123" i="1" s="1"/>
  <c r="BK178" i="1"/>
  <c r="BM178" i="1" s="1"/>
  <c r="BO178" i="1" s="1"/>
  <c r="BP178" i="1" s="1"/>
  <c r="BK834" i="1"/>
  <c r="BK210" i="1"/>
  <c r="BM210" i="1" s="1"/>
  <c r="BO210" i="1" s="1"/>
  <c r="BP210" i="1" s="1"/>
  <c r="BQ210" i="1" s="1"/>
  <c r="BR210" i="1" s="1"/>
  <c r="BU210" i="1" s="1"/>
  <c r="BK12" i="1"/>
  <c r="BM12" i="1" s="1"/>
  <c r="BO12" i="1" s="1"/>
  <c r="BS12" i="1" s="1"/>
  <c r="BK803" i="1"/>
  <c r="BM803" i="1" s="1"/>
  <c r="BO803" i="1" s="1"/>
  <c r="BP803" i="1" s="1"/>
  <c r="BQ803" i="1" s="1"/>
  <c r="BR803" i="1" s="1"/>
  <c r="BU803" i="1" s="1"/>
  <c r="BK182" i="1"/>
  <c r="BB124" i="1"/>
  <c r="BS634" i="1"/>
  <c r="AY163" i="1"/>
  <c r="BA163" i="1" s="1"/>
  <c r="BC163" i="1" s="1"/>
  <c r="BM215" i="1"/>
  <c r="BO215" i="1" s="1"/>
  <c r="BP215" i="1" s="1"/>
  <c r="BC648" i="1"/>
  <c r="BT648" i="1" s="1"/>
  <c r="BM749" i="1"/>
  <c r="BO749" i="1" s="1"/>
  <c r="BP749" i="1" s="1"/>
  <c r="BQ749" i="1" s="1"/>
  <c r="AY571" i="1"/>
  <c r="BA571" i="1" s="1"/>
  <c r="BC571" i="1" s="1"/>
  <c r="BT571" i="1" s="1"/>
  <c r="AY680" i="1"/>
  <c r="BA680" i="1" s="1"/>
  <c r="AY330" i="1"/>
  <c r="BA330" i="1" s="1"/>
  <c r="BC330" i="1" s="1"/>
  <c r="BT330" i="1" s="1"/>
  <c r="AY99" i="1"/>
  <c r="BA99" i="1" s="1"/>
  <c r="BC99" i="1" s="1"/>
  <c r="BT99" i="1" s="1"/>
  <c r="AY646" i="1"/>
  <c r="BA646" i="1" s="1"/>
  <c r="AY518" i="1"/>
  <c r="BA518" i="1" s="1"/>
  <c r="AY524" i="1"/>
  <c r="BA524" i="1" s="1"/>
  <c r="BC524" i="1" s="1"/>
  <c r="BT524" i="1" s="1"/>
  <c r="AY225" i="1"/>
  <c r="BA225" i="1" s="1"/>
  <c r="BC225" i="1" s="1"/>
  <c r="BT225" i="1" s="1"/>
  <c r="AY621" i="1"/>
  <c r="BA621" i="1" s="1"/>
  <c r="BC621" i="1" s="1"/>
  <c r="BT621" i="1" s="1"/>
  <c r="AY620" i="1"/>
  <c r="BA620" i="1" s="1"/>
  <c r="AY554" i="1"/>
  <c r="BA554" i="1" s="1"/>
  <c r="BC554" i="1" s="1"/>
  <c r="BT554" i="1" s="1"/>
  <c r="BM53" i="1"/>
  <c r="BO53" i="1" s="1"/>
  <c r="BP53" i="1" s="1"/>
  <c r="AY624" i="1"/>
  <c r="BA624" i="1" s="1"/>
  <c r="BC624" i="1" s="1"/>
  <c r="AY546" i="1"/>
  <c r="BA546" i="1" s="1"/>
  <c r="AY640" i="1"/>
  <c r="BA640" i="1" s="1"/>
  <c r="BM420" i="1"/>
  <c r="BO420" i="1" s="1"/>
  <c r="BP420" i="1" s="1"/>
  <c r="BM328" i="1"/>
  <c r="BO328" i="1" s="1"/>
  <c r="BP328" i="1" s="1"/>
  <c r="BM534" i="1"/>
  <c r="BO534" i="1" s="1"/>
  <c r="BP534" i="1" s="1"/>
  <c r="BD83" i="1"/>
  <c r="BS83" i="1" s="1"/>
  <c r="BK544" i="1"/>
  <c r="BL43" i="1"/>
  <c r="BK101" i="1"/>
  <c r="BM101" i="1" s="1"/>
  <c r="BO101" i="1" s="1"/>
  <c r="BD279" i="1"/>
  <c r="BS279" i="1" s="1"/>
  <c r="BL281" i="1"/>
  <c r="BD359" i="1"/>
  <c r="BS359" i="1" s="1"/>
  <c r="BD96" i="1"/>
  <c r="BD591" i="1"/>
  <c r="BS591" i="1" s="1"/>
  <c r="BK98" i="1"/>
  <c r="BD40" i="1"/>
  <c r="BK594" i="1"/>
  <c r="BK494" i="1"/>
  <c r="BD493" i="1"/>
  <c r="BS493" i="1" s="1"/>
  <c r="BU441" i="1"/>
  <c r="AZ335" i="1"/>
  <c r="BL648" i="1"/>
  <c r="BM648" i="1" s="1"/>
  <c r="BO648" i="1" s="1"/>
  <c r="AZ542" i="1"/>
  <c r="BL330" i="1"/>
  <c r="AZ645" i="1"/>
  <c r="BL491" i="1"/>
  <c r="AZ332" i="1"/>
  <c r="BD138" i="1"/>
  <c r="BS138" i="1" s="1"/>
  <c r="BU323" i="1"/>
  <c r="BU153" i="1"/>
  <c r="BM483" i="1"/>
  <c r="BO483" i="1" s="1"/>
  <c r="BP483" i="1" s="1"/>
  <c r="AY48" i="1"/>
  <c r="BA48" i="1" s="1"/>
  <c r="AY293" i="1"/>
  <c r="BA293" i="1" s="1"/>
  <c r="BC293" i="1" s="1"/>
  <c r="BT293" i="1" s="1"/>
  <c r="AY321" i="1"/>
  <c r="BA321" i="1" s="1"/>
  <c r="AY105" i="1"/>
  <c r="BA105" i="1" s="1"/>
  <c r="BC105" i="1" s="1"/>
  <c r="BT105" i="1" s="1"/>
  <c r="AY405" i="1"/>
  <c r="BA405" i="1" s="1"/>
  <c r="BC405" i="1" s="1"/>
  <c r="BT405" i="1" s="1"/>
  <c r="BM395" i="1"/>
  <c r="BO395" i="1" s="1"/>
  <c r="BP395" i="1" s="1"/>
  <c r="BQ395" i="1" s="1"/>
  <c r="AY134" i="1"/>
  <c r="BA134" i="1" s="1"/>
  <c r="BC134" i="1" s="1"/>
  <c r="BT134" i="1" s="1"/>
  <c r="AY415" i="1"/>
  <c r="BA415" i="1" s="1"/>
  <c r="BC415" i="1" s="1"/>
  <c r="BT415" i="1" s="1"/>
  <c r="AY786" i="1"/>
  <c r="BA786" i="1" s="1"/>
  <c r="BC786" i="1" s="1"/>
  <c r="BT786" i="1" s="1"/>
  <c r="AY146" i="1"/>
  <c r="BA146" i="1" s="1"/>
  <c r="BM722" i="1"/>
  <c r="BO722" i="1" s="1"/>
  <c r="BP722" i="1" s="1"/>
  <c r="BK492" i="1"/>
  <c r="BM492" i="1" s="1"/>
  <c r="BO492" i="1" s="1"/>
  <c r="BP492" i="1" s="1"/>
  <c r="BK490" i="1"/>
  <c r="BU157" i="1"/>
  <c r="AY356" i="1"/>
  <c r="BA356" i="1" s="1"/>
  <c r="BC356" i="1" s="1"/>
  <c r="BT356" i="1" s="1"/>
  <c r="BM299" i="1"/>
  <c r="BO299" i="1" s="1"/>
  <c r="BP299" i="1" s="1"/>
  <c r="BQ299" i="1" s="1"/>
  <c r="BR299" i="1" s="1"/>
  <c r="BU299" i="1" s="1"/>
  <c r="AY781" i="1"/>
  <c r="BA781" i="1" s="1"/>
  <c r="BC781" i="1" s="1"/>
  <c r="BT781" i="1" s="1"/>
  <c r="AY583" i="1"/>
  <c r="BA583" i="1" s="1"/>
  <c r="BC583" i="1" s="1"/>
  <c r="BT583" i="1" s="1"/>
  <c r="AY408" i="1"/>
  <c r="BA408" i="1" s="1"/>
  <c r="BC408" i="1" s="1"/>
  <c r="BT408" i="1" s="1"/>
  <c r="BM762" i="1"/>
  <c r="BO762" i="1" s="1"/>
  <c r="BP762" i="1" s="1"/>
  <c r="BQ762" i="1" s="1"/>
  <c r="BR762" i="1" s="1"/>
  <c r="BU762" i="1" s="1"/>
  <c r="AY62" i="1"/>
  <c r="BA62" i="1" s="1"/>
  <c r="BM319" i="1"/>
  <c r="BO319" i="1" s="1"/>
  <c r="BP319" i="1" s="1"/>
  <c r="BQ319" i="1" s="1"/>
  <c r="AY572" i="1"/>
  <c r="BA572" i="1" s="1"/>
  <c r="BC572" i="1" s="1"/>
  <c r="BT572" i="1" s="1"/>
  <c r="BM713" i="1"/>
  <c r="BO713" i="1" s="1"/>
  <c r="BP713" i="1" s="1"/>
  <c r="AY463" i="1"/>
  <c r="BA463" i="1" s="1"/>
  <c r="AY188" i="1"/>
  <c r="BA188" i="1" s="1"/>
  <c r="AY662" i="1"/>
  <c r="BA662" i="1" s="1"/>
  <c r="BC662" i="1" s="1"/>
  <c r="BT662" i="1" s="1"/>
  <c r="BM379" i="1"/>
  <c r="BO379" i="1" s="1"/>
  <c r="BP379" i="1" s="1"/>
  <c r="BQ379" i="1" s="1"/>
  <c r="BR379" i="1" s="1"/>
  <c r="BU379" i="1" s="1"/>
  <c r="BM144" i="1"/>
  <c r="BO144" i="1" s="1"/>
  <c r="BP144" i="1" s="1"/>
  <c r="BU325" i="1"/>
  <c r="BU320" i="1"/>
  <c r="BM235" i="1"/>
  <c r="BO235" i="1" s="1"/>
  <c r="BP235" i="1" s="1"/>
  <c r="BQ235" i="1" s="1"/>
  <c r="BR235" i="1" s="1"/>
  <c r="BU235" i="1" s="1"/>
  <c r="BU139" i="1"/>
  <c r="AY525" i="1"/>
  <c r="BA525" i="1" s="1"/>
  <c r="AY199" i="1"/>
  <c r="BA199" i="1" s="1"/>
  <c r="BC199" i="1" s="1"/>
  <c r="BT199" i="1" s="1"/>
  <c r="AY365" i="1"/>
  <c r="BA365" i="1" s="1"/>
  <c r="AY438" i="1"/>
  <c r="BA438" i="1" s="1"/>
  <c r="AY595" i="1"/>
  <c r="BA595" i="1" s="1"/>
  <c r="BC595" i="1" s="1"/>
  <c r="BT595" i="1" s="1"/>
  <c r="BM122" i="1"/>
  <c r="BO122" i="1" s="1"/>
  <c r="BP122" i="1" s="1"/>
  <c r="AY502" i="1"/>
  <c r="BA502" i="1" s="1"/>
  <c r="BC502" i="1" s="1"/>
  <c r="BT502" i="1" s="1"/>
  <c r="AY353" i="1"/>
  <c r="BA353" i="1" s="1"/>
  <c r="BC353" i="1" s="1"/>
  <c r="BT353" i="1" s="1"/>
  <c r="BM587" i="1"/>
  <c r="BO587" i="1" s="1"/>
  <c r="BP587" i="1" s="1"/>
  <c r="BS712" i="1"/>
  <c r="AY657" i="1"/>
  <c r="BA657" i="1" s="1"/>
  <c r="BM527" i="1"/>
  <c r="BO527" i="1" s="1"/>
  <c r="BP527" i="1" s="1"/>
  <c r="AY629" i="1"/>
  <c r="BA629" i="1" s="1"/>
  <c r="BQ156" i="1"/>
  <c r="AY538" i="1"/>
  <c r="BA538" i="1" s="1"/>
  <c r="BM295" i="1"/>
  <c r="BO295" i="1" s="1"/>
  <c r="BP295" i="1" s="1"/>
  <c r="AY354" i="1"/>
  <c r="BA354" i="1" s="1"/>
  <c r="BC354" i="1" s="1"/>
  <c r="BT354" i="1" s="1"/>
  <c r="BM767" i="1"/>
  <c r="BO767" i="1" s="1"/>
  <c r="BP767" i="1" s="1"/>
  <c r="BQ767" i="1" s="1"/>
  <c r="BR767" i="1" s="1"/>
  <c r="BU767" i="1" s="1"/>
  <c r="AY197" i="1"/>
  <c r="BA197" i="1" s="1"/>
  <c r="BM128" i="1"/>
  <c r="BO128" i="1" s="1"/>
  <c r="BP128" i="1" s="1"/>
  <c r="BQ128" i="1" s="1"/>
  <c r="BM28" i="1"/>
  <c r="BO28" i="1" s="1"/>
  <c r="BP28" i="1" s="1"/>
  <c r="AY601" i="1"/>
  <c r="BA601" i="1" s="1"/>
  <c r="BM668" i="1"/>
  <c r="BO668" i="1" s="1"/>
  <c r="BP668" i="1" s="1"/>
  <c r="BQ668" i="1" s="1"/>
  <c r="BR668" i="1" s="1"/>
  <c r="BU668" i="1" s="1"/>
  <c r="AY458" i="1"/>
  <c r="BA458" i="1" s="1"/>
  <c r="AY172" i="1"/>
  <c r="BA172" i="1" s="1"/>
  <c r="BC172" i="1" s="1"/>
  <c r="BT172" i="1" s="1"/>
  <c r="AY766" i="1"/>
  <c r="BA766" i="1" s="1"/>
  <c r="BC766" i="1" s="1"/>
  <c r="BT766" i="1" s="1"/>
  <c r="AY36" i="1"/>
  <c r="BA36" i="1" s="1"/>
  <c r="BM498" i="1"/>
  <c r="BO498" i="1" s="1"/>
  <c r="BP498" i="1" s="1"/>
  <c r="BS721" i="1"/>
  <c r="BU721" i="1"/>
  <c r="BS350" i="1"/>
  <c r="BU350" i="1"/>
  <c r="BD358" i="1"/>
  <c r="BS358" i="1" s="1"/>
  <c r="AZ358" i="1"/>
  <c r="BL473" i="1"/>
  <c r="BK473" i="1"/>
  <c r="BL475" i="1"/>
  <c r="BM475" i="1" s="1"/>
  <c r="BO475" i="1" s="1"/>
  <c r="BP475" i="1" s="1"/>
  <c r="BQ475" i="1" s="1"/>
  <c r="BR475" i="1" s="1"/>
  <c r="BU475" i="1" s="1"/>
  <c r="BL45" i="1"/>
  <c r="BK45" i="1"/>
  <c r="BL375" i="1"/>
  <c r="AZ445" i="1"/>
  <c r="BD445" i="1"/>
  <c r="BS445" i="1" s="1"/>
  <c r="BK351" i="1"/>
  <c r="BL351" i="1"/>
  <c r="BK352" i="1"/>
  <c r="BL352" i="1"/>
  <c r="BD546" i="1"/>
  <c r="BS546" i="1" s="1"/>
  <c r="AZ546" i="1"/>
  <c r="BS621" i="1"/>
  <c r="BU621" i="1"/>
  <c r="BC765" i="1"/>
  <c r="BT765" i="1" s="1"/>
  <c r="BS577" i="1"/>
  <c r="BU630" i="1"/>
  <c r="AY505" i="1"/>
  <c r="BA505" i="1" s="1"/>
  <c r="BC505" i="1" s="1"/>
  <c r="BT505" i="1" s="1"/>
  <c r="AY205" i="1"/>
  <c r="BA205" i="1" s="1"/>
  <c r="BC205" i="1" s="1"/>
  <c r="BT205" i="1" s="1"/>
  <c r="BM408" i="1"/>
  <c r="BO408" i="1" s="1"/>
  <c r="BP408" i="1" s="1"/>
  <c r="BQ408" i="1" s="1"/>
  <c r="BS746" i="1"/>
  <c r="BS42" i="1"/>
  <c r="BU42" i="1"/>
  <c r="BS52" i="1"/>
  <c r="BU52" i="1"/>
  <c r="BS272" i="1"/>
  <c r="BU272" i="1"/>
  <c r="BU554" i="1"/>
  <c r="AY464" i="1"/>
  <c r="BA464" i="1" s="1"/>
  <c r="BC464" i="1" s="1"/>
  <c r="BT464" i="1" s="1"/>
  <c r="BM190" i="1"/>
  <c r="BO190" i="1" s="1"/>
  <c r="BP190" i="1" s="1"/>
  <c r="BC801" i="1"/>
  <c r="BT801" i="1" s="1"/>
  <c r="AY226" i="1"/>
  <c r="BA226" i="1" s="1"/>
  <c r="BC226" i="1" s="1"/>
  <c r="BT226" i="1" s="1"/>
  <c r="AY602" i="1"/>
  <c r="BA602" i="1" s="1"/>
  <c r="AY513" i="1"/>
  <c r="BA513" i="1" s="1"/>
  <c r="BC513" i="1" s="1"/>
  <c r="BT513" i="1" s="1"/>
  <c r="BM508" i="1"/>
  <c r="BO508" i="1" s="1"/>
  <c r="BP508" i="1" s="1"/>
  <c r="AY619" i="1"/>
  <c r="BA619" i="1" s="1"/>
  <c r="BC619" i="1" s="1"/>
  <c r="AY194" i="1"/>
  <c r="BA194" i="1" s="1"/>
  <c r="BM160" i="1"/>
  <c r="BO160" i="1" s="1"/>
  <c r="BS160" i="1" s="1"/>
  <c r="BM206" i="1"/>
  <c r="BO206" i="1" s="1"/>
  <c r="BP206" i="1" s="1"/>
  <c r="BQ206" i="1" s="1"/>
  <c r="BR206" i="1" s="1"/>
  <c r="BU206" i="1" s="1"/>
  <c r="BM44" i="1"/>
  <c r="BO44" i="1" s="1"/>
  <c r="BP44" i="1" s="1"/>
  <c r="BM305" i="1"/>
  <c r="BO305" i="1" s="1"/>
  <c r="BP305" i="1" s="1"/>
  <c r="BQ305" i="1" s="1"/>
  <c r="AY421" i="1"/>
  <c r="BA421" i="1" s="1"/>
  <c r="BC421" i="1" s="1"/>
  <c r="BT421" i="1" s="1"/>
  <c r="BM514" i="1"/>
  <c r="BO514" i="1" s="1"/>
  <c r="BP514" i="1" s="1"/>
  <c r="BQ514" i="1" s="1"/>
  <c r="AY785" i="1"/>
  <c r="BA785" i="1" s="1"/>
  <c r="BD70" i="1"/>
  <c r="BS70" i="1" s="1"/>
  <c r="BK836" i="1"/>
  <c r="BM836" i="1" s="1"/>
  <c r="BO836" i="1" s="1"/>
  <c r="BP836" i="1" s="1"/>
  <c r="BL356" i="1"/>
  <c r="BM356" i="1" s="1"/>
  <c r="BO356" i="1" s="1"/>
  <c r="BP356" i="1" s="1"/>
  <c r="BQ356" i="1" s="1"/>
  <c r="BR356" i="1" s="1"/>
  <c r="BU356" i="1" s="1"/>
  <c r="BK355" i="1"/>
  <c r="BM355" i="1" s="1"/>
  <c r="BO355" i="1" s="1"/>
  <c r="BP355" i="1" s="1"/>
  <c r="BL726" i="1"/>
  <c r="BD837" i="1"/>
  <c r="BS837" i="1" s="1"/>
  <c r="BK84" i="1"/>
  <c r="BM84" i="1" s="1"/>
  <c r="BO84" i="1" s="1"/>
  <c r="BP84" i="1" s="1"/>
  <c r="BL256" i="1"/>
  <c r="BL82" i="1"/>
  <c r="BK646" i="1"/>
  <c r="BM646" i="1" s="1"/>
  <c r="BO646" i="1" s="1"/>
  <c r="BP646" i="1" s="1"/>
  <c r="BL103" i="1"/>
  <c r="BD69" i="1"/>
  <c r="BU69" i="1" s="1"/>
  <c r="BB18" i="1"/>
  <c r="BB168" i="1"/>
  <c r="BB454" i="1"/>
  <c r="BB536" i="1"/>
  <c r="BB524" i="1"/>
  <c r="BB509" i="1"/>
  <c r="BB88" i="1"/>
  <c r="BB563" i="1"/>
  <c r="AY141" i="1"/>
  <c r="BA141" i="1" s="1"/>
  <c r="BC141" i="1" s="1"/>
  <c r="BT141" i="1" s="1"/>
  <c r="BM30" i="1"/>
  <c r="BO30" i="1" s="1"/>
  <c r="BP30" i="1" s="1"/>
  <c r="BQ30" i="1" s="1"/>
  <c r="AY61" i="1"/>
  <c r="BA61" i="1" s="1"/>
  <c r="BM553" i="1"/>
  <c r="BO553" i="1" s="1"/>
  <c r="BP553" i="1" s="1"/>
  <c r="BQ553" i="1" s="1"/>
  <c r="AY681" i="1"/>
  <c r="BA681" i="1" s="1"/>
  <c r="BM110" i="1"/>
  <c r="BO110" i="1" s="1"/>
  <c r="BS110" i="1" s="1"/>
  <c r="BU821" i="1"/>
  <c r="BS8" i="1"/>
  <c r="BQ342" i="1"/>
  <c r="BR342" i="1" s="1"/>
  <c r="BU342" i="1" s="1"/>
  <c r="BM521" i="1"/>
  <c r="BO521" i="1" s="1"/>
  <c r="BP521" i="1" s="1"/>
  <c r="BM760" i="1"/>
  <c r="BO760" i="1" s="1"/>
  <c r="BP760" i="1" s="1"/>
  <c r="BM671" i="1"/>
  <c r="BO671" i="1" s="1"/>
  <c r="BP671" i="1" s="1"/>
  <c r="AY142" i="1"/>
  <c r="BA142" i="1" s="1"/>
  <c r="BC287" i="1"/>
  <c r="BT287" i="1" s="1"/>
  <c r="AY81" i="1"/>
  <c r="BA81" i="1" s="1"/>
  <c r="BC81" i="1" s="1"/>
  <c r="BT81" i="1" s="1"/>
  <c r="AY129" i="1"/>
  <c r="BA129" i="1" s="1"/>
  <c r="BC129" i="1" s="1"/>
  <c r="BT129" i="1" s="1"/>
  <c r="BM443" i="1"/>
  <c r="BO443" i="1" s="1"/>
  <c r="BP443" i="1" s="1"/>
  <c r="AY5" i="1"/>
  <c r="BA5" i="1" s="1"/>
  <c r="AY683" i="1"/>
  <c r="BA683" i="1" s="1"/>
  <c r="BC683" i="1" s="1"/>
  <c r="BT683" i="1" s="1"/>
  <c r="AY223" i="1"/>
  <c r="BA223" i="1" s="1"/>
  <c r="BM41" i="1"/>
  <c r="BO41" i="1" s="1"/>
  <c r="BP41" i="1" s="1"/>
  <c r="BM458" i="1"/>
  <c r="BO458" i="1" s="1"/>
  <c r="BP458" i="1" s="1"/>
  <c r="BQ458" i="1" s="1"/>
  <c r="BM577" i="1"/>
  <c r="BO577" i="1" s="1"/>
  <c r="BP577" i="1" s="1"/>
  <c r="BQ577" i="1" s="1"/>
  <c r="AY474" i="1"/>
  <c r="BA474" i="1" s="1"/>
  <c r="BC474" i="1" s="1"/>
  <c r="BT474" i="1" s="1"/>
  <c r="AY695" i="1"/>
  <c r="BA695" i="1" s="1"/>
  <c r="BM728" i="1"/>
  <c r="BO728" i="1" s="1"/>
  <c r="BP728" i="1" s="1"/>
  <c r="AY612" i="1"/>
  <c r="BA612" i="1" s="1"/>
  <c r="BC612" i="1" s="1"/>
  <c r="BT612" i="1" s="1"/>
  <c r="AY768" i="1"/>
  <c r="BA768" i="1" s="1"/>
  <c r="AY289" i="1"/>
  <c r="BA289" i="1" s="1"/>
  <c r="BC379" i="1"/>
  <c r="BT379" i="1" s="1"/>
  <c r="BM11" i="1"/>
  <c r="BO11" i="1" s="1"/>
  <c r="BP11" i="1" s="1"/>
  <c r="BM402" i="1"/>
  <c r="BO402" i="1" s="1"/>
  <c r="BP402" i="1" s="1"/>
  <c r="BM731" i="1"/>
  <c r="BO731" i="1" s="1"/>
  <c r="BP731" i="1" s="1"/>
  <c r="BQ731" i="1" s="1"/>
  <c r="BR731" i="1" s="1"/>
  <c r="BU731" i="1" s="1"/>
  <c r="AY124" i="1"/>
  <c r="BA124" i="1" s="1"/>
  <c r="AY581" i="1"/>
  <c r="BA581" i="1" s="1"/>
  <c r="BC581" i="1" s="1"/>
  <c r="BT581" i="1" s="1"/>
  <c r="AY158" i="1"/>
  <c r="BA158" i="1" s="1"/>
  <c r="BC158" i="1" s="1"/>
  <c r="BT158" i="1" s="1"/>
  <c r="AY800" i="1"/>
  <c r="BA800" i="1" s="1"/>
  <c r="BC800" i="1" s="1"/>
  <c r="AY673" i="1"/>
  <c r="BA673" i="1" s="1"/>
  <c r="BC673" i="1" s="1"/>
  <c r="BT673" i="1" s="1"/>
  <c r="BU30" i="1"/>
  <c r="BU129" i="1"/>
  <c r="AY154" i="1"/>
  <c r="BA154" i="1" s="1"/>
  <c r="BC154" i="1" s="1"/>
  <c r="BT154" i="1" s="1"/>
  <c r="AY760" i="1"/>
  <c r="BA760" i="1" s="1"/>
  <c r="AY500" i="1"/>
  <c r="BA500" i="1" s="1"/>
  <c r="BC500" i="1" s="1"/>
  <c r="BT500" i="1" s="1"/>
  <c r="AY655" i="1"/>
  <c r="BA655" i="1" s="1"/>
  <c r="BC655" i="1" s="1"/>
  <c r="BT655" i="1" s="1"/>
  <c r="BM684" i="1"/>
  <c r="BO684" i="1" s="1"/>
  <c r="BP684" i="1" s="1"/>
  <c r="AY787" i="1"/>
  <c r="BA787" i="1" s="1"/>
  <c r="BC787" i="1" s="1"/>
  <c r="BT787" i="1" s="1"/>
  <c r="AY672" i="1"/>
  <c r="BA672" i="1" s="1"/>
  <c r="BM505" i="1"/>
  <c r="BO505" i="1" s="1"/>
  <c r="BP505" i="1" s="1"/>
  <c r="AY468" i="1"/>
  <c r="BA468" i="1" s="1"/>
  <c r="BM466" i="1"/>
  <c r="BO466" i="1" s="1"/>
  <c r="BP466" i="1" s="1"/>
  <c r="AY660" i="1"/>
  <c r="BA660" i="1" s="1"/>
  <c r="BC660" i="1" s="1"/>
  <c r="BT660" i="1" s="1"/>
  <c r="AY793" i="1"/>
  <c r="BA793" i="1" s="1"/>
  <c r="BM382" i="1"/>
  <c r="BO382" i="1" s="1"/>
  <c r="BP382" i="1" s="1"/>
  <c r="AY579" i="1"/>
  <c r="BA579" i="1" s="1"/>
  <c r="BC579" i="1" s="1"/>
  <c r="BT579" i="1" s="1"/>
  <c r="AY536" i="1"/>
  <c r="BA536" i="1" s="1"/>
  <c r="BM429" i="1"/>
  <c r="BO429" i="1" s="1"/>
  <c r="BP429" i="1" s="1"/>
  <c r="BQ429" i="1" s="1"/>
  <c r="BM357" i="1"/>
  <c r="BO357" i="1" s="1"/>
  <c r="BP357" i="1" s="1"/>
  <c r="BU588" i="1"/>
  <c r="BS749" i="1"/>
  <c r="BU515" i="1"/>
  <c r="BS515" i="1"/>
  <c r="BM278" i="1"/>
  <c r="BO278" i="1" s="1"/>
  <c r="BP278" i="1" s="1"/>
  <c r="BQ278" i="1" s="1"/>
  <c r="BM461" i="1"/>
  <c r="BO461" i="1" s="1"/>
  <c r="BP461" i="1" s="1"/>
  <c r="BS555" i="1"/>
  <c r="BU555" i="1"/>
  <c r="BS312" i="1"/>
  <c r="BU312" i="1"/>
  <c r="AY125" i="1"/>
  <c r="BA125" i="1" s="1"/>
  <c r="AY557" i="1"/>
  <c r="BA557" i="1" s="1"/>
  <c r="BC557" i="1" s="1"/>
  <c r="AY19" i="1"/>
  <c r="BA19" i="1" s="1"/>
  <c r="BC19" i="1" s="1"/>
  <c r="BT19" i="1" s="1"/>
  <c r="AY54" i="1"/>
  <c r="BA54" i="1" s="1"/>
  <c r="BM802" i="1"/>
  <c r="BO802" i="1" s="1"/>
  <c r="BP802" i="1" s="1"/>
  <c r="BQ802" i="1" s="1"/>
  <c r="BR802" i="1" s="1"/>
  <c r="BU802" i="1" s="1"/>
  <c r="BS531" i="1"/>
  <c r="BU531" i="1"/>
  <c r="BM139" i="1"/>
  <c r="BO139" i="1" s="1"/>
  <c r="BP139" i="1" s="1"/>
  <c r="BQ139" i="1" s="1"/>
  <c r="AY552" i="1"/>
  <c r="BA552" i="1" s="1"/>
  <c r="AY335" i="1"/>
  <c r="BA335" i="1" s="1"/>
  <c r="AY604" i="1"/>
  <c r="BA604" i="1" s="1"/>
  <c r="BU819" i="1"/>
  <c r="BS819" i="1"/>
  <c r="AY235" i="1"/>
  <c r="BA235" i="1" s="1"/>
  <c r="BC235" i="1" s="1"/>
  <c r="BT235" i="1" s="1"/>
  <c r="BM89" i="1"/>
  <c r="BO89" i="1" s="1"/>
  <c r="BP89" i="1" s="1"/>
  <c r="BS462" i="1"/>
  <c r="BU132" i="1"/>
  <c r="BS132" i="1"/>
  <c r="BS244" i="1"/>
  <c r="BC610" i="1"/>
  <c r="BT610" i="1" s="1"/>
  <c r="AY164" i="1"/>
  <c r="BA164" i="1" s="1"/>
  <c r="BC164" i="1" s="1"/>
  <c r="BT164" i="1" s="1"/>
  <c r="BM120" i="1"/>
  <c r="BO120" i="1" s="1"/>
  <c r="BP120" i="1" s="1"/>
  <c r="AY706" i="1"/>
  <c r="BA706" i="1" s="1"/>
  <c r="BC706" i="1" s="1"/>
  <c r="BT706" i="1" s="1"/>
  <c r="AY231" i="1"/>
  <c r="BA231" i="1" s="1"/>
  <c r="AY239" i="1"/>
  <c r="BA239" i="1" s="1"/>
  <c r="BC239" i="1" s="1"/>
  <c r="BT239" i="1" s="1"/>
  <c r="AY169" i="1"/>
  <c r="BA169" i="1" s="1"/>
  <c r="BC169" i="1" s="1"/>
  <c r="BT169" i="1" s="1"/>
  <c r="AY352" i="1"/>
  <c r="BA352" i="1" s="1"/>
  <c r="BC352" i="1" s="1"/>
  <c r="BT352" i="1" s="1"/>
  <c r="BM454" i="1"/>
  <c r="BO454" i="1" s="1"/>
  <c r="BP454" i="1" s="1"/>
  <c r="BQ454" i="1" s="1"/>
  <c r="BR454" i="1" s="1"/>
  <c r="BU454" i="1" s="1"/>
  <c r="BS305" i="1"/>
  <c r="AY109" i="1"/>
  <c r="BA109" i="1" s="1"/>
  <c r="BC109" i="1" s="1"/>
  <c r="BC613" i="1"/>
  <c r="BT613" i="1" s="1"/>
  <c r="AY725" i="1"/>
  <c r="BA725" i="1" s="1"/>
  <c r="AY156" i="1"/>
  <c r="BA156" i="1" s="1"/>
  <c r="BC156" i="1" s="1"/>
  <c r="BT156" i="1" s="1"/>
  <c r="AY459" i="1"/>
  <c r="BA459" i="1" s="1"/>
  <c r="BC459" i="1" s="1"/>
  <c r="BT459" i="1" s="1"/>
  <c r="AY712" i="1"/>
  <c r="BA712" i="1" s="1"/>
  <c r="BC712" i="1" s="1"/>
  <c r="BT712" i="1" s="1"/>
  <c r="BM310" i="1"/>
  <c r="BO310" i="1" s="1"/>
  <c r="BP310" i="1" s="1"/>
  <c r="AY122" i="1"/>
  <c r="BA122" i="1" s="1"/>
  <c r="AY176" i="1"/>
  <c r="BA176" i="1" s="1"/>
  <c r="BC176" i="1" s="1"/>
  <c r="BT176" i="1" s="1"/>
  <c r="BM180" i="1"/>
  <c r="BO180" i="1" s="1"/>
  <c r="BP180" i="1" s="1"/>
  <c r="BM204" i="1"/>
  <c r="BO204" i="1" s="1"/>
  <c r="BP204" i="1" s="1"/>
  <c r="BQ204" i="1" s="1"/>
  <c r="BM497" i="1"/>
  <c r="BO497" i="1" s="1"/>
  <c r="BP497" i="1" s="1"/>
  <c r="AY266" i="1"/>
  <c r="BA266" i="1" s="1"/>
  <c r="AY618" i="1"/>
  <c r="BA618" i="1" s="1"/>
  <c r="BC618" i="1" s="1"/>
  <c r="BT618" i="1" s="1"/>
  <c r="AY816" i="1"/>
  <c r="BA816" i="1" s="1"/>
  <c r="BC816" i="1" s="1"/>
  <c r="BT816" i="1" s="1"/>
  <c r="BM751" i="1"/>
  <c r="BO751" i="1" s="1"/>
  <c r="BP751" i="1" s="1"/>
  <c r="BC665" i="1"/>
  <c r="BM337" i="1"/>
  <c r="BO337" i="1" s="1"/>
  <c r="BP337" i="1" s="1"/>
  <c r="AY795" i="1"/>
  <c r="BA795" i="1" s="1"/>
  <c r="BC795" i="1" s="1"/>
  <c r="BT795" i="1" s="1"/>
  <c r="BM349" i="1"/>
  <c r="BO349" i="1" s="1"/>
  <c r="BP349" i="1" s="1"/>
  <c r="BQ349" i="1" s="1"/>
  <c r="AY666" i="1"/>
  <c r="BA666" i="1" s="1"/>
  <c r="BC666" i="1" s="1"/>
  <c r="BT666" i="1" s="1"/>
  <c r="AY804" i="1"/>
  <c r="BA804" i="1" s="1"/>
  <c r="BC804" i="1" s="1"/>
  <c r="BT804" i="1" s="1"/>
  <c r="AY431" i="1"/>
  <c r="BA431" i="1" s="1"/>
  <c r="BC431" i="1" s="1"/>
  <c r="BT431" i="1" s="1"/>
  <c r="AY4" i="1"/>
  <c r="BA4" i="1" s="1"/>
  <c r="BC4" i="1" s="1"/>
  <c r="AY491" i="1"/>
  <c r="BA491" i="1" s="1"/>
  <c r="BC491" i="1" s="1"/>
  <c r="BT491" i="1" s="1"/>
  <c r="AY102" i="1"/>
  <c r="BA102" i="1" s="1"/>
  <c r="BC102" i="1" s="1"/>
  <c r="BT102" i="1" s="1"/>
  <c r="AY515" i="1"/>
  <c r="BA515" i="1" s="1"/>
  <c r="BM231" i="1"/>
  <c r="BO231" i="1" s="1"/>
  <c r="BP231" i="1" s="1"/>
  <c r="BQ524" i="1"/>
  <c r="BR524" i="1" s="1"/>
  <c r="BU524" i="1" s="1"/>
  <c r="BM14" i="1"/>
  <c r="BO14" i="1" s="1"/>
  <c r="BP14" i="1" s="1"/>
  <c r="BM20" i="1"/>
  <c r="BO20" i="1" s="1"/>
  <c r="BP20" i="1" s="1"/>
  <c r="AY160" i="1"/>
  <c r="BA160" i="1" s="1"/>
  <c r="BC160" i="1" s="1"/>
  <c r="BT160" i="1" s="1"/>
  <c r="BM489" i="1"/>
  <c r="BO489" i="1" s="1"/>
  <c r="BP489" i="1" s="1"/>
  <c r="AY720" i="1"/>
  <c r="BA720" i="1" s="1"/>
  <c r="BC720" i="1" s="1"/>
  <c r="AY504" i="1"/>
  <c r="BA504" i="1" s="1"/>
  <c r="BC504" i="1" s="1"/>
  <c r="BT504" i="1" s="1"/>
  <c r="AY218" i="1"/>
  <c r="BA218" i="1" s="1"/>
  <c r="BC218" i="1" s="1"/>
  <c r="BT218" i="1" s="1"/>
  <c r="AY301" i="1"/>
  <c r="BA301" i="1" s="1"/>
  <c r="BC301" i="1" s="1"/>
  <c r="BT301" i="1" s="1"/>
  <c r="AY838" i="1"/>
  <c r="BA838" i="1" s="1"/>
  <c r="BC838" i="1" s="1"/>
  <c r="BT838" i="1" s="1"/>
  <c r="AY667" i="1"/>
  <c r="BA667" i="1" s="1"/>
  <c r="BC667" i="1" s="1"/>
  <c r="BT667" i="1" s="1"/>
  <c r="BM656" i="1"/>
  <c r="BO656" i="1" s="1"/>
  <c r="BP656" i="1" s="1"/>
  <c r="BQ656" i="1" s="1"/>
  <c r="BR656" i="1" s="1"/>
  <c r="BU656" i="1" s="1"/>
  <c r="AY332" i="1"/>
  <c r="BA332" i="1" s="1"/>
  <c r="BC332" i="1" s="1"/>
  <c r="BT332" i="1" s="1"/>
  <c r="AY186" i="1"/>
  <c r="BA186" i="1" s="1"/>
  <c r="AY262" i="1"/>
  <c r="BA262" i="1" s="1"/>
  <c r="AY574" i="1"/>
  <c r="BA574" i="1" s="1"/>
  <c r="AY51" i="1"/>
  <c r="BA51" i="1" s="1"/>
  <c r="AY366" i="1"/>
  <c r="BA366" i="1" s="1"/>
  <c r="BC366" i="1" s="1"/>
  <c r="BT366" i="1" s="1"/>
  <c r="AY291" i="1"/>
  <c r="BA291" i="1" s="1"/>
  <c r="BC291" i="1" s="1"/>
  <c r="BT291" i="1" s="1"/>
  <c r="AY292" i="1"/>
  <c r="BA292" i="1" s="1"/>
  <c r="AY444" i="1"/>
  <c r="BA444" i="1" s="1"/>
  <c r="BC444" i="1" s="1"/>
  <c r="BT444" i="1" s="1"/>
  <c r="AY70" i="1"/>
  <c r="BA70" i="1" s="1"/>
  <c r="BM752" i="1"/>
  <c r="BO752" i="1" s="1"/>
  <c r="BP752" i="1" s="1"/>
  <c r="BM789" i="1"/>
  <c r="BO789" i="1" s="1"/>
  <c r="BP789" i="1" s="1"/>
  <c r="BQ789" i="1" s="1"/>
  <c r="BR789" i="1" s="1"/>
  <c r="BU789" i="1" s="1"/>
  <c r="AY715" i="1"/>
  <c r="BA715" i="1" s="1"/>
  <c r="BC715" i="1" s="1"/>
  <c r="BT715" i="1" s="1"/>
  <c r="AY633" i="1"/>
  <c r="BA633" i="1" s="1"/>
  <c r="BC633" i="1" s="1"/>
  <c r="BT633" i="1" s="1"/>
  <c r="BM705" i="1"/>
  <c r="BO705" i="1" s="1"/>
  <c r="BP705" i="1" s="1"/>
  <c r="BM580" i="1"/>
  <c r="BO580" i="1" s="1"/>
  <c r="BP580" i="1" s="1"/>
  <c r="BQ580" i="1" s="1"/>
  <c r="BM166" i="1"/>
  <c r="BO166" i="1" s="1"/>
  <c r="BP166" i="1" s="1"/>
  <c r="AY723" i="1"/>
  <c r="BA723" i="1" s="1"/>
  <c r="AY622" i="1"/>
  <c r="BA622" i="1" s="1"/>
  <c r="BC622" i="1" s="1"/>
  <c r="BT622" i="1" s="1"/>
  <c r="AY284" i="1"/>
  <c r="BA284" i="1" s="1"/>
  <c r="BC284" i="1" s="1"/>
  <c r="BT284" i="1" s="1"/>
  <c r="AY193" i="1"/>
  <c r="BA193" i="1" s="1"/>
  <c r="AY35" i="1"/>
  <c r="BA35" i="1" s="1"/>
  <c r="BC35" i="1" s="1"/>
  <c r="AY78" i="1"/>
  <c r="BA78" i="1" s="1"/>
  <c r="BC78" i="1" s="1"/>
  <c r="BT78" i="1" s="1"/>
  <c r="AY191" i="1"/>
  <c r="BA191" i="1" s="1"/>
  <c r="BC191" i="1" s="1"/>
  <c r="BT191" i="1" s="1"/>
  <c r="BB780" i="1"/>
  <c r="BB148" i="1"/>
  <c r="BB507" i="1"/>
  <c r="BB421" i="1"/>
  <c r="BB800" i="1"/>
  <c r="BB627" i="1"/>
  <c r="BB781" i="1"/>
  <c r="BB383" i="1"/>
  <c r="BB386" i="1"/>
  <c r="BB559" i="1"/>
  <c r="BB511" i="1"/>
  <c r="BB285" i="1"/>
  <c r="BB55" i="1"/>
  <c r="BB814" i="1"/>
  <c r="AY445" i="1"/>
  <c r="BA445" i="1" s="1"/>
  <c r="AY111" i="1"/>
  <c r="BA111" i="1" s="1"/>
  <c r="BC111" i="1" s="1"/>
  <c r="BT111" i="1" s="1"/>
  <c r="AY790" i="1"/>
  <c r="BA790" i="1" s="1"/>
  <c r="AY531" i="1"/>
  <c r="BA531" i="1" s="1"/>
  <c r="BC531" i="1" s="1"/>
  <c r="BT531" i="1" s="1"/>
  <c r="BM603" i="1"/>
  <c r="BO603" i="1" s="1"/>
  <c r="BP603" i="1" s="1"/>
  <c r="AY339" i="1"/>
  <c r="BA339" i="1" s="1"/>
  <c r="BC339" i="1" s="1"/>
  <c r="BT339" i="1" s="1"/>
  <c r="AY751" i="1"/>
  <c r="BA751" i="1" s="1"/>
  <c r="AY153" i="1"/>
  <c r="BA153" i="1" s="1"/>
  <c r="BC153" i="1" s="1"/>
  <c r="BT153" i="1" s="1"/>
  <c r="AY395" i="1"/>
  <c r="BA395" i="1" s="1"/>
  <c r="BC395" i="1" s="1"/>
  <c r="BT395" i="1" s="1"/>
  <c r="AY460" i="1"/>
  <c r="BA460" i="1" s="1"/>
  <c r="BM268" i="1"/>
  <c r="BO268" i="1" s="1"/>
  <c r="BP268" i="1" s="1"/>
  <c r="BM546" i="1"/>
  <c r="BO546" i="1" s="1"/>
  <c r="BP546" i="1" s="1"/>
  <c r="AY796" i="1"/>
  <c r="BA796" i="1" s="1"/>
  <c r="BC796" i="1" s="1"/>
  <c r="BT796" i="1" s="1"/>
  <c r="AY65" i="1"/>
  <c r="BA65" i="1" s="1"/>
  <c r="BM9" i="1"/>
  <c r="BO9" i="1" s="1"/>
  <c r="BP9" i="1" s="1"/>
  <c r="BQ9" i="1" s="1"/>
  <c r="BR9" i="1" s="1"/>
  <c r="BU9" i="1" s="1"/>
  <c r="BM109" i="1"/>
  <c r="BO109" i="1" s="1"/>
  <c r="BP109" i="1" s="1"/>
  <c r="BQ109" i="1" s="1"/>
  <c r="BM390" i="1"/>
  <c r="BO390" i="1" s="1"/>
  <c r="BP390" i="1" s="1"/>
  <c r="BQ390" i="1" s="1"/>
  <c r="BM714" i="1"/>
  <c r="BO714" i="1" s="1"/>
  <c r="BP714" i="1" s="1"/>
  <c r="BQ714" i="1" s="1"/>
  <c r="BM68" i="1"/>
  <c r="BO68" i="1" s="1"/>
  <c r="BP68" i="1" s="1"/>
  <c r="AY817" i="1"/>
  <c r="BA817" i="1" s="1"/>
  <c r="BC817" i="1" s="1"/>
  <c r="BT817" i="1" s="1"/>
  <c r="BQ462" i="1"/>
  <c r="BU154" i="1"/>
  <c r="BM484" i="1"/>
  <c r="BO484" i="1" s="1"/>
  <c r="BP484" i="1" s="1"/>
  <c r="BQ484" i="1" s="1"/>
  <c r="BR484" i="1" s="1"/>
  <c r="BU484" i="1" s="1"/>
  <c r="AY271" i="1"/>
  <c r="BA271" i="1" s="1"/>
  <c r="BC271" i="1" s="1"/>
  <c r="BT271" i="1" s="1"/>
  <c r="AY118" i="1"/>
  <c r="BA118" i="1" s="1"/>
  <c r="AY286" i="1"/>
  <c r="BA286" i="1" s="1"/>
  <c r="AY343" i="1"/>
  <c r="BA343" i="1" s="1"/>
  <c r="BC343" i="1" s="1"/>
  <c r="BT343" i="1" s="1"/>
  <c r="AY470" i="1"/>
  <c r="BA470" i="1" s="1"/>
  <c r="BC470" i="1" s="1"/>
  <c r="BT470" i="1" s="1"/>
  <c r="AY691" i="1"/>
  <c r="BA691" i="1" s="1"/>
  <c r="BC691" i="1" s="1"/>
  <c r="BT691" i="1" s="1"/>
  <c r="AY490" i="1"/>
  <c r="BA490" i="1" s="1"/>
  <c r="BC490" i="1" s="1"/>
  <c r="BC341" i="1"/>
  <c r="BT341" i="1" s="1"/>
  <c r="AY426" i="1"/>
  <c r="BA426" i="1" s="1"/>
  <c r="BC426" i="1" s="1"/>
  <c r="BT426" i="1" s="1"/>
  <c r="AY272" i="1"/>
  <c r="BA272" i="1" s="1"/>
  <c r="BC272" i="1" s="1"/>
  <c r="BT272" i="1" s="1"/>
  <c r="AY22" i="1"/>
  <c r="BA22" i="1" s="1"/>
  <c r="BM322" i="1"/>
  <c r="BO322" i="1" s="1"/>
  <c r="BP322" i="1" s="1"/>
  <c r="BQ322" i="1" s="1"/>
  <c r="AY380" i="1"/>
  <c r="BA380" i="1" s="1"/>
  <c r="BC380" i="1" s="1"/>
  <c r="BT380" i="1" s="1"/>
  <c r="BM203" i="1"/>
  <c r="BO203" i="1" s="1"/>
  <c r="BP203" i="1" s="1"/>
  <c r="BQ203" i="1" s="1"/>
  <c r="BM703" i="1"/>
  <c r="BO703" i="1" s="1"/>
  <c r="BP703" i="1" s="1"/>
  <c r="BQ703" i="1" s="1"/>
  <c r="BR703" i="1" s="1"/>
  <c r="BU703" i="1" s="1"/>
  <c r="BM290" i="1"/>
  <c r="BO290" i="1" s="1"/>
  <c r="BP290" i="1" s="1"/>
  <c r="BQ290" i="1" s="1"/>
  <c r="BR290" i="1" s="1"/>
  <c r="BU290" i="1" s="1"/>
  <c r="AY573" i="1"/>
  <c r="BA573" i="1" s="1"/>
  <c r="BM740" i="1"/>
  <c r="BO740" i="1" s="1"/>
  <c r="BP740" i="1" s="1"/>
  <c r="BQ740" i="1" s="1"/>
  <c r="BR740" i="1" s="1"/>
  <c r="BU740" i="1" s="1"/>
  <c r="BM558" i="1"/>
  <c r="BO558" i="1" s="1"/>
  <c r="BP558" i="1" s="1"/>
  <c r="BM798" i="1"/>
  <c r="BO798" i="1" s="1"/>
  <c r="AY110" i="1"/>
  <c r="BA110" i="1" s="1"/>
  <c r="BC110" i="1" s="1"/>
  <c r="BT110" i="1" s="1"/>
  <c r="BM259" i="1"/>
  <c r="BO259" i="1" s="1"/>
  <c r="BP259" i="1" s="1"/>
  <c r="BM335" i="1"/>
  <c r="BO335" i="1" s="1"/>
  <c r="BP335" i="1" s="1"/>
  <c r="BM645" i="1"/>
  <c r="BO645" i="1" s="1"/>
  <c r="BP645" i="1" s="1"/>
  <c r="BQ645" i="1" s="1"/>
  <c r="BR645" i="1" s="1"/>
  <c r="BU645" i="1" s="1"/>
  <c r="BM25" i="1"/>
  <c r="BO25" i="1" s="1"/>
  <c r="BP25" i="1" s="1"/>
  <c r="BM364" i="1"/>
  <c r="BO364" i="1" s="1"/>
  <c r="BP364" i="1" s="1"/>
  <c r="BQ364" i="1" s="1"/>
  <c r="BR364" i="1" s="1"/>
  <c r="BU364" i="1" s="1"/>
  <c r="BU203" i="1"/>
  <c r="BM368" i="1"/>
  <c r="BO368" i="1" s="1"/>
  <c r="BP368" i="1" s="1"/>
  <c r="BQ368" i="1" s="1"/>
  <c r="BR368" i="1" s="1"/>
  <c r="BU368" i="1" s="1"/>
  <c r="BM34" i="1"/>
  <c r="BO34" i="1" s="1"/>
  <c r="BP34" i="1" s="1"/>
  <c r="BQ34" i="1" s="1"/>
  <c r="BR34" i="1" s="1"/>
  <c r="BU34" i="1" s="1"/>
  <c r="BU390" i="1"/>
  <c r="BM213" i="1"/>
  <c r="BO213" i="1" s="1"/>
  <c r="BP213" i="1" s="1"/>
  <c r="BQ213" i="1" s="1"/>
  <c r="BR213" i="1" s="1"/>
  <c r="BU213" i="1" s="1"/>
  <c r="BU204" i="1"/>
  <c r="BM38" i="1"/>
  <c r="BO38" i="1" s="1"/>
  <c r="BP38" i="1" s="1"/>
  <c r="BM164" i="1"/>
  <c r="BO164" i="1" s="1"/>
  <c r="BP164" i="1" s="1"/>
  <c r="BQ164" i="1" s="1"/>
  <c r="BR164" i="1" s="1"/>
  <c r="BU164" i="1" s="1"/>
  <c r="BS237" i="1"/>
  <c r="BM297" i="1"/>
  <c r="BO297" i="1" s="1"/>
  <c r="BP297" i="1" s="1"/>
  <c r="BQ297" i="1" s="1"/>
  <c r="BR297" i="1" s="1"/>
  <c r="BU297" i="1" s="1"/>
  <c r="BM250" i="1"/>
  <c r="BO250" i="1" s="1"/>
  <c r="BM661" i="1"/>
  <c r="BO661" i="1" s="1"/>
  <c r="BP661" i="1" s="1"/>
  <c r="BQ661" i="1" s="1"/>
  <c r="BR661" i="1" s="1"/>
  <c r="BU661" i="1" s="1"/>
  <c r="BM569" i="1"/>
  <c r="BO569" i="1" s="1"/>
  <c r="BP569" i="1" s="1"/>
  <c r="BQ569" i="1" s="1"/>
  <c r="BR569" i="1" s="1"/>
  <c r="BU569" i="1" s="1"/>
  <c r="BM245" i="1"/>
  <c r="BO245" i="1" s="1"/>
  <c r="BP245" i="1" s="1"/>
  <c r="BM670" i="1"/>
  <c r="BO670" i="1" s="1"/>
  <c r="BP670" i="1" s="1"/>
  <c r="BU244" i="1"/>
  <c r="BM207" i="1"/>
  <c r="BO207" i="1" s="1"/>
  <c r="BP207" i="1" s="1"/>
  <c r="BQ207" i="1" s="1"/>
  <c r="BR207" i="1" s="1"/>
  <c r="BU207" i="1" s="1"/>
  <c r="BM19" i="1"/>
  <c r="BO19" i="1" s="1"/>
  <c r="BP19" i="1" s="1"/>
  <c r="BQ19" i="1" s="1"/>
  <c r="BR19" i="1" s="1"/>
  <c r="BU19" i="1" s="1"/>
  <c r="BM427" i="1"/>
  <c r="BO427" i="1" s="1"/>
  <c r="BP427" i="1" s="1"/>
  <c r="BM311" i="1"/>
  <c r="BO311" i="1" s="1"/>
  <c r="BP311" i="1" s="1"/>
  <c r="BM700" i="1"/>
  <c r="BO700" i="1" s="1"/>
  <c r="BP700" i="1" s="1"/>
  <c r="BQ700" i="1" s="1"/>
  <c r="BR700" i="1" s="1"/>
  <c r="BU700" i="1" s="1"/>
  <c r="BM264" i="1"/>
  <c r="BO264" i="1" s="1"/>
  <c r="BP264" i="1" s="1"/>
  <c r="BM313" i="1"/>
  <c r="BO313" i="1" s="1"/>
  <c r="BP313" i="1" s="1"/>
  <c r="BS514" i="1"/>
  <c r="BM719" i="1"/>
  <c r="BO719" i="1" s="1"/>
  <c r="BP719" i="1" s="1"/>
  <c r="BM628" i="1"/>
  <c r="BO628" i="1" s="1"/>
  <c r="BP628" i="1" s="1"/>
  <c r="AY501" i="1"/>
  <c r="BA501" i="1" s="1"/>
  <c r="BM537" i="1"/>
  <c r="BO537" i="1" s="1"/>
  <c r="BP537" i="1" s="1"/>
  <c r="AY617" i="1"/>
  <c r="BA617" i="1" s="1"/>
  <c r="BC617" i="1" s="1"/>
  <c r="BT617" i="1" s="1"/>
  <c r="BM320" i="1"/>
  <c r="BO320" i="1" s="1"/>
  <c r="BP320" i="1" s="1"/>
  <c r="BQ320" i="1" s="1"/>
  <c r="BM125" i="1"/>
  <c r="BO125" i="1" s="1"/>
  <c r="BP125" i="1" s="1"/>
  <c r="BM602" i="1"/>
  <c r="BO602" i="1" s="1"/>
  <c r="BP602" i="1" s="1"/>
  <c r="BM130" i="1"/>
  <c r="BO130" i="1" s="1"/>
  <c r="BP130" i="1" s="1"/>
  <c r="AY488" i="1"/>
  <c r="BA488" i="1" s="1"/>
  <c r="BC488" i="1" s="1"/>
  <c r="BT488" i="1" s="1"/>
  <c r="BM504" i="1"/>
  <c r="BO504" i="1" s="1"/>
  <c r="BP504" i="1" s="1"/>
  <c r="BQ504" i="1" s="1"/>
  <c r="BM685" i="1"/>
  <c r="BO685" i="1" s="1"/>
  <c r="BP685" i="1" s="1"/>
  <c r="BU458" i="1"/>
  <c r="BU251" i="1"/>
  <c r="BS309" i="1"/>
  <c r="BT808" i="1"/>
  <c r="BC117" i="1"/>
  <c r="BU170" i="1"/>
  <c r="BM797" i="1"/>
  <c r="BO797" i="1" s="1"/>
  <c r="BP797" i="1" s="1"/>
  <c r="BQ797" i="1" s="1"/>
  <c r="BR797" i="1" s="1"/>
  <c r="BU797" i="1" s="1"/>
  <c r="AY351" i="1"/>
  <c r="BA351" i="1" s="1"/>
  <c r="BC351" i="1" s="1"/>
  <c r="BT351" i="1" s="1"/>
  <c r="AY334" i="1"/>
  <c r="BA334" i="1" s="1"/>
  <c r="BC334" i="1" s="1"/>
  <c r="BM371" i="1"/>
  <c r="BO371" i="1" s="1"/>
  <c r="BP371" i="1" s="1"/>
  <c r="AY21" i="1"/>
  <c r="BA21" i="1" s="1"/>
  <c r="BC21" i="1" s="1"/>
  <c r="BQ161" i="1"/>
  <c r="BR161" i="1" s="1"/>
  <c r="BU161" i="1" s="1"/>
  <c r="AY570" i="1"/>
  <c r="BA570" i="1" s="1"/>
  <c r="BC570" i="1" s="1"/>
  <c r="BT570" i="1" s="1"/>
  <c r="BC112" i="1"/>
  <c r="BT112" i="1" s="1"/>
  <c r="BS524" i="1"/>
  <c r="BC146" i="1"/>
  <c r="BT146" i="1" s="1"/>
  <c r="BQ8" i="1"/>
  <c r="BR8" i="1" s="1"/>
  <c r="BU8" i="1" s="1"/>
  <c r="AY42" i="1"/>
  <c r="BA42" i="1" s="1"/>
  <c r="BC42" i="1" s="1"/>
  <c r="BT42" i="1" s="1"/>
  <c r="AY15" i="1"/>
  <c r="BA15" i="1" s="1"/>
  <c r="BC15" i="1" s="1"/>
  <c r="BM509" i="1"/>
  <c r="BO509" i="1" s="1"/>
  <c r="BS509" i="1" s="1"/>
  <c r="BM455" i="1"/>
  <c r="BO455" i="1" s="1"/>
  <c r="BP455" i="1" s="1"/>
  <c r="BQ455" i="1" s="1"/>
  <c r="BM142" i="1"/>
  <c r="BO142" i="1" s="1"/>
  <c r="BP142" i="1" s="1"/>
  <c r="BM615" i="1"/>
  <c r="BO615" i="1" s="1"/>
  <c r="BP615" i="1" s="1"/>
  <c r="BQ615" i="1" s="1"/>
  <c r="BR615" i="1" s="1"/>
  <c r="BU615" i="1" s="1"/>
  <c r="BM79" i="1"/>
  <c r="BO79" i="1" s="1"/>
  <c r="BP79" i="1" s="1"/>
  <c r="BQ79" i="1" s="1"/>
  <c r="BR79" i="1" s="1"/>
  <c r="BU79" i="1" s="1"/>
  <c r="BM496" i="1"/>
  <c r="BO496" i="1" s="1"/>
  <c r="BM387" i="1"/>
  <c r="BO387" i="1" s="1"/>
  <c r="BP387" i="1" s="1"/>
  <c r="BM495" i="1"/>
  <c r="BO495" i="1" s="1"/>
  <c r="BP495" i="1" s="1"/>
  <c r="AY523" i="1"/>
  <c r="BA523" i="1" s="1"/>
  <c r="BC523" i="1" s="1"/>
  <c r="BM823" i="1"/>
  <c r="BO823" i="1" s="1"/>
  <c r="BP823" i="1" s="1"/>
  <c r="AY674" i="1"/>
  <c r="BA674" i="1" s="1"/>
  <c r="BC674" i="1" s="1"/>
  <c r="BT674" i="1" s="1"/>
  <c r="BM35" i="1"/>
  <c r="BO35" i="1" s="1"/>
  <c r="BP35" i="1" s="1"/>
  <c r="AY307" i="1"/>
  <c r="BA307" i="1" s="1"/>
  <c r="BC307" i="1" s="1"/>
  <c r="BT307" i="1" s="1"/>
  <c r="AY628" i="1"/>
  <c r="BA628" i="1" s="1"/>
  <c r="BC628" i="1" s="1"/>
  <c r="AY588" i="1"/>
  <c r="BA588" i="1" s="1"/>
  <c r="BC588" i="1" s="1"/>
  <c r="BT588" i="1" s="1"/>
  <c r="BM801" i="1"/>
  <c r="BO801" i="1" s="1"/>
  <c r="BP801" i="1" s="1"/>
  <c r="BQ801" i="1" s="1"/>
  <c r="BR801" i="1" s="1"/>
  <c r="BU801" i="1" s="1"/>
  <c r="BM119" i="1"/>
  <c r="BO119" i="1" s="1"/>
  <c r="BP119" i="1" s="1"/>
  <c r="BM650" i="1"/>
  <c r="BO650" i="1" s="1"/>
  <c r="BM480" i="1"/>
  <c r="BO480" i="1" s="1"/>
  <c r="BP480" i="1" s="1"/>
  <c r="BQ440" i="1"/>
  <c r="BC798" i="1"/>
  <c r="BT798" i="1" s="1"/>
  <c r="BU750" i="1"/>
  <c r="BM73" i="1"/>
  <c r="BO73" i="1" s="1"/>
  <c r="BP73" i="1" s="1"/>
  <c r="BM660" i="1"/>
  <c r="BO660" i="1" s="1"/>
  <c r="BP660" i="1" s="1"/>
  <c r="BQ660" i="1" s="1"/>
  <c r="BR660" i="1" s="1"/>
  <c r="BU660" i="1" s="1"/>
  <c r="AY661" i="1"/>
  <c r="BA661" i="1" s="1"/>
  <c r="BC661" i="1" s="1"/>
  <c r="BT661" i="1" s="1"/>
  <c r="BU319" i="1"/>
  <c r="BU252" i="1"/>
  <c r="BM536" i="1"/>
  <c r="BO536" i="1" s="1"/>
  <c r="BP536" i="1" s="1"/>
  <c r="BQ536" i="1" s="1"/>
  <c r="BR536" i="1" s="1"/>
  <c r="BU536" i="1" s="1"/>
  <c r="BS400" i="1"/>
  <c r="BM657" i="1"/>
  <c r="BO657" i="1" s="1"/>
  <c r="BP657" i="1" s="1"/>
  <c r="BM7" i="1"/>
  <c r="BO7" i="1" s="1"/>
  <c r="BP7" i="1" s="1"/>
  <c r="BQ7" i="1" s="1"/>
  <c r="BM400" i="1"/>
  <c r="BO400" i="1" s="1"/>
  <c r="BP400" i="1" s="1"/>
  <c r="BQ400" i="1" s="1"/>
  <c r="BM133" i="1"/>
  <c r="BO133" i="1" s="1"/>
  <c r="BC696" i="1"/>
  <c r="BT696" i="1" s="1"/>
  <c r="BM62" i="1"/>
  <c r="BO62" i="1" s="1"/>
  <c r="BP62" i="1" s="1"/>
  <c r="AY152" i="1"/>
  <c r="BA152" i="1" s="1"/>
  <c r="BC152" i="1" s="1"/>
  <c r="BT152" i="1" s="1"/>
  <c r="AY603" i="1"/>
  <c r="BA603" i="1" s="1"/>
  <c r="BC603" i="1" s="1"/>
  <c r="BT603" i="1" s="1"/>
  <c r="AY639" i="1"/>
  <c r="BA639" i="1" s="1"/>
  <c r="BM391" i="1"/>
  <c r="BO391" i="1" s="1"/>
  <c r="BP391" i="1" s="1"/>
  <c r="BQ391" i="1" s="1"/>
  <c r="BM639" i="1"/>
  <c r="BO639" i="1" s="1"/>
  <c r="BP639" i="1" s="1"/>
  <c r="BU318" i="1"/>
  <c r="AY253" i="1"/>
  <c r="BA253" i="1" s="1"/>
  <c r="BC253" i="1" s="1"/>
  <c r="BT253" i="1" s="1"/>
  <c r="BM808" i="1"/>
  <c r="BO808" i="1" s="1"/>
  <c r="BP808" i="1" s="1"/>
  <c r="BQ808" i="1" s="1"/>
  <c r="BR808" i="1" s="1"/>
  <c r="BU808" i="1" s="1"/>
  <c r="BM423" i="1"/>
  <c r="BO423" i="1" s="1"/>
  <c r="BP423" i="1" s="1"/>
  <c r="BQ423" i="1" s="1"/>
  <c r="BR423" i="1" s="1"/>
  <c r="BU423" i="1" s="1"/>
  <c r="AY759" i="1"/>
  <c r="BA759" i="1" s="1"/>
  <c r="BC759" i="1" s="1"/>
  <c r="AY679" i="1"/>
  <c r="BA679" i="1" s="1"/>
  <c r="BC679" i="1" s="1"/>
  <c r="BT679" i="1" s="1"/>
  <c r="BM812" i="1"/>
  <c r="BO812" i="1" s="1"/>
  <c r="BP812" i="1" s="1"/>
  <c r="BM768" i="1"/>
  <c r="BO768" i="1" s="1"/>
  <c r="BP768" i="1" s="1"/>
  <c r="BM93" i="1"/>
  <c r="BO93" i="1" s="1"/>
  <c r="BP93" i="1" s="1"/>
  <c r="BQ93" i="1" s="1"/>
  <c r="BR93" i="1" s="1"/>
  <c r="BU93" i="1" s="1"/>
  <c r="BM281" i="1"/>
  <c r="BO281" i="1" s="1"/>
  <c r="BP281" i="1" s="1"/>
  <c r="BQ281" i="1" s="1"/>
  <c r="BR281" i="1" s="1"/>
  <c r="BU281" i="1" s="1"/>
  <c r="BM147" i="1"/>
  <c r="BO147" i="1" s="1"/>
  <c r="BM135" i="1"/>
  <c r="BO135" i="1" s="1"/>
  <c r="BM361" i="1"/>
  <c r="BO361" i="1" s="1"/>
  <c r="BP361" i="1" s="1"/>
  <c r="BM605" i="1"/>
  <c r="BO605" i="1" s="1"/>
  <c r="BP605" i="1" s="1"/>
  <c r="BM600" i="1"/>
  <c r="BO600" i="1" s="1"/>
  <c r="BP600" i="1" s="1"/>
  <c r="BQ600" i="1" s="1"/>
  <c r="BR600" i="1" s="1"/>
  <c r="BU600" i="1" s="1"/>
  <c r="BM687" i="1"/>
  <c r="BO687" i="1" s="1"/>
  <c r="BP687" i="1" s="1"/>
  <c r="BM651" i="1"/>
  <c r="BO651" i="1" s="1"/>
  <c r="BP651" i="1" s="1"/>
  <c r="BQ651" i="1" s="1"/>
  <c r="BR651" i="1" s="1"/>
  <c r="BU651" i="1" s="1"/>
  <c r="BM399" i="1"/>
  <c r="BO399" i="1" s="1"/>
  <c r="BP399" i="1" s="1"/>
  <c r="BM117" i="1"/>
  <c r="BO117" i="1" s="1"/>
  <c r="BP117" i="1" s="1"/>
  <c r="BM60" i="1"/>
  <c r="BO60" i="1" s="1"/>
  <c r="BP60" i="1" s="1"/>
  <c r="BM510" i="1"/>
  <c r="BO510" i="1" s="1"/>
  <c r="BM189" i="1"/>
  <c r="BO189" i="1" s="1"/>
  <c r="BS189" i="1" s="1"/>
  <c r="BM707" i="1"/>
  <c r="BO707" i="1" s="1"/>
  <c r="BP707" i="1" s="1"/>
  <c r="BQ707" i="1" s="1"/>
  <c r="BR707" i="1" s="1"/>
  <c r="BU707" i="1" s="1"/>
  <c r="BM77" i="1"/>
  <c r="BO77" i="1" s="1"/>
  <c r="BP77" i="1" s="1"/>
  <c r="BM173" i="1"/>
  <c r="BO173" i="1" s="1"/>
  <c r="BP173" i="1" s="1"/>
  <c r="BQ173" i="1" s="1"/>
  <c r="BR173" i="1" s="1"/>
  <c r="BU173" i="1" s="1"/>
  <c r="BM788" i="1"/>
  <c r="BO788" i="1" s="1"/>
  <c r="BP788" i="1" s="1"/>
  <c r="BM174" i="1"/>
  <c r="BO174" i="1" s="1"/>
  <c r="BP174" i="1" s="1"/>
  <c r="BQ174" i="1" s="1"/>
  <c r="BR174" i="1" s="1"/>
  <c r="BU174" i="1" s="1"/>
  <c r="BM708" i="1"/>
  <c r="BO708" i="1" s="1"/>
  <c r="BM452" i="1"/>
  <c r="BO452" i="1" s="1"/>
  <c r="BP452" i="1" s="1"/>
  <c r="BQ452" i="1" s="1"/>
  <c r="BR452" i="1" s="1"/>
  <c r="BU452" i="1" s="1"/>
  <c r="BU628" i="1"/>
  <c r="BU629" i="1"/>
  <c r="BM612" i="1"/>
  <c r="BO612" i="1" s="1"/>
  <c r="BP612" i="1" s="1"/>
  <c r="BQ612" i="1" s="1"/>
  <c r="BR612" i="1" s="1"/>
  <c r="BU612" i="1" s="1"/>
  <c r="BU109" i="1"/>
  <c r="BU270" i="1"/>
  <c r="BU395" i="1"/>
  <c r="AZ70" i="1"/>
  <c r="AZ643" i="1"/>
  <c r="BC643" i="1" s="1"/>
  <c r="BM490" i="1"/>
  <c r="BO490" i="1" s="1"/>
  <c r="BP490" i="1" s="1"/>
  <c r="AZ694" i="1"/>
  <c r="BB227" i="1"/>
  <c r="BB414" i="1"/>
  <c r="BB300" i="1"/>
  <c r="BB341" i="1"/>
  <c r="BB584" i="1"/>
  <c r="BB9" i="1"/>
  <c r="BB789" i="1"/>
  <c r="BB343" i="1"/>
  <c r="BB308" i="1"/>
  <c r="BB252" i="1"/>
  <c r="BB267" i="1"/>
  <c r="BB724" i="1"/>
  <c r="BB140" i="1"/>
  <c r="BB72" i="1"/>
  <c r="BB515" i="1"/>
  <c r="BB258" i="1"/>
  <c r="BB85" i="1"/>
  <c r="BB471" i="1"/>
  <c r="BB393" i="1"/>
  <c r="BB746" i="1"/>
  <c r="BB199" i="1"/>
  <c r="BB674" i="1"/>
  <c r="BB715" i="1"/>
  <c r="BP124" i="1"/>
  <c r="BQ124" i="1" s="1"/>
  <c r="BR124" i="1" s="1"/>
  <c r="BU124" i="1" s="1"/>
  <c r="AZ290" i="1"/>
  <c r="BD694" i="1"/>
  <c r="BD643" i="1"/>
  <c r="BS643" i="1" s="1"/>
  <c r="AY311" i="1"/>
  <c r="BA311" i="1" s="1"/>
  <c r="BC311" i="1" s="1"/>
  <c r="BS676" i="1"/>
  <c r="BS505" i="1"/>
  <c r="BL467" i="1"/>
  <c r="BK467" i="1"/>
  <c r="BM182" i="1"/>
  <c r="BO182" i="1" s="1"/>
  <c r="BP182" i="1" s="1"/>
  <c r="BQ182" i="1" s="1"/>
  <c r="BR182" i="1" s="1"/>
  <c r="BU182" i="1" s="1"/>
  <c r="AX59" i="1"/>
  <c r="AY59" i="1" s="1"/>
  <c r="BA59" i="1" s="1"/>
  <c r="AZ687" i="1"/>
  <c r="BU327" i="1"/>
  <c r="BS327" i="1"/>
  <c r="BS393" i="1"/>
  <c r="BU393" i="1"/>
  <c r="BM532" i="1"/>
  <c r="BO532" i="1" s="1"/>
  <c r="BP532" i="1" s="1"/>
  <c r="BQ532" i="1" s="1"/>
  <c r="BM359" i="1"/>
  <c r="BO359" i="1" s="1"/>
  <c r="BP359" i="1" s="1"/>
  <c r="BU18" i="1"/>
  <c r="BL388" i="1"/>
  <c r="BM388" i="1" s="1"/>
  <c r="BO388" i="1" s="1"/>
  <c r="BM754" i="1"/>
  <c r="BO754" i="1" s="1"/>
  <c r="BP754" i="1" s="1"/>
  <c r="BM820" i="1"/>
  <c r="BO820" i="1" s="1"/>
  <c r="BP820" i="1" s="1"/>
  <c r="BU807" i="1"/>
  <c r="BS807" i="1"/>
  <c r="BS487" i="1"/>
  <c r="BU487" i="1"/>
  <c r="BS545" i="1"/>
  <c r="BU545" i="1"/>
  <c r="BU271" i="1"/>
  <c r="BS317" i="1"/>
  <c r="BU317" i="1"/>
  <c r="BM790" i="1"/>
  <c r="BO790" i="1" s="1"/>
  <c r="BP790" i="1" s="1"/>
  <c r="BS322" i="1"/>
  <c r="BU322" i="1"/>
  <c r="BS506" i="1"/>
  <c r="BU506" i="1"/>
  <c r="BM542" i="1"/>
  <c r="BO542" i="1" s="1"/>
  <c r="BS542" i="1" s="1"/>
  <c r="BM756" i="1"/>
  <c r="BO756" i="1" s="1"/>
  <c r="BP756" i="1" s="1"/>
  <c r="BU464" i="1"/>
  <c r="BS464" i="1"/>
  <c r="BC95" i="1"/>
  <c r="BQ237" i="1"/>
  <c r="BR237" i="1" s="1"/>
  <c r="BU237" i="1" s="1"/>
  <c r="BU7" i="1"/>
  <c r="BS7" i="1"/>
  <c r="BU706" i="1"/>
  <c r="BS706" i="1"/>
  <c r="BS533" i="1"/>
  <c r="BU533" i="1"/>
  <c r="BC138" i="1"/>
  <c r="BM424" i="1"/>
  <c r="BO424" i="1" s="1"/>
  <c r="BP424" i="1" s="1"/>
  <c r="BQ424" i="1" s="1"/>
  <c r="BR424" i="1" s="1"/>
  <c r="BU424" i="1" s="1"/>
  <c r="AY705" i="1"/>
  <c r="BA705" i="1" s="1"/>
  <c r="BM574" i="1"/>
  <c r="BO574" i="1" s="1"/>
  <c r="BP574" i="1" s="1"/>
  <c r="BM434" i="1"/>
  <c r="BO434" i="1" s="1"/>
  <c r="BP434" i="1" s="1"/>
  <c r="BM525" i="1"/>
  <c r="BO525" i="1" s="1"/>
  <c r="BP525" i="1" s="1"/>
  <c r="BM223" i="1"/>
  <c r="BO223" i="1" s="1"/>
  <c r="BP223" i="1" s="1"/>
  <c r="AY414" i="1"/>
  <c r="BA414" i="1" s="1"/>
  <c r="BC414" i="1" s="1"/>
  <c r="BT414" i="1" s="1"/>
  <c r="BM159" i="1"/>
  <c r="BO159" i="1" s="1"/>
  <c r="BP159" i="1" s="1"/>
  <c r="BQ159" i="1" s="1"/>
  <c r="BR159" i="1" s="1"/>
  <c r="BU159" i="1" s="1"/>
  <c r="BM813" i="1"/>
  <c r="BO813" i="1" s="1"/>
  <c r="BP813" i="1" s="1"/>
  <c r="BM501" i="1"/>
  <c r="BO501" i="1" s="1"/>
  <c r="BP501" i="1" s="1"/>
  <c r="BB261" i="1"/>
  <c r="BC68" i="1"/>
  <c r="BQ476" i="1"/>
  <c r="BR476" i="1" s="1"/>
  <c r="BU476" i="1" s="1"/>
  <c r="AY586" i="1"/>
  <c r="BA586" i="1" s="1"/>
  <c r="BC586" i="1" s="1"/>
  <c r="BT586" i="1" s="1"/>
  <c r="BM584" i="1"/>
  <c r="BO584" i="1" s="1"/>
  <c r="BP584" i="1" s="1"/>
  <c r="BQ584" i="1" s="1"/>
  <c r="BR584" i="1" s="1"/>
  <c r="BU584" i="1" s="1"/>
  <c r="AY319" i="1"/>
  <c r="BA319" i="1" s="1"/>
  <c r="BM193" i="1"/>
  <c r="BO193" i="1" s="1"/>
  <c r="BP193" i="1" s="1"/>
  <c r="BM556" i="1"/>
  <c r="BO556" i="1" s="1"/>
  <c r="BP556" i="1" s="1"/>
  <c r="AY100" i="1"/>
  <c r="BA100" i="1" s="1"/>
  <c r="BM755" i="1"/>
  <c r="BO755" i="1" s="1"/>
  <c r="BP755" i="1" s="1"/>
  <c r="BQ755" i="1" s="1"/>
  <c r="BR755" i="1" s="1"/>
  <c r="BU755" i="1" s="1"/>
  <c r="BM652" i="1"/>
  <c r="BO652" i="1" s="1"/>
  <c r="BP652" i="1" s="1"/>
  <c r="BQ652" i="1" s="1"/>
  <c r="BR652" i="1" s="1"/>
  <c r="BU652" i="1" s="1"/>
  <c r="AY346" i="1"/>
  <c r="BA346" i="1" s="1"/>
  <c r="BM263" i="1"/>
  <c r="BO263" i="1" s="1"/>
  <c r="BP263" i="1" s="1"/>
  <c r="BQ263" i="1" s="1"/>
  <c r="BR263" i="1" s="1"/>
  <c r="BU263" i="1" s="1"/>
  <c r="AY280" i="1"/>
  <c r="BA280" i="1" s="1"/>
  <c r="BC280" i="1" s="1"/>
  <c r="BM442" i="1"/>
  <c r="BO442" i="1" s="1"/>
  <c r="BP442" i="1" s="1"/>
  <c r="AY344" i="1"/>
  <c r="BA344" i="1" s="1"/>
  <c r="BC344" i="1" s="1"/>
  <c r="BT344" i="1" s="1"/>
  <c r="BQ706" i="1"/>
  <c r="BM518" i="1"/>
  <c r="BO518" i="1" s="1"/>
  <c r="BP518" i="1" s="1"/>
  <c r="BM158" i="1"/>
  <c r="BO158" i="1" s="1"/>
  <c r="BP158" i="1" s="1"/>
  <c r="BQ158" i="1" s="1"/>
  <c r="BR158" i="1" s="1"/>
  <c r="BU158" i="1" s="1"/>
  <c r="AY567" i="1"/>
  <c r="BA567" i="1" s="1"/>
  <c r="BC567" i="1" s="1"/>
  <c r="BT567" i="1" s="1"/>
  <c r="AY74" i="1"/>
  <c r="BA74" i="1" s="1"/>
  <c r="BC74" i="1" s="1"/>
  <c r="BT74" i="1" s="1"/>
  <c r="AY6" i="1"/>
  <c r="BA6" i="1" s="1"/>
  <c r="BC6" i="1" s="1"/>
  <c r="BT6" i="1" s="1"/>
  <c r="BM750" i="1"/>
  <c r="BO750" i="1" s="1"/>
  <c r="BP750" i="1" s="1"/>
  <c r="BQ750" i="1" s="1"/>
  <c r="BM374" i="1"/>
  <c r="BO374" i="1" s="1"/>
  <c r="BP374" i="1" s="1"/>
  <c r="BB761" i="1"/>
  <c r="BB571" i="1"/>
  <c r="BB697" i="1"/>
  <c r="BB216" i="1"/>
  <c r="BB143" i="1"/>
  <c r="BB608" i="1"/>
  <c r="BB686" i="1"/>
  <c r="BB817" i="1"/>
  <c r="BM2" i="1"/>
  <c r="BO2" i="1" s="1"/>
  <c r="AY830" i="1"/>
  <c r="BA830" i="1" s="1"/>
  <c r="BC830" i="1" s="1"/>
  <c r="BT830" i="1" s="1"/>
  <c r="BM76" i="1"/>
  <c r="BO76" i="1" s="1"/>
  <c r="BP76" i="1" s="1"/>
  <c r="BM782" i="1"/>
  <c r="BO782" i="1" s="1"/>
  <c r="BP782" i="1" s="1"/>
  <c r="AY743" i="1"/>
  <c r="BA743" i="1" s="1"/>
  <c r="AY273" i="1"/>
  <c r="BA273" i="1" s="1"/>
  <c r="BC273" i="1" s="1"/>
  <c r="BT273" i="1" s="1"/>
  <c r="AY555" i="1"/>
  <c r="BA555" i="1" s="1"/>
  <c r="BC555" i="1" s="1"/>
  <c r="BT555" i="1" s="1"/>
  <c r="AY184" i="1"/>
  <c r="BA184" i="1" s="1"/>
  <c r="BC184" i="1" s="1"/>
  <c r="BT184" i="1" s="1"/>
  <c r="BM54" i="1"/>
  <c r="BO54" i="1" s="1"/>
  <c r="BP54" i="1" s="1"/>
  <c r="BM582" i="1"/>
  <c r="BO582" i="1" s="1"/>
  <c r="BP582" i="1" s="1"/>
  <c r="BQ582" i="1" s="1"/>
  <c r="BR582" i="1" s="1"/>
  <c r="BU582" i="1" s="1"/>
  <c r="BM414" i="1"/>
  <c r="BO414" i="1" s="1"/>
  <c r="BP414" i="1" s="1"/>
  <c r="BQ414" i="1" s="1"/>
  <c r="BR414" i="1" s="1"/>
  <c r="BU414" i="1" s="1"/>
  <c r="BM778" i="1"/>
  <c r="BO778" i="1" s="1"/>
  <c r="BP778" i="1" s="1"/>
  <c r="BS307" i="1"/>
  <c r="BM827" i="1"/>
  <c r="BO827" i="1" s="1"/>
  <c r="BP827" i="1" s="1"/>
  <c r="BM828" i="1"/>
  <c r="BO828" i="1" s="1"/>
  <c r="BP828" i="1" s="1"/>
  <c r="BQ828" i="1" s="1"/>
  <c r="BR828" i="1" s="1"/>
  <c r="BU828" i="1" s="1"/>
  <c r="BM840" i="1"/>
  <c r="BO840" i="1" s="1"/>
  <c r="BP840" i="1" s="1"/>
  <c r="BM832" i="1"/>
  <c r="BO832" i="1" s="1"/>
  <c r="BP832" i="1" s="1"/>
  <c r="BQ832" i="1" s="1"/>
  <c r="BR832" i="1" s="1"/>
  <c r="BU832" i="1" s="1"/>
  <c r="BM834" i="1"/>
  <c r="BO834" i="1" s="1"/>
  <c r="BP834" i="1" s="1"/>
  <c r="BQ834" i="1" s="1"/>
  <c r="BR834" i="1" s="1"/>
  <c r="BU834" i="1" s="1"/>
  <c r="BM839" i="1"/>
  <c r="BO839" i="1" s="1"/>
  <c r="BP839" i="1" s="1"/>
  <c r="BQ839" i="1" s="1"/>
  <c r="BR839" i="1" s="1"/>
  <c r="BU839" i="1" s="1"/>
  <c r="AY833" i="1"/>
  <c r="BA833" i="1" s="1"/>
  <c r="BC833" i="1" s="1"/>
  <c r="BT833" i="1" s="1"/>
  <c r="BU833" i="1"/>
  <c r="BL515" i="1"/>
  <c r="BK515" i="1"/>
  <c r="BL438" i="1"/>
  <c r="BK438" i="1"/>
  <c r="BL545" i="1"/>
  <c r="BK545" i="1"/>
  <c r="BK327" i="1"/>
  <c r="BL327" i="1"/>
  <c r="BL690" i="1"/>
  <c r="BK690" i="1"/>
  <c r="BK694" i="1"/>
  <c r="BL49" i="1"/>
  <c r="BK49" i="1"/>
  <c r="BL48" i="1"/>
  <c r="BK48" i="1"/>
  <c r="BK435" i="1"/>
  <c r="BL435" i="1"/>
  <c r="BK637" i="1"/>
  <c r="BL637" i="1"/>
  <c r="BL621" i="1"/>
  <c r="BK621" i="1"/>
  <c r="BK506" i="1"/>
  <c r="BL506" i="1"/>
  <c r="BK409" i="1"/>
  <c r="BL409" i="1"/>
  <c r="BK635" i="1"/>
  <c r="BL635" i="1"/>
  <c r="BK90" i="1"/>
  <c r="BL90" i="1"/>
  <c r="BL819" i="1"/>
  <c r="BK819" i="1"/>
  <c r="BK345" i="1"/>
  <c r="BL345" i="1"/>
  <c r="BL326" i="1"/>
  <c r="BK326" i="1"/>
  <c r="BL3" i="1"/>
  <c r="BK3" i="1"/>
  <c r="BK350" i="1"/>
  <c r="BK753" i="1"/>
  <c r="BL753" i="1"/>
  <c r="BK307" i="1"/>
  <c r="BL307" i="1"/>
  <c r="BL394" i="1"/>
  <c r="BK394" i="1"/>
  <c r="BL273" i="1"/>
  <c r="BK273" i="1"/>
  <c r="BK186" i="1"/>
  <c r="BL186" i="1"/>
  <c r="BL269" i="1"/>
  <c r="BK269" i="1"/>
  <c r="BK155" i="1"/>
  <c r="BL155" i="1"/>
  <c r="BK306" i="1"/>
  <c r="BL306" i="1"/>
  <c r="BL154" i="1"/>
  <c r="BK154" i="1"/>
  <c r="AZ836" i="1"/>
  <c r="AX836" i="1"/>
  <c r="AW836" i="1"/>
  <c r="AZ256" i="1"/>
  <c r="AX256" i="1"/>
  <c r="AW256" i="1"/>
  <c r="AZ514" i="1"/>
  <c r="AW514" i="1"/>
  <c r="AX514" i="1"/>
  <c r="AX86" i="1"/>
  <c r="AZ86" i="1"/>
  <c r="AW86" i="1"/>
  <c r="AW649" i="1"/>
  <c r="AX649" i="1"/>
  <c r="AX43" i="1"/>
  <c r="AW43" i="1"/>
  <c r="AZ40" i="1"/>
  <c r="AX40" i="1"/>
  <c r="AW40" i="1"/>
  <c r="AW376" i="1"/>
  <c r="AZ376" i="1"/>
  <c r="AX376" i="1"/>
  <c r="AX375" i="1"/>
  <c r="AW375" i="1"/>
  <c r="AZ375" i="1"/>
  <c r="AW495" i="1"/>
  <c r="AX495" i="1"/>
  <c r="AX644" i="1"/>
  <c r="AW644" i="1"/>
  <c r="AX357" i="1"/>
  <c r="AW357" i="1"/>
  <c r="AX545" i="1"/>
  <c r="AZ545" i="1"/>
  <c r="AW545" i="1"/>
  <c r="AW25" i="1"/>
  <c r="AZ25" i="1"/>
  <c r="AX25" i="1"/>
  <c r="AX28" i="1"/>
  <c r="AW28" i="1"/>
  <c r="AW364" i="1"/>
  <c r="AZ364" i="1"/>
  <c r="AX364" i="1"/>
  <c r="AX165" i="1"/>
  <c r="AW165" i="1"/>
  <c r="AZ165" i="1"/>
  <c r="AW371" i="1"/>
  <c r="AX371" i="1"/>
  <c r="AX368" i="1"/>
  <c r="AW368" i="1"/>
  <c r="AZ368" i="1"/>
  <c r="AX196" i="1"/>
  <c r="AZ196" i="1"/>
  <c r="AW196" i="1"/>
  <c r="AW93" i="1"/>
  <c r="AX93" i="1"/>
  <c r="AX92" i="1"/>
  <c r="AW92" i="1"/>
  <c r="AX37" i="1"/>
  <c r="AW37" i="1"/>
  <c r="AW168" i="1"/>
  <c r="AZ168" i="1"/>
  <c r="AX168" i="1"/>
  <c r="AW241" i="1"/>
  <c r="AX241" i="1"/>
  <c r="AZ241" i="1"/>
  <c r="AW299" i="1"/>
  <c r="AX299" i="1"/>
  <c r="AZ299" i="1"/>
  <c r="AZ678" i="1"/>
  <c r="AW678" i="1"/>
  <c r="AX678" i="1"/>
  <c r="AX676" i="1"/>
  <c r="AW676" i="1"/>
  <c r="AZ676" i="1"/>
  <c r="AX478" i="1"/>
  <c r="AW478" i="1"/>
  <c r="AZ478" i="1"/>
  <c r="AW477" i="1"/>
  <c r="AX477" i="1"/>
  <c r="AZ483" i="1"/>
  <c r="AX483" i="1"/>
  <c r="AW483" i="1"/>
  <c r="AX250" i="1"/>
  <c r="AW250" i="1"/>
  <c r="AZ250" i="1"/>
  <c r="AX537" i="1"/>
  <c r="AW537" i="1"/>
  <c r="AW251" i="1"/>
  <c r="AX251" i="1"/>
  <c r="AZ251" i="1"/>
  <c r="AZ246" i="1"/>
  <c r="AW246" i="1"/>
  <c r="AX246" i="1"/>
  <c r="AX565" i="1"/>
  <c r="AW565" i="1"/>
  <c r="AZ565" i="1"/>
  <c r="AW564" i="1"/>
  <c r="AZ564" i="1"/>
  <c r="AX564" i="1"/>
  <c r="AZ230" i="1"/>
  <c r="AW230" i="1"/>
  <c r="AX230" i="1"/>
  <c r="AW418" i="1"/>
  <c r="AX418" i="1"/>
  <c r="AX762" i="1"/>
  <c r="AZ762" i="1"/>
  <c r="AW762" i="1"/>
  <c r="AW569" i="1"/>
  <c r="AX569" i="1"/>
  <c r="AZ569" i="1"/>
  <c r="AW416" i="1"/>
  <c r="AX416" i="1"/>
  <c r="AZ416" i="1"/>
  <c r="AZ403" i="1"/>
  <c r="AX403" i="1"/>
  <c r="AW403" i="1"/>
  <c r="AZ826" i="1"/>
  <c r="AW826" i="1"/>
  <c r="AX826" i="1"/>
  <c r="AW406" i="1"/>
  <c r="AX406" i="1"/>
  <c r="AZ406" i="1"/>
  <c r="AW827" i="1"/>
  <c r="AX827" i="1"/>
  <c r="AZ827" i="1"/>
  <c r="AZ404" i="1"/>
  <c r="AX404" i="1"/>
  <c r="AW404" i="1"/>
  <c r="AW828" i="1"/>
  <c r="AZ828" i="1"/>
  <c r="AX828" i="1"/>
  <c r="AX659" i="1"/>
  <c r="AW659" i="1"/>
  <c r="AZ659" i="1"/>
  <c r="AW245" i="1"/>
  <c r="AX245" i="1"/>
  <c r="AZ245" i="1"/>
  <c r="AX535" i="1"/>
  <c r="AW535" i="1"/>
  <c r="AZ535" i="1"/>
  <c r="AW670" i="1"/>
  <c r="AZ670" i="1"/>
  <c r="AX670" i="1"/>
  <c r="AX522" i="1"/>
  <c r="AZ522" i="1"/>
  <c r="AW522" i="1"/>
  <c r="AX413" i="1"/>
  <c r="AZ413" i="1"/>
  <c r="AW413" i="1"/>
  <c r="AW568" i="1"/>
  <c r="AZ568" i="1"/>
  <c r="AX568" i="1"/>
  <c r="AW244" i="1"/>
  <c r="AX244" i="1"/>
  <c r="AZ244" i="1"/>
  <c r="AX411" i="1"/>
  <c r="AW411" i="1"/>
  <c r="AZ669" i="1"/>
  <c r="AX669" i="1"/>
  <c r="AW669" i="1"/>
  <c r="AW526" i="1"/>
  <c r="AZ526" i="1"/>
  <c r="AX526" i="1"/>
  <c r="AX527" i="1"/>
  <c r="AW527" i="1"/>
  <c r="AW276" i="1"/>
  <c r="AZ276" i="1"/>
  <c r="AX276" i="1"/>
  <c r="AX73" i="1"/>
  <c r="AW73" i="1"/>
  <c r="AW208" i="1"/>
  <c r="AZ208" i="1"/>
  <c r="AX208" i="1"/>
  <c r="AW206" i="1"/>
  <c r="AX206" i="1"/>
  <c r="AZ699" i="1"/>
  <c r="AW699" i="1"/>
  <c r="AX699" i="1"/>
  <c r="AW263" i="1"/>
  <c r="AX263" i="1"/>
  <c r="AW312" i="1"/>
  <c r="AZ312" i="1"/>
  <c r="AZ697" i="1"/>
  <c r="AW697" i="1"/>
  <c r="AX697" i="1"/>
  <c r="AW310" i="1"/>
  <c r="AX310" i="1"/>
  <c r="AZ216" i="1"/>
  <c r="AX216" i="1"/>
  <c r="AW216" i="1"/>
  <c r="AZ215" i="1"/>
  <c r="AW215" i="1"/>
  <c r="AX215" i="1"/>
  <c r="AW700" i="1"/>
  <c r="AX700" i="1"/>
  <c r="AZ700" i="1"/>
  <c r="AW220" i="1"/>
  <c r="AZ220" i="1"/>
  <c r="AX220" i="1"/>
  <c r="AX217" i="1"/>
  <c r="AZ217" i="1"/>
  <c r="AW217" i="1"/>
  <c r="AX314" i="1"/>
  <c r="AZ314" i="1"/>
  <c r="AW314" i="1"/>
  <c r="AZ264" i="1"/>
  <c r="AX264" i="1"/>
  <c r="AW264" i="1"/>
  <c r="AX704" i="1"/>
  <c r="AZ704" i="1"/>
  <c r="AW704" i="1"/>
  <c r="AX313" i="1"/>
  <c r="AW313" i="1"/>
  <c r="AZ313" i="1"/>
  <c r="AW702" i="1"/>
  <c r="AX702" i="1"/>
  <c r="AZ702" i="1"/>
  <c r="AX147" i="1"/>
  <c r="AW147" i="1"/>
  <c r="AZ147" i="1"/>
  <c r="AW145" i="1"/>
  <c r="AX145" i="1"/>
  <c r="AZ145" i="1"/>
  <c r="AX135" i="1"/>
  <c r="AZ135" i="1"/>
  <c r="AW135" i="1"/>
  <c r="AW575" i="1"/>
  <c r="AX575" i="1"/>
  <c r="AZ575" i="1"/>
  <c r="AX577" i="1"/>
  <c r="AW577" i="1"/>
  <c r="AZ577" i="1"/>
  <c r="AX337" i="1"/>
  <c r="AW337" i="1"/>
  <c r="AW340" i="1"/>
  <c r="AZ340" i="1"/>
  <c r="AX340" i="1"/>
  <c r="AW410" i="1"/>
  <c r="AX410" i="1"/>
  <c r="AW496" i="1"/>
  <c r="AX496" i="1"/>
  <c r="AZ496" i="1"/>
  <c r="AW714" i="1"/>
  <c r="AX714" i="1"/>
  <c r="AZ714" i="1"/>
  <c r="AW713" i="1"/>
  <c r="AX713" i="1"/>
  <c r="AW277" i="1"/>
  <c r="AX277" i="1"/>
  <c r="AZ277" i="1"/>
  <c r="AX489" i="1"/>
  <c r="AW489" i="1"/>
  <c r="AW503" i="1"/>
  <c r="AZ503" i="1"/>
  <c r="AX503" i="1"/>
  <c r="AZ506" i="1"/>
  <c r="AX506" i="1"/>
  <c r="AW506" i="1"/>
  <c r="AW780" i="1"/>
  <c r="AX780" i="1"/>
  <c r="AZ780" i="1"/>
  <c r="AW20" i="1"/>
  <c r="AX20" i="1"/>
  <c r="AX148" i="1"/>
  <c r="AZ148" i="1"/>
  <c r="AW148" i="1"/>
  <c r="AW508" i="1"/>
  <c r="AX508" i="1"/>
  <c r="AZ509" i="1"/>
  <c r="AX509" i="1"/>
  <c r="AW509" i="1"/>
  <c r="AX400" i="1"/>
  <c r="AW400" i="1"/>
  <c r="AZ400" i="1"/>
  <c r="AW372" i="1"/>
  <c r="AX372" i="1"/>
  <c r="AZ372" i="1"/>
  <c r="AZ507" i="1"/>
  <c r="AW507" i="1"/>
  <c r="AX507" i="1"/>
  <c r="AW487" i="1"/>
  <c r="AZ487" i="1"/>
  <c r="AX487" i="1"/>
  <c r="AW255" i="1"/>
  <c r="AX255" i="1"/>
  <c r="AZ255" i="1"/>
  <c r="AW530" i="1"/>
  <c r="AZ530" i="1"/>
  <c r="AX530" i="1"/>
  <c r="AW584" i="1"/>
  <c r="AZ584" i="1"/>
  <c r="AX584" i="1"/>
  <c r="AW797" i="1"/>
  <c r="AZ797" i="1"/>
  <c r="AX797" i="1"/>
  <c r="AZ424" i="1"/>
  <c r="AX424" i="1"/>
  <c r="AW424" i="1"/>
  <c r="AW783" i="1"/>
  <c r="AZ783" i="1"/>
  <c r="AX783" i="1"/>
  <c r="AX261" i="1"/>
  <c r="AZ261" i="1"/>
  <c r="AW261" i="1"/>
  <c r="AW87" i="1"/>
  <c r="AZ87" i="1"/>
  <c r="AX87" i="1"/>
  <c r="AZ56" i="1"/>
  <c r="AX56" i="1"/>
  <c r="AW56" i="1"/>
  <c r="AZ361" i="1"/>
  <c r="AX361" i="1"/>
  <c r="AW361" i="1"/>
  <c r="AX776" i="1"/>
  <c r="AZ776" i="1"/>
  <c r="AW776" i="1"/>
  <c r="AW517" i="1"/>
  <c r="AX517" i="1"/>
  <c r="AZ517" i="1"/>
  <c r="AW429" i="1"/>
  <c r="AZ429" i="1"/>
  <c r="AX429" i="1"/>
  <c r="AZ476" i="1"/>
  <c r="AX476" i="1"/>
  <c r="AW476" i="1"/>
  <c r="AX771" i="1"/>
  <c r="AZ771" i="1"/>
  <c r="AW771" i="1"/>
  <c r="AX582" i="1"/>
  <c r="AZ582" i="1"/>
  <c r="AW582" i="1"/>
  <c r="AZ600" i="1"/>
  <c r="AX600" i="1"/>
  <c r="AW600" i="1"/>
  <c r="AZ149" i="1"/>
  <c r="AX149" i="1"/>
  <c r="AW149" i="1"/>
  <c r="AX598" i="1"/>
  <c r="AZ598" i="1"/>
  <c r="AW598" i="1"/>
  <c r="AW398" i="1"/>
  <c r="AZ398" i="1"/>
  <c r="AX398" i="1"/>
  <c r="AZ799" i="1"/>
  <c r="AW799" i="1"/>
  <c r="AX799" i="1"/>
  <c r="AW422" i="1"/>
  <c r="AX422" i="1"/>
  <c r="AZ422" i="1"/>
  <c r="AW784" i="1"/>
  <c r="AX784" i="1"/>
  <c r="AZ784" i="1"/>
  <c r="AZ259" i="1"/>
  <c r="AW259" i="1"/>
  <c r="AX259" i="1"/>
  <c r="AW386" i="1"/>
  <c r="AZ386" i="1"/>
  <c r="AX386" i="1"/>
  <c r="AW150" i="1"/>
  <c r="AX150" i="1"/>
  <c r="AX686" i="1"/>
  <c r="AZ686" i="1"/>
  <c r="AW686" i="1"/>
  <c r="AW782" i="1"/>
  <c r="AX782" i="1"/>
  <c r="AX511" i="1"/>
  <c r="AZ511" i="1"/>
  <c r="AW511" i="1"/>
  <c r="AW285" i="1"/>
  <c r="AX285" i="1"/>
  <c r="AW190" i="1"/>
  <c r="AX190" i="1"/>
  <c r="AW656" i="1"/>
  <c r="AX656" i="1"/>
  <c r="AZ656" i="1"/>
  <c r="AW623" i="1"/>
  <c r="AX623" i="1"/>
  <c r="AZ623" i="1"/>
  <c r="AX60" i="1"/>
  <c r="AZ60" i="1"/>
  <c r="AW60" i="1"/>
  <c r="AZ520" i="1"/>
  <c r="AX520" i="1"/>
  <c r="AW520" i="1"/>
  <c r="AW360" i="1"/>
  <c r="AX360" i="1"/>
  <c r="AZ360" i="1"/>
  <c r="AX510" i="1"/>
  <c r="AW510" i="1"/>
  <c r="AZ510" i="1"/>
  <c r="AW384" i="1"/>
  <c r="AZ384" i="1"/>
  <c r="AX384" i="1"/>
  <c r="AZ189" i="1"/>
  <c r="AW189" i="1"/>
  <c r="AX189" i="1"/>
  <c r="AW658" i="1"/>
  <c r="AX658" i="1"/>
  <c r="AZ658" i="1"/>
  <c r="AZ625" i="1"/>
  <c r="AX625" i="1"/>
  <c r="AW625" i="1"/>
  <c r="AX106" i="1"/>
  <c r="AW106" i="1"/>
  <c r="AX7" i="1"/>
  <c r="AZ7" i="1"/>
  <c r="AW7" i="1"/>
  <c r="AW317" i="1"/>
  <c r="AX317" i="1"/>
  <c r="AZ317" i="1"/>
  <c r="AW718" i="1"/>
  <c r="AZ718" i="1"/>
  <c r="AX718" i="1"/>
  <c r="AX819" i="1"/>
  <c r="AW819" i="1"/>
  <c r="AZ819" i="1"/>
  <c r="AZ77" i="1"/>
  <c r="AW77" i="1"/>
  <c r="AX77" i="1"/>
  <c r="AX11" i="1"/>
  <c r="AW11" i="1"/>
  <c r="AZ233" i="1"/>
  <c r="AX233" i="1"/>
  <c r="AW719" i="1"/>
  <c r="AX719" i="1"/>
  <c r="AW815" i="1"/>
  <c r="AX815" i="1"/>
  <c r="AW820" i="1"/>
  <c r="AX820" i="1"/>
  <c r="AX232" i="1"/>
  <c r="AW232" i="1"/>
  <c r="AZ232" i="1"/>
  <c r="AW840" i="1"/>
  <c r="AX840" i="1"/>
  <c r="AZ840" i="1"/>
  <c r="AX590" i="1"/>
  <c r="AW590" i="1"/>
  <c r="AZ590" i="1"/>
  <c r="AX818" i="1"/>
  <c r="AW818" i="1"/>
  <c r="AZ818" i="1"/>
  <c r="AX823" i="1"/>
  <c r="AW823" i="1"/>
  <c r="AW596" i="1"/>
  <c r="AX596" i="1"/>
  <c r="AX821" i="1"/>
  <c r="AZ821" i="1"/>
  <c r="AW821" i="1"/>
  <c r="AX136" i="1"/>
  <c r="AW136" i="1"/>
  <c r="AZ136" i="1"/>
  <c r="AZ75" i="1"/>
  <c r="AX75" i="1"/>
  <c r="AW75" i="1"/>
  <c r="AZ788" i="1"/>
  <c r="AW788" i="1"/>
  <c r="AX788" i="1"/>
  <c r="AX810" i="1"/>
  <c r="AW810" i="1"/>
  <c r="AZ810" i="1"/>
  <c r="AX174" i="1"/>
  <c r="AW174" i="1"/>
  <c r="AZ174" i="1"/>
  <c r="AW811" i="1"/>
  <c r="AX811" i="1"/>
  <c r="AX497" i="1"/>
  <c r="AW497" i="1"/>
  <c r="AX133" i="1"/>
  <c r="AZ133" i="1"/>
  <c r="AW133" i="1"/>
  <c r="AW736" i="1"/>
  <c r="AZ736" i="1"/>
  <c r="AX736" i="1"/>
  <c r="AZ551" i="1"/>
  <c r="AX551" i="1"/>
  <c r="AW551" i="1"/>
  <c r="AW737" i="1"/>
  <c r="AX737" i="1"/>
  <c r="AZ737" i="1"/>
  <c r="AW741" i="1"/>
  <c r="AX741" i="1"/>
  <c r="AX550" i="1"/>
  <c r="AW550" i="1"/>
  <c r="AZ282" i="1"/>
  <c r="AW282" i="1"/>
  <c r="AX282" i="1"/>
  <c r="AX549" i="1"/>
  <c r="AW549" i="1"/>
  <c r="AZ549" i="1"/>
  <c r="AX739" i="1"/>
  <c r="AZ739" i="1"/>
  <c r="AW739" i="1"/>
  <c r="AW348" i="1"/>
  <c r="AX348" i="1"/>
  <c r="AZ348" i="1"/>
  <c r="AX447" i="1"/>
  <c r="AZ447" i="1"/>
  <c r="AW447" i="1"/>
  <c r="AZ734" i="1"/>
  <c r="AW734" i="1"/>
  <c r="AW450" i="1"/>
  <c r="AX450" i="1"/>
  <c r="AX733" i="1"/>
  <c r="AZ733" i="1"/>
  <c r="AW733" i="1"/>
  <c r="AZ449" i="1"/>
  <c r="AX449" i="1"/>
  <c r="AW449" i="1"/>
  <c r="AW732" i="1"/>
  <c r="AZ732" i="1"/>
  <c r="AX732" i="1"/>
  <c r="AW448" i="1"/>
  <c r="AZ448" i="1"/>
  <c r="AX448" i="1"/>
  <c r="AX730" i="1"/>
  <c r="AW730" i="1"/>
  <c r="AZ730" i="1"/>
  <c r="AX2" i="1"/>
  <c r="AZ2" i="1"/>
  <c r="AW2" i="1"/>
  <c r="AX709" i="1"/>
  <c r="AW709" i="1"/>
  <c r="AZ709" i="1"/>
  <c r="AZ710" i="1"/>
  <c r="AW710" i="1"/>
  <c r="AX710" i="1"/>
  <c r="AW3" i="1"/>
  <c r="AX3" i="1"/>
  <c r="AZ708" i="1"/>
  <c r="AW708" i="1"/>
  <c r="AX708" i="1"/>
  <c r="AZ453" i="1"/>
  <c r="AW453" i="1"/>
  <c r="AX453" i="1"/>
  <c r="AW653" i="1"/>
  <c r="AZ653" i="1"/>
  <c r="AX653" i="1"/>
  <c r="AZ436" i="1"/>
  <c r="AW436" i="1"/>
  <c r="AX436" i="1"/>
  <c r="AX349" i="1"/>
  <c r="AW349" i="1"/>
  <c r="AZ349" i="1"/>
  <c r="AX451" i="1"/>
  <c r="AZ451" i="1"/>
  <c r="AW350" i="1"/>
  <c r="AX350" i="1"/>
  <c r="AZ151" i="1"/>
  <c r="AX151" i="1"/>
  <c r="AW151" i="1"/>
  <c r="AZ302" i="1"/>
  <c r="AX302" i="1"/>
  <c r="AZ322" i="1"/>
  <c r="AX322" i="1"/>
  <c r="AZ630" i="1"/>
  <c r="AX630" i="1"/>
  <c r="AW630" i="1"/>
  <c r="AW320" i="1"/>
  <c r="AX320" i="1"/>
  <c r="AX753" i="1"/>
  <c r="AW753" i="1"/>
  <c r="AZ753" i="1"/>
  <c r="AZ107" i="1"/>
  <c r="AX107" i="1"/>
  <c r="AW107" i="1"/>
  <c r="AW437" i="1"/>
  <c r="AZ437" i="1"/>
  <c r="AX437" i="1"/>
  <c r="AZ533" i="1"/>
  <c r="AX533" i="1"/>
  <c r="AW533" i="1"/>
  <c r="AW532" i="1"/>
  <c r="AX532" i="1"/>
  <c r="AX498" i="1"/>
  <c r="AW498" i="1"/>
  <c r="AW757" i="1"/>
  <c r="AX757" i="1"/>
  <c r="AZ108" i="1"/>
  <c r="AX108" i="1"/>
  <c r="AW108" i="1"/>
  <c r="AX756" i="1"/>
  <c r="AW756" i="1"/>
  <c r="AZ177" i="1"/>
  <c r="AX177" i="1"/>
  <c r="AW177" i="1"/>
  <c r="AX157" i="1"/>
  <c r="AZ157" i="1"/>
  <c r="AW430" i="1"/>
  <c r="AZ430" i="1"/>
  <c r="AX430" i="1"/>
  <c r="AZ209" i="1"/>
  <c r="AX209" i="1"/>
  <c r="AW209" i="1"/>
  <c r="AZ128" i="1"/>
  <c r="AW128" i="1"/>
  <c r="AX128" i="1"/>
  <c r="AW183" i="1"/>
  <c r="AX183" i="1"/>
  <c r="AW309" i="1"/>
  <c r="AX309" i="1"/>
  <c r="AZ309" i="1"/>
  <c r="AW64" i="1"/>
  <c r="AZ64" i="1"/>
  <c r="AX64" i="1"/>
  <c r="AZ267" i="1"/>
  <c r="AW267" i="1"/>
  <c r="AZ269" i="1"/>
  <c r="AW269" i="1"/>
  <c r="AX269" i="1"/>
  <c r="AW181" i="1"/>
  <c r="AX181" i="1"/>
  <c r="AZ181" i="1"/>
  <c r="AW123" i="1"/>
  <c r="AX123" i="1"/>
  <c r="AZ123" i="1"/>
  <c r="AW806" i="1"/>
  <c r="AX806" i="1"/>
  <c r="AX178" i="1"/>
  <c r="AW178" i="1"/>
  <c r="AZ178" i="1"/>
  <c r="AZ254" i="1"/>
  <c r="AX254" i="1"/>
  <c r="AW254" i="1"/>
  <c r="AW127" i="1"/>
  <c r="AZ127" i="1"/>
  <c r="AX127" i="1"/>
  <c r="AZ182" i="1"/>
  <c r="AW182" i="1"/>
  <c r="AX182" i="1"/>
  <c r="AW187" i="1"/>
  <c r="AZ187" i="1"/>
  <c r="AX187" i="1"/>
  <c r="AX469" i="1"/>
  <c r="AW469" i="1"/>
  <c r="BD355" i="1"/>
  <c r="AZ355" i="1"/>
  <c r="BL72" i="1"/>
  <c r="BK72" i="1"/>
  <c r="BL257" i="1"/>
  <c r="BK257" i="1"/>
  <c r="AZ649" i="1"/>
  <c r="BL85" i="1"/>
  <c r="BK85" i="1"/>
  <c r="BD646" i="1"/>
  <c r="BS646" i="1" s="1"/>
  <c r="AZ646" i="1"/>
  <c r="BK471" i="1"/>
  <c r="BL471" i="1"/>
  <c r="BK102" i="1"/>
  <c r="BL102" i="1"/>
  <c r="BL474" i="1"/>
  <c r="BK474" i="1"/>
  <c r="BB44" i="1"/>
  <c r="AZ44" i="1"/>
  <c r="BC44" i="1" s="1"/>
  <c r="BD44" i="1"/>
  <c r="BL354" i="1"/>
  <c r="BK354" i="1"/>
  <c r="BL99" i="1"/>
  <c r="BK99" i="1"/>
  <c r="BB47" i="1"/>
  <c r="BD47" i="1"/>
  <c r="AZ47" i="1"/>
  <c r="BC47" i="1" s="1"/>
  <c r="BK595" i="1"/>
  <c r="BL595" i="1"/>
  <c r="BL353" i="1"/>
  <c r="BK353" i="1"/>
  <c r="AZ492" i="1"/>
  <c r="AZ495" i="1"/>
  <c r="BL642" i="1"/>
  <c r="BK642" i="1"/>
  <c r="BB540" i="1"/>
  <c r="BD540" i="1"/>
  <c r="BS540" i="1" s="1"/>
  <c r="BS297" i="1"/>
  <c r="AZ644" i="1"/>
  <c r="BD438" i="1"/>
  <c r="AZ438" i="1"/>
  <c r="BL293" i="1"/>
  <c r="BK293" i="1"/>
  <c r="BD27" i="1"/>
  <c r="AZ27" i="1"/>
  <c r="BL679" i="1"/>
  <c r="BK679" i="1"/>
  <c r="BK696" i="1"/>
  <c r="BL696" i="1"/>
  <c r="BB680" i="1"/>
  <c r="AZ680" i="1"/>
  <c r="BD680" i="1"/>
  <c r="BK367" i="1"/>
  <c r="BL367" i="1"/>
  <c r="BL165" i="1"/>
  <c r="BK165" i="1"/>
  <c r="AZ695" i="1"/>
  <c r="BC695" i="1" s="1"/>
  <c r="BD695" i="1"/>
  <c r="BS695" i="1" s="1"/>
  <c r="BK683" i="1"/>
  <c r="BL683" i="1"/>
  <c r="BB166" i="1"/>
  <c r="AZ166" i="1"/>
  <c r="BC166" i="1" s="1"/>
  <c r="BD166" i="1"/>
  <c r="BK366" i="1"/>
  <c r="BL366" i="1"/>
  <c r="BK169" i="1"/>
  <c r="BL169" i="1"/>
  <c r="BB365" i="1"/>
  <c r="AZ365" i="1"/>
  <c r="BK94" i="1"/>
  <c r="BL94" i="1"/>
  <c r="BD53" i="1"/>
  <c r="BS53" i="1" s="1"/>
  <c r="AZ53" i="1"/>
  <c r="BC53" i="1" s="1"/>
  <c r="BB54" i="1"/>
  <c r="AZ54" i="1"/>
  <c r="BD17" i="1"/>
  <c r="BS17" i="1" s="1"/>
  <c r="AZ17" i="1"/>
  <c r="BB51" i="1"/>
  <c r="BD51" i="1"/>
  <c r="AZ51" i="1"/>
  <c r="BC51" i="1" s="1"/>
  <c r="BL91" i="1"/>
  <c r="BK91" i="1"/>
  <c r="BD48" i="1"/>
  <c r="AZ48" i="1"/>
  <c r="BD50" i="1"/>
  <c r="AZ50" i="1"/>
  <c r="BC50" i="1" s="1"/>
  <c r="AZ417" i="1"/>
  <c r="BK212" i="1"/>
  <c r="BL212" i="1"/>
  <c r="BB685" i="1"/>
  <c r="AZ685" i="1"/>
  <c r="BC685" i="1" s="1"/>
  <c r="BK691" i="1"/>
  <c r="BL691" i="1"/>
  <c r="BK199" i="1"/>
  <c r="BL199" i="1"/>
  <c r="BB295" i="1"/>
  <c r="AZ295" i="1"/>
  <c r="BC295" i="1" s="1"/>
  <c r="BL369" i="1"/>
  <c r="BK369" i="1"/>
  <c r="BL419" i="1"/>
  <c r="BK419" i="1"/>
  <c r="AZ242" i="1"/>
  <c r="BD242" i="1"/>
  <c r="BK162" i="1"/>
  <c r="BL162" i="1"/>
  <c r="BS616" i="1"/>
  <c r="BQ616" i="1"/>
  <c r="BR616" i="1" s="1"/>
  <c r="BU616" i="1" s="1"/>
  <c r="BK566" i="1"/>
  <c r="BL566" i="1"/>
  <c r="BL192" i="1"/>
  <c r="BK192" i="1"/>
  <c r="BL689" i="1"/>
  <c r="BK689" i="1"/>
  <c r="BD193" i="1"/>
  <c r="AZ193" i="1"/>
  <c r="BK673" i="1"/>
  <c r="BL673" i="1"/>
  <c r="AZ194" i="1"/>
  <c r="BC194" i="1" s="1"/>
  <c r="BD194" i="1"/>
  <c r="BB672" i="1"/>
  <c r="AZ672" i="1"/>
  <c r="BC672" i="1" s="1"/>
  <c r="BD672" i="1"/>
  <c r="BK674" i="1"/>
  <c r="BL674" i="1"/>
  <c r="BK433" i="1"/>
  <c r="BL433" i="1"/>
  <c r="BK766" i="1"/>
  <c r="BL766" i="1"/>
  <c r="AZ558" i="1"/>
  <c r="BD558" i="1"/>
  <c r="BL478" i="1"/>
  <c r="BK478" i="1"/>
  <c r="BB480" i="1"/>
  <c r="BD480" i="1"/>
  <c r="AZ480" i="1"/>
  <c r="BD537" i="1"/>
  <c r="BS537" i="1" s="1"/>
  <c r="AZ537" i="1"/>
  <c r="BL230" i="1"/>
  <c r="BK230" i="1"/>
  <c r="AZ418" i="1"/>
  <c r="BK248" i="1"/>
  <c r="BL248" i="1"/>
  <c r="BK662" i="1"/>
  <c r="BL662" i="1"/>
  <c r="BD249" i="1"/>
  <c r="BS249" i="1" s="1"/>
  <c r="AZ249" i="1"/>
  <c r="BC249" i="1" s="1"/>
  <c r="BD229" i="1"/>
  <c r="BU229" i="1" s="1"/>
  <c r="AZ229" i="1"/>
  <c r="BB574" i="1"/>
  <c r="AZ574" i="1"/>
  <c r="BD574" i="1"/>
  <c r="BL226" i="1"/>
  <c r="BK226" i="1"/>
  <c r="BL228" i="1"/>
  <c r="BK228" i="1"/>
  <c r="BL761" i="1"/>
  <c r="BK761" i="1"/>
  <c r="BB521" i="1"/>
  <c r="BD521" i="1"/>
  <c r="BL405" i="1"/>
  <c r="BK405" i="1"/>
  <c r="BB525" i="1"/>
  <c r="AZ525" i="1"/>
  <c r="BD525" i="1"/>
  <c r="BK669" i="1"/>
  <c r="BK526" i="1"/>
  <c r="BL526" i="1"/>
  <c r="BD73" i="1"/>
  <c r="AZ73" i="1"/>
  <c r="BL699" i="1"/>
  <c r="BK699" i="1"/>
  <c r="BL697" i="1"/>
  <c r="BK697" i="1"/>
  <c r="AZ310" i="1"/>
  <c r="BK216" i="1"/>
  <c r="BL216" i="1"/>
  <c r="BB215" i="1"/>
  <c r="BD215" i="1"/>
  <c r="BK224" i="1"/>
  <c r="BL224" i="1"/>
  <c r="BL219" i="1"/>
  <c r="BK219" i="1"/>
  <c r="BK698" i="1"/>
  <c r="BL698" i="1"/>
  <c r="BB751" i="1"/>
  <c r="AZ751" i="1"/>
  <c r="BD751" i="1"/>
  <c r="BK143" i="1"/>
  <c r="BL143" i="1"/>
  <c r="BL134" i="1"/>
  <c r="BK134" i="1"/>
  <c r="BB743" i="1"/>
  <c r="AZ743" i="1"/>
  <c r="BD743" i="1"/>
  <c r="BS743" i="1" s="1"/>
  <c r="BL791" i="1"/>
  <c r="BK791" i="1"/>
  <c r="BL792" i="1"/>
  <c r="BK792" i="1"/>
  <c r="BL576" i="1"/>
  <c r="BK576" i="1"/>
  <c r="BD337" i="1"/>
  <c r="BS337" i="1" s="1"/>
  <c r="AZ337" i="1"/>
  <c r="BK340" i="1"/>
  <c r="BL340" i="1"/>
  <c r="AZ410" i="1"/>
  <c r="BB713" i="1"/>
  <c r="BD713" i="1"/>
  <c r="AZ713" i="1"/>
  <c r="BD489" i="1"/>
  <c r="AZ489" i="1"/>
  <c r="AZ636" i="1"/>
  <c r="BL780" i="1"/>
  <c r="BK780" i="1"/>
  <c r="BB20" i="1"/>
  <c r="BD20" i="1"/>
  <c r="AZ20" i="1"/>
  <c r="BK148" i="1"/>
  <c r="BL148" i="1"/>
  <c r="AZ508" i="1"/>
  <c r="BK507" i="1"/>
  <c r="BL507" i="1"/>
  <c r="BD778" i="1"/>
  <c r="BS778" i="1" s="1"/>
  <c r="AZ778" i="1"/>
  <c r="BC778" i="1" s="1"/>
  <c r="BD382" i="1"/>
  <c r="AZ382" i="1"/>
  <c r="BC382" i="1" s="1"/>
  <c r="BD188" i="1"/>
  <c r="BS188" i="1" s="1"/>
  <c r="AZ188" i="1"/>
  <c r="BL624" i="1"/>
  <c r="BK624" i="1"/>
  <c r="BB62" i="1"/>
  <c r="BD62" i="1"/>
  <c r="AZ62" i="1"/>
  <c r="BK529" i="1"/>
  <c r="BL529" i="1"/>
  <c r="BB768" i="1"/>
  <c r="BD768" i="1"/>
  <c r="BS768" i="1" s="1"/>
  <c r="AZ768" i="1"/>
  <c r="BC768" i="1" s="1"/>
  <c r="BB601" i="1"/>
  <c r="AZ601" i="1"/>
  <c r="BD601" i="1"/>
  <c r="BL829" i="1"/>
  <c r="BK829" i="1"/>
  <c r="BB397" i="1"/>
  <c r="BD397" i="1"/>
  <c r="BS397" i="1" s="1"/>
  <c r="AZ397" i="1"/>
  <c r="BK421" i="1"/>
  <c r="BL421" i="1"/>
  <c r="BK638" i="1"/>
  <c r="BL638" i="1"/>
  <c r="BB59" i="1"/>
  <c r="BD59" i="1"/>
  <c r="AZ59" i="1"/>
  <c r="BK363" i="1"/>
  <c r="BL363" i="1"/>
  <c r="BK800" i="1"/>
  <c r="BL800" i="1"/>
  <c r="AZ722" i="1"/>
  <c r="BC722" i="1" s="1"/>
  <c r="BD722" i="1"/>
  <c r="BL627" i="1"/>
  <c r="BK627" i="1"/>
  <c r="AZ560" i="1"/>
  <c r="BD560" i="1"/>
  <c r="BK781" i="1"/>
  <c r="BL781" i="1"/>
  <c r="AZ512" i="1"/>
  <c r="BD512" i="1"/>
  <c r="BL383" i="1"/>
  <c r="BK383" i="1"/>
  <c r="BD286" i="1"/>
  <c r="AZ286" i="1"/>
  <c r="BL191" i="1"/>
  <c r="BK191" i="1"/>
  <c r="BD657" i="1"/>
  <c r="BS657" i="1" s="1"/>
  <c r="AZ657" i="1"/>
  <c r="BL386" i="1"/>
  <c r="BK386" i="1"/>
  <c r="BD150" i="1"/>
  <c r="BS150" i="1" s="1"/>
  <c r="AZ150" i="1"/>
  <c r="BK686" i="1"/>
  <c r="BL686" i="1"/>
  <c r="BB597" i="1"/>
  <c r="BD597" i="1"/>
  <c r="BS597" i="1" s="1"/>
  <c r="BL559" i="1"/>
  <c r="BK559" i="1"/>
  <c r="BD782" i="1"/>
  <c r="AZ782" i="1"/>
  <c r="BL511" i="1"/>
  <c r="BK511" i="1"/>
  <c r="BB381" i="1"/>
  <c r="BD381" i="1"/>
  <c r="BS381" i="1" s="1"/>
  <c r="BK285" i="1"/>
  <c r="BL285" i="1"/>
  <c r="BD190" i="1"/>
  <c r="AZ190" i="1"/>
  <c r="BB89" i="1"/>
  <c r="BD89" i="1"/>
  <c r="AZ89" i="1"/>
  <c r="BC89" i="1" s="1"/>
  <c r="BL55" i="1"/>
  <c r="BK55" i="1"/>
  <c r="BB770" i="1"/>
  <c r="AZ770" i="1"/>
  <c r="BC770" i="1" s="1"/>
  <c r="BD770" i="1"/>
  <c r="BS770" i="1" s="1"/>
  <c r="BL581" i="1"/>
  <c r="BK581" i="1"/>
  <c r="AZ602" i="1"/>
  <c r="BD602" i="1"/>
  <c r="BL796" i="1"/>
  <c r="BK796" i="1"/>
  <c r="BD118" i="1"/>
  <c r="AZ118" i="1"/>
  <c r="BK786" i="1"/>
  <c r="BL786" i="1"/>
  <c r="BD262" i="1"/>
  <c r="AZ262" i="1"/>
  <c r="AZ106" i="1"/>
  <c r="BB561" i="1"/>
  <c r="BD561" i="1"/>
  <c r="BS561" i="1" s="1"/>
  <c r="BB142" i="1"/>
  <c r="BD142" i="1"/>
  <c r="AZ142" i="1"/>
  <c r="BL718" i="1"/>
  <c r="BK718" i="1"/>
  <c r="BK814" i="1"/>
  <c r="BL814" i="1"/>
  <c r="BB562" i="1"/>
  <c r="BD562" i="1"/>
  <c r="AZ562" i="1"/>
  <c r="BD11" i="1"/>
  <c r="AZ11" i="1"/>
  <c r="BL233" i="1"/>
  <c r="BK233" i="1"/>
  <c r="AZ719" i="1"/>
  <c r="BK175" i="1"/>
  <c r="BL175" i="1"/>
  <c r="BL717" i="1"/>
  <c r="BK717" i="1"/>
  <c r="BD815" i="1"/>
  <c r="AZ815" i="1"/>
  <c r="BB820" i="1"/>
  <c r="AZ820" i="1"/>
  <c r="BD820" i="1"/>
  <c r="BL715" i="1"/>
  <c r="BK715" i="1"/>
  <c r="BB813" i="1"/>
  <c r="AZ813" i="1"/>
  <c r="BC813" i="1" s="1"/>
  <c r="BD813" i="1"/>
  <c r="BK817" i="1"/>
  <c r="BL817" i="1"/>
  <c r="BB705" i="1"/>
  <c r="BD705" i="1"/>
  <c r="AZ705" i="1"/>
  <c r="AZ823" i="1"/>
  <c r="BB596" i="1"/>
  <c r="BD596" i="1"/>
  <c r="AZ596" i="1"/>
  <c r="BK787" i="1"/>
  <c r="BL787" i="1"/>
  <c r="BD10" i="1"/>
  <c r="BS10" i="1" s="1"/>
  <c r="AZ10" i="1"/>
  <c r="BC10" i="1" s="1"/>
  <c r="BL716" i="1"/>
  <c r="BK716" i="1"/>
  <c r="BB812" i="1"/>
  <c r="BD812" i="1"/>
  <c r="AZ812" i="1"/>
  <c r="BD811" i="1"/>
  <c r="AZ811" i="1"/>
  <c r="BB497" i="1"/>
  <c r="BD497" i="1"/>
  <c r="AZ497" i="1"/>
  <c r="BK205" i="1"/>
  <c r="BL205" i="1"/>
  <c r="BK742" i="1"/>
  <c r="BL742" i="1"/>
  <c r="BD463" i="1"/>
  <c r="AZ463" i="1"/>
  <c r="BB283" i="1"/>
  <c r="BD283" i="1"/>
  <c r="AZ283" i="1"/>
  <c r="BC283" i="1" s="1"/>
  <c r="BB550" i="1"/>
  <c r="BD550" i="1"/>
  <c r="AZ550" i="1"/>
  <c r="BK282" i="1"/>
  <c r="BL282" i="1"/>
  <c r="BK579" i="1"/>
  <c r="BL579" i="1"/>
  <c r="BB461" i="1"/>
  <c r="AZ461" i="1"/>
  <c r="BD461" i="1"/>
  <c r="BL447" i="1"/>
  <c r="BK447" i="1"/>
  <c r="BK734" i="1"/>
  <c r="BL734" i="1"/>
  <c r="BB450" i="1"/>
  <c r="BD450" i="1"/>
  <c r="BS450" i="1" s="1"/>
  <c r="AZ450" i="1"/>
  <c r="BL112" i="1"/>
  <c r="BK112" i="1"/>
  <c r="BB346" i="1"/>
  <c r="BD346" i="1"/>
  <c r="BU346" i="1" s="1"/>
  <c r="AZ346" i="1"/>
  <c r="BL730" i="1"/>
  <c r="BK730" i="1"/>
  <c r="AZ738" i="1"/>
  <c r="BK380" i="1"/>
  <c r="BL380" i="1"/>
  <c r="BB321" i="1"/>
  <c r="BD321" i="1"/>
  <c r="BS321" i="1" s="1"/>
  <c r="AZ321" i="1"/>
  <c r="BL710" i="1"/>
  <c r="BK710" i="1"/>
  <c r="AZ3" i="1"/>
  <c r="BK585" i="1"/>
  <c r="BL585" i="1"/>
  <c r="BL795" i="1"/>
  <c r="BK795" i="1"/>
  <c r="AZ518" i="1"/>
  <c r="BD518" i="1"/>
  <c r="BL654" i="1"/>
  <c r="BK654" i="1"/>
  <c r="BL500" i="1"/>
  <c r="BK500" i="1"/>
  <c r="BL451" i="1"/>
  <c r="BK451" i="1"/>
  <c r="BL727" i="1"/>
  <c r="BK727" i="1"/>
  <c r="BB728" i="1"/>
  <c r="BD728" i="1"/>
  <c r="AZ728" i="1"/>
  <c r="BC728" i="1" s="1"/>
  <c r="BL152" i="1"/>
  <c r="BK152" i="1"/>
  <c r="BB100" i="1"/>
  <c r="BD100" i="1"/>
  <c r="AZ100" i="1"/>
  <c r="BL611" i="1"/>
  <c r="BK611" i="1"/>
  <c r="BL613" i="1"/>
  <c r="BK613" i="1"/>
  <c r="BB107" i="1"/>
  <c r="BD107" i="1"/>
  <c r="BQ107" i="1" s="1"/>
  <c r="BL614" i="1"/>
  <c r="BK614" i="1"/>
  <c r="BD754" i="1"/>
  <c r="BS754" i="1" s="1"/>
  <c r="AZ754" i="1"/>
  <c r="BC754" i="1" s="1"/>
  <c r="BL729" i="1"/>
  <c r="BK729" i="1"/>
  <c r="BK502" i="1"/>
  <c r="BL502" i="1"/>
  <c r="BB498" i="1"/>
  <c r="AZ498" i="1"/>
  <c r="BD498" i="1"/>
  <c r="BB756" i="1"/>
  <c r="BD756" i="1"/>
  <c r="BS756" i="1" s="1"/>
  <c r="AZ756" i="1"/>
  <c r="BL830" i="1"/>
  <c r="BK830" i="1"/>
  <c r="BB119" i="1"/>
  <c r="AZ119" i="1"/>
  <c r="BD119" i="1"/>
  <c r="BS119" i="1" s="1"/>
  <c r="BL804" i="1"/>
  <c r="BK804" i="1"/>
  <c r="BB180" i="1"/>
  <c r="BD180" i="1"/>
  <c r="BS180" i="1" s="1"/>
  <c r="AZ180" i="1"/>
  <c r="BD65" i="1"/>
  <c r="AZ65" i="1"/>
  <c r="BL430" i="1"/>
  <c r="BK430" i="1"/>
  <c r="BB268" i="1"/>
  <c r="BD268" i="1"/>
  <c r="BD186" i="1"/>
  <c r="AZ186" i="1"/>
  <c r="BB122" i="1"/>
  <c r="AZ122" i="1"/>
  <c r="BC122" i="1" s="1"/>
  <c r="BD122" i="1"/>
  <c r="BL465" i="1"/>
  <c r="BK465" i="1"/>
  <c r="BK64" i="1"/>
  <c r="BL64" i="1"/>
  <c r="BL432" i="1"/>
  <c r="BK432" i="1"/>
  <c r="BB211" i="1"/>
  <c r="BD211" i="1"/>
  <c r="BL184" i="1"/>
  <c r="BK184" i="1"/>
  <c r="BD120" i="1"/>
  <c r="BS120" i="1" s="1"/>
  <c r="AZ120" i="1"/>
  <c r="BL185" i="1"/>
  <c r="BK185" i="1"/>
  <c r="BB125" i="1"/>
  <c r="AZ125" i="1"/>
  <c r="BD125" i="1"/>
  <c r="BS125" i="1" s="1"/>
  <c r="BK468" i="1"/>
  <c r="BL468" i="1"/>
  <c r="BK67" i="1"/>
  <c r="BL67" i="1"/>
  <c r="BL254" i="1"/>
  <c r="BK254" i="1"/>
  <c r="BB764" i="1"/>
  <c r="BD764" i="1"/>
  <c r="BD14" i="1"/>
  <c r="AZ14" i="1"/>
  <c r="BL13" i="1"/>
  <c r="BK13" i="1"/>
  <c r="AZ179" i="1"/>
  <c r="BC179" i="1" s="1"/>
  <c r="BD179" i="1"/>
  <c r="BK470" i="1"/>
  <c r="BL470" i="1"/>
  <c r="BB130" i="1"/>
  <c r="AZ130" i="1"/>
  <c r="BC130" i="1" s="1"/>
  <c r="BD130" i="1"/>
  <c r="BL187" i="1"/>
  <c r="BK187" i="1"/>
  <c r="AZ469" i="1"/>
  <c r="BD469" i="1"/>
  <c r="BS469" i="1" s="1"/>
  <c r="BC690" i="1"/>
  <c r="BC725" i="1"/>
  <c r="BU435" i="1"/>
  <c r="BC521" i="1"/>
  <c r="BL669" i="1"/>
  <c r="BQ477" i="1"/>
  <c r="BR477" i="1" s="1"/>
  <c r="BU477" i="1" s="1"/>
  <c r="BQ221" i="1"/>
  <c r="BR221" i="1" s="1"/>
  <c r="BU221" i="1" s="1"/>
  <c r="BM519" i="1"/>
  <c r="BO519" i="1" s="1"/>
  <c r="BP519" i="1" s="1"/>
  <c r="BQ519" i="1" s="1"/>
  <c r="BR519" i="1" s="1"/>
  <c r="BU519" i="1" s="1"/>
  <c r="BU344" i="1"/>
  <c r="BS6" i="1"/>
  <c r="BU6" i="1"/>
  <c r="BM262" i="1"/>
  <c r="BO262" i="1" s="1"/>
  <c r="BP262" i="1" s="1"/>
  <c r="BS261" i="1"/>
  <c r="BU261" i="1"/>
  <c r="BL694" i="1"/>
  <c r="BL350" i="1"/>
  <c r="BK324" i="1"/>
  <c r="AZ167" i="1"/>
  <c r="AX32" i="1"/>
  <c r="AZ240" i="1"/>
  <c r="AW455" i="1"/>
  <c r="BS391" i="1"/>
  <c r="BS757" i="1"/>
  <c r="AY580" i="1"/>
  <c r="BA580" i="1" s="1"/>
  <c r="BC580" i="1" s="1"/>
  <c r="BT580" i="1" s="1"/>
  <c r="AY721" i="1"/>
  <c r="BA721" i="1" s="1"/>
  <c r="BC721" i="1" s="1"/>
  <c r="BT721" i="1" s="1"/>
  <c r="BM92" i="1"/>
  <c r="BO92" i="1" s="1"/>
  <c r="BP92" i="1" s="1"/>
  <c r="BS347" i="1"/>
  <c r="BU347" i="1"/>
  <c r="BS440" i="1"/>
  <c r="BU440" i="1"/>
  <c r="BU603" i="1"/>
  <c r="BS603" i="1"/>
  <c r="BU436" i="1"/>
  <c r="BS436" i="1"/>
  <c r="AY465" i="1"/>
  <c r="BA465" i="1" s="1"/>
  <c r="BC465" i="1" s="1"/>
  <c r="BT465" i="1" s="1"/>
  <c r="BM663" i="1"/>
  <c r="BO663" i="1" s="1"/>
  <c r="BP663" i="1" s="1"/>
  <c r="BQ663" i="1" s="1"/>
  <c r="BB70" i="1"/>
  <c r="BB643" i="1"/>
  <c r="BB543" i="1"/>
  <c r="BB69" i="1"/>
  <c r="BB443" i="1"/>
  <c r="BB387" i="1"/>
  <c r="BB327" i="1"/>
  <c r="BB290" i="1"/>
  <c r="BB201" i="1"/>
  <c r="BB694" i="1"/>
  <c r="BB49" i="1"/>
  <c r="BB301" i="1"/>
  <c r="BB217" i="1"/>
  <c r="BB342" i="1"/>
  <c r="BB496" i="1"/>
  <c r="BB171" i="1"/>
  <c r="BM736" i="1"/>
  <c r="BO736" i="1" s="1"/>
  <c r="AY792" i="1"/>
  <c r="BA792" i="1" s="1"/>
  <c r="BC792" i="1" s="1"/>
  <c r="BT792" i="1" s="1"/>
  <c r="BM516" i="1"/>
  <c r="BO516" i="1" s="1"/>
  <c r="BP516" i="1" s="1"/>
  <c r="BB363" i="1"/>
  <c r="BB818" i="1"/>
  <c r="BB345" i="1"/>
  <c r="BM127" i="1"/>
  <c r="BO127" i="1" s="1"/>
  <c r="BM675" i="1"/>
  <c r="BO675" i="1" s="1"/>
  <c r="BP675" i="1" s="1"/>
  <c r="BQ675" i="1" s="1"/>
  <c r="BR675" i="1" s="1"/>
  <c r="BU675" i="1" s="1"/>
  <c r="BM172" i="1"/>
  <c r="BO172" i="1" s="1"/>
  <c r="BP172" i="1" s="1"/>
  <c r="BQ172" i="1" s="1"/>
  <c r="BR172" i="1" s="1"/>
  <c r="BU172" i="1" s="1"/>
  <c r="BB212" i="1"/>
  <c r="BB691" i="1"/>
  <c r="BB369" i="1"/>
  <c r="BB617" i="1"/>
  <c r="BB481" i="1"/>
  <c r="BB405" i="1"/>
  <c r="BB134" i="1"/>
  <c r="BB791" i="1"/>
  <c r="BB792" i="1"/>
  <c r="BB624" i="1"/>
  <c r="BB191" i="1"/>
  <c r="BB581" i="1"/>
  <c r="BB128" i="1"/>
  <c r="BB156" i="1"/>
  <c r="BB185" i="1"/>
  <c r="BM573" i="1"/>
  <c r="BO573" i="1" s="1"/>
  <c r="BP573" i="1" s="1"/>
  <c r="BM543" i="1"/>
  <c r="BO543" i="1" s="1"/>
  <c r="BP301" i="1"/>
  <c r="BQ301" i="1" s="1"/>
  <c r="BR301" i="1" s="1"/>
  <c r="BU301" i="1" s="1"/>
  <c r="BS227" i="1"/>
  <c r="BC516" i="1"/>
  <c r="BU396" i="1"/>
  <c r="BC731" i="1"/>
  <c r="BT731" i="1" s="1"/>
  <c r="AY716" i="1"/>
  <c r="BA716" i="1" s="1"/>
  <c r="BC716" i="1" s="1"/>
  <c r="BT716" i="1" s="1"/>
  <c r="BM541" i="1"/>
  <c r="BO541" i="1" s="1"/>
  <c r="BK140" i="1"/>
  <c r="BL140" i="1"/>
  <c r="BK643" i="1"/>
  <c r="BL643" i="1"/>
  <c r="BL69" i="1"/>
  <c r="BK69" i="1"/>
  <c r="BK441" i="1"/>
  <c r="BL441" i="1"/>
  <c r="BL27" i="1"/>
  <c r="BK27" i="1"/>
  <c r="BL170" i="1"/>
  <c r="BK170" i="1"/>
  <c r="BK747" i="1"/>
  <c r="BL747" i="1"/>
  <c r="BL389" i="1"/>
  <c r="BK389" i="1"/>
  <c r="BL748" i="1"/>
  <c r="BK748" i="1"/>
  <c r="BL18" i="1"/>
  <c r="BK18" i="1"/>
  <c r="BL52" i="1"/>
  <c r="BK52" i="1"/>
  <c r="BK50" i="1"/>
  <c r="BL50" i="1"/>
  <c r="BL6" i="1"/>
  <c r="BK6" i="1"/>
  <c r="BK214" i="1"/>
  <c r="BL214" i="1"/>
  <c r="BL735" i="1"/>
  <c r="BK735" i="1"/>
  <c r="BL194" i="1"/>
  <c r="BK194" i="1"/>
  <c r="BK538" i="1"/>
  <c r="BL538" i="1"/>
  <c r="BL251" i="1"/>
  <c r="BK251" i="1"/>
  <c r="BK759" i="1"/>
  <c r="BL759" i="1"/>
  <c r="BL825" i="1"/>
  <c r="BK825" i="1"/>
  <c r="BL229" i="1"/>
  <c r="BK229" i="1"/>
  <c r="BL312" i="1"/>
  <c r="BK312" i="1"/>
  <c r="BL217" i="1"/>
  <c r="BK217" i="1"/>
  <c r="BK712" i="1"/>
  <c r="BL712" i="1"/>
  <c r="BL485" i="1"/>
  <c r="BK485" i="1"/>
  <c r="BL407" i="1"/>
  <c r="BK407" i="1"/>
  <c r="BK488" i="1"/>
  <c r="BL488" i="1"/>
  <c r="BL633" i="1"/>
  <c r="BK633" i="1"/>
  <c r="BK634" i="1"/>
  <c r="BL634" i="1"/>
  <c r="BL372" i="1"/>
  <c r="BK372" i="1"/>
  <c r="BL487" i="1"/>
  <c r="BK487" i="1"/>
  <c r="BL261" i="1"/>
  <c r="BK261" i="1"/>
  <c r="BK42" i="1"/>
  <c r="BL42" i="1"/>
  <c r="BL721" i="1"/>
  <c r="BK721" i="1"/>
  <c r="BL260" i="1"/>
  <c r="BK260" i="1"/>
  <c r="BK106" i="1"/>
  <c r="BL106" i="1"/>
  <c r="BL317" i="1"/>
  <c r="BK317" i="1"/>
  <c r="BL807" i="1"/>
  <c r="BK807" i="1"/>
  <c r="BL815" i="1"/>
  <c r="BK815" i="1"/>
  <c r="BL141" i="1"/>
  <c r="BK141" i="1"/>
  <c r="BL588" i="1"/>
  <c r="BK588" i="1"/>
  <c r="BL318" i="1"/>
  <c r="BK318" i="1"/>
  <c r="BK486" i="1"/>
  <c r="BL463" i="1"/>
  <c r="BK463" i="1"/>
  <c r="BL459" i="1"/>
  <c r="BK459" i="1"/>
  <c r="BL460" i="1"/>
  <c r="BK460" i="1"/>
  <c r="BL343" i="1"/>
  <c r="BK343" i="1"/>
  <c r="BL738" i="1"/>
  <c r="BK738" i="1"/>
  <c r="BL436" i="1"/>
  <c r="BK436" i="1"/>
  <c r="BL347" i="1"/>
  <c r="BM347" i="1" s="1"/>
  <c r="BO347" i="1" s="1"/>
  <c r="BP347" i="1" s="1"/>
  <c r="BQ347" i="1" s="1"/>
  <c r="BL132" i="1"/>
  <c r="BK132" i="1"/>
  <c r="BL323" i="1"/>
  <c r="BK323" i="1"/>
  <c r="BL630" i="1"/>
  <c r="BK630" i="1"/>
  <c r="BL324" i="1"/>
  <c r="BK325" i="1"/>
  <c r="BL325" i="1"/>
  <c r="BL555" i="1"/>
  <c r="BK555" i="1"/>
  <c r="BL533" i="1"/>
  <c r="BK533" i="1"/>
  <c r="BL531" i="1"/>
  <c r="BK531" i="1"/>
  <c r="BL757" i="1"/>
  <c r="BK757" i="1"/>
  <c r="BL108" i="1"/>
  <c r="BK108" i="1"/>
  <c r="BK308" i="1"/>
  <c r="BL308" i="1"/>
  <c r="BL65" i="1"/>
  <c r="BK65" i="1"/>
  <c r="BK271" i="1"/>
  <c r="BL271" i="1"/>
  <c r="BL252" i="1"/>
  <c r="BK252" i="1"/>
  <c r="BL267" i="1"/>
  <c r="BK267" i="1"/>
  <c r="BK153" i="1"/>
  <c r="BL153" i="1"/>
  <c r="BL129" i="1"/>
  <c r="BK129" i="1"/>
  <c r="AX724" i="1"/>
  <c r="AY724" i="1" s="1"/>
  <c r="BA724" i="1" s="1"/>
  <c r="AZ724" i="1"/>
  <c r="AW140" i="1"/>
  <c r="AX140" i="1"/>
  <c r="AW137" i="1"/>
  <c r="AX137" i="1"/>
  <c r="AZ726" i="1"/>
  <c r="AX726" i="1"/>
  <c r="AW726" i="1"/>
  <c r="AZ837" i="1"/>
  <c r="AX837" i="1"/>
  <c r="AW837" i="1"/>
  <c r="AX83" i="1"/>
  <c r="AZ83" i="1"/>
  <c r="AW258" i="1"/>
  <c r="AX258" i="1"/>
  <c r="AZ543" i="1"/>
  <c r="AW543" i="1"/>
  <c r="AY543" i="1" s="1"/>
  <c r="BA543" i="1" s="1"/>
  <c r="AZ103" i="1"/>
  <c r="AW103" i="1"/>
  <c r="AX103" i="1"/>
  <c r="AW69" i="1"/>
  <c r="AX69" i="1"/>
  <c r="AW473" i="1"/>
  <c r="AX473" i="1"/>
  <c r="AX104" i="1"/>
  <c r="AW104" i="1"/>
  <c r="AX71" i="1"/>
  <c r="AZ71" i="1"/>
  <c r="AW101" i="1"/>
  <c r="AX101" i="1"/>
  <c r="AZ101" i="1"/>
  <c r="AZ46" i="1"/>
  <c r="AW46" i="1"/>
  <c r="AY46" i="1" s="1"/>
  <c r="BA46" i="1" s="1"/>
  <c r="AZ475" i="1"/>
  <c r="AW475" i="1"/>
  <c r="AW279" i="1"/>
  <c r="AZ279" i="1"/>
  <c r="AX279" i="1"/>
  <c r="AZ281" i="1"/>
  <c r="AW281" i="1"/>
  <c r="AX281" i="1"/>
  <c r="AX359" i="1"/>
  <c r="AW359" i="1"/>
  <c r="AX593" i="1"/>
  <c r="AY593" i="1" s="1"/>
  <c r="BA593" i="1" s="1"/>
  <c r="AZ593" i="1"/>
  <c r="AW96" i="1"/>
  <c r="AY96" i="1" s="1"/>
  <c r="BA96" i="1" s="1"/>
  <c r="AZ96" i="1"/>
  <c r="AW45" i="1"/>
  <c r="AY45" i="1" s="1"/>
  <c r="BA45" i="1" s="1"/>
  <c r="AZ45" i="1"/>
  <c r="AX591" i="1"/>
  <c r="AY591" i="1" s="1"/>
  <c r="BA591" i="1" s="1"/>
  <c r="AZ591" i="1"/>
  <c r="AZ98" i="1"/>
  <c r="AX98" i="1"/>
  <c r="AY98" i="1" s="1"/>
  <c r="BA98" i="1" s="1"/>
  <c r="AX594" i="1"/>
  <c r="AW594" i="1"/>
  <c r="AZ594" i="1"/>
  <c r="AW647" i="1"/>
  <c r="AZ647" i="1"/>
  <c r="AX647" i="1"/>
  <c r="AX494" i="1"/>
  <c r="AZ494" i="1"/>
  <c r="AW494" i="1"/>
  <c r="AW493" i="1"/>
  <c r="AX493" i="1"/>
  <c r="AW492" i="1"/>
  <c r="AX492" i="1"/>
  <c r="AW539" i="1"/>
  <c r="AZ539" i="1"/>
  <c r="AX328" i="1"/>
  <c r="AW328" i="1"/>
  <c r="AW642" i="1"/>
  <c r="AZ642" i="1"/>
  <c r="AX642" i="1"/>
  <c r="AX540" i="1"/>
  <c r="AY540" i="1" s="1"/>
  <c r="BA540" i="1" s="1"/>
  <c r="AZ540" i="1"/>
  <c r="AX336" i="1"/>
  <c r="AY336" i="1" s="1"/>
  <c r="BA336" i="1" s="1"/>
  <c r="AZ336" i="1"/>
  <c r="AZ446" i="1"/>
  <c r="AX446" i="1"/>
  <c r="AX315" i="1"/>
  <c r="AW315" i="1"/>
  <c r="AW316" i="1"/>
  <c r="AY316" i="1" s="1"/>
  <c r="BA316" i="1" s="1"/>
  <c r="AZ316" i="1"/>
  <c r="AW374" i="1"/>
  <c r="AX374" i="1"/>
  <c r="AZ374" i="1"/>
  <c r="AZ377" i="1"/>
  <c r="AW377" i="1"/>
  <c r="AX377" i="1"/>
  <c r="AZ443" i="1"/>
  <c r="AW443" i="1"/>
  <c r="AX443" i="1"/>
  <c r="AZ388" i="1"/>
  <c r="AW388" i="1"/>
  <c r="AX388" i="1"/>
  <c r="AZ387" i="1"/>
  <c r="AX387" i="1"/>
  <c r="AW387" i="1"/>
  <c r="AX139" i="1"/>
  <c r="AY139" i="1" s="1"/>
  <c r="BA139" i="1" s="1"/>
  <c r="AZ139" i="1"/>
  <c r="AZ327" i="1"/>
  <c r="AX327" i="1"/>
  <c r="AY327" i="1" s="1"/>
  <c r="BA327" i="1" s="1"/>
  <c r="AW547" i="1"/>
  <c r="AZ547" i="1"/>
  <c r="AX547" i="1"/>
  <c r="AX26" i="1"/>
  <c r="AZ26" i="1"/>
  <c r="AW26" i="1"/>
  <c r="AX24" i="1"/>
  <c r="AW24" i="1"/>
  <c r="AZ29" i="1"/>
  <c r="AW29" i="1"/>
  <c r="AX29" i="1"/>
  <c r="AW23" i="1"/>
  <c r="AX23" i="1"/>
  <c r="AW27" i="1"/>
  <c r="AX27" i="1"/>
  <c r="AZ201" i="1"/>
  <c r="AX201" i="1"/>
  <c r="AW201" i="1"/>
  <c r="AW167" i="1"/>
  <c r="AX167" i="1"/>
  <c r="AW32" i="1"/>
  <c r="AZ32" i="1"/>
  <c r="AX203" i="1"/>
  <c r="AW203" i="1"/>
  <c r="AW367" i="1"/>
  <c r="AY367" i="1" s="1"/>
  <c r="BA367" i="1" s="1"/>
  <c r="AZ367" i="1"/>
  <c r="AZ195" i="1"/>
  <c r="AX195" i="1"/>
  <c r="AY195" i="1" s="1"/>
  <c r="BA195" i="1" s="1"/>
  <c r="AX202" i="1"/>
  <c r="AZ202" i="1"/>
  <c r="AW202" i="1"/>
  <c r="AX170" i="1"/>
  <c r="AY170" i="1" s="1"/>
  <c r="BA170" i="1" s="1"/>
  <c r="AZ170" i="1"/>
  <c r="AZ34" i="1"/>
  <c r="AW34" i="1"/>
  <c r="AY34" i="1" s="1"/>
  <c r="BA34" i="1" s="1"/>
  <c r="AZ677" i="1"/>
  <c r="AX677" i="1"/>
  <c r="AY677" i="1" s="1"/>
  <c r="BA677" i="1" s="1"/>
  <c r="AZ692" i="1"/>
  <c r="AX692" i="1"/>
  <c r="AY692" i="1" s="1"/>
  <c r="BA692" i="1" s="1"/>
  <c r="AX31" i="1"/>
  <c r="AW31" i="1"/>
  <c r="AZ31" i="1"/>
  <c r="AW390" i="1"/>
  <c r="AY390" i="1" s="1"/>
  <c r="BA390" i="1" s="1"/>
  <c r="AZ390" i="1"/>
  <c r="AZ94" i="1"/>
  <c r="AX94" i="1"/>
  <c r="AW94" i="1"/>
  <c r="AW750" i="1"/>
  <c r="AX750" i="1"/>
  <c r="AZ750" i="1"/>
  <c r="AZ747" i="1"/>
  <c r="AW747" i="1"/>
  <c r="AX747" i="1"/>
  <c r="AX389" i="1"/>
  <c r="AW389" i="1"/>
  <c r="AZ389" i="1"/>
  <c r="AW749" i="1"/>
  <c r="AX749" i="1"/>
  <c r="AZ748" i="1"/>
  <c r="AX748" i="1"/>
  <c r="AY748" i="1" s="1"/>
  <c r="BA748" i="1" s="1"/>
  <c r="AZ91" i="1"/>
  <c r="AW91" i="1"/>
  <c r="AX91" i="1"/>
  <c r="AW393" i="1"/>
  <c r="AY393" i="1" s="1"/>
  <c r="BA393" i="1" s="1"/>
  <c r="AZ393" i="1"/>
  <c r="AW391" i="1"/>
  <c r="AZ391" i="1"/>
  <c r="AX391" i="1"/>
  <c r="AZ746" i="1"/>
  <c r="AW746" i="1"/>
  <c r="AY746" i="1" s="1"/>
  <c r="BA746" i="1" s="1"/>
  <c r="AX392" i="1"/>
  <c r="AY392" i="1" s="1"/>
  <c r="BA392" i="1" s="1"/>
  <c r="AZ392" i="1"/>
  <c r="AX212" i="1"/>
  <c r="AW212" i="1"/>
  <c r="AX200" i="1"/>
  <c r="AW200" i="1"/>
  <c r="AZ200" i="1"/>
  <c r="AX688" i="1"/>
  <c r="AW688" i="1"/>
  <c r="AX38" i="1"/>
  <c r="AZ38" i="1"/>
  <c r="AW240" i="1"/>
  <c r="AX240" i="1"/>
  <c r="AX236" i="1"/>
  <c r="AW236" i="1"/>
  <c r="AZ236" i="1"/>
  <c r="AW159" i="1"/>
  <c r="AY159" i="1" s="1"/>
  <c r="BA159" i="1" s="1"/>
  <c r="AZ159" i="1"/>
  <c r="AZ238" i="1"/>
  <c r="AW238" i="1"/>
  <c r="AX238" i="1"/>
  <c r="AX242" i="1"/>
  <c r="AW242" i="1"/>
  <c r="AW162" i="1"/>
  <c r="AX162" i="1"/>
  <c r="AX616" i="1"/>
  <c r="AY616" i="1" s="1"/>
  <c r="BA616" i="1" s="1"/>
  <c r="AZ616" i="1"/>
  <c r="AZ412" i="1"/>
  <c r="AX412" i="1"/>
  <c r="AY412" i="1" s="1"/>
  <c r="BA412" i="1" s="1"/>
  <c r="AW237" i="1"/>
  <c r="AX237" i="1"/>
  <c r="AZ566" i="1"/>
  <c r="AW566" i="1"/>
  <c r="AX566" i="1"/>
  <c r="AX671" i="1"/>
  <c r="AZ671" i="1"/>
  <c r="AW671" i="1"/>
  <c r="AX192" i="1"/>
  <c r="AW192" i="1"/>
  <c r="AZ192" i="1"/>
  <c r="AX684" i="1"/>
  <c r="AW684" i="1"/>
  <c r="AZ684" i="1"/>
  <c r="AZ689" i="1"/>
  <c r="AX689" i="1"/>
  <c r="AW689" i="1"/>
  <c r="AZ30" i="1"/>
  <c r="AW30" i="1"/>
  <c r="AY30" i="1" s="1"/>
  <c r="BA30" i="1" s="1"/>
  <c r="AW297" i="1"/>
  <c r="AX297" i="1"/>
  <c r="AZ297" i="1"/>
  <c r="AX298" i="1"/>
  <c r="AW298" i="1"/>
  <c r="AZ298" i="1"/>
  <c r="AW296" i="1"/>
  <c r="AX296" i="1"/>
  <c r="AX455" i="1"/>
  <c r="AZ455" i="1"/>
  <c r="AX433" i="1"/>
  <c r="AW433" i="1"/>
  <c r="AW435" i="1"/>
  <c r="AX435" i="1"/>
  <c r="AX434" i="1"/>
  <c r="AW434" i="1"/>
  <c r="AW454" i="1"/>
  <c r="AY454" i="1" s="1"/>
  <c r="BA454" i="1" s="1"/>
  <c r="AZ454" i="1"/>
  <c r="AW637" i="1"/>
  <c r="AX637" i="1"/>
  <c r="AW482" i="1"/>
  <c r="AY482" i="1" s="1"/>
  <c r="BA482" i="1" s="1"/>
  <c r="AZ482" i="1"/>
  <c r="AW824" i="1"/>
  <c r="AY824" i="1" s="1"/>
  <c r="BA824" i="1" s="1"/>
  <c r="AZ824" i="1"/>
  <c r="AW480" i="1"/>
  <c r="AX480" i="1"/>
  <c r="AW481" i="1"/>
  <c r="AX481" i="1"/>
  <c r="AZ484" i="1"/>
  <c r="AX484" i="1"/>
  <c r="AY484" i="1" s="1"/>
  <c r="BA484" i="1" s="1"/>
  <c r="AX479" i="1"/>
  <c r="AZ479" i="1"/>
  <c r="AW479" i="1"/>
  <c r="BM321" i="1"/>
  <c r="BO321" i="1" s="1"/>
  <c r="BP321" i="1" s="1"/>
  <c r="AX668" i="1"/>
  <c r="AY668" i="1" s="1"/>
  <c r="BA668" i="1" s="1"/>
  <c r="AZ668" i="1"/>
  <c r="AZ224" i="1"/>
  <c r="AX224" i="1"/>
  <c r="AY224" i="1" s="1"/>
  <c r="BA224" i="1" s="1"/>
  <c r="AZ222" i="1"/>
  <c r="AW222" i="1"/>
  <c r="AY222" i="1" s="1"/>
  <c r="BA222" i="1" s="1"/>
  <c r="AZ425" i="1"/>
  <c r="AX425" i="1"/>
  <c r="AW425" i="1"/>
  <c r="AX428" i="1"/>
  <c r="AW428" i="1"/>
  <c r="AW304" i="1"/>
  <c r="AX304" i="1"/>
  <c r="AX745" i="1"/>
  <c r="AW745" i="1"/>
  <c r="AX779" i="1"/>
  <c r="AW779" i="1"/>
  <c r="AZ779" i="1"/>
  <c r="AX794" i="1"/>
  <c r="AZ794" i="1"/>
  <c r="AZ744" i="1"/>
  <c r="AX744" i="1"/>
  <c r="AW744" i="1"/>
  <c r="AZ338" i="1"/>
  <c r="AX338" i="1"/>
  <c r="AY338" i="1" s="1"/>
  <c r="BA338" i="1" s="1"/>
  <c r="AX275" i="1"/>
  <c r="AY275" i="1" s="1"/>
  <c r="BA275" i="1" s="1"/>
  <c r="AZ275" i="1"/>
  <c r="AX636" i="1"/>
  <c r="AW636" i="1"/>
  <c r="AZ634" i="1"/>
  <c r="AW634" i="1"/>
  <c r="AY634" i="1" s="1"/>
  <c r="BA634" i="1" s="1"/>
  <c r="AX635" i="1"/>
  <c r="AY635" i="1" s="1"/>
  <c r="BA635" i="1" s="1"/>
  <c r="AZ635" i="1"/>
  <c r="AZ401" i="1"/>
  <c r="AW401" i="1"/>
  <c r="AY401" i="1" s="1"/>
  <c r="BA401" i="1" s="1"/>
  <c r="AZ769" i="1"/>
  <c r="AW769" i="1"/>
  <c r="AY769" i="1" s="1"/>
  <c r="BA769" i="1" s="1"/>
  <c r="AX599" i="1"/>
  <c r="AY599" i="1" s="1"/>
  <c r="BA599" i="1" s="1"/>
  <c r="AZ599" i="1"/>
  <c r="AW115" i="1"/>
  <c r="AX115" i="1"/>
  <c r="AZ641" i="1"/>
  <c r="AW641" i="1"/>
  <c r="AX641" i="1"/>
  <c r="AW605" i="1"/>
  <c r="AX605" i="1"/>
  <c r="AZ456" i="1"/>
  <c r="AX456" i="1"/>
  <c r="AY456" i="1" s="1"/>
  <c r="BA456" i="1" s="1"/>
  <c r="AW638" i="1"/>
  <c r="AX638" i="1"/>
  <c r="AW528" i="1"/>
  <c r="AY528" i="1" s="1"/>
  <c r="BA528" i="1" s="1"/>
  <c r="AZ528" i="1"/>
  <c r="AW385" i="1"/>
  <c r="AX385" i="1"/>
  <c r="AX687" i="1"/>
  <c r="AW687" i="1"/>
  <c r="AX651" i="1"/>
  <c r="AW651" i="1"/>
  <c r="AZ116" i="1"/>
  <c r="AW116" i="1"/>
  <c r="AZ90" i="1"/>
  <c r="AX90" i="1"/>
  <c r="AY90" i="1" s="1"/>
  <c r="BA90" i="1" s="1"/>
  <c r="AW57" i="1"/>
  <c r="AY57" i="1" s="1"/>
  <c r="BA57" i="1" s="1"/>
  <c r="AZ57" i="1"/>
  <c r="AZ597" i="1"/>
  <c r="AX597" i="1"/>
  <c r="AY597" i="1" s="1"/>
  <c r="BA597" i="1" s="1"/>
  <c r="AZ559" i="1"/>
  <c r="AW559" i="1"/>
  <c r="AY559" i="1" s="1"/>
  <c r="BA559" i="1" s="1"/>
  <c r="AZ381" i="1"/>
  <c r="AX381" i="1"/>
  <c r="AY381" i="1" s="1"/>
  <c r="BA381" i="1" s="1"/>
  <c r="AW775" i="1"/>
  <c r="AX775" i="1"/>
  <c r="AX561" i="1"/>
  <c r="AY561" i="1" s="1"/>
  <c r="BA561" i="1" s="1"/>
  <c r="AZ561" i="1"/>
  <c r="AZ814" i="1"/>
  <c r="AX814" i="1"/>
  <c r="AW175" i="1"/>
  <c r="AX175" i="1"/>
  <c r="AX76" i="1"/>
  <c r="AY76" i="1" s="1"/>
  <c r="BA76" i="1" s="1"/>
  <c r="AZ76" i="1"/>
  <c r="AZ717" i="1"/>
  <c r="AX717" i="1"/>
  <c r="AW717" i="1"/>
  <c r="AX8" i="1"/>
  <c r="AW8" i="1"/>
  <c r="AZ809" i="1"/>
  <c r="AX809" i="1"/>
  <c r="AY809" i="1" s="1"/>
  <c r="BA809" i="1" s="1"/>
  <c r="AX173" i="1"/>
  <c r="AW173" i="1"/>
  <c r="AX789" i="1"/>
  <c r="AY789" i="1" s="1"/>
  <c r="BA789" i="1" s="1"/>
  <c r="AZ789" i="1"/>
  <c r="AX131" i="1"/>
  <c r="AW131" i="1"/>
  <c r="AW740" i="1"/>
  <c r="AZ740" i="1"/>
  <c r="AX499" i="1"/>
  <c r="AZ499" i="1"/>
  <c r="AW499" i="1"/>
  <c r="AW738" i="1"/>
  <c r="AX738" i="1"/>
  <c r="AZ711" i="1"/>
  <c r="AW711" i="1"/>
  <c r="AY711" i="1" s="1"/>
  <c r="BA711" i="1" s="1"/>
  <c r="AW652" i="1"/>
  <c r="AY652" i="1" s="1"/>
  <c r="BA652" i="1" s="1"/>
  <c r="AZ652" i="1"/>
  <c r="AZ452" i="1"/>
  <c r="AW452" i="1"/>
  <c r="AY452" i="1" s="1"/>
  <c r="BA452" i="1" s="1"/>
  <c r="AX727" i="1"/>
  <c r="AY727" i="1" s="1"/>
  <c r="BA727" i="1" s="1"/>
  <c r="AZ727" i="1"/>
  <c r="AW132" i="1"/>
  <c r="AY132" i="1" s="1"/>
  <c r="BA132" i="1" s="1"/>
  <c r="AZ132" i="1"/>
  <c r="AW323" i="1"/>
  <c r="AY323" i="1" s="1"/>
  <c r="BA323" i="1" s="1"/>
  <c r="AZ323" i="1"/>
  <c r="AW324" i="1"/>
  <c r="AY324" i="1" s="1"/>
  <c r="BA324" i="1" s="1"/>
  <c r="AZ324" i="1"/>
  <c r="AZ325" i="1"/>
  <c r="AW325" i="1"/>
  <c r="AX325" i="1"/>
  <c r="AZ752" i="1"/>
  <c r="AX752" i="1"/>
  <c r="AW755" i="1"/>
  <c r="AX755" i="1"/>
  <c r="AZ308" i="1"/>
  <c r="AX308" i="1"/>
  <c r="AY308" i="1" s="1"/>
  <c r="BA308" i="1" s="1"/>
  <c r="AW66" i="1"/>
  <c r="AX66" i="1"/>
  <c r="AZ121" i="1"/>
  <c r="AW121" i="1"/>
  <c r="AY121" i="1" s="1"/>
  <c r="BA121" i="1" s="1"/>
  <c r="AX466" i="1"/>
  <c r="AW466" i="1"/>
  <c r="AZ466" i="1"/>
  <c r="AZ831" i="1"/>
  <c r="AW831" i="1"/>
  <c r="AY831" i="1" s="1"/>
  <c r="BA831" i="1" s="1"/>
  <c r="AX268" i="1"/>
  <c r="AY268" i="1" s="1"/>
  <c r="BA268" i="1" s="1"/>
  <c r="AZ268" i="1"/>
  <c r="AZ270" i="1"/>
  <c r="AX270" i="1"/>
  <c r="AW270" i="1"/>
  <c r="AZ802" i="1"/>
  <c r="AX802" i="1"/>
  <c r="AY802" i="1" s="1"/>
  <c r="BA802" i="1" s="1"/>
  <c r="AZ432" i="1"/>
  <c r="AW432" i="1"/>
  <c r="AX432" i="1"/>
  <c r="AW211" i="1"/>
  <c r="AZ211" i="1"/>
  <c r="AX211" i="1"/>
  <c r="AW126" i="1"/>
  <c r="AX126" i="1"/>
  <c r="AW805" i="1"/>
  <c r="AZ805" i="1"/>
  <c r="AZ155" i="1"/>
  <c r="AX155" i="1"/>
  <c r="AW306" i="1"/>
  <c r="AX306" i="1"/>
  <c r="AZ306" i="1"/>
  <c r="AZ63" i="1"/>
  <c r="AW63" i="1"/>
  <c r="AX63" i="1"/>
  <c r="AX305" i="1"/>
  <c r="AW305" i="1"/>
  <c r="AZ67" i="1"/>
  <c r="AX67" i="1"/>
  <c r="AZ764" i="1"/>
  <c r="AX764" i="1"/>
  <c r="AW396" i="1"/>
  <c r="AX396" i="1"/>
  <c r="AX12" i="1"/>
  <c r="AY12" i="1" s="1"/>
  <c r="BA12" i="1" s="1"/>
  <c r="AZ12" i="1"/>
  <c r="AZ803" i="1"/>
  <c r="AX803" i="1"/>
  <c r="AY803" i="1" s="1"/>
  <c r="BA803" i="1" s="1"/>
  <c r="AX835" i="1"/>
  <c r="AY835" i="1" s="1"/>
  <c r="BA835" i="1" s="1"/>
  <c r="AZ835" i="1"/>
  <c r="BK724" i="1"/>
  <c r="BL724" i="1"/>
  <c r="BD84" i="1"/>
  <c r="AZ84" i="1"/>
  <c r="BM83" i="1"/>
  <c r="BO83" i="1" s="1"/>
  <c r="BP83" i="1" s="1"/>
  <c r="BQ83" i="1" s="1"/>
  <c r="BR83" i="1" s="1"/>
  <c r="BU83" i="1" s="1"/>
  <c r="BL86" i="1"/>
  <c r="BK86" i="1"/>
  <c r="BB68" i="1"/>
  <c r="BD68" i="1"/>
  <c r="BB725" i="1"/>
  <c r="BD725" i="1"/>
  <c r="BS725" i="1" s="1"/>
  <c r="BL838" i="1"/>
  <c r="BK838" i="1"/>
  <c r="BL105" i="1"/>
  <c r="BK105" i="1"/>
  <c r="BB95" i="1"/>
  <c r="BD95" i="1"/>
  <c r="BM591" i="1"/>
  <c r="BO591" i="1" s="1"/>
  <c r="BP591" i="1" s="1"/>
  <c r="BB41" i="1"/>
  <c r="BD41" i="1"/>
  <c r="AZ41" i="1"/>
  <c r="BK439" i="1"/>
  <c r="BL439" i="1"/>
  <c r="BB442" i="1"/>
  <c r="BD442" i="1"/>
  <c r="BB495" i="1"/>
  <c r="BD495" i="1"/>
  <c r="BL539" i="1"/>
  <c r="BK539" i="1"/>
  <c r="BB328" i="1"/>
  <c r="BD328" i="1"/>
  <c r="AZ328" i="1"/>
  <c r="AZ371" i="1"/>
  <c r="AY439" i="1"/>
  <c r="BA439" i="1" s="1"/>
  <c r="BC439" i="1" s="1"/>
  <c r="BT439" i="1" s="1"/>
  <c r="BM777" i="1"/>
  <c r="BO777" i="1" s="1"/>
  <c r="BP777" i="1" s="1"/>
  <c r="BL336" i="1"/>
  <c r="BK336" i="1"/>
  <c r="BB644" i="1"/>
  <c r="BD644" i="1"/>
  <c r="BS644" i="1" s="1"/>
  <c r="BL446" i="1"/>
  <c r="BK446" i="1"/>
  <c r="BB315" i="1"/>
  <c r="BD315" i="1"/>
  <c r="AZ315" i="1"/>
  <c r="BB374" i="1"/>
  <c r="BD374" i="1"/>
  <c r="BL377" i="1"/>
  <c r="BK377" i="1"/>
  <c r="AZ357" i="1"/>
  <c r="BB289" i="1"/>
  <c r="BD289" i="1"/>
  <c r="BK23" i="1"/>
  <c r="BL23" i="1"/>
  <c r="BB28" i="1"/>
  <c r="BD28" i="1"/>
  <c r="BB35" i="1"/>
  <c r="BD35" i="1"/>
  <c r="BB33" i="1"/>
  <c r="BD33" i="1"/>
  <c r="BS33" i="1" s="1"/>
  <c r="BB197" i="1"/>
  <c r="BD197" i="1"/>
  <c r="BS197" i="1" s="1"/>
  <c r="BB93" i="1"/>
  <c r="AZ93" i="1"/>
  <c r="BB92" i="1"/>
  <c r="AZ92" i="1"/>
  <c r="BB417" i="1"/>
  <c r="BD417" i="1"/>
  <c r="BS417" i="1" s="1"/>
  <c r="BB37" i="1"/>
  <c r="BD37" i="1"/>
  <c r="AZ37" i="1"/>
  <c r="BB370" i="1"/>
  <c r="BD370" i="1"/>
  <c r="BS370" i="1" s="1"/>
  <c r="BB163" i="1"/>
  <c r="BD163" i="1"/>
  <c r="BS163" i="1" s="1"/>
  <c r="BB243" i="1"/>
  <c r="BD243" i="1"/>
  <c r="BL412" i="1"/>
  <c r="BK412" i="1"/>
  <c r="AZ237" i="1"/>
  <c r="AZ435" i="1"/>
  <c r="BB434" i="1"/>
  <c r="BD434" i="1"/>
  <c r="AZ434" i="1"/>
  <c r="BB557" i="1"/>
  <c r="BD557" i="1"/>
  <c r="BB231" i="1"/>
  <c r="BD231" i="1"/>
  <c r="AZ477" i="1"/>
  <c r="BK481" i="1"/>
  <c r="BL481" i="1"/>
  <c r="BB534" i="1"/>
  <c r="BD534" i="1"/>
  <c r="BS534" i="1" s="1"/>
  <c r="BB402" i="1"/>
  <c r="AZ402" i="1"/>
  <c r="BC402" i="1" s="1"/>
  <c r="BB418" i="1"/>
  <c r="BD418" i="1"/>
  <c r="AZ760" i="1"/>
  <c r="BC760" i="1" s="1"/>
  <c r="BD760" i="1"/>
  <c r="BS229" i="1"/>
  <c r="BB573" i="1"/>
  <c r="AZ573" i="1"/>
  <c r="BB420" i="1"/>
  <c r="BD420" i="1"/>
  <c r="BB523" i="1"/>
  <c r="BD523" i="1"/>
  <c r="AZ411" i="1"/>
  <c r="AZ527" i="1"/>
  <c r="BL208" i="1"/>
  <c r="BK208" i="1"/>
  <c r="AZ206" i="1"/>
  <c r="AZ263" i="1"/>
  <c r="BB310" i="1"/>
  <c r="BD310" i="1"/>
  <c r="BL225" i="1"/>
  <c r="BK225" i="1"/>
  <c r="BB223" i="1"/>
  <c r="AZ223" i="1"/>
  <c r="BD223" i="1"/>
  <c r="BB221" i="1"/>
  <c r="AZ221" i="1"/>
  <c r="BC221" i="1" s="1"/>
  <c r="BT221" i="1" s="1"/>
  <c r="BB265" i="1"/>
  <c r="BD265" i="1"/>
  <c r="BS265" i="1" s="1"/>
  <c r="BB144" i="1"/>
  <c r="AZ144" i="1"/>
  <c r="BC144" i="1" s="1"/>
  <c r="BT144" i="1" s="1"/>
  <c r="BB793" i="1"/>
  <c r="BD793" i="1"/>
  <c r="BS793" i="1" s="1"/>
  <c r="AZ793" i="1"/>
  <c r="BB790" i="1"/>
  <c r="BD790" i="1"/>
  <c r="BS790" i="1" s="1"/>
  <c r="BB410" i="1"/>
  <c r="BD410" i="1"/>
  <c r="BB636" i="1"/>
  <c r="BD636" i="1"/>
  <c r="BL608" i="1"/>
  <c r="BB508" i="1"/>
  <c r="BD508" i="1"/>
  <c r="BS508" i="1" s="1"/>
  <c r="BB772" i="1"/>
  <c r="BD772" i="1"/>
  <c r="BB401" i="1"/>
  <c r="BD401" i="1"/>
  <c r="BD639" i="1"/>
  <c r="BS639" i="1" s="1"/>
  <c r="AZ639" i="1"/>
  <c r="AZ28" i="1"/>
  <c r="BM100" i="1"/>
  <c r="BO100" i="1" s="1"/>
  <c r="BP100" i="1" s="1"/>
  <c r="BK444" i="1"/>
  <c r="BM444" i="1" s="1"/>
  <c r="BO444" i="1" s="1"/>
  <c r="BP444" i="1" s="1"/>
  <c r="BQ444" i="1" s="1"/>
  <c r="BR444" i="1" s="1"/>
  <c r="BU444" i="1" s="1"/>
  <c r="BD295" i="1"/>
  <c r="BM168" i="1"/>
  <c r="BO168" i="1" s="1"/>
  <c r="BU394" i="1"/>
  <c r="BS394" i="1"/>
  <c r="BD54" i="1"/>
  <c r="AZ33" i="1"/>
  <c r="BM145" i="1"/>
  <c r="BO145" i="1" s="1"/>
  <c r="BP145" i="1" s="1"/>
  <c r="AY55" i="1"/>
  <c r="BA55" i="1" s="1"/>
  <c r="BC55" i="1" s="1"/>
  <c r="BT55" i="1" s="1"/>
  <c r="BU274" i="1"/>
  <c r="BS274" i="1"/>
  <c r="BM811" i="1"/>
  <c r="BO811" i="1" s="1"/>
  <c r="BB355" i="1"/>
  <c r="BB84" i="1"/>
  <c r="BL544" i="1"/>
  <c r="BB646" i="1"/>
  <c r="BD104" i="1"/>
  <c r="BD71" i="1"/>
  <c r="BD46" i="1"/>
  <c r="BK39" i="1"/>
  <c r="BM39" i="1" s="1"/>
  <c r="BO39" i="1" s="1"/>
  <c r="BP39" i="1" s="1"/>
  <c r="BQ39" i="1" s="1"/>
  <c r="BR39" i="1" s="1"/>
  <c r="BU39" i="1" s="1"/>
  <c r="BL98" i="1"/>
  <c r="BK97" i="1"/>
  <c r="BM97" i="1" s="1"/>
  <c r="BO97" i="1" s="1"/>
  <c r="BP97" i="1" s="1"/>
  <c r="BQ97" i="1" s="1"/>
  <c r="BR97" i="1" s="1"/>
  <c r="BU97" i="1" s="1"/>
  <c r="BL594" i="1"/>
  <c r="BM594" i="1" s="1"/>
  <c r="BO594" i="1" s="1"/>
  <c r="BP594" i="1" s="1"/>
  <c r="BQ594" i="1" s="1"/>
  <c r="BR594" i="1" s="1"/>
  <c r="BU594" i="1" s="1"/>
  <c r="BD376" i="1"/>
  <c r="BL494" i="1"/>
  <c r="BM494" i="1" s="1"/>
  <c r="BO494" i="1" s="1"/>
  <c r="BP494" i="1" s="1"/>
  <c r="BQ494" i="1" s="1"/>
  <c r="BR494" i="1" s="1"/>
  <c r="BU494" i="1" s="1"/>
  <c r="BB492" i="1"/>
  <c r="BD335" i="1"/>
  <c r="BS335" i="1" s="1"/>
  <c r="BK330" i="1"/>
  <c r="BK491" i="1"/>
  <c r="BM491" i="1" s="1"/>
  <c r="BO491" i="1" s="1"/>
  <c r="BP491" i="1" s="1"/>
  <c r="BQ491" i="1" s="1"/>
  <c r="BR491" i="1" s="1"/>
  <c r="BU491" i="1" s="1"/>
  <c r="BK316" i="1"/>
  <c r="BM316" i="1" s="1"/>
  <c r="BO316" i="1" s="1"/>
  <c r="BP316" i="1" s="1"/>
  <c r="BQ316" i="1" s="1"/>
  <c r="BR316" i="1" s="1"/>
  <c r="BU316" i="1" s="1"/>
  <c r="BD333" i="1"/>
  <c r="BS333" i="1" s="1"/>
  <c r="BB490" i="1"/>
  <c r="BB438" i="1"/>
  <c r="BK331" i="1"/>
  <c r="BM331" i="1" s="1"/>
  <c r="BO331" i="1" s="1"/>
  <c r="BL26" i="1"/>
  <c r="BM26" i="1" s="1"/>
  <c r="BO26" i="1" s="1"/>
  <c r="BP26" i="1" s="1"/>
  <c r="BQ26" i="1" s="1"/>
  <c r="BR26" i="1" s="1"/>
  <c r="BU26" i="1" s="1"/>
  <c r="BK287" i="1"/>
  <c r="BM287" i="1" s="1"/>
  <c r="BO287" i="1" s="1"/>
  <c r="BP287" i="1" s="1"/>
  <c r="BQ287" i="1" s="1"/>
  <c r="BR287" i="1" s="1"/>
  <c r="BU287" i="1" s="1"/>
  <c r="BB27" i="1"/>
  <c r="BL288" i="1"/>
  <c r="BM288" i="1" s="1"/>
  <c r="BO288" i="1" s="1"/>
  <c r="BB690" i="1"/>
  <c r="BD681" i="1"/>
  <c r="BS681" i="1" s="1"/>
  <c r="BB695" i="1"/>
  <c r="BB53" i="1"/>
  <c r="BB17" i="1"/>
  <c r="BB48" i="1"/>
  <c r="BB50" i="1"/>
  <c r="BK239" i="1"/>
  <c r="BM239" i="1" s="1"/>
  <c r="BO239" i="1" s="1"/>
  <c r="BP239" i="1" s="1"/>
  <c r="BQ239" i="1" s="1"/>
  <c r="BR239" i="1" s="1"/>
  <c r="BU239" i="1" s="1"/>
  <c r="BB214" i="1"/>
  <c r="BD678" i="1"/>
  <c r="BD38" i="1"/>
  <c r="BL240" i="1"/>
  <c r="BM240" i="1" s="1"/>
  <c r="BO240" i="1" s="1"/>
  <c r="BD236" i="1"/>
  <c r="BS236" i="1" s="1"/>
  <c r="BB242" i="1"/>
  <c r="BB616" i="1"/>
  <c r="BB237" i="1"/>
  <c r="BB671" i="1"/>
  <c r="BB193" i="1"/>
  <c r="BB194" i="1"/>
  <c r="BB435" i="1"/>
  <c r="BK632" i="1"/>
  <c r="BM632" i="1" s="1"/>
  <c r="BO632" i="1" s="1"/>
  <c r="BB558" i="1"/>
  <c r="BK617" i="1"/>
  <c r="BM617" i="1" s="1"/>
  <c r="BO617" i="1" s="1"/>
  <c r="BP617" i="1" s="1"/>
  <c r="BQ617" i="1" s="1"/>
  <c r="BR617" i="1" s="1"/>
  <c r="BU617" i="1" s="1"/>
  <c r="BB477" i="1"/>
  <c r="BK618" i="1"/>
  <c r="BM618" i="1" s="1"/>
  <c r="BO618" i="1" s="1"/>
  <c r="BD619" i="1"/>
  <c r="BB538" i="1"/>
  <c r="BB537" i="1"/>
  <c r="BD758" i="1"/>
  <c r="BS758" i="1" s="1"/>
  <c r="BB759" i="1"/>
  <c r="BB760" i="1"/>
  <c r="BB249" i="1"/>
  <c r="BK570" i="1"/>
  <c r="BB229" i="1"/>
  <c r="BK406" i="1"/>
  <c r="BM406" i="1" s="1"/>
  <c r="BO406" i="1" s="1"/>
  <c r="BD827" i="1"/>
  <c r="BD245" i="1"/>
  <c r="BS245" i="1" s="1"/>
  <c r="BD670" i="1"/>
  <c r="BK571" i="1"/>
  <c r="BM571" i="1" s="1"/>
  <c r="BO571" i="1" s="1"/>
  <c r="BP571" i="1" s="1"/>
  <c r="BQ571" i="1" s="1"/>
  <c r="BR571" i="1" s="1"/>
  <c r="BU571" i="1" s="1"/>
  <c r="BL522" i="1"/>
  <c r="BM522" i="1" s="1"/>
  <c r="BO522" i="1" s="1"/>
  <c r="BK247" i="1"/>
  <c r="BM247" i="1" s="1"/>
  <c r="BO247" i="1" s="1"/>
  <c r="BP247" i="1" s="1"/>
  <c r="BQ247" i="1" s="1"/>
  <c r="BR247" i="1" s="1"/>
  <c r="BU247" i="1" s="1"/>
  <c r="BB668" i="1"/>
  <c r="BB527" i="1"/>
  <c r="BB73" i="1"/>
  <c r="BB206" i="1"/>
  <c r="BB263" i="1"/>
  <c r="BD427" i="1"/>
  <c r="BS427" i="1" s="1"/>
  <c r="BK426" i="1"/>
  <c r="BM426" i="1" s="1"/>
  <c r="BO426" i="1" s="1"/>
  <c r="BD311" i="1"/>
  <c r="BB266" i="1"/>
  <c r="BD264" i="1"/>
  <c r="BK701" i="1"/>
  <c r="BM701" i="1" s="1"/>
  <c r="BO701" i="1" s="1"/>
  <c r="BP701" i="1" s="1"/>
  <c r="BQ701" i="1" s="1"/>
  <c r="BR701" i="1" s="1"/>
  <c r="BU701" i="1" s="1"/>
  <c r="BD313" i="1"/>
  <c r="BK218" i="1"/>
  <c r="BM220" i="1"/>
  <c r="BO220" i="1" s="1"/>
  <c r="BM793" i="1"/>
  <c r="BO793" i="1" s="1"/>
  <c r="BP793" i="1" s="1"/>
  <c r="BM286" i="1"/>
  <c r="BO286" i="1" s="1"/>
  <c r="BB444" i="1"/>
  <c r="BB545" i="1"/>
  <c r="BB23" i="1"/>
  <c r="BB679" i="1"/>
  <c r="BB389" i="1"/>
  <c r="BB91" i="1"/>
  <c r="BB238" i="1"/>
  <c r="BB162" i="1"/>
  <c r="BB412" i="1"/>
  <c r="BB566" i="1"/>
  <c r="BB192" i="1"/>
  <c r="BB689" i="1"/>
  <c r="BB673" i="1"/>
  <c r="BB433" i="1"/>
  <c r="BB766" i="1"/>
  <c r="BB478" i="1"/>
  <c r="BB251" i="1"/>
  <c r="BB564" i="1"/>
  <c r="BB248" i="1"/>
  <c r="BB662" i="1"/>
  <c r="BB570" i="1"/>
  <c r="BB669" i="1"/>
  <c r="BB526" i="1"/>
  <c r="BB276" i="1"/>
  <c r="BB208" i="1"/>
  <c r="BB699" i="1"/>
  <c r="BB312" i="1"/>
  <c r="BB225" i="1"/>
  <c r="BB219" i="1"/>
  <c r="BB419" i="1"/>
  <c r="BB246" i="1"/>
  <c r="BB356" i="1"/>
  <c r="BB726" i="1"/>
  <c r="BB256" i="1"/>
  <c r="BB82" i="1"/>
  <c r="BB103" i="1"/>
  <c r="BB441" i="1"/>
  <c r="BB388" i="1"/>
  <c r="BB329" i="1"/>
  <c r="BB291" i="1"/>
  <c r="BB170" i="1"/>
  <c r="BB747" i="1"/>
  <c r="BB748" i="1"/>
  <c r="BB52" i="1"/>
  <c r="BB6" i="1"/>
  <c r="BB415" i="1"/>
  <c r="BB164" i="1"/>
  <c r="BB567" i="1"/>
  <c r="BB675" i="1"/>
  <c r="BB198" i="1"/>
  <c r="BB297" i="1"/>
  <c r="BB631" i="1"/>
  <c r="BB637" i="1"/>
  <c r="BB621" i="1"/>
  <c r="BB661" i="1"/>
  <c r="BB569" i="1"/>
  <c r="BB403" i="1"/>
  <c r="BB247" i="1"/>
  <c r="BB572" i="1"/>
  <c r="BB74" i="1"/>
  <c r="BB207" i="1"/>
  <c r="BB19" i="1"/>
  <c r="BB666" i="1"/>
  <c r="BB700" i="1"/>
  <c r="BB222" i="1"/>
  <c r="BL702" i="1"/>
  <c r="BM702" i="1" s="1"/>
  <c r="BO702" i="1" s="1"/>
  <c r="BP702" i="1" s="1"/>
  <c r="BQ702" i="1" s="1"/>
  <c r="BR702" i="1" s="1"/>
  <c r="BU702" i="1" s="1"/>
  <c r="BK604" i="1"/>
  <c r="BM604" i="1" s="1"/>
  <c r="BO604" i="1" s="1"/>
  <c r="BP604" i="1" s="1"/>
  <c r="BQ604" i="1" s="1"/>
  <c r="BR604" i="1" s="1"/>
  <c r="BU604" i="1" s="1"/>
  <c r="BL425" i="1"/>
  <c r="BM425" i="1" s="1"/>
  <c r="BO425" i="1" s="1"/>
  <c r="BP425" i="1" s="1"/>
  <c r="BQ425" i="1" s="1"/>
  <c r="BR425" i="1" s="1"/>
  <c r="BU425" i="1" s="1"/>
  <c r="BD145" i="1"/>
  <c r="BD745" i="1"/>
  <c r="BD575" i="1"/>
  <c r="BL338" i="1"/>
  <c r="BM338" i="1" s="1"/>
  <c r="BO338" i="1" s="1"/>
  <c r="BP338" i="1" s="1"/>
  <c r="BQ338" i="1" s="1"/>
  <c r="BR338" i="1" s="1"/>
  <c r="BU338" i="1" s="1"/>
  <c r="BB337" i="1"/>
  <c r="BB489" i="1"/>
  <c r="BL457" i="1"/>
  <c r="BM457" i="1" s="1"/>
  <c r="BO457" i="1" s="1"/>
  <c r="BK608" i="1"/>
  <c r="BL21" i="1"/>
  <c r="BM21" i="1" s="1"/>
  <c r="BO21" i="1" s="1"/>
  <c r="BP21" i="1" s="1"/>
  <c r="BQ21" i="1" s="1"/>
  <c r="BR21" i="1" s="1"/>
  <c r="BU21" i="1" s="1"/>
  <c r="BD378" i="1"/>
  <c r="BS378" i="1" s="1"/>
  <c r="BK373" i="1"/>
  <c r="BM373" i="1" s="1"/>
  <c r="BO373" i="1" s="1"/>
  <c r="BD255" i="1"/>
  <c r="BS255" i="1" s="1"/>
  <c r="BL774" i="1"/>
  <c r="BM774" i="1" s="1"/>
  <c r="BO774" i="1" s="1"/>
  <c r="BP774" i="1" s="1"/>
  <c r="BQ774" i="1" s="1"/>
  <c r="BR774" i="1" s="1"/>
  <c r="BU774" i="1" s="1"/>
  <c r="BB639" i="1"/>
  <c r="BB778" i="1"/>
  <c r="BL513" i="1"/>
  <c r="BM513" i="1" s="1"/>
  <c r="BO513" i="1" s="1"/>
  <c r="BP513" i="1" s="1"/>
  <c r="BQ513" i="1" s="1"/>
  <c r="BR513" i="1" s="1"/>
  <c r="BU513" i="1" s="1"/>
  <c r="BB382" i="1"/>
  <c r="BK284" i="1"/>
  <c r="BB188" i="1"/>
  <c r="BL655" i="1"/>
  <c r="BD56" i="1"/>
  <c r="BL641" i="1"/>
  <c r="BM641" i="1" s="1"/>
  <c r="BO641" i="1" s="1"/>
  <c r="BP641" i="1" s="1"/>
  <c r="BQ641" i="1" s="1"/>
  <c r="BR641" i="1" s="1"/>
  <c r="BU641" i="1" s="1"/>
  <c r="BK583" i="1"/>
  <c r="BM583" i="1" s="1"/>
  <c r="BO583" i="1" s="1"/>
  <c r="BP583" i="1" s="1"/>
  <c r="BQ583" i="1" s="1"/>
  <c r="BR583" i="1" s="1"/>
  <c r="BU583" i="1" s="1"/>
  <c r="BL456" i="1"/>
  <c r="BM456" i="1" s="1"/>
  <c r="BO456" i="1" s="1"/>
  <c r="BP456" i="1" s="1"/>
  <c r="BQ456" i="1" s="1"/>
  <c r="BR456" i="1" s="1"/>
  <c r="BU456" i="1" s="1"/>
  <c r="BD517" i="1"/>
  <c r="BK548" i="1"/>
  <c r="BM548" i="1" s="1"/>
  <c r="BO548" i="1" s="1"/>
  <c r="BP548" i="1" s="1"/>
  <c r="BQ548" i="1" s="1"/>
  <c r="BR548" i="1" s="1"/>
  <c r="BU548" i="1" s="1"/>
  <c r="BB476" i="1"/>
  <c r="BD58" i="1"/>
  <c r="BB777" i="1"/>
  <c r="BD385" i="1"/>
  <c r="BL149" i="1"/>
  <c r="BM149" i="1" s="1"/>
  <c r="BO149" i="1" s="1"/>
  <c r="BD687" i="1"/>
  <c r="BL598" i="1"/>
  <c r="BM598" i="1" s="1"/>
  <c r="BO598" i="1" s="1"/>
  <c r="BP598" i="1" s="1"/>
  <c r="BQ598" i="1" s="1"/>
  <c r="BR598" i="1" s="1"/>
  <c r="BU598" i="1" s="1"/>
  <c r="BL116" i="1"/>
  <c r="BD422" i="1"/>
  <c r="BL784" i="1"/>
  <c r="BM784" i="1" s="1"/>
  <c r="BO784" i="1" s="1"/>
  <c r="BP784" i="1" s="1"/>
  <c r="BQ784" i="1" s="1"/>
  <c r="BR784" i="1" s="1"/>
  <c r="BU784" i="1" s="1"/>
  <c r="BB90" i="1"/>
  <c r="BD720" i="1"/>
  <c r="BL626" i="1"/>
  <c r="BM626" i="1" s="1"/>
  <c r="BO626" i="1" s="1"/>
  <c r="BD117" i="1"/>
  <c r="BS117" i="1" s="1"/>
  <c r="BD785" i="1"/>
  <c r="BB260" i="1"/>
  <c r="BL623" i="1"/>
  <c r="BM623" i="1" s="1"/>
  <c r="BO623" i="1" s="1"/>
  <c r="BP623" i="1" s="1"/>
  <c r="BQ623" i="1" s="1"/>
  <c r="BR623" i="1" s="1"/>
  <c r="BU623" i="1" s="1"/>
  <c r="BL520" i="1"/>
  <c r="BM520" i="1" s="1"/>
  <c r="BO520" i="1" s="1"/>
  <c r="BP520" i="1" s="1"/>
  <c r="BQ520" i="1" s="1"/>
  <c r="BR520" i="1" s="1"/>
  <c r="BU520" i="1" s="1"/>
  <c r="BD360" i="1"/>
  <c r="BS360" i="1" s="1"/>
  <c r="BL625" i="1"/>
  <c r="BB106" i="1"/>
  <c r="BL822" i="1"/>
  <c r="BM822" i="1" s="1"/>
  <c r="BO822" i="1" s="1"/>
  <c r="BP822" i="1" s="1"/>
  <c r="BQ822" i="1" s="1"/>
  <c r="BR822" i="1" s="1"/>
  <c r="BU822" i="1" s="1"/>
  <c r="BB79" i="1"/>
  <c r="BD77" i="1"/>
  <c r="BS77" i="1" s="1"/>
  <c r="BB11" i="1"/>
  <c r="BB719" i="1"/>
  <c r="BB76" i="1"/>
  <c r="BB815" i="1"/>
  <c r="BK586" i="1"/>
  <c r="BM586" i="1" s="1"/>
  <c r="BO586" i="1" s="1"/>
  <c r="BP586" i="1" s="1"/>
  <c r="BQ586" i="1" s="1"/>
  <c r="BR586" i="1" s="1"/>
  <c r="BU586" i="1" s="1"/>
  <c r="BD840" i="1"/>
  <c r="BS840" i="1" s="1"/>
  <c r="BL818" i="1"/>
  <c r="BB587" i="1"/>
  <c r="BB10" i="1"/>
  <c r="BD788" i="1"/>
  <c r="BB811" i="1"/>
  <c r="BB501" i="1"/>
  <c r="BB463" i="1"/>
  <c r="BD552" i="1"/>
  <c r="BL348" i="1"/>
  <c r="BM348" i="1" s="1"/>
  <c r="BO348" i="1" s="1"/>
  <c r="BB499" i="1"/>
  <c r="BB516" i="1"/>
  <c r="BB518" i="1"/>
  <c r="BB752" i="1"/>
  <c r="BB754" i="1"/>
  <c r="BB108" i="1"/>
  <c r="BD177" i="1"/>
  <c r="BD466" i="1"/>
  <c r="BB65" i="1"/>
  <c r="BB209" i="1"/>
  <c r="BB186" i="1"/>
  <c r="BB269" i="1"/>
  <c r="BB120" i="1"/>
  <c r="BB306" i="1"/>
  <c r="BB14" i="1"/>
  <c r="BB179" i="1"/>
  <c r="BB469" i="1"/>
  <c r="BB530" i="1"/>
  <c r="BB528" i="1"/>
  <c r="BB307" i="1"/>
  <c r="BB488" i="1"/>
  <c r="BB457" i="1"/>
  <c r="BB506" i="1"/>
  <c r="BB372" i="1"/>
  <c r="BB655" i="1"/>
  <c r="BB721" i="1"/>
  <c r="BB717" i="1"/>
  <c r="BB586" i="1"/>
  <c r="BB141" i="1"/>
  <c r="BB787" i="1"/>
  <c r="BB205" i="1"/>
  <c r="BB742" i="1"/>
  <c r="BB730" i="1"/>
  <c r="BB380" i="1"/>
  <c r="BB184" i="1"/>
  <c r="BB467" i="1"/>
  <c r="BB154" i="1"/>
  <c r="BB576" i="1"/>
  <c r="BB278" i="1"/>
  <c r="BB505" i="1"/>
  <c r="BB583" i="1"/>
  <c r="BB796" i="1"/>
  <c r="BB786" i="1"/>
  <c r="BB734" i="1"/>
  <c r="BB152" i="1"/>
  <c r="BB432" i="1"/>
  <c r="BB274" i="1"/>
  <c r="BB468" i="1"/>
  <c r="BB578" i="1"/>
  <c r="BB339" i="1"/>
  <c r="BB712" i="1"/>
  <c r="BB407" i="1"/>
  <c r="BB633" i="1"/>
  <c r="BB606" i="1"/>
  <c r="BB373" i="1"/>
  <c r="BB487" i="1"/>
  <c r="BB769" i="1"/>
  <c r="BB599" i="1"/>
  <c r="BB115" i="1"/>
  <c r="BB783" i="1"/>
  <c r="BB548" i="1"/>
  <c r="BB42" i="1"/>
  <c r="BB771" i="1"/>
  <c r="BB600" i="1"/>
  <c r="BB317" i="1"/>
  <c r="BB819" i="1"/>
  <c r="BB78" i="1"/>
  <c r="BB816" i="1"/>
  <c r="BB234" i="1"/>
  <c r="BB232" i="1"/>
  <c r="BB588" i="1"/>
  <c r="BB136" i="1"/>
  <c r="BB75" i="1"/>
  <c r="BB486" i="1"/>
  <c r="BB131" i="1"/>
  <c r="BB459" i="1"/>
  <c r="BB549" i="1"/>
  <c r="BB303" i="1"/>
  <c r="BB449" i="1"/>
  <c r="BB711" i="1"/>
  <c r="BB708" i="1"/>
  <c r="BB653" i="1"/>
  <c r="BB452" i="1"/>
  <c r="BB111" i="1"/>
  <c r="BB350" i="1"/>
  <c r="BB610" i="1"/>
  <c r="BB612" i="1"/>
  <c r="BB555" i="1"/>
  <c r="BB437" i="1"/>
  <c r="BB531" i="1"/>
  <c r="BB253" i="1"/>
  <c r="BB394" i="1"/>
  <c r="BB126" i="1"/>
  <c r="BB181" i="1"/>
  <c r="BB63" i="1"/>
  <c r="BB12" i="1"/>
  <c r="BB803" i="1"/>
  <c r="BM596" i="1"/>
  <c r="BO596" i="1" s="1"/>
  <c r="BK593" i="1"/>
  <c r="BL593" i="1"/>
  <c r="BL547" i="1"/>
  <c r="BM547" i="1" s="1"/>
  <c r="BO547" i="1" s="1"/>
  <c r="BP547" i="1" s="1"/>
  <c r="BQ547" i="1" s="1"/>
  <c r="BR547" i="1" s="1"/>
  <c r="BU547" i="1" s="1"/>
  <c r="BM167" i="1"/>
  <c r="BO167" i="1" s="1"/>
  <c r="BP167" i="1" s="1"/>
  <c r="BQ167" i="1" s="1"/>
  <c r="BR167" i="1" s="1"/>
  <c r="BU167" i="1" s="1"/>
  <c r="BB684" i="1"/>
  <c r="BD684" i="1"/>
  <c r="BU637" i="1"/>
  <c r="BL568" i="1"/>
  <c r="BM568" i="1" s="1"/>
  <c r="BO568" i="1" s="1"/>
  <c r="BB411" i="1"/>
  <c r="BD411" i="1"/>
  <c r="BK667" i="1"/>
  <c r="BL667" i="1"/>
  <c r="BB275" i="1"/>
  <c r="BD275" i="1"/>
  <c r="BB485" i="1"/>
  <c r="AZ485" i="1"/>
  <c r="BC485" i="1" s="1"/>
  <c r="BT485" i="1" s="1"/>
  <c r="BL664" i="1"/>
  <c r="BK664" i="1"/>
  <c r="BB409" i="1"/>
  <c r="BD409" i="1"/>
  <c r="BB635" i="1"/>
  <c r="BD635" i="1"/>
  <c r="AZ43" i="1"/>
  <c r="AW446" i="1"/>
  <c r="AW417" i="1"/>
  <c r="AY417" i="1" s="1"/>
  <c r="BA417" i="1" s="1"/>
  <c r="AX312" i="1"/>
  <c r="AZ285" i="1"/>
  <c r="AW233" i="1"/>
  <c r="AZ741" i="1"/>
  <c r="AX734" i="1"/>
  <c r="AW451" i="1"/>
  <c r="AZ350" i="1"/>
  <c r="AW302" i="1"/>
  <c r="AW322" i="1"/>
  <c r="AZ320" i="1"/>
  <c r="AW752" i="1"/>
  <c r="AZ532" i="1"/>
  <c r="AZ757" i="1"/>
  <c r="AW157" i="1"/>
  <c r="AZ183" i="1"/>
  <c r="AX267" i="1"/>
  <c r="AW155" i="1"/>
  <c r="AZ806" i="1"/>
  <c r="AZ305" i="1"/>
  <c r="AW67" i="1"/>
  <c r="AW764" i="1"/>
  <c r="BD836" i="1"/>
  <c r="BS836" i="1" s="1"/>
  <c r="BK726" i="1"/>
  <c r="BL258" i="1"/>
  <c r="BK258" i="1"/>
  <c r="BB649" i="1"/>
  <c r="BD649" i="1"/>
  <c r="BB472" i="1"/>
  <c r="BD472" i="1"/>
  <c r="BS472" i="1" s="1"/>
  <c r="BB280" i="1"/>
  <c r="BD280" i="1"/>
  <c r="BB592" i="1"/>
  <c r="BD592" i="1"/>
  <c r="BB334" i="1"/>
  <c r="BD334" i="1"/>
  <c r="BD492" i="1"/>
  <c r="BS492" i="1" s="1"/>
  <c r="BB357" i="1"/>
  <c r="BD357" i="1"/>
  <c r="BS357" i="1" s="1"/>
  <c r="BD490" i="1"/>
  <c r="BS490" i="1" s="1"/>
  <c r="BB292" i="1"/>
  <c r="BD292" i="1"/>
  <c r="BS292" i="1" s="1"/>
  <c r="BD690" i="1"/>
  <c r="BB195" i="1"/>
  <c r="BD195" i="1"/>
  <c r="BS195" i="1" s="1"/>
  <c r="BB371" i="1"/>
  <c r="BD371" i="1"/>
  <c r="BD214" i="1"/>
  <c r="BL238" i="1"/>
  <c r="BM238" i="1" s="1"/>
  <c r="BO238" i="1" s="1"/>
  <c r="BP238" i="1" s="1"/>
  <c r="BQ238" i="1" s="1"/>
  <c r="BR238" i="1" s="1"/>
  <c r="BU238" i="1" s="1"/>
  <c r="BD671" i="1"/>
  <c r="BS671" i="1" s="1"/>
  <c r="BD538" i="1"/>
  <c r="BL564" i="1"/>
  <c r="BM564" i="1" s="1"/>
  <c r="BO564" i="1" s="1"/>
  <c r="BP564" i="1" s="1"/>
  <c r="BQ564" i="1" s="1"/>
  <c r="BR564" i="1" s="1"/>
  <c r="BU564" i="1" s="1"/>
  <c r="BD527" i="1"/>
  <c r="BL276" i="1"/>
  <c r="BM276" i="1" s="1"/>
  <c r="BO276" i="1" s="1"/>
  <c r="BD266" i="1"/>
  <c r="BM512" i="1"/>
  <c r="BO512" i="1" s="1"/>
  <c r="BU324" i="1"/>
  <c r="BS273" i="1"/>
  <c r="BB640" i="1"/>
  <c r="BD640" i="1"/>
  <c r="BB80" i="1"/>
  <c r="BD80" i="1"/>
  <c r="BB823" i="1"/>
  <c r="BD823" i="1"/>
  <c r="BS823" i="1" s="1"/>
  <c r="BB741" i="1"/>
  <c r="BD741" i="1"/>
  <c r="BB460" i="1"/>
  <c r="BD460" i="1"/>
  <c r="BB113" i="1"/>
  <c r="BD113" i="1"/>
  <c r="BS113" i="1" s="1"/>
  <c r="BB738" i="1"/>
  <c r="BD738" i="1"/>
  <c r="BB326" i="1"/>
  <c r="BD326" i="1"/>
  <c r="BB3" i="1"/>
  <c r="BD3" i="1"/>
  <c r="BD759" i="1"/>
  <c r="BD106" i="1"/>
  <c r="BL362" i="1"/>
  <c r="BM362" i="1" s="1"/>
  <c r="BO362" i="1" s="1"/>
  <c r="BP362" i="1" s="1"/>
  <c r="BQ362" i="1" s="1"/>
  <c r="BR362" i="1" s="1"/>
  <c r="BU362" i="1" s="1"/>
  <c r="BD483" i="1"/>
  <c r="BD587" i="1"/>
  <c r="BD719" i="1"/>
  <c r="BS719" i="1" s="1"/>
  <c r="BD516" i="1"/>
  <c r="BL284" i="1"/>
  <c r="BD573" i="1"/>
  <c r="BD402" i="1"/>
  <c r="BD260" i="1"/>
  <c r="BD685" i="1"/>
  <c r="BS685" i="1" s="1"/>
  <c r="BD501" i="1"/>
  <c r="BD365" i="1"/>
  <c r="AZ79" i="1"/>
  <c r="BC79" i="1" s="1"/>
  <c r="BT79" i="1" s="1"/>
  <c r="BD92" i="1"/>
  <c r="BD76" i="1"/>
  <c r="BS76" i="1" s="1"/>
  <c r="BD90" i="1"/>
  <c r="BD777" i="1"/>
  <c r="BB514" i="1"/>
  <c r="BB544" i="1"/>
  <c r="BB473" i="1"/>
  <c r="BB43" i="1"/>
  <c r="BB101" i="1"/>
  <c r="BB475" i="1"/>
  <c r="BB281" i="1"/>
  <c r="BB593" i="1"/>
  <c r="BB45" i="1"/>
  <c r="BB98" i="1"/>
  <c r="BB594" i="1"/>
  <c r="BB375" i="1"/>
  <c r="BB494" i="1"/>
  <c r="BB648" i="1"/>
  <c r="BB330" i="1"/>
  <c r="BB541" i="1"/>
  <c r="BB491" i="1"/>
  <c r="BB351" i="1"/>
  <c r="BB352" i="1"/>
  <c r="BB139" i="1"/>
  <c r="BB547" i="1"/>
  <c r="BB26" i="1"/>
  <c r="BB29" i="1"/>
  <c r="BB288" i="1"/>
  <c r="BB167" i="1"/>
  <c r="BB32" i="1"/>
  <c r="BB682" i="1"/>
  <c r="BB36" i="1"/>
  <c r="BB196" i="1"/>
  <c r="BB677" i="1"/>
  <c r="BB31" i="1"/>
  <c r="BB16" i="1"/>
  <c r="BB391" i="1"/>
  <c r="BB392" i="1"/>
  <c r="BB239" i="1"/>
  <c r="BB241" i="1"/>
  <c r="BB299" i="1"/>
  <c r="BB688" i="1"/>
  <c r="BB240" i="1"/>
  <c r="BB159" i="1"/>
  <c r="BB298" i="1"/>
  <c r="BB455" i="1"/>
  <c r="BB632" i="1"/>
  <c r="BB618" i="1"/>
  <c r="BB479" i="1"/>
  <c r="BB565" i="1"/>
  <c r="BB660" i="1"/>
  <c r="BB406" i="1"/>
  <c r="BB404" i="1"/>
  <c r="BB659" i="1"/>
  <c r="BB535" i="1"/>
  <c r="BB522" i="1"/>
  <c r="BB426" i="1"/>
  <c r="BB702" i="1"/>
  <c r="BB425" i="1"/>
  <c r="BB87" i="1"/>
  <c r="BB149" i="1"/>
  <c r="BB650" i="1"/>
  <c r="BB623" i="1"/>
  <c r="BB775" i="1"/>
  <c r="BB658" i="1"/>
  <c r="BB172" i="1"/>
  <c r="BB809" i="1"/>
  <c r="BB114" i="1"/>
  <c r="BB319" i="1"/>
  <c r="BB320" i="1"/>
  <c r="BB305" i="1"/>
  <c r="BB137" i="1"/>
  <c r="BB257" i="1"/>
  <c r="BB86" i="1"/>
  <c r="BB102" i="1"/>
  <c r="BB474" i="1"/>
  <c r="BB105" i="1"/>
  <c r="BB354" i="1"/>
  <c r="BB99" i="1"/>
  <c r="BB595" i="1"/>
  <c r="BB39" i="1"/>
  <c r="BB97" i="1"/>
  <c r="BB353" i="1"/>
  <c r="BB439" i="1"/>
  <c r="BB440" i="1"/>
  <c r="BB539" i="1"/>
  <c r="BB642" i="1"/>
  <c r="BB336" i="1"/>
  <c r="BB446" i="1"/>
  <c r="BB316" i="1"/>
  <c r="BB377" i="1"/>
  <c r="BB331" i="1"/>
  <c r="BB293" i="1"/>
  <c r="BB287" i="1"/>
  <c r="BB696" i="1"/>
  <c r="BB367" i="1"/>
  <c r="BB165" i="1"/>
  <c r="BB202" i="1"/>
  <c r="BB683" i="1"/>
  <c r="BB366" i="1"/>
  <c r="BB169" i="1"/>
  <c r="BB94" i="1"/>
  <c r="BB750" i="1"/>
  <c r="BB749" i="1"/>
  <c r="BB30" i="1"/>
  <c r="BB663" i="1"/>
  <c r="BB230" i="1"/>
  <c r="BB529" i="1"/>
  <c r="BB7" i="1"/>
  <c r="BB706" i="1"/>
  <c r="BB821" i="1"/>
  <c r="BB81" i="1"/>
  <c r="BB611" i="1"/>
  <c r="BB613" i="1"/>
  <c r="BB554" i="1"/>
  <c r="BB254" i="1"/>
  <c r="BB396" i="1"/>
  <c r="BB358" i="1"/>
  <c r="BB83" i="1"/>
  <c r="BB104" i="1"/>
  <c r="BB71" i="1"/>
  <c r="BB46" i="1"/>
  <c r="BB279" i="1"/>
  <c r="BB359" i="1"/>
  <c r="BB96" i="1"/>
  <c r="BB591" i="1"/>
  <c r="BB40" i="1"/>
  <c r="BB376" i="1"/>
  <c r="BB647" i="1"/>
  <c r="BB493" i="1"/>
  <c r="BB335" i="1"/>
  <c r="BB542" i="1"/>
  <c r="BB645" i="1"/>
  <c r="BB445" i="1"/>
  <c r="BB332" i="1"/>
  <c r="BB333" i="1"/>
  <c r="BB546" i="1"/>
  <c r="BB138" i="1"/>
  <c r="BB25" i="1"/>
  <c r="BB24" i="1"/>
  <c r="BB364" i="1"/>
  <c r="BB203" i="1"/>
  <c r="BB693" i="1"/>
  <c r="BB681" i="1"/>
  <c r="BB368" i="1"/>
  <c r="BB34" i="1"/>
  <c r="BB692" i="1"/>
  <c r="BB390" i="1"/>
  <c r="BB15" i="1"/>
  <c r="BB5" i="1"/>
  <c r="BB4" i="1"/>
  <c r="BB213" i="1"/>
  <c r="BB204" i="1"/>
  <c r="BB200" i="1"/>
  <c r="BB678" i="1"/>
  <c r="BB38" i="1"/>
  <c r="BB236" i="1"/>
  <c r="BB296" i="1"/>
  <c r="BB482" i="1"/>
  <c r="BB620" i="1"/>
  <c r="BB619" i="1"/>
  <c r="BB250" i="1"/>
  <c r="BB758" i="1"/>
  <c r="BB245" i="1"/>
  <c r="BB670" i="1"/>
  <c r="BB413" i="1"/>
  <c r="BB244" i="1"/>
  <c r="BB311" i="1"/>
  <c r="BB313" i="1"/>
  <c r="BB145" i="1"/>
  <c r="BB745" i="1"/>
  <c r="BB794" i="1"/>
  <c r="BB607" i="1"/>
  <c r="BB255" i="1"/>
  <c r="BB56" i="1"/>
  <c r="BB517" i="1"/>
  <c r="BB58" i="1"/>
  <c r="BB651" i="1"/>
  <c r="BB720" i="1"/>
  <c r="BB519" i="1"/>
  <c r="BB60" i="1"/>
  <c r="BB360" i="1"/>
  <c r="BB189" i="1"/>
  <c r="BB707" i="1"/>
  <c r="BB173" i="1"/>
  <c r="BB589" i="1"/>
  <c r="BB737" i="1"/>
  <c r="BB344" i="1"/>
  <c r="BB732" i="1"/>
  <c r="BB109" i="1"/>
  <c r="BB609" i="1"/>
  <c r="BB177" i="1"/>
  <c r="BB395" i="1"/>
  <c r="BB178" i="1"/>
  <c r="BB568" i="1"/>
  <c r="BB667" i="1"/>
  <c r="BB603" i="1"/>
  <c r="BB314" i="1"/>
  <c r="BB704" i="1"/>
  <c r="BB428" i="1"/>
  <c r="BB304" i="1"/>
  <c r="BB779" i="1"/>
  <c r="BB744" i="1"/>
  <c r="BB577" i="1"/>
  <c r="BB714" i="1"/>
  <c r="BB503" i="1"/>
  <c r="BB21" i="1"/>
  <c r="BB664" i="1"/>
  <c r="BB400" i="1"/>
  <c r="BB408" i="1"/>
  <c r="BB773" i="1"/>
  <c r="BB641" i="1"/>
  <c r="BB776" i="1"/>
  <c r="BB456" i="1"/>
  <c r="BB429" i="1"/>
  <c r="BB598" i="1"/>
  <c r="BB398" i="1"/>
  <c r="BB116" i="1"/>
  <c r="BB784" i="1"/>
  <c r="BB61" i="1"/>
  <c r="BB801" i="1"/>
  <c r="BB626" i="1"/>
  <c r="BB798" i="1"/>
  <c r="BB423" i="1"/>
  <c r="BB520" i="1"/>
  <c r="BB384" i="1"/>
  <c r="BB822" i="1"/>
  <c r="BB176" i="1"/>
  <c r="BB590" i="1"/>
  <c r="BB810" i="1"/>
  <c r="BB551" i="1"/>
  <c r="BB462" i="1"/>
  <c r="BB740" i="1"/>
  <c r="BB448" i="1"/>
  <c r="BB464" i="1"/>
  <c r="BB709" i="1"/>
  <c r="BB349" i="1"/>
  <c r="BB580" i="1"/>
  <c r="BB302" i="1"/>
  <c r="BB322" i="1"/>
  <c r="BB532" i="1"/>
  <c r="BB615" i="1"/>
  <c r="BB66" i="1"/>
  <c r="BB121" i="1"/>
  <c r="BB157" i="1"/>
  <c r="BB802" i="1"/>
  <c r="BB309" i="1"/>
  <c r="BB765" i="1"/>
  <c r="BB272" i="1"/>
  <c r="BB806" i="1"/>
  <c r="BB431" i="1"/>
  <c r="BB146" i="1"/>
  <c r="BB427" i="1"/>
  <c r="BB264" i="1"/>
  <c r="BB147" i="1"/>
  <c r="BB135" i="1"/>
  <c r="BB575" i="1"/>
  <c r="BB504" i="1"/>
  <c r="BB277" i="1"/>
  <c r="BB22" i="1"/>
  <c r="BB378" i="1"/>
  <c r="BB665" i="1"/>
  <c r="BB361" i="1"/>
  <c r="BB605" i="1"/>
  <c r="BB385" i="1"/>
  <c r="BB687" i="1"/>
  <c r="BB799" i="1"/>
  <c r="BB422" i="1"/>
  <c r="BB259" i="1"/>
  <c r="BB723" i="1"/>
  <c r="BB399" i="1"/>
  <c r="BB117" i="1"/>
  <c r="BB785" i="1"/>
  <c r="BB510" i="1"/>
  <c r="BB77" i="1"/>
  <c r="BB788" i="1"/>
  <c r="BB174" i="1"/>
  <c r="BB552" i="1"/>
  <c r="BB151" i="1"/>
  <c r="BB628" i="1"/>
  <c r="BB629" i="1"/>
  <c r="BB556" i="1"/>
  <c r="BB466" i="1"/>
  <c r="BB270" i="1"/>
  <c r="BB183" i="1"/>
  <c r="BB123" i="1"/>
  <c r="BB210" i="1"/>
  <c r="BB182" i="1"/>
  <c r="BB722" i="1"/>
  <c r="BB560" i="1"/>
  <c r="BB512" i="1"/>
  <c r="BB286" i="1"/>
  <c r="BB657" i="1"/>
  <c r="BB57" i="1"/>
  <c r="BB150" i="1"/>
  <c r="BB782" i="1"/>
  <c r="BB190" i="1"/>
  <c r="BB602" i="1"/>
  <c r="BB118" i="1"/>
  <c r="BB262" i="1"/>
  <c r="BB703" i="1"/>
  <c r="BB8" i="1"/>
  <c r="BB733" i="1"/>
  <c r="BB323" i="1"/>
  <c r="BB763" i="1"/>
  <c r="BB805" i="1"/>
  <c r="BB155" i="1"/>
  <c r="BB153" i="1"/>
  <c r="BB127" i="1"/>
  <c r="AR351" i="4" l="1"/>
  <c r="BI351" i="4" s="1"/>
  <c r="AR687" i="4"/>
  <c r="AO984" i="4"/>
  <c r="AQ984" i="4" s="1"/>
  <c r="AR984" i="4" s="1"/>
  <c r="BI984" i="4" s="1"/>
  <c r="BI772" i="4"/>
  <c r="BB1185" i="4"/>
  <c r="BD1185" i="4" s="1"/>
  <c r="BB448" i="4"/>
  <c r="BD448" i="4" s="1"/>
  <c r="BB509" i="4"/>
  <c r="BD509" i="4" s="1"/>
  <c r="BB295" i="4"/>
  <c r="BD295" i="4" s="1"/>
  <c r="BB552" i="4"/>
  <c r="BD552" i="4" s="1"/>
  <c r="BB73" i="4"/>
  <c r="BD73" i="4" s="1"/>
  <c r="BB1004" i="4"/>
  <c r="BD1004" i="4" s="1"/>
  <c r="AR70" i="4"/>
  <c r="AR1197" i="4"/>
  <c r="BI1197" i="4" s="1"/>
  <c r="AR1098" i="4"/>
  <c r="BI1098" i="4" s="1"/>
  <c r="AR320" i="4"/>
  <c r="BI320" i="4" s="1"/>
  <c r="AR537" i="4"/>
  <c r="BI537" i="4" s="1"/>
  <c r="BF1341" i="4"/>
  <c r="AR283" i="4"/>
  <c r="AR1176" i="4"/>
  <c r="BB249" i="4"/>
  <c r="BD249" i="4" s="1"/>
  <c r="AO1059" i="4"/>
  <c r="AQ1059" i="4" s="1"/>
  <c r="AO1267" i="4"/>
  <c r="AQ1267" i="4" s="1"/>
  <c r="AR1267" i="4" s="1"/>
  <c r="BI1267" i="4" s="1"/>
  <c r="BB1279" i="4"/>
  <c r="BD1279" i="4" s="1"/>
  <c r="AR1002" i="4"/>
  <c r="BB428" i="4"/>
  <c r="BD428" i="4" s="1"/>
  <c r="BB913" i="4"/>
  <c r="BD913" i="4" s="1"/>
  <c r="BB298" i="4"/>
  <c r="BD298" i="4" s="1"/>
  <c r="BB1411" i="4"/>
  <c r="BD1411" i="4" s="1"/>
  <c r="BE1097" i="4"/>
  <c r="BF1097" i="4" s="1"/>
  <c r="BG1097" i="4" s="1"/>
  <c r="BJ1097" i="4" s="1"/>
  <c r="BF1360" i="4"/>
  <c r="BG1360" i="4" s="1"/>
  <c r="BJ1360" i="4" s="1"/>
  <c r="BE337" i="4"/>
  <c r="BH49" i="4"/>
  <c r="BF1343" i="4"/>
  <c r="BG1343" i="4" s="1"/>
  <c r="BJ1343" i="4" s="1"/>
  <c r="AR271" i="4"/>
  <c r="BI271" i="4" s="1"/>
  <c r="AR1365" i="4"/>
  <c r="BF1178" i="4"/>
  <c r="BI96" i="4"/>
  <c r="AO362" i="4"/>
  <c r="AQ362" i="4" s="1"/>
  <c r="AR674" i="4"/>
  <c r="AO1017" i="4"/>
  <c r="AQ1017" i="4" s="1"/>
  <c r="AR1017" i="4" s="1"/>
  <c r="BI1017" i="4" s="1"/>
  <c r="BI1166" i="4"/>
  <c r="AR193" i="4"/>
  <c r="BB1436" i="4"/>
  <c r="BD1436" i="4" s="1"/>
  <c r="BB361" i="4"/>
  <c r="BD361" i="4" s="1"/>
  <c r="BB847" i="4"/>
  <c r="BD847" i="4" s="1"/>
  <c r="AR272" i="4"/>
  <c r="BI272" i="4" s="1"/>
  <c r="BF774" i="4"/>
  <c r="BG774" i="4" s="1"/>
  <c r="BJ774" i="4" s="1"/>
  <c r="BE1444" i="4"/>
  <c r="BF1444" i="4" s="1"/>
  <c r="BG1444" i="4" s="1"/>
  <c r="BJ1444" i="4" s="1"/>
  <c r="AO813" i="4"/>
  <c r="AQ813" i="4" s="1"/>
  <c r="AR813" i="4" s="1"/>
  <c r="BI800" i="4"/>
  <c r="AO423" i="4"/>
  <c r="AQ423" i="4" s="1"/>
  <c r="AR423" i="4" s="1"/>
  <c r="BI423" i="4" s="1"/>
  <c r="AR329" i="4"/>
  <c r="BI137" i="4"/>
  <c r="AR840" i="4"/>
  <c r="BB439" i="4"/>
  <c r="BD439" i="4" s="1"/>
  <c r="AR145" i="4"/>
  <c r="BI145" i="4" s="1"/>
  <c r="AO1097" i="4"/>
  <c r="AQ1097" i="4" s="1"/>
  <c r="AR1097" i="4" s="1"/>
  <c r="BB795" i="4"/>
  <c r="BD795" i="4" s="1"/>
  <c r="BF855" i="4"/>
  <c r="AO1254" i="4"/>
  <c r="AQ1254" i="4" s="1"/>
  <c r="BE1019" i="4"/>
  <c r="BH1019" i="4"/>
  <c r="BH481" i="4"/>
  <c r="BE481" i="4"/>
  <c r="BF481" i="4" s="1"/>
  <c r="BI1457" i="4"/>
  <c r="AR65" i="4"/>
  <c r="BI65" i="4" s="1"/>
  <c r="BI982" i="4"/>
  <c r="BB497" i="4"/>
  <c r="BD497" i="4" s="1"/>
  <c r="BH1256" i="4"/>
  <c r="BE1256" i="4"/>
  <c r="BI609" i="4"/>
  <c r="BB1162" i="4"/>
  <c r="BD1162" i="4" s="1"/>
  <c r="BB1133" i="4"/>
  <c r="BD1133" i="4" s="1"/>
  <c r="BE459" i="4"/>
  <c r="BF459" i="4" s="1"/>
  <c r="AR1300" i="4"/>
  <c r="BI1300" i="4" s="1"/>
  <c r="AO482" i="4"/>
  <c r="AQ482" i="4" s="1"/>
  <c r="AR482" i="4" s="1"/>
  <c r="BI482" i="4" s="1"/>
  <c r="AO838" i="4"/>
  <c r="AQ838" i="4" s="1"/>
  <c r="AR838" i="4" s="1"/>
  <c r="AO740" i="4"/>
  <c r="AQ740" i="4" s="1"/>
  <c r="AR626" i="4"/>
  <c r="BB756" i="4"/>
  <c r="BD756" i="4" s="1"/>
  <c r="BB618" i="4"/>
  <c r="BD618" i="4" s="1"/>
  <c r="BE1189" i="4"/>
  <c r="BF1189" i="4" s="1"/>
  <c r="BG1189" i="4" s="1"/>
  <c r="BJ1189" i="4" s="1"/>
  <c r="BI1145" i="4"/>
  <c r="BH319" i="4"/>
  <c r="AO897" i="4"/>
  <c r="AQ897" i="4" s="1"/>
  <c r="AR897" i="4" s="1"/>
  <c r="BI897" i="4" s="1"/>
  <c r="BB621" i="4"/>
  <c r="BD621" i="4" s="1"/>
  <c r="BB82" i="4"/>
  <c r="BD82" i="4" s="1"/>
  <c r="AR311" i="4"/>
  <c r="BI311" i="4" s="1"/>
  <c r="BE394" i="4"/>
  <c r="BF394" i="4" s="1"/>
  <c r="BI327" i="4"/>
  <c r="AO125" i="4"/>
  <c r="AQ125" i="4" s="1"/>
  <c r="AR1044" i="4"/>
  <c r="AR433" i="4"/>
  <c r="AR799" i="4"/>
  <c r="BI799" i="4" s="1"/>
  <c r="AR241" i="4"/>
  <c r="BE23" i="4"/>
  <c r="BF23" i="4" s="1"/>
  <c r="BH23" i="4"/>
  <c r="AO828" i="4"/>
  <c r="AQ828" i="4" s="1"/>
  <c r="AR828" i="4" s="1"/>
  <c r="AR263" i="4"/>
  <c r="AO798" i="4"/>
  <c r="AQ798" i="4" s="1"/>
  <c r="BI412" i="4"/>
  <c r="AR748" i="4"/>
  <c r="AR507" i="4"/>
  <c r="BB368" i="4"/>
  <c r="BD368" i="4" s="1"/>
  <c r="AO1318" i="4"/>
  <c r="AQ1318" i="4" s="1"/>
  <c r="AR1318" i="4" s="1"/>
  <c r="BI1318" i="4" s="1"/>
  <c r="BB359" i="4"/>
  <c r="BD359" i="4" s="1"/>
  <c r="BB1203" i="4"/>
  <c r="BD1203" i="4" s="1"/>
  <c r="BB274" i="4"/>
  <c r="BD274" i="4" s="1"/>
  <c r="BB1375" i="4"/>
  <c r="BD1375" i="4" s="1"/>
  <c r="AR601" i="4"/>
  <c r="BI601" i="4" s="1"/>
  <c r="BB1033" i="4"/>
  <c r="BD1033" i="4" s="1"/>
  <c r="BB950" i="4"/>
  <c r="BD950" i="4" s="1"/>
  <c r="BF1087" i="4"/>
  <c r="AR890" i="4"/>
  <c r="AO62" i="4"/>
  <c r="AQ62" i="4" s="1"/>
  <c r="AR62" i="4" s="1"/>
  <c r="BI62" i="4" s="1"/>
  <c r="BB378" i="4"/>
  <c r="BD378" i="4" s="1"/>
  <c r="BH378" i="4" s="1"/>
  <c r="AR109" i="4"/>
  <c r="BI109" i="4" s="1"/>
  <c r="AR573" i="4"/>
  <c r="BB1424" i="4"/>
  <c r="BD1424" i="4" s="1"/>
  <c r="BE1424" i="4" s="1"/>
  <c r="BF1424" i="4" s="1"/>
  <c r="BG1424" i="4" s="1"/>
  <c r="BJ1424" i="4" s="1"/>
  <c r="BB167" i="4"/>
  <c r="BD167" i="4" s="1"/>
  <c r="BB1148" i="4"/>
  <c r="BD1148" i="4" s="1"/>
  <c r="AO1418" i="4"/>
  <c r="AQ1418" i="4" s="1"/>
  <c r="AO1253" i="4"/>
  <c r="AQ1253" i="4" s="1"/>
  <c r="AO1257" i="4"/>
  <c r="AQ1257" i="4" s="1"/>
  <c r="AO812" i="4"/>
  <c r="AQ812" i="4" s="1"/>
  <c r="AO415" i="4"/>
  <c r="AQ415" i="4" s="1"/>
  <c r="AO1034" i="4"/>
  <c r="AQ1034" i="4" s="1"/>
  <c r="BB719" i="4"/>
  <c r="BD719" i="4" s="1"/>
  <c r="AO1053" i="4"/>
  <c r="AQ1053" i="4" s="1"/>
  <c r="AR1065" i="4"/>
  <c r="AO709" i="4"/>
  <c r="AQ709" i="4" s="1"/>
  <c r="AO259" i="4"/>
  <c r="AQ259" i="4" s="1"/>
  <c r="AO1287" i="4"/>
  <c r="AQ1287" i="4" s="1"/>
  <c r="AR1287" i="4" s="1"/>
  <c r="BB1323" i="4"/>
  <c r="BD1323" i="4" s="1"/>
  <c r="BI1277" i="4"/>
  <c r="BI1103" i="4"/>
  <c r="AR620" i="4"/>
  <c r="BB1356" i="4"/>
  <c r="BD1356" i="4" s="1"/>
  <c r="BB127" i="4"/>
  <c r="BD127" i="4" s="1"/>
  <c r="BH127" i="4" s="1"/>
  <c r="BB6" i="4"/>
  <c r="BD6" i="4" s="1"/>
  <c r="AO949" i="4"/>
  <c r="AQ949" i="4" s="1"/>
  <c r="AR949" i="4" s="1"/>
  <c r="BI949" i="4" s="1"/>
  <c r="BB1281" i="4"/>
  <c r="BD1281" i="4" s="1"/>
  <c r="BE1281" i="4" s="1"/>
  <c r="BF1281" i="4" s="1"/>
  <c r="BG1281" i="4" s="1"/>
  <c r="BJ1281" i="4" s="1"/>
  <c r="AO1428" i="4"/>
  <c r="AQ1428" i="4" s="1"/>
  <c r="AR1195" i="4"/>
  <c r="BI1195" i="4" s="1"/>
  <c r="AR45" i="4"/>
  <c r="BI45" i="4" s="1"/>
  <c r="BI656" i="4"/>
  <c r="AR223" i="4"/>
  <c r="BI223" i="4" s="1"/>
  <c r="AR378" i="4"/>
  <c r="BI378" i="4" s="1"/>
  <c r="AR655" i="4"/>
  <c r="BI655" i="4" s="1"/>
  <c r="AR110" i="4"/>
  <c r="BI110" i="4" s="1"/>
  <c r="BI504" i="4"/>
  <c r="AR795" i="4"/>
  <c r="BI795" i="4" s="1"/>
  <c r="BI970" i="4"/>
  <c r="BI697" i="4"/>
  <c r="AR457" i="4"/>
  <c r="BI457" i="4" s="1"/>
  <c r="BI323" i="4"/>
  <c r="AR389" i="4"/>
  <c r="BI389" i="4" s="1"/>
  <c r="AR259" i="4"/>
  <c r="BI540" i="4"/>
  <c r="AO725" i="4"/>
  <c r="AQ725" i="4" s="1"/>
  <c r="AR725" i="4" s="1"/>
  <c r="BI725" i="4" s="1"/>
  <c r="AR488" i="4"/>
  <c r="BI488" i="4" s="1"/>
  <c r="AR1114" i="4"/>
  <c r="BI1114" i="4" s="1"/>
  <c r="BB419" i="4"/>
  <c r="BD419" i="4" s="1"/>
  <c r="AR431" i="4"/>
  <c r="BI731" i="4"/>
  <c r="BB154" i="4"/>
  <c r="BD154" i="4" s="1"/>
  <c r="BE154" i="4" s="1"/>
  <c r="BB1210" i="4"/>
  <c r="BD1210" i="4" s="1"/>
  <c r="BB1282" i="4"/>
  <c r="BD1282" i="4" s="1"/>
  <c r="AR698" i="4"/>
  <c r="BI698" i="4" s="1"/>
  <c r="BB390" i="4"/>
  <c r="BD390" i="4" s="1"/>
  <c r="BI382" i="4"/>
  <c r="AR555" i="4"/>
  <c r="AR32" i="4"/>
  <c r="BI32" i="4" s="1"/>
  <c r="AO807" i="4"/>
  <c r="AQ807" i="4" s="1"/>
  <c r="AR807" i="4" s="1"/>
  <c r="BI807" i="4" s="1"/>
  <c r="AO583" i="4"/>
  <c r="AQ583" i="4" s="1"/>
  <c r="AR583" i="4" s="1"/>
  <c r="BI583" i="4" s="1"/>
  <c r="AR251" i="4"/>
  <c r="BI251" i="4" s="1"/>
  <c r="AR1082" i="4"/>
  <c r="BB825" i="4"/>
  <c r="BD825" i="4" s="1"/>
  <c r="AR146" i="4"/>
  <c r="BI146" i="4" s="1"/>
  <c r="BB1011" i="4"/>
  <c r="BD1011" i="4" s="1"/>
  <c r="BB1348" i="4"/>
  <c r="BD1348" i="4" s="1"/>
  <c r="AO1402" i="4"/>
  <c r="AQ1402" i="4" s="1"/>
  <c r="BB540" i="4"/>
  <c r="BD540" i="4" s="1"/>
  <c r="AO1351" i="4"/>
  <c r="AQ1351" i="4" s="1"/>
  <c r="AO42" i="4"/>
  <c r="AQ42" i="4" s="1"/>
  <c r="AR42" i="4" s="1"/>
  <c r="AO73" i="4"/>
  <c r="AQ73" i="4" s="1"/>
  <c r="AO4" i="4"/>
  <c r="AQ4" i="4" s="1"/>
  <c r="AR4" i="4" s="1"/>
  <c r="BI4" i="4" s="1"/>
  <c r="AO422" i="4"/>
  <c r="AQ422" i="4" s="1"/>
  <c r="AO913" i="4"/>
  <c r="AQ913" i="4" s="1"/>
  <c r="AR509" i="4"/>
  <c r="BI509" i="4" s="1"/>
  <c r="AO419" i="4"/>
  <c r="AQ419" i="4" s="1"/>
  <c r="AR419" i="4" s="1"/>
  <c r="BI419" i="4" s="1"/>
  <c r="AO244" i="4"/>
  <c r="AQ244" i="4" s="1"/>
  <c r="AO781" i="4"/>
  <c r="AQ781" i="4" s="1"/>
  <c r="AO47" i="4"/>
  <c r="AQ47" i="4" s="1"/>
  <c r="AR47" i="4" s="1"/>
  <c r="AO234" i="4"/>
  <c r="AQ234" i="4" s="1"/>
  <c r="AR234" i="4" s="1"/>
  <c r="BI234" i="4" s="1"/>
  <c r="AO35" i="4"/>
  <c r="AQ35" i="4" s="1"/>
  <c r="AR35" i="4" s="1"/>
  <c r="BI35" i="4" s="1"/>
  <c r="AO480" i="4"/>
  <c r="AQ480" i="4" s="1"/>
  <c r="AO405" i="4"/>
  <c r="AQ405" i="4" s="1"/>
  <c r="AO53" i="4"/>
  <c r="AQ53" i="4" s="1"/>
  <c r="AR53" i="4" s="1"/>
  <c r="BI53" i="4" s="1"/>
  <c r="AO746" i="4"/>
  <c r="AQ746" i="4" s="1"/>
  <c r="AR746" i="4" s="1"/>
  <c r="BI746" i="4" s="1"/>
  <c r="AO870" i="4"/>
  <c r="AQ870" i="4" s="1"/>
  <c r="AO974" i="4"/>
  <c r="AQ974" i="4" s="1"/>
  <c r="AR974" i="4" s="1"/>
  <c r="BI974" i="4" s="1"/>
  <c r="AO615" i="4"/>
  <c r="AQ615" i="4" s="1"/>
  <c r="AR615" i="4" s="1"/>
  <c r="BI615" i="4" s="1"/>
  <c r="AO1202" i="4"/>
  <c r="AQ1202" i="4" s="1"/>
  <c r="AO877" i="4"/>
  <c r="AQ877" i="4" s="1"/>
  <c r="AR877" i="4" s="1"/>
  <c r="AO641" i="4"/>
  <c r="AQ641" i="4" s="1"/>
  <c r="AO880" i="4"/>
  <c r="AQ880" i="4" s="1"/>
  <c r="AR880" i="4" s="1"/>
  <c r="BI880" i="4" s="1"/>
  <c r="AO451" i="4"/>
  <c r="AQ451" i="4" s="1"/>
  <c r="AO360" i="4"/>
  <c r="AQ360" i="4" s="1"/>
  <c r="AR360" i="4" s="1"/>
  <c r="BI360" i="4" s="1"/>
  <c r="AO1037" i="4"/>
  <c r="AQ1037" i="4" s="1"/>
  <c r="AR1037" i="4" s="1"/>
  <c r="BI1037" i="4" s="1"/>
  <c r="AO85" i="4"/>
  <c r="AQ85" i="4" s="1"/>
  <c r="AR85" i="4" s="1"/>
  <c r="AO366" i="4"/>
  <c r="AQ366" i="4" s="1"/>
  <c r="AR366" i="4" s="1"/>
  <c r="AO531" i="4"/>
  <c r="AQ531" i="4" s="1"/>
  <c r="AO65" i="4"/>
  <c r="AQ65" i="4" s="1"/>
  <c r="AO1296" i="4"/>
  <c r="AQ1296" i="4" s="1"/>
  <c r="AR1296" i="4" s="1"/>
  <c r="BI1296" i="4" s="1"/>
  <c r="AO1058" i="4"/>
  <c r="AQ1058" i="4" s="1"/>
  <c r="AO621" i="4"/>
  <c r="AQ621" i="4" s="1"/>
  <c r="AR621" i="4" s="1"/>
  <c r="AO720" i="4"/>
  <c r="AQ720" i="4" s="1"/>
  <c r="AR720" i="4" s="1"/>
  <c r="BI720" i="4" s="1"/>
  <c r="BB1150" i="4"/>
  <c r="BD1150" i="4" s="1"/>
  <c r="BB1405" i="4"/>
  <c r="BD1405" i="4" s="1"/>
  <c r="AO1417" i="4"/>
  <c r="AQ1417" i="4" s="1"/>
  <c r="AR1417" i="4" s="1"/>
  <c r="BB1119" i="4"/>
  <c r="BD1119" i="4" s="1"/>
  <c r="BB864" i="4"/>
  <c r="BD864" i="4" s="1"/>
  <c r="BH864" i="4" s="1"/>
  <c r="BI1320" i="4"/>
  <c r="AR1000" i="4"/>
  <c r="BI1000" i="4" s="1"/>
  <c r="AO1440" i="4"/>
  <c r="AQ1440" i="4" s="1"/>
  <c r="AR1440" i="4" s="1"/>
  <c r="BI1440" i="4" s="1"/>
  <c r="AO894" i="4"/>
  <c r="AQ894" i="4" s="1"/>
  <c r="AR1086" i="4"/>
  <c r="BE1318" i="4"/>
  <c r="BF1318" i="4" s="1"/>
  <c r="BH1318" i="4"/>
  <c r="BH1169" i="4"/>
  <c r="BE1169" i="4"/>
  <c r="BF1169" i="4" s="1"/>
  <c r="BH1393" i="4"/>
  <c r="BE1393" i="4"/>
  <c r="BF1393" i="4" s="1"/>
  <c r="BG1393" i="4" s="1"/>
  <c r="BJ1393" i="4" s="1"/>
  <c r="AR938" i="4"/>
  <c r="BI938" i="4" s="1"/>
  <c r="AR796" i="4"/>
  <c r="BE1079" i="4"/>
  <c r="BF1079" i="4" s="1"/>
  <c r="BG1079" i="4" s="1"/>
  <c r="BJ1079" i="4" s="1"/>
  <c r="BH1079" i="4"/>
  <c r="BE126" i="4"/>
  <c r="BH126" i="4"/>
  <c r="BH491" i="4"/>
  <c r="BE491" i="4"/>
  <c r="BF491" i="4" s="1"/>
  <c r="BH384" i="4"/>
  <c r="BE384" i="4"/>
  <c r="BF384" i="4" s="1"/>
  <c r="BH1314" i="4"/>
  <c r="BE1314" i="4"/>
  <c r="BB843" i="4"/>
  <c r="BD843" i="4" s="1"/>
  <c r="BH1274" i="4"/>
  <c r="BE1274" i="4"/>
  <c r="BH700" i="4"/>
  <c r="BE700" i="4"/>
  <c r="BF700" i="4" s="1"/>
  <c r="BH304" i="4"/>
  <c r="BE304" i="4"/>
  <c r="BE1156" i="4"/>
  <c r="BH1156" i="4"/>
  <c r="BE28" i="4"/>
  <c r="BH28" i="4"/>
  <c r="BH929" i="4"/>
  <c r="BE929" i="4"/>
  <c r="AO393" i="4"/>
  <c r="AQ393" i="4" s="1"/>
  <c r="AR393" i="4" s="1"/>
  <c r="BI393" i="4" s="1"/>
  <c r="BB1197" i="4"/>
  <c r="BD1197" i="4" s="1"/>
  <c r="AO577" i="4"/>
  <c r="AQ577" i="4" s="1"/>
  <c r="AR577" i="4" s="1"/>
  <c r="BI577" i="4" s="1"/>
  <c r="AO669" i="4"/>
  <c r="AQ669" i="4" s="1"/>
  <c r="AR219" i="4"/>
  <c r="AO543" i="4"/>
  <c r="AQ543" i="4" s="1"/>
  <c r="AR1187" i="4"/>
  <c r="AR759" i="4"/>
  <c r="BI759" i="4" s="1"/>
  <c r="BH1010" i="4"/>
  <c r="AR106" i="4"/>
  <c r="BI106" i="4" s="1"/>
  <c r="BE900" i="4"/>
  <c r="BF900" i="4" s="1"/>
  <c r="BE926" i="4"/>
  <c r="BF926" i="4" s="1"/>
  <c r="AR833" i="4"/>
  <c r="AR270" i="4"/>
  <c r="BI270" i="4" s="1"/>
  <c r="AR523" i="4"/>
  <c r="AO871" i="4"/>
  <c r="AQ871" i="4" s="1"/>
  <c r="AR871" i="4" s="1"/>
  <c r="BI871" i="4" s="1"/>
  <c r="AR988" i="4"/>
  <c r="BI988" i="4" s="1"/>
  <c r="AO1301" i="4"/>
  <c r="AQ1301" i="4" s="1"/>
  <c r="AR1301" i="4" s="1"/>
  <c r="BI1301" i="4" s="1"/>
  <c r="AO817" i="4"/>
  <c r="AQ817" i="4" s="1"/>
  <c r="AR328" i="4"/>
  <c r="BI328" i="4" s="1"/>
  <c r="AO16" i="4"/>
  <c r="AQ16" i="4" s="1"/>
  <c r="AO542" i="4"/>
  <c r="AQ542" i="4" s="1"/>
  <c r="BB1222" i="4"/>
  <c r="BD1222" i="4" s="1"/>
  <c r="BB57" i="4"/>
  <c r="BD57" i="4" s="1"/>
  <c r="BB1352" i="4"/>
  <c r="BD1352" i="4" s="1"/>
  <c r="BB191" i="4"/>
  <c r="BD191" i="4" s="1"/>
  <c r="BB1120" i="4"/>
  <c r="BD1120" i="4" s="1"/>
  <c r="BB650" i="4"/>
  <c r="BD650" i="4" s="1"/>
  <c r="BB802" i="4"/>
  <c r="BD802" i="4" s="1"/>
  <c r="BB529" i="4"/>
  <c r="BD529" i="4" s="1"/>
  <c r="BB259" i="4"/>
  <c r="BD259" i="4" s="1"/>
  <c r="BI1276" i="4"/>
  <c r="AR23" i="4"/>
  <c r="BI23" i="4" s="1"/>
  <c r="AO340" i="4"/>
  <c r="AQ340" i="4" s="1"/>
  <c r="BI242" i="4"/>
  <c r="AO742" i="4"/>
  <c r="AQ742" i="4" s="1"/>
  <c r="AR742" i="4" s="1"/>
  <c r="BB1376" i="4"/>
  <c r="BD1376" i="4" s="1"/>
  <c r="BB977" i="4"/>
  <c r="BD977" i="4" s="1"/>
  <c r="BB72" i="4"/>
  <c r="BD72" i="4" s="1"/>
  <c r="BB949" i="4"/>
  <c r="BD949" i="4" s="1"/>
  <c r="BB1427" i="4"/>
  <c r="BD1427" i="4" s="1"/>
  <c r="BE95" i="4"/>
  <c r="BF95" i="4" s="1"/>
  <c r="BB122" i="4"/>
  <c r="BD122" i="4" s="1"/>
  <c r="AO560" i="4"/>
  <c r="AQ560" i="4" s="1"/>
  <c r="AR180" i="4"/>
  <c r="BI180" i="4" s="1"/>
  <c r="BB909" i="4"/>
  <c r="BD909" i="4" s="1"/>
  <c r="BE1107" i="4"/>
  <c r="BF1107" i="4" s="1"/>
  <c r="AO915" i="4"/>
  <c r="AQ915" i="4" s="1"/>
  <c r="AR915" i="4" s="1"/>
  <c r="BI915" i="4" s="1"/>
  <c r="AO769" i="4"/>
  <c r="AQ769" i="4" s="1"/>
  <c r="AR769" i="4" s="1"/>
  <c r="AO470" i="4"/>
  <c r="AQ470" i="4" s="1"/>
  <c r="AO276" i="4"/>
  <c r="AQ276" i="4" s="1"/>
  <c r="AR276" i="4" s="1"/>
  <c r="BI276" i="4" s="1"/>
  <c r="BH976" i="4"/>
  <c r="AO1023" i="4"/>
  <c r="AQ1023" i="4" s="1"/>
  <c r="BI1216" i="4"/>
  <c r="AR1126" i="4"/>
  <c r="BI1126" i="4" s="1"/>
  <c r="AR1023" i="4"/>
  <c r="BI1023" i="4" s="1"/>
  <c r="BJ242" i="4"/>
  <c r="BE244" i="4"/>
  <c r="BF244" i="4" s="1"/>
  <c r="BH244" i="4"/>
  <c r="BE269" i="4"/>
  <c r="BH269" i="4"/>
  <c r="BH418" i="4"/>
  <c r="BE418" i="4"/>
  <c r="BH350" i="4"/>
  <c r="BE350" i="4"/>
  <c r="BF350" i="4" s="1"/>
  <c r="BH793" i="4"/>
  <c r="BE793" i="4"/>
  <c r="BB1198" i="4"/>
  <c r="BD1198" i="4" s="1"/>
  <c r="AR1414" i="4"/>
  <c r="BI1414" i="4" s="1"/>
  <c r="AR384" i="4"/>
  <c r="BI384" i="4" s="1"/>
  <c r="AR1364" i="4"/>
  <c r="BI1364" i="4" s="1"/>
  <c r="AO754" i="4"/>
  <c r="AQ754" i="4" s="1"/>
  <c r="AR754" i="4" s="1"/>
  <c r="BI754" i="4" s="1"/>
  <c r="BI687" i="4"/>
  <c r="BI639" i="4"/>
  <c r="AO135" i="4"/>
  <c r="AQ135" i="4" s="1"/>
  <c r="AO1260" i="4"/>
  <c r="AQ1260" i="4" s="1"/>
  <c r="AR1260" i="4" s="1"/>
  <c r="AR794" i="4"/>
  <c r="AO114" i="4"/>
  <c r="AQ114" i="4" s="1"/>
  <c r="AR114" i="4" s="1"/>
  <c r="BI114" i="4" s="1"/>
  <c r="BB334" i="4"/>
  <c r="BD334" i="4" s="1"/>
  <c r="BH764" i="4"/>
  <c r="BF330" i="4"/>
  <c r="BG330" i="4" s="1"/>
  <c r="BJ330" i="4" s="1"/>
  <c r="BF1324" i="4"/>
  <c r="BG1324" i="4" s="1"/>
  <c r="BJ1324" i="4" s="1"/>
  <c r="BH774" i="4"/>
  <c r="BE722" i="4"/>
  <c r="BF722" i="4" s="1"/>
  <c r="BF1314" i="4"/>
  <c r="AO479" i="4"/>
  <c r="AQ479" i="4" s="1"/>
  <c r="AR479" i="4" s="1"/>
  <c r="BI479" i="4" s="1"/>
  <c r="AR434" i="4"/>
  <c r="BI434" i="4" s="1"/>
  <c r="AR61" i="4"/>
  <c r="AO574" i="4"/>
  <c r="AQ574" i="4" s="1"/>
  <c r="AR574" i="4" s="1"/>
  <c r="BI574" i="4" s="1"/>
  <c r="BI156" i="4"/>
  <c r="BI649" i="4"/>
  <c r="AO339" i="4"/>
  <c r="AQ339" i="4" s="1"/>
  <c r="AR339" i="4" s="1"/>
  <c r="BI339" i="4" s="1"/>
  <c r="AR1153" i="4"/>
  <c r="BI1153" i="4" s="1"/>
  <c r="AO854" i="4"/>
  <c r="AQ854" i="4" s="1"/>
  <c r="AO192" i="4"/>
  <c r="AQ192" i="4" s="1"/>
  <c r="AO200" i="4"/>
  <c r="AQ200" i="4" s="1"/>
  <c r="AR200" i="4" s="1"/>
  <c r="BB871" i="4"/>
  <c r="BD871" i="4" s="1"/>
  <c r="BB625" i="4"/>
  <c r="BD625" i="4" s="1"/>
  <c r="AR1177" i="4"/>
  <c r="BI1177" i="4" s="1"/>
  <c r="AR1406" i="4"/>
  <c r="BI1406" i="4" s="1"/>
  <c r="BI979" i="4"/>
  <c r="BH205" i="4"/>
  <c r="AO361" i="4"/>
  <c r="AQ361" i="4" s="1"/>
  <c r="AR361" i="4" s="1"/>
  <c r="BI361" i="4" s="1"/>
  <c r="AR647" i="4"/>
  <c r="BF678" i="4"/>
  <c r="AR520" i="4"/>
  <c r="BI520" i="4" s="1"/>
  <c r="BB958" i="4"/>
  <c r="BD958" i="4" s="1"/>
  <c r="BI1208" i="4"/>
  <c r="AO848" i="4"/>
  <c r="AQ848" i="4" s="1"/>
  <c r="AO847" i="4"/>
  <c r="AQ847" i="4" s="1"/>
  <c r="BI966" i="4"/>
  <c r="BJ966" i="4"/>
  <c r="BB1130" i="4"/>
  <c r="BD1130" i="4" s="1"/>
  <c r="BJ947" i="4"/>
  <c r="BB273" i="4"/>
  <c r="BD273" i="4" s="1"/>
  <c r="BE214" i="4"/>
  <c r="BH678" i="4"/>
  <c r="BE392" i="4"/>
  <c r="BF392" i="4" s="1"/>
  <c r="BH392" i="4"/>
  <c r="BE1048" i="4"/>
  <c r="BF1048" i="4" s="1"/>
  <c r="AR667" i="4"/>
  <c r="AO976" i="4"/>
  <c r="AQ976" i="4" s="1"/>
  <c r="AR285" i="4"/>
  <c r="AR432" i="4"/>
  <c r="BI432" i="4" s="1"/>
  <c r="AR684" i="4"/>
  <c r="BI684" i="4" s="1"/>
  <c r="AR519" i="4"/>
  <c r="BI519" i="4" s="1"/>
  <c r="AR297" i="4"/>
  <c r="BI297" i="4" s="1"/>
  <c r="AO138" i="4"/>
  <c r="AQ138" i="4" s="1"/>
  <c r="AR1150" i="4"/>
  <c r="BI1120" i="4"/>
  <c r="AR817" i="4"/>
  <c r="BB1226" i="4"/>
  <c r="BD1226" i="4" s="1"/>
  <c r="BB416" i="4"/>
  <c r="BD416" i="4" s="1"/>
  <c r="BF1208" i="4"/>
  <c r="BG1208" i="4" s="1"/>
  <c r="BJ1208" i="4" s="1"/>
  <c r="BF415" i="4"/>
  <c r="BE651" i="4"/>
  <c r="BE125" i="4"/>
  <c r="BF125" i="4" s="1"/>
  <c r="AO462" i="4"/>
  <c r="AQ462" i="4" s="1"/>
  <c r="AR462" i="4" s="1"/>
  <c r="BI462" i="4" s="1"/>
  <c r="BI1179" i="4"/>
  <c r="AO1288" i="4"/>
  <c r="AQ1288" i="4" s="1"/>
  <c r="AR1288" i="4" s="1"/>
  <c r="BI1288" i="4" s="1"/>
  <c r="AO633" i="4"/>
  <c r="AQ633" i="4" s="1"/>
  <c r="AR633" i="4" s="1"/>
  <c r="BI633" i="4" s="1"/>
  <c r="AO424" i="4"/>
  <c r="AQ424" i="4" s="1"/>
  <c r="AR424" i="4" s="1"/>
  <c r="BI424" i="4" s="1"/>
  <c r="BI425" i="4"/>
  <c r="AO694" i="4"/>
  <c r="AQ694" i="4" s="1"/>
  <c r="AR694" i="4" s="1"/>
  <c r="AR1294" i="4"/>
  <c r="BI1294" i="4" s="1"/>
  <c r="AO317" i="4"/>
  <c r="AQ317" i="4" s="1"/>
  <c r="AR317" i="4" s="1"/>
  <c r="BI317" i="4" s="1"/>
  <c r="AO741" i="4"/>
  <c r="AQ741" i="4" s="1"/>
  <c r="AR741" i="4" s="1"/>
  <c r="BI741" i="4" s="1"/>
  <c r="AR768" i="4"/>
  <c r="BI768" i="4" s="1"/>
  <c r="BB233" i="4"/>
  <c r="BD233" i="4" s="1"/>
  <c r="AO154" i="4"/>
  <c r="AQ154" i="4" s="1"/>
  <c r="AO1432" i="4"/>
  <c r="AQ1432" i="4" s="1"/>
  <c r="AR1432" i="4" s="1"/>
  <c r="AR1317" i="4"/>
  <c r="BI1317" i="4" s="1"/>
  <c r="AR1436" i="4"/>
  <c r="BB1164" i="4"/>
  <c r="BD1164" i="4" s="1"/>
  <c r="BB504" i="4"/>
  <c r="BD504" i="4" s="1"/>
  <c r="BB507" i="4"/>
  <c r="BD507" i="4" s="1"/>
  <c r="BB1338" i="4"/>
  <c r="BD1338" i="4" s="1"/>
  <c r="BB816" i="4"/>
  <c r="BD816" i="4" s="1"/>
  <c r="BB365" i="4"/>
  <c r="BD365" i="4" s="1"/>
  <c r="AO624" i="4"/>
  <c r="AQ624" i="4" s="1"/>
  <c r="AR624" i="4" s="1"/>
  <c r="BI624" i="4" s="1"/>
  <c r="AO612" i="4"/>
  <c r="AQ612" i="4" s="1"/>
  <c r="AR1434" i="4"/>
  <c r="AR500" i="4"/>
  <c r="BE516" i="4"/>
  <c r="BF516" i="4" s="1"/>
  <c r="AO1141" i="4"/>
  <c r="AQ1141" i="4" s="1"/>
  <c r="AR1141" i="4" s="1"/>
  <c r="BI1141" i="4" s="1"/>
  <c r="AR227" i="4"/>
  <c r="BI227" i="4" s="1"/>
  <c r="BB778" i="4"/>
  <c r="BD778" i="4" s="1"/>
  <c r="BB1232" i="4"/>
  <c r="BD1232" i="4" s="1"/>
  <c r="BB314" i="4"/>
  <c r="BD314" i="4" s="1"/>
  <c r="BB1171" i="4"/>
  <c r="BD1171" i="4" s="1"/>
  <c r="BH1266" i="4"/>
  <c r="BE1187" i="4"/>
  <c r="BF1187" i="4" s="1"/>
  <c r="BG1187" i="4" s="1"/>
  <c r="BJ1187" i="4" s="1"/>
  <c r="BH833" i="4"/>
  <c r="AR790" i="4"/>
  <c r="BI790" i="4" s="1"/>
  <c r="AR1428" i="4"/>
  <c r="BB556" i="4"/>
  <c r="BD556" i="4" s="1"/>
  <c r="BB38" i="4"/>
  <c r="BD38" i="4" s="1"/>
  <c r="BB354" i="4"/>
  <c r="BD354" i="4" s="1"/>
  <c r="AR452" i="4"/>
  <c r="BI452" i="4" s="1"/>
  <c r="BB1415" i="4"/>
  <c r="BD1415" i="4" s="1"/>
  <c r="AO1367" i="4"/>
  <c r="AQ1367" i="4" s="1"/>
  <c r="AR1367" i="4" s="1"/>
  <c r="AO1344" i="4"/>
  <c r="AQ1344" i="4" s="1"/>
  <c r="AR1344" i="4" s="1"/>
  <c r="BI1344" i="4" s="1"/>
  <c r="BB637" i="4"/>
  <c r="BD637" i="4" s="1"/>
  <c r="BB784" i="4"/>
  <c r="BD784" i="4" s="1"/>
  <c r="BI839" i="4"/>
  <c r="BI882" i="4"/>
  <c r="AO1164" i="4"/>
  <c r="AQ1164" i="4" s="1"/>
  <c r="AO1242" i="4"/>
  <c r="AQ1242" i="4" s="1"/>
  <c r="AR1242" i="4" s="1"/>
  <c r="BI1242" i="4" s="1"/>
  <c r="AR422" i="4"/>
  <c r="BI422" i="4" s="1"/>
  <c r="AR913" i="4"/>
  <c r="AO646" i="4"/>
  <c r="AQ646" i="4" s="1"/>
  <c r="AO40" i="4"/>
  <c r="AQ40" i="4" s="1"/>
  <c r="AR40" i="4" s="1"/>
  <c r="BI40" i="4" s="1"/>
  <c r="AR244" i="4"/>
  <c r="BI244" i="4" s="1"/>
  <c r="AR1247" i="4"/>
  <c r="BI1247" i="4" s="1"/>
  <c r="AO117" i="4"/>
  <c r="AQ117" i="4" s="1"/>
  <c r="AR117" i="4" s="1"/>
  <c r="BI117" i="4" s="1"/>
  <c r="AO19" i="4"/>
  <c r="AQ19" i="4" s="1"/>
  <c r="AR405" i="4"/>
  <c r="BI405" i="4" s="1"/>
  <c r="BI877" i="4"/>
  <c r="AR641" i="4"/>
  <c r="BI641" i="4" s="1"/>
  <c r="AR451" i="4"/>
  <c r="AO187" i="4"/>
  <c r="AQ187" i="4" s="1"/>
  <c r="AR187" i="4" s="1"/>
  <c r="AO256" i="4"/>
  <c r="AQ256" i="4" s="1"/>
  <c r="AR256" i="4" s="1"/>
  <c r="BI256" i="4" s="1"/>
  <c r="BI278" i="4"/>
  <c r="AO471" i="4"/>
  <c r="AQ471" i="4" s="1"/>
  <c r="AR764" i="4"/>
  <c r="BB1183" i="4"/>
  <c r="BD1183" i="4" s="1"/>
  <c r="AR678" i="4"/>
  <c r="BF178" i="4"/>
  <c r="AR100" i="4"/>
  <c r="BI100" i="4" s="1"/>
  <c r="AO89" i="4"/>
  <c r="AQ89" i="4" s="1"/>
  <c r="AO770" i="4"/>
  <c r="AQ770" i="4" s="1"/>
  <c r="AR770" i="4" s="1"/>
  <c r="BI770" i="4" s="1"/>
  <c r="AO183" i="4"/>
  <c r="AQ183" i="4" s="1"/>
  <c r="AR183" i="4" s="1"/>
  <c r="BI183" i="4" s="1"/>
  <c r="AO665" i="4"/>
  <c r="AQ665" i="4" s="1"/>
  <c r="AO858" i="4"/>
  <c r="AQ858" i="4" s="1"/>
  <c r="AR858" i="4" s="1"/>
  <c r="BI858" i="4" s="1"/>
  <c r="AO1298" i="4"/>
  <c r="AQ1298" i="4" s="1"/>
  <c r="AO546" i="4"/>
  <c r="AQ546" i="4" s="1"/>
  <c r="AR546" i="4" s="1"/>
  <c r="BI546" i="4" s="1"/>
  <c r="AO38" i="4"/>
  <c r="AQ38" i="4" s="1"/>
  <c r="AR815" i="4"/>
  <c r="AR1379" i="4"/>
  <c r="BB1326" i="4"/>
  <c r="BD1326" i="4" s="1"/>
  <c r="BE1257" i="4"/>
  <c r="BF1257" i="4" s="1"/>
  <c r="BG1257" i="4" s="1"/>
  <c r="BJ1257" i="4" s="1"/>
  <c r="BH1257" i="4"/>
  <c r="BH1325" i="4"/>
  <c r="BE1325" i="4"/>
  <c r="BB1414" i="4"/>
  <c r="BD1414" i="4" s="1"/>
  <c r="BE289" i="4"/>
  <c r="BH289" i="4"/>
  <c r="BI1278" i="4"/>
  <c r="AO865" i="4"/>
  <c r="AQ865" i="4" s="1"/>
  <c r="AR865" i="4" s="1"/>
  <c r="BI865" i="4" s="1"/>
  <c r="AO233" i="4"/>
  <c r="AQ233" i="4" s="1"/>
  <c r="AR233" i="4" s="1"/>
  <c r="BF976" i="4"/>
  <c r="AR1442" i="4"/>
  <c r="BI1442" i="4" s="1"/>
  <c r="AR214" i="4"/>
  <c r="BI214" i="4" s="1"/>
  <c r="BB886" i="4"/>
  <c r="BD886" i="4" s="1"/>
  <c r="AR1321" i="4"/>
  <c r="BB245" i="4"/>
  <c r="BD245" i="4" s="1"/>
  <c r="AO932" i="4"/>
  <c r="AQ932" i="4" s="1"/>
  <c r="AR932" i="4" s="1"/>
  <c r="BI932" i="4" s="1"/>
  <c r="AO1427" i="4"/>
  <c r="AQ1427" i="4" s="1"/>
  <c r="AR1427" i="4" s="1"/>
  <c r="BI900" i="4"/>
  <c r="BB39" i="4"/>
  <c r="BD39" i="4" s="1"/>
  <c r="BB130" i="4"/>
  <c r="BD130" i="4" s="1"/>
  <c r="BB845" i="4"/>
  <c r="BD845" i="4" s="1"/>
  <c r="BB423" i="4"/>
  <c r="BD423" i="4" s="1"/>
  <c r="BB789" i="4"/>
  <c r="BD789" i="4" s="1"/>
  <c r="BB1280" i="4"/>
  <c r="BD1280" i="4" s="1"/>
  <c r="BB1201" i="4"/>
  <c r="BD1201" i="4" s="1"/>
  <c r="AR934" i="4"/>
  <c r="AR1019" i="4"/>
  <c r="BI1019" i="4" s="1"/>
  <c r="AR1095" i="4"/>
  <c r="BI1095" i="4" s="1"/>
  <c r="BB476" i="4"/>
  <c r="BD476" i="4" s="1"/>
  <c r="AO1192" i="4"/>
  <c r="AQ1192" i="4" s="1"/>
  <c r="AR1192" i="4" s="1"/>
  <c r="BI1192" i="4" s="1"/>
  <c r="AO438" i="4"/>
  <c r="AQ438" i="4" s="1"/>
  <c r="AR438" i="4" s="1"/>
  <c r="BI438" i="4" s="1"/>
  <c r="BB1044" i="4"/>
  <c r="BD1044" i="4" s="1"/>
  <c r="AR1198" i="4"/>
  <c r="BI1198" i="4" s="1"/>
  <c r="BI463" i="4"/>
  <c r="BB1014" i="4"/>
  <c r="BD1014" i="4" s="1"/>
  <c r="AO737" i="4"/>
  <c r="AQ737" i="4" s="1"/>
  <c r="BI857" i="4"/>
  <c r="BI287" i="4"/>
  <c r="BI861" i="4"/>
  <c r="AO629" i="4"/>
  <c r="AQ629" i="4" s="1"/>
  <c r="AR629" i="4" s="1"/>
  <c r="BI629" i="4" s="1"/>
  <c r="AO484" i="4"/>
  <c r="AQ484" i="4" s="1"/>
  <c r="AR484" i="4" s="1"/>
  <c r="BI484" i="4" s="1"/>
  <c r="AO1240" i="4"/>
  <c r="AQ1240" i="4" s="1"/>
  <c r="AR1240" i="4" s="1"/>
  <c r="AO677" i="4"/>
  <c r="AQ677" i="4" s="1"/>
  <c r="AR677" i="4" s="1"/>
  <c r="BI677" i="4" s="1"/>
  <c r="BB120" i="4"/>
  <c r="BD120" i="4" s="1"/>
  <c r="AR980" i="4"/>
  <c r="BI980" i="4" s="1"/>
  <c r="BB798" i="4"/>
  <c r="BD798" i="4" s="1"/>
  <c r="AR1369" i="4"/>
  <c r="BB961" i="4"/>
  <c r="BD961" i="4" s="1"/>
  <c r="BB639" i="4"/>
  <c r="BD639" i="4" s="1"/>
  <c r="AO571" i="4"/>
  <c r="AQ571" i="4" s="1"/>
  <c r="BB1125" i="4"/>
  <c r="BD1125" i="4" s="1"/>
  <c r="BB1237" i="4"/>
  <c r="BD1237" i="4" s="1"/>
  <c r="AR1194" i="4"/>
  <c r="BI1194" i="4" s="1"/>
  <c r="AO1178" i="4"/>
  <c r="AQ1178" i="4" s="1"/>
  <c r="AR1178" i="4" s="1"/>
  <c r="AO1041" i="4"/>
  <c r="AQ1041" i="4" s="1"/>
  <c r="AO189" i="4"/>
  <c r="AQ189" i="4" s="1"/>
  <c r="AO487" i="4"/>
  <c r="AQ487" i="4" s="1"/>
  <c r="AR487" i="4" s="1"/>
  <c r="BI487" i="4" s="1"/>
  <c r="AR225" i="4"/>
  <c r="BI225" i="4" s="1"/>
  <c r="AO499" i="4"/>
  <c r="AQ499" i="4" s="1"/>
  <c r="AR499" i="4" s="1"/>
  <c r="BI499" i="4" s="1"/>
  <c r="AR306" i="4"/>
  <c r="BI306" i="4" s="1"/>
  <c r="AO827" i="4"/>
  <c r="AQ827" i="4" s="1"/>
  <c r="AR827" i="4" s="1"/>
  <c r="BI827" i="4" s="1"/>
  <c r="AO943" i="4"/>
  <c r="AQ943" i="4" s="1"/>
  <c r="AR943" i="4" s="1"/>
  <c r="BI943" i="4" s="1"/>
  <c r="AO24" i="4"/>
  <c r="AQ24" i="4" s="1"/>
  <c r="AR24" i="4" s="1"/>
  <c r="BI24" i="4" s="1"/>
  <c r="AR477" i="4"/>
  <c r="BI477" i="4" s="1"/>
  <c r="BI1268" i="4"/>
  <c r="AR195" i="4"/>
  <c r="BI195" i="4" s="1"/>
  <c r="AO954" i="4"/>
  <c r="AQ954" i="4" s="1"/>
  <c r="AR954" i="4" s="1"/>
  <c r="BI954" i="4" s="1"/>
  <c r="BB1149" i="4"/>
  <c r="BD1149" i="4" s="1"/>
  <c r="AO254" i="4"/>
  <c r="AQ254" i="4" s="1"/>
  <c r="AO752" i="4"/>
  <c r="AQ752" i="4" s="1"/>
  <c r="AO66" i="4"/>
  <c r="AQ66" i="4" s="1"/>
  <c r="AO1084" i="4"/>
  <c r="AQ1084" i="4" s="1"/>
  <c r="AO789" i="4"/>
  <c r="AQ789" i="4" s="1"/>
  <c r="AR789" i="4" s="1"/>
  <c r="BI789" i="4" s="1"/>
  <c r="AO766" i="4"/>
  <c r="AQ766" i="4" s="1"/>
  <c r="AO962" i="4"/>
  <c r="AQ962" i="4" s="1"/>
  <c r="AR962" i="4" s="1"/>
  <c r="AO718" i="4"/>
  <c r="AQ718" i="4" s="1"/>
  <c r="AR718" i="4" s="1"/>
  <c r="BI718" i="4" s="1"/>
  <c r="BB1054" i="4"/>
  <c r="BD1054" i="4" s="1"/>
  <c r="AO1425" i="4"/>
  <c r="AQ1425" i="4" s="1"/>
  <c r="AR1425" i="4" s="1"/>
  <c r="AO1423" i="4"/>
  <c r="AQ1423" i="4" s="1"/>
  <c r="BB1143" i="4"/>
  <c r="BD1143" i="4" s="1"/>
  <c r="AO453" i="4"/>
  <c r="AQ453" i="4" s="1"/>
  <c r="AR453" i="4" s="1"/>
  <c r="AR1314" i="4"/>
  <c r="BH1331" i="4"/>
  <c r="AO481" i="4"/>
  <c r="AQ481" i="4" s="1"/>
  <c r="AR481" i="4" s="1"/>
  <c r="BI481" i="4" s="1"/>
  <c r="AO1304" i="4"/>
  <c r="AQ1304" i="4" s="1"/>
  <c r="AR1304" i="4" s="1"/>
  <c r="BI1304" i="4" s="1"/>
  <c r="AO930" i="4"/>
  <c r="AQ930" i="4" s="1"/>
  <c r="AO779" i="4"/>
  <c r="AQ779" i="4" s="1"/>
  <c r="AR779" i="4" s="1"/>
  <c r="BI779" i="4" s="1"/>
  <c r="AO1245" i="4"/>
  <c r="AQ1245" i="4" s="1"/>
  <c r="AR1245" i="4" s="1"/>
  <c r="BI1245" i="4" s="1"/>
  <c r="AO115" i="4"/>
  <c r="AQ115" i="4" s="1"/>
  <c r="AR115" i="4" s="1"/>
  <c r="BI115" i="4" s="1"/>
  <c r="AR851" i="4"/>
  <c r="AR1080" i="4"/>
  <c r="BI1080" i="4" s="1"/>
  <c r="BE399" i="4"/>
  <c r="BH965" i="4"/>
  <c r="BE945" i="4"/>
  <c r="BF1019" i="4"/>
  <c r="BH277" i="4"/>
  <c r="BB1353" i="4"/>
  <c r="BD1353" i="4" s="1"/>
  <c r="BH1413" i="4"/>
  <c r="BE1413" i="4"/>
  <c r="BF1413" i="4" s="1"/>
  <c r="BB834" i="4"/>
  <c r="BD834" i="4" s="1"/>
  <c r="BB1126" i="4"/>
  <c r="BD1126" i="4" s="1"/>
  <c r="BB242" i="4"/>
  <c r="BD242" i="4" s="1"/>
  <c r="BB758" i="4"/>
  <c r="BD758" i="4" s="1"/>
  <c r="BB93" i="4"/>
  <c r="BD93" i="4" s="1"/>
  <c r="BH1228" i="4"/>
  <c r="BE1228" i="4"/>
  <c r="BF1228" i="4" s="1"/>
  <c r="BE770" i="4"/>
  <c r="BH770" i="4"/>
  <c r="AR1249" i="4"/>
  <c r="BI1249" i="4" s="1"/>
  <c r="AO1139" i="4"/>
  <c r="AQ1139" i="4" s="1"/>
  <c r="AR1139" i="4" s="1"/>
  <c r="BI1139" i="4" s="1"/>
  <c r="AO947" i="4"/>
  <c r="AQ947" i="4" s="1"/>
  <c r="AR947" i="4" s="1"/>
  <c r="BI947" i="4" s="1"/>
  <c r="BF882" i="4"/>
  <c r="AO402" i="4"/>
  <c r="AQ402" i="4" s="1"/>
  <c r="AR402" i="4" s="1"/>
  <c r="BI402" i="4" s="1"/>
  <c r="BI650" i="4"/>
  <c r="BI1199" i="4"/>
  <c r="AO224" i="4"/>
  <c r="AQ224" i="4" s="1"/>
  <c r="AO1067" i="4"/>
  <c r="AQ1067" i="4" s="1"/>
  <c r="AR1067" i="4" s="1"/>
  <c r="BI1067" i="4" s="1"/>
  <c r="AR34" i="4"/>
  <c r="AO1091" i="4"/>
  <c r="AQ1091" i="4" s="1"/>
  <c r="BB1177" i="4"/>
  <c r="BD1177" i="4" s="1"/>
  <c r="AO496" i="4"/>
  <c r="AQ496" i="4" s="1"/>
  <c r="AR496" i="4" s="1"/>
  <c r="BI496" i="4" s="1"/>
  <c r="AR986" i="4"/>
  <c r="BI986" i="4" s="1"/>
  <c r="BF1325" i="4"/>
  <c r="BG1325" i="4" s="1"/>
  <c r="BJ1325" i="4" s="1"/>
  <c r="BB173" i="4"/>
  <c r="BD173" i="4" s="1"/>
  <c r="BB111" i="4"/>
  <c r="BD111" i="4" s="1"/>
  <c r="BB461" i="4"/>
  <c r="BD461" i="4" s="1"/>
  <c r="BB139" i="4"/>
  <c r="BD139" i="4" s="1"/>
  <c r="BI46" i="4"/>
  <c r="BB967" i="4"/>
  <c r="BD967" i="4" s="1"/>
  <c r="BI1008" i="4"/>
  <c r="BH1102" i="4"/>
  <c r="AO585" i="4"/>
  <c r="AQ585" i="4" s="1"/>
  <c r="AR585" i="4" s="1"/>
  <c r="BI585" i="4" s="1"/>
  <c r="AR166" i="4"/>
  <c r="AR1102" i="4"/>
  <c r="BI610" i="4"/>
  <c r="BI635" i="4"/>
  <c r="AO991" i="4"/>
  <c r="AQ991" i="4" s="1"/>
  <c r="AR991" i="4" s="1"/>
  <c r="BI991" i="4" s="1"/>
  <c r="AR989" i="4"/>
  <c r="AR179" i="4"/>
  <c r="AO239" i="4"/>
  <c r="AQ239" i="4" s="1"/>
  <c r="BB417" i="4"/>
  <c r="BD417" i="4" s="1"/>
  <c r="AR147" i="4"/>
  <c r="BI147" i="4" s="1"/>
  <c r="AO563" i="4"/>
  <c r="AQ563" i="4" s="1"/>
  <c r="AR563" i="4" s="1"/>
  <c r="BI563" i="4" s="1"/>
  <c r="AR80" i="4"/>
  <c r="BI80" i="4" s="1"/>
  <c r="BB1105" i="4"/>
  <c r="BD1105" i="4" s="1"/>
  <c r="BB633" i="4"/>
  <c r="BD633" i="4" s="1"/>
  <c r="AR535" i="4"/>
  <c r="BB526" i="4"/>
  <c r="BD526" i="4" s="1"/>
  <c r="BB254" i="4"/>
  <c r="BD254" i="4" s="1"/>
  <c r="BB141" i="4"/>
  <c r="BD141" i="4" s="1"/>
  <c r="BB853" i="4"/>
  <c r="BD853" i="4" s="1"/>
  <c r="BH853" i="4" s="1"/>
  <c r="AR160" i="4"/>
  <c r="AO72" i="4"/>
  <c r="AQ72" i="4" s="1"/>
  <c r="AR72" i="4" s="1"/>
  <c r="BI72" i="4" s="1"/>
  <c r="AR1009" i="4"/>
  <c r="BB648" i="4"/>
  <c r="BD648" i="4" s="1"/>
  <c r="AR1415" i="4"/>
  <c r="BI1415" i="4" s="1"/>
  <c r="AR1351" i="4"/>
  <c r="BI1351" i="4" s="1"/>
  <c r="BB1347" i="4"/>
  <c r="BD1347" i="4" s="1"/>
  <c r="AO785" i="4"/>
  <c r="AQ785" i="4" s="1"/>
  <c r="AO1386" i="4"/>
  <c r="AQ1386" i="4" s="1"/>
  <c r="AR1386" i="4" s="1"/>
  <c r="AO1452" i="4"/>
  <c r="AQ1452" i="4" s="1"/>
  <c r="AO1352" i="4"/>
  <c r="AQ1352" i="4" s="1"/>
  <c r="BB446" i="4"/>
  <c r="BD446" i="4" s="1"/>
  <c r="AO1333" i="4"/>
  <c r="AQ1333" i="4" s="1"/>
  <c r="AR1333" i="4" s="1"/>
  <c r="BI1333" i="4" s="1"/>
  <c r="AO186" i="4"/>
  <c r="AQ186" i="4" s="1"/>
  <c r="AR186" i="4" s="1"/>
  <c r="BI186" i="4" s="1"/>
  <c r="AR529" i="4"/>
  <c r="AO1182" i="4"/>
  <c r="AQ1182" i="4" s="1"/>
  <c r="AO1073" i="4"/>
  <c r="AQ1073" i="4" s="1"/>
  <c r="AO292" i="4"/>
  <c r="AQ292" i="4" s="1"/>
  <c r="AR292" i="4" s="1"/>
  <c r="BI292" i="4" s="1"/>
  <c r="AO1070" i="4"/>
  <c r="AQ1070" i="4" s="1"/>
  <c r="AR1070" i="4" s="1"/>
  <c r="BI1070" i="4" s="1"/>
  <c r="AO448" i="4"/>
  <c r="AQ448" i="4" s="1"/>
  <c r="AO231" i="4"/>
  <c r="AQ231" i="4" s="1"/>
  <c r="AR231" i="4" s="1"/>
  <c r="AO859" i="4"/>
  <c r="AQ859" i="4" s="1"/>
  <c r="AR859" i="4" s="1"/>
  <c r="BI859" i="4" s="1"/>
  <c r="AO325" i="4"/>
  <c r="AQ325" i="4" s="1"/>
  <c r="AR325" i="4" s="1"/>
  <c r="BI325" i="4" s="1"/>
  <c r="AO44" i="4"/>
  <c r="AQ44" i="4" s="1"/>
  <c r="AO228" i="4"/>
  <c r="AQ228" i="4" s="1"/>
  <c r="AR228" i="4" s="1"/>
  <c r="AO113" i="4"/>
  <c r="AQ113" i="4" s="1"/>
  <c r="AR113" i="4" s="1"/>
  <c r="BI113" i="4" s="1"/>
  <c r="AO401" i="4"/>
  <c r="AQ401" i="4" s="1"/>
  <c r="AO466" i="4"/>
  <c r="AQ466" i="4" s="1"/>
  <c r="AR466" i="4" s="1"/>
  <c r="BI466" i="4" s="1"/>
  <c r="AO562" i="4"/>
  <c r="AQ562" i="4" s="1"/>
  <c r="AO727" i="4"/>
  <c r="AQ727" i="4" s="1"/>
  <c r="AR727" i="4" s="1"/>
  <c r="BI727" i="4" s="1"/>
  <c r="AO324" i="4"/>
  <c r="AQ324" i="4" s="1"/>
  <c r="AR324" i="4" s="1"/>
  <c r="BI324" i="4" s="1"/>
  <c r="AO492" i="4"/>
  <c r="AQ492" i="4" s="1"/>
  <c r="AR492" i="4" s="1"/>
  <c r="BI492" i="4" s="1"/>
  <c r="BB974" i="4"/>
  <c r="BD974" i="4" s="1"/>
  <c r="AO1113" i="4"/>
  <c r="AQ1113" i="4" s="1"/>
  <c r="AR1113" i="4" s="1"/>
  <c r="BI1113" i="4" s="1"/>
  <c r="AO835" i="4"/>
  <c r="AQ835" i="4" s="1"/>
  <c r="AR835" i="4" s="1"/>
  <c r="BI835" i="4" s="1"/>
  <c r="AO596" i="4"/>
  <c r="AQ596" i="4" s="1"/>
  <c r="AR596" i="4" s="1"/>
  <c r="AO704" i="4"/>
  <c r="AQ704" i="4" s="1"/>
  <c r="AR704" i="4" s="1"/>
  <c r="BI704" i="4" s="1"/>
  <c r="AO606" i="4"/>
  <c r="AQ606" i="4" s="1"/>
  <c r="AR606" i="4" s="1"/>
  <c r="BI606" i="4" s="1"/>
  <c r="AO398" i="4"/>
  <c r="AQ398" i="4" s="1"/>
  <c r="AR398" i="4" s="1"/>
  <c r="BI398" i="4" s="1"/>
  <c r="AO595" i="4"/>
  <c r="AQ595" i="4" s="1"/>
  <c r="AR595" i="4" s="1"/>
  <c r="BI595" i="4" s="1"/>
  <c r="AO1033" i="4"/>
  <c r="AQ1033" i="4" s="1"/>
  <c r="AR1033" i="4" s="1"/>
  <c r="BI1033" i="4" s="1"/>
  <c r="AO1219" i="4"/>
  <c r="AQ1219" i="4" s="1"/>
  <c r="AR1219" i="4" s="1"/>
  <c r="BI1219" i="4" s="1"/>
  <c r="AO961" i="4"/>
  <c r="AQ961" i="4" s="1"/>
  <c r="AR961" i="4" s="1"/>
  <c r="AO1264" i="4"/>
  <c r="AQ1264" i="4" s="1"/>
  <c r="AR1264" i="4" s="1"/>
  <c r="BI1264" i="4" s="1"/>
  <c r="AO1232" i="4"/>
  <c r="AQ1232" i="4" s="1"/>
  <c r="AR1232" i="4" s="1"/>
  <c r="BI1232" i="4" s="1"/>
  <c r="AO1062" i="4"/>
  <c r="AQ1062" i="4" s="1"/>
  <c r="AO1174" i="4"/>
  <c r="AQ1174" i="4" s="1"/>
  <c r="AO788" i="4"/>
  <c r="AQ788" i="4" s="1"/>
  <c r="AO441" i="4"/>
  <c r="AQ441" i="4" s="1"/>
  <c r="AR441" i="4" s="1"/>
  <c r="BI441" i="4" s="1"/>
  <c r="BE127" i="4"/>
  <c r="BF127" i="4" s="1"/>
  <c r="BH1225" i="4"/>
  <c r="BE1225" i="4"/>
  <c r="BB1350" i="4"/>
  <c r="BD1350" i="4" s="1"/>
  <c r="BE97" i="4"/>
  <c r="BF97" i="4" s="1"/>
  <c r="BH97" i="4"/>
  <c r="BB1199" i="4"/>
  <c r="BD1199" i="4" s="1"/>
  <c r="BB323" i="4"/>
  <c r="BD323" i="4" s="1"/>
  <c r="BB1049" i="4"/>
  <c r="BD1049" i="4" s="1"/>
  <c r="BB1196" i="4"/>
  <c r="BD1196" i="4" s="1"/>
  <c r="AO1136" i="4"/>
  <c r="AQ1136" i="4" s="1"/>
  <c r="AR1136" i="4" s="1"/>
  <c r="BI1136" i="4" s="1"/>
  <c r="AR894" i="4"/>
  <c r="AO1319" i="4"/>
  <c r="AQ1319" i="4" s="1"/>
  <c r="AR1319" i="4" s="1"/>
  <c r="BI1319" i="4" s="1"/>
  <c r="AO898" i="4"/>
  <c r="AQ898" i="4" s="1"/>
  <c r="AR898" i="4" s="1"/>
  <c r="BI898" i="4" s="1"/>
  <c r="AO889" i="4"/>
  <c r="AQ889" i="4" s="1"/>
  <c r="AR889" i="4" s="1"/>
  <c r="BE1237" i="4"/>
  <c r="BF1237" i="4" s="1"/>
  <c r="BG1237" i="4" s="1"/>
  <c r="BJ1237" i="4" s="1"/>
  <c r="BH1237" i="4"/>
  <c r="BJ269" i="4"/>
  <c r="BF269" i="4"/>
  <c r="AR125" i="4"/>
  <c r="BI125" i="4" s="1"/>
  <c r="BI451" i="4"/>
  <c r="AR417" i="4"/>
  <c r="BI417" i="4" s="1"/>
  <c r="AR1359" i="4"/>
  <c r="BI1359" i="4" s="1"/>
  <c r="BH544" i="4"/>
  <c r="BE544" i="4"/>
  <c r="BH968" i="4"/>
  <c r="BE968" i="4"/>
  <c r="BI1361" i="4"/>
  <c r="AO608" i="4"/>
  <c r="AQ608" i="4" s="1"/>
  <c r="AR608" i="4" s="1"/>
  <c r="BI608" i="4" s="1"/>
  <c r="AO757" i="4"/>
  <c r="AQ757" i="4" s="1"/>
  <c r="BI330" i="4"/>
  <c r="AR189" i="4"/>
  <c r="BB653" i="4"/>
  <c r="BD653" i="4" s="1"/>
  <c r="BB541" i="4"/>
  <c r="BD541" i="4" s="1"/>
  <c r="BE541" i="4" s="1"/>
  <c r="BF541" i="4" s="1"/>
  <c r="BB724" i="4"/>
  <c r="BD724" i="4" s="1"/>
  <c r="BB376" i="4"/>
  <c r="BD376" i="4" s="1"/>
  <c r="AR246" i="4"/>
  <c r="BI246" i="4" s="1"/>
  <c r="AO1409" i="4"/>
  <c r="AQ1409" i="4" s="1"/>
  <c r="AR1409" i="4" s="1"/>
  <c r="BI1409" i="4" s="1"/>
  <c r="BI1205" i="4"/>
  <c r="BI965" i="4"/>
  <c r="AO896" i="4"/>
  <c r="AQ896" i="4" s="1"/>
  <c r="AR896" i="4" s="1"/>
  <c r="AO1384" i="4"/>
  <c r="AQ1384" i="4" s="1"/>
  <c r="AR1384" i="4" s="1"/>
  <c r="BI1384" i="4" s="1"/>
  <c r="AR1378" i="4"/>
  <c r="BB707" i="4"/>
  <c r="BD707" i="4" s="1"/>
  <c r="BB400" i="4"/>
  <c r="BD400" i="4" s="1"/>
  <c r="BB1288" i="4"/>
  <c r="BD1288" i="4" s="1"/>
  <c r="BB759" i="4"/>
  <c r="BD759" i="4" s="1"/>
  <c r="AR313" i="4"/>
  <c r="BI313" i="4" s="1"/>
  <c r="BI787" i="4"/>
  <c r="AO157" i="4"/>
  <c r="AQ157" i="4" s="1"/>
  <c r="AR157" i="4" s="1"/>
  <c r="BI157" i="4" s="1"/>
  <c r="BI1356" i="4"/>
  <c r="BI707" i="4"/>
  <c r="BF391" i="4"/>
  <c r="BB379" i="4"/>
  <c r="BD379" i="4" s="1"/>
  <c r="BB37" i="4"/>
  <c r="BD37" i="4" s="1"/>
  <c r="BB508" i="4"/>
  <c r="BD508" i="4" s="1"/>
  <c r="BB1263" i="4"/>
  <c r="BD1263" i="4" s="1"/>
  <c r="AR1310" i="4"/>
  <c r="BI1310" i="4" s="1"/>
  <c r="BB494" i="4"/>
  <c r="BD494" i="4" s="1"/>
  <c r="BI1097" i="4"/>
  <c r="AO411" i="4"/>
  <c r="AQ411" i="4" s="1"/>
  <c r="AR411" i="4" s="1"/>
  <c r="BI411" i="4" s="1"/>
  <c r="AR536" i="4"/>
  <c r="BE853" i="4"/>
  <c r="AO872" i="4"/>
  <c r="AQ872" i="4" s="1"/>
  <c r="AR872" i="4" s="1"/>
  <c r="BI872" i="4" s="1"/>
  <c r="AO878" i="4"/>
  <c r="AQ878" i="4" s="1"/>
  <c r="AR878" i="4" s="1"/>
  <c r="BI878" i="4" s="1"/>
  <c r="AO567" i="4"/>
  <c r="AQ567" i="4" s="1"/>
  <c r="AR567" i="4" s="1"/>
  <c r="BI567" i="4" s="1"/>
  <c r="BI1337" i="4"/>
  <c r="BB570" i="4"/>
  <c r="BD570" i="4" s="1"/>
  <c r="BB761" i="4"/>
  <c r="BD761" i="4" s="1"/>
  <c r="BB725" i="4"/>
  <c r="BD725" i="4" s="1"/>
  <c r="AO853" i="4"/>
  <c r="AQ853" i="4" s="1"/>
  <c r="AR853" i="4" s="1"/>
  <c r="BI853" i="4" s="1"/>
  <c r="BB235" i="4"/>
  <c r="BD235" i="4" s="1"/>
  <c r="BE235" i="4" s="1"/>
  <c r="AR1060" i="4"/>
  <c r="BI1060" i="4" s="1"/>
  <c r="AO1042" i="4"/>
  <c r="AQ1042" i="4" s="1"/>
  <c r="AR1042" i="4" s="1"/>
  <c r="BI1042" i="4" s="1"/>
  <c r="AO733" i="4"/>
  <c r="AQ733" i="4" s="1"/>
  <c r="AO1089" i="4"/>
  <c r="AQ1089" i="4" s="1"/>
  <c r="AR1089" i="4" s="1"/>
  <c r="BI1089" i="4" s="1"/>
  <c r="AO939" i="4"/>
  <c r="AQ939" i="4" s="1"/>
  <c r="AR939" i="4" s="1"/>
  <c r="BI939" i="4" s="1"/>
  <c r="AO753" i="4"/>
  <c r="AQ753" i="4" s="1"/>
  <c r="AO123" i="4"/>
  <c r="AQ123" i="4" s="1"/>
  <c r="AR123" i="4" s="1"/>
  <c r="BI123" i="4" s="1"/>
  <c r="AO493" i="4"/>
  <c r="AQ493" i="4" s="1"/>
  <c r="AR493" i="4" s="1"/>
  <c r="AO575" i="4"/>
  <c r="AQ575" i="4" s="1"/>
  <c r="AR575" i="4" s="1"/>
  <c r="BI575" i="4" s="1"/>
  <c r="AO444" i="4"/>
  <c r="AQ444" i="4" s="1"/>
  <c r="AR444" i="4" s="1"/>
  <c r="AO1026" i="4"/>
  <c r="AQ1026" i="4" s="1"/>
  <c r="AR1026" i="4" s="1"/>
  <c r="BI1026" i="4" s="1"/>
  <c r="AO181" i="4"/>
  <c r="AQ181" i="4" s="1"/>
  <c r="AR181" i="4" s="1"/>
  <c r="BI181" i="4" s="1"/>
  <c r="AO516" i="4"/>
  <c r="AQ516" i="4" s="1"/>
  <c r="AR516" i="4" s="1"/>
  <c r="BI516" i="4" s="1"/>
  <c r="AO334" i="4"/>
  <c r="AQ334" i="4" s="1"/>
  <c r="AO972" i="4"/>
  <c r="AQ972" i="4" s="1"/>
  <c r="AR972" i="4" s="1"/>
  <c r="BI972" i="4" s="1"/>
  <c r="AO805" i="4"/>
  <c r="AQ805" i="4" s="1"/>
  <c r="AR805" i="4" s="1"/>
  <c r="BI805" i="4" s="1"/>
  <c r="AO243" i="4"/>
  <c r="AQ243" i="4" s="1"/>
  <c r="AO778" i="4"/>
  <c r="AQ778" i="4" s="1"/>
  <c r="AR778" i="4" s="1"/>
  <c r="BI778" i="4" s="1"/>
  <c r="AO1161" i="4"/>
  <c r="AQ1161" i="4" s="1"/>
  <c r="AO1167" i="4"/>
  <c r="AQ1167" i="4" s="1"/>
  <c r="AR1167" i="4" s="1"/>
  <c r="BI1167" i="4" s="1"/>
  <c r="AO673" i="4"/>
  <c r="AQ673" i="4" s="1"/>
  <c r="AR673" i="4" s="1"/>
  <c r="BI673" i="4" s="1"/>
  <c r="AO1054" i="4"/>
  <c r="AQ1054" i="4" s="1"/>
  <c r="AR1054" i="4" s="1"/>
  <c r="BI1054" i="4" s="1"/>
  <c r="AR1144" i="4"/>
  <c r="BI1144" i="4" s="1"/>
  <c r="BB1378" i="4"/>
  <c r="BD1378" i="4" s="1"/>
  <c r="BH1378" i="4" s="1"/>
  <c r="AO1377" i="4"/>
  <c r="AQ1377" i="4" s="1"/>
  <c r="AR1377" i="4" s="1"/>
  <c r="BI1377" i="4" s="1"/>
  <c r="BJ97" i="4"/>
  <c r="AR1034" i="4"/>
  <c r="BI1034" i="4" s="1"/>
  <c r="BE1323" i="4"/>
  <c r="BF1323" i="4" s="1"/>
  <c r="BG1323" i="4" s="1"/>
  <c r="BJ1323" i="4" s="1"/>
  <c r="BH1323" i="4"/>
  <c r="AO1018" i="4"/>
  <c r="AQ1018" i="4" s="1"/>
  <c r="AR1018" i="4" s="1"/>
  <c r="BI1018" i="4" s="1"/>
  <c r="AO528" i="4"/>
  <c r="AQ528" i="4" s="1"/>
  <c r="AR528" i="4" s="1"/>
  <c r="BI528" i="4" s="1"/>
  <c r="AR236" i="4"/>
  <c r="AR1252" i="4"/>
  <c r="BI1252" i="4" s="1"/>
  <c r="AR1405" i="4"/>
  <c r="BI1405" i="4" s="1"/>
  <c r="BB844" i="4"/>
  <c r="BD844" i="4" s="1"/>
  <c r="AR963" i="4"/>
  <c r="BI963" i="4" s="1"/>
  <c r="BF787" i="4"/>
  <c r="BB409" i="4"/>
  <c r="BD409" i="4" s="1"/>
  <c r="AO440" i="4"/>
  <c r="AQ440" i="4" s="1"/>
  <c r="AO579" i="4"/>
  <c r="AQ579" i="4" s="1"/>
  <c r="AR579" i="4" s="1"/>
  <c r="BI579" i="4" s="1"/>
  <c r="BB283" i="4"/>
  <c r="BD283" i="4" s="1"/>
  <c r="BI1009" i="4"/>
  <c r="BB628" i="4"/>
  <c r="BD628" i="4" s="1"/>
  <c r="AR1230" i="4"/>
  <c r="BI1230" i="4" s="1"/>
  <c r="BF544" i="4"/>
  <c r="AO1101" i="4"/>
  <c r="AQ1101" i="4" s="1"/>
  <c r="AR1101" i="4" s="1"/>
  <c r="BI1101" i="4" s="1"/>
  <c r="BI511" i="4"/>
  <c r="BF935" i="4"/>
  <c r="BG935" i="4" s="1"/>
  <c r="BJ935" i="4" s="1"/>
  <c r="BI51" i="4"/>
  <c r="BI745" i="4"/>
  <c r="AR1081" i="4"/>
  <c r="BI1081" i="4" s="1"/>
  <c r="AR44" i="4"/>
  <c r="AR19" i="4"/>
  <c r="BI19" i="4" s="1"/>
  <c r="AR401" i="4"/>
  <c r="BI401" i="4" s="1"/>
  <c r="BI136" i="4"/>
  <c r="BI1439" i="4"/>
  <c r="AO1029" i="4"/>
  <c r="AQ1029" i="4" s="1"/>
  <c r="AO1048" i="4"/>
  <c r="AQ1048" i="4" s="1"/>
  <c r="BI199" i="4"/>
  <c r="BJ916" i="4"/>
  <c r="AR753" i="4"/>
  <c r="BI140" i="4"/>
  <c r="AO164" i="4"/>
  <c r="AQ164" i="4" s="1"/>
  <c r="AR164" i="4" s="1"/>
  <c r="BI164" i="4" s="1"/>
  <c r="AR1210" i="4"/>
  <c r="BI1210" i="4" s="1"/>
  <c r="BB496" i="4"/>
  <c r="BD496" i="4" s="1"/>
  <c r="BF748" i="4"/>
  <c r="BG748" i="4" s="1"/>
  <c r="BJ748" i="4" s="1"/>
  <c r="BF207" i="4"/>
  <c r="BI756" i="4"/>
  <c r="AO163" i="4"/>
  <c r="AQ163" i="4" s="1"/>
  <c r="AR163" i="4" s="1"/>
  <c r="BI163" i="4" s="1"/>
  <c r="BB786" i="4"/>
  <c r="BD786" i="4" s="1"/>
  <c r="BI1137" i="4"/>
  <c r="AO1445" i="4"/>
  <c r="AQ1445" i="4" s="1"/>
  <c r="AR1445" i="4" s="1"/>
  <c r="AO1381" i="4"/>
  <c r="AQ1381" i="4" s="1"/>
  <c r="AR775" i="4"/>
  <c r="BI775" i="4" s="1"/>
  <c r="BB19" i="4"/>
  <c r="BD19" i="4" s="1"/>
  <c r="BB215" i="4"/>
  <c r="BD215" i="4" s="1"/>
  <c r="BB582" i="4"/>
  <c r="BD582" i="4" s="1"/>
  <c r="BB743" i="4"/>
  <c r="BD743" i="4" s="1"/>
  <c r="BB664" i="4"/>
  <c r="BD664" i="4" s="1"/>
  <c r="BB223" i="4"/>
  <c r="BD223" i="4" s="1"/>
  <c r="BB1061" i="4"/>
  <c r="BD1061" i="4" s="1"/>
  <c r="BB420" i="4"/>
  <c r="BD420" i="4" s="1"/>
  <c r="BB888" i="4"/>
  <c r="BD888" i="4" s="1"/>
  <c r="BF1430" i="4"/>
  <c r="BI118" i="4"/>
  <c r="AO942" i="4"/>
  <c r="AQ942" i="4" s="1"/>
  <c r="AR942" i="4" s="1"/>
  <c r="AO1011" i="4"/>
  <c r="AQ1011" i="4" s="1"/>
  <c r="AR1011" i="4" s="1"/>
  <c r="BI1011" i="4" s="1"/>
  <c r="BJ1249" i="4"/>
  <c r="BB147" i="4"/>
  <c r="BD147" i="4" s="1"/>
  <c r="BJ1087" i="4"/>
  <c r="AR864" i="4"/>
  <c r="BI864" i="4" s="1"/>
  <c r="BB655" i="4"/>
  <c r="BD655" i="4" s="1"/>
  <c r="BB20" i="4"/>
  <c r="BD20" i="4" s="1"/>
  <c r="BB586" i="4"/>
  <c r="BD586" i="4" s="1"/>
  <c r="AR709" i="4"/>
  <c r="BI709" i="4" s="1"/>
  <c r="AR395" i="4"/>
  <c r="BI395" i="4" s="1"/>
  <c r="AO226" i="4"/>
  <c r="AQ226" i="4" s="1"/>
  <c r="AR226" i="4" s="1"/>
  <c r="BI226" i="4" s="1"/>
  <c r="AR377" i="4"/>
  <c r="BI377" i="4" s="1"/>
  <c r="AO676" i="4"/>
  <c r="AQ676" i="4" s="1"/>
  <c r="BF968" i="4"/>
  <c r="BG968" i="4" s="1"/>
  <c r="BJ968" i="4" s="1"/>
  <c r="BB275" i="4"/>
  <c r="BD275" i="4" s="1"/>
  <c r="BH275" i="4" s="1"/>
  <c r="BB1094" i="4"/>
  <c r="BD1094" i="4" s="1"/>
  <c r="BB745" i="4"/>
  <c r="BD745" i="4" s="1"/>
  <c r="AO682" i="4"/>
  <c r="AQ682" i="4" s="1"/>
  <c r="AR682" i="4" s="1"/>
  <c r="BI682" i="4" s="1"/>
  <c r="BI566" i="4"/>
  <c r="AR1388" i="4"/>
  <c r="BB414" i="4"/>
  <c r="BD414" i="4" s="1"/>
  <c r="BB577" i="4"/>
  <c r="BD577" i="4" s="1"/>
  <c r="BB383" i="4"/>
  <c r="BD383" i="4" s="1"/>
  <c r="AO248" i="4"/>
  <c r="AQ248" i="4" s="1"/>
  <c r="AR248" i="4" s="1"/>
  <c r="BI248" i="4" s="1"/>
  <c r="AR1049" i="4"/>
  <c r="BI1049" i="4" s="1"/>
  <c r="AO391" i="4"/>
  <c r="AQ391" i="4" s="1"/>
  <c r="AR391" i="4" s="1"/>
  <c r="BI391" i="4" s="1"/>
  <c r="AO926" i="4"/>
  <c r="AQ926" i="4" s="1"/>
  <c r="AR926" i="4" s="1"/>
  <c r="BI926" i="4" s="1"/>
  <c r="AO1071" i="4"/>
  <c r="AQ1071" i="4" s="1"/>
  <c r="AR1071" i="4" s="1"/>
  <c r="BI1071" i="4" s="1"/>
  <c r="AO409" i="4"/>
  <c r="AQ409" i="4" s="1"/>
  <c r="AO260" i="4"/>
  <c r="AQ260" i="4" s="1"/>
  <c r="AR260" i="4" s="1"/>
  <c r="BI260" i="4" s="1"/>
  <c r="AO1022" i="4"/>
  <c r="AQ1022" i="4" s="1"/>
  <c r="AO514" i="4"/>
  <c r="AQ514" i="4" s="1"/>
  <c r="AR514" i="4" s="1"/>
  <c r="BI514" i="4" s="1"/>
  <c r="AO373" i="4"/>
  <c r="AQ373" i="4" s="1"/>
  <c r="AR373" i="4" s="1"/>
  <c r="BI373" i="4" s="1"/>
  <c r="AO1180" i="4"/>
  <c r="AQ1180" i="4" s="1"/>
  <c r="AR1180" i="4" s="1"/>
  <c r="BI1180" i="4" s="1"/>
  <c r="AO371" i="4"/>
  <c r="AQ371" i="4" s="1"/>
  <c r="AO643" i="4"/>
  <c r="AQ643" i="4" s="1"/>
  <c r="AR643" i="4" s="1"/>
  <c r="BI643" i="4" s="1"/>
  <c r="AO215" i="4"/>
  <c r="AQ215" i="4" s="1"/>
  <c r="AO1116" i="4"/>
  <c r="AQ1116" i="4" s="1"/>
  <c r="AR1116" i="4" s="1"/>
  <c r="BI1116" i="4" s="1"/>
  <c r="AO222" i="4"/>
  <c r="AQ222" i="4" s="1"/>
  <c r="AR222" i="4" s="1"/>
  <c r="BI222" i="4" s="1"/>
  <c r="AO212" i="4"/>
  <c r="AQ212" i="4" s="1"/>
  <c r="AR212" i="4" s="1"/>
  <c r="BI212" i="4" s="1"/>
  <c r="AO63" i="4"/>
  <c r="AQ63" i="4" s="1"/>
  <c r="AR63" i="4" s="1"/>
  <c r="BI63" i="4" s="1"/>
  <c r="AO920" i="4"/>
  <c r="AQ920" i="4" s="1"/>
  <c r="AR920" i="4" s="1"/>
  <c r="BI920" i="4" s="1"/>
  <c r="AO630" i="4"/>
  <c r="AQ630" i="4" s="1"/>
  <c r="AR630" i="4" s="1"/>
  <c r="BI630" i="4" s="1"/>
  <c r="AO1342" i="4"/>
  <c r="AQ1342" i="4" s="1"/>
  <c r="AR1342" i="4" s="1"/>
  <c r="AO852" i="4"/>
  <c r="AQ852" i="4" s="1"/>
  <c r="AR852" i="4" s="1"/>
  <c r="BI852" i="4" s="1"/>
  <c r="AO209" i="4"/>
  <c r="AQ209" i="4" s="1"/>
  <c r="AR209" i="4" s="1"/>
  <c r="BI209" i="4" s="1"/>
  <c r="AO1121" i="4"/>
  <c r="AQ1121" i="4" s="1"/>
  <c r="AR1121" i="4" s="1"/>
  <c r="BI1121" i="4" s="1"/>
  <c r="AO445" i="4"/>
  <c r="AQ445" i="4" s="1"/>
  <c r="AR445" i="4" s="1"/>
  <c r="AO743" i="4"/>
  <c r="AQ743" i="4" s="1"/>
  <c r="AR743" i="4" s="1"/>
  <c r="BI743" i="4" s="1"/>
  <c r="AO178" i="4"/>
  <c r="AQ178" i="4" s="1"/>
  <c r="AO819" i="4"/>
  <c r="AQ819" i="4" s="1"/>
  <c r="AR819" i="4" s="1"/>
  <c r="BI819" i="4" s="1"/>
  <c r="AO176" i="4"/>
  <c r="AQ176" i="4" s="1"/>
  <c r="AR176" i="4" s="1"/>
  <c r="BI176" i="4" s="1"/>
  <c r="BB1369" i="4"/>
  <c r="BD1369" i="4" s="1"/>
  <c r="BB1410" i="4"/>
  <c r="BD1410" i="4" s="1"/>
  <c r="AO1286" i="4"/>
  <c r="AQ1286" i="4" s="1"/>
  <c r="BB1327" i="4"/>
  <c r="BD1327" i="4" s="1"/>
  <c r="BE1327" i="4" s="1"/>
  <c r="BF1327" i="4" s="1"/>
  <c r="BG1327" i="4" s="1"/>
  <c r="BJ1327" i="4" s="1"/>
  <c r="AR1028" i="4"/>
  <c r="BI1028" i="4" s="1"/>
  <c r="AO526" i="4"/>
  <c r="AQ526" i="4" s="1"/>
  <c r="AR526" i="4" s="1"/>
  <c r="BI526" i="4" s="1"/>
  <c r="BI259" i="4"/>
  <c r="AO842" i="4"/>
  <c r="AQ842" i="4" s="1"/>
  <c r="AR842" i="4" s="1"/>
  <c r="AO660" i="4"/>
  <c r="AQ660" i="4" s="1"/>
  <c r="AR660" i="4" s="1"/>
  <c r="BI660" i="4" s="1"/>
  <c r="AR254" i="4"/>
  <c r="BI254" i="4" s="1"/>
  <c r="BE1119" i="4"/>
  <c r="BF1119" i="4" s="1"/>
  <c r="BG1119" i="4" s="1"/>
  <c r="BJ1119" i="4" s="1"/>
  <c r="BH1119" i="4"/>
  <c r="BE864" i="4"/>
  <c r="BF864" i="4" s="1"/>
  <c r="BG864" i="4" s="1"/>
  <c r="BJ864" i="4" s="1"/>
  <c r="AO1224" i="4"/>
  <c r="AQ1224" i="4" s="1"/>
  <c r="AR1224" i="4" s="1"/>
  <c r="AR269" i="4"/>
  <c r="BI269" i="4" s="1"/>
  <c r="AO791" i="4"/>
  <c r="AQ791" i="4" s="1"/>
  <c r="AR791" i="4" s="1"/>
  <c r="BI791" i="4" s="1"/>
  <c r="AO76" i="4"/>
  <c r="AQ76" i="4" s="1"/>
  <c r="AR76" i="4" s="1"/>
  <c r="BI76" i="4" s="1"/>
  <c r="AO931" i="4"/>
  <c r="AQ931" i="4" s="1"/>
  <c r="AR931" i="4" s="1"/>
  <c r="BI931" i="4" s="1"/>
  <c r="AO104" i="4"/>
  <c r="AQ104" i="4" s="1"/>
  <c r="AR104" i="4" s="1"/>
  <c r="AO762" i="4"/>
  <c r="AQ762" i="4" s="1"/>
  <c r="AR762" i="4" s="1"/>
  <c r="BI762" i="4" s="1"/>
  <c r="AO36" i="4"/>
  <c r="AQ36" i="4" s="1"/>
  <c r="AR36" i="4" s="1"/>
  <c r="BI36" i="4" s="1"/>
  <c r="AO761" i="4"/>
  <c r="AQ761" i="4" s="1"/>
  <c r="AO681" i="4"/>
  <c r="AQ681" i="4" s="1"/>
  <c r="AR681" i="4" s="1"/>
  <c r="AR253" i="4"/>
  <c r="BI253" i="4" s="1"/>
  <c r="AO211" i="4"/>
  <c r="AQ211" i="4" s="1"/>
  <c r="AR211" i="4" s="1"/>
  <c r="BI211" i="4" s="1"/>
  <c r="AO925" i="4"/>
  <c r="AQ925" i="4" s="1"/>
  <c r="AR925" i="4" s="1"/>
  <c r="BI925" i="4" s="1"/>
  <c r="AO134" i="4"/>
  <c r="AQ134" i="4" s="1"/>
  <c r="AR134" i="4" s="1"/>
  <c r="BI134" i="4" s="1"/>
  <c r="AO1265" i="4"/>
  <c r="AQ1265" i="4" s="1"/>
  <c r="AO1013" i="4"/>
  <c r="AQ1013" i="4" s="1"/>
  <c r="AO309" i="4"/>
  <c r="AQ309" i="4" s="1"/>
  <c r="AR309" i="4" s="1"/>
  <c r="BI309" i="4" s="1"/>
  <c r="AO1032" i="4"/>
  <c r="AQ1032" i="4" s="1"/>
  <c r="AO803" i="4"/>
  <c r="AQ803" i="4" s="1"/>
  <c r="AO1175" i="4"/>
  <c r="AQ1175" i="4" s="1"/>
  <c r="AR1175" i="4" s="1"/>
  <c r="BI1175" i="4" s="1"/>
  <c r="AO1087" i="4"/>
  <c r="AQ1087" i="4" s="1"/>
  <c r="AR1087" i="4" s="1"/>
  <c r="BI1087" i="4" s="1"/>
  <c r="AO1263" i="4"/>
  <c r="AQ1263" i="4" s="1"/>
  <c r="AR1263" i="4" s="1"/>
  <c r="AO1127" i="4"/>
  <c r="AQ1127" i="4" s="1"/>
  <c r="AO64" i="4"/>
  <c r="AQ64" i="4" s="1"/>
  <c r="AR64" i="4" s="1"/>
  <c r="AO13" i="4"/>
  <c r="AQ13" i="4" s="1"/>
  <c r="AR13" i="4" s="1"/>
  <c r="AR1058" i="4"/>
  <c r="AO274" i="4"/>
  <c r="AQ274" i="4" s="1"/>
  <c r="BB1018" i="4"/>
  <c r="BD1018" i="4" s="1"/>
  <c r="AO1255" i="4"/>
  <c r="AQ1255" i="4" s="1"/>
  <c r="AR1255" i="4" s="1"/>
  <c r="BI1255" i="4" s="1"/>
  <c r="BB1330" i="4"/>
  <c r="BD1330" i="4" s="1"/>
  <c r="BH1330" i="4" s="1"/>
  <c r="AO1326" i="4"/>
  <c r="AQ1326" i="4" s="1"/>
  <c r="AR1326" i="4" s="1"/>
  <c r="BI1326" i="4" s="1"/>
  <c r="AO1387" i="4"/>
  <c r="AQ1387" i="4" s="1"/>
  <c r="AR1387" i="4" s="1"/>
  <c r="BI1387" i="4" s="1"/>
  <c r="AR124" i="4"/>
  <c r="BI124" i="4" s="1"/>
  <c r="AO1125" i="4"/>
  <c r="AQ1125" i="4" s="1"/>
  <c r="AR1125" i="4" s="1"/>
  <c r="BI1125" i="4" s="1"/>
  <c r="AO491" i="4"/>
  <c r="AQ491" i="4" s="1"/>
  <c r="AR491" i="4" s="1"/>
  <c r="BI491" i="4" s="1"/>
  <c r="AO84" i="4"/>
  <c r="AQ84" i="4" s="1"/>
  <c r="AR84" i="4" s="1"/>
  <c r="BI84" i="4" s="1"/>
  <c r="AO319" i="4"/>
  <c r="AQ319" i="4" s="1"/>
  <c r="AR319" i="4" s="1"/>
  <c r="BI319" i="4" s="1"/>
  <c r="AO1196" i="4"/>
  <c r="AQ1196" i="4" s="1"/>
  <c r="AR1196" i="4" s="1"/>
  <c r="AO1220" i="4"/>
  <c r="AQ1220" i="4" s="1"/>
  <c r="AR409" i="4"/>
  <c r="BI409" i="4" s="1"/>
  <c r="AO41" i="4"/>
  <c r="AQ41" i="4" s="1"/>
  <c r="AR41" i="4" s="1"/>
  <c r="BI41" i="4" s="1"/>
  <c r="AO951" i="4"/>
  <c r="AQ951" i="4" s="1"/>
  <c r="AO1309" i="4"/>
  <c r="AQ1309" i="4" s="1"/>
  <c r="AR1309" i="4" s="1"/>
  <c r="AO708" i="4"/>
  <c r="AQ708" i="4" s="1"/>
  <c r="AR708" i="4" s="1"/>
  <c r="BI708" i="4" s="1"/>
  <c r="AR524" i="4"/>
  <c r="AO1229" i="4"/>
  <c r="AQ1229" i="4" s="1"/>
  <c r="AR1229" i="4" s="1"/>
  <c r="BI1229" i="4" s="1"/>
  <c r="AO912" i="4"/>
  <c r="AQ912" i="4" s="1"/>
  <c r="AR912" i="4" s="1"/>
  <c r="BI912" i="4" s="1"/>
  <c r="AO1025" i="4"/>
  <c r="AQ1025" i="4" s="1"/>
  <c r="AR1025" i="4" s="1"/>
  <c r="BI1025" i="4" s="1"/>
  <c r="AO510" i="4"/>
  <c r="AQ510" i="4" s="1"/>
  <c r="AR510" i="4" s="1"/>
  <c r="BI510" i="4" s="1"/>
  <c r="AO221" i="4"/>
  <c r="AQ221" i="4" s="1"/>
  <c r="AR221" i="4" s="1"/>
  <c r="BI221" i="4" s="1"/>
  <c r="AO418" i="4"/>
  <c r="AQ418" i="4" s="1"/>
  <c r="AR418" i="4" s="1"/>
  <c r="BI418" i="4" s="1"/>
  <c r="AO22" i="4"/>
  <c r="AQ22" i="4" s="1"/>
  <c r="AR22" i="4" s="1"/>
  <c r="BI22" i="4" s="1"/>
  <c r="AO406" i="4"/>
  <c r="AQ406" i="4" s="1"/>
  <c r="AR406" i="4" s="1"/>
  <c r="BI406" i="4" s="1"/>
  <c r="AO1088" i="4"/>
  <c r="AQ1088" i="4" s="1"/>
  <c r="AR1088" i="4" s="1"/>
  <c r="BI1088" i="4" s="1"/>
  <c r="AO367" i="4"/>
  <c r="AQ367" i="4" s="1"/>
  <c r="AO30" i="4"/>
  <c r="AQ30" i="4" s="1"/>
  <c r="AO645" i="4"/>
  <c r="AQ645" i="4" s="1"/>
  <c r="AO644" i="4"/>
  <c r="AQ644" i="4" s="1"/>
  <c r="AR644" i="4" s="1"/>
  <c r="BI644" i="4" s="1"/>
  <c r="AO494" i="4"/>
  <c r="AQ494" i="4" s="1"/>
  <c r="AR494" i="4" s="1"/>
  <c r="BI494" i="4" s="1"/>
  <c r="AO394" i="4"/>
  <c r="AQ394" i="4" s="1"/>
  <c r="AR394" i="4" s="1"/>
  <c r="BI394" i="4" s="1"/>
  <c r="AO217" i="4"/>
  <c r="AQ217" i="4" s="1"/>
  <c r="AR217" i="4" s="1"/>
  <c r="BI217" i="4" s="1"/>
  <c r="AO1115" i="4"/>
  <c r="AQ1115" i="4" s="1"/>
  <c r="AO439" i="4"/>
  <c r="AQ439" i="4" s="1"/>
  <c r="AR439" i="4" s="1"/>
  <c r="BI439" i="4" s="1"/>
  <c r="AO751" i="4"/>
  <c r="AQ751" i="4" s="1"/>
  <c r="AO841" i="4"/>
  <c r="AQ841" i="4" s="1"/>
  <c r="AR841" i="4" s="1"/>
  <c r="BI841" i="4" s="1"/>
  <c r="AO333" i="4"/>
  <c r="AQ333" i="4" s="1"/>
  <c r="AO802" i="4"/>
  <c r="AQ802" i="4" s="1"/>
  <c r="AR802" i="4" s="1"/>
  <c r="BI802" i="4" s="1"/>
  <c r="AO120" i="4"/>
  <c r="AQ120" i="4" s="1"/>
  <c r="AR120" i="4" s="1"/>
  <c r="BI120" i="4" s="1"/>
  <c r="AO763" i="4"/>
  <c r="AQ763" i="4" s="1"/>
  <c r="AR763" i="4" s="1"/>
  <c r="BI763" i="4" s="1"/>
  <c r="AO1371" i="4"/>
  <c r="AQ1371" i="4" s="1"/>
  <c r="AR1371" i="4" s="1"/>
  <c r="BI1371" i="4" s="1"/>
  <c r="AO717" i="4"/>
  <c r="AQ717" i="4" s="1"/>
  <c r="BF454" i="4"/>
  <c r="BH1209" i="4"/>
  <c r="BE1209" i="4"/>
  <c r="BF1209" i="4" s="1"/>
  <c r="BG1209" i="4" s="1"/>
  <c r="BJ1209" i="4" s="1"/>
  <c r="AO1236" i="4"/>
  <c r="AQ1236" i="4" s="1"/>
  <c r="AR1236" i="4" s="1"/>
  <c r="BI1236" i="4" s="1"/>
  <c r="AO486" i="4"/>
  <c r="AQ486" i="4" s="1"/>
  <c r="BH262" i="4"/>
  <c r="BE262" i="4"/>
  <c r="BF262" i="4" s="1"/>
  <c r="BE1139" i="4"/>
  <c r="BF1139" i="4" s="1"/>
  <c r="BG1139" i="4" s="1"/>
  <c r="BJ1139" i="4" s="1"/>
  <c r="BH1139" i="4"/>
  <c r="BE876" i="4"/>
  <c r="BF876" i="4" s="1"/>
  <c r="BH876" i="4"/>
  <c r="BE465" i="4"/>
  <c r="BH465" i="4"/>
  <c r="AO474" i="4"/>
  <c r="AQ474" i="4" s="1"/>
  <c r="AR474" i="4" s="1"/>
  <c r="BI474" i="4" s="1"/>
  <c r="AO279" i="4"/>
  <c r="AQ279" i="4" s="1"/>
  <c r="AR279" i="4" s="1"/>
  <c r="AO821" i="4"/>
  <c r="AQ821" i="4" s="1"/>
  <c r="AR821" i="4" s="1"/>
  <c r="BI821" i="4" s="1"/>
  <c r="AO1014" i="4"/>
  <c r="AQ1014" i="4" s="1"/>
  <c r="BB530" i="4"/>
  <c r="BD530" i="4" s="1"/>
  <c r="BH530" i="4" s="1"/>
  <c r="AO455" i="4"/>
  <c r="AQ455" i="4" s="1"/>
  <c r="AR455" i="4" s="1"/>
  <c r="AO1169" i="4"/>
  <c r="AQ1169" i="4" s="1"/>
  <c r="AR1169" i="4" s="1"/>
  <c r="AO527" i="4"/>
  <c r="AQ527" i="4" s="1"/>
  <c r="AR527" i="4" s="1"/>
  <c r="BI527" i="4" s="1"/>
  <c r="AO167" i="4"/>
  <c r="AQ167" i="4" s="1"/>
  <c r="AR167" i="4" s="1"/>
  <c r="BI167" i="4" s="1"/>
  <c r="BB1147" i="4"/>
  <c r="BD1147" i="4" s="1"/>
  <c r="AO29" i="4"/>
  <c r="AQ29" i="4" s="1"/>
  <c r="AR29" i="4" s="1"/>
  <c r="BI29" i="4" s="1"/>
  <c r="AO683" i="4"/>
  <c r="AQ683" i="4" s="1"/>
  <c r="AO628" i="4"/>
  <c r="AQ628" i="4" s="1"/>
  <c r="AR628" i="4" s="1"/>
  <c r="BI628" i="4" s="1"/>
  <c r="AO55" i="4"/>
  <c r="AQ55" i="4" s="1"/>
  <c r="AO960" i="4"/>
  <c r="AQ960" i="4" s="1"/>
  <c r="AR960" i="4" s="1"/>
  <c r="BI960" i="4" s="1"/>
  <c r="AO1051" i="4"/>
  <c r="AQ1051" i="4" s="1"/>
  <c r="AR1051" i="4" s="1"/>
  <c r="BI1051" i="4" s="1"/>
  <c r="AO210" i="4"/>
  <c r="AQ210" i="4" s="1"/>
  <c r="AO941" i="4"/>
  <c r="AQ941" i="4" s="1"/>
  <c r="AR941" i="4" s="1"/>
  <c r="BI941" i="4" s="1"/>
  <c r="AO990" i="4"/>
  <c r="AQ990" i="4" s="1"/>
  <c r="AR990" i="4" s="1"/>
  <c r="BI990" i="4" s="1"/>
  <c r="AO1201" i="4"/>
  <c r="AQ1201" i="4" s="1"/>
  <c r="AR1201" i="4" s="1"/>
  <c r="AR693" i="4"/>
  <c r="BI693" i="4" s="1"/>
  <c r="AO771" i="4"/>
  <c r="AQ771" i="4" s="1"/>
  <c r="AR771" i="4" s="1"/>
  <c r="BI771" i="4" s="1"/>
  <c r="AO476" i="4"/>
  <c r="AQ476" i="4" s="1"/>
  <c r="AR476" i="4" s="1"/>
  <c r="BI476" i="4" s="1"/>
  <c r="AO184" i="4"/>
  <c r="AQ184" i="4" s="1"/>
  <c r="AR184" i="4" s="1"/>
  <c r="BI184" i="4" s="1"/>
  <c r="AO475" i="4"/>
  <c r="AQ475" i="4" s="1"/>
  <c r="AR475" i="4" s="1"/>
  <c r="BI475" i="4" s="1"/>
  <c r="AO473" i="4"/>
  <c r="AQ473" i="4" s="1"/>
  <c r="AR473" i="4" s="1"/>
  <c r="BI473" i="4" s="1"/>
  <c r="AO82" i="4"/>
  <c r="AQ82" i="4" s="1"/>
  <c r="AO196" i="4"/>
  <c r="AQ196" i="4" s="1"/>
  <c r="AR196" i="4" s="1"/>
  <c r="AO1222" i="4"/>
  <c r="AQ1222" i="4" s="1"/>
  <c r="AO1123" i="4"/>
  <c r="AQ1123" i="4" s="1"/>
  <c r="AO81" i="4"/>
  <c r="AQ81" i="4" s="1"/>
  <c r="AR81" i="4" s="1"/>
  <c r="BI81" i="4" s="1"/>
  <c r="AO281" i="4"/>
  <c r="AQ281" i="4" s="1"/>
  <c r="BF307" i="4"/>
  <c r="BH574" i="4"/>
  <c r="BE574" i="4"/>
  <c r="BF574" i="4" s="1"/>
  <c r="BE812" i="4"/>
  <c r="BF812" i="4" s="1"/>
  <c r="BH812" i="4"/>
  <c r="BH868" i="4"/>
  <c r="BE868" i="4"/>
  <c r="BF868" i="4" s="1"/>
  <c r="BG868" i="4" s="1"/>
  <c r="BJ868" i="4" s="1"/>
  <c r="BE208" i="4"/>
  <c r="BH208" i="4"/>
  <c r="BB1000" i="4"/>
  <c r="BD1000" i="4" s="1"/>
  <c r="BI596" i="4"/>
  <c r="BI961" i="4"/>
  <c r="AR1062" i="4"/>
  <c r="BI1062" i="4" s="1"/>
  <c r="AR788" i="4"/>
  <c r="BI788" i="4" s="1"/>
  <c r="AO797" i="4"/>
  <c r="AQ797" i="4" s="1"/>
  <c r="AR797" i="4" s="1"/>
  <c r="BI797" i="4" s="1"/>
  <c r="AO701" i="4"/>
  <c r="AQ701" i="4" s="1"/>
  <c r="AR701" i="4" s="1"/>
  <c r="BI701" i="4" s="1"/>
  <c r="AO139" i="4"/>
  <c r="AQ139" i="4" s="1"/>
  <c r="AR139" i="4" s="1"/>
  <c r="BI139" i="4" s="1"/>
  <c r="AO1079" i="4"/>
  <c r="AQ1079" i="4" s="1"/>
  <c r="AR1079" i="4" s="1"/>
  <c r="BI1079" i="4" s="1"/>
  <c r="AR1165" i="4"/>
  <c r="BI1165" i="4" s="1"/>
  <c r="AR168" i="4"/>
  <c r="BI168" i="4" s="1"/>
  <c r="AO1408" i="4"/>
  <c r="AQ1408" i="4" s="1"/>
  <c r="AR1408" i="4" s="1"/>
  <c r="BE554" i="4"/>
  <c r="BH554" i="4"/>
  <c r="BE998" i="4"/>
  <c r="BF998" i="4" s="1"/>
  <c r="BG998" i="4" s="1"/>
  <c r="BJ998" i="4" s="1"/>
  <c r="BH998" i="4"/>
  <c r="BE905" i="4"/>
  <c r="BF905" i="4" s="1"/>
  <c r="BH905" i="4"/>
  <c r="BE430" i="4"/>
  <c r="BF430" i="4" s="1"/>
  <c r="BG430" i="4" s="1"/>
  <c r="BJ430" i="4" s="1"/>
  <c r="BH430" i="4"/>
  <c r="BE353" i="4"/>
  <c r="BH353" i="4"/>
  <c r="BE1378" i="4"/>
  <c r="BF1378" i="4" s="1"/>
  <c r="BG1378" i="4" s="1"/>
  <c r="BJ1378" i="4" s="1"/>
  <c r="BH1143" i="4"/>
  <c r="BE1143" i="4"/>
  <c r="BF1143" i="4" s="1"/>
  <c r="BG1143" i="4" s="1"/>
  <c r="BJ1143" i="4" s="1"/>
  <c r="BE1423" i="4"/>
  <c r="BF1423" i="4" s="1"/>
  <c r="BG1423" i="4" s="1"/>
  <c r="BJ1423" i="4" s="1"/>
  <c r="BH1423" i="4"/>
  <c r="BE167" i="4"/>
  <c r="BF167" i="4" s="1"/>
  <c r="BG167" i="4" s="1"/>
  <c r="BJ167" i="4" s="1"/>
  <c r="BH167" i="4"/>
  <c r="BH1148" i="4"/>
  <c r="BE1148" i="4"/>
  <c r="BF1148" i="4" s="1"/>
  <c r="BG1148" i="4" s="1"/>
  <c r="BJ1148" i="4" s="1"/>
  <c r="BH959" i="4"/>
  <c r="BE959" i="4"/>
  <c r="BF959" i="4" s="1"/>
  <c r="BE124" i="4"/>
  <c r="BF124" i="4" s="1"/>
  <c r="BH124" i="4"/>
  <c r="BE275" i="4"/>
  <c r="BE1176" i="4"/>
  <c r="BF1176" i="4" s="1"/>
  <c r="BG1176" i="4" s="1"/>
  <c r="BJ1176" i="4" s="1"/>
  <c r="BH1176" i="4"/>
  <c r="BH188" i="4"/>
  <c r="BE188" i="4"/>
  <c r="BE1112" i="4"/>
  <c r="BF1112" i="4" s="1"/>
  <c r="BH1112" i="4"/>
  <c r="BH336" i="4"/>
  <c r="BE336" i="4"/>
  <c r="BE1369" i="4"/>
  <c r="BH1369" i="4"/>
  <c r="BH1150" i="4"/>
  <c r="BE1150" i="4"/>
  <c r="BF1150" i="4" s="1"/>
  <c r="BG1150" i="4" s="1"/>
  <c r="BJ1150" i="4" s="1"/>
  <c r="BE1405" i="4"/>
  <c r="BH1405" i="4"/>
  <c r="BE1253" i="4"/>
  <c r="BH1253" i="4"/>
  <c r="BH1072" i="4"/>
  <c r="BE1072" i="4"/>
  <c r="BF1072" i="4" s="1"/>
  <c r="BE581" i="4"/>
  <c r="BF581" i="4" s="1"/>
  <c r="BH581" i="4"/>
  <c r="BE925" i="4"/>
  <c r="BH925" i="4"/>
  <c r="BH550" i="4"/>
  <c r="BE550" i="4"/>
  <c r="BF550" i="4" s="1"/>
  <c r="BE1268" i="4"/>
  <c r="BF1268" i="4" s="1"/>
  <c r="BG1268" i="4" s="1"/>
  <c r="BJ1268" i="4" s="1"/>
  <c r="BH1268" i="4"/>
  <c r="BE530" i="4"/>
  <c r="BF530" i="4" s="1"/>
  <c r="BG530" i="4" s="1"/>
  <c r="BJ530" i="4" s="1"/>
  <c r="AR766" i="4"/>
  <c r="BI766" i="4" s="1"/>
  <c r="AR646" i="4"/>
  <c r="BI646" i="4" s="1"/>
  <c r="AR554" i="4"/>
  <c r="BI554" i="4" s="1"/>
  <c r="BE819" i="4"/>
  <c r="BH819" i="4"/>
  <c r="BH1146" i="4"/>
  <c r="BE1146" i="4"/>
  <c r="AR480" i="4"/>
  <c r="BI480" i="4" s="1"/>
  <c r="BE1183" i="4"/>
  <c r="BF1183" i="4" s="1"/>
  <c r="BG1183" i="4" s="1"/>
  <c r="BJ1183" i="4" s="1"/>
  <c r="BH1183" i="4"/>
  <c r="AO249" i="4"/>
  <c r="AQ249" i="4" s="1"/>
  <c r="AR249" i="4" s="1"/>
  <c r="BI249" i="4" s="1"/>
  <c r="AR1043" i="4"/>
  <c r="AR553" i="4"/>
  <c r="BI553" i="4" s="1"/>
  <c r="AR345" i="4"/>
  <c r="BI345" i="4" s="1"/>
  <c r="AO599" i="4"/>
  <c r="AQ599" i="4" s="1"/>
  <c r="AR599" i="4" s="1"/>
  <c r="BI599" i="4" s="1"/>
  <c r="BI838" i="4"/>
  <c r="AR823" i="4"/>
  <c r="AR73" i="4"/>
  <c r="BI73" i="4" s="1"/>
  <c r="AR144" i="4"/>
  <c r="BJ183" i="4"/>
  <c r="AR781" i="4"/>
  <c r="AR1253" i="4"/>
  <c r="BI1253" i="4" s="1"/>
  <c r="AO1214" i="4"/>
  <c r="AQ1214" i="4" s="1"/>
  <c r="AR1214" i="4" s="1"/>
  <c r="BI1214" i="4" s="1"/>
  <c r="AO679" i="4"/>
  <c r="AQ679" i="4" s="1"/>
  <c r="AR679" i="4" s="1"/>
  <c r="BI679" i="4" s="1"/>
  <c r="BJ618" i="4"/>
  <c r="BB1321" i="4"/>
  <c r="BD1321" i="4" s="1"/>
  <c r="BB271" i="4"/>
  <c r="BD271" i="4" s="1"/>
  <c r="BB1310" i="4"/>
  <c r="BD1310" i="4" s="1"/>
  <c r="BB706" i="4"/>
  <c r="BD706" i="4" s="1"/>
  <c r="BB260" i="4"/>
  <c r="BD260" i="4" s="1"/>
  <c r="BB1035" i="4"/>
  <c r="BD1035" i="4" s="1"/>
  <c r="BB667" i="4"/>
  <c r="BD667" i="4" s="1"/>
  <c r="BI811" i="4"/>
  <c r="BH1424" i="4"/>
  <c r="BE156" i="4"/>
  <c r="BF156" i="4" s="1"/>
  <c r="BG156" i="4" s="1"/>
  <c r="BJ156" i="4" s="1"/>
  <c r="BF595" i="4"/>
  <c r="AR1366" i="4"/>
  <c r="BI1366" i="4" s="1"/>
  <c r="BI833" i="4"/>
  <c r="AR712" i="4"/>
  <c r="BI712" i="4" s="1"/>
  <c r="AR662" i="4"/>
  <c r="BI662" i="4" s="1"/>
  <c r="BI523" i="4"/>
  <c r="AR30" i="4"/>
  <c r="BI30" i="4" s="1"/>
  <c r="AR723" i="4"/>
  <c r="BI723" i="4" s="1"/>
  <c r="BI690" i="4"/>
  <c r="AR380" i="4"/>
  <c r="AR580" i="4"/>
  <c r="BI580" i="4" s="1"/>
  <c r="BI825" i="4"/>
  <c r="AR198" i="4"/>
  <c r="BI198" i="4" s="1"/>
  <c r="BI437" i="4"/>
  <c r="AO565" i="4"/>
  <c r="AQ565" i="4" s="1"/>
  <c r="AR565" i="4" s="1"/>
  <c r="BI565" i="4" s="1"/>
  <c r="AR79" i="4"/>
  <c r="BI79" i="4" s="1"/>
  <c r="AO953" i="4"/>
  <c r="AQ953" i="4" s="1"/>
  <c r="AR953" i="4" s="1"/>
  <c r="BI953" i="4" s="1"/>
  <c r="AR470" i="4"/>
  <c r="BI470" i="4" s="1"/>
  <c r="AO522" i="4"/>
  <c r="AQ522" i="4" s="1"/>
  <c r="AR522" i="4" s="1"/>
  <c r="BI522" i="4" s="1"/>
  <c r="AO1459" i="4"/>
  <c r="AQ1459" i="4" s="1"/>
  <c r="AR1459" i="4" s="1"/>
  <c r="BB785" i="4"/>
  <c r="BD785" i="4" s="1"/>
  <c r="BI999" i="4"/>
  <c r="BF894" i="4"/>
  <c r="BB579" i="4"/>
  <c r="BD579" i="4" s="1"/>
  <c r="BF33" i="4"/>
  <c r="BB580" i="4"/>
  <c r="BD580" i="4" s="1"/>
  <c r="BB1157" i="4"/>
  <c r="BD1157" i="4" s="1"/>
  <c r="BB412" i="4"/>
  <c r="BD412" i="4" s="1"/>
  <c r="BB373" i="4"/>
  <c r="BD373" i="4" s="1"/>
  <c r="BE373" i="4" s="1"/>
  <c r="BF373" i="4" s="1"/>
  <c r="AR374" i="4"/>
  <c r="BI420" i="4"/>
  <c r="AR1057" i="4"/>
  <c r="BI1057" i="4" s="1"/>
  <c r="AR1148" i="4"/>
  <c r="BI1148" i="4" s="1"/>
  <c r="BI58" i="4"/>
  <c r="AO856" i="4"/>
  <c r="AQ856" i="4" s="1"/>
  <c r="AR856" i="4" s="1"/>
  <c r="BI856" i="4" s="1"/>
  <c r="AR66" i="4"/>
  <c r="BI66" i="4" s="1"/>
  <c r="BI855" i="4"/>
  <c r="BI263" i="4"/>
  <c r="AR1193" i="4"/>
  <c r="BI1193" i="4" s="1"/>
  <c r="BI34" i="4"/>
  <c r="AO1421" i="4"/>
  <c r="AQ1421" i="4" s="1"/>
  <c r="AR1421" i="4" s="1"/>
  <c r="BI1421" i="4" s="1"/>
  <c r="BI1458" i="4"/>
  <c r="BI1262" i="4"/>
  <c r="AR152" i="4"/>
  <c r="BI152" i="4" s="1"/>
  <c r="BI934" i="4"/>
  <c r="BI888" i="4"/>
  <c r="AR893" i="4"/>
  <c r="AO467" i="4"/>
  <c r="AQ467" i="4" s="1"/>
  <c r="AR467" i="4" s="1"/>
  <c r="BI467" i="4" s="1"/>
  <c r="AR758" i="4"/>
  <c r="BI758" i="4" s="1"/>
  <c r="BI453" i="4"/>
  <c r="AR592" i="4"/>
  <c r="BI592" i="4" s="1"/>
  <c r="BI552" i="4"/>
  <c r="AR1041" i="4"/>
  <c r="BI1041" i="4" s="1"/>
  <c r="BI1183" i="4"/>
  <c r="AR776" i="4"/>
  <c r="BI776" i="4" s="1"/>
  <c r="BF132" i="4"/>
  <c r="BI1239" i="4"/>
  <c r="AO381" i="4"/>
  <c r="AQ381" i="4" s="1"/>
  <c r="AR363" i="4"/>
  <c r="BI363" i="4" s="1"/>
  <c r="AO638" i="4"/>
  <c r="AQ638" i="4" s="1"/>
  <c r="AR638" i="4" s="1"/>
  <c r="BI638" i="4" s="1"/>
  <c r="BI764" i="4"/>
  <c r="AR396" i="4"/>
  <c r="BI396" i="4" s="1"/>
  <c r="AR94" i="4"/>
  <c r="BI94" i="4" s="1"/>
  <c r="BI535" i="4"/>
  <c r="AR1254" i="4"/>
  <c r="BB565" i="4"/>
  <c r="BD565" i="4" s="1"/>
  <c r="BF1215" i="4"/>
  <c r="BG1215" i="4" s="1"/>
  <c r="BJ1215" i="4" s="1"/>
  <c r="BE370" i="4"/>
  <c r="BF370" i="4" s="1"/>
  <c r="AO414" i="4"/>
  <c r="AQ414" i="4" s="1"/>
  <c r="AR414" i="4" s="1"/>
  <c r="BI414" i="4" s="1"/>
  <c r="BI160" i="4"/>
  <c r="AR218" i="4"/>
  <c r="BB159" i="4"/>
  <c r="BD159" i="4" s="1"/>
  <c r="BE159" i="4" s="1"/>
  <c r="BF159" i="4" s="1"/>
  <c r="AR305" i="4"/>
  <c r="BI305" i="4" s="1"/>
  <c r="BF915" i="4"/>
  <c r="AR885" i="4"/>
  <c r="BI885" i="4" s="1"/>
  <c r="BE747" i="4"/>
  <c r="BF747" i="4" s="1"/>
  <c r="BH747" i="4"/>
  <c r="BH387" i="4"/>
  <c r="BE387" i="4"/>
  <c r="BH383" i="4"/>
  <c r="BE383" i="4"/>
  <c r="BE837" i="4"/>
  <c r="BF837" i="4" s="1"/>
  <c r="BH837" i="4"/>
  <c r="BE98" i="4"/>
  <c r="BF98" i="4" s="1"/>
  <c r="BH98" i="4"/>
  <c r="BE710" i="4"/>
  <c r="BF710" i="4" s="1"/>
  <c r="BH710" i="4"/>
  <c r="BE1421" i="4"/>
  <c r="BF1421" i="4" s="1"/>
  <c r="BG1421" i="4" s="1"/>
  <c r="BJ1421" i="4" s="1"/>
  <c r="BH1421" i="4"/>
  <c r="BE921" i="4"/>
  <c r="BF921" i="4" s="1"/>
  <c r="BH921" i="4"/>
  <c r="BE1317" i="4"/>
  <c r="BF1317" i="4" s="1"/>
  <c r="BG1317" i="4" s="1"/>
  <c r="BJ1317" i="4" s="1"/>
  <c r="BH1317" i="4"/>
  <c r="BH848" i="4"/>
  <c r="BE848" i="4"/>
  <c r="BF848" i="4" s="1"/>
  <c r="BI70" i="4"/>
  <c r="AO1243" i="4"/>
  <c r="AQ1243" i="4" s="1"/>
  <c r="AR1243" i="4" s="1"/>
  <c r="BI1243" i="4" s="1"/>
  <c r="AO525" i="4"/>
  <c r="AQ525" i="4" s="1"/>
  <c r="AR525" i="4" s="1"/>
  <c r="BI525" i="4" s="1"/>
  <c r="AO407" i="4"/>
  <c r="AQ407" i="4" s="1"/>
  <c r="AR407" i="4" s="1"/>
  <c r="BI407" i="4" s="1"/>
  <c r="AO245" i="4"/>
  <c r="AQ245" i="4" s="1"/>
  <c r="AR245" i="4" s="1"/>
  <c r="BI245" i="4" s="1"/>
  <c r="AO539" i="4"/>
  <c r="AQ539" i="4" s="1"/>
  <c r="AR539" i="4" s="1"/>
  <c r="BI539" i="4" s="1"/>
  <c r="AO312" i="4"/>
  <c r="AQ312" i="4" s="1"/>
  <c r="AR312" i="4" s="1"/>
  <c r="BI312" i="4" s="1"/>
  <c r="AR215" i="4"/>
  <c r="BI215" i="4" s="1"/>
  <c r="AO296" i="4"/>
  <c r="AQ296" i="4" s="1"/>
  <c r="AR296" i="4" s="1"/>
  <c r="BI296" i="4" s="1"/>
  <c r="AO996" i="4"/>
  <c r="AQ996" i="4" s="1"/>
  <c r="AR996" i="4" s="1"/>
  <c r="BI996" i="4" s="1"/>
  <c r="AO282" i="4"/>
  <c r="AQ282" i="4" s="1"/>
  <c r="AR282" i="4" s="1"/>
  <c r="BI282" i="4" s="1"/>
  <c r="AO177" i="4"/>
  <c r="AQ177" i="4" s="1"/>
  <c r="AR177" i="4" s="1"/>
  <c r="BI177" i="4" s="1"/>
  <c r="AO1035" i="4"/>
  <c r="AQ1035" i="4" s="1"/>
  <c r="AR1035" i="4" s="1"/>
  <c r="BI1035" i="4" s="1"/>
  <c r="AO533" i="4"/>
  <c r="AQ533" i="4" s="1"/>
  <c r="AR533" i="4" s="1"/>
  <c r="BI533" i="4" s="1"/>
  <c r="AO122" i="4"/>
  <c r="AQ122" i="4" s="1"/>
  <c r="AR122" i="4" s="1"/>
  <c r="BI122" i="4" s="1"/>
  <c r="AO1246" i="4"/>
  <c r="AQ1246" i="4" s="1"/>
  <c r="AR1246" i="4" s="1"/>
  <c r="BI1246" i="4" s="1"/>
  <c r="AO314" i="4"/>
  <c r="AQ314" i="4" s="1"/>
  <c r="AR314" i="4" s="1"/>
  <c r="BI314" i="4" s="1"/>
  <c r="AO1233" i="4"/>
  <c r="AQ1233" i="4" s="1"/>
  <c r="AR1233" i="4" s="1"/>
  <c r="BI1233" i="4" s="1"/>
  <c r="AO973" i="4"/>
  <c r="AQ973" i="4" s="1"/>
  <c r="AR973" i="4" s="1"/>
  <c r="BI973" i="4" s="1"/>
  <c r="AO1064" i="4"/>
  <c r="AQ1064" i="4" s="1"/>
  <c r="AR1064" i="4" s="1"/>
  <c r="BI1064" i="4" s="1"/>
  <c r="AO1172" i="4"/>
  <c r="AQ1172" i="4" s="1"/>
  <c r="AR1172" i="4" s="1"/>
  <c r="BI1172" i="4" s="1"/>
  <c r="AO816" i="4"/>
  <c r="AQ816" i="4" s="1"/>
  <c r="AR816" i="4" s="1"/>
  <c r="BI816" i="4" s="1"/>
  <c r="AR1286" i="4"/>
  <c r="BI1286" i="4" s="1"/>
  <c r="AO1334" i="4"/>
  <c r="AQ1334" i="4" s="1"/>
  <c r="AR1334" i="4" s="1"/>
  <c r="BI1334" i="4" s="1"/>
  <c r="AR284" i="4"/>
  <c r="BI284" i="4" s="1"/>
  <c r="AO98" i="4"/>
  <c r="AQ98" i="4" s="1"/>
  <c r="AR98" i="4" s="1"/>
  <c r="BI98" i="4" s="1"/>
  <c r="AO290" i="4"/>
  <c r="AQ290" i="4" s="1"/>
  <c r="AR290" i="4" s="1"/>
  <c r="BI290" i="4" s="1"/>
  <c r="AO1266" i="4"/>
  <c r="AQ1266" i="4" s="1"/>
  <c r="AR1266" i="4" s="1"/>
  <c r="AO534" i="4"/>
  <c r="AQ534" i="4" s="1"/>
  <c r="AR534" i="4" s="1"/>
  <c r="BI534" i="4" s="1"/>
  <c r="AR761" i="4"/>
  <c r="BI761" i="4" s="1"/>
  <c r="AO726" i="4"/>
  <c r="AQ726" i="4" s="1"/>
  <c r="AR726" i="4" s="1"/>
  <c r="BI726" i="4" s="1"/>
  <c r="AR130" i="4"/>
  <c r="AR703" i="4"/>
  <c r="BI703" i="4" s="1"/>
  <c r="AR410" i="4"/>
  <c r="BI410" i="4" s="1"/>
  <c r="AO277" i="4"/>
  <c r="AQ277" i="4" s="1"/>
  <c r="AR277" i="4" s="1"/>
  <c r="BI277" i="4" s="1"/>
  <c r="AO469" i="4"/>
  <c r="AQ469" i="4" s="1"/>
  <c r="AR469" i="4" s="1"/>
  <c r="BI469" i="4" s="1"/>
  <c r="AR752" i="4"/>
  <c r="BI752" i="4" s="1"/>
  <c r="AR1265" i="4"/>
  <c r="BI1265" i="4" s="1"/>
  <c r="AO668" i="4"/>
  <c r="AQ668" i="4" s="1"/>
  <c r="AR668" i="4" s="1"/>
  <c r="BI668" i="4" s="1"/>
  <c r="AO804" i="4"/>
  <c r="AQ804" i="4" s="1"/>
  <c r="AR804" i="4" s="1"/>
  <c r="BI804" i="4" s="1"/>
  <c r="AR531" i="4"/>
  <c r="BI531" i="4" s="1"/>
  <c r="AO1083" i="4"/>
  <c r="AQ1083" i="4" s="1"/>
  <c r="AR1083" i="4" s="1"/>
  <c r="BI1083" i="4" s="1"/>
  <c r="AO696" i="4"/>
  <c r="AQ696" i="4" s="1"/>
  <c r="AR696" i="4" s="1"/>
  <c r="AO1162" i="4"/>
  <c r="AQ1162" i="4" s="1"/>
  <c r="AR1162" i="4" s="1"/>
  <c r="BI1162" i="4" s="1"/>
  <c r="AO1419" i="4"/>
  <c r="AQ1419" i="4" s="1"/>
  <c r="AR1419" i="4" s="1"/>
  <c r="BI1419" i="4" s="1"/>
  <c r="BF398" i="4"/>
  <c r="BF833" i="4"/>
  <c r="BF126" i="4"/>
  <c r="AO688" i="4"/>
  <c r="AQ688" i="4" s="1"/>
  <c r="AR688" i="4" s="1"/>
  <c r="BI688" i="4" s="1"/>
  <c r="AO213" i="4"/>
  <c r="AQ213" i="4" s="1"/>
  <c r="AR213" i="4" s="1"/>
  <c r="BI213" i="4" s="1"/>
  <c r="AR1115" i="4"/>
  <c r="BI1115" i="4" s="1"/>
  <c r="AR683" i="4"/>
  <c r="BI683" i="4" s="1"/>
  <c r="AO56" i="4"/>
  <c r="AQ56" i="4" s="1"/>
  <c r="AR56" i="4" s="1"/>
  <c r="BI56" i="4" s="1"/>
  <c r="AO631" i="4"/>
  <c r="AQ631" i="4" s="1"/>
  <c r="AR631" i="4" s="1"/>
  <c r="BI631" i="4" s="1"/>
  <c r="AR89" i="4"/>
  <c r="BI89" i="4" s="1"/>
  <c r="AR178" i="4"/>
  <c r="BI178" i="4" s="1"/>
  <c r="AR665" i="4"/>
  <c r="BI665" i="4" s="1"/>
  <c r="AO116" i="4"/>
  <c r="AQ116" i="4" s="1"/>
  <c r="AR116" i="4" s="1"/>
  <c r="AR751" i="4"/>
  <c r="AO310" i="4"/>
  <c r="AQ310" i="4" s="1"/>
  <c r="AO74" i="4"/>
  <c r="AQ74" i="4" s="1"/>
  <c r="AR74" i="4" s="1"/>
  <c r="BI74" i="4" s="1"/>
  <c r="AO538" i="4"/>
  <c r="AQ538" i="4" s="1"/>
  <c r="AR538" i="4" s="1"/>
  <c r="BI538" i="4" s="1"/>
  <c r="AO1297" i="4"/>
  <c r="AQ1297" i="4" s="1"/>
  <c r="AR1297" i="4" s="1"/>
  <c r="BI1297" i="4" s="1"/>
  <c r="AO1128" i="4"/>
  <c r="AQ1128" i="4" s="1"/>
  <c r="AO545" i="4"/>
  <c r="AQ545" i="4" s="1"/>
  <c r="AR545" i="4" s="1"/>
  <c r="BI545" i="4" s="1"/>
  <c r="AO121" i="4"/>
  <c r="AQ121" i="4" s="1"/>
  <c r="AR121" i="4" s="1"/>
  <c r="BI121" i="4" s="1"/>
  <c r="AO664" i="4"/>
  <c r="AQ664" i="4" s="1"/>
  <c r="AR664" i="4" s="1"/>
  <c r="BI664" i="4" s="1"/>
  <c r="AO765" i="4"/>
  <c r="AQ765" i="4" s="1"/>
  <c r="AR765" i="4" s="1"/>
  <c r="BI765" i="4" s="1"/>
  <c r="AR717" i="4"/>
  <c r="BI717" i="4" s="1"/>
  <c r="BE1095" i="4"/>
  <c r="BF1095" i="4" s="1"/>
  <c r="BG1095" i="4" s="1"/>
  <c r="BJ1095" i="4" s="1"/>
  <c r="BH1095" i="4"/>
  <c r="BF399" i="4"/>
  <c r="BF169" i="4"/>
  <c r="AR1164" i="4"/>
  <c r="BH435" i="4"/>
  <c r="BE435" i="4"/>
  <c r="BF435" i="4" s="1"/>
  <c r="BH1125" i="4"/>
  <c r="BE1125" i="4"/>
  <c r="BF1125" i="4" s="1"/>
  <c r="BE1286" i="4"/>
  <c r="BF1286" i="4" s="1"/>
  <c r="BG1286" i="4" s="1"/>
  <c r="BJ1286" i="4" s="1"/>
  <c r="BH1286" i="4"/>
  <c r="BE1409" i="4"/>
  <c r="BF1409" i="4" s="1"/>
  <c r="BG1409" i="4" s="1"/>
  <c r="BJ1409" i="4" s="1"/>
  <c r="BH1409" i="4"/>
  <c r="BE589" i="4"/>
  <c r="BF589" i="4" s="1"/>
  <c r="BH589" i="4"/>
  <c r="BF925" i="4"/>
  <c r="BG925" i="4" s="1"/>
  <c r="BJ925" i="4" s="1"/>
  <c r="BE1389" i="4"/>
  <c r="BH1389" i="4"/>
  <c r="BE1358" i="4"/>
  <c r="BF1358" i="4" s="1"/>
  <c r="BG1358" i="4" s="1"/>
  <c r="BJ1358" i="4" s="1"/>
  <c r="BH1358" i="4"/>
  <c r="AR1078" i="4"/>
  <c r="BI1078" i="4" s="1"/>
  <c r="AR569" i="4"/>
  <c r="AR786" i="4"/>
  <c r="BI786" i="4" s="1"/>
  <c r="AR1130" i="4"/>
  <c r="AR1398" i="4"/>
  <c r="BI1398" i="4" s="1"/>
  <c r="AR1074" i="4"/>
  <c r="BI1074" i="4" s="1"/>
  <c r="AR1273" i="4"/>
  <c r="AO502" i="4"/>
  <c r="AQ502" i="4" s="1"/>
  <c r="AR502" i="4" s="1"/>
  <c r="BI502" i="4" s="1"/>
  <c r="AO603" i="4"/>
  <c r="AQ603" i="4" s="1"/>
  <c r="AR603" i="4" s="1"/>
  <c r="AR252" i="4"/>
  <c r="BI252" i="4" s="1"/>
  <c r="AR812" i="4"/>
  <c r="BI812" i="4" s="1"/>
  <c r="AR415" i="4"/>
  <c r="BI415" i="4" s="1"/>
  <c r="AR1128" i="4"/>
  <c r="BI1128" i="4" s="1"/>
  <c r="AR18" i="4"/>
  <c r="BI18" i="4" s="1"/>
  <c r="BI1187" i="4"/>
  <c r="AO1076" i="4"/>
  <c r="AQ1076" i="4" s="1"/>
  <c r="AR1076" i="4" s="1"/>
  <c r="BI1076" i="4" s="1"/>
  <c r="AR1149" i="4"/>
  <c r="BI1149" i="4" s="1"/>
  <c r="AR1257" i="4"/>
  <c r="BI1257" i="4" s="1"/>
  <c r="AR386" i="4"/>
  <c r="BI386" i="4" s="1"/>
  <c r="BB1093" i="4"/>
  <c r="BD1093" i="4" s="1"/>
  <c r="BB1229" i="4"/>
  <c r="BD1229" i="4" s="1"/>
  <c r="BH698" i="4"/>
  <c r="BE851" i="4"/>
  <c r="BH528" i="4"/>
  <c r="AR158" i="4"/>
  <c r="BI158" i="4" s="1"/>
  <c r="BI714" i="4"/>
  <c r="BI1065" i="4"/>
  <c r="BE754" i="4"/>
  <c r="BF754" i="4" s="1"/>
  <c r="BG754" i="4" s="1"/>
  <c r="BJ754" i="4" s="1"/>
  <c r="BF987" i="4"/>
  <c r="BH1281" i="4"/>
  <c r="BI916" i="4"/>
  <c r="AR1217" i="4"/>
  <c r="BI1217" i="4" s="1"/>
  <c r="AR430" i="4"/>
  <c r="BI430" i="4" s="1"/>
  <c r="BJ1353" i="4"/>
  <c r="BJ976" i="4"/>
  <c r="AR1228" i="4"/>
  <c r="BI1228" i="4" s="1"/>
  <c r="BF235" i="4"/>
  <c r="AR832" i="4"/>
  <c r="BI832" i="4" s="1"/>
  <c r="AR67" i="4"/>
  <c r="AR112" i="4"/>
  <c r="BI112" i="4" s="1"/>
  <c r="AR594" i="4"/>
  <c r="BI594" i="4" s="1"/>
  <c r="AR1124" i="4"/>
  <c r="BI1124" i="4" s="1"/>
  <c r="BI61" i="4"/>
  <c r="AO52" i="4"/>
  <c r="AQ52" i="4" s="1"/>
  <c r="AR52" i="4" s="1"/>
  <c r="BI52" i="4" s="1"/>
  <c r="BI1302" i="4"/>
  <c r="AO849" i="4"/>
  <c r="AQ849" i="4" s="1"/>
  <c r="AR849" i="4" s="1"/>
  <c r="BI849" i="4" s="1"/>
  <c r="AR844" i="4"/>
  <c r="AO995" i="4"/>
  <c r="AQ995" i="4" s="1"/>
  <c r="AR995" i="4" s="1"/>
  <c r="BI995" i="4" s="1"/>
  <c r="BI1039" i="4"/>
  <c r="AR625" i="4"/>
  <c r="BI625" i="4" s="1"/>
  <c r="BI564" i="4"/>
  <c r="AR1161" i="4"/>
  <c r="AR1123" i="4"/>
  <c r="BI1123" i="4" s="1"/>
  <c r="BJ816" i="4"/>
  <c r="AO1438" i="4"/>
  <c r="AQ1438" i="4" s="1"/>
  <c r="AR1438" i="4" s="1"/>
  <c r="BI1438" i="4" s="1"/>
  <c r="AR1423" i="4"/>
  <c r="AR1453" i="4"/>
  <c r="BI1453" i="4" s="1"/>
  <c r="BB980" i="4"/>
  <c r="BD980" i="4" s="1"/>
  <c r="BB389" i="4"/>
  <c r="BD389" i="4" s="1"/>
  <c r="BB312" i="4"/>
  <c r="BD312" i="4" s="1"/>
  <c r="BB531" i="4"/>
  <c r="BD531" i="4" s="1"/>
  <c r="BH531" i="4" s="1"/>
  <c r="BB1045" i="4"/>
  <c r="BD1045" i="4" s="1"/>
  <c r="BF36" i="4"/>
  <c r="BB43" i="4"/>
  <c r="BD43" i="4" s="1"/>
  <c r="BF1254" i="4"/>
  <c r="BF962" i="4"/>
  <c r="BI1185" i="4"/>
  <c r="AR1227" i="4"/>
  <c r="BI1227" i="4" s="1"/>
  <c r="AR1353" i="4"/>
  <c r="BI1353" i="4" s="1"/>
  <c r="AR657" i="4"/>
  <c r="AR1274" i="4"/>
  <c r="BI1274" i="4" s="1"/>
  <c r="BF88" i="4"/>
  <c r="BF767" i="4"/>
  <c r="AR495" i="4"/>
  <c r="BI495" i="4" s="1"/>
  <c r="AR515" i="4"/>
  <c r="AR1022" i="4"/>
  <c r="BI1022" i="4" s="1"/>
  <c r="AR1105" i="4"/>
  <c r="BI1105" i="4" s="1"/>
  <c r="BI315" i="4"/>
  <c r="BI231" i="4"/>
  <c r="BI329" i="4"/>
  <c r="AR798" i="4"/>
  <c r="BI798" i="4" s="1"/>
  <c r="AO349" i="4"/>
  <c r="AQ349" i="4" s="1"/>
  <c r="AR349" i="4" s="1"/>
  <c r="BI1417" i="4"/>
  <c r="BB1311" i="4"/>
  <c r="BD1311" i="4" s="1"/>
  <c r="BE1311" i="4" s="1"/>
  <c r="BF1311" i="4" s="1"/>
  <c r="BI696" i="4"/>
  <c r="BI529" i="4"/>
  <c r="BB217" i="4"/>
  <c r="BD217" i="4" s="1"/>
  <c r="BB898" i="4"/>
  <c r="BD898" i="4" s="1"/>
  <c r="BE898" i="4" s="1"/>
  <c r="BF898" i="4" s="1"/>
  <c r="BB903" i="4"/>
  <c r="BD903" i="4" s="1"/>
  <c r="BB543" i="4"/>
  <c r="BD543" i="4" s="1"/>
  <c r="AR922" i="4"/>
  <c r="BI922" i="4" s="1"/>
  <c r="BB1134" i="4"/>
  <c r="BD1134" i="4" s="1"/>
  <c r="BE1134" i="4" s="1"/>
  <c r="BF1134" i="4" s="1"/>
  <c r="BI42" i="4"/>
  <c r="BI237" i="4"/>
  <c r="BI1373" i="4"/>
  <c r="AR170" i="4"/>
  <c r="BH1438" i="4"/>
  <c r="BI1061" i="4"/>
  <c r="BB234" i="4"/>
  <c r="BD234" i="4" s="1"/>
  <c r="AR589" i="4"/>
  <c r="BI589" i="4" s="1"/>
  <c r="BB310" i="4"/>
  <c r="BD310" i="4" s="1"/>
  <c r="BJ1121" i="4"/>
  <c r="AR190" i="4"/>
  <c r="BB438" i="4"/>
  <c r="BD438" i="4" s="1"/>
  <c r="BH438" i="4" s="1"/>
  <c r="AR560" i="4"/>
  <c r="BI560" i="4" s="1"/>
  <c r="AO671" i="4"/>
  <c r="AQ671" i="4" s="1"/>
  <c r="AR671" i="4" s="1"/>
  <c r="BI671" i="4" s="1"/>
  <c r="AR820" i="4"/>
  <c r="BI820" i="4" s="1"/>
  <c r="AR174" i="4"/>
  <c r="BI174" i="4" s="1"/>
  <c r="AO421" i="4"/>
  <c r="AQ421" i="4" s="1"/>
  <c r="AR421" i="4" s="1"/>
  <c r="BI421" i="4" s="1"/>
  <c r="AO518" i="4"/>
  <c r="AQ518" i="4" s="1"/>
  <c r="AR518" i="4" s="1"/>
  <c r="BI518" i="4" s="1"/>
  <c r="AR440" i="4"/>
  <c r="BI440" i="4" s="1"/>
  <c r="AR847" i="4"/>
  <c r="BI847" i="4" s="1"/>
  <c r="BB881" i="4"/>
  <c r="BD881" i="4" s="1"/>
  <c r="BH881" i="4" s="1"/>
  <c r="AR334" i="4"/>
  <c r="BI334" i="4" s="1"/>
  <c r="BI901" i="4"/>
  <c r="BB1192" i="4"/>
  <c r="BD1192" i="4" s="1"/>
  <c r="BB1092" i="4"/>
  <c r="BD1092" i="4" s="1"/>
  <c r="BE1092" i="4" s="1"/>
  <c r="BF1092" i="4" s="1"/>
  <c r="BB1106" i="4"/>
  <c r="BD1106" i="4" s="1"/>
  <c r="BB783" i="4"/>
  <c r="BD783" i="4" s="1"/>
  <c r="BB209" i="4"/>
  <c r="BD209" i="4" s="1"/>
  <c r="BB357" i="4"/>
  <c r="BD357" i="4" s="1"/>
  <c r="BH357" i="4" s="1"/>
  <c r="AR456" i="4"/>
  <c r="BI456" i="4" s="1"/>
  <c r="BE480" i="4"/>
  <c r="BF480" i="4" s="1"/>
  <c r="BF1039" i="4"/>
  <c r="BB842" i="4"/>
  <c r="BD842" i="4" s="1"/>
  <c r="BB1098" i="4"/>
  <c r="BD1098" i="4" s="1"/>
  <c r="BF1063" i="4"/>
  <c r="BB952" i="4"/>
  <c r="BD952" i="4" s="1"/>
  <c r="BE952" i="4" s="1"/>
  <c r="BB1135" i="4"/>
  <c r="BD1135" i="4" s="1"/>
  <c r="BB224" i="4"/>
  <c r="BD224" i="4" s="1"/>
  <c r="BH224" i="4" s="1"/>
  <c r="BB397" i="4"/>
  <c r="BD397" i="4" s="1"/>
  <c r="BB683" i="4"/>
  <c r="BD683" i="4" s="1"/>
  <c r="BE683" i="4" s="1"/>
  <c r="BF683" i="4" s="1"/>
  <c r="AR201" i="4"/>
  <c r="BI201" i="4" s="1"/>
  <c r="BI1388" i="4"/>
  <c r="AO1444" i="4"/>
  <c r="AQ1444" i="4" s="1"/>
  <c r="AR1444" i="4" s="1"/>
  <c r="BI1444" i="4" s="1"/>
  <c r="AO1231" i="4"/>
  <c r="AQ1231" i="4" s="1"/>
  <c r="AR1231" i="4" s="1"/>
  <c r="BI1231" i="4" s="1"/>
  <c r="BB1181" i="4"/>
  <c r="BD1181" i="4" s="1"/>
  <c r="AO1401" i="4"/>
  <c r="AQ1401" i="4" s="1"/>
  <c r="AR1401" i="4" s="1"/>
  <c r="BI1401" i="4" s="1"/>
  <c r="AO1343" i="4"/>
  <c r="AQ1343" i="4" s="1"/>
  <c r="AR1343" i="4" s="1"/>
  <c r="BI1343" i="4" s="1"/>
  <c r="BB301" i="4"/>
  <c r="BD301" i="4" s="1"/>
  <c r="BE301" i="4" s="1"/>
  <c r="BB642" i="4"/>
  <c r="BD642" i="4" s="1"/>
  <c r="BE814" i="4"/>
  <c r="BF814" i="4" s="1"/>
  <c r="BH814" i="4"/>
  <c r="BH1065" i="4"/>
  <c r="BE1065" i="4"/>
  <c r="BF1065" i="4" s="1"/>
  <c r="BH253" i="4"/>
  <c r="BE253" i="4"/>
  <c r="BF253" i="4" s="1"/>
  <c r="BE164" i="4"/>
  <c r="BF164" i="4" s="1"/>
  <c r="BG164" i="4" s="1"/>
  <c r="BJ164" i="4" s="1"/>
  <c r="BH164" i="4"/>
  <c r="BE1408" i="4"/>
  <c r="BF1408" i="4" s="1"/>
  <c r="BG1408" i="4" s="1"/>
  <c r="BJ1408" i="4" s="1"/>
  <c r="BH1408" i="4"/>
  <c r="BF465" i="4"/>
  <c r="AR310" i="4"/>
  <c r="BI310" i="4" s="1"/>
  <c r="BF1274" i="4"/>
  <c r="AO128" i="4"/>
  <c r="AQ128" i="4" s="1"/>
  <c r="AR128" i="4" s="1"/>
  <c r="AO1129" i="4"/>
  <c r="AQ1129" i="4" s="1"/>
  <c r="AR1129" i="4" s="1"/>
  <c r="BI1129" i="4" s="1"/>
  <c r="AO1223" i="4"/>
  <c r="AQ1223" i="4" s="1"/>
  <c r="AO7" i="4"/>
  <c r="AQ7" i="4" s="1"/>
  <c r="AR7" i="4" s="1"/>
  <c r="BI7" i="4" s="1"/>
  <c r="AO600" i="4"/>
  <c r="AQ600" i="4" s="1"/>
  <c r="AR600" i="4" s="1"/>
  <c r="BI600" i="4" s="1"/>
  <c r="AO513" i="4"/>
  <c r="AQ513" i="4" s="1"/>
  <c r="AR513" i="4" s="1"/>
  <c r="AO111" i="4"/>
  <c r="AQ111" i="4" s="1"/>
  <c r="AR111" i="4" s="1"/>
  <c r="BI111" i="4" s="1"/>
  <c r="AO549" i="4"/>
  <c r="AQ549" i="4" s="1"/>
  <c r="AR549" i="4" s="1"/>
  <c r="BI549" i="4" s="1"/>
  <c r="AO661" i="4"/>
  <c r="AQ661" i="4" s="1"/>
  <c r="AR661" i="4" s="1"/>
  <c r="BI661" i="4" s="1"/>
  <c r="AO1100" i="4"/>
  <c r="AQ1100" i="4" s="1"/>
  <c r="AR1100" i="4" s="1"/>
  <c r="BI1100" i="4" s="1"/>
  <c r="AO364" i="4"/>
  <c r="AQ364" i="4" s="1"/>
  <c r="AR364" i="4" s="1"/>
  <c r="BI364" i="4" s="1"/>
  <c r="AO747" i="4"/>
  <c r="AQ747" i="4" s="1"/>
  <c r="AR747" i="4" s="1"/>
  <c r="BI747" i="4" s="1"/>
  <c r="AO1289" i="4"/>
  <c r="AQ1289" i="4" s="1"/>
  <c r="AR1289" i="4" s="1"/>
  <c r="BI1289" i="4" s="1"/>
  <c r="AO1099" i="4"/>
  <c r="AQ1099" i="4" s="1"/>
  <c r="AR1099" i="4" s="1"/>
  <c r="BI1099" i="4" s="1"/>
  <c r="AO590" i="4"/>
  <c r="AQ590" i="4" s="1"/>
  <c r="AR590" i="4" s="1"/>
  <c r="BI590" i="4" s="1"/>
  <c r="BJ788" i="4"/>
  <c r="BF788" i="4"/>
  <c r="AO933" i="4"/>
  <c r="AQ933" i="4" s="1"/>
  <c r="AR933" i="4" s="1"/>
  <c r="BI933" i="4" s="1"/>
  <c r="AO78" i="4"/>
  <c r="AQ78" i="4" s="1"/>
  <c r="AR78" i="4" s="1"/>
  <c r="BI78" i="4" s="1"/>
  <c r="AO202" i="4"/>
  <c r="AQ202" i="4" s="1"/>
  <c r="AR202" i="4" s="1"/>
  <c r="AO1094" i="4"/>
  <c r="AQ1094" i="4" s="1"/>
  <c r="AR1094" i="4" s="1"/>
  <c r="BI1094" i="4" s="1"/>
  <c r="AO454" i="4"/>
  <c r="AQ454" i="4" s="1"/>
  <c r="AR454" i="4" s="1"/>
  <c r="BI454" i="4" s="1"/>
  <c r="AO204" i="4"/>
  <c r="AQ204" i="4" s="1"/>
  <c r="AR204" i="4" s="1"/>
  <c r="BI204" i="4" s="1"/>
  <c r="AO194" i="4"/>
  <c r="AQ194" i="4" s="1"/>
  <c r="AR194" i="4" s="1"/>
  <c r="BI194" i="4" s="1"/>
  <c r="BB1258" i="4"/>
  <c r="BD1258" i="4" s="1"/>
  <c r="AR399" i="4"/>
  <c r="BI399" i="4" s="1"/>
  <c r="AO1360" i="4"/>
  <c r="AQ1360" i="4" s="1"/>
  <c r="AR1360" i="4" s="1"/>
  <c r="BI1360" i="4" s="1"/>
  <c r="AO1271" i="4"/>
  <c r="AQ1271" i="4" s="1"/>
  <c r="AR1271" i="4" s="1"/>
  <c r="BI1271" i="4" s="1"/>
  <c r="AO1311" i="4"/>
  <c r="AQ1311" i="4" s="1"/>
  <c r="AO914" i="4"/>
  <c r="AQ914" i="4" s="1"/>
  <c r="AR914" i="4" s="1"/>
  <c r="BI914" i="4" s="1"/>
  <c r="AO291" i="4"/>
  <c r="AQ291" i="4" s="1"/>
  <c r="AR291" i="4" s="1"/>
  <c r="BI291" i="4" s="1"/>
  <c r="AO1040" i="4"/>
  <c r="AQ1040" i="4" s="1"/>
  <c r="AR1040" i="4" s="1"/>
  <c r="BI1040" i="4" s="1"/>
  <c r="AO188" i="4"/>
  <c r="AQ188" i="4" s="1"/>
  <c r="AR188" i="4" s="1"/>
  <c r="BI188" i="4" s="1"/>
  <c r="AO258" i="4"/>
  <c r="AQ258" i="4" s="1"/>
  <c r="AR258" i="4" s="1"/>
  <c r="BI258" i="4" s="1"/>
  <c r="AO387" i="4"/>
  <c r="AQ387" i="4" s="1"/>
  <c r="AR387" i="4" s="1"/>
  <c r="BI387" i="4" s="1"/>
  <c r="AO326" i="4"/>
  <c r="AQ326" i="4" s="1"/>
  <c r="AR326" i="4" s="1"/>
  <c r="BI326" i="4" s="1"/>
  <c r="AO1181" i="4"/>
  <c r="AQ1181" i="4" s="1"/>
  <c r="AR1181" i="4" s="1"/>
  <c r="BI1181" i="4" s="1"/>
  <c r="AO379" i="4"/>
  <c r="AQ379" i="4" s="1"/>
  <c r="AR379" i="4" s="1"/>
  <c r="BI379" i="4" s="1"/>
  <c r="AO149" i="4"/>
  <c r="AQ149" i="4" s="1"/>
  <c r="AR149" i="4" s="1"/>
  <c r="BI149" i="4" s="1"/>
  <c r="AO148" i="4"/>
  <c r="AQ148" i="4" s="1"/>
  <c r="AR148" i="4" s="1"/>
  <c r="BI148" i="4" s="1"/>
  <c r="AO50" i="4"/>
  <c r="AQ50" i="4" s="1"/>
  <c r="AR50" i="4" s="1"/>
  <c r="BI50" i="4" s="1"/>
  <c r="AO1052" i="4"/>
  <c r="AQ1052" i="4" s="1"/>
  <c r="AR1052" i="4" s="1"/>
  <c r="BI1052" i="4" s="1"/>
  <c r="AO993" i="4"/>
  <c r="AQ993" i="4" s="1"/>
  <c r="AR993" i="4" s="1"/>
  <c r="BI993" i="4" s="1"/>
  <c r="AO784" i="4"/>
  <c r="AQ784" i="4" s="1"/>
  <c r="AR784" i="4" s="1"/>
  <c r="BI784" i="4" s="1"/>
  <c r="AO413" i="4"/>
  <c r="AQ413" i="4" s="1"/>
  <c r="AR413" i="4" s="1"/>
  <c r="BI413" i="4" s="1"/>
  <c r="AO672" i="4"/>
  <c r="AQ672" i="4" s="1"/>
  <c r="AR672" i="4" s="1"/>
  <c r="BI672" i="4" s="1"/>
  <c r="AO627" i="4"/>
  <c r="AQ627" i="4" s="1"/>
  <c r="AR627" i="4" s="1"/>
  <c r="BI627" i="4" s="1"/>
  <c r="AO331" i="4"/>
  <c r="AQ331" i="4" s="1"/>
  <c r="AR331" i="4" s="1"/>
  <c r="BI331" i="4" s="1"/>
  <c r="AO341" i="4"/>
  <c r="AQ341" i="4" s="1"/>
  <c r="AR341" i="4" s="1"/>
  <c r="BI341" i="4" s="1"/>
  <c r="AO691" i="4"/>
  <c r="AQ691" i="4" s="1"/>
  <c r="AR691" i="4" s="1"/>
  <c r="BI691" i="4" s="1"/>
  <c r="AO634" i="4"/>
  <c r="AQ634" i="4" s="1"/>
  <c r="AR634" i="4" s="1"/>
  <c r="BI634" i="4" s="1"/>
  <c r="AO876" i="4"/>
  <c r="AQ876" i="4" s="1"/>
  <c r="AR876" i="4" s="1"/>
  <c r="BI876" i="4" s="1"/>
  <c r="AO1303" i="4"/>
  <c r="AQ1303" i="4" s="1"/>
  <c r="AR1303" i="4" s="1"/>
  <c r="BI1303" i="4" s="1"/>
  <c r="AO845" i="4"/>
  <c r="AQ845" i="4" s="1"/>
  <c r="AR845" i="4" s="1"/>
  <c r="BI845" i="4" s="1"/>
  <c r="AO129" i="4"/>
  <c r="AQ129" i="4" s="1"/>
  <c r="AR129" i="4" s="1"/>
  <c r="BI129" i="4" s="1"/>
  <c r="AO257" i="4"/>
  <c r="AQ257" i="4" s="1"/>
  <c r="AR257" i="4" s="1"/>
  <c r="BI257" i="4" s="1"/>
  <c r="AR471" i="4"/>
  <c r="AO547" i="4"/>
  <c r="AQ547" i="4" s="1"/>
  <c r="AR547" i="4" s="1"/>
  <c r="BI547" i="4" s="1"/>
  <c r="AR1084" i="4"/>
  <c r="AO532" i="4"/>
  <c r="AQ532" i="4" s="1"/>
  <c r="AR532" i="4" s="1"/>
  <c r="BI532" i="4" s="1"/>
  <c r="AO780" i="4"/>
  <c r="AQ780" i="4" s="1"/>
  <c r="AR780" i="4" s="1"/>
  <c r="BI780" i="4" s="1"/>
  <c r="AO1200" i="4"/>
  <c r="AQ1200" i="4" s="1"/>
  <c r="AR1200" i="4" s="1"/>
  <c r="BI1200" i="4" s="1"/>
  <c r="AO1063" i="4"/>
  <c r="AQ1063" i="4" s="1"/>
  <c r="AR1063" i="4" s="1"/>
  <c r="BI1063" i="4" s="1"/>
  <c r="AR1013" i="4"/>
  <c r="BI1013" i="4" s="1"/>
  <c r="AO750" i="4"/>
  <c r="AQ750" i="4" s="1"/>
  <c r="AR750" i="4" s="1"/>
  <c r="BI750" i="4" s="1"/>
  <c r="AO332" i="4"/>
  <c r="AQ332" i="4" s="1"/>
  <c r="AO20" i="4"/>
  <c r="AQ20" i="4" s="1"/>
  <c r="AR20" i="4" s="1"/>
  <c r="BI20" i="4" s="1"/>
  <c r="AO906" i="4"/>
  <c r="AQ906" i="4" s="1"/>
  <c r="AR906" i="4" s="1"/>
  <c r="BI906" i="4" s="1"/>
  <c r="AO132" i="4"/>
  <c r="AQ132" i="4" s="1"/>
  <c r="AR132" i="4" s="1"/>
  <c r="AO818" i="4"/>
  <c r="AQ818" i="4" s="1"/>
  <c r="AR818" i="4" s="1"/>
  <c r="AO675" i="4"/>
  <c r="AQ675" i="4" s="1"/>
  <c r="AR675" i="4" s="1"/>
  <c r="BI675" i="4" s="1"/>
  <c r="AR274" i="4"/>
  <c r="BI274" i="4" s="1"/>
  <c r="BB1165" i="4"/>
  <c r="BD1165" i="4" s="1"/>
  <c r="AO1424" i="4"/>
  <c r="AQ1424" i="4" s="1"/>
  <c r="AR1424" i="4" s="1"/>
  <c r="BI1424" i="4" s="1"/>
  <c r="AR1182" i="4"/>
  <c r="BI1182" i="4" s="1"/>
  <c r="AO262" i="4"/>
  <c r="AQ262" i="4" s="1"/>
  <c r="AR262" i="4" s="1"/>
  <c r="BI262" i="4" s="1"/>
  <c r="AO368" i="4"/>
  <c r="AQ368" i="4" s="1"/>
  <c r="AR368" i="4" s="1"/>
  <c r="BI368" i="4" s="1"/>
  <c r="AO806" i="4"/>
  <c r="AQ806" i="4" s="1"/>
  <c r="AR806" i="4" s="1"/>
  <c r="BI806" i="4" s="1"/>
  <c r="AO950" i="4"/>
  <c r="AQ950" i="4" s="1"/>
  <c r="AR950" i="4" s="1"/>
  <c r="BI950" i="4" s="1"/>
  <c r="AO175" i="4"/>
  <c r="AQ175" i="4" s="1"/>
  <c r="AR175" i="4" s="1"/>
  <c r="BI175" i="4" s="1"/>
  <c r="AO8" i="4"/>
  <c r="AQ8" i="4" s="1"/>
  <c r="AR8" i="4" s="1"/>
  <c r="BI8" i="4" s="1"/>
  <c r="AO713" i="4"/>
  <c r="AQ713" i="4" s="1"/>
  <c r="AR713" i="4" s="1"/>
  <c r="BI713" i="4" s="1"/>
  <c r="AO235" i="4"/>
  <c r="AQ235" i="4" s="1"/>
  <c r="AR235" i="4" s="1"/>
  <c r="BI235" i="4" s="1"/>
  <c r="AO162" i="4"/>
  <c r="AQ162" i="4" s="1"/>
  <c r="AR162" i="4" s="1"/>
  <c r="BI162" i="4" s="1"/>
  <c r="AO724" i="4"/>
  <c r="AQ724" i="4" s="1"/>
  <c r="AR724" i="4" s="1"/>
  <c r="BI724" i="4" s="1"/>
  <c r="AO721" i="4"/>
  <c r="AQ721" i="4" s="1"/>
  <c r="AR721" i="4" s="1"/>
  <c r="BI721" i="4" s="1"/>
  <c r="AO1269" i="4"/>
  <c r="AQ1269" i="4" s="1"/>
  <c r="AR1269" i="4" s="1"/>
  <c r="BI1269" i="4" s="1"/>
  <c r="AO582" i="4"/>
  <c r="AQ582" i="4" s="1"/>
  <c r="AR582" i="4" s="1"/>
  <c r="BI582" i="4" s="1"/>
  <c r="AO886" i="4"/>
  <c r="AQ886" i="4" s="1"/>
  <c r="AR886" i="4" s="1"/>
  <c r="BI886" i="4" s="1"/>
  <c r="AO883" i="4"/>
  <c r="AQ883" i="4" s="1"/>
  <c r="AR883" i="4" s="1"/>
  <c r="BI883" i="4" s="1"/>
  <c r="AO1156" i="4"/>
  <c r="AQ1156" i="4" s="1"/>
  <c r="AR1156" i="4" s="1"/>
  <c r="BI1156" i="4" s="1"/>
  <c r="AO1027" i="4"/>
  <c r="AQ1027" i="4" s="1"/>
  <c r="AO308" i="4"/>
  <c r="AQ308" i="4" s="1"/>
  <c r="AR308" i="4" s="1"/>
  <c r="BI308" i="4" s="1"/>
  <c r="AO33" i="4"/>
  <c r="AQ33" i="4" s="1"/>
  <c r="AR33" i="4" s="1"/>
  <c r="BI33" i="4" s="1"/>
  <c r="AO503" i="4"/>
  <c r="AQ503" i="4" s="1"/>
  <c r="AR503" i="4" s="1"/>
  <c r="BI503" i="4" s="1"/>
  <c r="AO182" i="4"/>
  <c r="AQ182" i="4" s="1"/>
  <c r="AR182" i="4" s="1"/>
  <c r="BI182" i="4" s="1"/>
  <c r="AO338" i="4"/>
  <c r="AQ338" i="4" s="1"/>
  <c r="AR338" i="4" s="1"/>
  <c r="BI338" i="4" s="1"/>
  <c r="AO68" i="4"/>
  <c r="AQ68" i="4" s="1"/>
  <c r="AR68" i="4" s="1"/>
  <c r="BI68" i="4" s="1"/>
  <c r="AO88" i="4"/>
  <c r="AQ88" i="4" s="1"/>
  <c r="AR88" i="4" s="1"/>
  <c r="BI88" i="4" s="1"/>
  <c r="AO14" i="4"/>
  <c r="AQ14" i="4" s="1"/>
  <c r="AR14" i="4" s="1"/>
  <c r="BI14" i="4" s="1"/>
  <c r="AR38" i="4"/>
  <c r="BI38" i="4" s="1"/>
  <c r="AR333" i="4"/>
  <c r="BI333" i="4" s="1"/>
  <c r="AO908" i="4"/>
  <c r="AQ908" i="4" s="1"/>
  <c r="AR908" i="4" s="1"/>
  <c r="BI908" i="4" s="1"/>
  <c r="AO702" i="4"/>
  <c r="AQ702" i="4" s="1"/>
  <c r="AR702" i="4" s="1"/>
  <c r="BI702" i="4" s="1"/>
  <c r="AO1184" i="4"/>
  <c r="AQ1184" i="4" s="1"/>
  <c r="AR1184" i="4" s="1"/>
  <c r="BI1184" i="4" s="1"/>
  <c r="AO207" i="4"/>
  <c r="AQ207" i="4" s="1"/>
  <c r="AR207" i="4" s="1"/>
  <c r="BI207" i="4" s="1"/>
  <c r="AO617" i="4"/>
  <c r="AQ617" i="4" s="1"/>
  <c r="AR617" i="4" s="1"/>
  <c r="BI617" i="4" s="1"/>
  <c r="AO1407" i="4"/>
  <c r="AQ1407" i="4" s="1"/>
  <c r="AR1407" i="4" s="1"/>
  <c r="BI1407" i="4" s="1"/>
  <c r="BF610" i="4"/>
  <c r="BF308" i="4"/>
  <c r="AR1014" i="4"/>
  <c r="AR243" i="4"/>
  <c r="AR879" i="4"/>
  <c r="BI879" i="4" s="1"/>
  <c r="AR803" i="4"/>
  <c r="BH414" i="4"/>
  <c r="BE414" i="4"/>
  <c r="BF414" i="4" s="1"/>
  <c r="BE1242" i="4"/>
  <c r="BF1242" i="4" s="1"/>
  <c r="BH1242" i="4"/>
  <c r="BE776" i="4"/>
  <c r="BF776" i="4" s="1"/>
  <c r="BG776" i="4" s="1"/>
  <c r="BJ776" i="4" s="1"/>
  <c r="BH776" i="4"/>
  <c r="BH190" i="4"/>
  <c r="BE190" i="4"/>
  <c r="BF190" i="4" s="1"/>
  <c r="BE194" i="4"/>
  <c r="BF194" i="4" s="1"/>
  <c r="BG194" i="4" s="1"/>
  <c r="BJ194" i="4" s="1"/>
  <c r="BH194" i="4"/>
  <c r="AR685" i="4"/>
  <c r="BI685" i="4" s="1"/>
  <c r="AR1311" i="4"/>
  <c r="BI1311" i="4" s="1"/>
  <c r="BH719" i="4"/>
  <c r="BE719" i="4"/>
  <c r="BF719" i="4" s="1"/>
  <c r="BG719" i="4" s="1"/>
  <c r="BJ719" i="4" s="1"/>
  <c r="AR307" i="4"/>
  <c r="BI307" i="4" s="1"/>
  <c r="BI1110" i="4"/>
  <c r="BI93" i="4"/>
  <c r="AR1223" i="4"/>
  <c r="BI1223" i="4" s="1"/>
  <c r="BB738" i="4"/>
  <c r="BD738" i="4" s="1"/>
  <c r="AO1189" i="4"/>
  <c r="AQ1189" i="4" s="1"/>
  <c r="AR1189" i="4" s="1"/>
  <c r="BI1189" i="4" s="1"/>
  <c r="AO640" i="4"/>
  <c r="AQ640" i="4" s="1"/>
  <c r="AR640" i="4" s="1"/>
  <c r="BI640" i="4" s="1"/>
  <c r="AR1158" i="4"/>
  <c r="BI1158" i="4" s="1"/>
  <c r="AR350" i="4"/>
  <c r="BI350" i="4" s="1"/>
  <c r="AR902" i="4"/>
  <c r="BI902" i="4" s="1"/>
  <c r="AR135" i="4"/>
  <c r="BI135" i="4" s="1"/>
  <c r="AR1036" i="4"/>
  <c r="BI1036" i="4" s="1"/>
  <c r="AR483" i="4"/>
  <c r="BI483" i="4" s="1"/>
  <c r="AR1127" i="4"/>
  <c r="BJ204" i="4"/>
  <c r="AR1416" i="4"/>
  <c r="AR1298" i="4"/>
  <c r="BI1298" i="4" s="1"/>
  <c r="AR141" i="4"/>
  <c r="BB832" i="4"/>
  <c r="BD832" i="4" s="1"/>
  <c r="BB695" i="4"/>
  <c r="BD695" i="4" s="1"/>
  <c r="BB566" i="4"/>
  <c r="BD566" i="4" s="1"/>
  <c r="BB766" i="4"/>
  <c r="BD766" i="4" s="1"/>
  <c r="BI1342" i="4"/>
  <c r="AR1093" i="4"/>
  <c r="BI1093" i="4" s="1"/>
  <c r="BI695" i="4"/>
  <c r="AO1072" i="4"/>
  <c r="AQ1072" i="4" s="1"/>
  <c r="AR1072" i="4" s="1"/>
  <c r="BI1072" i="4" s="1"/>
  <c r="AO427" i="4"/>
  <c r="AQ427" i="4" s="1"/>
  <c r="AR427" i="4" s="1"/>
  <c r="BI427" i="4" s="1"/>
  <c r="AR39" i="4"/>
  <c r="BI39" i="4" s="1"/>
  <c r="AR371" i="4"/>
  <c r="BI371" i="4" s="1"/>
  <c r="AR654" i="4"/>
  <c r="BI654" i="4" s="1"/>
  <c r="AR1397" i="4"/>
  <c r="BI1397" i="4" s="1"/>
  <c r="AO831" i="4"/>
  <c r="AQ831" i="4" s="1"/>
  <c r="AR831" i="4" s="1"/>
  <c r="BI831" i="4" s="1"/>
  <c r="AO1090" i="4"/>
  <c r="AQ1090" i="4" s="1"/>
  <c r="AR1090" i="4" s="1"/>
  <c r="BI1090" i="4" s="1"/>
  <c r="AR760" i="4"/>
  <c r="BI760" i="4" s="1"/>
  <c r="BI465" i="4"/>
  <c r="BJ855" i="4"/>
  <c r="BJ689" i="4"/>
  <c r="AR1059" i="4"/>
  <c r="BI1059" i="4" s="1"/>
  <c r="AR836" i="4"/>
  <c r="BI836" i="4" s="1"/>
  <c r="AR478" i="4"/>
  <c r="BI478" i="4" s="1"/>
  <c r="AR1056" i="4"/>
  <c r="BI1056" i="4" s="1"/>
  <c r="AR154" i="4"/>
  <c r="BI154" i="4" s="1"/>
  <c r="AR930" i="4"/>
  <c r="BI930" i="4" s="1"/>
  <c r="BI193" i="4"/>
  <c r="BI1432" i="4"/>
  <c r="AR1389" i="4"/>
  <c r="BI1389" i="4" s="1"/>
  <c r="AR1015" i="4"/>
  <c r="AO1021" i="4"/>
  <c r="AQ1021" i="4" s="1"/>
  <c r="AR1021" i="4" s="1"/>
  <c r="AR1418" i="4"/>
  <c r="BI1418" i="4" s="1"/>
  <c r="BI1322" i="4"/>
  <c r="BB723" i="4"/>
  <c r="BD723" i="4" s="1"/>
  <c r="BB1113" i="4"/>
  <c r="BD1113" i="4" s="1"/>
  <c r="BE1113" i="4" s="1"/>
  <c r="BF1113" i="4" s="1"/>
  <c r="BB970" i="4"/>
  <c r="BD970" i="4" s="1"/>
  <c r="BH970" i="4" s="1"/>
  <c r="BB1390" i="4"/>
  <c r="BD1390" i="4" s="1"/>
  <c r="BB991" i="4"/>
  <c r="BD991" i="4" s="1"/>
  <c r="BB22" i="4"/>
  <c r="BD22" i="4" s="1"/>
  <c r="AR461" i="4"/>
  <c r="BI461" i="4" s="1"/>
  <c r="AR767" i="4"/>
  <c r="BI767" i="4" s="1"/>
  <c r="BI220" i="4"/>
  <c r="AR1340" i="4"/>
  <c r="BI1340" i="4" s="1"/>
  <c r="BI981" i="4"/>
  <c r="AR801" i="4"/>
  <c r="AR11" i="4"/>
  <c r="BI11" i="4" s="1"/>
  <c r="BF322" i="4"/>
  <c r="AO588" i="4"/>
  <c r="AQ588" i="4" s="1"/>
  <c r="AR588" i="4" s="1"/>
  <c r="BI588" i="4" s="1"/>
  <c r="BF383" i="4"/>
  <c r="AR923" i="4"/>
  <c r="BI923" i="4" s="1"/>
  <c r="AR230" i="4"/>
  <c r="BI230" i="4" s="1"/>
  <c r="AO266" i="4"/>
  <c r="AQ266" i="4" s="1"/>
  <c r="AR266" i="4" s="1"/>
  <c r="BI266" i="4" s="1"/>
  <c r="AO653" i="4"/>
  <c r="AQ653" i="4" s="1"/>
  <c r="AR653" i="4" s="1"/>
  <c r="BI653" i="4" s="1"/>
  <c r="BI742" i="4"/>
  <c r="BI507" i="4"/>
  <c r="AR1368" i="4"/>
  <c r="AO663" i="4"/>
  <c r="AQ663" i="4" s="1"/>
  <c r="AR663" i="4" s="1"/>
  <c r="BI663" i="4" s="1"/>
  <c r="BB709" i="4"/>
  <c r="BD709" i="4" s="1"/>
  <c r="BI500" i="4"/>
  <c r="AR909" i="4"/>
  <c r="BI909" i="4" s="1"/>
  <c r="AR1045" i="4"/>
  <c r="AR1313" i="4"/>
  <c r="BI1313" i="4" s="1"/>
  <c r="AR48" i="4"/>
  <c r="BI48" i="4" s="1"/>
  <c r="AO95" i="4"/>
  <c r="AQ95" i="4" s="1"/>
  <c r="AR95" i="4" s="1"/>
  <c r="BI95" i="4" s="1"/>
  <c r="AO142" i="4"/>
  <c r="AQ142" i="4" s="1"/>
  <c r="AR142" i="4" s="1"/>
  <c r="BI142" i="4" s="1"/>
  <c r="BB1399" i="4"/>
  <c r="BD1399" i="4" s="1"/>
  <c r="BE1399" i="4" s="1"/>
  <c r="BB487" i="4"/>
  <c r="BD487" i="4" s="1"/>
  <c r="BH487" i="4" s="1"/>
  <c r="AR1030" i="4"/>
  <c r="BI1030" i="4" s="1"/>
  <c r="BI1425" i="4"/>
  <c r="BF1405" i="4"/>
  <c r="BG1405" i="4" s="1"/>
  <c r="BJ1405" i="4" s="1"/>
  <c r="BI536" i="4"/>
  <c r="BI366" i="4"/>
  <c r="BI86" i="4"/>
  <c r="AR1376" i="4"/>
  <c r="AR159" i="4"/>
  <c r="BI159" i="4" s="1"/>
  <c r="AO238" i="4"/>
  <c r="AQ238" i="4" s="1"/>
  <c r="AR238" i="4" s="1"/>
  <c r="BI238" i="4" s="1"/>
  <c r="BF1146" i="4"/>
  <c r="BG1146" i="4" s="1"/>
  <c r="BJ1146" i="4" s="1"/>
  <c r="AR676" i="4"/>
  <c r="BI676" i="4" s="1"/>
  <c r="BB1108" i="4"/>
  <c r="BD1108" i="4" s="1"/>
  <c r="BE1108" i="4" s="1"/>
  <c r="BF1108" i="4" s="1"/>
  <c r="BB1396" i="4"/>
  <c r="BD1396" i="4" s="1"/>
  <c r="BE1396" i="4" s="1"/>
  <c r="BF1396" i="4" s="1"/>
  <c r="BB806" i="4"/>
  <c r="BD806" i="4" s="1"/>
  <c r="BE806" i="4" s="1"/>
  <c r="BF806" i="4" s="1"/>
  <c r="BB749" i="4"/>
  <c r="BD749" i="4" s="1"/>
  <c r="BE749" i="4" s="1"/>
  <c r="BF749" i="4" s="1"/>
  <c r="BB920" i="4"/>
  <c r="BD920" i="4" s="1"/>
  <c r="BE920" i="4" s="1"/>
  <c r="BF920" i="4" s="1"/>
  <c r="BB1155" i="4"/>
  <c r="BD1155" i="4" s="1"/>
  <c r="BB521" i="4"/>
  <c r="BD521" i="4" s="1"/>
  <c r="BE521" i="4" s="1"/>
  <c r="BF521" i="4" s="1"/>
  <c r="BB1303" i="4"/>
  <c r="BD1303" i="4" s="1"/>
  <c r="BE1303" i="4" s="1"/>
  <c r="BF1303" i="4" s="1"/>
  <c r="BB444" i="4"/>
  <c r="BD444" i="4" s="1"/>
  <c r="BE444" i="4" s="1"/>
  <c r="BF444" i="4" s="1"/>
  <c r="AR172" i="4"/>
  <c r="BI172" i="4" s="1"/>
  <c r="AO884" i="4"/>
  <c r="AQ884" i="4" s="1"/>
  <c r="AR884" i="4" s="1"/>
  <c r="BI884" i="4" s="1"/>
  <c r="BF1253" i="4"/>
  <c r="BG1253" i="4" s="1"/>
  <c r="BJ1253" i="4" s="1"/>
  <c r="AR404" i="4"/>
  <c r="BI404" i="4" s="1"/>
  <c r="BI842" i="4"/>
  <c r="AR1293" i="4"/>
  <c r="BI1293" i="4" s="1"/>
  <c r="AR571" i="4"/>
  <c r="BI571" i="4" s="1"/>
  <c r="BF214" i="4"/>
  <c r="BB1110" i="4"/>
  <c r="BD1110" i="4" s="1"/>
  <c r="BE839" i="4"/>
  <c r="BF839" i="4" s="1"/>
  <c r="BH839" i="4"/>
  <c r="BE637" i="4"/>
  <c r="BH637" i="4"/>
  <c r="BE1334" i="4"/>
  <c r="BF1334" i="4" s="1"/>
  <c r="BG1334" i="4" s="1"/>
  <c r="BJ1334" i="4" s="1"/>
  <c r="BH1334" i="4"/>
  <c r="BE1145" i="4"/>
  <c r="BF1145" i="4" s="1"/>
  <c r="BG1145" i="4" s="1"/>
  <c r="BJ1145" i="4" s="1"/>
  <c r="BH1145" i="4"/>
  <c r="BE1252" i="4"/>
  <c r="BF1252" i="4" s="1"/>
  <c r="BG1252" i="4" s="1"/>
  <c r="BJ1252" i="4" s="1"/>
  <c r="BH1252" i="4"/>
  <c r="BE163" i="4"/>
  <c r="BF163" i="4" s="1"/>
  <c r="BG163" i="4" s="1"/>
  <c r="BJ163" i="4" s="1"/>
  <c r="BH163" i="4"/>
  <c r="BE545" i="4"/>
  <c r="BF545" i="4" s="1"/>
  <c r="BH545" i="4"/>
  <c r="BE822" i="4"/>
  <c r="BF822" i="4" s="1"/>
  <c r="BH822" i="4"/>
  <c r="AR1222" i="4"/>
  <c r="BI1222" i="4" s="1"/>
  <c r="BI433" i="4"/>
  <c r="AO288" i="4"/>
  <c r="AQ288" i="4" s="1"/>
  <c r="AR288" i="4" s="1"/>
  <c r="BI288" i="4" s="1"/>
  <c r="BI322" i="4"/>
  <c r="AR733" i="4"/>
  <c r="BI733" i="4" s="1"/>
  <c r="AO300" i="4"/>
  <c r="AQ300" i="4" s="1"/>
  <c r="AR300" i="4" s="1"/>
  <c r="BI300" i="4" s="1"/>
  <c r="AO299" i="4"/>
  <c r="AQ299" i="4" s="1"/>
  <c r="AR299" i="4" s="1"/>
  <c r="BI299" i="4" s="1"/>
  <c r="AO108" i="4"/>
  <c r="AQ108" i="4" s="1"/>
  <c r="AR108" i="4" s="1"/>
  <c r="BI108" i="4" s="1"/>
  <c r="AO370" i="4"/>
  <c r="AQ370" i="4" s="1"/>
  <c r="AR370" i="4" s="1"/>
  <c r="BI370" i="4" s="1"/>
  <c r="AR562" i="4"/>
  <c r="BI562" i="4" s="1"/>
  <c r="AO435" i="4"/>
  <c r="AQ435" i="4" s="1"/>
  <c r="AR435" i="4" s="1"/>
  <c r="BI435" i="4" s="1"/>
  <c r="AO642" i="4"/>
  <c r="AQ642" i="4" s="1"/>
  <c r="AR642" i="4" s="1"/>
  <c r="BI642" i="4" s="1"/>
  <c r="AR210" i="4"/>
  <c r="BI210" i="4" s="1"/>
  <c r="BB941" i="4"/>
  <c r="BD941" i="4" s="1"/>
  <c r="AO958" i="4"/>
  <c r="AQ958" i="4" s="1"/>
  <c r="AR958" i="4" s="1"/>
  <c r="BI958" i="4" s="1"/>
  <c r="BJ1156" i="4"/>
  <c r="BF1156" i="4"/>
  <c r="AO1154" i="4"/>
  <c r="AQ1154" i="4" s="1"/>
  <c r="AR1154" i="4" s="1"/>
  <c r="BI1154" i="4" s="1"/>
  <c r="AO1068" i="4"/>
  <c r="AQ1068" i="4" s="1"/>
  <c r="AR1068" i="4" s="1"/>
  <c r="BI1068" i="4" s="1"/>
  <c r="AO1066" i="4"/>
  <c r="AQ1066" i="4" s="1"/>
  <c r="AR1066" i="4" s="1"/>
  <c r="BI1066" i="4" s="1"/>
  <c r="AO636" i="4"/>
  <c r="AQ636" i="4" s="1"/>
  <c r="AR636" i="4" s="1"/>
  <c r="BI636" i="4" s="1"/>
  <c r="AO618" i="4"/>
  <c r="AQ618" i="4" s="1"/>
  <c r="AR618" i="4" s="1"/>
  <c r="BI618" i="4" s="1"/>
  <c r="BF418" i="4"/>
  <c r="AO127" i="4"/>
  <c r="AQ127" i="4" s="1"/>
  <c r="AR127" i="4" s="1"/>
  <c r="BI127" i="4" s="1"/>
  <c r="BJ1199" i="4"/>
  <c r="AO301" i="4"/>
  <c r="AQ301" i="4" s="1"/>
  <c r="AR301" i="4" s="1"/>
  <c r="BI301" i="4" s="1"/>
  <c r="AO400" i="4"/>
  <c r="AQ400" i="4" s="1"/>
  <c r="AR400" i="4" s="1"/>
  <c r="BI400" i="4" s="1"/>
  <c r="AO102" i="4"/>
  <c r="AQ102" i="4" s="1"/>
  <c r="AR102" i="4" s="1"/>
  <c r="BI102" i="4" s="1"/>
  <c r="AO54" i="4"/>
  <c r="AQ54" i="4" s="1"/>
  <c r="AR54" i="4" s="1"/>
  <c r="BI54" i="4" s="1"/>
  <c r="AO994" i="4"/>
  <c r="AQ994" i="4" s="1"/>
  <c r="AR994" i="4" s="1"/>
  <c r="BI994" i="4" s="1"/>
  <c r="AO959" i="4"/>
  <c r="AQ959" i="4" s="1"/>
  <c r="AR959" i="4" s="1"/>
  <c r="BI959" i="4" s="1"/>
  <c r="AO359" i="4"/>
  <c r="AQ359" i="4" s="1"/>
  <c r="AR359" i="4" s="1"/>
  <c r="BI359" i="4" s="1"/>
  <c r="AO347" i="4"/>
  <c r="AQ347" i="4" s="1"/>
  <c r="AR347" i="4" s="1"/>
  <c r="BI347" i="4" s="1"/>
  <c r="AO446" i="4"/>
  <c r="AQ446" i="4" s="1"/>
  <c r="AR446" i="4" s="1"/>
  <c r="BI446" i="4" s="1"/>
  <c r="AR870" i="4"/>
  <c r="BI870" i="4" s="1"/>
  <c r="AO358" i="4"/>
  <c r="AQ358" i="4" s="1"/>
  <c r="AR358" i="4" s="1"/>
  <c r="BI358" i="4" s="1"/>
  <c r="AO874" i="4"/>
  <c r="AQ874" i="4" s="1"/>
  <c r="AR874" i="4" s="1"/>
  <c r="BI874" i="4" s="1"/>
  <c r="AO1190" i="4"/>
  <c r="AQ1190" i="4" s="1"/>
  <c r="AR1190" i="4" s="1"/>
  <c r="BI1190" i="4" s="1"/>
  <c r="AR1202" i="4"/>
  <c r="BI1202" i="4" s="1"/>
  <c r="AO651" i="4"/>
  <c r="AQ651" i="4" s="1"/>
  <c r="AR651" i="4" s="1"/>
  <c r="BI651" i="4" s="1"/>
  <c r="AO356" i="4"/>
  <c r="AQ356" i="4" s="1"/>
  <c r="AR356" i="4" s="1"/>
  <c r="BI356" i="4" s="1"/>
  <c r="AO971" i="4"/>
  <c r="AQ971" i="4" s="1"/>
  <c r="AR971" i="4" s="1"/>
  <c r="BI971" i="4" s="1"/>
  <c r="AO133" i="4"/>
  <c r="AQ133" i="4" s="1"/>
  <c r="AR133" i="4" s="1"/>
  <c r="BI133" i="4" s="1"/>
  <c r="AO508" i="4"/>
  <c r="AQ508" i="4" s="1"/>
  <c r="AR508" i="4" s="1"/>
  <c r="BI508" i="4" s="1"/>
  <c r="BB236" i="4"/>
  <c r="BD236" i="4" s="1"/>
  <c r="BI455" i="4"/>
  <c r="BI1169" i="4"/>
  <c r="BB717" i="4"/>
  <c r="BD717" i="4" s="1"/>
  <c r="AO616" i="4"/>
  <c r="AQ616" i="4" s="1"/>
  <c r="AR616" i="4" s="1"/>
  <c r="BI616" i="4" s="1"/>
  <c r="AO1329" i="4"/>
  <c r="AQ1329" i="4" s="1"/>
  <c r="AR1329" i="4" s="1"/>
  <c r="BI1329" i="4" s="1"/>
  <c r="AR82" i="4"/>
  <c r="BI82" i="4" s="1"/>
  <c r="BF536" i="4"/>
  <c r="AR1073" i="4"/>
  <c r="BI1073" i="4" s="1"/>
  <c r="AR448" i="4"/>
  <c r="BI448" i="4" s="1"/>
  <c r="AO921" i="4"/>
  <c r="AQ921" i="4" s="1"/>
  <c r="AR921" i="4" s="1"/>
  <c r="BI921" i="4" s="1"/>
  <c r="AO185" i="4"/>
  <c r="AQ185" i="4" s="1"/>
  <c r="AR185" i="4" s="1"/>
  <c r="BI185" i="4" s="1"/>
  <c r="AO216" i="4"/>
  <c r="AQ216" i="4" s="1"/>
  <c r="AR216" i="4" s="1"/>
  <c r="BI216" i="4" s="1"/>
  <c r="AO294" i="4"/>
  <c r="AQ294" i="4" s="1"/>
  <c r="AR294" i="4" s="1"/>
  <c r="BI294" i="4" s="1"/>
  <c r="AR55" i="4"/>
  <c r="BI55" i="4" s="1"/>
  <c r="AO722" i="4"/>
  <c r="AQ722" i="4" s="1"/>
  <c r="AR722" i="4" s="1"/>
  <c r="BI722" i="4" s="1"/>
  <c r="AO1157" i="4"/>
  <c r="AQ1157" i="4" s="1"/>
  <c r="AR1157" i="4" s="1"/>
  <c r="BI1157" i="4" s="1"/>
  <c r="AO689" i="4"/>
  <c r="AQ689" i="4" s="1"/>
  <c r="AR689" i="4" s="1"/>
  <c r="BI689" i="4" s="1"/>
  <c r="AR1027" i="4"/>
  <c r="BI1027" i="4" s="1"/>
  <c r="AO829" i="4"/>
  <c r="AQ829" i="4" s="1"/>
  <c r="AR829" i="4" s="1"/>
  <c r="BI829" i="4" s="1"/>
  <c r="AO1291" i="4"/>
  <c r="AQ1291" i="4" s="1"/>
  <c r="AR1291" i="4" s="1"/>
  <c r="BI1291" i="4" s="1"/>
  <c r="AO637" i="4"/>
  <c r="AQ637" i="4" s="1"/>
  <c r="AR637" i="4" s="1"/>
  <c r="BI637" i="4" s="1"/>
  <c r="AO1341" i="4"/>
  <c r="AQ1341" i="4" s="1"/>
  <c r="AR1341" i="4" s="1"/>
  <c r="BI1341" i="4" s="1"/>
  <c r="AR486" i="4"/>
  <c r="BI486" i="4" s="1"/>
  <c r="AR332" i="4"/>
  <c r="BI332" i="4" s="1"/>
  <c r="BB166" i="4"/>
  <c r="BD166" i="4" s="1"/>
  <c r="BB1417" i="4"/>
  <c r="BD1417" i="4" s="1"/>
  <c r="BB1332" i="4"/>
  <c r="BD1332" i="4" s="1"/>
  <c r="AO1375" i="4"/>
  <c r="AQ1375" i="4" s="1"/>
  <c r="AR1375" i="4" s="1"/>
  <c r="BI1375" i="4" s="1"/>
  <c r="BF953" i="4"/>
  <c r="BH909" i="4"/>
  <c r="BE909" i="4"/>
  <c r="BF909" i="4" s="1"/>
  <c r="BG909" i="4" s="1"/>
  <c r="BJ909" i="4" s="1"/>
  <c r="BE979" i="4"/>
  <c r="BF979" i="4" s="1"/>
  <c r="BG979" i="4" s="1"/>
  <c r="BJ979" i="4" s="1"/>
  <c r="BH979" i="4"/>
  <c r="BH569" i="4"/>
  <c r="BE569" i="4"/>
  <c r="BE175" i="4"/>
  <c r="BF175" i="4" s="1"/>
  <c r="BH175" i="4"/>
  <c r="BE1041" i="4"/>
  <c r="BF1041" i="4" s="1"/>
  <c r="BH1041" i="4"/>
  <c r="BE840" i="4"/>
  <c r="BF840" i="4" s="1"/>
  <c r="BH840" i="4"/>
  <c r="BE893" i="4"/>
  <c r="BH893" i="4"/>
  <c r="BE1372" i="4"/>
  <c r="BF1372" i="4" s="1"/>
  <c r="BH1372" i="4"/>
  <c r="BE654" i="4"/>
  <c r="BF654" i="4" s="1"/>
  <c r="BH654" i="4"/>
  <c r="BE1345" i="4"/>
  <c r="BF1345" i="4" s="1"/>
  <c r="BG1345" i="4" s="1"/>
  <c r="BJ1345" i="4" s="1"/>
  <c r="BH1345" i="4"/>
  <c r="BE914" i="4"/>
  <c r="BF914" i="4" s="1"/>
  <c r="BG914" i="4" s="1"/>
  <c r="BJ914" i="4" s="1"/>
  <c r="BH914" i="4"/>
  <c r="BH1064" i="4"/>
  <c r="BE1064" i="4"/>
  <c r="BF1064" i="4" s="1"/>
  <c r="BG1064" i="4" s="1"/>
  <c r="BJ1064" i="4" s="1"/>
  <c r="BE1174" i="4"/>
  <c r="BH1174" i="4"/>
  <c r="BE1319" i="4"/>
  <c r="BF1319" i="4" s="1"/>
  <c r="BG1319" i="4" s="1"/>
  <c r="BJ1319" i="4" s="1"/>
  <c r="BH1319" i="4"/>
  <c r="BE1224" i="4"/>
  <c r="BF1224" i="4" s="1"/>
  <c r="BH1224" i="4"/>
  <c r="BE523" i="4"/>
  <c r="BF523" i="4" s="1"/>
  <c r="BH523" i="4"/>
  <c r="BH448" i="4"/>
  <c r="BE448" i="4"/>
  <c r="BF448" i="4" s="1"/>
  <c r="BE509" i="4"/>
  <c r="BF509" i="4" s="1"/>
  <c r="BH509" i="4"/>
  <c r="BH609" i="4"/>
  <c r="BE609" i="4"/>
  <c r="BE240" i="4"/>
  <c r="BF240" i="4" s="1"/>
  <c r="BH240" i="4"/>
  <c r="BE944" i="4"/>
  <c r="BF944" i="4" s="1"/>
  <c r="BH944" i="4"/>
  <c r="BE295" i="4"/>
  <c r="BF295" i="4" s="1"/>
  <c r="BH295" i="4"/>
  <c r="BE552" i="4"/>
  <c r="BF552" i="4" s="1"/>
  <c r="BH552" i="4"/>
  <c r="BE73" i="4"/>
  <c r="BF73" i="4" s="1"/>
  <c r="BH73" i="4"/>
  <c r="BE1340" i="4"/>
  <c r="BF1340" i="4" s="1"/>
  <c r="BH1340" i="4"/>
  <c r="BE1211" i="4"/>
  <c r="BF1211" i="4" s="1"/>
  <c r="BH1211" i="4"/>
  <c r="BE1004" i="4"/>
  <c r="BF1004" i="4" s="1"/>
  <c r="BH1004" i="4"/>
  <c r="BH1429" i="4"/>
  <c r="BE1429" i="4"/>
  <c r="BF1429" i="4" s="1"/>
  <c r="BH9" i="4"/>
  <c r="BE9" i="4"/>
  <c r="BE1291" i="4"/>
  <c r="BF1291" i="4" s="1"/>
  <c r="BH1291" i="4"/>
  <c r="BH151" i="4"/>
  <c r="BE151" i="4"/>
  <c r="BF151" i="4" s="1"/>
  <c r="BE805" i="4"/>
  <c r="BF805" i="4" s="1"/>
  <c r="BG805" i="4" s="1"/>
  <c r="BJ805" i="4" s="1"/>
  <c r="BH805" i="4"/>
  <c r="BH134" i="4"/>
  <c r="BE134" i="4"/>
  <c r="BF134" i="4" s="1"/>
  <c r="BG134" i="4" s="1"/>
  <c r="BJ134" i="4" s="1"/>
  <c r="BE1030" i="4"/>
  <c r="BF1030" i="4" s="1"/>
  <c r="BH1030" i="4"/>
  <c r="BE118" i="4"/>
  <c r="BF118" i="4" s="1"/>
  <c r="BH118" i="4"/>
  <c r="BH1084" i="4"/>
  <c r="BE1084" i="4"/>
  <c r="BH38" i="4"/>
  <c r="BE38" i="4"/>
  <c r="BF38" i="4" s="1"/>
  <c r="BH115" i="4"/>
  <c r="BE115" i="4"/>
  <c r="BF115" i="4" s="1"/>
  <c r="BH1384" i="4"/>
  <c r="BE1384" i="4"/>
  <c r="BF1384" i="4" s="1"/>
  <c r="BE830" i="4"/>
  <c r="BF830" i="4" s="1"/>
  <c r="BH830" i="4"/>
  <c r="BE339" i="4"/>
  <c r="BF339" i="4" s="1"/>
  <c r="BH339" i="4"/>
  <c r="BE293" i="4"/>
  <c r="BF293" i="4" s="1"/>
  <c r="BH293" i="4"/>
  <c r="BH354" i="4"/>
  <c r="BE354" i="4"/>
  <c r="BF354" i="4" s="1"/>
  <c r="BE1233" i="4"/>
  <c r="BF1233" i="4" s="1"/>
  <c r="BG1233" i="4" s="1"/>
  <c r="BJ1233" i="4" s="1"/>
  <c r="BH1233" i="4"/>
  <c r="BH230" i="4"/>
  <c r="BE230" i="4"/>
  <c r="BF230" i="4" s="1"/>
  <c r="BG230" i="4" s="1"/>
  <c r="BJ230" i="4" s="1"/>
  <c r="BE485" i="4"/>
  <c r="BF485" i="4" s="1"/>
  <c r="BH485" i="4"/>
  <c r="BE961" i="4"/>
  <c r="BF961" i="4" s="1"/>
  <c r="BH961" i="4"/>
  <c r="BH933" i="4"/>
  <c r="BE933" i="4"/>
  <c r="BF933" i="4" s="1"/>
  <c r="BH679" i="4"/>
  <c r="BE679" i="4"/>
  <c r="BF679" i="4" s="1"/>
  <c r="BE966" i="4"/>
  <c r="BH966" i="4"/>
  <c r="BE1455" i="4"/>
  <c r="BF1455" i="4" s="1"/>
  <c r="BH1455" i="4"/>
  <c r="BE1391" i="4"/>
  <c r="BF1391" i="4" s="1"/>
  <c r="BH1391" i="4"/>
  <c r="BE639" i="4"/>
  <c r="BF639" i="4" s="1"/>
  <c r="BH639" i="4"/>
  <c r="BE1300" i="4"/>
  <c r="BF1300" i="4" s="1"/>
  <c r="BH1300" i="4"/>
  <c r="BE250" i="4"/>
  <c r="BF250" i="4" s="1"/>
  <c r="BH250" i="4"/>
  <c r="BH466" i="4"/>
  <c r="BE466" i="4"/>
  <c r="BF466" i="4" s="1"/>
  <c r="BH660" i="4"/>
  <c r="BE660" i="4"/>
  <c r="BF660" i="4" s="1"/>
  <c r="BH680" i="4"/>
  <c r="BE680" i="4"/>
  <c r="BF680" i="4" s="1"/>
  <c r="BH1415" i="4"/>
  <c r="BE1415" i="4"/>
  <c r="BF1415" i="4" s="1"/>
  <c r="BG1415" i="4" s="1"/>
  <c r="BJ1415" i="4" s="1"/>
  <c r="BE388" i="4"/>
  <c r="BF388" i="4" s="1"/>
  <c r="BH388" i="4"/>
  <c r="BE224" i="4"/>
  <c r="BE256" i="4"/>
  <c r="BF256" i="4" s="1"/>
  <c r="BH256" i="4"/>
  <c r="BH849" i="4"/>
  <c r="BE849" i="4"/>
  <c r="BF849" i="4" s="1"/>
  <c r="BE718" i="4"/>
  <c r="BF718" i="4" s="1"/>
  <c r="BG718" i="4" s="1"/>
  <c r="BJ718" i="4" s="1"/>
  <c r="BH718" i="4"/>
  <c r="BE53" i="4"/>
  <c r="BF53" i="4" s="1"/>
  <c r="BH53" i="4"/>
  <c r="BH1247" i="4"/>
  <c r="BE1247" i="4"/>
  <c r="BF1247" i="4" s="1"/>
  <c r="BH984" i="4"/>
  <c r="BE984" i="4"/>
  <c r="BF984" i="4" s="1"/>
  <c r="BE1295" i="4"/>
  <c r="BH1295" i="4"/>
  <c r="BE272" i="4"/>
  <c r="BF272" i="4" s="1"/>
  <c r="BG272" i="4" s="1"/>
  <c r="BJ272" i="4" s="1"/>
  <c r="BH272" i="4"/>
  <c r="BH1428" i="4"/>
  <c r="BE1428" i="4"/>
  <c r="BF1428" i="4" s="1"/>
  <c r="BE556" i="4"/>
  <c r="BF556" i="4" s="1"/>
  <c r="BH556" i="4"/>
  <c r="BH648" i="4"/>
  <c r="BE648" i="4"/>
  <c r="BF648" i="4" s="1"/>
  <c r="BH736" i="4"/>
  <c r="BE736" i="4"/>
  <c r="BF736" i="4" s="1"/>
  <c r="BE440" i="4"/>
  <c r="BF440" i="4" s="1"/>
  <c r="BH440" i="4"/>
  <c r="BE600" i="4"/>
  <c r="BH600" i="4"/>
  <c r="AR1354" i="4"/>
  <c r="BI1354" i="4" s="1"/>
  <c r="AR21" i="4"/>
  <c r="BI21" i="4" s="1"/>
  <c r="AR940" i="4"/>
  <c r="BB561" i="4"/>
  <c r="BD561" i="4" s="1"/>
  <c r="AR837" i="4"/>
  <c r="BI837" i="4" s="1"/>
  <c r="AR830" i="4"/>
  <c r="BI830" i="4" s="1"/>
  <c r="BI1014" i="4"/>
  <c r="AO969" i="4"/>
  <c r="AQ969" i="4" s="1"/>
  <c r="AR969" i="4" s="1"/>
  <c r="BI969" i="4" s="1"/>
  <c r="BJ696" i="4"/>
  <c r="AR948" i="4"/>
  <c r="BI948" i="4" s="1"/>
  <c r="AO1323" i="4"/>
  <c r="AQ1323" i="4" s="1"/>
  <c r="AR1323" i="4" s="1"/>
  <c r="BI1323" i="4" s="1"/>
  <c r="BB594" i="4"/>
  <c r="BD594" i="4" s="1"/>
  <c r="BB1070" i="4"/>
  <c r="BD1070" i="4" s="1"/>
  <c r="BB534" i="4"/>
  <c r="BD534" i="4" s="1"/>
  <c r="BH534" i="4" s="1"/>
  <c r="BB765" i="4"/>
  <c r="BD765" i="4" s="1"/>
  <c r="BI1367" i="4"/>
  <c r="BF140" i="4"/>
  <c r="BG140" i="4" s="1"/>
  <c r="BJ140" i="4" s="1"/>
  <c r="BE631" i="4"/>
  <c r="BF631" i="4" s="1"/>
  <c r="BH1013" i="4"/>
  <c r="BI783" i="4"/>
  <c r="AR705" i="4"/>
  <c r="BI705" i="4" s="1"/>
  <c r="BJ731" i="4"/>
  <c r="BI1445" i="4"/>
  <c r="AR1381" i="4"/>
  <c r="BI1381" i="4" s="1"/>
  <c r="BI1279" i="4"/>
  <c r="BB110" i="4"/>
  <c r="BD110" i="4" s="1"/>
  <c r="BE110" i="4" s="1"/>
  <c r="BF110" i="4" s="1"/>
  <c r="BB1308" i="4"/>
  <c r="BD1308" i="4" s="1"/>
  <c r="BB986" i="4"/>
  <c r="BD986" i="4" s="1"/>
  <c r="BH986" i="4" s="1"/>
  <c r="BI302" i="4"/>
  <c r="BI1408" i="4"/>
  <c r="AR304" i="4"/>
  <c r="BI304" i="4" s="1"/>
  <c r="AR1362" i="4"/>
  <c r="BI1362" i="4" s="1"/>
  <c r="BI233" i="4"/>
  <c r="BI828" i="4"/>
  <c r="BF1217" i="4"/>
  <c r="BG1217" i="4" s="1"/>
  <c r="BJ1217" i="4" s="1"/>
  <c r="AO1055" i="4"/>
  <c r="AQ1055" i="4" s="1"/>
  <c r="AR1055" i="4" s="1"/>
  <c r="BI1055" i="4" s="1"/>
  <c r="BB185" i="4"/>
  <c r="BD185" i="4" s="1"/>
  <c r="BE185" i="4" s="1"/>
  <c r="BF185" i="4" s="1"/>
  <c r="BF1174" i="4"/>
  <c r="BG1174" i="4" s="1"/>
  <c r="BJ1174" i="4" s="1"/>
  <c r="BB395" i="4"/>
  <c r="BD395" i="4" s="1"/>
  <c r="BE395" i="4" s="1"/>
  <c r="BF395" i="4" s="1"/>
  <c r="BB113" i="4"/>
  <c r="BD113" i="4" s="1"/>
  <c r="BH113" i="4" s="1"/>
  <c r="BB1440" i="4"/>
  <c r="BD1440" i="4" s="1"/>
  <c r="BH1440" i="4" s="1"/>
  <c r="BB978" i="4"/>
  <c r="BD978" i="4" s="1"/>
  <c r="BH978" i="4" s="1"/>
  <c r="AR289" i="4"/>
  <c r="BI289" i="4" s="1"/>
  <c r="BI913" i="4"/>
  <c r="BB46" i="4"/>
  <c r="BD46" i="4" s="1"/>
  <c r="BH46" i="4" s="1"/>
  <c r="BB1104" i="4"/>
  <c r="BD1104" i="4" s="1"/>
  <c r="BI83" i="4"/>
  <c r="BI493" i="4"/>
  <c r="BI524" i="4"/>
  <c r="BB951" i="4"/>
  <c r="BD951" i="4" s="1"/>
  <c r="BH951" i="4" s="1"/>
  <c r="BE303" i="4"/>
  <c r="BF303" i="4" s="1"/>
  <c r="BH303" i="4"/>
  <c r="BH255" i="4"/>
  <c r="BE255" i="4"/>
  <c r="BF255" i="4" s="1"/>
  <c r="BH203" i="4"/>
  <c r="BE203" i="4"/>
  <c r="BF203" i="4" s="1"/>
  <c r="BE1036" i="4"/>
  <c r="BF1036" i="4" s="1"/>
  <c r="BH1036" i="4"/>
  <c r="BH924" i="4"/>
  <c r="BE924" i="4"/>
  <c r="BF924" i="4" s="1"/>
  <c r="BE1269" i="4"/>
  <c r="BF1269" i="4" s="1"/>
  <c r="BH1269" i="4"/>
  <c r="BH434" i="4"/>
  <c r="BE434" i="4"/>
  <c r="BF434" i="4" s="1"/>
  <c r="BH956" i="4"/>
  <c r="BE956" i="4"/>
  <c r="BF956" i="4" s="1"/>
  <c r="BH484" i="4"/>
  <c r="BE484" i="4"/>
  <c r="BF484" i="4" s="1"/>
  <c r="BE1188" i="4"/>
  <c r="BF1188" i="4" s="1"/>
  <c r="BH1188" i="4"/>
  <c r="BE367" i="4"/>
  <c r="BF367" i="4" s="1"/>
  <c r="BH367" i="4"/>
  <c r="BE315" i="4"/>
  <c r="BH315" i="4"/>
  <c r="BH79" i="4"/>
  <c r="BE79" i="4"/>
  <c r="BF79" i="4" s="1"/>
  <c r="BH469" i="4"/>
  <c r="BE469" i="4"/>
  <c r="BF469" i="4" s="1"/>
  <c r="BH704" i="4"/>
  <c r="BE704" i="4"/>
  <c r="BH1075" i="4"/>
  <c r="BE1075" i="4"/>
  <c r="BF1075" i="4" s="1"/>
  <c r="BH25" i="4"/>
  <c r="BE25" i="4"/>
  <c r="BF25" i="4" s="1"/>
  <c r="BI153" i="4"/>
  <c r="AO1346" i="4"/>
  <c r="AQ1346" i="4" s="1"/>
  <c r="AR1346" i="4" s="1"/>
  <c r="BI1346" i="4" s="1"/>
  <c r="AO1108" i="4"/>
  <c r="AQ1108" i="4" s="1"/>
  <c r="AR1108" i="4" s="1"/>
  <c r="BI1108" i="4" s="1"/>
  <c r="AO1399" i="4"/>
  <c r="AQ1399" i="4" s="1"/>
  <c r="AR1399" i="4" s="1"/>
  <c r="BI1399" i="4" s="1"/>
  <c r="BH18" i="4"/>
  <c r="BE18" i="4"/>
  <c r="BF18" i="4" s="1"/>
  <c r="BE8" i="4"/>
  <c r="BF8" i="4" s="1"/>
  <c r="BH8" i="4"/>
  <c r="BI336" i="4"/>
  <c r="AR450" i="4"/>
  <c r="BI450" i="4" s="1"/>
  <c r="AR357" i="4"/>
  <c r="BI357" i="4" s="1"/>
  <c r="BJ1303" i="4"/>
  <c r="AR740" i="4"/>
  <c r="BI740" i="4" s="1"/>
  <c r="BI823" i="4"/>
  <c r="BI626" i="4"/>
  <c r="AR873" i="4"/>
  <c r="BI873" i="4" s="1"/>
  <c r="AR37" i="4"/>
  <c r="BI37" i="4" s="1"/>
  <c r="AO1163" i="4"/>
  <c r="AQ1163" i="4" s="1"/>
  <c r="AR1163" i="4" s="1"/>
  <c r="BI1163" i="4" s="1"/>
  <c r="AR964" i="4"/>
  <c r="AR1259" i="4"/>
  <c r="AR512" i="4"/>
  <c r="BI512" i="4" s="1"/>
  <c r="AO1410" i="4"/>
  <c r="AQ1410" i="4" s="1"/>
  <c r="AR1410" i="4" s="1"/>
  <c r="BI1410" i="4" s="1"/>
  <c r="AO1171" i="4"/>
  <c r="AQ1171" i="4" s="1"/>
  <c r="AR1171" i="4" s="1"/>
  <c r="BI1171" i="4" s="1"/>
  <c r="AO1168" i="4"/>
  <c r="AQ1168" i="4" s="1"/>
  <c r="AR1168" i="4" s="1"/>
  <c r="BI1168" i="4" s="1"/>
  <c r="AO1394" i="4"/>
  <c r="AQ1394" i="4" s="1"/>
  <c r="AR1394" i="4" s="1"/>
  <c r="BI1394" i="4" s="1"/>
  <c r="BI985" i="4"/>
  <c r="BB270" i="4"/>
  <c r="BD270" i="4" s="1"/>
  <c r="BB318" i="4"/>
  <c r="BD318" i="4" s="1"/>
  <c r="BB721" i="4"/>
  <c r="BD721" i="4" s="1"/>
  <c r="BE721" i="4" s="1"/>
  <c r="BF721" i="4" s="1"/>
  <c r="BB616" i="4"/>
  <c r="BD616" i="4" s="1"/>
  <c r="BH616" i="4" s="1"/>
  <c r="BF764" i="4"/>
  <c r="AR1452" i="4"/>
  <c r="BI1452" i="4" s="1"/>
  <c r="BI1058" i="4"/>
  <c r="AR785" i="4"/>
  <c r="BI785" i="4" s="1"/>
  <c r="BI44" i="4"/>
  <c r="AR987" i="4"/>
  <c r="BI987" i="4" s="1"/>
  <c r="BI694" i="4"/>
  <c r="BI598" i="4"/>
  <c r="BI674" i="4"/>
  <c r="AO206" i="4"/>
  <c r="AQ206" i="4" s="1"/>
  <c r="AR206" i="4" s="1"/>
  <c r="BI206" i="4" s="1"/>
  <c r="BI1118" i="4"/>
  <c r="AO1430" i="4"/>
  <c r="AQ1430" i="4" s="1"/>
  <c r="AR1430" i="4" s="1"/>
  <c r="BI1430" i="4" s="1"/>
  <c r="BI1436" i="4"/>
  <c r="AO977" i="4"/>
  <c r="AQ977" i="4" s="1"/>
  <c r="AR977" i="4" s="1"/>
  <c r="BI977" i="4" s="1"/>
  <c r="BF302" i="4"/>
  <c r="BB291" i="4"/>
  <c r="BD291" i="4" s="1"/>
  <c r="BB463" i="4"/>
  <c r="BD463" i="4" s="1"/>
  <c r="BH463" i="4" s="1"/>
  <c r="BB771" i="4"/>
  <c r="BD771" i="4" s="1"/>
  <c r="BB407" i="4"/>
  <c r="BD407" i="4" s="1"/>
  <c r="BH407" i="4" s="1"/>
  <c r="BI1092" i="4"/>
  <c r="AR1352" i="4"/>
  <c r="BI1352" i="4" s="1"/>
  <c r="BI1382" i="4"/>
  <c r="AR1160" i="4"/>
  <c r="BI1160" i="4" s="1"/>
  <c r="AO1347" i="4"/>
  <c r="AQ1347" i="4" s="1"/>
  <c r="AR1347" i="4" s="1"/>
  <c r="BI1347" i="4" s="1"/>
  <c r="BJ234" i="4"/>
  <c r="AR1091" i="4"/>
  <c r="BI1091" i="4" s="1"/>
  <c r="BB1052" i="4"/>
  <c r="BD1052" i="4" s="1"/>
  <c r="BE1052" i="4" s="1"/>
  <c r="BF1052" i="4" s="1"/>
  <c r="AO273" i="4"/>
  <c r="AQ273" i="4" s="1"/>
  <c r="AR273" i="4" s="1"/>
  <c r="BI273" i="4" s="1"/>
  <c r="BJ1063" i="4"/>
  <c r="AR90" i="4"/>
  <c r="AR1385" i="4"/>
  <c r="BB286" i="4"/>
  <c r="BD286" i="4" s="1"/>
  <c r="BI166" i="4"/>
  <c r="BF704" i="4"/>
  <c r="BB728" i="4"/>
  <c r="BD728" i="4" s="1"/>
  <c r="BE728" i="4" s="1"/>
  <c r="BF728" i="4" s="1"/>
  <c r="BI1238" i="4"/>
  <c r="AR1226" i="4"/>
  <c r="BI1226" i="4" s="1"/>
  <c r="BI218" i="4"/>
  <c r="BB1381" i="4"/>
  <c r="BD1381" i="4" s="1"/>
  <c r="BH1381" i="4" s="1"/>
  <c r="BB1023" i="4"/>
  <c r="BD1023" i="4" s="1"/>
  <c r="BH1023" i="4" s="1"/>
  <c r="BB630" i="4"/>
  <c r="BD630" i="4" s="1"/>
  <c r="BE630" i="4" s="1"/>
  <c r="BF630" i="4" s="1"/>
  <c r="BI1044" i="4"/>
  <c r="BE378" i="4"/>
  <c r="BF378" i="4" s="1"/>
  <c r="BE661" i="4"/>
  <c r="BF661" i="4" s="1"/>
  <c r="BH422" i="4"/>
  <c r="BE422" i="4"/>
  <c r="BF422" i="4" s="1"/>
  <c r="BH524" i="4"/>
  <c r="BE524" i="4"/>
  <c r="BF524" i="4" s="1"/>
  <c r="BH910" i="4"/>
  <c r="BE910" i="4"/>
  <c r="BF910" i="4" s="1"/>
  <c r="BH712" i="4"/>
  <c r="BE712" i="4"/>
  <c r="BF712" i="4" s="1"/>
  <c r="BH1073" i="4"/>
  <c r="BE1073" i="4"/>
  <c r="BF1073" i="4" s="1"/>
  <c r="BE927" i="4"/>
  <c r="BF927" i="4" s="1"/>
  <c r="BH927" i="4"/>
  <c r="BE342" i="4"/>
  <c r="BF342" i="4" s="1"/>
  <c r="BH342" i="4"/>
  <c r="BH619" i="4"/>
  <c r="BE619" i="4"/>
  <c r="BH380" i="4"/>
  <c r="BE380" i="4"/>
  <c r="BH397" i="4"/>
  <c r="BE397" i="4"/>
  <c r="BF397" i="4" s="1"/>
  <c r="BH683" i="4"/>
  <c r="BE1124" i="4"/>
  <c r="BF1124" i="4" s="1"/>
  <c r="BH1124" i="4"/>
  <c r="BE1236" i="4"/>
  <c r="BF1236" i="4" s="1"/>
  <c r="BH1236" i="4"/>
  <c r="BH553" i="4"/>
  <c r="BE553" i="4"/>
  <c r="BF553" i="4" s="1"/>
  <c r="BH519" i="4"/>
  <c r="BE519" i="4"/>
  <c r="BF519" i="4" s="1"/>
  <c r="BH475" i="4"/>
  <c r="BE475" i="4"/>
  <c r="BF475" i="4" s="1"/>
  <c r="BI471" i="4"/>
  <c r="BH1219" i="4"/>
  <c r="BE1219" i="4"/>
  <c r="BF1219" i="4" s="1"/>
  <c r="BE1374" i="4"/>
  <c r="BF1374" i="4" s="1"/>
  <c r="BH1374" i="4"/>
  <c r="BF554" i="4"/>
  <c r="BI1266" i="4"/>
  <c r="AO1355" i="4"/>
  <c r="AQ1355" i="4" s="1"/>
  <c r="AR1355" i="4" s="1"/>
  <c r="BI1355" i="4" s="1"/>
  <c r="AR1402" i="4"/>
  <c r="BI1402" i="4" s="1"/>
  <c r="BE106" i="4"/>
  <c r="BF106" i="4" s="1"/>
  <c r="BH106" i="4"/>
  <c r="BI1386" i="4"/>
  <c r="BH713" i="4"/>
  <c r="BE713" i="4"/>
  <c r="BE628" i="4"/>
  <c r="BF628" i="4" s="1"/>
  <c r="BH628" i="4"/>
  <c r="BE348" i="4"/>
  <c r="BF348" i="4" s="1"/>
  <c r="BH348" i="4"/>
  <c r="BH257" i="4"/>
  <c r="BE257" i="4"/>
  <c r="BF257" i="4" s="1"/>
  <c r="BE703" i="4"/>
  <c r="BF703" i="4" s="1"/>
  <c r="BH703" i="4"/>
  <c r="BH1251" i="4"/>
  <c r="BE1251" i="4"/>
  <c r="BF1251" i="4" s="1"/>
  <c r="BH1185" i="4"/>
  <c r="BE1185" i="4"/>
  <c r="BF1185" i="4" s="1"/>
  <c r="BG1185" i="4" s="1"/>
  <c r="BJ1185" i="4" s="1"/>
  <c r="BI570" i="4"/>
  <c r="AR1350" i="4"/>
  <c r="BI1350" i="4" s="1"/>
  <c r="BI1349" i="4"/>
  <c r="BB1270" i="4"/>
  <c r="BD1270" i="4" s="1"/>
  <c r="AO1312" i="4"/>
  <c r="AQ1312" i="4" s="1"/>
  <c r="AR1312" i="4" s="1"/>
  <c r="BI1312" i="4" s="1"/>
  <c r="AR976" i="4"/>
  <c r="BI976" i="4" s="1"/>
  <c r="BJ1314" i="4"/>
  <c r="BJ318" i="4"/>
  <c r="AR1220" i="4"/>
  <c r="BI1220" i="4" s="1"/>
  <c r="AR548" i="4"/>
  <c r="BI548" i="4" s="1"/>
  <c r="BI603" i="4"/>
  <c r="BI1203" i="4"/>
  <c r="BJ1075" i="4"/>
  <c r="BI1143" i="4"/>
  <c r="AR551" i="4"/>
  <c r="BI551" i="4" s="1"/>
  <c r="AO1004" i="4"/>
  <c r="AQ1004" i="4" s="1"/>
  <c r="AR1004" i="4" s="1"/>
  <c r="BI1004" i="4" s="1"/>
  <c r="AR1053" i="4"/>
  <c r="BI1053" i="4" s="1"/>
  <c r="BB341" i="4"/>
  <c r="BD341" i="4" s="1"/>
  <c r="BB1265" i="4"/>
  <c r="BD1265" i="4" s="1"/>
  <c r="BB431" i="4"/>
  <c r="BD431" i="4" s="1"/>
  <c r="BH431" i="4" s="1"/>
  <c r="BB1371" i="4"/>
  <c r="BD1371" i="4" s="1"/>
  <c r="BH1371" i="4" s="1"/>
  <c r="AR173" i="4"/>
  <c r="BI173" i="4" s="1"/>
  <c r="AR605" i="4"/>
  <c r="BI605" i="4" s="1"/>
  <c r="BI875" i="4"/>
  <c r="BI1235" i="4"/>
  <c r="BJ764" i="4"/>
  <c r="AR619" i="4"/>
  <c r="BI619" i="4" s="1"/>
  <c r="BI1161" i="4"/>
  <c r="BI1211" i="4"/>
  <c r="BI896" i="4"/>
  <c r="BB659" i="4"/>
  <c r="BD659" i="4" s="1"/>
  <c r="BH659" i="4" s="1"/>
  <c r="BB559" i="4"/>
  <c r="BD559" i="4" s="1"/>
  <c r="BH559" i="4" s="1"/>
  <c r="BB197" i="4"/>
  <c r="BD197" i="4" s="1"/>
  <c r="BE197" i="4" s="1"/>
  <c r="BF197" i="4" s="1"/>
  <c r="BB829" i="4"/>
  <c r="BD829" i="4" s="1"/>
  <c r="BE829" i="4" s="1"/>
  <c r="BF829" i="4" s="1"/>
  <c r="BB1129" i="4"/>
  <c r="BD1129" i="4" s="1"/>
  <c r="BE1129" i="4" s="1"/>
  <c r="BF1129" i="4" s="1"/>
  <c r="AR367" i="4"/>
  <c r="BI367" i="4" s="1"/>
  <c r="BJ1391" i="4"/>
  <c r="BI431" i="4"/>
  <c r="BJ1211" i="4"/>
  <c r="BB218" i="4"/>
  <c r="BD218" i="4" s="1"/>
  <c r="BE218" i="4" s="1"/>
  <c r="BF218" i="4" s="1"/>
  <c r="BB896" i="4"/>
  <c r="BD896" i="4" s="1"/>
  <c r="BH896" i="4" s="1"/>
  <c r="BB29" i="4"/>
  <c r="BD29" i="4" s="1"/>
  <c r="BB1141" i="4"/>
  <c r="BD1141" i="4" s="1"/>
  <c r="BE1141" i="4" s="1"/>
  <c r="BF1141" i="4" s="1"/>
  <c r="BI1082" i="4"/>
  <c r="BB346" i="4"/>
  <c r="BD346" i="4" s="1"/>
  <c r="BH346" i="4" s="1"/>
  <c r="BI1331" i="4"/>
  <c r="BB500" i="4"/>
  <c r="BD500" i="4" s="1"/>
  <c r="BE500" i="4" s="1"/>
  <c r="BF500" i="4" s="1"/>
  <c r="BF1266" i="4"/>
  <c r="BH283" i="4"/>
  <c r="BE283" i="4"/>
  <c r="BF283" i="4" s="1"/>
  <c r="BH608" i="4"/>
  <c r="BE608" i="4"/>
  <c r="BF608" i="4" s="1"/>
  <c r="BE311" i="4"/>
  <c r="BF311" i="4" s="1"/>
  <c r="BH311" i="4"/>
  <c r="BH597" i="4"/>
  <c r="BE597" i="4"/>
  <c r="BF597" i="4" s="1"/>
  <c r="BE827" i="4"/>
  <c r="BF827" i="4" s="1"/>
  <c r="BH827" i="4"/>
  <c r="BE436" i="4"/>
  <c r="BF436" i="4" s="1"/>
  <c r="BH436" i="4"/>
  <c r="BH321" i="4"/>
  <c r="BE321" i="4"/>
  <c r="BH656" i="4"/>
  <c r="BE656" i="4"/>
  <c r="BF656" i="4" s="1"/>
  <c r="BH662" i="4"/>
  <c r="BE662" i="4"/>
  <c r="BF662" i="4" s="1"/>
  <c r="BE563" i="4"/>
  <c r="BF563" i="4" s="1"/>
  <c r="BH563" i="4"/>
  <c r="BE761" i="4"/>
  <c r="BF761" i="4" s="1"/>
  <c r="BH761" i="4"/>
  <c r="BE479" i="4"/>
  <c r="BF479" i="4" s="1"/>
  <c r="BH479" i="4"/>
  <c r="BE567" i="4"/>
  <c r="BF567" i="4" s="1"/>
  <c r="BH567" i="4"/>
  <c r="BE725" i="4"/>
  <c r="BF725" i="4" s="1"/>
  <c r="BH725" i="4"/>
  <c r="BE324" i="4"/>
  <c r="BF324" i="4" s="1"/>
  <c r="BH324" i="4"/>
  <c r="BH117" i="4"/>
  <c r="BE117" i="4"/>
  <c r="BF117" i="4" s="1"/>
  <c r="BE326" i="4"/>
  <c r="BF326" i="4" s="1"/>
  <c r="BH326" i="4"/>
  <c r="BH1180" i="4"/>
  <c r="BE1180" i="4"/>
  <c r="BF1180" i="4" s="1"/>
  <c r="BH327" i="4"/>
  <c r="BE327" i="4"/>
  <c r="BF327" i="4" s="1"/>
  <c r="BH932" i="4"/>
  <c r="BE932" i="4"/>
  <c r="BF932" i="4" s="1"/>
  <c r="BH1387" i="4"/>
  <c r="BE1387" i="4"/>
  <c r="BF1387" i="4" s="1"/>
  <c r="BG1387" i="4" s="1"/>
  <c r="BJ1387" i="4" s="1"/>
  <c r="BE1076" i="4"/>
  <c r="BF1076" i="4" s="1"/>
  <c r="BH1076" i="4"/>
  <c r="BH948" i="4"/>
  <c r="BE948" i="4"/>
  <c r="BF948" i="4" s="1"/>
  <c r="AO1443" i="4"/>
  <c r="AQ1443" i="4" s="1"/>
  <c r="AR1443" i="4" s="1"/>
  <c r="BI1443" i="4" s="1"/>
  <c r="AO1441" i="4"/>
  <c r="AQ1441" i="4" s="1"/>
  <c r="AR1441" i="4" s="1"/>
  <c r="BI1441" i="4" s="1"/>
  <c r="AO1345" i="4"/>
  <c r="AQ1345" i="4" s="1"/>
  <c r="AR1345" i="4" s="1"/>
  <c r="BI1345" i="4" s="1"/>
  <c r="AO1225" i="4"/>
  <c r="AQ1225" i="4" s="1"/>
  <c r="AR1225" i="4" s="1"/>
  <c r="AO1400" i="4"/>
  <c r="AQ1400" i="4" s="1"/>
  <c r="AR1400" i="4" s="1"/>
  <c r="BI1400" i="4" s="1"/>
  <c r="BI202" i="4"/>
  <c r="BE228" i="4"/>
  <c r="BH228" i="4"/>
  <c r="BE1105" i="4"/>
  <c r="BF1105" i="4" s="1"/>
  <c r="BH1105" i="4"/>
  <c r="BH633" i="4"/>
  <c r="BE633" i="4"/>
  <c r="BF633" i="4" s="1"/>
  <c r="BE526" i="4"/>
  <c r="BF526" i="4" s="1"/>
  <c r="BH526" i="4"/>
  <c r="BE1069" i="4"/>
  <c r="BF1069" i="4" s="1"/>
  <c r="BH1069" i="4"/>
  <c r="BH1272" i="4"/>
  <c r="BE1272" i="4"/>
  <c r="BH254" i="4"/>
  <c r="BE254" i="4"/>
  <c r="BF254" i="4" s="1"/>
  <c r="BE141" i="4"/>
  <c r="BF141" i="4" s="1"/>
  <c r="BH141" i="4"/>
  <c r="BE1170" i="4"/>
  <c r="BF1170" i="4" s="1"/>
  <c r="BH1170" i="4"/>
  <c r="BE1285" i="4"/>
  <c r="BF1285" i="4" s="1"/>
  <c r="BH1285" i="4"/>
  <c r="BH1302" i="4"/>
  <c r="BE1302" i="4"/>
  <c r="BF1302" i="4" s="1"/>
  <c r="BE357" i="4"/>
  <c r="BF357" i="4" s="1"/>
  <c r="BH1109" i="4"/>
  <c r="BE1109" i="4"/>
  <c r="BF1109" i="4" s="1"/>
  <c r="BG1109" i="4" s="1"/>
  <c r="BJ1109" i="4" s="1"/>
  <c r="BE740" i="4"/>
  <c r="BF740" i="4" s="1"/>
  <c r="BG740" i="4" s="1"/>
  <c r="BJ740" i="4" s="1"/>
  <c r="BH740" i="4"/>
  <c r="BE225" i="4"/>
  <c r="BF225" i="4" s="1"/>
  <c r="BG225" i="4" s="1"/>
  <c r="BJ225" i="4" s="1"/>
  <c r="BH225" i="4"/>
  <c r="BH1130" i="4"/>
  <c r="BE1130" i="4"/>
  <c r="BF1130" i="4" s="1"/>
  <c r="BE136" i="4"/>
  <c r="BF136" i="4" s="1"/>
  <c r="BH136" i="4"/>
  <c r="BH525" i="4"/>
  <c r="BE525" i="4"/>
  <c r="BF525" i="4" s="1"/>
  <c r="BE1192" i="4"/>
  <c r="BF1192" i="4" s="1"/>
  <c r="BH1192" i="4"/>
  <c r="BE872" i="4"/>
  <c r="BF872" i="4" s="1"/>
  <c r="BH872" i="4"/>
  <c r="BH273" i="4"/>
  <c r="BE273" i="4"/>
  <c r="BF273" i="4" s="1"/>
  <c r="BE1014" i="4"/>
  <c r="BF1014" i="4" s="1"/>
  <c r="BG1014" i="4" s="1"/>
  <c r="BJ1014" i="4" s="1"/>
  <c r="BH1014" i="4"/>
  <c r="BE133" i="4"/>
  <c r="BF133" i="4" s="1"/>
  <c r="BG133" i="4" s="1"/>
  <c r="BJ133" i="4" s="1"/>
  <c r="BH133" i="4"/>
  <c r="BH778" i="4"/>
  <c r="BE778" i="4"/>
  <c r="BF778" i="4" s="1"/>
  <c r="BG778" i="4" s="1"/>
  <c r="BJ778" i="4" s="1"/>
  <c r="BE1022" i="4"/>
  <c r="BF1022" i="4" s="1"/>
  <c r="BH1022" i="4"/>
  <c r="BH708" i="4"/>
  <c r="BE708" i="4"/>
  <c r="BF708" i="4" s="1"/>
  <c r="BE314" i="4"/>
  <c r="BH314" i="4"/>
  <c r="BE1171" i="4"/>
  <c r="BF1171" i="4" s="1"/>
  <c r="BH1171" i="4"/>
  <c r="BE186" i="4"/>
  <c r="BF186" i="4" s="1"/>
  <c r="BH186" i="4"/>
  <c r="BE1062" i="4"/>
  <c r="BF1062" i="4" s="1"/>
  <c r="BG1062" i="4" s="1"/>
  <c r="BJ1062" i="4" s="1"/>
  <c r="BH1062" i="4"/>
  <c r="BE346" i="4"/>
  <c r="BF346" i="4" s="1"/>
  <c r="BH196" i="4"/>
  <c r="BE196" i="4"/>
  <c r="BH120" i="4"/>
  <c r="BE120" i="4"/>
  <c r="BF120" i="4" s="1"/>
  <c r="BG120" i="4" s="1"/>
  <c r="BJ120" i="4" s="1"/>
  <c r="BH587" i="4"/>
  <c r="BE587" i="4"/>
  <c r="BF587" i="4" s="1"/>
  <c r="BE1043" i="4"/>
  <c r="BF1043" i="4" s="1"/>
  <c r="BH1043" i="4"/>
  <c r="BE1068" i="4"/>
  <c r="BF1068" i="4" s="1"/>
  <c r="BH1068" i="4"/>
  <c r="BE1057" i="4"/>
  <c r="BF1057" i="4" s="1"/>
  <c r="BH1057" i="4"/>
  <c r="BE622" i="4"/>
  <c r="BF622" i="4" s="1"/>
  <c r="BH622" i="4"/>
  <c r="BH171" i="4"/>
  <c r="BE171" i="4"/>
  <c r="BF171" i="4" s="1"/>
  <c r="BH1132" i="4"/>
  <c r="BE1132" i="4"/>
  <c r="BF1132" i="4" s="1"/>
  <c r="BH798" i="4"/>
  <c r="BE798" i="4"/>
  <c r="BF798" i="4" s="1"/>
  <c r="AR706" i="4"/>
  <c r="AR205" i="4"/>
  <c r="BI205" i="4" s="1"/>
  <c r="BI769" i="4"/>
  <c r="BE345" i="4"/>
  <c r="BF345" i="4" s="1"/>
  <c r="BH345" i="4"/>
  <c r="BE177" i="4"/>
  <c r="BF177" i="4" s="1"/>
  <c r="BH177" i="4"/>
  <c r="BE1058" i="4"/>
  <c r="BF1058" i="4" s="1"/>
  <c r="BH1058" i="4"/>
  <c r="BE473" i="4"/>
  <c r="BF473" i="4" s="1"/>
  <c r="BH473" i="4"/>
  <c r="BH614" i="4"/>
  <c r="BE614" i="4"/>
  <c r="BE997" i="4"/>
  <c r="BF997" i="4" s="1"/>
  <c r="BG997" i="4" s="1"/>
  <c r="BJ997" i="4" s="1"/>
  <c r="BH997" i="4"/>
  <c r="BH1326" i="4"/>
  <c r="BE1326" i="4"/>
  <c r="BF1326" i="4" s="1"/>
  <c r="BG1326" i="4" s="1"/>
  <c r="BJ1326" i="4" s="1"/>
  <c r="BH1419" i="4"/>
  <c r="BE1419" i="4"/>
  <c r="BF1419" i="4" s="1"/>
  <c r="BG1419" i="4" s="1"/>
  <c r="BJ1419" i="4" s="1"/>
  <c r="BH1410" i="4"/>
  <c r="BE1410" i="4"/>
  <c r="BH1094" i="4"/>
  <c r="BE1094" i="4"/>
  <c r="BF1094" i="4" s="1"/>
  <c r="BH405" i="4"/>
  <c r="BE405" i="4"/>
  <c r="BF405" i="4" s="1"/>
  <c r="BH1108" i="4"/>
  <c r="BH1024" i="4"/>
  <c r="BE1024" i="4"/>
  <c r="BF1024" i="4" s="1"/>
  <c r="BE940" i="4"/>
  <c r="BH940" i="4"/>
  <c r="BE296" i="4"/>
  <c r="BF296" i="4" s="1"/>
  <c r="BH296" i="4"/>
  <c r="BE1155" i="4"/>
  <c r="BH1155" i="4"/>
  <c r="BH521" i="4"/>
  <c r="BH444" i="4"/>
  <c r="BE1296" i="4"/>
  <c r="BF1296" i="4" s="1"/>
  <c r="BH1296" i="4"/>
  <c r="BH1173" i="4"/>
  <c r="BE1173" i="4"/>
  <c r="BF1173" i="4" s="1"/>
  <c r="BH499" i="4"/>
  <c r="BE499" i="4"/>
  <c r="BF499" i="4" s="1"/>
  <c r="BE1181" i="4"/>
  <c r="BF1181" i="4" s="1"/>
  <c r="BH1181" i="4"/>
  <c r="BH5" i="4"/>
  <c r="BE5" i="4"/>
  <c r="BF5" i="4" s="1"/>
  <c r="BI815" i="4"/>
  <c r="BF1389" i="4"/>
  <c r="BF619" i="4"/>
  <c r="BI3" i="4"/>
  <c r="AR737" i="4"/>
  <c r="BI737" i="4" s="1"/>
  <c r="AO719" i="4"/>
  <c r="AQ719" i="4" s="1"/>
  <c r="AR719" i="4" s="1"/>
  <c r="BI719" i="4" s="1"/>
  <c r="AO497" i="4"/>
  <c r="AQ497" i="4" s="1"/>
  <c r="AR497" i="4" s="1"/>
  <c r="BI497" i="4" s="1"/>
  <c r="BI1416" i="4"/>
  <c r="AO1146" i="4"/>
  <c r="AQ1146" i="4" s="1"/>
  <c r="AO1328" i="4"/>
  <c r="AQ1328" i="4" s="1"/>
  <c r="AO1282" i="4"/>
  <c r="AQ1282" i="4" s="1"/>
  <c r="AR1282" i="4" s="1"/>
  <c r="BI1282" i="4" s="1"/>
  <c r="BB1204" i="4"/>
  <c r="BD1204" i="4" s="1"/>
  <c r="BH1204" i="4" s="1"/>
  <c r="AR1188" i="4"/>
  <c r="BI1188" i="4" s="1"/>
  <c r="AR848" i="4"/>
  <c r="BI848" i="4" s="1"/>
  <c r="BF1410" i="4"/>
  <c r="BG1410" i="4" s="1"/>
  <c r="BJ1410" i="4" s="1"/>
  <c r="BI1224" i="4"/>
  <c r="AO967" i="4"/>
  <c r="AQ967" i="4" s="1"/>
  <c r="AR967" i="4" s="1"/>
  <c r="BI967" i="4" s="1"/>
  <c r="BB1380" i="4"/>
  <c r="BD1380" i="4" s="1"/>
  <c r="BH1380" i="4" s="1"/>
  <c r="BF288" i="4"/>
  <c r="BE417" i="4"/>
  <c r="BF417" i="4" s="1"/>
  <c r="BG417" i="4" s="1"/>
  <c r="BJ417" i="4" s="1"/>
  <c r="BH417" i="4"/>
  <c r="BJ1076" i="4"/>
  <c r="BE1161" i="4"/>
  <c r="BF1161" i="4" s="1"/>
  <c r="BH1161" i="4"/>
  <c r="BE4" i="4"/>
  <c r="BF4" i="4" s="1"/>
  <c r="BH4" i="4"/>
  <c r="BH138" i="4"/>
  <c r="BE138" i="4"/>
  <c r="BF138" i="4" s="1"/>
  <c r="BE280" i="4"/>
  <c r="BF280" i="4" s="1"/>
  <c r="BH280" i="4"/>
  <c r="BH741" i="4"/>
  <c r="BE741" i="4"/>
  <c r="BF741" i="4" s="1"/>
  <c r="BE1002" i="4"/>
  <c r="BF1002" i="4" s="1"/>
  <c r="BG1002" i="4" s="1"/>
  <c r="BJ1002" i="4" s="1"/>
  <c r="BH1002" i="4"/>
  <c r="BH1329" i="4"/>
  <c r="BE1329" i="4"/>
  <c r="BF1329" i="4" s="1"/>
  <c r="BG1329" i="4" s="1"/>
  <c r="BJ1329" i="4" s="1"/>
  <c r="BH1147" i="4"/>
  <c r="BE1147" i="4"/>
  <c r="BF1147" i="4" s="1"/>
  <c r="BG1147" i="4" s="1"/>
  <c r="BJ1147" i="4" s="1"/>
  <c r="BE1015" i="4"/>
  <c r="BF1015" i="4" s="1"/>
  <c r="BG1015" i="4" s="1"/>
  <c r="BJ1015" i="4" s="1"/>
  <c r="BH1015" i="4"/>
  <c r="BE792" i="4"/>
  <c r="BH792" i="4"/>
  <c r="BH570" i="4"/>
  <c r="BE570" i="4"/>
  <c r="BH1351" i="4"/>
  <c r="BE1351" i="4"/>
  <c r="BF1351" i="4" s="1"/>
  <c r="BB1309" i="4"/>
  <c r="BD1309" i="4" s="1"/>
  <c r="BB1307" i="4"/>
  <c r="BD1307" i="4" s="1"/>
  <c r="BH123" i="4"/>
  <c r="BE123" i="4"/>
  <c r="BF123" i="4" s="1"/>
  <c r="BH920" i="4"/>
  <c r="BB992" i="4"/>
  <c r="BD992" i="4" s="1"/>
  <c r="BH70" i="4"/>
  <c r="BE70" i="4"/>
  <c r="BF70" i="4" s="1"/>
  <c r="BE825" i="4"/>
  <c r="BF825" i="4" s="1"/>
  <c r="BH825" i="4"/>
  <c r="BE1348" i="4"/>
  <c r="BF1348" i="4" s="1"/>
  <c r="BG1348" i="4" s="1"/>
  <c r="BJ1348" i="4" s="1"/>
  <c r="BH1348" i="4"/>
  <c r="BE1283" i="4"/>
  <c r="BF1283" i="4" s="1"/>
  <c r="BH1283" i="4"/>
  <c r="BE329" i="4"/>
  <c r="BF329" i="4" s="1"/>
  <c r="BH329" i="4"/>
  <c r="BE149" i="4"/>
  <c r="BF149" i="4" s="1"/>
  <c r="BH149" i="4"/>
  <c r="BE292" i="4"/>
  <c r="BF292" i="4" s="1"/>
  <c r="BH292" i="4"/>
  <c r="BH1032" i="4"/>
  <c r="BE1032" i="4"/>
  <c r="BF1151" i="4"/>
  <c r="BF770" i="4"/>
  <c r="BF966" i="4"/>
  <c r="BF946" i="4"/>
  <c r="BI132" i="4"/>
  <c r="BF289" i="4"/>
  <c r="AR239" i="4"/>
  <c r="BI239" i="4" s="1"/>
  <c r="BI1254" i="4"/>
  <c r="BI1448" i="4"/>
  <c r="BI1007" i="4"/>
  <c r="BJ1293" i="4"/>
  <c r="BE1190" i="4"/>
  <c r="BF1190" i="4" s="1"/>
  <c r="BG1190" i="4" s="1"/>
  <c r="BJ1190" i="4" s="1"/>
  <c r="BH1190" i="4"/>
  <c r="BJ1126" i="4"/>
  <c r="BH820" i="4"/>
  <c r="BE820" i="4"/>
  <c r="BF820" i="4" s="1"/>
  <c r="BH51" i="4"/>
  <c r="BE51" i="4"/>
  <c r="BF51" i="4" s="1"/>
  <c r="BH489" i="4"/>
  <c r="BE489" i="4"/>
  <c r="BF489" i="4" s="1"/>
  <c r="BE923" i="4"/>
  <c r="BF923" i="4" s="1"/>
  <c r="BH923" i="4"/>
  <c r="BE1195" i="4"/>
  <c r="BF1195" i="4" s="1"/>
  <c r="BH1195" i="4"/>
  <c r="BE1118" i="4"/>
  <c r="BF1118" i="4" s="1"/>
  <c r="BG1118" i="4" s="1"/>
  <c r="BJ1118" i="4" s="1"/>
  <c r="BH1118" i="4"/>
  <c r="BH1416" i="4"/>
  <c r="BE1416" i="4"/>
  <c r="BF1416" i="4" s="1"/>
  <c r="BG1416" i="4" s="1"/>
  <c r="BJ1416" i="4" s="1"/>
  <c r="BE1149" i="4"/>
  <c r="BF1149" i="4" s="1"/>
  <c r="BG1149" i="4" s="1"/>
  <c r="BJ1149" i="4" s="1"/>
  <c r="BH1149" i="4"/>
  <c r="BH1059" i="4"/>
  <c r="BE1059" i="4"/>
  <c r="BF1059" i="4" s="1"/>
  <c r="BG1059" i="4" s="1"/>
  <c r="BJ1059" i="4" s="1"/>
  <c r="BB675" i="4"/>
  <c r="BD675" i="4" s="1"/>
  <c r="BH455" i="4"/>
  <c r="BE455" i="4"/>
  <c r="BF455" i="4" s="1"/>
  <c r="BB1354" i="4"/>
  <c r="BD1354" i="4" s="1"/>
  <c r="BB1401" i="4"/>
  <c r="BD1401" i="4" s="1"/>
  <c r="BE1401" i="4" s="1"/>
  <c r="BF1401" i="4" s="1"/>
  <c r="BB421" i="4"/>
  <c r="BD421" i="4" s="1"/>
  <c r="BB734" i="4"/>
  <c r="BD734" i="4" s="1"/>
  <c r="BB17" i="4"/>
  <c r="BD17" i="4" s="1"/>
  <c r="BB34" i="4"/>
  <c r="BD34" i="4" s="1"/>
  <c r="BE34" i="4" s="1"/>
  <c r="BF34" i="4" s="1"/>
  <c r="BB870" i="4"/>
  <c r="BD870" i="4" s="1"/>
  <c r="BB883" i="4"/>
  <c r="BD883" i="4" s="1"/>
  <c r="BB744" i="4"/>
  <c r="BD744" i="4" s="1"/>
  <c r="BB575" i="4"/>
  <c r="BD575" i="4" s="1"/>
  <c r="BE745" i="4"/>
  <c r="BF745" i="4" s="1"/>
  <c r="BH745" i="4"/>
  <c r="BH358" i="4"/>
  <c r="BE358" i="4"/>
  <c r="BF358" i="4" s="1"/>
  <c r="BH510" i="4"/>
  <c r="BE510" i="4"/>
  <c r="BF510" i="4" s="1"/>
  <c r="BH16" i="4"/>
  <c r="BE16" i="4"/>
  <c r="BF16" i="4" s="1"/>
  <c r="BE80" i="4"/>
  <c r="BF80" i="4" s="1"/>
  <c r="BH80" i="4"/>
  <c r="BF3" i="4"/>
  <c r="BI1391" i="4"/>
  <c r="AR436" i="4"/>
  <c r="BF228" i="4"/>
  <c r="BG228" i="4" s="1"/>
  <c r="BJ228" i="4" s="1"/>
  <c r="AR680" i="4"/>
  <c r="BI680" i="4" s="1"/>
  <c r="AR919" i="4"/>
  <c r="BI919" i="4" s="1"/>
  <c r="BI383" i="4"/>
  <c r="BI85" i="4"/>
  <c r="BE1091" i="4"/>
  <c r="BF1091" i="4" s="1"/>
  <c r="BH1091" i="4"/>
  <c r="BE268" i="4"/>
  <c r="BF268" i="4" s="1"/>
  <c r="BH268" i="4"/>
  <c r="BH866" i="4"/>
  <c r="BE866" i="4"/>
  <c r="BF866" i="4" s="1"/>
  <c r="BH103" i="4"/>
  <c r="BE103" i="4"/>
  <c r="BF103" i="4" s="1"/>
  <c r="BE1128" i="4"/>
  <c r="BH1128" i="4"/>
  <c r="BH27" i="4"/>
  <c r="BE27" i="4"/>
  <c r="BF27" i="4" s="1"/>
  <c r="BH382" i="4"/>
  <c r="BE382" i="4"/>
  <c r="BF382" i="4" s="1"/>
  <c r="BE1418" i="4"/>
  <c r="BF1418" i="4" s="1"/>
  <c r="BG1418" i="4" s="1"/>
  <c r="BJ1418" i="4" s="1"/>
  <c r="BH1418" i="4"/>
  <c r="BE906" i="4"/>
  <c r="BF906" i="4" s="1"/>
  <c r="BG906" i="4" s="1"/>
  <c r="BJ906" i="4" s="1"/>
  <c r="BH906" i="4"/>
  <c r="BH1232" i="4"/>
  <c r="BE1232" i="4"/>
  <c r="BF1232" i="4" s="1"/>
  <c r="BG1232" i="4" s="1"/>
  <c r="BJ1232" i="4" s="1"/>
  <c r="BB1020" i="4"/>
  <c r="BD1020" i="4" s="1"/>
  <c r="BE446" i="4"/>
  <c r="BF446" i="4" s="1"/>
  <c r="BH446" i="4"/>
  <c r="BE884" i="4"/>
  <c r="BF884" i="4" s="1"/>
  <c r="BH884" i="4"/>
  <c r="BH605" i="4"/>
  <c r="BE605" i="4"/>
  <c r="BF605" i="4" s="1"/>
  <c r="BB458" i="4"/>
  <c r="BD458" i="4" s="1"/>
  <c r="BB1400" i="4"/>
  <c r="BD1400" i="4" s="1"/>
  <c r="BE1400" i="4" s="1"/>
  <c r="BF1400" i="4" s="1"/>
  <c r="BH1092" i="4"/>
  <c r="BE1106" i="4"/>
  <c r="BF1106" i="4" s="1"/>
  <c r="BH1106" i="4"/>
  <c r="BB1364" i="4"/>
  <c r="BD1364" i="4" s="1"/>
  <c r="BB41" i="4"/>
  <c r="BD41" i="4" s="1"/>
  <c r="BE951" i="4"/>
  <c r="BF951" i="4" s="1"/>
  <c r="BB1223" i="4"/>
  <c r="BD1223" i="4" s="1"/>
  <c r="BE1023" i="4"/>
  <c r="BF1023" i="4" s="1"/>
  <c r="BB10" i="4"/>
  <c r="BD10" i="4" s="1"/>
  <c r="BB1294" i="4"/>
  <c r="BD1294" i="4" s="1"/>
  <c r="BB874" i="4"/>
  <c r="BD874" i="4" s="1"/>
  <c r="BH560" i="4"/>
  <c r="BE560" i="4"/>
  <c r="BF560" i="4" s="1"/>
  <c r="BB344" i="4"/>
  <c r="BD344" i="4" s="1"/>
  <c r="BE209" i="4"/>
  <c r="BF209" i="4" s="1"/>
  <c r="BH209" i="4"/>
  <c r="BE248" i="4"/>
  <c r="BF248" i="4" s="1"/>
  <c r="BH248" i="4"/>
  <c r="BE954" i="4"/>
  <c r="BF954" i="4" s="1"/>
  <c r="BH954" i="4"/>
  <c r="BE1267" i="4"/>
  <c r="BF1267" i="4" s="1"/>
  <c r="BH1267" i="4"/>
  <c r="BE681" i="4"/>
  <c r="BH681" i="4"/>
  <c r="BF715" i="4"/>
  <c r="BE811" i="4"/>
  <c r="BF811" i="4" s="1"/>
  <c r="BG811" i="4" s="1"/>
  <c r="BJ811" i="4" s="1"/>
  <c r="BH811" i="4"/>
  <c r="BH237" i="4"/>
  <c r="BE237" i="4"/>
  <c r="BF237" i="4" s="1"/>
  <c r="BH47" i="4"/>
  <c r="BE47" i="4"/>
  <c r="BF47" i="4" s="1"/>
  <c r="BH234" i="4"/>
  <c r="BE234" i="4"/>
  <c r="BF234" i="4" s="1"/>
  <c r="BE121" i="4"/>
  <c r="BF121" i="4" s="1"/>
  <c r="BH121" i="4"/>
  <c r="BH1083" i="4"/>
  <c r="BE1083" i="4"/>
  <c r="BF1083" i="4" s="1"/>
  <c r="BE476" i="4"/>
  <c r="BF476" i="4" s="1"/>
  <c r="BH476" i="4"/>
  <c r="BH557" i="4"/>
  <c r="BE557" i="4"/>
  <c r="BF557" i="4" s="1"/>
  <c r="BG557" i="4" s="1"/>
  <c r="BJ557" i="4" s="1"/>
  <c r="BE1277" i="4"/>
  <c r="BF1277" i="4" s="1"/>
  <c r="BG1277" i="4" s="1"/>
  <c r="BJ1277" i="4" s="1"/>
  <c r="BH1277" i="4"/>
  <c r="BH1435" i="4"/>
  <c r="BE1435" i="4"/>
  <c r="BF1435" i="4" s="1"/>
  <c r="BG1435" i="4" s="1"/>
  <c r="BJ1435" i="4" s="1"/>
  <c r="BE780" i="4"/>
  <c r="BF780" i="4" s="1"/>
  <c r="BH780" i="4"/>
  <c r="BE220" i="4"/>
  <c r="BF220" i="4" s="1"/>
  <c r="BG220" i="4" s="1"/>
  <c r="BJ220" i="4" s="1"/>
  <c r="BH220" i="4"/>
  <c r="BE128" i="4"/>
  <c r="BF128" i="4" s="1"/>
  <c r="BH128" i="4"/>
  <c r="BH1200" i="4"/>
  <c r="BE1200" i="4"/>
  <c r="BF1200" i="4" s="1"/>
  <c r="BE1260" i="4"/>
  <c r="BF1260" i="4" s="1"/>
  <c r="BG1260" i="4" s="1"/>
  <c r="BJ1260" i="4" s="1"/>
  <c r="BH1260" i="4"/>
  <c r="BE1362" i="4"/>
  <c r="BF1362" i="4" s="1"/>
  <c r="BG1362" i="4" s="1"/>
  <c r="BJ1362" i="4" s="1"/>
  <c r="BH1362" i="4"/>
  <c r="BH955" i="4"/>
  <c r="BE955" i="4"/>
  <c r="BF955" i="4" s="1"/>
  <c r="BE824" i="4"/>
  <c r="BH824" i="4"/>
  <c r="BE791" i="4"/>
  <c r="BF791" i="4" s="1"/>
  <c r="BH791" i="4"/>
  <c r="BH494" i="4"/>
  <c r="BE494" i="4"/>
  <c r="BF494" i="4" s="1"/>
  <c r="BH65" i="4"/>
  <c r="BE65" i="4"/>
  <c r="BF65" i="4" s="1"/>
  <c r="BH347" i="4"/>
  <c r="BE347" i="4"/>
  <c r="BF347" i="4" s="1"/>
  <c r="BE838" i="4"/>
  <c r="BF838" i="4" s="1"/>
  <c r="BH838" i="4"/>
  <c r="BH116" i="4"/>
  <c r="BE116" i="4"/>
  <c r="BH375" i="4"/>
  <c r="BE375" i="4"/>
  <c r="BF375" i="4" s="1"/>
  <c r="BE517" i="4"/>
  <c r="BH517" i="4"/>
  <c r="BE409" i="4"/>
  <c r="BF409" i="4" s="1"/>
  <c r="BH409" i="4"/>
  <c r="BE29" i="4"/>
  <c r="BF29" i="4" s="1"/>
  <c r="BH29" i="4"/>
  <c r="BE958" i="4"/>
  <c r="BF958" i="4" s="1"/>
  <c r="BH958" i="4"/>
  <c r="BE309" i="4"/>
  <c r="BF309" i="4" s="1"/>
  <c r="BH309" i="4"/>
  <c r="BH1245" i="4"/>
  <c r="BE1245" i="4"/>
  <c r="BF1245" i="4" s="1"/>
  <c r="BH796" i="4"/>
  <c r="BE796" i="4"/>
  <c r="BF796" i="4" s="1"/>
  <c r="BE795" i="4"/>
  <c r="BF795" i="4" s="1"/>
  <c r="BH795" i="4"/>
  <c r="BH1261" i="4"/>
  <c r="BE1261" i="4"/>
  <c r="BF1261" i="4" s="1"/>
  <c r="BG1261" i="4" s="1"/>
  <c r="BJ1261" i="4" s="1"/>
  <c r="BE144" i="4"/>
  <c r="BF144" i="4" s="1"/>
  <c r="BG144" i="4" s="1"/>
  <c r="BJ144" i="4" s="1"/>
  <c r="BH144" i="4"/>
  <c r="BH964" i="4"/>
  <c r="BE964" i="4"/>
  <c r="BF964" i="4" s="1"/>
  <c r="BH887" i="4"/>
  <c r="BE887" i="4"/>
  <c r="BF887" i="4" s="1"/>
  <c r="BE627" i="4"/>
  <c r="BF627" i="4" s="1"/>
  <c r="BH627" i="4"/>
  <c r="BH1457" i="4"/>
  <c r="BE1457" i="4"/>
  <c r="BF1457" i="4" s="1"/>
  <c r="BG1457" i="4" s="1"/>
  <c r="BJ1457" i="4" s="1"/>
  <c r="BE975" i="4"/>
  <c r="BF975" i="4" s="1"/>
  <c r="BH975" i="4"/>
  <c r="BI189" i="4"/>
  <c r="BI179" i="4"/>
  <c r="BI667" i="4"/>
  <c r="BB649" i="4"/>
  <c r="BD649" i="4" s="1"/>
  <c r="BE649" i="4" s="1"/>
  <c r="BF649" i="4" s="1"/>
  <c r="BB451" i="4"/>
  <c r="BD451" i="4" s="1"/>
  <c r="BH451" i="4" s="1"/>
  <c r="BI67" i="4"/>
  <c r="BI604" i="4"/>
  <c r="AR903" i="4"/>
  <c r="BI903" i="4" s="1"/>
  <c r="BI1281" i="4"/>
  <c r="BE286" i="4"/>
  <c r="BF286" i="4" s="1"/>
  <c r="BH286" i="4"/>
  <c r="BH746" i="4"/>
  <c r="BE746" i="4"/>
  <c r="BF746" i="4" s="1"/>
  <c r="BE1104" i="4"/>
  <c r="BH1104" i="4"/>
  <c r="BH261" i="4"/>
  <c r="BE261" i="4"/>
  <c r="BF261" i="4" s="1"/>
  <c r="BH183" i="4"/>
  <c r="BE183" i="4"/>
  <c r="BF183" i="4" s="1"/>
  <c r="BE200" i="4"/>
  <c r="BF200" i="4" s="1"/>
  <c r="BH200" i="4"/>
  <c r="BE192" i="4"/>
  <c r="BF192" i="4" s="1"/>
  <c r="BH192" i="4"/>
  <c r="BH590" i="4"/>
  <c r="BE590" i="4"/>
  <c r="BF590" i="4" s="1"/>
  <c r="BE918" i="4"/>
  <c r="BF918" i="4" s="1"/>
  <c r="BH918" i="4"/>
  <c r="BI1084" i="4"/>
  <c r="BH31" i="4"/>
  <c r="BE31" i="4"/>
  <c r="BF31" i="4" s="1"/>
  <c r="BH56" i="4"/>
  <c r="BE56" i="4"/>
  <c r="BF56" i="4" s="1"/>
  <c r="BF315" i="4"/>
  <c r="BH32" i="4"/>
  <c r="BE32" i="4"/>
  <c r="BF32" i="4" s="1"/>
  <c r="BE1131" i="4"/>
  <c r="BF1131" i="4" s="1"/>
  <c r="BH1131" i="4"/>
  <c r="BI1206" i="4"/>
  <c r="BI1196" i="4"/>
  <c r="BF931" i="4"/>
  <c r="AR544" i="4"/>
  <c r="BI544" i="4" s="1"/>
  <c r="AR77" i="4"/>
  <c r="AR1109" i="4"/>
  <c r="BI1109" i="4" s="1"/>
  <c r="BJ1178" i="4"/>
  <c r="BI1403" i="4"/>
  <c r="BJ690" i="4"/>
  <c r="BI782" i="4"/>
  <c r="BI200" i="4"/>
  <c r="BI1021" i="4"/>
  <c r="BI349" i="4"/>
  <c r="BI748" i="4"/>
  <c r="BJ673" i="4"/>
  <c r="BE645" i="4"/>
  <c r="BF645" i="4" s="1"/>
  <c r="BH645" i="4"/>
  <c r="BJ406" i="4"/>
  <c r="BF406" i="4"/>
  <c r="BE1033" i="4"/>
  <c r="BF1033" i="4" s="1"/>
  <c r="BH1033" i="4"/>
  <c r="BE1456" i="4"/>
  <c r="BH1456" i="4"/>
  <c r="BH390" i="4"/>
  <c r="BE390" i="4"/>
  <c r="BF390" i="4" s="1"/>
  <c r="BE1044" i="4"/>
  <c r="BF1044" i="4" s="1"/>
  <c r="BH1044" i="4"/>
  <c r="BH360" i="4"/>
  <c r="BE360" i="4"/>
  <c r="BF360" i="4" s="1"/>
  <c r="BE438" i="4"/>
  <c r="BF438" i="4" s="1"/>
  <c r="BF769" i="4"/>
  <c r="BH1101" i="4"/>
  <c r="BE1101" i="4"/>
  <c r="BF1101" i="4" s="1"/>
  <c r="BF609" i="4"/>
  <c r="BE1114" i="4"/>
  <c r="BF1114" i="4" s="1"/>
  <c r="BH1114" i="4"/>
  <c r="BH799" i="4"/>
  <c r="BE799" i="4"/>
  <c r="BF799" i="4" s="1"/>
  <c r="BH1382" i="4"/>
  <c r="BE1382" i="4"/>
  <c r="BF1382" i="4" s="1"/>
  <c r="BI1446" i="4"/>
  <c r="BI730" i="4"/>
  <c r="BI840" i="4"/>
  <c r="BI1045" i="4"/>
  <c r="BE1240" i="4"/>
  <c r="BF1240" i="4" s="1"/>
  <c r="BH1240" i="4"/>
  <c r="BE963" i="4"/>
  <c r="BF963" i="4" s="1"/>
  <c r="BH963" i="4"/>
  <c r="BH783" i="4"/>
  <c r="BE783" i="4"/>
  <c r="BF783" i="4" s="1"/>
  <c r="BE59" i="4"/>
  <c r="BF59" i="4" s="1"/>
  <c r="BH59" i="4"/>
  <c r="BH950" i="4"/>
  <c r="BE950" i="4"/>
  <c r="BF950" i="4" s="1"/>
  <c r="BE794" i="4"/>
  <c r="BF794" i="4" s="1"/>
  <c r="BG794" i="4" s="1"/>
  <c r="BJ794" i="4" s="1"/>
  <c r="BH794" i="4"/>
  <c r="BE452" i="4"/>
  <c r="BF452" i="4" s="1"/>
  <c r="BH452" i="4"/>
  <c r="BH285" i="4"/>
  <c r="BE285" i="4"/>
  <c r="BE114" i="4"/>
  <c r="BF114" i="4" s="1"/>
  <c r="BH114" i="4"/>
  <c r="BH13" i="4"/>
  <c r="BE13" i="4"/>
  <c r="BF13" i="4" s="1"/>
  <c r="BH331" i="4"/>
  <c r="BE331" i="4"/>
  <c r="BF331" i="4" s="1"/>
  <c r="BH947" i="4"/>
  <c r="BE947" i="4"/>
  <c r="BF947" i="4" s="1"/>
  <c r="BH1339" i="4"/>
  <c r="BE1339" i="4"/>
  <c r="BF1339" i="4" s="1"/>
  <c r="BF853" i="4"/>
  <c r="BF836" i="4"/>
  <c r="AR1248" i="4"/>
  <c r="BI1248" i="4" s="1"/>
  <c r="AR1272" i="4"/>
  <c r="BI1272" i="4" s="1"/>
  <c r="AR1038" i="4"/>
  <c r="BI1038" i="4" s="1"/>
  <c r="AO1316" i="4"/>
  <c r="AQ1316" i="4" s="1"/>
  <c r="AR1316" i="4" s="1"/>
  <c r="BI1316" i="4" s="1"/>
  <c r="BI1164" i="4"/>
  <c r="AR191" i="4"/>
  <c r="BB68" i="4"/>
  <c r="BD68" i="4" s="1"/>
  <c r="BE68" i="4" s="1"/>
  <c r="BF68" i="4" s="1"/>
  <c r="BB317" i="4"/>
  <c r="BD317" i="4" s="1"/>
  <c r="BH317" i="4" s="1"/>
  <c r="BB206" i="4"/>
  <c r="BD206" i="4" s="1"/>
  <c r="BH206" i="4" s="1"/>
  <c r="BH1343" i="4"/>
  <c r="BI792" i="4"/>
  <c r="BJ881" i="4"/>
  <c r="BI517" i="4"/>
  <c r="AR460" i="4"/>
  <c r="BI460" i="4" s="1"/>
  <c r="BJ508" i="4"/>
  <c r="BF1104" i="4"/>
  <c r="BG1104" i="4" s="1"/>
  <c r="BJ1104" i="4" s="1"/>
  <c r="BI1456" i="4"/>
  <c r="BB934" i="4"/>
  <c r="BD934" i="4" s="1"/>
  <c r="BB555" i="4"/>
  <c r="BD555" i="4" s="1"/>
  <c r="BH555" i="4" s="1"/>
  <c r="BI989" i="4"/>
  <c r="BI1368" i="4"/>
  <c r="BI1133" i="4"/>
  <c r="BI1455" i="4"/>
  <c r="BE46" i="4"/>
  <c r="BF46" i="4" s="1"/>
  <c r="BH351" i="4"/>
  <c r="BE351" i="4"/>
  <c r="BF351" i="4" s="1"/>
  <c r="BJ314" i="4"/>
  <c r="BF314" i="4"/>
  <c r="BE122" i="4"/>
  <c r="BF122" i="4" s="1"/>
  <c r="BH122" i="4"/>
  <c r="BE310" i="4"/>
  <c r="BF310" i="4" s="1"/>
  <c r="BH310" i="4"/>
  <c r="BH1212" i="4"/>
  <c r="BE1212" i="4"/>
  <c r="BF1212" i="4" s="1"/>
  <c r="BH199" i="4"/>
  <c r="BE199" i="4"/>
  <c r="BH1216" i="4"/>
  <c r="BE1216" i="4"/>
  <c r="BF1216" i="4" s="1"/>
  <c r="BE63" i="4"/>
  <c r="BF63" i="4" s="1"/>
  <c r="BH63" i="4"/>
  <c r="BE895" i="4"/>
  <c r="BF895" i="4" s="1"/>
  <c r="BH895" i="4"/>
  <c r="BE89" i="4"/>
  <c r="BF89" i="4" s="1"/>
  <c r="BH89" i="4"/>
  <c r="BE782" i="4"/>
  <c r="BH782" i="4"/>
  <c r="BI1393" i="4"/>
  <c r="BF1084" i="4"/>
  <c r="BH1379" i="4"/>
  <c r="BE1379" i="4"/>
  <c r="BH1123" i="4"/>
  <c r="BE1123" i="4"/>
  <c r="BF1123" i="4" s="1"/>
  <c r="BE1182" i="4"/>
  <c r="BF1182" i="4" s="1"/>
  <c r="BH1182" i="4"/>
  <c r="BH1103" i="4"/>
  <c r="BE1103" i="4"/>
  <c r="BF1103" i="4" s="1"/>
  <c r="BG1103" i="4" s="1"/>
  <c r="BJ1103" i="4" s="1"/>
  <c r="BF188" i="4"/>
  <c r="BI1308" i="4"/>
  <c r="BE1443" i="4"/>
  <c r="BF1443" i="4" s="1"/>
  <c r="BG1443" i="4" s="1"/>
  <c r="BJ1443" i="4" s="1"/>
  <c r="BH1443" i="4"/>
  <c r="BI1213" i="4"/>
  <c r="BI889" i="4"/>
  <c r="BF1166" i="4"/>
  <c r="BE371" i="4"/>
  <c r="BF371" i="4" s="1"/>
  <c r="BG371" i="4" s="1"/>
  <c r="BJ371" i="4" s="1"/>
  <c r="BH371" i="4"/>
  <c r="BE1316" i="4"/>
  <c r="BF1316" i="4" s="1"/>
  <c r="BG1316" i="4" s="1"/>
  <c r="BJ1316" i="4" s="1"/>
  <c r="BH1316" i="4"/>
  <c r="BH1177" i="4"/>
  <c r="BE1177" i="4"/>
  <c r="BF1177" i="4" s="1"/>
  <c r="BG1177" i="4" s="1"/>
  <c r="BJ1177" i="4" s="1"/>
  <c r="BE287" i="4"/>
  <c r="BF287" i="4" s="1"/>
  <c r="BH287" i="4"/>
  <c r="BH147" i="4"/>
  <c r="BE147" i="4"/>
  <c r="BF147" i="4" s="1"/>
  <c r="BE995" i="4"/>
  <c r="BF995" i="4" s="1"/>
  <c r="BH995" i="4"/>
  <c r="BH1230" i="4"/>
  <c r="BE1230" i="4"/>
  <c r="BF1230" i="4" s="1"/>
  <c r="BH245" i="4"/>
  <c r="BE245" i="4"/>
  <c r="BF245" i="4" s="1"/>
  <c r="BE1445" i="4"/>
  <c r="BF1445" i="4" s="1"/>
  <c r="BG1445" i="4" s="1"/>
  <c r="BJ1445" i="4" s="1"/>
  <c r="BH1445" i="4"/>
  <c r="BE917" i="4"/>
  <c r="BF917" i="4" s="1"/>
  <c r="BH917" i="4"/>
  <c r="BH781" i="4"/>
  <c r="BE781" i="4"/>
  <c r="BF781" i="4" s="1"/>
  <c r="BE102" i="4"/>
  <c r="BF102" i="4" s="1"/>
  <c r="BH102" i="4"/>
  <c r="BH439" i="4"/>
  <c r="BE439" i="4"/>
  <c r="BF439" i="4" s="1"/>
  <c r="BE143" i="4"/>
  <c r="BF143" i="4" s="1"/>
  <c r="BH143" i="4"/>
  <c r="BE604" i="4"/>
  <c r="BF604" i="4" s="1"/>
  <c r="BH604" i="4"/>
  <c r="BE983" i="4"/>
  <c r="BF983" i="4" s="1"/>
  <c r="BH983" i="4"/>
  <c r="BE508" i="4"/>
  <c r="BF508" i="4" s="1"/>
  <c r="BH508" i="4"/>
  <c r="BH1459" i="4"/>
  <c r="BE1459" i="4"/>
  <c r="BF1459" i="4" s="1"/>
  <c r="BE195" i="4"/>
  <c r="BF195" i="4" s="1"/>
  <c r="BG195" i="4" s="1"/>
  <c r="BJ195" i="4" s="1"/>
  <c r="BH195" i="4"/>
  <c r="BH372" i="4"/>
  <c r="BE372" i="4"/>
  <c r="BF372" i="4" s="1"/>
  <c r="BG372" i="4" s="1"/>
  <c r="BJ372" i="4" s="1"/>
  <c r="BE495" i="4"/>
  <c r="BF495" i="4" s="1"/>
  <c r="BH495" i="4"/>
  <c r="BE886" i="4"/>
  <c r="BF886" i="4" s="1"/>
  <c r="BH886" i="4"/>
  <c r="BE755" i="4"/>
  <c r="BF755" i="4" s="1"/>
  <c r="BH755" i="4"/>
  <c r="BH1175" i="4"/>
  <c r="BE1175" i="4"/>
  <c r="BF1175" i="4" s="1"/>
  <c r="BG1175" i="4" s="1"/>
  <c r="BJ1175" i="4" s="1"/>
  <c r="BH1304" i="4"/>
  <c r="BE1304" i="4"/>
  <c r="BF1304" i="4" s="1"/>
  <c r="BE176" i="4"/>
  <c r="BF176" i="4" s="1"/>
  <c r="BH176" i="4"/>
  <c r="BE527" i="4"/>
  <c r="BF527" i="4" s="1"/>
  <c r="BH527" i="4"/>
  <c r="BH1431" i="4"/>
  <c r="BE1431" i="4"/>
  <c r="BF1431" i="4" s="1"/>
  <c r="BE1066" i="4"/>
  <c r="BF1066" i="4" s="1"/>
  <c r="BH1066" i="4"/>
  <c r="BE362" i="4"/>
  <c r="BF362" i="4" s="1"/>
  <c r="BG362" i="4" s="1"/>
  <c r="BJ362" i="4" s="1"/>
  <c r="BH362" i="4"/>
  <c r="BE1388" i="4"/>
  <c r="BF1388" i="4" s="1"/>
  <c r="BG1388" i="4" s="1"/>
  <c r="BJ1388" i="4" s="1"/>
  <c r="BH1388" i="4"/>
  <c r="BE1361" i="4"/>
  <c r="BF1361" i="4" s="1"/>
  <c r="BG1361" i="4" s="1"/>
  <c r="BJ1361" i="4" s="1"/>
  <c r="BH1361" i="4"/>
  <c r="BE252" i="4"/>
  <c r="BF252" i="4" s="1"/>
  <c r="BG252" i="4" s="1"/>
  <c r="BJ252" i="4" s="1"/>
  <c r="BH252" i="4"/>
  <c r="BE1346" i="4"/>
  <c r="BF1346" i="4" s="1"/>
  <c r="BG1346" i="4" s="1"/>
  <c r="BJ1346" i="4" s="1"/>
  <c r="BH1346" i="4"/>
  <c r="BH1088" i="4"/>
  <c r="BE1088" i="4"/>
  <c r="BF1088" i="4" s="1"/>
  <c r="BE960" i="4"/>
  <c r="BF960" i="4" s="1"/>
  <c r="BH960" i="4"/>
  <c r="BE515" i="4"/>
  <c r="BF515" i="4" s="1"/>
  <c r="BH515" i="4"/>
  <c r="BH185" i="4"/>
  <c r="BE227" i="4"/>
  <c r="BF227" i="4" s="1"/>
  <c r="BH227" i="4"/>
  <c r="BH111" i="4"/>
  <c r="BE111" i="4"/>
  <c r="BF111" i="4" s="1"/>
  <c r="BH369" i="4"/>
  <c r="BE369" i="4"/>
  <c r="BF369" i="4" s="1"/>
  <c r="BH981" i="4"/>
  <c r="BE981" i="4"/>
  <c r="BF981" i="4" s="1"/>
  <c r="BH845" i="4"/>
  <c r="BE845" i="4"/>
  <c r="BF845" i="4" s="1"/>
  <c r="BH423" i="4"/>
  <c r="BE423" i="4"/>
  <c r="BF423" i="4" s="1"/>
  <c r="BH1259" i="4"/>
  <c r="BE1259" i="4"/>
  <c r="BE61" i="4"/>
  <c r="BH61" i="4"/>
  <c r="BH669" i="4"/>
  <c r="BE669" i="4"/>
  <c r="BF669" i="4" s="1"/>
  <c r="BE971" i="4"/>
  <c r="BF971" i="4" s="1"/>
  <c r="BH971" i="4"/>
  <c r="BH763" i="4"/>
  <c r="BE763" i="4"/>
  <c r="BF763" i="4" s="1"/>
  <c r="BE1078" i="4"/>
  <c r="BF1078" i="4" s="1"/>
  <c r="BH1078" i="4"/>
  <c r="BH1210" i="4"/>
  <c r="BE1210" i="4"/>
  <c r="BF1210" i="4" s="1"/>
  <c r="BE999" i="4"/>
  <c r="BF999" i="4" s="1"/>
  <c r="BH999" i="4"/>
  <c r="BE1220" i="4"/>
  <c r="BF1220" i="4" s="1"/>
  <c r="BG1220" i="4" s="1"/>
  <c r="BJ1220" i="4" s="1"/>
  <c r="BH1220" i="4"/>
  <c r="BH1089" i="4"/>
  <c r="BE1089" i="4"/>
  <c r="BF1089" i="4" s="1"/>
  <c r="BG1089" i="4" s="1"/>
  <c r="BJ1089" i="4" s="1"/>
  <c r="BH1186" i="4"/>
  <c r="BE1186" i="4"/>
  <c r="BF1186" i="4" s="1"/>
  <c r="BG1186" i="4" s="1"/>
  <c r="BJ1186" i="4" s="1"/>
  <c r="BE982" i="4"/>
  <c r="BF982" i="4" s="1"/>
  <c r="BG982" i="4" s="1"/>
  <c r="BJ982" i="4" s="1"/>
  <c r="BH982" i="4"/>
  <c r="BE419" i="4"/>
  <c r="BF419" i="4" s="1"/>
  <c r="BH419" i="4"/>
  <c r="BE1432" i="4"/>
  <c r="BF1432" i="4" s="1"/>
  <c r="BG1432" i="4" s="1"/>
  <c r="BJ1432" i="4" s="1"/>
  <c r="BH1432" i="4"/>
  <c r="BE113" i="4"/>
  <c r="BF113" i="4" s="1"/>
  <c r="BE379" i="4"/>
  <c r="BF379" i="4" s="1"/>
  <c r="BH379" i="4"/>
  <c r="BE505" i="4"/>
  <c r="BF505" i="4" s="1"/>
  <c r="BH505" i="4"/>
  <c r="BH359" i="4"/>
  <c r="BE359" i="4"/>
  <c r="BF359" i="4" s="1"/>
  <c r="BH77" i="4"/>
  <c r="BE77" i="4"/>
  <c r="BF77" i="4" s="1"/>
  <c r="BE1434" i="4"/>
  <c r="BF1434" i="4" s="1"/>
  <c r="BH1434" i="4"/>
  <c r="BE437" i="4"/>
  <c r="BF437" i="4" s="1"/>
  <c r="BH437" i="4"/>
  <c r="BE1163" i="4"/>
  <c r="BF1163" i="4" s="1"/>
  <c r="BH1163" i="4"/>
  <c r="BH1376" i="4"/>
  <c r="BE1376" i="4"/>
  <c r="BF1376" i="4" s="1"/>
  <c r="BE977" i="4"/>
  <c r="BF977" i="4" s="1"/>
  <c r="BH977" i="4"/>
  <c r="BH352" i="4"/>
  <c r="BE352" i="4"/>
  <c r="BF352" i="4" s="1"/>
  <c r="BE472" i="4"/>
  <c r="BF472" i="4" s="1"/>
  <c r="BH472" i="4"/>
  <c r="BE803" i="4"/>
  <c r="BH803" i="4"/>
  <c r="BH1205" i="4"/>
  <c r="BE1205" i="4"/>
  <c r="BF1205" i="4" s="1"/>
  <c r="BH949" i="4"/>
  <c r="BE949" i="4"/>
  <c r="BF949" i="4" s="1"/>
  <c r="BH1427" i="4"/>
  <c r="BE1427" i="4"/>
  <c r="BI1043" i="4"/>
  <c r="BI706" i="4"/>
  <c r="BB157" i="4"/>
  <c r="BD157" i="4" s="1"/>
  <c r="BE157" i="4" s="1"/>
  <c r="BF157" i="4" s="1"/>
  <c r="BG157" i="4" s="1"/>
  <c r="BJ157" i="4" s="1"/>
  <c r="AR1234" i="4"/>
  <c r="BI1234" i="4" s="1"/>
  <c r="AR340" i="4"/>
  <c r="BI340" i="4" s="1"/>
  <c r="AR1155" i="4"/>
  <c r="AO1117" i="4"/>
  <c r="AQ1117" i="4" s="1"/>
  <c r="AR1117" i="4" s="1"/>
  <c r="BI1117" i="4" s="1"/>
  <c r="AO1420" i="4"/>
  <c r="AQ1420" i="4" s="1"/>
  <c r="BI1002" i="4"/>
  <c r="BB386" i="4"/>
  <c r="BD386" i="4" s="1"/>
  <c r="BE386" i="4" s="1"/>
  <c r="BF386" i="4" s="1"/>
  <c r="BI881" i="4"/>
  <c r="BI1459" i="4"/>
  <c r="BB221" i="4"/>
  <c r="BD221" i="4" s="1"/>
  <c r="BI374" i="4"/>
  <c r="BI5" i="4"/>
  <c r="BE1363" i="4"/>
  <c r="BF1363" i="4" s="1"/>
  <c r="BG1363" i="4" s="1"/>
  <c r="BJ1363" i="4" s="1"/>
  <c r="BH1363" i="4"/>
  <c r="BJ5" i="4"/>
  <c r="BE246" i="4"/>
  <c r="BF246" i="4" s="1"/>
  <c r="BH246" i="4"/>
  <c r="AO1096" i="4"/>
  <c r="AQ1096" i="4" s="1"/>
  <c r="AR1096" i="4" s="1"/>
  <c r="BI1096" i="4" s="1"/>
  <c r="BB607" i="4"/>
  <c r="BD607" i="4" s="1"/>
  <c r="BH410" i="4"/>
  <c r="BE410" i="4"/>
  <c r="BF410" i="4" s="1"/>
  <c r="BH889" i="4"/>
  <c r="BE889" i="4"/>
  <c r="BF889" i="4" s="1"/>
  <c r="BE130" i="4"/>
  <c r="BF130" i="4" s="1"/>
  <c r="BH130" i="4"/>
  <c r="BH677" i="4"/>
  <c r="BE677" i="4"/>
  <c r="BF677" i="4" s="1"/>
  <c r="BH542" i="4"/>
  <c r="BE542" i="4"/>
  <c r="BF542" i="4" s="1"/>
  <c r="BH512" i="4"/>
  <c r="BE512" i="4"/>
  <c r="BH94" i="4"/>
  <c r="BE94" i="4"/>
  <c r="BF94" i="4" s="1"/>
  <c r="BE1034" i="4"/>
  <c r="BF1034" i="4" s="1"/>
  <c r="BH1034" i="4"/>
  <c r="BE1213" i="4"/>
  <c r="BF1213" i="4" s="1"/>
  <c r="BH1213" i="4"/>
  <c r="BH1134" i="4"/>
  <c r="BE85" i="4"/>
  <c r="BF85" i="4" s="1"/>
  <c r="BH85" i="4"/>
  <c r="BE861" i="4"/>
  <c r="BF861" i="4" s="1"/>
  <c r="BH861" i="4"/>
  <c r="BE922" i="4"/>
  <c r="BF922" i="4" s="1"/>
  <c r="BH922" i="4"/>
  <c r="BH84" i="4"/>
  <c r="BE84" i="4"/>
  <c r="BF84" i="4" s="1"/>
  <c r="BH869" i="4"/>
  <c r="BE869" i="4"/>
  <c r="BF869" i="4" s="1"/>
  <c r="BH1453" i="4"/>
  <c r="BE1453" i="4"/>
  <c r="BF1453" i="4" s="1"/>
  <c r="BG1453" i="4" s="1"/>
  <c r="BJ1453" i="4" s="1"/>
  <c r="BF1102" i="4"/>
  <c r="BH1077" i="4"/>
  <c r="BE1077" i="4"/>
  <c r="BF1077" i="4" s="1"/>
  <c r="BH74" i="4"/>
  <c r="BE74" i="4"/>
  <c r="BF74" i="4" s="1"/>
  <c r="BE325" i="4"/>
  <c r="BF325" i="4" s="1"/>
  <c r="BH325" i="4"/>
  <c r="BH493" i="4"/>
  <c r="BE493" i="4"/>
  <c r="BF493" i="4" s="1"/>
  <c r="BI670" i="4"/>
  <c r="AR71" i="4"/>
  <c r="BI71" i="4" s="1"/>
  <c r="AR1106" i="4"/>
  <c r="BI1106" i="4" s="1"/>
  <c r="AR586" i="4"/>
  <c r="BI586" i="4" s="1"/>
  <c r="BI1261" i="4"/>
  <c r="BI945" i="4"/>
  <c r="BJ136" i="4"/>
  <c r="BI1321" i="4"/>
  <c r="BI773" i="4"/>
  <c r="BH368" i="4"/>
  <c r="BE368" i="4"/>
  <c r="BF368" i="4" s="1"/>
  <c r="BH217" i="4"/>
  <c r="BE217" i="4"/>
  <c r="BF217" i="4" s="1"/>
  <c r="BH898" i="4"/>
  <c r="BE1011" i="4"/>
  <c r="BF1011" i="4" s="1"/>
  <c r="BH1011" i="4"/>
  <c r="BH39" i="4"/>
  <c r="BE39" i="4"/>
  <c r="BF39" i="4" s="1"/>
  <c r="BH264" i="4"/>
  <c r="BE264" i="4"/>
  <c r="BF264" i="4" s="1"/>
  <c r="BE903" i="4"/>
  <c r="BF903" i="4" s="1"/>
  <c r="BH903" i="4"/>
  <c r="BE543" i="4"/>
  <c r="BF543" i="4" s="1"/>
  <c r="BH543" i="4"/>
  <c r="BH1311" i="4"/>
  <c r="BE1433" i="4"/>
  <c r="BF1433" i="4" s="1"/>
  <c r="BH1433" i="4"/>
  <c r="BH1244" i="4"/>
  <c r="BE1244" i="4"/>
  <c r="BF1244" i="4" s="1"/>
  <c r="BH1203" i="4"/>
  <c r="BE1203" i="4"/>
  <c r="BF1203" i="4" s="1"/>
  <c r="BE655" i="4"/>
  <c r="BF655" i="4" s="1"/>
  <c r="BH655" i="4"/>
  <c r="BE709" i="4"/>
  <c r="BF709" i="4" s="1"/>
  <c r="BH709" i="4"/>
  <c r="BE1290" i="4"/>
  <c r="BF1290" i="4" s="1"/>
  <c r="BH1290" i="4"/>
  <c r="BH789" i="4"/>
  <c r="BE789" i="4"/>
  <c r="BF789" i="4" s="1"/>
  <c r="BH37" i="4"/>
  <c r="BE37" i="4"/>
  <c r="BF37" i="4" s="1"/>
  <c r="BE278" i="4"/>
  <c r="BF278" i="4" s="1"/>
  <c r="BH278" i="4"/>
  <c r="BE973" i="4"/>
  <c r="BF973" i="4" s="1"/>
  <c r="BH973" i="4"/>
  <c r="BH586" i="4"/>
  <c r="BE586" i="4"/>
  <c r="BF586" i="4" s="1"/>
  <c r="BH396" i="4"/>
  <c r="BE396" i="4"/>
  <c r="BF396" i="4" s="1"/>
  <c r="BH471" i="4"/>
  <c r="BE471" i="4"/>
  <c r="BF471" i="4" s="1"/>
  <c r="BE564" i="4"/>
  <c r="BF564" i="4" s="1"/>
  <c r="BH564" i="4"/>
  <c r="BH615" i="4"/>
  <c r="BE615" i="4"/>
  <c r="BF615" i="4" s="1"/>
  <c r="BF231" i="4"/>
  <c r="BE969" i="4"/>
  <c r="BF969" i="4" s="1"/>
  <c r="BH969" i="4"/>
  <c r="BH316" i="4"/>
  <c r="BE316" i="4"/>
  <c r="BF316" i="4" s="1"/>
  <c r="BH1167" i="4"/>
  <c r="BE1167" i="4"/>
  <c r="BF1167" i="4" s="1"/>
  <c r="BF854" i="4"/>
  <c r="BE474" i="4"/>
  <c r="BF474" i="4" s="1"/>
  <c r="BH474" i="4"/>
  <c r="BE1031" i="4"/>
  <c r="BF1031" i="4" s="1"/>
  <c r="BH1031" i="4"/>
  <c r="BE1026" i="4"/>
  <c r="BF1026" i="4" s="1"/>
  <c r="BH1026" i="4"/>
  <c r="BH911" i="4"/>
  <c r="BE911" i="4"/>
  <c r="BF911" i="4" s="1"/>
  <c r="BI774" i="4"/>
  <c r="BI893" i="4"/>
  <c r="AR403" i="4"/>
  <c r="BI403" i="4" s="1"/>
  <c r="BI962" i="4"/>
  <c r="BI279" i="4"/>
  <c r="BI1102" i="4"/>
  <c r="BE1292" i="4"/>
  <c r="BF1292" i="4" s="1"/>
  <c r="BH1292" i="4"/>
  <c r="BI343" i="4"/>
  <c r="BF277" i="4"/>
  <c r="BI899" i="4"/>
  <c r="BF281" i="4"/>
  <c r="BJ964" i="4"/>
  <c r="AR607" i="4"/>
  <c r="BI584" i="4"/>
  <c r="AR543" i="4"/>
  <c r="BI543" i="4" s="1"/>
  <c r="AR612" i="4"/>
  <c r="BI612" i="4" s="1"/>
  <c r="AR846" i="4"/>
  <c r="BI846" i="4" s="1"/>
  <c r="AR224" i="4"/>
  <c r="BI224" i="4" s="1"/>
  <c r="AR1370" i="4"/>
  <c r="BI208" i="4"/>
  <c r="BJ235" i="4"/>
  <c r="BI1015" i="4"/>
  <c r="BI1423" i="4"/>
  <c r="BB1249" i="4"/>
  <c r="BD1249" i="4" s="1"/>
  <c r="BH1249" i="4" s="1"/>
  <c r="BI228" i="4"/>
  <c r="BI1258" i="4"/>
  <c r="BI593" i="4"/>
  <c r="BI572" i="4"/>
  <c r="BI587" i="4"/>
  <c r="BI459" i="4"/>
  <c r="BJ600" i="4"/>
  <c r="BF600" i="4"/>
  <c r="BJ951" i="4"/>
  <c r="BI190" i="4"/>
  <c r="BE549" i="4"/>
  <c r="BF549" i="4" s="1"/>
  <c r="BH549" i="4"/>
  <c r="BH490" i="4"/>
  <c r="BE490" i="4"/>
  <c r="BF490" i="4" s="1"/>
  <c r="BE198" i="4"/>
  <c r="BF198" i="4" s="1"/>
  <c r="BH198" i="4"/>
  <c r="BH1305" i="4"/>
  <c r="BE1305" i="4"/>
  <c r="BF1305" i="4" s="1"/>
  <c r="BE967" i="4"/>
  <c r="BF967" i="4" s="1"/>
  <c r="BH967" i="4"/>
  <c r="BE1375" i="4"/>
  <c r="BF1375" i="4" s="1"/>
  <c r="BH1375" i="4"/>
  <c r="BH842" i="4"/>
  <c r="BE842" i="4"/>
  <c r="BF842" i="4" s="1"/>
  <c r="BH71" i="4"/>
  <c r="BE71" i="4"/>
  <c r="BF71" i="4" s="1"/>
  <c r="BE243" i="4"/>
  <c r="BH243" i="4"/>
  <c r="BH632" i="4"/>
  <c r="BE632" i="4"/>
  <c r="BF632" i="4" s="1"/>
  <c r="AR951" i="4"/>
  <c r="BI951" i="4" s="1"/>
  <c r="BH313" i="4"/>
  <c r="BE313" i="4"/>
  <c r="BF313" i="4" s="1"/>
  <c r="BE978" i="4"/>
  <c r="BF978" i="4" s="1"/>
  <c r="BE349" i="4"/>
  <c r="BF349" i="4" s="1"/>
  <c r="BH349" i="4"/>
  <c r="BE538" i="4"/>
  <c r="BF538" i="4" s="1"/>
  <c r="BH538" i="4"/>
  <c r="BE72" i="4"/>
  <c r="BF72" i="4" s="1"/>
  <c r="BH72" i="4"/>
  <c r="BE1136" i="4"/>
  <c r="BF1136" i="4" s="1"/>
  <c r="BH1136" i="4"/>
  <c r="BI90" i="4"/>
  <c r="BF637" i="4"/>
  <c r="BF343" i="4"/>
  <c r="BH187" i="4"/>
  <c r="BE187" i="4"/>
  <c r="BH1241" i="4"/>
  <c r="BE1241" i="4"/>
  <c r="BF1241" i="4" s="1"/>
  <c r="BH1040" i="4"/>
  <c r="BE1040" i="4"/>
  <c r="BF1040" i="4" s="1"/>
  <c r="BH109" i="4"/>
  <c r="BE109" i="4"/>
  <c r="BF109" i="4" s="1"/>
  <c r="BE601" i="4"/>
  <c r="BF601" i="4" s="1"/>
  <c r="BH601" i="4"/>
  <c r="BE691" i="4"/>
  <c r="BF691" i="4" s="1"/>
  <c r="BH691" i="4"/>
  <c r="BE1239" i="4"/>
  <c r="BF1239" i="4" s="1"/>
  <c r="BH1239" i="4"/>
  <c r="BH470" i="4"/>
  <c r="BE470" i="4"/>
  <c r="BF470" i="4" s="1"/>
  <c r="BE160" i="4"/>
  <c r="BF160" i="4" s="1"/>
  <c r="BG160" i="4" s="1"/>
  <c r="BJ160" i="4" s="1"/>
  <c r="BH160" i="4"/>
  <c r="BE928" i="4"/>
  <c r="BF928" i="4" s="1"/>
  <c r="BG928" i="4" s="1"/>
  <c r="BJ928" i="4" s="1"/>
  <c r="BH928" i="4"/>
  <c r="BI555" i="4"/>
  <c r="BF1137" i="4"/>
  <c r="BI678" i="4"/>
  <c r="AR928" i="4"/>
  <c r="AR757" i="4"/>
  <c r="BI757" i="4" s="1"/>
  <c r="BI1273" i="4"/>
  <c r="AR1284" i="4"/>
  <c r="BI1284" i="4" s="1"/>
  <c r="BI917" i="4"/>
  <c r="BF61" i="4"/>
  <c r="BI813" i="4"/>
  <c r="AR613" i="4"/>
  <c r="BI613" i="4" s="1"/>
  <c r="AR1290" i="4"/>
  <c r="BI1290" i="4" s="1"/>
  <c r="BI1378" i="4"/>
  <c r="BI657" i="4"/>
  <c r="BJ130" i="4"/>
  <c r="BI130" i="4"/>
  <c r="BF880" i="4"/>
  <c r="BE996" i="4"/>
  <c r="BF996" i="4" s="1"/>
  <c r="BH996" i="4"/>
  <c r="BJ1375" i="4"/>
  <c r="BH511" i="4"/>
  <c r="BE511" i="4"/>
  <c r="BF511" i="4" s="1"/>
  <c r="BE173" i="4"/>
  <c r="BF173" i="4" s="1"/>
  <c r="BH173" i="4"/>
  <c r="BE104" i="4"/>
  <c r="BF104" i="4" s="1"/>
  <c r="BH104" i="4"/>
  <c r="BH461" i="4"/>
  <c r="BE461" i="4"/>
  <c r="BF461" i="4" s="1"/>
  <c r="BH1159" i="4"/>
  <c r="BE1159" i="4"/>
  <c r="BF1159" i="4" s="1"/>
  <c r="BE42" i="4"/>
  <c r="BF42" i="4" s="1"/>
  <c r="BH42" i="4"/>
  <c r="BE1142" i="4"/>
  <c r="BF1142" i="4" s="1"/>
  <c r="BH1142" i="4"/>
  <c r="BH697" i="4"/>
  <c r="BE697" i="4"/>
  <c r="BF697" i="4" s="1"/>
  <c r="BH1055" i="4"/>
  <c r="BE1055" i="4"/>
  <c r="BF1055" i="4" s="1"/>
  <c r="BH546" i="4"/>
  <c r="BE546" i="4"/>
  <c r="BF546" i="4" s="1"/>
  <c r="BH577" i="4"/>
  <c r="BE577" i="4"/>
  <c r="BF577" i="4" s="1"/>
  <c r="BE20" i="4"/>
  <c r="BF20" i="4" s="1"/>
  <c r="BH20" i="4"/>
  <c r="BE985" i="4"/>
  <c r="BF985" i="4" s="1"/>
  <c r="BH985" i="4"/>
  <c r="BH1135" i="4"/>
  <c r="BE1135" i="4"/>
  <c r="BF1135" i="4" s="1"/>
  <c r="BE497" i="4"/>
  <c r="BF497" i="4" s="1"/>
  <c r="BH497" i="4"/>
  <c r="BH813" i="4"/>
  <c r="BE813" i="4"/>
  <c r="BE1201" i="4"/>
  <c r="BH1201" i="4"/>
  <c r="BE693" i="4"/>
  <c r="BF693" i="4" s="1"/>
  <c r="BH693" i="4"/>
  <c r="BE1263" i="4"/>
  <c r="BF1263" i="4" s="1"/>
  <c r="BH1263" i="4"/>
  <c r="BH535" i="4"/>
  <c r="BE535" i="4"/>
  <c r="BF535" i="4" s="1"/>
  <c r="BE841" i="4"/>
  <c r="BH841" i="4"/>
  <c r="BE613" i="4"/>
  <c r="BF613" i="4" s="1"/>
  <c r="BH613" i="4"/>
  <c r="BE1347" i="4"/>
  <c r="BF1347" i="4" s="1"/>
  <c r="BG1347" i="4" s="1"/>
  <c r="BJ1347" i="4" s="1"/>
  <c r="BH1347" i="4"/>
  <c r="BH241" i="4"/>
  <c r="BE241" i="4"/>
  <c r="BE100" i="4"/>
  <c r="BF100" i="4" s="1"/>
  <c r="BH100" i="4"/>
  <c r="BH912" i="4"/>
  <c r="BE912" i="4"/>
  <c r="BF912" i="4" s="1"/>
  <c r="BE1121" i="4"/>
  <c r="BF1121" i="4" s="1"/>
  <c r="BH1121" i="4"/>
  <c r="BF1438" i="4"/>
  <c r="BH1017" i="4"/>
  <c r="BE1017" i="4"/>
  <c r="BF1017" i="4" s="1"/>
  <c r="BH807" i="4"/>
  <c r="BE807" i="4"/>
  <c r="BF807" i="4" s="1"/>
  <c r="BH568" i="4"/>
  <c r="BE568" i="4"/>
  <c r="BI1385" i="4"/>
  <c r="BI623" i="4"/>
  <c r="BF893" i="4"/>
  <c r="BE1403" i="4"/>
  <c r="BF1403" i="4" s="1"/>
  <c r="BG1403" i="4" s="1"/>
  <c r="BJ1403" i="4" s="1"/>
  <c r="BH1403" i="4"/>
  <c r="BH753" i="4"/>
  <c r="BE753" i="4"/>
  <c r="BF753" i="4" s="1"/>
  <c r="BG753" i="4" s="1"/>
  <c r="BJ753" i="4" s="1"/>
  <c r="BE219" i="4"/>
  <c r="BH219" i="4"/>
  <c r="BE229" i="4"/>
  <c r="BF229" i="4" s="1"/>
  <c r="BG229" i="4" s="1"/>
  <c r="BJ229" i="4" s="1"/>
  <c r="BH229" i="4"/>
  <c r="BH1222" i="4"/>
  <c r="BE1222" i="4"/>
  <c r="BF1222" i="4" s="1"/>
  <c r="BG1222" i="4" s="1"/>
  <c r="BJ1222" i="4" s="1"/>
  <c r="BH1449" i="4"/>
  <c r="BE1449" i="4"/>
  <c r="BF1449" i="4" s="1"/>
  <c r="BG1449" i="4" s="1"/>
  <c r="BJ1449" i="4" s="1"/>
  <c r="BH1164" i="4"/>
  <c r="BE1164" i="4"/>
  <c r="BF1164" i="4" s="1"/>
  <c r="BH19" i="4"/>
  <c r="BE19" i="4"/>
  <c r="BF19" i="4" s="1"/>
  <c r="BH504" i="4"/>
  <c r="BE504" i="4"/>
  <c r="BF504" i="4" s="1"/>
  <c r="BE582" i="4"/>
  <c r="BF582" i="4" s="1"/>
  <c r="BH582" i="4"/>
  <c r="BE433" i="4"/>
  <c r="BF433" i="4" s="1"/>
  <c r="BH433" i="4"/>
  <c r="BH990" i="4"/>
  <c r="BE990" i="4"/>
  <c r="BF990" i="4" s="1"/>
  <c r="BH743" i="4"/>
  <c r="BE743" i="4"/>
  <c r="BF743" i="4" s="1"/>
  <c r="BH742" i="4"/>
  <c r="BE742" i="4"/>
  <c r="BF742" i="4" s="1"/>
  <c r="BE878" i="4"/>
  <c r="BF878" i="4" s="1"/>
  <c r="BH878" i="4"/>
  <c r="BE507" i="4"/>
  <c r="BF507" i="4" s="1"/>
  <c r="BH507" i="4"/>
  <c r="BH1338" i="4"/>
  <c r="BE1338" i="4"/>
  <c r="BF1338" i="4" s="1"/>
  <c r="BH204" i="4"/>
  <c r="BE204" i="4"/>
  <c r="BF204" i="4" s="1"/>
  <c r="BH1214" i="4"/>
  <c r="BE1214" i="4"/>
  <c r="BF1214" i="4" s="1"/>
  <c r="BE1394" i="4"/>
  <c r="BF1394" i="4" s="1"/>
  <c r="BH1394" i="4"/>
  <c r="BE707" i="4"/>
  <c r="BF707" i="4" s="1"/>
  <c r="BH707" i="4"/>
  <c r="BH381" i="4"/>
  <c r="BE381" i="4"/>
  <c r="BE21" i="4"/>
  <c r="BF21" i="4" s="1"/>
  <c r="BH21" i="4"/>
  <c r="BE400" i="4"/>
  <c r="BF400" i="4" s="1"/>
  <c r="BH400" i="4"/>
  <c r="BE148" i="4"/>
  <c r="BF148" i="4" s="1"/>
  <c r="BH148" i="4"/>
  <c r="BE877" i="4"/>
  <c r="BF877" i="4" s="1"/>
  <c r="BH877" i="4"/>
  <c r="BE650" i="4"/>
  <c r="BF650" i="4" s="1"/>
  <c r="BH650" i="4"/>
  <c r="BE624" i="4"/>
  <c r="BF624" i="4" s="1"/>
  <c r="BH624" i="4"/>
  <c r="BH449" i="4"/>
  <c r="BE449" i="4"/>
  <c r="BF449" i="4" s="1"/>
  <c r="BH759" i="4"/>
  <c r="BE759" i="4"/>
  <c r="BF759" i="4" s="1"/>
  <c r="BE665" i="4"/>
  <c r="BF665" i="4" s="1"/>
  <c r="BH665" i="4"/>
  <c r="BH668" i="4"/>
  <c r="BE668" i="4"/>
  <c r="BF668" i="4" s="1"/>
  <c r="BE802" i="4"/>
  <c r="BF802" i="4" s="1"/>
  <c r="BH802" i="4"/>
  <c r="BE1005" i="4"/>
  <c r="BF1005" i="4" s="1"/>
  <c r="BH1005" i="4"/>
  <c r="BH1273" i="4"/>
  <c r="BE1273" i="4"/>
  <c r="BF1273" i="4" s="1"/>
  <c r="BE1367" i="4"/>
  <c r="BF1367" i="4" s="1"/>
  <c r="BG1367" i="4" s="1"/>
  <c r="BJ1367" i="4" s="1"/>
  <c r="BH1367" i="4"/>
  <c r="BE1349" i="4"/>
  <c r="BH1349" i="4"/>
  <c r="BE688" i="4"/>
  <c r="BF688" i="4" s="1"/>
  <c r="BG688" i="4" s="1"/>
  <c r="BJ688" i="4" s="1"/>
  <c r="BH688" i="4"/>
  <c r="BH1231" i="4"/>
  <c r="BE1231" i="4"/>
  <c r="BF1231" i="4" s="1"/>
  <c r="BG1231" i="4" s="1"/>
  <c r="BJ1231" i="4" s="1"/>
  <c r="BE908" i="4"/>
  <c r="BF908" i="4" s="1"/>
  <c r="BG908" i="4" s="1"/>
  <c r="BJ908" i="4" s="1"/>
  <c r="BH908" i="4"/>
  <c r="BH1184" i="4"/>
  <c r="BE1184" i="4"/>
  <c r="BF1184" i="4" s="1"/>
  <c r="BG1184" i="4" s="1"/>
  <c r="BJ1184" i="4" s="1"/>
  <c r="BH57" i="4"/>
  <c r="BE57" i="4"/>
  <c r="BF57" i="4" s="1"/>
  <c r="BE1426" i="4"/>
  <c r="BF1426" i="4" s="1"/>
  <c r="BG1426" i="4" s="1"/>
  <c r="BJ1426" i="4" s="1"/>
  <c r="BH1426" i="4"/>
  <c r="BH464" i="4"/>
  <c r="BE464" i="4"/>
  <c r="BF464" i="4" s="1"/>
  <c r="BH363" i="4"/>
  <c r="BE363" i="4"/>
  <c r="BF363" i="4" s="1"/>
  <c r="BH432" i="4"/>
  <c r="BE432" i="4"/>
  <c r="BF432" i="4" s="1"/>
  <c r="BH598" i="4"/>
  <c r="BE598" i="4"/>
  <c r="BF598" i="4" s="1"/>
  <c r="BE424" i="4"/>
  <c r="BF424" i="4" s="1"/>
  <c r="BH424" i="4"/>
  <c r="BE332" i="4"/>
  <c r="BF332" i="4" s="1"/>
  <c r="BH332" i="4"/>
  <c r="BE64" i="4"/>
  <c r="BF64" i="4" s="1"/>
  <c r="BH64" i="4"/>
  <c r="BE957" i="4"/>
  <c r="BF957" i="4" s="1"/>
  <c r="BH957" i="4"/>
  <c r="BH202" i="4"/>
  <c r="BE202" i="4"/>
  <c r="BF202" i="4" s="1"/>
  <c r="BE1082" i="4"/>
  <c r="BF1082" i="4" s="1"/>
  <c r="BH1082" i="4"/>
  <c r="BE731" i="4"/>
  <c r="BF731" i="4" s="1"/>
  <c r="BH731" i="4"/>
  <c r="BE899" i="4"/>
  <c r="BF899" i="4" s="1"/>
  <c r="BH899" i="4"/>
  <c r="BE686" i="4"/>
  <c r="BF686" i="4" s="1"/>
  <c r="BH686" i="4"/>
  <c r="BE335" i="4"/>
  <c r="BF335" i="4" s="1"/>
  <c r="BH335" i="4"/>
  <c r="BE425" i="4"/>
  <c r="BF425" i="4" s="1"/>
  <c r="BH425" i="4"/>
  <c r="BE1028" i="4"/>
  <c r="BF1028" i="4" s="1"/>
  <c r="BH1028" i="4"/>
  <c r="BE291" i="4"/>
  <c r="BF291" i="4" s="1"/>
  <c r="BH291" i="4"/>
  <c r="BH808" i="4"/>
  <c r="BE808" i="4"/>
  <c r="BF808" i="4" s="1"/>
  <c r="BH212" i="4"/>
  <c r="BE212" i="4"/>
  <c r="BF212" i="4" s="1"/>
  <c r="BH146" i="4"/>
  <c r="BE146" i="4"/>
  <c r="BF146" i="4" s="1"/>
  <c r="BH994" i="4"/>
  <c r="BE994" i="4"/>
  <c r="BF994" i="4" s="1"/>
  <c r="BH684" i="4"/>
  <c r="BE684" i="4"/>
  <c r="BF684" i="4" s="1"/>
  <c r="BE592" i="4"/>
  <c r="BF592" i="4" s="1"/>
  <c r="BH592" i="4"/>
  <c r="BE155" i="4"/>
  <c r="BH155" i="4"/>
  <c r="BE771" i="4"/>
  <c r="BF771" i="4" s="1"/>
  <c r="BH771" i="4"/>
  <c r="BE66" i="4"/>
  <c r="BF66" i="4" s="1"/>
  <c r="BH66" i="4"/>
  <c r="BE676" i="4"/>
  <c r="BF676" i="4" s="1"/>
  <c r="BH676" i="4"/>
  <c r="BE453" i="4"/>
  <c r="BF453" i="4" s="1"/>
  <c r="BH453" i="4"/>
  <c r="BH1243" i="4"/>
  <c r="BE1243" i="4"/>
  <c r="BF1243" i="4" s="1"/>
  <c r="BE936" i="4"/>
  <c r="BF936" i="4" s="1"/>
  <c r="BH936" i="4"/>
  <c r="BE429" i="4"/>
  <c r="BF429" i="4" s="1"/>
  <c r="BG429" i="4" s="1"/>
  <c r="BJ429" i="4" s="1"/>
  <c r="BH429" i="4"/>
  <c r="BE1366" i="4"/>
  <c r="BF1366" i="4" s="1"/>
  <c r="BG1366" i="4" s="1"/>
  <c r="BJ1366" i="4" s="1"/>
  <c r="BH1366" i="4"/>
  <c r="BH158" i="4"/>
  <c r="BE158" i="4"/>
  <c r="BF158" i="4" s="1"/>
  <c r="BG158" i="4" s="1"/>
  <c r="BJ158" i="4" s="1"/>
  <c r="BH135" i="4"/>
  <c r="BE135" i="4"/>
  <c r="BF135" i="4" s="1"/>
  <c r="BG135" i="4" s="1"/>
  <c r="BJ135" i="4" s="1"/>
  <c r="BE750" i="4"/>
  <c r="BF750" i="4" s="1"/>
  <c r="BG750" i="4" s="1"/>
  <c r="BJ750" i="4" s="1"/>
  <c r="BH750" i="4"/>
  <c r="BE233" i="4"/>
  <c r="BF233" i="4" s="1"/>
  <c r="BG233" i="4" s="1"/>
  <c r="BJ233" i="4" s="1"/>
  <c r="BH233" i="4"/>
  <c r="BE14" i="4"/>
  <c r="BF14" i="4" s="1"/>
  <c r="BG14" i="4" s="1"/>
  <c r="BJ14" i="4" s="1"/>
  <c r="BH14" i="4"/>
  <c r="BH786" i="4"/>
  <c r="BE786" i="4"/>
  <c r="BF786" i="4" s="1"/>
  <c r="BE1386" i="4"/>
  <c r="BF1386" i="4" s="1"/>
  <c r="BH1386" i="4"/>
  <c r="BH897" i="4"/>
  <c r="BE897" i="4"/>
  <c r="BF897" i="4" s="1"/>
  <c r="BG897" i="4" s="1"/>
  <c r="BJ897" i="4" s="1"/>
  <c r="BH402" i="4"/>
  <c r="BE402" i="4"/>
  <c r="BF402" i="4" s="1"/>
  <c r="BH488" i="4"/>
  <c r="BE488" i="4"/>
  <c r="BF488" i="4" s="1"/>
  <c r="BE826" i="4"/>
  <c r="BF826" i="4" s="1"/>
  <c r="BH826" i="4"/>
  <c r="BH1113" i="4"/>
  <c r="BH1293" i="4"/>
  <c r="BE1293" i="4"/>
  <c r="BF1293" i="4" s="1"/>
  <c r="BH26" i="4"/>
  <c r="BE26" i="4"/>
  <c r="BF26" i="4" s="1"/>
  <c r="BH180" i="4"/>
  <c r="BE180" i="4"/>
  <c r="BF180" i="4" s="1"/>
  <c r="BH11" i="4"/>
  <c r="BE11" i="4"/>
  <c r="BF11" i="4" s="1"/>
  <c r="BE980" i="4"/>
  <c r="BF980" i="4" s="1"/>
  <c r="BH980" i="4"/>
  <c r="BE685" i="4"/>
  <c r="BF685" i="4" s="1"/>
  <c r="BH685" i="4"/>
  <c r="BH687" i="4"/>
  <c r="BE687" i="4"/>
  <c r="BF687" i="4" s="1"/>
  <c r="BH1179" i="4"/>
  <c r="BE1179" i="4"/>
  <c r="BF1179" i="4" s="1"/>
  <c r="BH902" i="4"/>
  <c r="BE902" i="4"/>
  <c r="BF902" i="4" s="1"/>
  <c r="BE863" i="4"/>
  <c r="BF863" i="4" s="1"/>
  <c r="BH863" i="4"/>
  <c r="BH1090" i="4"/>
  <c r="BE1090" i="4"/>
  <c r="BF1090" i="4" s="1"/>
  <c r="BE223" i="4"/>
  <c r="BF223" i="4" s="1"/>
  <c r="BH223" i="4"/>
  <c r="BH412" i="4"/>
  <c r="BE412" i="4"/>
  <c r="BF412" i="4" s="1"/>
  <c r="BH829" i="4"/>
  <c r="BE694" i="4"/>
  <c r="BF694" i="4" s="1"/>
  <c r="BH694" i="4"/>
  <c r="BE1298" i="4"/>
  <c r="BH1298" i="4"/>
  <c r="BH1129" i="4"/>
  <c r="BE548" i="4"/>
  <c r="BF548" i="4" s="1"/>
  <c r="BH548" i="4"/>
  <c r="BE644" i="4"/>
  <c r="BF644" i="4" s="1"/>
  <c r="BG644" i="4" s="1"/>
  <c r="BJ644" i="4" s="1"/>
  <c r="BH644" i="4"/>
  <c r="BE1357" i="4"/>
  <c r="BF1357" i="4" s="1"/>
  <c r="BG1357" i="4" s="1"/>
  <c r="BJ1357" i="4" s="1"/>
  <c r="BH1357" i="4"/>
  <c r="BH1271" i="4"/>
  <c r="BE1271" i="4"/>
  <c r="BF1271" i="4" s="1"/>
  <c r="BG1271" i="4" s="1"/>
  <c r="BJ1271" i="4" s="1"/>
  <c r="BE1111" i="4"/>
  <c r="BF1111" i="4" s="1"/>
  <c r="BG1111" i="4" s="1"/>
  <c r="BJ1111" i="4" s="1"/>
  <c r="BH1111" i="4"/>
  <c r="BH1191" i="4"/>
  <c r="BE1191" i="4"/>
  <c r="BF1191" i="4" s="1"/>
  <c r="BG1191" i="4" s="1"/>
  <c r="BJ1191" i="4" s="1"/>
  <c r="BE152" i="4"/>
  <c r="BF152" i="4" s="1"/>
  <c r="BG152" i="4" s="1"/>
  <c r="BJ152" i="4" s="1"/>
  <c r="BH152" i="4"/>
  <c r="BH602" i="4"/>
  <c r="BE602" i="4"/>
  <c r="BF602" i="4" s="1"/>
  <c r="BG602" i="4" s="1"/>
  <c r="BJ602" i="4" s="1"/>
  <c r="BE810" i="4"/>
  <c r="BF810" i="4" s="1"/>
  <c r="BG810" i="4" s="1"/>
  <c r="BJ810" i="4" s="1"/>
  <c r="BH810" i="4"/>
  <c r="BH785" i="4"/>
  <c r="BE785" i="4"/>
  <c r="BF785" i="4" s="1"/>
  <c r="BH96" i="4"/>
  <c r="BE96" i="4"/>
  <c r="BF96" i="4" s="1"/>
  <c r="BH1154" i="4"/>
  <c r="BE1154" i="4"/>
  <c r="BF1154" i="4" s="1"/>
  <c r="BE919" i="4"/>
  <c r="BF919" i="4" s="1"/>
  <c r="BH919" i="4"/>
  <c r="BH191" i="4"/>
  <c r="BE191" i="4"/>
  <c r="BF191" i="4" s="1"/>
  <c r="BH1120" i="4"/>
  <c r="BE1120" i="4"/>
  <c r="BF1120" i="4" s="1"/>
  <c r="BH891" i="4"/>
  <c r="BE891" i="4"/>
  <c r="BF891" i="4" s="1"/>
  <c r="BE831" i="4"/>
  <c r="BF831" i="4" s="1"/>
  <c r="BH831" i="4"/>
  <c r="BH1313" i="4"/>
  <c r="BE1313" i="4"/>
  <c r="BF1313" i="4" s="1"/>
  <c r="BH1193" i="4"/>
  <c r="BE1193" i="4"/>
  <c r="BF1193" i="4" s="1"/>
  <c r="BE279" i="4"/>
  <c r="BF279" i="4" s="1"/>
  <c r="BH279" i="4"/>
  <c r="BH1227" i="4"/>
  <c r="BE1227" i="4"/>
  <c r="BF1227" i="4" s="1"/>
  <c r="BE514" i="4"/>
  <c r="BF514" i="4" s="1"/>
  <c r="BH514" i="4"/>
  <c r="BH1116" i="4"/>
  <c r="BE1116" i="4"/>
  <c r="BF1116" i="4" s="1"/>
  <c r="BH356" i="4"/>
  <c r="BE356" i="4"/>
  <c r="BF356" i="4" s="1"/>
  <c r="BE606" i="4"/>
  <c r="BF606" i="4" s="1"/>
  <c r="BH606" i="4"/>
  <c r="BE82" i="4"/>
  <c r="BF82" i="4" s="1"/>
  <c r="BH82" i="4"/>
  <c r="BE620" i="4"/>
  <c r="BF620" i="4" s="1"/>
  <c r="BH620" i="4"/>
  <c r="BE263" i="4"/>
  <c r="BF263" i="4" s="1"/>
  <c r="BH263" i="4"/>
  <c r="BE44" i="4"/>
  <c r="BF44" i="4" s="1"/>
  <c r="BH44" i="4"/>
  <c r="BH1446" i="4"/>
  <c r="BE1446" i="4"/>
  <c r="BF1446" i="4" s="1"/>
  <c r="AR1363" i="4"/>
  <c r="BI1363" i="4" s="1"/>
  <c r="AR16" i="4"/>
  <c r="BI16" i="4" s="1"/>
  <c r="AR904" i="4"/>
  <c r="BI904" i="4" s="1"/>
  <c r="AR854" i="4"/>
  <c r="BI854" i="4" s="1"/>
  <c r="AR542" i="4"/>
  <c r="BI542" i="4" s="1"/>
  <c r="AR12" i="4"/>
  <c r="BI12" i="4" s="1"/>
  <c r="BE161" i="4"/>
  <c r="BF161" i="4" s="1"/>
  <c r="BG161" i="4" s="1"/>
  <c r="BJ161" i="4" s="1"/>
  <c r="BH161" i="4"/>
  <c r="BJ61" i="4"/>
  <c r="BJ116" i="4"/>
  <c r="BF116" i="4"/>
  <c r="BH1392" i="4"/>
  <c r="BE1392" i="4"/>
  <c r="BF1392" i="4" s="1"/>
  <c r="BG1392" i="4" s="1"/>
  <c r="BJ1392" i="4" s="1"/>
  <c r="BE1008" i="4"/>
  <c r="BF1008" i="4" s="1"/>
  <c r="BG1008" i="4" s="1"/>
  <c r="BJ1008" i="4" s="1"/>
  <c r="BH1008" i="4"/>
  <c r="BE1320" i="4"/>
  <c r="BF1320" i="4" s="1"/>
  <c r="BG1320" i="4" s="1"/>
  <c r="BJ1320" i="4" s="1"/>
  <c r="BH1320" i="4"/>
  <c r="BI1250" i="4"/>
  <c r="BH1352" i="4"/>
  <c r="BE1352" i="4"/>
  <c r="BF1352" i="4" s="1"/>
  <c r="BH401" i="4"/>
  <c r="BE401" i="4"/>
  <c r="BF401" i="4" s="1"/>
  <c r="BE377" i="4"/>
  <c r="BF377" i="4" s="1"/>
  <c r="BH377" i="4"/>
  <c r="BH823" i="4"/>
  <c r="BE823" i="4"/>
  <c r="BF823" i="4" s="1"/>
  <c r="BE938" i="4"/>
  <c r="BF938" i="4" s="1"/>
  <c r="BH938" i="4"/>
  <c r="BE551" i="4"/>
  <c r="BF551" i="4" s="1"/>
  <c r="BH551" i="4"/>
  <c r="BE674" i="4"/>
  <c r="BF674" i="4" s="1"/>
  <c r="BH674" i="4"/>
  <c r="BE1287" i="4"/>
  <c r="BF1287" i="4" s="1"/>
  <c r="BH1287" i="4"/>
  <c r="BH730" i="4"/>
  <c r="BE730" i="4"/>
  <c r="BF730" i="4" s="1"/>
  <c r="BE773" i="4"/>
  <c r="BF773" i="4" s="1"/>
  <c r="BH773" i="4"/>
  <c r="BH1275" i="4"/>
  <c r="BE1275" i="4"/>
  <c r="BF1275" i="4" s="1"/>
  <c r="BH408" i="4"/>
  <c r="BE408" i="4"/>
  <c r="BF408" i="4" s="1"/>
  <c r="BH726" i="4"/>
  <c r="BE726" i="4"/>
  <c r="BF726" i="4" s="1"/>
  <c r="BE1342" i="4"/>
  <c r="BF1342" i="4" s="1"/>
  <c r="BH1342" i="4"/>
  <c r="BE442" i="4"/>
  <c r="BF442" i="4" s="1"/>
  <c r="BH442" i="4"/>
  <c r="BE189" i="4"/>
  <c r="BF189" i="4" s="1"/>
  <c r="BH189" i="4"/>
  <c r="BH45" i="4"/>
  <c r="BE45" i="4"/>
  <c r="BF45" i="4" s="1"/>
  <c r="BH856" i="4"/>
  <c r="BE856" i="4"/>
  <c r="BF856" i="4" s="1"/>
  <c r="BE1288" i="4"/>
  <c r="BF1288" i="4" s="1"/>
  <c r="BH1288" i="4"/>
  <c r="BH623" i="4"/>
  <c r="BE623" i="4"/>
  <c r="BF623" i="4" s="1"/>
  <c r="BH529" i="4"/>
  <c r="BE529" i="4"/>
  <c r="BF529" i="4" s="1"/>
  <c r="BB1085" i="4"/>
  <c r="BD1085" i="4" s="1"/>
  <c r="BH221" i="4"/>
  <c r="BE221" i="4"/>
  <c r="BF221" i="4" s="1"/>
  <c r="BE365" i="4"/>
  <c r="BH365" i="4"/>
  <c r="BH1250" i="4"/>
  <c r="BE1250" i="4"/>
  <c r="BF1250" i="4" s="1"/>
  <c r="BH1194" i="4"/>
  <c r="BE1194" i="4"/>
  <c r="BF1194" i="4" s="1"/>
  <c r="BH890" i="4"/>
  <c r="BE890" i="4"/>
  <c r="BF890" i="4" s="1"/>
  <c r="BE1218" i="4"/>
  <c r="BF1218" i="4" s="1"/>
  <c r="BH1218" i="4"/>
  <c r="BH1248" i="4"/>
  <c r="BE1248" i="4"/>
  <c r="BF1248" i="4" s="1"/>
  <c r="AR1032" i="4"/>
  <c r="AR281" i="4"/>
  <c r="BI281" i="4" s="1"/>
  <c r="BE689" i="4"/>
  <c r="BF689" i="4" s="1"/>
  <c r="BH689" i="4"/>
  <c r="BE711" i="4"/>
  <c r="BF711" i="4" s="1"/>
  <c r="BH711" i="4"/>
  <c r="BF792" i="4"/>
  <c r="BF517" i="4"/>
  <c r="BE939" i="4"/>
  <c r="BF939" i="4" s="1"/>
  <c r="BH939" i="4"/>
  <c r="BH670" i="4"/>
  <c r="BE670" i="4"/>
  <c r="BF670" i="4" s="1"/>
  <c r="BF304" i="4"/>
  <c r="BI1428" i="4"/>
  <c r="BF208" i="4"/>
  <c r="BF573" i="4"/>
  <c r="BF570" i="4"/>
  <c r="BH1086" i="4"/>
  <c r="BE1086" i="4"/>
  <c r="BF1086" i="4" s="1"/>
  <c r="BE211" i="4"/>
  <c r="BF211" i="4" s="1"/>
  <c r="BH211" i="4"/>
  <c r="BH611" i="4"/>
  <c r="BE611" i="4"/>
  <c r="BF611" i="4" s="1"/>
  <c r="BE846" i="4"/>
  <c r="BF846" i="4" s="1"/>
  <c r="BH846" i="4"/>
  <c r="BH696" i="4"/>
  <c r="BE696" i="4"/>
  <c r="BF696" i="4" s="1"/>
  <c r="BH672" i="4"/>
  <c r="BE672" i="4"/>
  <c r="BF672" i="4" s="1"/>
  <c r="BI978" i="4"/>
  <c r="BF321" i="4"/>
  <c r="BI890" i="4"/>
  <c r="BI1031" i="4"/>
  <c r="BI793" i="4"/>
  <c r="BI1075" i="4"/>
  <c r="BI1287" i="4"/>
  <c r="BI445" i="4"/>
  <c r="BI647" i="4"/>
  <c r="BE15" i="4"/>
  <c r="BF15" i="4" s="1"/>
  <c r="BG15" i="4" s="1"/>
  <c r="BJ15" i="4" s="1"/>
  <c r="BH15" i="4"/>
  <c r="BI1047" i="4"/>
  <c r="BI1086" i="4"/>
  <c r="BI895" i="4"/>
  <c r="AR240" i="4"/>
  <c r="BI240" i="4" s="1"/>
  <c r="BI1309" i="4"/>
  <c r="AR362" i="4"/>
  <c r="BI362" i="4" s="1"/>
  <c r="AR316" i="4"/>
  <c r="BI316" i="4" s="1"/>
  <c r="BI1032" i="4"/>
  <c r="AO957" i="4"/>
  <c r="AQ957" i="4" s="1"/>
  <c r="AR957" i="4" s="1"/>
  <c r="BI957" i="4" s="1"/>
  <c r="BJ1043" i="4"/>
  <c r="AO1215" i="4"/>
  <c r="AQ1215" i="4" s="1"/>
  <c r="AR1215" i="4" s="1"/>
  <c r="BI1215" i="4" s="1"/>
  <c r="AO867" i="4"/>
  <c r="AQ867" i="4" s="1"/>
  <c r="BB533" i="4"/>
  <c r="BD533" i="4" s="1"/>
  <c r="BE533" i="4" s="1"/>
  <c r="BF533" i="4" s="1"/>
  <c r="BB972" i="4"/>
  <c r="BD972" i="4" s="1"/>
  <c r="BE972" i="4" s="1"/>
  <c r="BF972" i="4" s="1"/>
  <c r="BB172" i="4"/>
  <c r="BD172" i="4" s="1"/>
  <c r="BH172" i="4" s="1"/>
  <c r="BJ245" i="4"/>
  <c r="BE1202" i="4"/>
  <c r="BF1202" i="4" s="1"/>
  <c r="BG1202" i="4" s="1"/>
  <c r="BJ1202" i="4" s="1"/>
  <c r="BH1202" i="4"/>
  <c r="BJ813" i="4"/>
  <c r="AR192" i="4"/>
  <c r="BI192" i="4" s="1"/>
  <c r="BE1436" i="4"/>
  <c r="BF1436" i="4" s="1"/>
  <c r="BG1436" i="4" s="1"/>
  <c r="BJ1436" i="4" s="1"/>
  <c r="BH1436" i="4"/>
  <c r="BE1060" i="4"/>
  <c r="BF1060" i="4" s="1"/>
  <c r="BH1060" i="4"/>
  <c r="BJ1434" i="4"/>
  <c r="BH112" i="4"/>
  <c r="BE112" i="4"/>
  <c r="BF112" i="4" s="1"/>
  <c r="BE671" i="4"/>
  <c r="BF671" i="4" s="1"/>
  <c r="BH671" i="4"/>
  <c r="BE361" i="4"/>
  <c r="BF361" i="4" s="1"/>
  <c r="BH361" i="4"/>
  <c r="BH847" i="4"/>
  <c r="BE847" i="4"/>
  <c r="BF847" i="4" s="1"/>
  <c r="BE87" i="4"/>
  <c r="BF87" i="4" s="1"/>
  <c r="BH87" i="4"/>
  <c r="BE1297" i="4"/>
  <c r="BF1297" i="4" s="1"/>
  <c r="BH1297" i="4"/>
  <c r="BE498" i="4"/>
  <c r="BF498" i="4" s="1"/>
  <c r="BH498" i="4"/>
  <c r="BE139" i="4"/>
  <c r="BF139" i="4" s="1"/>
  <c r="BH139" i="4"/>
  <c r="BH1390" i="4"/>
  <c r="BE1390" i="4"/>
  <c r="BF1390" i="4" s="1"/>
  <c r="BE284" i="4"/>
  <c r="BF284" i="4" s="1"/>
  <c r="BH284" i="4"/>
  <c r="BH1071" i="4"/>
  <c r="BE1071" i="4"/>
  <c r="BF1071" i="4" s="1"/>
  <c r="BH24" i="4"/>
  <c r="BE24" i="4"/>
  <c r="BF24" i="4" s="1"/>
  <c r="BH804" i="4"/>
  <c r="BE804" i="4"/>
  <c r="BF804" i="4" s="1"/>
  <c r="BE513" i="4"/>
  <c r="BF513" i="4" s="1"/>
  <c r="BH513" i="4"/>
  <c r="BE463" i="4"/>
  <c r="BF463" i="4" s="1"/>
  <c r="BE625" i="4"/>
  <c r="BF625" i="4" s="1"/>
  <c r="BH625" i="4"/>
  <c r="BE612" i="4"/>
  <c r="BF612" i="4" s="1"/>
  <c r="BH612" i="4"/>
  <c r="BH844" i="4"/>
  <c r="BE844" i="4"/>
  <c r="BE385" i="4"/>
  <c r="BF385" i="4" s="1"/>
  <c r="BH385" i="4"/>
  <c r="BE522" i="4"/>
  <c r="BF522" i="4" s="1"/>
  <c r="BH522" i="4"/>
  <c r="BE78" i="4"/>
  <c r="BF78" i="4" s="1"/>
  <c r="BH78" i="4"/>
  <c r="BE591" i="4"/>
  <c r="BH591" i="4"/>
  <c r="BH1308" i="4"/>
  <c r="BE1308" i="4"/>
  <c r="BF1308" i="4" s="1"/>
  <c r="BH733" i="4"/>
  <c r="BE733" i="4"/>
  <c r="BF733" i="4" s="1"/>
  <c r="BH22" i="4"/>
  <c r="BE22" i="4"/>
  <c r="BF22" i="4" s="1"/>
  <c r="BE859" i="4"/>
  <c r="BF859" i="4" s="1"/>
  <c r="BH859" i="4"/>
  <c r="BE216" i="4"/>
  <c r="BF216" i="4" s="1"/>
  <c r="BH216" i="4"/>
  <c r="BE276" i="4"/>
  <c r="BF276" i="4" s="1"/>
  <c r="BH276" i="4"/>
  <c r="BE986" i="4"/>
  <c r="BF986" i="4" s="1"/>
  <c r="BH210" i="4"/>
  <c r="BE210" i="4"/>
  <c r="BF210" i="4" s="1"/>
  <c r="BH539" i="4"/>
  <c r="BE539" i="4"/>
  <c r="BF539" i="4" s="1"/>
  <c r="BE888" i="4"/>
  <c r="BF888" i="4" s="1"/>
  <c r="BH888" i="4"/>
  <c r="BE1138" i="4"/>
  <c r="BF1138" i="4" s="1"/>
  <c r="BH1138" i="4"/>
  <c r="BE1037" i="4"/>
  <c r="BF1037" i="4" s="1"/>
  <c r="BH1037" i="4"/>
  <c r="BH1206" i="4"/>
  <c r="BE1206" i="4"/>
  <c r="BF1206" i="4" s="1"/>
  <c r="BH62" i="4"/>
  <c r="BE62" i="4"/>
  <c r="BF62" i="4" s="1"/>
  <c r="AR472" i="4"/>
  <c r="BI472" i="4" s="1"/>
  <c r="BH817" i="4"/>
  <c r="BE817" i="4"/>
  <c r="BF817" i="4" s="1"/>
  <c r="BE76" i="4"/>
  <c r="BF76" i="4" s="1"/>
  <c r="BH76" i="4"/>
  <c r="BE907" i="4"/>
  <c r="BF907" i="4" s="1"/>
  <c r="BH907" i="4"/>
  <c r="AR1174" i="4"/>
  <c r="BI1174" i="4" s="1"/>
  <c r="AR645" i="4"/>
  <c r="BI645" i="4" s="1"/>
  <c r="BF1295" i="4"/>
  <c r="BF1099" i="4"/>
  <c r="BE462" i="4"/>
  <c r="BF462" i="4" s="1"/>
  <c r="BH462" i="4"/>
  <c r="BE328" i="4"/>
  <c r="BF328" i="4" s="1"/>
  <c r="BH328" i="4"/>
  <c r="BH1235" i="4"/>
  <c r="BE1235" i="4"/>
  <c r="BF1235" i="4" s="1"/>
  <c r="BE1051" i="4"/>
  <c r="BF1051" i="4" s="1"/>
  <c r="BH1051" i="4"/>
  <c r="BE1038" i="4"/>
  <c r="BF1038" i="4" s="1"/>
  <c r="BH1038" i="4"/>
  <c r="BH1335" i="4"/>
  <c r="BE1335" i="4"/>
  <c r="BF1335" i="4" s="1"/>
  <c r="BE757" i="4"/>
  <c r="BF757" i="4" s="1"/>
  <c r="BH757" i="4"/>
  <c r="BH904" i="4"/>
  <c r="BE904" i="4"/>
  <c r="BH445" i="4"/>
  <c r="BE445" i="4"/>
  <c r="BF445" i="4" s="1"/>
  <c r="BI1433" i="4"/>
  <c r="BI1427" i="4"/>
  <c r="BI801" i="4"/>
  <c r="AR622" i="4"/>
  <c r="BI622" i="4" s="1"/>
  <c r="BF813" i="4"/>
  <c r="BF657" i="4"/>
  <c r="BI498" i="4"/>
  <c r="BF1225" i="4"/>
  <c r="BI1434" i="4"/>
  <c r="BI261" i="4"/>
  <c r="BF793" i="4"/>
  <c r="BI1178" i="4"/>
  <c r="BI128" i="4"/>
  <c r="BI620" i="4"/>
  <c r="BI1429" i="4"/>
  <c r="BF196" i="4"/>
  <c r="BI1240" i="4"/>
  <c r="BI1437" i="4"/>
  <c r="BI515" i="4"/>
  <c r="BI47" i="4"/>
  <c r="BI1365" i="4"/>
  <c r="BI1275" i="4"/>
  <c r="AR1411" i="4"/>
  <c r="BI1411" i="4" s="1"/>
  <c r="AO280" i="4"/>
  <c r="AQ280" i="4" s="1"/>
  <c r="AR280" i="4" s="1"/>
  <c r="BI280" i="4" s="1"/>
  <c r="AR614" i="4"/>
  <c r="BI614" i="4" s="1"/>
  <c r="AO1085" i="4"/>
  <c r="AQ1085" i="4" s="1"/>
  <c r="AR1085" i="4" s="1"/>
  <c r="BI1085" i="4" s="1"/>
  <c r="AR1142" i="4"/>
  <c r="BI1142" i="4" s="1"/>
  <c r="AR247" i="4"/>
  <c r="BI247" i="4" s="1"/>
  <c r="AR337" i="4"/>
  <c r="BI337" i="4" s="1"/>
  <c r="AR138" i="4"/>
  <c r="BI138" i="4" s="1"/>
  <c r="AR611" i="4"/>
  <c r="BI611" i="4" s="1"/>
  <c r="BI87" i="4"/>
  <c r="BJ1263" i="4"/>
  <c r="AR557" i="4"/>
  <c r="BI557" i="4" s="1"/>
  <c r="BI243" i="4"/>
  <c r="AR155" i="4"/>
  <c r="BI155" i="4" s="1"/>
  <c r="BI236" i="4"/>
  <c r="BI817" i="4"/>
  <c r="AO956" i="4"/>
  <c r="AQ956" i="4" s="1"/>
  <c r="AR956" i="4" s="1"/>
  <c r="BI956" i="4" s="1"/>
  <c r="AO955" i="4"/>
  <c r="AQ955" i="4" s="1"/>
  <c r="AR955" i="4" s="1"/>
  <c r="BI955" i="4" s="1"/>
  <c r="BB83" i="4"/>
  <c r="BD83" i="4" s="1"/>
  <c r="BJ47" i="4"/>
  <c r="BJ128" i="4"/>
  <c r="BJ1113" i="4"/>
  <c r="BH266" i="4"/>
  <c r="BE266" i="4"/>
  <c r="BF266" i="4" s="1"/>
  <c r="AO892" i="4"/>
  <c r="AQ892" i="4" s="1"/>
  <c r="AR892" i="4" s="1"/>
  <c r="BI892" i="4" s="1"/>
  <c r="BE588" i="4"/>
  <c r="BF588" i="4" s="1"/>
  <c r="BH588" i="4"/>
  <c r="BI1369" i="4"/>
  <c r="BF1369" i="4"/>
  <c r="BG1369" i="4" s="1"/>
  <c r="BJ1369" i="4" s="1"/>
  <c r="BH1278" i="4"/>
  <c r="BE1278" i="4"/>
  <c r="BF1278" i="4" s="1"/>
  <c r="BG1278" i="4" s="1"/>
  <c r="BJ1278" i="4" s="1"/>
  <c r="BJ1456" i="4"/>
  <c r="BF1456" i="4"/>
  <c r="BJ983" i="4"/>
  <c r="BE215" i="4"/>
  <c r="BF215" i="4" s="1"/>
  <c r="BH215" i="4"/>
  <c r="BH579" i="4"/>
  <c r="BE579" i="4"/>
  <c r="BF579" i="4" s="1"/>
  <c r="BE664" i="4"/>
  <c r="BF664" i="4" s="1"/>
  <c r="BH664" i="4"/>
  <c r="BH621" i="4"/>
  <c r="BE621" i="4"/>
  <c r="BF621" i="4" s="1"/>
  <c r="BE1056" i="4"/>
  <c r="BF1056" i="4" s="1"/>
  <c r="BH1056" i="4"/>
  <c r="BE1383" i="4"/>
  <c r="BF1383" i="4" s="1"/>
  <c r="BH1383" i="4"/>
  <c r="BH389" i="4"/>
  <c r="BE389" i="4"/>
  <c r="BF389" i="4" s="1"/>
  <c r="BH312" i="4"/>
  <c r="BE312" i="4"/>
  <c r="BF312" i="4" s="1"/>
  <c r="BH562" i="4"/>
  <c r="BE562" i="4"/>
  <c r="BF562" i="4" s="1"/>
  <c r="BH413" i="4"/>
  <c r="BE413" i="4"/>
  <c r="BF413" i="4" s="1"/>
  <c r="BE603" i="4"/>
  <c r="BF603" i="4" s="1"/>
  <c r="BH603" i="4"/>
  <c r="BE737" i="4"/>
  <c r="BF737" i="4" s="1"/>
  <c r="BH737" i="4"/>
  <c r="BE531" i="4"/>
  <c r="BF531" i="4" s="1"/>
  <c r="BE67" i="4"/>
  <c r="BF67" i="4" s="1"/>
  <c r="BH67" i="4"/>
  <c r="BH197" i="4"/>
  <c r="BH580" i="4"/>
  <c r="BE580" i="4"/>
  <c r="BF580" i="4" s="1"/>
  <c r="BE1157" i="4"/>
  <c r="BF1157" i="4" s="1"/>
  <c r="BH1157" i="4"/>
  <c r="BH647" i="4"/>
  <c r="BE647" i="4"/>
  <c r="BF647" i="4" s="1"/>
  <c r="BE821" i="4"/>
  <c r="BF821" i="4" s="1"/>
  <c r="BH821" i="4"/>
  <c r="BE816" i="4"/>
  <c r="BF816" i="4" s="1"/>
  <c r="BH816" i="4"/>
  <c r="BH1276" i="4"/>
  <c r="BE1276" i="4"/>
  <c r="BF1276" i="4" s="1"/>
  <c r="BE193" i="4"/>
  <c r="BF193" i="4" s="1"/>
  <c r="BH193" i="4"/>
  <c r="BH1282" i="4"/>
  <c r="BE1282" i="4"/>
  <c r="BF1282" i="4" s="1"/>
  <c r="BE1437" i="4"/>
  <c r="BF1437" i="4" s="1"/>
  <c r="BH1437" i="4"/>
  <c r="BH943" i="4"/>
  <c r="BE943" i="4"/>
  <c r="BF943" i="4" s="1"/>
  <c r="BH857" i="4"/>
  <c r="BE857" i="4"/>
  <c r="BF857" i="4" s="1"/>
  <c r="AR541" i="4"/>
  <c r="BI541" i="4" s="1"/>
  <c r="BE1368" i="4"/>
  <c r="BF1368" i="4" s="1"/>
  <c r="BH1368" i="4"/>
  <c r="BH873" i="4"/>
  <c r="BE873" i="4"/>
  <c r="BF873" i="4" s="1"/>
  <c r="BH48" i="4"/>
  <c r="BE48" i="4"/>
  <c r="BF48" i="4" s="1"/>
  <c r="BE558" i="4"/>
  <c r="BF558" i="4" s="1"/>
  <c r="BH558" i="4"/>
  <c r="BH735" i="4"/>
  <c r="BE735" i="4"/>
  <c r="BF735" i="4" s="1"/>
  <c r="BH137" i="4"/>
  <c r="BE137" i="4"/>
  <c r="BF137" i="4" s="1"/>
  <c r="BH58" i="4"/>
  <c r="BE58" i="4"/>
  <c r="BF58" i="4" s="1"/>
  <c r="BH634" i="4"/>
  <c r="BE634" i="4"/>
  <c r="BF634" i="4" s="1"/>
  <c r="BH1359" i="4"/>
  <c r="BE1359" i="4"/>
  <c r="BF1359" i="4" s="1"/>
  <c r="BH1238" i="4"/>
  <c r="BE1238" i="4"/>
  <c r="BF1238" i="4" s="1"/>
  <c r="BI936" i="4"/>
  <c r="BF199" i="4"/>
  <c r="BF945" i="4"/>
  <c r="BI196" i="4"/>
  <c r="BI104" i="4"/>
  <c r="BF374" i="4"/>
  <c r="BI894" i="4"/>
  <c r="BI513" i="4"/>
  <c r="BI1379" i="4"/>
  <c r="BF336" i="4"/>
  <c r="BF1427" i="4"/>
  <c r="BF1349" i="4"/>
  <c r="BG1349" i="4" s="1"/>
  <c r="BJ1349" i="4" s="1"/>
  <c r="BJ757" i="4"/>
  <c r="AO321" i="4"/>
  <c r="AQ321" i="4" s="1"/>
  <c r="AR321" i="4" s="1"/>
  <c r="BI321" i="4" s="1"/>
  <c r="BJ607" i="4"/>
  <c r="BI942" i="4"/>
  <c r="AR344" i="4"/>
  <c r="AR824" i="4"/>
  <c r="BI824" i="4" s="1"/>
  <c r="BI753" i="4"/>
  <c r="AR632" i="4"/>
  <c r="BI632" i="4" s="1"/>
  <c r="AR559" i="4"/>
  <c r="BI559" i="4" s="1"/>
  <c r="BJ521" i="4"/>
  <c r="BI964" i="4"/>
  <c r="BI365" i="4"/>
  <c r="AO1170" i="4"/>
  <c r="AQ1170" i="4" s="1"/>
  <c r="AR1170" i="4" s="1"/>
  <c r="BI1170" i="4" s="1"/>
  <c r="AO1330" i="4"/>
  <c r="AQ1330" i="4" s="1"/>
  <c r="AR1330" i="4" s="1"/>
  <c r="BI1330" i="4" s="1"/>
  <c r="AR867" i="4"/>
  <c r="BI867" i="4" s="1"/>
  <c r="BB1152" i="4"/>
  <c r="BD1152" i="4" s="1"/>
  <c r="BE1152" i="4" s="1"/>
  <c r="BF1152" i="4" s="1"/>
  <c r="BB184" i="4"/>
  <c r="BD184" i="4" s="1"/>
  <c r="BH184" i="4" s="1"/>
  <c r="BH162" i="4"/>
  <c r="BE162" i="4"/>
  <c r="BF162" i="4" s="1"/>
  <c r="BG162" i="4" s="1"/>
  <c r="BJ162" i="4" s="1"/>
  <c r="BH640" i="4"/>
  <c r="BE640" i="4"/>
  <c r="BF640" i="4" s="1"/>
  <c r="BG640" i="4" s="1"/>
  <c r="BJ640" i="4" s="1"/>
  <c r="AR521" i="4"/>
  <c r="BI521" i="4" s="1"/>
  <c r="AR578" i="4"/>
  <c r="BI578" i="4" s="1"/>
  <c r="BJ819" i="4"/>
  <c r="BF819" i="4"/>
  <c r="BJ170" i="4"/>
  <c r="BI170" i="4"/>
  <c r="BE1355" i="4"/>
  <c r="BF1355" i="4" s="1"/>
  <c r="BH1355" i="4"/>
  <c r="BH506" i="4"/>
  <c r="BE506" i="4"/>
  <c r="BF506" i="4" s="1"/>
  <c r="BH226" i="4"/>
  <c r="BE226" i="4"/>
  <c r="BF226" i="4" s="1"/>
  <c r="BH153" i="4"/>
  <c r="BE153" i="4"/>
  <c r="BF153" i="4" s="1"/>
  <c r="BE629" i="4"/>
  <c r="BF629" i="4" s="1"/>
  <c r="BH629" i="4"/>
  <c r="BE751" i="4"/>
  <c r="BF751" i="4" s="1"/>
  <c r="BH751" i="4"/>
  <c r="BH1337" i="4"/>
  <c r="BE1337" i="4"/>
  <c r="BF1337" i="4" s="1"/>
  <c r="BE578" i="4"/>
  <c r="BF578" i="4" s="1"/>
  <c r="BH578" i="4"/>
  <c r="BE934" i="4"/>
  <c r="BF934" i="4" s="1"/>
  <c r="BH934" i="4"/>
  <c r="BH760" i="4"/>
  <c r="BE760" i="4"/>
  <c r="BF760" i="4" s="1"/>
  <c r="BH991" i="4"/>
  <c r="BE991" i="4"/>
  <c r="BF991" i="4" s="1"/>
  <c r="BE555" i="4"/>
  <c r="BF555" i="4" s="1"/>
  <c r="BE1246" i="4"/>
  <c r="BF1246" i="4" s="1"/>
  <c r="BH1246" i="4"/>
  <c r="BH652" i="4"/>
  <c r="BE652" i="4"/>
  <c r="BF652" i="4" s="1"/>
  <c r="BH105" i="4"/>
  <c r="BE105" i="4"/>
  <c r="BF105" i="4" s="1"/>
  <c r="BE52" i="4"/>
  <c r="BF52" i="4" s="1"/>
  <c r="BH52" i="4"/>
  <c r="BH43" i="4"/>
  <c r="BE43" i="4"/>
  <c r="BF43" i="4" s="1"/>
  <c r="BE993" i="4"/>
  <c r="BF993" i="4" s="1"/>
  <c r="BH993" i="4"/>
  <c r="BH131" i="4"/>
  <c r="BE131" i="4"/>
  <c r="BF131" i="4" s="1"/>
  <c r="BH596" i="4"/>
  <c r="BE596" i="4"/>
  <c r="BF596" i="4" s="1"/>
  <c r="BH338" i="4"/>
  <c r="BE338" i="4"/>
  <c r="BF338" i="4" s="1"/>
  <c r="BE457" i="4"/>
  <c r="BF457" i="4" s="1"/>
  <c r="BH457" i="4"/>
  <c r="BE1439" i="4"/>
  <c r="BF1439" i="4" s="1"/>
  <c r="BH1439" i="4"/>
  <c r="BE784" i="4"/>
  <c r="BF784" i="4" s="1"/>
  <c r="BH784" i="4"/>
  <c r="BB1312" i="4"/>
  <c r="BD1312" i="4" s="1"/>
  <c r="BE420" i="4"/>
  <c r="BF420" i="4" s="1"/>
  <c r="BH420" i="4"/>
  <c r="BE107" i="4"/>
  <c r="BF107" i="4" s="1"/>
  <c r="BH107" i="4"/>
  <c r="BH1127" i="4"/>
  <c r="BE1127" i="4"/>
  <c r="BF1127" i="4" s="1"/>
  <c r="BH1373" i="4"/>
  <c r="BE1373" i="4"/>
  <c r="BF1373" i="4" s="1"/>
  <c r="BE1115" i="4"/>
  <c r="BF1115" i="4" s="1"/>
  <c r="BH1115" i="4"/>
  <c r="BF1399" i="4"/>
  <c r="BH666" i="4"/>
  <c r="BE666" i="4"/>
  <c r="BF666" i="4" s="1"/>
  <c r="BF154" i="4"/>
  <c r="BE297" i="4"/>
  <c r="BF297" i="4" s="1"/>
  <c r="BH297" i="4"/>
  <c r="BE879" i="4"/>
  <c r="BF879" i="4" s="1"/>
  <c r="BH879" i="4"/>
  <c r="BF1128" i="4"/>
  <c r="BH540" i="4"/>
  <c r="BE540" i="4"/>
  <c r="BF540" i="4" s="1"/>
  <c r="BE355" i="4"/>
  <c r="BF355" i="4" s="1"/>
  <c r="BH355" i="4"/>
  <c r="BI983" i="4"/>
  <c r="BI1295" i="4"/>
  <c r="BF1047" i="4"/>
  <c r="BH800" i="4"/>
  <c r="BE800" i="4"/>
  <c r="BF800" i="4" s="1"/>
  <c r="BE119" i="4"/>
  <c r="BF119" i="4" s="1"/>
  <c r="BH119" i="4"/>
  <c r="BH300" i="4"/>
  <c r="BE300" i="4"/>
  <c r="BF300" i="4" s="1"/>
  <c r="BE739" i="4"/>
  <c r="BF739" i="4" s="1"/>
  <c r="BH739" i="4"/>
  <c r="BI1020" i="4"/>
  <c r="AR1327" i="4"/>
  <c r="BI1327" i="4" s="1"/>
  <c r="BF1027" i="4"/>
  <c r="BG1027" i="4" s="1"/>
  <c r="BJ1027" i="4" s="1"/>
  <c r="BI1314" i="4"/>
  <c r="BI907" i="4"/>
  <c r="BF782" i="4"/>
  <c r="BI573" i="4"/>
  <c r="BF852" i="4"/>
  <c r="BF965" i="4"/>
  <c r="BF1379" i="4"/>
  <c r="BI1225" i="4"/>
  <c r="BI116" i="4"/>
  <c r="BG58" i="3"/>
  <c r="BH58" i="3" s="1"/>
  <c r="BI58" i="3" s="1"/>
  <c r="BL58" i="3" s="1"/>
  <c r="BJ58" i="3"/>
  <c r="BJ42" i="3"/>
  <c r="BG42" i="3"/>
  <c r="BH42" i="3" s="1"/>
  <c r="BG168" i="3"/>
  <c r="BH168" i="3" s="1"/>
  <c r="BI168" i="3" s="1"/>
  <c r="BL168" i="3" s="1"/>
  <c r="BJ168" i="3"/>
  <c r="BG87" i="3"/>
  <c r="BH87" i="3" s="1"/>
  <c r="BJ87" i="3"/>
  <c r="BG62" i="3"/>
  <c r="BH62" i="3" s="1"/>
  <c r="BJ62" i="3"/>
  <c r="BG190" i="3"/>
  <c r="BH190" i="3" s="1"/>
  <c r="BJ190" i="3"/>
  <c r="BG146" i="3"/>
  <c r="BH146" i="3" s="1"/>
  <c r="BI146" i="3" s="1"/>
  <c r="BL146" i="3" s="1"/>
  <c r="BJ146" i="3"/>
  <c r="BG9" i="3"/>
  <c r="BH9" i="3" s="1"/>
  <c r="BJ9" i="3"/>
  <c r="BG232" i="3"/>
  <c r="BH232" i="3" s="1"/>
  <c r="BI232" i="3" s="1"/>
  <c r="BL232" i="3" s="1"/>
  <c r="BJ232" i="3"/>
  <c r="BG7" i="3"/>
  <c r="BH7" i="3" s="1"/>
  <c r="BI7" i="3" s="1"/>
  <c r="BL7" i="3" s="1"/>
  <c r="BJ7" i="3"/>
  <c r="BG84" i="3"/>
  <c r="BH84" i="3" s="1"/>
  <c r="BJ84" i="3"/>
  <c r="BJ178" i="3"/>
  <c r="BG178" i="3"/>
  <c r="BH178" i="3" s="1"/>
  <c r="BI178" i="3" s="1"/>
  <c r="BL178" i="3" s="1"/>
  <c r="BL97" i="3"/>
  <c r="BK174" i="3"/>
  <c r="AQ107" i="3"/>
  <c r="AS107" i="3" s="1"/>
  <c r="AT107" i="3" s="1"/>
  <c r="BK107" i="3" s="1"/>
  <c r="BJ169" i="3"/>
  <c r="BJ127" i="3"/>
  <c r="BG127" i="3"/>
  <c r="BH127" i="3" s="1"/>
  <c r="BG223" i="3"/>
  <c r="BH223" i="3" s="1"/>
  <c r="BJ223" i="3"/>
  <c r="BL6" i="3"/>
  <c r="BH6" i="3"/>
  <c r="BG236" i="3"/>
  <c r="BH236" i="3" s="1"/>
  <c r="BJ236" i="3"/>
  <c r="BJ76" i="3"/>
  <c r="BG76" i="3"/>
  <c r="BH76" i="3" s="1"/>
  <c r="BG4" i="3"/>
  <c r="BJ4" i="3"/>
  <c r="BK189" i="3"/>
  <c r="BG108" i="3"/>
  <c r="BH108" i="3" s="1"/>
  <c r="BI108" i="3" s="1"/>
  <c r="BL108" i="3" s="1"/>
  <c r="BJ108" i="3"/>
  <c r="BK121" i="3"/>
  <c r="BG91" i="3"/>
  <c r="BH91" i="3" s="1"/>
  <c r="BJ91" i="3"/>
  <c r="BK223" i="3"/>
  <c r="AQ113" i="3"/>
  <c r="AS113" i="3" s="1"/>
  <c r="AT113" i="3" s="1"/>
  <c r="BK113" i="3" s="1"/>
  <c r="BK160" i="3"/>
  <c r="BH64" i="3"/>
  <c r="BD242" i="3"/>
  <c r="BF242" i="3" s="1"/>
  <c r="AQ104" i="3"/>
  <c r="AS104" i="3" s="1"/>
  <c r="AT104" i="3" s="1"/>
  <c r="BK104" i="3" s="1"/>
  <c r="BG69" i="3"/>
  <c r="BH69" i="3" s="1"/>
  <c r="BJ69" i="3"/>
  <c r="BJ143" i="3"/>
  <c r="BG143" i="3"/>
  <c r="BG219" i="3"/>
  <c r="BH219" i="3" s="1"/>
  <c r="BJ219" i="3"/>
  <c r="BG245" i="3"/>
  <c r="BH245" i="3" s="1"/>
  <c r="BJ245" i="3"/>
  <c r="BG63" i="3"/>
  <c r="BH63" i="3" s="1"/>
  <c r="BI63" i="3" s="1"/>
  <c r="BL63" i="3" s="1"/>
  <c r="BJ63" i="3"/>
  <c r="BJ205" i="3"/>
  <c r="BG205" i="3"/>
  <c r="BH205" i="3" s="1"/>
  <c r="BI205" i="3" s="1"/>
  <c r="BL205" i="3" s="1"/>
  <c r="BJ29" i="3"/>
  <c r="BG29" i="3"/>
  <c r="BG247" i="3"/>
  <c r="BH247" i="3" s="1"/>
  <c r="BI247" i="3" s="1"/>
  <c r="BL247" i="3" s="1"/>
  <c r="BJ247" i="3"/>
  <c r="BG14" i="3"/>
  <c r="BJ14" i="3"/>
  <c r="BK164" i="3"/>
  <c r="BK46" i="3"/>
  <c r="BH238" i="3"/>
  <c r="BH173" i="3"/>
  <c r="BH46" i="3"/>
  <c r="AQ220" i="3"/>
  <c r="AS220" i="3" s="1"/>
  <c r="AT220" i="3" s="1"/>
  <c r="BK220" i="3" s="1"/>
  <c r="BD207" i="3"/>
  <c r="BF207" i="3" s="1"/>
  <c r="AQ39" i="3"/>
  <c r="AS39" i="3" s="1"/>
  <c r="AT39" i="3" s="1"/>
  <c r="BK39" i="3" s="1"/>
  <c r="BH111" i="3"/>
  <c r="BL239" i="3"/>
  <c r="BH239" i="3"/>
  <c r="BJ17" i="3"/>
  <c r="BG17" i="3"/>
  <c r="BH17" i="3" s="1"/>
  <c r="BJ83" i="3"/>
  <c r="BG83" i="3"/>
  <c r="BH83" i="3" s="1"/>
  <c r="BG119" i="3"/>
  <c r="BH119" i="3" s="1"/>
  <c r="BJ119" i="3"/>
  <c r="BG218" i="3"/>
  <c r="BJ218" i="3"/>
  <c r="BJ74" i="3"/>
  <c r="BG74" i="3"/>
  <c r="BH74" i="3" s="1"/>
  <c r="BH10" i="3"/>
  <c r="BJ224" i="3"/>
  <c r="BG224" i="3"/>
  <c r="BH224" i="3" s="1"/>
  <c r="BI224" i="3" s="1"/>
  <c r="BL224" i="3" s="1"/>
  <c r="BG77" i="3"/>
  <c r="BH77" i="3" s="1"/>
  <c r="BJ77" i="3"/>
  <c r="BH8" i="3"/>
  <c r="BI8" i="3" s="1"/>
  <c r="BL8" i="3" s="1"/>
  <c r="BL5" i="3"/>
  <c r="BH113" i="3"/>
  <c r="BI113" i="3" s="1"/>
  <c r="BL113" i="3" s="1"/>
  <c r="BJ244" i="3"/>
  <c r="BG244" i="3"/>
  <c r="BJ115" i="3"/>
  <c r="BG115" i="3"/>
  <c r="BH115" i="3" s="1"/>
  <c r="AQ116" i="3"/>
  <c r="AS116" i="3" s="1"/>
  <c r="AT116" i="3" s="1"/>
  <c r="BK116" i="3" s="1"/>
  <c r="BG128" i="3"/>
  <c r="BH128" i="3" s="1"/>
  <c r="BJ128" i="3"/>
  <c r="BK227" i="3"/>
  <c r="BG16" i="3"/>
  <c r="BH16" i="3" s="1"/>
  <c r="BJ16" i="3"/>
  <c r="BJ48" i="3"/>
  <c r="BG48" i="3"/>
  <c r="BH48" i="3" s="1"/>
  <c r="BK173" i="3"/>
  <c r="BJ18" i="3"/>
  <c r="BG18" i="3"/>
  <c r="BH18" i="3" s="1"/>
  <c r="BK183" i="3"/>
  <c r="BJ82" i="3"/>
  <c r="BG82" i="3"/>
  <c r="BH82" i="3" s="1"/>
  <c r="BI82" i="3" s="1"/>
  <c r="BL82" i="3" s="1"/>
  <c r="BM185" i="2"/>
  <c r="CH484" i="2"/>
  <c r="CJ556" i="2"/>
  <c r="BM94" i="2"/>
  <c r="CJ425" i="2"/>
  <c r="CJ405" i="2"/>
  <c r="BN343" i="2"/>
  <c r="CH158" i="2"/>
  <c r="CH333" i="2"/>
  <c r="CH551" i="2"/>
  <c r="CJ393" i="2"/>
  <c r="CA300" i="2"/>
  <c r="BZ232" i="2"/>
  <c r="BN522" i="2"/>
  <c r="BZ450" i="2"/>
  <c r="BM178" i="2"/>
  <c r="CJ22" i="2"/>
  <c r="CA77" i="2"/>
  <c r="BZ634" i="2"/>
  <c r="CA343" i="2"/>
  <c r="CA266" i="2"/>
  <c r="BZ420" i="2"/>
  <c r="CA295" i="2"/>
  <c r="CA549" i="2"/>
  <c r="CA430" i="2"/>
  <c r="CA439" i="2"/>
  <c r="CA420" i="2"/>
  <c r="CA537" i="2"/>
  <c r="CA107" i="2"/>
  <c r="BR42" i="2"/>
  <c r="CJ248" i="2"/>
  <c r="CJ43" i="2"/>
  <c r="CA462" i="2"/>
  <c r="CA589" i="2"/>
  <c r="CA118" i="2"/>
  <c r="CJ590" i="2"/>
  <c r="CA591" i="2"/>
  <c r="CA400" i="2"/>
  <c r="CA389" i="2"/>
  <c r="BZ423" i="2"/>
  <c r="BN104" i="2"/>
  <c r="CA330" i="2"/>
  <c r="CA44" i="2"/>
  <c r="CA259" i="2"/>
  <c r="CA625" i="2"/>
  <c r="CA510" i="2"/>
  <c r="BZ609" i="2"/>
  <c r="BR45" i="2"/>
  <c r="CJ111" i="2"/>
  <c r="CJ292" i="2"/>
  <c r="CA88" i="2"/>
  <c r="CA38" i="2"/>
  <c r="BZ237" i="2"/>
  <c r="CA180" i="2"/>
  <c r="CA441" i="2"/>
  <c r="CA60" i="2"/>
  <c r="CA203" i="2"/>
  <c r="CA99" i="2"/>
  <c r="CA81" i="2"/>
  <c r="BM223" i="2"/>
  <c r="CA197" i="2"/>
  <c r="CA523" i="2"/>
  <c r="BN535" i="2"/>
  <c r="CA185" i="2"/>
  <c r="CA369" i="2"/>
  <c r="BN59" i="2"/>
  <c r="BN340" i="2"/>
  <c r="BZ468" i="2"/>
  <c r="CB468" i="2" s="1"/>
  <c r="CD468" i="2" s="1"/>
  <c r="CE468" i="2" s="1"/>
  <c r="CF468" i="2" s="1"/>
  <c r="CG468" i="2" s="1"/>
  <c r="CJ468" i="2" s="1"/>
  <c r="CA621" i="2"/>
  <c r="BN208" i="2"/>
  <c r="BM449" i="2"/>
  <c r="CH553" i="2"/>
  <c r="BR39" i="2"/>
  <c r="BZ96" i="2"/>
  <c r="CA291" i="2"/>
  <c r="BM105" i="2"/>
  <c r="BO105" i="2" s="1"/>
  <c r="BQ105" i="2" s="1"/>
  <c r="BP215" i="2"/>
  <c r="BZ537" i="2"/>
  <c r="BM527" i="2"/>
  <c r="BM343" i="2"/>
  <c r="BO343" i="2" s="1"/>
  <c r="BQ343" i="2" s="1"/>
  <c r="BM514" i="2"/>
  <c r="BP299" i="2"/>
  <c r="CJ495" i="2"/>
  <c r="BP522" i="2"/>
  <c r="BZ121" i="2"/>
  <c r="CA406" i="2"/>
  <c r="BN105" i="2"/>
  <c r="CA347" i="2"/>
  <c r="CA145" i="2"/>
  <c r="CA349" i="2"/>
  <c r="CA91" i="2"/>
  <c r="CJ475" i="2"/>
  <c r="BZ14" i="2"/>
  <c r="CB14" i="2" s="1"/>
  <c r="CD14" i="2" s="1"/>
  <c r="CE14" i="2" s="1"/>
  <c r="CF14" i="2" s="1"/>
  <c r="BZ112" i="2"/>
  <c r="CA416" i="2"/>
  <c r="BR10" i="2"/>
  <c r="CI10" i="2" s="1"/>
  <c r="CA122" i="2"/>
  <c r="BZ492" i="2"/>
  <c r="BZ97" i="2"/>
  <c r="CJ115" i="2"/>
  <c r="BN632" i="2"/>
  <c r="CJ11" i="2"/>
  <c r="CA292" i="2"/>
  <c r="CJ462" i="2"/>
  <c r="BN174" i="2"/>
  <c r="CJ384" i="2"/>
  <c r="CJ211" i="2"/>
  <c r="CJ381" i="2"/>
  <c r="BZ161" i="2"/>
  <c r="BM340" i="2"/>
  <c r="CJ440" i="2"/>
  <c r="BP47" i="2"/>
  <c r="BZ622" i="2"/>
  <c r="CB622" i="2" s="1"/>
  <c r="CD622" i="2" s="1"/>
  <c r="CE622" i="2" s="1"/>
  <c r="CF622" i="2" s="1"/>
  <c r="BR8" i="2"/>
  <c r="CJ35" i="2"/>
  <c r="CA554" i="2"/>
  <c r="CA201" i="2"/>
  <c r="CA248" i="2"/>
  <c r="BR12" i="2"/>
  <c r="BZ258" i="2"/>
  <c r="CA417" i="2"/>
  <c r="CA175" i="2"/>
  <c r="BM362" i="2"/>
  <c r="CA338" i="2"/>
  <c r="CA427" i="2"/>
  <c r="CA532" i="2"/>
  <c r="CA302" i="2"/>
  <c r="BP450" i="2"/>
  <c r="CA167" i="2"/>
  <c r="BM147" i="2"/>
  <c r="BP360" i="2"/>
  <c r="BN449" i="2"/>
  <c r="BO449" i="2" s="1"/>
  <c r="BQ449" i="2" s="1"/>
  <c r="BR449" i="2" s="1"/>
  <c r="CI449" i="2" s="1"/>
  <c r="BM522" i="2"/>
  <c r="BO522" i="2" s="1"/>
  <c r="BQ522" i="2" s="1"/>
  <c r="BM369" i="2"/>
  <c r="BZ160" i="2"/>
  <c r="CA392" i="2"/>
  <c r="BN178" i="2"/>
  <c r="CA380" i="2"/>
  <c r="BM557" i="2"/>
  <c r="BP223" i="2"/>
  <c r="BZ392" i="2"/>
  <c r="CA103" i="2"/>
  <c r="CA101" i="2"/>
  <c r="CA583" i="2"/>
  <c r="BN362" i="2"/>
  <c r="BO362" i="2" s="1"/>
  <c r="BQ362" i="2" s="1"/>
  <c r="CI8" i="2"/>
  <c r="BM104" i="2"/>
  <c r="BO104" i="2" s="1"/>
  <c r="BQ104" i="2" s="1"/>
  <c r="BR104" i="2" s="1"/>
  <c r="CI104" i="2" s="1"/>
  <c r="CA438" i="2"/>
  <c r="CJ4" i="2"/>
  <c r="CA397" i="2"/>
  <c r="CA399" i="2"/>
  <c r="CA571" i="2"/>
  <c r="BN420" i="2"/>
  <c r="BP591" i="2"/>
  <c r="BN331" i="2"/>
  <c r="BM215" i="2"/>
  <c r="BZ118" i="2"/>
  <c r="CB118" i="2" s="1"/>
  <c r="CD118" i="2" s="1"/>
  <c r="CE118" i="2" s="1"/>
  <c r="CF118" i="2" s="1"/>
  <c r="CA525" i="2"/>
  <c r="CA384" i="2"/>
  <c r="BM232" i="2"/>
  <c r="BM191" i="2"/>
  <c r="BO340" i="2"/>
  <c r="BQ340" i="2" s="1"/>
  <c r="BR46" i="2"/>
  <c r="CI46" i="2" s="1"/>
  <c r="CA254" i="2"/>
  <c r="BZ327" i="2"/>
  <c r="CA346" i="2"/>
  <c r="CA239" i="2"/>
  <c r="BM60" i="2"/>
  <c r="BZ310" i="2"/>
  <c r="BZ465" i="2"/>
  <c r="BP194" i="2"/>
  <c r="BM337" i="2"/>
  <c r="CA472" i="2"/>
  <c r="BZ437" i="2"/>
  <c r="CA210" i="2"/>
  <c r="BM609" i="2"/>
  <c r="CA46" i="2"/>
  <c r="BR44" i="2"/>
  <c r="BM177" i="2"/>
  <c r="BM348" i="2"/>
  <c r="CJ335" i="2"/>
  <c r="CJ118" i="2"/>
  <c r="CJ349" i="2"/>
  <c r="BP529" i="2"/>
  <c r="CJ178" i="2"/>
  <c r="CJ68" i="2"/>
  <c r="CA135" i="2"/>
  <c r="CA54" i="2"/>
  <c r="BZ467" i="2"/>
  <c r="CB467" i="2" s="1"/>
  <c r="CD467" i="2" s="1"/>
  <c r="CH467" i="2" s="1"/>
  <c r="CA151" i="2"/>
  <c r="CJ29" i="2"/>
  <c r="CA348" i="2"/>
  <c r="CA345" i="2"/>
  <c r="BM350" i="2"/>
  <c r="BP217" i="2"/>
  <c r="BZ180" i="2"/>
  <c r="CB180" i="2" s="1"/>
  <c r="CD180" i="2" s="1"/>
  <c r="CE180" i="2" s="1"/>
  <c r="CF180" i="2" s="1"/>
  <c r="BZ184" i="2"/>
  <c r="CA453" i="2"/>
  <c r="CA432" i="2"/>
  <c r="BZ329" i="2"/>
  <c r="CB329" i="2" s="1"/>
  <c r="CD329" i="2" s="1"/>
  <c r="CE329" i="2" s="1"/>
  <c r="CF329" i="2" s="1"/>
  <c r="BZ377" i="2"/>
  <c r="BM209" i="2"/>
  <c r="CJ237" i="2"/>
  <c r="BZ43" i="2"/>
  <c r="CB43" i="2" s="1"/>
  <c r="CD43" i="2" s="1"/>
  <c r="CE43" i="2" s="1"/>
  <c r="CF43" i="2" s="1"/>
  <c r="BZ42" i="2"/>
  <c r="CA418" i="2"/>
  <c r="BZ302" i="2"/>
  <c r="BZ438" i="2"/>
  <c r="CB438" i="2" s="1"/>
  <c r="CD438" i="2" s="1"/>
  <c r="CE438" i="2" s="1"/>
  <c r="CF438" i="2" s="1"/>
  <c r="CA17" i="2"/>
  <c r="BN369" i="2"/>
  <c r="CA188" i="2"/>
  <c r="CA435" i="2"/>
  <c r="CA245" i="2"/>
  <c r="CA619" i="2"/>
  <c r="BN53" i="2"/>
  <c r="CA454" i="2"/>
  <c r="BN438" i="2"/>
  <c r="BZ44" i="2"/>
  <c r="BM342" i="2"/>
  <c r="BP353" i="2"/>
  <c r="BM149" i="2"/>
  <c r="BN545" i="2"/>
  <c r="CJ293" i="2"/>
  <c r="BZ380" i="2"/>
  <c r="CB380" i="2" s="1"/>
  <c r="CD380" i="2" s="1"/>
  <c r="CE380" i="2" s="1"/>
  <c r="CF380" i="2" s="1"/>
  <c r="CA226" i="2"/>
  <c r="BZ218" i="2"/>
  <c r="BZ367" i="2"/>
  <c r="CB367" i="2" s="1"/>
  <c r="CD367" i="2" s="1"/>
  <c r="CE367" i="2" s="1"/>
  <c r="CF367" i="2" s="1"/>
  <c r="CA501" i="2"/>
  <c r="CJ353" i="2"/>
  <c r="BZ99" i="2"/>
  <c r="BZ83" i="2"/>
  <c r="CA376" i="2"/>
  <c r="CA25" i="2"/>
  <c r="BM208" i="2"/>
  <c r="BO208" i="2" s="1"/>
  <c r="BQ208" i="2" s="1"/>
  <c r="CA324" i="2"/>
  <c r="BR15" i="2"/>
  <c r="CI15" i="2" s="1"/>
  <c r="CJ23" i="2"/>
  <c r="BZ389" i="2"/>
  <c r="CB389" i="2" s="1"/>
  <c r="CD389" i="2" s="1"/>
  <c r="CE389" i="2" s="1"/>
  <c r="BZ140" i="2"/>
  <c r="CB140" i="2" s="1"/>
  <c r="CD140" i="2" s="1"/>
  <c r="CE140" i="2" s="1"/>
  <c r="CA620" i="2"/>
  <c r="CJ358" i="2"/>
  <c r="BZ511" i="2"/>
  <c r="BP178" i="2"/>
  <c r="CJ385" i="2"/>
  <c r="CJ421" i="2"/>
  <c r="CJ280" i="2"/>
  <c r="CJ196" i="2"/>
  <c r="BM101" i="2"/>
  <c r="BP369" i="2"/>
  <c r="CJ104" i="2"/>
  <c r="CJ478" i="2"/>
  <c r="BP208" i="2"/>
  <c r="CJ473" i="2"/>
  <c r="CJ376" i="2"/>
  <c r="CJ408" i="2"/>
  <c r="CA22" i="2"/>
  <c r="CJ396" i="2"/>
  <c r="CJ348" i="2"/>
  <c r="BZ593" i="2"/>
  <c r="BZ572" i="2"/>
  <c r="CB572" i="2" s="1"/>
  <c r="CD572" i="2" s="1"/>
  <c r="CE572" i="2" s="1"/>
  <c r="CF572" i="2" s="1"/>
  <c r="CA602" i="2"/>
  <c r="CA165" i="2"/>
  <c r="CI42" i="2"/>
  <c r="CA377" i="2"/>
  <c r="CA468" i="2"/>
  <c r="CH8" i="2"/>
  <c r="BM438" i="2"/>
  <c r="BZ24" i="2"/>
  <c r="BZ564" i="2"/>
  <c r="CA161" i="2"/>
  <c r="CJ19" i="2"/>
  <c r="CJ69" i="2"/>
  <c r="BN299" i="2"/>
  <c r="CJ580" i="2"/>
  <c r="CA301" i="2"/>
  <c r="BP528" i="2"/>
  <c r="BP535" i="2"/>
  <c r="BP348" i="2"/>
  <c r="CJ183" i="2"/>
  <c r="CJ496" i="2"/>
  <c r="BN135" i="2"/>
  <c r="CJ110" i="2"/>
  <c r="BN229" i="2"/>
  <c r="BP228" i="2"/>
  <c r="BM244" i="2"/>
  <c r="CA31" i="2"/>
  <c r="CJ401" i="2"/>
  <c r="CJ322" i="2"/>
  <c r="CJ91" i="2"/>
  <c r="CJ312" i="2"/>
  <c r="BZ253" i="2"/>
  <c r="CB253" i="2" s="1"/>
  <c r="CD253" i="2" s="1"/>
  <c r="CE253" i="2" s="1"/>
  <c r="CF253" i="2" s="1"/>
  <c r="CG253" i="2" s="1"/>
  <c r="CJ253" i="2" s="1"/>
  <c r="CA355" i="2"/>
  <c r="BZ187" i="2"/>
  <c r="CA419" i="2"/>
  <c r="CA184" i="2"/>
  <c r="BZ29" i="2"/>
  <c r="CA19" i="2"/>
  <c r="CA494" i="2"/>
  <c r="CA564" i="2"/>
  <c r="BN528" i="2"/>
  <c r="BO528" i="2" s="1"/>
  <c r="BQ528" i="2" s="1"/>
  <c r="BR528" i="2" s="1"/>
  <c r="CI528" i="2" s="1"/>
  <c r="BM59" i="2"/>
  <c r="BO59" i="2" s="1"/>
  <c r="BQ59" i="2" s="1"/>
  <c r="BR23" i="2"/>
  <c r="CI23" i="2" s="1"/>
  <c r="CJ38" i="2"/>
  <c r="CA160" i="2"/>
  <c r="CB160" i="2" s="1"/>
  <c r="CD160" i="2" s="1"/>
  <c r="CE160" i="2" s="1"/>
  <c r="CF160" i="2" s="1"/>
  <c r="BZ233" i="2"/>
  <c r="BP437" i="2"/>
  <c r="BM206" i="2"/>
  <c r="BM575" i="2"/>
  <c r="BP384" i="2"/>
  <c r="CA223" i="2"/>
  <c r="BP321" i="2"/>
  <c r="CA580" i="2"/>
  <c r="CA24" i="2"/>
  <c r="CA250" i="2"/>
  <c r="BZ72" i="2"/>
  <c r="CB72" i="2" s="1"/>
  <c r="CD72" i="2" s="1"/>
  <c r="CE72" i="2" s="1"/>
  <c r="CF72" i="2" s="1"/>
  <c r="CJ122" i="2"/>
  <c r="CA520" i="2"/>
  <c r="CA196" i="2"/>
  <c r="CJ96" i="2"/>
  <c r="BZ21" i="2"/>
  <c r="CA12" i="2"/>
  <c r="CA5" i="2"/>
  <c r="CA382" i="2"/>
  <c r="CA39" i="2"/>
  <c r="CA581" i="2"/>
  <c r="CB511" i="2"/>
  <c r="CD511" i="2" s="1"/>
  <c r="CE511" i="2" s="1"/>
  <c r="BM437" i="2"/>
  <c r="BN191" i="2"/>
  <c r="CA404" i="2"/>
  <c r="BN514" i="2"/>
  <c r="BO514" i="2" s="1"/>
  <c r="BQ514" i="2" s="1"/>
  <c r="CH315" i="2"/>
  <c r="BP466" i="2"/>
  <c r="BP342" i="2"/>
  <c r="CA231" i="2"/>
  <c r="BP421" i="2"/>
  <c r="CA68" i="2"/>
  <c r="BZ349" i="2"/>
  <c r="CB349" i="2" s="1"/>
  <c r="CD349" i="2" s="1"/>
  <c r="CE349" i="2" s="1"/>
  <c r="CF349" i="2" s="1"/>
  <c r="CA465" i="2"/>
  <c r="CB465" i="2" s="1"/>
  <c r="CD465" i="2" s="1"/>
  <c r="BR41" i="2"/>
  <c r="CH71" i="2"/>
  <c r="BZ569" i="2"/>
  <c r="BN350" i="2"/>
  <c r="BO350" i="2" s="1"/>
  <c r="BQ350" i="2" s="1"/>
  <c r="BN507" i="2"/>
  <c r="BM82" i="2"/>
  <c r="BN147" i="2"/>
  <c r="BO147" i="2" s="1"/>
  <c r="BQ147" i="2" s="1"/>
  <c r="BM525" i="2"/>
  <c r="BN366" i="2"/>
  <c r="BZ145" i="2"/>
  <c r="BZ267" i="2"/>
  <c r="BM334" i="2"/>
  <c r="BN454" i="2"/>
  <c r="BN583" i="2"/>
  <c r="BP586" i="2"/>
  <c r="BN585" i="2"/>
  <c r="BM587" i="2"/>
  <c r="CA415" i="2"/>
  <c r="BN472" i="2"/>
  <c r="BN469" i="2"/>
  <c r="CA469" i="2"/>
  <c r="BZ409" i="2"/>
  <c r="CA131" i="2"/>
  <c r="BZ47" i="2"/>
  <c r="CB47" i="2" s="1"/>
  <c r="CD47" i="2" s="1"/>
  <c r="CE47" i="2" s="1"/>
  <c r="CF47" i="2" s="1"/>
  <c r="BP147" i="2"/>
  <c r="BM448" i="2"/>
  <c r="BN626" i="2"/>
  <c r="BP214" i="2"/>
  <c r="BM387" i="2"/>
  <c r="BN118" i="2"/>
  <c r="BZ369" i="2"/>
  <c r="CB369" i="2" s="1"/>
  <c r="CD369" i="2" s="1"/>
  <c r="CE369" i="2" s="1"/>
  <c r="CF369" i="2" s="1"/>
  <c r="BM117" i="2"/>
  <c r="BM523" i="2"/>
  <c r="CA528" i="2"/>
  <c r="BP392" i="2"/>
  <c r="BP339" i="2"/>
  <c r="BZ628" i="2"/>
  <c r="CB628" i="2" s="1"/>
  <c r="CD628" i="2" s="1"/>
  <c r="CE628" i="2" s="1"/>
  <c r="CF628" i="2" s="1"/>
  <c r="CG628" i="2" s="1"/>
  <c r="CJ628" i="2" s="1"/>
  <c r="CA428" i="2"/>
  <c r="BM156" i="2"/>
  <c r="BN396" i="2"/>
  <c r="CA51" i="2"/>
  <c r="BN576" i="2"/>
  <c r="CA485" i="2"/>
  <c r="CA332" i="2"/>
  <c r="BN584" i="2"/>
  <c r="BM330" i="2"/>
  <c r="BM169" i="2"/>
  <c r="BN167" i="2"/>
  <c r="CA47" i="2"/>
  <c r="CA178" i="2"/>
  <c r="BZ177" i="2"/>
  <c r="BZ40" i="2"/>
  <c r="BZ348" i="2"/>
  <c r="BZ417" i="2"/>
  <c r="BZ159" i="2"/>
  <c r="CA365" i="2"/>
  <c r="BZ104" i="2"/>
  <c r="CA221" i="2"/>
  <c r="BP181" i="2"/>
  <c r="BZ431" i="2"/>
  <c r="CB431" i="2" s="1"/>
  <c r="CD431" i="2" s="1"/>
  <c r="CE431" i="2" s="1"/>
  <c r="CF431" i="2" s="1"/>
  <c r="BZ191" i="2"/>
  <c r="CA340" i="2"/>
  <c r="BZ339" i="2"/>
  <c r="BP183" i="2"/>
  <c r="BZ203" i="2"/>
  <c r="CB203" i="2" s="1"/>
  <c r="CD203" i="2" s="1"/>
  <c r="CE203" i="2" s="1"/>
  <c r="CF203" i="2" s="1"/>
  <c r="BM100" i="2"/>
  <c r="CA156" i="2"/>
  <c r="BN416" i="2"/>
  <c r="BZ427" i="2"/>
  <c r="CA307" i="2"/>
  <c r="BZ213" i="2"/>
  <c r="CB213" i="2" s="1"/>
  <c r="CD213" i="2" s="1"/>
  <c r="CE213" i="2" s="1"/>
  <c r="CF213" i="2" s="1"/>
  <c r="BZ214" i="2"/>
  <c r="CB214" i="2" s="1"/>
  <c r="CD214" i="2" s="1"/>
  <c r="CE214" i="2" s="1"/>
  <c r="CF214" i="2" s="1"/>
  <c r="CA616" i="2"/>
  <c r="BZ379" i="2"/>
  <c r="CB379" i="2" s="1"/>
  <c r="CD379" i="2" s="1"/>
  <c r="CE379" i="2" s="1"/>
  <c r="CF379" i="2" s="1"/>
  <c r="BZ534" i="2"/>
  <c r="CB534" i="2" s="1"/>
  <c r="CD534" i="2" s="1"/>
  <c r="CE534" i="2" s="1"/>
  <c r="CA246" i="2"/>
  <c r="BZ588" i="2"/>
  <c r="CB588" i="2" s="1"/>
  <c r="CD588" i="2" s="1"/>
  <c r="CE588" i="2" s="1"/>
  <c r="CF588" i="2" s="1"/>
  <c r="BZ510" i="2"/>
  <c r="CB510" i="2" s="1"/>
  <c r="CD510" i="2" s="1"/>
  <c r="CE510" i="2" s="1"/>
  <c r="CF510" i="2" s="1"/>
  <c r="CG510" i="2" s="1"/>
  <c r="CJ510" i="2" s="1"/>
  <c r="BM329" i="2"/>
  <c r="BM590" i="2"/>
  <c r="BP438" i="2"/>
  <c r="BP209" i="2"/>
  <c r="BZ252" i="2"/>
  <c r="BZ167" i="2"/>
  <c r="BN376" i="2"/>
  <c r="CA147" i="2"/>
  <c r="CA609" i="2"/>
  <c r="CB609" i="2" s="1"/>
  <c r="CD609" i="2" s="1"/>
  <c r="BZ328" i="2"/>
  <c r="BR43" i="2"/>
  <c r="BM81" i="2"/>
  <c r="BP81" i="2"/>
  <c r="BP449" i="2"/>
  <c r="CA129" i="2"/>
  <c r="BZ48" i="2"/>
  <c r="CA48" i="2"/>
  <c r="BZ57" i="2"/>
  <c r="CA57" i="2"/>
  <c r="BP475" i="2"/>
  <c r="BM475" i="2"/>
  <c r="CA570" i="2"/>
  <c r="CB570" i="2" s="1"/>
  <c r="CD570" i="2" s="1"/>
  <c r="CE570" i="2" s="1"/>
  <c r="CF570" i="2" s="1"/>
  <c r="CG570" i="2" s="1"/>
  <c r="CJ570" i="2" s="1"/>
  <c r="BZ570" i="2"/>
  <c r="BN440" i="2"/>
  <c r="BM440" i="2"/>
  <c r="BM472" i="2"/>
  <c r="CH79" i="2"/>
  <c r="CJ79" i="2"/>
  <c r="BP172" i="2"/>
  <c r="BP514" i="2"/>
  <c r="BR514" i="2" s="1"/>
  <c r="CI514" i="2" s="1"/>
  <c r="BP338" i="2"/>
  <c r="BN234" i="2"/>
  <c r="BP258" i="2"/>
  <c r="CJ47" i="2"/>
  <c r="CA104" i="2"/>
  <c r="CB104" i="2" s="1"/>
  <c r="CD104" i="2" s="1"/>
  <c r="CE104" i="2" s="1"/>
  <c r="CF104" i="2" s="1"/>
  <c r="CJ125" i="2"/>
  <c r="BZ615" i="2"/>
  <c r="BZ307" i="2"/>
  <c r="BZ206" i="2"/>
  <c r="CH278" i="2"/>
  <c r="CJ278" i="2"/>
  <c r="BP327" i="2"/>
  <c r="BN327" i="2"/>
  <c r="BM380" i="2"/>
  <c r="BN380" i="2"/>
  <c r="BN301" i="2"/>
  <c r="BM301" i="2"/>
  <c r="BP385" i="2"/>
  <c r="CA328" i="2"/>
  <c r="CJ114" i="2"/>
  <c r="CA214" i="2"/>
  <c r="CH488" i="2"/>
  <c r="BZ173" i="2"/>
  <c r="CB173" i="2" s="1"/>
  <c r="CD173" i="2" s="1"/>
  <c r="CE173" i="2" s="1"/>
  <c r="CF173" i="2" s="1"/>
  <c r="CA217" i="2"/>
  <c r="CA119" i="2"/>
  <c r="BZ435" i="2"/>
  <c r="CB435" i="2" s="1"/>
  <c r="CD435" i="2" s="1"/>
  <c r="CE435" i="2" s="1"/>
  <c r="CF435" i="2" s="1"/>
  <c r="BM584" i="2"/>
  <c r="CH414" i="2"/>
  <c r="CJ414" i="2"/>
  <c r="BN117" i="2"/>
  <c r="BN112" i="2"/>
  <c r="BN183" i="2"/>
  <c r="BM183" i="2"/>
  <c r="BZ234" i="2"/>
  <c r="CB234" i="2" s="1"/>
  <c r="CD234" i="2" s="1"/>
  <c r="CE234" i="2" s="1"/>
  <c r="CF234" i="2" s="1"/>
  <c r="CA234" i="2"/>
  <c r="BM245" i="2"/>
  <c r="BN245" i="2"/>
  <c r="BM332" i="2"/>
  <c r="BP332" i="2"/>
  <c r="BN385" i="2"/>
  <c r="BM385" i="2"/>
  <c r="BN181" i="2"/>
  <c r="BM181" i="2"/>
  <c r="BM582" i="2"/>
  <c r="BN582" i="2"/>
  <c r="CJ103" i="2"/>
  <c r="BP84" i="2"/>
  <c r="BP412" i="2"/>
  <c r="CJ386" i="2"/>
  <c r="BP474" i="2"/>
  <c r="BP329" i="2"/>
  <c r="BP302" i="2"/>
  <c r="BP377" i="2"/>
  <c r="BP500" i="2"/>
  <c r="BZ512" i="2"/>
  <c r="BM569" i="2"/>
  <c r="BZ246" i="2"/>
  <c r="BZ17" i="2"/>
  <c r="CA470" i="2"/>
  <c r="BN329" i="2"/>
  <c r="BN166" i="2"/>
  <c r="BM166" i="2"/>
  <c r="BP255" i="2"/>
  <c r="BN330" i="2"/>
  <c r="CH27" i="2"/>
  <c r="CJ27" i="2"/>
  <c r="CA42" i="2"/>
  <c r="CB42" i="2" s="1"/>
  <c r="CD42" i="2" s="1"/>
  <c r="CE42" i="2" s="1"/>
  <c r="CF42" i="2" s="1"/>
  <c r="BP210" i="2"/>
  <c r="CI3" i="2"/>
  <c r="CA562" i="2"/>
  <c r="CA373" i="2"/>
  <c r="BZ590" i="2"/>
  <c r="CB590" i="2" s="1"/>
  <c r="CD590" i="2" s="1"/>
  <c r="CE590" i="2" s="1"/>
  <c r="CF590" i="2" s="1"/>
  <c r="BZ625" i="2"/>
  <c r="CB625" i="2" s="1"/>
  <c r="CD625" i="2" s="1"/>
  <c r="CE625" i="2" s="1"/>
  <c r="BZ340" i="2"/>
  <c r="CA56" i="2"/>
  <c r="CA586" i="2"/>
  <c r="BZ186" i="2"/>
  <c r="CA559" i="2"/>
  <c r="BR20" i="2"/>
  <c r="CI20" i="2" s="1"/>
  <c r="CA172" i="2"/>
  <c r="CA267" i="2"/>
  <c r="BZ254" i="2"/>
  <c r="CB254" i="2" s="1"/>
  <c r="CD254" i="2" s="1"/>
  <c r="CE254" i="2" s="1"/>
  <c r="CF254" i="2" s="1"/>
  <c r="CG254" i="2" s="1"/>
  <c r="CJ254" i="2" s="1"/>
  <c r="BR55" i="2"/>
  <c r="CI55" i="2" s="1"/>
  <c r="CA560" i="2"/>
  <c r="CA353" i="2"/>
  <c r="CA64" i="2"/>
  <c r="BZ503" i="2"/>
  <c r="CB503" i="2" s="1"/>
  <c r="CD503" i="2" s="1"/>
  <c r="CE503" i="2" s="1"/>
  <c r="CF503" i="2" s="1"/>
  <c r="CG503" i="2" s="1"/>
  <c r="CJ503" i="2" s="1"/>
  <c r="BZ365" i="2"/>
  <c r="BZ221" i="2"/>
  <c r="CB221" i="2" s="1"/>
  <c r="CD221" i="2" s="1"/>
  <c r="CE221" i="2" s="1"/>
  <c r="CF221" i="2" s="1"/>
  <c r="CA370" i="2"/>
  <c r="BZ337" i="2"/>
  <c r="BZ566" i="2"/>
  <c r="CA190" i="2"/>
  <c r="BZ455" i="2"/>
  <c r="BR13" i="2"/>
  <c r="CI13" i="2" s="1"/>
  <c r="CA572" i="2"/>
  <c r="BO369" i="2"/>
  <c r="BQ369" i="2" s="1"/>
  <c r="BZ460" i="2"/>
  <c r="CA29" i="2"/>
  <c r="CA27" i="2"/>
  <c r="BR21" i="2"/>
  <c r="CI21" i="2" s="1"/>
  <c r="BM507" i="2"/>
  <c r="BO507" i="2" s="1"/>
  <c r="BQ507" i="2" s="1"/>
  <c r="BZ37" i="2"/>
  <c r="CA150" i="2"/>
  <c r="CA191" i="2"/>
  <c r="BP525" i="2"/>
  <c r="BP419" i="2"/>
  <c r="BZ182" i="2"/>
  <c r="BZ404" i="2"/>
  <c r="CB404" i="2" s="1"/>
  <c r="CD404" i="2" s="1"/>
  <c r="CE404" i="2" s="1"/>
  <c r="CF404" i="2" s="1"/>
  <c r="BZ382" i="2"/>
  <c r="CB382" i="2" s="1"/>
  <c r="CD382" i="2" s="1"/>
  <c r="CE382" i="2" s="1"/>
  <c r="CF382" i="2" s="1"/>
  <c r="BZ363" i="2"/>
  <c r="CB363" i="2" s="1"/>
  <c r="CD363" i="2" s="1"/>
  <c r="CE363" i="2" s="1"/>
  <c r="CF363" i="2" s="1"/>
  <c r="BM173" i="2"/>
  <c r="BP157" i="2"/>
  <c r="BN419" i="2"/>
  <c r="BP512" i="2"/>
  <c r="BN217" i="2"/>
  <c r="BM103" i="2"/>
  <c r="BZ366" i="2"/>
  <c r="CB366" i="2" s="1"/>
  <c r="CD366" i="2" s="1"/>
  <c r="CE366" i="2" s="1"/>
  <c r="CF366" i="2" s="1"/>
  <c r="BZ412" i="2"/>
  <c r="CB412" i="2" s="1"/>
  <c r="CD412" i="2" s="1"/>
  <c r="CE412" i="2" s="1"/>
  <c r="BP119" i="2"/>
  <c r="CA334" i="2"/>
  <c r="BZ453" i="2"/>
  <c r="CB453" i="2" s="1"/>
  <c r="CD453" i="2" s="1"/>
  <c r="CE453" i="2" s="1"/>
  <c r="CF453" i="2" s="1"/>
  <c r="BZ592" i="2"/>
  <c r="CB592" i="2" s="1"/>
  <c r="CD592" i="2" s="1"/>
  <c r="CE592" i="2" s="1"/>
  <c r="BN194" i="2"/>
  <c r="BZ55" i="2"/>
  <c r="BZ46" i="2"/>
  <c r="BR40" i="2"/>
  <c r="BM535" i="2"/>
  <c r="BO535" i="2" s="1"/>
  <c r="BQ535" i="2" s="1"/>
  <c r="BN348" i="2"/>
  <c r="BN384" i="2"/>
  <c r="BN465" i="2"/>
  <c r="BM26" i="2"/>
  <c r="BO26" i="2" s="1"/>
  <c r="BQ26" i="2" s="1"/>
  <c r="BZ222" i="2"/>
  <c r="BZ137" i="2"/>
  <c r="CA136" i="2"/>
  <c r="BZ458" i="2"/>
  <c r="CB339" i="2"/>
  <c r="CD339" i="2" s="1"/>
  <c r="CE339" i="2" s="1"/>
  <c r="CF339" i="2" s="1"/>
  <c r="CA563" i="2"/>
  <c r="CA575" i="2"/>
  <c r="BZ621" i="2"/>
  <c r="CB621" i="2" s="1"/>
  <c r="CD621" i="2" s="1"/>
  <c r="CE621" i="2" s="1"/>
  <c r="CF621" i="2" s="1"/>
  <c r="BZ101" i="2"/>
  <c r="CB101" i="2" s="1"/>
  <c r="CD101" i="2" s="1"/>
  <c r="CE101" i="2" s="1"/>
  <c r="CF101" i="2" s="1"/>
  <c r="BZ71" i="2"/>
  <c r="BR11" i="2"/>
  <c r="CI11" i="2" s="1"/>
  <c r="CA574" i="2"/>
  <c r="CA354" i="2"/>
  <c r="BZ532" i="2"/>
  <c r="CB532" i="2" s="1"/>
  <c r="CD532" i="2" s="1"/>
  <c r="CE532" i="2" s="1"/>
  <c r="CF532" i="2" s="1"/>
  <c r="CA182" i="2"/>
  <c r="CB182" i="2" s="1"/>
  <c r="CD182" i="2" s="1"/>
  <c r="CE182" i="2" s="1"/>
  <c r="CF182" i="2" s="1"/>
  <c r="BZ60" i="2"/>
  <c r="BZ39" i="2"/>
  <c r="BN186" i="2"/>
  <c r="BN215" i="2"/>
  <c r="BO215" i="2" s="1"/>
  <c r="BQ215" i="2" s="1"/>
  <c r="BR215" i="2" s="1"/>
  <c r="CI215" i="2" s="1"/>
  <c r="BM417" i="2"/>
  <c r="BN223" i="2"/>
  <c r="BN203" i="2"/>
  <c r="BM436" i="2"/>
  <c r="BN436" i="2"/>
  <c r="BP436" i="2"/>
  <c r="BM312" i="2"/>
  <c r="BN312" i="2"/>
  <c r="BN263" i="2"/>
  <c r="BM263" i="2"/>
  <c r="CA105" i="2"/>
  <c r="BZ105" i="2"/>
  <c r="CA230" i="2"/>
  <c r="BZ230" i="2"/>
  <c r="BZ429" i="2"/>
  <c r="CA429" i="2"/>
  <c r="BM403" i="2"/>
  <c r="BN403" i="2"/>
  <c r="BN341" i="2"/>
  <c r="BM341" i="2"/>
  <c r="BN197" i="2"/>
  <c r="BM197" i="2"/>
  <c r="BM519" i="2"/>
  <c r="BN519" i="2"/>
  <c r="BN176" i="2"/>
  <c r="BM176" i="2"/>
  <c r="BM195" i="2"/>
  <c r="CJ444" i="2"/>
  <c r="BP212" i="2"/>
  <c r="CH320" i="2"/>
  <c r="BZ107" i="2"/>
  <c r="CB107" i="2" s="1"/>
  <c r="CD107" i="2" s="1"/>
  <c r="CE107" i="2" s="1"/>
  <c r="CF107" i="2" s="1"/>
  <c r="CJ371" i="2"/>
  <c r="CJ58" i="2"/>
  <c r="BP195" i="2"/>
  <c r="BN313" i="2"/>
  <c r="BP403" i="2"/>
  <c r="BM526" i="2"/>
  <c r="BP456" i="2"/>
  <c r="BN119" i="2"/>
  <c r="BM465" i="2"/>
  <c r="BP263" i="2"/>
  <c r="BM119" i="2"/>
  <c r="BP523" i="2"/>
  <c r="CJ547" i="2"/>
  <c r="CJ117" i="2"/>
  <c r="BM435" i="2"/>
  <c r="CJ72" i="2"/>
  <c r="CJ319" i="2"/>
  <c r="CB187" i="2"/>
  <c r="CD187" i="2" s="1"/>
  <c r="CE187" i="2" s="1"/>
  <c r="CF187" i="2" s="1"/>
  <c r="CA582" i="2"/>
  <c r="BZ68" i="2"/>
  <c r="CA436" i="2"/>
  <c r="CB436" i="2" s="1"/>
  <c r="CD436" i="2" s="1"/>
  <c r="CE436" i="2" s="1"/>
  <c r="CF436" i="2" s="1"/>
  <c r="BZ334" i="2"/>
  <c r="CJ78" i="2"/>
  <c r="CH78" i="2"/>
  <c r="BP477" i="2"/>
  <c r="CJ212" i="2"/>
  <c r="CJ295" i="2"/>
  <c r="BZ416" i="2"/>
  <c r="CA333" i="2"/>
  <c r="BZ130" i="2"/>
  <c r="CB130" i="2" s="1"/>
  <c r="CD130" i="2" s="1"/>
  <c r="CE130" i="2" s="1"/>
  <c r="CF130" i="2" s="1"/>
  <c r="CA157" i="2"/>
  <c r="CA228" i="2"/>
  <c r="CA565" i="2"/>
  <c r="BM384" i="2"/>
  <c r="BM217" i="2"/>
  <c r="BP292" i="2"/>
  <c r="BZ354" i="2"/>
  <c r="BZ317" i="2"/>
  <c r="BZ547" i="2"/>
  <c r="BM253" i="2"/>
  <c r="BP173" i="2"/>
  <c r="BZ476" i="2"/>
  <c r="BZ198" i="2"/>
  <c r="CB99" i="2"/>
  <c r="CD99" i="2" s="1"/>
  <c r="CE99" i="2" s="1"/>
  <c r="CA244" i="2"/>
  <c r="BZ82" i="2"/>
  <c r="CB82" i="2" s="1"/>
  <c r="CD82" i="2" s="1"/>
  <c r="CE82" i="2" s="1"/>
  <c r="CF82" i="2" s="1"/>
  <c r="BZ555" i="2"/>
  <c r="CA555" i="2"/>
  <c r="BZ355" i="2"/>
  <c r="BP166" i="2"/>
  <c r="BZ95" i="2"/>
  <c r="CB95" i="2" s="1"/>
  <c r="CD95" i="2" s="1"/>
  <c r="CE95" i="2" s="1"/>
  <c r="CA186" i="2"/>
  <c r="CB186" i="2" s="1"/>
  <c r="CD186" i="2" s="1"/>
  <c r="CE186" i="2" s="1"/>
  <c r="CF186" i="2" s="1"/>
  <c r="BP118" i="2"/>
  <c r="BM157" i="2"/>
  <c r="BP206" i="2"/>
  <c r="BP175" i="2"/>
  <c r="BM143" i="2"/>
  <c r="BN108" i="2"/>
  <c r="BM145" i="2"/>
  <c r="BP312" i="2"/>
  <c r="BZ263" i="2"/>
  <c r="BZ345" i="2"/>
  <c r="CB345" i="2" s="1"/>
  <c r="CD345" i="2" s="1"/>
  <c r="CE345" i="2" s="1"/>
  <c r="CF345" i="2" s="1"/>
  <c r="BZ106" i="2"/>
  <c r="BN195" i="2"/>
  <c r="BM466" i="2"/>
  <c r="CA466" i="2"/>
  <c r="BP230" i="2"/>
  <c r="BM187" i="2"/>
  <c r="BN237" i="2"/>
  <c r="BP174" i="2"/>
  <c r="BP429" i="2"/>
  <c r="BN342" i="2"/>
  <c r="BM419" i="2"/>
  <c r="BP341" i="2"/>
  <c r="BP350" i="2"/>
  <c r="BN206" i="2"/>
  <c r="BP117" i="2"/>
  <c r="BZ523" i="2"/>
  <c r="CB523" i="2" s="1"/>
  <c r="CD523" i="2" s="1"/>
  <c r="BZ103" i="2"/>
  <c r="BP434" i="2"/>
  <c r="BN349" i="2"/>
  <c r="CA336" i="2"/>
  <c r="BZ397" i="2"/>
  <c r="CB397" i="2" s="1"/>
  <c r="CD397" i="2" s="1"/>
  <c r="CE397" i="2" s="1"/>
  <c r="BZ426" i="2"/>
  <c r="CB426" i="2" s="1"/>
  <c r="CD426" i="2" s="1"/>
  <c r="CE426" i="2" s="1"/>
  <c r="CF426" i="2" s="1"/>
  <c r="BP225" i="2"/>
  <c r="CA433" i="2"/>
  <c r="BZ116" i="2"/>
  <c r="BP519" i="2"/>
  <c r="BZ399" i="2"/>
  <c r="BZ170" i="2"/>
  <c r="BN334" i="2"/>
  <c r="CA533" i="2"/>
  <c r="BZ94" i="2"/>
  <c r="BP582" i="2"/>
  <c r="BN586" i="2"/>
  <c r="BZ581" i="2"/>
  <c r="CB581" i="2" s="1"/>
  <c r="CD581" i="2" s="1"/>
  <c r="CE581" i="2" s="1"/>
  <c r="CF581" i="2" s="1"/>
  <c r="BZ370" i="2"/>
  <c r="BZ415" i="2"/>
  <c r="BP568" i="2"/>
  <c r="CA434" i="2"/>
  <c r="BZ620" i="2"/>
  <c r="BZ265" i="2"/>
  <c r="BZ274" i="2"/>
  <c r="CH402" i="2"/>
  <c r="CJ458" i="2"/>
  <c r="BZ619" i="2"/>
  <c r="CB619" i="2" s="1"/>
  <c r="CD619" i="2" s="1"/>
  <c r="CE619" i="2" s="1"/>
  <c r="CF619" i="2" s="1"/>
  <c r="BZ466" i="2"/>
  <c r="CA425" i="2"/>
  <c r="BZ439" i="2"/>
  <c r="CB439" i="2" s="1"/>
  <c r="CD439" i="2" s="1"/>
  <c r="CE439" i="2" s="1"/>
  <c r="CF439" i="2" s="1"/>
  <c r="BN437" i="2"/>
  <c r="BP507" i="2"/>
  <c r="BP330" i="2"/>
  <c r="BP469" i="2"/>
  <c r="BM420" i="2"/>
  <c r="BM257" i="2"/>
  <c r="BN210" i="2"/>
  <c r="BN377" i="2"/>
  <c r="BZ249" i="2"/>
  <c r="CB249" i="2" s="1"/>
  <c r="CD249" i="2" s="1"/>
  <c r="CE249" i="2" s="1"/>
  <c r="CF249" i="2" s="1"/>
  <c r="BP82" i="2"/>
  <c r="BP376" i="2"/>
  <c r="BM408" i="2"/>
  <c r="BP448" i="2"/>
  <c r="BP626" i="2"/>
  <c r="BM327" i="2"/>
  <c r="BN591" i="2"/>
  <c r="BM214" i="2"/>
  <c r="BM360" i="2"/>
  <c r="BP103" i="2"/>
  <c r="BP465" i="2"/>
  <c r="BN363" i="2"/>
  <c r="BM423" i="2"/>
  <c r="BP108" i="2"/>
  <c r="BN387" i="2"/>
  <c r="BZ215" i="2"/>
  <c r="CB215" i="2" s="1"/>
  <c r="CD215" i="2" s="1"/>
  <c r="CE215" i="2" s="1"/>
  <c r="BZ535" i="2"/>
  <c r="CA629" i="2"/>
  <c r="BM118" i="2"/>
  <c r="BZ525" i="2"/>
  <c r="CB525" i="2" s="1"/>
  <c r="CD525" i="2" s="1"/>
  <c r="CA113" i="2"/>
  <c r="BN417" i="2"/>
  <c r="BZ185" i="2"/>
  <c r="CA311" i="2"/>
  <c r="BM239" i="2"/>
  <c r="BZ347" i="2"/>
  <c r="CB347" i="2" s="1"/>
  <c r="CD347" i="2" s="1"/>
  <c r="CE347" i="2" s="1"/>
  <c r="CF347" i="2" s="1"/>
  <c r="CA464" i="2"/>
  <c r="CA143" i="2"/>
  <c r="BZ172" i="2"/>
  <c r="BM230" i="2"/>
  <c r="BP343" i="2"/>
  <c r="BN175" i="2"/>
  <c r="CA362" i="2"/>
  <c r="BP59" i="2"/>
  <c r="BZ59" i="2"/>
  <c r="BN309" i="2"/>
  <c r="BP197" i="2"/>
  <c r="BN431" i="2"/>
  <c r="BP191" i="2"/>
  <c r="BN523" i="2"/>
  <c r="BN138" i="2"/>
  <c r="BM112" i="2"/>
  <c r="BZ194" i="2"/>
  <c r="CB194" i="2" s="1"/>
  <c r="CD194" i="2" s="1"/>
  <c r="CE194" i="2" s="1"/>
  <c r="BN392" i="2"/>
  <c r="BM231" i="2"/>
  <c r="BP340" i="2"/>
  <c r="BR340" i="2" s="1"/>
  <c r="CI340" i="2" s="1"/>
  <c r="BM339" i="2"/>
  <c r="BN171" i="2"/>
  <c r="BP203" i="2"/>
  <c r="BP216" i="2"/>
  <c r="BP100" i="2"/>
  <c r="BZ156" i="2"/>
  <c r="BZ527" i="2"/>
  <c r="BP416" i="2"/>
  <c r="BM427" i="2"/>
  <c r="BP396" i="2"/>
  <c r="BZ306" i="2"/>
  <c r="CB306" i="2" s="1"/>
  <c r="CD306" i="2" s="1"/>
  <c r="CE306" i="2" s="1"/>
  <c r="CF306" i="2" s="1"/>
  <c r="CA265" i="2"/>
  <c r="BZ236" i="2"/>
  <c r="BZ273" i="2"/>
  <c r="BM592" i="2"/>
  <c r="BP186" i="2"/>
  <c r="BN497" i="2"/>
  <c r="BZ576" i="2"/>
  <c r="BM576" i="2"/>
  <c r="BZ378" i="2"/>
  <c r="CA505" i="2"/>
  <c r="BN303" i="2"/>
  <c r="BN471" i="2"/>
  <c r="CA361" i="2"/>
  <c r="BN450" i="2"/>
  <c r="CA208" i="2"/>
  <c r="BP622" i="2"/>
  <c r="BP446" i="2"/>
  <c r="BM446" i="2"/>
  <c r="BZ446" i="2"/>
  <c r="CB446" i="2" s="1"/>
  <c r="CD446" i="2" s="1"/>
  <c r="CE446" i="2" s="1"/>
  <c r="CF446" i="2" s="1"/>
  <c r="BZ449" i="2"/>
  <c r="BN525" i="2"/>
  <c r="BN100" i="2"/>
  <c r="BN434" i="2"/>
  <c r="BP105" i="2"/>
  <c r="BZ188" i="2"/>
  <c r="CA372" i="2"/>
  <c r="BZ391" i="2"/>
  <c r="BZ346" i="2"/>
  <c r="CB346" i="2" s="1"/>
  <c r="CD346" i="2" s="1"/>
  <c r="CE346" i="2" s="1"/>
  <c r="CF346" i="2" s="1"/>
  <c r="BZ239" i="2"/>
  <c r="BN60" i="2"/>
  <c r="CA310" i="2"/>
  <c r="BZ141" i="2"/>
  <c r="CA395" i="2"/>
  <c r="BZ387" i="2"/>
  <c r="CB387" i="2" s="1"/>
  <c r="CD387" i="2" s="1"/>
  <c r="CE387" i="2" s="1"/>
  <c r="CF387" i="2" s="1"/>
  <c r="BP380" i="2"/>
  <c r="CA522" i="2"/>
  <c r="BZ174" i="2"/>
  <c r="BP232" i="2"/>
  <c r="BP362" i="2"/>
  <c r="BP58" i="2"/>
  <c r="BP431" i="2"/>
  <c r="BP398" i="2"/>
  <c r="BM194" i="2"/>
  <c r="BN512" i="2"/>
  <c r="BN103" i="2"/>
  <c r="BZ223" i="2"/>
  <c r="BM425" i="2"/>
  <c r="BZ430" i="2"/>
  <c r="CB430" i="2" s="1"/>
  <c r="CD430" i="2" s="1"/>
  <c r="CE430" i="2" s="1"/>
  <c r="CF430" i="2" s="1"/>
  <c r="BP337" i="2"/>
  <c r="BM225" i="2"/>
  <c r="BZ100" i="2"/>
  <c r="CB100" i="2" s="1"/>
  <c r="CD100" i="2" s="1"/>
  <c r="CE100" i="2" s="1"/>
  <c r="BN527" i="2"/>
  <c r="BO527" i="2" s="1"/>
  <c r="BQ527" i="2" s="1"/>
  <c r="CA116" i="2"/>
  <c r="BP427" i="2"/>
  <c r="BZ139" i="2"/>
  <c r="CB139" i="2" s="1"/>
  <c r="CD139" i="2" s="1"/>
  <c r="CE139" i="2" s="1"/>
  <c r="CF139" i="2" s="1"/>
  <c r="BZ268" i="2"/>
  <c r="CA236" i="2"/>
  <c r="BP379" i="2"/>
  <c r="BP245" i="2"/>
  <c r="BM454" i="2"/>
  <c r="BN453" i="2"/>
  <c r="BZ577" i="2"/>
  <c r="CB577" i="2" s="1"/>
  <c r="CD577" i="2" s="1"/>
  <c r="CE577" i="2" s="1"/>
  <c r="CF577" i="2" s="1"/>
  <c r="BZ586" i="2"/>
  <c r="CA481" i="2"/>
  <c r="BZ587" i="2"/>
  <c r="BP470" i="2"/>
  <c r="CA475" i="2"/>
  <c r="BZ474" i="2"/>
  <c r="BN332" i="2"/>
  <c r="BO332" i="2" s="1"/>
  <c r="BQ332" i="2" s="1"/>
  <c r="BM302" i="2"/>
  <c r="BZ472" i="2"/>
  <c r="CA584" i="2"/>
  <c r="CA385" i="2"/>
  <c r="BN169" i="2"/>
  <c r="BP257" i="2"/>
  <c r="BZ210" i="2"/>
  <c r="CB210" i="2" s="1"/>
  <c r="CD210" i="2" s="1"/>
  <c r="CE210" i="2" s="1"/>
  <c r="CF210" i="2" s="1"/>
  <c r="CA83" i="2"/>
  <c r="CA247" i="2"/>
  <c r="BZ401" i="2"/>
  <c r="CB401" i="2" s="1"/>
  <c r="CD401" i="2" s="1"/>
  <c r="CE401" i="2" s="1"/>
  <c r="CF401" i="2" s="1"/>
  <c r="CA450" i="2"/>
  <c r="CB450" i="2" s="1"/>
  <c r="CD450" i="2" s="1"/>
  <c r="CE450" i="2" s="1"/>
  <c r="CF450" i="2" s="1"/>
  <c r="BM167" i="2"/>
  <c r="BN82" i="2"/>
  <c r="BP301" i="2"/>
  <c r="BZ301" i="2"/>
  <c r="BN609" i="2"/>
  <c r="BO609" i="2" s="1"/>
  <c r="BQ609" i="2" s="1"/>
  <c r="BZ256" i="2"/>
  <c r="BM622" i="2"/>
  <c r="BZ81" i="2"/>
  <c r="CB81" i="2" s="1"/>
  <c r="CD81" i="2" s="1"/>
  <c r="CE81" i="2" s="1"/>
  <c r="CF81" i="2" s="1"/>
  <c r="CA368" i="2"/>
  <c r="CA449" i="2"/>
  <c r="BN177" i="2"/>
  <c r="CB232" i="2"/>
  <c r="CD232" i="2" s="1"/>
  <c r="CE232" i="2" s="1"/>
  <c r="CF232" i="2" s="1"/>
  <c r="CA448" i="2"/>
  <c r="BZ448" i="2"/>
  <c r="BM175" i="2"/>
  <c r="BZ209" i="2"/>
  <c r="BZ361" i="2"/>
  <c r="CB361" i="2" s="1"/>
  <c r="CD361" i="2" s="1"/>
  <c r="CE361" i="2" s="1"/>
  <c r="CF361" i="2" s="1"/>
  <c r="BP167" i="2"/>
  <c r="BP196" i="2"/>
  <c r="BN372" i="2"/>
  <c r="CJ203" i="2"/>
  <c r="BP176" i="2"/>
  <c r="BP180" i="2"/>
  <c r="BP306" i="2"/>
  <c r="BP387" i="2"/>
  <c r="BP425" i="2"/>
  <c r="BP590" i="2"/>
  <c r="BP471" i="2"/>
  <c r="BP575" i="2"/>
  <c r="CJ568" i="2"/>
  <c r="CJ586" i="2"/>
  <c r="CJ370" i="2"/>
  <c r="CJ622" i="2"/>
  <c r="CJ226" i="2"/>
  <c r="BP262" i="2"/>
  <c r="BZ294" i="2"/>
  <c r="BP483" i="2"/>
  <c r="BP504" i="2"/>
  <c r="CJ24" i="2"/>
  <c r="BP592" i="2"/>
  <c r="BP497" i="2"/>
  <c r="BP60" i="2"/>
  <c r="BP138" i="2"/>
  <c r="CJ276" i="2"/>
  <c r="BP420" i="2"/>
  <c r="BM366" i="2"/>
  <c r="CJ108" i="2"/>
  <c r="BP304" i="2"/>
  <c r="BN247" i="2"/>
  <c r="CJ282" i="2"/>
  <c r="CA21" i="2"/>
  <c r="CA569" i="2"/>
  <c r="CB569" i="2" s="1"/>
  <c r="CD569" i="2" s="1"/>
  <c r="CE569" i="2" s="1"/>
  <c r="CF569" i="2" s="1"/>
  <c r="CG569" i="2" s="1"/>
  <c r="CJ569" i="2" s="1"/>
  <c r="BP239" i="2"/>
  <c r="BP143" i="2"/>
  <c r="CA273" i="2"/>
  <c r="BM379" i="2"/>
  <c r="BM108" i="2"/>
  <c r="BN230" i="2"/>
  <c r="CA177" i="2"/>
  <c r="BR36" i="2"/>
  <c r="CI36" i="2" s="1"/>
  <c r="CJ409" i="2"/>
  <c r="CJ263" i="2"/>
  <c r="CA631" i="2"/>
  <c r="BZ368" i="2"/>
  <c r="BZ28" i="2"/>
  <c r="BN23" i="2"/>
  <c r="CA256" i="2"/>
  <c r="CA517" i="2"/>
  <c r="CA538" i="2"/>
  <c r="BZ580" i="2"/>
  <c r="CA499" i="2"/>
  <c r="BN379" i="2"/>
  <c r="BZ469" i="2"/>
  <c r="BZ428" i="2"/>
  <c r="CA146" i="2"/>
  <c r="CA519" i="2"/>
  <c r="BZ616" i="2"/>
  <c r="CA587" i="2"/>
  <c r="BZ497" i="2"/>
  <c r="CB497" i="2" s="1"/>
  <c r="CD497" i="2" s="1"/>
  <c r="CE497" i="2" s="1"/>
  <c r="CF497" i="2" s="1"/>
  <c r="BZ591" i="2"/>
  <c r="CB591" i="2" s="1"/>
  <c r="CD591" i="2" s="1"/>
  <c r="CE591" i="2" s="1"/>
  <c r="CF591" i="2" s="1"/>
  <c r="BM376" i="2"/>
  <c r="BM203" i="2"/>
  <c r="BM171" i="2"/>
  <c r="CA391" i="2"/>
  <c r="BZ175" i="2"/>
  <c r="CB175" i="2" s="1"/>
  <c r="CD175" i="2" s="1"/>
  <c r="CE175" i="2" s="1"/>
  <c r="CF175" i="2" s="1"/>
  <c r="BZ138" i="2"/>
  <c r="CB138" i="2" s="1"/>
  <c r="CD138" i="2" s="1"/>
  <c r="CE138" i="2" s="1"/>
  <c r="CF138" i="2" s="1"/>
  <c r="BZ338" i="2"/>
  <c r="BZ225" i="2"/>
  <c r="BZ396" i="2"/>
  <c r="BZ464" i="2"/>
  <c r="CB464" i="2" s="1"/>
  <c r="CD464" i="2" s="1"/>
  <c r="CE464" i="2" s="1"/>
  <c r="CF464" i="2" s="1"/>
  <c r="CG464" i="2" s="1"/>
  <c r="CJ464" i="2" s="1"/>
  <c r="CA440" i="2"/>
  <c r="CA393" i="2"/>
  <c r="BZ433" i="2"/>
  <c r="BZ250" i="2"/>
  <c r="CA16" i="2"/>
  <c r="CA170" i="2"/>
  <c r="BZ162" i="2"/>
  <c r="BN214" i="2"/>
  <c r="BM377" i="2"/>
  <c r="BO377" i="2" s="1"/>
  <c r="BQ377" i="2" s="1"/>
  <c r="BN429" i="2"/>
  <c r="BR7" i="2"/>
  <c r="CI7" i="2" s="1"/>
  <c r="BN187" i="2"/>
  <c r="BP423" i="2"/>
  <c r="BM471" i="2"/>
  <c r="BM429" i="2"/>
  <c r="BM431" i="2"/>
  <c r="BZ505" i="2"/>
  <c r="BM568" i="2"/>
  <c r="BM626" i="2"/>
  <c r="BP453" i="2"/>
  <c r="BZ241" i="2"/>
  <c r="CA209" i="2"/>
  <c r="BZ520" i="2"/>
  <c r="BN568" i="2"/>
  <c r="BZ311" i="2"/>
  <c r="BM469" i="2"/>
  <c r="BO469" i="2" s="1"/>
  <c r="BQ469" i="2" s="1"/>
  <c r="BR469" i="2" s="1"/>
  <c r="CI469" i="2" s="1"/>
  <c r="BN475" i="2"/>
  <c r="CA396" i="2"/>
  <c r="BN257" i="2"/>
  <c r="BP156" i="2"/>
  <c r="BM186" i="2"/>
  <c r="BN145" i="2"/>
  <c r="BM470" i="2"/>
  <c r="BN425" i="2"/>
  <c r="BN592" i="2"/>
  <c r="BM583" i="2"/>
  <c r="CA263" i="2"/>
  <c r="BM303" i="2"/>
  <c r="BM237" i="2"/>
  <c r="BN466" i="2"/>
  <c r="BM585" i="2"/>
  <c r="BM210" i="2"/>
  <c r="BN361" i="2"/>
  <c r="BM361" i="2"/>
  <c r="BN209" i="2"/>
  <c r="BO209" i="2" s="1"/>
  <c r="BQ209" i="2" s="1"/>
  <c r="BN427" i="2"/>
  <c r="BP309" i="2"/>
  <c r="BM58" i="2"/>
  <c r="BN58" i="2"/>
  <c r="BM453" i="2"/>
  <c r="BN386" i="2"/>
  <c r="BN302" i="2"/>
  <c r="BO302" i="2" s="1"/>
  <c r="BQ302" i="2" s="1"/>
  <c r="CB512" i="2"/>
  <c r="CD512" i="2" s="1"/>
  <c r="CE512" i="2" s="1"/>
  <c r="CF512" i="2" s="1"/>
  <c r="CG512" i="2" s="1"/>
  <c r="CJ512" i="2" s="1"/>
  <c r="BM233" i="2"/>
  <c r="BN233" i="2"/>
  <c r="CA94" i="2"/>
  <c r="CA535" i="2"/>
  <c r="BP237" i="2"/>
  <c r="BN264" i="2"/>
  <c r="CJ566" i="2"/>
  <c r="BP334" i="2"/>
  <c r="BP454" i="2"/>
  <c r="CJ486" i="2"/>
  <c r="BP585" i="2"/>
  <c r="BP98" i="2"/>
  <c r="BP331" i="2"/>
  <c r="BZ359" i="2"/>
  <c r="BP386" i="2"/>
  <c r="CJ432" i="2"/>
  <c r="BP472" i="2"/>
  <c r="BP276" i="2"/>
  <c r="CA409" i="2"/>
  <c r="BZ629" i="2"/>
  <c r="CH163" i="2"/>
  <c r="BP527" i="2"/>
  <c r="BM138" i="2"/>
  <c r="BM434" i="2"/>
  <c r="BM512" i="2"/>
  <c r="CJ410" i="2"/>
  <c r="BP122" i="2"/>
  <c r="BZ332" i="2"/>
  <c r="CB332" i="2" s="1"/>
  <c r="CD332" i="2" s="1"/>
  <c r="CE332" i="2" s="1"/>
  <c r="CF332" i="2" s="1"/>
  <c r="BZ372" i="2"/>
  <c r="CB372" i="2" s="1"/>
  <c r="CD372" i="2" s="1"/>
  <c r="CE372" i="2" s="1"/>
  <c r="CF372" i="2" s="1"/>
  <c r="CA527" i="2"/>
  <c r="CA474" i="2"/>
  <c r="BZ388" i="2"/>
  <c r="CB388" i="2" s="1"/>
  <c r="CD388" i="2" s="1"/>
  <c r="CE388" i="2" s="1"/>
  <c r="CF388" i="2" s="1"/>
  <c r="CJ500" i="2"/>
  <c r="BZ342" i="2"/>
  <c r="CB342" i="2" s="1"/>
  <c r="CD342" i="2" s="1"/>
  <c r="CE342" i="2" s="1"/>
  <c r="CF342" i="2" s="1"/>
  <c r="BZ178" i="2"/>
  <c r="BZ559" i="2"/>
  <c r="CA546" i="2"/>
  <c r="CA317" i="2"/>
  <c r="BP587" i="2"/>
  <c r="BP576" i="2"/>
  <c r="CJ151" i="2"/>
  <c r="BP171" i="2"/>
  <c r="BZ384" i="2"/>
  <c r="CB384" i="2" s="1"/>
  <c r="CD384" i="2" s="1"/>
  <c r="CE384" i="2" s="1"/>
  <c r="CF384" i="2" s="1"/>
  <c r="BZ362" i="2"/>
  <c r="CA179" i="2"/>
  <c r="BZ53" i="2"/>
  <c r="CB53" i="2" s="1"/>
  <c r="CD53" i="2" s="1"/>
  <c r="CE53" i="2" s="1"/>
  <c r="CF53" i="2" s="1"/>
  <c r="BZ245" i="2"/>
  <c r="CB245" i="2" s="1"/>
  <c r="CD245" i="2" s="1"/>
  <c r="CE245" i="2" s="1"/>
  <c r="CF245" i="2" s="1"/>
  <c r="CA455" i="2"/>
  <c r="BZ571" i="2"/>
  <c r="BZ507" i="2"/>
  <c r="CB507" i="2" s="1"/>
  <c r="CD507" i="2" s="1"/>
  <c r="CE507" i="2" s="1"/>
  <c r="CF507" i="2" s="1"/>
  <c r="CG507" i="2" s="1"/>
  <c r="CJ507" i="2" s="1"/>
  <c r="BZ330" i="2"/>
  <c r="CB330" i="2" s="1"/>
  <c r="CD330" i="2" s="1"/>
  <c r="CE330" i="2" s="1"/>
  <c r="CF330" i="2" s="1"/>
  <c r="BZ400" i="2"/>
  <c r="BZ247" i="2"/>
  <c r="BN622" i="2"/>
  <c r="BM309" i="2"/>
  <c r="BN446" i="2"/>
  <c r="BN231" i="2"/>
  <c r="BP417" i="2"/>
  <c r="BP231" i="2"/>
  <c r="CJ123" i="2"/>
  <c r="BM591" i="2"/>
  <c r="BO591" i="2" s="1"/>
  <c r="BQ591" i="2" s="1"/>
  <c r="BR591" i="2" s="1"/>
  <c r="CI591" i="2" s="1"/>
  <c r="BP349" i="2"/>
  <c r="BN398" i="2"/>
  <c r="BN575" i="2"/>
  <c r="BP583" i="2"/>
  <c r="BM392" i="2"/>
  <c r="BZ150" i="2"/>
  <c r="BZ485" i="2"/>
  <c r="BN408" i="2"/>
  <c r="BN587" i="2"/>
  <c r="CA141" i="2"/>
  <c r="CB141" i="2" s="1"/>
  <c r="CD141" i="2" s="1"/>
  <c r="CE141" i="2" s="1"/>
  <c r="CF141" i="2" s="1"/>
  <c r="BP303" i="2"/>
  <c r="BN360" i="2"/>
  <c r="CA174" i="2"/>
  <c r="BZ208" i="2"/>
  <c r="BZ169" i="2"/>
  <c r="CB169" i="2" s="1"/>
  <c r="CD169" i="2" s="1"/>
  <c r="CE169" i="2" s="1"/>
  <c r="CF169" i="2" s="1"/>
  <c r="BN339" i="2"/>
  <c r="BM331" i="2"/>
  <c r="BN239" i="2"/>
  <c r="BO239" i="2" s="1"/>
  <c r="BQ239" i="2" s="1"/>
  <c r="BM363" i="2"/>
  <c r="CA55" i="2"/>
  <c r="BN225" i="2"/>
  <c r="BN304" i="2"/>
  <c r="CA408" i="2"/>
  <c r="BZ408" i="2"/>
  <c r="BN216" i="2"/>
  <c r="BM216" i="2"/>
  <c r="BP233" i="2"/>
  <c r="BM396" i="2"/>
  <c r="BR53" i="2"/>
  <c r="CI53" i="2" s="1"/>
  <c r="BM53" i="2"/>
  <c r="BO53" i="2" s="1"/>
  <c r="BQ53" i="2" s="1"/>
  <c r="BP94" i="2"/>
  <c r="BN94" i="2"/>
  <c r="BM84" i="2"/>
  <c r="BN84" i="2"/>
  <c r="CA327" i="2"/>
  <c r="CA159" i="2"/>
  <c r="BM174" i="2"/>
  <c r="CA206" i="2"/>
  <c r="CB206" i="2" s="1"/>
  <c r="CD206" i="2" s="1"/>
  <c r="CE206" i="2" s="1"/>
  <c r="CF206" i="2" s="1"/>
  <c r="BM386" i="2"/>
  <c r="BN590" i="2"/>
  <c r="BM450" i="2"/>
  <c r="BN143" i="2"/>
  <c r="BN168" i="2"/>
  <c r="BM168" i="2"/>
  <c r="BP112" i="2"/>
  <c r="BP145" i="2"/>
  <c r="BP440" i="2"/>
  <c r="CJ445" i="2"/>
  <c r="BN170" i="2"/>
  <c r="BP570" i="2"/>
  <c r="BP169" i="2"/>
  <c r="BP511" i="2"/>
  <c r="BP361" i="2"/>
  <c r="BP609" i="2"/>
  <c r="BP476" i="2"/>
  <c r="BP44" i="2"/>
  <c r="BP584" i="2"/>
  <c r="BM289" i="2"/>
  <c r="BP127" i="2"/>
  <c r="CJ63" i="2"/>
  <c r="BZ113" i="2"/>
  <c r="BN48" i="2"/>
  <c r="BM131" i="2"/>
  <c r="BP64" i="2"/>
  <c r="BP400" i="2"/>
  <c r="BZ283" i="2"/>
  <c r="BZ228" i="2"/>
  <c r="BZ151" i="2"/>
  <c r="CB151" i="2" s="1"/>
  <c r="CD151" i="2" s="1"/>
  <c r="CE151" i="2" s="1"/>
  <c r="CF151" i="2" s="1"/>
  <c r="CA13" i="2"/>
  <c r="BZ316" i="2"/>
  <c r="BZ143" i="2"/>
  <c r="CA378" i="2"/>
  <c r="CB378" i="2" s="1"/>
  <c r="CD378" i="2" s="1"/>
  <c r="CE378" i="2" s="1"/>
  <c r="CF378" i="2" s="1"/>
  <c r="BZ395" i="2"/>
  <c r="BZ522" i="2"/>
  <c r="BZ341" i="2"/>
  <c r="BZ197" i="2"/>
  <c r="CB197" i="2" s="1"/>
  <c r="CD197" i="2" s="1"/>
  <c r="CE197" i="2" s="1"/>
  <c r="CF197" i="2" s="1"/>
  <c r="BZ183" i="2"/>
  <c r="CB183" i="2" s="1"/>
  <c r="CD183" i="2" s="1"/>
  <c r="CE183" i="2" s="1"/>
  <c r="BZ336" i="2"/>
  <c r="CB336" i="2" s="1"/>
  <c r="CD336" i="2" s="1"/>
  <c r="CE336" i="2" s="1"/>
  <c r="CF336" i="2" s="1"/>
  <c r="BZ533" i="2"/>
  <c r="BZ481" i="2"/>
  <c r="CB481" i="2" s="1"/>
  <c r="CD481" i="2" s="1"/>
  <c r="CE481" i="2" s="1"/>
  <c r="CF481" i="2" s="1"/>
  <c r="BZ131" i="2"/>
  <c r="CA45" i="2"/>
  <c r="BN272" i="2"/>
  <c r="BP408" i="2"/>
  <c r="BZ323" i="2"/>
  <c r="BR6" i="2"/>
  <c r="CI6" i="2" s="1"/>
  <c r="CA547" i="2"/>
  <c r="BZ613" i="2"/>
  <c r="BN353" i="2"/>
  <c r="BM554" i="2"/>
  <c r="CH323" i="2"/>
  <c r="BZ192" i="2"/>
  <c r="BN423" i="2"/>
  <c r="CB44" i="2"/>
  <c r="CD44" i="2" s="1"/>
  <c r="CE44" i="2" s="1"/>
  <c r="CF44" i="2" s="1"/>
  <c r="BP177" i="2"/>
  <c r="BM349" i="2"/>
  <c r="BN156" i="2"/>
  <c r="BM497" i="2"/>
  <c r="BO497" i="2" s="1"/>
  <c r="BQ497" i="2" s="1"/>
  <c r="BM398" i="2"/>
  <c r="CA241" i="2"/>
  <c r="BN157" i="2"/>
  <c r="CA233" i="2"/>
  <c r="BN337" i="2"/>
  <c r="BP187" i="2"/>
  <c r="BM586" i="2"/>
  <c r="BM304" i="2"/>
  <c r="BP168" i="2"/>
  <c r="BN448" i="2"/>
  <c r="BO448" i="2" s="1"/>
  <c r="BQ448" i="2" s="1"/>
  <c r="BZ471" i="2"/>
  <c r="CB471" i="2" s="1"/>
  <c r="CD471" i="2" s="1"/>
  <c r="CE471" i="2" s="1"/>
  <c r="CF471" i="2" s="1"/>
  <c r="BM416" i="2"/>
  <c r="BN232" i="2"/>
  <c r="CA59" i="2"/>
  <c r="BN470" i="2"/>
  <c r="CA252" i="2"/>
  <c r="BN81" i="2"/>
  <c r="BN173" i="2"/>
  <c r="BO173" i="2" s="1"/>
  <c r="BQ173" i="2" s="1"/>
  <c r="BR173" i="2" s="1"/>
  <c r="CI173" i="2" s="1"/>
  <c r="CH482" i="2"/>
  <c r="BZ217" i="2"/>
  <c r="BZ454" i="2"/>
  <c r="BZ563" i="2"/>
  <c r="BZ12" i="2"/>
  <c r="CJ533" i="2"/>
  <c r="CA225" i="2"/>
  <c r="CJ375" i="2"/>
  <c r="CJ583" i="2"/>
  <c r="BZ393" i="2"/>
  <c r="CJ21" i="2"/>
  <c r="CH21" i="2"/>
  <c r="CJ17" i="2"/>
  <c r="CH17" i="2"/>
  <c r="CJ434" i="2"/>
  <c r="CA40" i="2"/>
  <c r="CB302" i="2"/>
  <c r="CD302" i="2" s="1"/>
  <c r="CE302" i="2" s="1"/>
  <c r="CF302" i="2" s="1"/>
  <c r="CB218" i="2"/>
  <c r="CD218" i="2" s="1"/>
  <c r="CE218" i="2" s="1"/>
  <c r="CF218" i="2" s="1"/>
  <c r="CA634" i="2"/>
  <c r="CB634" i="2" s="1"/>
  <c r="CD634" i="2" s="1"/>
  <c r="CE634" i="2" s="1"/>
  <c r="CF634" i="2" s="1"/>
  <c r="CG634" i="2" s="1"/>
  <c r="CJ634" i="2" s="1"/>
  <c r="CA566" i="2"/>
  <c r="CB566" i="2" s="1"/>
  <c r="CD566" i="2" s="1"/>
  <c r="CE566" i="2" s="1"/>
  <c r="CF566" i="2" s="1"/>
  <c r="CA618" i="2"/>
  <c r="BZ473" i="2"/>
  <c r="BZ259" i="2"/>
  <c r="CB259" i="2" s="1"/>
  <c r="CD259" i="2" s="1"/>
  <c r="CH259" i="2" s="1"/>
  <c r="BZ196" i="2"/>
  <c r="CB97" i="2"/>
  <c r="CD97" i="2" s="1"/>
  <c r="CE97" i="2" s="1"/>
  <c r="CF97" i="2" s="1"/>
  <c r="BZ92" i="2"/>
  <c r="CB92" i="2" s="1"/>
  <c r="CD92" i="2" s="1"/>
  <c r="CE92" i="2" s="1"/>
  <c r="CF92" i="2" s="1"/>
  <c r="CJ138" i="2"/>
  <c r="BZ147" i="2"/>
  <c r="CA28" i="2"/>
  <c r="CA268" i="2"/>
  <c r="BP53" i="2"/>
  <c r="CA341" i="2"/>
  <c r="CJ65" i="2"/>
  <c r="BZ129" i="2"/>
  <c r="BR38" i="2"/>
  <c r="CI38" i="2" s="1"/>
  <c r="BM299" i="2"/>
  <c r="BP418" i="2"/>
  <c r="CJ189" i="2"/>
  <c r="BP251" i="2"/>
  <c r="CA153" i="2"/>
  <c r="BN115" i="2"/>
  <c r="BZ610" i="2"/>
  <c r="CB610" i="2" s="1"/>
  <c r="CD610" i="2" s="1"/>
  <c r="CE610" i="2" s="1"/>
  <c r="CF610" i="2" s="1"/>
  <c r="BP67" i="2"/>
  <c r="BZ157" i="2"/>
  <c r="CB157" i="2" s="1"/>
  <c r="CD157" i="2" s="1"/>
  <c r="CE157" i="2" s="1"/>
  <c r="CF157" i="2" s="1"/>
  <c r="CA411" i="2"/>
  <c r="CJ223" i="2"/>
  <c r="CJ31" i="2"/>
  <c r="CH374" i="2"/>
  <c r="BZ164" i="2"/>
  <c r="CB164" i="2" s="1"/>
  <c r="CD164" i="2" s="1"/>
  <c r="CE164" i="2" s="1"/>
  <c r="CF164" i="2" s="1"/>
  <c r="BZ15" i="2"/>
  <c r="CH610" i="2"/>
  <c r="CA85" i="2"/>
  <c r="CA515" i="2"/>
  <c r="BZ353" i="2"/>
  <c r="CB353" i="2" s="1"/>
  <c r="CD353" i="2" s="1"/>
  <c r="CE353" i="2" s="1"/>
  <c r="CF353" i="2" s="1"/>
  <c r="CA20" i="2"/>
  <c r="CA623" i="2"/>
  <c r="CJ81" i="2"/>
  <c r="BZ398" i="2"/>
  <c r="BZ132" i="2"/>
  <c r="CB132" i="2" s="1"/>
  <c r="CD132" i="2" s="1"/>
  <c r="CE132" i="2" s="1"/>
  <c r="CF132" i="2" s="1"/>
  <c r="CA162" i="2"/>
  <c r="BZ565" i="2"/>
  <c r="CJ184" i="2"/>
  <c r="CJ148" i="2"/>
  <c r="BP85" i="2"/>
  <c r="CH579" i="2"/>
  <c r="CH494" i="2"/>
  <c r="CJ493" i="2"/>
  <c r="CJ187" i="2"/>
  <c r="CJ305" i="2"/>
  <c r="BZ314" i="2"/>
  <c r="BP526" i="2"/>
  <c r="BZ501" i="2"/>
  <c r="BP484" i="2"/>
  <c r="BP569" i="2"/>
  <c r="BP313" i="2"/>
  <c r="CJ97" i="2"/>
  <c r="BZ124" i="2"/>
  <c r="BZ64" i="2"/>
  <c r="CB64" i="2" s="1"/>
  <c r="CD64" i="2" s="1"/>
  <c r="CE64" i="2" s="1"/>
  <c r="CF64" i="2" s="1"/>
  <c r="BZ499" i="2"/>
  <c r="CA84" i="2"/>
  <c r="CA476" i="2"/>
  <c r="CA181" i="2"/>
  <c r="BZ528" i="2"/>
  <c r="BZ425" i="2"/>
  <c r="BZ52" i="2"/>
  <c r="BZ441" i="2"/>
  <c r="CB441" i="2" s="1"/>
  <c r="CD441" i="2" s="1"/>
  <c r="CE441" i="2" s="1"/>
  <c r="CF441" i="2" s="1"/>
  <c r="BZ582" i="2"/>
  <c r="CB582" i="2" s="1"/>
  <c r="CD582" i="2" s="1"/>
  <c r="CE582" i="2" s="1"/>
  <c r="CF582" i="2" s="1"/>
  <c r="BZ226" i="2"/>
  <c r="CA11" i="2"/>
  <c r="BZ9" i="2"/>
  <c r="BZ6" i="2"/>
  <c r="BZ358" i="2"/>
  <c r="CB358" i="2" s="1"/>
  <c r="CD358" i="2" s="1"/>
  <c r="CE358" i="2" s="1"/>
  <c r="CF358" i="2" s="1"/>
  <c r="CB161" i="2"/>
  <c r="CD161" i="2" s="1"/>
  <c r="CE161" i="2" s="1"/>
  <c r="CF161" i="2" s="1"/>
  <c r="BM322" i="2"/>
  <c r="CA632" i="2"/>
  <c r="BP631" i="2"/>
  <c r="BN548" i="2"/>
  <c r="CA421" i="2"/>
  <c r="CA37" i="2"/>
  <c r="BP114" i="2"/>
  <c r="BM405" i="2"/>
  <c r="BP253" i="2"/>
  <c r="BP164" i="2"/>
  <c r="BP74" i="2"/>
  <c r="BZ163" i="2"/>
  <c r="BP293" i="2"/>
  <c r="BN292" i="2"/>
  <c r="BP286" i="2"/>
  <c r="CH439" i="2"/>
  <c r="CJ439" i="2"/>
  <c r="CJ109" i="2"/>
  <c r="CJ336" i="2"/>
  <c r="CJ92" i="2"/>
  <c r="BZ333" i="2"/>
  <c r="CB333" i="2" s="1"/>
  <c r="CD333" i="2" s="1"/>
  <c r="CE333" i="2" s="1"/>
  <c r="CF333" i="2" s="1"/>
  <c r="CJ264" i="2"/>
  <c r="CJ501" i="2"/>
  <c r="BO245" i="2"/>
  <c r="BQ245" i="2" s="1"/>
  <c r="BR29" i="2"/>
  <c r="CI29" i="2" s="1"/>
  <c r="BN615" i="2"/>
  <c r="BZ3" i="2"/>
  <c r="CA352" i="2"/>
  <c r="CA315" i="2"/>
  <c r="BZ595" i="2"/>
  <c r="BP630" i="2"/>
  <c r="BP66" i="2"/>
  <c r="BP515" i="2"/>
  <c r="BZ549" i="2"/>
  <c r="BM64" i="2"/>
  <c r="BZ18" i="2"/>
  <c r="BP115" i="2"/>
  <c r="BZ25" i="2"/>
  <c r="BZ292" i="2"/>
  <c r="CB292" i="2" s="1"/>
  <c r="CD292" i="2" s="1"/>
  <c r="CE292" i="2" s="1"/>
  <c r="CF292" i="2" s="1"/>
  <c r="BP72" i="2"/>
  <c r="BN325" i="2"/>
  <c r="CA199" i="2"/>
  <c r="BP226" i="2"/>
  <c r="BM421" i="2"/>
  <c r="BR35" i="2"/>
  <c r="CI35" i="2" s="1"/>
  <c r="CI28" i="2"/>
  <c r="CH268" i="2"/>
  <c r="BN150" i="2"/>
  <c r="BP235" i="2"/>
  <c r="CJ456" i="2"/>
  <c r="CJ82" i="2"/>
  <c r="BZ144" i="2"/>
  <c r="CB144" i="2" s="1"/>
  <c r="CD144" i="2" s="1"/>
  <c r="CE144" i="2" s="1"/>
  <c r="CF144" i="2" s="1"/>
  <c r="BZ421" i="2"/>
  <c r="BP600" i="2"/>
  <c r="BP318" i="2"/>
  <c r="BN593" i="2"/>
  <c r="BZ204" i="2"/>
  <c r="BP552" i="2"/>
  <c r="CH294" i="2"/>
  <c r="CH26" i="2"/>
  <c r="CH325" i="2"/>
  <c r="CJ394" i="2"/>
  <c r="CJ56" i="2"/>
  <c r="CJ247" i="2"/>
  <c r="CJ277" i="2"/>
  <c r="BP351" i="2"/>
  <c r="BZ612" i="2"/>
  <c r="BZ406" i="2"/>
  <c r="CB406" i="2" s="1"/>
  <c r="CD406" i="2" s="1"/>
  <c r="CE406" i="2" s="1"/>
  <c r="CF406" i="2" s="1"/>
  <c r="BZ5" i="2"/>
  <c r="CB5" i="2" s="1"/>
  <c r="CD5" i="2" s="1"/>
  <c r="CE5" i="2" s="1"/>
  <c r="CF5" i="2" s="1"/>
  <c r="CA613" i="2"/>
  <c r="CJ243" i="2"/>
  <c r="CH303" i="2"/>
  <c r="BP297" i="2"/>
  <c r="CH361" i="2"/>
  <c r="BZ295" i="2"/>
  <c r="CB295" i="2" s="1"/>
  <c r="CD295" i="2" s="1"/>
  <c r="CE295" i="2" s="1"/>
  <c r="CF295" i="2" s="1"/>
  <c r="BZ322" i="2"/>
  <c r="BZ553" i="2"/>
  <c r="BZ27" i="2"/>
  <c r="CJ80" i="2"/>
  <c r="BZ575" i="2"/>
  <c r="CB575" i="2" s="1"/>
  <c r="CD575" i="2" s="1"/>
  <c r="CE575" i="2" s="1"/>
  <c r="CF575" i="2" s="1"/>
  <c r="BZ181" i="2"/>
  <c r="CA274" i="2"/>
  <c r="BZ229" i="2"/>
  <c r="BZ266" i="2"/>
  <c r="CB266" i="2" s="1"/>
  <c r="CD266" i="2" s="1"/>
  <c r="CE266" i="2" s="1"/>
  <c r="CF266" i="2" s="1"/>
  <c r="BZ176" i="2"/>
  <c r="BZ211" i="2"/>
  <c r="CB211" i="2" s="1"/>
  <c r="CD211" i="2" s="1"/>
  <c r="CE211" i="2" s="1"/>
  <c r="CF211" i="2" s="1"/>
  <c r="BZ434" i="2"/>
  <c r="BM325" i="2"/>
  <c r="BM292" i="2"/>
  <c r="BR24" i="2"/>
  <c r="CI24" i="2" s="1"/>
  <c r="BN600" i="2"/>
  <c r="BM600" i="2"/>
  <c r="BP193" i="2"/>
  <c r="BN255" i="2"/>
  <c r="BM255" i="2"/>
  <c r="BM294" i="2"/>
  <c r="BN294" i="2"/>
  <c r="BN74" i="2"/>
  <c r="BM74" i="2"/>
  <c r="BN293" i="2"/>
  <c r="BM293" i="2"/>
  <c r="CA18" i="2"/>
  <c r="CB18" i="2" s="1"/>
  <c r="CD18" i="2" s="1"/>
  <c r="CE18" i="2" s="1"/>
  <c r="CF18" i="2" s="1"/>
  <c r="BN253" i="2"/>
  <c r="BR18" i="2"/>
  <c r="CI18" i="2" s="1"/>
  <c r="BP88" i="2"/>
  <c r="CJ157" i="2"/>
  <c r="CJ379" i="2"/>
  <c r="BP496" i="2"/>
  <c r="CJ592" i="2"/>
  <c r="BP79" i="2"/>
  <c r="CJ88" i="2"/>
  <c r="CJ575" i="2"/>
  <c r="BP560" i="2"/>
  <c r="BP320" i="2"/>
  <c r="BP123" i="2"/>
  <c r="BP319" i="2"/>
  <c r="BP124" i="2"/>
  <c r="BP574" i="2"/>
  <c r="BN502" i="2"/>
  <c r="CJ26" i="2"/>
  <c r="BP277" i="2"/>
  <c r="BP405" i="2"/>
  <c r="CB106" i="2"/>
  <c r="CD106" i="2" s="1"/>
  <c r="CE106" i="2" s="1"/>
  <c r="CF106" i="2" s="1"/>
  <c r="BP406" i="2"/>
  <c r="BP322" i="2"/>
  <c r="BZ73" i="2"/>
  <c r="BZ70" i="2"/>
  <c r="BZ276" i="2"/>
  <c r="BZ123" i="2"/>
  <c r="BZ574" i="2"/>
  <c r="BZ519" i="2"/>
  <c r="BN64" i="2"/>
  <c r="BZ419" i="2"/>
  <c r="CB419" i="2" s="1"/>
  <c r="CD419" i="2" s="1"/>
  <c r="CE419" i="2" s="1"/>
  <c r="CA595" i="2"/>
  <c r="CA6" i="2"/>
  <c r="BZ154" i="2"/>
  <c r="BZ386" i="2"/>
  <c r="BZ343" i="2"/>
  <c r="BZ231" i="2"/>
  <c r="CB231" i="2" s="1"/>
  <c r="CD231" i="2" s="1"/>
  <c r="CE231" i="2" s="1"/>
  <c r="CF231" i="2" s="1"/>
  <c r="BZ264" i="2"/>
  <c r="CB264" i="2" s="1"/>
  <c r="CD264" i="2" s="1"/>
  <c r="CE264" i="2" s="1"/>
  <c r="CF264" i="2" s="1"/>
  <c r="BZ190" i="2"/>
  <c r="CA229" i="2"/>
  <c r="BP323" i="2"/>
  <c r="BZ11" i="2"/>
  <c r="CA9" i="2"/>
  <c r="CA137" i="2"/>
  <c r="CB137" i="2" s="1"/>
  <c r="CD137" i="2" s="1"/>
  <c r="CE137" i="2" s="1"/>
  <c r="CF137" i="2" s="1"/>
  <c r="BN405" i="2"/>
  <c r="BM114" i="2"/>
  <c r="BN114" i="2"/>
  <c r="BM193" i="2"/>
  <c r="BN193" i="2"/>
  <c r="BR14" i="2"/>
  <c r="CI14" i="2" s="1"/>
  <c r="BN421" i="2"/>
  <c r="BO421" i="2" s="1"/>
  <c r="BQ421" i="2" s="1"/>
  <c r="BM484" i="2"/>
  <c r="BN484" i="2"/>
  <c r="CJ341" i="2"/>
  <c r="CJ49" i="2"/>
  <c r="BZ84" i="2"/>
  <c r="BN54" i="2"/>
  <c r="CJ617" i="2"/>
  <c r="BP116" i="2"/>
  <c r="BM604" i="2"/>
  <c r="CJ133" i="2"/>
  <c r="CJ328" i="2"/>
  <c r="BZ30" i="2"/>
  <c r="BP284" i="2"/>
  <c r="BP294" i="2"/>
  <c r="BP240" i="2"/>
  <c r="CA52" i="2"/>
  <c r="BP356" i="2"/>
  <c r="BP70" i="2"/>
  <c r="BN151" i="2"/>
  <c r="BP222" i="2"/>
  <c r="BP564" i="2"/>
  <c r="CA594" i="2"/>
  <c r="BZ539" i="2"/>
  <c r="BZ442" i="2"/>
  <c r="CB442" i="2" s="1"/>
  <c r="CD442" i="2" s="1"/>
  <c r="CE442" i="2" s="1"/>
  <c r="CF442" i="2" s="1"/>
  <c r="BP227" i="2"/>
  <c r="BP189" i="2"/>
  <c r="BZ119" i="2"/>
  <c r="BZ199" i="2"/>
  <c r="BZ545" i="2"/>
  <c r="BZ45" i="2"/>
  <c r="BZ8" i="2"/>
  <c r="BZ54" i="2"/>
  <c r="BZ50" i="2"/>
  <c r="CA176" i="2"/>
  <c r="CF183" i="2"/>
  <c r="CB400" i="2"/>
  <c r="CD400" i="2" s="1"/>
  <c r="CE400" i="2" s="1"/>
  <c r="CF400" i="2" s="1"/>
  <c r="BZ623" i="2"/>
  <c r="BZ193" i="2"/>
  <c r="CA8" i="2"/>
  <c r="BP68" i="2"/>
  <c r="CA71" i="2"/>
  <c r="CA70" i="2"/>
  <c r="BP69" i="2"/>
  <c r="CA192" i="2"/>
  <c r="BN164" i="2"/>
  <c r="BM164" i="2"/>
  <c r="BM73" i="2"/>
  <c r="BN73" i="2"/>
  <c r="BP73" i="2"/>
  <c r="BN72" i="2"/>
  <c r="BM72" i="2"/>
  <c r="CA299" i="2"/>
  <c r="BZ299" i="2"/>
  <c r="BR22" i="2"/>
  <c r="CI22" i="2" s="1"/>
  <c r="CA163" i="2"/>
  <c r="BG196" i="3"/>
  <c r="BH196" i="3" s="1"/>
  <c r="BI196" i="3" s="1"/>
  <c r="BL196" i="3" s="1"/>
  <c r="BJ196" i="3"/>
  <c r="BJ56" i="3"/>
  <c r="BG56" i="3"/>
  <c r="BH56" i="3" s="1"/>
  <c r="BG11" i="3"/>
  <c r="BH11" i="3" s="1"/>
  <c r="BJ11" i="3"/>
  <c r="BJ25" i="3"/>
  <c r="BG25" i="3"/>
  <c r="BH25" i="3" s="1"/>
  <c r="BJ172" i="3"/>
  <c r="BG172" i="3"/>
  <c r="BH172" i="3" s="1"/>
  <c r="BJ198" i="3"/>
  <c r="BG198" i="3"/>
  <c r="BH198" i="3" s="1"/>
  <c r="BI198" i="3" s="1"/>
  <c r="BL198" i="3" s="1"/>
  <c r="BG3" i="3"/>
  <c r="BH3" i="3" s="1"/>
  <c r="BI3" i="3" s="1"/>
  <c r="BL3" i="3" s="1"/>
  <c r="BJ3" i="3"/>
  <c r="BJ213" i="3"/>
  <c r="BG213" i="3"/>
  <c r="BH213" i="3" s="1"/>
  <c r="BJ45" i="3"/>
  <c r="BG45" i="3"/>
  <c r="BH45" i="3" s="1"/>
  <c r="BJ225" i="3"/>
  <c r="BG225" i="3"/>
  <c r="BH225" i="3" s="1"/>
  <c r="BJ22" i="3"/>
  <c r="BG22" i="3"/>
  <c r="BH22" i="3" s="1"/>
  <c r="BG37" i="3"/>
  <c r="BH37" i="3" s="1"/>
  <c r="BI37" i="3" s="1"/>
  <c r="BL37" i="3" s="1"/>
  <c r="BJ37" i="3"/>
  <c r="BG151" i="3"/>
  <c r="BH151" i="3" s="1"/>
  <c r="BJ151" i="3"/>
  <c r="BJ53" i="3"/>
  <c r="BG53" i="3"/>
  <c r="BH53" i="3" s="1"/>
  <c r="BJ191" i="3"/>
  <c r="BG191" i="3"/>
  <c r="BH191" i="3" s="1"/>
  <c r="BG139" i="3"/>
  <c r="BH139" i="3" s="1"/>
  <c r="BJ139" i="3"/>
  <c r="BK15" i="3"/>
  <c r="BK100" i="3"/>
  <c r="BG79" i="3"/>
  <c r="BH79" i="3" s="1"/>
  <c r="BJ79" i="3"/>
  <c r="BG30" i="3"/>
  <c r="BH30" i="3" s="1"/>
  <c r="BJ30" i="3"/>
  <c r="BG157" i="3"/>
  <c r="BH157" i="3" s="1"/>
  <c r="BJ157" i="3"/>
  <c r="BJ222" i="3"/>
  <c r="BG222" i="3"/>
  <c r="BH222" i="3" s="1"/>
  <c r="BG43" i="3"/>
  <c r="BH43" i="3" s="1"/>
  <c r="BJ43" i="3"/>
  <c r="BJ221" i="3"/>
  <c r="BG221" i="3"/>
  <c r="BH221" i="3" s="1"/>
  <c r="BJ142" i="3"/>
  <c r="BG142" i="3"/>
  <c r="BH142" i="3" s="1"/>
  <c r="BJ170" i="3"/>
  <c r="BG170" i="3"/>
  <c r="BH170" i="3" s="1"/>
  <c r="BJ27" i="3"/>
  <c r="BG27" i="3"/>
  <c r="BH27" i="3" s="1"/>
  <c r="BK240" i="3"/>
  <c r="BJ144" i="3"/>
  <c r="BG144" i="3"/>
  <c r="BH144" i="3" s="1"/>
  <c r="BJ120" i="3"/>
  <c r="BG120" i="3"/>
  <c r="BH120" i="3" s="1"/>
  <c r="BG179" i="3"/>
  <c r="BH179" i="3" s="1"/>
  <c r="BI179" i="3" s="1"/>
  <c r="BL179" i="3" s="1"/>
  <c r="BJ179" i="3"/>
  <c r="BK213" i="3"/>
  <c r="BH35" i="3"/>
  <c r="BJ240" i="3"/>
  <c r="BG240" i="3"/>
  <c r="BH240" i="3" s="1"/>
  <c r="BH160" i="3"/>
  <c r="BG163" i="3"/>
  <c r="BH163" i="3" s="1"/>
  <c r="BI163" i="3" s="1"/>
  <c r="BL163" i="3" s="1"/>
  <c r="BJ163" i="3"/>
  <c r="BK90" i="3"/>
  <c r="BH244" i="3"/>
  <c r="BK65" i="3"/>
  <c r="BK161" i="3"/>
  <c r="BH143" i="3"/>
  <c r="BK5" i="3"/>
  <c r="BH28" i="3"/>
  <c r="BK151" i="3"/>
  <c r="BK109" i="3"/>
  <c r="BD67" i="3"/>
  <c r="BF67" i="3" s="1"/>
  <c r="AQ130" i="3"/>
  <c r="AS130" i="3" s="1"/>
  <c r="AT130" i="3" s="1"/>
  <c r="BK130" i="3" s="1"/>
  <c r="AQ80" i="3"/>
  <c r="AS80" i="3" s="1"/>
  <c r="AT80" i="3" s="1"/>
  <c r="BK80" i="3" s="1"/>
  <c r="AQ139" i="3"/>
  <c r="AS139" i="3" s="1"/>
  <c r="AT139" i="3" s="1"/>
  <c r="BK139" i="3" s="1"/>
  <c r="BG54" i="3"/>
  <c r="BH54" i="3" s="1"/>
  <c r="BI54" i="3" s="1"/>
  <c r="BL54" i="3" s="1"/>
  <c r="BJ54" i="3"/>
  <c r="BJ59" i="3"/>
  <c r="BG59" i="3"/>
  <c r="BH59" i="3" s="1"/>
  <c r="BI59" i="3" s="1"/>
  <c r="BL59" i="3" s="1"/>
  <c r="BJ41" i="3"/>
  <c r="BG41" i="3"/>
  <c r="BH41" i="3" s="1"/>
  <c r="BI41" i="3" s="1"/>
  <c r="BL41" i="3" s="1"/>
  <c r="BG101" i="3"/>
  <c r="BH101" i="3" s="1"/>
  <c r="BI101" i="3" s="1"/>
  <c r="BL101" i="3" s="1"/>
  <c r="BJ101" i="3"/>
  <c r="BG71" i="3"/>
  <c r="BH71" i="3" s="1"/>
  <c r="BI71" i="3" s="1"/>
  <c r="BL71" i="3" s="1"/>
  <c r="BJ71" i="3"/>
  <c r="BG106" i="3"/>
  <c r="BH106" i="3" s="1"/>
  <c r="BJ106" i="3"/>
  <c r="BG90" i="3"/>
  <c r="BH90" i="3" s="1"/>
  <c r="BJ90" i="3"/>
  <c r="BG152" i="3"/>
  <c r="BH152" i="3" s="1"/>
  <c r="BJ152" i="3"/>
  <c r="BG242" i="3"/>
  <c r="BH242" i="3" s="1"/>
  <c r="BJ242" i="3"/>
  <c r="BG203" i="3"/>
  <c r="BH203" i="3" s="1"/>
  <c r="BI203" i="3" s="1"/>
  <c r="BL203" i="3" s="1"/>
  <c r="BJ203" i="3"/>
  <c r="BG50" i="3"/>
  <c r="BH50" i="3" s="1"/>
  <c r="BJ50" i="3"/>
  <c r="BJ230" i="3"/>
  <c r="BG230" i="3"/>
  <c r="BH230" i="3" s="1"/>
  <c r="BI230" i="3" s="1"/>
  <c r="BL230" i="3" s="1"/>
  <c r="BJ155" i="3"/>
  <c r="BG155" i="3"/>
  <c r="BH155" i="3" s="1"/>
  <c r="BJ103" i="3"/>
  <c r="BG103" i="3"/>
  <c r="BH103" i="3" s="1"/>
  <c r="BJ129" i="3"/>
  <c r="BG129" i="3"/>
  <c r="BH129" i="3" s="1"/>
  <c r="BH102" i="3"/>
  <c r="BH33" i="3"/>
  <c r="BJ70" i="3"/>
  <c r="BG70" i="3"/>
  <c r="BH70" i="3" s="1"/>
  <c r="BH65" i="3"/>
  <c r="BH29" i="3"/>
  <c r="BH137" i="3"/>
  <c r="BH132" i="3"/>
  <c r="BK27" i="3"/>
  <c r="BK132" i="3"/>
  <c r="BK60" i="3"/>
  <c r="BK35" i="3"/>
  <c r="BH109" i="3"/>
  <c r="BG181" i="3"/>
  <c r="BH181" i="3" s="1"/>
  <c r="BI181" i="3" s="1"/>
  <c r="BL181" i="3" s="1"/>
  <c r="BJ181" i="3"/>
  <c r="BL220" i="3"/>
  <c r="BH220" i="3"/>
  <c r="BG147" i="3"/>
  <c r="BH147" i="3" s="1"/>
  <c r="BI147" i="3" s="1"/>
  <c r="BL147" i="3" s="1"/>
  <c r="BJ147" i="3"/>
  <c r="BK68" i="3"/>
  <c r="BG100" i="3"/>
  <c r="BH100" i="3" s="1"/>
  <c r="BJ100" i="3"/>
  <c r="BG60" i="3"/>
  <c r="BH60" i="3" s="1"/>
  <c r="BJ60" i="3"/>
  <c r="BG116" i="3"/>
  <c r="BH116" i="3" s="1"/>
  <c r="BJ116" i="3"/>
  <c r="BG164" i="3"/>
  <c r="BH164" i="3" s="1"/>
  <c r="BJ164" i="3"/>
  <c r="BJ32" i="3"/>
  <c r="BG32" i="3"/>
  <c r="BH32" i="3" s="1"/>
  <c r="BG199" i="3"/>
  <c r="BH199" i="3" s="1"/>
  <c r="BI199" i="3" s="1"/>
  <c r="BL199" i="3" s="1"/>
  <c r="BJ199" i="3"/>
  <c r="BJ249" i="3"/>
  <c r="BG249" i="3"/>
  <c r="BH249" i="3" s="1"/>
  <c r="BJ226" i="3"/>
  <c r="BG226" i="3"/>
  <c r="BH226" i="3" s="1"/>
  <c r="BJ57" i="3"/>
  <c r="BG57" i="3"/>
  <c r="BJ52" i="3"/>
  <c r="BG52" i="3"/>
  <c r="BH52" i="3" s="1"/>
  <c r="BJ209" i="3"/>
  <c r="BG209" i="3"/>
  <c r="BH209" i="3" s="1"/>
  <c r="BH14" i="3"/>
  <c r="BG92" i="3"/>
  <c r="BH92" i="3" s="1"/>
  <c r="BJ92" i="3"/>
  <c r="BH110" i="3"/>
  <c r="BK92" i="3"/>
  <c r="BK64" i="3"/>
  <c r="BK155" i="3"/>
  <c r="BK97" i="3"/>
  <c r="BK79" i="3"/>
  <c r="BK75" i="3"/>
  <c r="BH150" i="3"/>
  <c r="BK144" i="3"/>
  <c r="BK138" i="3"/>
  <c r="BK143" i="3"/>
  <c r="BK110" i="3"/>
  <c r="AQ137" i="3"/>
  <c r="AS137" i="3" s="1"/>
  <c r="AT137" i="3" s="1"/>
  <c r="BK137" i="3" s="1"/>
  <c r="AQ196" i="3"/>
  <c r="AS196" i="3" s="1"/>
  <c r="AT196" i="3" s="1"/>
  <c r="BK196" i="3" s="1"/>
  <c r="AQ58" i="3"/>
  <c r="AS58" i="3" s="1"/>
  <c r="AT58" i="3" s="1"/>
  <c r="BK58" i="3" s="1"/>
  <c r="BL211" i="3"/>
  <c r="BH211" i="3"/>
  <c r="AQ82" i="3"/>
  <c r="AS82" i="3" s="1"/>
  <c r="AT82" i="3" s="1"/>
  <c r="BK82" i="3" s="1"/>
  <c r="BJ130" i="3"/>
  <c r="BG130" i="3"/>
  <c r="BH130" i="3" s="1"/>
  <c r="BI130" i="3" s="1"/>
  <c r="BL130" i="3" s="1"/>
  <c r="BG19" i="3"/>
  <c r="BH19" i="3" s="1"/>
  <c r="BI19" i="3" s="1"/>
  <c r="BL19" i="3" s="1"/>
  <c r="BJ19" i="3"/>
  <c r="BL218" i="3"/>
  <c r="BH218" i="3"/>
  <c r="BD131" i="3"/>
  <c r="BF131" i="3" s="1"/>
  <c r="BK111" i="3"/>
  <c r="BJ250" i="3"/>
  <c r="BG250" i="3"/>
  <c r="BH250" i="3" s="1"/>
  <c r="BJ174" i="3"/>
  <c r="BG174" i="3"/>
  <c r="BH174" i="3" s="1"/>
  <c r="BG96" i="3"/>
  <c r="BH96" i="3" s="1"/>
  <c r="BJ96" i="3"/>
  <c r="BJ86" i="3"/>
  <c r="BG86" i="3"/>
  <c r="BH86" i="3" s="1"/>
  <c r="BJ34" i="3"/>
  <c r="BG34" i="3"/>
  <c r="BH34" i="3" s="1"/>
  <c r="BJ208" i="3"/>
  <c r="BG208" i="3"/>
  <c r="BH208" i="3" s="1"/>
  <c r="BJ243" i="3"/>
  <c r="BG243" i="3"/>
  <c r="BH243" i="3" s="1"/>
  <c r="BH161" i="3"/>
  <c r="BH156" i="3"/>
  <c r="BH197" i="3"/>
  <c r="BK197" i="3"/>
  <c r="BG121" i="3"/>
  <c r="BH121" i="3" s="1"/>
  <c r="BJ121" i="3"/>
  <c r="BH94" i="3"/>
  <c r="BH4" i="3"/>
  <c r="BK150" i="3"/>
  <c r="BH75" i="3"/>
  <c r="BK11" i="3"/>
  <c r="BK14" i="3"/>
  <c r="BK94" i="3"/>
  <c r="BK102" i="3"/>
  <c r="BH184" i="3"/>
  <c r="BI184" i="3" s="1"/>
  <c r="BL184" i="3" s="1"/>
  <c r="CA539" i="2"/>
  <c r="BN572" i="2"/>
  <c r="BZ521" i="2"/>
  <c r="BM280" i="2"/>
  <c r="CA456" i="2"/>
  <c r="BZ357" i="2"/>
  <c r="CA483" i="2"/>
  <c r="BM563" i="2"/>
  <c r="BP563" i="2"/>
  <c r="BM459" i="2"/>
  <c r="CA316" i="2"/>
  <c r="BZ573" i="2"/>
  <c r="BP486" i="2"/>
  <c r="CJ529" i="2"/>
  <c r="BZ626" i="2"/>
  <c r="CB626" i="2" s="1"/>
  <c r="CD626" i="2" s="1"/>
  <c r="CE626" i="2" s="1"/>
  <c r="CF626" i="2" s="1"/>
  <c r="CG626" i="2" s="1"/>
  <c r="CJ626" i="2" s="1"/>
  <c r="CA386" i="2"/>
  <c r="BZ589" i="2"/>
  <c r="CB589" i="2" s="1"/>
  <c r="CD589" i="2" s="1"/>
  <c r="CE589" i="2" s="1"/>
  <c r="CF589" i="2" s="1"/>
  <c r="BZ432" i="2"/>
  <c r="CB432" i="2" s="1"/>
  <c r="CD432" i="2" s="1"/>
  <c r="CE432" i="2" s="1"/>
  <c r="CF432" i="2" s="1"/>
  <c r="BZ475" i="2"/>
  <c r="BZ376" i="2"/>
  <c r="BZ248" i="2"/>
  <c r="CB248" i="2" s="1"/>
  <c r="CD248" i="2" s="1"/>
  <c r="CE248" i="2" s="1"/>
  <c r="CF248" i="2" s="1"/>
  <c r="BP558" i="2"/>
  <c r="CA322" i="2"/>
  <c r="BP325" i="2"/>
  <c r="CA277" i="2"/>
  <c r="CA540" i="2"/>
  <c r="BP540" i="2"/>
  <c r="CA545" i="2"/>
  <c r="BM353" i="2"/>
  <c r="BZ500" i="2"/>
  <c r="CB500" i="2" s="1"/>
  <c r="CD500" i="2" s="1"/>
  <c r="CE500" i="2" s="1"/>
  <c r="CF500" i="2" s="1"/>
  <c r="CA258" i="2"/>
  <c r="BZ405" i="2"/>
  <c r="BZ269" i="2"/>
  <c r="CB269" i="2" s="1"/>
  <c r="CD269" i="2" s="1"/>
  <c r="CE269" i="2" s="1"/>
  <c r="CF269" i="2" s="1"/>
  <c r="BZ325" i="2"/>
  <c r="BZ495" i="2"/>
  <c r="CB495" i="2" s="1"/>
  <c r="CD495" i="2" s="1"/>
  <c r="CE495" i="2" s="1"/>
  <c r="CF495" i="2" s="1"/>
  <c r="BZ493" i="2"/>
  <c r="CB493" i="2" s="1"/>
  <c r="CD493" i="2" s="1"/>
  <c r="CE493" i="2" s="1"/>
  <c r="CF493" i="2" s="1"/>
  <c r="CA289" i="2"/>
  <c r="CA287" i="2"/>
  <c r="BZ540" i="2"/>
  <c r="BP548" i="2"/>
  <c r="BZ561" i="2"/>
  <c r="BP595" i="2"/>
  <c r="BN554" i="2"/>
  <c r="BZ374" i="2"/>
  <c r="CA195" i="2"/>
  <c r="BZ195" i="2"/>
  <c r="CA308" i="2"/>
  <c r="BZ308" i="2"/>
  <c r="CA74" i="2"/>
  <c r="BZ74" i="2"/>
  <c r="BM495" i="2"/>
  <c r="BN495" i="2"/>
  <c r="BM358" i="2"/>
  <c r="BN358" i="2"/>
  <c r="BM290" i="2"/>
  <c r="BN290" i="2"/>
  <c r="BM276" i="2"/>
  <c r="BN276" i="2"/>
  <c r="CA10" i="2"/>
  <c r="CA290" i="2"/>
  <c r="BZ290" i="2"/>
  <c r="CA261" i="2"/>
  <c r="BZ261" i="2"/>
  <c r="BM285" i="2"/>
  <c r="BN285" i="2"/>
  <c r="BN580" i="2"/>
  <c r="BM580" i="2"/>
  <c r="BP615" i="2"/>
  <c r="BN321" i="2"/>
  <c r="BM321" i="2"/>
  <c r="BN319" i="2"/>
  <c r="BM319" i="2"/>
  <c r="BM374" i="2"/>
  <c r="BN374" i="2"/>
  <c r="BP459" i="2"/>
  <c r="BP352" i="2"/>
  <c r="BM596" i="2"/>
  <c r="BN596" i="2"/>
  <c r="BP555" i="2"/>
  <c r="BN630" i="2"/>
  <c r="BM630" i="2"/>
  <c r="CA193" i="2"/>
  <c r="BM504" i="2"/>
  <c r="BN504" i="2"/>
  <c r="BN543" i="2"/>
  <c r="BP543" i="2"/>
  <c r="BM612" i="2"/>
  <c r="BN612" i="2"/>
  <c r="BM320" i="2"/>
  <c r="BN320" i="2"/>
  <c r="BP354" i="2"/>
  <c r="BN123" i="2"/>
  <c r="BM123" i="2"/>
  <c r="CA492" i="2"/>
  <c r="CB492" i="2" s="1"/>
  <c r="CD492" i="2" s="1"/>
  <c r="CE492" i="2" s="1"/>
  <c r="CF492" i="2" s="1"/>
  <c r="CA593" i="2"/>
  <c r="CJ230" i="2"/>
  <c r="BP336" i="2"/>
  <c r="CJ224" i="2"/>
  <c r="BP410" i="2"/>
  <c r="CJ497" i="2"/>
  <c r="BM254" i="2"/>
  <c r="BP93" i="2"/>
  <c r="BZ407" i="2"/>
  <c r="BP601" i="2"/>
  <c r="BP422" i="2"/>
  <c r="BP364" i="2"/>
  <c r="CJ7" i="2"/>
  <c r="CJ28" i="2"/>
  <c r="BZ34" i="2"/>
  <c r="CB34" i="2" s="1"/>
  <c r="CD34" i="2" s="1"/>
  <c r="CE34" i="2" s="1"/>
  <c r="CF34" i="2" s="1"/>
  <c r="BM23" i="2"/>
  <c r="CJ422" i="2"/>
  <c r="BP482" i="2"/>
  <c r="BZ414" i="2"/>
  <c r="CB414" i="2" s="1"/>
  <c r="CD414" i="2" s="1"/>
  <c r="CE414" i="2" s="1"/>
  <c r="CF414" i="2" s="1"/>
  <c r="BZ324" i="2"/>
  <c r="BZ179" i="2"/>
  <c r="CA403" i="2"/>
  <c r="BZ403" i="2"/>
  <c r="BZ51" i="2"/>
  <c r="CA506" i="2"/>
  <c r="BZ506" i="2"/>
  <c r="CA360" i="2"/>
  <c r="BZ360" i="2"/>
  <c r="BZ244" i="2"/>
  <c r="BZ300" i="2"/>
  <c r="CB300" i="2" s="1"/>
  <c r="CD300" i="2" s="1"/>
  <c r="CE300" i="2" s="1"/>
  <c r="CF300" i="2" s="1"/>
  <c r="BZ20" i="2"/>
  <c r="CA198" i="2"/>
  <c r="BN286" i="2"/>
  <c r="BM286" i="2"/>
  <c r="BM226" i="2"/>
  <c r="BN226" i="2"/>
  <c r="BM323" i="2"/>
  <c r="BN323" i="2"/>
  <c r="BZ16" i="2"/>
  <c r="BM493" i="2"/>
  <c r="BN493" i="2"/>
  <c r="BM564" i="2"/>
  <c r="CA325" i="2"/>
  <c r="BZ483" i="2"/>
  <c r="CA276" i="2"/>
  <c r="BP495" i="2"/>
  <c r="CA69" i="2"/>
  <c r="CB69" i="2" s="1"/>
  <c r="CD69" i="2" s="1"/>
  <c r="CE69" i="2" s="1"/>
  <c r="CF69" i="2" s="1"/>
  <c r="BM69" i="2"/>
  <c r="BN69" i="2"/>
  <c r="BN68" i="2"/>
  <c r="BM68" i="2"/>
  <c r="BN322" i="2"/>
  <c r="CA502" i="2"/>
  <c r="CA283" i="2"/>
  <c r="BN631" i="2"/>
  <c r="BM631" i="2"/>
  <c r="BN351" i="2"/>
  <c r="BM351" i="2"/>
  <c r="BM548" i="2"/>
  <c r="BN557" i="2"/>
  <c r="BO557" i="2" s="1"/>
  <c r="BQ557" i="2" s="1"/>
  <c r="CA542" i="2"/>
  <c r="BN561" i="2"/>
  <c r="BM561" i="2"/>
  <c r="CA460" i="2"/>
  <c r="BZ356" i="2"/>
  <c r="CB356" i="2" s="1"/>
  <c r="CD356" i="2" s="1"/>
  <c r="CE356" i="2" s="1"/>
  <c r="CF356" i="2" s="1"/>
  <c r="BN356" i="2"/>
  <c r="BM356" i="2"/>
  <c r="BP201" i="2"/>
  <c r="BP315" i="2"/>
  <c r="BP596" i="2"/>
  <c r="BN573" i="2"/>
  <c r="BM573" i="2"/>
  <c r="BP594" i="2"/>
  <c r="BZ583" i="2"/>
  <c r="CB583" i="2" s="1"/>
  <c r="CD583" i="2" s="1"/>
  <c r="CE583" i="2" s="1"/>
  <c r="CF583" i="2" s="1"/>
  <c r="BM543" i="2"/>
  <c r="BP462" i="2"/>
  <c r="BN192" i="2"/>
  <c r="BM192" i="2"/>
  <c r="BN354" i="2"/>
  <c r="BM354" i="2"/>
  <c r="CA374" i="2"/>
  <c r="BP572" i="2"/>
  <c r="BM572" i="2"/>
  <c r="BP513" i="2"/>
  <c r="CJ121" i="2"/>
  <c r="CJ565" i="2"/>
  <c r="BP444" i="2"/>
  <c r="CJ94" i="2"/>
  <c r="BP275" i="2"/>
  <c r="BP490" i="2"/>
  <c r="CJ585" i="2"/>
  <c r="CJ591" i="2"/>
  <c r="BM251" i="2"/>
  <c r="BP567" i="2"/>
  <c r="BP165" i="2"/>
  <c r="CJ75" i="2"/>
  <c r="BP75" i="2"/>
  <c r="CH285" i="2"/>
  <c r="CH317" i="2"/>
  <c r="BZ364" i="2"/>
  <c r="CB364" i="2" s="1"/>
  <c r="CD364" i="2" s="1"/>
  <c r="CE364" i="2" s="1"/>
  <c r="CF364" i="2" s="1"/>
  <c r="CJ144" i="2"/>
  <c r="CJ66" i="2"/>
  <c r="BZ135" i="2"/>
  <c r="CH364" i="2"/>
  <c r="CJ181" i="2"/>
  <c r="BP26" i="2"/>
  <c r="BZ255" i="2"/>
  <c r="CB255" i="2" s="1"/>
  <c r="CD255" i="2" s="1"/>
  <c r="CE255" i="2" s="1"/>
  <c r="CF255" i="2" s="1"/>
  <c r="CG255" i="2" s="1"/>
  <c r="CJ255" i="2" s="1"/>
  <c r="BM11" i="2"/>
  <c r="BZ277" i="2"/>
  <c r="CA381" i="2"/>
  <c r="BZ381" i="2"/>
  <c r="BZ514" i="2"/>
  <c r="CA514" i="2"/>
  <c r="CA350" i="2"/>
  <c r="BZ350" i="2"/>
  <c r="CA576" i="2"/>
  <c r="CB576" i="2" s="1"/>
  <c r="CD576" i="2" s="1"/>
  <c r="CE576" i="2" s="1"/>
  <c r="CF576" i="2" s="1"/>
  <c r="BZ418" i="2"/>
  <c r="CB418" i="2" s="1"/>
  <c r="CD418" i="2" s="1"/>
  <c r="CE418" i="2" s="1"/>
  <c r="CF418" i="2" s="1"/>
  <c r="CA405" i="2"/>
  <c r="BZ23" i="2"/>
  <c r="CA23" i="2"/>
  <c r="CA15" i="2"/>
  <c r="BP358" i="2"/>
  <c r="BN558" i="2"/>
  <c r="BM558" i="2"/>
  <c r="BM544" i="2"/>
  <c r="BN544" i="2"/>
  <c r="BN277" i="2"/>
  <c r="BM277" i="2"/>
  <c r="BP493" i="2"/>
  <c r="CA323" i="2"/>
  <c r="BP290" i="2"/>
  <c r="CA288" i="2"/>
  <c r="BZ288" i="2"/>
  <c r="BZ260" i="2"/>
  <c r="CB260" i="2" s="1"/>
  <c r="CD260" i="2" s="1"/>
  <c r="CE260" i="2" s="1"/>
  <c r="CF260" i="2" s="1"/>
  <c r="BN287" i="2"/>
  <c r="BM287" i="2"/>
  <c r="CA286" i="2"/>
  <c r="BZ286" i="2"/>
  <c r="BN540" i="2"/>
  <c r="BM540" i="2"/>
  <c r="BM284" i="2"/>
  <c r="BN284" i="2"/>
  <c r="BN406" i="2"/>
  <c r="BM406" i="2"/>
  <c r="BM127" i="2"/>
  <c r="BN127" i="2"/>
  <c r="BP580" i="2"/>
  <c r="BP272" i="2"/>
  <c r="BP546" i="2"/>
  <c r="CA561" i="2"/>
  <c r="BP460" i="2"/>
  <c r="BM3" i="2"/>
  <c r="BN3" i="2"/>
  <c r="BN459" i="2"/>
  <c r="BM201" i="2"/>
  <c r="BN201" i="2"/>
  <c r="BZ633" i="2"/>
  <c r="CB633" i="2" s="1"/>
  <c r="CD633" i="2" s="1"/>
  <c r="CE633" i="2" s="1"/>
  <c r="CF633" i="2" s="1"/>
  <c r="CG633" i="2" s="1"/>
  <c r="CJ633" i="2" s="1"/>
  <c r="BM352" i="2"/>
  <c r="BN352" i="2"/>
  <c r="BM315" i="2"/>
  <c r="BN315" i="2"/>
  <c r="BN594" i="2"/>
  <c r="BM594" i="2"/>
  <c r="BM555" i="2"/>
  <c r="BN555" i="2"/>
  <c r="BZ543" i="2"/>
  <c r="CA612" i="2"/>
  <c r="BP612" i="2"/>
  <c r="BM515" i="2"/>
  <c r="BN515" i="2"/>
  <c r="BN462" i="2"/>
  <c r="BM462" i="2"/>
  <c r="CA63" i="2"/>
  <c r="BZ315" i="2"/>
  <c r="CB315" i="2" s="1"/>
  <c r="CD315" i="2" s="1"/>
  <c r="CE315" i="2" s="1"/>
  <c r="CF315" i="2" s="1"/>
  <c r="BP636" i="2"/>
  <c r="BN563" i="2"/>
  <c r="BM615" i="2"/>
  <c r="BP441" i="2"/>
  <c r="CJ238" i="2"/>
  <c r="BP295" i="2"/>
  <c r="CJ285" i="2"/>
  <c r="BM151" i="2"/>
  <c r="CH201" i="2"/>
  <c r="CJ150" i="2"/>
  <c r="CJ450" i="2"/>
  <c r="BZ10" i="2"/>
  <c r="BZ542" i="2"/>
  <c r="CA337" i="2"/>
  <c r="BZ272" i="2"/>
  <c r="BZ331" i="2"/>
  <c r="CB331" i="2" s="1"/>
  <c r="CD331" i="2" s="1"/>
  <c r="CE331" i="2" s="1"/>
  <c r="CF331" i="2" s="1"/>
  <c r="BZ627" i="2"/>
  <c r="CB627" i="2" s="1"/>
  <c r="CD627" i="2" s="1"/>
  <c r="CE627" i="2" s="1"/>
  <c r="CF627" i="2" s="1"/>
  <c r="CG627" i="2" s="1"/>
  <c r="CJ627" i="2" s="1"/>
  <c r="BZ440" i="2"/>
  <c r="BZ289" i="2"/>
  <c r="BM272" i="2"/>
  <c r="CA309" i="2"/>
  <c r="BZ309" i="2"/>
  <c r="BZ117" i="2"/>
  <c r="CA117" i="2"/>
  <c r="BZ171" i="2"/>
  <c r="CA171" i="2"/>
  <c r="BZ413" i="2"/>
  <c r="CA413" i="2"/>
  <c r="CA508" i="2"/>
  <c r="BZ508" i="2"/>
  <c r="BZ19" i="2"/>
  <c r="CB19" i="2" s="1"/>
  <c r="CD19" i="2" s="1"/>
  <c r="CE19" i="2" s="1"/>
  <c r="CF19" i="2" s="1"/>
  <c r="BZ287" i="2"/>
  <c r="BM483" i="2"/>
  <c r="BN483" i="2"/>
  <c r="BZ494" i="2"/>
  <c r="CB494" i="2" s="1"/>
  <c r="CD494" i="2" s="1"/>
  <c r="CE494" i="2" s="1"/>
  <c r="CF494" i="2" s="1"/>
  <c r="BZ220" i="2"/>
  <c r="CB220" i="2" s="1"/>
  <c r="CD220" i="2" s="1"/>
  <c r="CE220" i="2" s="1"/>
  <c r="CF220" i="2" s="1"/>
  <c r="BZ291" i="2"/>
  <c r="CB291" i="2" s="1"/>
  <c r="CD291" i="2" s="1"/>
  <c r="CE291" i="2" s="1"/>
  <c r="CF291" i="2" s="1"/>
  <c r="BN288" i="2"/>
  <c r="BM288" i="2"/>
  <c r="BP288" i="2"/>
  <c r="BP287" i="2"/>
  <c r="BP544" i="2"/>
  <c r="BZ285" i="2"/>
  <c r="CA285" i="2"/>
  <c r="BP285" i="2"/>
  <c r="BM66" i="2"/>
  <c r="BN66" i="2"/>
  <c r="BM482" i="2"/>
  <c r="BN482" i="2"/>
  <c r="BN546" i="2"/>
  <c r="BM546" i="2"/>
  <c r="CA615" i="2"/>
  <c r="BP561" i="2"/>
  <c r="BM460" i="2"/>
  <c r="BN460" i="2"/>
  <c r="CA3" i="2"/>
  <c r="BM318" i="2"/>
  <c r="BN318" i="2"/>
  <c r="BP374" i="2"/>
  <c r="BP573" i="2"/>
  <c r="BN595" i="2"/>
  <c r="BM595" i="2"/>
  <c r="CA543" i="2"/>
  <c r="BP557" i="2"/>
  <c r="BP192" i="2"/>
  <c r="BP554" i="2"/>
  <c r="CA458" i="2"/>
  <c r="CA635" i="2"/>
  <c r="BZ635" i="2"/>
  <c r="BM122" i="2"/>
  <c r="BN122" i="2"/>
  <c r="BM636" i="2"/>
  <c r="BN636" i="2"/>
  <c r="CA573" i="2"/>
  <c r="BN564" i="2"/>
  <c r="BP502" i="2"/>
  <c r="BZ136" i="2"/>
  <c r="CB136" i="2" s="1"/>
  <c r="CD136" i="2" s="1"/>
  <c r="CE136" i="2" s="1"/>
  <c r="CF136" i="2" s="1"/>
  <c r="BZ515" i="2"/>
  <c r="BZ459" i="2"/>
  <c r="CA123" i="2"/>
  <c r="BZ632" i="2"/>
  <c r="BZ122" i="2"/>
  <c r="CB122" i="2" s="1"/>
  <c r="CD122" i="2" s="1"/>
  <c r="CE122" i="2" s="1"/>
  <c r="CF122" i="2" s="1"/>
  <c r="BZ402" i="2"/>
  <c r="BZ146" i="2"/>
  <c r="CA154" i="2"/>
  <c r="CI43" i="2"/>
  <c r="CJ366" i="2"/>
  <c r="BP261" i="2"/>
  <c r="BM313" i="2"/>
  <c r="BZ584" i="2"/>
  <c r="BZ168" i="2"/>
  <c r="CB168" i="2" s="1"/>
  <c r="CD168" i="2" s="1"/>
  <c r="CE168" i="2" s="1"/>
  <c r="CF168" i="2" s="1"/>
  <c r="CA344" i="2"/>
  <c r="CA335" i="2"/>
  <c r="BP99" i="2"/>
  <c r="BZ149" i="2"/>
  <c r="BZ538" i="2"/>
  <c r="BZ597" i="2"/>
  <c r="BZ257" i="2"/>
  <c r="CB257" i="2" s="1"/>
  <c r="CD257" i="2" s="1"/>
  <c r="CE257" i="2" s="1"/>
  <c r="CF257" i="2" s="1"/>
  <c r="CG257" i="2" s="1"/>
  <c r="CJ257" i="2" s="1"/>
  <c r="BZ411" i="2"/>
  <c r="CJ567" i="2"/>
  <c r="CH567" i="2"/>
  <c r="CH471" i="2"/>
  <c r="CJ471" i="2"/>
  <c r="BZ304" i="2"/>
  <c r="CA304" i="2"/>
  <c r="CA568" i="2"/>
  <c r="BN41" i="2"/>
  <c r="BP41" i="2"/>
  <c r="BM41" i="2"/>
  <c r="CA305" i="2"/>
  <c r="BM51" i="2"/>
  <c r="BP51" i="2"/>
  <c r="BN51" i="2"/>
  <c r="CA398" i="2"/>
  <c r="CB398" i="2" s="1"/>
  <c r="CD398" i="2" s="1"/>
  <c r="CE398" i="2" s="1"/>
  <c r="CF398" i="2" s="1"/>
  <c r="CA536" i="2"/>
  <c r="BZ536" i="2"/>
  <c r="BZ109" i="2"/>
  <c r="CA109" i="2"/>
  <c r="CA270" i="2"/>
  <c r="BZ270" i="2"/>
  <c r="BZ335" i="2"/>
  <c r="CJ343" i="2"/>
  <c r="CJ186" i="2"/>
  <c r="CJ347" i="2"/>
  <c r="CJ389" i="2"/>
  <c r="CJ342" i="2"/>
  <c r="CJ412" i="2"/>
  <c r="CJ453" i="2"/>
  <c r="BP393" i="2"/>
  <c r="CJ331" i="2"/>
  <c r="BN333" i="2"/>
  <c r="CJ474" i="2"/>
  <c r="CB112" i="2"/>
  <c r="CD112" i="2" s="1"/>
  <c r="CE112" i="2" s="1"/>
  <c r="CF112" i="2" s="1"/>
  <c r="BZ482" i="2"/>
  <c r="BZ562" i="2"/>
  <c r="CB562" i="2" s="1"/>
  <c r="CD562" i="2" s="1"/>
  <c r="CE562" i="2" s="1"/>
  <c r="CF562" i="2" s="1"/>
  <c r="CG562" i="2" s="1"/>
  <c r="CJ562" i="2" s="1"/>
  <c r="BZ373" i="2"/>
  <c r="BZ56" i="2"/>
  <c r="CJ373" i="2"/>
  <c r="CH373" i="2"/>
  <c r="CH262" i="2"/>
  <c r="CJ262" i="2"/>
  <c r="BZ344" i="2"/>
  <c r="BP45" i="2"/>
  <c r="BN45" i="2"/>
  <c r="BM45" i="2"/>
  <c r="BZ41" i="2"/>
  <c r="CA41" i="2"/>
  <c r="BZ293" i="2"/>
  <c r="CA293" i="2"/>
  <c r="BZ312" i="2"/>
  <c r="CA312" i="2"/>
  <c r="CA108" i="2"/>
  <c r="BZ108" i="2"/>
  <c r="BZ470" i="2"/>
  <c r="CJ337" i="2"/>
  <c r="CJ55" i="2"/>
  <c r="CJ204" i="2"/>
  <c r="CJ313" i="2"/>
  <c r="BP218" i="2"/>
  <c r="BP432" i="2"/>
  <c r="CJ573" i="2"/>
  <c r="BZ262" i="2"/>
  <c r="CB262" i="2" s="1"/>
  <c r="CD262" i="2" s="1"/>
  <c r="CE262" i="2" s="1"/>
  <c r="CF262" i="2" s="1"/>
  <c r="CJ154" i="2"/>
  <c r="CJ355" i="2"/>
  <c r="CA272" i="2"/>
  <c r="CJ10" i="2"/>
  <c r="CH10" i="2"/>
  <c r="CJ584" i="2"/>
  <c r="CH584" i="2"/>
  <c r="CJ131" i="2"/>
  <c r="CH131" i="2"/>
  <c r="CA125" i="2"/>
  <c r="BZ125" i="2"/>
  <c r="CA585" i="2"/>
  <c r="BZ585" i="2"/>
  <c r="BZ303" i="2"/>
  <c r="CA303" i="2"/>
  <c r="BZ385" i="2"/>
  <c r="BP43" i="2"/>
  <c r="BN43" i="2"/>
  <c r="BM43" i="2"/>
  <c r="CA237" i="2"/>
  <c r="CB237" i="2" s="1"/>
  <c r="CD237" i="2" s="1"/>
  <c r="CE237" i="2" s="1"/>
  <c r="CF237" i="2" s="1"/>
  <c r="BN55" i="2"/>
  <c r="BM55" i="2"/>
  <c r="BP55" i="2"/>
  <c r="CA96" i="2"/>
  <c r="CB96" i="2" s="1"/>
  <c r="CD96" i="2" s="1"/>
  <c r="CE96" i="2" s="1"/>
  <c r="CF96" i="2" s="1"/>
  <c r="CA50" i="2"/>
  <c r="BZ568" i="2"/>
  <c r="BZ38" i="2"/>
  <c r="CJ268" i="2"/>
  <c r="CJ582" i="2"/>
  <c r="CJ156" i="2"/>
  <c r="CJ273" i="2"/>
  <c r="BP455" i="2"/>
  <c r="CJ167" i="2"/>
  <c r="CJ483" i="2"/>
  <c r="BP487" i="2"/>
  <c r="BZ546" i="2"/>
  <c r="BZ631" i="2"/>
  <c r="CB631" i="2" s="1"/>
  <c r="CD631" i="2" s="1"/>
  <c r="CE631" i="2" s="1"/>
  <c r="CF631" i="2" s="1"/>
  <c r="CG631" i="2" s="1"/>
  <c r="CJ631" i="2" s="1"/>
  <c r="CB416" i="2"/>
  <c r="CD416" i="2" s="1"/>
  <c r="CE416" i="2" s="1"/>
  <c r="CF416" i="2" s="1"/>
  <c r="BZ605" i="2"/>
  <c r="CB605" i="2" s="1"/>
  <c r="CD605" i="2" s="1"/>
  <c r="CE605" i="2" s="1"/>
  <c r="CF605" i="2" s="1"/>
  <c r="CG605" i="2" s="1"/>
  <c r="CJ605" i="2" s="1"/>
  <c r="BZ242" i="2"/>
  <c r="BZ189" i="2"/>
  <c r="CB189" i="2" s="1"/>
  <c r="CD189" i="2" s="1"/>
  <c r="CE189" i="2" s="1"/>
  <c r="CF189" i="2" s="1"/>
  <c r="CA111" i="2"/>
  <c r="BM115" i="2"/>
  <c r="BP461" i="2"/>
  <c r="CJ177" i="2"/>
  <c r="CJ124" i="2"/>
  <c r="CH511" i="2"/>
  <c r="BP15" i="2"/>
  <c r="CH446" i="2"/>
  <c r="CJ446" i="2"/>
  <c r="CJ406" i="2"/>
  <c r="CH406" i="2"/>
  <c r="CJ233" i="2"/>
  <c r="CH233" i="2"/>
  <c r="CH329" i="2"/>
  <c r="CJ329" i="2"/>
  <c r="CH457" i="2"/>
  <c r="CJ457" i="2"/>
  <c r="BN40" i="2"/>
  <c r="BP40" i="2"/>
  <c r="BM40" i="2"/>
  <c r="BZ394" i="2"/>
  <c r="CA394" i="2"/>
  <c r="CA58" i="2"/>
  <c r="BZ58" i="2"/>
  <c r="CA205" i="2"/>
  <c r="BZ205" i="2"/>
  <c r="BZ102" i="2"/>
  <c r="CA102" i="2"/>
  <c r="BZ216" i="2"/>
  <c r="CA216" i="2"/>
  <c r="CA524" i="2"/>
  <c r="BZ524" i="2"/>
  <c r="CA212" i="2"/>
  <c r="BZ212" i="2"/>
  <c r="BZ305" i="2"/>
  <c r="BZ318" i="2"/>
  <c r="BZ517" i="2"/>
  <c r="CH288" i="2"/>
  <c r="CJ288" i="2"/>
  <c r="CJ577" i="2"/>
  <c r="CH577" i="2"/>
  <c r="CH207" i="2"/>
  <c r="CJ207" i="2"/>
  <c r="CA600" i="2"/>
  <c r="BZ600" i="2"/>
  <c r="CA544" i="2"/>
  <c r="BZ544" i="2"/>
  <c r="CJ291" i="2"/>
  <c r="CH291" i="2"/>
  <c r="CH260" i="2"/>
  <c r="CJ260" i="2"/>
  <c r="BP430" i="2"/>
  <c r="CJ208" i="2"/>
  <c r="BP346" i="2"/>
  <c r="BP229" i="2"/>
  <c r="CJ531" i="2"/>
  <c r="BZ351" i="2"/>
  <c r="CB351" i="2" s="1"/>
  <c r="CD351" i="2" s="1"/>
  <c r="CE351" i="2" s="1"/>
  <c r="CF351" i="2" s="1"/>
  <c r="CA319" i="2"/>
  <c r="BZ126" i="2"/>
  <c r="CA124" i="2"/>
  <c r="BZ63" i="2"/>
  <c r="CJ180" i="2"/>
  <c r="CH180" i="2"/>
  <c r="CH407" i="2"/>
  <c r="CJ407" i="2"/>
  <c r="BP29" i="2"/>
  <c r="BM29" i="2"/>
  <c r="BN29" i="2"/>
  <c r="CA558" i="2"/>
  <c r="BZ558" i="2"/>
  <c r="CH161" i="2"/>
  <c r="CJ161" i="2"/>
  <c r="CJ419" i="2"/>
  <c r="CJ301" i="2"/>
  <c r="BP87" i="2"/>
  <c r="CJ209" i="2"/>
  <c r="BP259" i="2"/>
  <c r="BN526" i="2"/>
  <c r="BP86" i="2"/>
  <c r="BP32" i="2"/>
  <c r="BZ115" i="2"/>
  <c r="CA67" i="2"/>
  <c r="BN61" i="2"/>
  <c r="CJ159" i="2"/>
  <c r="CH159" i="2"/>
  <c r="CJ274" i="2"/>
  <c r="CH274" i="2"/>
  <c r="CF534" i="2"/>
  <c r="CG534" i="2" s="1"/>
  <c r="CJ534" i="2" s="1"/>
  <c r="BP390" i="2"/>
  <c r="BP238" i="2"/>
  <c r="BP521" i="2"/>
  <c r="BZ594" i="2"/>
  <c r="CA521" i="2"/>
  <c r="BP133" i="2"/>
  <c r="CB103" i="2"/>
  <c r="CD103" i="2" s="1"/>
  <c r="CE103" i="2" s="1"/>
  <c r="CF103" i="2" s="1"/>
  <c r="BZ281" i="2"/>
  <c r="BZ243" i="2"/>
  <c r="BN280" i="2"/>
  <c r="BZ86" i="2"/>
  <c r="CB86" i="2" s="1"/>
  <c r="CD86" i="2" s="1"/>
  <c r="CE86" i="2" s="1"/>
  <c r="CF86" i="2" s="1"/>
  <c r="BZ496" i="2"/>
  <c r="BZ251" i="2"/>
  <c r="CB251" i="2" s="1"/>
  <c r="CD251" i="2" s="1"/>
  <c r="CE251" i="2" s="1"/>
  <c r="CF251" i="2" s="1"/>
  <c r="CG251" i="2" s="1"/>
  <c r="CJ251" i="2" s="1"/>
  <c r="BM61" i="2"/>
  <c r="CJ266" i="2"/>
  <c r="CH266" i="2"/>
  <c r="CJ41" i="2"/>
  <c r="CH41" i="2"/>
  <c r="CJ245" i="2"/>
  <c r="CJ168" i="2"/>
  <c r="CH168" i="2"/>
  <c r="CJ403" i="2"/>
  <c r="CH403" i="2"/>
  <c r="CH359" i="2"/>
  <c r="CJ359" i="2"/>
  <c r="CJ164" i="2"/>
  <c r="CH164" i="2"/>
  <c r="CA375" i="2"/>
  <c r="BZ375" i="2"/>
  <c r="BN24" i="2"/>
  <c r="BM24" i="2"/>
  <c r="BP23" i="2"/>
  <c r="BP20" i="2"/>
  <c r="BN18" i="2"/>
  <c r="BM18" i="2"/>
  <c r="BP18" i="2"/>
  <c r="BN15" i="2"/>
  <c r="BM15" i="2"/>
  <c r="BP13" i="2"/>
  <c r="BN13" i="2"/>
  <c r="BM13" i="2"/>
  <c r="BZ278" i="2"/>
  <c r="CA278" i="2"/>
  <c r="BM9" i="2"/>
  <c r="BP9" i="2"/>
  <c r="BN9" i="2"/>
  <c r="BM8" i="2"/>
  <c r="BN8" i="2"/>
  <c r="BN6" i="2"/>
  <c r="BM6" i="2"/>
  <c r="BP6" i="2"/>
  <c r="CJ363" i="2"/>
  <c r="BP3" i="2"/>
  <c r="BZ201" i="2"/>
  <c r="BZ352" i="2"/>
  <c r="BZ502" i="2"/>
  <c r="CA126" i="2"/>
  <c r="BZ13" i="2"/>
  <c r="CB13" i="2" s="1"/>
  <c r="CD13" i="2" s="1"/>
  <c r="CE13" i="2" s="1"/>
  <c r="CF13" i="2" s="1"/>
  <c r="BZ554" i="2"/>
  <c r="BN11" i="2"/>
  <c r="BP24" i="2"/>
  <c r="BP518" i="2"/>
  <c r="BP266" i="2"/>
  <c r="BP367" i="2"/>
  <c r="CH400" i="2"/>
  <c r="BP520" i="2"/>
  <c r="BP335" i="2"/>
  <c r="BP370" i="2"/>
  <c r="BP305" i="2"/>
  <c r="CJ84" i="2"/>
  <c r="CJ480" i="2"/>
  <c r="CH480" i="2"/>
  <c r="CJ630" i="2"/>
  <c r="CH630" i="2"/>
  <c r="CJ498" i="2"/>
  <c r="CH498" i="2"/>
  <c r="CJ365" i="2"/>
  <c r="CH365" i="2"/>
  <c r="CJ362" i="2"/>
  <c r="CH362" i="2"/>
  <c r="CH628" i="2"/>
  <c r="CJ193" i="2"/>
  <c r="CH193" i="2"/>
  <c r="CH18" i="2"/>
  <c r="CJ18" i="2"/>
  <c r="BZ114" i="2"/>
  <c r="CA114" i="2"/>
  <c r="BM22" i="2"/>
  <c r="BN22" i="2"/>
  <c r="BP22" i="2"/>
  <c r="BN10" i="2"/>
  <c r="BM10" i="2"/>
  <c r="BP10" i="2"/>
  <c r="BN7" i="2"/>
  <c r="BM7" i="2"/>
  <c r="BP7" i="2"/>
  <c r="CA504" i="2"/>
  <c r="BZ504" i="2"/>
  <c r="CA557" i="2"/>
  <c r="BZ557" i="2"/>
  <c r="BZ636" i="2"/>
  <c r="CA636" i="2"/>
  <c r="CA482" i="2"/>
  <c r="CA73" i="2"/>
  <c r="BZ462" i="2"/>
  <c r="CB462" i="2" s="1"/>
  <c r="CD462" i="2" s="1"/>
  <c r="CE462" i="2" s="1"/>
  <c r="CF462" i="2" s="1"/>
  <c r="CJ51" i="2"/>
  <c r="BP101" i="2"/>
  <c r="CJ197" i="2"/>
  <c r="BP501" i="2"/>
  <c r="BP281" i="2"/>
  <c r="BP415" i="2"/>
  <c r="BN597" i="2"/>
  <c r="BN569" i="2"/>
  <c r="CA93" i="2"/>
  <c r="CA89" i="2"/>
  <c r="BZ88" i="2"/>
  <c r="CB88" i="2" s="1"/>
  <c r="CD88" i="2" s="1"/>
  <c r="CE88" i="2" s="1"/>
  <c r="CF88" i="2" s="1"/>
  <c r="BZ618" i="2"/>
  <c r="CA491" i="2"/>
  <c r="CA473" i="2"/>
  <c r="BZ602" i="2"/>
  <c r="BZ604" i="2"/>
  <c r="CA242" i="2"/>
  <c r="BR32" i="2"/>
  <c r="CI32" i="2" s="1"/>
  <c r="BR31" i="2"/>
  <c r="CI31" i="2" s="1"/>
  <c r="CJ42" i="2"/>
  <c r="CH42" i="2"/>
  <c r="CJ85" i="2"/>
  <c r="CH85" i="2"/>
  <c r="CJ350" i="2"/>
  <c r="CH350" i="2"/>
  <c r="CJ228" i="2"/>
  <c r="CH228" i="2"/>
  <c r="CJ587" i="2"/>
  <c r="CH587" i="2"/>
  <c r="CH485" i="2"/>
  <c r="CJ485" i="2"/>
  <c r="CH290" i="2"/>
  <c r="CJ290" i="2"/>
  <c r="BM21" i="2"/>
  <c r="BP21" i="2"/>
  <c r="BN21" i="2"/>
  <c r="BP14" i="2"/>
  <c r="BN14" i="2"/>
  <c r="BM14" i="2"/>
  <c r="CA484" i="2"/>
  <c r="BZ484" i="2"/>
  <c r="BN12" i="2"/>
  <c r="BP12" i="2"/>
  <c r="BM12" i="2"/>
  <c r="BP11" i="2"/>
  <c r="CA240" i="2"/>
  <c r="BZ240" i="2"/>
  <c r="BZ7" i="2"/>
  <c r="CA7" i="2"/>
  <c r="CF511" i="2"/>
  <c r="CG511" i="2" s="1"/>
  <c r="CJ511" i="2" s="1"/>
  <c r="CA149" i="2"/>
  <c r="BZ321" i="2"/>
  <c r="CA321" i="2"/>
  <c r="BZ319" i="2"/>
  <c r="CA318" i="2"/>
  <c r="CA402" i="2"/>
  <c r="CA597" i="2"/>
  <c r="CA596" i="2"/>
  <c r="BZ596" i="2"/>
  <c r="CA553" i="2"/>
  <c r="CA459" i="2"/>
  <c r="BM506" i="2"/>
  <c r="BM536" i="2"/>
  <c r="CJ326" i="2"/>
  <c r="BP219" i="2"/>
  <c r="BP97" i="2"/>
  <c r="BP161" i="2"/>
  <c r="CF215" i="2"/>
  <c r="CF412" i="2"/>
  <c r="BM247" i="2"/>
  <c r="BZ77" i="2"/>
  <c r="CB77" i="2" s="1"/>
  <c r="CD77" i="2" s="1"/>
  <c r="CE77" i="2" s="1"/>
  <c r="CF77" i="2" s="1"/>
  <c r="BP606" i="2"/>
  <c r="BZ33" i="2"/>
  <c r="BP128" i="2"/>
  <c r="CJ430" i="2"/>
  <c r="CH430" i="2"/>
  <c r="CJ74" i="2"/>
  <c r="CJ3" i="2"/>
  <c r="CH3" i="2"/>
  <c r="BM228" i="2"/>
  <c r="BN228" i="2"/>
  <c r="CA548" i="2"/>
  <c r="BZ548" i="2"/>
  <c r="BN20" i="2"/>
  <c r="BM20" i="2"/>
  <c r="CA202" i="2"/>
  <c r="BZ202" i="2"/>
  <c r="BZ66" i="2"/>
  <c r="CA66" i="2"/>
  <c r="BZ509" i="2"/>
  <c r="CA509" i="2"/>
  <c r="BZ65" i="2"/>
  <c r="CA65" i="2"/>
  <c r="BZ457" i="2"/>
  <c r="CA457" i="2"/>
  <c r="CA222" i="2"/>
  <c r="CI41" i="2"/>
  <c r="CF625" i="2"/>
  <c r="CG625" i="2" s="1"/>
  <c r="CJ625" i="2" s="1"/>
  <c r="BP8" i="2"/>
  <c r="BM269" i="2"/>
  <c r="BN269" i="2"/>
  <c r="BM373" i="2"/>
  <c r="BN373" i="2"/>
  <c r="CJ520" i="2"/>
  <c r="CH520" i="2"/>
  <c r="CJ229" i="2"/>
  <c r="CH229" i="2"/>
  <c r="CJ429" i="2"/>
  <c r="CH429" i="2"/>
  <c r="CJ101" i="2"/>
  <c r="CH101" i="2"/>
  <c r="CJ241" i="2"/>
  <c r="CH241" i="2"/>
  <c r="CH170" i="2"/>
  <c r="CJ170" i="2"/>
  <c r="CJ46" i="2"/>
  <c r="CH46" i="2"/>
  <c r="CJ70" i="2"/>
  <c r="CH70" i="2"/>
  <c r="CH289" i="2"/>
  <c r="CJ289" i="2"/>
  <c r="BN368" i="2"/>
  <c r="BM368" i="2"/>
  <c r="BM295" i="2"/>
  <c r="BN295" i="2"/>
  <c r="CA284" i="2"/>
  <c r="BZ284" i="2"/>
  <c r="CF592" i="2"/>
  <c r="BZ579" i="2"/>
  <c r="BM93" i="2"/>
  <c r="BN93" i="2"/>
  <c r="BP269" i="2"/>
  <c r="BM390" i="2"/>
  <c r="BN390" i="2"/>
  <c r="BM62" i="2"/>
  <c r="BN62" i="2"/>
  <c r="CA383" i="2"/>
  <c r="BZ383" i="2"/>
  <c r="BZ371" i="2"/>
  <c r="CA371" i="2"/>
  <c r="CA235" i="2"/>
  <c r="BZ235" i="2"/>
  <c r="BM275" i="2"/>
  <c r="BN275" i="2"/>
  <c r="BM92" i="2"/>
  <c r="BN92" i="2"/>
  <c r="BZ445" i="2"/>
  <c r="CA445" i="2"/>
  <c r="BR47" i="2"/>
  <c r="CI47" i="2" s="1"/>
  <c r="BM456" i="2"/>
  <c r="BN456" i="2"/>
  <c r="BN410" i="2"/>
  <c r="BM410" i="2"/>
  <c r="BZ487" i="2"/>
  <c r="CA487" i="2"/>
  <c r="BM498" i="2"/>
  <c r="BN498" i="2"/>
  <c r="BZ155" i="2"/>
  <c r="CA155" i="2"/>
  <c r="CA479" i="2"/>
  <c r="BZ479" i="2"/>
  <c r="BN422" i="2"/>
  <c r="BM422" i="2"/>
  <c r="CA516" i="2"/>
  <c r="BZ516" i="2"/>
  <c r="BP359" i="2"/>
  <c r="BP326" i="2"/>
  <c r="BN153" i="2"/>
  <c r="BM153" i="2"/>
  <c r="BN602" i="2"/>
  <c r="BM602" i="2"/>
  <c r="BM77" i="2"/>
  <c r="BN77" i="2"/>
  <c r="CA606" i="2"/>
  <c r="BZ606" i="2"/>
  <c r="BP111" i="2"/>
  <c r="CA624" i="2"/>
  <c r="BZ624" i="2"/>
  <c r="CA601" i="2"/>
  <c r="BM34" i="2"/>
  <c r="BN34" i="2"/>
  <c r="BM298" i="2"/>
  <c r="BN298" i="2"/>
  <c r="CA32" i="2"/>
  <c r="BZ32" i="2"/>
  <c r="CA296" i="2"/>
  <c r="BZ296" i="2"/>
  <c r="BM556" i="2"/>
  <c r="BN556" i="2"/>
  <c r="BN552" i="2"/>
  <c r="BM552" i="2"/>
  <c r="CA463" i="2"/>
  <c r="BZ463" i="2"/>
  <c r="BZ461" i="2"/>
  <c r="BM550" i="2"/>
  <c r="BN550" i="2"/>
  <c r="BZ614" i="2"/>
  <c r="CA614" i="2"/>
  <c r="CJ431" i="2"/>
  <c r="BM261" i="2"/>
  <c r="CJ281" i="2"/>
  <c r="CH281" i="2"/>
  <c r="CJ479" i="2"/>
  <c r="CH479" i="2"/>
  <c r="CJ449" i="2"/>
  <c r="CH449" i="2"/>
  <c r="CH296" i="2"/>
  <c r="CJ296" i="2"/>
  <c r="CJ137" i="2"/>
  <c r="CH137" i="2"/>
  <c r="CJ427" i="2"/>
  <c r="CH427" i="2"/>
  <c r="CJ95" i="2"/>
  <c r="CH95" i="2"/>
  <c r="CJ33" i="2"/>
  <c r="CH33" i="2"/>
  <c r="CJ231" i="2"/>
  <c r="BP445" i="2"/>
  <c r="CJ162" i="2"/>
  <c r="CJ40" i="2"/>
  <c r="BP160" i="2"/>
  <c r="CJ619" i="2"/>
  <c r="BN365" i="2"/>
  <c r="BP158" i="2"/>
  <c r="BP413" i="2"/>
  <c r="BP150" i="2"/>
  <c r="BP534" i="2"/>
  <c r="CI50" i="2"/>
  <c r="BP190" i="2"/>
  <c r="BP510" i="2"/>
  <c r="BP152" i="2"/>
  <c r="BP154" i="2"/>
  <c r="BM627" i="2"/>
  <c r="BN633" i="2"/>
  <c r="BP402" i="2"/>
  <c r="BM260" i="2"/>
  <c r="BM597" i="2"/>
  <c r="CH202" i="2"/>
  <c r="BM545" i="2"/>
  <c r="BO545" i="2" s="1"/>
  <c r="BQ545" i="2" s="1"/>
  <c r="CH220" i="2"/>
  <c r="CJ535" i="2"/>
  <c r="CH535" i="2"/>
  <c r="CJ272" i="2"/>
  <c r="CH272" i="2"/>
  <c r="BM126" i="2"/>
  <c r="BN126" i="2"/>
  <c r="CJ572" i="2"/>
  <c r="CH572" i="2"/>
  <c r="CJ423" i="2"/>
  <c r="CH423" i="2"/>
  <c r="CH119" i="2"/>
  <c r="CJ119" i="2"/>
  <c r="BM70" i="2"/>
  <c r="BN70" i="2"/>
  <c r="CH142" i="2"/>
  <c r="CJ142" i="2"/>
  <c r="CJ146" i="2"/>
  <c r="CH146" i="2"/>
  <c r="CH265" i="2"/>
  <c r="CJ265" i="2"/>
  <c r="CJ487" i="2"/>
  <c r="CH487" i="2"/>
  <c r="CJ304" i="2"/>
  <c r="CH304" i="2"/>
  <c r="CH45" i="2"/>
  <c r="CJ45" i="2"/>
  <c r="CH261" i="2"/>
  <c r="CJ261" i="2"/>
  <c r="CJ536" i="2"/>
  <c r="CJ64" i="2"/>
  <c r="CH64" i="2"/>
  <c r="CJ221" i="2"/>
  <c r="BN198" i="2"/>
  <c r="BM198" i="2"/>
  <c r="BZ282" i="2"/>
  <c r="BZ120" i="2"/>
  <c r="CA120" i="2"/>
  <c r="BZ142" i="2"/>
  <c r="CA142" i="2"/>
  <c r="BZ560" i="2"/>
  <c r="CF389" i="2"/>
  <c r="CB423" i="2"/>
  <c r="CD423" i="2" s="1"/>
  <c r="CE423" i="2" s="1"/>
  <c r="CF423" i="2" s="1"/>
  <c r="CB437" i="2"/>
  <c r="CD437" i="2" s="1"/>
  <c r="CE437" i="2" s="1"/>
  <c r="CF437" i="2" s="1"/>
  <c r="CB37" i="2"/>
  <c r="CD37" i="2" s="1"/>
  <c r="CE37" i="2" s="1"/>
  <c r="CF37" i="2" s="1"/>
  <c r="BN238" i="2"/>
  <c r="BM238" i="2"/>
  <c r="BN235" i="2"/>
  <c r="BP617" i="2"/>
  <c r="CB223" i="2"/>
  <c r="CD223" i="2" s="1"/>
  <c r="CE223" i="2" s="1"/>
  <c r="CF223" i="2" s="1"/>
  <c r="BP373" i="2"/>
  <c r="BM235" i="2"/>
  <c r="CA451" i="2"/>
  <c r="BZ451" i="2"/>
  <c r="BZ513" i="2"/>
  <c r="CA513" i="2"/>
  <c r="CA313" i="2"/>
  <c r="BZ313" i="2"/>
  <c r="BM521" i="2"/>
  <c r="BN521" i="2"/>
  <c r="CA529" i="2"/>
  <c r="BZ529" i="2"/>
  <c r="CA62" i="2"/>
  <c r="BZ62" i="2"/>
  <c r="BZ526" i="2"/>
  <c r="CA526" i="2"/>
  <c r="BZ617" i="2"/>
  <c r="CA617" i="2"/>
  <c r="CA480" i="2"/>
  <c r="BZ480" i="2"/>
  <c r="BZ93" i="2"/>
  <c r="BP92" i="2"/>
  <c r="CA443" i="2"/>
  <c r="BZ443" i="2"/>
  <c r="BZ91" i="2"/>
  <c r="CB91" i="2" s="1"/>
  <c r="CD91" i="2" s="1"/>
  <c r="CE91" i="2" s="1"/>
  <c r="CF91" i="2" s="1"/>
  <c r="BZ444" i="2"/>
  <c r="CA444" i="2"/>
  <c r="BZ133" i="2"/>
  <c r="CA133" i="2"/>
  <c r="BZ89" i="2"/>
  <c r="CA281" i="2"/>
  <c r="CA243" i="2"/>
  <c r="BZ410" i="2"/>
  <c r="CB410" i="2" s="1"/>
  <c r="CD410" i="2" s="1"/>
  <c r="CE410" i="2" s="1"/>
  <c r="CF410" i="2" s="1"/>
  <c r="BN279" i="2"/>
  <c r="BZ491" i="2"/>
  <c r="BM490" i="2"/>
  <c r="BN490" i="2"/>
  <c r="CA489" i="2"/>
  <c r="BZ489" i="2"/>
  <c r="BP489" i="2"/>
  <c r="BZ498" i="2"/>
  <c r="BZ85" i="2"/>
  <c r="CB85" i="2" s="1"/>
  <c r="CD85" i="2" s="1"/>
  <c r="CE85" i="2" s="1"/>
  <c r="CF85" i="2" s="1"/>
  <c r="BN478" i="2"/>
  <c r="CA477" i="2"/>
  <c r="BZ477" i="2"/>
  <c r="BP473" i="2"/>
  <c r="BM473" i="2"/>
  <c r="BN473" i="2"/>
  <c r="BN496" i="2"/>
  <c r="BM496" i="2"/>
  <c r="BN359" i="2"/>
  <c r="BM359" i="2"/>
  <c r="BN326" i="2"/>
  <c r="BM326" i="2"/>
  <c r="BP207" i="2"/>
  <c r="BP407" i="2"/>
  <c r="BZ165" i="2"/>
  <c r="CB165" i="2" s="1"/>
  <c r="CD165" i="2" s="1"/>
  <c r="CE165" i="2" s="1"/>
  <c r="CF165" i="2" s="1"/>
  <c r="BZ79" i="2"/>
  <c r="CB79" i="2" s="1"/>
  <c r="CD79" i="2" s="1"/>
  <c r="CE79" i="2" s="1"/>
  <c r="CF79" i="2" s="1"/>
  <c r="BP78" i="2"/>
  <c r="CA608" i="2"/>
  <c r="BZ608" i="2"/>
  <c r="BP607" i="2"/>
  <c r="CA227" i="2"/>
  <c r="BZ227" i="2"/>
  <c r="BM603" i="2"/>
  <c r="BN603" i="2"/>
  <c r="BN189" i="2"/>
  <c r="BM189" i="2"/>
  <c r="BP598" i="2"/>
  <c r="BM111" i="2"/>
  <c r="BN111" i="2"/>
  <c r="BP624" i="2"/>
  <c r="BZ35" i="2"/>
  <c r="CA35" i="2"/>
  <c r="BP298" i="2"/>
  <c r="CA33" i="2"/>
  <c r="BN32" i="2"/>
  <c r="BM32" i="2"/>
  <c r="BN31" i="2"/>
  <c r="BM31" i="2"/>
  <c r="BZ297" i="2"/>
  <c r="CA297" i="2"/>
  <c r="BP296" i="2"/>
  <c r="CA115" i="2"/>
  <c r="BN75" i="2"/>
  <c r="BM75" i="2"/>
  <c r="CA357" i="2"/>
  <c r="CB357" i="2" s="1"/>
  <c r="CD357" i="2" s="1"/>
  <c r="CE357" i="2" s="1"/>
  <c r="CF357" i="2" s="1"/>
  <c r="BP610" i="2"/>
  <c r="BZ128" i="2"/>
  <c r="BN128" i="2"/>
  <c r="BM128" i="2"/>
  <c r="BZ67" i="2"/>
  <c r="BZ61" i="2"/>
  <c r="BM279" i="2"/>
  <c r="CI45" i="2"/>
  <c r="BP205" i="2"/>
  <c r="BP371" i="2"/>
  <c r="BP428" i="2"/>
  <c r="CJ100" i="2"/>
  <c r="BP198" i="2"/>
  <c r="BP530" i="2"/>
  <c r="BN242" i="2"/>
  <c r="BP632" i="2"/>
  <c r="CH357" i="2"/>
  <c r="CF100" i="2"/>
  <c r="BZ22" i="2"/>
  <c r="CJ220" i="2"/>
  <c r="BN131" i="2"/>
  <c r="CJ382" i="2"/>
  <c r="CH382" i="2"/>
  <c r="CJ246" i="2"/>
  <c r="CH246" i="2"/>
  <c r="CJ618" i="2"/>
  <c r="CH618" i="2"/>
  <c r="CJ581" i="2"/>
  <c r="CH581" i="2"/>
  <c r="CH190" i="2"/>
  <c r="CJ190" i="2"/>
  <c r="CJ441" i="2"/>
  <c r="CH441" i="2"/>
  <c r="CJ380" i="2"/>
  <c r="CH380" i="2"/>
  <c r="CJ54" i="2"/>
  <c r="CH54" i="2"/>
  <c r="CJ334" i="2"/>
  <c r="CH334" i="2"/>
  <c r="CJ165" i="2"/>
  <c r="CH165" i="2"/>
  <c r="CH25" i="2"/>
  <c r="CJ25" i="2"/>
  <c r="CH222" i="2"/>
  <c r="CJ222" i="2"/>
  <c r="BN47" i="2"/>
  <c r="BM47" i="2"/>
  <c r="BN494" i="2"/>
  <c r="BM494" i="2"/>
  <c r="BP494" i="2"/>
  <c r="CH574" i="2"/>
  <c r="CJ574" i="2"/>
  <c r="CJ120" i="2"/>
  <c r="CH120" i="2"/>
  <c r="CA121" i="2"/>
  <c r="CA282" i="2"/>
  <c r="CA630" i="2"/>
  <c r="BZ630" i="2"/>
  <c r="BZ611" i="2"/>
  <c r="CA611" i="2"/>
  <c r="BZ127" i="2"/>
  <c r="CA127" i="2"/>
  <c r="BM134" i="2"/>
  <c r="BN134" i="2"/>
  <c r="BP62" i="2"/>
  <c r="BP131" i="2"/>
  <c r="BM89" i="2"/>
  <c r="BN89" i="2"/>
  <c r="BM133" i="2"/>
  <c r="BN133" i="2"/>
  <c r="BP151" i="2"/>
  <c r="BP126" i="2"/>
  <c r="CA531" i="2"/>
  <c r="BZ531" i="2"/>
  <c r="CA314" i="2"/>
  <c r="BZ110" i="2"/>
  <c r="CA110" i="2"/>
  <c r="CA158" i="2"/>
  <c r="BZ158" i="2"/>
  <c r="CA134" i="2"/>
  <c r="BZ134" i="2"/>
  <c r="CA219" i="2"/>
  <c r="BZ219" i="2"/>
  <c r="CA238" i="2"/>
  <c r="BZ238" i="2"/>
  <c r="CA224" i="2"/>
  <c r="BZ224" i="2"/>
  <c r="BZ518" i="2"/>
  <c r="CA518" i="2"/>
  <c r="BZ390" i="2"/>
  <c r="CA390" i="2"/>
  <c r="BZ275" i="2"/>
  <c r="CA275" i="2"/>
  <c r="BZ90" i="2"/>
  <c r="CA90" i="2"/>
  <c r="CA452" i="2"/>
  <c r="BZ452" i="2"/>
  <c r="CF95" i="2"/>
  <c r="BM452" i="2"/>
  <c r="BN452" i="2"/>
  <c r="CA530" i="2"/>
  <c r="BZ530" i="2"/>
  <c r="BP279" i="2"/>
  <c r="BZ490" i="2"/>
  <c r="CA490" i="2"/>
  <c r="BN487" i="2"/>
  <c r="BM487" i="2"/>
  <c r="BP498" i="2"/>
  <c r="BZ486" i="2"/>
  <c r="CA486" i="2"/>
  <c r="BP478" i="2"/>
  <c r="BN567" i="2"/>
  <c r="BM567" i="2"/>
  <c r="BN516" i="2"/>
  <c r="BM516" i="2"/>
  <c r="BN207" i="2"/>
  <c r="BM207" i="2"/>
  <c r="BN407" i="2"/>
  <c r="BM407" i="2"/>
  <c r="BZ153" i="2"/>
  <c r="BP602" i="2"/>
  <c r="BP200" i="2"/>
  <c r="BM200" i="2"/>
  <c r="BN200" i="2"/>
  <c r="BM165" i="2"/>
  <c r="BN165" i="2"/>
  <c r="BZ599" i="2"/>
  <c r="CA599" i="2"/>
  <c r="BM227" i="2"/>
  <c r="BN227" i="2"/>
  <c r="CA598" i="2"/>
  <c r="BZ598" i="2"/>
  <c r="BM598" i="2"/>
  <c r="BN598" i="2"/>
  <c r="BP77" i="2"/>
  <c r="BM606" i="2"/>
  <c r="BN606" i="2"/>
  <c r="BM624" i="2"/>
  <c r="BN624" i="2"/>
  <c r="CA36" i="2"/>
  <c r="BZ36" i="2"/>
  <c r="BZ601" i="2"/>
  <c r="BM35" i="2"/>
  <c r="BN35" i="2"/>
  <c r="CA76" i="2"/>
  <c r="BZ76" i="2"/>
  <c r="CI33" i="2"/>
  <c r="BN33" i="2"/>
  <c r="BM33" i="2"/>
  <c r="BP31" i="2"/>
  <c r="CA30" i="2"/>
  <c r="BN610" i="2"/>
  <c r="BM610" i="2"/>
  <c r="BZ556" i="2"/>
  <c r="CA556" i="2"/>
  <c r="CA541" i="2"/>
  <c r="BZ541" i="2"/>
  <c r="CA552" i="2"/>
  <c r="BZ552" i="2"/>
  <c r="CA4" i="2"/>
  <c r="BZ4" i="2"/>
  <c r="CA461" i="2"/>
  <c r="CA550" i="2"/>
  <c r="BZ550" i="2"/>
  <c r="BN67" i="2"/>
  <c r="BM67" i="2"/>
  <c r="CA61" i="2"/>
  <c r="CJ37" i="2"/>
  <c r="BP148" i="2"/>
  <c r="CJ50" i="2"/>
  <c r="BM518" i="2"/>
  <c r="CJ205" i="2"/>
  <c r="BP155" i="2"/>
  <c r="BP481" i="2"/>
  <c r="BO103" i="2"/>
  <c r="BQ103" i="2" s="1"/>
  <c r="BR103" i="2" s="1"/>
  <c r="CI103" i="2" s="1"/>
  <c r="CJ143" i="2"/>
  <c r="CH143" i="2"/>
  <c r="CJ411" i="2"/>
  <c r="CH411" i="2"/>
  <c r="CJ155" i="2"/>
  <c r="CH155" i="2"/>
  <c r="CJ368" i="2"/>
  <c r="CH368" i="2"/>
  <c r="CJ152" i="2"/>
  <c r="CH152" i="2"/>
  <c r="CH286" i="2"/>
  <c r="CJ286" i="2"/>
  <c r="CH136" i="2"/>
  <c r="CJ136" i="2"/>
  <c r="CJ452" i="2"/>
  <c r="CH452" i="2"/>
  <c r="BM48" i="2"/>
  <c r="BR48" i="2"/>
  <c r="CI48" i="2" s="1"/>
  <c r="BP48" i="2"/>
  <c r="CJ76" i="2"/>
  <c r="CH76" i="2"/>
  <c r="BM19" i="2"/>
  <c r="BN19" i="2"/>
  <c r="BP19" i="2"/>
  <c r="BP559" i="2"/>
  <c r="BN559" i="2"/>
  <c r="BM559" i="2"/>
  <c r="CJ188" i="2"/>
  <c r="CH188" i="2"/>
  <c r="CJ218" i="2"/>
  <c r="CH218" i="2"/>
  <c r="CJ52" i="2"/>
  <c r="CH52" i="2"/>
  <c r="CJ90" i="2"/>
  <c r="CH90" i="2"/>
  <c r="CJ470" i="2"/>
  <c r="CH470" i="2"/>
  <c r="CJ48" i="2"/>
  <c r="CH48" i="2"/>
  <c r="CJ147" i="2"/>
  <c r="CH147" i="2"/>
  <c r="BM222" i="2"/>
  <c r="BN222" i="2"/>
  <c r="CH515" i="2"/>
  <c r="CJ515" i="2"/>
  <c r="BN400" i="2"/>
  <c r="BM400" i="2"/>
  <c r="CJ418" i="2"/>
  <c r="CH418" i="2"/>
  <c r="CJ614" i="2"/>
  <c r="CH614" i="2"/>
  <c r="BZ578" i="2"/>
  <c r="CA578" i="2"/>
  <c r="CA320" i="2"/>
  <c r="BZ320" i="2"/>
  <c r="CA579" i="2"/>
  <c r="BR19" i="2"/>
  <c r="CI19" i="2" s="1"/>
  <c r="BP368" i="2"/>
  <c r="BP134" i="2"/>
  <c r="BP247" i="2"/>
  <c r="BZ271" i="2"/>
  <c r="CA271" i="2"/>
  <c r="BZ148" i="2"/>
  <c r="CA148" i="2"/>
  <c r="BN617" i="2"/>
  <c r="BM617" i="2"/>
  <c r="BM444" i="2"/>
  <c r="BN444" i="2"/>
  <c r="BP89" i="2"/>
  <c r="BP452" i="2"/>
  <c r="BP280" i="2"/>
  <c r="BZ280" i="2"/>
  <c r="CA280" i="2"/>
  <c r="BZ456" i="2"/>
  <c r="CA279" i="2"/>
  <c r="BZ279" i="2"/>
  <c r="BM489" i="2"/>
  <c r="BN489" i="2"/>
  <c r="CA488" i="2"/>
  <c r="BZ488" i="2"/>
  <c r="CA498" i="2"/>
  <c r="BZ49" i="2"/>
  <c r="CA49" i="2"/>
  <c r="BZ87" i="2"/>
  <c r="CA87" i="2"/>
  <c r="BN86" i="2"/>
  <c r="BM86" i="2"/>
  <c r="BN85" i="2"/>
  <c r="BM85" i="2"/>
  <c r="CA478" i="2"/>
  <c r="BZ478" i="2"/>
  <c r="BM478" i="2"/>
  <c r="BN477" i="2"/>
  <c r="BM477" i="2"/>
  <c r="CA422" i="2"/>
  <c r="BZ422" i="2"/>
  <c r="CA496" i="2"/>
  <c r="BZ567" i="2"/>
  <c r="CB567" i="2" s="1"/>
  <c r="CD567" i="2" s="1"/>
  <c r="CE567" i="2" s="1"/>
  <c r="CF567" i="2" s="1"/>
  <c r="BP516" i="2"/>
  <c r="BZ326" i="2"/>
  <c r="CA326" i="2"/>
  <c r="BZ207" i="2"/>
  <c r="CA207" i="2"/>
  <c r="BP153" i="2"/>
  <c r="CA80" i="2"/>
  <c r="BZ80" i="2"/>
  <c r="CA604" i="2"/>
  <c r="BM79" i="2"/>
  <c r="BN79" i="2"/>
  <c r="BN78" i="2"/>
  <c r="BM78" i="2"/>
  <c r="BZ607" i="2"/>
  <c r="CA607" i="2"/>
  <c r="BN607" i="2"/>
  <c r="BM607" i="2"/>
  <c r="CA603" i="2"/>
  <c r="BZ603" i="2"/>
  <c r="BP603" i="2"/>
  <c r="BZ111" i="2"/>
  <c r="BP35" i="2"/>
  <c r="BR34" i="2"/>
  <c r="CI34" i="2" s="1"/>
  <c r="BP34" i="2"/>
  <c r="BZ298" i="2"/>
  <c r="CB298" i="2" s="1"/>
  <c r="CD298" i="2" s="1"/>
  <c r="CE298" i="2" s="1"/>
  <c r="CF298" i="2" s="1"/>
  <c r="BP33" i="2"/>
  <c r="BN297" i="2"/>
  <c r="BM297" i="2"/>
  <c r="BM296" i="2"/>
  <c r="BN296" i="2"/>
  <c r="BP556" i="2"/>
  <c r="BM364" i="2"/>
  <c r="BN364" i="2"/>
  <c r="CA551" i="2"/>
  <c r="BZ551" i="2"/>
  <c r="BM461" i="2"/>
  <c r="BN461" i="2"/>
  <c r="BP550" i="2"/>
  <c r="CA128" i="2"/>
  <c r="BP61" i="2"/>
  <c r="BP614" i="2"/>
  <c r="BN614" i="2"/>
  <c r="BM614" i="2"/>
  <c r="BP109" i="2"/>
  <c r="BP531" i="2"/>
  <c r="BP536" i="2"/>
  <c r="BM196" i="2"/>
  <c r="BN196" i="2"/>
  <c r="BP311" i="2"/>
  <c r="BM347" i="2"/>
  <c r="BN347" i="2"/>
  <c r="BP141" i="2"/>
  <c r="BM148" i="2"/>
  <c r="BN148" i="2"/>
  <c r="CJ57" i="2"/>
  <c r="CH57" i="2"/>
  <c r="CJ185" i="2"/>
  <c r="CH185" i="2"/>
  <c r="BP347" i="2"/>
  <c r="BM371" i="2"/>
  <c r="BN371" i="2"/>
  <c r="BP159" i="2"/>
  <c r="CJ140" i="2"/>
  <c r="CH140" i="2"/>
  <c r="CJ235" i="2"/>
  <c r="CH235" i="2"/>
  <c r="BP363" i="2"/>
  <c r="CJ173" i="2"/>
  <c r="CH173" i="2"/>
  <c r="CJ232" i="2"/>
  <c r="CH232" i="2"/>
  <c r="CJ339" i="2"/>
  <c r="CH339" i="2"/>
  <c r="BP308" i="2"/>
  <c r="BN308" i="2"/>
  <c r="BM308" i="2"/>
  <c r="BP426" i="2"/>
  <c r="BN433" i="2"/>
  <c r="BM433" i="2"/>
  <c r="BN464" i="2"/>
  <c r="BM464" i="2"/>
  <c r="BP464" i="2"/>
  <c r="BN158" i="2"/>
  <c r="BM158" i="2"/>
  <c r="BP102" i="2"/>
  <c r="BM102" i="2"/>
  <c r="BN102" i="2"/>
  <c r="BM205" i="2"/>
  <c r="BN205" i="2"/>
  <c r="CJ397" i="2"/>
  <c r="CH397" i="2"/>
  <c r="BM566" i="2"/>
  <c r="BN566" i="2"/>
  <c r="BM212" i="2"/>
  <c r="BN212" i="2"/>
  <c r="CJ179" i="2"/>
  <c r="CH179" i="2"/>
  <c r="BM265" i="2"/>
  <c r="BP265" i="2"/>
  <c r="BN265" i="2"/>
  <c r="CJ93" i="2"/>
  <c r="CH279" i="2"/>
  <c r="CJ279" i="2"/>
  <c r="CJ194" i="2"/>
  <c r="CH194" i="2"/>
  <c r="CJ145" i="2"/>
  <c r="CH145" i="2"/>
  <c r="BP620" i="2"/>
  <c r="CJ307" i="2"/>
  <c r="CH307" i="2"/>
  <c r="CH139" i="2"/>
  <c r="CJ139" i="2"/>
  <c r="BM335" i="2"/>
  <c r="BN335" i="2"/>
  <c r="BM97" i="2"/>
  <c r="BN97" i="2"/>
  <c r="BM480" i="2"/>
  <c r="BN480" i="2"/>
  <c r="BM90" i="2"/>
  <c r="BN90" i="2"/>
  <c r="CJ490" i="2"/>
  <c r="CH490" i="2"/>
  <c r="CJ86" i="2"/>
  <c r="CH86" i="2"/>
  <c r="CJ206" i="2"/>
  <c r="CH206" i="2"/>
  <c r="CJ171" i="2"/>
  <c r="CH171" i="2"/>
  <c r="BN413" i="2"/>
  <c r="BM413" i="2"/>
  <c r="CJ176" i="2"/>
  <c r="CH176" i="2"/>
  <c r="BN399" i="2"/>
  <c r="BM399" i="2"/>
  <c r="BN190" i="2"/>
  <c r="BM190" i="2"/>
  <c r="BM439" i="2"/>
  <c r="BN439" i="2"/>
  <c r="BP442" i="2"/>
  <c r="CJ532" i="2"/>
  <c r="CH532" i="2"/>
  <c r="CJ491" i="2"/>
  <c r="CH491" i="2"/>
  <c r="BM179" i="2"/>
  <c r="BN179" i="2"/>
  <c r="BP179" i="2"/>
  <c r="BM378" i="2"/>
  <c r="BN378" i="2"/>
  <c r="CJ476" i="2"/>
  <c r="CH476" i="2"/>
  <c r="CJ302" i="2"/>
  <c r="CH302" i="2"/>
  <c r="BN627" i="2"/>
  <c r="BM252" i="2"/>
  <c r="BN252" i="2"/>
  <c r="BN38" i="2"/>
  <c r="BM38" i="2"/>
  <c r="BP38" i="2"/>
  <c r="BM605" i="2"/>
  <c r="BP605" i="2"/>
  <c r="BN605" i="2"/>
  <c r="BM501" i="2"/>
  <c r="BN501" i="2"/>
  <c r="BM370" i="2"/>
  <c r="BN370" i="2"/>
  <c r="CJ332" i="2"/>
  <c r="CH332" i="2"/>
  <c r="BP401" i="2"/>
  <c r="BN401" i="2"/>
  <c r="CH447" i="2"/>
  <c r="CJ447" i="2"/>
  <c r="BN139" i="2"/>
  <c r="BM139" i="2"/>
  <c r="BP139" i="2"/>
  <c r="BP96" i="2"/>
  <c r="BN87" i="2"/>
  <c r="BM87" i="2"/>
  <c r="BN621" i="2"/>
  <c r="BM621" i="2"/>
  <c r="BM130" i="2"/>
  <c r="BN130" i="2"/>
  <c r="BP130" i="2"/>
  <c r="BP447" i="2"/>
  <c r="BN152" i="2"/>
  <c r="BM152" i="2"/>
  <c r="CJ34" i="2"/>
  <c r="BM443" i="2"/>
  <c r="BN443" i="2"/>
  <c r="BP443" i="2"/>
  <c r="BP132" i="2"/>
  <c r="BN503" i="2"/>
  <c r="BP503" i="2"/>
  <c r="BM503" i="2"/>
  <c r="CJ249" i="2"/>
  <c r="CH249" i="2"/>
  <c r="BN256" i="2"/>
  <c r="BM256" i="2"/>
  <c r="CJ360" i="2"/>
  <c r="CH360" i="2"/>
  <c r="BZ166" i="2"/>
  <c r="CA166" i="2"/>
  <c r="CJ227" i="2"/>
  <c r="CH227" i="2"/>
  <c r="BM36" i="2"/>
  <c r="BN36" i="2"/>
  <c r="BP36" i="2"/>
  <c r="BN250" i="2"/>
  <c r="BM250" i="2"/>
  <c r="BP250" i="2"/>
  <c r="BM248" i="2"/>
  <c r="BN248" i="2"/>
  <c r="CJ324" i="2"/>
  <c r="CH324" i="2"/>
  <c r="BN162" i="2"/>
  <c r="BP162" i="2"/>
  <c r="BM162" i="2"/>
  <c r="CJ550" i="2"/>
  <c r="CH550" i="2"/>
  <c r="BP136" i="2"/>
  <c r="BN136" i="2"/>
  <c r="BM136" i="2"/>
  <c r="BN562" i="2"/>
  <c r="BM562" i="2"/>
  <c r="BP562" i="2"/>
  <c r="BP355" i="2"/>
  <c r="BM355" i="2"/>
  <c r="BN355" i="2"/>
  <c r="BP634" i="2"/>
  <c r="BN634" i="2"/>
  <c r="BM634" i="2"/>
  <c r="BP120" i="2"/>
  <c r="BM120" i="2"/>
  <c r="BN120" i="2"/>
  <c r="CA26" i="2"/>
  <c r="BZ26" i="2"/>
  <c r="BM17" i="2"/>
  <c r="BR17" i="2"/>
  <c r="CI17" i="2" s="1"/>
  <c r="BN17" i="2"/>
  <c r="BP17" i="2"/>
  <c r="BP220" i="2"/>
  <c r="BN220" i="2"/>
  <c r="BM220" i="2"/>
  <c r="BM5" i="2"/>
  <c r="BP5" i="2"/>
  <c r="BN5" i="2"/>
  <c r="BM541" i="2"/>
  <c r="BP541" i="2"/>
  <c r="BN541" i="2"/>
  <c r="CH149" i="2"/>
  <c r="CJ149" i="2"/>
  <c r="BN611" i="2"/>
  <c r="BM611" i="2"/>
  <c r="BP611" i="2"/>
  <c r="CJ318" i="2"/>
  <c r="CH318" i="2"/>
  <c r="CJ352" i="2"/>
  <c r="CH352" i="2"/>
  <c r="BM402" i="2"/>
  <c r="BN402" i="2"/>
  <c r="CJ283" i="2"/>
  <c r="CH283" i="2"/>
  <c r="BZ75" i="2"/>
  <c r="BM202" i="2"/>
  <c r="BN202" i="2"/>
  <c r="BP202" i="2"/>
  <c r="CJ12" i="2"/>
  <c r="CH12" i="2"/>
  <c r="CJ67" i="2"/>
  <c r="CJ356" i="2"/>
  <c r="CH356" i="2"/>
  <c r="CJ354" i="2"/>
  <c r="CH354" i="2"/>
  <c r="BM317" i="2"/>
  <c r="BN317" i="2"/>
  <c r="BN28" i="2"/>
  <c r="BM28" i="2"/>
  <c r="BP28" i="2"/>
  <c r="BM291" i="2"/>
  <c r="BN291" i="2"/>
  <c r="BP291" i="2"/>
  <c r="BP542" i="2"/>
  <c r="BM542" i="2"/>
  <c r="BN542" i="2"/>
  <c r="BM549" i="2"/>
  <c r="BM282" i="2"/>
  <c r="BN282" i="2"/>
  <c r="CA75" i="2"/>
  <c r="BM632" i="2"/>
  <c r="CA204" i="2"/>
  <c r="CB204" i="2" s="1"/>
  <c r="CD204" i="2" s="1"/>
  <c r="CE204" i="2" s="1"/>
  <c r="CF204" i="2" s="1"/>
  <c r="BN549" i="2"/>
  <c r="BM502" i="2"/>
  <c r="CF397" i="2"/>
  <c r="BR5" i="2"/>
  <c r="CI5" i="2" s="1"/>
  <c r="BP549" i="2"/>
  <c r="BP627" i="2"/>
  <c r="BP435" i="2"/>
  <c r="BP244" i="2"/>
  <c r="CF140" i="2"/>
  <c r="BP317" i="2"/>
  <c r="BM264" i="2"/>
  <c r="BO264" i="2" s="1"/>
  <c r="BQ264" i="2" s="1"/>
  <c r="BP480" i="2"/>
  <c r="BM372" i="2"/>
  <c r="BN180" i="2"/>
  <c r="BP333" i="2"/>
  <c r="BP90" i="2"/>
  <c r="BP182" i="2"/>
  <c r="BP267" i="2"/>
  <c r="CJ404" i="2"/>
  <c r="CH404" i="2"/>
  <c r="BM160" i="2"/>
  <c r="BN160" i="2"/>
  <c r="BM391" i="2"/>
  <c r="BN391" i="2"/>
  <c r="BN140" i="2"/>
  <c r="BM140" i="2"/>
  <c r="BM159" i="2"/>
  <c r="BN159" i="2"/>
  <c r="BN389" i="2"/>
  <c r="BM389" i="2"/>
  <c r="BP388" i="2"/>
  <c r="BN219" i="2"/>
  <c r="BM219" i="2"/>
  <c r="CJ215" i="2"/>
  <c r="CH215" i="2"/>
  <c r="CJ106" i="2"/>
  <c r="CH106" i="2"/>
  <c r="BP365" i="2"/>
  <c r="CJ344" i="2"/>
  <c r="CH344" i="2"/>
  <c r="BM394" i="2"/>
  <c r="BP394" i="2"/>
  <c r="BN394" i="2"/>
  <c r="CJ174" i="2"/>
  <c r="CH174" i="2"/>
  <c r="BN430" i="2"/>
  <c r="BM430" i="2"/>
  <c r="BM620" i="2"/>
  <c r="BN620" i="2"/>
  <c r="CJ428" i="2"/>
  <c r="CH428" i="2"/>
  <c r="BM426" i="2"/>
  <c r="BN426" i="2"/>
  <c r="BP54" i="2"/>
  <c r="BR54" i="2"/>
  <c r="CI54" i="2" s="1"/>
  <c r="BM54" i="2"/>
  <c r="CJ99" i="2"/>
  <c r="CH99" i="2"/>
  <c r="BP310" i="2"/>
  <c r="BR56" i="2"/>
  <c r="CI56" i="2" s="1"/>
  <c r="CJ308" i="2"/>
  <c r="CH308" i="2"/>
  <c r="BN336" i="2"/>
  <c r="BM336" i="2"/>
  <c r="CJ267" i="2"/>
  <c r="CH267" i="2"/>
  <c r="CJ216" i="2"/>
  <c r="CH216" i="2"/>
  <c r="BM274" i="2"/>
  <c r="BN274" i="2"/>
  <c r="BP274" i="2"/>
  <c r="BN50" i="2"/>
  <c r="BM50" i="2"/>
  <c r="BN518" i="2"/>
  <c r="BN218" i="2"/>
  <c r="BM218" i="2"/>
  <c r="BN467" i="2"/>
  <c r="BM467" i="2"/>
  <c r="BP467" i="2"/>
  <c r="BP236" i="2"/>
  <c r="BN441" i="2"/>
  <c r="BM441" i="2"/>
  <c r="BN281" i="2"/>
  <c r="BM281" i="2"/>
  <c r="CJ489" i="2"/>
  <c r="CH489" i="2"/>
  <c r="BM155" i="2"/>
  <c r="BN155" i="2"/>
  <c r="BP524" i="2"/>
  <c r="BM412" i="2"/>
  <c r="BN412" i="2"/>
  <c r="BN307" i="2"/>
  <c r="BM307" i="2"/>
  <c r="CJ616" i="2"/>
  <c r="CH616" i="2"/>
  <c r="CH455" i="2"/>
  <c r="CJ455" i="2"/>
  <c r="CJ454" i="2"/>
  <c r="CH454" i="2"/>
  <c r="BP213" i="2"/>
  <c r="CJ472" i="2"/>
  <c r="CH472" i="2"/>
  <c r="CH169" i="2"/>
  <c r="CJ169" i="2"/>
  <c r="BM409" i="2"/>
  <c r="BP409" i="2"/>
  <c r="BN409" i="2"/>
  <c r="BZ447" i="2"/>
  <c r="CA447" i="2"/>
  <c r="BN415" i="2"/>
  <c r="BM415" i="2"/>
  <c r="CJ448" i="2"/>
  <c r="CH448" i="2"/>
  <c r="CJ300" i="2"/>
  <c r="CH300" i="2"/>
  <c r="BM447" i="2"/>
  <c r="BN447" i="2"/>
  <c r="CA407" i="2"/>
  <c r="CJ242" i="2"/>
  <c r="CH242" i="2"/>
  <c r="BN76" i="2"/>
  <c r="BM76" i="2"/>
  <c r="BN305" i="2"/>
  <c r="BM305" i="2"/>
  <c r="BN485" i="2"/>
  <c r="BM485" i="2"/>
  <c r="BP485" i="2"/>
  <c r="BM367" i="2"/>
  <c r="BN367" i="2"/>
  <c r="BP375" i="2"/>
  <c r="BM375" i="2"/>
  <c r="BN375" i="2"/>
  <c r="BZ200" i="2"/>
  <c r="CA200" i="2"/>
  <c r="BM242" i="2"/>
  <c r="CJ398" i="2"/>
  <c r="BP488" i="2"/>
  <c r="BM500" i="2"/>
  <c r="BN500" i="2"/>
  <c r="CJ327" i="2"/>
  <c r="CH327" i="2"/>
  <c r="BN71" i="2"/>
  <c r="BM71" i="2"/>
  <c r="BP71" i="2"/>
  <c r="CJ240" i="2"/>
  <c r="CH240" i="2"/>
  <c r="BP357" i="2"/>
  <c r="BM357" i="2"/>
  <c r="BN357" i="2"/>
  <c r="CJ128" i="2"/>
  <c r="CH128" i="2"/>
  <c r="BP517" i="2"/>
  <c r="BN517" i="2"/>
  <c r="BM517" i="2"/>
  <c r="BM316" i="2"/>
  <c r="BN316" i="2"/>
  <c r="BP316" i="2"/>
  <c r="CJ129" i="2"/>
  <c r="CH129" i="2"/>
  <c r="BP25" i="2"/>
  <c r="BR25" i="2"/>
  <c r="CI25" i="2" s="1"/>
  <c r="BM25" i="2"/>
  <c r="BN25" i="2"/>
  <c r="BN199" i="2"/>
  <c r="BM463" i="2"/>
  <c r="BN463" i="2"/>
  <c r="BP149" i="2"/>
  <c r="BN149" i="2"/>
  <c r="BN204" i="2"/>
  <c r="BP204" i="2"/>
  <c r="BR16" i="2"/>
  <c r="CI16" i="2" s="1"/>
  <c r="BP16" i="2"/>
  <c r="BM16" i="2"/>
  <c r="BN16" i="2"/>
  <c r="BN261" i="2"/>
  <c r="CJ321" i="2"/>
  <c r="CH321" i="2"/>
  <c r="BP125" i="2"/>
  <c r="BM125" i="2"/>
  <c r="BN125" i="2"/>
  <c r="BN635" i="2"/>
  <c r="BM635" i="2"/>
  <c r="CJ32" i="2"/>
  <c r="CH32" i="2"/>
  <c r="CJ13" i="2"/>
  <c r="CH13" i="2"/>
  <c r="CH6" i="2"/>
  <c r="CJ6" i="2"/>
  <c r="CJ316" i="2"/>
  <c r="BN499" i="2"/>
  <c r="BM499" i="2"/>
  <c r="CJ578" i="2"/>
  <c r="CH578" i="2"/>
  <c r="CA294" i="2"/>
  <c r="CF194" i="2"/>
  <c r="BM199" i="2"/>
  <c r="CF419" i="2"/>
  <c r="BM204" i="2"/>
  <c r="BN260" i="2"/>
  <c r="BN506" i="2"/>
  <c r="BP566" i="2"/>
  <c r="BP391" i="2"/>
  <c r="CI12" i="2"/>
  <c r="BP282" i="2"/>
  <c r="BP604" i="2"/>
  <c r="BM229" i="2"/>
  <c r="BP140" i="2"/>
  <c r="BM135" i="2"/>
  <c r="BM365" i="2"/>
  <c r="BP248" i="2"/>
  <c r="BN101" i="2"/>
  <c r="BP597" i="2"/>
  <c r="BM180" i="2"/>
  <c r="BP57" i="2"/>
  <c r="BN57" i="2"/>
  <c r="BM57" i="2"/>
  <c r="BR57" i="2"/>
  <c r="CI57" i="2" s="1"/>
  <c r="BN346" i="2"/>
  <c r="BM346" i="2"/>
  <c r="BN310" i="2"/>
  <c r="BM310" i="2"/>
  <c r="BM388" i="2"/>
  <c r="BO388" i="2" s="1"/>
  <c r="BQ388" i="2" s="1"/>
  <c r="BN513" i="2"/>
  <c r="BM513" i="2"/>
  <c r="BP185" i="2"/>
  <c r="BN113" i="2"/>
  <c r="BM113" i="2"/>
  <c r="BP382" i="2"/>
  <c r="BM382" i="2"/>
  <c r="BN382" i="2"/>
  <c r="CJ372" i="2"/>
  <c r="CH372" i="2"/>
  <c r="CJ160" i="2"/>
  <c r="CH160" i="2"/>
  <c r="CJ198" i="2"/>
  <c r="CH198" i="2"/>
  <c r="CJ59" i="2"/>
  <c r="CH59" i="2"/>
  <c r="CJ392" i="2"/>
  <c r="CH392" i="2"/>
  <c r="BM428" i="2"/>
  <c r="BN428" i="2"/>
  <c r="BM99" i="2"/>
  <c r="BN99" i="2"/>
  <c r="BM141" i="2"/>
  <c r="BN141" i="2"/>
  <c r="BN146" i="2"/>
  <c r="BP146" i="2"/>
  <c r="BM146" i="2"/>
  <c r="BN529" i="2"/>
  <c r="BM529" i="2"/>
  <c r="BN344" i="2"/>
  <c r="BM344" i="2"/>
  <c r="BP344" i="2"/>
  <c r="BM56" i="2"/>
  <c r="BP56" i="2"/>
  <c r="BN56" i="2"/>
  <c r="CJ620" i="2"/>
  <c r="CH620" i="2"/>
  <c r="BN267" i="2"/>
  <c r="BM267" i="2"/>
  <c r="CJ225" i="2"/>
  <c r="CH225" i="2"/>
  <c r="CA424" i="2"/>
  <c r="BZ424" i="2"/>
  <c r="BN268" i="2"/>
  <c r="BM268" i="2"/>
  <c r="BP268" i="2"/>
  <c r="BM616" i="2"/>
  <c r="BN616" i="2"/>
  <c r="BM534" i="2"/>
  <c r="BN534" i="2"/>
  <c r="BN532" i="2"/>
  <c r="BP532" i="2"/>
  <c r="BM532" i="2"/>
  <c r="CJ390" i="2"/>
  <c r="CH390" i="2"/>
  <c r="CJ175" i="2"/>
  <c r="CH175" i="2"/>
  <c r="BN414" i="2"/>
  <c r="BM414" i="2"/>
  <c r="BP414" i="2"/>
  <c r="BN184" i="2"/>
  <c r="BM184" i="2"/>
  <c r="CJ435" i="2"/>
  <c r="CH435" i="2"/>
  <c r="CJ98" i="2"/>
  <c r="CH98" i="2"/>
  <c r="BM52" i="2"/>
  <c r="BR52" i="2"/>
  <c r="CI52" i="2" s="1"/>
  <c r="BN52" i="2"/>
  <c r="BP52" i="2"/>
  <c r="CJ442" i="2"/>
  <c r="CH442" i="2"/>
  <c r="CJ588" i="2"/>
  <c r="CH588" i="2"/>
  <c r="CJ443" i="2"/>
  <c r="CH443" i="2"/>
  <c r="CJ530" i="2"/>
  <c r="CH530" i="2"/>
  <c r="BN488" i="2"/>
  <c r="BM488" i="2"/>
  <c r="BM481" i="2"/>
  <c r="BN481" i="2"/>
  <c r="CJ217" i="2"/>
  <c r="CH217" i="2"/>
  <c r="CJ424" i="2"/>
  <c r="CH424" i="2"/>
  <c r="CJ306" i="2"/>
  <c r="CH306" i="2"/>
  <c r="BN236" i="2"/>
  <c r="BM236" i="2"/>
  <c r="BP616" i="2"/>
  <c r="BM273" i="2"/>
  <c r="BN273" i="2"/>
  <c r="BM445" i="2"/>
  <c r="BN445" i="2"/>
  <c r="BN213" i="2"/>
  <c r="BM213" i="2"/>
  <c r="BP273" i="2"/>
  <c r="BN432" i="2"/>
  <c r="BM432" i="2"/>
  <c r="CJ132" i="2"/>
  <c r="CH132" i="2"/>
  <c r="BN570" i="2"/>
  <c r="BM570" i="2"/>
  <c r="CJ367" i="2"/>
  <c r="CH367" i="2"/>
  <c r="BP80" i="2"/>
  <c r="BM80" i="2"/>
  <c r="BN80" i="2"/>
  <c r="BN599" i="2"/>
  <c r="BM599" i="2"/>
  <c r="BP599" i="2"/>
  <c r="CJ298" i="2"/>
  <c r="CH298" i="2"/>
  <c r="CJ576" i="2"/>
  <c r="CH576" i="2"/>
  <c r="BM393" i="2"/>
  <c r="BN393" i="2"/>
  <c r="BP46" i="2"/>
  <c r="BM46" i="2"/>
  <c r="BN46" i="2"/>
  <c r="CJ130" i="2"/>
  <c r="CH130" i="2"/>
  <c r="CH40" i="2"/>
  <c r="CI40" i="2"/>
  <c r="CJ153" i="2"/>
  <c r="CH153" i="2"/>
  <c r="CJ77" i="2"/>
  <c r="CH77" i="2"/>
  <c r="BM476" i="2"/>
  <c r="BN476" i="2"/>
  <c r="BM505" i="2"/>
  <c r="BP505" i="2"/>
  <c r="BN505" i="2"/>
  <c r="BM44" i="2"/>
  <c r="BN44" i="2"/>
  <c r="BM39" i="2"/>
  <c r="BP39" i="2"/>
  <c r="BN39" i="2"/>
  <c r="BN37" i="2"/>
  <c r="BR37" i="2"/>
  <c r="CI37" i="2" s="1"/>
  <c r="BP37" i="2"/>
  <c r="BM37" i="2"/>
  <c r="BM588" i="2"/>
  <c r="BP588" i="2"/>
  <c r="BN588" i="2"/>
  <c r="CJ44" i="2"/>
  <c r="CH44" i="2"/>
  <c r="CI44" i="2"/>
  <c r="BN608" i="2"/>
  <c r="BP608" i="2"/>
  <c r="BM608" i="2"/>
  <c r="CJ598" i="2"/>
  <c r="CH598" i="2"/>
  <c r="CJ30" i="2"/>
  <c r="CH30" i="2"/>
  <c r="CJ16" i="2"/>
  <c r="CH16" i="2"/>
  <c r="BN262" i="2"/>
  <c r="BM262" i="2"/>
  <c r="CJ127" i="2"/>
  <c r="CH127" i="2"/>
  <c r="BM633" i="2"/>
  <c r="BP633" i="2"/>
  <c r="BM593" i="2"/>
  <c r="BO593" i="2" s="1"/>
  <c r="BQ593" i="2" s="1"/>
  <c r="BP593" i="2"/>
  <c r="BN4" i="2"/>
  <c r="BR4" i="2"/>
  <c r="CI4" i="2" s="1"/>
  <c r="BP4" i="2"/>
  <c r="BM4" i="2"/>
  <c r="BM509" i="2"/>
  <c r="BP509" i="2"/>
  <c r="BN509" i="2"/>
  <c r="BM63" i="2"/>
  <c r="BN63" i="2"/>
  <c r="BP63" i="2"/>
  <c r="BM539" i="2"/>
  <c r="BP539" i="2"/>
  <c r="BN539" i="2"/>
  <c r="CJ351" i="2"/>
  <c r="CH351" i="2"/>
  <c r="CJ297" i="2"/>
  <c r="CH297" i="2"/>
  <c r="CJ14" i="2"/>
  <c r="CH14" i="2"/>
  <c r="CJ9" i="2"/>
  <c r="CH9" i="2"/>
  <c r="CI9" i="2"/>
  <c r="BN289" i="2"/>
  <c r="BP289" i="2"/>
  <c r="BN538" i="2"/>
  <c r="BM538" i="2"/>
  <c r="CJ192" i="2"/>
  <c r="CH192" i="2"/>
  <c r="BM458" i="2"/>
  <c r="BN458" i="2"/>
  <c r="CJ636" i="2"/>
  <c r="CH636" i="2"/>
  <c r="BN163" i="2"/>
  <c r="BP163" i="2"/>
  <c r="BM163" i="2"/>
  <c r="CJ61" i="2"/>
  <c r="CH61" i="2"/>
  <c r="BM613" i="2"/>
  <c r="BP613" i="2"/>
  <c r="BN613" i="2"/>
  <c r="BP458" i="2"/>
  <c r="BM579" i="2"/>
  <c r="BN579" i="2"/>
  <c r="BP578" i="2"/>
  <c r="BN578" i="2"/>
  <c r="BM578" i="2"/>
  <c r="BP50" i="2"/>
  <c r="BP170" i="2"/>
  <c r="BP199" i="2"/>
  <c r="BN251" i="2"/>
  <c r="BP433" i="2"/>
  <c r="BP184" i="2"/>
  <c r="BP389" i="2"/>
  <c r="BN435" i="2"/>
  <c r="BO435" i="2" s="1"/>
  <c r="BQ435" i="2" s="1"/>
  <c r="BN455" i="2"/>
  <c r="BO455" i="2" s="1"/>
  <c r="BQ455" i="2" s="1"/>
  <c r="BP372" i="2"/>
  <c r="BP260" i="2"/>
  <c r="BP307" i="2"/>
  <c r="BP76" i="2"/>
  <c r="BP399" i="2"/>
  <c r="BP545" i="2"/>
  <c r="BP538" i="2"/>
  <c r="BP254" i="2"/>
  <c r="BM150" i="2"/>
  <c r="BM520" i="2"/>
  <c r="BN520" i="2"/>
  <c r="CJ311" i="2"/>
  <c r="CH311" i="2"/>
  <c r="CJ135" i="2"/>
  <c r="CH135" i="2"/>
  <c r="CJ141" i="2"/>
  <c r="CH141" i="2"/>
  <c r="CJ172" i="2"/>
  <c r="CH172" i="2"/>
  <c r="BN311" i="2"/>
  <c r="BM311" i="2"/>
  <c r="BP113" i="2"/>
  <c r="CJ310" i="2"/>
  <c r="CH310" i="2"/>
  <c r="BM224" i="2"/>
  <c r="BN224" i="2"/>
  <c r="BP224" i="2"/>
  <c r="CJ182" i="2"/>
  <c r="CH182" i="2"/>
  <c r="CJ391" i="2"/>
  <c r="CH391" i="2"/>
  <c r="BM221" i="2"/>
  <c r="BN221" i="2"/>
  <c r="BP221" i="2"/>
  <c r="CJ338" i="2"/>
  <c r="CH338" i="2"/>
  <c r="BN266" i="2"/>
  <c r="BM266" i="2"/>
  <c r="CJ426" i="2"/>
  <c r="CH426" i="2"/>
  <c r="CJ433" i="2"/>
  <c r="CH433" i="2"/>
  <c r="BN524" i="2"/>
  <c r="BM524" i="2"/>
  <c r="BN211" i="2"/>
  <c r="BM211" i="2"/>
  <c r="BN172" i="2"/>
  <c r="BM172" i="2"/>
  <c r="BP628" i="2"/>
  <c r="BN381" i="2"/>
  <c r="BM381" i="2"/>
  <c r="CJ102" i="2"/>
  <c r="CH102" i="2"/>
  <c r="CJ416" i="2"/>
  <c r="BN565" i="2"/>
  <c r="BM565" i="2"/>
  <c r="BN533" i="2"/>
  <c r="BM533" i="2"/>
  <c r="BP533" i="2"/>
  <c r="BM88" i="2"/>
  <c r="BN88" i="2"/>
  <c r="BM479" i="2"/>
  <c r="BN479" i="2"/>
  <c r="BP479" i="2"/>
  <c r="BN468" i="2"/>
  <c r="BM468" i="2"/>
  <c r="BN628" i="2"/>
  <c r="BM628" i="2"/>
  <c r="BN306" i="2"/>
  <c r="BM306" i="2"/>
  <c r="CH214" i="2"/>
  <c r="CJ214" i="2"/>
  <c r="BM96" i="2"/>
  <c r="BN96" i="2"/>
  <c r="BM442" i="2"/>
  <c r="BN442" i="2"/>
  <c r="CJ589" i="2"/>
  <c r="CH589" i="2"/>
  <c r="CJ87" i="2"/>
  <c r="CH87" i="2"/>
  <c r="CJ395" i="2"/>
  <c r="CH395" i="2"/>
  <c r="CJ340" i="2"/>
  <c r="CH340" i="2"/>
  <c r="BM338" i="2"/>
  <c r="BN338" i="2"/>
  <c r="BM234" i="2"/>
  <c r="BO234" i="2" s="1"/>
  <c r="BQ234" i="2" s="1"/>
  <c r="BP234" i="2"/>
  <c r="BN424" i="2"/>
  <c r="BM424" i="2"/>
  <c r="BP424" i="2"/>
  <c r="CJ399" i="2"/>
  <c r="CH399" i="2"/>
  <c r="CJ275" i="2"/>
  <c r="CH275" i="2"/>
  <c r="CJ89" i="2"/>
  <c r="CH89" i="2"/>
  <c r="BM618" i="2"/>
  <c r="BN618" i="2"/>
  <c r="BM486" i="2"/>
  <c r="BN486" i="2"/>
  <c r="BP618" i="2"/>
  <c r="BM581" i="2"/>
  <c r="BN581" i="2"/>
  <c r="BM474" i="2"/>
  <c r="BN474" i="2"/>
  <c r="BN510" i="2"/>
  <c r="BM510" i="2"/>
  <c r="CJ377" i="2"/>
  <c r="CH377" i="2"/>
  <c r="CH621" i="2"/>
  <c r="CJ621" i="2"/>
  <c r="BN259" i="2"/>
  <c r="BM259" i="2"/>
  <c r="BM258" i="2"/>
  <c r="BN258" i="2"/>
  <c r="BN98" i="2"/>
  <c r="BM98" i="2"/>
  <c r="BM589" i="2"/>
  <c r="BN589" i="2"/>
  <c r="BP589" i="2"/>
  <c r="CJ378" i="2"/>
  <c r="CH378" i="2"/>
  <c r="BM511" i="2"/>
  <c r="BN511" i="2"/>
  <c r="CJ210" i="2"/>
  <c r="CH210" i="2"/>
  <c r="BN42" i="2"/>
  <c r="BM42" i="2"/>
  <c r="BP42" i="2"/>
  <c r="CA78" i="2"/>
  <c r="BZ78" i="2"/>
  <c r="BM116" i="2"/>
  <c r="BN116" i="2"/>
  <c r="BP49" i="2"/>
  <c r="BR49" i="2"/>
  <c r="CI49" i="2" s="1"/>
  <c r="BM49" i="2"/>
  <c r="BN49" i="2"/>
  <c r="BN154" i="2"/>
  <c r="BM154" i="2"/>
  <c r="BM623" i="2"/>
  <c r="BP623" i="2"/>
  <c r="BN623" i="2"/>
  <c r="BZ152" i="2"/>
  <c r="CA152" i="2"/>
  <c r="BM601" i="2"/>
  <c r="BN601" i="2"/>
  <c r="BN411" i="2"/>
  <c r="BM411" i="2"/>
  <c r="BP411" i="2"/>
  <c r="BM530" i="2"/>
  <c r="BN530" i="2"/>
  <c r="BP581" i="2"/>
  <c r="BN132" i="2"/>
  <c r="BM132" i="2"/>
  <c r="CJ83" i="2"/>
  <c r="BM625" i="2"/>
  <c r="BN625" i="2"/>
  <c r="CJ39" i="2"/>
  <c r="CH39" i="2"/>
  <c r="CJ36" i="2"/>
  <c r="CH36" i="2"/>
  <c r="CJ250" i="2"/>
  <c r="CH250" i="2"/>
  <c r="CJ73" i="2"/>
  <c r="CH73" i="2"/>
  <c r="BN278" i="2"/>
  <c r="BM278" i="2"/>
  <c r="BP278" i="2"/>
  <c r="BP137" i="2"/>
  <c r="BN137" i="2"/>
  <c r="BM137" i="2"/>
  <c r="BM551" i="2"/>
  <c r="BP551" i="2"/>
  <c r="BN551" i="2"/>
  <c r="BN560" i="2"/>
  <c r="BM560" i="2"/>
  <c r="CJ459" i="2"/>
  <c r="CH459" i="2"/>
  <c r="CJ492" i="2"/>
  <c r="CH492" i="2"/>
  <c r="CJ284" i="2"/>
  <c r="CH284" i="2"/>
  <c r="BM547" i="2"/>
  <c r="BN547" i="2"/>
  <c r="BP547" i="2"/>
  <c r="BN27" i="2"/>
  <c r="BR27" i="2"/>
  <c r="CI27" i="2" s="1"/>
  <c r="BM27" i="2"/>
  <c r="BM324" i="2"/>
  <c r="BP324" i="2"/>
  <c r="BN324" i="2"/>
  <c r="CH5" i="2"/>
  <c r="CJ5" i="2"/>
  <c r="BM161" i="2"/>
  <c r="BN161" i="2"/>
  <c r="BP65" i="2"/>
  <c r="BM65" i="2"/>
  <c r="BN65" i="2"/>
  <c r="BN124" i="2"/>
  <c r="BM124" i="2"/>
  <c r="BM574" i="2"/>
  <c r="BN574" i="2"/>
  <c r="CJ548" i="2"/>
  <c r="CH548" i="2"/>
  <c r="BM30" i="2"/>
  <c r="BN30" i="2"/>
  <c r="BP30" i="2"/>
  <c r="BR30" i="2"/>
  <c r="CI30" i="2" s="1"/>
  <c r="CH549" i="2"/>
  <c r="CJ549" i="2"/>
  <c r="CJ126" i="2"/>
  <c r="CH126" i="2"/>
  <c r="BP457" i="2"/>
  <c r="BN457" i="2"/>
  <c r="BM457" i="2"/>
  <c r="BM492" i="2"/>
  <c r="BN492" i="2"/>
  <c r="BP492" i="2"/>
  <c r="BN283" i="2"/>
  <c r="BM283" i="2"/>
  <c r="BP283" i="2"/>
  <c r="BP129" i="2"/>
  <c r="BM129" i="2"/>
  <c r="BN129" i="2"/>
  <c r="CJ15" i="2"/>
  <c r="CH15" i="2"/>
  <c r="BM240" i="2"/>
  <c r="BN240" i="2"/>
  <c r="CH287" i="2"/>
  <c r="CJ287" i="2"/>
  <c r="BM142" i="2"/>
  <c r="BP142" i="2"/>
  <c r="BN142" i="2"/>
  <c r="BN553" i="2"/>
  <c r="BM553" i="2"/>
  <c r="BP553" i="2"/>
  <c r="BP121" i="2"/>
  <c r="BN121" i="2"/>
  <c r="BM121" i="2"/>
  <c r="CA359" i="2"/>
  <c r="BP506" i="2"/>
  <c r="BZ31" i="2"/>
  <c r="CB31" i="2" s="1"/>
  <c r="CD31" i="2" s="1"/>
  <c r="CE31" i="2" s="1"/>
  <c r="CF31" i="2" s="1"/>
  <c r="BN254" i="2"/>
  <c r="BM333" i="2"/>
  <c r="BP242" i="2"/>
  <c r="BP499" i="2"/>
  <c r="BP579" i="2"/>
  <c r="BP625" i="2"/>
  <c r="BP381" i="2"/>
  <c r="CF99" i="2"/>
  <c r="BP463" i="2"/>
  <c r="BP27" i="2"/>
  <c r="BN604" i="2"/>
  <c r="BN244" i="2"/>
  <c r="BP635" i="2"/>
  <c r="BP621" i="2"/>
  <c r="BP378" i="2"/>
  <c r="BP264" i="2"/>
  <c r="BP252" i="2"/>
  <c r="BP468" i="2"/>
  <c r="BN185" i="2"/>
  <c r="BO185" i="2" s="1"/>
  <c r="BQ185" i="2" s="1"/>
  <c r="BP256" i="2"/>
  <c r="BM170" i="2"/>
  <c r="BP211" i="2"/>
  <c r="BP135" i="2"/>
  <c r="BM401" i="2"/>
  <c r="BP565" i="2"/>
  <c r="BP439" i="2"/>
  <c r="CI39" i="2"/>
  <c r="CI51" i="2"/>
  <c r="BS259" i="1"/>
  <c r="BU259" i="1"/>
  <c r="BT467" i="1"/>
  <c r="BU137" i="1"/>
  <c r="BS137" i="1"/>
  <c r="BT609" i="1"/>
  <c r="BC143" i="1"/>
  <c r="BT143" i="1" s="1"/>
  <c r="BT228" i="1"/>
  <c r="BC61" i="1"/>
  <c r="BT61" i="1" s="1"/>
  <c r="BU553" i="1"/>
  <c r="BS553" i="1"/>
  <c r="BT701" i="1"/>
  <c r="AY229" i="1"/>
  <c r="BA229" i="1" s="1"/>
  <c r="BQ609" i="1"/>
  <c r="BM629" i="1"/>
  <c r="BO629" i="1" s="1"/>
  <c r="BP629" i="1" s="1"/>
  <c r="BQ629" i="1" s="1"/>
  <c r="BM636" i="1"/>
  <c r="BO636" i="1" s="1"/>
  <c r="BP636" i="1" s="1"/>
  <c r="BQ636" i="1" s="1"/>
  <c r="BM246" i="1"/>
  <c r="BO246" i="1" s="1"/>
  <c r="BP246" i="1" s="1"/>
  <c r="BQ246" i="1" s="1"/>
  <c r="BQ29" i="1"/>
  <c r="BU372" i="1"/>
  <c r="BS372" i="1"/>
  <c r="BS389" i="1"/>
  <c r="BU389" i="1"/>
  <c r="BQ523" i="1"/>
  <c r="BR523" i="1" s="1"/>
  <c r="BU523" i="1" s="1"/>
  <c r="BQ591" i="1"/>
  <c r="BR591" i="1" s="1"/>
  <c r="BU591" i="1" s="1"/>
  <c r="AY71" i="1"/>
  <c r="BA71" i="1" s="1"/>
  <c r="BS29" i="1"/>
  <c r="BC552" i="1"/>
  <c r="BQ505" i="1"/>
  <c r="BC5" i="1"/>
  <c r="BT5" i="1" s="1"/>
  <c r="BC257" i="1"/>
  <c r="BT257" i="1" s="1"/>
  <c r="BC358" i="1"/>
  <c r="BT624" i="1"/>
  <c r="BC777" i="1"/>
  <c r="BQ746" i="1"/>
  <c r="BQ688" i="1"/>
  <c r="BR688" i="1" s="1"/>
  <c r="BU688" i="1" s="1"/>
  <c r="BQ659" i="1"/>
  <c r="BR659" i="1" s="1"/>
  <c r="BU659" i="1" s="1"/>
  <c r="BQ241" i="1"/>
  <c r="BR241" i="1" s="1"/>
  <c r="BU241" i="1" s="1"/>
  <c r="BM146" i="1"/>
  <c r="BO146" i="1" s="1"/>
  <c r="BP146" i="1" s="1"/>
  <c r="BT21" i="1"/>
  <c r="BQ25" i="1"/>
  <c r="BR25" i="1" s="1"/>
  <c r="BU25" i="1" s="1"/>
  <c r="BQ603" i="1"/>
  <c r="BC231" i="1"/>
  <c r="BC536" i="1"/>
  <c r="BT536" i="1" s="1"/>
  <c r="BC124" i="1"/>
  <c r="BT124" i="1" s="1"/>
  <c r="BQ443" i="1"/>
  <c r="BR443" i="1" s="1"/>
  <c r="BU443" i="1" s="1"/>
  <c r="BM375" i="1"/>
  <c r="BO375" i="1" s="1"/>
  <c r="BP375" i="1" s="1"/>
  <c r="BQ375" i="1" s="1"/>
  <c r="BR375" i="1" s="1"/>
  <c r="BU375" i="1" s="1"/>
  <c r="BC458" i="1"/>
  <c r="BT458" i="1" s="1"/>
  <c r="BM43" i="1"/>
  <c r="BO43" i="1" s="1"/>
  <c r="BP43" i="1" s="1"/>
  <c r="BQ43" i="1" s="1"/>
  <c r="BR43" i="1" s="1"/>
  <c r="BU43" i="1" s="1"/>
  <c r="BC331" i="1"/>
  <c r="BT331" i="1" s="1"/>
  <c r="BM695" i="1"/>
  <c r="BO695" i="1" s="1"/>
  <c r="BP695" i="1" s="1"/>
  <c r="BQ16" i="1"/>
  <c r="BR16" i="1" s="1"/>
  <c r="BU16" i="1" s="1"/>
  <c r="BQ677" i="1"/>
  <c r="BR677" i="1" s="1"/>
  <c r="BU677" i="1" s="1"/>
  <c r="BM398" i="1"/>
  <c r="BO398" i="1" s="1"/>
  <c r="BP398" i="1" s="1"/>
  <c r="BQ398" i="1" s="1"/>
  <c r="BR398" i="1" s="1"/>
  <c r="BU398" i="1" s="1"/>
  <c r="BT16" i="1"/>
  <c r="BM565" i="1"/>
  <c r="BO565" i="1" s="1"/>
  <c r="BP565" i="1" s="1"/>
  <c r="BQ565" i="1" s="1"/>
  <c r="BR565" i="1" s="1"/>
  <c r="BU565" i="1" s="1"/>
  <c r="BC563" i="1"/>
  <c r="BT563" i="1" s="1"/>
  <c r="BC319" i="1"/>
  <c r="BT319" i="1" s="1"/>
  <c r="BC694" i="1"/>
  <c r="BT628" i="1"/>
  <c r="BQ628" i="1"/>
  <c r="BC292" i="1"/>
  <c r="BC515" i="1"/>
  <c r="BT515" i="1" s="1"/>
  <c r="BC604" i="1"/>
  <c r="BT604" i="1" s="1"/>
  <c r="BC468" i="1"/>
  <c r="BT468" i="1" s="1"/>
  <c r="BT800" i="1"/>
  <c r="BC681" i="1"/>
  <c r="BM82" i="1"/>
  <c r="BO82" i="1" s="1"/>
  <c r="BC36" i="1"/>
  <c r="BT36" i="1" s="1"/>
  <c r="BC197" i="1"/>
  <c r="BC9" i="1"/>
  <c r="BT9" i="1" s="1"/>
  <c r="BC369" i="1"/>
  <c r="BT369" i="1" s="1"/>
  <c r="BC219" i="1"/>
  <c r="BT219" i="1" s="1"/>
  <c r="BC703" i="1"/>
  <c r="BT703" i="1" s="1"/>
  <c r="BC185" i="1"/>
  <c r="BT185" i="1" s="1"/>
  <c r="BQ200" i="1"/>
  <c r="BR200" i="1" s="1"/>
  <c r="BU200" i="1" s="1"/>
  <c r="BM31" i="1"/>
  <c r="BO31" i="1" s="1"/>
  <c r="BP31" i="1" s="1"/>
  <c r="BQ31" i="1" s="1"/>
  <c r="BR31" i="1" s="1"/>
  <c r="BU31" i="1" s="1"/>
  <c r="BM196" i="1"/>
  <c r="BO196" i="1" s="1"/>
  <c r="BP196" i="1" s="1"/>
  <c r="BQ196" i="1" s="1"/>
  <c r="BR196" i="1" s="1"/>
  <c r="BU196" i="1" s="1"/>
  <c r="BM104" i="1"/>
  <c r="BO104" i="1" s="1"/>
  <c r="BP104" i="1" s="1"/>
  <c r="BQ413" i="1"/>
  <c r="BR413" i="1" s="1"/>
  <c r="BU413" i="1" s="1"/>
  <c r="BC602" i="1"/>
  <c r="BC442" i="1"/>
  <c r="BS379" i="1"/>
  <c r="BS242" i="1"/>
  <c r="BS521" i="1"/>
  <c r="BC438" i="1"/>
  <c r="BC54" i="1"/>
  <c r="BS19" i="1"/>
  <c r="BM535" i="1"/>
  <c r="BO535" i="1" s="1"/>
  <c r="BM640" i="1"/>
  <c r="BO640" i="1" s="1"/>
  <c r="BP640" i="1" s="1"/>
  <c r="BC512" i="1"/>
  <c r="BC558" i="1"/>
  <c r="BP294" i="1"/>
  <c r="BQ294" i="1" s="1"/>
  <c r="BR294" i="1" s="1"/>
  <c r="BU294" i="1" s="1"/>
  <c r="BS294" i="1"/>
  <c r="BM835" i="1"/>
  <c r="BO835" i="1" s="1"/>
  <c r="BP835" i="1" s="1"/>
  <c r="BQ835" i="1" s="1"/>
  <c r="BR835" i="1" s="1"/>
  <c r="BU835" i="1" s="1"/>
  <c r="BS368" i="1"/>
  <c r="BQ587" i="1"/>
  <c r="BR587" i="1" s="1"/>
  <c r="BU587" i="1" s="1"/>
  <c r="BS269" i="1"/>
  <c r="BM776" i="1"/>
  <c r="BO776" i="1" s="1"/>
  <c r="BP776" i="1" s="1"/>
  <c r="BQ776" i="1" s="1"/>
  <c r="BR776" i="1" s="1"/>
  <c r="BU776" i="1" s="1"/>
  <c r="BS382" i="1"/>
  <c r="BC460" i="1"/>
  <c r="BC326" i="1"/>
  <c r="BC463" i="1"/>
  <c r="BP160" i="1"/>
  <c r="BQ160" i="1" s="1"/>
  <c r="BR160" i="1" s="1"/>
  <c r="BU160" i="1" s="1"/>
  <c r="BM726" i="1"/>
  <c r="BO726" i="1" s="1"/>
  <c r="BP726" i="1" s="1"/>
  <c r="BQ726" i="1" s="1"/>
  <c r="BR726" i="1" s="1"/>
  <c r="BU726" i="1" s="1"/>
  <c r="BS722" i="1"/>
  <c r="BU485" i="1"/>
  <c r="BC335" i="1"/>
  <c r="BS720" i="1"/>
  <c r="BC223" i="1"/>
  <c r="BC573" i="1"/>
  <c r="BC560" i="1"/>
  <c r="BT560" i="1" s="1"/>
  <c r="BC790" i="1"/>
  <c r="BT210" i="1"/>
  <c r="BM330" i="1"/>
  <c r="BO330" i="1" s="1"/>
  <c r="BC62" i="1"/>
  <c r="BT62" i="1" s="1"/>
  <c r="BC501" i="1"/>
  <c r="BM291" i="1"/>
  <c r="BO291" i="1" s="1"/>
  <c r="BC33" i="1"/>
  <c r="BS495" i="1"/>
  <c r="BU108" i="1"/>
  <c r="BM351" i="1"/>
  <c r="BO351" i="1" s="1"/>
  <c r="BP351" i="1" s="1"/>
  <c r="BQ351" i="1" s="1"/>
  <c r="BR351" i="1" s="1"/>
  <c r="BU351" i="1" s="1"/>
  <c r="BM473" i="1"/>
  <c r="BO473" i="1" s="1"/>
  <c r="BP473" i="1" s="1"/>
  <c r="BQ473" i="1" s="1"/>
  <c r="BR473" i="1" s="1"/>
  <c r="BU473" i="1" s="1"/>
  <c r="BM66" i="1"/>
  <c r="BO66" i="1" s="1"/>
  <c r="BP66" i="1" s="1"/>
  <c r="BQ66" i="1" s="1"/>
  <c r="BR66" i="1" s="1"/>
  <c r="BU66" i="1" s="1"/>
  <c r="BH271" i="4"/>
  <c r="BE271" i="4"/>
  <c r="BF271" i="4" s="1"/>
  <c r="BH762" i="4"/>
  <c r="BE762" i="4"/>
  <c r="BF762" i="4" s="1"/>
  <c r="BJ171" i="3"/>
  <c r="BG171" i="3"/>
  <c r="BH171" i="3" s="1"/>
  <c r="BH1442" i="4"/>
  <c r="BE1442" i="4"/>
  <c r="BF1442" i="4" s="1"/>
  <c r="BG1442" i="4" s="1"/>
  <c r="BJ1442" i="4" s="1"/>
  <c r="BG67" i="3"/>
  <c r="BH67" i="3" s="1"/>
  <c r="BI67" i="3" s="1"/>
  <c r="BL67" i="3" s="1"/>
  <c r="BJ67" i="3"/>
  <c r="BH249" i="4"/>
  <c r="BE249" i="4"/>
  <c r="BF249" i="4" s="1"/>
  <c r="BE616" i="4"/>
  <c r="BF616" i="4" s="1"/>
  <c r="BE547" i="4"/>
  <c r="BF547" i="4" s="1"/>
  <c r="BH547" i="4"/>
  <c r="BG248" i="3"/>
  <c r="BH248" i="3" s="1"/>
  <c r="BJ248" i="3"/>
  <c r="BE1270" i="4"/>
  <c r="BF1270" i="4" s="1"/>
  <c r="BG1270" i="4" s="1"/>
  <c r="BJ1270" i="4" s="1"/>
  <c r="BH1270" i="4"/>
  <c r="BH594" i="4"/>
  <c r="BE594" i="4"/>
  <c r="BF594" i="4" s="1"/>
  <c r="BH386" i="4"/>
  <c r="BE738" i="4"/>
  <c r="BF738" i="4" s="1"/>
  <c r="BG738" i="4" s="1"/>
  <c r="BJ738" i="4" s="1"/>
  <c r="BH738" i="4"/>
  <c r="BE561" i="4"/>
  <c r="BF561" i="4" s="1"/>
  <c r="BG561" i="4" s="1"/>
  <c r="BJ561" i="4" s="1"/>
  <c r="BH561" i="4"/>
  <c r="BG61" i="3"/>
  <c r="BH61" i="3" s="1"/>
  <c r="BI61" i="3" s="1"/>
  <c r="BL61" i="3" s="1"/>
  <c r="BJ61" i="3"/>
  <c r="BH641" i="4"/>
  <c r="BE641" i="4"/>
  <c r="BF641" i="4" s="1"/>
  <c r="BE83" i="4"/>
  <c r="BF83" i="4" s="1"/>
  <c r="BH83" i="4"/>
  <c r="BE334" i="4"/>
  <c r="BF334" i="4" s="1"/>
  <c r="BH334" i="4"/>
  <c r="BH765" i="4"/>
  <c r="BE765" i="4"/>
  <c r="BF765" i="4" s="1"/>
  <c r="BH403" i="4"/>
  <c r="BE403" i="4"/>
  <c r="BF403" i="4" s="1"/>
  <c r="BE206" i="4"/>
  <c r="BF206" i="4" s="1"/>
  <c r="BE393" i="4"/>
  <c r="BF393" i="4" s="1"/>
  <c r="BG393" i="4" s="1"/>
  <c r="BJ393" i="4" s="1"/>
  <c r="BH393" i="4"/>
  <c r="BE752" i="4"/>
  <c r="BF752" i="4" s="1"/>
  <c r="BG752" i="4" s="1"/>
  <c r="BJ752" i="4" s="1"/>
  <c r="BH752" i="4"/>
  <c r="BG229" i="3"/>
  <c r="BH229" i="3" s="1"/>
  <c r="BI229" i="3" s="1"/>
  <c r="BL229" i="3" s="1"/>
  <c r="BJ229" i="3"/>
  <c r="BH682" i="4"/>
  <c r="BE682" i="4"/>
  <c r="BF682" i="4" s="1"/>
  <c r="BE502" i="4"/>
  <c r="BF502" i="4" s="1"/>
  <c r="BH502" i="4"/>
  <c r="BH1264" i="4"/>
  <c r="BE1264" i="4"/>
  <c r="BF1264" i="4" s="1"/>
  <c r="BE1162" i="4"/>
  <c r="BF1162" i="4" s="1"/>
  <c r="BH1162" i="4"/>
  <c r="BE1452" i="4"/>
  <c r="BF1452" i="4" s="1"/>
  <c r="BG1452" i="4" s="1"/>
  <c r="BJ1452" i="4" s="1"/>
  <c r="BH1452" i="4"/>
  <c r="BJ940" i="4"/>
  <c r="BF940" i="4"/>
  <c r="BJ713" i="4"/>
  <c r="BF713" i="4"/>
  <c r="BE55" i="4"/>
  <c r="BF55" i="4" s="1"/>
  <c r="BG55" i="4" s="1"/>
  <c r="BJ55" i="4" s="1"/>
  <c r="BH55" i="4"/>
  <c r="BH99" i="4"/>
  <c r="BE99" i="4"/>
  <c r="BF99" i="4" s="1"/>
  <c r="BG99" i="4" s="1"/>
  <c r="BJ99" i="4" s="1"/>
  <c r="BJ9" i="4"/>
  <c r="BF9" i="4"/>
  <c r="AR669" i="4"/>
  <c r="BI669" i="4" s="1"/>
  <c r="BJ1201" i="4"/>
  <c r="BI1201" i="4"/>
  <c r="BJ353" i="4"/>
  <c r="BF353" i="4"/>
  <c r="BJ1297" i="4"/>
  <c r="BJ64" i="4"/>
  <c r="BJ1338" i="4"/>
  <c r="BG182" i="3"/>
  <c r="BH182" i="3" s="1"/>
  <c r="BI182" i="3" s="1"/>
  <c r="BL182" i="3" s="1"/>
  <c r="BJ182" i="3"/>
  <c r="BJ817" i="4"/>
  <c r="AR1336" i="4"/>
  <c r="BI1336" i="4" s="1"/>
  <c r="BJ141" i="4"/>
  <c r="BE1447" i="4"/>
  <c r="BF1447" i="4" s="1"/>
  <c r="BG1447" i="4" s="1"/>
  <c r="BJ1447" i="4" s="1"/>
  <c r="BH1447" i="4"/>
  <c r="BG233" i="3"/>
  <c r="BH233" i="3" s="1"/>
  <c r="BI233" i="3" s="1"/>
  <c r="BL233" i="3" s="1"/>
  <c r="BJ233" i="3"/>
  <c r="BJ1298" i="4"/>
  <c r="BF1298" i="4"/>
  <c r="BI141" i="4"/>
  <c r="AR1146" i="4"/>
  <c r="BI1146" i="4" s="1"/>
  <c r="AO1209" i="4"/>
  <c r="AQ1209" i="4" s="1"/>
  <c r="AR1209" i="4" s="1"/>
  <c r="BI1209" i="4" s="1"/>
  <c r="AQ171" i="3"/>
  <c r="AS171" i="3" s="1"/>
  <c r="AT171" i="3" s="1"/>
  <c r="BK171" i="3" s="1"/>
  <c r="AQ242" i="3"/>
  <c r="AS242" i="3" s="1"/>
  <c r="AT242" i="3" s="1"/>
  <c r="BK242" i="3" s="1"/>
  <c r="BP451" i="2"/>
  <c r="BN107" i="2"/>
  <c r="BP107" i="2"/>
  <c r="BM107" i="2"/>
  <c r="BP619" i="2"/>
  <c r="BM619" i="2"/>
  <c r="BN619" i="2"/>
  <c r="AQ7" i="3"/>
  <c r="AS7" i="3" s="1"/>
  <c r="AT7" i="3" s="1"/>
  <c r="BK7" i="3" s="1"/>
  <c r="BN531" i="2"/>
  <c r="BM531" i="2"/>
  <c r="BP188" i="2"/>
  <c r="BJ21" i="3"/>
  <c r="BG21" i="3"/>
  <c r="BH21" i="3" s="1"/>
  <c r="BI21" i="3" s="1"/>
  <c r="BL21" i="3" s="1"/>
  <c r="BG206" i="3"/>
  <c r="BH206" i="3" s="1"/>
  <c r="BI206" i="3" s="1"/>
  <c r="BL206" i="3" s="1"/>
  <c r="BJ206" i="3"/>
  <c r="BP314" i="2"/>
  <c r="BP345" i="2"/>
  <c r="BN345" i="2"/>
  <c r="BM345" i="2"/>
  <c r="AQ45" i="3"/>
  <c r="AS45" i="3" s="1"/>
  <c r="AT45" i="3" s="1"/>
  <c r="BK45" i="3" s="1"/>
  <c r="CJ191" i="2"/>
  <c r="CH191" i="2"/>
  <c r="CA98" i="2"/>
  <c r="BZ98" i="2"/>
  <c r="BN577" i="2"/>
  <c r="BP577" i="2"/>
  <c r="BM577" i="2"/>
  <c r="BM571" i="2"/>
  <c r="BN571" i="2"/>
  <c r="BP571" i="2"/>
  <c r="BH1226" i="4"/>
  <c r="BE1226" i="4"/>
  <c r="BF1226" i="4" s="1"/>
  <c r="BH653" i="4"/>
  <c r="BE653" i="4"/>
  <c r="BF653" i="4" s="1"/>
  <c r="BH756" i="4"/>
  <c r="BE756" i="4"/>
  <c r="BF756" i="4" s="1"/>
  <c r="BH635" i="4"/>
  <c r="BE635" i="4"/>
  <c r="BF635" i="4" s="1"/>
  <c r="BH341" i="4"/>
  <c r="BE341" i="4"/>
  <c r="BF341" i="4" s="1"/>
  <c r="BM83" i="2"/>
  <c r="BN83" i="2"/>
  <c r="BP83" i="2"/>
  <c r="BH411" i="4"/>
  <c r="BE411" i="4"/>
  <c r="BF411" i="4" s="1"/>
  <c r="BE706" i="4"/>
  <c r="BF706" i="4" s="1"/>
  <c r="BH706" i="4"/>
  <c r="BM328" i="2"/>
  <c r="BN328" i="2"/>
  <c r="BE1221" i="4"/>
  <c r="BF1221" i="4" s="1"/>
  <c r="BH1221" i="4"/>
  <c r="BE260" i="4"/>
  <c r="BF260" i="4" s="1"/>
  <c r="BH260" i="4"/>
  <c r="BH258" i="4"/>
  <c r="BE258" i="4"/>
  <c r="BF258" i="4" s="1"/>
  <c r="BH450" i="4"/>
  <c r="BE450" i="4"/>
  <c r="BF450" i="4" s="1"/>
  <c r="BB705" i="4"/>
  <c r="BD705" i="4" s="1"/>
  <c r="BE801" i="4"/>
  <c r="BF801" i="4" s="1"/>
  <c r="BH801" i="4"/>
  <c r="BB585" i="4"/>
  <c r="BD585" i="4" s="1"/>
  <c r="BH129" i="4"/>
  <c r="BE129" i="4"/>
  <c r="BF129" i="4" s="1"/>
  <c r="BE768" i="4"/>
  <c r="BF768" i="4" s="1"/>
  <c r="BH768" i="4"/>
  <c r="BH779" i="4"/>
  <c r="BE779" i="4"/>
  <c r="BF779" i="4" s="1"/>
  <c r="BH777" i="4"/>
  <c r="BE777" i="4"/>
  <c r="BF777" i="4" s="1"/>
  <c r="BE1371" i="4"/>
  <c r="BF1371" i="4" s="1"/>
  <c r="BH40" i="4"/>
  <c r="BE40" i="4"/>
  <c r="BF40" i="4" s="1"/>
  <c r="BB69" i="4"/>
  <c r="BD69" i="4" s="1"/>
  <c r="BE636" i="4"/>
  <c r="BF636" i="4" s="1"/>
  <c r="BH636" i="4"/>
  <c r="BE12" i="4"/>
  <c r="BF12" i="4" s="1"/>
  <c r="BH12" i="4"/>
  <c r="BE1280" i="4"/>
  <c r="BF1280" i="4" s="1"/>
  <c r="BH1280" i="4"/>
  <c r="BJ217" i="3"/>
  <c r="BG217" i="3"/>
  <c r="BH217" i="3" s="1"/>
  <c r="BH617" i="4"/>
  <c r="BE617" i="4"/>
  <c r="BF617" i="4" s="1"/>
  <c r="CE525" i="2"/>
  <c r="CF525" i="2" s="1"/>
  <c r="CG525" i="2" s="1"/>
  <c r="CJ525" i="2" s="1"/>
  <c r="CH525" i="2"/>
  <c r="BF275" i="4"/>
  <c r="BF591" i="4"/>
  <c r="BF952" i="4"/>
  <c r="BE1333" i="4"/>
  <c r="BF1333" i="4" s="1"/>
  <c r="BG1333" i="4" s="1"/>
  <c r="BJ1333" i="4" s="1"/>
  <c r="BH1333" i="4"/>
  <c r="BE1016" i="4"/>
  <c r="BF1016" i="4" s="1"/>
  <c r="BG1016" i="4" s="1"/>
  <c r="BJ1016" i="4" s="1"/>
  <c r="BH1016" i="4"/>
  <c r="BP328" i="2"/>
  <c r="BE809" i="4"/>
  <c r="BF809" i="4" s="1"/>
  <c r="BG809" i="4" s="1"/>
  <c r="BJ809" i="4" s="1"/>
  <c r="BH809" i="4"/>
  <c r="BE1117" i="4"/>
  <c r="BF1117" i="4" s="1"/>
  <c r="BG1117" i="4" s="1"/>
  <c r="BJ1117" i="4" s="1"/>
  <c r="BH1117" i="4"/>
  <c r="BE1144" i="4"/>
  <c r="BF1144" i="4" s="1"/>
  <c r="BG1144" i="4" s="1"/>
  <c r="BJ1144" i="4" s="1"/>
  <c r="BH1144" i="4"/>
  <c r="BH1160" i="4"/>
  <c r="BE1160" i="4"/>
  <c r="BF1160" i="4" s="1"/>
  <c r="BG1160" i="4" s="1"/>
  <c r="BJ1160" i="4" s="1"/>
  <c r="BF365" i="4"/>
  <c r="BG186" i="3"/>
  <c r="BH186" i="3" s="1"/>
  <c r="BI186" i="3" s="1"/>
  <c r="BL186" i="3" s="1"/>
  <c r="BJ186" i="3"/>
  <c r="BH47" i="3"/>
  <c r="BF569" i="4"/>
  <c r="BF301" i="4"/>
  <c r="BK123" i="3"/>
  <c r="BI1335" i="4"/>
  <c r="BI380" i="4"/>
  <c r="BF285" i="4"/>
  <c r="BF340" i="4"/>
  <c r="AY734" i="1"/>
  <c r="BA734" i="1" s="1"/>
  <c r="BC734" i="1" s="1"/>
  <c r="BT734" i="1" s="1"/>
  <c r="BS684" i="1"/>
  <c r="BC607" i="1"/>
  <c r="BT607" i="1" s="1"/>
  <c r="BE1365" i="4"/>
  <c r="BF1365" i="4" s="1"/>
  <c r="BG1365" i="4" s="1"/>
  <c r="BJ1365" i="4" s="1"/>
  <c r="BH1365" i="4"/>
  <c r="AR381" i="4"/>
  <c r="BI381" i="4" s="1"/>
  <c r="AO652" i="4"/>
  <c r="AQ652" i="4" s="1"/>
  <c r="AR652" i="4" s="1"/>
  <c r="BI652" i="4" s="1"/>
  <c r="BB145" i="4"/>
  <c r="BD145" i="4" s="1"/>
  <c r="AR1107" i="4"/>
  <c r="BI1107" i="4" s="1"/>
  <c r="BJ1309" i="4"/>
  <c r="AO1046" i="4"/>
  <c r="AQ1046" i="4" s="1"/>
  <c r="AR1046" i="4" s="1"/>
  <c r="BI1046" i="4" s="1"/>
  <c r="BJ806" i="4"/>
  <c r="BI607" i="4"/>
  <c r="BE54" i="4"/>
  <c r="BF54" i="4" s="1"/>
  <c r="BG54" i="4" s="1"/>
  <c r="BJ54" i="4" s="1"/>
  <c r="BH54" i="4"/>
  <c r="BI344" i="4"/>
  <c r="BJ1272" i="4"/>
  <c r="BF1272" i="4"/>
  <c r="AR648" i="4"/>
  <c r="BI648" i="4" s="1"/>
  <c r="BJ283" i="4"/>
  <c r="BI219" i="4"/>
  <c r="AR826" i="4"/>
  <c r="BI826" i="4" s="1"/>
  <c r="AR9" i="4"/>
  <c r="BI9" i="4" s="1"/>
  <c r="BJ584" i="4"/>
  <c r="BF584" i="4"/>
  <c r="AR352" i="4"/>
  <c r="BI352" i="4" s="1"/>
  <c r="AR28" i="4"/>
  <c r="BI28" i="4" s="1"/>
  <c r="AR355" i="4"/>
  <c r="BI355" i="4" s="1"/>
  <c r="BI436" i="4"/>
  <c r="AR602" i="4"/>
  <c r="BI602" i="4" s="1"/>
  <c r="BJ187" i="4"/>
  <c r="BF187" i="4"/>
  <c r="BI1260" i="4"/>
  <c r="BI144" i="4"/>
  <c r="BE702" i="4"/>
  <c r="BF702" i="4" s="1"/>
  <c r="BG702" i="4" s="1"/>
  <c r="BJ702" i="4" s="1"/>
  <c r="BH702" i="4"/>
  <c r="BJ1127" i="4"/>
  <c r="AO1374" i="4"/>
  <c r="AQ1374" i="4" s="1"/>
  <c r="AR1374" i="4" s="1"/>
  <c r="BI1374" i="4" s="1"/>
  <c r="BI781" i="4"/>
  <c r="BJ844" i="4"/>
  <c r="BF844" i="4"/>
  <c r="BJ512" i="4"/>
  <c r="BF512" i="4"/>
  <c r="BI1127" i="4"/>
  <c r="AR295" i="4"/>
  <c r="BI295" i="4" s="1"/>
  <c r="BJ1219" i="4"/>
  <c r="BI77" i="4"/>
  <c r="AO1332" i="4"/>
  <c r="AQ1332" i="4" s="1"/>
  <c r="AR1332" i="4" s="1"/>
  <c r="BI1332" i="4" s="1"/>
  <c r="BE1458" i="4"/>
  <c r="BF1458" i="4" s="1"/>
  <c r="BG1458" i="4" s="1"/>
  <c r="BJ1458" i="4" s="1"/>
  <c r="BH1458" i="4"/>
  <c r="AR69" i="4"/>
  <c r="BI69" i="4" s="1"/>
  <c r="BJ13" i="4"/>
  <c r="BI13" i="4"/>
  <c r="AO169" i="4"/>
  <c r="AQ169" i="4" s="1"/>
  <c r="AR169" i="4" s="1"/>
  <c r="BI169" i="4" s="1"/>
  <c r="AR1420" i="4"/>
  <c r="BI1420" i="4" s="1"/>
  <c r="BJ275" i="4"/>
  <c r="BI275" i="4"/>
  <c r="BJ621" i="4"/>
  <c r="AO868" i="4"/>
  <c r="AQ868" i="4" s="1"/>
  <c r="AR868" i="4" s="1"/>
  <c r="BI868" i="4" s="1"/>
  <c r="BE1321" i="4"/>
  <c r="BF1321" i="4" s="1"/>
  <c r="BG1321" i="4" s="1"/>
  <c r="BJ1321" i="4" s="1"/>
  <c r="BH1321" i="4"/>
  <c r="BJ68" i="3"/>
  <c r="BG68" i="3"/>
  <c r="BH68" i="3" s="1"/>
  <c r="BI68" i="3" s="1"/>
  <c r="BL68" i="3" s="1"/>
  <c r="BG162" i="3"/>
  <c r="BH162" i="3" s="1"/>
  <c r="BI162" i="3" s="1"/>
  <c r="BL162" i="3" s="1"/>
  <c r="BJ162" i="3"/>
  <c r="AR1328" i="4"/>
  <c r="BI1328" i="4" s="1"/>
  <c r="BJ1135" i="4"/>
  <c r="AQ18" i="3"/>
  <c r="AS18" i="3" s="1"/>
  <c r="AT18" i="3" s="1"/>
  <c r="BK18" i="3" s="1"/>
  <c r="BL57" i="3"/>
  <c r="BH57" i="3"/>
  <c r="BM271" i="2"/>
  <c r="BP271" i="2"/>
  <c r="BN271" i="2"/>
  <c r="BM537" i="2"/>
  <c r="BP537" i="2"/>
  <c r="BN537" i="2"/>
  <c r="BD140" i="3"/>
  <c r="BF140" i="3" s="1"/>
  <c r="BP110" i="2"/>
  <c r="BN110" i="2"/>
  <c r="BM110" i="2"/>
  <c r="BM404" i="2"/>
  <c r="BN404" i="2"/>
  <c r="BD204" i="3"/>
  <c r="BF204" i="3" s="1"/>
  <c r="BN314" i="2"/>
  <c r="BM314" i="2"/>
  <c r="BP404" i="2"/>
  <c r="BM188" i="2"/>
  <c r="BN188" i="2"/>
  <c r="BM491" i="2"/>
  <c r="BP491" i="2"/>
  <c r="BN491" i="2"/>
  <c r="BM95" i="2"/>
  <c r="BN95" i="2"/>
  <c r="BM91" i="2"/>
  <c r="BN91" i="2"/>
  <c r="BH320" i="4"/>
  <c r="BE320" i="4"/>
  <c r="BF320" i="4" s="1"/>
  <c r="BE1070" i="4"/>
  <c r="BF1070" i="4" s="1"/>
  <c r="BH1070" i="4"/>
  <c r="BH298" i="4"/>
  <c r="BE298" i="4"/>
  <c r="BF298" i="4" s="1"/>
  <c r="BH364" i="4"/>
  <c r="BE364" i="4"/>
  <c r="BF364" i="4" s="1"/>
  <c r="BM300" i="2"/>
  <c r="BP300" i="2"/>
  <c r="BN300" i="2"/>
  <c r="BE270" i="4"/>
  <c r="BF270" i="4" s="1"/>
  <c r="BH270" i="4"/>
  <c r="BE1122" i="4"/>
  <c r="BF1122" i="4" s="1"/>
  <c r="BH1122" i="4"/>
  <c r="BH714" i="4"/>
  <c r="BE714" i="4"/>
  <c r="BF714" i="4" s="1"/>
  <c r="BE1306" i="4"/>
  <c r="BF1306" i="4" s="1"/>
  <c r="BH1306" i="4"/>
  <c r="BE222" i="4"/>
  <c r="BF222" i="4" s="1"/>
  <c r="BH222" i="4"/>
  <c r="BE416" i="4"/>
  <c r="BF416" i="4" s="1"/>
  <c r="BH416" i="4"/>
  <c r="BH1411" i="4"/>
  <c r="BE1411" i="4"/>
  <c r="BF1411" i="4" s="1"/>
  <c r="BH1229" i="4"/>
  <c r="BE1229" i="4"/>
  <c r="BF1229" i="4" s="1"/>
  <c r="BE534" i="4"/>
  <c r="BF534" i="4" s="1"/>
  <c r="BE692" i="4"/>
  <c r="BF692" i="4" s="1"/>
  <c r="BH692" i="4"/>
  <c r="BE988" i="4"/>
  <c r="BF988" i="4" s="1"/>
  <c r="BH988" i="4"/>
  <c r="BH649" i="4"/>
  <c r="BE496" i="4"/>
  <c r="BF496" i="4" s="1"/>
  <c r="BH496" i="4"/>
  <c r="BH108" i="4"/>
  <c r="BE108" i="4"/>
  <c r="BF108" i="4" s="1"/>
  <c r="BH182" i="4"/>
  <c r="BE182" i="4"/>
  <c r="BF182" i="4" s="1"/>
  <c r="BE1035" i="4"/>
  <c r="BF1035" i="4" s="1"/>
  <c r="BH1035" i="4"/>
  <c r="BH618" i="4"/>
  <c r="BE618" i="4"/>
  <c r="BF618" i="4" s="1"/>
  <c r="BE871" i="4"/>
  <c r="BF871" i="4" s="1"/>
  <c r="BH871" i="4"/>
  <c r="BE376" i="4"/>
  <c r="BF376" i="4" s="1"/>
  <c r="BH376" i="4"/>
  <c r="BE101" i="4"/>
  <c r="BF101" i="4" s="1"/>
  <c r="BH101" i="4"/>
  <c r="BE850" i="4"/>
  <c r="BF850" i="4" s="1"/>
  <c r="BH850" i="4"/>
  <c r="BE1098" i="4"/>
  <c r="BF1098" i="4" s="1"/>
  <c r="BH1098" i="4"/>
  <c r="BE766" i="4"/>
  <c r="BF766" i="4" s="1"/>
  <c r="BH766" i="4"/>
  <c r="BE1385" i="4"/>
  <c r="BF1385" i="4" s="1"/>
  <c r="BH1385" i="4"/>
  <c r="BG212" i="3"/>
  <c r="BH212" i="3" s="1"/>
  <c r="BJ212" i="3"/>
  <c r="BJ241" i="3"/>
  <c r="BG241" i="3"/>
  <c r="BH241" i="3" s="1"/>
  <c r="BH86" i="4"/>
  <c r="BE86" i="4"/>
  <c r="BF86" i="4" s="1"/>
  <c r="BE1299" i="4"/>
  <c r="BF1299" i="4" s="1"/>
  <c r="BH1299" i="4"/>
  <c r="BE901" i="4"/>
  <c r="BF901" i="4" s="1"/>
  <c r="BG901" i="4" s="1"/>
  <c r="BJ901" i="4" s="1"/>
  <c r="BH901" i="4"/>
  <c r="BE1018" i="4"/>
  <c r="BF1018" i="4" s="1"/>
  <c r="BG1018" i="4" s="1"/>
  <c r="BJ1018" i="4" s="1"/>
  <c r="BH1018" i="4"/>
  <c r="BE1003" i="4"/>
  <c r="BF1003" i="4" s="1"/>
  <c r="BG1003" i="4" s="1"/>
  <c r="BJ1003" i="4" s="1"/>
  <c r="BH1003" i="4"/>
  <c r="BE729" i="4"/>
  <c r="BF729" i="4" s="1"/>
  <c r="BG729" i="4" s="1"/>
  <c r="BJ729" i="4" s="1"/>
  <c r="BH729" i="4"/>
  <c r="BE1450" i="4"/>
  <c r="BF1450" i="4" s="1"/>
  <c r="BG1450" i="4" s="1"/>
  <c r="BJ1450" i="4" s="1"/>
  <c r="BH1450" i="4"/>
  <c r="BE867" i="4"/>
  <c r="BF867" i="4" s="1"/>
  <c r="BG867" i="4" s="1"/>
  <c r="BJ867" i="4" s="1"/>
  <c r="BH867" i="4"/>
  <c r="BE165" i="4"/>
  <c r="BF165" i="4" s="1"/>
  <c r="BG165" i="4" s="1"/>
  <c r="BJ165" i="4" s="1"/>
  <c r="BH165" i="4"/>
  <c r="BF824" i="4"/>
  <c r="BG824" i="4" s="1"/>
  <c r="BJ824" i="4" s="1"/>
  <c r="BF929" i="4"/>
  <c r="BF243" i="4"/>
  <c r="BF380" i="4"/>
  <c r="BE1322" i="4"/>
  <c r="BF1322" i="4" s="1"/>
  <c r="BG1322" i="4" s="1"/>
  <c r="BJ1322" i="4" s="1"/>
  <c r="BH1322" i="4"/>
  <c r="BI751" i="4"/>
  <c r="BF337" i="4"/>
  <c r="BK19" i="3"/>
  <c r="BK145" i="3"/>
  <c r="BH215" i="3"/>
  <c r="BF1201" i="4"/>
  <c r="BG176" i="3"/>
  <c r="BH176" i="3" s="1"/>
  <c r="BI176" i="3" s="1"/>
  <c r="BL176" i="3" s="1"/>
  <c r="BJ176" i="3"/>
  <c r="BH123" i="3"/>
  <c r="BK47" i="3"/>
  <c r="BI844" i="4"/>
  <c r="BI64" i="4"/>
  <c r="BF651" i="4"/>
  <c r="BI187" i="4"/>
  <c r="BI621" i="4"/>
  <c r="BI591" i="4"/>
  <c r="BF568" i="4"/>
  <c r="BF732" i="4"/>
  <c r="BH145" i="3"/>
  <c r="BF241" i="4"/>
  <c r="BS501" i="1"/>
  <c r="BS84" i="1"/>
  <c r="BC188" i="1"/>
  <c r="BS299" i="1"/>
  <c r="BS300" i="1"/>
  <c r="BC289" i="1"/>
  <c r="BC620" i="1"/>
  <c r="BT620" i="1" s="1"/>
  <c r="BC427" i="1"/>
  <c r="BC556" i="1"/>
  <c r="BT556" i="1" s="1"/>
  <c r="BM658" i="1"/>
  <c r="BO658" i="1" s="1"/>
  <c r="BP658" i="1" s="1"/>
  <c r="BQ658" i="1" s="1"/>
  <c r="BR658" i="1" s="1"/>
  <c r="BU658" i="1" s="1"/>
  <c r="BH1198" i="4"/>
  <c r="BE1198" i="4"/>
  <c r="BF1198" i="4" s="1"/>
  <c r="BG1198" i="4" s="1"/>
  <c r="BJ1198" i="4" s="1"/>
  <c r="AR1048" i="4"/>
  <c r="BI1048" i="4" s="1"/>
  <c r="AR1412" i="4"/>
  <c r="BI1412" i="4" s="1"/>
  <c r="BH427" i="4"/>
  <c r="BE427" i="4"/>
  <c r="BF427" i="4" s="1"/>
  <c r="BG427" i="4" s="1"/>
  <c r="BJ427" i="4" s="1"/>
  <c r="BJ1090" i="4"/>
  <c r="BH1197" i="4"/>
  <c r="BE1197" i="4"/>
  <c r="BF1197" i="4" s="1"/>
  <c r="BG1197" i="4" s="1"/>
  <c r="BJ1197" i="4" s="1"/>
  <c r="BI283" i="4"/>
  <c r="AR1029" i="4"/>
  <c r="BI1029" i="4" s="1"/>
  <c r="BJ344" i="4"/>
  <c r="AR1237" i="4"/>
  <c r="BI1237" i="4" s="1"/>
  <c r="BJ614" i="4"/>
  <c r="BF614" i="4"/>
  <c r="BJ444" i="4"/>
  <c r="BI444" i="4"/>
  <c r="BJ179" i="4"/>
  <c r="BF179" i="4"/>
  <c r="BJ841" i="4"/>
  <c r="BF841" i="4"/>
  <c r="BH441" i="4"/>
  <c r="BE441" i="4"/>
  <c r="BF441" i="4" s="1"/>
  <c r="BG441" i="4" s="1"/>
  <c r="BJ441" i="4" s="1"/>
  <c r="BI794" i="4"/>
  <c r="BJ1256" i="4"/>
  <c r="BF1256" i="4"/>
  <c r="BE1007" i="4"/>
  <c r="BF1007" i="4" s="1"/>
  <c r="BG1007" i="4" s="1"/>
  <c r="BJ1007" i="4" s="1"/>
  <c r="BH1007" i="4"/>
  <c r="BJ818" i="4"/>
  <c r="BF818" i="4"/>
  <c r="BJ851" i="4"/>
  <c r="BI851" i="4"/>
  <c r="AR1119" i="4"/>
  <c r="BI1119" i="4" s="1"/>
  <c r="AO1003" i="4"/>
  <c r="AQ1003" i="4" s="1"/>
  <c r="AR1003" i="4" s="1"/>
  <c r="BI1003" i="4" s="1"/>
  <c r="BJ1376" i="4"/>
  <c r="BE1279" i="4"/>
  <c r="BF1279" i="4" s="1"/>
  <c r="BG1279" i="4" s="1"/>
  <c r="BJ1279" i="4" s="1"/>
  <c r="BH1279" i="4"/>
  <c r="BG85" i="3"/>
  <c r="BH85" i="3" s="1"/>
  <c r="BI85" i="3" s="1"/>
  <c r="BL85" i="3" s="1"/>
  <c r="BJ85" i="3"/>
  <c r="BG200" i="3"/>
  <c r="BH200" i="3" s="1"/>
  <c r="BI200" i="3" s="1"/>
  <c r="BL200" i="3" s="1"/>
  <c r="BJ200" i="3"/>
  <c r="BN383" i="2"/>
  <c r="BM383" i="2"/>
  <c r="BN536" i="2"/>
  <c r="BM182" i="2"/>
  <c r="BN182" i="2"/>
  <c r="BL15" i="3"/>
  <c r="BH15" i="3"/>
  <c r="BG177" i="3"/>
  <c r="BH177" i="3" s="1"/>
  <c r="BI177" i="3" s="1"/>
  <c r="BL177" i="3" s="1"/>
  <c r="BJ177" i="3"/>
  <c r="CJ271" i="2"/>
  <c r="CH271" i="2"/>
  <c r="CJ537" i="2"/>
  <c r="CJ112" i="2"/>
  <c r="CH112" i="2"/>
  <c r="BM241" i="2"/>
  <c r="BP241" i="2"/>
  <c r="BN241" i="2"/>
  <c r="BM418" i="2"/>
  <c r="BN418" i="2"/>
  <c r="BM246" i="2"/>
  <c r="BP246" i="2"/>
  <c r="BN246" i="2"/>
  <c r="BH318" i="4"/>
  <c r="BE318" i="4"/>
  <c r="BF318" i="4" s="1"/>
  <c r="BH643" i="4"/>
  <c r="BE643" i="4"/>
  <c r="BF643" i="4" s="1"/>
  <c r="BH724" i="4"/>
  <c r="BE724" i="4"/>
  <c r="BF724" i="4" s="1"/>
  <c r="BE885" i="4"/>
  <c r="BF885" i="4" s="1"/>
  <c r="BH885" i="4"/>
  <c r="BE572" i="4"/>
  <c r="BF572" i="4" s="1"/>
  <c r="BH572" i="4"/>
  <c r="BH1310" i="4"/>
  <c r="BE1310" i="4"/>
  <c r="BF1310" i="4" s="1"/>
  <c r="BH92" i="4"/>
  <c r="BE92" i="4"/>
  <c r="BF92" i="4" s="1"/>
  <c r="BE7" i="4"/>
  <c r="BF7" i="4" s="1"/>
  <c r="BH7" i="4"/>
  <c r="BH426" i="4"/>
  <c r="BE426" i="4"/>
  <c r="BF426" i="4" s="1"/>
  <c r="BH566" i="4"/>
  <c r="BE566" i="4"/>
  <c r="BF566" i="4" s="1"/>
  <c r="BN144" i="2"/>
  <c r="BP144" i="2"/>
  <c r="BM144" i="2"/>
  <c r="BE91" i="4"/>
  <c r="BF91" i="4" s="1"/>
  <c r="BH91" i="4"/>
  <c r="BH247" i="4"/>
  <c r="BE247" i="4"/>
  <c r="BF247" i="4" s="1"/>
  <c r="BE835" i="4"/>
  <c r="BF835" i="4" s="1"/>
  <c r="BH835" i="4"/>
  <c r="BH443" i="4"/>
  <c r="BE443" i="4"/>
  <c r="BF443" i="4" s="1"/>
  <c r="BE576" i="4"/>
  <c r="BF576" i="4" s="1"/>
  <c r="BH576" i="4"/>
  <c r="BH1152" i="4"/>
  <c r="BE930" i="4"/>
  <c r="BF930" i="4" s="1"/>
  <c r="BH930" i="4"/>
  <c r="BE532" i="4"/>
  <c r="BF532" i="4" s="1"/>
  <c r="BH532" i="4"/>
  <c r="BE1021" i="4"/>
  <c r="BF1021" i="4" s="1"/>
  <c r="BH1021" i="4"/>
  <c r="BG202" i="3"/>
  <c r="BH202" i="3" s="1"/>
  <c r="BJ202" i="3"/>
  <c r="BH571" i="4"/>
  <c r="BE571" i="4"/>
  <c r="BF571" i="4" s="1"/>
  <c r="BH875" i="4"/>
  <c r="BE875" i="4"/>
  <c r="BF875" i="4" s="1"/>
  <c r="BH68" i="4"/>
  <c r="BE593" i="4"/>
  <c r="BF593" i="4" s="1"/>
  <c r="BH593" i="4"/>
  <c r="BE518" i="4"/>
  <c r="BF518" i="4" s="1"/>
  <c r="BH518" i="4"/>
  <c r="BH282" i="4"/>
  <c r="BE282" i="4"/>
  <c r="BF282" i="4" s="1"/>
  <c r="BH1207" i="4"/>
  <c r="BE1207" i="4"/>
  <c r="BF1207" i="4" s="1"/>
  <c r="BE772" i="4"/>
  <c r="BF772" i="4" s="1"/>
  <c r="BH772" i="4"/>
  <c r="BG234" i="3"/>
  <c r="BH234" i="3" s="1"/>
  <c r="BJ234" i="3"/>
  <c r="BF851" i="4"/>
  <c r="BJ210" i="3"/>
  <c r="BG210" i="3"/>
  <c r="BH210" i="3" s="1"/>
  <c r="BE1395" i="4"/>
  <c r="BF1395" i="4" s="1"/>
  <c r="BG1395" i="4" s="1"/>
  <c r="BJ1395" i="4" s="1"/>
  <c r="BH1395" i="4"/>
  <c r="BE168" i="4"/>
  <c r="BF168" i="4" s="1"/>
  <c r="BG168" i="4" s="1"/>
  <c r="BJ168" i="4" s="1"/>
  <c r="BH168" i="4"/>
  <c r="BI803" i="4"/>
  <c r="BE1054" i="4"/>
  <c r="BF1054" i="4" s="1"/>
  <c r="BG1054" i="4" s="1"/>
  <c r="BJ1054" i="4" s="1"/>
  <c r="BH1054" i="4"/>
  <c r="BH1168" i="4"/>
  <c r="BE1168" i="4"/>
  <c r="BF1168" i="4" s="1"/>
  <c r="BG1168" i="4" s="1"/>
  <c r="BJ1168" i="4" s="1"/>
  <c r="BH1012" i="4"/>
  <c r="BE1012" i="4"/>
  <c r="BF1012" i="4" s="1"/>
  <c r="BG1012" i="4" s="1"/>
  <c r="BJ1012" i="4" s="1"/>
  <c r="BE1096" i="4"/>
  <c r="BF1096" i="4" s="1"/>
  <c r="BG1096" i="4" s="1"/>
  <c r="BJ1096" i="4" s="1"/>
  <c r="BH1096" i="4"/>
  <c r="BE1420" i="4"/>
  <c r="BF1420" i="4" s="1"/>
  <c r="BG1420" i="4" s="1"/>
  <c r="BJ1420" i="4" s="1"/>
  <c r="BH1420" i="4"/>
  <c r="BF1155" i="4"/>
  <c r="BI952" i="4"/>
  <c r="BF381" i="4"/>
  <c r="BK57" i="3"/>
  <c r="BI353" i="4"/>
  <c r="BF1370" i="4"/>
  <c r="BK215" i="3"/>
  <c r="BI728" i="4"/>
  <c r="BI443" i="4"/>
  <c r="BF387" i="4"/>
  <c r="BF701" i="4"/>
  <c r="BI241" i="4"/>
  <c r="BI818" i="4"/>
  <c r="BF904" i="4"/>
  <c r="BF28" i="4"/>
  <c r="BS575" i="1"/>
  <c r="BS71" i="1"/>
  <c r="BS295" i="1"/>
  <c r="BS161" i="1"/>
  <c r="BQ178" i="1"/>
  <c r="BR178" i="1" s="1"/>
  <c r="BU178" i="1" s="1"/>
  <c r="BI569" i="4"/>
  <c r="BI1131" i="4"/>
  <c r="AR755" i="4"/>
  <c r="BI755" i="4" s="1"/>
  <c r="AO843" i="4"/>
  <c r="AQ843" i="4" s="1"/>
  <c r="AR843" i="4" s="1"/>
  <c r="BI843" i="4" s="1"/>
  <c r="BI285" i="4"/>
  <c r="BJ1029" i="4"/>
  <c r="BF1029" i="4"/>
  <c r="BJ487" i="4"/>
  <c r="BI928" i="4"/>
  <c r="BI940" i="4"/>
  <c r="BI1130" i="4"/>
  <c r="BH727" i="4"/>
  <c r="BE727" i="4"/>
  <c r="BF727" i="4" s="1"/>
  <c r="BG727" i="4" s="1"/>
  <c r="BJ727" i="4" s="1"/>
  <c r="BJ1142" i="4"/>
  <c r="AR354" i="4"/>
  <c r="BI354" i="4" s="1"/>
  <c r="BJ681" i="4"/>
  <c r="BI681" i="4"/>
  <c r="BF681" i="4"/>
  <c r="AR597" i="4"/>
  <c r="BI597" i="4" s="1"/>
  <c r="AR556" i="4"/>
  <c r="BI556" i="4" s="1"/>
  <c r="BJ87" i="4"/>
  <c r="BI1176" i="4"/>
  <c r="BE1262" i="4"/>
  <c r="BF1262" i="4" s="1"/>
  <c r="BG1262" i="4" s="1"/>
  <c r="BJ1262" i="4" s="1"/>
  <c r="BH1262" i="4"/>
  <c r="AR924" i="4"/>
  <c r="BI924" i="4" s="1"/>
  <c r="AR25" i="4"/>
  <c r="BI25" i="4" s="1"/>
  <c r="BJ1200" i="4"/>
  <c r="BJ1032" i="4"/>
  <c r="BF1032" i="4"/>
  <c r="BI796" i="4"/>
  <c r="BI1155" i="4"/>
  <c r="BI1259" i="4"/>
  <c r="BJ155" i="4"/>
  <c r="BF155" i="4"/>
  <c r="BI1338" i="4"/>
  <c r="BI1370" i="4"/>
  <c r="BI191" i="4"/>
  <c r="BI1150" i="4"/>
  <c r="BI1256" i="4"/>
  <c r="BI1135" i="4"/>
  <c r="BE1448" i="4"/>
  <c r="BF1448" i="4" s="1"/>
  <c r="BG1448" i="4" s="1"/>
  <c r="BJ1448" i="4" s="1"/>
  <c r="BH1448" i="4"/>
  <c r="AO1134" i="4"/>
  <c r="AQ1134" i="4" s="1"/>
  <c r="AR1134" i="4" s="1"/>
  <c r="BI1134" i="4" s="1"/>
  <c r="AR1324" i="4"/>
  <c r="BI1324" i="4" s="1"/>
  <c r="BE1006" i="4"/>
  <c r="BF1006" i="4" s="1"/>
  <c r="BG1006" i="4" s="1"/>
  <c r="BJ1006" i="4" s="1"/>
  <c r="BH1006" i="4"/>
  <c r="BG183" i="3"/>
  <c r="BH183" i="3" s="1"/>
  <c r="BI183" i="3" s="1"/>
  <c r="BL183" i="3" s="1"/>
  <c r="BJ183" i="3"/>
  <c r="BJ175" i="3"/>
  <c r="BG175" i="3"/>
  <c r="BH175" i="3" s="1"/>
  <c r="BI175" i="3" s="1"/>
  <c r="BL175" i="3" s="1"/>
  <c r="BG207" i="3"/>
  <c r="BH207" i="3" s="1"/>
  <c r="BI207" i="3" s="1"/>
  <c r="BL207" i="3" s="1"/>
  <c r="BJ207" i="3"/>
  <c r="BN451" i="2"/>
  <c r="BM451" i="2"/>
  <c r="BM109" i="2"/>
  <c r="BN109" i="2"/>
  <c r="BM629" i="2"/>
  <c r="BN629" i="2"/>
  <c r="BP629" i="2"/>
  <c r="BM106" i="2"/>
  <c r="BP106" i="2"/>
  <c r="BN106" i="2"/>
  <c r="AQ156" i="3"/>
  <c r="AS156" i="3" s="1"/>
  <c r="AT156" i="3" s="1"/>
  <c r="BK156" i="3" s="1"/>
  <c r="BP383" i="2"/>
  <c r="BN270" i="2"/>
  <c r="CJ270" i="2"/>
  <c r="BP395" i="2"/>
  <c r="BN395" i="2"/>
  <c r="BM395" i="2"/>
  <c r="CJ309" i="2"/>
  <c r="CH309" i="2"/>
  <c r="BM508" i="2"/>
  <c r="BP508" i="2"/>
  <c r="BN508" i="2"/>
  <c r="BP397" i="2"/>
  <c r="BN397" i="2"/>
  <c r="BM397" i="2"/>
  <c r="BN243" i="2"/>
  <c r="BP243" i="2"/>
  <c r="BM243" i="2"/>
  <c r="BE832" i="4"/>
  <c r="BF832" i="4" s="1"/>
  <c r="BH832" i="4"/>
  <c r="BH428" i="4"/>
  <c r="BE428" i="4"/>
  <c r="BF428" i="4" s="1"/>
  <c r="BE1045" i="4"/>
  <c r="BF1045" i="4" s="1"/>
  <c r="BH1045" i="4"/>
  <c r="BH299" i="4"/>
  <c r="BE299" i="4"/>
  <c r="BF299" i="4" s="1"/>
  <c r="BH721" i="4"/>
  <c r="BE1289" i="4"/>
  <c r="BF1289" i="4" s="1"/>
  <c r="BH1289" i="4"/>
  <c r="BE1093" i="4"/>
  <c r="BF1093" i="4" s="1"/>
  <c r="BH1093" i="4"/>
  <c r="BE913" i="4"/>
  <c r="BF913" i="4" s="1"/>
  <c r="BH913" i="4"/>
  <c r="BH1025" i="4"/>
  <c r="BE1025" i="4"/>
  <c r="BF1025" i="4" s="1"/>
  <c r="BE259" i="4"/>
  <c r="BF259" i="4" s="1"/>
  <c r="BH259" i="4"/>
  <c r="BM249" i="2"/>
  <c r="BP249" i="2"/>
  <c r="BN249" i="2"/>
  <c r="BE695" i="4"/>
  <c r="BF695" i="4" s="1"/>
  <c r="BH695" i="4"/>
  <c r="BH90" i="4"/>
  <c r="BE90" i="4"/>
  <c r="BF90" i="4" s="1"/>
  <c r="BH723" i="4"/>
  <c r="BE723" i="4"/>
  <c r="BF723" i="4" s="1"/>
  <c r="BE1204" i="4"/>
  <c r="BF1204" i="4" s="1"/>
  <c r="BE565" i="4"/>
  <c r="BF565" i="4" s="1"/>
  <c r="BH565" i="4"/>
  <c r="BE366" i="4"/>
  <c r="BF366" i="4" s="1"/>
  <c r="BH366" i="4"/>
  <c r="BH1265" i="4"/>
  <c r="BE1265" i="4"/>
  <c r="BF1265" i="4" s="1"/>
  <c r="BE431" i="4"/>
  <c r="BF431" i="4" s="1"/>
  <c r="BE1009" i="4"/>
  <c r="BF1009" i="4" s="1"/>
  <c r="BH1009" i="4"/>
  <c r="BE942" i="4"/>
  <c r="BF942" i="4" s="1"/>
  <c r="BH942" i="4"/>
  <c r="BE1042" i="4"/>
  <c r="BF1042" i="4" s="1"/>
  <c r="BH1042" i="4"/>
  <c r="BE989" i="4"/>
  <c r="BF989" i="4" s="1"/>
  <c r="BH989" i="4"/>
  <c r="BE828" i="4"/>
  <c r="BF828" i="4" s="1"/>
  <c r="BH828" i="4"/>
  <c r="BE181" i="4"/>
  <c r="BF181" i="4" s="1"/>
  <c r="BH181" i="4"/>
  <c r="BE81" i="4"/>
  <c r="BF81" i="4" s="1"/>
  <c r="BH81" i="4"/>
  <c r="BE667" i="4"/>
  <c r="BF667" i="4" s="1"/>
  <c r="BH667" i="4"/>
  <c r="BH274" i="4"/>
  <c r="BE274" i="4"/>
  <c r="BF274" i="4" s="1"/>
  <c r="BE1133" i="4"/>
  <c r="BF1133" i="4" s="1"/>
  <c r="BH1133" i="4"/>
  <c r="BG73" i="3"/>
  <c r="BH73" i="3" s="1"/>
  <c r="BJ73" i="3"/>
  <c r="BH1255" i="4"/>
  <c r="BE1255" i="4"/>
  <c r="BF1255" i="4" s="1"/>
  <c r="BH456" i="4"/>
  <c r="BE456" i="4"/>
  <c r="BF456" i="4" s="1"/>
  <c r="BH865" i="4"/>
  <c r="BE865" i="4"/>
  <c r="BF865" i="4" s="1"/>
  <c r="BG865" i="4" s="1"/>
  <c r="BJ865" i="4" s="1"/>
  <c r="BE1425" i="4"/>
  <c r="BF1425" i="4" s="1"/>
  <c r="BG1425" i="4" s="1"/>
  <c r="BJ1425" i="4" s="1"/>
  <c r="BH1425" i="4"/>
  <c r="BM270" i="2"/>
  <c r="BE720" i="4"/>
  <c r="BF720" i="4" s="1"/>
  <c r="BG720" i="4" s="1"/>
  <c r="BJ720" i="4" s="1"/>
  <c r="BH720" i="4"/>
  <c r="BH447" i="4"/>
  <c r="BE447" i="4"/>
  <c r="BF447" i="4" s="1"/>
  <c r="BG447" i="4" s="1"/>
  <c r="BJ447" i="4" s="1"/>
  <c r="BH1001" i="4"/>
  <c r="BE1001" i="4"/>
  <c r="BF1001" i="4" s="1"/>
  <c r="BG1001" i="4" s="1"/>
  <c r="BJ1001" i="4" s="1"/>
  <c r="BE1328" i="4"/>
  <c r="BF1328" i="4" s="1"/>
  <c r="BG1328" i="4" s="1"/>
  <c r="BJ1328" i="4" s="1"/>
  <c r="BH1328" i="4"/>
  <c r="BE1407" i="4"/>
  <c r="BF1407" i="4" s="1"/>
  <c r="BG1407" i="4" s="1"/>
  <c r="BJ1407" i="4" s="1"/>
  <c r="BH1407" i="4"/>
  <c r="BF219" i="4"/>
  <c r="BG219" i="4" s="1"/>
  <c r="BJ219" i="4" s="1"/>
  <c r="BF224" i="4"/>
  <c r="BE1284" i="4"/>
  <c r="BF1284" i="4" s="1"/>
  <c r="BH1284" i="4"/>
  <c r="BG78" i="3"/>
  <c r="BH78" i="3" s="1"/>
  <c r="BI78" i="3" s="1"/>
  <c r="BL78" i="3" s="1"/>
  <c r="BJ78" i="3"/>
  <c r="BG39" i="3"/>
  <c r="BH39" i="3" s="1"/>
  <c r="BI39" i="3" s="1"/>
  <c r="BL39" i="3" s="1"/>
  <c r="BJ39" i="3"/>
  <c r="BP95" i="2"/>
  <c r="BP270" i="2"/>
  <c r="BI929" i="4"/>
  <c r="BP91" i="2"/>
  <c r="BI568" i="4"/>
  <c r="BF1259" i="4"/>
  <c r="BF803" i="4"/>
  <c r="BI1376" i="4"/>
  <c r="BI732" i="4"/>
  <c r="BI1263" i="4"/>
  <c r="BP479" i="1"/>
  <c r="BQ479" i="1" s="1"/>
  <c r="BR479" i="1" s="1"/>
  <c r="BU479" i="1" s="1"/>
  <c r="BS479" i="1"/>
  <c r="BC812" i="1"/>
  <c r="BC365" i="1"/>
  <c r="BM773" i="1"/>
  <c r="BO773" i="1" s="1"/>
  <c r="BS773" i="1" s="1"/>
  <c r="BM625" i="1"/>
  <c r="BO625" i="1" s="1"/>
  <c r="BP625" i="1" s="1"/>
  <c r="BQ625" i="1" s="1"/>
  <c r="BR625" i="1" s="1"/>
  <c r="BU625" i="1" s="1"/>
  <c r="BC587" i="1"/>
  <c r="BC680" i="1"/>
  <c r="BS527" i="1"/>
  <c r="BM655" i="1"/>
  <c r="BO655" i="1" s="1"/>
  <c r="BP655" i="1" s="1"/>
  <c r="BQ655" i="1" s="1"/>
  <c r="BR655" i="1" s="1"/>
  <c r="BU655" i="1" s="1"/>
  <c r="BM544" i="1"/>
  <c r="BO544" i="1" s="1"/>
  <c r="BP544" i="1" s="1"/>
  <c r="BQ544" i="1" s="1"/>
  <c r="BR544" i="1" s="1"/>
  <c r="BU544" i="1" s="1"/>
  <c r="BS207" i="1"/>
  <c r="BC542" i="1"/>
  <c r="BT542" i="1" s="1"/>
  <c r="BM98" i="1"/>
  <c r="BO98" i="1" s="1"/>
  <c r="BC120" i="1"/>
  <c r="BC589" i="1"/>
  <c r="BT589" i="1" s="1"/>
  <c r="BQ270" i="1"/>
  <c r="BQ96" i="1"/>
  <c r="BR96" i="1" s="1"/>
  <c r="BU96" i="1" s="1"/>
  <c r="BM818" i="1"/>
  <c r="BO818" i="1" s="1"/>
  <c r="BP818" i="1" s="1"/>
  <c r="BQ818" i="1" s="1"/>
  <c r="BR818" i="1" s="1"/>
  <c r="BU818" i="1" s="1"/>
  <c r="BC84" i="1"/>
  <c r="BT84" i="1" s="1"/>
  <c r="BP404" i="1"/>
  <c r="BQ404" i="1" s="1"/>
  <c r="BR404" i="1" s="1"/>
  <c r="BU404" i="1" s="1"/>
  <c r="BS404" i="1"/>
  <c r="BC645" i="1"/>
  <c r="BT645" i="1" s="1"/>
  <c r="BQ461" i="1"/>
  <c r="BC290" i="1"/>
  <c r="BT290" i="1" s="1"/>
  <c r="BC445" i="1"/>
  <c r="BC546" i="1"/>
  <c r="AY267" i="1"/>
  <c r="BA267" i="1" s="1"/>
  <c r="BC267" i="1" s="1"/>
  <c r="BT267" i="1" s="1"/>
  <c r="BS687" i="1"/>
  <c r="BM302" i="1"/>
  <c r="BO302" i="1" s="1"/>
  <c r="BQ146" i="1"/>
  <c r="BR146" i="1" s="1"/>
  <c r="BU146" i="1" s="1"/>
  <c r="BQ499" i="1"/>
  <c r="BR499" i="1" s="1"/>
  <c r="BU499" i="1" s="1"/>
  <c r="BC646" i="1"/>
  <c r="BQ344" i="1"/>
  <c r="BS96" i="1"/>
  <c r="BC772" i="1"/>
  <c r="BS201" i="1"/>
  <c r="BC186" i="1"/>
  <c r="BC629" i="1"/>
  <c r="BT629" i="1" s="1"/>
  <c r="BM551" i="1"/>
  <c r="BO551" i="1" s="1"/>
  <c r="BS653" i="1"/>
  <c r="BC286" i="1"/>
  <c r="BT286" i="1" s="1"/>
  <c r="BT109" i="1"/>
  <c r="BP298" i="1"/>
  <c r="BQ298" i="1" s="1"/>
  <c r="BR298" i="1" s="1"/>
  <c r="BU298" i="1" s="1"/>
  <c r="BS298" i="1"/>
  <c r="BP36" i="1"/>
  <c r="BQ36" i="1" s="1"/>
  <c r="BR36" i="1" s="1"/>
  <c r="BU36" i="1" s="1"/>
  <c r="BS36" i="1"/>
  <c r="BC751" i="1"/>
  <c r="BQ259" i="1"/>
  <c r="BM809" i="1"/>
  <c r="BO809" i="1" s="1"/>
  <c r="BP809" i="1" s="1"/>
  <c r="BQ809" i="1" s="1"/>
  <c r="BR809" i="1" s="1"/>
  <c r="BU809" i="1" s="1"/>
  <c r="BS723" i="1"/>
  <c r="BQ4" i="1"/>
  <c r="BR4" i="1" s="1"/>
  <c r="BU4" i="1" s="1"/>
  <c r="BQ201" i="1"/>
  <c r="BR201" i="1" s="1"/>
  <c r="BU201" i="1" s="1"/>
  <c r="BQ837" i="1"/>
  <c r="BR837" i="1" s="1"/>
  <c r="BU837" i="1" s="1"/>
  <c r="BM114" i="1"/>
  <c r="BO114" i="1" s="1"/>
  <c r="BP114" i="1" s="1"/>
  <c r="BQ114" i="1" s="1"/>
  <c r="BR114" i="1" s="1"/>
  <c r="BU114" i="1" s="1"/>
  <c r="BM448" i="1"/>
  <c r="BO448" i="1" s="1"/>
  <c r="BP448" i="1" s="1"/>
  <c r="BQ448" i="1" s="1"/>
  <c r="BR448" i="1" s="1"/>
  <c r="BU448" i="1" s="1"/>
  <c r="BC592" i="1"/>
  <c r="BC399" i="1"/>
  <c r="BT399" i="1" s="1"/>
  <c r="BM121" i="1"/>
  <c r="BO121" i="1" s="1"/>
  <c r="BP121" i="1" s="1"/>
  <c r="BQ121" i="1" s="1"/>
  <c r="BR121" i="1" s="1"/>
  <c r="BU121" i="1" s="1"/>
  <c r="BM765" i="1"/>
  <c r="BO765" i="1" s="1"/>
  <c r="BP765" i="1" s="1"/>
  <c r="BQ765" i="1" s="1"/>
  <c r="BR765" i="1" s="1"/>
  <c r="BU765" i="1" s="1"/>
  <c r="BM810" i="1"/>
  <c r="BO810" i="1" s="1"/>
  <c r="BP810" i="1" s="1"/>
  <c r="BQ810" i="1" s="1"/>
  <c r="BR810" i="1" s="1"/>
  <c r="BU810" i="1" s="1"/>
  <c r="BQ493" i="1"/>
  <c r="BR493" i="1" s="1"/>
  <c r="BU493" i="1" s="1"/>
  <c r="BS745" i="1"/>
  <c r="BS46" i="1"/>
  <c r="BT665" i="1"/>
  <c r="BC640" i="1"/>
  <c r="BC574" i="1"/>
  <c r="BT574" i="1" s="1"/>
  <c r="BP110" i="1"/>
  <c r="BQ110" i="1" s="1"/>
  <c r="BR110" i="1" s="1"/>
  <c r="BU110" i="1" s="1"/>
  <c r="BC58" i="1"/>
  <c r="BQ794" i="1"/>
  <c r="BR794" i="1" s="1"/>
  <c r="BU794" i="1" s="1"/>
  <c r="BC370" i="1"/>
  <c r="BC265" i="1"/>
  <c r="BS376" i="1"/>
  <c r="BQ752" i="1"/>
  <c r="BR752" i="1" s="1"/>
  <c r="BU752" i="1" s="1"/>
  <c r="BC48" i="1"/>
  <c r="BT48" i="1" s="1"/>
  <c r="BC266" i="1"/>
  <c r="BS40" i="1"/>
  <c r="BP40" i="1"/>
  <c r="BQ40" i="1" s="1"/>
  <c r="BR40" i="1" s="1"/>
  <c r="BU40" i="1" s="1"/>
  <c r="BS304" i="1"/>
  <c r="BP304" i="1"/>
  <c r="BQ304" i="1" s="1"/>
  <c r="BR304" i="1" s="1"/>
  <c r="BU304" i="1" s="1"/>
  <c r="BP535" i="1"/>
  <c r="BQ535" i="1" s="1"/>
  <c r="BR535" i="1" s="1"/>
  <c r="BU535" i="1" s="1"/>
  <c r="BS535" i="1"/>
  <c r="BS114" i="1"/>
  <c r="BQ399" i="1"/>
  <c r="BR399" i="1" s="1"/>
  <c r="BU399" i="1" s="1"/>
  <c r="BT15" i="1"/>
  <c r="BQ144" i="1"/>
  <c r="BR144" i="1" s="1"/>
  <c r="BU144" i="1" s="1"/>
  <c r="BP709" i="1"/>
  <c r="BQ709" i="1" s="1"/>
  <c r="BR709" i="1" s="1"/>
  <c r="BU709" i="1" s="1"/>
  <c r="BP530" i="1"/>
  <c r="BQ530" i="1" s="1"/>
  <c r="BR530" i="1" s="1"/>
  <c r="BU530" i="1" s="1"/>
  <c r="BM218" i="1"/>
  <c r="BO218" i="1" s="1"/>
  <c r="BQ387" i="1"/>
  <c r="BR387" i="1" s="1"/>
  <c r="BU387" i="1" s="1"/>
  <c r="BS385" i="1"/>
  <c r="AY740" i="1"/>
  <c r="BA740" i="1" s="1"/>
  <c r="BS329" i="1"/>
  <c r="BS166" i="1"/>
  <c r="BS69" i="1"/>
  <c r="BU609" i="1"/>
  <c r="BQ15" i="1"/>
  <c r="BR15" i="1" s="1"/>
  <c r="BU15" i="1" s="1"/>
  <c r="BM103" i="1"/>
  <c r="BO103" i="1" s="1"/>
  <c r="BP103" i="1" s="1"/>
  <c r="BQ103" i="1" s="1"/>
  <c r="BR103" i="1" s="1"/>
  <c r="BU103" i="1" s="1"/>
  <c r="BC538" i="1"/>
  <c r="BT538" i="1" s="1"/>
  <c r="BQ723" i="1"/>
  <c r="BR723" i="1" s="1"/>
  <c r="BU723" i="1" s="1"/>
  <c r="BT289" i="1"/>
  <c r="BQ495" i="1"/>
  <c r="BR495" i="1" s="1"/>
  <c r="BU495" i="1" s="1"/>
  <c r="BS104" i="1"/>
  <c r="AY83" i="1"/>
  <c r="BA83" i="1" s="1"/>
  <c r="BS222" i="1"/>
  <c r="BQ605" i="1"/>
  <c r="BR605" i="1" s="1"/>
  <c r="BU605" i="1" s="1"/>
  <c r="BC22" i="1"/>
  <c r="BT22" i="1" s="1"/>
  <c r="BT4" i="1"/>
  <c r="BS517" i="1"/>
  <c r="BC125" i="1"/>
  <c r="BT125" i="1" s="1"/>
  <c r="BS313" i="1"/>
  <c r="BS164" i="1"/>
  <c r="BT68" i="1"/>
  <c r="AY805" i="1"/>
  <c r="BA805" i="1" s="1"/>
  <c r="BC805" i="1" s="1"/>
  <c r="BT805" i="1" s="1"/>
  <c r="AY814" i="1"/>
  <c r="BA814" i="1" s="1"/>
  <c r="BC814" i="1" s="1"/>
  <c r="BT814" i="1" s="1"/>
  <c r="AY116" i="1"/>
  <c r="BA116" i="1" s="1"/>
  <c r="BC116" i="1" s="1"/>
  <c r="BT116" i="1" s="1"/>
  <c r="AY539" i="1"/>
  <c r="BA539" i="1" s="1"/>
  <c r="BC539" i="1" s="1"/>
  <c r="BT539" i="1" s="1"/>
  <c r="AY475" i="1"/>
  <c r="BA475" i="1" s="1"/>
  <c r="BP189" i="1"/>
  <c r="BQ189" i="1" s="1"/>
  <c r="BR189" i="1" s="1"/>
  <c r="BU189" i="1" s="1"/>
  <c r="BU306" i="1"/>
  <c r="BC17" i="1"/>
  <c r="BT17" i="1" s="1"/>
  <c r="BS314" i="1"/>
  <c r="BQ361" i="1"/>
  <c r="BR361" i="1" s="1"/>
  <c r="BU361" i="1" s="1"/>
  <c r="BS668" i="1"/>
  <c r="BQ279" i="1"/>
  <c r="BR279" i="1" s="1"/>
  <c r="BU279" i="1" s="1"/>
  <c r="BC472" i="1"/>
  <c r="BC213" i="1"/>
  <c r="BT213" i="1" s="1"/>
  <c r="BC707" i="1"/>
  <c r="BT707" i="1" s="1"/>
  <c r="BT519" i="1"/>
  <c r="AY38" i="1"/>
  <c r="BA38" i="1" s="1"/>
  <c r="BC38" i="1" s="1"/>
  <c r="BT38" i="1" s="1"/>
  <c r="BU556" i="1"/>
  <c r="BS365" i="1"/>
  <c r="BQ249" i="1"/>
  <c r="BR249" i="1" s="1"/>
  <c r="BU249" i="1" s="1"/>
  <c r="BM570" i="1"/>
  <c r="BO570" i="1" s="1"/>
  <c r="BP570" i="1" s="1"/>
  <c r="BQ570" i="1" s="1"/>
  <c r="BR570" i="1" s="1"/>
  <c r="BU570" i="1" s="1"/>
  <c r="BQ418" i="1"/>
  <c r="AY794" i="1"/>
  <c r="BA794" i="1" s="1"/>
  <c r="BC65" i="1"/>
  <c r="BC119" i="1"/>
  <c r="BT119" i="1" s="1"/>
  <c r="BC657" i="1"/>
  <c r="BT657" i="1" s="1"/>
  <c r="BC70" i="1"/>
  <c r="BT70" i="1" s="1"/>
  <c r="BC723" i="1"/>
  <c r="BT723" i="1" s="1"/>
  <c r="BM256" i="1"/>
  <c r="BO256" i="1" s="1"/>
  <c r="BS256" i="1" s="1"/>
  <c r="BC785" i="1"/>
  <c r="BM116" i="1"/>
  <c r="BO116" i="1" s="1"/>
  <c r="BM486" i="1"/>
  <c r="BO486" i="1" s="1"/>
  <c r="BP486" i="1" s="1"/>
  <c r="BQ486" i="1" s="1"/>
  <c r="BC518" i="1"/>
  <c r="BT518" i="1" s="1"/>
  <c r="BC193" i="1"/>
  <c r="BQ556" i="1"/>
  <c r="BQ60" i="1"/>
  <c r="BR60" i="1" s="1"/>
  <c r="BU60" i="1" s="1"/>
  <c r="BQ138" i="1"/>
  <c r="BM431" i="1"/>
  <c r="BO431" i="1" s="1"/>
  <c r="BS277" i="1"/>
  <c r="BQ768" i="1"/>
  <c r="BR768" i="1" s="1"/>
  <c r="BU768" i="1" s="1"/>
  <c r="BT777" i="1"/>
  <c r="BC639" i="1"/>
  <c r="BS206" i="1"/>
  <c r="BS200" i="1"/>
  <c r="AY410" i="1"/>
  <c r="BA410" i="1" s="1"/>
  <c r="BC410" i="1" s="1"/>
  <c r="BT410" i="1" s="1"/>
  <c r="AY233" i="1"/>
  <c r="BA233" i="1" s="1"/>
  <c r="BC233" i="1" s="1"/>
  <c r="BT233" i="1" s="1"/>
  <c r="BQ100" i="1"/>
  <c r="BM45" i="1"/>
  <c r="BO45" i="1" s="1"/>
  <c r="BP45" i="1" s="1"/>
  <c r="BQ45" i="1" s="1"/>
  <c r="BR45" i="1" s="1"/>
  <c r="BU45" i="1" s="1"/>
  <c r="BS827" i="1"/>
  <c r="BS35" i="1"/>
  <c r="BQ546" i="1"/>
  <c r="BP509" i="1"/>
  <c r="BQ509" i="1" s="1"/>
  <c r="BR509" i="1" s="1"/>
  <c r="BU509" i="1" s="1"/>
  <c r="BS144" i="1"/>
  <c r="BQ268" i="1"/>
  <c r="BS177" i="1"/>
  <c r="BS399" i="1"/>
  <c r="BS296" i="1"/>
  <c r="BU546" i="1"/>
  <c r="BC113" i="1"/>
  <c r="AY128" i="1"/>
  <c r="BA128" i="1" s="1"/>
  <c r="AY255" i="1"/>
  <c r="BA255" i="1" s="1"/>
  <c r="BC255" i="1" s="1"/>
  <c r="BT255" i="1" s="1"/>
  <c r="BS374" i="1"/>
  <c r="BU643" i="1"/>
  <c r="BM352" i="1"/>
  <c r="BO352" i="1" s="1"/>
  <c r="BP352" i="1" s="1"/>
  <c r="BQ352" i="1" s="1"/>
  <c r="BR352" i="1" s="1"/>
  <c r="BU352" i="1" s="1"/>
  <c r="BS291" i="1"/>
  <c r="BP291" i="1"/>
  <c r="BQ291" i="1" s="1"/>
  <c r="BR291" i="1" s="1"/>
  <c r="BU291" i="1" s="1"/>
  <c r="BP131" i="1"/>
  <c r="BQ131" i="1" s="1"/>
  <c r="BR131" i="1" s="1"/>
  <c r="BU131" i="1" s="1"/>
  <c r="BC409" i="1"/>
  <c r="BT557" i="1"/>
  <c r="BC525" i="1"/>
  <c r="BT525" i="1" s="1"/>
  <c r="BS760" i="1"/>
  <c r="BQ142" i="1"/>
  <c r="BC397" i="1"/>
  <c r="BT397" i="1" s="1"/>
  <c r="AY93" i="1"/>
  <c r="BA93" i="1" s="1"/>
  <c r="BC93" i="1" s="1"/>
  <c r="BT93" i="1" s="1"/>
  <c r="BS733" i="1"/>
  <c r="BS528" i="1"/>
  <c r="BC793" i="1"/>
  <c r="BT793" i="1" s="1"/>
  <c r="BU138" i="1"/>
  <c r="BS328" i="1"/>
  <c r="BC461" i="1"/>
  <c r="BT461" i="1" s="1"/>
  <c r="BT546" i="1"/>
  <c r="BS56" i="1"/>
  <c r="BS264" i="1"/>
  <c r="BC41" i="1"/>
  <c r="BT41" i="1" s="1"/>
  <c r="BS232" i="1"/>
  <c r="BC601" i="1"/>
  <c r="BT601" i="1" s="1"/>
  <c r="BS43" i="1"/>
  <c r="BC214" i="1"/>
  <c r="BU321" i="1"/>
  <c r="BQ321" i="1"/>
  <c r="BQ209" i="1"/>
  <c r="BR209" i="1" s="1"/>
  <c r="BU209" i="1" s="1"/>
  <c r="BS498" i="1"/>
  <c r="BS482" i="1"/>
  <c r="BS563" i="1"/>
  <c r="BC100" i="1"/>
  <c r="BS518" i="1"/>
  <c r="BQ713" i="1"/>
  <c r="BQ359" i="1"/>
  <c r="BR359" i="1" s="1"/>
  <c r="BU359" i="1" s="1"/>
  <c r="AY302" i="1"/>
  <c r="BA302" i="1" s="1"/>
  <c r="BC302" i="1" s="1"/>
  <c r="BT302" i="1" s="1"/>
  <c r="BS346" i="1"/>
  <c r="BQ337" i="1"/>
  <c r="BR337" i="1" s="1"/>
  <c r="BU337" i="1" s="1"/>
  <c r="BS14" i="1"/>
  <c r="BC355" i="1"/>
  <c r="BT355" i="1" s="1"/>
  <c r="BT138" i="1"/>
  <c r="BT445" i="1"/>
  <c r="BT95" i="1"/>
  <c r="AY451" i="1"/>
  <c r="BA451" i="1" s="1"/>
  <c r="BC451" i="1" s="1"/>
  <c r="BT451" i="1" s="1"/>
  <c r="BS552" i="1"/>
  <c r="BC321" i="1"/>
  <c r="BQ497" i="1"/>
  <c r="BC262" i="1"/>
  <c r="BS737" i="1"/>
  <c r="BP737" i="1"/>
  <c r="BQ737" i="1" s="1"/>
  <c r="BR737" i="1" s="1"/>
  <c r="BU737" i="1" s="1"/>
  <c r="BC80" i="1"/>
  <c r="BT80" i="1" s="1"/>
  <c r="BC142" i="1"/>
  <c r="BC229" i="1"/>
  <c r="BS57" i="1"/>
  <c r="BC14" i="1"/>
  <c r="BT14" i="1" s="1"/>
  <c r="BT122" i="1"/>
  <c r="BC562" i="1"/>
  <c r="BS136" i="1"/>
  <c r="AY312" i="1"/>
  <c r="BA312" i="1" s="1"/>
  <c r="BC312" i="1" s="1"/>
  <c r="BT312" i="1" s="1"/>
  <c r="BS311" i="1"/>
  <c r="BC118" i="1"/>
  <c r="BT118" i="1" s="1"/>
  <c r="BC417" i="1"/>
  <c r="BT417" i="1" s="1"/>
  <c r="BC180" i="1"/>
  <c r="BM817" i="1"/>
  <c r="BO817" i="1" s="1"/>
  <c r="BP817" i="1" s="1"/>
  <c r="BQ817" i="1" s="1"/>
  <c r="BR817" i="1" s="1"/>
  <c r="BU817" i="1" s="1"/>
  <c r="BM175" i="1"/>
  <c r="BO175" i="1" s="1"/>
  <c r="BP175" i="1" s="1"/>
  <c r="BQ175" i="1" s="1"/>
  <c r="BR175" i="1" s="1"/>
  <c r="BU175" i="1" s="1"/>
  <c r="BT770" i="1"/>
  <c r="BM683" i="1"/>
  <c r="BO683" i="1" s="1"/>
  <c r="BP683" i="1" s="1"/>
  <c r="BQ683" i="1" s="1"/>
  <c r="BR683" i="1" s="1"/>
  <c r="BU683" i="1" s="1"/>
  <c r="BM269" i="1"/>
  <c r="BO269" i="1" s="1"/>
  <c r="BP269" i="1" s="1"/>
  <c r="BQ269" i="1" s="1"/>
  <c r="BS198" i="1"/>
  <c r="BP542" i="1"/>
  <c r="BQ542" i="1" s="1"/>
  <c r="BR542" i="1" s="1"/>
  <c r="BU542" i="1" s="1"/>
  <c r="BM350" i="1"/>
  <c r="BO350" i="1" s="1"/>
  <c r="BP350" i="1" s="1"/>
  <c r="BQ350" i="1" s="1"/>
  <c r="BS44" i="1"/>
  <c r="BS569" i="1"/>
  <c r="BQ358" i="1"/>
  <c r="BR358" i="1" s="1"/>
  <c r="BU358" i="1" s="1"/>
  <c r="BS516" i="1"/>
  <c r="BP115" i="1"/>
  <c r="BQ115" i="1" s="1"/>
  <c r="BR115" i="1" s="1"/>
  <c r="BU115" i="1" s="1"/>
  <c r="BM471" i="1"/>
  <c r="BO471" i="1" s="1"/>
  <c r="BP471" i="1" s="1"/>
  <c r="BQ471" i="1" s="1"/>
  <c r="BR471" i="1" s="1"/>
  <c r="BU471" i="1" s="1"/>
  <c r="BM465" i="1"/>
  <c r="BO465" i="1" s="1"/>
  <c r="BP465" i="1" s="1"/>
  <c r="BQ465" i="1" s="1"/>
  <c r="BR465" i="1" s="1"/>
  <c r="BU465" i="1" s="1"/>
  <c r="BQ188" i="1"/>
  <c r="BR188" i="1" s="1"/>
  <c r="BU188" i="1" s="1"/>
  <c r="BM380" i="1"/>
  <c r="BO380" i="1" s="1"/>
  <c r="BP380" i="1" s="1"/>
  <c r="BQ380" i="1" s="1"/>
  <c r="BR380" i="1" s="1"/>
  <c r="BU380" i="1" s="1"/>
  <c r="BM94" i="1"/>
  <c r="BO94" i="1" s="1"/>
  <c r="BP94" i="1" s="1"/>
  <c r="BQ94" i="1" s="1"/>
  <c r="BR94" i="1" s="1"/>
  <c r="BU94" i="1" s="1"/>
  <c r="BT166" i="1"/>
  <c r="BS74" i="1"/>
  <c r="BC743" i="1"/>
  <c r="BT743" i="1" s="1"/>
  <c r="BS387" i="1"/>
  <c r="AY32" i="1"/>
  <c r="BA32" i="1" s="1"/>
  <c r="BS572" i="1"/>
  <c r="BP234" i="1"/>
  <c r="BQ234" i="1" s="1"/>
  <c r="BR234" i="1" s="1"/>
  <c r="BU234" i="1" s="1"/>
  <c r="BS612" i="1"/>
  <c r="BS782" i="1"/>
  <c r="AY447" i="1"/>
  <c r="BA447" i="1" s="1"/>
  <c r="BC447" i="1" s="1"/>
  <c r="BT447" i="1" s="1"/>
  <c r="AY87" i="1"/>
  <c r="BA87" i="1" s="1"/>
  <c r="BC87" i="1" s="1"/>
  <c r="BT87" i="1" s="1"/>
  <c r="AY487" i="1"/>
  <c r="BA487" i="1" s="1"/>
  <c r="AY704" i="1"/>
  <c r="BA704" i="1" s="1"/>
  <c r="BC704" i="1" s="1"/>
  <c r="BT704" i="1" s="1"/>
  <c r="BM635" i="1"/>
  <c r="BO635" i="1" s="1"/>
  <c r="BP635" i="1" s="1"/>
  <c r="BQ635" i="1" s="1"/>
  <c r="BS303" i="1"/>
  <c r="BT694" i="1"/>
  <c r="BC346" i="1"/>
  <c r="BM219" i="1"/>
  <c r="BO219" i="1" s="1"/>
  <c r="BP219" i="1" s="1"/>
  <c r="BQ219" i="1" s="1"/>
  <c r="BR219" i="1" s="1"/>
  <c r="BU219" i="1" s="1"/>
  <c r="BT358" i="1"/>
  <c r="BM696" i="1"/>
  <c r="BO696" i="1" s="1"/>
  <c r="BS696" i="1" s="1"/>
  <c r="AY277" i="1"/>
  <c r="BA277" i="1" s="1"/>
  <c r="BC277" i="1" s="1"/>
  <c r="BT277" i="1" s="1"/>
  <c r="AY496" i="1"/>
  <c r="BA496" i="1" s="1"/>
  <c r="BC496" i="1" s="1"/>
  <c r="BT496" i="1" s="1"/>
  <c r="AY215" i="1"/>
  <c r="BA215" i="1" s="1"/>
  <c r="BC215" i="1" s="1"/>
  <c r="BT215" i="1" s="1"/>
  <c r="AY697" i="1"/>
  <c r="BA697" i="1" s="1"/>
  <c r="AY406" i="1"/>
  <c r="BA406" i="1" s="1"/>
  <c r="AY251" i="1"/>
  <c r="BA251" i="1" s="1"/>
  <c r="AY514" i="1"/>
  <c r="BA514" i="1" s="1"/>
  <c r="BC514" i="1" s="1"/>
  <c r="BT514" i="1" s="1"/>
  <c r="BM345" i="1"/>
  <c r="BO345" i="1" s="1"/>
  <c r="BP345" i="1" s="1"/>
  <c r="BQ345" i="1" s="1"/>
  <c r="BM409" i="1"/>
  <c r="BO409" i="1" s="1"/>
  <c r="BP409" i="1" s="1"/>
  <c r="BM435" i="1"/>
  <c r="BO435" i="1" s="1"/>
  <c r="BP435" i="1" s="1"/>
  <c r="BQ435" i="1" s="1"/>
  <c r="BQ756" i="1"/>
  <c r="BR756" i="1" s="1"/>
  <c r="BU756" i="1" s="1"/>
  <c r="BS79" i="1"/>
  <c r="BQ70" i="1"/>
  <c r="BR70" i="1" s="1"/>
  <c r="BU70" i="1" s="1"/>
  <c r="BT460" i="1"/>
  <c r="BQ722" i="1"/>
  <c r="BR722" i="1" s="1"/>
  <c r="BU722" i="1" s="1"/>
  <c r="BQ646" i="1"/>
  <c r="BR646" i="1" s="1"/>
  <c r="BU646" i="1" s="1"/>
  <c r="BP610" i="1"/>
  <c r="BQ610" i="1" s="1"/>
  <c r="BR610" i="1" s="1"/>
  <c r="BU610" i="1" s="1"/>
  <c r="BP126" i="1"/>
  <c r="BQ126" i="1" s="1"/>
  <c r="BR126" i="1" s="1"/>
  <c r="BU126" i="1" s="1"/>
  <c r="BS253" i="1"/>
  <c r="BP82" i="1"/>
  <c r="BQ82" i="1" s="1"/>
  <c r="BR82" i="1" s="1"/>
  <c r="BU82" i="1" s="1"/>
  <c r="BS82" i="1"/>
  <c r="BC90" i="1"/>
  <c r="BT438" i="1"/>
  <c r="BM613" i="1"/>
  <c r="BO613" i="1" s="1"/>
  <c r="BP613" i="1" s="1"/>
  <c r="BQ613" i="1" s="1"/>
  <c r="BR613" i="1" s="1"/>
  <c r="BU613" i="1" s="1"/>
  <c r="AY436" i="1"/>
  <c r="BA436" i="1" s="1"/>
  <c r="BC436" i="1" s="1"/>
  <c r="BT436" i="1" s="1"/>
  <c r="AY189" i="1"/>
  <c r="BA189" i="1" s="1"/>
  <c r="AY190" i="1"/>
  <c r="BA190" i="1" s="1"/>
  <c r="BT643" i="1"/>
  <c r="AY64" i="1"/>
  <c r="BA64" i="1" s="1"/>
  <c r="BC64" i="1" s="1"/>
  <c r="BT64" i="1" s="1"/>
  <c r="AY783" i="1"/>
  <c r="BA783" i="1" s="1"/>
  <c r="BC783" i="1" s="1"/>
  <c r="BT783" i="1" s="1"/>
  <c r="AY208" i="1"/>
  <c r="BA208" i="1" s="1"/>
  <c r="AY25" i="1"/>
  <c r="BA25" i="1" s="1"/>
  <c r="BC25" i="1" s="1"/>
  <c r="BT25" i="1" s="1"/>
  <c r="BS398" i="1"/>
  <c r="BQ445" i="1"/>
  <c r="BR445" i="1" s="1"/>
  <c r="BU445" i="1" s="1"/>
  <c r="BC831" i="1"/>
  <c r="BT831" i="1" s="1"/>
  <c r="BC559" i="1"/>
  <c r="BT559" i="1" s="1"/>
  <c r="AY636" i="1"/>
  <c r="BA636" i="1" s="1"/>
  <c r="BC636" i="1" s="1"/>
  <c r="BT636" i="1" s="1"/>
  <c r="BC222" i="1"/>
  <c r="BT222" i="1" s="1"/>
  <c r="BM325" i="1"/>
  <c r="BO325" i="1" s="1"/>
  <c r="BP325" i="1" s="1"/>
  <c r="BQ325" i="1" s="1"/>
  <c r="BM804" i="1"/>
  <c r="BO804" i="1" s="1"/>
  <c r="BP804" i="1" s="1"/>
  <c r="BQ804" i="1" s="1"/>
  <c r="BR804" i="1" s="1"/>
  <c r="BU804" i="1" s="1"/>
  <c r="BC705" i="1"/>
  <c r="BM148" i="1"/>
  <c r="BO148" i="1" s="1"/>
  <c r="BP148" i="1" s="1"/>
  <c r="BQ148" i="1" s="1"/>
  <c r="BR148" i="1" s="1"/>
  <c r="BU148" i="1" s="1"/>
  <c r="BM340" i="1"/>
  <c r="BO340" i="1" s="1"/>
  <c r="BP340" i="1" s="1"/>
  <c r="BQ340" i="1" s="1"/>
  <c r="BR340" i="1" s="1"/>
  <c r="BU340" i="1" s="1"/>
  <c r="BP123" i="1"/>
  <c r="BQ123" i="1" s="1"/>
  <c r="BR123" i="1" s="1"/>
  <c r="BU123" i="1" s="1"/>
  <c r="BS75" i="1"/>
  <c r="BT142" i="1"/>
  <c r="BM511" i="1"/>
  <c r="BO511" i="1" s="1"/>
  <c r="BP511" i="1" s="1"/>
  <c r="BQ511" i="1" s="1"/>
  <c r="BR511" i="1" s="1"/>
  <c r="BU511" i="1" s="1"/>
  <c r="BS651" i="1"/>
  <c r="BS606" i="1"/>
  <c r="AY26" i="1"/>
  <c r="BA26" i="1" s="1"/>
  <c r="BC26" i="1" s="1"/>
  <c r="BT26" i="1" s="1"/>
  <c r="BQ10" i="1"/>
  <c r="BR10" i="1" s="1"/>
  <c r="BU10" i="1" s="1"/>
  <c r="BQ597" i="1"/>
  <c r="BR597" i="1" s="1"/>
  <c r="BU597" i="1" s="1"/>
  <c r="BM421" i="1"/>
  <c r="BO421" i="1" s="1"/>
  <c r="BP421" i="1" s="1"/>
  <c r="BQ421" i="1" s="1"/>
  <c r="BR421" i="1" s="1"/>
  <c r="BU421" i="1" s="1"/>
  <c r="BM99" i="1"/>
  <c r="BO99" i="1" s="1"/>
  <c r="AY187" i="1"/>
  <c r="BA187" i="1" s="1"/>
  <c r="AY133" i="1"/>
  <c r="BA133" i="1" s="1"/>
  <c r="BC133" i="1" s="1"/>
  <c r="BT133" i="1" s="1"/>
  <c r="AY530" i="1"/>
  <c r="BA530" i="1" s="1"/>
  <c r="BC530" i="1" s="1"/>
  <c r="BT530" i="1" s="1"/>
  <c r="AY503" i="1"/>
  <c r="BA503" i="1" s="1"/>
  <c r="BC503" i="1" s="1"/>
  <c r="BT503" i="1" s="1"/>
  <c r="BP12" i="1"/>
  <c r="BQ12" i="1" s="1"/>
  <c r="BR12" i="1" s="1"/>
  <c r="BU12" i="1" s="1"/>
  <c r="AY256" i="1"/>
  <c r="BA256" i="1" s="1"/>
  <c r="BC256" i="1" s="1"/>
  <c r="BT256" i="1" s="1"/>
  <c r="BS826" i="1"/>
  <c r="BC724" i="1"/>
  <c r="BT724" i="1" s="1"/>
  <c r="BM170" i="1"/>
  <c r="BO170" i="1" s="1"/>
  <c r="BP170" i="1" s="1"/>
  <c r="BQ170" i="1" s="1"/>
  <c r="BQ180" i="1"/>
  <c r="BR180" i="1" s="1"/>
  <c r="BU180" i="1" s="1"/>
  <c r="BQ119" i="1"/>
  <c r="BR119" i="1" s="1"/>
  <c r="BU119" i="1" s="1"/>
  <c r="BM285" i="1"/>
  <c r="BO285" i="1" s="1"/>
  <c r="BP285" i="1" s="1"/>
  <c r="BQ285" i="1" s="1"/>
  <c r="BR285" i="1" s="1"/>
  <c r="BU285" i="1" s="1"/>
  <c r="BM766" i="1"/>
  <c r="BO766" i="1" s="1"/>
  <c r="BP766" i="1" s="1"/>
  <c r="BQ766" i="1" s="1"/>
  <c r="BR766" i="1" s="1"/>
  <c r="BU766" i="1" s="1"/>
  <c r="BM13" i="1"/>
  <c r="BO13" i="1" s="1"/>
  <c r="BS13" i="1" s="1"/>
  <c r="BM718" i="1"/>
  <c r="BO718" i="1" s="1"/>
  <c r="BP718" i="1" s="1"/>
  <c r="BQ718" i="1" s="1"/>
  <c r="BR718" i="1" s="1"/>
  <c r="BU718" i="1" s="1"/>
  <c r="BM143" i="1"/>
  <c r="BO143" i="1" s="1"/>
  <c r="BP143" i="1" s="1"/>
  <c r="BQ143" i="1" s="1"/>
  <c r="BR143" i="1" s="1"/>
  <c r="BU143" i="1" s="1"/>
  <c r="BM224" i="1"/>
  <c r="BO224" i="1" s="1"/>
  <c r="BM689" i="1"/>
  <c r="BO689" i="1" s="1"/>
  <c r="BP689" i="1" s="1"/>
  <c r="BQ689" i="1" s="1"/>
  <c r="BR689" i="1" s="1"/>
  <c r="BU689" i="1" s="1"/>
  <c r="BM165" i="1"/>
  <c r="BO165" i="1" s="1"/>
  <c r="BP165" i="1" s="1"/>
  <c r="BQ165" i="1" s="1"/>
  <c r="BR165" i="1" s="1"/>
  <c r="BU165" i="1" s="1"/>
  <c r="BM354" i="1"/>
  <c r="BO354" i="1" s="1"/>
  <c r="BP354" i="1" s="1"/>
  <c r="BQ354" i="1" s="1"/>
  <c r="BR354" i="1" s="1"/>
  <c r="BU354" i="1" s="1"/>
  <c r="BM225" i="1"/>
  <c r="BO225" i="1" s="1"/>
  <c r="BM669" i="1"/>
  <c r="BO669" i="1" s="1"/>
  <c r="BP669" i="1" s="1"/>
  <c r="BQ669" i="1" s="1"/>
  <c r="BR669" i="1" s="1"/>
  <c r="BU669" i="1" s="1"/>
  <c r="BM192" i="1"/>
  <c r="BO192" i="1" s="1"/>
  <c r="BP192" i="1" s="1"/>
  <c r="BQ192" i="1" s="1"/>
  <c r="BR192" i="1" s="1"/>
  <c r="BU192" i="1" s="1"/>
  <c r="BQ754" i="1"/>
  <c r="BR754" i="1" s="1"/>
  <c r="BU754" i="1" s="1"/>
  <c r="BS797" i="1"/>
  <c r="AY526" i="1"/>
  <c r="BA526" i="1" s="1"/>
  <c r="BC526" i="1" s="1"/>
  <c r="BT526" i="1" s="1"/>
  <c r="AY762" i="1"/>
  <c r="BA762" i="1" s="1"/>
  <c r="BC762" i="1" s="1"/>
  <c r="BT762" i="1" s="1"/>
  <c r="BS9" i="1"/>
  <c r="AY689" i="1"/>
  <c r="BA689" i="1" s="1"/>
  <c r="BC689" i="1" s="1"/>
  <c r="BT689" i="1" s="1"/>
  <c r="AY237" i="1"/>
  <c r="BA237" i="1" s="1"/>
  <c r="BC237" i="1" s="1"/>
  <c r="BT237" i="1" s="1"/>
  <c r="AY200" i="1"/>
  <c r="BA200" i="1" s="1"/>
  <c r="AY391" i="1"/>
  <c r="BA391" i="1" s="1"/>
  <c r="BC391" i="1" s="1"/>
  <c r="BT391" i="1" s="1"/>
  <c r="BC748" i="1"/>
  <c r="BT748" i="1" s="1"/>
  <c r="BC677" i="1"/>
  <c r="BT677" i="1" s="1"/>
  <c r="BC540" i="1"/>
  <c r="BT540" i="1" s="1"/>
  <c r="BC591" i="1"/>
  <c r="BT591" i="1" s="1"/>
  <c r="AY359" i="1"/>
  <c r="BA359" i="1" s="1"/>
  <c r="BC359" i="1" s="1"/>
  <c r="BT359" i="1" s="1"/>
  <c r="BC475" i="1"/>
  <c r="BT475" i="1" s="1"/>
  <c r="BM267" i="1"/>
  <c r="BO267" i="1" s="1"/>
  <c r="BP267" i="1" s="1"/>
  <c r="BQ267" i="1" s="1"/>
  <c r="BM533" i="1"/>
  <c r="BO533" i="1" s="1"/>
  <c r="BP533" i="1" s="1"/>
  <c r="BQ533" i="1" s="1"/>
  <c r="BQ695" i="1"/>
  <c r="BR695" i="1" s="1"/>
  <c r="BU695" i="1" s="1"/>
  <c r="BM614" i="1"/>
  <c r="BO614" i="1" s="1"/>
  <c r="BP614" i="1" s="1"/>
  <c r="BQ614" i="1" s="1"/>
  <c r="BR614" i="1" s="1"/>
  <c r="BU614" i="1" s="1"/>
  <c r="BM787" i="1"/>
  <c r="BO787" i="1" s="1"/>
  <c r="BP787" i="1" s="1"/>
  <c r="BQ787" i="1" s="1"/>
  <c r="BR787" i="1" s="1"/>
  <c r="BU787" i="1" s="1"/>
  <c r="BM230" i="1"/>
  <c r="BO230" i="1" s="1"/>
  <c r="BP230" i="1" s="1"/>
  <c r="BQ230" i="1" s="1"/>
  <c r="BR230" i="1" s="1"/>
  <c r="BU230" i="1" s="1"/>
  <c r="BM478" i="1"/>
  <c r="BO478" i="1" s="1"/>
  <c r="BP478" i="1" s="1"/>
  <c r="BQ478" i="1" s="1"/>
  <c r="BR478" i="1" s="1"/>
  <c r="BU478" i="1" s="1"/>
  <c r="BM674" i="1"/>
  <c r="BO674" i="1" s="1"/>
  <c r="BP674" i="1" s="1"/>
  <c r="BQ674" i="1" s="1"/>
  <c r="BR674" i="1" s="1"/>
  <c r="BU674" i="1" s="1"/>
  <c r="BQ346" i="1"/>
  <c r="AY209" i="1"/>
  <c r="BA209" i="1" s="1"/>
  <c r="BC209" i="1" s="1"/>
  <c r="BT209" i="1" s="1"/>
  <c r="AY177" i="1"/>
  <c r="BA177" i="1" s="1"/>
  <c r="BC177" i="1" s="1"/>
  <c r="BT177" i="1" s="1"/>
  <c r="AY753" i="1"/>
  <c r="BA753" i="1" s="1"/>
  <c r="BC753" i="1" s="1"/>
  <c r="BT753" i="1" s="1"/>
  <c r="BM260" i="1"/>
  <c r="BO260" i="1" s="1"/>
  <c r="BP260" i="1" s="1"/>
  <c r="BQ260" i="1" s="1"/>
  <c r="BT179" i="1"/>
  <c r="BM576" i="1"/>
  <c r="BO576" i="1" s="1"/>
  <c r="BP576" i="1" s="1"/>
  <c r="BQ576" i="1" s="1"/>
  <c r="BR576" i="1" s="1"/>
  <c r="BU576" i="1" s="1"/>
  <c r="BM698" i="1"/>
  <c r="BO698" i="1" s="1"/>
  <c r="BP698" i="1" s="1"/>
  <c r="BQ698" i="1" s="1"/>
  <c r="BR698" i="1" s="1"/>
  <c r="BU698" i="1" s="1"/>
  <c r="BT249" i="1"/>
  <c r="BP302" i="1"/>
  <c r="BQ302" i="1" s="1"/>
  <c r="BR302" i="1" s="1"/>
  <c r="BU302" i="1" s="1"/>
  <c r="BS302" i="1"/>
  <c r="BM154" i="1"/>
  <c r="BO154" i="1" s="1"/>
  <c r="BP154" i="1" s="1"/>
  <c r="BQ154" i="1" s="1"/>
  <c r="BP135" i="1"/>
  <c r="BQ135" i="1" s="1"/>
  <c r="BR135" i="1" s="1"/>
  <c r="BU135" i="1" s="1"/>
  <c r="BS135" i="1"/>
  <c r="BP798" i="1"/>
  <c r="BQ798" i="1" s="1"/>
  <c r="BR798" i="1" s="1"/>
  <c r="BU798" i="1" s="1"/>
  <c r="BS798" i="1"/>
  <c r="BM638" i="1"/>
  <c r="BO638" i="1" s="1"/>
  <c r="BP638" i="1" s="1"/>
  <c r="BQ638" i="1" s="1"/>
  <c r="BR638" i="1" s="1"/>
  <c r="BU638" i="1" s="1"/>
  <c r="BM433" i="1"/>
  <c r="BO433" i="1" s="1"/>
  <c r="BP433" i="1" s="1"/>
  <c r="BQ433" i="1" s="1"/>
  <c r="BR433" i="1" s="1"/>
  <c r="BU433" i="1" s="1"/>
  <c r="BQ150" i="1"/>
  <c r="BR150" i="1" s="1"/>
  <c r="BU150" i="1" s="1"/>
  <c r="BT44" i="1"/>
  <c r="AY653" i="1"/>
  <c r="BA653" i="1" s="1"/>
  <c r="BC653" i="1" s="1"/>
  <c r="BT653" i="1" s="1"/>
  <c r="AY733" i="1"/>
  <c r="BA733" i="1" s="1"/>
  <c r="BC733" i="1" s="1"/>
  <c r="BT733" i="1" s="1"/>
  <c r="AY360" i="1"/>
  <c r="BA360" i="1" s="1"/>
  <c r="BC360" i="1" s="1"/>
  <c r="BT360" i="1" s="1"/>
  <c r="AY285" i="1"/>
  <c r="BA285" i="1" s="1"/>
  <c r="BC285" i="1" s="1"/>
  <c r="BT285" i="1" s="1"/>
  <c r="AY799" i="1"/>
  <c r="BA799" i="1" s="1"/>
  <c r="BC799" i="1" s="1"/>
  <c r="BT799" i="1" s="1"/>
  <c r="AY149" i="1"/>
  <c r="BA149" i="1" s="1"/>
  <c r="BC149" i="1" s="1"/>
  <c r="BT149" i="1" s="1"/>
  <c r="AY424" i="1"/>
  <c r="BA424" i="1" s="1"/>
  <c r="BC424" i="1" s="1"/>
  <c r="BT424" i="1" s="1"/>
  <c r="AY584" i="1"/>
  <c r="BA584" i="1" s="1"/>
  <c r="BC584" i="1" s="1"/>
  <c r="BT584" i="1" s="1"/>
  <c r="AY148" i="1"/>
  <c r="BA148" i="1" s="1"/>
  <c r="BC148" i="1" s="1"/>
  <c r="BT148" i="1" s="1"/>
  <c r="AY506" i="1"/>
  <c r="BA506" i="1" s="1"/>
  <c r="BC506" i="1" s="1"/>
  <c r="BT506" i="1" s="1"/>
  <c r="AY337" i="1"/>
  <c r="BA337" i="1" s="1"/>
  <c r="BC337" i="1" s="1"/>
  <c r="BT337" i="1" s="1"/>
  <c r="AY135" i="1"/>
  <c r="BA135" i="1" s="1"/>
  <c r="BC135" i="1" s="1"/>
  <c r="BT135" i="1" s="1"/>
  <c r="AY217" i="1"/>
  <c r="BA217" i="1" s="1"/>
  <c r="BC217" i="1" s="1"/>
  <c r="BT217" i="1" s="1"/>
  <c r="AY700" i="1"/>
  <c r="BA700" i="1" s="1"/>
  <c r="BC700" i="1" s="1"/>
  <c r="BT700" i="1" s="1"/>
  <c r="AY310" i="1"/>
  <c r="BA310" i="1" s="1"/>
  <c r="BC310" i="1" s="1"/>
  <c r="AY73" i="1"/>
  <c r="BA73" i="1" s="1"/>
  <c r="BC73" i="1" s="1"/>
  <c r="BT73" i="1" s="1"/>
  <c r="AY522" i="1"/>
  <c r="BA522" i="1" s="1"/>
  <c r="BC522" i="1" s="1"/>
  <c r="BT522" i="1" s="1"/>
  <c r="AY483" i="1"/>
  <c r="BA483" i="1" s="1"/>
  <c r="BC483" i="1" s="1"/>
  <c r="BT483" i="1" s="1"/>
  <c r="AY299" i="1"/>
  <c r="BA299" i="1" s="1"/>
  <c r="BC299" i="1" s="1"/>
  <c r="BT299" i="1" s="1"/>
  <c r="AY364" i="1"/>
  <c r="BA364" i="1" s="1"/>
  <c r="BC364" i="1" s="1"/>
  <c r="BT364" i="1" s="1"/>
  <c r="AY545" i="1"/>
  <c r="BA545" i="1" s="1"/>
  <c r="BC545" i="1" s="1"/>
  <c r="BT545" i="1" s="1"/>
  <c r="AY495" i="1"/>
  <c r="BA495" i="1" s="1"/>
  <c r="BC495" i="1" s="1"/>
  <c r="BT495" i="1" s="1"/>
  <c r="BM515" i="1"/>
  <c r="BO515" i="1" s="1"/>
  <c r="BP515" i="1" s="1"/>
  <c r="BQ515" i="1" s="1"/>
  <c r="BM467" i="1"/>
  <c r="BO467" i="1" s="1"/>
  <c r="BP467" i="1" s="1"/>
  <c r="BQ467" i="1" s="1"/>
  <c r="BR467" i="1" s="1"/>
  <c r="BU467" i="1" s="1"/>
  <c r="BS666" i="1"/>
  <c r="BP250" i="1"/>
  <c r="BQ250" i="1" s="1"/>
  <c r="BR250" i="1" s="1"/>
  <c r="BU250" i="1" s="1"/>
  <c r="BS250" i="1"/>
  <c r="AY157" i="1"/>
  <c r="BA157" i="1" s="1"/>
  <c r="BC157" i="1" s="1"/>
  <c r="BT157" i="1" s="1"/>
  <c r="BQ236" i="1"/>
  <c r="BR236" i="1" s="1"/>
  <c r="BU236" i="1" s="1"/>
  <c r="AY126" i="1"/>
  <c r="BA126" i="1" s="1"/>
  <c r="BC126" i="1" s="1"/>
  <c r="BT126" i="1" s="1"/>
  <c r="BC789" i="1"/>
  <c r="BT789" i="1" s="1"/>
  <c r="BC401" i="1"/>
  <c r="AY304" i="1"/>
  <c r="BA304" i="1" s="1"/>
  <c r="BC304" i="1" s="1"/>
  <c r="BT304" i="1" s="1"/>
  <c r="BM64" i="1"/>
  <c r="BO64" i="1" s="1"/>
  <c r="BP64" i="1" s="1"/>
  <c r="BQ64" i="1" s="1"/>
  <c r="BR64" i="1" s="1"/>
  <c r="BU64" i="1" s="1"/>
  <c r="BM795" i="1"/>
  <c r="BO795" i="1" s="1"/>
  <c r="BP795" i="1" s="1"/>
  <c r="BQ795" i="1" s="1"/>
  <c r="BR795" i="1" s="1"/>
  <c r="BU795" i="1" s="1"/>
  <c r="BM786" i="1"/>
  <c r="BO786" i="1" s="1"/>
  <c r="BP786" i="1" s="1"/>
  <c r="BQ786" i="1" s="1"/>
  <c r="BR786" i="1" s="1"/>
  <c r="BU786" i="1" s="1"/>
  <c r="BM686" i="1"/>
  <c r="BO686" i="1" s="1"/>
  <c r="BP686" i="1" s="1"/>
  <c r="BQ686" i="1" s="1"/>
  <c r="BR686" i="1" s="1"/>
  <c r="BU686" i="1" s="1"/>
  <c r="BM781" i="1"/>
  <c r="BO781" i="1" s="1"/>
  <c r="BS781" i="1" s="1"/>
  <c r="BM800" i="1"/>
  <c r="BO800" i="1" s="1"/>
  <c r="BP800" i="1" s="1"/>
  <c r="BQ800" i="1" s="1"/>
  <c r="BR800" i="1" s="1"/>
  <c r="BU800" i="1" s="1"/>
  <c r="BP147" i="1"/>
  <c r="BQ147" i="1" s="1"/>
  <c r="BR147" i="1" s="1"/>
  <c r="BU147" i="1" s="1"/>
  <c r="BS147" i="1"/>
  <c r="BS133" i="1"/>
  <c r="BP133" i="1"/>
  <c r="BQ133" i="1" s="1"/>
  <c r="BR133" i="1" s="1"/>
  <c r="BU133" i="1" s="1"/>
  <c r="AY764" i="1"/>
  <c r="BA764" i="1" s="1"/>
  <c r="BC764" i="1" s="1"/>
  <c r="BT764" i="1" s="1"/>
  <c r="BT463" i="1"/>
  <c r="BQ518" i="1"/>
  <c r="BR518" i="1" s="1"/>
  <c r="BU518" i="1" s="1"/>
  <c r="BP650" i="1"/>
  <c r="BQ650" i="1" s="1"/>
  <c r="BR650" i="1" s="1"/>
  <c r="BU650" i="1" s="1"/>
  <c r="BS650" i="1"/>
  <c r="BS403" i="1"/>
  <c r="BC128" i="1"/>
  <c r="BT128" i="1" s="1"/>
  <c r="AY747" i="1"/>
  <c r="BA747" i="1" s="1"/>
  <c r="BM106" i="1"/>
  <c r="BO106" i="1" s="1"/>
  <c r="BP106" i="1" s="1"/>
  <c r="BM712" i="1"/>
  <c r="BO712" i="1" s="1"/>
  <c r="BP712" i="1" s="1"/>
  <c r="BQ712" i="1" s="1"/>
  <c r="BQ657" i="1"/>
  <c r="BR657" i="1" s="1"/>
  <c r="BU657" i="1" s="1"/>
  <c r="BM205" i="1"/>
  <c r="BO205" i="1" s="1"/>
  <c r="BP205" i="1" s="1"/>
  <c r="BQ205" i="1" s="1"/>
  <c r="BR205" i="1" s="1"/>
  <c r="BU205" i="1" s="1"/>
  <c r="BM363" i="1"/>
  <c r="BO363" i="1" s="1"/>
  <c r="BP363" i="1" s="1"/>
  <c r="BQ363" i="1" s="1"/>
  <c r="BR363" i="1" s="1"/>
  <c r="BU363" i="1" s="1"/>
  <c r="BM566" i="1"/>
  <c r="BO566" i="1" s="1"/>
  <c r="BP566" i="1" s="1"/>
  <c r="BQ566" i="1" s="1"/>
  <c r="BR566" i="1" s="1"/>
  <c r="BU566" i="1" s="1"/>
  <c r="BM367" i="1"/>
  <c r="BO367" i="1" s="1"/>
  <c r="BP367" i="1" s="1"/>
  <c r="BQ367" i="1" s="1"/>
  <c r="BR367" i="1" s="1"/>
  <c r="BU367" i="1" s="1"/>
  <c r="BM186" i="1"/>
  <c r="BO186" i="1" s="1"/>
  <c r="BP186" i="1" s="1"/>
  <c r="BQ186" i="1" s="1"/>
  <c r="BM753" i="1"/>
  <c r="BO753" i="1" s="1"/>
  <c r="BP753" i="1" s="1"/>
  <c r="BQ753" i="1" s="1"/>
  <c r="BP549" i="1"/>
  <c r="BQ549" i="1" s="1"/>
  <c r="BR549" i="1" s="1"/>
  <c r="BU549" i="1" s="1"/>
  <c r="BS549" i="1"/>
  <c r="BP589" i="1"/>
  <c r="BQ589" i="1" s="1"/>
  <c r="BR589" i="1" s="1"/>
  <c r="BU589" i="1" s="1"/>
  <c r="BS589" i="1"/>
  <c r="BS496" i="1"/>
  <c r="BP496" i="1"/>
  <c r="BQ496" i="1" s="1"/>
  <c r="BR496" i="1" s="1"/>
  <c r="BU496" i="1" s="1"/>
  <c r="BM559" i="1"/>
  <c r="BO559" i="1" s="1"/>
  <c r="BP559" i="1" s="1"/>
  <c r="BQ559" i="1" s="1"/>
  <c r="BR559" i="1" s="1"/>
  <c r="BU559" i="1" s="1"/>
  <c r="BM386" i="1"/>
  <c r="BO386" i="1" s="1"/>
  <c r="BP386" i="1" s="1"/>
  <c r="BQ386" i="1" s="1"/>
  <c r="BR386" i="1" s="1"/>
  <c r="BU386" i="1" s="1"/>
  <c r="BM383" i="1"/>
  <c r="BO383" i="1" s="1"/>
  <c r="BP383" i="1" s="1"/>
  <c r="BQ383" i="1" s="1"/>
  <c r="BR383" i="1" s="1"/>
  <c r="BU383" i="1" s="1"/>
  <c r="BM507" i="1"/>
  <c r="BO507" i="1" s="1"/>
  <c r="BS507" i="1" s="1"/>
  <c r="BM792" i="1"/>
  <c r="BO792" i="1" s="1"/>
  <c r="BP792" i="1" s="1"/>
  <c r="BQ792" i="1" s="1"/>
  <c r="BR792" i="1" s="1"/>
  <c r="BU792" i="1" s="1"/>
  <c r="BM134" i="1"/>
  <c r="BO134" i="1" s="1"/>
  <c r="BP134" i="1" s="1"/>
  <c r="BQ134" i="1" s="1"/>
  <c r="BR134" i="1" s="1"/>
  <c r="BU134" i="1" s="1"/>
  <c r="BM405" i="1"/>
  <c r="BO405" i="1" s="1"/>
  <c r="BP405" i="1" s="1"/>
  <c r="BQ405" i="1" s="1"/>
  <c r="BR405" i="1" s="1"/>
  <c r="BU405" i="1" s="1"/>
  <c r="BT558" i="1"/>
  <c r="BM369" i="1"/>
  <c r="BO369" i="1" s="1"/>
  <c r="BS369" i="1" s="1"/>
  <c r="BM506" i="1"/>
  <c r="BO506" i="1" s="1"/>
  <c r="BP506" i="1" s="1"/>
  <c r="BQ506" i="1" s="1"/>
  <c r="BS101" i="1"/>
  <c r="BP101" i="1"/>
  <c r="BQ101" i="1" s="1"/>
  <c r="BR101" i="1" s="1"/>
  <c r="BU101" i="1" s="1"/>
  <c r="AY238" i="1"/>
  <c r="BA238" i="1" s="1"/>
  <c r="AY240" i="1"/>
  <c r="BA240" i="1" s="1"/>
  <c r="BC240" i="1" s="1"/>
  <c r="BT240" i="1" s="1"/>
  <c r="BC390" i="1"/>
  <c r="BT390" i="1" s="1"/>
  <c r="AY167" i="1"/>
  <c r="BA167" i="1" s="1"/>
  <c r="BC167" i="1" s="1"/>
  <c r="BT167" i="1" s="1"/>
  <c r="AY492" i="1"/>
  <c r="BA492" i="1" s="1"/>
  <c r="BC492" i="1" s="1"/>
  <c r="BT492" i="1" s="1"/>
  <c r="BM654" i="1"/>
  <c r="BO654" i="1" s="1"/>
  <c r="BP654" i="1" s="1"/>
  <c r="BQ654" i="1" s="1"/>
  <c r="BR654" i="1" s="1"/>
  <c r="BU654" i="1" s="1"/>
  <c r="BM585" i="1"/>
  <c r="BO585" i="1" s="1"/>
  <c r="BP585" i="1" s="1"/>
  <c r="BQ585" i="1" s="1"/>
  <c r="BR585" i="1" s="1"/>
  <c r="BU585" i="1" s="1"/>
  <c r="BM447" i="1"/>
  <c r="BO447" i="1" s="1"/>
  <c r="BP447" i="1" s="1"/>
  <c r="BQ447" i="1" s="1"/>
  <c r="BR447" i="1" s="1"/>
  <c r="BU447" i="1" s="1"/>
  <c r="BM55" i="1"/>
  <c r="BO55" i="1" s="1"/>
  <c r="BS55" i="1" s="1"/>
  <c r="BM662" i="1"/>
  <c r="BO662" i="1" s="1"/>
  <c r="BP662" i="1" s="1"/>
  <c r="BQ662" i="1" s="1"/>
  <c r="BR662" i="1" s="1"/>
  <c r="BU662" i="1" s="1"/>
  <c r="BM306" i="1"/>
  <c r="BO306" i="1" s="1"/>
  <c r="BP306" i="1" s="1"/>
  <c r="BQ306" i="1" s="1"/>
  <c r="BM49" i="1"/>
  <c r="BO49" i="1" s="1"/>
  <c r="BP49" i="1" s="1"/>
  <c r="BQ49" i="1" s="1"/>
  <c r="BM545" i="1"/>
  <c r="BO545" i="1" s="1"/>
  <c r="BP545" i="1" s="1"/>
  <c r="BQ545" i="1" s="1"/>
  <c r="BS711" i="1"/>
  <c r="BP607" i="1"/>
  <c r="BQ607" i="1" s="1"/>
  <c r="BR607" i="1" s="1"/>
  <c r="BU607" i="1" s="1"/>
  <c r="BP437" i="1"/>
  <c r="BQ437" i="1" s="1"/>
  <c r="BR437" i="1" s="1"/>
  <c r="BU437" i="1" s="1"/>
  <c r="BP510" i="1"/>
  <c r="BQ510" i="1" s="1"/>
  <c r="BR510" i="1" s="1"/>
  <c r="BU510" i="1" s="1"/>
  <c r="BS510" i="1"/>
  <c r="BS665" i="1"/>
  <c r="BP665" i="1"/>
  <c r="BQ665" i="1" s="1"/>
  <c r="BR665" i="1" s="1"/>
  <c r="BU665" i="1" s="1"/>
  <c r="AY446" i="1"/>
  <c r="BA446" i="1" s="1"/>
  <c r="BC446" i="1" s="1"/>
  <c r="BT446" i="1" s="1"/>
  <c r="BT260" i="1"/>
  <c r="AY322" i="1"/>
  <c r="BA322" i="1" s="1"/>
  <c r="BC322" i="1" s="1"/>
  <c r="BT322" i="1" s="1"/>
  <c r="AY432" i="1"/>
  <c r="BA432" i="1" s="1"/>
  <c r="BC711" i="1"/>
  <c r="BT711" i="1" s="1"/>
  <c r="BC381" i="1"/>
  <c r="BT381" i="1" s="1"/>
  <c r="AY385" i="1"/>
  <c r="BA385" i="1" s="1"/>
  <c r="BC385" i="1" s="1"/>
  <c r="BT385" i="1" s="1"/>
  <c r="AY605" i="1"/>
  <c r="BA605" i="1" s="1"/>
  <c r="BC605" i="1" s="1"/>
  <c r="BT605" i="1" s="1"/>
  <c r="BC634" i="1"/>
  <c r="BT634" i="1" s="1"/>
  <c r="AY749" i="1"/>
  <c r="BA749" i="1" s="1"/>
  <c r="BC749" i="1" s="1"/>
  <c r="BT749" i="1" s="1"/>
  <c r="BC34" i="1"/>
  <c r="BT34" i="1" s="1"/>
  <c r="AY29" i="1"/>
  <c r="BA29" i="1" s="1"/>
  <c r="BC29" i="1" s="1"/>
  <c r="BT29" i="1" s="1"/>
  <c r="AY377" i="1"/>
  <c r="BA377" i="1" s="1"/>
  <c r="BC377" i="1" s="1"/>
  <c r="BT377" i="1" s="1"/>
  <c r="AY281" i="1"/>
  <c r="BA281" i="1" s="1"/>
  <c r="BC281" i="1" s="1"/>
  <c r="BT281" i="1" s="1"/>
  <c r="BC46" i="1"/>
  <c r="BT812" i="1"/>
  <c r="BQ770" i="1"/>
  <c r="BR770" i="1" s="1"/>
  <c r="BU770" i="1" s="1"/>
  <c r="BT53" i="1"/>
  <c r="BM212" i="1"/>
  <c r="BO212" i="1" s="1"/>
  <c r="BP212" i="1" s="1"/>
  <c r="BQ212" i="1" s="1"/>
  <c r="BR212" i="1" s="1"/>
  <c r="BU212" i="1" s="1"/>
  <c r="BM155" i="1"/>
  <c r="BO155" i="1" s="1"/>
  <c r="BP155" i="1" s="1"/>
  <c r="BQ155" i="1" s="1"/>
  <c r="BM394" i="1"/>
  <c r="BO394" i="1" s="1"/>
  <c r="BP394" i="1" s="1"/>
  <c r="BQ394" i="1" s="1"/>
  <c r="BM438" i="1"/>
  <c r="BO438" i="1" s="1"/>
  <c r="BP438" i="1" s="1"/>
  <c r="BQ438" i="1" s="1"/>
  <c r="BP708" i="1"/>
  <c r="BQ708" i="1" s="1"/>
  <c r="BR708" i="1" s="1"/>
  <c r="BU708" i="1" s="1"/>
  <c r="BS708" i="1"/>
  <c r="BS388" i="1"/>
  <c r="BP388" i="1"/>
  <c r="BQ388" i="1" s="1"/>
  <c r="BR388" i="1" s="1"/>
  <c r="BU388" i="1" s="1"/>
  <c r="AY479" i="1"/>
  <c r="BA479" i="1" s="1"/>
  <c r="BC479" i="1" s="1"/>
  <c r="BT479" i="1" s="1"/>
  <c r="AY455" i="1"/>
  <c r="BA455" i="1" s="1"/>
  <c r="BC455" i="1" s="1"/>
  <c r="BT455" i="1" s="1"/>
  <c r="AY688" i="1"/>
  <c r="BA688" i="1" s="1"/>
  <c r="BC688" i="1" s="1"/>
  <c r="BT688" i="1" s="1"/>
  <c r="AY389" i="1"/>
  <c r="BA389" i="1" s="1"/>
  <c r="BC389" i="1" s="1"/>
  <c r="BT389" i="1" s="1"/>
  <c r="AY203" i="1"/>
  <c r="BA203" i="1" s="1"/>
  <c r="BC203" i="1" s="1"/>
  <c r="BT203" i="1" s="1"/>
  <c r="AY24" i="1"/>
  <c r="BA24" i="1" s="1"/>
  <c r="BC24" i="1" s="1"/>
  <c r="BT24" i="1" s="1"/>
  <c r="BC327" i="1"/>
  <c r="BT327" i="1" s="1"/>
  <c r="AY328" i="1"/>
  <c r="BA328" i="1" s="1"/>
  <c r="BC328" i="1" s="1"/>
  <c r="BT328" i="1" s="1"/>
  <c r="AY494" i="1"/>
  <c r="BA494" i="1" s="1"/>
  <c r="BC494" i="1" s="1"/>
  <c r="BT494" i="1" s="1"/>
  <c r="BM251" i="1"/>
  <c r="BO251" i="1" s="1"/>
  <c r="BP251" i="1" s="1"/>
  <c r="BQ251" i="1" s="1"/>
  <c r="BM18" i="1"/>
  <c r="BO18" i="1" s="1"/>
  <c r="BP18" i="1" s="1"/>
  <c r="BQ18" i="1" s="1"/>
  <c r="BQ262" i="1"/>
  <c r="BT722" i="1"/>
  <c r="BQ53" i="1"/>
  <c r="BR53" i="1" s="1"/>
  <c r="BU53" i="1" s="1"/>
  <c r="BM470" i="1"/>
  <c r="BO470" i="1" s="1"/>
  <c r="BP470" i="1" s="1"/>
  <c r="BQ470" i="1" s="1"/>
  <c r="BR470" i="1" s="1"/>
  <c r="BU470" i="1" s="1"/>
  <c r="BM184" i="1"/>
  <c r="BO184" i="1" s="1"/>
  <c r="BP184" i="1" s="1"/>
  <c r="BQ184" i="1" s="1"/>
  <c r="BR184" i="1" s="1"/>
  <c r="BU184" i="1" s="1"/>
  <c r="BM796" i="1"/>
  <c r="BO796" i="1" s="1"/>
  <c r="BP796" i="1" s="1"/>
  <c r="BQ796" i="1" s="1"/>
  <c r="BR796" i="1" s="1"/>
  <c r="BU796" i="1" s="1"/>
  <c r="BM699" i="1"/>
  <c r="BO699" i="1" s="1"/>
  <c r="BP699" i="1" s="1"/>
  <c r="BQ699" i="1" s="1"/>
  <c r="BR699" i="1" s="1"/>
  <c r="BU699" i="1" s="1"/>
  <c r="BM91" i="1"/>
  <c r="BO91" i="1" s="1"/>
  <c r="BP91" i="1" s="1"/>
  <c r="BQ91" i="1" s="1"/>
  <c r="BR91" i="1" s="1"/>
  <c r="BU91" i="1" s="1"/>
  <c r="BM169" i="1"/>
  <c r="BO169" i="1" s="1"/>
  <c r="BP169" i="1" s="1"/>
  <c r="BQ169" i="1" s="1"/>
  <c r="BR169" i="1" s="1"/>
  <c r="BU169" i="1" s="1"/>
  <c r="BQ498" i="1"/>
  <c r="BR498" i="1" s="1"/>
  <c r="BU498" i="1" s="1"/>
  <c r="BM353" i="1"/>
  <c r="BO353" i="1" s="1"/>
  <c r="BP353" i="1" s="1"/>
  <c r="BQ353" i="1" s="1"/>
  <c r="BR353" i="1" s="1"/>
  <c r="BU353" i="1" s="1"/>
  <c r="BM327" i="1"/>
  <c r="BO327" i="1" s="1"/>
  <c r="BP327" i="1" s="1"/>
  <c r="BQ327" i="1" s="1"/>
  <c r="BM608" i="1"/>
  <c r="BO608" i="1" s="1"/>
  <c r="BS608" i="1" s="1"/>
  <c r="BT33" i="1"/>
  <c r="BQ561" i="1"/>
  <c r="BR561" i="1" s="1"/>
  <c r="BU561" i="1" s="1"/>
  <c r="BT382" i="1"/>
  <c r="BQ450" i="1"/>
  <c r="BR450" i="1" s="1"/>
  <c r="BU450" i="1" s="1"/>
  <c r="AY7" i="1"/>
  <c r="BA7" i="1" s="1"/>
  <c r="BC7" i="1" s="1"/>
  <c r="BT7" i="1" s="1"/>
  <c r="AY261" i="1"/>
  <c r="BA261" i="1" s="1"/>
  <c r="BC261" i="1" s="1"/>
  <c r="BT261" i="1" s="1"/>
  <c r="BS21" i="1"/>
  <c r="BT54" i="1"/>
  <c r="BM439" i="1"/>
  <c r="BO439" i="1" s="1"/>
  <c r="BP439" i="1" s="1"/>
  <c r="BQ439" i="1" s="1"/>
  <c r="BR439" i="1" s="1"/>
  <c r="BU439" i="1" s="1"/>
  <c r="AY296" i="1"/>
  <c r="BA296" i="1" s="1"/>
  <c r="BC296" i="1" s="1"/>
  <c r="BT296" i="1" s="1"/>
  <c r="BC336" i="1"/>
  <c r="BT336" i="1" s="1"/>
  <c r="BC593" i="1"/>
  <c r="BT593" i="1" s="1"/>
  <c r="BM153" i="1"/>
  <c r="BO153" i="1" s="1"/>
  <c r="BP153" i="1" s="1"/>
  <c r="BQ153" i="1" s="1"/>
  <c r="BM630" i="1"/>
  <c r="BO630" i="1" s="1"/>
  <c r="BP630" i="1" s="1"/>
  <c r="BQ630" i="1" s="1"/>
  <c r="BQ397" i="1"/>
  <c r="BR397" i="1" s="1"/>
  <c r="BU397" i="1" s="1"/>
  <c r="BM502" i="1"/>
  <c r="BO502" i="1" s="1"/>
  <c r="BP502" i="1" s="1"/>
  <c r="BQ502" i="1" s="1"/>
  <c r="BR502" i="1" s="1"/>
  <c r="BU502" i="1" s="1"/>
  <c r="BM710" i="1"/>
  <c r="BO710" i="1" s="1"/>
  <c r="BP710" i="1" s="1"/>
  <c r="BQ710" i="1" s="1"/>
  <c r="BR710" i="1" s="1"/>
  <c r="BU710" i="1" s="1"/>
  <c r="BT262" i="1"/>
  <c r="BM761" i="1"/>
  <c r="BO761" i="1" s="1"/>
  <c r="BP761" i="1" s="1"/>
  <c r="BQ761" i="1" s="1"/>
  <c r="BR761" i="1" s="1"/>
  <c r="BU761" i="1" s="1"/>
  <c r="BM162" i="1"/>
  <c r="BO162" i="1" s="1"/>
  <c r="BP162" i="1" s="1"/>
  <c r="BQ162" i="1" s="1"/>
  <c r="BR162" i="1" s="1"/>
  <c r="BU162" i="1" s="1"/>
  <c r="BT695" i="1"/>
  <c r="BM293" i="1"/>
  <c r="BO293" i="1" s="1"/>
  <c r="BP293" i="1" s="1"/>
  <c r="BQ293" i="1" s="1"/>
  <c r="BR293" i="1" s="1"/>
  <c r="BU293" i="1" s="1"/>
  <c r="BQ743" i="1"/>
  <c r="BR743" i="1" s="1"/>
  <c r="BU743" i="1" s="1"/>
  <c r="BM474" i="1"/>
  <c r="BO474" i="1" s="1"/>
  <c r="BP474" i="1" s="1"/>
  <c r="BQ474" i="1" s="1"/>
  <c r="BR474" i="1" s="1"/>
  <c r="BU474" i="1" s="1"/>
  <c r="BM72" i="1"/>
  <c r="BO72" i="1" s="1"/>
  <c r="BP72" i="1" s="1"/>
  <c r="BQ72" i="1" s="1"/>
  <c r="BR72" i="1" s="1"/>
  <c r="BU72" i="1" s="1"/>
  <c r="BC187" i="1"/>
  <c r="BT187" i="1" s="1"/>
  <c r="AY123" i="1"/>
  <c r="BA123" i="1" s="1"/>
  <c r="BC123" i="1" s="1"/>
  <c r="BT123" i="1" s="1"/>
  <c r="AY756" i="1"/>
  <c r="BA756" i="1" s="1"/>
  <c r="BC756" i="1" s="1"/>
  <c r="BT756" i="1" s="1"/>
  <c r="AY320" i="1"/>
  <c r="BA320" i="1" s="1"/>
  <c r="BC320" i="1" s="1"/>
  <c r="BT320" i="1" s="1"/>
  <c r="AY151" i="1"/>
  <c r="BA151" i="1" s="1"/>
  <c r="BC151" i="1" s="1"/>
  <c r="BT151" i="1" s="1"/>
  <c r="AY349" i="1"/>
  <c r="BA349" i="1" s="1"/>
  <c r="BC349" i="1" s="1"/>
  <c r="BT349" i="1" s="1"/>
  <c r="AY174" i="1"/>
  <c r="BA174" i="1" s="1"/>
  <c r="BC174" i="1" s="1"/>
  <c r="BT174" i="1" s="1"/>
  <c r="AY75" i="1"/>
  <c r="BA75" i="1" s="1"/>
  <c r="BC75" i="1" s="1"/>
  <c r="BT75" i="1" s="1"/>
  <c r="AY658" i="1"/>
  <c r="BA658" i="1" s="1"/>
  <c r="BC658" i="1" s="1"/>
  <c r="BT658" i="1" s="1"/>
  <c r="AY784" i="1"/>
  <c r="BA784" i="1" s="1"/>
  <c r="BC784" i="1" s="1"/>
  <c r="BT784" i="1" s="1"/>
  <c r="AY600" i="1"/>
  <c r="BA600" i="1" s="1"/>
  <c r="BC600" i="1" s="1"/>
  <c r="BT600" i="1" s="1"/>
  <c r="AY507" i="1"/>
  <c r="BA507" i="1" s="1"/>
  <c r="BC507" i="1" s="1"/>
  <c r="BT507" i="1" s="1"/>
  <c r="AY509" i="1"/>
  <c r="BA509" i="1" s="1"/>
  <c r="BC509" i="1" s="1"/>
  <c r="BT509" i="1" s="1"/>
  <c r="AY577" i="1"/>
  <c r="BA577" i="1" s="1"/>
  <c r="BC577" i="1" s="1"/>
  <c r="BT577" i="1" s="1"/>
  <c r="AY702" i="1"/>
  <c r="BA702" i="1" s="1"/>
  <c r="BC702" i="1" s="1"/>
  <c r="BT702" i="1" s="1"/>
  <c r="AY245" i="1"/>
  <c r="BA245" i="1" s="1"/>
  <c r="BC245" i="1" s="1"/>
  <c r="BT245" i="1" s="1"/>
  <c r="AY416" i="1"/>
  <c r="BA416" i="1" s="1"/>
  <c r="BC416" i="1" s="1"/>
  <c r="BT416" i="1" s="1"/>
  <c r="AY418" i="1"/>
  <c r="BA418" i="1" s="1"/>
  <c r="BC418" i="1" s="1"/>
  <c r="BT418" i="1" s="1"/>
  <c r="AY565" i="1"/>
  <c r="BA565" i="1" s="1"/>
  <c r="BC565" i="1" s="1"/>
  <c r="BT565" i="1" s="1"/>
  <c r="AY537" i="1"/>
  <c r="BA537" i="1" s="1"/>
  <c r="BC537" i="1" s="1"/>
  <c r="BT537" i="1" s="1"/>
  <c r="AY241" i="1"/>
  <c r="BA241" i="1" s="1"/>
  <c r="BC241" i="1" s="1"/>
  <c r="BT241" i="1" s="1"/>
  <c r="AY28" i="1"/>
  <c r="BA28" i="1" s="1"/>
  <c r="BC28" i="1" s="1"/>
  <c r="BT28" i="1" s="1"/>
  <c r="AY357" i="1"/>
  <c r="BA357" i="1" s="1"/>
  <c r="BC357" i="1" s="1"/>
  <c r="BT357" i="1" s="1"/>
  <c r="BM326" i="1"/>
  <c r="BO326" i="1" s="1"/>
  <c r="BP326" i="1" s="1"/>
  <c r="BQ326" i="1" s="1"/>
  <c r="BM621" i="1"/>
  <c r="BO621" i="1" s="1"/>
  <c r="BP621" i="1" s="1"/>
  <c r="BQ621" i="1" s="1"/>
  <c r="BP551" i="1"/>
  <c r="BQ551" i="1" s="1"/>
  <c r="BR551" i="1" s="1"/>
  <c r="BU551" i="1" s="1"/>
  <c r="BS551" i="1"/>
  <c r="BQ417" i="1"/>
  <c r="BR417" i="1" s="1"/>
  <c r="BU417" i="1" s="1"/>
  <c r="BQ17" i="1"/>
  <c r="BR17" i="1" s="1"/>
  <c r="BU17" i="1" s="1"/>
  <c r="BS694" i="1"/>
  <c r="BU694" i="1"/>
  <c r="BM284" i="1"/>
  <c r="BO284" i="1" s="1"/>
  <c r="BP284" i="1" s="1"/>
  <c r="BQ284" i="1" s="1"/>
  <c r="BR284" i="1" s="1"/>
  <c r="BU284" i="1" s="1"/>
  <c r="BM208" i="1"/>
  <c r="BO208" i="1" s="1"/>
  <c r="BP208" i="1" s="1"/>
  <c r="BQ208" i="1" s="1"/>
  <c r="BR208" i="1" s="1"/>
  <c r="BU208" i="1" s="1"/>
  <c r="BM412" i="1"/>
  <c r="BO412" i="1" s="1"/>
  <c r="BS412" i="1" s="1"/>
  <c r="BQ44" i="1"/>
  <c r="BR44" i="1" s="1"/>
  <c r="BU44" i="1" s="1"/>
  <c r="BQ382" i="1"/>
  <c r="BR382" i="1" s="1"/>
  <c r="BU382" i="1" s="1"/>
  <c r="BQ242" i="1"/>
  <c r="BR242" i="1" s="1"/>
  <c r="BU242" i="1" s="1"/>
  <c r="BM729" i="1"/>
  <c r="BO729" i="1" s="1"/>
  <c r="BS729" i="1" s="1"/>
  <c r="BM579" i="1"/>
  <c r="BO579" i="1" s="1"/>
  <c r="BP579" i="1" s="1"/>
  <c r="BQ579" i="1" s="1"/>
  <c r="BR579" i="1" s="1"/>
  <c r="BU579" i="1" s="1"/>
  <c r="BM581" i="1"/>
  <c r="BO581" i="1" s="1"/>
  <c r="BP581" i="1" s="1"/>
  <c r="BQ581" i="1" s="1"/>
  <c r="BR581" i="1" s="1"/>
  <c r="BU581" i="1" s="1"/>
  <c r="BT512" i="1"/>
  <c r="BT188" i="1"/>
  <c r="BM228" i="1"/>
  <c r="BO228" i="1" s="1"/>
  <c r="BM199" i="1"/>
  <c r="BO199" i="1" s="1"/>
  <c r="BS199" i="1" s="1"/>
  <c r="BT50" i="1"/>
  <c r="BQ381" i="1"/>
  <c r="BR381" i="1" s="1"/>
  <c r="BU381" i="1" s="1"/>
  <c r="BM595" i="1"/>
  <c r="BO595" i="1" s="1"/>
  <c r="BP595" i="1" s="1"/>
  <c r="BQ595" i="1" s="1"/>
  <c r="BR595" i="1" s="1"/>
  <c r="BU595" i="1" s="1"/>
  <c r="BM102" i="1"/>
  <c r="BO102" i="1" s="1"/>
  <c r="BS102" i="1" s="1"/>
  <c r="AY182" i="1"/>
  <c r="BA182" i="1" s="1"/>
  <c r="BC182" i="1" s="1"/>
  <c r="BT182" i="1" s="1"/>
  <c r="AY532" i="1"/>
  <c r="BA532" i="1" s="1"/>
  <c r="BC532" i="1" s="1"/>
  <c r="BT532" i="1" s="1"/>
  <c r="AY596" i="1"/>
  <c r="BA596" i="1" s="1"/>
  <c r="BC596" i="1" s="1"/>
  <c r="BT596" i="1" s="1"/>
  <c r="AY820" i="1"/>
  <c r="BA820" i="1" s="1"/>
  <c r="BC820" i="1" s="1"/>
  <c r="BT820" i="1" s="1"/>
  <c r="AY517" i="1"/>
  <c r="BA517" i="1" s="1"/>
  <c r="BC517" i="1" s="1"/>
  <c r="BT517" i="1" s="1"/>
  <c r="AY145" i="1"/>
  <c r="BA145" i="1" s="1"/>
  <c r="BC145" i="1" s="1"/>
  <c r="BT145" i="1" s="1"/>
  <c r="AY527" i="1"/>
  <c r="BA527" i="1" s="1"/>
  <c r="BC527" i="1" s="1"/>
  <c r="BT527" i="1" s="1"/>
  <c r="AY411" i="1"/>
  <c r="BA411" i="1" s="1"/>
  <c r="BC411" i="1" s="1"/>
  <c r="BT411" i="1" s="1"/>
  <c r="AY659" i="1"/>
  <c r="BA659" i="1" s="1"/>
  <c r="BC659" i="1" s="1"/>
  <c r="BT659" i="1" s="1"/>
  <c r="BM307" i="1"/>
  <c r="BO307" i="1" s="1"/>
  <c r="BP307" i="1" s="1"/>
  <c r="BQ307" i="1" s="1"/>
  <c r="BM637" i="1"/>
  <c r="BO637" i="1" s="1"/>
  <c r="BP637" i="1" s="1"/>
  <c r="BQ637" i="1" s="1"/>
  <c r="BT346" i="1"/>
  <c r="BM529" i="1"/>
  <c r="BO529" i="1" s="1"/>
  <c r="BP529" i="1" s="1"/>
  <c r="BQ529" i="1" s="1"/>
  <c r="BR529" i="1" s="1"/>
  <c r="BU529" i="1" s="1"/>
  <c r="BM419" i="1"/>
  <c r="BO419" i="1" s="1"/>
  <c r="BP419" i="1" s="1"/>
  <c r="BQ419" i="1" s="1"/>
  <c r="BR419" i="1" s="1"/>
  <c r="BU419" i="1" s="1"/>
  <c r="AY178" i="1"/>
  <c r="BA178" i="1" s="1"/>
  <c r="BC178" i="1" s="1"/>
  <c r="BT178" i="1" s="1"/>
  <c r="AY550" i="1"/>
  <c r="BA550" i="1" s="1"/>
  <c r="BC550" i="1" s="1"/>
  <c r="BT550" i="1" s="1"/>
  <c r="AY497" i="1"/>
  <c r="BA497" i="1" s="1"/>
  <c r="BC497" i="1" s="1"/>
  <c r="BT497" i="1" s="1"/>
  <c r="AY810" i="1"/>
  <c r="BA810" i="1" s="1"/>
  <c r="BC810" i="1" s="1"/>
  <c r="BT810" i="1" s="1"/>
  <c r="AY823" i="1"/>
  <c r="BA823" i="1" s="1"/>
  <c r="BC823" i="1" s="1"/>
  <c r="BT823" i="1" s="1"/>
  <c r="BC189" i="1"/>
  <c r="BT189" i="1" s="1"/>
  <c r="AY259" i="1"/>
  <c r="BA259" i="1" s="1"/>
  <c r="BC259" i="1" s="1"/>
  <c r="BT259" i="1" s="1"/>
  <c r="AY372" i="1"/>
  <c r="BA372" i="1" s="1"/>
  <c r="BC372" i="1" s="1"/>
  <c r="BT372" i="1" s="1"/>
  <c r="AY489" i="1"/>
  <c r="BA489" i="1" s="1"/>
  <c r="BC489" i="1" s="1"/>
  <c r="BT489" i="1" s="1"/>
  <c r="AY263" i="1"/>
  <c r="BA263" i="1" s="1"/>
  <c r="BC263" i="1" s="1"/>
  <c r="BT263" i="1" s="1"/>
  <c r="BP648" i="1"/>
  <c r="BQ648" i="1" s="1"/>
  <c r="BR648" i="1" s="1"/>
  <c r="BU648" i="1" s="1"/>
  <c r="BS648" i="1"/>
  <c r="BQ745" i="1"/>
  <c r="BR745" i="1" s="1"/>
  <c r="BU745" i="1" s="1"/>
  <c r="BM318" i="1"/>
  <c r="BO318" i="1" s="1"/>
  <c r="BP318" i="1" s="1"/>
  <c r="BQ318" i="1" s="1"/>
  <c r="BM807" i="1"/>
  <c r="BO807" i="1" s="1"/>
  <c r="BP807" i="1" s="1"/>
  <c r="BQ807" i="1" s="1"/>
  <c r="BM735" i="1"/>
  <c r="BO735" i="1" s="1"/>
  <c r="BP735" i="1" s="1"/>
  <c r="BQ735" i="1" s="1"/>
  <c r="BM52" i="1"/>
  <c r="BO52" i="1" s="1"/>
  <c r="BP52" i="1" s="1"/>
  <c r="BQ52" i="1" s="1"/>
  <c r="BM69" i="1"/>
  <c r="BO69" i="1" s="1"/>
  <c r="BP69" i="1" s="1"/>
  <c r="BQ69" i="1" s="1"/>
  <c r="BT65" i="1"/>
  <c r="BM716" i="1"/>
  <c r="BO716" i="1" s="1"/>
  <c r="BP716" i="1" s="1"/>
  <c r="BQ716" i="1" s="1"/>
  <c r="BR716" i="1" s="1"/>
  <c r="BU716" i="1" s="1"/>
  <c r="BM697" i="1"/>
  <c r="BO697" i="1" s="1"/>
  <c r="BP697" i="1" s="1"/>
  <c r="BQ697" i="1" s="1"/>
  <c r="BR697" i="1" s="1"/>
  <c r="BU697" i="1" s="1"/>
  <c r="BM819" i="1"/>
  <c r="BO819" i="1" s="1"/>
  <c r="BP819" i="1" s="1"/>
  <c r="BQ819" i="1" s="1"/>
  <c r="BM690" i="1"/>
  <c r="BO690" i="1" s="1"/>
  <c r="BP690" i="1" s="1"/>
  <c r="BP2" i="1"/>
  <c r="BQ2" i="1" s="1"/>
  <c r="BR2" i="1" s="1"/>
  <c r="BU2" i="1" s="1"/>
  <c r="BS2" i="1"/>
  <c r="BM829" i="1"/>
  <c r="BO829" i="1" s="1"/>
  <c r="BP829" i="1" s="1"/>
  <c r="BQ829" i="1" s="1"/>
  <c r="BR829" i="1" s="1"/>
  <c r="BU829" i="1" s="1"/>
  <c r="AY827" i="1"/>
  <c r="BA827" i="1" s="1"/>
  <c r="BC827" i="1" s="1"/>
  <c r="BT827" i="1" s="1"/>
  <c r="BM830" i="1"/>
  <c r="BO830" i="1" s="1"/>
  <c r="BP830" i="1" s="1"/>
  <c r="BQ830" i="1" s="1"/>
  <c r="BR830" i="1" s="1"/>
  <c r="BU830" i="1" s="1"/>
  <c r="AY837" i="1"/>
  <c r="BA837" i="1" s="1"/>
  <c r="BC837" i="1" s="1"/>
  <c r="BT837" i="1" s="1"/>
  <c r="AY840" i="1"/>
  <c r="BA840" i="1" s="1"/>
  <c r="BC840" i="1" s="1"/>
  <c r="BT840" i="1" s="1"/>
  <c r="BM825" i="1"/>
  <c r="BO825" i="1" s="1"/>
  <c r="BP825" i="1" s="1"/>
  <c r="BQ825" i="1" s="1"/>
  <c r="BP507" i="1"/>
  <c r="BQ507" i="1" s="1"/>
  <c r="BR507" i="1" s="1"/>
  <c r="BU507" i="1" s="1"/>
  <c r="BT639" i="1"/>
  <c r="BM105" i="1"/>
  <c r="BO105" i="1" s="1"/>
  <c r="BS105" i="1" s="1"/>
  <c r="BM86" i="1"/>
  <c r="BO86" i="1" s="1"/>
  <c r="BP86" i="1" s="1"/>
  <c r="BQ86" i="1" s="1"/>
  <c r="BR86" i="1" s="1"/>
  <c r="BU86" i="1" s="1"/>
  <c r="BC324" i="1"/>
  <c r="BT324" i="1" s="1"/>
  <c r="AY499" i="1"/>
  <c r="BA499" i="1" s="1"/>
  <c r="BC499" i="1" s="1"/>
  <c r="BT499" i="1" s="1"/>
  <c r="AY651" i="1"/>
  <c r="BA651" i="1" s="1"/>
  <c r="BC651" i="1" s="1"/>
  <c r="BT651" i="1" s="1"/>
  <c r="BC794" i="1"/>
  <c r="BT794" i="1" s="1"/>
  <c r="BC224" i="1"/>
  <c r="BT224" i="1" s="1"/>
  <c r="AY481" i="1"/>
  <c r="BA481" i="1" s="1"/>
  <c r="BC481" i="1" s="1"/>
  <c r="BT481" i="1" s="1"/>
  <c r="AY637" i="1"/>
  <c r="BA637" i="1" s="1"/>
  <c r="BC637" i="1" s="1"/>
  <c r="BT637" i="1" s="1"/>
  <c r="BC393" i="1"/>
  <c r="BT393" i="1" s="1"/>
  <c r="AY201" i="1"/>
  <c r="BA201" i="1" s="1"/>
  <c r="BC201" i="1" s="1"/>
  <c r="BT201" i="1" s="1"/>
  <c r="AY726" i="1"/>
  <c r="BA726" i="1" s="1"/>
  <c r="BC726" i="1" s="1"/>
  <c r="BT726" i="1" s="1"/>
  <c r="BQ125" i="1"/>
  <c r="BR125" i="1" s="1"/>
  <c r="BU125" i="1" s="1"/>
  <c r="BT120" i="1"/>
  <c r="BM432" i="1"/>
  <c r="BO432" i="1" s="1"/>
  <c r="BS89" i="1"/>
  <c r="BQ89" i="1"/>
  <c r="BR89" i="1" s="1"/>
  <c r="BU89" i="1" s="1"/>
  <c r="BQ525" i="1"/>
  <c r="BR525" i="1" s="1"/>
  <c r="BU525" i="1" s="1"/>
  <c r="BS525" i="1"/>
  <c r="BS162" i="1"/>
  <c r="BT130" i="1"/>
  <c r="BM642" i="1"/>
  <c r="BO642" i="1" s="1"/>
  <c r="BM85" i="1"/>
  <c r="BO85" i="1" s="1"/>
  <c r="BQ823" i="1"/>
  <c r="BR823" i="1" s="1"/>
  <c r="BU823" i="1" s="1"/>
  <c r="BP127" i="1"/>
  <c r="BQ127" i="1" s="1"/>
  <c r="BR127" i="1" s="1"/>
  <c r="BU127" i="1" s="1"/>
  <c r="BS127" i="1"/>
  <c r="BS764" i="1"/>
  <c r="BQ764" i="1"/>
  <c r="BR764" i="1" s="1"/>
  <c r="BU764" i="1" s="1"/>
  <c r="BS283" i="1"/>
  <c r="BQ283" i="1"/>
  <c r="BR283" i="1" s="1"/>
  <c r="BU283" i="1" s="1"/>
  <c r="BS433" i="1"/>
  <c r="BS194" i="1"/>
  <c r="BU194" i="1"/>
  <c r="BU51" i="1"/>
  <c r="BS51" i="1"/>
  <c r="BQ51" i="1"/>
  <c r="AY115" i="1"/>
  <c r="BA115" i="1" s="1"/>
  <c r="BC115" i="1" s="1"/>
  <c r="BT115" i="1" s="1"/>
  <c r="BC275" i="1"/>
  <c r="BT275" i="1" s="1"/>
  <c r="BC454" i="1"/>
  <c r="BT454" i="1" s="1"/>
  <c r="AY297" i="1"/>
  <c r="BA297" i="1" s="1"/>
  <c r="BC297" i="1" s="1"/>
  <c r="BT297" i="1" s="1"/>
  <c r="AY566" i="1"/>
  <c r="BA566" i="1" s="1"/>
  <c r="BC566" i="1" s="1"/>
  <c r="BT566" i="1" s="1"/>
  <c r="BC392" i="1"/>
  <c r="BT392" i="1" s="1"/>
  <c r="AY388" i="1"/>
  <c r="BA388" i="1" s="1"/>
  <c r="BC388" i="1" s="1"/>
  <c r="BT388" i="1" s="1"/>
  <c r="AY258" i="1"/>
  <c r="BA258" i="1" s="1"/>
  <c r="BC258" i="1" s="1"/>
  <c r="BT258" i="1" s="1"/>
  <c r="BM271" i="1"/>
  <c r="BO271" i="1" s="1"/>
  <c r="BP271" i="1" s="1"/>
  <c r="BQ271" i="1" s="1"/>
  <c r="BC803" i="1"/>
  <c r="BT803" i="1" s="1"/>
  <c r="AY306" i="1"/>
  <c r="BA306" i="1" s="1"/>
  <c r="BC306" i="1" s="1"/>
  <c r="BT306" i="1" s="1"/>
  <c r="AY755" i="1"/>
  <c r="BA755" i="1" s="1"/>
  <c r="BC755" i="1" s="1"/>
  <c r="BT755" i="1" s="1"/>
  <c r="BC635" i="1"/>
  <c r="BT635" i="1" s="1"/>
  <c r="AY480" i="1"/>
  <c r="BA480" i="1" s="1"/>
  <c r="BC480" i="1" s="1"/>
  <c r="BT480" i="1" s="1"/>
  <c r="BM23" i="1"/>
  <c r="BO23" i="1" s="1"/>
  <c r="BP23" i="1" s="1"/>
  <c r="BQ23" i="1" s="1"/>
  <c r="BR23" i="1" s="1"/>
  <c r="BU23" i="1" s="1"/>
  <c r="BM336" i="1"/>
  <c r="BO336" i="1" s="1"/>
  <c r="BS336" i="1" s="1"/>
  <c r="AY305" i="1"/>
  <c r="BA305" i="1" s="1"/>
  <c r="BC305" i="1" s="1"/>
  <c r="BT305" i="1" s="1"/>
  <c r="AY211" i="1"/>
  <c r="BA211" i="1" s="1"/>
  <c r="BC211" i="1" s="1"/>
  <c r="BT211" i="1" s="1"/>
  <c r="BC323" i="1"/>
  <c r="BT323" i="1" s="1"/>
  <c r="BC652" i="1"/>
  <c r="BT652" i="1" s="1"/>
  <c r="AY775" i="1"/>
  <c r="BA775" i="1" s="1"/>
  <c r="BC775" i="1" s="1"/>
  <c r="BT775" i="1" s="1"/>
  <c r="BC456" i="1"/>
  <c r="BT456" i="1" s="1"/>
  <c r="BC599" i="1"/>
  <c r="BT599" i="1" s="1"/>
  <c r="BM312" i="1"/>
  <c r="BO312" i="1" s="1"/>
  <c r="BP312" i="1" s="1"/>
  <c r="BQ312" i="1" s="1"/>
  <c r="BQ521" i="1"/>
  <c r="BR521" i="1" s="1"/>
  <c r="BU521" i="1" s="1"/>
  <c r="BS179" i="1"/>
  <c r="BQ179" i="1"/>
  <c r="BR179" i="1" s="1"/>
  <c r="BU179" i="1" s="1"/>
  <c r="BU186" i="1"/>
  <c r="BS186" i="1"/>
  <c r="BS813" i="1"/>
  <c r="BQ813" i="1"/>
  <c r="BR813" i="1" s="1"/>
  <c r="BU813" i="1" s="1"/>
  <c r="BS190" i="1"/>
  <c r="BQ190" i="1"/>
  <c r="BR190" i="1" s="1"/>
  <c r="BU190" i="1" s="1"/>
  <c r="BS73" i="1"/>
  <c r="BQ73" i="1"/>
  <c r="BR73" i="1" s="1"/>
  <c r="BU73" i="1" s="1"/>
  <c r="BM667" i="1"/>
  <c r="BO667" i="1" s="1"/>
  <c r="BS513" i="1"/>
  <c r="BS145" i="1"/>
  <c r="BQ120" i="1"/>
  <c r="BR120" i="1" s="1"/>
  <c r="BU120" i="1" s="1"/>
  <c r="BT602" i="1"/>
  <c r="BS107" i="1"/>
  <c r="BU107" i="1"/>
  <c r="BS100" i="1"/>
  <c r="BU100" i="1"/>
  <c r="BS550" i="1"/>
  <c r="BQ550" i="1"/>
  <c r="BR550" i="1" s="1"/>
  <c r="BU550" i="1" s="1"/>
  <c r="BS463" i="1"/>
  <c r="BU463" i="1"/>
  <c r="BQ489" i="1"/>
  <c r="BR489" i="1" s="1"/>
  <c r="BU489" i="1" s="1"/>
  <c r="BS489" i="1"/>
  <c r="BS751" i="1"/>
  <c r="BQ751" i="1"/>
  <c r="BR751" i="1" s="1"/>
  <c r="BU751" i="1" s="1"/>
  <c r="BP224" i="1"/>
  <c r="BQ224" i="1" s="1"/>
  <c r="BR224" i="1" s="1"/>
  <c r="BU224" i="1" s="1"/>
  <c r="BS224" i="1"/>
  <c r="BM679" i="1"/>
  <c r="BO679" i="1" s="1"/>
  <c r="BP679" i="1" s="1"/>
  <c r="BQ679" i="1" s="1"/>
  <c r="BR679" i="1" s="1"/>
  <c r="BU679" i="1" s="1"/>
  <c r="BS355" i="1"/>
  <c r="BQ355" i="1"/>
  <c r="BR355" i="1" s="1"/>
  <c r="BU355" i="1" s="1"/>
  <c r="BM694" i="1"/>
  <c r="BO694" i="1" s="1"/>
  <c r="BP694" i="1" s="1"/>
  <c r="BQ694" i="1" s="1"/>
  <c r="BT193" i="1"/>
  <c r="BP13" i="1"/>
  <c r="BQ13" i="1" s="1"/>
  <c r="BR13" i="1" s="1"/>
  <c r="BU13" i="1" s="1"/>
  <c r="BM451" i="1"/>
  <c r="BO451" i="1" s="1"/>
  <c r="BP451" i="1" s="1"/>
  <c r="BQ451" i="1" s="1"/>
  <c r="BR451" i="1" s="1"/>
  <c r="BU451" i="1" s="1"/>
  <c r="BT705" i="1"/>
  <c r="BM627" i="1"/>
  <c r="BO627" i="1" s="1"/>
  <c r="BS62" i="1"/>
  <c r="BQ62" i="1"/>
  <c r="BR62" i="1" s="1"/>
  <c r="BU62" i="1" s="1"/>
  <c r="BT51" i="1"/>
  <c r="BS47" i="1"/>
  <c r="BQ47" i="1"/>
  <c r="BR47" i="1" s="1"/>
  <c r="BU47" i="1" s="1"/>
  <c r="BT760" i="1"/>
  <c r="BM481" i="1"/>
  <c r="BO481" i="1" s="1"/>
  <c r="BP481" i="1" s="1"/>
  <c r="BQ481" i="1" s="1"/>
  <c r="BR481" i="1" s="1"/>
  <c r="BU481" i="1" s="1"/>
  <c r="BM724" i="1"/>
  <c r="BO724" i="1" s="1"/>
  <c r="BP724" i="1" s="1"/>
  <c r="BQ724" i="1" s="1"/>
  <c r="BR724" i="1" s="1"/>
  <c r="BU724" i="1" s="1"/>
  <c r="AY396" i="1"/>
  <c r="BA396" i="1" s="1"/>
  <c r="BC396" i="1" s="1"/>
  <c r="BT396" i="1" s="1"/>
  <c r="AY63" i="1"/>
  <c r="BA63" i="1" s="1"/>
  <c r="BC63" i="1" s="1"/>
  <c r="BT63" i="1" s="1"/>
  <c r="AY66" i="1"/>
  <c r="BA66" i="1" s="1"/>
  <c r="BC66" i="1" s="1"/>
  <c r="BT66" i="1" s="1"/>
  <c r="AY325" i="1"/>
  <c r="BA325" i="1" s="1"/>
  <c r="BC325" i="1" s="1"/>
  <c r="BT325" i="1" s="1"/>
  <c r="BP543" i="1"/>
  <c r="BQ543" i="1" s="1"/>
  <c r="BR543" i="1" s="1"/>
  <c r="BU543" i="1" s="1"/>
  <c r="BS543" i="1"/>
  <c r="BS130" i="1"/>
  <c r="BU130" i="1"/>
  <c r="BQ130" i="1"/>
  <c r="BS705" i="1"/>
  <c r="BU705" i="1"/>
  <c r="BQ705" i="1"/>
  <c r="BS815" i="1"/>
  <c r="BU815" i="1"/>
  <c r="BS602" i="1"/>
  <c r="BQ602" i="1"/>
  <c r="BR602" i="1" s="1"/>
  <c r="BU602" i="1" s="1"/>
  <c r="BS672" i="1"/>
  <c r="BQ672" i="1"/>
  <c r="BR672" i="1" s="1"/>
  <c r="BU672" i="1" s="1"/>
  <c r="BS193" i="1"/>
  <c r="BQ193" i="1"/>
  <c r="BR193" i="1" s="1"/>
  <c r="BU193" i="1" s="1"/>
  <c r="BS680" i="1"/>
  <c r="BQ680" i="1"/>
  <c r="BR680" i="1" s="1"/>
  <c r="BU680" i="1" s="1"/>
  <c r="AY67" i="1"/>
  <c r="BA67" i="1" s="1"/>
  <c r="BC67" i="1" s="1"/>
  <c r="BT67" i="1" s="1"/>
  <c r="BM555" i="1"/>
  <c r="BO555" i="1" s="1"/>
  <c r="BP555" i="1" s="1"/>
  <c r="BQ555" i="1" s="1"/>
  <c r="BM487" i="1"/>
  <c r="BO487" i="1" s="1"/>
  <c r="BP487" i="1" s="1"/>
  <c r="BQ487" i="1" s="1"/>
  <c r="BM50" i="1"/>
  <c r="BO50" i="1" s="1"/>
  <c r="BP50" i="1" s="1"/>
  <c r="BQ50" i="1" s="1"/>
  <c r="BM324" i="1"/>
  <c r="BO324" i="1" s="1"/>
  <c r="BP324" i="1" s="1"/>
  <c r="BQ324" i="1" s="1"/>
  <c r="BT321" i="1"/>
  <c r="BT521" i="1"/>
  <c r="BQ469" i="1"/>
  <c r="BR469" i="1" s="1"/>
  <c r="BU469" i="1" s="1"/>
  <c r="BS11" i="1"/>
  <c r="BQ11" i="1"/>
  <c r="BR11" i="1" s="1"/>
  <c r="BU11" i="1" s="1"/>
  <c r="BS262" i="1"/>
  <c r="BU262" i="1"/>
  <c r="BT89" i="1"/>
  <c r="BM624" i="1"/>
  <c r="BO624" i="1" s="1"/>
  <c r="BP624" i="1" s="1"/>
  <c r="BQ624" i="1" s="1"/>
  <c r="BR624" i="1" s="1"/>
  <c r="BU624" i="1" s="1"/>
  <c r="BS215" i="1"/>
  <c r="BQ215" i="1"/>
  <c r="BR215" i="1" s="1"/>
  <c r="BU215" i="1" s="1"/>
  <c r="BC338" i="1"/>
  <c r="BT338" i="1" s="1"/>
  <c r="AY779" i="1"/>
  <c r="BA779" i="1" s="1"/>
  <c r="AY425" i="1"/>
  <c r="BA425" i="1" s="1"/>
  <c r="BC425" i="1" s="1"/>
  <c r="BT425" i="1" s="1"/>
  <c r="BC668" i="1"/>
  <c r="BT668" i="1" s="1"/>
  <c r="BM460" i="1"/>
  <c r="BO460" i="1" s="1"/>
  <c r="BP460" i="1" s="1"/>
  <c r="BQ460" i="1" s="1"/>
  <c r="BQ778" i="1"/>
  <c r="BR778" i="1" s="1"/>
  <c r="BU778" i="1" s="1"/>
  <c r="BQ537" i="1"/>
  <c r="BR537" i="1" s="1"/>
  <c r="BU537" i="1" s="1"/>
  <c r="BT194" i="1"/>
  <c r="BQ782" i="1"/>
  <c r="BR782" i="1" s="1"/>
  <c r="BU782" i="1" s="1"/>
  <c r="BM468" i="1"/>
  <c r="BO468" i="1" s="1"/>
  <c r="BP468" i="1" s="1"/>
  <c r="BQ468" i="1" s="1"/>
  <c r="BR468" i="1" s="1"/>
  <c r="BU468" i="1" s="1"/>
  <c r="BM430" i="1"/>
  <c r="BO430" i="1" s="1"/>
  <c r="BP430" i="1" s="1"/>
  <c r="BQ430" i="1" s="1"/>
  <c r="BR430" i="1" s="1"/>
  <c r="BU430" i="1" s="1"/>
  <c r="BM112" i="1"/>
  <c r="BO112" i="1" s="1"/>
  <c r="BM282" i="1"/>
  <c r="BO282" i="1" s="1"/>
  <c r="BS601" i="1"/>
  <c r="BQ601" i="1"/>
  <c r="BR601" i="1" s="1"/>
  <c r="BU601" i="1" s="1"/>
  <c r="BM216" i="1"/>
  <c r="BO216" i="1" s="1"/>
  <c r="BM248" i="1"/>
  <c r="BO248" i="1" s="1"/>
  <c r="BS480" i="1"/>
  <c r="BQ480" i="1"/>
  <c r="BR480" i="1" s="1"/>
  <c r="BU480" i="1" s="1"/>
  <c r="BT672" i="1"/>
  <c r="BU48" i="1"/>
  <c r="BS48" i="1"/>
  <c r="BU438" i="1"/>
  <c r="BS438" i="1"/>
  <c r="AY127" i="1"/>
  <c r="BA127" i="1" s="1"/>
  <c r="BC127" i="1" s="1"/>
  <c r="BT127" i="1" s="1"/>
  <c r="AY806" i="1"/>
  <c r="BA806" i="1" s="1"/>
  <c r="BC806" i="1" s="1"/>
  <c r="BT806" i="1" s="1"/>
  <c r="AY269" i="1"/>
  <c r="BA269" i="1" s="1"/>
  <c r="BC269" i="1" s="1"/>
  <c r="BT269" i="1" s="1"/>
  <c r="AY309" i="1"/>
  <c r="BA309" i="1" s="1"/>
  <c r="BC309" i="1" s="1"/>
  <c r="BT309" i="1" s="1"/>
  <c r="AY757" i="1"/>
  <c r="BA757" i="1" s="1"/>
  <c r="BC757" i="1" s="1"/>
  <c r="BT757" i="1" s="1"/>
  <c r="AY437" i="1"/>
  <c r="BA437" i="1" s="1"/>
  <c r="BC437" i="1" s="1"/>
  <c r="BT437" i="1" s="1"/>
  <c r="AY3" i="1"/>
  <c r="BA3" i="1" s="1"/>
  <c r="BC3" i="1" s="1"/>
  <c r="BT3" i="1" s="1"/>
  <c r="AY2" i="1"/>
  <c r="BA2" i="1" s="1"/>
  <c r="BC2" i="1" s="1"/>
  <c r="BT2" i="1" s="1"/>
  <c r="AY448" i="1"/>
  <c r="BA448" i="1" s="1"/>
  <c r="BC448" i="1" s="1"/>
  <c r="BT448" i="1" s="1"/>
  <c r="AY549" i="1"/>
  <c r="BA549" i="1" s="1"/>
  <c r="BC549" i="1" s="1"/>
  <c r="BT549" i="1" s="1"/>
  <c r="AY741" i="1"/>
  <c r="BA741" i="1" s="1"/>
  <c r="BC741" i="1" s="1"/>
  <c r="BT741" i="1" s="1"/>
  <c r="AY811" i="1"/>
  <c r="BA811" i="1" s="1"/>
  <c r="BC811" i="1" s="1"/>
  <c r="BT811" i="1" s="1"/>
  <c r="AY788" i="1"/>
  <c r="BA788" i="1" s="1"/>
  <c r="BC788" i="1" s="1"/>
  <c r="BT788" i="1" s="1"/>
  <c r="AY821" i="1"/>
  <c r="BA821" i="1" s="1"/>
  <c r="BC821" i="1" s="1"/>
  <c r="BT821" i="1" s="1"/>
  <c r="AY818" i="1"/>
  <c r="BA818" i="1" s="1"/>
  <c r="BC818" i="1" s="1"/>
  <c r="BT818" i="1" s="1"/>
  <c r="AY719" i="1"/>
  <c r="BA719" i="1" s="1"/>
  <c r="BC719" i="1" s="1"/>
  <c r="BT719" i="1" s="1"/>
  <c r="AY317" i="1"/>
  <c r="BA317" i="1" s="1"/>
  <c r="AY520" i="1"/>
  <c r="BA520" i="1" s="1"/>
  <c r="BC520" i="1" s="1"/>
  <c r="BT520" i="1" s="1"/>
  <c r="AY623" i="1"/>
  <c r="BA623" i="1" s="1"/>
  <c r="BC623" i="1" s="1"/>
  <c r="BT623" i="1" s="1"/>
  <c r="AY511" i="1"/>
  <c r="BA511" i="1" s="1"/>
  <c r="BC511" i="1" s="1"/>
  <c r="BT511" i="1" s="1"/>
  <c r="AY150" i="1"/>
  <c r="BA150" i="1" s="1"/>
  <c r="BC150" i="1" s="1"/>
  <c r="BT150" i="1" s="1"/>
  <c r="AY771" i="1"/>
  <c r="BA771" i="1" s="1"/>
  <c r="BC771" i="1" s="1"/>
  <c r="BT771" i="1" s="1"/>
  <c r="AY361" i="1"/>
  <c r="BA361" i="1" s="1"/>
  <c r="BC361" i="1" s="1"/>
  <c r="BT361" i="1" s="1"/>
  <c r="AY400" i="1"/>
  <c r="BA400" i="1" s="1"/>
  <c r="BC400" i="1" s="1"/>
  <c r="BT400" i="1" s="1"/>
  <c r="AY699" i="1"/>
  <c r="BA699" i="1" s="1"/>
  <c r="BC699" i="1" s="1"/>
  <c r="BT699" i="1" s="1"/>
  <c r="AY244" i="1"/>
  <c r="BA244" i="1" s="1"/>
  <c r="BC244" i="1" s="1"/>
  <c r="BT244" i="1" s="1"/>
  <c r="AY828" i="1"/>
  <c r="BA828" i="1" s="1"/>
  <c r="BC828" i="1" s="1"/>
  <c r="BT828" i="1" s="1"/>
  <c r="AY564" i="1"/>
  <c r="BA564" i="1" s="1"/>
  <c r="BC564" i="1" s="1"/>
  <c r="BT564" i="1" s="1"/>
  <c r="AY676" i="1"/>
  <c r="BA676" i="1" s="1"/>
  <c r="BC676" i="1" s="1"/>
  <c r="BT676" i="1" s="1"/>
  <c r="AY92" i="1"/>
  <c r="BA92" i="1" s="1"/>
  <c r="BC92" i="1" s="1"/>
  <c r="BT92" i="1" s="1"/>
  <c r="AY368" i="1"/>
  <c r="BA368" i="1" s="1"/>
  <c r="BC368" i="1" s="1"/>
  <c r="BT368" i="1" s="1"/>
  <c r="BM273" i="1"/>
  <c r="BO273" i="1" s="1"/>
  <c r="BP273" i="1" s="1"/>
  <c r="BQ273" i="1" s="1"/>
  <c r="BM48" i="1"/>
  <c r="BO48" i="1" s="1"/>
  <c r="BP48" i="1" s="1"/>
  <c r="BQ48" i="1" s="1"/>
  <c r="BS122" i="1"/>
  <c r="BQ122" i="1"/>
  <c r="BR122" i="1" s="1"/>
  <c r="BU122" i="1" s="1"/>
  <c r="BM152" i="1"/>
  <c r="BO152" i="1" s="1"/>
  <c r="BP152" i="1" s="1"/>
  <c r="BQ152" i="1" s="1"/>
  <c r="BR152" i="1" s="1"/>
  <c r="BU152" i="1" s="1"/>
  <c r="BS461" i="1"/>
  <c r="BU461" i="1"/>
  <c r="BU497" i="1"/>
  <c r="BS497" i="1"/>
  <c r="BS820" i="1"/>
  <c r="BU820" i="1"/>
  <c r="BQ562" i="1"/>
  <c r="BR562" i="1" s="1"/>
  <c r="BU562" i="1" s="1"/>
  <c r="BS562" i="1"/>
  <c r="BS142" i="1"/>
  <c r="BU142" i="1"/>
  <c r="BM791" i="1"/>
  <c r="BO791" i="1" s="1"/>
  <c r="BP791" i="1" s="1"/>
  <c r="BQ791" i="1" s="1"/>
  <c r="BR791" i="1" s="1"/>
  <c r="BU791" i="1" s="1"/>
  <c r="BT47" i="1"/>
  <c r="AY254" i="1"/>
  <c r="BA254" i="1" s="1"/>
  <c r="BC254" i="1" s="1"/>
  <c r="BT254" i="1" s="1"/>
  <c r="AY498" i="1"/>
  <c r="BA498" i="1" s="1"/>
  <c r="BC498" i="1" s="1"/>
  <c r="BT498" i="1" s="1"/>
  <c r="AY736" i="1"/>
  <c r="BA736" i="1" s="1"/>
  <c r="BC736" i="1" s="1"/>
  <c r="BT736" i="1" s="1"/>
  <c r="AY232" i="1"/>
  <c r="BA232" i="1" s="1"/>
  <c r="BC232" i="1" s="1"/>
  <c r="BT232" i="1" s="1"/>
  <c r="AY819" i="1"/>
  <c r="BA819" i="1" s="1"/>
  <c r="BC819" i="1" s="1"/>
  <c r="BT819" i="1" s="1"/>
  <c r="AY384" i="1"/>
  <c r="BA384" i="1" s="1"/>
  <c r="BC384" i="1" s="1"/>
  <c r="BT384" i="1" s="1"/>
  <c r="AY429" i="1"/>
  <c r="BA429" i="1" s="1"/>
  <c r="BC429" i="1" s="1"/>
  <c r="BT429" i="1" s="1"/>
  <c r="AY264" i="1"/>
  <c r="BA264" i="1" s="1"/>
  <c r="BC264" i="1" s="1"/>
  <c r="BT264" i="1" s="1"/>
  <c r="BC697" i="1"/>
  <c r="BT697" i="1" s="1"/>
  <c r="AY669" i="1"/>
  <c r="BA669" i="1" s="1"/>
  <c r="BC669" i="1" s="1"/>
  <c r="BT669" i="1" s="1"/>
  <c r="AY404" i="1"/>
  <c r="BA404" i="1" s="1"/>
  <c r="BC404" i="1" s="1"/>
  <c r="BT404" i="1" s="1"/>
  <c r="BC406" i="1"/>
  <c r="BT406" i="1" s="1"/>
  <c r="BC251" i="1"/>
  <c r="BT251" i="1" s="1"/>
  <c r="AY375" i="1"/>
  <c r="BA375" i="1" s="1"/>
  <c r="BC375" i="1" s="1"/>
  <c r="BT375" i="1" s="1"/>
  <c r="AY43" i="1"/>
  <c r="BA43" i="1" s="1"/>
  <c r="BC43" i="1" s="1"/>
  <c r="BT43" i="1" s="1"/>
  <c r="BM42" i="1"/>
  <c r="BO42" i="1" s="1"/>
  <c r="BP42" i="1" s="1"/>
  <c r="BQ42" i="1" s="1"/>
  <c r="BM634" i="1"/>
  <c r="BO634" i="1" s="1"/>
  <c r="BP634" i="1" s="1"/>
  <c r="BQ634" i="1" s="1"/>
  <c r="BM6" i="1"/>
  <c r="BO6" i="1" s="1"/>
  <c r="BP6" i="1" s="1"/>
  <c r="BQ6" i="1" s="1"/>
  <c r="BM748" i="1"/>
  <c r="BO748" i="1" s="1"/>
  <c r="BP748" i="1" s="1"/>
  <c r="BQ748" i="1" s="1"/>
  <c r="BM27" i="1"/>
  <c r="BO27" i="1" s="1"/>
  <c r="BP27" i="1" s="1"/>
  <c r="BQ27" i="1" s="1"/>
  <c r="BQ166" i="1"/>
  <c r="BR166" i="1" s="1"/>
  <c r="BU166" i="1" s="1"/>
  <c r="BS736" i="1"/>
  <c r="BP736" i="1"/>
  <c r="BQ736" i="1" s="1"/>
  <c r="BR736" i="1" s="1"/>
  <c r="BU736" i="1" s="1"/>
  <c r="BQ820" i="1"/>
  <c r="BM187" i="1"/>
  <c r="BO187" i="1" s="1"/>
  <c r="BM254" i="1"/>
  <c r="BO254" i="1" s="1"/>
  <c r="BS65" i="1"/>
  <c r="BU65" i="1"/>
  <c r="BT754" i="1"/>
  <c r="BM500" i="1"/>
  <c r="BO500" i="1" s="1"/>
  <c r="BM730" i="1"/>
  <c r="BO730" i="1" s="1"/>
  <c r="BP730" i="1" s="1"/>
  <c r="BQ730" i="1" s="1"/>
  <c r="BR730" i="1" s="1"/>
  <c r="BU730" i="1" s="1"/>
  <c r="BM742" i="1"/>
  <c r="BO742" i="1" s="1"/>
  <c r="BP742" i="1" s="1"/>
  <c r="BQ742" i="1" s="1"/>
  <c r="BR742" i="1" s="1"/>
  <c r="BU742" i="1" s="1"/>
  <c r="BT10" i="1"/>
  <c r="BT813" i="1"/>
  <c r="BM814" i="1"/>
  <c r="BO814" i="1" s="1"/>
  <c r="BQ118" i="1"/>
  <c r="BR118" i="1" s="1"/>
  <c r="BU118" i="1" s="1"/>
  <c r="BS118" i="1"/>
  <c r="BM191" i="1"/>
  <c r="BO191" i="1" s="1"/>
  <c r="BS59" i="1"/>
  <c r="BQ59" i="1"/>
  <c r="BR59" i="1" s="1"/>
  <c r="BU59" i="1" s="1"/>
  <c r="BT778" i="1"/>
  <c r="BT751" i="1"/>
  <c r="BM526" i="1"/>
  <c r="BO526" i="1" s="1"/>
  <c r="BT680" i="1"/>
  <c r="BT562" i="1"/>
  <c r="AY183" i="1"/>
  <c r="BA183" i="1" s="1"/>
  <c r="BC183" i="1" s="1"/>
  <c r="BT183" i="1" s="1"/>
  <c r="AY107" i="1"/>
  <c r="BA107" i="1" s="1"/>
  <c r="BC107" i="1" s="1"/>
  <c r="BT107" i="1" s="1"/>
  <c r="AY630" i="1"/>
  <c r="BA630" i="1" s="1"/>
  <c r="BC630" i="1" s="1"/>
  <c r="BT630" i="1" s="1"/>
  <c r="AY453" i="1"/>
  <c r="BA453" i="1" s="1"/>
  <c r="BC453" i="1" s="1"/>
  <c r="BT453" i="1" s="1"/>
  <c r="AY710" i="1"/>
  <c r="BA710" i="1" s="1"/>
  <c r="BC710" i="1" s="1"/>
  <c r="BT710" i="1" s="1"/>
  <c r="AY732" i="1"/>
  <c r="BA732" i="1" s="1"/>
  <c r="BC732" i="1" s="1"/>
  <c r="BT732" i="1" s="1"/>
  <c r="AY450" i="1"/>
  <c r="BA450" i="1" s="1"/>
  <c r="BC450" i="1" s="1"/>
  <c r="BT450" i="1" s="1"/>
  <c r="AY348" i="1"/>
  <c r="BA348" i="1" s="1"/>
  <c r="BC348" i="1" s="1"/>
  <c r="BT348" i="1" s="1"/>
  <c r="AY282" i="1"/>
  <c r="BA282" i="1" s="1"/>
  <c r="BC282" i="1" s="1"/>
  <c r="BT282" i="1" s="1"/>
  <c r="AY737" i="1"/>
  <c r="BA737" i="1" s="1"/>
  <c r="BC737" i="1" s="1"/>
  <c r="BT737" i="1" s="1"/>
  <c r="AY590" i="1"/>
  <c r="BA590" i="1" s="1"/>
  <c r="BC590" i="1" s="1"/>
  <c r="BT590" i="1" s="1"/>
  <c r="AY11" i="1"/>
  <c r="BA11" i="1" s="1"/>
  <c r="BC11" i="1" s="1"/>
  <c r="BT11" i="1" s="1"/>
  <c r="AY718" i="1"/>
  <c r="BA718" i="1" s="1"/>
  <c r="BC718" i="1" s="1"/>
  <c r="BT718" i="1" s="1"/>
  <c r="AY510" i="1"/>
  <c r="BA510" i="1" s="1"/>
  <c r="BC510" i="1" s="1"/>
  <c r="BT510" i="1" s="1"/>
  <c r="AY60" i="1"/>
  <c r="BA60" i="1" s="1"/>
  <c r="BC60" i="1" s="1"/>
  <c r="BT60" i="1" s="1"/>
  <c r="AY656" i="1"/>
  <c r="BA656" i="1" s="1"/>
  <c r="BC656" i="1" s="1"/>
  <c r="BT656" i="1" s="1"/>
  <c r="AY782" i="1"/>
  <c r="BA782" i="1" s="1"/>
  <c r="BC782" i="1" s="1"/>
  <c r="BT782" i="1" s="1"/>
  <c r="AY398" i="1"/>
  <c r="BA398" i="1" s="1"/>
  <c r="BC398" i="1" s="1"/>
  <c r="BT398" i="1" s="1"/>
  <c r="BC59" i="1"/>
  <c r="BT59" i="1" s="1"/>
  <c r="AY56" i="1"/>
  <c r="BA56" i="1" s="1"/>
  <c r="BC56" i="1" s="1"/>
  <c r="BT56" i="1" s="1"/>
  <c r="AY20" i="1"/>
  <c r="BA20" i="1" s="1"/>
  <c r="BC20" i="1" s="1"/>
  <c r="BT20" i="1" s="1"/>
  <c r="AY713" i="1"/>
  <c r="BA713" i="1" s="1"/>
  <c r="BC713" i="1" s="1"/>
  <c r="BT713" i="1" s="1"/>
  <c r="AY216" i="1"/>
  <c r="BA216" i="1" s="1"/>
  <c r="BC216" i="1" s="1"/>
  <c r="BT216" i="1" s="1"/>
  <c r="AY206" i="1"/>
  <c r="BA206" i="1" s="1"/>
  <c r="BC206" i="1" s="1"/>
  <c r="BT206" i="1" s="1"/>
  <c r="AY276" i="1"/>
  <c r="BA276" i="1" s="1"/>
  <c r="BC276" i="1" s="1"/>
  <c r="BT276" i="1" s="1"/>
  <c r="AY568" i="1"/>
  <c r="BA568" i="1" s="1"/>
  <c r="BC568" i="1" s="1"/>
  <c r="BT568" i="1" s="1"/>
  <c r="AY826" i="1"/>
  <c r="BA826" i="1" s="1"/>
  <c r="BC826" i="1" s="1"/>
  <c r="BT826" i="1" s="1"/>
  <c r="AY477" i="1"/>
  <c r="BA477" i="1" s="1"/>
  <c r="BC477" i="1" s="1"/>
  <c r="BT477" i="1" s="1"/>
  <c r="AY678" i="1"/>
  <c r="BA678" i="1" s="1"/>
  <c r="BC678" i="1" s="1"/>
  <c r="BT678" i="1" s="1"/>
  <c r="AY371" i="1"/>
  <c r="BA371" i="1" s="1"/>
  <c r="BC371" i="1" s="1"/>
  <c r="BT371" i="1" s="1"/>
  <c r="BT646" i="1"/>
  <c r="BM185" i="1"/>
  <c r="BO185" i="1" s="1"/>
  <c r="BT186" i="1"/>
  <c r="BM611" i="1"/>
  <c r="BO611" i="1" s="1"/>
  <c r="BP611" i="1" s="1"/>
  <c r="BQ611" i="1" s="1"/>
  <c r="BR611" i="1" s="1"/>
  <c r="BU611" i="1" s="1"/>
  <c r="BQ728" i="1"/>
  <c r="BR728" i="1" s="1"/>
  <c r="BU728" i="1" s="1"/>
  <c r="BS728" i="1"/>
  <c r="BM233" i="1"/>
  <c r="BO233" i="1" s="1"/>
  <c r="BS20" i="1"/>
  <c r="BQ20" i="1"/>
  <c r="BR20" i="1" s="1"/>
  <c r="BU20" i="1" s="1"/>
  <c r="BM226" i="1"/>
  <c r="BO226" i="1" s="1"/>
  <c r="BS558" i="1"/>
  <c r="BQ558" i="1"/>
  <c r="BR558" i="1" s="1"/>
  <c r="BU558" i="1" s="1"/>
  <c r="BM673" i="1"/>
  <c r="BO673" i="1" s="1"/>
  <c r="BP673" i="1" s="1"/>
  <c r="BQ673" i="1" s="1"/>
  <c r="BR673" i="1" s="1"/>
  <c r="BU673" i="1" s="1"/>
  <c r="BM366" i="1"/>
  <c r="BO366" i="1" s="1"/>
  <c r="BS27" i="1"/>
  <c r="BU27" i="1"/>
  <c r="BT768" i="1"/>
  <c r="AY430" i="1"/>
  <c r="BA430" i="1" s="1"/>
  <c r="BC430" i="1" s="1"/>
  <c r="BT430" i="1" s="1"/>
  <c r="AY108" i="1"/>
  <c r="BA108" i="1" s="1"/>
  <c r="BC108" i="1" s="1"/>
  <c r="BT108" i="1" s="1"/>
  <c r="AY730" i="1"/>
  <c r="BA730" i="1" s="1"/>
  <c r="BC730" i="1" s="1"/>
  <c r="BT730" i="1" s="1"/>
  <c r="AY449" i="1"/>
  <c r="BA449" i="1" s="1"/>
  <c r="BC449" i="1" s="1"/>
  <c r="BT449" i="1" s="1"/>
  <c r="AY739" i="1"/>
  <c r="BA739" i="1" s="1"/>
  <c r="BC739" i="1" s="1"/>
  <c r="BT739" i="1" s="1"/>
  <c r="AY551" i="1"/>
  <c r="BA551" i="1" s="1"/>
  <c r="BC551" i="1" s="1"/>
  <c r="BT551" i="1" s="1"/>
  <c r="AY106" i="1"/>
  <c r="BA106" i="1" s="1"/>
  <c r="BC106" i="1" s="1"/>
  <c r="BT106" i="1" s="1"/>
  <c r="AY386" i="1"/>
  <c r="BA386" i="1" s="1"/>
  <c r="BC386" i="1" s="1"/>
  <c r="BT386" i="1" s="1"/>
  <c r="AY422" i="1"/>
  <c r="BA422" i="1" s="1"/>
  <c r="BC422" i="1" s="1"/>
  <c r="BT422" i="1" s="1"/>
  <c r="AY598" i="1"/>
  <c r="BA598" i="1" s="1"/>
  <c r="BC598" i="1" s="1"/>
  <c r="BT598" i="1" s="1"/>
  <c r="AY476" i="1"/>
  <c r="BA476" i="1" s="1"/>
  <c r="BC476" i="1" s="1"/>
  <c r="BT476" i="1" s="1"/>
  <c r="AY797" i="1"/>
  <c r="BA797" i="1" s="1"/>
  <c r="BC797" i="1" s="1"/>
  <c r="BT797" i="1" s="1"/>
  <c r="AY340" i="1"/>
  <c r="BA340" i="1" s="1"/>
  <c r="BC340" i="1" s="1"/>
  <c r="BT340" i="1" s="1"/>
  <c r="AY313" i="1"/>
  <c r="BA313" i="1" s="1"/>
  <c r="BC313" i="1" s="1"/>
  <c r="BT313" i="1" s="1"/>
  <c r="AY314" i="1"/>
  <c r="BA314" i="1" s="1"/>
  <c r="BC314" i="1" s="1"/>
  <c r="BT314" i="1" s="1"/>
  <c r="AY220" i="1"/>
  <c r="BA220" i="1" s="1"/>
  <c r="BC220" i="1" s="1"/>
  <c r="BT220" i="1" s="1"/>
  <c r="AY413" i="1"/>
  <c r="BA413" i="1" s="1"/>
  <c r="BC413" i="1" s="1"/>
  <c r="BT413" i="1" s="1"/>
  <c r="AY670" i="1"/>
  <c r="BA670" i="1" s="1"/>
  <c r="BC670" i="1" s="1"/>
  <c r="BT670" i="1" s="1"/>
  <c r="AY230" i="1"/>
  <c r="BA230" i="1" s="1"/>
  <c r="BC230" i="1" s="1"/>
  <c r="BT230" i="1" s="1"/>
  <c r="AY196" i="1"/>
  <c r="BA196" i="1" s="1"/>
  <c r="BC196" i="1" s="1"/>
  <c r="BT196" i="1" s="1"/>
  <c r="AY644" i="1"/>
  <c r="BA644" i="1" s="1"/>
  <c r="BC644" i="1" s="1"/>
  <c r="BT644" i="1" s="1"/>
  <c r="AY649" i="1"/>
  <c r="BA649" i="1" s="1"/>
  <c r="BC649" i="1" s="1"/>
  <c r="BT649" i="1" s="1"/>
  <c r="BC190" i="1"/>
  <c r="BT190" i="1" s="1"/>
  <c r="AY686" i="1"/>
  <c r="BA686" i="1" s="1"/>
  <c r="BC686" i="1" s="1"/>
  <c r="BT686" i="1" s="1"/>
  <c r="AY582" i="1"/>
  <c r="BA582" i="1" s="1"/>
  <c r="BC582" i="1" s="1"/>
  <c r="BT582" i="1" s="1"/>
  <c r="AY776" i="1"/>
  <c r="BA776" i="1" s="1"/>
  <c r="BC776" i="1" s="1"/>
  <c r="BT776" i="1" s="1"/>
  <c r="BC208" i="1"/>
  <c r="BT208" i="1" s="1"/>
  <c r="AY403" i="1"/>
  <c r="BA403" i="1" s="1"/>
  <c r="BC403" i="1" s="1"/>
  <c r="BT403" i="1" s="1"/>
  <c r="AY569" i="1"/>
  <c r="BA569" i="1" s="1"/>
  <c r="BC569" i="1" s="1"/>
  <c r="BT569" i="1" s="1"/>
  <c r="AY246" i="1"/>
  <c r="BA246" i="1" s="1"/>
  <c r="BC246" i="1" s="1"/>
  <c r="BT246" i="1" s="1"/>
  <c r="AY250" i="1"/>
  <c r="BA250" i="1" s="1"/>
  <c r="BC250" i="1" s="1"/>
  <c r="BT250" i="1" s="1"/>
  <c r="AY478" i="1"/>
  <c r="BA478" i="1" s="1"/>
  <c r="BC478" i="1" s="1"/>
  <c r="BT478" i="1" s="1"/>
  <c r="AY168" i="1"/>
  <c r="BA168" i="1" s="1"/>
  <c r="BC168" i="1" s="1"/>
  <c r="BT168" i="1" s="1"/>
  <c r="AY165" i="1"/>
  <c r="BA165" i="1" s="1"/>
  <c r="BC165" i="1" s="1"/>
  <c r="BT165" i="1" s="1"/>
  <c r="AY376" i="1"/>
  <c r="BA376" i="1" s="1"/>
  <c r="BC376" i="1" s="1"/>
  <c r="BT376" i="1" s="1"/>
  <c r="AY86" i="1"/>
  <c r="BA86" i="1" s="1"/>
  <c r="BC86" i="1" s="1"/>
  <c r="BT86" i="1" s="1"/>
  <c r="BM3" i="1"/>
  <c r="BO3" i="1" s="1"/>
  <c r="BP3" i="1" s="1"/>
  <c r="BQ3" i="1" s="1"/>
  <c r="BM90" i="1"/>
  <c r="BO90" i="1" s="1"/>
  <c r="BP90" i="1" s="1"/>
  <c r="BQ90" i="1" s="1"/>
  <c r="BQ540" i="1"/>
  <c r="BR540" i="1" s="1"/>
  <c r="BU540" i="1" s="1"/>
  <c r="BT180" i="1"/>
  <c r="BT229" i="1"/>
  <c r="BM67" i="1"/>
  <c r="BO67" i="1" s="1"/>
  <c r="BQ211" i="1"/>
  <c r="BR211" i="1" s="1"/>
  <c r="BU211" i="1" s="1"/>
  <c r="BS211" i="1"/>
  <c r="BU268" i="1"/>
  <c r="BS268" i="1"/>
  <c r="BT100" i="1"/>
  <c r="BM727" i="1"/>
  <c r="BO727" i="1" s="1"/>
  <c r="BM734" i="1"/>
  <c r="BO734" i="1" s="1"/>
  <c r="BT283" i="1"/>
  <c r="BS812" i="1"/>
  <c r="BQ812" i="1"/>
  <c r="BR812" i="1" s="1"/>
  <c r="BU812" i="1" s="1"/>
  <c r="BM715" i="1"/>
  <c r="BO715" i="1" s="1"/>
  <c r="BP715" i="1" s="1"/>
  <c r="BQ715" i="1" s="1"/>
  <c r="BR715" i="1" s="1"/>
  <c r="BU715" i="1" s="1"/>
  <c r="BM717" i="1"/>
  <c r="BO717" i="1" s="1"/>
  <c r="BP717" i="1" s="1"/>
  <c r="BQ717" i="1" s="1"/>
  <c r="BR717" i="1" s="1"/>
  <c r="BU717" i="1" s="1"/>
  <c r="BS560" i="1"/>
  <c r="BQ560" i="1"/>
  <c r="BR560" i="1" s="1"/>
  <c r="BU560" i="1" s="1"/>
  <c r="BM780" i="1"/>
  <c r="BO780" i="1" s="1"/>
  <c r="BP780" i="1" s="1"/>
  <c r="BQ780" i="1" s="1"/>
  <c r="BR780" i="1" s="1"/>
  <c r="BU780" i="1" s="1"/>
  <c r="BU713" i="1"/>
  <c r="BS713" i="1"/>
  <c r="BS574" i="1"/>
  <c r="BQ574" i="1"/>
  <c r="BR574" i="1" s="1"/>
  <c r="BU574" i="1" s="1"/>
  <c r="BM691" i="1"/>
  <c r="BO691" i="1" s="1"/>
  <c r="BP691" i="1" s="1"/>
  <c r="BQ691" i="1" s="1"/>
  <c r="BR691" i="1" s="1"/>
  <c r="BU691" i="1" s="1"/>
  <c r="BS50" i="1"/>
  <c r="BU50" i="1"/>
  <c r="BT728" i="1"/>
  <c r="BM257" i="1"/>
  <c r="BO257" i="1" s="1"/>
  <c r="AY469" i="1"/>
  <c r="BA469" i="1" s="1"/>
  <c r="BC469" i="1" s="1"/>
  <c r="BT469" i="1" s="1"/>
  <c r="AY181" i="1"/>
  <c r="BA181" i="1" s="1"/>
  <c r="BC181" i="1" s="1"/>
  <c r="BT181" i="1" s="1"/>
  <c r="AY533" i="1"/>
  <c r="BA533" i="1" s="1"/>
  <c r="BC533" i="1" s="1"/>
  <c r="BT533" i="1" s="1"/>
  <c r="AY350" i="1"/>
  <c r="BA350" i="1" s="1"/>
  <c r="BC350" i="1" s="1"/>
  <c r="BT350" i="1" s="1"/>
  <c r="AY708" i="1"/>
  <c r="BA708" i="1" s="1"/>
  <c r="BC708" i="1" s="1"/>
  <c r="BT708" i="1" s="1"/>
  <c r="AY709" i="1"/>
  <c r="BA709" i="1" s="1"/>
  <c r="BC709" i="1" s="1"/>
  <c r="BT709" i="1" s="1"/>
  <c r="AY136" i="1"/>
  <c r="BA136" i="1" s="1"/>
  <c r="BC136" i="1" s="1"/>
  <c r="BT136" i="1" s="1"/>
  <c r="AY815" i="1"/>
  <c r="BA815" i="1" s="1"/>
  <c r="BC815" i="1" s="1"/>
  <c r="BT815" i="1" s="1"/>
  <c r="AY77" i="1"/>
  <c r="BA77" i="1" s="1"/>
  <c r="BC77" i="1" s="1"/>
  <c r="BT77" i="1" s="1"/>
  <c r="BC317" i="1"/>
  <c r="BT317" i="1" s="1"/>
  <c r="AY625" i="1"/>
  <c r="BA625" i="1" s="1"/>
  <c r="BC625" i="1" s="1"/>
  <c r="BT625" i="1" s="1"/>
  <c r="BC487" i="1"/>
  <c r="BT487" i="1" s="1"/>
  <c r="AY508" i="1"/>
  <c r="BA508" i="1" s="1"/>
  <c r="BC508" i="1" s="1"/>
  <c r="BT508" i="1" s="1"/>
  <c r="AY780" i="1"/>
  <c r="BA780" i="1" s="1"/>
  <c r="BC780" i="1" s="1"/>
  <c r="BT780" i="1" s="1"/>
  <c r="AY714" i="1"/>
  <c r="BA714" i="1" s="1"/>
  <c r="BC714" i="1" s="1"/>
  <c r="BT714" i="1" s="1"/>
  <c r="AY575" i="1"/>
  <c r="BA575" i="1" s="1"/>
  <c r="BC575" i="1" s="1"/>
  <c r="BT575" i="1" s="1"/>
  <c r="AY147" i="1"/>
  <c r="BA147" i="1" s="1"/>
  <c r="BC147" i="1" s="1"/>
  <c r="BT147" i="1" s="1"/>
  <c r="AY535" i="1"/>
  <c r="BA535" i="1" s="1"/>
  <c r="BC535" i="1" s="1"/>
  <c r="BT535" i="1" s="1"/>
  <c r="AY37" i="1"/>
  <c r="BA37" i="1" s="1"/>
  <c r="BC37" i="1" s="1"/>
  <c r="BT37" i="1" s="1"/>
  <c r="AY40" i="1"/>
  <c r="BA40" i="1" s="1"/>
  <c r="BC40" i="1" s="1"/>
  <c r="BT40" i="1" s="1"/>
  <c r="AY836" i="1"/>
  <c r="BA836" i="1" s="1"/>
  <c r="BC836" i="1" s="1"/>
  <c r="BT836" i="1" s="1"/>
  <c r="BQ14" i="1"/>
  <c r="BR14" i="1" s="1"/>
  <c r="BU14" i="1" s="1"/>
  <c r="BP116" i="1"/>
  <c r="BQ116" i="1" s="1"/>
  <c r="BR116" i="1" s="1"/>
  <c r="BU116" i="1" s="1"/>
  <c r="BS116" i="1"/>
  <c r="BP522" i="1"/>
  <c r="BQ522" i="1" s="1"/>
  <c r="BR522" i="1" s="1"/>
  <c r="BU522" i="1" s="1"/>
  <c r="BS522" i="1"/>
  <c r="BS149" i="1"/>
  <c r="BP149" i="1"/>
  <c r="BQ149" i="1" s="1"/>
  <c r="BR149" i="1" s="1"/>
  <c r="BU149" i="1" s="1"/>
  <c r="BP330" i="1"/>
  <c r="BQ330" i="1" s="1"/>
  <c r="BR330" i="1" s="1"/>
  <c r="BU330" i="1" s="1"/>
  <c r="BS330" i="1"/>
  <c r="BP608" i="1"/>
  <c r="BQ608" i="1" s="1"/>
  <c r="BR608" i="1" s="1"/>
  <c r="BU608" i="1" s="1"/>
  <c r="BQ410" i="1"/>
  <c r="BR410" i="1" s="1"/>
  <c r="BU410" i="1" s="1"/>
  <c r="BS410" i="1"/>
  <c r="AY752" i="1"/>
  <c r="BA752" i="1" s="1"/>
  <c r="BC752" i="1" s="1"/>
  <c r="BT752" i="1" s="1"/>
  <c r="BS788" i="1"/>
  <c r="BS58" i="1"/>
  <c r="BU58" i="1"/>
  <c r="BP406" i="1"/>
  <c r="BQ406" i="1" s="1"/>
  <c r="BR406" i="1" s="1"/>
  <c r="BU406" i="1" s="1"/>
  <c r="BS406" i="1"/>
  <c r="BQ38" i="1"/>
  <c r="BR38" i="1" s="1"/>
  <c r="BU38" i="1" s="1"/>
  <c r="BS38" i="1"/>
  <c r="BU378" i="1"/>
  <c r="BS37" i="1"/>
  <c r="BQ37" i="1"/>
  <c r="BR37" i="1" s="1"/>
  <c r="BU37" i="1" s="1"/>
  <c r="BC835" i="1"/>
  <c r="BT835" i="1" s="1"/>
  <c r="BC802" i="1"/>
  <c r="BT802" i="1" s="1"/>
  <c r="BC308" i="1"/>
  <c r="BT308" i="1" s="1"/>
  <c r="AY738" i="1"/>
  <c r="BA738" i="1" s="1"/>
  <c r="BC738" i="1" s="1"/>
  <c r="BT738" i="1" s="1"/>
  <c r="AY717" i="1"/>
  <c r="BA717" i="1" s="1"/>
  <c r="BC717" i="1" s="1"/>
  <c r="BT717" i="1" s="1"/>
  <c r="BC528" i="1"/>
  <c r="BT528" i="1" s="1"/>
  <c r="AY641" i="1"/>
  <c r="BA641" i="1" s="1"/>
  <c r="BC641" i="1" s="1"/>
  <c r="BT641" i="1" s="1"/>
  <c r="BQ788" i="1"/>
  <c r="BR788" i="1" s="1"/>
  <c r="BU788" i="1" s="1"/>
  <c r="BQ644" i="1"/>
  <c r="BR644" i="1" s="1"/>
  <c r="BU644" i="1" s="1"/>
  <c r="AY684" i="1"/>
  <c r="BA684" i="1" s="1"/>
  <c r="BC684" i="1" s="1"/>
  <c r="BT684" i="1" s="1"/>
  <c r="BC616" i="1"/>
  <c r="BT616" i="1" s="1"/>
  <c r="BC159" i="1"/>
  <c r="BT159" i="1" s="1"/>
  <c r="AY750" i="1"/>
  <c r="BA750" i="1" s="1"/>
  <c r="BC750" i="1" s="1"/>
  <c r="BT750" i="1" s="1"/>
  <c r="AY31" i="1"/>
  <c r="BA31" i="1" s="1"/>
  <c r="BC31" i="1" s="1"/>
  <c r="BT31" i="1" s="1"/>
  <c r="BC170" i="1"/>
  <c r="BT170" i="1" s="1"/>
  <c r="BC367" i="1"/>
  <c r="BT367" i="1" s="1"/>
  <c r="AY547" i="1"/>
  <c r="BA547" i="1" s="1"/>
  <c r="BC547" i="1" s="1"/>
  <c r="BT547" i="1" s="1"/>
  <c r="AY642" i="1"/>
  <c r="BA642" i="1" s="1"/>
  <c r="BC642" i="1" s="1"/>
  <c r="BT642" i="1" s="1"/>
  <c r="AY493" i="1"/>
  <c r="BA493" i="1" s="1"/>
  <c r="BC493" i="1" s="1"/>
  <c r="BT493" i="1" s="1"/>
  <c r="AY594" i="1"/>
  <c r="BA594" i="1" s="1"/>
  <c r="BC594" i="1" s="1"/>
  <c r="BT594" i="1" s="1"/>
  <c r="BC96" i="1"/>
  <c r="BT96" i="1" s="1"/>
  <c r="AY473" i="1"/>
  <c r="BA473" i="1" s="1"/>
  <c r="BC473" i="1" s="1"/>
  <c r="BT473" i="1" s="1"/>
  <c r="BM129" i="1"/>
  <c r="BO129" i="1" s="1"/>
  <c r="BP129" i="1" s="1"/>
  <c r="BQ129" i="1" s="1"/>
  <c r="BM757" i="1"/>
  <c r="BO757" i="1" s="1"/>
  <c r="BP757" i="1" s="1"/>
  <c r="BQ757" i="1" s="1"/>
  <c r="BM323" i="1"/>
  <c r="BO323" i="1" s="1"/>
  <c r="BP323" i="1" s="1"/>
  <c r="BQ323" i="1" s="1"/>
  <c r="BM738" i="1"/>
  <c r="BO738" i="1" s="1"/>
  <c r="BP738" i="1" s="1"/>
  <c r="BQ738" i="1" s="1"/>
  <c r="BM463" i="1"/>
  <c r="BO463" i="1" s="1"/>
  <c r="BP463" i="1" s="1"/>
  <c r="BQ463" i="1" s="1"/>
  <c r="BM141" i="1"/>
  <c r="BO141" i="1" s="1"/>
  <c r="BP141" i="1" s="1"/>
  <c r="BQ141" i="1" s="1"/>
  <c r="BM485" i="1"/>
  <c r="BO485" i="1" s="1"/>
  <c r="BP485" i="1" s="1"/>
  <c r="BQ485" i="1" s="1"/>
  <c r="BM759" i="1"/>
  <c r="BO759" i="1" s="1"/>
  <c r="BP759" i="1" s="1"/>
  <c r="BQ759" i="1" s="1"/>
  <c r="BM747" i="1"/>
  <c r="BO747" i="1" s="1"/>
  <c r="BP747" i="1" s="1"/>
  <c r="BQ747" i="1" s="1"/>
  <c r="BT534" i="1"/>
  <c r="BQ790" i="1"/>
  <c r="BR790" i="1" s="1"/>
  <c r="BU790" i="1" s="1"/>
  <c r="BQ328" i="1"/>
  <c r="BR328" i="1" s="1"/>
  <c r="BU328" i="1" s="1"/>
  <c r="BQ54" i="1"/>
  <c r="BS557" i="1"/>
  <c r="BQ376" i="1"/>
  <c r="BR376" i="1" s="1"/>
  <c r="BU376" i="1" s="1"/>
  <c r="BT265" i="1"/>
  <c r="BS678" i="1"/>
  <c r="BS310" i="1"/>
  <c r="BQ310" i="1"/>
  <c r="BR310" i="1" s="1"/>
  <c r="BU310" i="1" s="1"/>
  <c r="BT243" i="1"/>
  <c r="BU243" i="1"/>
  <c r="BS243" i="1"/>
  <c r="BP336" i="1"/>
  <c r="BQ336" i="1" s="1"/>
  <c r="BR336" i="1" s="1"/>
  <c r="BU336" i="1" s="1"/>
  <c r="BC561" i="1"/>
  <c r="BT561" i="1" s="1"/>
  <c r="BQ758" i="1"/>
  <c r="BR758" i="1" s="1"/>
  <c r="BU758" i="1" s="1"/>
  <c r="BQ760" i="1"/>
  <c r="BR760" i="1" s="1"/>
  <c r="BU760" i="1" s="1"/>
  <c r="BQ71" i="1"/>
  <c r="BR71" i="1" s="1"/>
  <c r="BU71" i="1" s="1"/>
  <c r="BQ827" i="1"/>
  <c r="BR827" i="1" s="1"/>
  <c r="BU827" i="1" s="1"/>
  <c r="BT725" i="1"/>
  <c r="BQ840" i="1"/>
  <c r="BR840" i="1" s="1"/>
  <c r="BU840" i="1" s="1"/>
  <c r="BQ46" i="1"/>
  <c r="BR46" i="1" s="1"/>
  <c r="BU46" i="1" s="1"/>
  <c r="BQ678" i="1"/>
  <c r="BR678" i="1" s="1"/>
  <c r="BU678" i="1" s="1"/>
  <c r="BS422" i="1"/>
  <c r="BQ422" i="1"/>
  <c r="BR422" i="1" s="1"/>
  <c r="BU422" i="1" s="1"/>
  <c r="BP373" i="1"/>
  <c r="BQ373" i="1" s="1"/>
  <c r="BR373" i="1" s="1"/>
  <c r="BU373" i="1" s="1"/>
  <c r="BS373" i="1"/>
  <c r="BS619" i="1"/>
  <c r="BU619" i="1"/>
  <c r="BT401" i="1"/>
  <c r="BM258" i="1"/>
  <c r="BO258" i="1" s="1"/>
  <c r="BP258" i="1" s="1"/>
  <c r="BQ258" i="1" s="1"/>
  <c r="BR258" i="1" s="1"/>
  <c r="BU258" i="1" s="1"/>
  <c r="AY155" i="1"/>
  <c r="BA155" i="1" s="1"/>
  <c r="BC155" i="1" s="1"/>
  <c r="BT155" i="1" s="1"/>
  <c r="BQ516" i="1"/>
  <c r="BR516" i="1" s="1"/>
  <c r="BU516" i="1" s="1"/>
  <c r="BS286" i="1"/>
  <c r="BP286" i="1"/>
  <c r="BQ286" i="1" s="1"/>
  <c r="BR286" i="1" s="1"/>
  <c r="BU286" i="1" s="1"/>
  <c r="BS618" i="1"/>
  <c r="BP618" i="1"/>
  <c r="BQ618" i="1" s="1"/>
  <c r="BR618" i="1" s="1"/>
  <c r="BU618" i="1" s="1"/>
  <c r="BT523" i="1"/>
  <c r="BS523" i="1"/>
  <c r="BS289" i="1"/>
  <c r="BQ289" i="1"/>
  <c r="BR289" i="1" s="1"/>
  <c r="BU289" i="1" s="1"/>
  <c r="BQ117" i="1"/>
  <c r="BR117" i="1" s="1"/>
  <c r="BU117" i="1" s="1"/>
  <c r="BM539" i="1"/>
  <c r="BO539" i="1" s="1"/>
  <c r="BP539" i="1" s="1"/>
  <c r="BQ539" i="1" s="1"/>
  <c r="BR539" i="1" s="1"/>
  <c r="BU539" i="1" s="1"/>
  <c r="AY270" i="1"/>
  <c r="BA270" i="1" s="1"/>
  <c r="BC270" i="1" s="1"/>
  <c r="BT270" i="1" s="1"/>
  <c r="AY466" i="1"/>
  <c r="BA466" i="1" s="1"/>
  <c r="BC466" i="1" s="1"/>
  <c r="BT466" i="1" s="1"/>
  <c r="BC452" i="1"/>
  <c r="BT452" i="1" s="1"/>
  <c r="AY173" i="1"/>
  <c r="BA173" i="1" s="1"/>
  <c r="BC173" i="1" s="1"/>
  <c r="BT173" i="1" s="1"/>
  <c r="BC597" i="1"/>
  <c r="BT597" i="1" s="1"/>
  <c r="AY638" i="1"/>
  <c r="BA638" i="1" s="1"/>
  <c r="BC638" i="1" s="1"/>
  <c r="BT638" i="1" s="1"/>
  <c r="AY428" i="1"/>
  <c r="BA428" i="1" s="1"/>
  <c r="BC428" i="1" s="1"/>
  <c r="BT428" i="1" s="1"/>
  <c r="BC824" i="1"/>
  <c r="BT824" i="1" s="1"/>
  <c r="AY434" i="1"/>
  <c r="BA434" i="1" s="1"/>
  <c r="BC434" i="1" s="1"/>
  <c r="BT434" i="1" s="1"/>
  <c r="BC30" i="1"/>
  <c r="BT30" i="1" s="1"/>
  <c r="AY162" i="1"/>
  <c r="BA162" i="1" s="1"/>
  <c r="BC162" i="1" s="1"/>
  <c r="BT162" i="1" s="1"/>
  <c r="BC746" i="1"/>
  <c r="BT746" i="1" s="1"/>
  <c r="AY91" i="1"/>
  <c r="BA91" i="1" s="1"/>
  <c r="BC91" i="1" s="1"/>
  <c r="BT91" i="1" s="1"/>
  <c r="AY94" i="1"/>
  <c r="BA94" i="1" s="1"/>
  <c r="BC94" i="1" s="1"/>
  <c r="BT94" i="1" s="1"/>
  <c r="BC692" i="1"/>
  <c r="BT692" i="1" s="1"/>
  <c r="AY202" i="1"/>
  <c r="BA202" i="1" s="1"/>
  <c r="BC202" i="1" s="1"/>
  <c r="BT202" i="1" s="1"/>
  <c r="AY27" i="1"/>
  <c r="BA27" i="1" s="1"/>
  <c r="BC27" i="1" s="1"/>
  <c r="BT27" i="1" s="1"/>
  <c r="AY374" i="1"/>
  <c r="BA374" i="1" s="1"/>
  <c r="BC374" i="1" s="1"/>
  <c r="BT374" i="1" s="1"/>
  <c r="BC98" i="1"/>
  <c r="BT98" i="1" s="1"/>
  <c r="AY101" i="1"/>
  <c r="BA101" i="1" s="1"/>
  <c r="BC101" i="1" s="1"/>
  <c r="BT101" i="1" s="1"/>
  <c r="AY69" i="1"/>
  <c r="BA69" i="1" s="1"/>
  <c r="BC69" i="1" s="1"/>
  <c r="BT69" i="1" s="1"/>
  <c r="BC83" i="1"/>
  <c r="BT83" i="1" s="1"/>
  <c r="AY137" i="1"/>
  <c r="BA137" i="1" s="1"/>
  <c r="BC137" i="1" s="1"/>
  <c r="BT137" i="1" s="1"/>
  <c r="BM65" i="1"/>
  <c r="BO65" i="1" s="1"/>
  <c r="BP65" i="1" s="1"/>
  <c r="BQ65" i="1" s="1"/>
  <c r="BM531" i="1"/>
  <c r="BO531" i="1" s="1"/>
  <c r="BP531" i="1" s="1"/>
  <c r="BQ531" i="1" s="1"/>
  <c r="BM132" i="1"/>
  <c r="BO132" i="1" s="1"/>
  <c r="BP132" i="1" s="1"/>
  <c r="BQ132" i="1" s="1"/>
  <c r="BM343" i="1"/>
  <c r="BO343" i="1" s="1"/>
  <c r="BP343" i="1" s="1"/>
  <c r="BQ343" i="1" s="1"/>
  <c r="BM815" i="1"/>
  <c r="BO815" i="1" s="1"/>
  <c r="BP815" i="1" s="1"/>
  <c r="BQ815" i="1" s="1"/>
  <c r="BM261" i="1"/>
  <c r="BO261" i="1" s="1"/>
  <c r="BP261" i="1" s="1"/>
  <c r="BQ261" i="1" s="1"/>
  <c r="BM633" i="1"/>
  <c r="BO633" i="1" s="1"/>
  <c r="BP633" i="1" s="1"/>
  <c r="BQ633" i="1" s="1"/>
  <c r="BM229" i="1"/>
  <c r="BO229" i="1" s="1"/>
  <c r="BP229" i="1" s="1"/>
  <c r="BQ229" i="1" s="1"/>
  <c r="BM214" i="1"/>
  <c r="BO214" i="1" s="1"/>
  <c r="BP214" i="1" s="1"/>
  <c r="BQ214" i="1" s="1"/>
  <c r="BM643" i="1"/>
  <c r="BO643" i="1" s="1"/>
  <c r="BP643" i="1" s="1"/>
  <c r="BQ643" i="1" s="1"/>
  <c r="BQ725" i="1"/>
  <c r="BR725" i="1" s="1"/>
  <c r="BU725" i="1" s="1"/>
  <c r="BT311" i="1"/>
  <c r="BT58" i="1"/>
  <c r="BT378" i="1"/>
  <c r="BT619" i="1"/>
  <c r="BT681" i="1"/>
  <c r="BT335" i="1"/>
  <c r="BM664" i="1"/>
  <c r="BO664" i="1" s="1"/>
  <c r="BS664" i="1" s="1"/>
  <c r="BQ292" i="1"/>
  <c r="BR292" i="1" s="1"/>
  <c r="BU292" i="1" s="1"/>
  <c r="BS466" i="1"/>
  <c r="BU466" i="1"/>
  <c r="BP348" i="1"/>
  <c r="BQ348" i="1" s="1"/>
  <c r="BR348" i="1" s="1"/>
  <c r="BU348" i="1" s="1"/>
  <c r="BS348" i="1"/>
  <c r="BS785" i="1"/>
  <c r="BQ785" i="1"/>
  <c r="BU785" i="1"/>
  <c r="BQ793" i="1"/>
  <c r="BR793" i="1" s="1"/>
  <c r="BU793" i="1" s="1"/>
  <c r="BS426" i="1"/>
  <c r="BP426" i="1"/>
  <c r="BQ426" i="1" s="1"/>
  <c r="BR426" i="1" s="1"/>
  <c r="BU426" i="1" s="1"/>
  <c r="BP288" i="1"/>
  <c r="BQ288" i="1" s="1"/>
  <c r="BR288" i="1" s="1"/>
  <c r="BU288" i="1" s="1"/>
  <c r="BS288" i="1"/>
  <c r="BQ434" i="1"/>
  <c r="BU434" i="1"/>
  <c r="BS434" i="1"/>
  <c r="BS315" i="1"/>
  <c r="BQ315" i="1"/>
  <c r="BR315" i="1" s="1"/>
  <c r="BU315" i="1" s="1"/>
  <c r="BQ41" i="1"/>
  <c r="BR41" i="1" s="1"/>
  <c r="BU41" i="1" s="1"/>
  <c r="BS41" i="1"/>
  <c r="BM838" i="1"/>
  <c r="BO838" i="1" s="1"/>
  <c r="BP838" i="1" s="1"/>
  <c r="BQ838" i="1" s="1"/>
  <c r="BR838" i="1" s="1"/>
  <c r="BU838" i="1" s="1"/>
  <c r="BC76" i="1"/>
  <c r="BT76" i="1" s="1"/>
  <c r="BC57" i="1"/>
  <c r="BT57" i="1" s="1"/>
  <c r="AY687" i="1"/>
  <c r="BA687" i="1" s="1"/>
  <c r="BC687" i="1" s="1"/>
  <c r="BT687" i="1" s="1"/>
  <c r="BC779" i="1"/>
  <c r="BT779" i="1" s="1"/>
  <c r="BQ245" i="1"/>
  <c r="BR245" i="1" s="1"/>
  <c r="BU245" i="1" s="1"/>
  <c r="AY192" i="1"/>
  <c r="BA192" i="1" s="1"/>
  <c r="BC192" i="1" s="1"/>
  <c r="BT192" i="1" s="1"/>
  <c r="AY242" i="1"/>
  <c r="BA242" i="1" s="1"/>
  <c r="BC242" i="1" s="1"/>
  <c r="BT242" i="1" s="1"/>
  <c r="AY236" i="1"/>
  <c r="BA236" i="1" s="1"/>
  <c r="BC236" i="1" s="1"/>
  <c r="BT236" i="1" s="1"/>
  <c r="BC200" i="1"/>
  <c r="BT200" i="1" s="1"/>
  <c r="BC139" i="1"/>
  <c r="BT139" i="1" s="1"/>
  <c r="AY279" i="1"/>
  <c r="BA279" i="1" s="1"/>
  <c r="BC279" i="1" s="1"/>
  <c r="BT279" i="1" s="1"/>
  <c r="BC71" i="1"/>
  <c r="BT71" i="1" s="1"/>
  <c r="BQ255" i="1"/>
  <c r="BR255" i="1" s="1"/>
  <c r="BU255" i="1" s="1"/>
  <c r="BQ720" i="1"/>
  <c r="BR720" i="1" s="1"/>
  <c r="BU720" i="1" s="1"/>
  <c r="BQ243" i="1"/>
  <c r="BQ619" i="1"/>
  <c r="BQ84" i="1"/>
  <c r="BR84" i="1" s="1"/>
  <c r="BU84" i="1" s="1"/>
  <c r="BQ378" i="1"/>
  <c r="BQ35" i="1"/>
  <c r="BR35" i="1" s="1"/>
  <c r="BU35" i="1" s="1"/>
  <c r="BT720" i="1"/>
  <c r="BT163" i="1"/>
  <c r="BT552" i="1"/>
  <c r="BQ552" i="1"/>
  <c r="BR552" i="1" s="1"/>
  <c r="BU552" i="1" s="1"/>
  <c r="BP220" i="1"/>
  <c r="BQ220" i="1" s="1"/>
  <c r="BR220" i="1" s="1"/>
  <c r="BU220" i="1" s="1"/>
  <c r="BS220" i="1"/>
  <c r="BS98" i="1"/>
  <c r="BP98" i="1"/>
  <c r="BQ98" i="1" s="1"/>
  <c r="BR98" i="1" s="1"/>
  <c r="BU98" i="1" s="1"/>
  <c r="BP168" i="1"/>
  <c r="BQ168" i="1" s="1"/>
  <c r="BR168" i="1" s="1"/>
  <c r="BU168" i="1" s="1"/>
  <c r="BS168" i="1"/>
  <c r="BU401" i="1"/>
  <c r="BS401" i="1"/>
  <c r="BS223" i="1"/>
  <c r="BQ223" i="1"/>
  <c r="BR223" i="1" s="1"/>
  <c r="BU223" i="1" s="1"/>
  <c r="BS420" i="1"/>
  <c r="BQ420" i="1"/>
  <c r="BR420" i="1" s="1"/>
  <c r="BU420" i="1" s="1"/>
  <c r="BS418" i="1"/>
  <c r="BU418" i="1"/>
  <c r="BC12" i="1"/>
  <c r="BT12" i="1" s="1"/>
  <c r="BC740" i="1"/>
  <c r="BT740" i="1" s="1"/>
  <c r="BC32" i="1"/>
  <c r="BT32" i="1" s="1"/>
  <c r="AY443" i="1"/>
  <c r="BA443" i="1" s="1"/>
  <c r="BC443" i="1" s="1"/>
  <c r="BT443" i="1" s="1"/>
  <c r="AY103" i="1"/>
  <c r="BA103" i="1" s="1"/>
  <c r="BC103" i="1" s="1"/>
  <c r="BT103" i="1" s="1"/>
  <c r="BM538" i="1"/>
  <c r="BO538" i="1" s="1"/>
  <c r="BP538" i="1" s="1"/>
  <c r="BQ538" i="1" s="1"/>
  <c r="BM140" i="1"/>
  <c r="BO140" i="1" s="1"/>
  <c r="BP140" i="1" s="1"/>
  <c r="BQ140" i="1" s="1"/>
  <c r="BQ360" i="1"/>
  <c r="BR360" i="1" s="1"/>
  <c r="BU360" i="1" s="1"/>
  <c r="BQ58" i="1"/>
  <c r="BT295" i="1"/>
  <c r="BQ197" i="1"/>
  <c r="BR197" i="1" s="1"/>
  <c r="BU197" i="1" s="1"/>
  <c r="BQ557" i="1"/>
  <c r="BR557" i="1" s="1"/>
  <c r="BU557" i="1" s="1"/>
  <c r="BQ517" i="1"/>
  <c r="BR517" i="1" s="1"/>
  <c r="BU517" i="1" s="1"/>
  <c r="BT117" i="1"/>
  <c r="BQ687" i="1"/>
  <c r="BR687" i="1" s="1"/>
  <c r="BU687" i="1" s="1"/>
  <c r="BT197" i="1"/>
  <c r="BQ335" i="1"/>
  <c r="BR335" i="1" s="1"/>
  <c r="BU335" i="1" s="1"/>
  <c r="BQ333" i="1"/>
  <c r="BR333" i="1" s="1"/>
  <c r="BU333" i="1" s="1"/>
  <c r="BP626" i="1"/>
  <c r="BQ626" i="1" s="1"/>
  <c r="BR626" i="1" s="1"/>
  <c r="BU626" i="1" s="1"/>
  <c r="BS626" i="1"/>
  <c r="BP457" i="1"/>
  <c r="BQ457" i="1" s="1"/>
  <c r="BR457" i="1" s="1"/>
  <c r="BU457" i="1" s="1"/>
  <c r="BS457" i="1"/>
  <c r="BS218" i="1"/>
  <c r="BP218" i="1"/>
  <c r="BQ218" i="1" s="1"/>
  <c r="BR218" i="1" s="1"/>
  <c r="BU218" i="1" s="1"/>
  <c r="BS670" i="1"/>
  <c r="BQ670" i="1"/>
  <c r="BR670" i="1" s="1"/>
  <c r="BU670" i="1" s="1"/>
  <c r="BS811" i="1"/>
  <c r="BP811" i="1"/>
  <c r="BQ811" i="1" s="1"/>
  <c r="BR811" i="1" s="1"/>
  <c r="BU811" i="1" s="1"/>
  <c r="BQ145" i="1"/>
  <c r="BR145" i="1" s="1"/>
  <c r="BU145" i="1" s="1"/>
  <c r="BU636" i="1"/>
  <c r="BS636" i="1"/>
  <c r="BT223" i="1"/>
  <c r="BS231" i="1"/>
  <c r="BU231" i="1"/>
  <c r="BM377" i="1"/>
  <c r="BO377" i="1" s="1"/>
  <c r="BM446" i="1"/>
  <c r="BO446" i="1" s="1"/>
  <c r="BP446" i="1" s="1"/>
  <c r="BQ446" i="1" s="1"/>
  <c r="BR446" i="1" s="1"/>
  <c r="BU446" i="1" s="1"/>
  <c r="BC268" i="1"/>
  <c r="BT268" i="1" s="1"/>
  <c r="BC121" i="1"/>
  <c r="BT121" i="1" s="1"/>
  <c r="BC132" i="1"/>
  <c r="BT132" i="1" s="1"/>
  <c r="BC809" i="1"/>
  <c r="BT809" i="1" s="1"/>
  <c r="AY175" i="1"/>
  <c r="BA175" i="1" s="1"/>
  <c r="BC175" i="1" s="1"/>
  <c r="BT175" i="1" s="1"/>
  <c r="BQ77" i="1"/>
  <c r="BR77" i="1" s="1"/>
  <c r="BU77" i="1" s="1"/>
  <c r="BT231" i="1"/>
  <c r="BC484" i="1"/>
  <c r="BT484" i="1" s="1"/>
  <c r="BC482" i="1"/>
  <c r="BT482" i="1" s="1"/>
  <c r="AY435" i="1"/>
  <c r="BA435" i="1" s="1"/>
  <c r="BC435" i="1" s="1"/>
  <c r="BT435" i="1" s="1"/>
  <c r="AY298" i="1"/>
  <c r="BA298" i="1" s="1"/>
  <c r="BC298" i="1" s="1"/>
  <c r="BT298" i="1" s="1"/>
  <c r="AY671" i="1"/>
  <c r="BA671" i="1" s="1"/>
  <c r="BC671" i="1" s="1"/>
  <c r="BT671" i="1" s="1"/>
  <c r="BC412" i="1"/>
  <c r="BT412" i="1" s="1"/>
  <c r="BC747" i="1"/>
  <c r="BT747" i="1" s="1"/>
  <c r="BC195" i="1"/>
  <c r="BT195" i="1" s="1"/>
  <c r="AY23" i="1"/>
  <c r="BA23" i="1" s="1"/>
  <c r="BC23" i="1" s="1"/>
  <c r="BT23" i="1" s="1"/>
  <c r="AY387" i="1"/>
  <c r="BA387" i="1" s="1"/>
  <c r="BC387" i="1" s="1"/>
  <c r="BT387" i="1" s="1"/>
  <c r="BC316" i="1"/>
  <c r="BT316" i="1" s="1"/>
  <c r="AY104" i="1"/>
  <c r="BA104" i="1" s="1"/>
  <c r="BC104" i="1" s="1"/>
  <c r="BT104" i="1" s="1"/>
  <c r="AY140" i="1"/>
  <c r="BA140" i="1" s="1"/>
  <c r="BC140" i="1" s="1"/>
  <c r="BT140" i="1" s="1"/>
  <c r="BM308" i="1"/>
  <c r="BO308" i="1" s="1"/>
  <c r="BP308" i="1" s="1"/>
  <c r="BQ308" i="1" s="1"/>
  <c r="BM488" i="1"/>
  <c r="BO488" i="1" s="1"/>
  <c r="BP488" i="1" s="1"/>
  <c r="BQ488" i="1" s="1"/>
  <c r="BM217" i="1"/>
  <c r="BO217" i="1" s="1"/>
  <c r="BP217" i="1" s="1"/>
  <c r="BQ217" i="1" s="1"/>
  <c r="BM194" i="1"/>
  <c r="BO194" i="1" s="1"/>
  <c r="BP194" i="1" s="1"/>
  <c r="BQ194" i="1" s="1"/>
  <c r="BM389" i="1"/>
  <c r="BO389" i="1" s="1"/>
  <c r="BP389" i="1" s="1"/>
  <c r="BQ389" i="1" s="1"/>
  <c r="BM441" i="1"/>
  <c r="BO441" i="1" s="1"/>
  <c r="BP441" i="1" s="1"/>
  <c r="BQ441" i="1" s="1"/>
  <c r="BQ104" i="1"/>
  <c r="BR104" i="1" s="1"/>
  <c r="BU104" i="1" s="1"/>
  <c r="BT35" i="1"/>
  <c r="BQ370" i="1"/>
  <c r="BR370" i="1" s="1"/>
  <c r="BU370" i="1" s="1"/>
  <c r="BQ313" i="1"/>
  <c r="BR313" i="1" s="1"/>
  <c r="BU313" i="1" s="1"/>
  <c r="BQ33" i="1"/>
  <c r="BR33" i="1" s="1"/>
  <c r="BU33" i="1" s="1"/>
  <c r="BQ575" i="1"/>
  <c r="BR575" i="1" s="1"/>
  <c r="BU575" i="1" s="1"/>
  <c r="BQ295" i="1"/>
  <c r="BR295" i="1" s="1"/>
  <c r="BU295" i="1" s="1"/>
  <c r="BT333" i="1"/>
  <c r="BQ231" i="1"/>
  <c r="BS632" i="1"/>
  <c r="BP632" i="1"/>
  <c r="BQ632" i="1" s="1"/>
  <c r="BR632" i="1" s="1"/>
  <c r="BU632" i="1" s="1"/>
  <c r="BT772" i="1"/>
  <c r="BS772" i="1"/>
  <c r="BS28" i="1"/>
  <c r="BU28" i="1"/>
  <c r="BQ28" i="1"/>
  <c r="BS442" i="1"/>
  <c r="BQ442" i="1"/>
  <c r="BR442" i="1" s="1"/>
  <c r="BU442" i="1" s="1"/>
  <c r="BT442" i="1"/>
  <c r="BC432" i="1"/>
  <c r="BT432" i="1" s="1"/>
  <c r="AY131" i="1"/>
  <c r="BA131" i="1" s="1"/>
  <c r="BC131" i="1" s="1"/>
  <c r="BT131" i="1" s="1"/>
  <c r="AY8" i="1"/>
  <c r="BA8" i="1" s="1"/>
  <c r="BC8" i="1" s="1"/>
  <c r="BT8" i="1" s="1"/>
  <c r="AY744" i="1"/>
  <c r="BA744" i="1" s="1"/>
  <c r="BC744" i="1" s="1"/>
  <c r="BT744" i="1" s="1"/>
  <c r="AY745" i="1"/>
  <c r="BA745" i="1" s="1"/>
  <c r="BC745" i="1" s="1"/>
  <c r="BT745" i="1" s="1"/>
  <c r="BQ639" i="1"/>
  <c r="BR639" i="1" s="1"/>
  <c r="BU639" i="1" s="1"/>
  <c r="AY433" i="1"/>
  <c r="BA433" i="1" s="1"/>
  <c r="BC433" i="1" s="1"/>
  <c r="BT433" i="1" s="1"/>
  <c r="BC238" i="1"/>
  <c r="BT238" i="1" s="1"/>
  <c r="AY212" i="1"/>
  <c r="BA212" i="1" s="1"/>
  <c r="BC212" i="1" s="1"/>
  <c r="BT212" i="1" s="1"/>
  <c r="AY315" i="1"/>
  <c r="BA315" i="1" s="1"/>
  <c r="BC315" i="1" s="1"/>
  <c r="BT315" i="1" s="1"/>
  <c r="AY647" i="1"/>
  <c r="BA647" i="1" s="1"/>
  <c r="BC647" i="1" s="1"/>
  <c r="BT647" i="1" s="1"/>
  <c r="BC45" i="1"/>
  <c r="BT45" i="1" s="1"/>
  <c r="BC543" i="1"/>
  <c r="BT543" i="1" s="1"/>
  <c r="BM252" i="1"/>
  <c r="BO252" i="1" s="1"/>
  <c r="BP252" i="1" s="1"/>
  <c r="BQ252" i="1" s="1"/>
  <c r="BM108" i="1"/>
  <c r="BO108" i="1" s="1"/>
  <c r="BP108" i="1" s="1"/>
  <c r="BQ108" i="1" s="1"/>
  <c r="BM436" i="1"/>
  <c r="BO436" i="1" s="1"/>
  <c r="BP436" i="1" s="1"/>
  <c r="BQ436" i="1" s="1"/>
  <c r="BM459" i="1"/>
  <c r="BO459" i="1" s="1"/>
  <c r="BP459" i="1" s="1"/>
  <c r="BQ459" i="1" s="1"/>
  <c r="BM588" i="1"/>
  <c r="BO588" i="1" s="1"/>
  <c r="BP588" i="1" s="1"/>
  <c r="BQ588" i="1" s="1"/>
  <c r="BM317" i="1"/>
  <c r="BO317" i="1" s="1"/>
  <c r="BP317" i="1" s="1"/>
  <c r="BQ317" i="1" s="1"/>
  <c r="BM721" i="1"/>
  <c r="BO721" i="1" s="1"/>
  <c r="BP721" i="1" s="1"/>
  <c r="BQ721" i="1" s="1"/>
  <c r="BM372" i="1"/>
  <c r="BO372" i="1" s="1"/>
  <c r="BP372" i="1" s="1"/>
  <c r="BQ372" i="1" s="1"/>
  <c r="BM407" i="1"/>
  <c r="BO407" i="1" s="1"/>
  <c r="BP407" i="1" s="1"/>
  <c r="BQ407" i="1" s="1"/>
  <c r="BP541" i="1"/>
  <c r="BQ541" i="1" s="1"/>
  <c r="BR541" i="1" s="1"/>
  <c r="BU541" i="1" s="1"/>
  <c r="BS541" i="1"/>
  <c r="BT420" i="1"/>
  <c r="BQ427" i="1"/>
  <c r="BR427" i="1" s="1"/>
  <c r="BU427" i="1" s="1"/>
  <c r="BQ264" i="1"/>
  <c r="BR264" i="1" s="1"/>
  <c r="BU264" i="1" s="1"/>
  <c r="BQ163" i="1"/>
  <c r="BR163" i="1" s="1"/>
  <c r="BU163" i="1" s="1"/>
  <c r="BQ681" i="1"/>
  <c r="BR681" i="1" s="1"/>
  <c r="BU681" i="1" s="1"/>
  <c r="BQ772" i="1"/>
  <c r="BR772" i="1" s="1"/>
  <c r="BU772" i="1" s="1"/>
  <c r="BQ385" i="1"/>
  <c r="BR385" i="1" s="1"/>
  <c r="BU385" i="1" s="1"/>
  <c r="BQ265" i="1"/>
  <c r="BR265" i="1" s="1"/>
  <c r="BU265" i="1" s="1"/>
  <c r="BQ466" i="1"/>
  <c r="BT758" i="1"/>
  <c r="BQ56" i="1"/>
  <c r="BR56" i="1" s="1"/>
  <c r="BU56" i="1" s="1"/>
  <c r="BQ177" i="1"/>
  <c r="BR177" i="1" s="1"/>
  <c r="BU177" i="1" s="1"/>
  <c r="BT427" i="1"/>
  <c r="BT785" i="1"/>
  <c r="BP240" i="1"/>
  <c r="BQ240" i="1" s="1"/>
  <c r="BR240" i="1" s="1"/>
  <c r="BU240" i="1" s="1"/>
  <c r="BS240" i="1"/>
  <c r="BP331" i="1"/>
  <c r="BQ331" i="1" s="1"/>
  <c r="BR331" i="1" s="1"/>
  <c r="BU331" i="1" s="1"/>
  <c r="BS331" i="1"/>
  <c r="BS54" i="1"/>
  <c r="BU54" i="1"/>
  <c r="BS95" i="1"/>
  <c r="BQ95" i="1"/>
  <c r="BR95" i="1" s="1"/>
  <c r="BU95" i="1" s="1"/>
  <c r="BS68" i="1"/>
  <c r="BQ68" i="1"/>
  <c r="BR68" i="1" s="1"/>
  <c r="BU68" i="1" s="1"/>
  <c r="BC727" i="1"/>
  <c r="BT727" i="1" s="1"/>
  <c r="BC769" i="1"/>
  <c r="BT769" i="1" s="1"/>
  <c r="BT46" i="1"/>
  <c r="BT310" i="1"/>
  <c r="BQ534" i="1"/>
  <c r="BR534" i="1" s="1"/>
  <c r="BU534" i="1" s="1"/>
  <c r="BT370" i="1"/>
  <c r="BQ401" i="1"/>
  <c r="BT790" i="1"/>
  <c r="BQ374" i="1"/>
  <c r="BR374" i="1" s="1"/>
  <c r="BU374" i="1" s="1"/>
  <c r="BQ311" i="1"/>
  <c r="BR311" i="1" s="1"/>
  <c r="BU311" i="1" s="1"/>
  <c r="BQ508" i="1"/>
  <c r="BR508" i="1" s="1"/>
  <c r="BU508" i="1" s="1"/>
  <c r="BU90" i="1"/>
  <c r="BS90" i="1"/>
  <c r="BT90" i="1"/>
  <c r="BU402" i="1"/>
  <c r="BS402" i="1"/>
  <c r="BS106" i="1"/>
  <c r="BU106" i="1"/>
  <c r="BS80" i="1"/>
  <c r="BP512" i="1"/>
  <c r="BQ512" i="1" s="1"/>
  <c r="BR512" i="1" s="1"/>
  <c r="BU512" i="1" s="1"/>
  <c r="BS512" i="1"/>
  <c r="BS214" i="1"/>
  <c r="BU214" i="1"/>
  <c r="BT214" i="1"/>
  <c r="BS592" i="1"/>
  <c r="BQ592" i="1"/>
  <c r="BR592" i="1" s="1"/>
  <c r="BU592" i="1" s="1"/>
  <c r="BU409" i="1"/>
  <c r="BS409" i="1"/>
  <c r="BQ409" i="1"/>
  <c r="BP225" i="1"/>
  <c r="BQ225" i="1" s="1"/>
  <c r="BR225" i="1" s="1"/>
  <c r="BU225" i="1" s="1"/>
  <c r="BS225" i="1"/>
  <c r="BQ649" i="1"/>
  <c r="BQ357" i="1"/>
  <c r="BR357" i="1" s="1"/>
  <c r="BU357" i="1" s="1"/>
  <c r="BQ501" i="1"/>
  <c r="BR501" i="1" s="1"/>
  <c r="BU501" i="1" s="1"/>
  <c r="BT592" i="1"/>
  <c r="BU538" i="1"/>
  <c r="BS538" i="1"/>
  <c r="BU690" i="1"/>
  <c r="BS690" i="1"/>
  <c r="BS573" i="1"/>
  <c r="BT573" i="1"/>
  <c r="BS759" i="1"/>
  <c r="BU759" i="1"/>
  <c r="BT266" i="1"/>
  <c r="BQ266" i="1"/>
  <c r="BR266" i="1" s="1"/>
  <c r="BU266" i="1" s="1"/>
  <c r="BS266" i="1"/>
  <c r="BS371" i="1"/>
  <c r="BQ371" i="1"/>
  <c r="BR371" i="1" s="1"/>
  <c r="BU371" i="1" s="1"/>
  <c r="BP596" i="1"/>
  <c r="BQ596" i="1" s="1"/>
  <c r="BR596" i="1" s="1"/>
  <c r="BU596" i="1" s="1"/>
  <c r="BS596" i="1"/>
  <c r="BQ76" i="1"/>
  <c r="BR76" i="1" s="1"/>
  <c r="BU76" i="1" s="1"/>
  <c r="BT690" i="1"/>
  <c r="BQ684" i="1"/>
  <c r="BR684" i="1" s="1"/>
  <c r="BU684" i="1" s="1"/>
  <c r="BS3" i="1"/>
  <c r="BU3" i="1"/>
  <c r="BS460" i="1"/>
  <c r="BU460" i="1"/>
  <c r="BS640" i="1"/>
  <c r="BT640" i="1"/>
  <c r="BP276" i="1"/>
  <c r="BQ276" i="1" s="1"/>
  <c r="BR276" i="1" s="1"/>
  <c r="BU276" i="1" s="1"/>
  <c r="BS276" i="1"/>
  <c r="BS280" i="1"/>
  <c r="BT280" i="1"/>
  <c r="BP667" i="1"/>
  <c r="BQ667" i="1" s="1"/>
  <c r="BR667" i="1" s="1"/>
  <c r="BU667" i="1" s="1"/>
  <c r="BS667" i="1"/>
  <c r="BQ671" i="1"/>
  <c r="BR671" i="1" s="1"/>
  <c r="BU671" i="1" s="1"/>
  <c r="BQ402" i="1"/>
  <c r="BQ685" i="1"/>
  <c r="BR685" i="1" s="1"/>
  <c r="BU685" i="1" s="1"/>
  <c r="BQ195" i="1"/>
  <c r="BR195" i="1" s="1"/>
  <c r="BU195" i="1" s="1"/>
  <c r="BQ527" i="1"/>
  <c r="BR527" i="1" s="1"/>
  <c r="BU527" i="1" s="1"/>
  <c r="BS92" i="1"/>
  <c r="BQ92" i="1"/>
  <c r="BR92" i="1" s="1"/>
  <c r="BU92" i="1" s="1"/>
  <c r="BS411" i="1"/>
  <c r="BQ411" i="1"/>
  <c r="BR411" i="1" s="1"/>
  <c r="BU411" i="1" s="1"/>
  <c r="BQ492" i="1"/>
  <c r="BR492" i="1" s="1"/>
  <c r="BU492" i="1" s="1"/>
  <c r="BQ80" i="1"/>
  <c r="BR80" i="1" s="1"/>
  <c r="BU80" i="1" s="1"/>
  <c r="BT685" i="1"/>
  <c r="BT472" i="1"/>
  <c r="BT365" i="1"/>
  <c r="BS326" i="1"/>
  <c r="BU326" i="1"/>
  <c r="BT326" i="1"/>
  <c r="BQ741" i="1"/>
  <c r="BR741" i="1" s="1"/>
  <c r="BU741" i="1" s="1"/>
  <c r="BS741" i="1"/>
  <c r="BQ573" i="1"/>
  <c r="BR573" i="1" s="1"/>
  <c r="BU573" i="1" s="1"/>
  <c r="BQ106" i="1"/>
  <c r="BT402" i="1"/>
  <c r="BT516" i="1"/>
  <c r="BQ719" i="1"/>
  <c r="BR719" i="1" s="1"/>
  <c r="BU719" i="1" s="1"/>
  <c r="BT113" i="1"/>
  <c r="BS587" i="1"/>
  <c r="BT587" i="1"/>
  <c r="BQ280" i="1"/>
  <c r="BR280" i="1" s="1"/>
  <c r="BU280" i="1" s="1"/>
  <c r="BQ113" i="1"/>
  <c r="BR113" i="1" s="1"/>
  <c r="BU113" i="1" s="1"/>
  <c r="BP568" i="1"/>
  <c r="BQ568" i="1" s="1"/>
  <c r="BR568" i="1" s="1"/>
  <c r="BU568" i="1" s="1"/>
  <c r="BS568" i="1"/>
  <c r="BQ690" i="1"/>
  <c r="BS483" i="1"/>
  <c r="BQ483" i="1"/>
  <c r="BR483" i="1" s="1"/>
  <c r="BU483" i="1" s="1"/>
  <c r="BS738" i="1"/>
  <c r="BU738" i="1"/>
  <c r="BQ334" i="1"/>
  <c r="BR334" i="1" s="1"/>
  <c r="BU334" i="1" s="1"/>
  <c r="BS334" i="1"/>
  <c r="BU649" i="1"/>
  <c r="BS649" i="1"/>
  <c r="BU635" i="1"/>
  <c r="BS635" i="1"/>
  <c r="BS275" i="1"/>
  <c r="BQ275" i="1"/>
  <c r="BR275" i="1" s="1"/>
  <c r="BU275" i="1" s="1"/>
  <c r="BM593" i="1"/>
  <c r="BO593" i="1" s="1"/>
  <c r="BP593" i="1" s="1"/>
  <c r="BQ593" i="1" s="1"/>
  <c r="BR593" i="1" s="1"/>
  <c r="BU593" i="1" s="1"/>
  <c r="BQ640" i="1"/>
  <c r="BR640" i="1" s="1"/>
  <c r="BU640" i="1" s="1"/>
  <c r="BQ472" i="1"/>
  <c r="BR472" i="1" s="1"/>
  <c r="BU472" i="1" s="1"/>
  <c r="BT759" i="1"/>
  <c r="BT409" i="1"/>
  <c r="BT334" i="1"/>
  <c r="BS777" i="1"/>
  <c r="BQ777" i="1"/>
  <c r="BR777" i="1" s="1"/>
  <c r="BU777" i="1" s="1"/>
  <c r="BS260" i="1"/>
  <c r="BU260" i="1"/>
  <c r="BQ836" i="1"/>
  <c r="BR836" i="1" s="1"/>
  <c r="BU836" i="1" s="1"/>
  <c r="BQ365" i="1"/>
  <c r="BR365" i="1" s="1"/>
  <c r="BU365" i="1" s="1"/>
  <c r="BQ490" i="1"/>
  <c r="BR490" i="1" s="1"/>
  <c r="BU490" i="1" s="1"/>
  <c r="BT292" i="1"/>
  <c r="BT490" i="1"/>
  <c r="BT501" i="1"/>
  <c r="BE172" i="4" l="1"/>
  <c r="BF172" i="4" s="1"/>
  <c r="BE559" i="4"/>
  <c r="BF559" i="4" s="1"/>
  <c r="BH806" i="4"/>
  <c r="BE1356" i="4"/>
  <c r="BF1356" i="4" s="1"/>
  <c r="BH1356" i="4"/>
  <c r="BH1141" i="4"/>
  <c r="BH6" i="4"/>
  <c r="BE6" i="4"/>
  <c r="BF6" i="4" s="1"/>
  <c r="BE451" i="4"/>
  <c r="BF451" i="4" s="1"/>
  <c r="BE184" i="4"/>
  <c r="BF184" i="4" s="1"/>
  <c r="BE1440" i="4"/>
  <c r="BF1440" i="4" s="1"/>
  <c r="BE1380" i="4"/>
  <c r="BF1380" i="4" s="1"/>
  <c r="BH157" i="4"/>
  <c r="BE407" i="4"/>
  <c r="BF407" i="4" s="1"/>
  <c r="BH1052" i="4"/>
  <c r="BH1049" i="4"/>
  <c r="BE1049" i="4"/>
  <c r="BF1049" i="4" s="1"/>
  <c r="BH1126" i="4"/>
  <c r="BE1126" i="4"/>
  <c r="BF1126" i="4" s="1"/>
  <c r="BH1353" i="4"/>
  <c r="BE1353" i="4"/>
  <c r="BF1353" i="4" s="1"/>
  <c r="BE843" i="4"/>
  <c r="BF843" i="4" s="1"/>
  <c r="BH843" i="4"/>
  <c r="BE317" i="4"/>
  <c r="BF317" i="4" s="1"/>
  <c r="BH533" i="4"/>
  <c r="BE1249" i="4"/>
  <c r="BF1249" i="4" s="1"/>
  <c r="BH728" i="4"/>
  <c r="BE1381" i="4"/>
  <c r="BF1381" i="4" s="1"/>
  <c r="BH1327" i="4"/>
  <c r="BE323" i="4"/>
  <c r="BF323" i="4" s="1"/>
  <c r="BH323" i="4"/>
  <c r="BE1350" i="4"/>
  <c r="BF1350" i="4" s="1"/>
  <c r="BH1350" i="4"/>
  <c r="BH974" i="4"/>
  <c r="BE974" i="4"/>
  <c r="BF974" i="4" s="1"/>
  <c r="BG974" i="4" s="1"/>
  <c r="BJ974" i="4" s="1"/>
  <c r="BE93" i="4"/>
  <c r="BF93" i="4" s="1"/>
  <c r="BH93" i="4"/>
  <c r="BE834" i="4"/>
  <c r="BF834" i="4" s="1"/>
  <c r="BH834" i="4"/>
  <c r="BH1414" i="4"/>
  <c r="BE1414" i="4"/>
  <c r="BF1414" i="4" s="1"/>
  <c r="BE1330" i="4"/>
  <c r="BF1330" i="4" s="1"/>
  <c r="BG1330" i="4" s="1"/>
  <c r="BJ1330" i="4" s="1"/>
  <c r="BE1199" i="4"/>
  <c r="BF1199" i="4" s="1"/>
  <c r="BH1199" i="4"/>
  <c r="BE758" i="4"/>
  <c r="BF758" i="4" s="1"/>
  <c r="BH758" i="4"/>
  <c r="BE1196" i="4"/>
  <c r="BF1196" i="4" s="1"/>
  <c r="BH1196" i="4"/>
  <c r="BE242" i="4"/>
  <c r="BF242" i="4" s="1"/>
  <c r="BH242" i="4"/>
  <c r="BH972" i="4"/>
  <c r="BE659" i="4"/>
  <c r="BF659" i="4" s="1"/>
  <c r="BE970" i="4"/>
  <c r="BF970" i="4" s="1"/>
  <c r="BE896" i="4"/>
  <c r="BF896" i="4" s="1"/>
  <c r="BE487" i="4"/>
  <c r="BF487" i="4" s="1"/>
  <c r="BH749" i="4"/>
  <c r="BH630" i="4"/>
  <c r="BE881" i="4"/>
  <c r="BF881" i="4" s="1"/>
  <c r="BH159" i="4"/>
  <c r="BH1000" i="4"/>
  <c r="BE1000" i="4"/>
  <c r="BF1000" i="4" s="1"/>
  <c r="BG1000" i="4" s="1"/>
  <c r="BJ1000" i="4" s="1"/>
  <c r="BE1061" i="4"/>
  <c r="BF1061" i="4" s="1"/>
  <c r="BH1061" i="4"/>
  <c r="BH166" i="4"/>
  <c r="BE166" i="4"/>
  <c r="BF166" i="4" s="1"/>
  <c r="BG166" i="4" s="1"/>
  <c r="BJ166" i="4" s="1"/>
  <c r="BE642" i="4"/>
  <c r="BF642" i="4" s="1"/>
  <c r="BH642" i="4"/>
  <c r="BE1110" i="4"/>
  <c r="BF1110" i="4" s="1"/>
  <c r="BH1110" i="4"/>
  <c r="BE1165" i="4"/>
  <c r="BF1165" i="4" s="1"/>
  <c r="BG1165" i="4" s="1"/>
  <c r="BJ1165" i="4" s="1"/>
  <c r="BH1165" i="4"/>
  <c r="BE1258" i="4"/>
  <c r="BF1258" i="4" s="1"/>
  <c r="BG1258" i="4" s="1"/>
  <c r="BJ1258" i="4" s="1"/>
  <c r="BH1258" i="4"/>
  <c r="BE1332" i="4"/>
  <c r="BF1332" i="4" s="1"/>
  <c r="BG1332" i="4" s="1"/>
  <c r="BJ1332" i="4" s="1"/>
  <c r="BH1332" i="4"/>
  <c r="BH236" i="4"/>
  <c r="BE236" i="4"/>
  <c r="BF236" i="4" s="1"/>
  <c r="BG236" i="4" s="1"/>
  <c r="BJ236" i="4" s="1"/>
  <c r="BE1417" i="4"/>
  <c r="BF1417" i="4" s="1"/>
  <c r="BG1417" i="4" s="1"/>
  <c r="BJ1417" i="4" s="1"/>
  <c r="BH1417" i="4"/>
  <c r="BE717" i="4"/>
  <c r="BF717" i="4" s="1"/>
  <c r="BG717" i="4" s="1"/>
  <c r="BJ717" i="4" s="1"/>
  <c r="BH717" i="4"/>
  <c r="BE941" i="4"/>
  <c r="BF941" i="4" s="1"/>
  <c r="BG941" i="4" s="1"/>
  <c r="BJ941" i="4" s="1"/>
  <c r="BH941" i="4"/>
  <c r="BH344" i="4"/>
  <c r="BE344" i="4"/>
  <c r="BF344" i="4" s="1"/>
  <c r="BE1294" i="4"/>
  <c r="BF1294" i="4" s="1"/>
  <c r="BH1294" i="4"/>
  <c r="BE1223" i="4"/>
  <c r="BF1223" i="4" s="1"/>
  <c r="BH1223" i="4"/>
  <c r="BH1364" i="4"/>
  <c r="BE1364" i="4"/>
  <c r="BF1364" i="4" s="1"/>
  <c r="BH575" i="4"/>
  <c r="BE575" i="4"/>
  <c r="BF575" i="4" s="1"/>
  <c r="BE675" i="4"/>
  <c r="BF675" i="4" s="1"/>
  <c r="BH675" i="4"/>
  <c r="BH10" i="4"/>
  <c r="BE10" i="4"/>
  <c r="BF10" i="4" s="1"/>
  <c r="BE1020" i="4"/>
  <c r="BF1020" i="4" s="1"/>
  <c r="BH1020" i="4"/>
  <c r="BH744" i="4"/>
  <c r="BE744" i="4"/>
  <c r="BF744" i="4" s="1"/>
  <c r="BH17" i="4"/>
  <c r="BE17" i="4"/>
  <c r="BF17" i="4" s="1"/>
  <c r="BE1354" i="4"/>
  <c r="BF1354" i="4" s="1"/>
  <c r="BH1354" i="4"/>
  <c r="BE1307" i="4"/>
  <c r="BF1307" i="4" s="1"/>
  <c r="BH1307" i="4"/>
  <c r="BH458" i="4"/>
  <c r="BE458" i="4"/>
  <c r="BF458" i="4" s="1"/>
  <c r="BE883" i="4"/>
  <c r="BF883" i="4" s="1"/>
  <c r="BH883" i="4"/>
  <c r="BE734" i="4"/>
  <c r="BF734" i="4" s="1"/>
  <c r="BH734" i="4"/>
  <c r="BH992" i="4"/>
  <c r="BE992" i="4"/>
  <c r="BF992" i="4" s="1"/>
  <c r="BH1309" i="4"/>
  <c r="BE1309" i="4"/>
  <c r="BF1309" i="4" s="1"/>
  <c r="BH874" i="4"/>
  <c r="BE874" i="4"/>
  <c r="BF874" i="4" s="1"/>
  <c r="BE41" i="4"/>
  <c r="BF41" i="4" s="1"/>
  <c r="BH41" i="4"/>
  <c r="BH870" i="4"/>
  <c r="BE870" i="4"/>
  <c r="BF870" i="4" s="1"/>
  <c r="BH421" i="4"/>
  <c r="BE421" i="4"/>
  <c r="BF421" i="4" s="1"/>
  <c r="BH607" i="4"/>
  <c r="BE607" i="4"/>
  <c r="BF607" i="4" s="1"/>
  <c r="BE1312" i="4"/>
  <c r="BF1312" i="4" s="1"/>
  <c r="BH1312" i="4"/>
  <c r="BH1085" i="4"/>
  <c r="BE1085" i="4"/>
  <c r="BF1085" i="4" s="1"/>
  <c r="CB22" i="2"/>
  <c r="CD22" i="2" s="1"/>
  <c r="CE22" i="2" s="1"/>
  <c r="CF22" i="2" s="1"/>
  <c r="CB38" i="2"/>
  <c r="CD38" i="2" s="1"/>
  <c r="CE38" i="2" s="1"/>
  <c r="CF38" i="2" s="1"/>
  <c r="CB385" i="2"/>
  <c r="CD385" i="2" s="1"/>
  <c r="CE385" i="2" s="1"/>
  <c r="CF385" i="2" s="1"/>
  <c r="CB244" i="2"/>
  <c r="CB434" i="2"/>
  <c r="CD434" i="2" s="1"/>
  <c r="CE434" i="2" s="1"/>
  <c r="CF434" i="2" s="1"/>
  <c r="CB454" i="2"/>
  <c r="CD454" i="2" s="1"/>
  <c r="CE454" i="2" s="1"/>
  <c r="CF454" i="2" s="1"/>
  <c r="BO232" i="2"/>
  <c r="BQ232" i="2" s="1"/>
  <c r="BO337" i="2"/>
  <c r="BQ337" i="2" s="1"/>
  <c r="BR337" i="2" s="1"/>
  <c r="CI337" i="2" s="1"/>
  <c r="BO94" i="2"/>
  <c r="BQ94" i="2" s="1"/>
  <c r="CB571" i="2"/>
  <c r="CD571" i="2" s="1"/>
  <c r="CE571" i="2" s="1"/>
  <c r="CF571" i="2" s="1"/>
  <c r="CG571" i="2" s="1"/>
  <c r="CJ571" i="2" s="1"/>
  <c r="CB105" i="2"/>
  <c r="CD105" i="2" s="1"/>
  <c r="CE105" i="2" s="1"/>
  <c r="CF105" i="2" s="1"/>
  <c r="CB348" i="2"/>
  <c r="CD348" i="2" s="1"/>
  <c r="CE348" i="2" s="1"/>
  <c r="CF348" i="2" s="1"/>
  <c r="BO170" i="2"/>
  <c r="BQ170" i="2" s="1"/>
  <c r="CB359" i="2"/>
  <c r="CD359" i="2" s="1"/>
  <c r="CE359" i="2" s="1"/>
  <c r="CF359" i="2" s="1"/>
  <c r="BO101" i="2"/>
  <c r="BQ101" i="2" s="1"/>
  <c r="CB554" i="2"/>
  <c r="CD554" i="2" s="1"/>
  <c r="CE554" i="2" s="1"/>
  <c r="CF554" i="2" s="1"/>
  <c r="CG554" i="2" s="1"/>
  <c r="CJ554" i="2" s="1"/>
  <c r="CB54" i="2"/>
  <c r="CD54" i="2" s="1"/>
  <c r="CE54" i="2" s="1"/>
  <c r="CF54" i="2" s="1"/>
  <c r="CB343" i="2"/>
  <c r="CD343" i="2" s="1"/>
  <c r="CE343" i="2" s="1"/>
  <c r="CF343" i="2" s="1"/>
  <c r="CB27" i="2"/>
  <c r="CD27" i="2" s="1"/>
  <c r="CE27" i="2" s="1"/>
  <c r="CF27" i="2" s="1"/>
  <c r="CB565" i="2"/>
  <c r="CD565" i="2" s="1"/>
  <c r="CE565" i="2" s="1"/>
  <c r="CF565" i="2" s="1"/>
  <c r="CB559" i="2"/>
  <c r="CD559" i="2" s="1"/>
  <c r="CH559" i="2" s="1"/>
  <c r="BR209" i="2"/>
  <c r="CI209" i="2" s="1"/>
  <c r="CB338" i="2"/>
  <c r="CD338" i="2" s="1"/>
  <c r="CE338" i="2" s="1"/>
  <c r="CF338" i="2" s="1"/>
  <c r="BO194" i="2"/>
  <c r="BQ194" i="2" s="1"/>
  <c r="BR194" i="2" s="1"/>
  <c r="CI194" i="2" s="1"/>
  <c r="BO223" i="2"/>
  <c r="BQ223" i="2" s="1"/>
  <c r="BR223" i="2" s="1"/>
  <c r="CI223" i="2" s="1"/>
  <c r="CB39" i="2"/>
  <c r="CD39" i="2" s="1"/>
  <c r="CE39" i="2" s="1"/>
  <c r="CF39" i="2" s="1"/>
  <c r="BO330" i="2"/>
  <c r="BQ330" i="2" s="1"/>
  <c r="CB307" i="2"/>
  <c r="CD307" i="2" s="1"/>
  <c r="CE307" i="2" s="1"/>
  <c r="CF307" i="2" s="1"/>
  <c r="BO117" i="2"/>
  <c r="BQ117" i="2" s="1"/>
  <c r="CB537" i="2"/>
  <c r="CD537" i="2" s="1"/>
  <c r="CE537" i="2" s="1"/>
  <c r="CF537" i="2" s="1"/>
  <c r="CB538" i="2"/>
  <c r="CD538" i="2" s="1"/>
  <c r="CE538" i="2" s="1"/>
  <c r="CF538" i="2" s="1"/>
  <c r="CG538" i="2" s="1"/>
  <c r="CJ538" i="2" s="1"/>
  <c r="CB258" i="2"/>
  <c r="CD258" i="2" s="1"/>
  <c r="CE258" i="2" s="1"/>
  <c r="CF258" i="2" s="1"/>
  <c r="CG258" i="2" s="1"/>
  <c r="CJ258" i="2" s="1"/>
  <c r="CB190" i="2"/>
  <c r="CD190" i="2" s="1"/>
  <c r="CE190" i="2" s="1"/>
  <c r="CF190" i="2" s="1"/>
  <c r="CB549" i="2"/>
  <c r="CD549" i="2" s="1"/>
  <c r="CE549" i="2" s="1"/>
  <c r="CF549" i="2" s="1"/>
  <c r="CB528" i="2"/>
  <c r="CD528" i="2" s="1"/>
  <c r="CE528" i="2" s="1"/>
  <c r="CF528" i="2" s="1"/>
  <c r="CG528" i="2" s="1"/>
  <c r="CJ528" i="2" s="1"/>
  <c r="BO143" i="2"/>
  <c r="BQ143" i="2" s="1"/>
  <c r="BR143" i="2" s="1"/>
  <c r="CI143" i="2" s="1"/>
  <c r="BR239" i="2"/>
  <c r="CI239" i="2" s="1"/>
  <c r="CB150" i="2"/>
  <c r="CD150" i="2" s="1"/>
  <c r="CE150" i="2" s="1"/>
  <c r="CF150" i="2" s="1"/>
  <c r="CB428" i="2"/>
  <c r="CD428" i="2" s="1"/>
  <c r="CE428" i="2" s="1"/>
  <c r="CF428" i="2" s="1"/>
  <c r="CB580" i="2"/>
  <c r="CD580" i="2" s="1"/>
  <c r="CE580" i="2" s="1"/>
  <c r="CF580" i="2" s="1"/>
  <c r="BO60" i="2"/>
  <c r="BQ60" i="2" s="1"/>
  <c r="BR343" i="2"/>
  <c r="CI343" i="2" s="1"/>
  <c r="CB185" i="2"/>
  <c r="CD185" i="2" s="1"/>
  <c r="CE185" i="2" s="1"/>
  <c r="CF185" i="2" s="1"/>
  <c r="CB60" i="2"/>
  <c r="CD60" i="2" s="1"/>
  <c r="CE60" i="2" s="1"/>
  <c r="CF60" i="2" s="1"/>
  <c r="BO348" i="2"/>
  <c r="BQ348" i="2" s="1"/>
  <c r="BR348" i="2" s="1"/>
  <c r="CI348" i="2" s="1"/>
  <c r="CB267" i="2"/>
  <c r="CD267" i="2" s="1"/>
  <c r="CE267" i="2" s="1"/>
  <c r="CF267" i="2" s="1"/>
  <c r="BO178" i="2"/>
  <c r="BQ178" i="2" s="1"/>
  <c r="BR178" i="2" s="1"/>
  <c r="CI178" i="2" s="1"/>
  <c r="BR522" i="2"/>
  <c r="CI522" i="2" s="1"/>
  <c r="CB499" i="2"/>
  <c r="CD499" i="2" s="1"/>
  <c r="CE499" i="2" s="1"/>
  <c r="CF499" i="2" s="1"/>
  <c r="CG499" i="2" s="1"/>
  <c r="CJ499" i="2" s="1"/>
  <c r="CB420" i="2"/>
  <c r="CD420" i="2" s="1"/>
  <c r="CE420" i="2" s="1"/>
  <c r="CF420" i="2" s="1"/>
  <c r="CB328" i="2"/>
  <c r="CD328" i="2" s="1"/>
  <c r="CE328" i="2" s="1"/>
  <c r="CF328" i="2" s="1"/>
  <c r="BO384" i="2"/>
  <c r="BQ384" i="2" s="1"/>
  <c r="BR384" i="2" s="1"/>
  <c r="CI384" i="2" s="1"/>
  <c r="BO263" i="2"/>
  <c r="BQ263" i="2" s="1"/>
  <c r="BR263" i="2" s="1"/>
  <c r="CI263" i="2" s="1"/>
  <c r="CB131" i="2"/>
  <c r="CD131" i="2" s="1"/>
  <c r="CE131" i="2" s="1"/>
  <c r="CF131" i="2" s="1"/>
  <c r="BR369" i="2"/>
  <c r="CI369" i="2" s="1"/>
  <c r="CB226" i="2"/>
  <c r="CD226" i="2" s="1"/>
  <c r="CE226" i="2" s="1"/>
  <c r="CF226" i="2" s="1"/>
  <c r="CB145" i="2"/>
  <c r="CD145" i="2" s="1"/>
  <c r="CE145" i="2" s="1"/>
  <c r="CF145" i="2" s="1"/>
  <c r="CB323" i="2"/>
  <c r="CD323" i="2" s="1"/>
  <c r="CE323" i="2" s="1"/>
  <c r="CF323" i="2" s="1"/>
  <c r="CB433" i="2"/>
  <c r="CD433" i="2" s="1"/>
  <c r="CE433" i="2" s="1"/>
  <c r="CF433" i="2" s="1"/>
  <c r="CH255" i="2"/>
  <c r="BO244" i="2"/>
  <c r="BQ244" i="2" s="1"/>
  <c r="CH512" i="2"/>
  <c r="BO149" i="2"/>
  <c r="BQ149" i="2" s="1"/>
  <c r="BR105" i="2"/>
  <c r="CI105" i="2" s="1"/>
  <c r="BO632" i="2"/>
  <c r="BQ632" i="2" s="1"/>
  <c r="CB121" i="2"/>
  <c r="CD121" i="2" s="1"/>
  <c r="CE121" i="2" s="1"/>
  <c r="CF121" i="2" s="1"/>
  <c r="CH534" i="2"/>
  <c r="CB56" i="2"/>
  <c r="CD56" i="2" s="1"/>
  <c r="CE56" i="2" s="1"/>
  <c r="CF56" i="2" s="1"/>
  <c r="CB574" i="2"/>
  <c r="CD574" i="2" s="1"/>
  <c r="CE574" i="2" s="1"/>
  <c r="CF574" i="2" s="1"/>
  <c r="CB225" i="2"/>
  <c r="CD225" i="2" s="1"/>
  <c r="CE225" i="2" s="1"/>
  <c r="CF225" i="2" s="1"/>
  <c r="CB113" i="2"/>
  <c r="CD113" i="2" s="1"/>
  <c r="CE113" i="2" s="1"/>
  <c r="CF113" i="2" s="1"/>
  <c r="BO174" i="2"/>
  <c r="BQ174" i="2" s="1"/>
  <c r="BR174" i="2" s="1"/>
  <c r="CI174" i="2" s="1"/>
  <c r="BO145" i="2"/>
  <c r="BQ145" i="2" s="1"/>
  <c r="CB472" i="2"/>
  <c r="CD472" i="2" s="1"/>
  <c r="CE472" i="2" s="1"/>
  <c r="CF472" i="2" s="1"/>
  <c r="CB310" i="2"/>
  <c r="CD310" i="2" s="1"/>
  <c r="CE310" i="2" s="1"/>
  <c r="CF310" i="2" s="1"/>
  <c r="CB273" i="2"/>
  <c r="CD273" i="2" s="1"/>
  <c r="CE273" i="2" s="1"/>
  <c r="CF273" i="2" s="1"/>
  <c r="CB156" i="2"/>
  <c r="CD156" i="2" s="1"/>
  <c r="CE156" i="2" s="1"/>
  <c r="CF156" i="2" s="1"/>
  <c r="BO420" i="2"/>
  <c r="BQ420" i="2" s="1"/>
  <c r="CB17" i="2"/>
  <c r="CD17" i="2" s="1"/>
  <c r="CE17" i="2" s="1"/>
  <c r="CF17" i="2" s="1"/>
  <c r="CB417" i="2"/>
  <c r="CD417" i="2" s="1"/>
  <c r="CE417" i="2" s="1"/>
  <c r="CF417" i="2" s="1"/>
  <c r="BO191" i="2"/>
  <c r="BQ191" i="2" s="1"/>
  <c r="CE259" i="2"/>
  <c r="CF259" i="2" s="1"/>
  <c r="CG259" i="2" s="1"/>
  <c r="CJ259" i="2" s="1"/>
  <c r="BO135" i="2"/>
  <c r="BQ135" i="2" s="1"/>
  <c r="CB602" i="2"/>
  <c r="CD602" i="2" s="1"/>
  <c r="CH602" i="2" s="1"/>
  <c r="CB201" i="2"/>
  <c r="CD201" i="2" s="1"/>
  <c r="CE201" i="2" s="1"/>
  <c r="CF201" i="2" s="1"/>
  <c r="BO280" i="2"/>
  <c r="BQ280" i="2" s="1"/>
  <c r="CB124" i="2"/>
  <c r="CD124" i="2" s="1"/>
  <c r="CE124" i="2" s="1"/>
  <c r="CF124" i="2" s="1"/>
  <c r="CB373" i="2"/>
  <c r="CD373" i="2" s="1"/>
  <c r="CE373" i="2" s="1"/>
  <c r="CF373" i="2" s="1"/>
  <c r="CB233" i="2"/>
  <c r="CD233" i="2" s="1"/>
  <c r="CE233" i="2" s="1"/>
  <c r="CF233" i="2" s="1"/>
  <c r="BO512" i="2"/>
  <c r="BQ512" i="2" s="1"/>
  <c r="BR512" i="2" s="1"/>
  <c r="CI512" i="2" s="1"/>
  <c r="CB520" i="2"/>
  <c r="CD520" i="2" s="1"/>
  <c r="CE520" i="2" s="1"/>
  <c r="CF520" i="2" s="1"/>
  <c r="BR535" i="2"/>
  <c r="CI535" i="2" s="1"/>
  <c r="CB427" i="2"/>
  <c r="CD427" i="2" s="1"/>
  <c r="CE427" i="2" s="1"/>
  <c r="CF427" i="2" s="1"/>
  <c r="CB564" i="2"/>
  <c r="CD564" i="2" s="1"/>
  <c r="CE564" i="2" s="1"/>
  <c r="CF564" i="2" s="1"/>
  <c r="CG564" i="2" s="1"/>
  <c r="CJ564" i="2" s="1"/>
  <c r="CB184" i="2"/>
  <c r="CD184" i="2" s="1"/>
  <c r="CE184" i="2" s="1"/>
  <c r="CF184" i="2" s="1"/>
  <c r="CB294" i="2"/>
  <c r="CD294" i="2" s="1"/>
  <c r="CE294" i="2" s="1"/>
  <c r="CF294" i="2" s="1"/>
  <c r="CB407" i="2"/>
  <c r="CD407" i="2" s="1"/>
  <c r="CE407" i="2" s="1"/>
  <c r="CF407" i="2" s="1"/>
  <c r="BO526" i="2"/>
  <c r="BQ526" i="2" s="1"/>
  <c r="CB615" i="2"/>
  <c r="CD615" i="2" s="1"/>
  <c r="CB25" i="2"/>
  <c r="CD25" i="2" s="1"/>
  <c r="CE25" i="2" s="1"/>
  <c r="CF25" i="2" s="1"/>
  <c r="BO299" i="2"/>
  <c r="BQ299" i="2" s="1"/>
  <c r="BR299" i="2" s="1"/>
  <c r="CI299" i="2" s="1"/>
  <c r="CB12" i="2"/>
  <c r="CD12" i="2" s="1"/>
  <c r="CE12" i="2" s="1"/>
  <c r="CF12" i="2" s="1"/>
  <c r="CB327" i="2"/>
  <c r="CD327" i="2" s="1"/>
  <c r="CE327" i="2" s="1"/>
  <c r="CF327" i="2" s="1"/>
  <c r="CB46" i="2"/>
  <c r="CD46" i="2" s="1"/>
  <c r="CE46" i="2" s="1"/>
  <c r="CF46" i="2" s="1"/>
  <c r="CB167" i="2"/>
  <c r="CD167" i="2" s="1"/>
  <c r="CE167" i="2" s="1"/>
  <c r="CF167" i="2" s="1"/>
  <c r="CB352" i="2"/>
  <c r="CD352" i="2" s="1"/>
  <c r="CE352" i="2" s="1"/>
  <c r="CF352" i="2" s="1"/>
  <c r="CB515" i="2"/>
  <c r="CD515" i="2" s="1"/>
  <c r="CE515" i="2" s="1"/>
  <c r="CF515" i="2" s="1"/>
  <c r="CB199" i="2"/>
  <c r="CD199" i="2" s="1"/>
  <c r="CE199" i="2" s="1"/>
  <c r="CF199" i="2" s="1"/>
  <c r="CB84" i="2"/>
  <c r="CD84" i="2" s="1"/>
  <c r="CE84" i="2" s="1"/>
  <c r="CF84" i="2" s="1"/>
  <c r="BO434" i="2"/>
  <c r="BQ434" i="2" s="1"/>
  <c r="BR434" i="2" s="1"/>
  <c r="CI434" i="2" s="1"/>
  <c r="CB535" i="2"/>
  <c r="CD535" i="2" s="1"/>
  <c r="CE535" i="2" s="1"/>
  <c r="CF535" i="2" s="1"/>
  <c r="BO465" i="2"/>
  <c r="BQ465" i="2" s="1"/>
  <c r="CB377" i="2"/>
  <c r="CD377" i="2" s="1"/>
  <c r="CE377" i="2" s="1"/>
  <c r="CF377" i="2" s="1"/>
  <c r="BO23" i="2"/>
  <c r="BQ23" i="2" s="1"/>
  <c r="CB9" i="2"/>
  <c r="CD9" i="2" s="1"/>
  <c r="CE9" i="2" s="1"/>
  <c r="CF9" i="2" s="1"/>
  <c r="CB208" i="2"/>
  <c r="CD208" i="2" s="1"/>
  <c r="CE208" i="2" s="1"/>
  <c r="CF208" i="2" s="1"/>
  <c r="BO309" i="2"/>
  <c r="BQ309" i="2" s="1"/>
  <c r="BR309" i="2" s="1"/>
  <c r="CI309" i="2" s="1"/>
  <c r="BO206" i="2"/>
  <c r="BQ206" i="2" s="1"/>
  <c r="BR206" i="2" s="1"/>
  <c r="CI206" i="2" s="1"/>
  <c r="BO438" i="2"/>
  <c r="BQ438" i="2" s="1"/>
  <c r="BR438" i="2" s="1"/>
  <c r="CI438" i="2" s="1"/>
  <c r="CB399" i="2"/>
  <c r="CD399" i="2" s="1"/>
  <c r="CE399" i="2" s="1"/>
  <c r="CF399" i="2" s="1"/>
  <c r="CH464" i="2"/>
  <c r="CB179" i="2"/>
  <c r="CD179" i="2" s="1"/>
  <c r="CE179" i="2" s="1"/>
  <c r="CF179" i="2" s="1"/>
  <c r="BR245" i="2"/>
  <c r="CI245" i="2" s="1"/>
  <c r="CB143" i="2"/>
  <c r="CD143" i="2" s="1"/>
  <c r="CE143" i="2" s="1"/>
  <c r="CF143" i="2" s="1"/>
  <c r="CB527" i="2"/>
  <c r="CD527" i="2" s="1"/>
  <c r="CE527" i="2" s="1"/>
  <c r="CF527" i="2" s="1"/>
  <c r="CG527" i="2" s="1"/>
  <c r="CJ527" i="2" s="1"/>
  <c r="BO329" i="2"/>
  <c r="BQ329" i="2" s="1"/>
  <c r="BR329" i="2" s="1"/>
  <c r="CI329" i="2" s="1"/>
  <c r="BO472" i="2"/>
  <c r="BQ472" i="2" s="1"/>
  <c r="BR350" i="2"/>
  <c r="CI350" i="2" s="1"/>
  <c r="BO187" i="2"/>
  <c r="BQ187" i="2" s="1"/>
  <c r="CB370" i="2"/>
  <c r="CD370" i="2" s="1"/>
  <c r="CE370" i="2" s="1"/>
  <c r="CF370" i="2" s="1"/>
  <c r="CB392" i="2"/>
  <c r="CD392" i="2" s="1"/>
  <c r="CE392" i="2" s="1"/>
  <c r="CF392" i="2" s="1"/>
  <c r="BO217" i="2"/>
  <c r="BQ217" i="2" s="1"/>
  <c r="BR217" i="2" s="1"/>
  <c r="CI217" i="2" s="1"/>
  <c r="BO195" i="2"/>
  <c r="BQ195" i="2" s="1"/>
  <c r="BR195" i="2" s="1"/>
  <c r="CI195" i="2" s="1"/>
  <c r="BO450" i="2"/>
  <c r="BQ450" i="2" s="1"/>
  <c r="BR450" i="2" s="1"/>
  <c r="CI450" i="2" s="1"/>
  <c r="BO225" i="2"/>
  <c r="BQ225" i="2" s="1"/>
  <c r="BR225" i="2" s="1"/>
  <c r="CI225" i="2" s="1"/>
  <c r="CB533" i="2"/>
  <c r="CD533" i="2" s="1"/>
  <c r="CE533" i="2" s="1"/>
  <c r="CF533" i="2" s="1"/>
  <c r="BO331" i="2"/>
  <c r="BQ331" i="2" s="1"/>
  <c r="BO471" i="2"/>
  <c r="BQ471" i="2" s="1"/>
  <c r="BR471" i="2" s="1"/>
  <c r="CI471" i="2" s="1"/>
  <c r="BO177" i="2"/>
  <c r="BQ177" i="2" s="1"/>
  <c r="BR177" i="2" s="1"/>
  <c r="CI177" i="2" s="1"/>
  <c r="CB391" i="2"/>
  <c r="CD391" i="2" s="1"/>
  <c r="CE391" i="2" s="1"/>
  <c r="CF391" i="2" s="1"/>
  <c r="BO437" i="2"/>
  <c r="BQ437" i="2" s="1"/>
  <c r="BR437" i="2" s="1"/>
  <c r="CI437" i="2" s="1"/>
  <c r="BO334" i="2"/>
  <c r="BQ334" i="2" s="1"/>
  <c r="BR507" i="2"/>
  <c r="CI507" i="2" s="1"/>
  <c r="CE559" i="2"/>
  <c r="CF559" i="2" s="1"/>
  <c r="CG559" i="2" s="1"/>
  <c r="CJ559" i="2" s="1"/>
  <c r="CB283" i="2"/>
  <c r="CD283" i="2" s="1"/>
  <c r="CE283" i="2" s="1"/>
  <c r="CF283" i="2" s="1"/>
  <c r="CB268" i="2"/>
  <c r="CD268" i="2" s="1"/>
  <c r="CE268" i="2" s="1"/>
  <c r="CF268" i="2" s="1"/>
  <c r="CB252" i="2"/>
  <c r="CD252" i="2" s="1"/>
  <c r="CE252" i="2" s="1"/>
  <c r="CF252" i="2" s="1"/>
  <c r="CG252" i="2" s="1"/>
  <c r="CJ252" i="2" s="1"/>
  <c r="BO416" i="2"/>
  <c r="BQ416" i="2" s="1"/>
  <c r="BR416" i="2" s="1"/>
  <c r="CI416" i="2" s="1"/>
  <c r="CB522" i="2"/>
  <c r="CD522" i="2" s="1"/>
  <c r="CE522" i="2" s="1"/>
  <c r="CF522" i="2" s="1"/>
  <c r="CG522" i="2" s="1"/>
  <c r="CJ522" i="2" s="1"/>
  <c r="CB159" i="2"/>
  <c r="CD159" i="2" s="1"/>
  <c r="CE159" i="2" s="1"/>
  <c r="CF159" i="2" s="1"/>
  <c r="BO360" i="2"/>
  <c r="BQ360" i="2" s="1"/>
  <c r="BR360" i="2" s="1"/>
  <c r="CI360" i="2" s="1"/>
  <c r="BO231" i="2"/>
  <c r="BQ231" i="2" s="1"/>
  <c r="CB317" i="2"/>
  <c r="CD317" i="2" s="1"/>
  <c r="CE317" i="2" s="1"/>
  <c r="CF317" i="2" s="1"/>
  <c r="BR302" i="2"/>
  <c r="CI302" i="2" s="1"/>
  <c r="BO171" i="2"/>
  <c r="BQ171" i="2" s="1"/>
  <c r="BR171" i="2" s="1"/>
  <c r="CI171" i="2" s="1"/>
  <c r="CB177" i="2"/>
  <c r="CD177" i="2" s="1"/>
  <c r="CE177" i="2" s="1"/>
  <c r="CF177" i="2" s="1"/>
  <c r="CB256" i="2"/>
  <c r="CD256" i="2" s="1"/>
  <c r="CE256" i="2" s="1"/>
  <c r="CF256" i="2" s="1"/>
  <c r="CG256" i="2" s="1"/>
  <c r="CJ256" i="2" s="1"/>
  <c r="BO169" i="2"/>
  <c r="BQ169" i="2" s="1"/>
  <c r="BR169" i="2" s="1"/>
  <c r="CI169" i="2" s="1"/>
  <c r="BO342" i="2"/>
  <c r="BQ342" i="2" s="1"/>
  <c r="BR342" i="2" s="1"/>
  <c r="CI342" i="2" s="1"/>
  <c r="BR59" i="2"/>
  <c r="CI59" i="2" s="1"/>
  <c r="BO229" i="2"/>
  <c r="BQ229" i="2" s="1"/>
  <c r="BR229" i="2" s="1"/>
  <c r="CI229" i="2" s="1"/>
  <c r="BO131" i="2"/>
  <c r="BQ131" i="2" s="1"/>
  <c r="BR131" i="2" s="1"/>
  <c r="CI131" i="2" s="1"/>
  <c r="BO247" i="2"/>
  <c r="BQ247" i="2" s="1"/>
  <c r="CB73" i="2"/>
  <c r="CD73" i="2" s="1"/>
  <c r="CE73" i="2" s="1"/>
  <c r="CF73" i="2" s="1"/>
  <c r="CB584" i="2"/>
  <c r="CD584" i="2" s="1"/>
  <c r="CE584" i="2" s="1"/>
  <c r="CF584" i="2" s="1"/>
  <c r="CB135" i="2"/>
  <c r="CD135" i="2" s="1"/>
  <c r="CE135" i="2" s="1"/>
  <c r="CF135" i="2" s="1"/>
  <c r="CB475" i="2"/>
  <c r="CD475" i="2" s="1"/>
  <c r="CE475" i="2" s="1"/>
  <c r="CF475" i="2" s="1"/>
  <c r="CB192" i="2"/>
  <c r="CD192" i="2" s="1"/>
  <c r="CE192" i="2" s="1"/>
  <c r="CF192" i="2" s="1"/>
  <c r="CB274" i="2"/>
  <c r="CD274" i="2" s="1"/>
  <c r="CE274" i="2" s="1"/>
  <c r="CF274" i="2" s="1"/>
  <c r="CB162" i="2"/>
  <c r="CD162" i="2" s="1"/>
  <c r="CE162" i="2" s="1"/>
  <c r="CF162" i="2" s="1"/>
  <c r="CB28" i="2"/>
  <c r="CD28" i="2" s="1"/>
  <c r="CE28" i="2" s="1"/>
  <c r="CF28" i="2" s="1"/>
  <c r="CB563" i="2"/>
  <c r="CD563" i="2" s="1"/>
  <c r="CE563" i="2" s="1"/>
  <c r="CF563" i="2" s="1"/>
  <c r="CG563" i="2" s="1"/>
  <c r="CJ563" i="2" s="1"/>
  <c r="BO156" i="2"/>
  <c r="BQ156" i="2" s="1"/>
  <c r="BR156" i="2" s="1"/>
  <c r="CI156" i="2" s="1"/>
  <c r="BO423" i="2"/>
  <c r="BQ423" i="2" s="1"/>
  <c r="CB228" i="2"/>
  <c r="CD228" i="2" s="1"/>
  <c r="CE228" i="2" s="1"/>
  <c r="CF228" i="2" s="1"/>
  <c r="CB485" i="2"/>
  <c r="CD485" i="2" s="1"/>
  <c r="CE485" i="2" s="1"/>
  <c r="CF485" i="2" s="1"/>
  <c r="BO592" i="2"/>
  <c r="BQ592" i="2" s="1"/>
  <c r="BR592" i="2" s="1"/>
  <c r="CI592" i="2" s="1"/>
  <c r="BO475" i="2"/>
  <c r="BQ475" i="2" s="1"/>
  <c r="BR475" i="2" s="1"/>
  <c r="CI475" i="2" s="1"/>
  <c r="BO626" i="2"/>
  <c r="BQ626" i="2" s="1"/>
  <c r="BR626" i="2" s="1"/>
  <c r="CI626" i="2" s="1"/>
  <c r="BR332" i="2"/>
  <c r="CI332" i="2" s="1"/>
  <c r="CB239" i="2"/>
  <c r="CD239" i="2" s="1"/>
  <c r="CE239" i="2" s="1"/>
  <c r="CF239" i="2" s="1"/>
  <c r="CB188" i="2"/>
  <c r="CD188" i="2" s="1"/>
  <c r="CE188" i="2" s="1"/>
  <c r="CF188" i="2" s="1"/>
  <c r="BO112" i="2"/>
  <c r="BQ112" i="2" s="1"/>
  <c r="BR112" i="2" s="1"/>
  <c r="CI112" i="2" s="1"/>
  <c r="BO417" i="2"/>
  <c r="BQ417" i="2" s="1"/>
  <c r="BO385" i="2"/>
  <c r="BQ385" i="2" s="1"/>
  <c r="BO183" i="2"/>
  <c r="BQ183" i="2" s="1"/>
  <c r="BR183" i="2" s="1"/>
  <c r="CI183" i="2" s="1"/>
  <c r="BO301" i="2"/>
  <c r="BQ301" i="2" s="1"/>
  <c r="BR301" i="2" s="1"/>
  <c r="CI301" i="2" s="1"/>
  <c r="BO387" i="2"/>
  <c r="BQ387" i="2" s="1"/>
  <c r="BR387" i="2" s="1"/>
  <c r="CI387" i="2" s="1"/>
  <c r="CB21" i="2"/>
  <c r="CD21" i="2" s="1"/>
  <c r="CE21" i="2" s="1"/>
  <c r="CF21" i="2" s="1"/>
  <c r="CB29" i="2"/>
  <c r="CD29" i="2" s="1"/>
  <c r="CE29" i="2" s="1"/>
  <c r="CF29" i="2" s="1"/>
  <c r="CB24" i="2"/>
  <c r="CD24" i="2" s="1"/>
  <c r="CE24" i="2" s="1"/>
  <c r="CF24" i="2" s="1"/>
  <c r="BR208" i="2"/>
  <c r="CI208" i="2" s="1"/>
  <c r="CB501" i="2"/>
  <c r="CD501" i="2" s="1"/>
  <c r="CE501" i="2" s="1"/>
  <c r="CF501" i="2" s="1"/>
  <c r="BO304" i="2"/>
  <c r="BQ304" i="2" s="1"/>
  <c r="BR304" i="2" s="1"/>
  <c r="CI304" i="2" s="1"/>
  <c r="BO523" i="2"/>
  <c r="BQ523" i="2" s="1"/>
  <c r="BR523" i="2" s="1"/>
  <c r="CI523" i="2" s="1"/>
  <c r="CB334" i="2"/>
  <c r="CD334" i="2" s="1"/>
  <c r="CE334" i="2" s="1"/>
  <c r="CF334" i="2" s="1"/>
  <c r="CE523" i="2"/>
  <c r="CF523" i="2" s="1"/>
  <c r="CG523" i="2" s="1"/>
  <c r="CJ523" i="2" s="1"/>
  <c r="CH523" i="2"/>
  <c r="BO251" i="2"/>
  <c r="BQ251" i="2" s="1"/>
  <c r="BR251" i="2" s="1"/>
  <c r="CI251" i="2" s="1"/>
  <c r="CH510" i="2"/>
  <c r="BR472" i="2"/>
  <c r="CI472" i="2" s="1"/>
  <c r="BR191" i="2"/>
  <c r="CI191" i="2" s="1"/>
  <c r="CB560" i="2"/>
  <c r="CD560" i="2" s="1"/>
  <c r="BR377" i="2"/>
  <c r="CI377" i="2" s="1"/>
  <c r="CE465" i="2"/>
  <c r="CF465" i="2" s="1"/>
  <c r="CG465" i="2" s="1"/>
  <c r="CJ465" i="2" s="1"/>
  <c r="CH465" i="2"/>
  <c r="BR421" i="2"/>
  <c r="CI421" i="2" s="1"/>
  <c r="BR362" i="2"/>
  <c r="CI362" i="2" s="1"/>
  <c r="BO157" i="2"/>
  <c r="BQ157" i="2" s="1"/>
  <c r="BR157" i="2" s="1"/>
  <c r="CI157" i="2" s="1"/>
  <c r="BR423" i="2"/>
  <c r="CI423" i="2" s="1"/>
  <c r="BR147" i="2"/>
  <c r="CI147" i="2" s="1"/>
  <c r="BO587" i="2"/>
  <c r="BQ587" i="2" s="1"/>
  <c r="BO392" i="2"/>
  <c r="BQ392" i="2" s="1"/>
  <c r="BR392" i="2" s="1"/>
  <c r="CI392" i="2" s="1"/>
  <c r="BO622" i="2"/>
  <c r="BQ622" i="2" s="1"/>
  <c r="BR622" i="2" s="1"/>
  <c r="CI622" i="2" s="1"/>
  <c r="BO214" i="2"/>
  <c r="BQ214" i="2" s="1"/>
  <c r="BR214" i="2" s="1"/>
  <c r="CI214" i="2" s="1"/>
  <c r="BO419" i="2"/>
  <c r="BQ419" i="2" s="1"/>
  <c r="BR419" i="2" s="1"/>
  <c r="CI419" i="2" s="1"/>
  <c r="CB191" i="2"/>
  <c r="CD191" i="2" s="1"/>
  <c r="CE191" i="2" s="1"/>
  <c r="CF191" i="2" s="1"/>
  <c r="BO313" i="2"/>
  <c r="BQ313" i="2" s="1"/>
  <c r="BR313" i="2" s="1"/>
  <c r="CI313" i="2" s="1"/>
  <c r="CB519" i="2"/>
  <c r="CD519" i="2" s="1"/>
  <c r="BO604" i="2"/>
  <c r="BQ604" i="2" s="1"/>
  <c r="BR604" i="2" s="1"/>
  <c r="CI604" i="2" s="1"/>
  <c r="CB111" i="2"/>
  <c r="CD111" i="2" s="1"/>
  <c r="CE111" i="2" s="1"/>
  <c r="CF111" i="2" s="1"/>
  <c r="BO569" i="2"/>
  <c r="BQ569" i="2" s="1"/>
  <c r="BR569" i="2" s="1"/>
  <c r="CI569" i="2" s="1"/>
  <c r="CB470" i="2"/>
  <c r="CD470" i="2" s="1"/>
  <c r="CE470" i="2" s="1"/>
  <c r="CF470" i="2" s="1"/>
  <c r="CB146" i="2"/>
  <c r="CD146" i="2" s="1"/>
  <c r="CE146" i="2" s="1"/>
  <c r="CF146" i="2" s="1"/>
  <c r="CB458" i="2"/>
  <c r="CD458" i="2" s="1"/>
  <c r="CE458" i="2" s="1"/>
  <c r="CF458" i="2" s="1"/>
  <c r="CB460" i="2"/>
  <c r="CD460" i="2" s="1"/>
  <c r="BO322" i="2"/>
  <c r="BQ322" i="2" s="1"/>
  <c r="CB198" i="2"/>
  <c r="CD198" i="2" s="1"/>
  <c r="CE198" i="2" s="1"/>
  <c r="CF198" i="2" s="1"/>
  <c r="CB51" i="2"/>
  <c r="CD51" i="2" s="1"/>
  <c r="CE51" i="2" s="1"/>
  <c r="CF51" i="2" s="1"/>
  <c r="CB324" i="2"/>
  <c r="CD324" i="2" s="1"/>
  <c r="CE324" i="2" s="1"/>
  <c r="CF324" i="2" s="1"/>
  <c r="CB593" i="2"/>
  <c r="CD593" i="2" s="1"/>
  <c r="CE593" i="2" s="1"/>
  <c r="CF593" i="2" s="1"/>
  <c r="CG593" i="2" s="1"/>
  <c r="CJ593" i="2" s="1"/>
  <c r="CB45" i="2"/>
  <c r="CD45" i="2" s="1"/>
  <c r="CE45" i="2" s="1"/>
  <c r="CF45" i="2" s="1"/>
  <c r="CB119" i="2"/>
  <c r="CD119" i="2" s="1"/>
  <c r="CE119" i="2" s="1"/>
  <c r="CF119" i="2" s="1"/>
  <c r="CB476" i="2"/>
  <c r="CD476" i="2" s="1"/>
  <c r="CE476" i="2" s="1"/>
  <c r="CF476" i="2" s="1"/>
  <c r="CB129" i="2"/>
  <c r="CD129" i="2" s="1"/>
  <c r="CE129" i="2" s="1"/>
  <c r="CF129" i="2" s="1"/>
  <c r="CB40" i="2"/>
  <c r="CD40" i="2" s="1"/>
  <c r="CE40" i="2" s="1"/>
  <c r="CF40" i="2" s="1"/>
  <c r="CB217" i="2"/>
  <c r="CD217" i="2" s="1"/>
  <c r="CE217" i="2" s="1"/>
  <c r="CF217" i="2" s="1"/>
  <c r="CB59" i="2"/>
  <c r="CD59" i="2" s="1"/>
  <c r="CE59" i="2" s="1"/>
  <c r="CF59" i="2" s="1"/>
  <c r="BR448" i="2"/>
  <c r="CI448" i="2" s="1"/>
  <c r="BO349" i="2"/>
  <c r="BQ349" i="2" s="1"/>
  <c r="BO590" i="2"/>
  <c r="BQ590" i="2" s="1"/>
  <c r="BR590" i="2" s="1"/>
  <c r="CI590" i="2" s="1"/>
  <c r="BO396" i="2"/>
  <c r="BQ396" i="2" s="1"/>
  <c r="BR396" i="2" s="1"/>
  <c r="CI396" i="2" s="1"/>
  <c r="BO339" i="2"/>
  <c r="BQ339" i="2" s="1"/>
  <c r="BR339" i="2" s="1"/>
  <c r="CI339" i="2" s="1"/>
  <c r="BO408" i="2"/>
  <c r="BQ408" i="2" s="1"/>
  <c r="BR408" i="2" s="1"/>
  <c r="CI408" i="2" s="1"/>
  <c r="CB247" i="2"/>
  <c r="CD247" i="2" s="1"/>
  <c r="CE247" i="2" s="1"/>
  <c r="CF247" i="2" s="1"/>
  <c r="BO427" i="2"/>
  <c r="BQ427" i="2" s="1"/>
  <c r="BR427" i="2" s="1"/>
  <c r="CI427" i="2" s="1"/>
  <c r="CB396" i="2"/>
  <c r="CD396" i="2" s="1"/>
  <c r="CE396" i="2" s="1"/>
  <c r="CF396" i="2" s="1"/>
  <c r="BO376" i="2"/>
  <c r="BQ376" i="2" s="1"/>
  <c r="BR376" i="2" s="1"/>
  <c r="CI376" i="2" s="1"/>
  <c r="BO366" i="2"/>
  <c r="BQ366" i="2" s="1"/>
  <c r="BR366" i="2" s="1"/>
  <c r="CI366" i="2" s="1"/>
  <c r="BO175" i="2"/>
  <c r="BQ175" i="2" s="1"/>
  <c r="BR175" i="2" s="1"/>
  <c r="CI175" i="2" s="1"/>
  <c r="BO167" i="2"/>
  <c r="BQ167" i="2" s="1"/>
  <c r="CB83" i="2"/>
  <c r="CD83" i="2" s="1"/>
  <c r="CE83" i="2" s="1"/>
  <c r="CF83" i="2" s="1"/>
  <c r="CB587" i="2"/>
  <c r="CD587" i="2" s="1"/>
  <c r="CE587" i="2" s="1"/>
  <c r="CF587" i="2" s="1"/>
  <c r="CB236" i="2"/>
  <c r="CD236" i="2" s="1"/>
  <c r="CE236" i="2" s="1"/>
  <c r="CF236" i="2" s="1"/>
  <c r="BO525" i="2"/>
  <c r="BQ525" i="2" s="1"/>
  <c r="BR525" i="2" s="1"/>
  <c r="CI525" i="2" s="1"/>
  <c r="BO230" i="2"/>
  <c r="BQ230" i="2" s="1"/>
  <c r="BR230" i="2" s="1"/>
  <c r="CI230" i="2" s="1"/>
  <c r="BO327" i="2"/>
  <c r="BQ327" i="2" s="1"/>
  <c r="BR327" i="2" s="1"/>
  <c r="CI327" i="2" s="1"/>
  <c r="CB620" i="2"/>
  <c r="CD620" i="2" s="1"/>
  <c r="CE620" i="2" s="1"/>
  <c r="CF620" i="2" s="1"/>
  <c r="CB355" i="2"/>
  <c r="CD355" i="2" s="1"/>
  <c r="CE355" i="2" s="1"/>
  <c r="CF355" i="2" s="1"/>
  <c r="CB250" i="2"/>
  <c r="CD250" i="2" s="1"/>
  <c r="CE250" i="2" s="1"/>
  <c r="CF250" i="2" s="1"/>
  <c r="CB3" i="2"/>
  <c r="CD3" i="2" s="1"/>
  <c r="CE3" i="2" s="1"/>
  <c r="CF3" i="2" s="1"/>
  <c r="BR526" i="2"/>
  <c r="CI526" i="2" s="1"/>
  <c r="CB517" i="2"/>
  <c r="CD517" i="2" s="1"/>
  <c r="CE517" i="2" s="1"/>
  <c r="CF517" i="2" s="1"/>
  <c r="CG517" i="2" s="1"/>
  <c r="CJ517" i="2" s="1"/>
  <c r="BO115" i="2"/>
  <c r="BQ115" i="2" s="1"/>
  <c r="CB546" i="2"/>
  <c r="CD546" i="2" s="1"/>
  <c r="CE546" i="2" s="1"/>
  <c r="CF546" i="2" s="1"/>
  <c r="CG546" i="2" s="1"/>
  <c r="CJ546" i="2" s="1"/>
  <c r="CB573" i="2"/>
  <c r="CD573" i="2" s="1"/>
  <c r="CE573" i="2" s="1"/>
  <c r="CF573" i="2" s="1"/>
  <c r="BO615" i="2"/>
  <c r="BQ615" i="2" s="1"/>
  <c r="CB15" i="2"/>
  <c r="CD15" i="2" s="1"/>
  <c r="CE15" i="2" s="1"/>
  <c r="CF15" i="2" s="1"/>
  <c r="CB16" i="2"/>
  <c r="CD16" i="2" s="1"/>
  <c r="CE16" i="2" s="1"/>
  <c r="CF16" i="2" s="1"/>
  <c r="CB376" i="2"/>
  <c r="CD376" i="2" s="1"/>
  <c r="CE376" i="2" s="1"/>
  <c r="CF376" i="2" s="1"/>
  <c r="CB71" i="2"/>
  <c r="CD71" i="2" s="1"/>
  <c r="CE71" i="2" s="1"/>
  <c r="CF71" i="2" s="1"/>
  <c r="BO253" i="2"/>
  <c r="BQ253" i="2" s="1"/>
  <c r="BR232" i="2"/>
  <c r="CI232" i="2" s="1"/>
  <c r="BR145" i="2"/>
  <c r="CI145" i="2" s="1"/>
  <c r="BO575" i="2"/>
  <c r="BQ575" i="2" s="1"/>
  <c r="BO446" i="2"/>
  <c r="BQ446" i="2" s="1"/>
  <c r="BR446" i="2" s="1"/>
  <c r="CI446" i="2" s="1"/>
  <c r="CB455" i="2"/>
  <c r="CD455" i="2" s="1"/>
  <c r="CE455" i="2" s="1"/>
  <c r="CF455" i="2" s="1"/>
  <c r="BO585" i="2"/>
  <c r="BQ585" i="2" s="1"/>
  <c r="BR585" i="2" s="1"/>
  <c r="CI585" i="2" s="1"/>
  <c r="CB263" i="2"/>
  <c r="CD263" i="2" s="1"/>
  <c r="CE263" i="2" s="1"/>
  <c r="CF263" i="2" s="1"/>
  <c r="CB311" i="2"/>
  <c r="CD311" i="2" s="1"/>
  <c r="CE311" i="2" s="1"/>
  <c r="CF311" i="2" s="1"/>
  <c r="CB505" i="2"/>
  <c r="CD505" i="2" s="1"/>
  <c r="CB170" i="2"/>
  <c r="CD170" i="2" s="1"/>
  <c r="CE170" i="2" s="1"/>
  <c r="CF170" i="2" s="1"/>
  <c r="CB616" i="2"/>
  <c r="CD616" i="2" s="1"/>
  <c r="CE616" i="2" s="1"/>
  <c r="CF616" i="2" s="1"/>
  <c r="CB469" i="2"/>
  <c r="CD469" i="2" s="1"/>
  <c r="CE469" i="2" s="1"/>
  <c r="CF469" i="2" s="1"/>
  <c r="BO108" i="2"/>
  <c r="BQ108" i="2" s="1"/>
  <c r="BR108" i="2" s="1"/>
  <c r="CI108" i="2" s="1"/>
  <c r="BR420" i="2"/>
  <c r="CI420" i="2" s="1"/>
  <c r="CB301" i="2"/>
  <c r="CD301" i="2" s="1"/>
  <c r="CE301" i="2" s="1"/>
  <c r="CF301" i="2" s="1"/>
  <c r="BO454" i="2"/>
  <c r="BQ454" i="2" s="1"/>
  <c r="BR454" i="2" s="1"/>
  <c r="CI454" i="2" s="1"/>
  <c r="BO257" i="2"/>
  <c r="BQ257" i="2" s="1"/>
  <c r="BR257" i="2" s="1"/>
  <c r="CI257" i="2" s="1"/>
  <c r="CB354" i="2"/>
  <c r="CD354" i="2" s="1"/>
  <c r="CE354" i="2" s="1"/>
  <c r="CF354" i="2" s="1"/>
  <c r="BR385" i="2"/>
  <c r="CI385" i="2" s="1"/>
  <c r="BO380" i="2"/>
  <c r="BQ380" i="2" s="1"/>
  <c r="BR380" i="2" s="1"/>
  <c r="CI380" i="2" s="1"/>
  <c r="BO440" i="2"/>
  <c r="BQ440" i="2" s="1"/>
  <c r="BR440" i="2" s="1"/>
  <c r="CI440" i="2" s="1"/>
  <c r="CB48" i="2"/>
  <c r="CD48" i="2" s="1"/>
  <c r="CE48" i="2" s="1"/>
  <c r="CF48" i="2" s="1"/>
  <c r="BO118" i="2"/>
  <c r="BQ118" i="2" s="1"/>
  <c r="BR118" i="2" s="1"/>
  <c r="CI118" i="2" s="1"/>
  <c r="CH609" i="2"/>
  <c r="CE609" i="2"/>
  <c r="CF609" i="2" s="1"/>
  <c r="CG609" i="2" s="1"/>
  <c r="CJ609" i="2" s="1"/>
  <c r="BR117" i="2"/>
  <c r="CI117" i="2" s="1"/>
  <c r="BR330" i="2"/>
  <c r="CI330" i="2" s="1"/>
  <c r="CH563" i="2"/>
  <c r="CB411" i="2"/>
  <c r="CD411" i="2" s="1"/>
  <c r="CE411" i="2" s="1"/>
  <c r="CF411" i="2" s="1"/>
  <c r="CB632" i="2"/>
  <c r="CD632" i="2" s="1"/>
  <c r="CE632" i="2" s="1"/>
  <c r="CF632" i="2" s="1"/>
  <c r="CG632" i="2" s="1"/>
  <c r="CJ632" i="2" s="1"/>
  <c r="CB6" i="2"/>
  <c r="CD6" i="2" s="1"/>
  <c r="CE6" i="2" s="1"/>
  <c r="CF6" i="2" s="1"/>
  <c r="BO64" i="2"/>
  <c r="BQ64" i="2" s="1"/>
  <c r="BR64" i="2" s="1"/>
  <c r="CI64" i="2" s="1"/>
  <c r="CB147" i="2"/>
  <c r="CD147" i="2" s="1"/>
  <c r="CE147" i="2" s="1"/>
  <c r="CF147" i="2" s="1"/>
  <c r="CB196" i="2"/>
  <c r="CD196" i="2" s="1"/>
  <c r="CE196" i="2" s="1"/>
  <c r="CF196" i="2" s="1"/>
  <c r="BO586" i="2"/>
  <c r="BQ586" i="2" s="1"/>
  <c r="BR586" i="2" s="1"/>
  <c r="CI586" i="2" s="1"/>
  <c r="CB547" i="2"/>
  <c r="CD547" i="2" s="1"/>
  <c r="CE547" i="2" s="1"/>
  <c r="CF547" i="2" s="1"/>
  <c r="BR609" i="2"/>
  <c r="CI609" i="2" s="1"/>
  <c r="CB174" i="2"/>
  <c r="CD174" i="2" s="1"/>
  <c r="CE174" i="2" s="1"/>
  <c r="CF174" i="2" s="1"/>
  <c r="BO466" i="2"/>
  <c r="BQ466" i="2" s="1"/>
  <c r="BR466" i="2" s="1"/>
  <c r="CI466" i="2" s="1"/>
  <c r="BO583" i="2"/>
  <c r="BQ583" i="2" s="1"/>
  <c r="BR583" i="2" s="1"/>
  <c r="CI583" i="2" s="1"/>
  <c r="BO576" i="2"/>
  <c r="BQ576" i="2" s="1"/>
  <c r="BR576" i="2" s="1"/>
  <c r="CI576" i="2" s="1"/>
  <c r="CB172" i="2"/>
  <c r="CD172" i="2" s="1"/>
  <c r="CE172" i="2" s="1"/>
  <c r="CF172" i="2" s="1"/>
  <c r="CB415" i="2"/>
  <c r="CD415" i="2" s="1"/>
  <c r="CE415" i="2" s="1"/>
  <c r="CF415" i="2" s="1"/>
  <c r="CB68" i="2"/>
  <c r="CD68" i="2" s="1"/>
  <c r="CE68" i="2" s="1"/>
  <c r="CF68" i="2" s="1"/>
  <c r="BO506" i="2"/>
  <c r="BQ506" i="2" s="1"/>
  <c r="BO502" i="2"/>
  <c r="BQ502" i="2" s="1"/>
  <c r="CB473" i="2"/>
  <c r="CD473" i="2" s="1"/>
  <c r="CE473" i="2" s="1"/>
  <c r="CF473" i="2" s="1"/>
  <c r="CB123" i="2"/>
  <c r="CD123" i="2" s="1"/>
  <c r="CE123" i="2" s="1"/>
  <c r="CF123" i="2" s="1"/>
  <c r="BR322" i="2"/>
  <c r="CI322" i="2" s="1"/>
  <c r="CB55" i="2"/>
  <c r="CD55" i="2" s="1"/>
  <c r="CE55" i="2" s="1"/>
  <c r="CF55" i="2" s="1"/>
  <c r="CB629" i="2"/>
  <c r="CD629" i="2" s="1"/>
  <c r="BO237" i="2"/>
  <c r="BQ237" i="2" s="1"/>
  <c r="BR237" i="2" s="1"/>
  <c r="CI237" i="2" s="1"/>
  <c r="BO186" i="2"/>
  <c r="BQ186" i="2" s="1"/>
  <c r="BR186" i="2" s="1"/>
  <c r="CI186" i="2" s="1"/>
  <c r="BO431" i="2"/>
  <c r="BQ431" i="2" s="1"/>
  <c r="BR431" i="2" s="1"/>
  <c r="CI431" i="2" s="1"/>
  <c r="CB586" i="2"/>
  <c r="CD586" i="2" s="1"/>
  <c r="CE586" i="2" s="1"/>
  <c r="CF586" i="2" s="1"/>
  <c r="CB340" i="2"/>
  <c r="CD340" i="2" s="1"/>
  <c r="CE340" i="2" s="1"/>
  <c r="CF340" i="2" s="1"/>
  <c r="BO54" i="2"/>
  <c r="BQ54" i="2" s="1"/>
  <c r="CB456" i="2"/>
  <c r="CD456" i="2" s="1"/>
  <c r="CE456" i="2" s="1"/>
  <c r="CF456" i="2" s="1"/>
  <c r="CB314" i="2"/>
  <c r="CD314" i="2" s="1"/>
  <c r="CE314" i="2" s="1"/>
  <c r="CF314" i="2" s="1"/>
  <c r="CB222" i="2"/>
  <c r="CD222" i="2" s="1"/>
  <c r="CE222" i="2" s="1"/>
  <c r="CF222" i="2" s="1"/>
  <c r="BO11" i="2"/>
  <c r="BQ11" i="2" s="1"/>
  <c r="CB337" i="2"/>
  <c r="CD337" i="2" s="1"/>
  <c r="CE337" i="2" s="1"/>
  <c r="CF337" i="2" s="1"/>
  <c r="CB316" i="2"/>
  <c r="CD316" i="2" s="1"/>
  <c r="CE316" i="2" s="1"/>
  <c r="CF316" i="2" s="1"/>
  <c r="CB52" i="2"/>
  <c r="CD52" i="2" s="1"/>
  <c r="CE52" i="2" s="1"/>
  <c r="CF52" i="2" s="1"/>
  <c r="CB425" i="2"/>
  <c r="CD425" i="2" s="1"/>
  <c r="CE425" i="2" s="1"/>
  <c r="CF425" i="2" s="1"/>
  <c r="CH507" i="2"/>
  <c r="CB393" i="2"/>
  <c r="CD393" i="2" s="1"/>
  <c r="CE393" i="2" s="1"/>
  <c r="CF393" i="2" s="1"/>
  <c r="BO81" i="2"/>
  <c r="BQ81" i="2" s="1"/>
  <c r="BR81" i="2" s="1"/>
  <c r="CI81" i="2" s="1"/>
  <c r="CB395" i="2"/>
  <c r="CD395" i="2" s="1"/>
  <c r="CE395" i="2" s="1"/>
  <c r="CF395" i="2" s="1"/>
  <c r="BO386" i="2"/>
  <c r="BQ386" i="2" s="1"/>
  <c r="BR386" i="2" s="1"/>
  <c r="CI386" i="2" s="1"/>
  <c r="BO363" i="2"/>
  <c r="BQ363" i="2" s="1"/>
  <c r="BR363" i="2" s="1"/>
  <c r="CI363" i="2" s="1"/>
  <c r="BR575" i="2"/>
  <c r="CI575" i="2" s="1"/>
  <c r="CB362" i="2"/>
  <c r="CD362" i="2" s="1"/>
  <c r="CE362" i="2" s="1"/>
  <c r="CF362" i="2" s="1"/>
  <c r="CB178" i="2"/>
  <c r="CD178" i="2" s="1"/>
  <c r="CE178" i="2" s="1"/>
  <c r="CF178" i="2" s="1"/>
  <c r="CB474" i="2"/>
  <c r="CD474" i="2" s="1"/>
  <c r="CE474" i="2" s="1"/>
  <c r="CF474" i="2" s="1"/>
  <c r="BO138" i="2"/>
  <c r="BQ138" i="2" s="1"/>
  <c r="BR138" i="2" s="1"/>
  <c r="CI138" i="2" s="1"/>
  <c r="CB409" i="2"/>
  <c r="CD409" i="2" s="1"/>
  <c r="CE409" i="2" s="1"/>
  <c r="CF409" i="2" s="1"/>
  <c r="CB94" i="2"/>
  <c r="CD94" i="2" s="1"/>
  <c r="CE94" i="2" s="1"/>
  <c r="CF94" i="2" s="1"/>
  <c r="BO453" i="2"/>
  <c r="BQ453" i="2" s="1"/>
  <c r="BR453" i="2" s="1"/>
  <c r="CI453" i="2" s="1"/>
  <c r="BO210" i="2"/>
  <c r="BQ210" i="2" s="1"/>
  <c r="BR210" i="2" s="1"/>
  <c r="CI210" i="2" s="1"/>
  <c r="BO303" i="2"/>
  <c r="BQ303" i="2" s="1"/>
  <c r="BR303" i="2" s="1"/>
  <c r="CI303" i="2" s="1"/>
  <c r="BO425" i="2"/>
  <c r="BQ425" i="2" s="1"/>
  <c r="BO203" i="2"/>
  <c r="BQ203" i="2" s="1"/>
  <c r="BR203" i="2" s="1"/>
  <c r="CI203" i="2" s="1"/>
  <c r="CB448" i="2"/>
  <c r="CD448" i="2" s="1"/>
  <c r="CE448" i="2" s="1"/>
  <c r="CF448" i="2" s="1"/>
  <c r="BO82" i="2"/>
  <c r="BQ82" i="2" s="1"/>
  <c r="BR82" i="2" s="1"/>
  <c r="CI82" i="2" s="1"/>
  <c r="BO100" i="2"/>
  <c r="BQ100" i="2" s="1"/>
  <c r="BR100" i="2" s="1"/>
  <c r="CI100" i="2" s="1"/>
  <c r="CB365" i="2"/>
  <c r="CD365" i="2" s="1"/>
  <c r="CE365" i="2" s="1"/>
  <c r="CF365" i="2" s="1"/>
  <c r="CB246" i="2"/>
  <c r="CD246" i="2" s="1"/>
  <c r="CE246" i="2" s="1"/>
  <c r="CF246" i="2" s="1"/>
  <c r="BO584" i="2"/>
  <c r="BQ584" i="2" s="1"/>
  <c r="BR584" i="2" s="1"/>
  <c r="CI584" i="2" s="1"/>
  <c r="BO151" i="2"/>
  <c r="BQ151" i="2" s="1"/>
  <c r="BR151" i="2" s="1"/>
  <c r="CI151" i="2" s="1"/>
  <c r="CB20" i="2"/>
  <c r="CD20" i="2" s="1"/>
  <c r="CE20" i="2" s="1"/>
  <c r="CF20" i="2" s="1"/>
  <c r="BO293" i="2"/>
  <c r="BQ293" i="2" s="1"/>
  <c r="BR293" i="2" s="1"/>
  <c r="CI293" i="2" s="1"/>
  <c r="BO292" i="2"/>
  <c r="BQ292" i="2" s="1"/>
  <c r="BR292" i="2" s="1"/>
  <c r="CI292" i="2" s="1"/>
  <c r="CB11" i="2"/>
  <c r="CD11" i="2" s="1"/>
  <c r="CE11" i="2" s="1"/>
  <c r="CF11" i="2" s="1"/>
  <c r="BO84" i="2"/>
  <c r="BQ84" i="2" s="1"/>
  <c r="BR84" i="2" s="1"/>
  <c r="CI84" i="2" s="1"/>
  <c r="BR331" i="2"/>
  <c r="CI331" i="2" s="1"/>
  <c r="BR587" i="2"/>
  <c r="CI587" i="2" s="1"/>
  <c r="BR527" i="2"/>
  <c r="CI527" i="2" s="1"/>
  <c r="CB466" i="2"/>
  <c r="CD466" i="2" s="1"/>
  <c r="CB429" i="2"/>
  <c r="CD429" i="2" s="1"/>
  <c r="CE429" i="2" s="1"/>
  <c r="CF429" i="2" s="1"/>
  <c r="BO181" i="2"/>
  <c r="BQ181" i="2" s="1"/>
  <c r="BR181" i="2" s="1"/>
  <c r="CI181" i="2" s="1"/>
  <c r="BR231" i="2"/>
  <c r="CI231" i="2" s="1"/>
  <c r="CB241" i="2"/>
  <c r="CD241" i="2" s="1"/>
  <c r="CE241" i="2" s="1"/>
  <c r="CF241" i="2" s="1"/>
  <c r="CB613" i="2"/>
  <c r="CD613" i="2" s="1"/>
  <c r="BR465" i="2"/>
  <c r="CI465" i="2" s="1"/>
  <c r="BO403" i="2"/>
  <c r="BQ403" i="2" s="1"/>
  <c r="BR403" i="2" s="1"/>
  <c r="CI403" i="2" s="1"/>
  <c r="BO436" i="2"/>
  <c r="BQ436" i="2" s="1"/>
  <c r="BR436" i="2" s="1"/>
  <c r="CI436" i="2" s="1"/>
  <c r="CB341" i="2"/>
  <c r="CD341" i="2" s="1"/>
  <c r="CE341" i="2" s="1"/>
  <c r="CF341" i="2" s="1"/>
  <c r="BO166" i="2"/>
  <c r="BQ166" i="2" s="1"/>
  <c r="BR166" i="2" s="1"/>
  <c r="CI166" i="2" s="1"/>
  <c r="BO582" i="2"/>
  <c r="BQ582" i="2" s="1"/>
  <c r="BR582" i="2" s="1"/>
  <c r="CI582" i="2" s="1"/>
  <c r="CH468" i="2"/>
  <c r="CB57" i="2"/>
  <c r="CD57" i="2" s="1"/>
  <c r="CE57" i="2" s="1"/>
  <c r="CF57" i="2" s="1"/>
  <c r="CB272" i="2"/>
  <c r="CD272" i="2" s="1"/>
  <c r="CE272" i="2" s="1"/>
  <c r="CF272" i="2" s="1"/>
  <c r="BO398" i="2"/>
  <c r="BQ398" i="2" s="1"/>
  <c r="BR398" i="2" s="1"/>
  <c r="CI398" i="2" s="1"/>
  <c r="BO168" i="2"/>
  <c r="BQ168" i="2" s="1"/>
  <c r="BR168" i="2" s="1"/>
  <c r="CI168" i="2" s="1"/>
  <c r="BR94" i="2"/>
  <c r="CI94" i="2" s="1"/>
  <c r="CB408" i="2"/>
  <c r="CD408" i="2" s="1"/>
  <c r="CE408" i="2" s="1"/>
  <c r="CF408" i="2" s="1"/>
  <c r="BO568" i="2"/>
  <c r="BQ568" i="2" s="1"/>
  <c r="BR568" i="2" s="1"/>
  <c r="CI568" i="2" s="1"/>
  <c r="BO429" i="2"/>
  <c r="BQ429" i="2" s="1"/>
  <c r="BR429" i="2" s="1"/>
  <c r="CI429" i="2" s="1"/>
  <c r="CB449" i="2"/>
  <c r="CD449" i="2" s="1"/>
  <c r="CE449" i="2" s="1"/>
  <c r="CF449" i="2" s="1"/>
  <c r="BO176" i="2"/>
  <c r="BQ176" i="2" s="1"/>
  <c r="BR176" i="2" s="1"/>
  <c r="CI176" i="2" s="1"/>
  <c r="BO197" i="2"/>
  <c r="BQ197" i="2" s="1"/>
  <c r="BR197" i="2" s="1"/>
  <c r="CI197" i="2" s="1"/>
  <c r="CB230" i="2"/>
  <c r="CD230" i="2" s="1"/>
  <c r="CE230" i="2" s="1"/>
  <c r="CF230" i="2" s="1"/>
  <c r="CB229" i="2"/>
  <c r="CD229" i="2" s="1"/>
  <c r="CE229" i="2" s="1"/>
  <c r="CF229" i="2" s="1"/>
  <c r="CB181" i="2"/>
  <c r="CD181" i="2" s="1"/>
  <c r="CE181" i="2" s="1"/>
  <c r="CF181" i="2" s="1"/>
  <c r="BR497" i="2"/>
  <c r="CI497" i="2" s="1"/>
  <c r="BO365" i="2"/>
  <c r="BQ365" i="2" s="1"/>
  <c r="CB553" i="2"/>
  <c r="CD553" i="2" s="1"/>
  <c r="CE553" i="2" s="1"/>
  <c r="CF553" i="2" s="1"/>
  <c r="CB402" i="2"/>
  <c r="CD402" i="2" s="1"/>
  <c r="CE402" i="2" s="1"/>
  <c r="CF402" i="2" s="1"/>
  <c r="CB594" i="2"/>
  <c r="CD594" i="2" s="1"/>
  <c r="CE594" i="2" s="1"/>
  <c r="CF594" i="2" s="1"/>
  <c r="CG594" i="2" s="1"/>
  <c r="CJ594" i="2" s="1"/>
  <c r="BR115" i="2"/>
  <c r="CI115" i="2" s="1"/>
  <c r="BO554" i="2"/>
  <c r="BQ554" i="2" s="1"/>
  <c r="BR554" i="2" s="1"/>
  <c r="CI554" i="2" s="1"/>
  <c r="CB595" i="2"/>
  <c r="CD595" i="2" s="1"/>
  <c r="CE595" i="2" s="1"/>
  <c r="CF595" i="2" s="1"/>
  <c r="CG595" i="2" s="1"/>
  <c r="CJ595" i="2" s="1"/>
  <c r="CH571" i="2"/>
  <c r="CB368" i="2"/>
  <c r="CD368" i="2" s="1"/>
  <c r="CE368" i="2" s="1"/>
  <c r="CF368" i="2" s="1"/>
  <c r="BO379" i="2"/>
  <c r="BQ379" i="2" s="1"/>
  <c r="BR379" i="2" s="1"/>
  <c r="CI379" i="2" s="1"/>
  <c r="BR167" i="2"/>
  <c r="CI167" i="2" s="1"/>
  <c r="CB555" i="2"/>
  <c r="CD555" i="2" s="1"/>
  <c r="CE555" i="2" s="1"/>
  <c r="CF555" i="2" s="1"/>
  <c r="CG555" i="2" s="1"/>
  <c r="CJ555" i="2" s="1"/>
  <c r="BO119" i="2"/>
  <c r="BQ119" i="2" s="1"/>
  <c r="BR119" i="2" s="1"/>
  <c r="CI119" i="2" s="1"/>
  <c r="BO519" i="2"/>
  <c r="BQ519" i="2" s="1"/>
  <c r="BR519" i="2" s="1"/>
  <c r="CI519" i="2" s="1"/>
  <c r="BO341" i="2"/>
  <c r="BQ341" i="2" s="1"/>
  <c r="BR341" i="2" s="1"/>
  <c r="CI341" i="2" s="1"/>
  <c r="BO312" i="2"/>
  <c r="BQ312" i="2" s="1"/>
  <c r="BR312" i="2" s="1"/>
  <c r="CI312" i="2" s="1"/>
  <c r="BR417" i="2"/>
  <c r="CI417" i="2" s="1"/>
  <c r="BR334" i="2"/>
  <c r="CI334" i="2" s="1"/>
  <c r="CB265" i="2"/>
  <c r="CD265" i="2" s="1"/>
  <c r="CE265" i="2" s="1"/>
  <c r="CF265" i="2" s="1"/>
  <c r="CB116" i="2"/>
  <c r="CD116" i="2" s="1"/>
  <c r="CE116" i="2" s="1"/>
  <c r="CF116" i="2" s="1"/>
  <c r="BR425" i="2"/>
  <c r="CI425" i="2" s="1"/>
  <c r="BO333" i="2"/>
  <c r="BQ333" i="2" s="1"/>
  <c r="BR333" i="2" s="1"/>
  <c r="CI333" i="2" s="1"/>
  <c r="BO150" i="2"/>
  <c r="BQ150" i="2" s="1"/>
  <c r="BR150" i="2" s="1"/>
  <c r="CI150" i="2" s="1"/>
  <c r="BO289" i="2"/>
  <c r="BQ289" i="2" s="1"/>
  <c r="BR289" i="2" s="1"/>
  <c r="CI289" i="2" s="1"/>
  <c r="BO372" i="2"/>
  <c r="BQ372" i="2" s="1"/>
  <c r="BR372" i="2" s="1"/>
  <c r="CI372" i="2" s="1"/>
  <c r="CB153" i="2"/>
  <c r="CD153" i="2" s="1"/>
  <c r="CE153" i="2" s="1"/>
  <c r="CF153" i="2" s="1"/>
  <c r="CB618" i="2"/>
  <c r="CD618" i="2" s="1"/>
  <c r="CE618" i="2" s="1"/>
  <c r="CF618" i="2" s="1"/>
  <c r="BO3" i="2"/>
  <c r="BQ3" i="2" s="1"/>
  <c r="CB386" i="2"/>
  <c r="CD386" i="2" s="1"/>
  <c r="CE386" i="2" s="1"/>
  <c r="CF386" i="2" s="1"/>
  <c r="CB623" i="2"/>
  <c r="CD623" i="2" s="1"/>
  <c r="CE623" i="2" s="1"/>
  <c r="CF623" i="2" s="1"/>
  <c r="CG623" i="2" s="1"/>
  <c r="CJ623" i="2" s="1"/>
  <c r="CB421" i="2"/>
  <c r="CD421" i="2" s="1"/>
  <c r="CE421" i="2" s="1"/>
  <c r="CF421" i="2" s="1"/>
  <c r="CH499" i="2"/>
  <c r="BO470" i="2"/>
  <c r="BQ470" i="2" s="1"/>
  <c r="BR470" i="2" s="1"/>
  <c r="CI470" i="2" s="1"/>
  <c r="CB209" i="2"/>
  <c r="CD209" i="2" s="1"/>
  <c r="CE209" i="2" s="1"/>
  <c r="CF209" i="2" s="1"/>
  <c r="BR349" i="2"/>
  <c r="CI349" i="2" s="1"/>
  <c r="CH564" i="2"/>
  <c r="CH522" i="2"/>
  <c r="BO272" i="2"/>
  <c r="BQ272" i="2" s="1"/>
  <c r="CB440" i="2"/>
  <c r="CD440" i="2" s="1"/>
  <c r="CE440" i="2" s="1"/>
  <c r="CF440" i="2" s="1"/>
  <c r="CB193" i="2"/>
  <c r="CD193" i="2" s="1"/>
  <c r="CE193" i="2" s="1"/>
  <c r="CF193" i="2" s="1"/>
  <c r="BO353" i="2"/>
  <c r="BQ353" i="2" s="1"/>
  <c r="BR353" i="2" s="1"/>
  <c r="CI353" i="2" s="1"/>
  <c r="BO216" i="2"/>
  <c r="BQ216" i="2" s="1"/>
  <c r="BR216" i="2" s="1"/>
  <c r="CI216" i="2" s="1"/>
  <c r="BO233" i="2"/>
  <c r="BQ233" i="2" s="1"/>
  <c r="BR233" i="2" s="1"/>
  <c r="CI233" i="2" s="1"/>
  <c r="BO58" i="2"/>
  <c r="BQ58" i="2" s="1"/>
  <c r="BR58" i="2" s="1"/>
  <c r="CI58" i="2" s="1"/>
  <c r="BO361" i="2"/>
  <c r="BQ361" i="2" s="1"/>
  <c r="BR361" i="2" s="1"/>
  <c r="CI361" i="2" s="1"/>
  <c r="BO254" i="2"/>
  <c r="BQ254" i="2" s="1"/>
  <c r="BR254" i="2" s="1"/>
  <c r="CI254" i="2" s="1"/>
  <c r="CH528" i="2"/>
  <c r="BO48" i="2"/>
  <c r="BQ48" i="2" s="1"/>
  <c r="CE467" i="2"/>
  <c r="CF467" i="2" s="1"/>
  <c r="CG467" i="2" s="1"/>
  <c r="CJ467" i="2" s="1"/>
  <c r="BO548" i="2"/>
  <c r="BQ548" i="2" s="1"/>
  <c r="BR548" i="2" s="1"/>
  <c r="CI548" i="2" s="1"/>
  <c r="BR253" i="2"/>
  <c r="CI253" i="2" s="1"/>
  <c r="BR187" i="2"/>
  <c r="CI187" i="2" s="1"/>
  <c r="BR60" i="2"/>
  <c r="CI60" i="2" s="1"/>
  <c r="BR502" i="2"/>
  <c r="CI502" i="2" s="1"/>
  <c r="CB459" i="2"/>
  <c r="CD459" i="2" s="1"/>
  <c r="CE459" i="2" s="1"/>
  <c r="CF459" i="2" s="1"/>
  <c r="CB242" i="2"/>
  <c r="CB540" i="2"/>
  <c r="CD540" i="2" s="1"/>
  <c r="CE540" i="2" s="1"/>
  <c r="CF540" i="2" s="1"/>
  <c r="CG540" i="2" s="1"/>
  <c r="CJ540" i="2" s="1"/>
  <c r="CE602" i="2"/>
  <c r="CF602" i="2" s="1"/>
  <c r="CG602" i="2" s="1"/>
  <c r="CJ602" i="2" s="1"/>
  <c r="BO242" i="2"/>
  <c r="BQ242" i="2" s="1"/>
  <c r="BR242" i="2" s="1"/>
  <c r="CI242" i="2" s="1"/>
  <c r="CB154" i="2"/>
  <c r="CD154" i="2" s="1"/>
  <c r="CE154" i="2" s="1"/>
  <c r="CF154" i="2" s="1"/>
  <c r="CB163" i="2"/>
  <c r="CD163" i="2" s="1"/>
  <c r="CE163" i="2" s="1"/>
  <c r="CF163" i="2" s="1"/>
  <c r="BO405" i="2"/>
  <c r="BQ405" i="2" s="1"/>
  <c r="BR405" i="2" s="1"/>
  <c r="CI405" i="2" s="1"/>
  <c r="CB149" i="2"/>
  <c r="CD149" i="2" s="1"/>
  <c r="CE149" i="2" s="1"/>
  <c r="CF149" i="2" s="1"/>
  <c r="CB482" i="2"/>
  <c r="CD482" i="2" s="1"/>
  <c r="CE482" i="2" s="1"/>
  <c r="CF482" i="2" s="1"/>
  <c r="CB126" i="2"/>
  <c r="CD126" i="2" s="1"/>
  <c r="CE126" i="2" s="1"/>
  <c r="CF126" i="2" s="1"/>
  <c r="CB544" i="2"/>
  <c r="CD544" i="2" s="1"/>
  <c r="CE544" i="2" s="1"/>
  <c r="CF544" i="2" s="1"/>
  <c r="CG544" i="2" s="1"/>
  <c r="CJ544" i="2" s="1"/>
  <c r="BO546" i="2"/>
  <c r="BQ546" i="2" s="1"/>
  <c r="CB285" i="2"/>
  <c r="CD285" i="2" s="1"/>
  <c r="CE285" i="2" s="1"/>
  <c r="CF285" i="2" s="1"/>
  <c r="BO288" i="2"/>
  <c r="BQ288" i="2" s="1"/>
  <c r="BR288" i="2" s="1"/>
  <c r="CI288" i="2" s="1"/>
  <c r="CB413" i="2"/>
  <c r="CD413" i="2" s="1"/>
  <c r="CE413" i="2" s="1"/>
  <c r="CF413" i="2" s="1"/>
  <c r="CB117" i="2"/>
  <c r="CD117" i="2" s="1"/>
  <c r="CE117" i="2" s="1"/>
  <c r="CF117" i="2" s="1"/>
  <c r="BO72" i="2"/>
  <c r="BQ72" i="2" s="1"/>
  <c r="BR72" i="2" s="1"/>
  <c r="CI72" i="2" s="1"/>
  <c r="BO73" i="2"/>
  <c r="BQ73" i="2" s="1"/>
  <c r="BR73" i="2" s="1"/>
  <c r="CI73" i="2" s="1"/>
  <c r="BO563" i="2"/>
  <c r="BQ563" i="2" s="1"/>
  <c r="BR563" i="2" s="1"/>
  <c r="CI563" i="2" s="1"/>
  <c r="BO74" i="2"/>
  <c r="BQ74" i="2" s="1"/>
  <c r="BR74" i="2" s="1"/>
  <c r="CI74" i="2" s="1"/>
  <c r="BO255" i="2"/>
  <c r="BQ255" i="2" s="1"/>
  <c r="BR255" i="2" s="1"/>
  <c r="CI255" i="2" s="1"/>
  <c r="CB579" i="2"/>
  <c r="CD579" i="2" s="1"/>
  <c r="CE579" i="2" s="1"/>
  <c r="CF579" i="2" s="1"/>
  <c r="CB509" i="2"/>
  <c r="CD509" i="2" s="1"/>
  <c r="CE509" i="2" s="1"/>
  <c r="CF509" i="2" s="1"/>
  <c r="CG509" i="2" s="1"/>
  <c r="CJ509" i="2" s="1"/>
  <c r="CB635" i="2"/>
  <c r="CD635" i="2" s="1"/>
  <c r="CE635" i="2" s="1"/>
  <c r="CF635" i="2" s="1"/>
  <c r="CG635" i="2" s="1"/>
  <c r="CJ635" i="2" s="1"/>
  <c r="BO318" i="2"/>
  <c r="BQ318" i="2" s="1"/>
  <c r="BR318" i="2" s="1"/>
  <c r="CI318" i="2" s="1"/>
  <c r="BO483" i="2"/>
  <c r="BQ483" i="2" s="1"/>
  <c r="BR483" i="2" s="1"/>
  <c r="CI483" i="2" s="1"/>
  <c r="CB171" i="2"/>
  <c r="CD171" i="2" s="1"/>
  <c r="CE171" i="2" s="1"/>
  <c r="CF171" i="2" s="1"/>
  <c r="BR557" i="2"/>
  <c r="CI557" i="2" s="1"/>
  <c r="CB299" i="2"/>
  <c r="CD299" i="2" s="1"/>
  <c r="CE299" i="2" s="1"/>
  <c r="CF299" i="2" s="1"/>
  <c r="BO484" i="2"/>
  <c r="BQ484" i="2" s="1"/>
  <c r="BR484" i="2" s="1"/>
  <c r="CI484" i="2" s="1"/>
  <c r="BO193" i="2"/>
  <c r="BQ193" i="2" s="1"/>
  <c r="BR193" i="2" s="1"/>
  <c r="CI193" i="2" s="1"/>
  <c r="BO572" i="2"/>
  <c r="BQ572" i="2" s="1"/>
  <c r="BR572" i="2" s="1"/>
  <c r="CI572" i="2" s="1"/>
  <c r="CB325" i="2"/>
  <c r="CD325" i="2" s="1"/>
  <c r="CE325" i="2" s="1"/>
  <c r="CF325" i="2" s="1"/>
  <c r="CB545" i="2"/>
  <c r="CD545" i="2" s="1"/>
  <c r="CE545" i="2" s="1"/>
  <c r="CF545" i="2" s="1"/>
  <c r="CG545" i="2" s="1"/>
  <c r="CJ545" i="2" s="1"/>
  <c r="CB539" i="2"/>
  <c r="CD539" i="2" s="1"/>
  <c r="CH539" i="2" s="1"/>
  <c r="CB176" i="2"/>
  <c r="CD176" i="2" s="1"/>
  <c r="CE176" i="2" s="1"/>
  <c r="CF176" i="2" s="1"/>
  <c r="CB287" i="2"/>
  <c r="CD287" i="2" s="1"/>
  <c r="CE287" i="2" s="1"/>
  <c r="CF287" i="2" s="1"/>
  <c r="BO459" i="2"/>
  <c r="BQ459" i="2" s="1"/>
  <c r="BR459" i="2" s="1"/>
  <c r="CI459" i="2" s="1"/>
  <c r="BO401" i="2"/>
  <c r="BQ401" i="2" s="1"/>
  <c r="BR401" i="2" s="1"/>
  <c r="CI401" i="2" s="1"/>
  <c r="CB115" i="2"/>
  <c r="CD115" i="2" s="1"/>
  <c r="CE115" i="2" s="1"/>
  <c r="CF115" i="2" s="1"/>
  <c r="CB93" i="2"/>
  <c r="CD93" i="2" s="1"/>
  <c r="CE93" i="2" s="1"/>
  <c r="CF93" i="2" s="1"/>
  <c r="CB557" i="2"/>
  <c r="CB243" i="2"/>
  <c r="CD243" i="2" s="1"/>
  <c r="CE243" i="2" s="1"/>
  <c r="CF243" i="2" s="1"/>
  <c r="CB74" i="2"/>
  <c r="CD74" i="2" s="1"/>
  <c r="CE74" i="2" s="1"/>
  <c r="CF74" i="2" s="1"/>
  <c r="CB195" i="2"/>
  <c r="CD195" i="2" s="1"/>
  <c r="CE195" i="2" s="1"/>
  <c r="CF195" i="2" s="1"/>
  <c r="BO204" i="2"/>
  <c r="BQ204" i="2" s="1"/>
  <c r="CB521" i="2"/>
  <c r="CD521" i="2" s="1"/>
  <c r="CH521" i="2" s="1"/>
  <c r="CB496" i="2"/>
  <c r="CD496" i="2" s="1"/>
  <c r="CE496" i="2" s="1"/>
  <c r="CF496" i="2" s="1"/>
  <c r="CB281" i="2"/>
  <c r="CD281" i="2" s="1"/>
  <c r="CE281" i="2" s="1"/>
  <c r="CF281" i="2" s="1"/>
  <c r="CB597" i="2"/>
  <c r="CD597" i="2" s="1"/>
  <c r="CE597" i="2" s="1"/>
  <c r="CF597" i="2" s="1"/>
  <c r="CG597" i="2" s="1"/>
  <c r="CJ597" i="2" s="1"/>
  <c r="CB10" i="2"/>
  <c r="CD10" i="2" s="1"/>
  <c r="CE10" i="2" s="1"/>
  <c r="CF10" i="2" s="1"/>
  <c r="CB374" i="2"/>
  <c r="CD374" i="2" s="1"/>
  <c r="CE374" i="2" s="1"/>
  <c r="CF374" i="2" s="1"/>
  <c r="CB308" i="2"/>
  <c r="CD308" i="2" s="1"/>
  <c r="CE308" i="2" s="1"/>
  <c r="CF308" i="2" s="1"/>
  <c r="CB8" i="2"/>
  <c r="CD8" i="2" s="1"/>
  <c r="CE8" i="2" s="1"/>
  <c r="CF8" i="2" s="1"/>
  <c r="BO325" i="2"/>
  <c r="BQ325" i="2" s="1"/>
  <c r="BR325" i="2" s="1"/>
  <c r="CI325" i="2" s="1"/>
  <c r="BR455" i="2"/>
  <c r="CI455" i="2" s="1"/>
  <c r="BO633" i="2"/>
  <c r="BQ633" i="2" s="1"/>
  <c r="BR633" i="2" s="1"/>
  <c r="CI633" i="2" s="1"/>
  <c r="BO198" i="2"/>
  <c r="BQ198" i="2" s="1"/>
  <c r="BO70" i="2"/>
  <c r="BQ70" i="2" s="1"/>
  <c r="BR70" i="2" s="1"/>
  <c r="CI70" i="2" s="1"/>
  <c r="BO597" i="2"/>
  <c r="BQ597" i="2" s="1"/>
  <c r="CB612" i="2"/>
  <c r="CD612" i="2" s="1"/>
  <c r="CH612" i="2" s="1"/>
  <c r="BO201" i="2"/>
  <c r="BQ201" i="2" s="1"/>
  <c r="BR201" i="2" s="1"/>
  <c r="CI201" i="2" s="1"/>
  <c r="CB23" i="2"/>
  <c r="CD23" i="2" s="1"/>
  <c r="CE23" i="2" s="1"/>
  <c r="CF23" i="2" s="1"/>
  <c r="CB350" i="2"/>
  <c r="CD350" i="2" s="1"/>
  <c r="CE350" i="2" s="1"/>
  <c r="CF350" i="2" s="1"/>
  <c r="CB381" i="2"/>
  <c r="CD381" i="2" s="1"/>
  <c r="CE381" i="2" s="1"/>
  <c r="CF381" i="2" s="1"/>
  <c r="CB276" i="2"/>
  <c r="CD276" i="2" s="1"/>
  <c r="CE276" i="2" s="1"/>
  <c r="CF276" i="2" s="1"/>
  <c r="CD244" i="2"/>
  <c r="CE244" i="2" s="1"/>
  <c r="CF244" i="2" s="1"/>
  <c r="BO123" i="2"/>
  <c r="BQ123" i="2" s="1"/>
  <c r="BR123" i="2" s="1"/>
  <c r="CI123" i="2" s="1"/>
  <c r="CB405" i="2"/>
  <c r="CD405" i="2" s="1"/>
  <c r="CE405" i="2" s="1"/>
  <c r="CF405" i="2" s="1"/>
  <c r="BO164" i="2"/>
  <c r="BQ164" i="2" s="1"/>
  <c r="BR164" i="2" s="1"/>
  <c r="CI164" i="2" s="1"/>
  <c r="BO114" i="2"/>
  <c r="BQ114" i="2" s="1"/>
  <c r="BR114" i="2" s="1"/>
  <c r="CI114" i="2" s="1"/>
  <c r="CB70" i="2"/>
  <c r="CD70" i="2" s="1"/>
  <c r="CE70" i="2" s="1"/>
  <c r="CF70" i="2" s="1"/>
  <c r="BO294" i="2"/>
  <c r="BQ294" i="2" s="1"/>
  <c r="BR294" i="2" s="1"/>
  <c r="CI294" i="2" s="1"/>
  <c r="BO600" i="2"/>
  <c r="BQ600" i="2" s="1"/>
  <c r="BR600" i="2" s="1"/>
  <c r="CI600" i="2" s="1"/>
  <c r="CB30" i="2"/>
  <c r="CD30" i="2" s="1"/>
  <c r="CE30" i="2" s="1"/>
  <c r="CF30" i="2" s="1"/>
  <c r="CB89" i="2"/>
  <c r="CD89" i="2" s="1"/>
  <c r="CE89" i="2" s="1"/>
  <c r="CF89" i="2" s="1"/>
  <c r="CB319" i="2"/>
  <c r="CD319" i="2" s="1"/>
  <c r="CE319" i="2" s="1"/>
  <c r="CF319" i="2" s="1"/>
  <c r="CB50" i="2"/>
  <c r="CD50" i="2" s="1"/>
  <c r="CE50" i="2" s="1"/>
  <c r="CF50" i="2" s="1"/>
  <c r="BO41" i="2"/>
  <c r="BQ41" i="2" s="1"/>
  <c r="CB561" i="2"/>
  <c r="CD561" i="2" s="1"/>
  <c r="CE561" i="2" s="1"/>
  <c r="CF561" i="2" s="1"/>
  <c r="CG561" i="2" s="1"/>
  <c r="CJ561" i="2" s="1"/>
  <c r="CB277" i="2"/>
  <c r="CD277" i="2" s="1"/>
  <c r="CE277" i="2" s="1"/>
  <c r="CF277" i="2" s="1"/>
  <c r="CB483" i="2"/>
  <c r="CD483" i="2" s="1"/>
  <c r="CE483" i="2" s="1"/>
  <c r="CF483" i="2" s="1"/>
  <c r="CB322" i="2"/>
  <c r="CD322" i="2" s="1"/>
  <c r="CE322" i="2" s="1"/>
  <c r="CF322" i="2" s="1"/>
  <c r="BO261" i="2"/>
  <c r="BQ261" i="2" s="1"/>
  <c r="BR261" i="2" s="1"/>
  <c r="CI261" i="2" s="1"/>
  <c r="CB33" i="2"/>
  <c r="CD33" i="2" s="1"/>
  <c r="CE33" i="2" s="1"/>
  <c r="CF33" i="2" s="1"/>
  <c r="CB289" i="2"/>
  <c r="CD289" i="2" s="1"/>
  <c r="CE289" i="2" s="1"/>
  <c r="CF289" i="2" s="1"/>
  <c r="BO515" i="2"/>
  <c r="BQ515" i="2" s="1"/>
  <c r="BR515" i="2" s="1"/>
  <c r="CI515" i="2" s="1"/>
  <c r="BO127" i="2"/>
  <c r="BQ127" i="2" s="1"/>
  <c r="BR127" i="2" s="1"/>
  <c r="CI127" i="2" s="1"/>
  <c r="BO284" i="2"/>
  <c r="BQ284" i="2" s="1"/>
  <c r="BR284" i="2" s="1"/>
  <c r="CI284" i="2" s="1"/>
  <c r="CB288" i="2"/>
  <c r="CD288" i="2" s="1"/>
  <c r="CE288" i="2" s="1"/>
  <c r="CF288" i="2" s="1"/>
  <c r="BO544" i="2"/>
  <c r="BQ544" i="2" s="1"/>
  <c r="BR544" i="2" s="1"/>
  <c r="CI544" i="2" s="1"/>
  <c r="BO68" i="2"/>
  <c r="BQ68" i="2" s="1"/>
  <c r="BR68" i="2" s="1"/>
  <c r="CI68" i="2" s="1"/>
  <c r="BO226" i="2"/>
  <c r="BQ226" i="2" s="1"/>
  <c r="BR226" i="2" s="1"/>
  <c r="CI226" i="2" s="1"/>
  <c r="BO580" i="2"/>
  <c r="BQ580" i="2" s="1"/>
  <c r="BR580" i="2" s="1"/>
  <c r="CI580" i="2" s="1"/>
  <c r="CB261" i="2"/>
  <c r="CD261" i="2" s="1"/>
  <c r="CE261" i="2" s="1"/>
  <c r="CF261" i="2" s="1"/>
  <c r="BJ131" i="3"/>
  <c r="BG131" i="3"/>
  <c r="BH131" i="3" s="1"/>
  <c r="BI131" i="3" s="1"/>
  <c r="BL131" i="3" s="1"/>
  <c r="CE615" i="2"/>
  <c r="CF615" i="2" s="1"/>
  <c r="CG615" i="2" s="1"/>
  <c r="CJ615" i="2" s="1"/>
  <c r="CH615" i="2"/>
  <c r="BR546" i="2"/>
  <c r="CI546" i="2" s="1"/>
  <c r="BO356" i="2"/>
  <c r="BQ356" i="2" s="1"/>
  <c r="BR356" i="2" s="1"/>
  <c r="CI356" i="2" s="1"/>
  <c r="BO561" i="2"/>
  <c r="BQ561" i="2" s="1"/>
  <c r="BR561" i="2" s="1"/>
  <c r="CI561" i="2" s="1"/>
  <c r="CB403" i="2"/>
  <c r="CD403" i="2" s="1"/>
  <c r="CE403" i="2" s="1"/>
  <c r="CF403" i="2" s="1"/>
  <c r="BO320" i="2"/>
  <c r="BQ320" i="2" s="1"/>
  <c r="BR320" i="2" s="1"/>
  <c r="CI320" i="2" s="1"/>
  <c r="BO543" i="2"/>
  <c r="BQ543" i="2" s="1"/>
  <c r="BR543" i="2" s="1"/>
  <c r="CI543" i="2" s="1"/>
  <c r="BO630" i="2"/>
  <c r="BQ630" i="2" s="1"/>
  <c r="BR630" i="2" s="1"/>
  <c r="CI630" i="2" s="1"/>
  <c r="BO596" i="2"/>
  <c r="BQ596" i="2" s="1"/>
  <c r="BR596" i="2" s="1"/>
  <c r="CI596" i="2" s="1"/>
  <c r="BO374" i="2"/>
  <c r="BQ374" i="2" s="1"/>
  <c r="BR374" i="2" s="1"/>
  <c r="CI374" i="2" s="1"/>
  <c r="CB290" i="2"/>
  <c r="CD290" i="2" s="1"/>
  <c r="CE290" i="2" s="1"/>
  <c r="CF290" i="2" s="1"/>
  <c r="CB585" i="2"/>
  <c r="CD585" i="2" s="1"/>
  <c r="CE585" i="2" s="1"/>
  <c r="CF585" i="2" s="1"/>
  <c r="CB335" i="2"/>
  <c r="CD335" i="2" s="1"/>
  <c r="CE335" i="2" s="1"/>
  <c r="CF335" i="2" s="1"/>
  <c r="CB305" i="2"/>
  <c r="CD305" i="2" s="1"/>
  <c r="CE305" i="2" s="1"/>
  <c r="CF305" i="2" s="1"/>
  <c r="BO594" i="2"/>
  <c r="BQ594" i="2" s="1"/>
  <c r="BR594" i="2" s="1"/>
  <c r="CI594" i="2" s="1"/>
  <c r="BO323" i="2"/>
  <c r="BQ323" i="2" s="1"/>
  <c r="BR323" i="2" s="1"/>
  <c r="CI323" i="2" s="1"/>
  <c r="BO612" i="2"/>
  <c r="BQ612" i="2" s="1"/>
  <c r="BR612" i="2" s="1"/>
  <c r="CI612" i="2" s="1"/>
  <c r="BO504" i="2"/>
  <c r="BQ504" i="2" s="1"/>
  <c r="BR504" i="2" s="1"/>
  <c r="CI504" i="2" s="1"/>
  <c r="CB491" i="2"/>
  <c r="CD491" i="2" s="1"/>
  <c r="CE491" i="2" s="1"/>
  <c r="CF491" i="2" s="1"/>
  <c r="CB318" i="2"/>
  <c r="CD318" i="2" s="1"/>
  <c r="CE318" i="2" s="1"/>
  <c r="CF318" i="2" s="1"/>
  <c r="CB568" i="2"/>
  <c r="CD568" i="2" s="1"/>
  <c r="CE568" i="2" s="1"/>
  <c r="CF568" i="2" s="1"/>
  <c r="CB303" i="2"/>
  <c r="CD303" i="2" s="1"/>
  <c r="CE303" i="2" s="1"/>
  <c r="CF303" i="2" s="1"/>
  <c r="CB133" i="2"/>
  <c r="CD133" i="2" s="1"/>
  <c r="CE133" i="2" s="1"/>
  <c r="CF133" i="2" s="1"/>
  <c r="CB443" i="2"/>
  <c r="CD443" i="2" s="1"/>
  <c r="CE443" i="2" s="1"/>
  <c r="CF443" i="2" s="1"/>
  <c r="CB480" i="2"/>
  <c r="CD480" i="2" s="1"/>
  <c r="CE480" i="2" s="1"/>
  <c r="CF480" i="2" s="1"/>
  <c r="CB529" i="2"/>
  <c r="CD529" i="2" s="1"/>
  <c r="CE529" i="2" s="1"/>
  <c r="CF529" i="2" s="1"/>
  <c r="CB313" i="2"/>
  <c r="CD313" i="2" s="1"/>
  <c r="CE313" i="2" s="1"/>
  <c r="CF313" i="2" s="1"/>
  <c r="CB451" i="2"/>
  <c r="CD451" i="2" s="1"/>
  <c r="CE451" i="2" s="1"/>
  <c r="CF451" i="2" s="1"/>
  <c r="CB502" i="2"/>
  <c r="CD502" i="2" s="1"/>
  <c r="CE502" i="2" s="1"/>
  <c r="CF502" i="2" s="1"/>
  <c r="CG502" i="2" s="1"/>
  <c r="CJ502" i="2" s="1"/>
  <c r="BO636" i="2"/>
  <c r="BQ636" i="2" s="1"/>
  <c r="BR636" i="2" s="1"/>
  <c r="CI636" i="2" s="1"/>
  <c r="BO482" i="2"/>
  <c r="BQ482" i="2" s="1"/>
  <c r="BR482" i="2" s="1"/>
  <c r="CI482" i="2" s="1"/>
  <c r="BO462" i="2"/>
  <c r="BQ462" i="2" s="1"/>
  <c r="BR462" i="2" s="1"/>
  <c r="CI462" i="2" s="1"/>
  <c r="BO555" i="2"/>
  <c r="BQ555" i="2" s="1"/>
  <c r="BR555" i="2" s="1"/>
  <c r="CI555" i="2" s="1"/>
  <c r="BO315" i="2"/>
  <c r="BQ315" i="2" s="1"/>
  <c r="BR315" i="2" s="1"/>
  <c r="CI315" i="2" s="1"/>
  <c r="BR272" i="2"/>
  <c r="CI272" i="2" s="1"/>
  <c r="BO406" i="2"/>
  <c r="BQ406" i="2" s="1"/>
  <c r="BR406" i="2" s="1"/>
  <c r="CI406" i="2" s="1"/>
  <c r="BO540" i="2"/>
  <c r="BQ540" i="2" s="1"/>
  <c r="BR540" i="2" s="1"/>
  <c r="CI540" i="2" s="1"/>
  <c r="BO287" i="2"/>
  <c r="BQ287" i="2" s="1"/>
  <c r="BR287" i="2" s="1"/>
  <c r="CI287" i="2" s="1"/>
  <c r="BO277" i="2"/>
  <c r="BQ277" i="2" s="1"/>
  <c r="BR277" i="2" s="1"/>
  <c r="CI277" i="2" s="1"/>
  <c r="BO558" i="2"/>
  <c r="BQ558" i="2" s="1"/>
  <c r="BR558" i="2" s="1"/>
  <c r="CI558" i="2" s="1"/>
  <c r="CB514" i="2"/>
  <c r="CD514" i="2" s="1"/>
  <c r="BO354" i="2"/>
  <c r="BQ354" i="2" s="1"/>
  <c r="BR354" i="2" s="1"/>
  <c r="CI354" i="2" s="1"/>
  <c r="BO573" i="2"/>
  <c r="BQ573" i="2" s="1"/>
  <c r="BR573" i="2" s="1"/>
  <c r="CI573" i="2" s="1"/>
  <c r="BO631" i="2"/>
  <c r="BQ631" i="2" s="1"/>
  <c r="BR631" i="2" s="1"/>
  <c r="CI631" i="2" s="1"/>
  <c r="BO69" i="2"/>
  <c r="BQ69" i="2" s="1"/>
  <c r="BR69" i="2" s="1"/>
  <c r="CI69" i="2" s="1"/>
  <c r="BO493" i="2"/>
  <c r="BQ493" i="2" s="1"/>
  <c r="BR493" i="2" s="1"/>
  <c r="CI493" i="2" s="1"/>
  <c r="CB360" i="2"/>
  <c r="CD360" i="2" s="1"/>
  <c r="CE360" i="2" s="1"/>
  <c r="CF360" i="2" s="1"/>
  <c r="BO319" i="2"/>
  <c r="BQ319" i="2" s="1"/>
  <c r="BR319" i="2" s="1"/>
  <c r="CI319" i="2" s="1"/>
  <c r="BR615" i="2"/>
  <c r="CI615" i="2" s="1"/>
  <c r="BO285" i="2"/>
  <c r="BQ285" i="2" s="1"/>
  <c r="BR285" i="2" s="1"/>
  <c r="CI285" i="2" s="1"/>
  <c r="BO276" i="2"/>
  <c r="BQ276" i="2" s="1"/>
  <c r="BR276" i="2" s="1"/>
  <c r="CI276" i="2" s="1"/>
  <c r="BO358" i="2"/>
  <c r="BQ358" i="2" s="1"/>
  <c r="BR358" i="2" s="1"/>
  <c r="CI358" i="2" s="1"/>
  <c r="BR101" i="2"/>
  <c r="CI101" i="2" s="1"/>
  <c r="CB63" i="2"/>
  <c r="CD63" i="2" s="1"/>
  <c r="CE63" i="2" s="1"/>
  <c r="CF63" i="2" s="1"/>
  <c r="CH635" i="2"/>
  <c r="CB604" i="2"/>
  <c r="CD604" i="2" s="1"/>
  <c r="CE604" i="2" s="1"/>
  <c r="CF604" i="2" s="1"/>
  <c r="CG604" i="2" s="1"/>
  <c r="CJ604" i="2" s="1"/>
  <c r="BR247" i="2"/>
  <c r="CI247" i="2" s="1"/>
  <c r="CB601" i="2"/>
  <c r="CD601" i="2" s="1"/>
  <c r="CE601" i="2" s="1"/>
  <c r="CF601" i="2" s="1"/>
  <c r="CG601" i="2" s="1"/>
  <c r="CJ601" i="2" s="1"/>
  <c r="CB62" i="2"/>
  <c r="CD62" i="2" s="1"/>
  <c r="CE62" i="2" s="1"/>
  <c r="CF62" i="2" s="1"/>
  <c r="BO235" i="2"/>
  <c r="BQ235" i="2" s="1"/>
  <c r="BR235" i="2" s="1"/>
  <c r="CI235" i="2" s="1"/>
  <c r="CH633" i="2"/>
  <c r="CD242" i="2"/>
  <c r="CE242" i="2" s="1"/>
  <c r="CF242" i="2" s="1"/>
  <c r="CB216" i="2"/>
  <c r="CD216" i="2" s="1"/>
  <c r="CE216" i="2" s="1"/>
  <c r="CF216" i="2" s="1"/>
  <c r="CB205" i="2"/>
  <c r="CD205" i="2" s="1"/>
  <c r="CE205" i="2" s="1"/>
  <c r="CF205" i="2" s="1"/>
  <c r="CB41" i="2"/>
  <c r="CD41" i="2" s="1"/>
  <c r="CE41" i="2" s="1"/>
  <c r="CF41" i="2" s="1"/>
  <c r="CB344" i="2"/>
  <c r="CD344" i="2" s="1"/>
  <c r="CE344" i="2" s="1"/>
  <c r="CF344" i="2" s="1"/>
  <c r="BO122" i="2"/>
  <c r="BQ122" i="2" s="1"/>
  <c r="BR122" i="2" s="1"/>
  <c r="CI122" i="2" s="1"/>
  <c r="BO595" i="2"/>
  <c r="BQ595" i="2" s="1"/>
  <c r="BR595" i="2" s="1"/>
  <c r="CI595" i="2" s="1"/>
  <c r="BO460" i="2"/>
  <c r="BQ460" i="2" s="1"/>
  <c r="BR460" i="2" s="1"/>
  <c r="CI460" i="2" s="1"/>
  <c r="BO66" i="2"/>
  <c r="BQ66" i="2" s="1"/>
  <c r="BR66" i="2" s="1"/>
  <c r="CI66" i="2" s="1"/>
  <c r="CB508" i="2"/>
  <c r="CD508" i="2" s="1"/>
  <c r="CB309" i="2"/>
  <c r="CD309" i="2" s="1"/>
  <c r="CE309" i="2" s="1"/>
  <c r="CF309" i="2" s="1"/>
  <c r="CB542" i="2"/>
  <c r="CD542" i="2" s="1"/>
  <c r="CB543" i="2"/>
  <c r="CD543" i="2" s="1"/>
  <c r="BO352" i="2"/>
  <c r="BQ352" i="2" s="1"/>
  <c r="BR352" i="2" s="1"/>
  <c r="CI352" i="2" s="1"/>
  <c r="CB286" i="2"/>
  <c r="CD286" i="2" s="1"/>
  <c r="CE286" i="2" s="1"/>
  <c r="CF286" i="2" s="1"/>
  <c r="BO192" i="2"/>
  <c r="BQ192" i="2" s="1"/>
  <c r="BR192" i="2" s="1"/>
  <c r="CI192" i="2" s="1"/>
  <c r="BO351" i="2"/>
  <c r="BQ351" i="2" s="1"/>
  <c r="BR351" i="2" s="1"/>
  <c r="CI351" i="2" s="1"/>
  <c r="BO564" i="2"/>
  <c r="BQ564" i="2" s="1"/>
  <c r="BR564" i="2" s="1"/>
  <c r="CI564" i="2" s="1"/>
  <c r="BO286" i="2"/>
  <c r="BQ286" i="2" s="1"/>
  <c r="BR286" i="2" s="1"/>
  <c r="CI286" i="2" s="1"/>
  <c r="CB506" i="2"/>
  <c r="CD506" i="2" s="1"/>
  <c r="CE506" i="2" s="1"/>
  <c r="CF506" i="2" s="1"/>
  <c r="BO321" i="2"/>
  <c r="BQ321" i="2" s="1"/>
  <c r="BR321" i="2" s="1"/>
  <c r="CI321" i="2" s="1"/>
  <c r="BO290" i="2"/>
  <c r="BQ290" i="2" s="1"/>
  <c r="BR290" i="2" s="1"/>
  <c r="CI290" i="2" s="1"/>
  <c r="BO495" i="2"/>
  <c r="BQ495" i="2" s="1"/>
  <c r="BR495" i="2" s="1"/>
  <c r="CI495" i="2" s="1"/>
  <c r="BR170" i="2"/>
  <c r="CI170" i="2" s="1"/>
  <c r="CB152" i="2"/>
  <c r="CD152" i="2" s="1"/>
  <c r="CE152" i="2" s="1"/>
  <c r="CF152" i="2" s="1"/>
  <c r="BO511" i="2"/>
  <c r="BQ511" i="2" s="1"/>
  <c r="BR511" i="2" s="1"/>
  <c r="CI511" i="2" s="1"/>
  <c r="BO478" i="2"/>
  <c r="BQ478" i="2" s="1"/>
  <c r="BR478" i="2" s="1"/>
  <c r="CI478" i="2" s="1"/>
  <c r="BO8" i="2"/>
  <c r="BQ8" i="2" s="1"/>
  <c r="CB102" i="2"/>
  <c r="CD102" i="2" s="1"/>
  <c r="CE102" i="2" s="1"/>
  <c r="CF102" i="2" s="1"/>
  <c r="CB304" i="2"/>
  <c r="CD304" i="2" s="1"/>
  <c r="CE304" i="2" s="1"/>
  <c r="CF304" i="2" s="1"/>
  <c r="BO61" i="2"/>
  <c r="BQ61" i="2" s="1"/>
  <c r="BR61" i="2" s="1"/>
  <c r="CI61" i="2" s="1"/>
  <c r="CB312" i="2"/>
  <c r="CD312" i="2" s="1"/>
  <c r="CE312" i="2" s="1"/>
  <c r="CF312" i="2" s="1"/>
  <c r="CB293" i="2"/>
  <c r="CD293" i="2" s="1"/>
  <c r="CE293" i="2" s="1"/>
  <c r="CF293" i="2" s="1"/>
  <c r="BO51" i="2"/>
  <c r="BQ51" i="2" s="1"/>
  <c r="CH538" i="2"/>
  <c r="BO518" i="2"/>
  <c r="BQ518" i="2" s="1"/>
  <c r="BR518" i="2" s="1"/>
  <c r="CI518" i="2" s="1"/>
  <c r="CB219" i="2"/>
  <c r="CD219" i="2" s="1"/>
  <c r="CE219" i="2" s="1"/>
  <c r="CF219" i="2" s="1"/>
  <c r="CB282" i="2"/>
  <c r="CD282" i="2" s="1"/>
  <c r="CE282" i="2" s="1"/>
  <c r="CF282" i="2" s="1"/>
  <c r="BO260" i="2"/>
  <c r="BQ260" i="2" s="1"/>
  <c r="CB484" i="2"/>
  <c r="CD484" i="2" s="1"/>
  <c r="CE484" i="2" s="1"/>
  <c r="CF484" i="2" s="1"/>
  <c r="BO13" i="2"/>
  <c r="BQ13" i="2" s="1"/>
  <c r="CB375" i="2"/>
  <c r="CD375" i="2" s="1"/>
  <c r="CE375" i="2" s="1"/>
  <c r="CF375" i="2" s="1"/>
  <c r="CB524" i="2"/>
  <c r="CD524" i="2" s="1"/>
  <c r="CE524" i="2" s="1"/>
  <c r="CF524" i="2" s="1"/>
  <c r="CG524" i="2" s="1"/>
  <c r="CJ524" i="2" s="1"/>
  <c r="BR632" i="2"/>
  <c r="CI632" i="2" s="1"/>
  <c r="BR280" i="2"/>
  <c r="CI280" i="2" s="1"/>
  <c r="CB142" i="2"/>
  <c r="CD142" i="2" s="1"/>
  <c r="CE142" i="2" s="1"/>
  <c r="CF142" i="2" s="1"/>
  <c r="BO390" i="2"/>
  <c r="BQ390" i="2" s="1"/>
  <c r="BR390" i="2" s="1"/>
  <c r="CI390" i="2" s="1"/>
  <c r="BO29" i="2"/>
  <c r="BQ29" i="2" s="1"/>
  <c r="CB394" i="2"/>
  <c r="CD394" i="2" s="1"/>
  <c r="CE394" i="2" s="1"/>
  <c r="CF394" i="2" s="1"/>
  <c r="CB108" i="2"/>
  <c r="CD108" i="2" s="1"/>
  <c r="CE108" i="2" s="1"/>
  <c r="CF108" i="2" s="1"/>
  <c r="BO536" i="2"/>
  <c r="BQ536" i="2" s="1"/>
  <c r="BR536" i="2" s="1"/>
  <c r="CI536" i="2" s="1"/>
  <c r="BO601" i="2"/>
  <c r="BQ601" i="2" s="1"/>
  <c r="BR601" i="2" s="1"/>
  <c r="CI601" i="2" s="1"/>
  <c r="CB444" i="2"/>
  <c r="CD444" i="2" s="1"/>
  <c r="CE444" i="2" s="1"/>
  <c r="CF444" i="2" s="1"/>
  <c r="CB606" i="2"/>
  <c r="CD606" i="2" s="1"/>
  <c r="CE606" i="2" s="1"/>
  <c r="CF606" i="2" s="1"/>
  <c r="CG606" i="2" s="1"/>
  <c r="CJ606" i="2" s="1"/>
  <c r="BO602" i="2"/>
  <c r="BQ602" i="2" s="1"/>
  <c r="BR602" i="2" s="1"/>
  <c r="CI602" i="2" s="1"/>
  <c r="BO422" i="2"/>
  <c r="BQ422" i="2" s="1"/>
  <c r="BR422" i="2" s="1"/>
  <c r="CI422" i="2" s="1"/>
  <c r="CB65" i="2"/>
  <c r="CD65" i="2" s="1"/>
  <c r="CE65" i="2" s="1"/>
  <c r="CF65" i="2" s="1"/>
  <c r="BO20" i="2"/>
  <c r="BQ20" i="2" s="1"/>
  <c r="BO228" i="2"/>
  <c r="BQ228" i="2" s="1"/>
  <c r="BR228" i="2" s="1"/>
  <c r="CI228" i="2" s="1"/>
  <c r="CB596" i="2"/>
  <c r="CD596" i="2" s="1"/>
  <c r="CH596" i="2" s="1"/>
  <c r="CB321" i="2"/>
  <c r="CD321" i="2" s="1"/>
  <c r="CE321" i="2" s="1"/>
  <c r="CF321" i="2" s="1"/>
  <c r="CB558" i="2"/>
  <c r="CD558" i="2" s="1"/>
  <c r="CB58" i="2"/>
  <c r="CD58" i="2" s="1"/>
  <c r="CE58" i="2" s="1"/>
  <c r="CF58" i="2" s="1"/>
  <c r="BO40" i="2"/>
  <c r="BQ40" i="2" s="1"/>
  <c r="CH605" i="2"/>
  <c r="BO43" i="2"/>
  <c r="BQ43" i="2" s="1"/>
  <c r="CB109" i="2"/>
  <c r="CD109" i="2" s="1"/>
  <c r="CE109" i="2" s="1"/>
  <c r="CF109" i="2" s="1"/>
  <c r="BR244" i="2"/>
  <c r="CI244" i="2" s="1"/>
  <c r="CB424" i="2"/>
  <c r="CD424" i="2" s="1"/>
  <c r="CE424" i="2" s="1"/>
  <c r="CF424" i="2" s="1"/>
  <c r="CB551" i="2"/>
  <c r="CD551" i="2" s="1"/>
  <c r="CE551" i="2" s="1"/>
  <c r="CF551" i="2" s="1"/>
  <c r="CB67" i="2"/>
  <c r="CD67" i="2" s="1"/>
  <c r="CE67" i="2" s="1"/>
  <c r="CF67" i="2" s="1"/>
  <c r="CB227" i="2"/>
  <c r="CD227" i="2" s="1"/>
  <c r="CE227" i="2" s="1"/>
  <c r="CF227" i="2" s="1"/>
  <c r="CB240" i="2"/>
  <c r="CD240" i="2" s="1"/>
  <c r="CE240" i="2" s="1"/>
  <c r="CF240" i="2" s="1"/>
  <c r="CB636" i="2"/>
  <c r="CD636" i="2" s="1"/>
  <c r="CE636" i="2" s="1"/>
  <c r="CF636" i="2" s="1"/>
  <c r="CB504" i="2"/>
  <c r="CD504" i="2" s="1"/>
  <c r="CE504" i="2" s="1"/>
  <c r="CF504" i="2" s="1"/>
  <c r="CG504" i="2" s="1"/>
  <c r="CJ504" i="2" s="1"/>
  <c r="BO24" i="2"/>
  <c r="BQ24" i="2" s="1"/>
  <c r="CB212" i="2"/>
  <c r="CD212" i="2" s="1"/>
  <c r="CE212" i="2" s="1"/>
  <c r="CF212" i="2" s="1"/>
  <c r="BO55" i="2"/>
  <c r="BQ55" i="2" s="1"/>
  <c r="CB125" i="2"/>
  <c r="CD125" i="2" s="1"/>
  <c r="CE125" i="2" s="1"/>
  <c r="CF125" i="2" s="1"/>
  <c r="BO45" i="2"/>
  <c r="BQ45" i="2" s="1"/>
  <c r="CB270" i="2"/>
  <c r="CD270" i="2" s="1"/>
  <c r="CE270" i="2" s="1"/>
  <c r="CF270" i="2" s="1"/>
  <c r="CB536" i="2"/>
  <c r="CD536" i="2" s="1"/>
  <c r="CE536" i="2" s="1"/>
  <c r="CF536" i="2" s="1"/>
  <c r="BO144" i="2"/>
  <c r="BQ144" i="2" s="1"/>
  <c r="BR144" i="2" s="1"/>
  <c r="CI144" i="2" s="1"/>
  <c r="BO324" i="2"/>
  <c r="BQ324" i="2" s="1"/>
  <c r="BR324" i="2" s="1"/>
  <c r="CI324" i="2" s="1"/>
  <c r="BO146" i="2"/>
  <c r="BQ146" i="2" s="1"/>
  <c r="BR146" i="2" s="1"/>
  <c r="CI146" i="2" s="1"/>
  <c r="CB479" i="2"/>
  <c r="CD479" i="2" s="1"/>
  <c r="CE479" i="2" s="1"/>
  <c r="CF479" i="2" s="1"/>
  <c r="BO410" i="2"/>
  <c r="BQ410" i="2" s="1"/>
  <c r="BR410" i="2" s="1"/>
  <c r="CI410" i="2" s="1"/>
  <c r="CB548" i="2"/>
  <c r="CD548" i="2" s="1"/>
  <c r="CE548" i="2" s="1"/>
  <c r="CF548" i="2" s="1"/>
  <c r="BO491" i="2"/>
  <c r="BQ491" i="2" s="1"/>
  <c r="BR491" i="2" s="1"/>
  <c r="CI491" i="2" s="1"/>
  <c r="BO283" i="2"/>
  <c r="BQ283" i="2" s="1"/>
  <c r="BR283" i="2" s="1"/>
  <c r="CI283" i="2" s="1"/>
  <c r="BO492" i="2"/>
  <c r="BQ492" i="2" s="1"/>
  <c r="BO560" i="2"/>
  <c r="BQ560" i="2" s="1"/>
  <c r="BR560" i="2" s="1"/>
  <c r="CI560" i="2" s="1"/>
  <c r="BO485" i="2"/>
  <c r="BQ485" i="2" s="1"/>
  <c r="BR485" i="2" s="1"/>
  <c r="CI485" i="2" s="1"/>
  <c r="BO76" i="2"/>
  <c r="BQ76" i="2" s="1"/>
  <c r="BR76" i="2" s="1"/>
  <c r="CI76" i="2" s="1"/>
  <c r="BO415" i="2"/>
  <c r="BQ415" i="2" s="1"/>
  <c r="BR415" i="2" s="1"/>
  <c r="CI415" i="2" s="1"/>
  <c r="BO155" i="2"/>
  <c r="BQ155" i="2" s="1"/>
  <c r="BR155" i="2" s="1"/>
  <c r="CI155" i="2" s="1"/>
  <c r="BR388" i="2"/>
  <c r="CI388" i="2" s="1"/>
  <c r="BO282" i="2"/>
  <c r="BQ282" i="2" s="1"/>
  <c r="BR282" i="2" s="1"/>
  <c r="CI282" i="2" s="1"/>
  <c r="BO317" i="2"/>
  <c r="BQ317" i="2" s="1"/>
  <c r="BR317" i="2" s="1"/>
  <c r="CI317" i="2" s="1"/>
  <c r="BO399" i="2"/>
  <c r="BQ399" i="2" s="1"/>
  <c r="BR399" i="2" s="1"/>
  <c r="CI399" i="2" s="1"/>
  <c r="BO413" i="2"/>
  <c r="BQ413" i="2" s="1"/>
  <c r="BR413" i="2" s="1"/>
  <c r="CI413" i="2" s="1"/>
  <c r="CB603" i="2"/>
  <c r="CD603" i="2" s="1"/>
  <c r="CH603" i="2" s="1"/>
  <c r="CB326" i="2"/>
  <c r="CD326" i="2" s="1"/>
  <c r="CE326" i="2" s="1"/>
  <c r="CF326" i="2" s="1"/>
  <c r="BO85" i="2"/>
  <c r="BQ85" i="2" s="1"/>
  <c r="BR85" i="2" s="1"/>
  <c r="CI85" i="2" s="1"/>
  <c r="CB578" i="2"/>
  <c r="CD578" i="2" s="1"/>
  <c r="CE578" i="2" s="1"/>
  <c r="CF578" i="2" s="1"/>
  <c r="CB541" i="2"/>
  <c r="CD541" i="2" s="1"/>
  <c r="CE541" i="2" s="1"/>
  <c r="CF541" i="2" s="1"/>
  <c r="CG541" i="2" s="1"/>
  <c r="CJ541" i="2" s="1"/>
  <c r="BO610" i="2"/>
  <c r="BQ610" i="2" s="1"/>
  <c r="BR610" i="2" s="1"/>
  <c r="CI610" i="2" s="1"/>
  <c r="CB76" i="2"/>
  <c r="CD76" i="2" s="1"/>
  <c r="CE76" i="2" s="1"/>
  <c r="CF76" i="2" s="1"/>
  <c r="CB127" i="2"/>
  <c r="CD127" i="2" s="1"/>
  <c r="CE127" i="2" s="1"/>
  <c r="CF127" i="2" s="1"/>
  <c r="CB630" i="2"/>
  <c r="CD630" i="2" s="1"/>
  <c r="CE630" i="2" s="1"/>
  <c r="CF630" i="2" s="1"/>
  <c r="BR198" i="2"/>
  <c r="CI198" i="2" s="1"/>
  <c r="CB489" i="2"/>
  <c r="CD489" i="2" s="1"/>
  <c r="CE489" i="2" s="1"/>
  <c r="CF489" i="2" s="1"/>
  <c r="BO550" i="2"/>
  <c r="BQ550" i="2" s="1"/>
  <c r="BR550" i="2" s="1"/>
  <c r="CI550" i="2" s="1"/>
  <c r="CB445" i="2"/>
  <c r="CD445" i="2" s="1"/>
  <c r="CE445" i="2" s="1"/>
  <c r="CF445" i="2" s="1"/>
  <c r="CB600" i="2"/>
  <c r="CD600" i="2" s="1"/>
  <c r="BO305" i="2"/>
  <c r="BQ305" i="2" s="1"/>
  <c r="BR305" i="2" s="1"/>
  <c r="CI305" i="2" s="1"/>
  <c r="BO307" i="2"/>
  <c r="BQ307" i="2" s="1"/>
  <c r="BR307" i="2" s="1"/>
  <c r="CI307" i="2" s="1"/>
  <c r="BO291" i="2"/>
  <c r="BQ291" i="2" s="1"/>
  <c r="BR291" i="2" s="1"/>
  <c r="CI291" i="2" s="1"/>
  <c r="CB26" i="2"/>
  <c r="CD26" i="2" s="1"/>
  <c r="CE26" i="2" s="1"/>
  <c r="CF26" i="2" s="1"/>
  <c r="BO120" i="2"/>
  <c r="BQ120" i="2" s="1"/>
  <c r="BR120" i="2" s="1"/>
  <c r="CI120" i="2" s="1"/>
  <c r="BO130" i="2"/>
  <c r="BQ130" i="2" s="1"/>
  <c r="BR130" i="2" s="1"/>
  <c r="CI130" i="2" s="1"/>
  <c r="BO87" i="2"/>
  <c r="BQ87" i="2" s="1"/>
  <c r="BR87" i="2" s="1"/>
  <c r="CI87" i="2" s="1"/>
  <c r="BO158" i="2"/>
  <c r="BQ158" i="2" s="1"/>
  <c r="BR158" i="2" s="1"/>
  <c r="CI158" i="2" s="1"/>
  <c r="BO614" i="2"/>
  <c r="BQ614" i="2" s="1"/>
  <c r="BR614" i="2" s="1"/>
  <c r="CI614" i="2" s="1"/>
  <c r="BO297" i="2"/>
  <c r="BQ297" i="2" s="1"/>
  <c r="BR297" i="2" s="1"/>
  <c r="CI297" i="2" s="1"/>
  <c r="BO607" i="2"/>
  <c r="BQ607" i="2" s="1"/>
  <c r="BR607" i="2" s="1"/>
  <c r="CI607" i="2" s="1"/>
  <c r="BO78" i="2"/>
  <c r="BQ78" i="2" s="1"/>
  <c r="BR78" i="2" s="1"/>
  <c r="CI78" i="2" s="1"/>
  <c r="CB478" i="2"/>
  <c r="CD478" i="2" s="1"/>
  <c r="CE478" i="2" s="1"/>
  <c r="CF478" i="2" s="1"/>
  <c r="BO86" i="2"/>
  <c r="BQ86" i="2" s="1"/>
  <c r="BR86" i="2" s="1"/>
  <c r="CI86" i="2" s="1"/>
  <c r="CB488" i="2"/>
  <c r="CD488" i="2" s="1"/>
  <c r="CE488" i="2" s="1"/>
  <c r="CF488" i="2" s="1"/>
  <c r="CB550" i="2"/>
  <c r="CD550" i="2" s="1"/>
  <c r="CE550" i="2" s="1"/>
  <c r="CF550" i="2" s="1"/>
  <c r="CB552" i="2"/>
  <c r="CD552" i="2" s="1"/>
  <c r="CE552" i="2" s="1"/>
  <c r="CF552" i="2" s="1"/>
  <c r="CB598" i="2"/>
  <c r="CD598" i="2" s="1"/>
  <c r="CE598" i="2" s="1"/>
  <c r="CF598" i="2" s="1"/>
  <c r="CB599" i="2"/>
  <c r="CD599" i="2" s="1"/>
  <c r="CE599" i="2" s="1"/>
  <c r="CF599" i="2" s="1"/>
  <c r="CG599" i="2" s="1"/>
  <c r="CJ599" i="2" s="1"/>
  <c r="CB490" i="2"/>
  <c r="CD490" i="2" s="1"/>
  <c r="CE490" i="2" s="1"/>
  <c r="CF490" i="2" s="1"/>
  <c r="BO452" i="2"/>
  <c r="BQ452" i="2" s="1"/>
  <c r="BR452" i="2" s="1"/>
  <c r="CI452" i="2" s="1"/>
  <c r="CB158" i="2"/>
  <c r="CD158" i="2" s="1"/>
  <c r="CE158" i="2" s="1"/>
  <c r="CF158" i="2" s="1"/>
  <c r="BO359" i="2"/>
  <c r="BQ359" i="2" s="1"/>
  <c r="BR359" i="2" s="1"/>
  <c r="CI359" i="2" s="1"/>
  <c r="CB461" i="2"/>
  <c r="CD461" i="2" s="1"/>
  <c r="CE461" i="2" s="1"/>
  <c r="CF461" i="2" s="1"/>
  <c r="CG461" i="2" s="1"/>
  <c r="CJ461" i="2" s="1"/>
  <c r="BO298" i="2"/>
  <c r="BQ298" i="2" s="1"/>
  <c r="BR298" i="2" s="1"/>
  <c r="CI298" i="2" s="1"/>
  <c r="CB624" i="2"/>
  <c r="CD624" i="2" s="1"/>
  <c r="CE624" i="2" s="1"/>
  <c r="CF624" i="2" s="1"/>
  <c r="CG624" i="2" s="1"/>
  <c r="CJ624" i="2" s="1"/>
  <c r="BO295" i="2"/>
  <c r="BQ295" i="2" s="1"/>
  <c r="BR295" i="2" s="1"/>
  <c r="CI295" i="2" s="1"/>
  <c r="CB457" i="2"/>
  <c r="CD457" i="2" s="1"/>
  <c r="CE457" i="2" s="1"/>
  <c r="CF457" i="2" s="1"/>
  <c r="BO12" i="2"/>
  <c r="BQ12" i="2" s="1"/>
  <c r="CD557" i="2"/>
  <c r="CE557" i="2" s="1"/>
  <c r="CF557" i="2" s="1"/>
  <c r="CG557" i="2" s="1"/>
  <c r="CJ557" i="2" s="1"/>
  <c r="BO7" i="2"/>
  <c r="BQ7" i="2" s="1"/>
  <c r="BO22" i="2"/>
  <c r="BQ22" i="2" s="1"/>
  <c r="BR234" i="2"/>
  <c r="CI234" i="2" s="1"/>
  <c r="BO442" i="2"/>
  <c r="BQ442" i="2" s="1"/>
  <c r="BR442" i="2" s="1"/>
  <c r="CI442" i="2" s="1"/>
  <c r="BO172" i="2"/>
  <c r="BQ172" i="2" s="1"/>
  <c r="BR172" i="2" s="1"/>
  <c r="CI172" i="2" s="1"/>
  <c r="BO524" i="2"/>
  <c r="BQ524" i="2" s="1"/>
  <c r="BR524" i="2" s="1"/>
  <c r="CI524" i="2" s="1"/>
  <c r="BO266" i="2"/>
  <c r="BQ266" i="2" s="1"/>
  <c r="BR266" i="2" s="1"/>
  <c r="CI266" i="2" s="1"/>
  <c r="BO579" i="2"/>
  <c r="BQ579" i="2" s="1"/>
  <c r="BR579" i="2" s="1"/>
  <c r="CI579" i="2" s="1"/>
  <c r="BO538" i="2"/>
  <c r="BQ538" i="2" s="1"/>
  <c r="BR538" i="2" s="1"/>
  <c r="CI538" i="2" s="1"/>
  <c r="BO476" i="2"/>
  <c r="BQ476" i="2" s="1"/>
  <c r="BR476" i="2" s="1"/>
  <c r="CI476" i="2" s="1"/>
  <c r="BO236" i="2"/>
  <c r="BQ236" i="2" s="1"/>
  <c r="BR236" i="2" s="1"/>
  <c r="CI236" i="2" s="1"/>
  <c r="BO57" i="2"/>
  <c r="BQ57" i="2" s="1"/>
  <c r="BO549" i="2"/>
  <c r="BQ549" i="2" s="1"/>
  <c r="BR549" i="2" s="1"/>
  <c r="CI549" i="2" s="1"/>
  <c r="BO17" i="2"/>
  <c r="BQ17" i="2" s="1"/>
  <c r="BO627" i="2"/>
  <c r="BQ627" i="2" s="1"/>
  <c r="BR627" i="2" s="1"/>
  <c r="CI627" i="2" s="1"/>
  <c r="BO464" i="2"/>
  <c r="BQ464" i="2" s="1"/>
  <c r="BR464" i="2" s="1"/>
  <c r="CI464" i="2" s="1"/>
  <c r="CB280" i="2"/>
  <c r="CD280" i="2" s="1"/>
  <c r="CE280" i="2" s="1"/>
  <c r="CF280" i="2" s="1"/>
  <c r="CB320" i="2"/>
  <c r="CD320" i="2" s="1"/>
  <c r="CE320" i="2" s="1"/>
  <c r="CF320" i="2" s="1"/>
  <c r="BO559" i="2"/>
  <c r="BQ559" i="2" s="1"/>
  <c r="BR559" i="2" s="1"/>
  <c r="CI559" i="2" s="1"/>
  <c r="BO19" i="2"/>
  <c r="BQ19" i="2" s="1"/>
  <c r="BO33" i="2"/>
  <c r="BQ33" i="2" s="1"/>
  <c r="CB36" i="2"/>
  <c r="CD36" i="2" s="1"/>
  <c r="CE36" i="2" s="1"/>
  <c r="CF36" i="2" s="1"/>
  <c r="BO207" i="2"/>
  <c r="BQ207" i="2" s="1"/>
  <c r="BR207" i="2" s="1"/>
  <c r="CI207" i="2" s="1"/>
  <c r="BO567" i="2"/>
  <c r="BQ567" i="2" s="1"/>
  <c r="BR567" i="2" s="1"/>
  <c r="CI567" i="2" s="1"/>
  <c r="CB530" i="2"/>
  <c r="CD530" i="2" s="1"/>
  <c r="CE530" i="2" s="1"/>
  <c r="CF530" i="2" s="1"/>
  <c r="BO89" i="2"/>
  <c r="BQ89" i="2" s="1"/>
  <c r="BR89" i="2" s="1"/>
  <c r="CI89" i="2" s="1"/>
  <c r="BO494" i="2"/>
  <c r="BQ494" i="2" s="1"/>
  <c r="BR494" i="2" s="1"/>
  <c r="CI494" i="2" s="1"/>
  <c r="BO128" i="2"/>
  <c r="BQ128" i="2" s="1"/>
  <c r="BR128" i="2" s="1"/>
  <c r="CI128" i="2" s="1"/>
  <c r="CB608" i="2"/>
  <c r="CD608" i="2" s="1"/>
  <c r="CH608" i="2" s="1"/>
  <c r="CB477" i="2"/>
  <c r="CD477" i="2" s="1"/>
  <c r="CE477" i="2" s="1"/>
  <c r="CF477" i="2" s="1"/>
  <c r="CB498" i="2"/>
  <c r="CD498" i="2" s="1"/>
  <c r="CE498" i="2" s="1"/>
  <c r="CF498" i="2" s="1"/>
  <c r="CB614" i="2"/>
  <c r="CD614" i="2" s="1"/>
  <c r="CE614" i="2" s="1"/>
  <c r="CF614" i="2" s="1"/>
  <c r="CB32" i="2"/>
  <c r="CD32" i="2" s="1"/>
  <c r="CE32" i="2" s="1"/>
  <c r="CF32" i="2" s="1"/>
  <c r="CB155" i="2"/>
  <c r="CD155" i="2" s="1"/>
  <c r="CE155" i="2" s="1"/>
  <c r="CF155" i="2" s="1"/>
  <c r="CB487" i="2"/>
  <c r="CD487" i="2" s="1"/>
  <c r="CE487" i="2" s="1"/>
  <c r="CF487" i="2" s="1"/>
  <c r="BO456" i="2"/>
  <c r="BQ456" i="2" s="1"/>
  <c r="BR456" i="2" s="1"/>
  <c r="CI456" i="2" s="1"/>
  <c r="BO373" i="2"/>
  <c r="BQ373" i="2" s="1"/>
  <c r="BR373" i="2" s="1"/>
  <c r="CI373" i="2" s="1"/>
  <c r="CB66" i="2"/>
  <c r="CD66" i="2" s="1"/>
  <c r="CE66" i="2" s="1"/>
  <c r="CF66" i="2" s="1"/>
  <c r="CB202" i="2"/>
  <c r="CD202" i="2" s="1"/>
  <c r="CE202" i="2" s="1"/>
  <c r="CF202" i="2" s="1"/>
  <c r="CB7" i="2"/>
  <c r="CD7" i="2" s="1"/>
  <c r="CE7" i="2" s="1"/>
  <c r="CF7" i="2" s="1"/>
  <c r="BO9" i="2"/>
  <c r="BQ9" i="2" s="1"/>
  <c r="CH562" i="2"/>
  <c r="CB114" i="2"/>
  <c r="CD114" i="2" s="1"/>
  <c r="CE114" i="2" s="1"/>
  <c r="CF114" i="2" s="1"/>
  <c r="BO39" i="2"/>
  <c r="BQ39" i="2" s="1"/>
  <c r="BO270" i="2"/>
  <c r="BQ270" i="2" s="1"/>
  <c r="BR270" i="2" s="1"/>
  <c r="CI270" i="2" s="1"/>
  <c r="BO96" i="2"/>
  <c r="BQ96" i="2" s="1"/>
  <c r="BR96" i="2" s="1"/>
  <c r="CI96" i="2" s="1"/>
  <c r="BO211" i="2"/>
  <c r="BQ211" i="2" s="1"/>
  <c r="BR211" i="2" s="1"/>
  <c r="CI211" i="2" s="1"/>
  <c r="BO224" i="2"/>
  <c r="BQ224" i="2" s="1"/>
  <c r="BR224" i="2" s="1"/>
  <c r="CI224" i="2" s="1"/>
  <c r="BO311" i="2"/>
  <c r="BQ311" i="2" s="1"/>
  <c r="BR311" i="2" s="1"/>
  <c r="CI311" i="2" s="1"/>
  <c r="BO46" i="2"/>
  <c r="BQ46" i="2" s="1"/>
  <c r="BO80" i="2"/>
  <c r="BQ80" i="2" s="1"/>
  <c r="BR80" i="2" s="1"/>
  <c r="CI80" i="2" s="1"/>
  <c r="BO570" i="2"/>
  <c r="BQ570" i="2" s="1"/>
  <c r="BR570" i="2" s="1"/>
  <c r="CI570" i="2" s="1"/>
  <c r="BO432" i="2"/>
  <c r="BQ432" i="2" s="1"/>
  <c r="BR432" i="2" s="1"/>
  <c r="CI432" i="2" s="1"/>
  <c r="BO273" i="2"/>
  <c r="BQ273" i="2" s="1"/>
  <c r="BR273" i="2" s="1"/>
  <c r="CI273" i="2" s="1"/>
  <c r="BO160" i="2"/>
  <c r="BQ160" i="2" s="1"/>
  <c r="BR160" i="2" s="1"/>
  <c r="CI160" i="2" s="1"/>
  <c r="CB49" i="2"/>
  <c r="CD49" i="2" s="1"/>
  <c r="CE49" i="2" s="1"/>
  <c r="CF49" i="2" s="1"/>
  <c r="BO489" i="2"/>
  <c r="BQ489" i="2" s="1"/>
  <c r="BR489" i="2" s="1"/>
  <c r="CI489" i="2" s="1"/>
  <c r="BO200" i="2"/>
  <c r="BQ200" i="2" s="1"/>
  <c r="BR200" i="2" s="1"/>
  <c r="CI200" i="2" s="1"/>
  <c r="BO407" i="2"/>
  <c r="BQ407" i="2" s="1"/>
  <c r="BR407" i="2" s="1"/>
  <c r="CI407" i="2" s="1"/>
  <c r="BO516" i="2"/>
  <c r="BQ516" i="2" s="1"/>
  <c r="BR516" i="2" s="1"/>
  <c r="CI516" i="2" s="1"/>
  <c r="BO487" i="2"/>
  <c r="BQ487" i="2" s="1"/>
  <c r="BR487" i="2" s="1"/>
  <c r="CI487" i="2" s="1"/>
  <c r="CB452" i="2"/>
  <c r="CD452" i="2" s="1"/>
  <c r="CE452" i="2" s="1"/>
  <c r="CF452" i="2" s="1"/>
  <c r="CB238" i="2"/>
  <c r="CD238" i="2" s="1"/>
  <c r="CE238" i="2" s="1"/>
  <c r="CF238" i="2" s="1"/>
  <c r="CB61" i="2"/>
  <c r="CD61" i="2" s="1"/>
  <c r="CE61" i="2" s="1"/>
  <c r="CF61" i="2" s="1"/>
  <c r="CB128" i="2"/>
  <c r="CD128" i="2" s="1"/>
  <c r="CE128" i="2" s="1"/>
  <c r="CF128" i="2" s="1"/>
  <c r="CB297" i="2"/>
  <c r="CD297" i="2" s="1"/>
  <c r="CE297" i="2" s="1"/>
  <c r="CF297" i="2" s="1"/>
  <c r="BO32" i="2"/>
  <c r="BQ32" i="2" s="1"/>
  <c r="CB617" i="2"/>
  <c r="CD617" i="2" s="1"/>
  <c r="CE617" i="2" s="1"/>
  <c r="CF617" i="2" s="1"/>
  <c r="BO238" i="2"/>
  <c r="BQ238" i="2" s="1"/>
  <c r="BR238" i="2" s="1"/>
  <c r="CI238" i="2" s="1"/>
  <c r="BO552" i="2"/>
  <c r="BQ552" i="2" s="1"/>
  <c r="BR552" i="2" s="1"/>
  <c r="CI552" i="2" s="1"/>
  <c r="CB296" i="2"/>
  <c r="CD296" i="2" s="1"/>
  <c r="CE296" i="2" s="1"/>
  <c r="CF296" i="2" s="1"/>
  <c r="BO77" i="2"/>
  <c r="BQ77" i="2" s="1"/>
  <c r="BR77" i="2" s="1"/>
  <c r="CI77" i="2" s="1"/>
  <c r="BO93" i="2"/>
  <c r="BQ93" i="2" s="1"/>
  <c r="BR93" i="2" s="1"/>
  <c r="CI93" i="2" s="1"/>
  <c r="CB284" i="2"/>
  <c r="CD284" i="2" s="1"/>
  <c r="CE284" i="2" s="1"/>
  <c r="CF284" i="2" s="1"/>
  <c r="BO368" i="2"/>
  <c r="BQ368" i="2" s="1"/>
  <c r="BR368" i="2" s="1"/>
  <c r="CI368" i="2" s="1"/>
  <c r="BO14" i="2"/>
  <c r="BQ14" i="2" s="1"/>
  <c r="BO21" i="2"/>
  <c r="BQ21" i="2" s="1"/>
  <c r="BO10" i="2"/>
  <c r="BQ10" i="2" s="1"/>
  <c r="CE613" i="2"/>
  <c r="CF613" i="2" s="1"/>
  <c r="CG613" i="2" s="1"/>
  <c r="CJ613" i="2" s="1"/>
  <c r="CH613" i="2"/>
  <c r="BO6" i="2"/>
  <c r="BQ6" i="2" s="1"/>
  <c r="CB278" i="2"/>
  <c r="CD278" i="2" s="1"/>
  <c r="CE278" i="2" s="1"/>
  <c r="CF278" i="2" s="1"/>
  <c r="BO15" i="2"/>
  <c r="BQ15" i="2" s="1"/>
  <c r="BO18" i="2"/>
  <c r="BQ18" i="2" s="1"/>
  <c r="BO404" i="2"/>
  <c r="BQ404" i="2" s="1"/>
  <c r="BR404" i="2" s="1"/>
  <c r="CI404" i="2" s="1"/>
  <c r="CB98" i="2"/>
  <c r="CD98" i="2" s="1"/>
  <c r="CE98" i="2" s="1"/>
  <c r="CF98" i="2" s="1"/>
  <c r="BO65" i="2"/>
  <c r="BQ65" i="2" s="1"/>
  <c r="BR65" i="2" s="1"/>
  <c r="CI65" i="2" s="1"/>
  <c r="BO581" i="2"/>
  <c r="BQ581" i="2" s="1"/>
  <c r="BR581" i="2" s="1"/>
  <c r="CI581" i="2" s="1"/>
  <c r="BR593" i="2"/>
  <c r="CI593" i="2" s="1"/>
  <c r="BO481" i="2"/>
  <c r="BQ481" i="2" s="1"/>
  <c r="BR481" i="2" s="1"/>
  <c r="CI481" i="2" s="1"/>
  <c r="BO268" i="2"/>
  <c r="BQ268" i="2" s="1"/>
  <c r="BR268" i="2" s="1"/>
  <c r="CI268" i="2" s="1"/>
  <c r="BO513" i="2"/>
  <c r="BQ513" i="2" s="1"/>
  <c r="BR513" i="2" s="1"/>
  <c r="CI513" i="2" s="1"/>
  <c r="BO310" i="2"/>
  <c r="BQ310" i="2" s="1"/>
  <c r="BR310" i="2" s="1"/>
  <c r="CI310" i="2" s="1"/>
  <c r="BR135" i="2"/>
  <c r="CI135" i="2" s="1"/>
  <c r="BO499" i="2"/>
  <c r="BQ499" i="2" s="1"/>
  <c r="BR499" i="2" s="1"/>
  <c r="CI499" i="2" s="1"/>
  <c r="BO125" i="2"/>
  <c r="BQ125" i="2" s="1"/>
  <c r="BR125" i="2" s="1"/>
  <c r="CI125" i="2" s="1"/>
  <c r="BR149" i="2"/>
  <c r="CI149" i="2" s="1"/>
  <c r="CB200" i="2"/>
  <c r="CD200" i="2" s="1"/>
  <c r="CE200" i="2" s="1"/>
  <c r="CF200" i="2" s="1"/>
  <c r="BO467" i="2"/>
  <c r="BQ467" i="2" s="1"/>
  <c r="BR467" i="2" s="1"/>
  <c r="CI467" i="2" s="1"/>
  <c r="BO274" i="2"/>
  <c r="BQ274" i="2" s="1"/>
  <c r="BR274" i="2" s="1"/>
  <c r="CI274" i="2" s="1"/>
  <c r="BO140" i="2"/>
  <c r="BQ140" i="2" s="1"/>
  <c r="BR140" i="2" s="1"/>
  <c r="CI140" i="2" s="1"/>
  <c r="BO391" i="2"/>
  <c r="BQ391" i="2" s="1"/>
  <c r="BR391" i="2" s="1"/>
  <c r="CI391" i="2" s="1"/>
  <c r="BO136" i="2"/>
  <c r="BQ136" i="2" s="1"/>
  <c r="BR136" i="2" s="1"/>
  <c r="CI136" i="2" s="1"/>
  <c r="BO256" i="2"/>
  <c r="BQ256" i="2" s="1"/>
  <c r="BR256" i="2" s="1"/>
  <c r="CI256" i="2" s="1"/>
  <c r="BO152" i="2"/>
  <c r="BQ152" i="2" s="1"/>
  <c r="BR152" i="2" s="1"/>
  <c r="CI152" i="2" s="1"/>
  <c r="BO252" i="2"/>
  <c r="BQ252" i="2" s="1"/>
  <c r="BR252" i="2" s="1"/>
  <c r="CI252" i="2" s="1"/>
  <c r="BO378" i="2"/>
  <c r="BQ378" i="2" s="1"/>
  <c r="BR378" i="2" s="1"/>
  <c r="CI378" i="2" s="1"/>
  <c r="BO90" i="2"/>
  <c r="BQ90" i="2" s="1"/>
  <c r="BR90" i="2" s="1"/>
  <c r="CI90" i="2" s="1"/>
  <c r="BO97" i="2"/>
  <c r="BQ97" i="2" s="1"/>
  <c r="BR97" i="2" s="1"/>
  <c r="CI97" i="2" s="1"/>
  <c r="BO461" i="2"/>
  <c r="BQ461" i="2" s="1"/>
  <c r="BR461" i="2" s="1"/>
  <c r="CI461" i="2" s="1"/>
  <c r="BO296" i="2"/>
  <c r="BQ296" i="2" s="1"/>
  <c r="BR296" i="2" s="1"/>
  <c r="CI296" i="2" s="1"/>
  <c r="CB607" i="2"/>
  <c r="CD607" i="2" s="1"/>
  <c r="BO79" i="2"/>
  <c r="BQ79" i="2" s="1"/>
  <c r="BR79" i="2" s="1"/>
  <c r="CI79" i="2" s="1"/>
  <c r="CB87" i="2"/>
  <c r="CD87" i="2" s="1"/>
  <c r="CE87" i="2" s="1"/>
  <c r="CF87" i="2" s="1"/>
  <c r="BO444" i="2"/>
  <c r="BQ444" i="2" s="1"/>
  <c r="BR444" i="2" s="1"/>
  <c r="CI444" i="2" s="1"/>
  <c r="CB148" i="2"/>
  <c r="CD148" i="2" s="1"/>
  <c r="CE148" i="2" s="1"/>
  <c r="CF148" i="2" s="1"/>
  <c r="BO67" i="2"/>
  <c r="BQ67" i="2" s="1"/>
  <c r="BR67" i="2" s="1"/>
  <c r="CI67" i="2" s="1"/>
  <c r="BO598" i="2"/>
  <c r="BQ598" i="2" s="1"/>
  <c r="BR598" i="2" s="1"/>
  <c r="CI598" i="2" s="1"/>
  <c r="BO227" i="2"/>
  <c r="BQ227" i="2" s="1"/>
  <c r="BR227" i="2" s="1"/>
  <c r="CI227" i="2" s="1"/>
  <c r="BO165" i="2"/>
  <c r="BQ165" i="2" s="1"/>
  <c r="BR165" i="2" s="1"/>
  <c r="CI165" i="2" s="1"/>
  <c r="CB90" i="2"/>
  <c r="CD90" i="2" s="1"/>
  <c r="CE90" i="2" s="1"/>
  <c r="CF90" i="2" s="1"/>
  <c r="CB390" i="2"/>
  <c r="CD390" i="2" s="1"/>
  <c r="CE390" i="2" s="1"/>
  <c r="CF390" i="2" s="1"/>
  <c r="CB224" i="2"/>
  <c r="CD224" i="2" s="1"/>
  <c r="CE224" i="2" s="1"/>
  <c r="CF224" i="2" s="1"/>
  <c r="CB110" i="2"/>
  <c r="CD110" i="2" s="1"/>
  <c r="CE110" i="2" s="1"/>
  <c r="CF110" i="2" s="1"/>
  <c r="BO134" i="2"/>
  <c r="BQ134" i="2" s="1"/>
  <c r="BR134" i="2" s="1"/>
  <c r="CI134" i="2" s="1"/>
  <c r="CB611" i="2"/>
  <c r="CD611" i="2" s="1"/>
  <c r="BO111" i="2"/>
  <c r="BQ111" i="2" s="1"/>
  <c r="BR111" i="2" s="1"/>
  <c r="CI111" i="2" s="1"/>
  <c r="BO521" i="2"/>
  <c r="BQ521" i="2" s="1"/>
  <c r="BR521" i="2" s="1"/>
  <c r="CI521" i="2" s="1"/>
  <c r="CB513" i="2"/>
  <c r="CD513" i="2" s="1"/>
  <c r="CB463" i="2"/>
  <c r="CD463" i="2" s="1"/>
  <c r="BO556" i="2"/>
  <c r="BQ556" i="2" s="1"/>
  <c r="BR556" i="2" s="1"/>
  <c r="CI556" i="2" s="1"/>
  <c r="BO275" i="2"/>
  <c r="BQ275" i="2" s="1"/>
  <c r="BR275" i="2" s="1"/>
  <c r="CI275" i="2" s="1"/>
  <c r="BR545" i="2"/>
  <c r="CI545" i="2" s="1"/>
  <c r="BO199" i="2"/>
  <c r="BQ199" i="2" s="1"/>
  <c r="BR199" i="2" s="1"/>
  <c r="CI199" i="2" s="1"/>
  <c r="BO265" i="2"/>
  <c r="BQ265" i="2" s="1"/>
  <c r="BR265" i="2" s="1"/>
  <c r="CI265" i="2" s="1"/>
  <c r="BO364" i="2"/>
  <c r="BQ364" i="2" s="1"/>
  <c r="BR364" i="2" s="1"/>
  <c r="CI364" i="2" s="1"/>
  <c r="CB422" i="2"/>
  <c r="CD422" i="2" s="1"/>
  <c r="CE422" i="2" s="1"/>
  <c r="CF422" i="2" s="1"/>
  <c r="BO400" i="2"/>
  <c r="BQ400" i="2" s="1"/>
  <c r="BR400" i="2" s="1"/>
  <c r="CI400" i="2" s="1"/>
  <c r="BO222" i="2"/>
  <c r="BQ222" i="2" s="1"/>
  <c r="BR222" i="2" s="1"/>
  <c r="CI222" i="2" s="1"/>
  <c r="BO606" i="2"/>
  <c r="BQ606" i="2" s="1"/>
  <c r="BR606" i="2" s="1"/>
  <c r="CI606" i="2" s="1"/>
  <c r="CB486" i="2"/>
  <c r="CD486" i="2" s="1"/>
  <c r="CE486" i="2" s="1"/>
  <c r="CF486" i="2" s="1"/>
  <c r="BO133" i="2"/>
  <c r="BQ133" i="2" s="1"/>
  <c r="BR133" i="2" s="1"/>
  <c r="CI133" i="2" s="1"/>
  <c r="CB35" i="2"/>
  <c r="CD35" i="2" s="1"/>
  <c r="CE35" i="2" s="1"/>
  <c r="CF35" i="2" s="1"/>
  <c r="BO603" i="2"/>
  <c r="BQ603" i="2" s="1"/>
  <c r="BR603" i="2" s="1"/>
  <c r="CI603" i="2" s="1"/>
  <c r="BO473" i="2"/>
  <c r="BQ473" i="2" s="1"/>
  <c r="BR473" i="2" s="1"/>
  <c r="CI473" i="2" s="1"/>
  <c r="BO490" i="2"/>
  <c r="BQ490" i="2" s="1"/>
  <c r="BR490" i="2" s="1"/>
  <c r="CI490" i="2" s="1"/>
  <c r="BO126" i="2"/>
  <c r="BQ126" i="2" s="1"/>
  <c r="BR126" i="2" s="1"/>
  <c r="CI126" i="2" s="1"/>
  <c r="BO34" i="2"/>
  <c r="BQ34" i="2" s="1"/>
  <c r="BO498" i="2"/>
  <c r="BQ498" i="2" s="1"/>
  <c r="BR498" i="2" s="1"/>
  <c r="CI498" i="2" s="1"/>
  <c r="CB371" i="2"/>
  <c r="CD371" i="2" s="1"/>
  <c r="CE371" i="2" s="1"/>
  <c r="CF371" i="2" s="1"/>
  <c r="BO62" i="2"/>
  <c r="BQ62" i="2" s="1"/>
  <c r="BR62" i="2" s="1"/>
  <c r="CI62" i="2" s="1"/>
  <c r="BO269" i="2"/>
  <c r="BQ269" i="2" s="1"/>
  <c r="BR269" i="2" s="1"/>
  <c r="CI269" i="2" s="1"/>
  <c r="BO539" i="2"/>
  <c r="BQ539" i="2" s="1"/>
  <c r="BR539" i="2" s="1"/>
  <c r="CI539" i="2" s="1"/>
  <c r="BO509" i="2"/>
  <c r="BQ509" i="2" s="1"/>
  <c r="BR509" i="2" s="1"/>
  <c r="CI509" i="2" s="1"/>
  <c r="BO531" i="2"/>
  <c r="BQ531" i="2" s="1"/>
  <c r="BR531" i="2" s="1"/>
  <c r="CI531" i="2" s="1"/>
  <c r="BO619" i="2"/>
  <c r="BQ619" i="2" s="1"/>
  <c r="BR619" i="2" s="1"/>
  <c r="CI619" i="2" s="1"/>
  <c r="BO121" i="2"/>
  <c r="BQ121" i="2" s="1"/>
  <c r="BR121" i="2" s="1"/>
  <c r="CI121" i="2" s="1"/>
  <c r="BO142" i="2"/>
  <c r="BQ142" i="2" s="1"/>
  <c r="BR142" i="2" s="1"/>
  <c r="CI142" i="2" s="1"/>
  <c r="BO124" i="2"/>
  <c r="BQ124" i="2" s="1"/>
  <c r="BR124" i="2" s="1"/>
  <c r="CI124" i="2" s="1"/>
  <c r="BO623" i="2"/>
  <c r="BQ623" i="2" s="1"/>
  <c r="BR623" i="2" s="1"/>
  <c r="CI623" i="2" s="1"/>
  <c r="BO49" i="2"/>
  <c r="BQ49" i="2" s="1"/>
  <c r="BO116" i="2"/>
  <c r="BQ116" i="2" s="1"/>
  <c r="BR116" i="2" s="1"/>
  <c r="CI116" i="2" s="1"/>
  <c r="BO474" i="2"/>
  <c r="BQ474" i="2" s="1"/>
  <c r="BR474" i="2" s="1"/>
  <c r="CI474" i="2" s="1"/>
  <c r="BO424" i="2"/>
  <c r="BQ424" i="2" s="1"/>
  <c r="BR424" i="2" s="1"/>
  <c r="CI424" i="2" s="1"/>
  <c r="BR435" i="2"/>
  <c r="CI435" i="2" s="1"/>
  <c r="BO63" i="2"/>
  <c r="BQ63" i="2" s="1"/>
  <c r="BR63" i="2" s="1"/>
  <c r="CI63" i="2" s="1"/>
  <c r="BO4" i="2"/>
  <c r="BQ4" i="2" s="1"/>
  <c r="BO52" i="2"/>
  <c r="BQ52" i="2" s="1"/>
  <c r="BO113" i="2"/>
  <c r="BQ113" i="2" s="1"/>
  <c r="BR113" i="2" s="1"/>
  <c r="CI113" i="2" s="1"/>
  <c r="BO346" i="2"/>
  <c r="BQ346" i="2" s="1"/>
  <c r="BR346" i="2" s="1"/>
  <c r="CI346" i="2" s="1"/>
  <c r="BO180" i="2"/>
  <c r="BQ180" i="2" s="1"/>
  <c r="BR180" i="2" s="1"/>
  <c r="CI180" i="2" s="1"/>
  <c r="BO16" i="2"/>
  <c r="BQ16" i="2" s="1"/>
  <c r="BO316" i="2"/>
  <c r="BQ316" i="2" s="1"/>
  <c r="BR316" i="2" s="1"/>
  <c r="CI316" i="2" s="1"/>
  <c r="BO71" i="2"/>
  <c r="BQ71" i="2" s="1"/>
  <c r="BR71" i="2" s="1"/>
  <c r="CI71" i="2" s="1"/>
  <c r="CB447" i="2"/>
  <c r="CD447" i="2" s="1"/>
  <c r="CE447" i="2" s="1"/>
  <c r="CF447" i="2" s="1"/>
  <c r="BO218" i="2"/>
  <c r="BQ218" i="2" s="1"/>
  <c r="BR218" i="2" s="1"/>
  <c r="CI218" i="2" s="1"/>
  <c r="BO542" i="2"/>
  <c r="BQ542" i="2" s="1"/>
  <c r="BR542" i="2" s="1"/>
  <c r="CI542" i="2" s="1"/>
  <c r="CB75" i="2"/>
  <c r="CD75" i="2" s="1"/>
  <c r="CE75" i="2" s="1"/>
  <c r="CF75" i="2" s="1"/>
  <c r="BO562" i="2"/>
  <c r="BQ562" i="2" s="1"/>
  <c r="BR562" i="2" s="1"/>
  <c r="CI562" i="2" s="1"/>
  <c r="BO443" i="2"/>
  <c r="BQ443" i="2" s="1"/>
  <c r="BR443" i="2" s="1"/>
  <c r="CI443" i="2" s="1"/>
  <c r="BO621" i="2"/>
  <c r="BQ621" i="2" s="1"/>
  <c r="BR621" i="2" s="1"/>
  <c r="CI621" i="2" s="1"/>
  <c r="BO38" i="2"/>
  <c r="BQ38" i="2" s="1"/>
  <c r="BO205" i="2"/>
  <c r="BQ205" i="2" s="1"/>
  <c r="BR205" i="2" s="1"/>
  <c r="CI205" i="2" s="1"/>
  <c r="BO308" i="2"/>
  <c r="BQ308" i="2" s="1"/>
  <c r="BR308" i="2" s="1"/>
  <c r="CI308" i="2" s="1"/>
  <c r="BO196" i="2"/>
  <c r="BQ196" i="2" s="1"/>
  <c r="BR196" i="2" s="1"/>
  <c r="CI196" i="2" s="1"/>
  <c r="CB80" i="2"/>
  <c r="CD80" i="2" s="1"/>
  <c r="CE80" i="2" s="1"/>
  <c r="CF80" i="2" s="1"/>
  <c r="CB207" i="2"/>
  <c r="CD207" i="2" s="1"/>
  <c r="CE207" i="2" s="1"/>
  <c r="CF207" i="2" s="1"/>
  <c r="BO477" i="2"/>
  <c r="BQ477" i="2" s="1"/>
  <c r="BR477" i="2" s="1"/>
  <c r="CI477" i="2" s="1"/>
  <c r="CB279" i="2"/>
  <c r="CD279" i="2" s="1"/>
  <c r="CE279" i="2" s="1"/>
  <c r="CF279" i="2" s="1"/>
  <c r="BO617" i="2"/>
  <c r="BQ617" i="2" s="1"/>
  <c r="BR617" i="2" s="1"/>
  <c r="CI617" i="2" s="1"/>
  <c r="CB271" i="2"/>
  <c r="CD271" i="2" s="1"/>
  <c r="CE271" i="2" s="1"/>
  <c r="CF271" i="2" s="1"/>
  <c r="CB4" i="2"/>
  <c r="CD4" i="2" s="1"/>
  <c r="CE4" i="2" s="1"/>
  <c r="CF4" i="2" s="1"/>
  <c r="CB556" i="2"/>
  <c r="CD556" i="2" s="1"/>
  <c r="CE556" i="2" s="1"/>
  <c r="CF556" i="2" s="1"/>
  <c r="BO35" i="2"/>
  <c r="BQ35" i="2" s="1"/>
  <c r="BO624" i="2"/>
  <c r="BQ624" i="2" s="1"/>
  <c r="BR624" i="2" s="1"/>
  <c r="CI624" i="2" s="1"/>
  <c r="CB275" i="2"/>
  <c r="CD275" i="2" s="1"/>
  <c r="CE275" i="2" s="1"/>
  <c r="CF275" i="2" s="1"/>
  <c r="CB518" i="2"/>
  <c r="CD518" i="2" s="1"/>
  <c r="CB134" i="2"/>
  <c r="CD134" i="2" s="1"/>
  <c r="CE134" i="2" s="1"/>
  <c r="CF134" i="2" s="1"/>
  <c r="CB531" i="2"/>
  <c r="CD531" i="2" s="1"/>
  <c r="CE531" i="2" s="1"/>
  <c r="CF531" i="2" s="1"/>
  <c r="BO47" i="2"/>
  <c r="BQ47" i="2" s="1"/>
  <c r="BO279" i="2"/>
  <c r="BQ279" i="2" s="1"/>
  <c r="BR279" i="2" s="1"/>
  <c r="CI279" i="2" s="1"/>
  <c r="BO75" i="2"/>
  <c r="BQ75" i="2" s="1"/>
  <c r="BR75" i="2" s="1"/>
  <c r="CI75" i="2" s="1"/>
  <c r="BO31" i="2"/>
  <c r="BQ31" i="2" s="1"/>
  <c r="BO189" i="2"/>
  <c r="BQ189" i="2" s="1"/>
  <c r="BR189" i="2" s="1"/>
  <c r="CI189" i="2" s="1"/>
  <c r="BO326" i="2"/>
  <c r="BQ326" i="2" s="1"/>
  <c r="BR326" i="2" s="1"/>
  <c r="CI326" i="2" s="1"/>
  <c r="BO496" i="2"/>
  <c r="BQ496" i="2" s="1"/>
  <c r="BR496" i="2" s="1"/>
  <c r="CI496" i="2" s="1"/>
  <c r="CB526" i="2"/>
  <c r="CD526" i="2" s="1"/>
  <c r="CB120" i="2"/>
  <c r="CD120" i="2" s="1"/>
  <c r="CE120" i="2" s="1"/>
  <c r="CF120" i="2" s="1"/>
  <c r="BO153" i="2"/>
  <c r="BQ153" i="2" s="1"/>
  <c r="BR153" i="2" s="1"/>
  <c r="CI153" i="2" s="1"/>
  <c r="CB516" i="2"/>
  <c r="CD516" i="2" s="1"/>
  <c r="BO92" i="2"/>
  <c r="BQ92" i="2" s="1"/>
  <c r="BR92" i="2" s="1"/>
  <c r="CI92" i="2" s="1"/>
  <c r="CB235" i="2"/>
  <c r="CD235" i="2" s="1"/>
  <c r="CE235" i="2" s="1"/>
  <c r="CF235" i="2" s="1"/>
  <c r="CB383" i="2"/>
  <c r="CD383" i="2" s="1"/>
  <c r="CE383" i="2" s="1"/>
  <c r="CF383" i="2" s="1"/>
  <c r="BR185" i="2"/>
  <c r="CI185" i="2" s="1"/>
  <c r="BO241" i="2"/>
  <c r="BQ241" i="2" s="1"/>
  <c r="BR241" i="2" s="1"/>
  <c r="CI241" i="2" s="1"/>
  <c r="BR492" i="2"/>
  <c r="CI492" i="2" s="1"/>
  <c r="BO551" i="2"/>
  <c r="BQ551" i="2" s="1"/>
  <c r="BR551" i="2" s="1"/>
  <c r="CI551" i="2" s="1"/>
  <c r="BO613" i="2"/>
  <c r="BQ613" i="2" s="1"/>
  <c r="BR613" i="2" s="1"/>
  <c r="CI613" i="2" s="1"/>
  <c r="BO109" i="2"/>
  <c r="BQ109" i="2" s="1"/>
  <c r="BR109" i="2" s="1"/>
  <c r="CI109" i="2" s="1"/>
  <c r="BO418" i="2"/>
  <c r="BQ418" i="2" s="1"/>
  <c r="BR418" i="2" s="1"/>
  <c r="CI418" i="2" s="1"/>
  <c r="BO383" i="2"/>
  <c r="BQ383" i="2" s="1"/>
  <c r="BR383" i="2" s="1"/>
  <c r="CI383" i="2" s="1"/>
  <c r="BO188" i="2"/>
  <c r="BQ188" i="2" s="1"/>
  <c r="BR188" i="2" s="1"/>
  <c r="CI188" i="2" s="1"/>
  <c r="BO110" i="2"/>
  <c r="BQ110" i="2" s="1"/>
  <c r="BR110" i="2" s="1"/>
  <c r="CI110" i="2" s="1"/>
  <c r="BO345" i="2"/>
  <c r="BQ345" i="2" s="1"/>
  <c r="BR345" i="2" s="1"/>
  <c r="CI345" i="2" s="1"/>
  <c r="BR264" i="2"/>
  <c r="CI264" i="2" s="1"/>
  <c r="BO30" i="2"/>
  <c r="BQ30" i="2" s="1"/>
  <c r="BO574" i="2"/>
  <c r="BQ574" i="2" s="1"/>
  <c r="BR574" i="2" s="1"/>
  <c r="CI574" i="2" s="1"/>
  <c r="BO161" i="2"/>
  <c r="BQ161" i="2" s="1"/>
  <c r="BR161" i="2" s="1"/>
  <c r="CI161" i="2" s="1"/>
  <c r="BO547" i="2"/>
  <c r="BQ547" i="2" s="1"/>
  <c r="BR547" i="2" s="1"/>
  <c r="CI547" i="2" s="1"/>
  <c r="BO137" i="2"/>
  <c r="BQ137" i="2" s="1"/>
  <c r="BR137" i="2" s="1"/>
  <c r="CI137" i="2" s="1"/>
  <c r="BO278" i="2"/>
  <c r="BQ278" i="2" s="1"/>
  <c r="BR278" i="2" s="1"/>
  <c r="CI278" i="2" s="1"/>
  <c r="BO625" i="2"/>
  <c r="BQ625" i="2" s="1"/>
  <c r="BR625" i="2" s="1"/>
  <c r="CI625" i="2" s="1"/>
  <c r="BO411" i="2"/>
  <c r="BQ411" i="2" s="1"/>
  <c r="BR411" i="2" s="1"/>
  <c r="CI411" i="2" s="1"/>
  <c r="BO589" i="2"/>
  <c r="BQ589" i="2" s="1"/>
  <c r="BO259" i="2"/>
  <c r="BQ259" i="2" s="1"/>
  <c r="BR259" i="2" s="1"/>
  <c r="CI259" i="2" s="1"/>
  <c r="BO618" i="2"/>
  <c r="BQ618" i="2" s="1"/>
  <c r="BR618" i="2" s="1"/>
  <c r="CI618" i="2" s="1"/>
  <c r="BO628" i="2"/>
  <c r="BQ628" i="2" s="1"/>
  <c r="BR628" i="2" s="1"/>
  <c r="CI628" i="2" s="1"/>
  <c r="BO88" i="2"/>
  <c r="BQ88" i="2" s="1"/>
  <c r="BR88" i="2" s="1"/>
  <c r="CI88" i="2" s="1"/>
  <c r="BO565" i="2"/>
  <c r="BQ565" i="2" s="1"/>
  <c r="BR565" i="2" s="1"/>
  <c r="CI565" i="2" s="1"/>
  <c r="BO520" i="2"/>
  <c r="BQ520" i="2" s="1"/>
  <c r="BR520" i="2" s="1"/>
  <c r="CI520" i="2" s="1"/>
  <c r="BO163" i="2"/>
  <c r="BQ163" i="2" s="1"/>
  <c r="BR163" i="2" s="1"/>
  <c r="CI163" i="2" s="1"/>
  <c r="BO37" i="2"/>
  <c r="BQ37" i="2" s="1"/>
  <c r="BO44" i="2"/>
  <c r="BQ44" i="2" s="1"/>
  <c r="BO599" i="2"/>
  <c r="BQ599" i="2" s="1"/>
  <c r="BR599" i="2" s="1"/>
  <c r="CI599" i="2" s="1"/>
  <c r="BO445" i="2"/>
  <c r="BQ445" i="2" s="1"/>
  <c r="BR445" i="2" s="1"/>
  <c r="CI445" i="2" s="1"/>
  <c r="BO488" i="2"/>
  <c r="BQ488" i="2" s="1"/>
  <c r="BR488" i="2" s="1"/>
  <c r="CI488" i="2" s="1"/>
  <c r="BO616" i="2"/>
  <c r="BQ616" i="2" s="1"/>
  <c r="BR616" i="2" s="1"/>
  <c r="CI616" i="2" s="1"/>
  <c r="BO56" i="2"/>
  <c r="BQ56" i="2" s="1"/>
  <c r="BO529" i="2"/>
  <c r="BQ529" i="2" s="1"/>
  <c r="BR529" i="2" s="1"/>
  <c r="CI529" i="2" s="1"/>
  <c r="BO99" i="2"/>
  <c r="BQ99" i="2" s="1"/>
  <c r="BR99" i="2" s="1"/>
  <c r="CI99" i="2" s="1"/>
  <c r="BR597" i="2"/>
  <c r="CI597" i="2" s="1"/>
  <c r="BR365" i="2"/>
  <c r="CI365" i="2" s="1"/>
  <c r="BO463" i="2"/>
  <c r="BQ463" i="2" s="1"/>
  <c r="BR463" i="2" s="1"/>
  <c r="CI463" i="2" s="1"/>
  <c r="BO25" i="2"/>
  <c r="BQ25" i="2" s="1"/>
  <c r="BO517" i="2"/>
  <c r="BQ517" i="2" s="1"/>
  <c r="BR517" i="2" s="1"/>
  <c r="CI517" i="2" s="1"/>
  <c r="BO500" i="2"/>
  <c r="BQ500" i="2" s="1"/>
  <c r="BR500" i="2" s="1"/>
  <c r="CI500" i="2" s="1"/>
  <c r="BO375" i="2"/>
  <c r="BQ375" i="2" s="1"/>
  <c r="BR375" i="2" s="1"/>
  <c r="CI375" i="2" s="1"/>
  <c r="BO447" i="2"/>
  <c r="BQ447" i="2" s="1"/>
  <c r="BR447" i="2" s="1"/>
  <c r="CI447" i="2" s="1"/>
  <c r="BO409" i="2"/>
  <c r="BQ409" i="2" s="1"/>
  <c r="BR409" i="2" s="1"/>
  <c r="CI409" i="2" s="1"/>
  <c r="BO412" i="2"/>
  <c r="BQ412" i="2" s="1"/>
  <c r="BR412" i="2" s="1"/>
  <c r="CI412" i="2" s="1"/>
  <c r="BO441" i="2"/>
  <c r="BQ441" i="2" s="1"/>
  <c r="BR441" i="2" s="1"/>
  <c r="CI441" i="2" s="1"/>
  <c r="BO336" i="2"/>
  <c r="BQ336" i="2" s="1"/>
  <c r="BR336" i="2" s="1"/>
  <c r="CI336" i="2" s="1"/>
  <c r="BO426" i="2"/>
  <c r="BQ426" i="2" s="1"/>
  <c r="BR426" i="2" s="1"/>
  <c r="CI426" i="2" s="1"/>
  <c r="BO620" i="2"/>
  <c r="BQ620" i="2" s="1"/>
  <c r="BR620" i="2" s="1"/>
  <c r="CI620" i="2" s="1"/>
  <c r="BO219" i="2"/>
  <c r="BQ219" i="2" s="1"/>
  <c r="BR219" i="2" s="1"/>
  <c r="CI219" i="2" s="1"/>
  <c r="BO28" i="2"/>
  <c r="BQ28" i="2" s="1"/>
  <c r="BO402" i="2"/>
  <c r="BQ402" i="2" s="1"/>
  <c r="BR402" i="2" s="1"/>
  <c r="CI402" i="2" s="1"/>
  <c r="BO541" i="2"/>
  <c r="BQ541" i="2" s="1"/>
  <c r="BR541" i="2" s="1"/>
  <c r="CI541" i="2" s="1"/>
  <c r="BO220" i="2"/>
  <c r="BQ220" i="2" s="1"/>
  <c r="BR220" i="2" s="1"/>
  <c r="CI220" i="2" s="1"/>
  <c r="BO162" i="2"/>
  <c r="BQ162" i="2" s="1"/>
  <c r="BR162" i="2" s="1"/>
  <c r="CI162" i="2" s="1"/>
  <c r="BO250" i="2"/>
  <c r="BQ250" i="2" s="1"/>
  <c r="BR250" i="2" s="1"/>
  <c r="CI250" i="2" s="1"/>
  <c r="BO36" i="2"/>
  <c r="BQ36" i="2" s="1"/>
  <c r="CB166" i="2"/>
  <c r="CD166" i="2" s="1"/>
  <c r="CE166" i="2" s="1"/>
  <c r="CF166" i="2" s="1"/>
  <c r="BO139" i="2"/>
  <c r="BQ139" i="2" s="1"/>
  <c r="BR139" i="2" s="1"/>
  <c r="CI139" i="2" s="1"/>
  <c r="BO501" i="2"/>
  <c r="BQ501" i="2" s="1"/>
  <c r="BR501" i="2" s="1"/>
  <c r="CI501" i="2" s="1"/>
  <c r="BO605" i="2"/>
  <c r="BQ605" i="2" s="1"/>
  <c r="BR605" i="2" s="1"/>
  <c r="CI605" i="2" s="1"/>
  <c r="BO179" i="2"/>
  <c r="BQ179" i="2" s="1"/>
  <c r="BR179" i="2" s="1"/>
  <c r="CI179" i="2" s="1"/>
  <c r="BO190" i="2"/>
  <c r="BQ190" i="2" s="1"/>
  <c r="BR190" i="2" s="1"/>
  <c r="CI190" i="2" s="1"/>
  <c r="BO566" i="2"/>
  <c r="BQ566" i="2" s="1"/>
  <c r="BR566" i="2" s="1"/>
  <c r="CI566" i="2" s="1"/>
  <c r="BO102" i="2"/>
  <c r="BQ102" i="2" s="1"/>
  <c r="BR102" i="2" s="1"/>
  <c r="CI102" i="2" s="1"/>
  <c r="BO433" i="2"/>
  <c r="BQ433" i="2" s="1"/>
  <c r="BR433" i="2" s="1"/>
  <c r="CI433" i="2" s="1"/>
  <c r="BO371" i="2"/>
  <c r="BQ371" i="2" s="1"/>
  <c r="BR371" i="2" s="1"/>
  <c r="CI371" i="2" s="1"/>
  <c r="BO148" i="2"/>
  <c r="BQ148" i="2" s="1"/>
  <c r="BR148" i="2" s="1"/>
  <c r="CI148" i="2" s="1"/>
  <c r="BR506" i="2"/>
  <c r="CI506" i="2" s="1"/>
  <c r="BO212" i="2"/>
  <c r="BQ212" i="2" s="1"/>
  <c r="BR212" i="2" s="1"/>
  <c r="CI212" i="2" s="1"/>
  <c r="BO629" i="2"/>
  <c r="BQ629" i="2" s="1"/>
  <c r="BR629" i="2" s="1"/>
  <c r="CI629" i="2" s="1"/>
  <c r="BO314" i="2"/>
  <c r="BQ314" i="2" s="1"/>
  <c r="BR314" i="2" s="1"/>
  <c r="CI314" i="2" s="1"/>
  <c r="BO328" i="2"/>
  <c r="BQ328" i="2" s="1"/>
  <c r="BR328" i="2" s="1"/>
  <c r="CI328" i="2" s="1"/>
  <c r="BO571" i="2"/>
  <c r="BQ571" i="2" s="1"/>
  <c r="BR571" i="2" s="1"/>
  <c r="CI571" i="2" s="1"/>
  <c r="BO553" i="2"/>
  <c r="BQ553" i="2" s="1"/>
  <c r="BR553" i="2" s="1"/>
  <c r="CI553" i="2" s="1"/>
  <c r="BO240" i="2"/>
  <c r="BQ240" i="2" s="1"/>
  <c r="BR240" i="2" s="1"/>
  <c r="CI240" i="2" s="1"/>
  <c r="BO129" i="2"/>
  <c r="BQ129" i="2" s="1"/>
  <c r="BR129" i="2" s="1"/>
  <c r="CI129" i="2" s="1"/>
  <c r="BO457" i="2"/>
  <c r="BQ457" i="2" s="1"/>
  <c r="BR457" i="2" s="1"/>
  <c r="CI457" i="2" s="1"/>
  <c r="BO132" i="2"/>
  <c r="BQ132" i="2" s="1"/>
  <c r="BR132" i="2" s="1"/>
  <c r="CI132" i="2" s="1"/>
  <c r="BO530" i="2"/>
  <c r="BQ530" i="2" s="1"/>
  <c r="BR530" i="2" s="1"/>
  <c r="CI530" i="2" s="1"/>
  <c r="BO154" i="2"/>
  <c r="BQ154" i="2" s="1"/>
  <c r="BR154" i="2" s="1"/>
  <c r="CI154" i="2" s="1"/>
  <c r="CB78" i="2"/>
  <c r="CD78" i="2" s="1"/>
  <c r="CE78" i="2" s="1"/>
  <c r="CF78" i="2" s="1"/>
  <c r="BO42" i="2"/>
  <c r="BQ42" i="2" s="1"/>
  <c r="BR589" i="2"/>
  <c r="CI589" i="2" s="1"/>
  <c r="BO258" i="2"/>
  <c r="BQ258" i="2" s="1"/>
  <c r="BR258" i="2" s="1"/>
  <c r="CI258" i="2" s="1"/>
  <c r="BO510" i="2"/>
  <c r="BQ510" i="2" s="1"/>
  <c r="BR510" i="2" s="1"/>
  <c r="CI510" i="2" s="1"/>
  <c r="BO486" i="2"/>
  <c r="BQ486" i="2" s="1"/>
  <c r="BR486" i="2" s="1"/>
  <c r="CI486" i="2" s="1"/>
  <c r="BO338" i="2"/>
  <c r="BQ338" i="2" s="1"/>
  <c r="BR338" i="2" s="1"/>
  <c r="CI338" i="2" s="1"/>
  <c r="BO306" i="2"/>
  <c r="BQ306" i="2" s="1"/>
  <c r="BR306" i="2" s="1"/>
  <c r="CI306" i="2" s="1"/>
  <c r="BO468" i="2"/>
  <c r="BQ468" i="2" s="1"/>
  <c r="BR468" i="2" s="1"/>
  <c r="CI468" i="2" s="1"/>
  <c r="BO479" i="2"/>
  <c r="BQ479" i="2" s="1"/>
  <c r="BR479" i="2" s="1"/>
  <c r="CI479" i="2" s="1"/>
  <c r="BO533" i="2"/>
  <c r="BQ533" i="2" s="1"/>
  <c r="BR533" i="2" s="1"/>
  <c r="CI533" i="2" s="1"/>
  <c r="BO381" i="2"/>
  <c r="BQ381" i="2" s="1"/>
  <c r="BR381" i="2" s="1"/>
  <c r="CI381" i="2" s="1"/>
  <c r="BO221" i="2"/>
  <c r="BQ221" i="2" s="1"/>
  <c r="BR221" i="2" s="1"/>
  <c r="CI221" i="2" s="1"/>
  <c r="BR260" i="2"/>
  <c r="CI260" i="2" s="1"/>
  <c r="BO578" i="2"/>
  <c r="BQ578" i="2" s="1"/>
  <c r="BR578" i="2" s="1"/>
  <c r="CI578" i="2" s="1"/>
  <c r="BO458" i="2"/>
  <c r="BQ458" i="2" s="1"/>
  <c r="BR458" i="2" s="1"/>
  <c r="CI458" i="2" s="1"/>
  <c r="BO262" i="2"/>
  <c r="BQ262" i="2" s="1"/>
  <c r="BR262" i="2" s="1"/>
  <c r="CI262" i="2" s="1"/>
  <c r="BO393" i="2"/>
  <c r="BQ393" i="2" s="1"/>
  <c r="BR393" i="2" s="1"/>
  <c r="CI393" i="2" s="1"/>
  <c r="BO213" i="2"/>
  <c r="BQ213" i="2" s="1"/>
  <c r="BR213" i="2" s="1"/>
  <c r="CI213" i="2" s="1"/>
  <c r="BO184" i="2"/>
  <c r="BQ184" i="2" s="1"/>
  <c r="BR184" i="2" s="1"/>
  <c r="CI184" i="2" s="1"/>
  <c r="BO414" i="2"/>
  <c r="BQ414" i="2" s="1"/>
  <c r="BR414" i="2" s="1"/>
  <c r="CI414" i="2" s="1"/>
  <c r="BO534" i="2"/>
  <c r="BQ534" i="2" s="1"/>
  <c r="BR534" i="2" s="1"/>
  <c r="CI534" i="2" s="1"/>
  <c r="BO267" i="2"/>
  <c r="BQ267" i="2" s="1"/>
  <c r="BR267" i="2" s="1"/>
  <c r="CI267" i="2" s="1"/>
  <c r="BO344" i="2"/>
  <c r="BQ344" i="2" s="1"/>
  <c r="BR344" i="2" s="1"/>
  <c r="CI344" i="2" s="1"/>
  <c r="BO141" i="2"/>
  <c r="BQ141" i="2" s="1"/>
  <c r="BR141" i="2" s="1"/>
  <c r="CI141" i="2" s="1"/>
  <c r="BO428" i="2"/>
  <c r="BQ428" i="2" s="1"/>
  <c r="BR428" i="2" s="1"/>
  <c r="CI428" i="2" s="1"/>
  <c r="BO382" i="2"/>
  <c r="BQ382" i="2" s="1"/>
  <c r="BR382" i="2" s="1"/>
  <c r="CI382" i="2" s="1"/>
  <c r="BO635" i="2"/>
  <c r="BQ635" i="2" s="1"/>
  <c r="BR635" i="2" s="1"/>
  <c r="CI635" i="2" s="1"/>
  <c r="BR204" i="2"/>
  <c r="CI204" i="2" s="1"/>
  <c r="BO357" i="2"/>
  <c r="BQ357" i="2" s="1"/>
  <c r="BR357" i="2" s="1"/>
  <c r="CI357" i="2" s="1"/>
  <c r="BO367" i="2"/>
  <c r="BQ367" i="2" s="1"/>
  <c r="BR367" i="2" s="1"/>
  <c r="CI367" i="2" s="1"/>
  <c r="BO281" i="2"/>
  <c r="BQ281" i="2" s="1"/>
  <c r="BR281" i="2" s="1"/>
  <c r="CI281" i="2" s="1"/>
  <c r="BO50" i="2"/>
  <c r="BQ50" i="2" s="1"/>
  <c r="BO430" i="2"/>
  <c r="BQ430" i="2" s="1"/>
  <c r="BR430" i="2" s="1"/>
  <c r="CI430" i="2" s="1"/>
  <c r="BO389" i="2"/>
  <c r="BQ389" i="2" s="1"/>
  <c r="BR389" i="2" s="1"/>
  <c r="CI389" i="2" s="1"/>
  <c r="BO159" i="2"/>
  <c r="BQ159" i="2" s="1"/>
  <c r="BR159" i="2" s="1"/>
  <c r="CI159" i="2" s="1"/>
  <c r="BO202" i="2"/>
  <c r="BQ202" i="2" s="1"/>
  <c r="BR202" i="2" s="1"/>
  <c r="CI202" i="2" s="1"/>
  <c r="BO611" i="2"/>
  <c r="BQ611" i="2" s="1"/>
  <c r="BR611" i="2" s="1"/>
  <c r="CI611" i="2" s="1"/>
  <c r="BO634" i="2"/>
  <c r="BQ634" i="2" s="1"/>
  <c r="BR634" i="2" s="1"/>
  <c r="CI634" i="2" s="1"/>
  <c r="BO355" i="2"/>
  <c r="BQ355" i="2" s="1"/>
  <c r="BR355" i="2" s="1"/>
  <c r="CI355" i="2" s="1"/>
  <c r="BO248" i="2"/>
  <c r="BQ248" i="2" s="1"/>
  <c r="BR248" i="2" s="1"/>
  <c r="CI248" i="2" s="1"/>
  <c r="BO27" i="2"/>
  <c r="BQ27" i="2" s="1"/>
  <c r="BO98" i="2"/>
  <c r="BQ98" i="2" s="1"/>
  <c r="BR98" i="2" s="1"/>
  <c r="CI98" i="2" s="1"/>
  <c r="BO608" i="2"/>
  <c r="BQ608" i="2" s="1"/>
  <c r="BR608" i="2" s="1"/>
  <c r="CI608" i="2" s="1"/>
  <c r="BO588" i="2"/>
  <c r="BQ588" i="2" s="1"/>
  <c r="BR588" i="2" s="1"/>
  <c r="CI588" i="2" s="1"/>
  <c r="BO505" i="2"/>
  <c r="BQ505" i="2" s="1"/>
  <c r="BR505" i="2" s="1"/>
  <c r="CI505" i="2" s="1"/>
  <c r="BO532" i="2"/>
  <c r="BQ532" i="2" s="1"/>
  <c r="BR532" i="2" s="1"/>
  <c r="CI532" i="2" s="1"/>
  <c r="BO394" i="2"/>
  <c r="BQ394" i="2" s="1"/>
  <c r="BR394" i="2" s="1"/>
  <c r="CI394" i="2" s="1"/>
  <c r="BO5" i="2"/>
  <c r="BQ5" i="2" s="1"/>
  <c r="BO503" i="2"/>
  <c r="BQ503" i="2" s="1"/>
  <c r="BR503" i="2" s="1"/>
  <c r="CI503" i="2" s="1"/>
  <c r="BO370" i="2"/>
  <c r="BQ370" i="2" s="1"/>
  <c r="BR370" i="2" s="1"/>
  <c r="CI370" i="2" s="1"/>
  <c r="BO439" i="2"/>
  <c r="BQ439" i="2" s="1"/>
  <c r="BR439" i="2" s="1"/>
  <c r="CI439" i="2" s="1"/>
  <c r="BO480" i="2"/>
  <c r="BQ480" i="2" s="1"/>
  <c r="BR480" i="2" s="1"/>
  <c r="CI480" i="2" s="1"/>
  <c r="BO335" i="2"/>
  <c r="BQ335" i="2" s="1"/>
  <c r="BR335" i="2" s="1"/>
  <c r="CI335" i="2" s="1"/>
  <c r="BO347" i="2"/>
  <c r="BQ347" i="2" s="1"/>
  <c r="BR347" i="2" s="1"/>
  <c r="CI347" i="2" s="1"/>
  <c r="BS134" i="1"/>
  <c r="BP412" i="1"/>
  <c r="BQ412" i="1" s="1"/>
  <c r="BR412" i="1" s="1"/>
  <c r="BU412" i="1" s="1"/>
  <c r="BS284" i="1"/>
  <c r="BS405" i="1"/>
  <c r="BS710" i="1"/>
  <c r="BP773" i="1"/>
  <c r="BQ773" i="1" s="1"/>
  <c r="BR773" i="1" s="1"/>
  <c r="BU773" i="1" s="1"/>
  <c r="BS208" i="1"/>
  <c r="BP199" i="1"/>
  <c r="BQ199" i="1" s="1"/>
  <c r="BR199" i="1" s="1"/>
  <c r="BU199" i="1" s="1"/>
  <c r="BE705" i="4"/>
  <c r="BF705" i="4" s="1"/>
  <c r="BH705" i="4"/>
  <c r="BP781" i="1"/>
  <c r="BQ781" i="1" s="1"/>
  <c r="BR781" i="1" s="1"/>
  <c r="BU781" i="1" s="1"/>
  <c r="BO249" i="2"/>
  <c r="BQ249" i="2" s="1"/>
  <c r="BR249" i="2" s="1"/>
  <c r="CI249" i="2" s="1"/>
  <c r="BO397" i="2"/>
  <c r="BQ397" i="2" s="1"/>
  <c r="BR397" i="2" s="1"/>
  <c r="CI397" i="2" s="1"/>
  <c r="BO451" i="2"/>
  <c r="BQ451" i="2" s="1"/>
  <c r="BR451" i="2" s="1"/>
  <c r="CI451" i="2" s="1"/>
  <c r="BO246" i="2"/>
  <c r="BQ246" i="2" s="1"/>
  <c r="BR246" i="2" s="1"/>
  <c r="CI246" i="2" s="1"/>
  <c r="BO300" i="2"/>
  <c r="BQ300" i="2" s="1"/>
  <c r="BR300" i="2" s="1"/>
  <c r="CI300" i="2" s="1"/>
  <c r="BO95" i="2"/>
  <c r="BQ95" i="2" s="1"/>
  <c r="BR95" i="2" s="1"/>
  <c r="CI95" i="2" s="1"/>
  <c r="BG204" i="3"/>
  <c r="BH204" i="3" s="1"/>
  <c r="BI204" i="3" s="1"/>
  <c r="BL204" i="3" s="1"/>
  <c r="BJ204" i="3"/>
  <c r="BG140" i="3"/>
  <c r="BH140" i="3" s="1"/>
  <c r="BI140" i="3" s="1"/>
  <c r="BL140" i="3" s="1"/>
  <c r="BJ140" i="3"/>
  <c r="BO537" i="2"/>
  <c r="BQ537" i="2" s="1"/>
  <c r="BR537" i="2" s="1"/>
  <c r="CI537" i="2" s="1"/>
  <c r="BO271" i="2"/>
  <c r="BQ271" i="2" s="1"/>
  <c r="BR271" i="2" s="1"/>
  <c r="CI271" i="2" s="1"/>
  <c r="BE585" i="4"/>
  <c r="BF585" i="4" s="1"/>
  <c r="BH585" i="4"/>
  <c r="BO83" i="2"/>
  <c r="BQ83" i="2" s="1"/>
  <c r="BR83" i="2" s="1"/>
  <c r="CI83" i="2" s="1"/>
  <c r="BO243" i="2"/>
  <c r="BQ243" i="2" s="1"/>
  <c r="BR243" i="2" s="1"/>
  <c r="CI243" i="2" s="1"/>
  <c r="BO508" i="2"/>
  <c r="BQ508" i="2" s="1"/>
  <c r="BR508" i="2" s="1"/>
  <c r="CI508" i="2" s="1"/>
  <c r="BO106" i="2"/>
  <c r="BQ106" i="2" s="1"/>
  <c r="BR106" i="2" s="1"/>
  <c r="CI106" i="2" s="1"/>
  <c r="BE69" i="4"/>
  <c r="BF69" i="4" s="1"/>
  <c r="BH69" i="4"/>
  <c r="BO107" i="2"/>
  <c r="BQ107" i="2" s="1"/>
  <c r="BR107" i="2" s="1"/>
  <c r="CI107" i="2" s="1"/>
  <c r="BS86" i="1"/>
  <c r="BP729" i="1"/>
  <c r="BQ729" i="1" s="1"/>
  <c r="BR729" i="1" s="1"/>
  <c r="BU729" i="1" s="1"/>
  <c r="BP256" i="1"/>
  <c r="BQ256" i="1" s="1"/>
  <c r="BR256" i="1" s="1"/>
  <c r="BU256" i="1" s="1"/>
  <c r="BO395" i="2"/>
  <c r="BQ395" i="2" s="1"/>
  <c r="BR395" i="2" s="1"/>
  <c r="CI395" i="2" s="1"/>
  <c r="BO182" i="2"/>
  <c r="BQ182" i="2" s="1"/>
  <c r="BR182" i="2" s="1"/>
  <c r="CI182" i="2" s="1"/>
  <c r="BO91" i="2"/>
  <c r="BQ91" i="2" s="1"/>
  <c r="BR91" i="2" s="1"/>
  <c r="CI91" i="2" s="1"/>
  <c r="BE145" i="4"/>
  <c r="BF145" i="4" s="1"/>
  <c r="BG145" i="4" s="1"/>
  <c r="BJ145" i="4" s="1"/>
  <c r="BH145" i="4"/>
  <c r="BO577" i="2"/>
  <c r="BQ577" i="2" s="1"/>
  <c r="BR577" i="2" s="1"/>
  <c r="CI577" i="2" s="1"/>
  <c r="BS795" i="1"/>
  <c r="BS698" i="1"/>
  <c r="BP102" i="1"/>
  <c r="BQ102" i="1" s="1"/>
  <c r="BR102" i="1" s="1"/>
  <c r="BU102" i="1" s="1"/>
  <c r="BP369" i="1"/>
  <c r="BQ369" i="1" s="1"/>
  <c r="BR369" i="1" s="1"/>
  <c r="BU369" i="1" s="1"/>
  <c r="BP696" i="1"/>
  <c r="BQ696" i="1" s="1"/>
  <c r="BR696" i="1" s="1"/>
  <c r="BU696" i="1" s="1"/>
  <c r="BS511" i="1"/>
  <c r="BS45" i="1"/>
  <c r="BS103" i="1"/>
  <c r="BS766" i="1"/>
  <c r="BS471" i="1"/>
  <c r="BS285" i="1"/>
  <c r="BS669" i="1"/>
  <c r="BS184" i="1"/>
  <c r="BS787" i="1"/>
  <c r="BP105" i="1"/>
  <c r="BQ105" i="1" s="1"/>
  <c r="BR105" i="1" s="1"/>
  <c r="BU105" i="1" s="1"/>
  <c r="BS686" i="1"/>
  <c r="BS613" i="1"/>
  <c r="BS718" i="1"/>
  <c r="BP431" i="1"/>
  <c r="BQ431" i="1" s="1"/>
  <c r="BR431" i="1" s="1"/>
  <c r="BU431" i="1" s="1"/>
  <c r="BS431" i="1"/>
  <c r="BP55" i="1"/>
  <c r="BQ55" i="1" s="1"/>
  <c r="BR55" i="1" s="1"/>
  <c r="BU55" i="1" s="1"/>
  <c r="BS502" i="1"/>
  <c r="BS796" i="1"/>
  <c r="BS192" i="1"/>
  <c r="BS230" i="1"/>
  <c r="BS169" i="1"/>
  <c r="BP664" i="1"/>
  <c r="BQ664" i="1" s="1"/>
  <c r="BR664" i="1" s="1"/>
  <c r="BU664" i="1" s="1"/>
  <c r="BS529" i="1"/>
  <c r="BS99" i="1"/>
  <c r="BP99" i="1"/>
  <c r="BQ99" i="1" s="1"/>
  <c r="BR99" i="1" s="1"/>
  <c r="BU99" i="1" s="1"/>
  <c r="BS258" i="1"/>
  <c r="BP228" i="1"/>
  <c r="BQ228" i="1" s="1"/>
  <c r="BR228" i="1" s="1"/>
  <c r="BU228" i="1" s="1"/>
  <c r="BS228" i="1"/>
  <c r="BS526" i="1"/>
  <c r="BP526" i="1"/>
  <c r="BQ526" i="1" s="1"/>
  <c r="BR526" i="1" s="1"/>
  <c r="BU526" i="1" s="1"/>
  <c r="BS814" i="1"/>
  <c r="BP814" i="1"/>
  <c r="BQ814" i="1" s="1"/>
  <c r="BR814" i="1" s="1"/>
  <c r="BU814" i="1" s="1"/>
  <c r="BP282" i="1"/>
  <c r="BQ282" i="1" s="1"/>
  <c r="BR282" i="1" s="1"/>
  <c r="BU282" i="1" s="1"/>
  <c r="BS282" i="1"/>
  <c r="BS627" i="1"/>
  <c r="BP627" i="1"/>
  <c r="BQ627" i="1" s="1"/>
  <c r="BR627" i="1" s="1"/>
  <c r="BU627" i="1" s="1"/>
  <c r="BS248" i="1"/>
  <c r="BP248" i="1"/>
  <c r="BQ248" i="1" s="1"/>
  <c r="BR248" i="1" s="1"/>
  <c r="BU248" i="1" s="1"/>
  <c r="BP112" i="1"/>
  <c r="BQ112" i="1" s="1"/>
  <c r="BR112" i="1" s="1"/>
  <c r="BU112" i="1" s="1"/>
  <c r="BS112" i="1"/>
  <c r="BS226" i="1"/>
  <c r="BP226" i="1"/>
  <c r="BQ226" i="1" s="1"/>
  <c r="BR226" i="1" s="1"/>
  <c r="BU226" i="1" s="1"/>
  <c r="BS216" i="1"/>
  <c r="BP216" i="1"/>
  <c r="BQ216" i="1" s="1"/>
  <c r="BR216" i="1" s="1"/>
  <c r="BU216" i="1" s="1"/>
  <c r="BP257" i="1"/>
  <c r="BQ257" i="1" s="1"/>
  <c r="BR257" i="1" s="1"/>
  <c r="BU257" i="1" s="1"/>
  <c r="BS257" i="1"/>
  <c r="BS85" i="1"/>
  <c r="BP85" i="1"/>
  <c r="BQ85" i="1" s="1"/>
  <c r="BR85" i="1" s="1"/>
  <c r="BU85" i="1" s="1"/>
  <c r="BP67" i="1"/>
  <c r="BQ67" i="1" s="1"/>
  <c r="BR67" i="1" s="1"/>
  <c r="BU67" i="1" s="1"/>
  <c r="BS67" i="1"/>
  <c r="BP185" i="1"/>
  <c r="BQ185" i="1" s="1"/>
  <c r="BR185" i="1" s="1"/>
  <c r="BU185" i="1" s="1"/>
  <c r="BS185" i="1"/>
  <c r="BP254" i="1"/>
  <c r="BQ254" i="1" s="1"/>
  <c r="BR254" i="1" s="1"/>
  <c r="BU254" i="1" s="1"/>
  <c r="BS254" i="1"/>
  <c r="BP642" i="1"/>
  <c r="BQ642" i="1" s="1"/>
  <c r="BR642" i="1" s="1"/>
  <c r="BU642" i="1" s="1"/>
  <c r="BS642" i="1"/>
  <c r="BP734" i="1"/>
  <c r="BQ734" i="1" s="1"/>
  <c r="BR734" i="1" s="1"/>
  <c r="BU734" i="1" s="1"/>
  <c r="BS734" i="1"/>
  <c r="BS191" i="1"/>
  <c r="BP191" i="1"/>
  <c r="BQ191" i="1" s="1"/>
  <c r="BR191" i="1" s="1"/>
  <c r="BU191" i="1" s="1"/>
  <c r="BP187" i="1"/>
  <c r="BQ187" i="1" s="1"/>
  <c r="BR187" i="1" s="1"/>
  <c r="BU187" i="1" s="1"/>
  <c r="BS187" i="1"/>
  <c r="BS727" i="1"/>
  <c r="BP727" i="1"/>
  <c r="BQ727" i="1" s="1"/>
  <c r="BR727" i="1" s="1"/>
  <c r="BU727" i="1" s="1"/>
  <c r="BP366" i="1"/>
  <c r="BQ366" i="1" s="1"/>
  <c r="BR366" i="1" s="1"/>
  <c r="BU366" i="1" s="1"/>
  <c r="BS366" i="1"/>
  <c r="BP500" i="1"/>
  <c r="BQ500" i="1" s="1"/>
  <c r="BR500" i="1" s="1"/>
  <c r="BU500" i="1" s="1"/>
  <c r="BS500" i="1"/>
  <c r="BS432" i="1"/>
  <c r="BP432" i="1"/>
  <c r="BQ432" i="1" s="1"/>
  <c r="BR432" i="1" s="1"/>
  <c r="BU432" i="1" s="1"/>
  <c r="BP233" i="1"/>
  <c r="BQ233" i="1" s="1"/>
  <c r="BR233" i="1" s="1"/>
  <c r="BU233" i="1" s="1"/>
  <c r="BS233" i="1"/>
  <c r="BP377" i="1"/>
  <c r="BQ377" i="1" s="1"/>
  <c r="BR377" i="1" s="1"/>
  <c r="BU377" i="1" s="1"/>
  <c r="BS377" i="1"/>
  <c r="CH597" i="2" l="1"/>
  <c r="CH258" i="2"/>
  <c r="CE521" i="2"/>
  <c r="CF521" i="2" s="1"/>
  <c r="CG521" i="2" s="1"/>
  <c r="CJ521" i="2" s="1"/>
  <c r="CE596" i="2"/>
  <c r="CF596" i="2" s="1"/>
  <c r="CG596" i="2" s="1"/>
  <c r="CJ596" i="2" s="1"/>
  <c r="CH527" i="2"/>
  <c r="CH546" i="2"/>
  <c r="CH252" i="2"/>
  <c r="CH606" i="2"/>
  <c r="CH561" i="2"/>
  <c r="CE612" i="2"/>
  <c r="CF612" i="2" s="1"/>
  <c r="CG612" i="2" s="1"/>
  <c r="CJ612" i="2" s="1"/>
  <c r="CH545" i="2"/>
  <c r="CH604" i="2"/>
  <c r="CH632" i="2"/>
  <c r="CE505" i="2"/>
  <c r="CF505" i="2" s="1"/>
  <c r="CG505" i="2" s="1"/>
  <c r="CJ505" i="2" s="1"/>
  <c r="CH505" i="2"/>
  <c r="CE560" i="2"/>
  <c r="CF560" i="2" s="1"/>
  <c r="CG560" i="2" s="1"/>
  <c r="CJ560" i="2" s="1"/>
  <c r="CH560" i="2"/>
  <c r="CH517" i="2"/>
  <c r="CE519" i="2"/>
  <c r="CF519" i="2" s="1"/>
  <c r="CG519" i="2" s="1"/>
  <c r="CJ519" i="2" s="1"/>
  <c r="CH519" i="2"/>
  <c r="CH541" i="2"/>
  <c r="CE460" i="2"/>
  <c r="CF460" i="2" s="1"/>
  <c r="CG460" i="2" s="1"/>
  <c r="CJ460" i="2" s="1"/>
  <c r="CH460" i="2"/>
  <c r="CE629" i="2"/>
  <c r="CF629" i="2" s="1"/>
  <c r="CG629" i="2" s="1"/>
  <c r="CJ629" i="2" s="1"/>
  <c r="CH629" i="2"/>
  <c r="CE466" i="2"/>
  <c r="CF466" i="2" s="1"/>
  <c r="CG466" i="2" s="1"/>
  <c r="CJ466" i="2" s="1"/>
  <c r="CH466" i="2"/>
  <c r="CH601" i="2"/>
  <c r="CH509" i="2"/>
  <c r="CH544" i="2"/>
  <c r="CE539" i="2"/>
  <c r="CF539" i="2" s="1"/>
  <c r="CG539" i="2" s="1"/>
  <c r="CJ539" i="2" s="1"/>
  <c r="CH461" i="2"/>
  <c r="CE603" i="2"/>
  <c r="CF603" i="2" s="1"/>
  <c r="CG603" i="2" s="1"/>
  <c r="CJ603" i="2" s="1"/>
  <c r="CH557" i="2"/>
  <c r="CE542" i="2"/>
  <c r="CF542" i="2" s="1"/>
  <c r="CG542" i="2" s="1"/>
  <c r="CJ542" i="2" s="1"/>
  <c r="CH542" i="2"/>
  <c r="CE514" i="2"/>
  <c r="CF514" i="2" s="1"/>
  <c r="CG514" i="2" s="1"/>
  <c r="CJ514" i="2" s="1"/>
  <c r="CH514" i="2"/>
  <c r="CE508" i="2"/>
  <c r="CF508" i="2" s="1"/>
  <c r="CG508" i="2" s="1"/>
  <c r="CJ508" i="2" s="1"/>
  <c r="CH508" i="2"/>
  <c r="CE543" i="2"/>
  <c r="CF543" i="2" s="1"/>
  <c r="CG543" i="2" s="1"/>
  <c r="CJ543" i="2" s="1"/>
  <c r="CH543" i="2"/>
  <c r="CH504" i="2"/>
  <c r="CH524" i="2"/>
  <c r="CE558" i="2"/>
  <c r="CF558" i="2" s="1"/>
  <c r="CG558" i="2" s="1"/>
  <c r="CJ558" i="2" s="1"/>
  <c r="CH558" i="2"/>
  <c r="CE608" i="2"/>
  <c r="CF608" i="2" s="1"/>
  <c r="CG608" i="2" s="1"/>
  <c r="CJ608" i="2" s="1"/>
  <c r="CE600" i="2"/>
  <c r="CF600" i="2" s="1"/>
  <c r="CG600" i="2" s="1"/>
  <c r="CJ600" i="2" s="1"/>
  <c r="CH600" i="2"/>
  <c r="CE516" i="2"/>
  <c r="CF516" i="2" s="1"/>
  <c r="CG516" i="2" s="1"/>
  <c r="CJ516" i="2" s="1"/>
  <c r="CH516" i="2"/>
  <c r="CE526" i="2"/>
  <c r="CF526" i="2" s="1"/>
  <c r="CG526" i="2" s="1"/>
  <c r="CJ526" i="2" s="1"/>
  <c r="CH526" i="2"/>
  <c r="CE513" i="2"/>
  <c r="CF513" i="2" s="1"/>
  <c r="CG513" i="2" s="1"/>
  <c r="CJ513" i="2" s="1"/>
  <c r="CH513" i="2"/>
  <c r="CE518" i="2"/>
  <c r="CF518" i="2" s="1"/>
  <c r="CG518" i="2" s="1"/>
  <c r="CJ518" i="2" s="1"/>
  <c r="CH518" i="2"/>
  <c r="CH463" i="2"/>
  <c r="CE463" i="2"/>
  <c r="CF463" i="2" s="1"/>
  <c r="CG463" i="2" s="1"/>
  <c r="CJ463" i="2" s="1"/>
  <c r="CE611" i="2"/>
  <c r="CF611" i="2" s="1"/>
  <c r="CG611" i="2" s="1"/>
  <c r="CJ611" i="2" s="1"/>
  <c r="CH611" i="2"/>
  <c r="CH607" i="2"/>
  <c r="CE607" i="2"/>
  <c r="CF607" i="2" s="1"/>
  <c r="CG607" i="2" s="1"/>
  <c r="CJ607" i="2" s="1"/>
</calcChain>
</file>

<file path=xl/sharedStrings.xml><?xml version="1.0" encoding="utf-8"?>
<sst xmlns="http://schemas.openxmlformats.org/spreadsheetml/2006/main" count="28801" uniqueCount="1374">
  <si>
    <t>Program</t>
  </si>
  <si>
    <t>Site</t>
  </si>
  <si>
    <t>Date</t>
  </si>
  <si>
    <t>CollectionTime</t>
  </si>
  <si>
    <t>SampleTypeCode</t>
  </si>
  <si>
    <t>ToxBatch</t>
  </si>
  <si>
    <t>Organism</t>
  </si>
  <si>
    <t>Endpoint</t>
  </si>
  <si>
    <t>Timepoint</t>
  </si>
  <si>
    <t>b</t>
  </si>
  <si>
    <t>alpha</t>
  </si>
  <si>
    <t>CntrlRep1</t>
  </si>
  <si>
    <t>CntrlRep2</t>
  </si>
  <si>
    <t>CntrlRep3</t>
  </si>
  <si>
    <t>CntrlRep4</t>
  </si>
  <si>
    <t>CntrlRep5</t>
  </si>
  <si>
    <t>CntrlRep6</t>
  </si>
  <si>
    <t>CntrlRep7</t>
  </si>
  <si>
    <t>CntrlRep8</t>
  </si>
  <si>
    <t>CntrlRep9</t>
  </si>
  <si>
    <t>CntrlRep10</t>
  </si>
  <si>
    <t>CntrlRep11</t>
  </si>
  <si>
    <t>CntrlRep12</t>
  </si>
  <si>
    <t>CntrlRep13</t>
  </si>
  <si>
    <t>CntrlRep14</t>
  </si>
  <si>
    <t>CntrlRep15</t>
  </si>
  <si>
    <t>CntrlRep16</t>
  </si>
  <si>
    <t>CntrlRep17</t>
  </si>
  <si>
    <t>CntrlRep18</t>
  </si>
  <si>
    <t>CntrlRep19</t>
  </si>
  <si>
    <t>CntrlRep20</t>
  </si>
  <si>
    <t>CntrlRep21</t>
  </si>
  <si>
    <t>CntMean</t>
  </si>
  <si>
    <t>CntSD</t>
  </si>
  <si>
    <t>CntN</t>
  </si>
  <si>
    <t>SampRep1</t>
  </si>
  <si>
    <t>SampRep2</t>
  </si>
  <si>
    <t>SampRep3</t>
  </si>
  <si>
    <t>SampRep4</t>
  </si>
  <si>
    <t>SampRep5</t>
  </si>
  <si>
    <t>SampRep6</t>
  </si>
  <si>
    <t>SampRep7</t>
  </si>
  <si>
    <t>SampRep8</t>
  </si>
  <si>
    <t>SampRep9</t>
  </si>
  <si>
    <t>SampRep10</t>
  </si>
  <si>
    <t>SampMean</t>
  </si>
  <si>
    <t>SampSD</t>
  </si>
  <si>
    <t>SampN</t>
  </si>
  <si>
    <t>DFnumer</t>
  </si>
  <si>
    <t>DFdenom</t>
  </si>
  <si>
    <t>DF</t>
  </si>
  <si>
    <t>T</t>
  </si>
  <si>
    <t>Tcritical</t>
  </si>
  <si>
    <t>SigCode</t>
  </si>
  <si>
    <t>PctControl</t>
  </si>
  <si>
    <t>Salinas River Project</t>
  </si>
  <si>
    <t>305 COR</t>
  </si>
  <si>
    <t>Grab</t>
  </si>
  <si>
    <t>COR2</t>
  </si>
  <si>
    <t>Ceriodaphnia dubia</t>
  </si>
  <si>
    <t>Young/Female</t>
  </si>
  <si>
    <t>Day 7</t>
  </si>
  <si>
    <t>COR3</t>
  </si>
  <si>
    <t>COR4</t>
  </si>
  <si>
    <t>COR5</t>
  </si>
  <si>
    <t>COR6</t>
  </si>
  <si>
    <t>COR7</t>
  </si>
  <si>
    <t>305 FAL</t>
  </si>
  <si>
    <t>305 FUR</t>
  </si>
  <si>
    <t>305 LLA</t>
  </si>
  <si>
    <t>305 PAC</t>
  </si>
  <si>
    <t>305 TES</t>
  </si>
  <si>
    <t>305 WSA</t>
  </si>
  <si>
    <t>309 ALU</t>
  </si>
  <si>
    <t>309 QUA</t>
  </si>
  <si>
    <t>310 AGV</t>
  </si>
  <si>
    <t>SMR5A</t>
  </si>
  <si>
    <t>310 TUR</t>
  </si>
  <si>
    <t>312 BCF</t>
  </si>
  <si>
    <t>SMR2</t>
  </si>
  <si>
    <t>COR5B</t>
  </si>
  <si>
    <t>312 MSD</t>
  </si>
  <si>
    <t>SMR3</t>
  </si>
  <si>
    <t>312 OFC</t>
  </si>
  <si>
    <t>312 OR1</t>
  </si>
  <si>
    <t>312 ORC</t>
  </si>
  <si>
    <t>312 SIV</t>
  </si>
  <si>
    <t>312 SM1</t>
  </si>
  <si>
    <t>312 SMA</t>
  </si>
  <si>
    <t>WS1CD</t>
  </si>
  <si>
    <t>Young/female</t>
  </si>
  <si>
    <t>WS5CD</t>
  </si>
  <si>
    <t>WS10CD</t>
  </si>
  <si>
    <t>WS11CD</t>
  </si>
  <si>
    <t>WS12CD</t>
  </si>
  <si>
    <t>WS7CD</t>
  </si>
  <si>
    <t>CND-BLO</t>
  </si>
  <si>
    <t>WS4CD</t>
  </si>
  <si>
    <t>CND-BLOa</t>
  </si>
  <si>
    <t>WS2ACD</t>
  </si>
  <si>
    <t>WS3ACD</t>
  </si>
  <si>
    <t>WS3BCD</t>
  </si>
  <si>
    <t>CND-BLOb</t>
  </si>
  <si>
    <t>CND-BLOc</t>
  </si>
  <si>
    <t>WS2BCD</t>
  </si>
  <si>
    <t>PAC-LOV</t>
  </si>
  <si>
    <t>WS6CD</t>
  </si>
  <si>
    <t>WS9CD</t>
  </si>
  <si>
    <t>WS13CD</t>
  </si>
  <si>
    <t>PAC-LOV 10</t>
  </si>
  <si>
    <t>WS8CD</t>
  </si>
  <si>
    <t>PAC-LOV 14</t>
  </si>
  <si>
    <t>PAC-LOV 18</t>
  </si>
  <si>
    <t>PAC-LOV 6</t>
  </si>
  <si>
    <t>PAC-LOVa</t>
  </si>
  <si>
    <t>PAC-LOVb</t>
  </si>
  <si>
    <t>PAC-LOVc</t>
  </si>
  <si>
    <t>PAC-WAL</t>
  </si>
  <si>
    <t>PAC-WAL 10</t>
  </si>
  <si>
    <t>PAC-WAL 14</t>
  </si>
  <si>
    <t>PAC-WAL 18</t>
  </si>
  <si>
    <t>PAC-WAL 6</t>
  </si>
  <si>
    <t>PAC-WALa</t>
  </si>
  <si>
    <t>PAC-WALb</t>
  </si>
  <si>
    <t>PAC-WALc</t>
  </si>
  <si>
    <t>PAC-WALCF</t>
  </si>
  <si>
    <t>UVA-101</t>
  </si>
  <si>
    <t>UVA-LUC</t>
  </si>
  <si>
    <t>UVA-LUCa</t>
  </si>
  <si>
    <t>UVA-LUCb</t>
  </si>
  <si>
    <t>UVA-LUCc</t>
  </si>
  <si>
    <t>WAS-ERR</t>
  </si>
  <si>
    <t>WAS-ERR 10</t>
  </si>
  <si>
    <t>WAS-ERR 14</t>
  </si>
  <si>
    <t>WAS-ERR 6</t>
  </si>
  <si>
    <t>WAS-ERRa</t>
  </si>
  <si>
    <t>WAS-ERRb</t>
  </si>
  <si>
    <t>WAS-ERRc</t>
  </si>
  <si>
    <t>WAS-SHE</t>
  </si>
  <si>
    <t>WAS-SHEa</t>
  </si>
  <si>
    <t>WAS-SHEb</t>
  </si>
  <si>
    <t>WAS-SHEc</t>
  </si>
  <si>
    <t>Surface Water Ambient Monitoring Program</t>
  </si>
  <si>
    <t>201EAS020</t>
  </si>
  <si>
    <t>TS_504022CDA_W_Tox</t>
  </si>
  <si>
    <t>TS_506022CDA_W_Tox</t>
  </si>
  <si>
    <t>TS_602005CD_W_TOX</t>
  </si>
  <si>
    <t>201LAG040</t>
  </si>
  <si>
    <t>23CDGC</t>
  </si>
  <si>
    <t>201LAG130</t>
  </si>
  <si>
    <t>5CDGC</t>
  </si>
  <si>
    <t>201LAG270</t>
  </si>
  <si>
    <t>201PNG010</t>
  </si>
  <si>
    <t>202BUT010</t>
  </si>
  <si>
    <t>25CDGC</t>
  </si>
  <si>
    <t>40CDGC</t>
  </si>
  <si>
    <t>66CDGC</t>
  </si>
  <si>
    <t>202PES050</t>
  </si>
  <si>
    <t>202PES070</t>
  </si>
  <si>
    <t>64CDGC</t>
  </si>
  <si>
    <t>202SGR010</t>
  </si>
  <si>
    <t>39CDGC</t>
  </si>
  <si>
    <t>202SGR080</t>
  </si>
  <si>
    <t>203BAX030</t>
  </si>
  <si>
    <t>TS_501019CDA_W_Tox</t>
  </si>
  <si>
    <t>TS_504022CDB_W_Tox</t>
  </si>
  <si>
    <t>203CER020</t>
  </si>
  <si>
    <t>203COD020</t>
  </si>
  <si>
    <t>TS_506022CDB_W_Tox</t>
  </si>
  <si>
    <t>203LOB020</t>
  </si>
  <si>
    <t>203STW010</t>
  </si>
  <si>
    <t>203TEM090</t>
  </si>
  <si>
    <t>204ALP010</t>
  </si>
  <si>
    <t>1CDGC</t>
  </si>
  <si>
    <t>204ALP100</t>
  </si>
  <si>
    <t>204ALP110</t>
  </si>
  <si>
    <t>204AMO070</t>
  </si>
  <si>
    <t>TS_501019CDC_W_Tox</t>
  </si>
  <si>
    <t>TS_504022CDC_W_Tox</t>
  </si>
  <si>
    <t>204AVJ020</t>
  </si>
  <si>
    <t>TS_501019CDB_W_Tox</t>
  </si>
  <si>
    <t>204LME100</t>
  </si>
  <si>
    <t>TS_506022CDC_W_Tox</t>
  </si>
  <si>
    <t>204PRL020</t>
  </si>
  <si>
    <t>204SAU030</t>
  </si>
  <si>
    <t>204SLE030</t>
  </si>
  <si>
    <t>2CDGC</t>
  </si>
  <si>
    <t>204SLE230</t>
  </si>
  <si>
    <t>24CDGC</t>
  </si>
  <si>
    <t>204SMA020</t>
  </si>
  <si>
    <t>83CDGC</t>
  </si>
  <si>
    <t>90CDGC</t>
  </si>
  <si>
    <t>204SMA060</t>
  </si>
  <si>
    <t>204SMA080</t>
  </si>
  <si>
    <t>204SMA110</t>
  </si>
  <si>
    <t>205PER010</t>
  </si>
  <si>
    <t>205PER070</t>
  </si>
  <si>
    <t>205STE020</t>
  </si>
  <si>
    <t>205STE060</t>
  </si>
  <si>
    <t>206PET010</t>
  </si>
  <si>
    <t>206PET310</t>
  </si>
  <si>
    <t>206SPA020</t>
  </si>
  <si>
    <t>3CDGC</t>
  </si>
  <si>
    <t>206SPA070</t>
  </si>
  <si>
    <t>206SPA200</t>
  </si>
  <si>
    <t>206SPA220</t>
  </si>
  <si>
    <t>206WIL020</t>
  </si>
  <si>
    <t>207KIR020</t>
  </si>
  <si>
    <t>207MTD010</t>
  </si>
  <si>
    <t>63CDGC</t>
  </si>
  <si>
    <t>207MTD100</t>
  </si>
  <si>
    <t>207SUI010</t>
  </si>
  <si>
    <t>207SUI020</t>
  </si>
  <si>
    <t>207SUI060</t>
  </si>
  <si>
    <t>207SUI110</t>
  </si>
  <si>
    <t>304ARAxxx</t>
  </si>
  <si>
    <t>ATL_sr3c010506_W_Tox</t>
  </si>
  <si>
    <t>ATL_c053106b_W_TOX</t>
  </si>
  <si>
    <t>304BRAxxx</t>
  </si>
  <si>
    <t>304LORxxx</t>
  </si>
  <si>
    <t>304RIVxxx</t>
  </si>
  <si>
    <t>304SL9xxx</t>
  </si>
  <si>
    <t>304SLBxxx</t>
  </si>
  <si>
    <t>304ZAYxxx</t>
  </si>
  <si>
    <t>305CANxxx</t>
  </si>
  <si>
    <t>ATL_sr3c011306_W_Tox</t>
  </si>
  <si>
    <t>ATL_sr3c051806a_W_Tox</t>
  </si>
  <si>
    <t>305CHIxxx</t>
  </si>
  <si>
    <t>ATL_sr3c011206_W_Tox</t>
  </si>
  <si>
    <t>ATL_sr3c051806b_W_Tox</t>
  </si>
  <si>
    <t>305CORxxx</t>
  </si>
  <si>
    <t>305FRAxxx</t>
  </si>
  <si>
    <t>ATL_sr3c010606_W_Tox</t>
  </si>
  <si>
    <t>305FUFxxx</t>
  </si>
  <si>
    <t>305HARxxx</t>
  </si>
  <si>
    <t>ATL_c053106a_W_TOX</t>
  </si>
  <si>
    <t>305LEAxxx</t>
  </si>
  <si>
    <t>305LLAxxx</t>
  </si>
  <si>
    <t>305MURxxx</t>
  </si>
  <si>
    <t>305PACxxx</t>
  </si>
  <si>
    <t>305PAJxxx</t>
  </si>
  <si>
    <t>305PJPxxx</t>
  </si>
  <si>
    <t>305UVAxxx</t>
  </si>
  <si>
    <t>305WSAxxx</t>
  </si>
  <si>
    <t>307CMLxxx</t>
  </si>
  <si>
    <t>20CDGC</t>
  </si>
  <si>
    <t>ATL_R3CD032609_W_TOX</t>
  </si>
  <si>
    <t>308BSRxxx</t>
  </si>
  <si>
    <t>ATL_R3CD092309_W_TOX</t>
  </si>
  <si>
    <t>309DAVxxx</t>
  </si>
  <si>
    <t>310AGFxxx</t>
  </si>
  <si>
    <t>310CANxxx</t>
  </si>
  <si>
    <t>ATL_R3CD032709_W_TOX</t>
  </si>
  <si>
    <t>310PISxxx</t>
  </si>
  <si>
    <t>310PRExxx</t>
  </si>
  <si>
    <t>310SCNxxx</t>
  </si>
  <si>
    <t>310SLBxxx</t>
  </si>
  <si>
    <t>310SLVxxx</t>
  </si>
  <si>
    <t>310SROxxx</t>
  </si>
  <si>
    <t>18CDGC</t>
  </si>
  <si>
    <t>310SSCxxx</t>
  </si>
  <si>
    <t>310TURxxx</t>
  </si>
  <si>
    <t>21CDGC</t>
  </si>
  <si>
    <t>310TWBxxx</t>
  </si>
  <si>
    <t>312ALAxxx</t>
  </si>
  <si>
    <t>UCDATL_CD022707_W_TOX</t>
  </si>
  <si>
    <t>UCDATL_CD062607_W_TOX</t>
  </si>
  <si>
    <t>312BCDxxx</t>
  </si>
  <si>
    <t>UCDATL_CD022807_W_TOX</t>
  </si>
  <si>
    <t>UCDATL_CD062707_W_TOX</t>
  </si>
  <si>
    <t>312BCUxxx</t>
  </si>
  <si>
    <t>312CUTxxx</t>
  </si>
  <si>
    <t>312GVTxxx</t>
  </si>
  <si>
    <t>UCDATL_CD030107_W_TOX</t>
  </si>
  <si>
    <t>312MSDxxx</t>
  </si>
  <si>
    <t>312MSSxxx</t>
  </si>
  <si>
    <t>312NITxxx</t>
  </si>
  <si>
    <t>312OFLxxx</t>
  </si>
  <si>
    <t>UCDATL_CD062807_W_TOX</t>
  </si>
  <si>
    <t>312ORBxxx</t>
  </si>
  <si>
    <t>312ORCxxx</t>
  </si>
  <si>
    <t>313SABxxx</t>
  </si>
  <si>
    <t>14CDGC</t>
  </si>
  <si>
    <t>313SAIxxx</t>
  </si>
  <si>
    <t>ATL_R3CD082908_W_TOX</t>
  </si>
  <si>
    <t>ATL_R3CD013009_W_TOX</t>
  </si>
  <si>
    <t>314MIGxxx</t>
  </si>
  <si>
    <t>18bCDGC</t>
  </si>
  <si>
    <t>314SYCxxx</t>
  </si>
  <si>
    <t>314SYFxxx</t>
  </si>
  <si>
    <t>314SYIxxx</t>
  </si>
  <si>
    <t>314SYLxxx</t>
  </si>
  <si>
    <t>314SYNxxx</t>
  </si>
  <si>
    <t>314SYPxxx</t>
  </si>
  <si>
    <t>ATL_R3CD012909_W_TOX</t>
  </si>
  <si>
    <t>315ABHxxx</t>
  </si>
  <si>
    <t>11CDGC</t>
  </si>
  <si>
    <t>315ABUxxx</t>
  </si>
  <si>
    <t>315ATAxxx</t>
  </si>
  <si>
    <t>12CDGC</t>
  </si>
  <si>
    <t>315ATUxxx</t>
  </si>
  <si>
    <t>315CAPxxx</t>
  </si>
  <si>
    <t>15CDGC</t>
  </si>
  <si>
    <t>315CAUxxx</t>
  </si>
  <si>
    <t>315CRPxxx</t>
  </si>
  <si>
    <t>315DEVxxx</t>
  </si>
  <si>
    <t>315DOSxxx</t>
  </si>
  <si>
    <t>21bCDGC</t>
  </si>
  <si>
    <t>315FRCxxx</t>
  </si>
  <si>
    <t>315GAIxxx</t>
  </si>
  <si>
    <t>315GAVxxx</t>
  </si>
  <si>
    <t>315JALxxx</t>
  </si>
  <si>
    <t>315MISxxx</t>
  </si>
  <si>
    <t>315MIUxxx</t>
  </si>
  <si>
    <t>315MTCxxx</t>
  </si>
  <si>
    <t>11bCDGC</t>
  </si>
  <si>
    <t>315MYCxxx</t>
  </si>
  <si>
    <t>12bCDGC</t>
  </si>
  <si>
    <t>315RINxxx</t>
  </si>
  <si>
    <t>315ROMxxx</t>
  </si>
  <si>
    <t>315RSBxxx</t>
  </si>
  <si>
    <t>315SCCxxx</t>
  </si>
  <si>
    <t>315SMCxxx</t>
  </si>
  <si>
    <t>315SPCxxx</t>
  </si>
  <si>
    <t>315TCIxxx</t>
  </si>
  <si>
    <t>315TORxxx</t>
  </si>
  <si>
    <t>315YSIxxx</t>
  </si>
  <si>
    <t>403S00640</t>
  </si>
  <si>
    <t>ATL_R4CD061209_W_TOX</t>
  </si>
  <si>
    <t>403S00772</t>
  </si>
  <si>
    <t>ATL_R4CD052109_W_TOX</t>
  </si>
  <si>
    <t>403S01163</t>
  </si>
  <si>
    <t>ATL_R4CD061009_W_TOX</t>
  </si>
  <si>
    <t>403S01195</t>
  </si>
  <si>
    <t>403S01272</t>
  </si>
  <si>
    <t>ATL_R4CD061109_W_TOX</t>
  </si>
  <si>
    <t>403S01784</t>
  </si>
  <si>
    <t>403S03832</t>
  </si>
  <si>
    <t>403S14156</t>
  </si>
  <si>
    <t>403STC004</t>
  </si>
  <si>
    <t>7CDGC</t>
  </si>
  <si>
    <t>69CDGC</t>
  </si>
  <si>
    <t>403STC008</t>
  </si>
  <si>
    <t>403STC010</t>
  </si>
  <si>
    <t>67CDGC</t>
  </si>
  <si>
    <t>403STC017</t>
  </si>
  <si>
    <t>13CDGC</t>
  </si>
  <si>
    <t>91CDGC</t>
  </si>
  <si>
    <t>403STC019</t>
  </si>
  <si>
    <t>8CDGC</t>
  </si>
  <si>
    <t>403STC021</t>
  </si>
  <si>
    <t>403STC022</t>
  </si>
  <si>
    <t>10CDGC</t>
  </si>
  <si>
    <t>68CDGC</t>
  </si>
  <si>
    <t>403STC024</t>
  </si>
  <si>
    <t>403STC025</t>
  </si>
  <si>
    <t>403STC026</t>
  </si>
  <si>
    <t>403STC027</t>
  </si>
  <si>
    <t>9CDGC</t>
  </si>
  <si>
    <t>403STC028</t>
  </si>
  <si>
    <t>403STC029</t>
  </si>
  <si>
    <t>403STC030</t>
  </si>
  <si>
    <t>403STC064</t>
  </si>
  <si>
    <t>403STC065</t>
  </si>
  <si>
    <t>403STC066</t>
  </si>
  <si>
    <t>403STC068</t>
  </si>
  <si>
    <t>403STC069</t>
  </si>
  <si>
    <t>403STC070</t>
  </si>
  <si>
    <t>403STC071</t>
  </si>
  <si>
    <t>403STC076</t>
  </si>
  <si>
    <t>403STC082</t>
  </si>
  <si>
    <t>403STC083</t>
  </si>
  <si>
    <t>403STC085</t>
  </si>
  <si>
    <t>403STC086</t>
  </si>
  <si>
    <t>403STC090</t>
  </si>
  <si>
    <t>403STC093</t>
  </si>
  <si>
    <t>403STCNRB</t>
  </si>
  <si>
    <t>403STCP9A</t>
  </si>
  <si>
    <t>403STCP9B</t>
  </si>
  <si>
    <t>92CDGC</t>
  </si>
  <si>
    <t>403STCPRU</t>
  </si>
  <si>
    <t>403STCSFO</t>
  </si>
  <si>
    <t>403STCSSP</t>
  </si>
  <si>
    <t>403STCSTP</t>
  </si>
  <si>
    <t>404S06456</t>
  </si>
  <si>
    <t>ATL_R4CD051509_W_TOX</t>
  </si>
  <si>
    <t>404S08616</t>
  </si>
  <si>
    <t>404S11406</t>
  </si>
  <si>
    <t>ATL_R4CD051309_W_TOX</t>
  </si>
  <si>
    <t>404SMB001</t>
  </si>
  <si>
    <t>70CDGC</t>
  </si>
  <si>
    <t>404SMB004</t>
  </si>
  <si>
    <t>404SMB012</t>
  </si>
  <si>
    <t>73CDGC</t>
  </si>
  <si>
    <t>404SMB014</t>
  </si>
  <si>
    <t>71CDGC</t>
  </si>
  <si>
    <t>404SMB017</t>
  </si>
  <si>
    <t>72CDGC</t>
  </si>
  <si>
    <t>404SMB021</t>
  </si>
  <si>
    <t>404SMB040</t>
  </si>
  <si>
    <t>404SMB043</t>
  </si>
  <si>
    <t>404SMB061</t>
  </si>
  <si>
    <t>404VCBSCL</t>
  </si>
  <si>
    <t>ATL_sr4c060806_W_Tox</t>
  </si>
  <si>
    <t>404VCBSCU</t>
  </si>
  <si>
    <t>404VCLSCL</t>
  </si>
  <si>
    <t>404VCLSCU</t>
  </si>
  <si>
    <t>405DCARWN</t>
  </si>
  <si>
    <t>ATLCD1</t>
  </si>
  <si>
    <t>405MDOLT1</t>
  </si>
  <si>
    <t>405MDOLT2</t>
  </si>
  <si>
    <t>405MDOLT3</t>
  </si>
  <si>
    <t>405MDOLT4</t>
  </si>
  <si>
    <t>405MDOLT5</t>
  </si>
  <si>
    <t>405SGB003</t>
  </si>
  <si>
    <t>ATL_sr4c061505_W_Tox</t>
  </si>
  <si>
    <t>405SGB004</t>
  </si>
  <si>
    <t>ATL_sr4c051905_W_Tox</t>
  </si>
  <si>
    <t>405SGB006</t>
  </si>
  <si>
    <t>ATL_sr4c061805_W_Tox</t>
  </si>
  <si>
    <t>405SGB010</t>
  </si>
  <si>
    <t>ATL_sr4c061005_W_Tox</t>
  </si>
  <si>
    <t>405SGB011</t>
  </si>
  <si>
    <t>ATL_sr4c052605_W_Tox</t>
  </si>
  <si>
    <t>405SGB015</t>
  </si>
  <si>
    <t>ATL_sr4c052505_W_Tox</t>
  </si>
  <si>
    <t>405SGB018</t>
  </si>
  <si>
    <t>405SGB022</t>
  </si>
  <si>
    <t>ATL_sr4c051805_W_Tox</t>
  </si>
  <si>
    <t>405SGB025</t>
  </si>
  <si>
    <t>405SGB027</t>
  </si>
  <si>
    <t>405SGB034</t>
  </si>
  <si>
    <t>ATL_sr4c060805_W_Tox</t>
  </si>
  <si>
    <t>405SGB041</t>
  </si>
  <si>
    <t>405SGB042</t>
  </si>
  <si>
    <t>ATLsr4c062505_W_Tox</t>
  </si>
  <si>
    <t>405SGB065</t>
  </si>
  <si>
    <t>ATL_sr4c070105_W_Tox</t>
  </si>
  <si>
    <t>405SGBBER</t>
  </si>
  <si>
    <t>405SGBCLD</t>
  </si>
  <si>
    <t>ATLsr4c061805_W_Tox</t>
  </si>
  <si>
    <t>405SGBCTL</t>
  </si>
  <si>
    <t>405SGBEFK</t>
  </si>
  <si>
    <t>ATL_sr4c061605_W_Tox</t>
  </si>
  <si>
    <t>405SGBMRS</t>
  </si>
  <si>
    <t>405SGBNFK</t>
  </si>
  <si>
    <t>ATL_sr4c071305_W_Tox</t>
  </si>
  <si>
    <t>405SGBWFK</t>
  </si>
  <si>
    <t>405SMB047</t>
  </si>
  <si>
    <t>408CAL006</t>
  </si>
  <si>
    <t>408CAL007</t>
  </si>
  <si>
    <t>408CAL008</t>
  </si>
  <si>
    <t>408CAL009</t>
  </si>
  <si>
    <t>412LAR003</t>
  </si>
  <si>
    <t>ATL_sr4c042805_W_Tox</t>
  </si>
  <si>
    <t>412LAR004</t>
  </si>
  <si>
    <t>ATL_sr4c042705_W_Tox</t>
  </si>
  <si>
    <t>412LAR007</t>
  </si>
  <si>
    <t>ATL_sr4c063005_W_Tox</t>
  </si>
  <si>
    <t>412LAR008</t>
  </si>
  <si>
    <t>412LAR009</t>
  </si>
  <si>
    <t>412LAR013</t>
  </si>
  <si>
    <t>ATL_sr4c062205_W_Tox</t>
  </si>
  <si>
    <t>412LAR015</t>
  </si>
  <si>
    <t>ATL_sr4c052405_W_Tox</t>
  </si>
  <si>
    <t>412LAR018</t>
  </si>
  <si>
    <t>412LAR019</t>
  </si>
  <si>
    <t>412LAR020</t>
  </si>
  <si>
    <t>412LAR023</t>
  </si>
  <si>
    <t>412LAR024</t>
  </si>
  <si>
    <t>412LAR025</t>
  </si>
  <si>
    <t>412LAR031</t>
  </si>
  <si>
    <t>ATL_sr4c062905b_W_Tox</t>
  </si>
  <si>
    <t>412LARBBK</t>
  </si>
  <si>
    <t>ATL_sr4c061405_W_Tox</t>
  </si>
  <si>
    <t>412LARBLL</t>
  </si>
  <si>
    <t>412LARCMP</t>
  </si>
  <si>
    <t>412LARRHO</t>
  </si>
  <si>
    <t>412LARSCO</t>
  </si>
  <si>
    <t>412LARTJA</t>
  </si>
  <si>
    <t>412LARVGO</t>
  </si>
  <si>
    <t>ATL_sr4c062905a_W_Tox</t>
  </si>
  <si>
    <t>535STC504</t>
  </si>
  <si>
    <t>SFL_110066cd_W_TOX</t>
  </si>
  <si>
    <t>SFL_110438cd_W_TOX</t>
  </si>
  <si>
    <t>SFL_110886cd_W_TOX</t>
  </si>
  <si>
    <t>SFL_111663cd_W_TOX</t>
  </si>
  <si>
    <t>SFL_112068cd_W_TOX</t>
  </si>
  <si>
    <t>SFL_112723cd_W_TOX</t>
  </si>
  <si>
    <t>SFL_113144cd_W_TOX</t>
  </si>
  <si>
    <t>SFL_130194cd2_W_TOX</t>
  </si>
  <si>
    <t>SFL_131052cd1_W_TOX</t>
  </si>
  <si>
    <t>SFL_131920cd1_W_TOX</t>
  </si>
  <si>
    <t>SFL_132840cd1_W_TOX</t>
  </si>
  <si>
    <t>SFL_134650cd1_W_TOX</t>
  </si>
  <si>
    <t>SFL_135496cd_W_TOX</t>
  </si>
  <si>
    <t>SFL_136663cd1_W_TOX</t>
  </si>
  <si>
    <t>SFL_137827cd1_W_TOX</t>
  </si>
  <si>
    <t>SFL_138775cd1_W_TOX</t>
  </si>
  <si>
    <t>SFL_139785cd1_W_TOX</t>
  </si>
  <si>
    <t>SFL_140667cd1_W_TOX</t>
  </si>
  <si>
    <t>SFL_141557cd1_W_TOX</t>
  </si>
  <si>
    <t>SFL_142575cd2_W_TOX</t>
  </si>
  <si>
    <t>SFL_144691cd2_W_TOX</t>
  </si>
  <si>
    <t>541MER522</t>
  </si>
  <si>
    <t>SFL_130194cd3_W_TOX</t>
  </si>
  <si>
    <t>SFL_131052cd2_W_TOX</t>
  </si>
  <si>
    <t>SFL_131920cd2_W_TOX</t>
  </si>
  <si>
    <t>SFL_132840cd2_W_TOX</t>
  </si>
  <si>
    <t>SFL_134650cd2_W_TOX</t>
  </si>
  <si>
    <t>SFL_136663cd2_W_TOX</t>
  </si>
  <si>
    <t>SFL_137827cd2_W_TOX</t>
  </si>
  <si>
    <t>SFL_138775cd2_W_TOX</t>
  </si>
  <si>
    <t>SFL_139785cd2_W_TOX</t>
  </si>
  <si>
    <t>SFL_140667cd2_W_TOX</t>
  </si>
  <si>
    <t>SFL_141557cd2_W_TOX</t>
  </si>
  <si>
    <t>541SJC501</t>
  </si>
  <si>
    <t>SFL_116858cd_W_TOX</t>
  </si>
  <si>
    <t>SFL_117855cd_W_TOX</t>
  </si>
  <si>
    <t>SFL_118755cd_W_TOX</t>
  </si>
  <si>
    <t>SFL_119678cd_W_TOX</t>
  </si>
  <si>
    <t>SFL_120909cd_W_TOX</t>
  </si>
  <si>
    <t>SFL_121841cd_W_TOX</t>
  </si>
  <si>
    <t>SFL_122665cd_W_TOX</t>
  </si>
  <si>
    <t>SFL_123801cd_W_TOX</t>
  </si>
  <si>
    <t>SFL_125756cd_W_TOX</t>
  </si>
  <si>
    <t>SFL_126981cd_W_TOX</t>
  </si>
  <si>
    <t>SFL_127957cd_W_TOX</t>
  </si>
  <si>
    <t>SFL_128882cd_W_TOX</t>
  </si>
  <si>
    <t>541STC507</t>
  </si>
  <si>
    <t>SFL_124781cd_W_TOX</t>
  </si>
  <si>
    <t>541STC510</t>
  </si>
  <si>
    <t>541STC512</t>
  </si>
  <si>
    <t>SFL_142575cd3_W_TOX</t>
  </si>
  <si>
    <t>713CRNVBD</t>
  </si>
  <si>
    <t>Integrated</t>
  </si>
  <si>
    <t>29CDGC</t>
  </si>
  <si>
    <t>47CDGC</t>
  </si>
  <si>
    <t>76CDGC</t>
  </si>
  <si>
    <t>102CDGC</t>
  </si>
  <si>
    <t>a45010402</t>
  </si>
  <si>
    <t>ATL_sr7c051105_W_Tox</t>
  </si>
  <si>
    <t>ATL_sr7c102605_W_Tox</t>
  </si>
  <si>
    <t>ATL_sr7c050907_W_Tox</t>
  </si>
  <si>
    <t>UCDATL_cd102507_W_Tox</t>
  </si>
  <si>
    <t>ATL_R7CD042308_W_TOX</t>
  </si>
  <si>
    <t>ATL_R7CD103008_W_TOX</t>
  </si>
  <si>
    <t>714PLH216</t>
  </si>
  <si>
    <t>715CPVDRN</t>
  </si>
  <si>
    <t>715CPVLG1</t>
  </si>
  <si>
    <t>ATL_sr7c051205_W_Tox</t>
  </si>
  <si>
    <t>ATL_sr7c050406_W_Tox</t>
  </si>
  <si>
    <t>715CPVOD2</t>
  </si>
  <si>
    <t>715CRIDG1</t>
  </si>
  <si>
    <t>48CDGC</t>
  </si>
  <si>
    <t>715CRIDU1</t>
  </si>
  <si>
    <t>715CRPDDM</t>
  </si>
  <si>
    <t>715CRSQLK</t>
  </si>
  <si>
    <t>715CRTLI1</t>
  </si>
  <si>
    <t>30CDGC</t>
  </si>
  <si>
    <t>715TF0091</t>
  </si>
  <si>
    <t>719CVSC52</t>
  </si>
  <si>
    <t>ATL_sr7c102705_W_Tox</t>
  </si>
  <si>
    <t>ATL_sr7c051306_W_Tox</t>
  </si>
  <si>
    <t>719CVSCOT</t>
  </si>
  <si>
    <t>79CDGC</t>
  </si>
  <si>
    <t>723ARINTL</t>
  </si>
  <si>
    <t>801SGB017</t>
  </si>
  <si>
    <t>845SGB007</t>
  </si>
  <si>
    <t>901S00313</t>
  </si>
  <si>
    <t>ATL_R9CD050109_W_TOX</t>
  </si>
  <si>
    <t>901S00469</t>
  </si>
  <si>
    <t>ATL_R9CD051509_W_TOX</t>
  </si>
  <si>
    <t>901S00531</t>
  </si>
  <si>
    <t>ATL_R9CD050809_W_TOX</t>
  </si>
  <si>
    <t>901S01705</t>
  </si>
  <si>
    <t>901SJALC6</t>
  </si>
  <si>
    <t>78CDGC</t>
  </si>
  <si>
    <t>901SJATC2</t>
  </si>
  <si>
    <t>87CDGC</t>
  </si>
  <si>
    <t>901SJATC5</t>
  </si>
  <si>
    <t>50CDGC</t>
  </si>
  <si>
    <t>58CDGC</t>
  </si>
  <si>
    <t>901SJBEL2</t>
  </si>
  <si>
    <t>901SJENG2</t>
  </si>
  <si>
    <t>901SJLAG2</t>
  </si>
  <si>
    <t>901SJSJC5</t>
  </si>
  <si>
    <t>62CDGC</t>
  </si>
  <si>
    <t>901SJSJC9</t>
  </si>
  <si>
    <t>901SJSMT2</t>
  </si>
  <si>
    <t>80CDGC</t>
  </si>
  <si>
    <t>88CDGC</t>
  </si>
  <si>
    <t>902S00565</t>
  </si>
  <si>
    <t>902S01097</t>
  </si>
  <si>
    <t>ATL_R9CD051309_W_TOX</t>
  </si>
  <si>
    <t>902SMDLZ3</t>
  </si>
  <si>
    <t>59CDGC</t>
  </si>
  <si>
    <t>ATLCD2</t>
  </si>
  <si>
    <t>902SMRNB4</t>
  </si>
  <si>
    <t>902SMSMR1</t>
  </si>
  <si>
    <t>902SMSND3</t>
  </si>
  <si>
    <t>902SSMR10</t>
  </si>
  <si>
    <t>903SLGRD1</t>
  </si>
  <si>
    <t>ATL_sr9c042105_W_Tox</t>
  </si>
  <si>
    <t>903SLIRS2</t>
  </si>
  <si>
    <t>ATL_sr9c052004a_W_Tox</t>
  </si>
  <si>
    <t>e4510401-3</t>
  </si>
  <si>
    <t>ATL_sr9c030205_W_Tox</t>
  </si>
  <si>
    <t>903SLMSA2</t>
  </si>
  <si>
    <t>903SLSLR3</t>
  </si>
  <si>
    <t>e4510401-2</t>
  </si>
  <si>
    <t>903SLSLR8</t>
  </si>
  <si>
    <t>ATL_sr9c030305_W_Tox</t>
  </si>
  <si>
    <t>904CBBUR1</t>
  </si>
  <si>
    <t>16CDGC</t>
  </si>
  <si>
    <t>26CDGC</t>
  </si>
  <si>
    <t>34CDGC</t>
  </si>
  <si>
    <t>43CDGC</t>
  </si>
  <si>
    <t>904CBESC5</t>
  </si>
  <si>
    <t>44CDGC</t>
  </si>
  <si>
    <t>904CBSAM3</t>
  </si>
  <si>
    <t>904S00537</t>
  </si>
  <si>
    <t>ATL_R9CD050609_W_TOX</t>
  </si>
  <si>
    <t>905S01953</t>
  </si>
  <si>
    <t>905SDGVC2</t>
  </si>
  <si>
    <t>905SDSYC1</t>
  </si>
  <si>
    <t>905SDYSA7</t>
  </si>
  <si>
    <t>906LPSOL2</t>
  </si>
  <si>
    <t>27CDGC</t>
  </si>
  <si>
    <t>906LPSOL4</t>
  </si>
  <si>
    <t>907S00577</t>
  </si>
  <si>
    <t>907S01418</t>
  </si>
  <si>
    <t>ATL_R9CD051409_W_TOX</t>
  </si>
  <si>
    <t>907S01434</t>
  </si>
  <si>
    <t>907SDBOC2</t>
  </si>
  <si>
    <t>ATL_sr9c052004b_W_Tox</t>
  </si>
  <si>
    <t>ATL_sr9c042005_W_Tox</t>
  </si>
  <si>
    <t>907SDCHC3</t>
  </si>
  <si>
    <t>907SDFRC2</t>
  </si>
  <si>
    <t>907SDLCO2</t>
  </si>
  <si>
    <t>907SDSVC4</t>
  </si>
  <si>
    <t>907SSDR15</t>
  </si>
  <si>
    <t>908PPAR04</t>
  </si>
  <si>
    <t>ATL_sr7c090805_W_Tox</t>
  </si>
  <si>
    <t>ATL_sr9c041306_W_Tox</t>
  </si>
  <si>
    <t>909SLAW02</t>
  </si>
  <si>
    <t>ATL_sr9c060205_W_Tox</t>
  </si>
  <si>
    <t>909SSWR03</t>
  </si>
  <si>
    <t>ATL_sr9c020106_W_Tox</t>
  </si>
  <si>
    <t>909SSWR08</t>
  </si>
  <si>
    <t>910OTPOG3</t>
  </si>
  <si>
    <t>84CDGC</t>
  </si>
  <si>
    <t>911S00538</t>
  </si>
  <si>
    <t>ATL_R9CD050709_W_TOX</t>
  </si>
  <si>
    <t>911S01818</t>
  </si>
  <si>
    <t>911S02058</t>
  </si>
  <si>
    <t>911S03354</t>
  </si>
  <si>
    <t>911S04086</t>
  </si>
  <si>
    <t>911TCWD10</t>
  </si>
  <si>
    <t>ATL_sr9c060305_W_Tox</t>
  </si>
  <si>
    <t>911TLAP04</t>
  </si>
  <si>
    <t>911TTJR05</t>
  </si>
  <si>
    <t>Normality</t>
  </si>
  <si>
    <t>Normal</t>
  </si>
  <si>
    <t>Non-normal</t>
  </si>
  <si>
    <t>Wilcoxon</t>
  </si>
  <si>
    <t>NS</t>
  </si>
  <si>
    <t>Sig</t>
  </si>
  <si>
    <t>Bartletts</t>
  </si>
  <si>
    <t>Vc</t>
  </si>
  <si>
    <t>Vs</t>
  </si>
  <si>
    <t>S2c</t>
  </si>
  <si>
    <t>S2s</t>
  </si>
  <si>
    <t>Sbar2</t>
  </si>
  <si>
    <t>C</t>
  </si>
  <si>
    <t>B</t>
  </si>
  <si>
    <t>Bcrit</t>
  </si>
  <si>
    <t>Bartlett Result</t>
  </si>
  <si>
    <t>T-test P-value</t>
  </si>
  <si>
    <t>T-test Sig</t>
  </si>
  <si>
    <t>T-test</t>
  </si>
  <si>
    <t>Final Result</t>
  </si>
  <si>
    <t>Final USEPA Stat Result</t>
  </si>
  <si>
    <t>CollectionDepth</t>
  </si>
  <si>
    <t>AsinCntrlRep1</t>
  </si>
  <si>
    <t>AsinCntrlRep2</t>
  </si>
  <si>
    <t>AsinCntrlRep3</t>
  </si>
  <si>
    <t>AsinCntrlRep4</t>
  </si>
  <si>
    <t>AsinCntrlRep5</t>
  </si>
  <si>
    <t>AsinCntrlRep6</t>
  </si>
  <si>
    <t>AsinCntrlRep7</t>
  </si>
  <si>
    <t>AsinCntrlRep8</t>
  </si>
  <si>
    <t>AsinCntrlRep9</t>
  </si>
  <si>
    <t>AsinCntrlRep10</t>
  </si>
  <si>
    <t>AsinCntMean</t>
  </si>
  <si>
    <t>AsinCntSD</t>
  </si>
  <si>
    <t>AsinCntN</t>
  </si>
  <si>
    <t>AsinSampRep1</t>
  </si>
  <si>
    <t>AsinSampRep2</t>
  </si>
  <si>
    <t>AsinSampRep3</t>
  </si>
  <si>
    <t>AsinSampRep4</t>
  </si>
  <si>
    <t>AsinSampRep5</t>
  </si>
  <si>
    <t>AsinSampRep6</t>
  </si>
  <si>
    <t>AsinSampRep7</t>
  </si>
  <si>
    <t>AsinSampRep8</t>
  </si>
  <si>
    <t>AsinSampRep9</t>
  </si>
  <si>
    <t>AsinSampRep10</t>
  </si>
  <si>
    <t>AsinSampMean</t>
  </si>
  <si>
    <t>AsinSampSD</t>
  </si>
  <si>
    <t>AsinSampN</t>
  </si>
  <si>
    <t>TS_504022PPA_W_Tox</t>
  </si>
  <si>
    <t>Pimephales promelas</t>
  </si>
  <si>
    <t>Survival</t>
  </si>
  <si>
    <t>TS_506022PPA_W_Tox</t>
  </si>
  <si>
    <t>TS_602005PP_W_TOX</t>
  </si>
  <si>
    <t>23PPGC</t>
  </si>
  <si>
    <t>5PPGC</t>
  </si>
  <si>
    <t>25PPGC</t>
  </si>
  <si>
    <t>40PPGC</t>
  </si>
  <si>
    <t>66PPGC</t>
  </si>
  <si>
    <t>64PPGC</t>
  </si>
  <si>
    <t>39PPGC</t>
  </si>
  <si>
    <t>TS_501019PPA_W_Tox</t>
  </si>
  <si>
    <t>TS_504022PPB_W_Tox</t>
  </si>
  <si>
    <t>1PPGC</t>
  </si>
  <si>
    <t>2PPGC</t>
  </si>
  <si>
    <t>24PPGC</t>
  </si>
  <si>
    <t>83PPGC</t>
  </si>
  <si>
    <t>90PPGC</t>
  </si>
  <si>
    <t>3PPGC</t>
  </si>
  <si>
    <t>63PPGC</t>
  </si>
  <si>
    <t>ATL_sr3p010406_W_Tox</t>
  </si>
  <si>
    <t>ATL_sr3p053106_W_Tox</t>
  </si>
  <si>
    <t>ATL_sr3p011206prt_W_Tox</t>
  </si>
  <si>
    <t>ATL_sr3p011306_W_Tox</t>
  </si>
  <si>
    <t>ATL_sr3p051806_W_Tox</t>
  </si>
  <si>
    <t>ATL_sr3p011106_W_Tox</t>
  </si>
  <si>
    <t>ATL_sr3p051906_W_Tox</t>
  </si>
  <si>
    <t>ATL_sr3p010606_W_Tox</t>
  </si>
  <si>
    <t>305SANxxx</t>
  </si>
  <si>
    <t>20PPGC</t>
  </si>
  <si>
    <t>ATL_R3PP032609_W_TOX</t>
  </si>
  <si>
    <t>ATL_R3PP092309a_W_TOX</t>
  </si>
  <si>
    <t>ATL_R3PP032709_W_TOX</t>
  </si>
  <si>
    <t>ATL_R3PP092309b_W_TOX</t>
  </si>
  <si>
    <t>18PPGC</t>
  </si>
  <si>
    <t>21PPGC</t>
  </si>
  <si>
    <t>UCDATL_PP022707_W_TOX</t>
  </si>
  <si>
    <t>UCDATL_PP062607_W_TOX</t>
  </si>
  <si>
    <t>UCDATL_PP022807_W_TOX</t>
  </si>
  <si>
    <t>UCDATL_PP062707_W_TOX</t>
  </si>
  <si>
    <t>UCDATL_PP030107_W_TOX</t>
  </si>
  <si>
    <t>312NIPxxx</t>
  </si>
  <si>
    <t>UCDATL_PP062807_W_TOX</t>
  </si>
  <si>
    <t>14PPGC</t>
  </si>
  <si>
    <t>ATL_R3PP082908_W_TOX</t>
  </si>
  <si>
    <t>ATL_R3PP013009_W_TOX</t>
  </si>
  <si>
    <t>ATL_R3PP082808_W_TOX</t>
  </si>
  <si>
    <t>ATL_R3PP012909_W_TOX</t>
  </si>
  <si>
    <t>11PPGC</t>
  </si>
  <si>
    <t>315ANNxxx</t>
  </si>
  <si>
    <t>12PPGC</t>
  </si>
  <si>
    <t>315APCxxx</t>
  </si>
  <si>
    <t>15PPGC</t>
  </si>
  <si>
    <t>315LCRxxx</t>
  </si>
  <si>
    <t>401VCSAUL</t>
  </si>
  <si>
    <t>ATL_sr4p060906_W_Tox</t>
  </si>
  <si>
    <t>401VCSAUU</t>
  </si>
  <si>
    <t>7PPGC</t>
  </si>
  <si>
    <t>69PPGC</t>
  </si>
  <si>
    <t>9PPGC</t>
  </si>
  <si>
    <t>67PPGC</t>
  </si>
  <si>
    <t>403STC016</t>
  </si>
  <si>
    <t>10PPGC</t>
  </si>
  <si>
    <t>13PPGC</t>
  </si>
  <si>
    <t>91PPGC</t>
  </si>
  <si>
    <t>8PPGC</t>
  </si>
  <si>
    <t>68PPGC</t>
  </si>
  <si>
    <t>403STCBQT</t>
  </si>
  <si>
    <t>57PPGC</t>
  </si>
  <si>
    <t>403STCCTC</t>
  </si>
  <si>
    <t>403STCEST</t>
  </si>
  <si>
    <t>92PPGC</t>
  </si>
  <si>
    <t>70PPGC</t>
  </si>
  <si>
    <t>404SMB008</t>
  </si>
  <si>
    <t>71PPGC</t>
  </si>
  <si>
    <t>73PPGC</t>
  </si>
  <si>
    <t>72PPGC</t>
  </si>
  <si>
    <t>404SMB035</t>
  </si>
  <si>
    <t>ATL_sr4p060806_W_Tox</t>
  </si>
  <si>
    <t>ATLPP1</t>
  </si>
  <si>
    <t>ATL_sr4p061505_W_Tox</t>
  </si>
  <si>
    <t>ATL_sr4p051905_W_Tox</t>
  </si>
  <si>
    <t>ATL_sr4p061705_W_Tox</t>
  </si>
  <si>
    <t>ATL_sr4p061005_W_Tox</t>
  </si>
  <si>
    <t>ATL_sr4p052605a_W_Tox</t>
  </si>
  <si>
    <t>ATL_sr4p052505_W_Tox</t>
  </si>
  <si>
    <t>ATL_sr4p051805_W_Tox</t>
  </si>
  <si>
    <t>ATL_sr4p060805_W_Tox</t>
  </si>
  <si>
    <t>ATL_sr4p061605_W_Tox</t>
  </si>
  <si>
    <t>ATL_sr4p071305_W_Tox</t>
  </si>
  <si>
    <t>405SMB045</t>
  </si>
  <si>
    <t>74PPGC</t>
  </si>
  <si>
    <t>405SMB051</t>
  </si>
  <si>
    <t>408CAL010</t>
  </si>
  <si>
    <t>408CAL011</t>
  </si>
  <si>
    <t>408CAL012</t>
  </si>
  <si>
    <t>ATL_sr4p042805_W_Tox</t>
  </si>
  <si>
    <t>ATL_sr4p042705_W_Tox</t>
  </si>
  <si>
    <t>ATL_sr4p063005_W_Tox</t>
  </si>
  <si>
    <t>ATL_sr4p062205_W_Tox</t>
  </si>
  <si>
    <t>ATL_sr4p071205_W_Tox</t>
  </si>
  <si>
    <t>ATL_sr4p062905_W_Tox</t>
  </si>
  <si>
    <t>ATL_sr4p070105_W_Tox</t>
  </si>
  <si>
    <t>535MER546</t>
  </si>
  <si>
    <t>SFL_116978ppc_W_TOX</t>
  </si>
  <si>
    <t>SFL_117990ppc_W_TOX</t>
  </si>
  <si>
    <t>SFL_118931ppc_W_TOX</t>
  </si>
  <si>
    <t>SFL_119931ppc_W_TOX</t>
  </si>
  <si>
    <t>SFL_120970ppc_W_TOX</t>
  </si>
  <si>
    <t>SFL_122852ppc_W_TOX</t>
  </si>
  <si>
    <t>SFL_124030ppc_W_TOX</t>
  </si>
  <si>
    <t>SFL_125963ppc_W_TOX</t>
  </si>
  <si>
    <t>SFL_127182ppc_W_TOX</t>
  </si>
  <si>
    <t>SFL_128140ppc_W_TOX</t>
  </si>
  <si>
    <t>SFL_129153ppc_W_TOX</t>
  </si>
  <si>
    <t>SFL_110066pp_W_TOX</t>
  </si>
  <si>
    <t>SFL_110438pp_W_TOX</t>
  </si>
  <si>
    <t>SFL_110886pp_W_TOX</t>
  </si>
  <si>
    <t>SFL_111663pp_W_TOX</t>
  </si>
  <si>
    <t>SFL_112068pp_W_TOX</t>
  </si>
  <si>
    <t>SFL_112723pp_W_TOX</t>
  </si>
  <si>
    <t>SFL_113144pp_W_TOX</t>
  </si>
  <si>
    <t>SFL_116858pp_W_TOX</t>
  </si>
  <si>
    <t>SFL_117855pp_W_TOX</t>
  </si>
  <si>
    <t>SFL_118755pp_W_TOX</t>
  </si>
  <si>
    <t>SFL_119678pp_W_TOX</t>
  </si>
  <si>
    <t>SFL_120909pp_W_TOX</t>
  </si>
  <si>
    <t>SFL_121841pp_W_TOX</t>
  </si>
  <si>
    <t>SFL_122665pp_W_TOX</t>
  </si>
  <si>
    <t>SFL_124781pp_W_TOX</t>
  </si>
  <si>
    <t>SFL_126981pp_W_TOX</t>
  </si>
  <si>
    <t>SFL_127957pp_W_TOX</t>
  </si>
  <si>
    <t>SFL_128882pp_W_TOX</t>
  </si>
  <si>
    <t>SFL_130194pp_W_TOX</t>
  </si>
  <si>
    <t>SFL_131052pp_W_TOX</t>
  </si>
  <si>
    <t>SFL_131920pp_W_TOX</t>
  </si>
  <si>
    <t>SFL_132840pp_W_TOX</t>
  </si>
  <si>
    <t>SFL_134650pp_W_TOX</t>
  </si>
  <si>
    <t>SFL_135496pp_W_TOX</t>
  </si>
  <si>
    <t>SFL_136663pp_W_TOX</t>
  </si>
  <si>
    <t>SFL_137827pp_W_TOX</t>
  </si>
  <si>
    <t>SFL_138775pp_W_TOX</t>
  </si>
  <si>
    <t>SFL_139785pp_W_TOX</t>
  </si>
  <si>
    <t>SFL_140667pp_W_TOX</t>
  </si>
  <si>
    <t>SFL_141557pp_W_TOX</t>
  </si>
  <si>
    <t>SFL_142575pp_W_TOX</t>
  </si>
  <si>
    <t>SFL_144691pp_W_TOX</t>
  </si>
  <si>
    <t>535STC513</t>
  </si>
  <si>
    <t>535STC514</t>
  </si>
  <si>
    <t>SFL_116906ppc_W_TOX</t>
  </si>
  <si>
    <t>SFL_117930ppc_W_TOX</t>
  </si>
  <si>
    <t>SFL_118895ppc_W_TOX</t>
  </si>
  <si>
    <t>SFL_119809ppc_W_TOX</t>
  </si>
  <si>
    <t>SFL_120971ppc_W_TOX</t>
  </si>
  <si>
    <t>SFL_121942ppc_W_TOX</t>
  </si>
  <si>
    <t>SFL_122772ppc_W_TOX</t>
  </si>
  <si>
    <t>SFL_125868ppc_W_TOX</t>
  </si>
  <si>
    <t>SFL_127094ppc_W_TOX</t>
  </si>
  <si>
    <t>SFL_128057ppc_W_TOX</t>
  </si>
  <si>
    <t>544SAC002</t>
  </si>
  <si>
    <t>ATL_sr7p051105_W_Tox</t>
  </si>
  <si>
    <t>ATL_sr7p102605_W_Tox</t>
  </si>
  <si>
    <t>ATL_sr7p051205_W_Tox</t>
  </si>
  <si>
    <t>ATL_sr7p050406_W_Tox</t>
  </si>
  <si>
    <t>ATL_sr7p050606_W_Tox</t>
  </si>
  <si>
    <t>ATL_sr7p102705_W_Tox</t>
  </si>
  <si>
    <t>ATL_sr7p050306_W_Tox</t>
  </si>
  <si>
    <t>StationCode</t>
  </si>
  <si>
    <t>SampleDate</t>
  </si>
  <si>
    <t>MatrixName</t>
  </si>
  <si>
    <t>samplewater</t>
  </si>
  <si>
    <t>Biomass (wt/orig indiv)</t>
  </si>
  <si>
    <t>not applicable</t>
  </si>
  <si>
    <t>-</t>
  </si>
  <si>
    <t>TS_504022SCA_W_Tox</t>
  </si>
  <si>
    <t>Selenastrum capricornutum</t>
  </si>
  <si>
    <t>Total Cell Count</t>
  </si>
  <si>
    <t>Day 4</t>
  </si>
  <si>
    <t>TS_506022SCA_W_Tox</t>
  </si>
  <si>
    <t>TS_602005SE_W_TOX</t>
  </si>
  <si>
    <t>23SCGC</t>
  </si>
  <si>
    <t>5SCGC</t>
  </si>
  <si>
    <t>25SCGC</t>
  </si>
  <si>
    <t>40SCGC</t>
  </si>
  <si>
    <t>66SCGC</t>
  </si>
  <si>
    <t>64SCGC</t>
  </si>
  <si>
    <t>39SCGC</t>
  </si>
  <si>
    <t>TS_501019SCA_W_Tox</t>
  </si>
  <si>
    <t>1SCGC</t>
  </si>
  <si>
    <t>2SCGC</t>
  </si>
  <si>
    <t>24SCGC</t>
  </si>
  <si>
    <t>83SCGC</t>
  </si>
  <si>
    <t>90SCGC</t>
  </si>
  <si>
    <t>63SCGC</t>
  </si>
  <si>
    <t>3SCGC</t>
  </si>
  <si>
    <t>ATL_sr3s010406_W_Tox</t>
  </si>
  <si>
    <t>ATL_sr3s053106_W_Tox</t>
  </si>
  <si>
    <t>ATL_sr3s011306_W_Tox</t>
  </si>
  <si>
    <t>ATL_sr3s051806_W_Tox</t>
  </si>
  <si>
    <t>ATL_sr3s011106_W_Tox</t>
  </si>
  <si>
    <t>ATL_sr3s010606_W_Tox</t>
  </si>
  <si>
    <t>305SJNxxx</t>
  </si>
  <si>
    <t>ATL_R3SC032609_W_TOX</t>
  </si>
  <si>
    <t>ATL_R3SC092309_W_TOX</t>
  </si>
  <si>
    <t>ATL_R3SC032709_W_TOX</t>
  </si>
  <si>
    <t>UCDATL_SC022707_W_TOX</t>
  </si>
  <si>
    <t>UCDATL_SC062607_W_TOX</t>
  </si>
  <si>
    <t>UCDATL_SC022807_W_TOX</t>
  </si>
  <si>
    <t>UCDATL_SC062707_W_TOX</t>
  </si>
  <si>
    <t>UCDATL_SC030107_W_TOX</t>
  </si>
  <si>
    <t>ATL_R3SC082908_W_TOX</t>
  </si>
  <si>
    <t>ATL_R3SC013009_W_TOX</t>
  </si>
  <si>
    <t>ATL_R3SC082808_W_TOX</t>
  </si>
  <si>
    <t>ATL_R3SC012909_W_TOX</t>
  </si>
  <si>
    <t>315SJCxxx</t>
  </si>
  <si>
    <t>Irrigated Lands Regulatory Program</t>
  </si>
  <si>
    <t>504XXCS01</t>
  </si>
  <si>
    <t>ASL-061405-SEL</t>
  </si>
  <si>
    <t>ASL-062805-SEL</t>
  </si>
  <si>
    <t>ASL-071205-SEL</t>
  </si>
  <si>
    <t>ASL-072605-SEL</t>
  </si>
  <si>
    <t>504XXCS32</t>
  </si>
  <si>
    <t>ATL_011606A_SEL</t>
  </si>
  <si>
    <t>ATL_011706A_SEL</t>
  </si>
  <si>
    <t>DFG-ATL_SEL_022806_TOX</t>
  </si>
  <si>
    <t>DFG-ATL_SEL_030106_TOX</t>
  </si>
  <si>
    <t>504XXNS04</t>
  </si>
  <si>
    <t>ASL-012705-SEL</t>
  </si>
  <si>
    <t>ASL-013005-SEL</t>
  </si>
  <si>
    <t>ASL-021705-SEL</t>
  </si>
  <si>
    <t>511ULCABR</t>
  </si>
  <si>
    <t>DFGATL_AG_080807_SEL_TOX</t>
  </si>
  <si>
    <t>511XXSS06</t>
  </si>
  <si>
    <t>ASL-021905-SEL</t>
  </si>
  <si>
    <t>515213sxx</t>
  </si>
  <si>
    <t>ATL-101905-SEL</t>
  </si>
  <si>
    <t>ATL_011606B_SEL</t>
  </si>
  <si>
    <t>ATL_011706B_SEL</t>
  </si>
  <si>
    <t>515XXCS11</t>
  </si>
  <si>
    <t>ASL-061505-SEL</t>
  </si>
  <si>
    <t>519XXSS05</t>
  </si>
  <si>
    <t>ASL-062905-SEL</t>
  </si>
  <si>
    <t>ASL-071305-SEL</t>
  </si>
  <si>
    <t>ASL-072705-SEL</t>
  </si>
  <si>
    <t>519XXSS09</t>
  </si>
  <si>
    <t>520LSAC29</t>
  </si>
  <si>
    <t>DFGATL_AG_080707_SEL_TOX</t>
  </si>
  <si>
    <t>DFGATL_AG_082207_SEL_TOX</t>
  </si>
  <si>
    <t>DFGATL_AG_090507_SEL_TOX</t>
  </si>
  <si>
    <t>DFGATL_AG_091907_SEL_TOX</t>
  </si>
  <si>
    <t>DFGATL_AG_102607_SEL_TOX</t>
  </si>
  <si>
    <t>DFGATL_AG_112907_SEL_TOX</t>
  </si>
  <si>
    <t>520XBSALP</t>
  </si>
  <si>
    <t>520XCBDKL</t>
  </si>
  <si>
    <t>520XCBDWR</t>
  </si>
  <si>
    <t>520XSSLNK</t>
  </si>
  <si>
    <t>520XXCS06</t>
  </si>
  <si>
    <t>520XXCS07</t>
  </si>
  <si>
    <t>ASL-022005-SEL</t>
  </si>
  <si>
    <t>520XXCS12</t>
  </si>
  <si>
    <t>520XXCS15</t>
  </si>
  <si>
    <t>ASL-013105-SEL</t>
  </si>
  <si>
    <t>ASL-022305-SEL</t>
  </si>
  <si>
    <t>520XXCS23</t>
  </si>
  <si>
    <t>520XXCS24</t>
  </si>
  <si>
    <t>520XXCS30</t>
  </si>
  <si>
    <t>520XXCS31</t>
  </si>
  <si>
    <t>520XXCS33</t>
  </si>
  <si>
    <t>520XXCS34</t>
  </si>
  <si>
    <t>520XXCS35</t>
  </si>
  <si>
    <t>520XXCS36</t>
  </si>
  <si>
    <t>520XXCS37</t>
  </si>
  <si>
    <t>531SAC001</t>
  </si>
  <si>
    <t>SFL_096011sc_W_TOX</t>
  </si>
  <si>
    <t>SFL_097814sc_W_TOX</t>
  </si>
  <si>
    <t>SFL_098703sc_W_TOX</t>
  </si>
  <si>
    <t>SFL_099727sc_W_TOX</t>
  </si>
  <si>
    <t>531SJC201</t>
  </si>
  <si>
    <t>PER-082504-SEL</t>
  </si>
  <si>
    <t>PER-092404-SEL</t>
  </si>
  <si>
    <t>PER-051706-SEL</t>
  </si>
  <si>
    <t>PER-SJ-062106-SELa</t>
  </si>
  <si>
    <t>PER_SJ_071906_SELa</t>
  </si>
  <si>
    <t>PER_SJ_081606_SELa_W_TOX</t>
  </si>
  <si>
    <t>PER_SJ_092006_SELb</t>
  </si>
  <si>
    <t>PER_SJ_021207_SELa</t>
  </si>
  <si>
    <t>PER_030107_SELa_W_TOX</t>
  </si>
  <si>
    <t>PER_030807_SEL_W_TOX</t>
  </si>
  <si>
    <t>PER_SJ_052307_SELa</t>
  </si>
  <si>
    <t>ASL-SJ061307a-SEL</t>
  </si>
  <si>
    <t>ASL-SJ071107a-SEL</t>
  </si>
  <si>
    <t>ASL-SJ080807a-SEL</t>
  </si>
  <si>
    <t>ASL-SJ090507a-SEL</t>
  </si>
  <si>
    <t>531SJC504</t>
  </si>
  <si>
    <t>PER-SJ021705-SEL</t>
  </si>
  <si>
    <t>PER-022405-SEL</t>
  </si>
  <si>
    <t>PER-032205-SEL</t>
  </si>
  <si>
    <t>PER-051805-SEL</t>
  </si>
  <si>
    <t>PER-062205-SELb</t>
  </si>
  <si>
    <t>PER-072005-SELb</t>
  </si>
  <si>
    <t>PER-SJ081705-SELb</t>
  </si>
  <si>
    <t>PER-092105-SEL</t>
  </si>
  <si>
    <t>PER-SJ_031706_SELa_W_TOX</t>
  </si>
  <si>
    <t>PER-SJ_031606_SELd_W_TOX</t>
  </si>
  <si>
    <t>PER-052206-SEL</t>
  </si>
  <si>
    <t>PER-SJ-062106-SELb</t>
  </si>
  <si>
    <t>PER_SJ_071906_SELb</t>
  </si>
  <si>
    <t>PER_SJ_081606_SELb_W_TOX</t>
  </si>
  <si>
    <t>PER_SJ_092006_SELc</t>
  </si>
  <si>
    <t>PER_SJ_021207_SELb</t>
  </si>
  <si>
    <t>PER_030107_SELb_W_TOX</t>
  </si>
  <si>
    <t>PER_SJ_041107_SELb</t>
  </si>
  <si>
    <t>PER_SJ_052307_SELb</t>
  </si>
  <si>
    <t>531UDLTAJ</t>
  </si>
  <si>
    <t>PER_SJ_022207_SEL</t>
  </si>
  <si>
    <t>ASL-SJ061307c-SEL</t>
  </si>
  <si>
    <t>ASL-SJ071107c-SEL</t>
  </si>
  <si>
    <t>ASL-SJ080807c-SEL</t>
  </si>
  <si>
    <t>ASL-SJ090507c-SEL</t>
  </si>
  <si>
    <t>531XCRABI</t>
  </si>
  <si>
    <t>531XLCAJR</t>
  </si>
  <si>
    <t>PER-090804-SEL</t>
  </si>
  <si>
    <t>PER-041105-SEL</t>
  </si>
  <si>
    <t>PER-062205-SELa</t>
  </si>
  <si>
    <t>PER-072005-SELa</t>
  </si>
  <si>
    <t>PER-081705-SELa</t>
  </si>
  <si>
    <t>PER-SJ_031606_SELa_W_TOX</t>
  </si>
  <si>
    <t>PER_SJ_041107_SELa</t>
  </si>
  <si>
    <t>ASL-SJ061307b-SEL</t>
  </si>
  <si>
    <t>ASL-SJ071107b-SEL</t>
  </si>
  <si>
    <t>ASL-SJ071807-SEL</t>
  </si>
  <si>
    <t>ASL-SJ080807b-SEL</t>
  </si>
  <si>
    <t>ASL-SJ082907-SEL</t>
  </si>
  <si>
    <t>ASL-SJ090507b-SEL</t>
  </si>
  <si>
    <t>531XLTCJR</t>
  </si>
  <si>
    <t>PER-SJ_032506_SEL_W_TOX</t>
  </si>
  <si>
    <t>531XMRABR</t>
  </si>
  <si>
    <t>PER-SJ_031706_SELb_W_TOX</t>
  </si>
  <si>
    <t>531XMRAFH</t>
  </si>
  <si>
    <t>531XNSJ04</t>
  </si>
  <si>
    <t>ASL-061605-SEL</t>
  </si>
  <si>
    <t>ASL-063005-SEL</t>
  </si>
  <si>
    <t>ASL-071405-SEL</t>
  </si>
  <si>
    <t>ASL-072805-SEL</t>
  </si>
  <si>
    <t>531XNSJ28</t>
  </si>
  <si>
    <t>ASL-061705-SEL</t>
  </si>
  <si>
    <t>ASL-070105-SEL</t>
  </si>
  <si>
    <t>ASL-071505-SEL</t>
  </si>
  <si>
    <t>ASL-072905-SEL</t>
  </si>
  <si>
    <t>531XNSJ31</t>
  </si>
  <si>
    <t>ASL-012805-SEL</t>
  </si>
  <si>
    <t>ASL-021805-SEL</t>
  </si>
  <si>
    <t>531XNSJ32</t>
  </si>
  <si>
    <t>531XNSJ34</t>
  </si>
  <si>
    <t>531XNSJ36</t>
  </si>
  <si>
    <t>531XNSJ38</t>
  </si>
  <si>
    <t>535BRCAYR</t>
  </si>
  <si>
    <t>PER_051906_SELb_W_TOX</t>
  </si>
  <si>
    <t>PER_ESJ_061506_SELa_W_TOX</t>
  </si>
  <si>
    <t>PER_ES_071306_SELa_W_TOX</t>
  </si>
  <si>
    <t>PER_ES_081006_SELa_W_TOX</t>
  </si>
  <si>
    <t>PER_ES_091306_SELb_W_TOX</t>
  </si>
  <si>
    <t>PER_ES_021307_SELb_W_TOX</t>
  </si>
  <si>
    <t>PER_ES_030207_SEL_W_TOX</t>
  </si>
  <si>
    <t>ASL-ES041807c-SEL</t>
  </si>
  <si>
    <t>ASL-ES053007c-SEL</t>
  </si>
  <si>
    <t>ASL-ES062707c-SEL</t>
  </si>
  <si>
    <t>ASL-ES072507c-SEL</t>
  </si>
  <si>
    <t>ASL-ES082207c-SEL</t>
  </si>
  <si>
    <t>ASL-ES091907b-SEL</t>
  </si>
  <si>
    <t>535DMCAHF</t>
  </si>
  <si>
    <t>PER_051806_SELa_W_TOX</t>
  </si>
  <si>
    <t>PER_ESJ_061406_SELb_W_TOX</t>
  </si>
  <si>
    <t>PER_ES_071206_SELb_W_TOX</t>
  </si>
  <si>
    <t>PER_ES_080906_SELb_W_TOX</t>
  </si>
  <si>
    <t>PER_ES_021207_SELb_W_TOX</t>
  </si>
  <si>
    <t>PER_ES_030107_SELb_W_TOX</t>
  </si>
  <si>
    <t>ASL-ES042507a-SEL</t>
  </si>
  <si>
    <t>ASL-ES053007a-SEL</t>
  </si>
  <si>
    <t>ASL-ES062707a-SEL</t>
  </si>
  <si>
    <t>ASL-ES072507a-SEL</t>
  </si>
  <si>
    <t>ASL-ES082207a-SEL</t>
  </si>
  <si>
    <t>SFL_096076sc_W_TOX</t>
  </si>
  <si>
    <t>SFL_097815sc_W_TOX</t>
  </si>
  <si>
    <t>SFL_098608sc_W_TOX</t>
  </si>
  <si>
    <t>SFL_099648sc_W_TOX</t>
  </si>
  <si>
    <t>535STC501</t>
  </si>
  <si>
    <t>SFL_096111sc_W_TOX</t>
  </si>
  <si>
    <t>SFL_098812sc_W_TOX</t>
  </si>
  <si>
    <t>SFL_099815sc_W_TOX</t>
  </si>
  <si>
    <t>SFL_130194sc_W_TOX</t>
  </si>
  <si>
    <t>SFL_131052sc_W_TOX</t>
  </si>
  <si>
    <t>SFL_131920sc_W_TOX</t>
  </si>
  <si>
    <t>SFL_132840sc_W_TOX</t>
  </si>
  <si>
    <t>SFL_134650sc_W_TOX</t>
  </si>
  <si>
    <t>SFL_135496sc_W_TOX</t>
  </si>
  <si>
    <t>SFL_136663sc_W_TOX</t>
  </si>
  <si>
    <t>SFL_137827sc_W_TOX</t>
  </si>
  <si>
    <t>SFL_139785sc_W_TOX</t>
  </si>
  <si>
    <t>SFL_140667sc_W_TOX</t>
  </si>
  <si>
    <t>SFL_141557sc_W_TOX</t>
  </si>
  <si>
    <t>SFL_142575sc_W_TOX</t>
  </si>
  <si>
    <t>SFL_098588sc_W_TOX</t>
  </si>
  <si>
    <t>SFL_099625sc_W_TOX</t>
  </si>
  <si>
    <t>535XARDCL</t>
  </si>
  <si>
    <t>PER-090104-SEL</t>
  </si>
  <si>
    <t>PER-093004-SEL</t>
  </si>
  <si>
    <t>535XBCAKR</t>
  </si>
  <si>
    <t>PER-051105-SEL</t>
  </si>
  <si>
    <t>PER-061505-SELb</t>
  </si>
  <si>
    <t>PER-071305-SELb</t>
  </si>
  <si>
    <t>PER_031306_SELa_W_TOX</t>
  </si>
  <si>
    <t>PER_031606_SELb_W_TOX</t>
  </si>
  <si>
    <t>PER_ES_021307_SELa_W_TOX</t>
  </si>
  <si>
    <t>ASL-ES041807b-SEL</t>
  </si>
  <si>
    <t>535XDCAGR</t>
  </si>
  <si>
    <t>PER-080104-SEL</t>
  </si>
  <si>
    <t>PER_051806_SELb_W_TOX</t>
  </si>
  <si>
    <t>PER_ES_080906_SELa_W_TOX</t>
  </si>
  <si>
    <t>PER_ES_091306_SELa_W_TOX</t>
  </si>
  <si>
    <t>ASL-ES080107-SEL</t>
  </si>
  <si>
    <t>ASL-ES091907a-SEL</t>
  </si>
  <si>
    <t>535XDCAWR</t>
  </si>
  <si>
    <t>PER-021605-SEL</t>
  </si>
  <si>
    <t>PER-032305-SEL</t>
  </si>
  <si>
    <t>PER-051205-SEL</t>
  </si>
  <si>
    <t>PER-061605-SELb</t>
  </si>
  <si>
    <t>PER-071405-SELb</t>
  </si>
  <si>
    <t>PER-081805-SELb</t>
  </si>
  <si>
    <t>PER-092205-SELb</t>
  </si>
  <si>
    <t>PER_031306_SELc_W_TOX</t>
  </si>
  <si>
    <t>PER_031706_SEL_W_TOX</t>
  </si>
  <si>
    <t>PER_051906_SELa_W_TOX</t>
  </si>
  <si>
    <t>PER_ESJ_062206_SEL_W_TOX</t>
  </si>
  <si>
    <t>PER_ES_071406_SEL_W_TOX</t>
  </si>
  <si>
    <t>PER_ES_081106_SELa_W_TOX</t>
  </si>
  <si>
    <t>PER_ES_091506_SEL_W_TOX</t>
  </si>
  <si>
    <t>PER_ES_021207_SELa_W_TOX</t>
  </si>
  <si>
    <t>PER_ES_022307_SEL_W_TOX</t>
  </si>
  <si>
    <t>PER_ES_030807_SEL_W_TOX</t>
  </si>
  <si>
    <t>ASL-ES041807a-SEL</t>
  </si>
  <si>
    <t>ASL-ES051607c-SEL</t>
  </si>
  <si>
    <t>ASL-ES062007c-SEL</t>
  </si>
  <si>
    <t>ASL-ES071807c-SEL</t>
  </si>
  <si>
    <t>ASL-ES081507c-SEL</t>
  </si>
  <si>
    <t>ASL-ES091207-SEL</t>
  </si>
  <si>
    <t>535XDSAGR</t>
  </si>
  <si>
    <t>PER-ES021705-SEL</t>
  </si>
  <si>
    <t>PER-061505-SELa</t>
  </si>
  <si>
    <t>PER-071305-SELa</t>
  </si>
  <si>
    <t>PER_ES_091406_SEL_W_TOX</t>
  </si>
  <si>
    <t>PER_ES_030107_SELa_W_TOX</t>
  </si>
  <si>
    <t>535XDSAHN</t>
  </si>
  <si>
    <t>PER-072205-SEL</t>
  </si>
  <si>
    <t>535XHCALR</t>
  </si>
  <si>
    <t>PER-071405-SELa</t>
  </si>
  <si>
    <t>PER-081805-SELa</t>
  </si>
  <si>
    <t>PER-081805-SELc</t>
  </si>
  <si>
    <t>PER-083005-SEL</t>
  </si>
  <si>
    <t>PER-082505-SEL</t>
  </si>
  <si>
    <t>PER-092205-SELa</t>
  </si>
  <si>
    <t>PER_032506_SEL_W_TOX</t>
  </si>
  <si>
    <t>PER_ES_071306_SELb_W_TOX</t>
  </si>
  <si>
    <t>ASL-ES051607b-SEL</t>
  </si>
  <si>
    <t>ASL-ES082907-SEL</t>
  </si>
  <si>
    <t>535XHCHNN</t>
  </si>
  <si>
    <t>PER_031706_SELa_W_TOX</t>
  </si>
  <si>
    <t>ASL-ES051607a-SEL</t>
  </si>
  <si>
    <t>ASL-ES062007a-SEL</t>
  </si>
  <si>
    <t>ASL-ES071807a-SEL</t>
  </si>
  <si>
    <t>ASL-ES081507a-SEL</t>
  </si>
  <si>
    <t>535XHDACA</t>
  </si>
  <si>
    <t>PER-061605-SELa</t>
  </si>
  <si>
    <t>PER-ES081705-SELb</t>
  </si>
  <si>
    <t>PER_ES_072606_SEL_W_TOX</t>
  </si>
  <si>
    <t>PER_ES_081106_SELb_W_TOX</t>
  </si>
  <si>
    <t>ASL-ES042507b-SEL</t>
  </si>
  <si>
    <t>535XHDATR</t>
  </si>
  <si>
    <t>535XJDAOR</t>
  </si>
  <si>
    <t>PER_ESJ_061506_SELb_W_TOX</t>
  </si>
  <si>
    <t>ASL-ES062007b-SEL</t>
  </si>
  <si>
    <t>ASL-ES071807b-SEL</t>
  </si>
  <si>
    <t>ASL-ES081507b-SEL</t>
  </si>
  <si>
    <t>535XLDARA</t>
  </si>
  <si>
    <t>535XLTABR</t>
  </si>
  <si>
    <t>PER-SJ_031606_SELb_W_TOX</t>
  </si>
  <si>
    <t>535XMCAEA</t>
  </si>
  <si>
    <t>535XMCARR</t>
  </si>
  <si>
    <t>ASL-ES053007b-SEL</t>
  </si>
  <si>
    <t>ASL-ES062707b-SEL</t>
  </si>
  <si>
    <t>ASL-070407-SEL</t>
  </si>
  <si>
    <t>ASL-ES072507b-SEL</t>
  </si>
  <si>
    <t>ASL-ES082207b-SEL</t>
  </si>
  <si>
    <t>535XMRSFD</t>
  </si>
  <si>
    <t>PER_052706_SEL_W_TOX</t>
  </si>
  <si>
    <t>535XPFDCL</t>
  </si>
  <si>
    <t>535XSDAMD</t>
  </si>
  <si>
    <t>PER_ES_081006_SELb_W_TOX</t>
  </si>
  <si>
    <t>535XSSAQR</t>
  </si>
  <si>
    <t>535XSSJ10</t>
  </si>
  <si>
    <t>ASL-062305-SEL</t>
  </si>
  <si>
    <t>ASL-070805-SEL</t>
  </si>
  <si>
    <t>ASL-072105-SEL</t>
  </si>
  <si>
    <t>ASL-080405-SEL</t>
  </si>
  <si>
    <t>535XSSJ12</t>
  </si>
  <si>
    <t>535XSSJ15</t>
  </si>
  <si>
    <t>DFGATL_AG_082307_SEL_TOX</t>
  </si>
  <si>
    <t>DFGATL_AG_090607_SEL_TOX</t>
  </si>
  <si>
    <t>DFGATL_AG_092007_SEL_TOX</t>
  </si>
  <si>
    <t>DFGATL_AG_100407_SEL_TOX</t>
  </si>
  <si>
    <t>535XSSJ16</t>
  </si>
  <si>
    <t>535XSSJ17</t>
  </si>
  <si>
    <t>535XSSJ18</t>
  </si>
  <si>
    <t>535XSSJ19</t>
  </si>
  <si>
    <t>535XSSJ20</t>
  </si>
  <si>
    <t>535XSSJ21</t>
  </si>
  <si>
    <t>535XSSJ22</t>
  </si>
  <si>
    <t>535XWDAVR</t>
  </si>
  <si>
    <t>ASL-ES052407-SEL</t>
  </si>
  <si>
    <t>SFL_144691sc_W_TOX</t>
  </si>
  <si>
    <t>541MER531</t>
  </si>
  <si>
    <t>SFL_097935sc_W_TOX</t>
  </si>
  <si>
    <t>SFL_116858sc_W_TOX</t>
  </si>
  <si>
    <t>SFL_117855sc_W_TOX</t>
  </si>
  <si>
    <t>SFL_118755sc_W_TOX</t>
  </si>
  <si>
    <t>SFL_119678sc_W_TOX</t>
  </si>
  <si>
    <t>SFL_120909sc_W_TOX</t>
  </si>
  <si>
    <t>SFL_121841sc_W_TOX</t>
  </si>
  <si>
    <t>SFL_122665sc_W_TOX</t>
  </si>
  <si>
    <t>SFL_123801sc_W_TOX</t>
  </si>
  <si>
    <t>SFL_125756sc_W_TOX</t>
  </si>
  <si>
    <t>SFL_126981sc_W_TOX</t>
  </si>
  <si>
    <t>SFL_127957sc_W_TOX</t>
  </si>
  <si>
    <t>SFL_128882sc_W_TOX</t>
  </si>
  <si>
    <t>SFL_124781sc_W_TOX</t>
  </si>
  <si>
    <t>541STC516</t>
  </si>
  <si>
    <t>SFL_098813sc_W_TOX</t>
  </si>
  <si>
    <t>SFL_099817sc_W_TOX</t>
  </si>
  <si>
    <t>541STC523</t>
  </si>
  <si>
    <t>SFL_116708sc_W_TOX</t>
  </si>
  <si>
    <t>SFL_117807sc_W_TOX</t>
  </si>
  <si>
    <t>SFL_118643sc_W_TOX</t>
  </si>
  <si>
    <t>SFL_119560sc_W_TOX</t>
  </si>
  <si>
    <t>SFL_120856sc_W_TOX</t>
  </si>
  <si>
    <t>SFL_121735sc_W_TOX</t>
  </si>
  <si>
    <t>SFL_122579sc_W_TOX</t>
  </si>
  <si>
    <t>SFL_123699sc_W_TOX</t>
  </si>
  <si>
    <t>SFL_124659sc_W_TOX</t>
  </si>
  <si>
    <t>SFL_125646sc_W_TOX</t>
  </si>
  <si>
    <t>SFL_126879sc_W_TOX</t>
  </si>
  <si>
    <t>SFL_127851sc_W_TOX</t>
  </si>
  <si>
    <t>SFL_128732sc_W_TOX</t>
  </si>
  <si>
    <t>541XSSJ04</t>
  </si>
  <si>
    <t>541XSSJ07</t>
  </si>
  <si>
    <t>542STC525</t>
  </si>
  <si>
    <t>542STC527</t>
  </si>
  <si>
    <t>544MSAJTR</t>
  </si>
  <si>
    <t>544RIDAHR</t>
  </si>
  <si>
    <t>PER_SJ_092006_SELa</t>
  </si>
  <si>
    <t>544RIDAHT</t>
  </si>
  <si>
    <t>PER_SJ_021207_SELc</t>
  </si>
  <si>
    <t>PER_030107_SELc_W_TOX</t>
  </si>
  <si>
    <t>PER_SJ_041207_SELa</t>
  </si>
  <si>
    <t>544SCAHFB</t>
  </si>
  <si>
    <t>PER-052706-SEL</t>
  </si>
  <si>
    <t>PER-SJ-062106-SELc</t>
  </si>
  <si>
    <t>544SDMCSC</t>
  </si>
  <si>
    <t>ASL-SJ091307-SEL</t>
  </si>
  <si>
    <t>544SJC509</t>
  </si>
  <si>
    <t>544SJC516</t>
  </si>
  <si>
    <t>544SJC517</t>
  </si>
  <si>
    <t>544XGLCAA</t>
  </si>
  <si>
    <t>PER-062205-SELc</t>
  </si>
  <si>
    <t>PER-072005-SELc</t>
  </si>
  <si>
    <t>PER-081705-SELc</t>
  </si>
  <si>
    <t>PER-SJ_031606_SELc_W_TOX</t>
  </si>
  <si>
    <t>PER_SJ_071906_SELc</t>
  </si>
  <si>
    <t>PER_SJ_081606_SELc_W_TOX</t>
  </si>
  <si>
    <t>PER_SJ_052307_SELc</t>
  </si>
  <si>
    <t>544XGLCCR</t>
  </si>
  <si>
    <t>PER_SJ_072506_SEL</t>
  </si>
  <si>
    <t>PER_SJ_041907_SEL</t>
  </si>
  <si>
    <t>544XKCAHL</t>
  </si>
  <si>
    <t>544XKCHWF</t>
  </si>
  <si>
    <t>PER-082405-SEL</t>
  </si>
  <si>
    <t>544XMCABA</t>
  </si>
  <si>
    <t>PER-SJ_022806_SELa_W_TOX</t>
  </si>
  <si>
    <t>544XMCACA</t>
  </si>
  <si>
    <t>544XPSAHT</t>
  </si>
  <si>
    <t>544XTTGLR</t>
  </si>
  <si>
    <t>544XTTGUR</t>
  </si>
  <si>
    <t>PER-SJ_033106_SEL_W_TOX</t>
  </si>
  <si>
    <t>544XTTHWT</t>
  </si>
  <si>
    <t>544XXXD04</t>
  </si>
  <si>
    <t>545XASAAT</t>
  </si>
  <si>
    <t>PER_031306_SELb_W_TOX</t>
  </si>
  <si>
    <t>PER_ESJ_061406_SELa_W_TOX</t>
  </si>
  <si>
    <t>PER_ES_071206_SELa_W_TOX</t>
  </si>
  <si>
    <t>545XBSAAE</t>
  </si>
  <si>
    <t>ASL-ES060607-SEL</t>
  </si>
  <si>
    <t>545XCCART</t>
  </si>
  <si>
    <t>PER_031606_SELa_W_TOX</t>
  </si>
  <si>
    <t>PER_051706_SEL_W_TOX</t>
  </si>
  <si>
    <t>545XDCARE</t>
  </si>
  <si>
    <t>545XLWSMA</t>
  </si>
  <si>
    <t>545XSSJ03</t>
  </si>
  <si>
    <t>551XXFT05</t>
  </si>
  <si>
    <t>ASL-062105-SEL</t>
  </si>
  <si>
    <t>ASL-070605-SEL</t>
  </si>
  <si>
    <t>ASL-071905-SEL</t>
  </si>
  <si>
    <t>ASL-080205-SEL</t>
  </si>
  <si>
    <t>551XXFT18</t>
  </si>
  <si>
    <t>ASL-072005-SEL</t>
  </si>
  <si>
    <t>ASL-080305-SEL</t>
  </si>
  <si>
    <t>551XXFT31</t>
  </si>
  <si>
    <t>551XXFT32</t>
  </si>
  <si>
    <t>551XXFT33</t>
  </si>
  <si>
    <t>DFG-ATL_SEL_030206_TOX</t>
  </si>
  <si>
    <t>558XXFT03</t>
  </si>
  <si>
    <t>558XXFT19</t>
  </si>
  <si>
    <t>558XXFT23</t>
  </si>
  <si>
    <t>ASL-062205-SEL</t>
  </si>
  <si>
    <t>ASL-070705-SEL</t>
  </si>
  <si>
    <t>558XXFT24</t>
  </si>
  <si>
    <t>558XXFT25</t>
  </si>
  <si>
    <t>78SCGC</t>
  </si>
  <si>
    <t>87SCGC</t>
  </si>
  <si>
    <t>901SJOSO3</t>
  </si>
  <si>
    <t>50SCGC</t>
  </si>
  <si>
    <t>80SCGC</t>
  </si>
  <si>
    <t>88SCGC</t>
  </si>
  <si>
    <t>ATLSC1</t>
  </si>
  <si>
    <t>59SCGC</t>
  </si>
  <si>
    <t>ATL_sr9a030205_W_Tox</t>
  </si>
  <si>
    <t>ATL_sr9s052004_W_Tox</t>
  </si>
  <si>
    <t>e4520401-2</t>
  </si>
  <si>
    <t>ATL_sr9s042105_W_Tox</t>
  </si>
  <si>
    <t>ATL_sr9a030305_W_Tox</t>
  </si>
  <si>
    <t>905SDSDQ9</t>
  </si>
  <si>
    <t>62SCGC</t>
  </si>
  <si>
    <t>906LPRSC4</t>
  </si>
  <si>
    <t>27SCGC</t>
  </si>
  <si>
    <t>ATL_sr9s042005a_W_Tox</t>
  </si>
  <si>
    <t>ATL_sr9s042105c_W_Tox</t>
  </si>
  <si>
    <t>ATL_sr9s041206_W_Tox</t>
  </si>
  <si>
    <t>ATL_sr9s060205a_W_Tox</t>
  </si>
  <si>
    <t>ATL_sr7s090805_W_Tox</t>
  </si>
  <si>
    <t>ATL_sr9s020106_W_Tox</t>
  </si>
  <si>
    <t>910OTJMC4</t>
  </si>
  <si>
    <t>84SCGC</t>
  </si>
  <si>
    <t>ATL_sr9s060305_W_Tox</t>
  </si>
  <si>
    <t>USEPA Stat Test Used</t>
  </si>
  <si>
    <t>TSTToxicLess25Effect</t>
  </si>
  <si>
    <t>NOECToxicLess25Effect</t>
  </si>
  <si>
    <t>FHM Biomass</t>
  </si>
  <si>
    <t>FHM Survival</t>
  </si>
  <si>
    <t>No Biomass analysis in 2001 &amp; 2002</t>
  </si>
  <si>
    <t>effect</t>
  </si>
  <si>
    <t>control mean</t>
  </si>
  <si>
    <t>Cntrl SD</t>
  </si>
  <si>
    <t>Cntrl N</t>
  </si>
  <si>
    <t/>
  </si>
  <si>
    <t>'SampleTypeCode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</si>
</sst>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h:mm;@"/>
    <numFmt numFmtId="165" formatCode="0.00000"/>
  </numFmts>
  <fonts count="10" x14ac:knownFonts="1">
    <font>
      <sz val="10"/>
      <name val="Arial"/>
    </font>
    <font>
      <sz val="10"/>
      <name val="Arial"/>
      <family val="2"/>
    </font>
    <font>
      <sz val="10"/>
      <name val="MS Sans Serif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rgb="FF9C0006"/>
      <name val="Calibri"/>
      <family val="2"/>
      <scheme val="minor"/>
    </font>
    <font>
      <b/>
      <sz val="10"/>
      <name val="MS Sans Serif"/>
    </font>
    <font>
      <b/>
      <sz val="12"/>
      <name val="Arial"/>
      <family val="2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7CE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" fillId="5" borderId="0" applyNumberFormat="0" applyBorder="0" applyAlignment="0" applyProtection="0"/>
  </cellStyleXfs>
  <cellXfs count="68">
    <xf numFmtId="0" fontId="0" fillId="0" borderId="0" xfId="0"/>
    <xf numFmtId="0" fontId="0" fillId="0" borderId="0" xfId="0" quotePrefix="1" applyNumberFormat="1"/>
    <xf numFmtId="0" fontId="1" fillId="0" borderId="0" xfId="4"/>
    <xf numFmtId="0" fontId="1" fillId="0" borderId="0" xfId="4" applyAlignment="1">
      <alignment horizontal="center"/>
    </xf>
    <xf numFmtId="0" fontId="1" fillId="0" borderId="0" xfId="4" applyFont="1"/>
    <xf numFmtId="0" fontId="2" fillId="0" borderId="0" xfId="1" quotePrefix="1" applyNumberFormat="1"/>
    <xf numFmtId="14" fontId="2" fillId="0" borderId="0" xfId="1" applyNumberFormat="1"/>
    <xf numFmtId="164" fontId="0" fillId="0" borderId="0" xfId="0" applyNumberFormat="1"/>
    <xf numFmtId="0" fontId="2" fillId="0" borderId="0" xfId="1"/>
    <xf numFmtId="0" fontId="2" fillId="0" borderId="0" xfId="1" applyNumberFormat="1"/>
    <xf numFmtId="0" fontId="0" fillId="0" borderId="0" xfId="0" quotePrefix="1" applyNumberFormat="1" applyFill="1"/>
    <xf numFmtId="0" fontId="2" fillId="0" borderId="0" xfId="1" quotePrefix="1" applyNumberFormat="1" applyFill="1"/>
    <xf numFmtId="14" fontId="2" fillId="0" borderId="0" xfId="1" applyNumberFormat="1" applyFill="1"/>
    <xf numFmtId="164" fontId="0" fillId="0" borderId="0" xfId="0" applyNumberFormat="1" applyFill="1"/>
    <xf numFmtId="0" fontId="1" fillId="0" borderId="0" xfId="4" applyFill="1"/>
    <xf numFmtId="0" fontId="2" fillId="0" borderId="0" xfId="1" applyFill="1"/>
    <xf numFmtId="0" fontId="1" fillId="0" borderId="0" xfId="4" applyFill="1" applyAlignment="1">
      <alignment horizontal="center"/>
    </xf>
    <xf numFmtId="0" fontId="1" fillId="0" borderId="0" xfId="4" applyFont="1" applyFill="1"/>
    <xf numFmtId="0" fontId="2" fillId="0" borderId="0" xfId="1" applyNumberFormat="1" applyFill="1"/>
    <xf numFmtId="0" fontId="2" fillId="0" borderId="0" xfId="2" quotePrefix="1" applyNumberFormat="1"/>
    <xf numFmtId="14" fontId="2" fillId="0" borderId="0" xfId="2" applyNumberFormat="1"/>
    <xf numFmtId="0" fontId="2" fillId="0" borderId="0" xfId="2"/>
    <xf numFmtId="0" fontId="1" fillId="2" borderId="0" xfId="4" applyFill="1"/>
    <xf numFmtId="0" fontId="1" fillId="3" borderId="0" xfId="4" applyFill="1"/>
    <xf numFmtId="0" fontId="0" fillId="0" borderId="0" xfId="0" applyAlignment="1">
      <alignment horizontal="center"/>
    </xf>
    <xf numFmtId="14" fontId="0" fillId="0" borderId="0" xfId="0" applyNumberFormat="1"/>
    <xf numFmtId="0" fontId="1" fillId="0" borderId="0" xfId="4" quotePrefix="1" applyFont="1"/>
    <xf numFmtId="0" fontId="2" fillId="0" borderId="0" xfId="3" quotePrefix="1" applyNumberFormat="1"/>
    <xf numFmtId="14" fontId="2" fillId="0" borderId="0" xfId="3" applyNumberFormat="1"/>
    <xf numFmtId="0" fontId="2" fillId="0" borderId="0" xfId="3"/>
    <xf numFmtId="0" fontId="0" fillId="0" borderId="0" xfId="0" applyBorder="1"/>
    <xf numFmtId="0" fontId="0" fillId="0" borderId="1" xfId="0" applyBorder="1"/>
    <xf numFmtId="0" fontId="4" fillId="0" borderId="0" xfId="0" applyFont="1"/>
    <xf numFmtId="0" fontId="0" fillId="0" borderId="3" xfId="0" quotePrefix="1" applyNumberFormat="1" applyBorder="1"/>
    <xf numFmtId="0" fontId="0" fillId="0" borderId="1" xfId="0" quotePrefix="1" applyNumberFormat="1" applyBorder="1"/>
    <xf numFmtId="0" fontId="0" fillId="0" borderId="4" xfId="0" quotePrefix="1" applyNumberFormat="1" applyBorder="1"/>
    <xf numFmtId="14" fontId="0" fillId="0" borderId="3" xfId="0" applyNumberFormat="1" applyBorder="1"/>
    <xf numFmtId="14" fontId="0" fillId="0" borderId="1" xfId="0" applyNumberFormat="1" applyBorder="1"/>
    <xf numFmtId="14" fontId="0" fillId="0" borderId="4" xfId="0" applyNumberFormat="1" applyBorder="1"/>
    <xf numFmtId="0" fontId="0" fillId="0" borderId="4" xfId="0" applyBorder="1"/>
    <xf numFmtId="14" fontId="0" fillId="4" borderId="1" xfId="0" applyNumberFormat="1" applyFill="1" applyBorder="1"/>
    <xf numFmtId="0" fontId="0" fillId="0" borderId="1" xfId="0" applyFill="1" applyBorder="1"/>
    <xf numFmtId="0" fontId="0" fillId="0" borderId="4" xfId="0" applyFill="1" applyBorder="1"/>
    <xf numFmtId="0" fontId="2" fillId="0" borderId="0" xfId="1" quotePrefix="1"/>
    <xf numFmtId="0" fontId="5" fillId="0" borderId="0" xfId="0" quotePrefix="1" applyNumberFormat="1" applyFont="1"/>
    <xf numFmtId="0" fontId="5" fillId="0" borderId="0" xfId="0" quotePrefix="1" applyNumberFormat="1" applyFont="1" applyFill="1"/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0" xfId="4" applyFont="1"/>
    <xf numFmtId="0" fontId="5" fillId="0" borderId="0" xfId="4" applyFont="1" applyAlignment="1">
      <alignment horizontal="center"/>
    </xf>
    <xf numFmtId="0" fontId="5" fillId="0" borderId="2" xfId="0" applyFont="1" applyBorder="1"/>
    <xf numFmtId="0" fontId="5" fillId="0" borderId="3" xfId="0" applyFont="1" applyBorder="1"/>
    <xf numFmtId="0" fontId="7" fillId="0" borderId="0" xfId="1" applyFont="1" applyFill="1"/>
    <xf numFmtId="0" fontId="8" fillId="0" borderId="0" xfId="0" quotePrefix="1" applyNumberFormat="1" applyFont="1"/>
    <xf numFmtId="0" fontId="8" fillId="0" borderId="0" xfId="4" applyFont="1"/>
    <xf numFmtId="0" fontId="8" fillId="0" borderId="0" xfId="4" quotePrefix="1" applyFont="1"/>
    <xf numFmtId="0" fontId="8" fillId="0" borderId="0" xfId="4" applyFont="1" applyAlignment="1">
      <alignment horizontal="center"/>
    </xf>
    <xf numFmtId="165" fontId="1" fillId="0" borderId="0" xfId="4" applyNumberFormat="1"/>
    <xf numFmtId="1" fontId="1" fillId="0" borderId="0" xfId="4" applyNumberFormat="1"/>
    <xf numFmtId="0" fontId="5" fillId="0" borderId="5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0" fontId="9" fillId="0" borderId="0" xfId="5" quotePrefix="1" applyNumberFormat="1" applyFont="1" applyFill="1"/>
    <xf numFmtId="14" fontId="9" fillId="0" borderId="0" xfId="5" applyNumberFormat="1" applyFont="1" applyFill="1"/>
    <xf numFmtId="164" fontId="9" fillId="0" borderId="0" xfId="5" applyNumberFormat="1" applyFont="1" applyFill="1"/>
    <xf numFmtId="0" fontId="9" fillId="0" borderId="0" xfId="5" applyFont="1" applyFill="1"/>
    <xf numFmtId="0" fontId="9" fillId="0" borderId="0" xfId="5" applyFont="1" applyFill="1" applyAlignment="1">
      <alignment horizontal="center"/>
    </xf>
    <xf numFmtId="0" fontId="1" fillId="0" borderId="0" xfId="4" applyFont="1" applyFill="1" applyAlignment="1">
      <alignment horizontal="center"/>
    </xf>
  </cellXfs>
  <cellStyles count="6">
    <cellStyle name="Bad" xfId="5" builtinId="27"/>
    <cellStyle name="Normal" xfId="0" builtinId="0"/>
    <cellStyle name="Normal_Ceriodaphnia Chronic Surv Repro" xfId="1" xr:uid="{00000000-0005-0000-0000-000001000000}"/>
    <cellStyle name="Normal_Pimephales Chronic Survival Growth Biomass" xfId="2" xr:uid="{00000000-0005-0000-0000-000002000000}"/>
    <cellStyle name="Normal_Selenastrum 96hr CellCount" xfId="3" xr:uid="{00000000-0005-0000-0000-000003000000}"/>
    <cellStyle name="Normal_TST Calculator for Mass Samples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U841"/>
  <sheetViews>
    <sheetView tabSelected="1" zoomScale="85" zoomScaleNormal="85" workbookViewId="0">
      <pane xSplit="9" ySplit="1" topLeftCell="J2" activePane="bottomRight" state="frozen"/>
      <selection pane="topRight" activeCell="F1" sqref="F1"/>
      <selection pane="bottomLeft" activeCell="A2" sqref="A2"/>
      <selection pane="bottomRight" activeCell="D23" sqref="D23"/>
    </sheetView>
  </sheetViews>
  <sheetFormatPr defaultColWidth="9.140625" defaultRowHeight="12.75" x14ac:dyDescent="0.2"/>
  <cols>
    <col min="1" max="1" width="18.42578125" style="2" customWidth="1"/>
    <col min="2" max="2" width="12.7109375" style="2" bestFit="1" customWidth="1"/>
    <col min="3" max="3" width="10.85546875" style="2" bestFit="1" customWidth="1"/>
    <col min="4" max="4" width="13.7109375" style="2" customWidth="1"/>
    <col min="5" max="5" width="15.7109375" style="2" customWidth="1"/>
    <col min="6" max="6" width="25.7109375" style="2" customWidth="1"/>
    <col min="7" max="7" width="18.140625" style="2" bestFit="1" customWidth="1"/>
    <col min="8" max="8" width="13.85546875" style="2" bestFit="1" customWidth="1"/>
    <col min="9" max="9" width="12" style="2" customWidth="1"/>
    <col min="10" max="10" width="5.140625" style="2" customWidth="1"/>
    <col min="11" max="11" width="5.42578125" style="2" customWidth="1"/>
    <col min="12" max="12" width="9.140625" style="2" customWidth="1"/>
    <col min="13" max="20" width="9.28515625" style="2" customWidth="1"/>
    <col min="21" max="30" width="10.140625" style="2" customWidth="1"/>
    <col min="31" max="31" width="10.28515625" style="2" customWidth="1"/>
    <col min="32" max="32" width="10.140625" style="2" customWidth="1"/>
    <col min="33" max="34" width="12" style="2" bestFit="1" customWidth="1"/>
    <col min="35" max="35" width="6.85546875" style="2" customWidth="1"/>
    <col min="36" max="44" width="10.140625" style="2" customWidth="1"/>
    <col min="45" max="45" width="11.140625" style="2" customWidth="1"/>
    <col min="46" max="47" width="12" style="2" bestFit="1" customWidth="1"/>
    <col min="48" max="48" width="7.140625" style="2" bestFit="1" customWidth="1"/>
    <col min="49" max="50" width="12" style="2" customWidth="1"/>
    <col min="51" max="51" width="3.7109375" style="2" customWidth="1"/>
    <col min="52" max="52" width="12.5703125" style="2" customWidth="1"/>
    <col min="53" max="54" width="12" style="2" customWidth="1"/>
    <col min="55" max="55" width="8.5703125" style="3" bestFit="1" customWidth="1"/>
    <col min="56" max="56" width="12" style="2" customWidth="1"/>
    <col min="57" max="57" width="10.85546875" style="2" customWidth="1"/>
    <col min="58" max="58" width="8.7109375" style="2" customWidth="1"/>
    <col min="59" max="59" width="8.140625" style="2" customWidth="1"/>
    <col min="60" max="60" width="3.42578125" style="2" customWidth="1"/>
    <col min="61" max="64" width="12" style="2" customWidth="1"/>
    <col min="65" max="65" width="12.42578125" style="2" customWidth="1"/>
    <col min="66" max="66" width="6" style="2" customWidth="1"/>
    <col min="67" max="67" width="12.85546875" style="2" customWidth="1"/>
    <col min="68" max="68" width="12.5703125" style="2" customWidth="1"/>
    <col min="69" max="69" width="9" style="2" customWidth="1"/>
    <col min="70" max="70" width="22.28515625" style="2" customWidth="1"/>
    <col min="71" max="71" width="20.7109375" style="2" customWidth="1"/>
    <col min="72" max="72" width="20" style="2" bestFit="1" customWidth="1"/>
    <col min="73" max="73" width="21.85546875" style="2" bestFit="1" customWidth="1"/>
    <col min="74" max="16384" width="9.140625" style="2"/>
  </cols>
  <sheetData>
    <row r="1" spans="1:73" s="54" customFormat="1" ht="15.75" x14ac:dyDescent="0.25">
      <c r="A1" s="53" t="s">
        <v>0</v>
      </c>
      <c r="B1" s="54" t="s">
        <v>1</v>
      </c>
      <c r="C1" s="54" t="s">
        <v>2</v>
      </c>
      <c r="D1" s="53" t="s">
        <v>3</v>
      </c>
      <c r="E1" s="54" t="s">
        <v>1373</v>
      </c>
      <c r="F1" s="55" t="s">
        <v>5</v>
      </c>
      <c r="G1" s="54" t="s">
        <v>6</v>
      </c>
      <c r="H1" s="54" t="s">
        <v>7</v>
      </c>
      <c r="I1" s="54" t="s">
        <v>8</v>
      </c>
      <c r="J1" s="54" t="s">
        <v>9</v>
      </c>
      <c r="K1" s="54" t="s">
        <v>10</v>
      </c>
      <c r="L1" s="54" t="s">
        <v>11</v>
      </c>
      <c r="M1" s="54" t="s">
        <v>12</v>
      </c>
      <c r="N1" s="54" t="s">
        <v>13</v>
      </c>
      <c r="O1" s="54" t="s">
        <v>14</v>
      </c>
      <c r="P1" s="54" t="s">
        <v>15</v>
      </c>
      <c r="Q1" s="54" t="s">
        <v>16</v>
      </c>
      <c r="R1" s="54" t="s">
        <v>17</v>
      </c>
      <c r="S1" s="54" t="s">
        <v>18</v>
      </c>
      <c r="T1" s="54" t="s">
        <v>19</v>
      </c>
      <c r="U1" s="54" t="s">
        <v>20</v>
      </c>
      <c r="V1" s="54" t="s">
        <v>21</v>
      </c>
      <c r="W1" s="54" t="s">
        <v>22</v>
      </c>
      <c r="X1" s="54" t="s">
        <v>23</v>
      </c>
      <c r="Y1" s="54" t="s">
        <v>24</v>
      </c>
      <c r="Z1" s="54" t="s">
        <v>25</v>
      </c>
      <c r="AA1" s="54" t="s">
        <v>26</v>
      </c>
      <c r="AB1" s="54" t="s">
        <v>27</v>
      </c>
      <c r="AC1" s="54" t="s">
        <v>28</v>
      </c>
      <c r="AD1" s="54" t="s">
        <v>29</v>
      </c>
      <c r="AE1" s="54" t="s">
        <v>30</v>
      </c>
      <c r="AF1" s="54" t="s">
        <v>31</v>
      </c>
      <c r="AG1" s="54" t="s">
        <v>1369</v>
      </c>
      <c r="AH1" s="54" t="s">
        <v>1370</v>
      </c>
      <c r="AI1" s="54" t="s">
        <v>1371</v>
      </c>
      <c r="AJ1" s="54" t="s">
        <v>35</v>
      </c>
      <c r="AK1" s="54" t="s">
        <v>36</v>
      </c>
      <c r="AL1" s="54" t="s">
        <v>37</v>
      </c>
      <c r="AM1" s="54" t="s">
        <v>38</v>
      </c>
      <c r="AN1" s="54" t="s">
        <v>39</v>
      </c>
      <c r="AO1" s="54" t="s">
        <v>40</v>
      </c>
      <c r="AP1" s="54" t="s">
        <v>41</v>
      </c>
      <c r="AQ1" s="54" t="s">
        <v>42</v>
      </c>
      <c r="AR1" s="54" t="s">
        <v>43</v>
      </c>
      <c r="AS1" s="54" t="s">
        <v>44</v>
      </c>
      <c r="AT1" s="54" t="s">
        <v>45</v>
      </c>
      <c r="AU1" s="54" t="s">
        <v>46</v>
      </c>
      <c r="AV1" s="54" t="s">
        <v>47</v>
      </c>
      <c r="AW1" s="54" t="s">
        <v>48</v>
      </c>
      <c r="AX1" s="54" t="s">
        <v>49</v>
      </c>
      <c r="AY1" s="54" t="s">
        <v>50</v>
      </c>
      <c r="AZ1" s="54" t="s">
        <v>51</v>
      </c>
      <c r="BA1" s="54" t="s">
        <v>52</v>
      </c>
      <c r="BB1" s="54" t="s">
        <v>1368</v>
      </c>
      <c r="BC1" s="56" t="s">
        <v>53</v>
      </c>
      <c r="BD1" s="54" t="s">
        <v>679</v>
      </c>
      <c r="BE1" s="54" t="s">
        <v>662</v>
      </c>
      <c r="BF1" s="54" t="s">
        <v>665</v>
      </c>
      <c r="BG1" s="54" t="s">
        <v>669</v>
      </c>
      <c r="BH1" s="54" t="s">
        <v>670</v>
      </c>
      <c r="BI1" s="54" t="s">
        <v>671</v>
      </c>
      <c r="BJ1" s="54" t="s">
        <v>672</v>
      </c>
      <c r="BK1" s="54" t="s">
        <v>673</v>
      </c>
      <c r="BL1" s="54" t="s">
        <v>674</v>
      </c>
      <c r="BM1" s="54" t="s">
        <v>675</v>
      </c>
      <c r="BN1" s="54" t="s">
        <v>676</v>
      </c>
      <c r="BO1" s="54" t="s">
        <v>677</v>
      </c>
      <c r="BP1" s="54" t="s">
        <v>678</v>
      </c>
      <c r="BQ1" s="54" t="s">
        <v>679</v>
      </c>
      <c r="BR1" s="54" t="s">
        <v>682</v>
      </c>
      <c r="BS1" s="54" t="s">
        <v>1362</v>
      </c>
      <c r="BT1" s="54" t="s">
        <v>1363</v>
      </c>
      <c r="BU1" s="54" t="s">
        <v>1364</v>
      </c>
    </row>
    <row r="2" spans="1:73" s="48" customFormat="1" x14ac:dyDescent="0.2">
      <c r="A2" s="10" t="s">
        <v>142</v>
      </c>
      <c r="B2" s="11" t="s">
        <v>604</v>
      </c>
      <c r="C2" s="12">
        <v>38243</v>
      </c>
      <c r="D2" s="13">
        <v>0.76041666666666663</v>
      </c>
      <c r="E2" s="10" t="s">
        <v>57</v>
      </c>
      <c r="F2" s="10" t="s">
        <v>606</v>
      </c>
      <c r="G2" s="11" t="s">
        <v>59</v>
      </c>
      <c r="H2" s="11" t="s">
        <v>90</v>
      </c>
      <c r="I2" s="11" t="s">
        <v>61</v>
      </c>
      <c r="J2" s="14">
        <v>0.75</v>
      </c>
      <c r="K2" s="14">
        <v>0.2</v>
      </c>
      <c r="L2" s="11">
        <v>39</v>
      </c>
      <c r="M2" s="11">
        <v>42</v>
      </c>
      <c r="N2" s="11">
        <v>37</v>
      </c>
      <c r="O2" s="11">
        <v>41</v>
      </c>
      <c r="P2" s="11">
        <v>39</v>
      </c>
      <c r="Q2" s="11">
        <v>37</v>
      </c>
      <c r="R2" s="11">
        <v>38</v>
      </c>
      <c r="S2" s="11">
        <v>37</v>
      </c>
      <c r="T2" s="11">
        <v>37</v>
      </c>
      <c r="U2" s="11">
        <v>36</v>
      </c>
      <c r="V2" s="15"/>
      <c r="W2" s="15"/>
      <c r="X2" s="15"/>
      <c r="Y2" s="15"/>
      <c r="Z2" s="15"/>
      <c r="AA2" s="15"/>
      <c r="AB2" s="15"/>
      <c r="AC2" s="15"/>
      <c r="AD2" s="15"/>
      <c r="AE2" s="15"/>
      <c r="AF2" s="15"/>
      <c r="AG2" s="14">
        <f t="shared" ref="AG2:AG65" si="0">AVERAGE(L2:AF2)</f>
        <v>38.299999999999997</v>
      </c>
      <c r="AH2" s="14">
        <f t="shared" ref="AH2:AH65" si="1">STDEV(L2:AF2)</f>
        <v>1.9465068427541912</v>
      </c>
      <c r="AI2" s="14">
        <f t="shared" ref="AI2:AI65" si="2">COUNT(L2:AF2)</f>
        <v>10</v>
      </c>
      <c r="AJ2" s="11">
        <v>32</v>
      </c>
      <c r="AK2" s="11">
        <v>32</v>
      </c>
      <c r="AL2" s="11">
        <v>36</v>
      </c>
      <c r="AM2" s="11">
        <v>42</v>
      </c>
      <c r="AN2" s="11">
        <v>38</v>
      </c>
      <c r="AO2" s="11">
        <v>42</v>
      </c>
      <c r="AP2" s="11">
        <v>35</v>
      </c>
      <c r="AQ2" s="11">
        <v>31</v>
      </c>
      <c r="AR2" s="11">
        <v>29</v>
      </c>
      <c r="AS2" s="11">
        <v>33</v>
      </c>
      <c r="AT2" s="14">
        <f t="shared" ref="AT2:AT65" si="3">AVERAGE(AJ2:AS2)</f>
        <v>35</v>
      </c>
      <c r="AU2" s="14">
        <f t="shared" ref="AU2:AU65" si="4">STDEV(AJ2:AS2)</f>
        <v>4.4969125210773466</v>
      </c>
      <c r="AV2" s="14">
        <f t="shared" ref="AV2:AV65" si="5">COUNT(AJ2:AS2)</f>
        <v>10</v>
      </c>
      <c r="AW2" s="14">
        <f t="shared" ref="AW2:AW65" si="6">((AU2^2/AV2)+(((J2^2)*(AH2^2))/AI2))^2</f>
        <v>4.9967772038966034</v>
      </c>
      <c r="AX2" s="14">
        <f t="shared" ref="AX2:AX65" si="7">(((AU2^2)/AV2)^2)/(AV2-1)+((((J2^2)*(AH2^2))/AI2)^2)/(AI2-1)</f>
        <v>0.45942277574159779</v>
      </c>
      <c r="AY2" s="14">
        <f t="shared" ref="AY2:AY65" si="8">ROUND(AW2/AX2,0)</f>
        <v>11</v>
      </c>
      <c r="AZ2" s="14">
        <f t="shared" ref="AZ2:AZ65" si="9">(AT2-(J2*AG2))/((((AU2^2)/AV2)+(((J2^2)*(AH2^2))/AI2))^0.5)</f>
        <v>4.1970218845473468</v>
      </c>
      <c r="BA2" s="14">
        <f t="shared" ref="BA2:BA65" si="10">TINV((2*K2),AY2)</f>
        <v>0.87552997807388222</v>
      </c>
      <c r="BB2" s="14">
        <f t="shared" ref="BB2:BB65" si="11">(AG2-AT2)/AG2</f>
        <v>8.6161879895561289E-2</v>
      </c>
      <c r="BC2" s="16" t="str">
        <f t="shared" ref="BC2:BC65" si="12">IF(AND(AH2=0,AU2=0),IF(AT2&lt;(J2*AG2),"Toxic","Nontoxic"),IF(AZ2&gt;BA2,"Nontoxic","Toxic"))</f>
        <v>Nontoxic</v>
      </c>
      <c r="BD2" s="14">
        <f t="shared" ref="BD2:BD65" si="13">(AT2/AG2)*100</f>
        <v>91.383812010443862</v>
      </c>
      <c r="BE2" s="17" t="s">
        <v>663</v>
      </c>
      <c r="BF2" s="14"/>
      <c r="BG2" s="14">
        <f t="shared" ref="BG2:BG65" si="14">COUNT(L2:AF2)-1</f>
        <v>9</v>
      </c>
      <c r="BH2" s="14">
        <f t="shared" ref="BH2:BH65" si="15">COUNT(AJ2:AS2)-1</f>
        <v>9</v>
      </c>
      <c r="BI2" s="14">
        <f t="shared" ref="BI2:BI65" si="16">(STDEV(L2:AF2))^2</f>
        <v>3.7888888888888896</v>
      </c>
      <c r="BJ2" s="14">
        <f t="shared" ref="BJ2:BJ65" si="17">(STDEV(AJ2:AS2))^2</f>
        <v>20.222222222222218</v>
      </c>
      <c r="BK2" s="14">
        <f t="shared" ref="BK2:BK65" si="18">((BG2*BI2)+(BH2*BJ2))/(BG2+BH2)</f>
        <v>12.005555555555553</v>
      </c>
      <c r="BL2" s="14">
        <f t="shared" ref="BL2:BL65" si="19">1+(((1/BG2+1/BH2)-(1/(BG2+BH2)))/3)</f>
        <v>1.0555555555555556</v>
      </c>
      <c r="BM2" s="14">
        <f t="shared" ref="BM2:BM65" si="20">(((BG2+BH2)*LN(BK2))-((BG2*LN(BI2))+(BH2*LN(BJ2))))/BL2</f>
        <v>5.3876433323896178</v>
      </c>
      <c r="BN2" s="14">
        <v>6.6349999999999998</v>
      </c>
      <c r="BO2" s="14" t="str">
        <f t="shared" ref="BO2:BO65" si="21">IF(BM2&gt;BN2,"Sig Diff Var","Same Var")</f>
        <v>Same Var</v>
      </c>
      <c r="BP2" s="14">
        <f t="shared" ref="BP2:BP65" si="22">TTEST(AJ2:AS2,L2:AF2,1,IF(BO2="Same Var",2,IF(BO2="Sig Diff Var",3,"Wakka Wakka")))</f>
        <v>2.3628357250591987E-2</v>
      </c>
      <c r="BQ2" s="14" t="str">
        <f t="shared" ref="BQ2:BQ65" si="23">IF(AND(BP2&lt;0.05,BD2&lt;100),"Sig","NS")</f>
        <v>Sig</v>
      </c>
      <c r="BR2" s="14" t="str">
        <f t="shared" ref="BR2:BR65" si="24">IF(BE2="Normal",BQ2,IF(BE2="Non-normal",BF2,"Bleh"))</f>
        <v>Sig</v>
      </c>
      <c r="BS2" s="2" t="str">
        <f t="shared" ref="BS2:BS65" si="25">IF(BD2&lt;100,IF(BE2="Non-normal","Wilcoxon",IF(AND(BE2="Normal",BO2="Same Var"),"Same Var T-test",IF(AND(BE2="Normal",BO2="Sig Diff Var"),"Diff Var T-test","Bleh"))),"")</f>
        <v>Same Var T-test</v>
      </c>
      <c r="BT2" s="2" t="str">
        <f t="shared" ref="BT2:BT65" si="26">IF(AND(BC2="Toxic",BD2&gt;75),"TSTToxicLess25","")</f>
        <v/>
      </c>
      <c r="BU2" s="2" t="str">
        <f t="shared" ref="BU2:BU65" si="27">IF(AND(BR2="Sig",BD2&gt;75),"NOECToxicLess25","")</f>
        <v>NOECToxicLess25</v>
      </c>
    </row>
    <row r="3" spans="1:73" s="48" customFormat="1" x14ac:dyDescent="0.2">
      <c r="A3" s="10" t="s">
        <v>142</v>
      </c>
      <c r="B3" s="11" t="s">
        <v>609</v>
      </c>
      <c r="C3" s="12">
        <v>38243</v>
      </c>
      <c r="D3" s="13">
        <v>0.70833333333333337</v>
      </c>
      <c r="E3" s="10" t="s">
        <v>57</v>
      </c>
      <c r="F3" s="10" t="s">
        <v>610</v>
      </c>
      <c r="G3" s="11" t="s">
        <v>59</v>
      </c>
      <c r="H3" s="11" t="s">
        <v>90</v>
      </c>
      <c r="I3" s="11" t="s">
        <v>61</v>
      </c>
      <c r="J3" s="14">
        <v>0.75</v>
      </c>
      <c r="K3" s="14">
        <v>0.2</v>
      </c>
      <c r="L3" s="11">
        <v>16</v>
      </c>
      <c r="M3" s="11">
        <v>35</v>
      </c>
      <c r="N3" s="11">
        <v>41</v>
      </c>
      <c r="O3" s="11">
        <v>39</v>
      </c>
      <c r="P3" s="11">
        <v>40</v>
      </c>
      <c r="Q3" s="11">
        <v>38</v>
      </c>
      <c r="R3" s="11">
        <v>34</v>
      </c>
      <c r="S3" s="11">
        <v>41</v>
      </c>
      <c r="T3" s="11">
        <v>40</v>
      </c>
      <c r="U3" s="11">
        <v>37</v>
      </c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4">
        <f t="shared" si="0"/>
        <v>36.1</v>
      </c>
      <c r="AH3" s="14">
        <f t="shared" si="1"/>
        <v>7.4602651129537962</v>
      </c>
      <c r="AI3" s="14">
        <f t="shared" si="2"/>
        <v>10</v>
      </c>
      <c r="AJ3" s="11">
        <v>29</v>
      </c>
      <c r="AK3" s="11">
        <v>16</v>
      </c>
      <c r="AL3" s="11">
        <v>32</v>
      </c>
      <c r="AM3" s="11">
        <v>23</v>
      </c>
      <c r="AN3" s="11">
        <v>30</v>
      </c>
      <c r="AO3" s="11">
        <v>32</v>
      </c>
      <c r="AP3" s="11">
        <v>36</v>
      </c>
      <c r="AQ3" s="11">
        <v>29</v>
      </c>
      <c r="AR3" s="11">
        <v>33</v>
      </c>
      <c r="AS3" s="11">
        <v>29</v>
      </c>
      <c r="AT3" s="14">
        <f t="shared" si="3"/>
        <v>28.9</v>
      </c>
      <c r="AU3" s="14">
        <f t="shared" si="4"/>
        <v>5.6656861896861139</v>
      </c>
      <c r="AV3" s="14">
        <f t="shared" si="5"/>
        <v>10</v>
      </c>
      <c r="AW3" s="14">
        <f t="shared" si="6"/>
        <v>40.203525390624925</v>
      </c>
      <c r="AX3" s="14">
        <f t="shared" si="7"/>
        <v>2.23387921006944</v>
      </c>
      <c r="AY3" s="14">
        <f t="shared" si="8"/>
        <v>18</v>
      </c>
      <c r="AZ3" s="14">
        <f t="shared" si="9"/>
        <v>0.72476436918002574</v>
      </c>
      <c r="BA3" s="14">
        <f t="shared" si="10"/>
        <v>0.86204866798959834</v>
      </c>
      <c r="BB3" s="14">
        <f t="shared" si="11"/>
        <v>0.19944598337950145</v>
      </c>
      <c r="BC3" s="16" t="str">
        <f t="shared" si="12"/>
        <v>Toxic</v>
      </c>
      <c r="BD3" s="14">
        <f t="shared" si="13"/>
        <v>80.055401662049846</v>
      </c>
      <c r="BE3" s="17" t="s">
        <v>664</v>
      </c>
      <c r="BF3" s="17" t="s">
        <v>667</v>
      </c>
      <c r="BG3" s="14">
        <f t="shared" si="14"/>
        <v>9</v>
      </c>
      <c r="BH3" s="14">
        <f t="shared" si="15"/>
        <v>9</v>
      </c>
      <c r="BI3" s="14">
        <f t="shared" si="16"/>
        <v>55.655555555555516</v>
      </c>
      <c r="BJ3" s="14">
        <f t="shared" si="17"/>
        <v>32.099999999999959</v>
      </c>
      <c r="BK3" s="14">
        <f t="shared" si="18"/>
        <v>43.877777777777737</v>
      </c>
      <c r="BL3" s="14">
        <f t="shared" si="19"/>
        <v>1.0555555555555556</v>
      </c>
      <c r="BM3" s="14">
        <f t="shared" si="20"/>
        <v>0.63758125775843599</v>
      </c>
      <c r="BN3" s="14">
        <v>6.6349999999999998</v>
      </c>
      <c r="BO3" s="14" t="str">
        <f t="shared" si="21"/>
        <v>Same Var</v>
      </c>
      <c r="BP3" s="14">
        <f t="shared" si="22"/>
        <v>1.2879716495743362E-2</v>
      </c>
      <c r="BQ3" s="14" t="str">
        <f t="shared" si="23"/>
        <v>Sig</v>
      </c>
      <c r="BR3" s="14" t="str">
        <f t="shared" si="24"/>
        <v>Sig</v>
      </c>
      <c r="BS3" s="2" t="str">
        <f t="shared" si="25"/>
        <v>Wilcoxon</v>
      </c>
      <c r="BT3" s="2" t="str">
        <f t="shared" si="26"/>
        <v>TSTToxicLess25</v>
      </c>
      <c r="BU3" s="2" t="str">
        <f t="shared" si="27"/>
        <v>NOECToxicLess25</v>
      </c>
    </row>
    <row r="4" spans="1:73" s="48" customFormat="1" x14ac:dyDescent="0.2">
      <c r="A4" s="10" t="s">
        <v>142</v>
      </c>
      <c r="B4" s="11" t="s">
        <v>241</v>
      </c>
      <c r="C4" s="12">
        <v>38867</v>
      </c>
      <c r="D4" s="13">
        <v>0.42708333333333331</v>
      </c>
      <c r="E4" s="10" t="s">
        <v>57</v>
      </c>
      <c r="F4" s="10" t="s">
        <v>235</v>
      </c>
      <c r="G4" s="11" t="s">
        <v>59</v>
      </c>
      <c r="H4" s="11" t="s">
        <v>90</v>
      </c>
      <c r="I4" s="11" t="s">
        <v>61</v>
      </c>
      <c r="J4" s="14">
        <v>0.75</v>
      </c>
      <c r="K4" s="14">
        <v>0.2</v>
      </c>
      <c r="L4" s="11">
        <v>21</v>
      </c>
      <c r="M4" s="11">
        <v>37</v>
      </c>
      <c r="N4" s="11">
        <v>38</v>
      </c>
      <c r="O4" s="11">
        <v>40</v>
      </c>
      <c r="P4" s="11">
        <v>36</v>
      </c>
      <c r="Q4" s="11">
        <v>39</v>
      </c>
      <c r="R4" s="11">
        <v>34</v>
      </c>
      <c r="S4" s="11">
        <v>32</v>
      </c>
      <c r="T4" s="11">
        <v>39</v>
      </c>
      <c r="U4" s="11">
        <v>41</v>
      </c>
      <c r="V4" s="15"/>
      <c r="W4" s="15"/>
      <c r="X4" s="15"/>
      <c r="Y4" s="15"/>
      <c r="Z4" s="15"/>
      <c r="AA4" s="15"/>
      <c r="AB4" s="15"/>
      <c r="AC4" s="15"/>
      <c r="AD4" s="15"/>
      <c r="AE4" s="15"/>
      <c r="AF4" s="15"/>
      <c r="AG4" s="14">
        <f t="shared" si="0"/>
        <v>35.700000000000003</v>
      </c>
      <c r="AH4" s="14">
        <f t="shared" si="1"/>
        <v>5.8509258526607031</v>
      </c>
      <c r="AI4" s="14">
        <f t="shared" si="2"/>
        <v>10</v>
      </c>
      <c r="AJ4" s="11">
        <v>47</v>
      </c>
      <c r="AK4" s="11">
        <v>39</v>
      </c>
      <c r="AL4" s="11">
        <v>41</v>
      </c>
      <c r="AM4" s="11">
        <v>46</v>
      </c>
      <c r="AN4" s="11">
        <v>46</v>
      </c>
      <c r="AO4" s="11">
        <v>44</v>
      </c>
      <c r="AP4" s="11">
        <v>42</v>
      </c>
      <c r="AQ4" s="11">
        <v>47</v>
      </c>
      <c r="AR4" s="11">
        <v>44</v>
      </c>
      <c r="AS4" s="11">
        <v>40</v>
      </c>
      <c r="AT4" s="14">
        <f t="shared" si="3"/>
        <v>43.6</v>
      </c>
      <c r="AU4" s="14">
        <f t="shared" si="4"/>
        <v>2.9514591494904874</v>
      </c>
      <c r="AV4" s="14">
        <f t="shared" si="5"/>
        <v>10</v>
      </c>
      <c r="AW4" s="14">
        <f t="shared" si="6"/>
        <v>7.8217328751929136</v>
      </c>
      <c r="AX4" s="14">
        <f t="shared" si="7"/>
        <v>0.49631846761402709</v>
      </c>
      <c r="AY4" s="14">
        <f t="shared" si="8"/>
        <v>16</v>
      </c>
      <c r="AZ4" s="14">
        <f t="shared" si="9"/>
        <v>10.060726152315809</v>
      </c>
      <c r="BA4" s="14">
        <f t="shared" si="10"/>
        <v>0.86466700179829137</v>
      </c>
      <c r="BB4" s="14">
        <f t="shared" si="11"/>
        <v>-0.2212885154061624</v>
      </c>
      <c r="BC4" s="16" t="str">
        <f t="shared" si="12"/>
        <v>Nontoxic</v>
      </c>
      <c r="BD4" s="14">
        <f t="shared" si="13"/>
        <v>122.12885154061624</v>
      </c>
      <c r="BE4" s="17" t="s">
        <v>663</v>
      </c>
      <c r="BF4" s="14"/>
      <c r="BG4" s="14">
        <f t="shared" si="14"/>
        <v>9</v>
      </c>
      <c r="BH4" s="14">
        <f t="shared" si="15"/>
        <v>9</v>
      </c>
      <c r="BI4" s="14">
        <f t="shared" si="16"/>
        <v>34.233333333333377</v>
      </c>
      <c r="BJ4" s="14">
        <f t="shared" si="17"/>
        <v>8.7111111111111104</v>
      </c>
      <c r="BK4" s="14">
        <f t="shared" si="18"/>
        <v>21.472222222222243</v>
      </c>
      <c r="BL4" s="14">
        <f t="shared" si="19"/>
        <v>1.0555555555555556</v>
      </c>
      <c r="BM4" s="14">
        <f t="shared" si="20"/>
        <v>3.7150952000065667</v>
      </c>
      <c r="BN4" s="14">
        <v>6.6349999999999998</v>
      </c>
      <c r="BO4" s="14" t="str">
        <f t="shared" si="21"/>
        <v>Same Var</v>
      </c>
      <c r="BP4" s="14">
        <f t="shared" si="22"/>
        <v>6.3813462219677658E-4</v>
      </c>
      <c r="BQ4" s="14" t="str">
        <f t="shared" si="23"/>
        <v>NS</v>
      </c>
      <c r="BR4" s="14" t="str">
        <f t="shared" si="24"/>
        <v>NS</v>
      </c>
      <c r="BS4" s="2" t="str">
        <f t="shared" si="25"/>
        <v/>
      </c>
      <c r="BT4" s="2" t="str">
        <f t="shared" si="26"/>
        <v/>
      </c>
      <c r="BU4" s="2" t="str">
        <f t="shared" si="27"/>
        <v/>
      </c>
    </row>
    <row r="5" spans="1:73" s="48" customFormat="1" x14ac:dyDescent="0.2">
      <c r="A5" s="10" t="s">
        <v>142</v>
      </c>
      <c r="B5" s="11" t="s">
        <v>234</v>
      </c>
      <c r="C5" s="12">
        <v>38867</v>
      </c>
      <c r="D5" s="13">
        <v>0.4513888888888889</v>
      </c>
      <c r="E5" s="10" t="s">
        <v>57</v>
      </c>
      <c r="F5" s="10" t="s">
        <v>235</v>
      </c>
      <c r="G5" s="11" t="s">
        <v>59</v>
      </c>
      <c r="H5" s="11" t="s">
        <v>90</v>
      </c>
      <c r="I5" s="11" t="s">
        <v>61</v>
      </c>
      <c r="J5" s="14">
        <v>0.75</v>
      </c>
      <c r="K5" s="14">
        <v>0.2</v>
      </c>
      <c r="L5" s="11">
        <v>21</v>
      </c>
      <c r="M5" s="11">
        <v>37</v>
      </c>
      <c r="N5" s="11">
        <v>38</v>
      </c>
      <c r="O5" s="11">
        <v>40</v>
      </c>
      <c r="P5" s="11">
        <v>36</v>
      </c>
      <c r="Q5" s="11">
        <v>39</v>
      </c>
      <c r="R5" s="11">
        <v>34</v>
      </c>
      <c r="S5" s="11">
        <v>32</v>
      </c>
      <c r="T5" s="11">
        <v>39</v>
      </c>
      <c r="U5" s="11">
        <v>41</v>
      </c>
      <c r="V5" s="15"/>
      <c r="W5" s="15"/>
      <c r="X5" s="15"/>
      <c r="Y5" s="15"/>
      <c r="Z5" s="15"/>
      <c r="AA5" s="15"/>
      <c r="AB5" s="15"/>
      <c r="AC5" s="15"/>
      <c r="AD5" s="15"/>
      <c r="AE5" s="15"/>
      <c r="AF5" s="15"/>
      <c r="AG5" s="14">
        <f t="shared" si="0"/>
        <v>35.700000000000003</v>
      </c>
      <c r="AH5" s="14">
        <f t="shared" si="1"/>
        <v>5.8509258526607031</v>
      </c>
      <c r="AI5" s="14">
        <f t="shared" si="2"/>
        <v>10</v>
      </c>
      <c r="AJ5" s="11">
        <v>40</v>
      </c>
      <c r="AK5" s="11">
        <v>39</v>
      </c>
      <c r="AL5" s="11">
        <v>44</v>
      </c>
      <c r="AM5" s="11">
        <v>41</v>
      </c>
      <c r="AN5" s="11">
        <v>42</v>
      </c>
      <c r="AO5" s="11">
        <v>40</v>
      </c>
      <c r="AP5" s="11">
        <v>50</v>
      </c>
      <c r="AQ5" s="11">
        <v>36</v>
      </c>
      <c r="AR5" s="11">
        <v>39</v>
      </c>
      <c r="AS5" s="11">
        <v>39</v>
      </c>
      <c r="AT5" s="14">
        <f t="shared" si="3"/>
        <v>41</v>
      </c>
      <c r="AU5" s="14">
        <f t="shared" si="4"/>
        <v>3.8005847503304602</v>
      </c>
      <c r="AV5" s="14">
        <f t="shared" si="5"/>
        <v>10</v>
      </c>
      <c r="AW5" s="14">
        <f t="shared" si="6"/>
        <v>11.357368060378104</v>
      </c>
      <c r="AX5" s="14">
        <f t="shared" si="7"/>
        <v>0.64382793263460325</v>
      </c>
      <c r="AY5" s="14">
        <f t="shared" si="8"/>
        <v>18</v>
      </c>
      <c r="AZ5" s="14">
        <f t="shared" si="9"/>
        <v>7.7487714220099004</v>
      </c>
      <c r="BA5" s="14">
        <f t="shared" si="10"/>
        <v>0.86204866798959834</v>
      </c>
      <c r="BB5" s="14">
        <f t="shared" si="11"/>
        <v>-0.14845938375350132</v>
      </c>
      <c r="BC5" s="16" t="str">
        <f t="shared" si="12"/>
        <v>Nontoxic</v>
      </c>
      <c r="BD5" s="14">
        <f t="shared" si="13"/>
        <v>114.84593837535013</v>
      </c>
      <c r="BE5" s="17" t="s">
        <v>663</v>
      </c>
      <c r="BF5" s="14"/>
      <c r="BG5" s="14">
        <f t="shared" si="14"/>
        <v>9</v>
      </c>
      <c r="BH5" s="14">
        <f t="shared" si="15"/>
        <v>9</v>
      </c>
      <c r="BI5" s="14">
        <f t="shared" si="16"/>
        <v>34.233333333333377</v>
      </c>
      <c r="BJ5" s="14">
        <f t="shared" si="17"/>
        <v>14.444444444444446</v>
      </c>
      <c r="BK5" s="14">
        <f t="shared" si="18"/>
        <v>24.33888888888891</v>
      </c>
      <c r="BL5" s="14">
        <f t="shared" si="19"/>
        <v>1.0555555555555556</v>
      </c>
      <c r="BM5" s="14">
        <f t="shared" si="20"/>
        <v>1.5402036809884594</v>
      </c>
      <c r="BN5" s="14">
        <v>6.6349999999999998</v>
      </c>
      <c r="BO5" s="14" t="str">
        <f t="shared" si="21"/>
        <v>Same Var</v>
      </c>
      <c r="BP5" s="14">
        <f t="shared" si="22"/>
        <v>1.365143452359905E-2</v>
      </c>
      <c r="BQ5" s="14" t="str">
        <f t="shared" si="23"/>
        <v>NS</v>
      </c>
      <c r="BR5" s="14" t="str">
        <f t="shared" si="24"/>
        <v>NS</v>
      </c>
      <c r="BS5" s="2" t="str">
        <f t="shared" si="25"/>
        <v/>
      </c>
      <c r="BT5" s="2" t="str">
        <f t="shared" si="26"/>
        <v/>
      </c>
      <c r="BU5" s="2" t="str">
        <f t="shared" si="27"/>
        <v/>
      </c>
    </row>
    <row r="6" spans="1:73" s="48" customFormat="1" x14ac:dyDescent="0.2">
      <c r="A6" s="10" t="s">
        <v>142</v>
      </c>
      <c r="B6" s="11" t="s">
        <v>243</v>
      </c>
      <c r="C6" s="12">
        <v>38867</v>
      </c>
      <c r="D6" s="13">
        <v>0.44097222222222221</v>
      </c>
      <c r="E6" s="10" t="s">
        <v>57</v>
      </c>
      <c r="F6" s="10" t="s">
        <v>235</v>
      </c>
      <c r="G6" s="11" t="s">
        <v>59</v>
      </c>
      <c r="H6" s="11" t="s">
        <v>90</v>
      </c>
      <c r="I6" s="11" t="s">
        <v>61</v>
      </c>
      <c r="J6" s="14">
        <v>0.75</v>
      </c>
      <c r="K6" s="14">
        <v>0.2</v>
      </c>
      <c r="L6" s="11">
        <v>21</v>
      </c>
      <c r="M6" s="11">
        <v>37</v>
      </c>
      <c r="N6" s="11">
        <v>38</v>
      </c>
      <c r="O6" s="11">
        <v>40</v>
      </c>
      <c r="P6" s="11">
        <v>36</v>
      </c>
      <c r="Q6" s="11">
        <v>39</v>
      </c>
      <c r="R6" s="11">
        <v>34</v>
      </c>
      <c r="S6" s="11">
        <v>32</v>
      </c>
      <c r="T6" s="11">
        <v>39</v>
      </c>
      <c r="U6" s="11">
        <v>41</v>
      </c>
      <c r="V6" s="15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4">
        <f t="shared" si="0"/>
        <v>35.700000000000003</v>
      </c>
      <c r="AH6" s="14">
        <f t="shared" si="1"/>
        <v>5.8509258526607031</v>
      </c>
      <c r="AI6" s="14">
        <f t="shared" si="2"/>
        <v>10</v>
      </c>
      <c r="AJ6" s="11">
        <v>41</v>
      </c>
      <c r="AK6" s="11">
        <v>39</v>
      </c>
      <c r="AL6" s="11">
        <v>41</v>
      </c>
      <c r="AM6" s="11">
        <v>45</v>
      </c>
      <c r="AN6" s="11">
        <v>18</v>
      </c>
      <c r="AO6" s="11">
        <v>43</v>
      </c>
      <c r="AP6" s="11">
        <v>43</v>
      </c>
      <c r="AQ6" s="11">
        <v>47</v>
      </c>
      <c r="AR6" s="11">
        <v>41</v>
      </c>
      <c r="AS6" s="11">
        <v>39</v>
      </c>
      <c r="AT6" s="14">
        <f t="shared" si="3"/>
        <v>39.700000000000003</v>
      </c>
      <c r="AU6" s="14">
        <f t="shared" si="4"/>
        <v>8.02842173503333</v>
      </c>
      <c r="AV6" s="14">
        <f t="shared" si="5"/>
        <v>10</v>
      </c>
      <c r="AW6" s="14">
        <f t="shared" si="6"/>
        <v>70.076663893711512</v>
      </c>
      <c r="AX6" s="14">
        <f t="shared" si="7"/>
        <v>5.0281353400420157</v>
      </c>
      <c r="AY6" s="14">
        <f t="shared" si="8"/>
        <v>14</v>
      </c>
      <c r="AZ6" s="14">
        <f t="shared" si="9"/>
        <v>4.4672185207769903</v>
      </c>
      <c r="BA6" s="14">
        <f t="shared" si="10"/>
        <v>0.86805478155742033</v>
      </c>
      <c r="BB6" s="14">
        <f t="shared" si="11"/>
        <v>-0.11204481792717086</v>
      </c>
      <c r="BC6" s="16" t="str">
        <f t="shared" si="12"/>
        <v>Nontoxic</v>
      </c>
      <c r="BD6" s="14">
        <f t="shared" si="13"/>
        <v>111.20448179271709</v>
      </c>
      <c r="BE6" s="17" t="s">
        <v>664</v>
      </c>
      <c r="BF6" s="17" t="s">
        <v>666</v>
      </c>
      <c r="BG6" s="14">
        <f t="shared" si="14"/>
        <v>9</v>
      </c>
      <c r="BH6" s="14">
        <f t="shared" si="15"/>
        <v>9</v>
      </c>
      <c r="BI6" s="14">
        <f t="shared" si="16"/>
        <v>34.233333333333377</v>
      </c>
      <c r="BJ6" s="14">
        <f t="shared" si="17"/>
        <v>64.455555555555591</v>
      </c>
      <c r="BK6" s="14">
        <f t="shared" si="18"/>
        <v>49.344444444444484</v>
      </c>
      <c r="BL6" s="14">
        <f t="shared" si="19"/>
        <v>1.0555555555555556</v>
      </c>
      <c r="BM6" s="14">
        <f t="shared" si="20"/>
        <v>0.83962567770940288</v>
      </c>
      <c r="BN6" s="14">
        <v>6.6349999999999998</v>
      </c>
      <c r="BO6" s="14" t="str">
        <f t="shared" si="21"/>
        <v>Same Var</v>
      </c>
      <c r="BP6" s="14">
        <f t="shared" si="22"/>
        <v>0.1095577486536423</v>
      </c>
      <c r="BQ6" s="14" t="str">
        <f t="shared" si="23"/>
        <v>NS</v>
      </c>
      <c r="BR6" s="14" t="str">
        <f t="shared" si="24"/>
        <v>NS</v>
      </c>
      <c r="BS6" s="2" t="str">
        <f t="shared" si="25"/>
        <v/>
      </c>
      <c r="BT6" s="2" t="str">
        <f t="shared" si="26"/>
        <v/>
      </c>
      <c r="BU6" s="2" t="str">
        <f t="shared" si="27"/>
        <v/>
      </c>
    </row>
    <row r="7" spans="1:73" s="48" customFormat="1" x14ac:dyDescent="0.2">
      <c r="A7" s="10" t="s">
        <v>142</v>
      </c>
      <c r="B7" s="11" t="s">
        <v>534</v>
      </c>
      <c r="C7" s="12">
        <v>38110</v>
      </c>
      <c r="D7" s="13">
        <v>0.75</v>
      </c>
      <c r="E7" s="10" t="s">
        <v>57</v>
      </c>
      <c r="F7" s="10" t="s">
        <v>539</v>
      </c>
      <c r="G7" s="11" t="s">
        <v>59</v>
      </c>
      <c r="H7" s="11" t="s">
        <v>90</v>
      </c>
      <c r="I7" s="11" t="s">
        <v>61</v>
      </c>
      <c r="J7" s="14">
        <v>0.75</v>
      </c>
      <c r="K7" s="14">
        <v>0.2</v>
      </c>
      <c r="L7" s="11">
        <v>35</v>
      </c>
      <c r="M7" s="11">
        <v>37</v>
      </c>
      <c r="N7" s="11">
        <v>47</v>
      </c>
      <c r="O7" s="11">
        <v>36</v>
      </c>
      <c r="P7" s="11">
        <v>30</v>
      </c>
      <c r="Q7" s="11">
        <v>32</v>
      </c>
      <c r="R7" s="11">
        <v>32</v>
      </c>
      <c r="S7" s="15"/>
      <c r="T7" s="11">
        <v>34</v>
      </c>
      <c r="U7" s="11">
        <v>37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4">
        <f t="shared" si="0"/>
        <v>35.555555555555557</v>
      </c>
      <c r="AH7" s="14">
        <f t="shared" si="1"/>
        <v>4.927248499698166</v>
      </c>
      <c r="AI7" s="14">
        <f t="shared" si="2"/>
        <v>9</v>
      </c>
      <c r="AJ7" s="11">
        <v>35</v>
      </c>
      <c r="AK7" s="11">
        <v>34</v>
      </c>
      <c r="AL7" s="11">
        <v>51</v>
      </c>
      <c r="AM7" s="11">
        <v>33</v>
      </c>
      <c r="AN7" s="11">
        <v>36</v>
      </c>
      <c r="AO7" s="11">
        <v>33</v>
      </c>
      <c r="AP7" s="11">
        <v>35</v>
      </c>
      <c r="AQ7" s="11">
        <v>53</v>
      </c>
      <c r="AR7" s="11">
        <v>34</v>
      </c>
      <c r="AS7" s="11">
        <v>37</v>
      </c>
      <c r="AT7" s="14">
        <f t="shared" si="3"/>
        <v>38.1</v>
      </c>
      <c r="AU7" s="14">
        <f t="shared" si="4"/>
        <v>7.4453564947108672</v>
      </c>
      <c r="AV7" s="14">
        <f t="shared" si="5"/>
        <v>10</v>
      </c>
      <c r="AW7" s="14">
        <f t="shared" si="6"/>
        <v>49.853406037808632</v>
      </c>
      <c r="AX7" s="14">
        <f t="shared" si="7"/>
        <v>3.7020808087384225</v>
      </c>
      <c r="AY7" s="14">
        <f t="shared" si="8"/>
        <v>13</v>
      </c>
      <c r="AZ7" s="14">
        <f t="shared" si="9"/>
        <v>4.3027801511273633</v>
      </c>
      <c r="BA7" s="14">
        <f t="shared" si="10"/>
        <v>0.87015153396817235</v>
      </c>
      <c r="BB7" s="14">
        <f t="shared" si="11"/>
        <v>-7.1562499999999987E-2</v>
      </c>
      <c r="BC7" s="16" t="str">
        <f t="shared" si="12"/>
        <v>Nontoxic</v>
      </c>
      <c r="BD7" s="14">
        <f t="shared" si="13"/>
        <v>107.15625</v>
      </c>
      <c r="BE7" s="17" t="s">
        <v>664</v>
      </c>
      <c r="BF7" s="17" t="s">
        <v>666</v>
      </c>
      <c r="BG7" s="14">
        <f t="shared" si="14"/>
        <v>8</v>
      </c>
      <c r="BH7" s="14">
        <f t="shared" si="15"/>
        <v>9</v>
      </c>
      <c r="BI7" s="14">
        <f t="shared" si="16"/>
        <v>24.277777777777828</v>
      </c>
      <c r="BJ7" s="14">
        <f t="shared" si="17"/>
        <v>55.433333333333294</v>
      </c>
      <c r="BK7" s="14">
        <f t="shared" si="18"/>
        <v>40.7718954248366</v>
      </c>
      <c r="BL7" s="14">
        <f t="shared" si="19"/>
        <v>1.0590958605664489</v>
      </c>
      <c r="BM7" s="14">
        <f t="shared" si="20"/>
        <v>1.3056039451694852</v>
      </c>
      <c r="BN7" s="14">
        <v>6.6349999999999998</v>
      </c>
      <c r="BO7" s="14" t="str">
        <f t="shared" si="21"/>
        <v>Same Var</v>
      </c>
      <c r="BP7" s="14">
        <f t="shared" si="22"/>
        <v>0.19893408343294494</v>
      </c>
      <c r="BQ7" s="14" t="str">
        <f t="shared" si="23"/>
        <v>NS</v>
      </c>
      <c r="BR7" s="14" t="str">
        <f t="shared" si="24"/>
        <v>NS</v>
      </c>
      <c r="BS7" s="2" t="str">
        <f t="shared" si="25"/>
        <v/>
      </c>
      <c r="BT7" s="2" t="str">
        <f t="shared" si="26"/>
        <v/>
      </c>
      <c r="BU7" s="2" t="str">
        <f t="shared" si="27"/>
        <v/>
      </c>
    </row>
    <row r="8" spans="1:73" s="48" customFormat="1" x14ac:dyDescent="0.2">
      <c r="A8" s="10" t="s">
        <v>142</v>
      </c>
      <c r="B8" s="11" t="s">
        <v>553</v>
      </c>
      <c r="C8" s="12">
        <v>38111</v>
      </c>
      <c r="D8" s="13">
        <v>0.58333333333333337</v>
      </c>
      <c r="E8" s="10" t="s">
        <v>57</v>
      </c>
      <c r="F8" s="10" t="s">
        <v>539</v>
      </c>
      <c r="G8" s="11" t="s">
        <v>59</v>
      </c>
      <c r="H8" s="11" t="s">
        <v>90</v>
      </c>
      <c r="I8" s="11" t="s">
        <v>61</v>
      </c>
      <c r="J8" s="14">
        <v>0.75</v>
      </c>
      <c r="K8" s="14">
        <v>0.2</v>
      </c>
      <c r="L8" s="11">
        <v>35</v>
      </c>
      <c r="M8" s="11">
        <v>37</v>
      </c>
      <c r="N8" s="11">
        <v>47</v>
      </c>
      <c r="O8" s="11">
        <v>36</v>
      </c>
      <c r="P8" s="11">
        <v>30</v>
      </c>
      <c r="Q8" s="11">
        <v>32</v>
      </c>
      <c r="R8" s="11">
        <v>32</v>
      </c>
      <c r="S8" s="15"/>
      <c r="T8" s="11">
        <v>34</v>
      </c>
      <c r="U8" s="11">
        <v>37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4">
        <f t="shared" si="0"/>
        <v>35.555555555555557</v>
      </c>
      <c r="AH8" s="14">
        <f t="shared" si="1"/>
        <v>4.927248499698166</v>
      </c>
      <c r="AI8" s="14">
        <f t="shared" si="2"/>
        <v>9</v>
      </c>
      <c r="AJ8" s="11">
        <v>28</v>
      </c>
      <c r="AK8" s="11">
        <v>36</v>
      </c>
      <c r="AL8" s="11">
        <v>55</v>
      </c>
      <c r="AM8" s="11">
        <v>34</v>
      </c>
      <c r="AN8" s="11">
        <v>30</v>
      </c>
      <c r="AO8" s="11">
        <v>42</v>
      </c>
      <c r="AP8" s="11">
        <v>35</v>
      </c>
      <c r="AQ8" s="11">
        <v>31</v>
      </c>
      <c r="AR8" s="11">
        <v>32</v>
      </c>
      <c r="AS8" s="11">
        <v>30</v>
      </c>
      <c r="AT8" s="14">
        <f t="shared" si="3"/>
        <v>35.299999999999997</v>
      </c>
      <c r="AU8" s="14">
        <f t="shared" si="4"/>
        <v>7.9867946567373904</v>
      </c>
      <c r="AV8" s="14">
        <f t="shared" si="5"/>
        <v>10</v>
      </c>
      <c r="AW8" s="14">
        <f t="shared" si="6"/>
        <v>62.350764062500119</v>
      </c>
      <c r="AX8" s="14">
        <f t="shared" si="7"/>
        <v>4.8089340323323979</v>
      </c>
      <c r="AY8" s="14">
        <f t="shared" si="8"/>
        <v>13</v>
      </c>
      <c r="AZ8" s="14">
        <f t="shared" si="9"/>
        <v>3.0723314348733357</v>
      </c>
      <c r="BA8" s="14">
        <f t="shared" si="10"/>
        <v>0.87015153396817235</v>
      </c>
      <c r="BB8" s="14">
        <f t="shared" si="11"/>
        <v>7.1875000000001243E-3</v>
      </c>
      <c r="BC8" s="16" t="str">
        <f t="shared" si="12"/>
        <v>Nontoxic</v>
      </c>
      <c r="BD8" s="14">
        <f t="shared" si="13"/>
        <v>99.281249999999986</v>
      </c>
      <c r="BE8" s="17" t="s">
        <v>663</v>
      </c>
      <c r="BF8" s="14"/>
      <c r="BG8" s="14">
        <f t="shared" si="14"/>
        <v>8</v>
      </c>
      <c r="BH8" s="14">
        <f t="shared" si="15"/>
        <v>9</v>
      </c>
      <c r="BI8" s="14">
        <f t="shared" si="16"/>
        <v>24.277777777777828</v>
      </c>
      <c r="BJ8" s="14">
        <f t="shared" si="17"/>
        <v>63.788888888888927</v>
      </c>
      <c r="BK8" s="14">
        <f t="shared" si="18"/>
        <v>45.195424836601354</v>
      </c>
      <c r="BL8" s="14">
        <f t="shared" si="19"/>
        <v>1.0590958605664489</v>
      </c>
      <c r="BM8" s="14">
        <f t="shared" si="20"/>
        <v>1.7658712826314786</v>
      </c>
      <c r="BN8" s="14">
        <v>6.6349999999999998</v>
      </c>
      <c r="BO8" s="14" t="str">
        <f t="shared" si="21"/>
        <v>Same Var</v>
      </c>
      <c r="BP8" s="14">
        <f t="shared" si="22"/>
        <v>0.46751481688365226</v>
      </c>
      <c r="BQ8" s="14" t="str">
        <f t="shared" si="23"/>
        <v>NS</v>
      </c>
      <c r="BR8" s="14" t="str">
        <f t="shared" si="24"/>
        <v>NS</v>
      </c>
      <c r="BS8" s="2" t="str">
        <f t="shared" si="25"/>
        <v>Same Var T-test</v>
      </c>
      <c r="BT8" s="2" t="str">
        <f t="shared" si="26"/>
        <v/>
      </c>
      <c r="BU8" s="2" t="str">
        <f t="shared" si="27"/>
        <v/>
      </c>
    </row>
    <row r="9" spans="1:73" s="48" customFormat="1" x14ac:dyDescent="0.2">
      <c r="A9" s="10" t="s">
        <v>142</v>
      </c>
      <c r="B9" s="11" t="s">
        <v>552</v>
      </c>
      <c r="C9" s="12">
        <v>38111</v>
      </c>
      <c r="D9" s="13">
        <v>0.375</v>
      </c>
      <c r="E9" s="10" t="s">
        <v>57</v>
      </c>
      <c r="F9" s="10" t="s">
        <v>539</v>
      </c>
      <c r="G9" s="11" t="s">
        <v>59</v>
      </c>
      <c r="H9" s="11" t="s">
        <v>90</v>
      </c>
      <c r="I9" s="11" t="s">
        <v>61</v>
      </c>
      <c r="J9" s="14">
        <v>0.75</v>
      </c>
      <c r="K9" s="14">
        <v>0.2</v>
      </c>
      <c r="L9" s="11">
        <v>35</v>
      </c>
      <c r="M9" s="11">
        <v>37</v>
      </c>
      <c r="N9" s="11">
        <v>47</v>
      </c>
      <c r="O9" s="11">
        <v>36</v>
      </c>
      <c r="P9" s="11">
        <v>30</v>
      </c>
      <c r="Q9" s="11">
        <v>32</v>
      </c>
      <c r="R9" s="11">
        <v>32</v>
      </c>
      <c r="S9" s="15"/>
      <c r="T9" s="11">
        <v>34</v>
      </c>
      <c r="U9" s="11">
        <v>37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4">
        <f t="shared" si="0"/>
        <v>35.555555555555557</v>
      </c>
      <c r="AH9" s="14">
        <f t="shared" si="1"/>
        <v>4.927248499698166</v>
      </c>
      <c r="AI9" s="14">
        <f t="shared" si="2"/>
        <v>9</v>
      </c>
      <c r="AJ9" s="11">
        <v>31</v>
      </c>
      <c r="AK9" s="11">
        <v>29</v>
      </c>
      <c r="AL9" s="11">
        <v>48</v>
      </c>
      <c r="AM9" s="11">
        <v>25</v>
      </c>
      <c r="AN9" s="11">
        <v>32</v>
      </c>
      <c r="AO9" s="11">
        <v>36</v>
      </c>
      <c r="AP9" s="11">
        <v>31</v>
      </c>
      <c r="AQ9" s="11">
        <v>50</v>
      </c>
      <c r="AR9" s="11">
        <v>32</v>
      </c>
      <c r="AS9" s="11">
        <v>38</v>
      </c>
      <c r="AT9" s="14">
        <f t="shared" si="3"/>
        <v>35.200000000000003</v>
      </c>
      <c r="AU9" s="14">
        <f t="shared" si="4"/>
        <v>8.0938934457473035</v>
      </c>
      <c r="AV9" s="14">
        <f t="shared" si="5"/>
        <v>10</v>
      </c>
      <c r="AW9" s="14">
        <f t="shared" si="6"/>
        <v>65.100244000771724</v>
      </c>
      <c r="AX9" s="14">
        <f t="shared" si="7"/>
        <v>5.0563599582583247</v>
      </c>
      <c r="AY9" s="14">
        <f t="shared" si="8"/>
        <v>13</v>
      </c>
      <c r="AZ9" s="14">
        <f t="shared" si="9"/>
        <v>3.0041599810503214</v>
      </c>
      <c r="BA9" s="14">
        <f t="shared" si="10"/>
        <v>0.87015153396817235</v>
      </c>
      <c r="BB9" s="14">
        <f t="shared" si="11"/>
        <v>9.9999999999999638E-3</v>
      </c>
      <c r="BC9" s="16" t="str">
        <f t="shared" si="12"/>
        <v>Nontoxic</v>
      </c>
      <c r="BD9" s="14">
        <f t="shared" si="13"/>
        <v>99</v>
      </c>
      <c r="BE9" s="17" t="s">
        <v>663</v>
      </c>
      <c r="BF9" s="14"/>
      <c r="BG9" s="14">
        <f t="shared" si="14"/>
        <v>8</v>
      </c>
      <c r="BH9" s="14">
        <f t="shared" si="15"/>
        <v>9</v>
      </c>
      <c r="BI9" s="14">
        <f t="shared" si="16"/>
        <v>24.277777777777828</v>
      </c>
      <c r="BJ9" s="14">
        <f t="shared" si="17"/>
        <v>65.511111111111163</v>
      </c>
      <c r="BK9" s="14">
        <f t="shared" si="18"/>
        <v>46.107189542483709</v>
      </c>
      <c r="BL9" s="14">
        <f t="shared" si="19"/>
        <v>1.0590958605664489</v>
      </c>
      <c r="BM9" s="14">
        <f t="shared" si="20"/>
        <v>1.8600788545163531</v>
      </c>
      <c r="BN9" s="14">
        <v>6.6349999999999998</v>
      </c>
      <c r="BO9" s="14" t="str">
        <f t="shared" si="21"/>
        <v>Same Var</v>
      </c>
      <c r="BP9" s="14">
        <f t="shared" si="22"/>
        <v>0.45530073304042656</v>
      </c>
      <c r="BQ9" s="14" t="str">
        <f t="shared" si="23"/>
        <v>NS</v>
      </c>
      <c r="BR9" s="14" t="str">
        <f t="shared" si="24"/>
        <v>NS</v>
      </c>
      <c r="BS9" s="2" t="str">
        <f t="shared" si="25"/>
        <v>Same Var T-test</v>
      </c>
      <c r="BT9" s="2" t="str">
        <f t="shared" si="26"/>
        <v/>
      </c>
      <c r="BU9" s="2" t="str">
        <f t="shared" si="27"/>
        <v/>
      </c>
    </row>
    <row r="10" spans="1:73" s="48" customFormat="1" x14ac:dyDescent="0.2">
      <c r="A10" s="10" t="s">
        <v>142</v>
      </c>
      <c r="B10" s="11" t="s">
        <v>564</v>
      </c>
      <c r="C10" s="12">
        <v>38111</v>
      </c>
      <c r="D10" s="13">
        <v>0.40625</v>
      </c>
      <c r="E10" s="10" t="s">
        <v>57</v>
      </c>
      <c r="F10" s="10" t="s">
        <v>539</v>
      </c>
      <c r="G10" s="11" t="s">
        <v>59</v>
      </c>
      <c r="H10" s="11" t="s">
        <v>90</v>
      </c>
      <c r="I10" s="11" t="s">
        <v>61</v>
      </c>
      <c r="J10" s="14">
        <v>0.75</v>
      </c>
      <c r="K10" s="14">
        <v>0.2</v>
      </c>
      <c r="L10" s="11">
        <v>35</v>
      </c>
      <c r="M10" s="11">
        <v>37</v>
      </c>
      <c r="N10" s="11">
        <v>47</v>
      </c>
      <c r="O10" s="11">
        <v>36</v>
      </c>
      <c r="P10" s="11">
        <v>30</v>
      </c>
      <c r="Q10" s="11">
        <v>32</v>
      </c>
      <c r="R10" s="11">
        <v>32</v>
      </c>
      <c r="S10" s="15"/>
      <c r="T10" s="11">
        <v>34</v>
      </c>
      <c r="U10" s="11">
        <v>37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4">
        <f t="shared" si="0"/>
        <v>35.555555555555557</v>
      </c>
      <c r="AH10" s="14">
        <f t="shared" si="1"/>
        <v>4.927248499698166</v>
      </c>
      <c r="AI10" s="14">
        <f t="shared" si="2"/>
        <v>9</v>
      </c>
      <c r="AJ10" s="11">
        <v>30</v>
      </c>
      <c r="AK10" s="11">
        <v>43</v>
      </c>
      <c r="AL10" s="11">
        <v>54</v>
      </c>
      <c r="AM10" s="11">
        <v>35</v>
      </c>
      <c r="AN10" s="11">
        <v>30</v>
      </c>
      <c r="AO10" s="11">
        <v>31</v>
      </c>
      <c r="AP10" s="11">
        <v>38</v>
      </c>
      <c r="AQ10" s="11">
        <v>52</v>
      </c>
      <c r="AR10" s="11">
        <v>27</v>
      </c>
      <c r="AS10" s="11">
        <v>30</v>
      </c>
      <c r="AT10" s="14">
        <f t="shared" si="3"/>
        <v>37</v>
      </c>
      <c r="AU10" s="14">
        <f t="shared" si="4"/>
        <v>9.6494098840867526</v>
      </c>
      <c r="AV10" s="14">
        <f t="shared" si="5"/>
        <v>10</v>
      </c>
      <c r="AW10" s="14">
        <f t="shared" si="6"/>
        <v>117.25581066743835</v>
      </c>
      <c r="AX10" s="14">
        <f t="shared" si="7"/>
        <v>9.9207747730731342</v>
      </c>
      <c r="AY10" s="14">
        <f t="shared" si="8"/>
        <v>12</v>
      </c>
      <c r="AZ10" s="14">
        <f t="shared" si="9"/>
        <v>3.1401966483103627</v>
      </c>
      <c r="BA10" s="14">
        <f t="shared" si="10"/>
        <v>0.87260929158813794</v>
      </c>
      <c r="BB10" s="14">
        <f t="shared" si="11"/>
        <v>-4.0624999999999953E-2</v>
      </c>
      <c r="BC10" s="16" t="str">
        <f t="shared" si="12"/>
        <v>Nontoxic</v>
      </c>
      <c r="BD10" s="14">
        <f t="shared" si="13"/>
        <v>104.06249999999999</v>
      </c>
      <c r="BE10" s="17" t="s">
        <v>663</v>
      </c>
      <c r="BF10" s="14"/>
      <c r="BG10" s="14">
        <f t="shared" si="14"/>
        <v>8</v>
      </c>
      <c r="BH10" s="14">
        <f t="shared" si="15"/>
        <v>9</v>
      </c>
      <c r="BI10" s="14">
        <f t="shared" si="16"/>
        <v>24.277777777777828</v>
      </c>
      <c r="BJ10" s="14">
        <f t="shared" si="17"/>
        <v>93.111111111111114</v>
      </c>
      <c r="BK10" s="14">
        <f t="shared" si="18"/>
        <v>60.718954248366039</v>
      </c>
      <c r="BL10" s="14">
        <f t="shared" si="19"/>
        <v>1.0590958605664489</v>
      </c>
      <c r="BM10" s="14">
        <f t="shared" si="20"/>
        <v>3.2912198044945002</v>
      </c>
      <c r="BN10" s="14">
        <v>6.6349999999999998</v>
      </c>
      <c r="BO10" s="14" t="str">
        <f t="shared" si="21"/>
        <v>Same Var</v>
      </c>
      <c r="BP10" s="14">
        <f t="shared" si="22"/>
        <v>0.34582542488213786</v>
      </c>
      <c r="BQ10" s="14" t="str">
        <f t="shared" si="23"/>
        <v>NS</v>
      </c>
      <c r="BR10" s="14" t="str">
        <f t="shared" si="24"/>
        <v>NS</v>
      </c>
      <c r="BS10" s="2" t="str">
        <f t="shared" si="25"/>
        <v/>
      </c>
      <c r="BT10" s="2" t="str">
        <f t="shared" si="26"/>
        <v/>
      </c>
      <c r="BU10" s="2" t="str">
        <f t="shared" si="27"/>
        <v/>
      </c>
    </row>
    <row r="11" spans="1:73" s="48" customFormat="1" x14ac:dyDescent="0.2">
      <c r="A11" s="10" t="s">
        <v>142</v>
      </c>
      <c r="B11" s="11" t="s">
        <v>549</v>
      </c>
      <c r="C11" s="12">
        <v>38111</v>
      </c>
      <c r="D11" s="13">
        <v>0.45833333333333331</v>
      </c>
      <c r="E11" s="10" t="s">
        <v>57</v>
      </c>
      <c r="F11" s="10" t="s">
        <v>539</v>
      </c>
      <c r="G11" s="11" t="s">
        <v>59</v>
      </c>
      <c r="H11" s="11" t="s">
        <v>90</v>
      </c>
      <c r="I11" s="11" t="s">
        <v>61</v>
      </c>
      <c r="J11" s="14">
        <v>0.75</v>
      </c>
      <c r="K11" s="14">
        <v>0.2</v>
      </c>
      <c r="L11" s="11">
        <v>35</v>
      </c>
      <c r="M11" s="11">
        <v>37</v>
      </c>
      <c r="N11" s="11">
        <v>47</v>
      </c>
      <c r="O11" s="11">
        <v>36</v>
      </c>
      <c r="P11" s="11">
        <v>30</v>
      </c>
      <c r="Q11" s="11">
        <v>32</v>
      </c>
      <c r="R11" s="11">
        <v>32</v>
      </c>
      <c r="S11" s="15"/>
      <c r="T11" s="11">
        <v>34</v>
      </c>
      <c r="U11" s="11">
        <v>37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4">
        <f t="shared" si="0"/>
        <v>35.555555555555557</v>
      </c>
      <c r="AH11" s="14">
        <f t="shared" si="1"/>
        <v>4.927248499698166</v>
      </c>
      <c r="AI11" s="14">
        <f t="shared" si="2"/>
        <v>9</v>
      </c>
      <c r="AJ11" s="11">
        <v>41</v>
      </c>
      <c r="AK11" s="11">
        <v>35</v>
      </c>
      <c r="AL11" s="11">
        <v>51</v>
      </c>
      <c r="AM11" s="11">
        <v>31</v>
      </c>
      <c r="AN11" s="11">
        <v>22</v>
      </c>
      <c r="AO11" s="11">
        <v>21</v>
      </c>
      <c r="AP11" s="11">
        <v>34</v>
      </c>
      <c r="AQ11" s="11">
        <v>53</v>
      </c>
      <c r="AR11" s="11">
        <v>31</v>
      </c>
      <c r="AS11" s="11">
        <v>34</v>
      </c>
      <c r="AT11" s="14">
        <f t="shared" si="3"/>
        <v>35.299999999999997</v>
      </c>
      <c r="AU11" s="14">
        <f t="shared" si="4"/>
        <v>10.614978934401039</v>
      </c>
      <c r="AV11" s="14">
        <f t="shared" si="5"/>
        <v>10</v>
      </c>
      <c r="AW11" s="14">
        <f t="shared" si="6"/>
        <v>163.45977640817921</v>
      </c>
      <c r="AX11" s="14">
        <f t="shared" si="7"/>
        <v>14.39477765373158</v>
      </c>
      <c r="AY11" s="14">
        <f t="shared" si="8"/>
        <v>11</v>
      </c>
      <c r="AZ11" s="14">
        <f t="shared" si="9"/>
        <v>2.4144920747821672</v>
      </c>
      <c r="BA11" s="14">
        <f t="shared" si="10"/>
        <v>0.87552997807388222</v>
      </c>
      <c r="BB11" s="14">
        <f t="shared" si="11"/>
        <v>7.1875000000001243E-3</v>
      </c>
      <c r="BC11" s="16" t="str">
        <f t="shared" si="12"/>
        <v>Nontoxic</v>
      </c>
      <c r="BD11" s="14">
        <f t="shared" si="13"/>
        <v>99.281249999999986</v>
      </c>
      <c r="BE11" s="17" t="s">
        <v>663</v>
      </c>
      <c r="BF11" s="14"/>
      <c r="BG11" s="14">
        <f t="shared" si="14"/>
        <v>8</v>
      </c>
      <c r="BH11" s="14">
        <f t="shared" si="15"/>
        <v>9</v>
      </c>
      <c r="BI11" s="14">
        <f t="shared" si="16"/>
        <v>24.277777777777828</v>
      </c>
      <c r="BJ11" s="14">
        <f t="shared" si="17"/>
        <v>112.67777777777782</v>
      </c>
      <c r="BK11" s="14">
        <f t="shared" si="18"/>
        <v>71.077777777777825</v>
      </c>
      <c r="BL11" s="14">
        <f t="shared" si="19"/>
        <v>1.0590958605664489</v>
      </c>
      <c r="BM11" s="14">
        <f t="shared" si="20"/>
        <v>4.1987597548804088</v>
      </c>
      <c r="BN11" s="14">
        <v>6.6349999999999998</v>
      </c>
      <c r="BO11" s="14" t="str">
        <f t="shared" si="21"/>
        <v>Same Var</v>
      </c>
      <c r="BP11" s="14">
        <f t="shared" si="22"/>
        <v>0.47408468618863919</v>
      </c>
      <c r="BQ11" s="14" t="str">
        <f t="shared" si="23"/>
        <v>NS</v>
      </c>
      <c r="BR11" s="14" t="str">
        <f t="shared" si="24"/>
        <v>NS</v>
      </c>
      <c r="BS11" s="2" t="str">
        <f t="shared" si="25"/>
        <v>Same Var T-test</v>
      </c>
      <c r="BT11" s="2" t="str">
        <f t="shared" si="26"/>
        <v/>
      </c>
      <c r="BU11" s="2" t="str">
        <f t="shared" si="27"/>
        <v/>
      </c>
    </row>
    <row r="12" spans="1:73" s="48" customFormat="1" x14ac:dyDescent="0.2">
      <c r="A12" s="1" t="s">
        <v>55</v>
      </c>
      <c r="B12" s="5" t="s">
        <v>133</v>
      </c>
      <c r="C12" s="6">
        <v>38181</v>
      </c>
      <c r="D12" s="7">
        <v>0.5625</v>
      </c>
      <c r="E12" s="1" t="s">
        <v>57</v>
      </c>
      <c r="F12" s="1" t="s">
        <v>95</v>
      </c>
      <c r="G12" s="5" t="s">
        <v>59</v>
      </c>
      <c r="H12" s="5" t="s">
        <v>90</v>
      </c>
      <c r="I12" s="5" t="s">
        <v>61</v>
      </c>
      <c r="J12" s="2">
        <v>0.75</v>
      </c>
      <c r="K12" s="2">
        <v>0.2</v>
      </c>
      <c r="L12" s="5">
        <v>35</v>
      </c>
      <c r="M12" s="5">
        <v>50</v>
      </c>
      <c r="N12" s="5">
        <v>20</v>
      </c>
      <c r="O12" s="5">
        <v>46</v>
      </c>
      <c r="P12" s="5">
        <v>33</v>
      </c>
      <c r="Q12" s="5">
        <v>36</v>
      </c>
      <c r="R12" s="5">
        <v>20</v>
      </c>
      <c r="S12" s="5">
        <v>40</v>
      </c>
      <c r="T12" s="5">
        <v>47</v>
      </c>
      <c r="U12" s="5">
        <v>24</v>
      </c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2">
        <f t="shared" si="0"/>
        <v>35.1</v>
      </c>
      <c r="AH12" s="2">
        <f t="shared" si="1"/>
        <v>11.009591777677819</v>
      </c>
      <c r="AI12" s="2">
        <f t="shared" si="2"/>
        <v>10</v>
      </c>
      <c r="AJ12" s="5">
        <v>9</v>
      </c>
      <c r="AK12" s="5">
        <v>6</v>
      </c>
      <c r="AL12" s="5">
        <v>8</v>
      </c>
      <c r="AM12" s="5">
        <v>2</v>
      </c>
      <c r="AN12" s="5">
        <v>1</v>
      </c>
      <c r="AO12" s="5">
        <v>7</v>
      </c>
      <c r="AP12" s="5">
        <v>7</v>
      </c>
      <c r="AQ12" s="5">
        <v>6</v>
      </c>
      <c r="AR12" s="5">
        <v>10</v>
      </c>
      <c r="AS12" s="5">
        <v>2</v>
      </c>
      <c r="AT12" s="2">
        <f t="shared" si="3"/>
        <v>5.8</v>
      </c>
      <c r="AU12" s="2">
        <f t="shared" si="4"/>
        <v>3.1198290551460244</v>
      </c>
      <c r="AV12" s="2">
        <f t="shared" si="5"/>
        <v>10</v>
      </c>
      <c r="AW12" s="2">
        <f t="shared" si="6"/>
        <v>60.706822960069395</v>
      </c>
      <c r="AX12" s="2">
        <f t="shared" si="7"/>
        <v>5.2704673659336372</v>
      </c>
      <c r="AY12" s="2">
        <f t="shared" si="8"/>
        <v>12</v>
      </c>
      <c r="AZ12" s="2">
        <f t="shared" si="9"/>
        <v>-7.3531561649206711</v>
      </c>
      <c r="BA12" s="2">
        <f t="shared" si="10"/>
        <v>0.87260929158813794</v>
      </c>
      <c r="BB12" s="14">
        <f t="shared" si="11"/>
        <v>0.83475783475783472</v>
      </c>
      <c r="BC12" s="3" t="str">
        <f t="shared" si="12"/>
        <v>Toxic</v>
      </c>
      <c r="BD12" s="2">
        <f t="shared" si="13"/>
        <v>16.524216524216524</v>
      </c>
      <c r="BE12" s="4" t="s">
        <v>663</v>
      </c>
      <c r="BF12" s="2"/>
      <c r="BG12" s="2">
        <f t="shared" si="14"/>
        <v>9</v>
      </c>
      <c r="BH12" s="2">
        <f t="shared" si="15"/>
        <v>9</v>
      </c>
      <c r="BI12" s="2">
        <f t="shared" si="16"/>
        <v>121.21111111111105</v>
      </c>
      <c r="BJ12" s="2">
        <f t="shared" si="17"/>
        <v>9.7333333333333361</v>
      </c>
      <c r="BK12" s="2">
        <f t="shared" si="18"/>
        <v>65.4722222222222</v>
      </c>
      <c r="BL12" s="2">
        <f t="shared" si="19"/>
        <v>1.0555555555555556</v>
      </c>
      <c r="BM12" s="2">
        <f t="shared" si="20"/>
        <v>11.000326611578974</v>
      </c>
      <c r="BN12" s="2">
        <v>6.6349999999999998</v>
      </c>
      <c r="BO12" s="2" t="str">
        <f t="shared" si="21"/>
        <v>Sig Diff Var</v>
      </c>
      <c r="BP12" s="2">
        <f t="shared" si="22"/>
        <v>4.0604759631279618E-6</v>
      </c>
      <c r="BQ12" s="2" t="str">
        <f t="shared" si="23"/>
        <v>Sig</v>
      </c>
      <c r="BR12" s="2" t="str">
        <f t="shared" si="24"/>
        <v>Sig</v>
      </c>
      <c r="BS12" s="2" t="str">
        <f t="shared" si="25"/>
        <v>Diff Var T-test</v>
      </c>
      <c r="BT12" s="2" t="str">
        <f t="shared" si="26"/>
        <v/>
      </c>
      <c r="BU12" s="2" t="str">
        <f t="shared" si="27"/>
        <v/>
      </c>
    </row>
    <row r="13" spans="1:73" s="48" customFormat="1" x14ac:dyDescent="0.2">
      <c r="A13" s="1" t="s">
        <v>55</v>
      </c>
      <c r="B13" s="5" t="s">
        <v>134</v>
      </c>
      <c r="C13" s="6">
        <v>38181</v>
      </c>
      <c r="D13" s="7">
        <v>0.25</v>
      </c>
      <c r="E13" s="1" t="s">
        <v>57</v>
      </c>
      <c r="F13" s="1" t="s">
        <v>95</v>
      </c>
      <c r="G13" s="5" t="s">
        <v>59</v>
      </c>
      <c r="H13" s="5" t="s">
        <v>90</v>
      </c>
      <c r="I13" s="5" t="s">
        <v>61</v>
      </c>
      <c r="J13" s="2">
        <v>0.75</v>
      </c>
      <c r="K13" s="2">
        <v>0.2</v>
      </c>
      <c r="L13" s="5">
        <v>35</v>
      </c>
      <c r="M13" s="5">
        <v>50</v>
      </c>
      <c r="N13" s="5">
        <v>20</v>
      </c>
      <c r="O13" s="5">
        <v>46</v>
      </c>
      <c r="P13" s="5">
        <v>33</v>
      </c>
      <c r="Q13" s="5">
        <v>36</v>
      </c>
      <c r="R13" s="5">
        <v>20</v>
      </c>
      <c r="S13" s="5">
        <v>40</v>
      </c>
      <c r="T13" s="5">
        <v>47</v>
      </c>
      <c r="U13" s="5">
        <v>24</v>
      </c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2">
        <f t="shared" si="0"/>
        <v>35.1</v>
      </c>
      <c r="AH13" s="2">
        <f t="shared" si="1"/>
        <v>11.009591777677819</v>
      </c>
      <c r="AI13" s="2">
        <f t="shared" si="2"/>
        <v>10</v>
      </c>
      <c r="AJ13" s="5">
        <v>13</v>
      </c>
      <c r="AK13" s="5">
        <v>30</v>
      </c>
      <c r="AL13" s="5">
        <v>42</v>
      </c>
      <c r="AM13" s="5">
        <v>31</v>
      </c>
      <c r="AN13" s="5">
        <v>36</v>
      </c>
      <c r="AO13" s="5">
        <v>29</v>
      </c>
      <c r="AP13" s="5">
        <v>47</v>
      </c>
      <c r="AQ13" s="5">
        <v>29</v>
      </c>
      <c r="AR13" s="5">
        <v>34</v>
      </c>
      <c r="AS13" s="5">
        <v>34</v>
      </c>
      <c r="AT13" s="2">
        <f t="shared" si="3"/>
        <v>32.5</v>
      </c>
      <c r="AU13" s="2">
        <f t="shared" si="4"/>
        <v>9.0092545011597203</v>
      </c>
      <c r="AV13" s="2">
        <f t="shared" si="5"/>
        <v>10</v>
      </c>
      <c r="AW13" s="2">
        <f t="shared" si="6"/>
        <v>223.04800212673607</v>
      </c>
      <c r="AX13" s="2">
        <f t="shared" si="7"/>
        <v>12.485234032600308</v>
      </c>
      <c r="AY13" s="2">
        <f t="shared" si="8"/>
        <v>18</v>
      </c>
      <c r="AZ13" s="2">
        <f t="shared" si="9"/>
        <v>1.5978550424910902</v>
      </c>
      <c r="BA13" s="2">
        <f t="shared" si="10"/>
        <v>0.86204866798959834</v>
      </c>
      <c r="BB13" s="14">
        <f t="shared" si="11"/>
        <v>7.4074074074074112E-2</v>
      </c>
      <c r="BC13" s="3" t="str">
        <f t="shared" si="12"/>
        <v>Nontoxic</v>
      </c>
      <c r="BD13" s="2">
        <f t="shared" si="13"/>
        <v>92.592592592592595</v>
      </c>
      <c r="BE13" s="4" t="s">
        <v>663</v>
      </c>
      <c r="BF13" s="2"/>
      <c r="BG13" s="2">
        <f t="shared" si="14"/>
        <v>9</v>
      </c>
      <c r="BH13" s="2">
        <f t="shared" si="15"/>
        <v>9</v>
      </c>
      <c r="BI13" s="2">
        <f t="shared" si="16"/>
        <v>121.21111111111105</v>
      </c>
      <c r="BJ13" s="2">
        <f t="shared" si="17"/>
        <v>81.166666666666686</v>
      </c>
      <c r="BK13" s="2">
        <f t="shared" si="18"/>
        <v>101.18888888888887</v>
      </c>
      <c r="BL13" s="2">
        <f t="shared" si="19"/>
        <v>1.0555555555555556</v>
      </c>
      <c r="BM13" s="2">
        <f t="shared" si="20"/>
        <v>0.34053692037889355</v>
      </c>
      <c r="BN13" s="2">
        <v>6.6349999999999998</v>
      </c>
      <c r="BO13" s="2" t="str">
        <f t="shared" si="21"/>
        <v>Same Var</v>
      </c>
      <c r="BP13" s="2">
        <f t="shared" si="22"/>
        <v>0.28522836548164632</v>
      </c>
      <c r="BQ13" s="2" t="str">
        <f t="shared" si="23"/>
        <v>NS</v>
      </c>
      <c r="BR13" s="2" t="str">
        <f t="shared" si="24"/>
        <v>NS</v>
      </c>
      <c r="BS13" s="2" t="str">
        <f t="shared" si="25"/>
        <v>Same Var T-test</v>
      </c>
      <c r="BT13" s="2" t="str">
        <f t="shared" si="26"/>
        <v/>
      </c>
      <c r="BU13" s="2" t="str">
        <f t="shared" si="27"/>
        <v/>
      </c>
    </row>
    <row r="14" spans="1:73" s="48" customFormat="1" x14ac:dyDescent="0.2">
      <c r="A14" s="1" t="s">
        <v>55</v>
      </c>
      <c r="B14" s="5" t="s">
        <v>132</v>
      </c>
      <c r="C14" s="6">
        <v>38181</v>
      </c>
      <c r="D14" s="7">
        <v>0.40277777777777773</v>
      </c>
      <c r="E14" s="1" t="s">
        <v>57</v>
      </c>
      <c r="F14" s="1" t="s">
        <v>95</v>
      </c>
      <c r="G14" s="5" t="s">
        <v>59</v>
      </c>
      <c r="H14" s="5" t="s">
        <v>90</v>
      </c>
      <c r="I14" s="5" t="s">
        <v>61</v>
      </c>
      <c r="J14" s="2">
        <v>0.75</v>
      </c>
      <c r="K14" s="2">
        <v>0.2</v>
      </c>
      <c r="L14" s="5">
        <v>35</v>
      </c>
      <c r="M14" s="5">
        <v>50</v>
      </c>
      <c r="N14" s="5">
        <v>20</v>
      </c>
      <c r="O14" s="5">
        <v>46</v>
      </c>
      <c r="P14" s="5">
        <v>33</v>
      </c>
      <c r="Q14" s="5">
        <v>36</v>
      </c>
      <c r="R14" s="5">
        <v>20</v>
      </c>
      <c r="S14" s="5">
        <v>40</v>
      </c>
      <c r="T14" s="5">
        <v>47</v>
      </c>
      <c r="U14" s="5">
        <v>24</v>
      </c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2">
        <f t="shared" si="0"/>
        <v>35.1</v>
      </c>
      <c r="AH14" s="2">
        <f t="shared" si="1"/>
        <v>11.009591777677819</v>
      </c>
      <c r="AI14" s="2">
        <f t="shared" si="2"/>
        <v>10</v>
      </c>
      <c r="AJ14" s="5">
        <v>0</v>
      </c>
      <c r="AK14" s="5">
        <v>22</v>
      </c>
      <c r="AL14" s="5">
        <v>0</v>
      </c>
      <c r="AM14" s="5">
        <v>32</v>
      </c>
      <c r="AN14" s="5">
        <v>21</v>
      </c>
      <c r="AO14" s="5">
        <v>28</v>
      </c>
      <c r="AP14" s="5">
        <v>33</v>
      </c>
      <c r="AQ14" s="5">
        <v>0</v>
      </c>
      <c r="AR14" s="5">
        <v>25</v>
      </c>
      <c r="AS14" s="5">
        <v>17</v>
      </c>
      <c r="AT14" s="2">
        <f t="shared" si="3"/>
        <v>17.8</v>
      </c>
      <c r="AU14" s="2">
        <f t="shared" si="4"/>
        <v>13.197642887189279</v>
      </c>
      <c r="AV14" s="2">
        <f t="shared" si="5"/>
        <v>10</v>
      </c>
      <c r="AW14" s="2">
        <f t="shared" si="6"/>
        <v>587.37898345389647</v>
      </c>
      <c r="AX14" s="2">
        <f t="shared" si="7"/>
        <v>38.873979025741576</v>
      </c>
      <c r="AY14" s="2">
        <f t="shared" si="8"/>
        <v>15</v>
      </c>
      <c r="AZ14" s="2">
        <f t="shared" si="9"/>
        <v>-1.731668619102896</v>
      </c>
      <c r="BA14" s="2">
        <f t="shared" si="10"/>
        <v>0.86624497319495286</v>
      </c>
      <c r="BB14" s="14">
        <f t="shared" si="11"/>
        <v>0.49287749287749288</v>
      </c>
      <c r="BC14" s="3" t="str">
        <f t="shared" si="12"/>
        <v>Toxic</v>
      </c>
      <c r="BD14" s="2">
        <f t="shared" si="13"/>
        <v>50.712250712250714</v>
      </c>
      <c r="BE14" s="4" t="s">
        <v>663</v>
      </c>
      <c r="BF14" s="2"/>
      <c r="BG14" s="2">
        <f t="shared" si="14"/>
        <v>9</v>
      </c>
      <c r="BH14" s="2">
        <f t="shared" si="15"/>
        <v>9</v>
      </c>
      <c r="BI14" s="2">
        <f t="shared" si="16"/>
        <v>121.21111111111105</v>
      </c>
      <c r="BJ14" s="2">
        <f t="shared" si="17"/>
        <v>174.17777777777775</v>
      </c>
      <c r="BK14" s="2">
        <f t="shared" si="18"/>
        <v>147.6944444444444</v>
      </c>
      <c r="BL14" s="2">
        <f t="shared" si="19"/>
        <v>1.0555555555555556</v>
      </c>
      <c r="BM14" s="2">
        <f t="shared" si="20"/>
        <v>0.27864780873856809</v>
      </c>
      <c r="BN14" s="2">
        <v>6.6349999999999998</v>
      </c>
      <c r="BO14" s="2" t="str">
        <f t="shared" si="21"/>
        <v>Same Var</v>
      </c>
      <c r="BP14" s="2">
        <f t="shared" si="22"/>
        <v>2.5751749903355626E-3</v>
      </c>
      <c r="BQ14" s="2" t="str">
        <f t="shared" si="23"/>
        <v>Sig</v>
      </c>
      <c r="BR14" s="2" t="str">
        <f t="shared" si="24"/>
        <v>Sig</v>
      </c>
      <c r="BS14" s="2" t="str">
        <f t="shared" si="25"/>
        <v>Same Var T-test</v>
      </c>
      <c r="BT14" s="2" t="str">
        <f t="shared" si="26"/>
        <v/>
      </c>
      <c r="BU14" s="2" t="str">
        <f t="shared" si="27"/>
        <v/>
      </c>
    </row>
    <row r="15" spans="1:73" s="48" customFormat="1" x14ac:dyDescent="0.2">
      <c r="A15" s="10" t="s">
        <v>142</v>
      </c>
      <c r="B15" s="11" t="s">
        <v>230</v>
      </c>
      <c r="C15" s="12">
        <v>38854</v>
      </c>
      <c r="D15" s="13">
        <v>0.5</v>
      </c>
      <c r="E15" s="10" t="s">
        <v>57</v>
      </c>
      <c r="F15" s="10" t="s">
        <v>229</v>
      </c>
      <c r="G15" s="11" t="s">
        <v>59</v>
      </c>
      <c r="H15" s="11" t="s">
        <v>90</v>
      </c>
      <c r="I15" s="11" t="s">
        <v>61</v>
      </c>
      <c r="J15" s="14">
        <v>0.75</v>
      </c>
      <c r="K15" s="14">
        <v>0.2</v>
      </c>
      <c r="L15" s="11">
        <v>32</v>
      </c>
      <c r="M15" s="11">
        <v>33</v>
      </c>
      <c r="N15" s="11">
        <v>38</v>
      </c>
      <c r="O15" s="11">
        <v>34</v>
      </c>
      <c r="P15" s="11">
        <v>35</v>
      </c>
      <c r="Q15" s="11">
        <v>36</v>
      </c>
      <c r="R15" s="11">
        <v>32</v>
      </c>
      <c r="S15" s="11">
        <v>34</v>
      </c>
      <c r="T15" s="11">
        <v>35</v>
      </c>
      <c r="U15" s="11">
        <v>36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4">
        <f t="shared" si="0"/>
        <v>34.5</v>
      </c>
      <c r="AH15" s="14">
        <f t="shared" si="1"/>
        <v>1.9002923751652301</v>
      </c>
      <c r="AI15" s="14">
        <f t="shared" si="2"/>
        <v>10</v>
      </c>
      <c r="AJ15" s="11">
        <v>35</v>
      </c>
      <c r="AK15" s="11">
        <v>39</v>
      </c>
      <c r="AL15" s="11">
        <v>35</v>
      </c>
      <c r="AM15" s="11">
        <v>35</v>
      </c>
      <c r="AN15" s="11">
        <v>42</v>
      </c>
      <c r="AO15" s="11">
        <v>38</v>
      </c>
      <c r="AP15" s="11">
        <v>37</v>
      </c>
      <c r="AQ15" s="11">
        <v>33</v>
      </c>
      <c r="AR15" s="11">
        <v>38</v>
      </c>
      <c r="AS15" s="11">
        <v>38</v>
      </c>
      <c r="AT15" s="14">
        <f t="shared" si="3"/>
        <v>37</v>
      </c>
      <c r="AU15" s="14">
        <f t="shared" si="4"/>
        <v>2.5819888974716112</v>
      </c>
      <c r="AV15" s="14">
        <f t="shared" si="5"/>
        <v>10</v>
      </c>
      <c r="AW15" s="14">
        <f t="shared" si="6"/>
        <v>0.7565375434027779</v>
      </c>
      <c r="AX15" s="14">
        <f t="shared" si="7"/>
        <v>5.396713445216049E-2</v>
      </c>
      <c r="AY15" s="14">
        <f t="shared" si="8"/>
        <v>14</v>
      </c>
      <c r="AZ15" s="14">
        <f t="shared" si="9"/>
        <v>11.928680277954166</v>
      </c>
      <c r="BA15" s="14">
        <f t="shared" si="10"/>
        <v>0.86805478155742033</v>
      </c>
      <c r="BB15" s="14">
        <f t="shared" si="11"/>
        <v>-7.2463768115942032E-2</v>
      </c>
      <c r="BC15" s="16" t="str">
        <f t="shared" si="12"/>
        <v>Nontoxic</v>
      </c>
      <c r="BD15" s="14">
        <f t="shared" si="13"/>
        <v>107.24637681159422</v>
      </c>
      <c r="BE15" s="17" t="s">
        <v>663</v>
      </c>
      <c r="BF15" s="14"/>
      <c r="BG15" s="14">
        <f t="shared" si="14"/>
        <v>9</v>
      </c>
      <c r="BH15" s="14">
        <f t="shared" si="15"/>
        <v>9</v>
      </c>
      <c r="BI15" s="14">
        <f t="shared" si="16"/>
        <v>3.6111111111111116</v>
      </c>
      <c r="BJ15" s="14">
        <f t="shared" si="17"/>
        <v>6.6666666666666661</v>
      </c>
      <c r="BK15" s="14">
        <f t="shared" si="18"/>
        <v>5.1388888888888893</v>
      </c>
      <c r="BL15" s="14">
        <f t="shared" si="19"/>
        <v>1.0555555555555556</v>
      </c>
      <c r="BM15" s="14">
        <f t="shared" si="20"/>
        <v>0.78901056685106741</v>
      </c>
      <c r="BN15" s="14">
        <v>6.6349999999999998</v>
      </c>
      <c r="BO15" s="14" t="str">
        <f t="shared" si="21"/>
        <v>Same Var</v>
      </c>
      <c r="BP15" s="14">
        <f t="shared" si="22"/>
        <v>1.1969459912307481E-2</v>
      </c>
      <c r="BQ15" s="14" t="str">
        <f t="shared" si="23"/>
        <v>NS</v>
      </c>
      <c r="BR15" s="14" t="str">
        <f t="shared" si="24"/>
        <v>NS</v>
      </c>
      <c r="BS15" s="2" t="str">
        <f t="shared" si="25"/>
        <v/>
      </c>
      <c r="BT15" s="2" t="str">
        <f t="shared" si="26"/>
        <v/>
      </c>
      <c r="BU15" s="2" t="str">
        <f t="shared" si="27"/>
        <v/>
      </c>
    </row>
    <row r="16" spans="1:73" s="48" customFormat="1" x14ac:dyDescent="0.2">
      <c r="A16" s="10" t="s">
        <v>142</v>
      </c>
      <c r="B16" s="11" t="s">
        <v>227</v>
      </c>
      <c r="C16" s="12">
        <v>38854</v>
      </c>
      <c r="D16" s="13">
        <v>0.45833333333333331</v>
      </c>
      <c r="E16" s="10" t="s">
        <v>57</v>
      </c>
      <c r="F16" s="10" t="s">
        <v>229</v>
      </c>
      <c r="G16" s="11" t="s">
        <v>59</v>
      </c>
      <c r="H16" s="11" t="s">
        <v>90</v>
      </c>
      <c r="I16" s="11" t="s">
        <v>61</v>
      </c>
      <c r="J16" s="14">
        <v>0.75</v>
      </c>
      <c r="K16" s="14">
        <v>0.2</v>
      </c>
      <c r="L16" s="11">
        <v>32</v>
      </c>
      <c r="M16" s="11">
        <v>33</v>
      </c>
      <c r="N16" s="11">
        <v>38</v>
      </c>
      <c r="O16" s="11">
        <v>34</v>
      </c>
      <c r="P16" s="11">
        <v>35</v>
      </c>
      <c r="Q16" s="11">
        <v>36</v>
      </c>
      <c r="R16" s="11">
        <v>32</v>
      </c>
      <c r="S16" s="11">
        <v>34</v>
      </c>
      <c r="T16" s="11">
        <v>35</v>
      </c>
      <c r="U16" s="11">
        <v>36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4">
        <f t="shared" si="0"/>
        <v>34.5</v>
      </c>
      <c r="AH16" s="14">
        <f t="shared" si="1"/>
        <v>1.9002923751652301</v>
      </c>
      <c r="AI16" s="14">
        <f t="shared" si="2"/>
        <v>10</v>
      </c>
      <c r="AJ16" s="11">
        <v>36</v>
      </c>
      <c r="AK16" s="11">
        <v>37</v>
      </c>
      <c r="AL16" s="11">
        <v>43</v>
      </c>
      <c r="AM16" s="11">
        <v>43</v>
      </c>
      <c r="AN16" s="11">
        <v>39</v>
      </c>
      <c r="AO16" s="11">
        <v>44</v>
      </c>
      <c r="AP16" s="11">
        <v>41</v>
      </c>
      <c r="AQ16" s="11">
        <v>41</v>
      </c>
      <c r="AR16" s="11">
        <v>38</v>
      </c>
      <c r="AS16" s="11">
        <v>43</v>
      </c>
      <c r="AT16" s="14">
        <f t="shared" si="3"/>
        <v>40.5</v>
      </c>
      <c r="AU16" s="14">
        <f t="shared" si="4"/>
        <v>2.8382310609877335</v>
      </c>
      <c r="AV16" s="14">
        <f t="shared" si="5"/>
        <v>10</v>
      </c>
      <c r="AW16" s="14">
        <f t="shared" si="6"/>
        <v>1.0174364631558643</v>
      </c>
      <c r="AX16" s="14">
        <f t="shared" si="7"/>
        <v>7.6686613190157751E-2</v>
      </c>
      <c r="AY16" s="14">
        <f t="shared" si="8"/>
        <v>13</v>
      </c>
      <c r="AZ16" s="14">
        <f t="shared" si="9"/>
        <v>14.561933729470143</v>
      </c>
      <c r="BA16" s="14">
        <f t="shared" si="10"/>
        <v>0.87015153396817235</v>
      </c>
      <c r="BB16" s="14">
        <f t="shared" si="11"/>
        <v>-0.17391304347826086</v>
      </c>
      <c r="BC16" s="16" t="str">
        <f t="shared" si="12"/>
        <v>Nontoxic</v>
      </c>
      <c r="BD16" s="14">
        <f t="shared" si="13"/>
        <v>117.39130434782609</v>
      </c>
      <c r="BE16" s="17" t="s">
        <v>663</v>
      </c>
      <c r="BF16" s="14"/>
      <c r="BG16" s="14">
        <f t="shared" si="14"/>
        <v>9</v>
      </c>
      <c r="BH16" s="14">
        <f t="shared" si="15"/>
        <v>9</v>
      </c>
      <c r="BI16" s="14">
        <f t="shared" si="16"/>
        <v>3.6111111111111116</v>
      </c>
      <c r="BJ16" s="14">
        <f t="shared" si="17"/>
        <v>8.0555555555555554</v>
      </c>
      <c r="BK16" s="14">
        <f t="shared" si="18"/>
        <v>5.833333333333333</v>
      </c>
      <c r="BL16" s="14">
        <f t="shared" si="19"/>
        <v>1.0555555555555556</v>
      </c>
      <c r="BM16" s="14">
        <f t="shared" si="20"/>
        <v>1.3369236555690145</v>
      </c>
      <c r="BN16" s="14">
        <v>6.6349999999999998</v>
      </c>
      <c r="BO16" s="14" t="str">
        <f t="shared" si="21"/>
        <v>Same Var</v>
      </c>
      <c r="BP16" s="14">
        <f t="shared" si="22"/>
        <v>1.4197220600571545E-5</v>
      </c>
      <c r="BQ16" s="14" t="str">
        <f t="shared" si="23"/>
        <v>NS</v>
      </c>
      <c r="BR16" s="14" t="str">
        <f t="shared" si="24"/>
        <v>NS</v>
      </c>
      <c r="BS16" s="2" t="str">
        <f t="shared" si="25"/>
        <v/>
      </c>
      <c r="BT16" s="2" t="str">
        <f t="shared" si="26"/>
        <v/>
      </c>
      <c r="BU16" s="2" t="str">
        <f t="shared" si="27"/>
        <v/>
      </c>
    </row>
    <row r="17" spans="1:73" s="48" customFormat="1" x14ac:dyDescent="0.2">
      <c r="A17" s="10" t="s">
        <v>142</v>
      </c>
      <c r="B17" s="11" t="s">
        <v>236</v>
      </c>
      <c r="C17" s="12">
        <v>38854</v>
      </c>
      <c r="D17" s="13">
        <v>0.42708333333333331</v>
      </c>
      <c r="E17" s="10" t="s">
        <v>57</v>
      </c>
      <c r="F17" s="10" t="s">
        <v>229</v>
      </c>
      <c r="G17" s="11" t="s">
        <v>59</v>
      </c>
      <c r="H17" s="11" t="s">
        <v>90</v>
      </c>
      <c r="I17" s="11" t="s">
        <v>61</v>
      </c>
      <c r="J17" s="14">
        <v>0.75</v>
      </c>
      <c r="K17" s="14">
        <v>0.2</v>
      </c>
      <c r="L17" s="11">
        <v>32</v>
      </c>
      <c r="M17" s="11">
        <v>33</v>
      </c>
      <c r="N17" s="11">
        <v>38</v>
      </c>
      <c r="O17" s="11">
        <v>34</v>
      </c>
      <c r="P17" s="11">
        <v>35</v>
      </c>
      <c r="Q17" s="11">
        <v>36</v>
      </c>
      <c r="R17" s="11">
        <v>32</v>
      </c>
      <c r="S17" s="11">
        <v>34</v>
      </c>
      <c r="T17" s="11">
        <v>35</v>
      </c>
      <c r="U17" s="11">
        <v>36</v>
      </c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4">
        <f t="shared" si="0"/>
        <v>34.5</v>
      </c>
      <c r="AH17" s="14">
        <f t="shared" si="1"/>
        <v>1.9002923751652301</v>
      </c>
      <c r="AI17" s="14">
        <f t="shared" si="2"/>
        <v>10</v>
      </c>
      <c r="AJ17" s="11">
        <v>34</v>
      </c>
      <c r="AK17" s="11">
        <v>28</v>
      </c>
      <c r="AL17" s="11">
        <v>37</v>
      </c>
      <c r="AM17" s="11">
        <v>38</v>
      </c>
      <c r="AN17" s="11">
        <v>32</v>
      </c>
      <c r="AO17" s="11">
        <v>36</v>
      </c>
      <c r="AP17" s="11">
        <v>33</v>
      </c>
      <c r="AQ17" s="11">
        <v>31</v>
      </c>
      <c r="AR17" s="11">
        <v>27</v>
      </c>
      <c r="AS17" s="11">
        <v>33</v>
      </c>
      <c r="AT17" s="14">
        <f t="shared" si="3"/>
        <v>32.9</v>
      </c>
      <c r="AU17" s="14">
        <f t="shared" si="4"/>
        <v>3.6040101122067969</v>
      </c>
      <c r="AV17" s="14">
        <f t="shared" si="5"/>
        <v>10</v>
      </c>
      <c r="AW17" s="14">
        <f t="shared" si="6"/>
        <v>2.2560457224151111</v>
      </c>
      <c r="AX17" s="14">
        <f t="shared" si="7"/>
        <v>0.19204134570044462</v>
      </c>
      <c r="AY17" s="14">
        <f t="shared" si="8"/>
        <v>12</v>
      </c>
      <c r="AZ17" s="14">
        <f t="shared" si="9"/>
        <v>5.7320418732112994</v>
      </c>
      <c r="BA17" s="14">
        <f t="shared" si="10"/>
        <v>0.87260929158813794</v>
      </c>
      <c r="BB17" s="14">
        <f t="shared" si="11"/>
        <v>4.6376811594202941E-2</v>
      </c>
      <c r="BC17" s="16" t="str">
        <f t="shared" si="12"/>
        <v>Nontoxic</v>
      </c>
      <c r="BD17" s="14">
        <f t="shared" si="13"/>
        <v>95.362318840579704</v>
      </c>
      <c r="BE17" s="17" t="s">
        <v>663</v>
      </c>
      <c r="BF17" s="14"/>
      <c r="BG17" s="14">
        <f t="shared" si="14"/>
        <v>9</v>
      </c>
      <c r="BH17" s="14">
        <f t="shared" si="15"/>
        <v>9</v>
      </c>
      <c r="BI17" s="14">
        <f t="shared" si="16"/>
        <v>3.6111111111111116</v>
      </c>
      <c r="BJ17" s="14">
        <f t="shared" si="17"/>
        <v>12.988888888888848</v>
      </c>
      <c r="BK17" s="14">
        <f t="shared" si="18"/>
        <v>8.2999999999999794</v>
      </c>
      <c r="BL17" s="14">
        <f t="shared" si="19"/>
        <v>1.0555555555555556</v>
      </c>
      <c r="BM17" s="14">
        <f t="shared" si="20"/>
        <v>3.2775262466915716</v>
      </c>
      <c r="BN17" s="14">
        <v>6.6349999999999998</v>
      </c>
      <c r="BO17" s="14" t="str">
        <f t="shared" si="21"/>
        <v>Same Var</v>
      </c>
      <c r="BP17" s="14">
        <f t="shared" si="22"/>
        <v>0.11511682352920717</v>
      </c>
      <c r="BQ17" s="14" t="str">
        <f t="shared" si="23"/>
        <v>NS</v>
      </c>
      <c r="BR17" s="14" t="str">
        <f t="shared" si="24"/>
        <v>NS</v>
      </c>
      <c r="BS17" s="2" t="str">
        <f t="shared" si="25"/>
        <v>Same Var T-test</v>
      </c>
      <c r="BT17" s="2" t="str">
        <f t="shared" si="26"/>
        <v/>
      </c>
      <c r="BU17" s="2" t="str">
        <f t="shared" si="27"/>
        <v/>
      </c>
    </row>
    <row r="18" spans="1:73" x14ac:dyDescent="0.2">
      <c r="A18" s="10" t="s">
        <v>142</v>
      </c>
      <c r="B18" s="11" t="s">
        <v>238</v>
      </c>
      <c r="C18" s="12">
        <v>38854</v>
      </c>
      <c r="D18" s="13">
        <v>0.47222222222222221</v>
      </c>
      <c r="E18" s="10" t="s">
        <v>57</v>
      </c>
      <c r="F18" s="10" t="s">
        <v>229</v>
      </c>
      <c r="G18" s="11" t="s">
        <v>59</v>
      </c>
      <c r="H18" s="11" t="s">
        <v>90</v>
      </c>
      <c r="I18" s="11" t="s">
        <v>61</v>
      </c>
      <c r="J18" s="14">
        <v>0.75</v>
      </c>
      <c r="K18" s="14">
        <v>0.2</v>
      </c>
      <c r="L18" s="11">
        <v>32</v>
      </c>
      <c r="M18" s="11">
        <v>33</v>
      </c>
      <c r="N18" s="11">
        <v>38</v>
      </c>
      <c r="O18" s="11">
        <v>34</v>
      </c>
      <c r="P18" s="11">
        <v>35</v>
      </c>
      <c r="Q18" s="11">
        <v>36</v>
      </c>
      <c r="R18" s="11">
        <v>32</v>
      </c>
      <c r="S18" s="11">
        <v>34</v>
      </c>
      <c r="T18" s="11">
        <v>35</v>
      </c>
      <c r="U18" s="11">
        <v>36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4">
        <f t="shared" si="0"/>
        <v>34.5</v>
      </c>
      <c r="AH18" s="14">
        <f t="shared" si="1"/>
        <v>1.9002923751652301</v>
      </c>
      <c r="AI18" s="14">
        <f t="shared" si="2"/>
        <v>10</v>
      </c>
      <c r="AJ18" s="11">
        <v>33</v>
      </c>
      <c r="AK18" s="11">
        <v>37</v>
      </c>
      <c r="AL18" s="11">
        <v>39</v>
      </c>
      <c r="AM18" s="11">
        <v>26</v>
      </c>
      <c r="AN18" s="11">
        <v>41</v>
      </c>
      <c r="AO18" s="11">
        <v>38</v>
      </c>
      <c r="AP18" s="11">
        <v>39</v>
      </c>
      <c r="AQ18" s="11">
        <v>40</v>
      </c>
      <c r="AR18" s="11">
        <v>37</v>
      </c>
      <c r="AS18" s="11">
        <v>40</v>
      </c>
      <c r="AT18" s="14">
        <f t="shared" si="3"/>
        <v>37</v>
      </c>
      <c r="AU18" s="14">
        <f t="shared" si="4"/>
        <v>4.4721359549995796</v>
      </c>
      <c r="AV18" s="14">
        <f t="shared" si="5"/>
        <v>10</v>
      </c>
      <c r="AW18" s="14">
        <f t="shared" si="6"/>
        <v>4.8537597656250018</v>
      </c>
      <c r="AX18" s="14">
        <f t="shared" si="7"/>
        <v>0.44902886284722243</v>
      </c>
      <c r="AY18" s="14">
        <f t="shared" si="8"/>
        <v>11</v>
      </c>
      <c r="AZ18" s="14">
        <f t="shared" si="9"/>
        <v>7.4951520974920181</v>
      </c>
      <c r="BA18" s="14">
        <f t="shared" si="10"/>
        <v>0.87552997807388222</v>
      </c>
      <c r="BB18" s="14">
        <f t="shared" si="11"/>
        <v>-7.2463768115942032E-2</v>
      </c>
      <c r="BC18" s="16" t="str">
        <f t="shared" si="12"/>
        <v>Nontoxic</v>
      </c>
      <c r="BD18" s="14">
        <f t="shared" si="13"/>
        <v>107.24637681159422</v>
      </c>
      <c r="BE18" s="17" t="s">
        <v>664</v>
      </c>
      <c r="BF18" s="17" t="s">
        <v>666</v>
      </c>
      <c r="BG18" s="14">
        <f t="shared" si="14"/>
        <v>9</v>
      </c>
      <c r="BH18" s="14">
        <f t="shared" si="15"/>
        <v>9</v>
      </c>
      <c r="BI18" s="14">
        <f t="shared" si="16"/>
        <v>3.6111111111111116</v>
      </c>
      <c r="BJ18" s="14">
        <f t="shared" si="17"/>
        <v>20.000000000000004</v>
      </c>
      <c r="BK18" s="14">
        <f t="shared" si="18"/>
        <v>11.805555555555557</v>
      </c>
      <c r="BL18" s="14">
        <f t="shared" si="19"/>
        <v>1.0555555555555556</v>
      </c>
      <c r="BM18" s="14">
        <f t="shared" si="20"/>
        <v>5.6051375480037002</v>
      </c>
      <c r="BN18" s="14">
        <v>6.6349999999999998</v>
      </c>
      <c r="BO18" s="14" t="str">
        <f t="shared" si="21"/>
        <v>Same Var</v>
      </c>
      <c r="BP18" s="14">
        <f t="shared" si="22"/>
        <v>6.0559896439815061E-2</v>
      </c>
      <c r="BQ18" s="14" t="str">
        <f t="shared" si="23"/>
        <v>NS</v>
      </c>
      <c r="BR18" s="14" t="str">
        <f t="shared" si="24"/>
        <v>NS</v>
      </c>
      <c r="BS18" s="2" t="str">
        <f t="shared" si="25"/>
        <v/>
      </c>
      <c r="BT18" s="2" t="str">
        <f t="shared" si="26"/>
        <v/>
      </c>
      <c r="BU18" s="2" t="str">
        <f t="shared" si="27"/>
        <v/>
      </c>
    </row>
    <row r="19" spans="1:73" x14ac:dyDescent="0.2">
      <c r="A19" s="10" t="s">
        <v>142</v>
      </c>
      <c r="B19" s="11" t="s">
        <v>339</v>
      </c>
      <c r="C19" s="12">
        <v>37194</v>
      </c>
      <c r="D19" s="13">
        <v>0.375</v>
      </c>
      <c r="E19" s="10" t="s">
        <v>57</v>
      </c>
      <c r="F19" s="10" t="s">
        <v>340</v>
      </c>
      <c r="G19" s="11" t="s">
        <v>59</v>
      </c>
      <c r="H19" s="11" t="s">
        <v>90</v>
      </c>
      <c r="I19" s="11" t="s">
        <v>61</v>
      </c>
      <c r="J19" s="14">
        <v>0.75</v>
      </c>
      <c r="K19" s="14">
        <v>0.2</v>
      </c>
      <c r="L19" s="11">
        <v>27</v>
      </c>
      <c r="M19" s="11">
        <v>47</v>
      </c>
      <c r="N19" s="11">
        <v>35</v>
      </c>
      <c r="O19" s="11">
        <v>31</v>
      </c>
      <c r="P19" s="11">
        <v>33</v>
      </c>
      <c r="Q19" s="11">
        <v>36</v>
      </c>
      <c r="R19" s="11">
        <v>34</v>
      </c>
      <c r="S19" s="11">
        <v>32</v>
      </c>
      <c r="T19" s="11">
        <v>32</v>
      </c>
      <c r="U19" s="11">
        <v>37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4">
        <f t="shared" si="0"/>
        <v>34.4</v>
      </c>
      <c r="AH19" s="14">
        <f t="shared" si="1"/>
        <v>5.2535702146254746</v>
      </c>
      <c r="AI19" s="14">
        <f t="shared" si="2"/>
        <v>10</v>
      </c>
      <c r="AJ19" s="11">
        <v>28</v>
      </c>
      <c r="AK19" s="11">
        <v>22</v>
      </c>
      <c r="AL19" s="11">
        <v>26</v>
      </c>
      <c r="AM19" s="11">
        <v>26</v>
      </c>
      <c r="AN19" s="11">
        <v>31</v>
      </c>
      <c r="AO19" s="11">
        <v>31</v>
      </c>
      <c r="AP19" s="11">
        <v>23</v>
      </c>
      <c r="AQ19" s="11">
        <v>31</v>
      </c>
      <c r="AR19" s="11">
        <v>30</v>
      </c>
      <c r="AS19" s="11">
        <v>24</v>
      </c>
      <c r="AT19" s="14">
        <f t="shared" si="3"/>
        <v>27.2</v>
      </c>
      <c r="AU19" s="14">
        <f t="shared" si="4"/>
        <v>3.4896672875473125</v>
      </c>
      <c r="AV19" s="14">
        <f t="shared" si="5"/>
        <v>10</v>
      </c>
      <c r="AW19" s="14">
        <f t="shared" si="6"/>
        <v>7.6744389660493901</v>
      </c>
      <c r="AX19" s="14">
        <f t="shared" si="7"/>
        <v>0.43258210733882052</v>
      </c>
      <c r="AY19" s="14">
        <f t="shared" si="8"/>
        <v>18</v>
      </c>
      <c r="AZ19" s="14">
        <f t="shared" si="9"/>
        <v>0.84113630152902485</v>
      </c>
      <c r="BA19" s="14">
        <f t="shared" si="10"/>
        <v>0.86204866798959834</v>
      </c>
      <c r="BB19" s="14">
        <f t="shared" si="11"/>
        <v>0.20930232558139533</v>
      </c>
      <c r="BC19" s="16" t="str">
        <f t="shared" si="12"/>
        <v>Toxic</v>
      </c>
      <c r="BD19" s="14">
        <f t="shared" si="13"/>
        <v>79.069767441860463</v>
      </c>
      <c r="BE19" s="17" t="s">
        <v>663</v>
      </c>
      <c r="BF19" s="14"/>
      <c r="BG19" s="14">
        <f t="shared" si="14"/>
        <v>9</v>
      </c>
      <c r="BH19" s="14">
        <f t="shared" si="15"/>
        <v>9</v>
      </c>
      <c r="BI19" s="14">
        <f t="shared" si="16"/>
        <v>27.599999999999955</v>
      </c>
      <c r="BJ19" s="14">
        <f t="shared" si="17"/>
        <v>12.177777777777818</v>
      </c>
      <c r="BK19" s="14">
        <f t="shared" si="18"/>
        <v>19.888888888888889</v>
      </c>
      <c r="BL19" s="14">
        <f t="shared" si="19"/>
        <v>1.0555555555555556</v>
      </c>
      <c r="BM19" s="14">
        <f t="shared" si="20"/>
        <v>1.3888847216599904</v>
      </c>
      <c r="BN19" s="14">
        <v>6.6349999999999998</v>
      </c>
      <c r="BO19" s="14" t="str">
        <f t="shared" si="21"/>
        <v>Same Var</v>
      </c>
      <c r="BP19" s="14">
        <f t="shared" si="22"/>
        <v>1.0009861404471348E-3</v>
      </c>
      <c r="BQ19" s="14" t="str">
        <f t="shared" si="23"/>
        <v>Sig</v>
      </c>
      <c r="BR19" s="14" t="str">
        <f t="shared" si="24"/>
        <v>Sig</v>
      </c>
      <c r="BS19" s="2" t="str">
        <f t="shared" si="25"/>
        <v>Same Var T-test</v>
      </c>
      <c r="BT19" s="2" t="str">
        <f t="shared" si="26"/>
        <v>TSTToxicLess25</v>
      </c>
      <c r="BU19" s="2" t="str">
        <f t="shared" si="27"/>
        <v>NOECToxicLess25</v>
      </c>
    </row>
    <row r="20" spans="1:73" x14ac:dyDescent="0.2">
      <c r="A20" s="10" t="s">
        <v>142</v>
      </c>
      <c r="B20" s="11" t="s">
        <v>450</v>
      </c>
      <c r="C20" s="12">
        <v>37193</v>
      </c>
      <c r="D20" s="13">
        <v>0.69444444444444442</v>
      </c>
      <c r="E20" s="10" t="s">
        <v>57</v>
      </c>
      <c r="F20" s="10" t="s">
        <v>340</v>
      </c>
      <c r="G20" s="11" t="s">
        <v>59</v>
      </c>
      <c r="H20" s="11" t="s">
        <v>90</v>
      </c>
      <c r="I20" s="11" t="s">
        <v>61</v>
      </c>
      <c r="J20" s="14">
        <v>0.75</v>
      </c>
      <c r="K20" s="14">
        <v>0.2</v>
      </c>
      <c r="L20" s="11">
        <v>27</v>
      </c>
      <c r="M20" s="11">
        <v>47</v>
      </c>
      <c r="N20" s="11">
        <v>35</v>
      </c>
      <c r="O20" s="11">
        <v>31</v>
      </c>
      <c r="P20" s="11">
        <v>33</v>
      </c>
      <c r="Q20" s="11">
        <v>36</v>
      </c>
      <c r="R20" s="11">
        <v>34</v>
      </c>
      <c r="S20" s="11">
        <v>32</v>
      </c>
      <c r="T20" s="11">
        <v>32</v>
      </c>
      <c r="U20" s="11">
        <v>37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4">
        <f t="shared" si="0"/>
        <v>34.4</v>
      </c>
      <c r="AH20" s="14">
        <f t="shared" si="1"/>
        <v>5.2535702146254746</v>
      </c>
      <c r="AI20" s="14">
        <f t="shared" si="2"/>
        <v>10</v>
      </c>
      <c r="AJ20" s="11">
        <v>29</v>
      </c>
      <c r="AK20" s="11">
        <v>37</v>
      </c>
      <c r="AL20" s="11">
        <v>31</v>
      </c>
      <c r="AM20" s="11">
        <v>38</v>
      </c>
      <c r="AN20" s="11">
        <v>29</v>
      </c>
      <c r="AO20" s="11">
        <v>33</v>
      </c>
      <c r="AP20" s="11">
        <v>33</v>
      </c>
      <c r="AQ20" s="11">
        <v>30</v>
      </c>
      <c r="AR20" s="11">
        <v>38</v>
      </c>
      <c r="AS20" s="11">
        <v>36</v>
      </c>
      <c r="AT20" s="14">
        <f t="shared" si="3"/>
        <v>33.4</v>
      </c>
      <c r="AU20" s="14">
        <f t="shared" si="4"/>
        <v>3.6270588023294459</v>
      </c>
      <c r="AV20" s="14">
        <f t="shared" si="5"/>
        <v>10</v>
      </c>
      <c r="AW20" s="14">
        <f t="shared" si="6"/>
        <v>8.2257426697530498</v>
      </c>
      <c r="AX20" s="14">
        <f t="shared" si="7"/>
        <v>0.46010474108367416</v>
      </c>
      <c r="AY20" s="14">
        <f t="shared" si="8"/>
        <v>18</v>
      </c>
      <c r="AZ20" s="14">
        <f t="shared" si="9"/>
        <v>4.4876586215027263</v>
      </c>
      <c r="BA20" s="14">
        <f t="shared" si="10"/>
        <v>0.86204866798959834</v>
      </c>
      <c r="BB20" s="14">
        <f t="shared" si="11"/>
        <v>2.9069767441860465E-2</v>
      </c>
      <c r="BC20" s="16" t="str">
        <f t="shared" si="12"/>
        <v>Nontoxic</v>
      </c>
      <c r="BD20" s="14">
        <f t="shared" si="13"/>
        <v>97.093023255813947</v>
      </c>
      <c r="BE20" s="17" t="s">
        <v>663</v>
      </c>
      <c r="BF20" s="14"/>
      <c r="BG20" s="14">
        <f t="shared" si="14"/>
        <v>9</v>
      </c>
      <c r="BH20" s="14">
        <f t="shared" si="15"/>
        <v>9</v>
      </c>
      <c r="BI20" s="14">
        <f t="shared" si="16"/>
        <v>27.599999999999955</v>
      </c>
      <c r="BJ20" s="14">
        <f t="shared" si="17"/>
        <v>13.155555555555514</v>
      </c>
      <c r="BK20" s="14">
        <f t="shared" si="18"/>
        <v>20.377777777777734</v>
      </c>
      <c r="BL20" s="14">
        <f t="shared" si="19"/>
        <v>1.0555555555555556</v>
      </c>
      <c r="BM20" s="14">
        <f t="shared" si="20"/>
        <v>1.1444877703132101</v>
      </c>
      <c r="BN20" s="14">
        <v>6.6349999999999998</v>
      </c>
      <c r="BO20" s="14" t="str">
        <f t="shared" si="21"/>
        <v>Same Var</v>
      </c>
      <c r="BP20" s="14">
        <f t="shared" si="22"/>
        <v>0.3131751848910338</v>
      </c>
      <c r="BQ20" s="14" t="str">
        <f t="shared" si="23"/>
        <v>NS</v>
      </c>
      <c r="BR20" s="14" t="str">
        <f t="shared" si="24"/>
        <v>NS</v>
      </c>
      <c r="BS20" s="2" t="str">
        <f t="shared" si="25"/>
        <v>Same Var T-test</v>
      </c>
      <c r="BT20" s="2" t="str">
        <f t="shared" si="26"/>
        <v/>
      </c>
      <c r="BU20" s="2" t="str">
        <f t="shared" si="27"/>
        <v/>
      </c>
    </row>
    <row r="21" spans="1:73" x14ac:dyDescent="0.2">
      <c r="A21" s="10" t="s">
        <v>142</v>
      </c>
      <c r="B21" s="11" t="s">
        <v>449</v>
      </c>
      <c r="C21" s="12">
        <v>37193</v>
      </c>
      <c r="D21" s="13">
        <v>0.68055555555555558</v>
      </c>
      <c r="E21" s="10" t="s">
        <v>57</v>
      </c>
      <c r="F21" s="10" t="s">
        <v>340</v>
      </c>
      <c r="G21" s="11" t="s">
        <v>59</v>
      </c>
      <c r="H21" s="11" t="s">
        <v>90</v>
      </c>
      <c r="I21" s="11" t="s">
        <v>61</v>
      </c>
      <c r="J21" s="14">
        <v>0.75</v>
      </c>
      <c r="K21" s="14">
        <v>0.2</v>
      </c>
      <c r="L21" s="11">
        <v>27</v>
      </c>
      <c r="M21" s="11">
        <v>47</v>
      </c>
      <c r="N21" s="11">
        <v>35</v>
      </c>
      <c r="O21" s="11">
        <v>31</v>
      </c>
      <c r="P21" s="11">
        <v>33</v>
      </c>
      <c r="Q21" s="11">
        <v>36</v>
      </c>
      <c r="R21" s="11">
        <v>34</v>
      </c>
      <c r="S21" s="11">
        <v>32</v>
      </c>
      <c r="T21" s="11">
        <v>32</v>
      </c>
      <c r="U21" s="11">
        <v>37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4">
        <f t="shared" si="0"/>
        <v>34.4</v>
      </c>
      <c r="AH21" s="14">
        <f t="shared" si="1"/>
        <v>5.2535702146254746</v>
      </c>
      <c r="AI21" s="14">
        <f t="shared" si="2"/>
        <v>10</v>
      </c>
      <c r="AJ21" s="11">
        <v>23</v>
      </c>
      <c r="AK21" s="11">
        <v>38</v>
      </c>
      <c r="AL21" s="11">
        <v>29</v>
      </c>
      <c r="AM21" s="11">
        <v>30</v>
      </c>
      <c r="AN21" s="11">
        <v>33</v>
      </c>
      <c r="AO21" s="11">
        <v>30</v>
      </c>
      <c r="AP21" s="11">
        <v>32</v>
      </c>
      <c r="AQ21" s="11">
        <v>28</v>
      </c>
      <c r="AR21" s="11">
        <v>34</v>
      </c>
      <c r="AS21" s="11">
        <v>32</v>
      </c>
      <c r="AT21" s="14">
        <f t="shared" si="3"/>
        <v>30.9</v>
      </c>
      <c r="AU21" s="14">
        <f t="shared" si="4"/>
        <v>3.9846929339382902</v>
      </c>
      <c r="AV21" s="14">
        <f t="shared" si="5"/>
        <v>10</v>
      </c>
      <c r="AW21" s="14">
        <f t="shared" si="6"/>
        <v>9.8613445216048969</v>
      </c>
      <c r="AX21" s="14">
        <f t="shared" si="7"/>
        <v>0.54792161351165758</v>
      </c>
      <c r="AY21" s="14">
        <f t="shared" si="8"/>
        <v>18</v>
      </c>
      <c r="AZ21" s="14">
        <f t="shared" si="9"/>
        <v>2.8779692088202258</v>
      </c>
      <c r="BA21" s="14">
        <f t="shared" si="10"/>
        <v>0.86204866798959834</v>
      </c>
      <c r="BB21" s="14">
        <f t="shared" si="11"/>
        <v>0.10174418604651163</v>
      </c>
      <c r="BC21" s="16" t="str">
        <f t="shared" si="12"/>
        <v>Nontoxic</v>
      </c>
      <c r="BD21" s="14">
        <f t="shared" si="13"/>
        <v>89.825581395348848</v>
      </c>
      <c r="BE21" s="17" t="s">
        <v>663</v>
      </c>
      <c r="BF21" s="14"/>
      <c r="BG21" s="14">
        <f t="shared" si="14"/>
        <v>9</v>
      </c>
      <c r="BH21" s="14">
        <f t="shared" si="15"/>
        <v>9</v>
      </c>
      <c r="BI21" s="14">
        <f t="shared" si="16"/>
        <v>27.599999999999955</v>
      </c>
      <c r="BJ21" s="14">
        <f t="shared" si="17"/>
        <v>15.877777777777739</v>
      </c>
      <c r="BK21" s="14">
        <f t="shared" si="18"/>
        <v>21.738888888888848</v>
      </c>
      <c r="BL21" s="14">
        <f t="shared" si="19"/>
        <v>1.0555555555555556</v>
      </c>
      <c r="BM21" s="14">
        <f t="shared" si="20"/>
        <v>0.64347476291932681</v>
      </c>
      <c r="BN21" s="14">
        <v>6.6349999999999998</v>
      </c>
      <c r="BO21" s="14" t="str">
        <f t="shared" si="21"/>
        <v>Same Var</v>
      </c>
      <c r="BP21" s="14">
        <f t="shared" si="22"/>
        <v>5.5257849664797062E-2</v>
      </c>
      <c r="BQ21" s="14" t="str">
        <f t="shared" si="23"/>
        <v>NS</v>
      </c>
      <c r="BR21" s="14" t="str">
        <f t="shared" si="24"/>
        <v>NS</v>
      </c>
      <c r="BS21" s="2" t="str">
        <f t="shared" si="25"/>
        <v>Same Var T-test</v>
      </c>
      <c r="BT21" s="2" t="str">
        <f t="shared" si="26"/>
        <v/>
      </c>
      <c r="BU21" s="2" t="str">
        <f t="shared" si="27"/>
        <v/>
      </c>
    </row>
    <row r="22" spans="1:73" x14ac:dyDescent="0.2">
      <c r="A22" s="10" t="s">
        <v>142</v>
      </c>
      <c r="B22" s="11" t="s">
        <v>451</v>
      </c>
      <c r="C22" s="12">
        <v>37194</v>
      </c>
      <c r="D22" s="13">
        <v>0.56874999999999998</v>
      </c>
      <c r="E22" s="10" t="s">
        <v>57</v>
      </c>
      <c r="F22" s="10" t="s">
        <v>340</v>
      </c>
      <c r="G22" s="11" t="s">
        <v>59</v>
      </c>
      <c r="H22" s="11" t="s">
        <v>90</v>
      </c>
      <c r="I22" s="11" t="s">
        <v>61</v>
      </c>
      <c r="J22" s="14">
        <v>0.75</v>
      </c>
      <c r="K22" s="14">
        <v>0.2</v>
      </c>
      <c r="L22" s="11">
        <v>27</v>
      </c>
      <c r="M22" s="11">
        <v>47</v>
      </c>
      <c r="N22" s="11">
        <v>35</v>
      </c>
      <c r="O22" s="11">
        <v>31</v>
      </c>
      <c r="P22" s="11">
        <v>33</v>
      </c>
      <c r="Q22" s="11">
        <v>36</v>
      </c>
      <c r="R22" s="11">
        <v>34</v>
      </c>
      <c r="S22" s="11">
        <v>32</v>
      </c>
      <c r="T22" s="11">
        <v>32</v>
      </c>
      <c r="U22" s="11">
        <v>37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4">
        <f t="shared" si="0"/>
        <v>34.4</v>
      </c>
      <c r="AH22" s="14">
        <f t="shared" si="1"/>
        <v>5.2535702146254746</v>
      </c>
      <c r="AI22" s="14">
        <f t="shared" si="2"/>
        <v>10</v>
      </c>
      <c r="AJ22" s="11">
        <v>34</v>
      </c>
      <c r="AK22" s="11">
        <v>48</v>
      </c>
      <c r="AL22" s="11">
        <v>33</v>
      </c>
      <c r="AM22" s="11">
        <v>32</v>
      </c>
      <c r="AN22" s="11">
        <v>35</v>
      </c>
      <c r="AO22" s="15"/>
      <c r="AP22" s="11">
        <v>33</v>
      </c>
      <c r="AQ22" s="11">
        <v>27</v>
      </c>
      <c r="AR22" s="11">
        <v>36</v>
      </c>
      <c r="AS22" s="11">
        <v>33</v>
      </c>
      <c r="AT22" s="14">
        <f t="shared" si="3"/>
        <v>34.555555555555557</v>
      </c>
      <c r="AU22" s="14">
        <f t="shared" si="4"/>
        <v>5.6371781750959258</v>
      </c>
      <c r="AV22" s="14">
        <f t="shared" si="5"/>
        <v>9</v>
      </c>
      <c r="AW22" s="14">
        <f t="shared" si="6"/>
        <v>25.840591564738641</v>
      </c>
      <c r="AX22" s="14">
        <f t="shared" si="7"/>
        <v>1.8261814976756636</v>
      </c>
      <c r="AY22" s="14">
        <f t="shared" si="8"/>
        <v>14</v>
      </c>
      <c r="AZ22" s="14">
        <f t="shared" si="9"/>
        <v>3.8833639542281091</v>
      </c>
      <c r="BA22" s="14">
        <f t="shared" si="10"/>
        <v>0.86805478155742033</v>
      </c>
      <c r="BB22" s="14">
        <f t="shared" si="11"/>
        <v>-4.5219638242894929E-3</v>
      </c>
      <c r="BC22" s="16" t="str">
        <f t="shared" si="12"/>
        <v>Nontoxic</v>
      </c>
      <c r="BD22" s="14">
        <f t="shared" si="13"/>
        <v>100.45219638242895</v>
      </c>
      <c r="BE22" s="17" t="s">
        <v>663</v>
      </c>
      <c r="BF22" s="14"/>
      <c r="BG22" s="14">
        <f t="shared" si="14"/>
        <v>9</v>
      </c>
      <c r="BH22" s="14">
        <f t="shared" si="15"/>
        <v>8</v>
      </c>
      <c r="BI22" s="14">
        <f t="shared" si="16"/>
        <v>27.599999999999955</v>
      </c>
      <c r="BJ22" s="14">
        <f t="shared" si="17"/>
        <v>31.777777777777832</v>
      </c>
      <c r="BK22" s="14">
        <f t="shared" si="18"/>
        <v>29.566013071895426</v>
      </c>
      <c r="BL22" s="14">
        <f t="shared" si="19"/>
        <v>1.0590958605664489</v>
      </c>
      <c r="BM22" s="14">
        <f t="shared" si="20"/>
        <v>3.9801483013043544E-2</v>
      </c>
      <c r="BN22" s="14">
        <v>6.6349999999999998</v>
      </c>
      <c r="BO22" s="14" t="str">
        <f t="shared" si="21"/>
        <v>Same Var</v>
      </c>
      <c r="BP22" s="14">
        <f t="shared" si="22"/>
        <v>0.47553959544484226</v>
      </c>
      <c r="BQ22" s="14" t="str">
        <f t="shared" si="23"/>
        <v>NS</v>
      </c>
      <c r="BR22" s="14" t="str">
        <f t="shared" si="24"/>
        <v>NS</v>
      </c>
      <c r="BS22" s="2" t="str">
        <f t="shared" si="25"/>
        <v/>
      </c>
      <c r="BT22" s="2" t="str">
        <f t="shared" si="26"/>
        <v/>
      </c>
      <c r="BU22" s="2" t="str">
        <f t="shared" si="27"/>
        <v/>
      </c>
    </row>
    <row r="23" spans="1:73" x14ac:dyDescent="0.2">
      <c r="A23" s="1" t="s">
        <v>142</v>
      </c>
      <c r="B23" s="5" t="s">
        <v>221</v>
      </c>
      <c r="C23" s="6">
        <v>38867</v>
      </c>
      <c r="D23" s="7">
        <v>0.5</v>
      </c>
      <c r="E23" s="1" t="s">
        <v>57</v>
      </c>
      <c r="F23" s="1" t="s">
        <v>217</v>
      </c>
      <c r="G23" s="5" t="s">
        <v>59</v>
      </c>
      <c r="H23" s="5" t="s">
        <v>90</v>
      </c>
      <c r="I23" s="5" t="s">
        <v>61</v>
      </c>
      <c r="J23" s="2">
        <v>0.75</v>
      </c>
      <c r="K23" s="2">
        <v>0.2</v>
      </c>
      <c r="L23" s="5">
        <v>32</v>
      </c>
      <c r="M23" s="5">
        <v>21</v>
      </c>
      <c r="N23" s="5">
        <v>41</v>
      </c>
      <c r="O23" s="5">
        <v>40</v>
      </c>
      <c r="P23" s="5">
        <v>27</v>
      </c>
      <c r="Q23" s="5">
        <v>35</v>
      </c>
      <c r="R23" s="5">
        <v>41</v>
      </c>
      <c r="S23" s="5">
        <v>33</v>
      </c>
      <c r="T23" s="5">
        <v>34</v>
      </c>
      <c r="U23" s="5">
        <v>33</v>
      </c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2">
        <f t="shared" si="0"/>
        <v>33.700000000000003</v>
      </c>
      <c r="AH23" s="2">
        <f t="shared" si="1"/>
        <v>6.3078434420084433</v>
      </c>
      <c r="AI23" s="2">
        <f t="shared" si="2"/>
        <v>10</v>
      </c>
      <c r="AJ23" s="5">
        <v>41</v>
      </c>
      <c r="AK23" s="5">
        <v>37</v>
      </c>
      <c r="AL23" s="5">
        <v>33</v>
      </c>
      <c r="AM23" s="5">
        <v>39</v>
      </c>
      <c r="AN23" s="5">
        <v>40</v>
      </c>
      <c r="AO23" s="5">
        <v>42</v>
      </c>
      <c r="AP23" s="5">
        <v>39</v>
      </c>
      <c r="AQ23" s="5">
        <v>37</v>
      </c>
      <c r="AR23" s="5">
        <v>38</v>
      </c>
      <c r="AS23" s="5">
        <v>38</v>
      </c>
      <c r="AT23" s="2">
        <f t="shared" si="3"/>
        <v>38.4</v>
      </c>
      <c r="AU23" s="2">
        <f t="shared" si="4"/>
        <v>2.5033311140691445</v>
      </c>
      <c r="AV23" s="2">
        <f t="shared" si="5"/>
        <v>10</v>
      </c>
      <c r="AW23" s="2">
        <f t="shared" si="6"/>
        <v>8.2070312934027907</v>
      </c>
      <c r="AX23" s="2">
        <f t="shared" si="7"/>
        <v>0.60021273630401351</v>
      </c>
      <c r="AY23" s="2">
        <f t="shared" si="8"/>
        <v>14</v>
      </c>
      <c r="AZ23" s="2">
        <f t="shared" si="9"/>
        <v>7.7544819556626763</v>
      </c>
      <c r="BA23" s="2">
        <f t="shared" si="10"/>
        <v>0.86805478155742033</v>
      </c>
      <c r="BB23" s="14">
        <f t="shared" si="11"/>
        <v>-0.13946587537091976</v>
      </c>
      <c r="BC23" s="3" t="str">
        <f t="shared" si="12"/>
        <v>Nontoxic</v>
      </c>
      <c r="BD23" s="2">
        <f t="shared" si="13"/>
        <v>113.94658753709197</v>
      </c>
      <c r="BE23" s="4" t="s">
        <v>663</v>
      </c>
      <c r="BG23" s="2">
        <f t="shared" si="14"/>
        <v>9</v>
      </c>
      <c r="BH23" s="2">
        <f t="shared" si="15"/>
        <v>9</v>
      </c>
      <c r="BI23" s="2">
        <f t="shared" si="16"/>
        <v>39.788888888888927</v>
      </c>
      <c r="BJ23" s="2">
        <f t="shared" si="17"/>
        <v>6.2666666666666648</v>
      </c>
      <c r="BK23" s="2">
        <f t="shared" si="18"/>
        <v>23.027777777777796</v>
      </c>
      <c r="BL23" s="2">
        <f t="shared" si="19"/>
        <v>1.0555555555555556</v>
      </c>
      <c r="BM23" s="2">
        <f t="shared" si="20"/>
        <v>6.4337034057173783</v>
      </c>
      <c r="BN23" s="2">
        <v>6.6349999999999998</v>
      </c>
      <c r="BO23" s="2" t="str">
        <f t="shared" si="21"/>
        <v>Same Var</v>
      </c>
      <c r="BP23" s="2">
        <f t="shared" si="22"/>
        <v>2.0964980974220015E-2</v>
      </c>
      <c r="BQ23" s="2" t="str">
        <f t="shared" si="23"/>
        <v>NS</v>
      </c>
      <c r="BR23" s="2" t="str">
        <f t="shared" si="24"/>
        <v>NS</v>
      </c>
      <c r="BS23" s="2" t="str">
        <f t="shared" si="25"/>
        <v/>
      </c>
      <c r="BT23" s="2" t="str">
        <f t="shared" si="26"/>
        <v/>
      </c>
      <c r="BU23" s="2" t="str">
        <f t="shared" si="27"/>
        <v/>
      </c>
    </row>
    <row r="24" spans="1:73" x14ac:dyDescent="0.2">
      <c r="A24" s="1" t="s">
        <v>142</v>
      </c>
      <c r="B24" s="5" t="s">
        <v>219</v>
      </c>
      <c r="C24" s="6">
        <v>38867</v>
      </c>
      <c r="D24" s="7">
        <v>0.57291666666666663</v>
      </c>
      <c r="E24" s="1" t="s">
        <v>57</v>
      </c>
      <c r="F24" s="1" t="s">
        <v>217</v>
      </c>
      <c r="G24" s="5" t="s">
        <v>59</v>
      </c>
      <c r="H24" s="5" t="s">
        <v>90</v>
      </c>
      <c r="I24" s="5" t="s">
        <v>61</v>
      </c>
      <c r="J24" s="2">
        <v>0.75</v>
      </c>
      <c r="K24" s="2">
        <v>0.2</v>
      </c>
      <c r="L24" s="5">
        <v>32</v>
      </c>
      <c r="M24" s="5">
        <v>21</v>
      </c>
      <c r="N24" s="5">
        <v>41</v>
      </c>
      <c r="O24" s="5">
        <v>40</v>
      </c>
      <c r="P24" s="5">
        <v>27</v>
      </c>
      <c r="Q24" s="5">
        <v>35</v>
      </c>
      <c r="R24" s="5">
        <v>41</v>
      </c>
      <c r="S24" s="5">
        <v>33</v>
      </c>
      <c r="T24" s="5">
        <v>34</v>
      </c>
      <c r="U24" s="5">
        <v>33</v>
      </c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2">
        <f t="shared" si="0"/>
        <v>33.700000000000003</v>
      </c>
      <c r="AH24" s="2">
        <f t="shared" si="1"/>
        <v>6.3078434420084433</v>
      </c>
      <c r="AI24" s="2">
        <f t="shared" si="2"/>
        <v>10</v>
      </c>
      <c r="AJ24" s="5">
        <v>47</v>
      </c>
      <c r="AK24" s="5">
        <v>46</v>
      </c>
      <c r="AL24" s="5">
        <v>42</v>
      </c>
      <c r="AM24" s="5">
        <v>42</v>
      </c>
      <c r="AN24" s="5">
        <v>43</v>
      </c>
      <c r="AO24" s="5">
        <v>47</v>
      </c>
      <c r="AP24" s="5">
        <v>42</v>
      </c>
      <c r="AQ24" s="5">
        <v>44</v>
      </c>
      <c r="AR24" s="5">
        <v>40</v>
      </c>
      <c r="AS24" s="5">
        <v>41</v>
      </c>
      <c r="AT24" s="2">
        <f t="shared" si="3"/>
        <v>43.4</v>
      </c>
      <c r="AU24" s="2">
        <f t="shared" si="4"/>
        <v>2.503331114069145</v>
      </c>
      <c r="AV24" s="2">
        <f t="shared" si="5"/>
        <v>10</v>
      </c>
      <c r="AW24" s="2">
        <f t="shared" si="6"/>
        <v>8.2070312934027907</v>
      </c>
      <c r="AX24" s="2">
        <f t="shared" si="7"/>
        <v>0.60021273630401351</v>
      </c>
      <c r="AY24" s="2">
        <f t="shared" si="8"/>
        <v>14</v>
      </c>
      <c r="AZ24" s="2">
        <f t="shared" si="9"/>
        <v>10.708570319724648</v>
      </c>
      <c r="BA24" s="2">
        <f t="shared" si="10"/>
        <v>0.86805478155742033</v>
      </c>
      <c r="BB24" s="14">
        <f t="shared" si="11"/>
        <v>-0.28783382789317491</v>
      </c>
      <c r="BC24" s="3" t="str">
        <f t="shared" si="12"/>
        <v>Nontoxic</v>
      </c>
      <c r="BD24" s="2">
        <f t="shared" si="13"/>
        <v>128.7833827893175</v>
      </c>
      <c r="BE24" s="4" t="s">
        <v>663</v>
      </c>
      <c r="BG24" s="2">
        <f t="shared" si="14"/>
        <v>9</v>
      </c>
      <c r="BH24" s="2">
        <f t="shared" si="15"/>
        <v>9</v>
      </c>
      <c r="BI24" s="2">
        <f t="shared" si="16"/>
        <v>39.788888888888927</v>
      </c>
      <c r="BJ24" s="2">
        <f t="shared" si="17"/>
        <v>6.2666666666666666</v>
      </c>
      <c r="BK24" s="2">
        <f t="shared" si="18"/>
        <v>23.027777777777796</v>
      </c>
      <c r="BL24" s="2">
        <f t="shared" si="19"/>
        <v>1.0555555555555556</v>
      </c>
      <c r="BM24" s="2">
        <f t="shared" si="20"/>
        <v>6.4337034057173783</v>
      </c>
      <c r="BN24" s="2">
        <v>6.6349999999999998</v>
      </c>
      <c r="BO24" s="2" t="str">
        <f t="shared" si="21"/>
        <v>Same Var</v>
      </c>
      <c r="BP24" s="2">
        <f t="shared" si="22"/>
        <v>1.32548248746299E-4</v>
      </c>
      <c r="BQ24" s="2" t="str">
        <f t="shared" si="23"/>
        <v>NS</v>
      </c>
      <c r="BR24" s="2" t="str">
        <f t="shared" si="24"/>
        <v>NS</v>
      </c>
      <c r="BS24" s="2" t="str">
        <f t="shared" si="25"/>
        <v/>
      </c>
      <c r="BT24" s="2" t="str">
        <f t="shared" si="26"/>
        <v/>
      </c>
      <c r="BU24" s="2" t="str">
        <f t="shared" si="27"/>
        <v/>
      </c>
    </row>
    <row r="25" spans="1:73" x14ac:dyDescent="0.2">
      <c r="A25" s="1" t="s">
        <v>142</v>
      </c>
      <c r="B25" s="5" t="s">
        <v>215</v>
      </c>
      <c r="C25" s="6">
        <v>38867</v>
      </c>
      <c r="D25" s="7">
        <v>0.58333333333333337</v>
      </c>
      <c r="E25" s="1" t="s">
        <v>57</v>
      </c>
      <c r="F25" s="1" t="s">
        <v>217</v>
      </c>
      <c r="G25" s="5" t="s">
        <v>59</v>
      </c>
      <c r="H25" s="5" t="s">
        <v>90</v>
      </c>
      <c r="I25" s="5" t="s">
        <v>61</v>
      </c>
      <c r="J25" s="2">
        <v>0.75</v>
      </c>
      <c r="K25" s="2">
        <v>0.2</v>
      </c>
      <c r="L25" s="5">
        <v>32</v>
      </c>
      <c r="M25" s="5">
        <v>21</v>
      </c>
      <c r="N25" s="5">
        <v>41</v>
      </c>
      <c r="O25" s="5">
        <v>40</v>
      </c>
      <c r="P25" s="5">
        <v>27</v>
      </c>
      <c r="Q25" s="5">
        <v>35</v>
      </c>
      <c r="R25" s="5">
        <v>41</v>
      </c>
      <c r="S25" s="5">
        <v>33</v>
      </c>
      <c r="T25" s="5">
        <v>34</v>
      </c>
      <c r="U25" s="5">
        <v>33</v>
      </c>
      <c r="V25" s="8"/>
      <c r="W25" s="8"/>
      <c r="X25" s="8"/>
      <c r="Y25" s="8"/>
      <c r="Z25" s="8"/>
      <c r="AA25" s="8"/>
      <c r="AB25" s="8"/>
      <c r="AC25" s="8"/>
      <c r="AD25" s="8"/>
      <c r="AE25" s="8"/>
      <c r="AF25" s="8"/>
      <c r="AG25" s="2">
        <f t="shared" si="0"/>
        <v>33.700000000000003</v>
      </c>
      <c r="AH25" s="2">
        <f t="shared" si="1"/>
        <v>6.3078434420084433</v>
      </c>
      <c r="AI25" s="2">
        <f t="shared" si="2"/>
        <v>10</v>
      </c>
      <c r="AJ25" s="5">
        <v>46</v>
      </c>
      <c r="AK25" s="5">
        <v>40</v>
      </c>
      <c r="AL25" s="5">
        <v>39</v>
      </c>
      <c r="AM25" s="5">
        <v>41</v>
      </c>
      <c r="AN25" s="5">
        <v>44</v>
      </c>
      <c r="AO25" s="5">
        <v>46</v>
      </c>
      <c r="AP25" s="5">
        <v>41</v>
      </c>
      <c r="AQ25" s="5">
        <v>45</v>
      </c>
      <c r="AR25" s="5">
        <v>42</v>
      </c>
      <c r="AS25" s="5">
        <v>40</v>
      </c>
      <c r="AT25" s="2">
        <f t="shared" si="3"/>
        <v>42.4</v>
      </c>
      <c r="AU25" s="2">
        <f t="shared" si="4"/>
        <v>2.6331223544175328</v>
      </c>
      <c r="AV25" s="2">
        <f t="shared" si="5"/>
        <v>10</v>
      </c>
      <c r="AW25" s="2">
        <f t="shared" si="6"/>
        <v>8.5934479600694562</v>
      </c>
      <c r="AX25" s="2">
        <f t="shared" si="7"/>
        <v>0.60999051408179128</v>
      </c>
      <c r="AY25" s="2">
        <f t="shared" si="8"/>
        <v>14</v>
      </c>
      <c r="AZ25" s="2">
        <f t="shared" si="9"/>
        <v>10.002043000745243</v>
      </c>
      <c r="BA25" s="2">
        <f t="shared" si="10"/>
        <v>0.86805478155742033</v>
      </c>
      <c r="BB25" s="14">
        <f t="shared" si="11"/>
        <v>-0.2581602373887239</v>
      </c>
      <c r="BC25" s="3" t="str">
        <f t="shared" si="12"/>
        <v>Nontoxic</v>
      </c>
      <c r="BD25" s="2">
        <f t="shared" si="13"/>
        <v>125.81602373887239</v>
      </c>
      <c r="BE25" s="4" t="s">
        <v>663</v>
      </c>
      <c r="BG25" s="2">
        <f t="shared" si="14"/>
        <v>9</v>
      </c>
      <c r="BH25" s="2">
        <f t="shared" si="15"/>
        <v>9</v>
      </c>
      <c r="BI25" s="2">
        <f t="shared" si="16"/>
        <v>39.788888888888927</v>
      </c>
      <c r="BJ25" s="2">
        <f t="shared" si="17"/>
        <v>6.9333333333333318</v>
      </c>
      <c r="BK25" s="2">
        <f t="shared" si="18"/>
        <v>23.361111111111128</v>
      </c>
      <c r="BL25" s="2">
        <f t="shared" si="19"/>
        <v>1.0555555555555556</v>
      </c>
      <c r="BM25" s="2">
        <f t="shared" si="20"/>
        <v>5.8167979654141142</v>
      </c>
      <c r="BN25" s="2">
        <v>6.6349999999999998</v>
      </c>
      <c r="BO25" s="2" t="str">
        <f t="shared" si="21"/>
        <v>Same Var</v>
      </c>
      <c r="BP25" s="2">
        <f t="shared" si="22"/>
        <v>3.9724383706891828E-4</v>
      </c>
      <c r="BQ25" s="2" t="str">
        <f t="shared" si="23"/>
        <v>NS</v>
      </c>
      <c r="BR25" s="2" t="str">
        <f t="shared" si="24"/>
        <v>NS</v>
      </c>
      <c r="BS25" s="2" t="str">
        <f t="shared" si="25"/>
        <v/>
      </c>
      <c r="BT25" s="2" t="str">
        <f t="shared" si="26"/>
        <v/>
      </c>
      <c r="BU25" s="2" t="str">
        <f t="shared" si="27"/>
        <v/>
      </c>
    </row>
    <row r="26" spans="1:73" x14ac:dyDescent="0.2">
      <c r="A26" s="1" t="s">
        <v>142</v>
      </c>
      <c r="B26" s="5" t="s">
        <v>218</v>
      </c>
      <c r="C26" s="6">
        <v>38867</v>
      </c>
      <c r="D26" s="7">
        <v>0.60069444444444442</v>
      </c>
      <c r="E26" s="1" t="s">
        <v>57</v>
      </c>
      <c r="F26" s="1" t="s">
        <v>217</v>
      </c>
      <c r="G26" s="5" t="s">
        <v>59</v>
      </c>
      <c r="H26" s="5" t="s">
        <v>90</v>
      </c>
      <c r="I26" s="5" t="s">
        <v>61</v>
      </c>
      <c r="J26" s="2">
        <v>0.75</v>
      </c>
      <c r="K26" s="2">
        <v>0.2</v>
      </c>
      <c r="L26" s="5">
        <v>32</v>
      </c>
      <c r="M26" s="5">
        <v>21</v>
      </c>
      <c r="N26" s="5">
        <v>41</v>
      </c>
      <c r="O26" s="5">
        <v>40</v>
      </c>
      <c r="P26" s="5">
        <v>27</v>
      </c>
      <c r="Q26" s="5">
        <v>35</v>
      </c>
      <c r="R26" s="5">
        <v>41</v>
      </c>
      <c r="S26" s="5">
        <v>33</v>
      </c>
      <c r="T26" s="5">
        <v>34</v>
      </c>
      <c r="U26" s="5">
        <v>33</v>
      </c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2">
        <f t="shared" si="0"/>
        <v>33.700000000000003</v>
      </c>
      <c r="AH26" s="2">
        <f t="shared" si="1"/>
        <v>6.3078434420084433</v>
      </c>
      <c r="AI26" s="2">
        <f t="shared" si="2"/>
        <v>10</v>
      </c>
      <c r="AJ26" s="5">
        <v>48</v>
      </c>
      <c r="AK26" s="5">
        <v>41</v>
      </c>
      <c r="AL26" s="5">
        <v>37</v>
      </c>
      <c r="AM26" s="5">
        <v>40</v>
      </c>
      <c r="AN26" s="5">
        <v>43</v>
      </c>
      <c r="AO26" s="5">
        <v>40</v>
      </c>
      <c r="AP26" s="5">
        <v>43</v>
      </c>
      <c r="AQ26" s="5">
        <v>47</v>
      </c>
      <c r="AR26" s="5">
        <v>41</v>
      </c>
      <c r="AS26" s="5">
        <v>40</v>
      </c>
      <c r="AT26" s="2">
        <f t="shared" si="3"/>
        <v>42</v>
      </c>
      <c r="AU26" s="2">
        <f t="shared" si="4"/>
        <v>3.3665016461206929</v>
      </c>
      <c r="AV26" s="2">
        <f t="shared" si="5"/>
        <v>10</v>
      </c>
      <c r="AW26" s="2">
        <f t="shared" si="6"/>
        <v>11.366731293402793</v>
      </c>
      <c r="AX26" s="2">
        <f t="shared" si="7"/>
        <v>0.69929421778549505</v>
      </c>
      <c r="AY26" s="2">
        <f t="shared" si="8"/>
        <v>16</v>
      </c>
      <c r="AZ26" s="2">
        <f t="shared" si="9"/>
        <v>9.1087173971230015</v>
      </c>
      <c r="BA26" s="2">
        <f t="shared" si="10"/>
        <v>0.86466700179829137</v>
      </c>
      <c r="BB26" s="14">
        <f t="shared" si="11"/>
        <v>-0.24629080118694352</v>
      </c>
      <c r="BC26" s="3" t="str">
        <f t="shared" si="12"/>
        <v>Nontoxic</v>
      </c>
      <c r="BD26" s="2">
        <f t="shared" si="13"/>
        <v>124.62908011869436</v>
      </c>
      <c r="BE26" s="4" t="s">
        <v>663</v>
      </c>
      <c r="BG26" s="2">
        <f t="shared" si="14"/>
        <v>9</v>
      </c>
      <c r="BH26" s="2">
        <f t="shared" si="15"/>
        <v>9</v>
      </c>
      <c r="BI26" s="2">
        <f t="shared" si="16"/>
        <v>39.788888888888927</v>
      </c>
      <c r="BJ26" s="2">
        <f t="shared" si="17"/>
        <v>11.333333333333336</v>
      </c>
      <c r="BK26" s="2">
        <f t="shared" si="18"/>
        <v>25.561111111111131</v>
      </c>
      <c r="BL26" s="2">
        <f t="shared" si="19"/>
        <v>1.0555555555555556</v>
      </c>
      <c r="BM26" s="2">
        <f t="shared" si="20"/>
        <v>3.1616283469534898</v>
      </c>
      <c r="BN26" s="2">
        <v>6.6349999999999998</v>
      </c>
      <c r="BO26" s="2" t="str">
        <f t="shared" si="21"/>
        <v>Same Var</v>
      </c>
      <c r="BP26" s="2">
        <f t="shared" si="22"/>
        <v>8.7417019174383225E-4</v>
      </c>
      <c r="BQ26" s="2" t="str">
        <f t="shared" si="23"/>
        <v>NS</v>
      </c>
      <c r="BR26" s="2" t="str">
        <f t="shared" si="24"/>
        <v>NS</v>
      </c>
      <c r="BS26" s="2" t="str">
        <f t="shared" si="25"/>
        <v/>
      </c>
      <c r="BT26" s="2" t="str">
        <f t="shared" si="26"/>
        <v/>
      </c>
      <c r="BU26" s="2" t="str">
        <f t="shared" si="27"/>
        <v/>
      </c>
    </row>
    <row r="27" spans="1:73" x14ac:dyDescent="0.2">
      <c r="A27" s="1" t="s">
        <v>142</v>
      </c>
      <c r="B27" s="5" t="s">
        <v>222</v>
      </c>
      <c r="C27" s="6">
        <v>38867</v>
      </c>
      <c r="D27" s="7">
        <v>0.54166666666666663</v>
      </c>
      <c r="E27" s="1" t="s">
        <v>57</v>
      </c>
      <c r="F27" s="1" t="s">
        <v>217</v>
      </c>
      <c r="G27" s="5" t="s">
        <v>59</v>
      </c>
      <c r="H27" s="5" t="s">
        <v>90</v>
      </c>
      <c r="I27" s="5" t="s">
        <v>61</v>
      </c>
      <c r="J27" s="2">
        <v>0.75</v>
      </c>
      <c r="K27" s="2">
        <v>0.2</v>
      </c>
      <c r="L27" s="5">
        <v>32</v>
      </c>
      <c r="M27" s="5">
        <v>21</v>
      </c>
      <c r="N27" s="5">
        <v>41</v>
      </c>
      <c r="O27" s="5">
        <v>40</v>
      </c>
      <c r="P27" s="5">
        <v>27</v>
      </c>
      <c r="Q27" s="5">
        <v>35</v>
      </c>
      <c r="R27" s="5">
        <v>41</v>
      </c>
      <c r="S27" s="5">
        <v>33</v>
      </c>
      <c r="T27" s="5">
        <v>34</v>
      </c>
      <c r="U27" s="5">
        <v>33</v>
      </c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2">
        <f t="shared" si="0"/>
        <v>33.700000000000003</v>
      </c>
      <c r="AH27" s="2">
        <f t="shared" si="1"/>
        <v>6.3078434420084433</v>
      </c>
      <c r="AI27" s="2">
        <f t="shared" si="2"/>
        <v>10</v>
      </c>
      <c r="AJ27" s="5">
        <v>41</v>
      </c>
      <c r="AK27" s="5">
        <v>38</v>
      </c>
      <c r="AL27" s="5">
        <v>42</v>
      </c>
      <c r="AM27" s="5">
        <v>41</v>
      </c>
      <c r="AN27" s="5">
        <v>40</v>
      </c>
      <c r="AO27" s="5">
        <v>44</v>
      </c>
      <c r="AP27" s="5">
        <v>27</v>
      </c>
      <c r="AQ27" s="5">
        <v>41</v>
      </c>
      <c r="AR27" s="5">
        <v>42</v>
      </c>
      <c r="AS27" s="5">
        <v>38</v>
      </c>
      <c r="AT27" s="2">
        <f t="shared" si="3"/>
        <v>39.4</v>
      </c>
      <c r="AU27" s="2">
        <f t="shared" si="4"/>
        <v>4.7187568984496995</v>
      </c>
      <c r="AV27" s="2">
        <f t="shared" si="5"/>
        <v>10</v>
      </c>
      <c r="AW27" s="2">
        <f t="shared" si="6"/>
        <v>19.934364626736095</v>
      </c>
      <c r="AX27" s="2">
        <f t="shared" si="7"/>
        <v>1.1074719955632708</v>
      </c>
      <c r="AY27" s="2">
        <f t="shared" si="8"/>
        <v>18</v>
      </c>
      <c r="AZ27" s="2">
        <f t="shared" si="9"/>
        <v>6.6847913607909826</v>
      </c>
      <c r="BA27" s="2">
        <f t="shared" si="10"/>
        <v>0.86204866798959834</v>
      </c>
      <c r="BB27" s="14">
        <f t="shared" si="11"/>
        <v>-0.16913946587537079</v>
      </c>
      <c r="BC27" s="3" t="str">
        <f t="shared" si="12"/>
        <v>Nontoxic</v>
      </c>
      <c r="BD27" s="2">
        <f t="shared" si="13"/>
        <v>116.91394658753708</v>
      </c>
      <c r="BE27" s="4" t="s">
        <v>664</v>
      </c>
      <c r="BF27" s="4" t="s">
        <v>666</v>
      </c>
      <c r="BG27" s="2">
        <f t="shared" si="14"/>
        <v>9</v>
      </c>
      <c r="BH27" s="2">
        <f t="shared" si="15"/>
        <v>9</v>
      </c>
      <c r="BI27" s="2">
        <f t="shared" si="16"/>
        <v>39.788888888888927</v>
      </c>
      <c r="BJ27" s="2">
        <f t="shared" si="17"/>
        <v>22.266666666666627</v>
      </c>
      <c r="BK27" s="2">
        <f t="shared" si="18"/>
        <v>31.027777777777779</v>
      </c>
      <c r="BL27" s="2">
        <f t="shared" si="19"/>
        <v>1.0555555555555556</v>
      </c>
      <c r="BM27" s="2">
        <f t="shared" si="20"/>
        <v>0.70842795835425187</v>
      </c>
      <c r="BN27" s="2">
        <v>6.6349999999999998</v>
      </c>
      <c r="BO27" s="2" t="str">
        <f t="shared" si="21"/>
        <v>Same Var</v>
      </c>
      <c r="BP27" s="2">
        <f t="shared" si="22"/>
        <v>1.7221833022332253E-2</v>
      </c>
      <c r="BQ27" s="2" t="str">
        <f t="shared" si="23"/>
        <v>NS</v>
      </c>
      <c r="BR27" s="2" t="str">
        <f t="shared" si="24"/>
        <v>NS</v>
      </c>
      <c r="BS27" s="2" t="str">
        <f t="shared" si="25"/>
        <v/>
      </c>
      <c r="BT27" s="2" t="str">
        <f t="shared" si="26"/>
        <v/>
      </c>
      <c r="BU27" s="2" t="str">
        <f t="shared" si="27"/>
        <v/>
      </c>
    </row>
    <row r="28" spans="1:73" x14ac:dyDescent="0.2">
      <c r="A28" s="1" t="s">
        <v>142</v>
      </c>
      <c r="B28" s="5" t="s">
        <v>223</v>
      </c>
      <c r="C28" s="6">
        <v>38867</v>
      </c>
      <c r="D28" s="7">
        <v>0.55555555555555558</v>
      </c>
      <c r="E28" s="1" t="s">
        <v>57</v>
      </c>
      <c r="F28" s="1" t="s">
        <v>217</v>
      </c>
      <c r="G28" s="5" t="s">
        <v>59</v>
      </c>
      <c r="H28" s="5" t="s">
        <v>90</v>
      </c>
      <c r="I28" s="5" t="s">
        <v>61</v>
      </c>
      <c r="J28" s="2">
        <v>0.75</v>
      </c>
      <c r="K28" s="2">
        <v>0.2</v>
      </c>
      <c r="L28" s="5">
        <v>32</v>
      </c>
      <c r="M28" s="5">
        <v>21</v>
      </c>
      <c r="N28" s="5">
        <v>41</v>
      </c>
      <c r="O28" s="5">
        <v>40</v>
      </c>
      <c r="P28" s="5">
        <v>27</v>
      </c>
      <c r="Q28" s="5">
        <v>35</v>
      </c>
      <c r="R28" s="5">
        <v>41</v>
      </c>
      <c r="S28" s="5">
        <v>33</v>
      </c>
      <c r="T28" s="5">
        <v>34</v>
      </c>
      <c r="U28" s="5">
        <v>33</v>
      </c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2">
        <f t="shared" si="0"/>
        <v>33.700000000000003</v>
      </c>
      <c r="AH28" s="2">
        <f t="shared" si="1"/>
        <v>6.3078434420084433</v>
      </c>
      <c r="AI28" s="2">
        <f t="shared" si="2"/>
        <v>10</v>
      </c>
      <c r="AJ28" s="5">
        <v>1</v>
      </c>
      <c r="AK28" s="5">
        <v>37</v>
      </c>
      <c r="AL28" s="5">
        <v>39</v>
      </c>
      <c r="AM28" s="5">
        <v>38</v>
      </c>
      <c r="AN28" s="5">
        <v>42</v>
      </c>
      <c r="AO28" s="5">
        <v>40</v>
      </c>
      <c r="AP28" s="5">
        <v>40</v>
      </c>
      <c r="AQ28" s="5">
        <v>40</v>
      </c>
      <c r="AR28" s="5">
        <v>38</v>
      </c>
      <c r="AS28" s="5">
        <v>36</v>
      </c>
      <c r="AT28" s="2">
        <f t="shared" si="3"/>
        <v>35.1</v>
      </c>
      <c r="AU28" s="2">
        <f t="shared" si="4"/>
        <v>12.105554280760728</v>
      </c>
      <c r="AV28" s="2">
        <f t="shared" si="5"/>
        <v>10</v>
      </c>
      <c r="AW28" s="2">
        <f t="shared" si="6"/>
        <v>285.35890243537807</v>
      </c>
      <c r="AX28" s="2">
        <f t="shared" si="7"/>
        <v>24.417993943437057</v>
      </c>
      <c r="AY28" s="2">
        <f t="shared" si="8"/>
        <v>12</v>
      </c>
      <c r="AZ28" s="2">
        <f t="shared" si="9"/>
        <v>2.3904777325289772</v>
      </c>
      <c r="BA28" s="2">
        <f t="shared" si="10"/>
        <v>0.87260929158813794</v>
      </c>
      <c r="BB28" s="14">
        <f t="shared" si="11"/>
        <v>-4.154302670623141E-2</v>
      </c>
      <c r="BC28" s="3" t="str">
        <f t="shared" si="12"/>
        <v>Nontoxic</v>
      </c>
      <c r="BD28" s="2">
        <f t="shared" si="13"/>
        <v>104.15430267062314</v>
      </c>
      <c r="BE28" s="4" t="s">
        <v>664</v>
      </c>
      <c r="BF28" s="4" t="s">
        <v>666</v>
      </c>
      <c r="BG28" s="2">
        <f t="shared" si="14"/>
        <v>9</v>
      </c>
      <c r="BH28" s="2">
        <f t="shared" si="15"/>
        <v>9</v>
      </c>
      <c r="BI28" s="2">
        <f t="shared" si="16"/>
        <v>39.788888888888927</v>
      </c>
      <c r="BJ28" s="2">
        <f t="shared" si="17"/>
        <v>146.54444444444439</v>
      </c>
      <c r="BK28" s="2">
        <f t="shared" si="18"/>
        <v>93.166666666666671</v>
      </c>
      <c r="BL28" s="2">
        <f t="shared" si="19"/>
        <v>1.0555555555555556</v>
      </c>
      <c r="BM28" s="2">
        <f t="shared" si="20"/>
        <v>3.392310274306769</v>
      </c>
      <c r="BN28" s="2">
        <v>6.6349999999999998</v>
      </c>
      <c r="BO28" s="2" t="str">
        <f t="shared" si="21"/>
        <v>Same Var</v>
      </c>
      <c r="BP28" s="2">
        <f t="shared" si="22"/>
        <v>0.37471463373881109</v>
      </c>
      <c r="BQ28" s="2" t="str">
        <f t="shared" si="23"/>
        <v>NS</v>
      </c>
      <c r="BR28" s="2" t="str">
        <f t="shared" si="24"/>
        <v>NS</v>
      </c>
      <c r="BS28" s="2" t="str">
        <f t="shared" si="25"/>
        <v/>
      </c>
      <c r="BT28" s="2" t="str">
        <f t="shared" si="26"/>
        <v/>
      </c>
      <c r="BU28" s="2" t="str">
        <f t="shared" si="27"/>
        <v/>
      </c>
    </row>
    <row r="29" spans="1:73" x14ac:dyDescent="0.2">
      <c r="A29" s="1" t="s">
        <v>142</v>
      </c>
      <c r="B29" s="5" t="s">
        <v>220</v>
      </c>
      <c r="C29" s="6">
        <v>38867</v>
      </c>
      <c r="D29" s="7">
        <v>0.55902777777777779</v>
      </c>
      <c r="E29" s="1" t="s">
        <v>57</v>
      </c>
      <c r="F29" s="1" t="s">
        <v>217</v>
      </c>
      <c r="G29" s="5" t="s">
        <v>59</v>
      </c>
      <c r="H29" s="5" t="s">
        <v>90</v>
      </c>
      <c r="I29" s="5" t="s">
        <v>61</v>
      </c>
      <c r="J29" s="2">
        <v>0.75</v>
      </c>
      <c r="K29" s="2">
        <v>0.2</v>
      </c>
      <c r="L29" s="5">
        <v>32</v>
      </c>
      <c r="M29" s="5">
        <v>21</v>
      </c>
      <c r="N29" s="5">
        <v>41</v>
      </c>
      <c r="O29" s="5">
        <v>40</v>
      </c>
      <c r="P29" s="5">
        <v>27</v>
      </c>
      <c r="Q29" s="5">
        <v>35</v>
      </c>
      <c r="R29" s="5">
        <v>41</v>
      </c>
      <c r="S29" s="5">
        <v>33</v>
      </c>
      <c r="T29" s="5">
        <v>34</v>
      </c>
      <c r="U29" s="5">
        <v>33</v>
      </c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2">
        <f t="shared" si="0"/>
        <v>33.700000000000003</v>
      </c>
      <c r="AH29" s="2">
        <f t="shared" si="1"/>
        <v>6.3078434420084433</v>
      </c>
      <c r="AI29" s="2">
        <f t="shared" si="2"/>
        <v>10</v>
      </c>
      <c r="AJ29" s="5">
        <v>40</v>
      </c>
      <c r="AK29" s="5">
        <v>33</v>
      </c>
      <c r="AL29" s="5">
        <v>0</v>
      </c>
      <c r="AM29" s="5">
        <v>41</v>
      </c>
      <c r="AN29" s="5">
        <v>42</v>
      </c>
      <c r="AO29" s="5">
        <v>38</v>
      </c>
      <c r="AP29" s="5">
        <v>38</v>
      </c>
      <c r="AQ29" s="5">
        <v>43</v>
      </c>
      <c r="AR29" s="5">
        <v>42</v>
      </c>
      <c r="AS29" s="5">
        <v>32</v>
      </c>
      <c r="AT29" s="2">
        <f t="shared" si="3"/>
        <v>34.9</v>
      </c>
      <c r="AU29" s="2">
        <f t="shared" si="4"/>
        <v>12.818822965554295</v>
      </c>
      <c r="AV29" s="2">
        <f t="shared" si="5"/>
        <v>10</v>
      </c>
      <c r="AW29" s="2">
        <f t="shared" si="6"/>
        <v>348.58186539834117</v>
      </c>
      <c r="AX29" s="2">
        <f t="shared" si="7"/>
        <v>30.558570075124319</v>
      </c>
      <c r="AY29" s="2">
        <f t="shared" si="8"/>
        <v>11</v>
      </c>
      <c r="AZ29" s="2">
        <f t="shared" si="9"/>
        <v>2.2275350214445311</v>
      </c>
      <c r="BA29" s="2">
        <f t="shared" si="10"/>
        <v>0.87552997807388222</v>
      </c>
      <c r="BB29" s="14">
        <f t="shared" si="11"/>
        <v>-3.5608308605341116E-2</v>
      </c>
      <c r="BC29" s="3" t="str">
        <f t="shared" si="12"/>
        <v>Nontoxic</v>
      </c>
      <c r="BD29" s="2">
        <f t="shared" si="13"/>
        <v>103.56083086053411</v>
      </c>
      <c r="BE29" s="4" t="s">
        <v>664</v>
      </c>
      <c r="BF29" s="4" t="s">
        <v>666</v>
      </c>
      <c r="BG29" s="2">
        <f t="shared" si="14"/>
        <v>9</v>
      </c>
      <c r="BH29" s="2">
        <f t="shared" si="15"/>
        <v>9</v>
      </c>
      <c r="BI29" s="2">
        <f t="shared" si="16"/>
        <v>39.788888888888927</v>
      </c>
      <c r="BJ29" s="2">
        <f t="shared" si="17"/>
        <v>164.32222222222222</v>
      </c>
      <c r="BK29" s="2">
        <f t="shared" si="18"/>
        <v>102.05555555555559</v>
      </c>
      <c r="BL29" s="2">
        <f t="shared" si="19"/>
        <v>1.0555555555555556</v>
      </c>
      <c r="BM29" s="2">
        <f t="shared" si="20"/>
        <v>3.970003420609816</v>
      </c>
      <c r="BN29" s="2">
        <v>6.6349999999999998</v>
      </c>
      <c r="BO29" s="2" t="str">
        <f t="shared" si="21"/>
        <v>Same Var</v>
      </c>
      <c r="BP29" s="2">
        <f t="shared" si="22"/>
        <v>0.39677809197045344</v>
      </c>
      <c r="BQ29" s="2" t="str">
        <f t="shared" si="23"/>
        <v>NS</v>
      </c>
      <c r="BR29" s="2" t="str">
        <f t="shared" si="24"/>
        <v>NS</v>
      </c>
      <c r="BS29" s="2" t="str">
        <f t="shared" si="25"/>
        <v/>
      </c>
      <c r="BT29" s="2" t="str">
        <f t="shared" si="26"/>
        <v/>
      </c>
      <c r="BU29" s="2" t="str">
        <f t="shared" si="27"/>
        <v/>
      </c>
    </row>
    <row r="30" spans="1:73" x14ac:dyDescent="0.2">
      <c r="A30" s="10" t="s">
        <v>55</v>
      </c>
      <c r="B30" s="11" t="s">
        <v>83</v>
      </c>
      <c r="C30" s="12">
        <v>38052</v>
      </c>
      <c r="D30" s="13"/>
      <c r="E30" s="10" t="s">
        <v>57</v>
      </c>
      <c r="F30" s="10" t="s">
        <v>65</v>
      </c>
      <c r="G30" s="11" t="s">
        <v>59</v>
      </c>
      <c r="H30" s="11" t="s">
        <v>60</v>
      </c>
      <c r="I30" s="11" t="s">
        <v>61</v>
      </c>
      <c r="J30" s="14">
        <v>0.75</v>
      </c>
      <c r="K30" s="14">
        <v>0.2</v>
      </c>
      <c r="L30" s="11">
        <v>27</v>
      </c>
      <c r="M30" s="11">
        <v>37</v>
      </c>
      <c r="N30" s="11">
        <v>41</v>
      </c>
      <c r="O30" s="11">
        <v>27</v>
      </c>
      <c r="P30" s="11">
        <v>27</v>
      </c>
      <c r="Q30" s="11">
        <v>21</v>
      </c>
      <c r="R30" s="11">
        <v>41</v>
      </c>
      <c r="S30" s="11">
        <v>43</v>
      </c>
      <c r="T30" s="11">
        <v>36</v>
      </c>
      <c r="U30" s="11">
        <v>30</v>
      </c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4">
        <f t="shared" si="0"/>
        <v>33</v>
      </c>
      <c r="AH30" s="14">
        <f t="shared" si="1"/>
        <v>7.5571893658364226</v>
      </c>
      <c r="AI30" s="14">
        <f t="shared" si="2"/>
        <v>10</v>
      </c>
      <c r="AJ30" s="11">
        <v>44</v>
      </c>
      <c r="AK30" s="11">
        <v>46</v>
      </c>
      <c r="AL30" s="11">
        <v>41</v>
      </c>
      <c r="AM30" s="11">
        <v>44</v>
      </c>
      <c r="AN30" s="11">
        <v>46</v>
      </c>
      <c r="AO30" s="11">
        <v>45</v>
      </c>
      <c r="AP30" s="11">
        <v>47</v>
      </c>
      <c r="AQ30" s="11">
        <v>34</v>
      </c>
      <c r="AR30" s="11">
        <v>50</v>
      </c>
      <c r="AS30" s="11">
        <v>46</v>
      </c>
      <c r="AT30" s="14">
        <f t="shared" si="3"/>
        <v>44.3</v>
      </c>
      <c r="AU30" s="14">
        <f t="shared" si="4"/>
        <v>4.2959929650263113</v>
      </c>
      <c r="AV30" s="14">
        <f t="shared" si="5"/>
        <v>10</v>
      </c>
      <c r="AW30" s="14">
        <f t="shared" si="6"/>
        <v>25.583926003086422</v>
      </c>
      <c r="AX30" s="14">
        <f t="shared" si="7"/>
        <v>1.5251368398491085</v>
      </c>
      <c r="AY30" s="14">
        <f t="shared" si="8"/>
        <v>17</v>
      </c>
      <c r="AZ30" s="14">
        <f t="shared" si="9"/>
        <v>8.6927054547738702</v>
      </c>
      <c r="BA30" s="14">
        <f t="shared" si="10"/>
        <v>0.86327901742005297</v>
      </c>
      <c r="BB30" s="14">
        <f t="shared" si="11"/>
        <v>-0.34242424242424235</v>
      </c>
      <c r="BC30" s="16" t="str">
        <f t="shared" si="12"/>
        <v>Nontoxic</v>
      </c>
      <c r="BD30" s="14">
        <f t="shared" si="13"/>
        <v>134.24242424242422</v>
      </c>
      <c r="BE30" s="17" t="s">
        <v>664</v>
      </c>
      <c r="BF30" s="17" t="s">
        <v>666</v>
      </c>
      <c r="BG30" s="14">
        <f t="shared" si="14"/>
        <v>9</v>
      </c>
      <c r="BH30" s="14">
        <f t="shared" si="15"/>
        <v>9</v>
      </c>
      <c r="BI30" s="14">
        <f t="shared" si="16"/>
        <v>57.111111111111114</v>
      </c>
      <c r="BJ30" s="14">
        <f t="shared" si="17"/>
        <v>18.455555555555559</v>
      </c>
      <c r="BK30" s="14">
        <f t="shared" si="18"/>
        <v>37.783333333333331</v>
      </c>
      <c r="BL30" s="14">
        <f t="shared" si="19"/>
        <v>1.0555555555555556</v>
      </c>
      <c r="BM30" s="14">
        <f t="shared" si="20"/>
        <v>2.586645892913614</v>
      </c>
      <c r="BN30" s="14">
        <v>6.6349999999999998</v>
      </c>
      <c r="BO30" s="14" t="str">
        <f t="shared" si="21"/>
        <v>Same Var</v>
      </c>
      <c r="BP30" s="14">
        <f t="shared" si="22"/>
        <v>3.2822127646125776E-4</v>
      </c>
      <c r="BQ30" s="14" t="str">
        <f t="shared" si="23"/>
        <v>NS</v>
      </c>
      <c r="BR30" s="14" t="str">
        <f t="shared" si="24"/>
        <v>NS</v>
      </c>
      <c r="BS30" s="2" t="str">
        <f t="shared" si="25"/>
        <v/>
      </c>
      <c r="BT30" s="2" t="str">
        <f t="shared" si="26"/>
        <v/>
      </c>
      <c r="BU30" s="2" t="str">
        <f t="shared" si="27"/>
        <v/>
      </c>
    </row>
    <row r="31" spans="1:73" x14ac:dyDescent="0.2">
      <c r="A31" s="10" t="s">
        <v>55</v>
      </c>
      <c r="B31" s="11" t="s">
        <v>72</v>
      </c>
      <c r="C31" s="12">
        <v>38052</v>
      </c>
      <c r="D31" s="13"/>
      <c r="E31" s="10" t="s">
        <v>57</v>
      </c>
      <c r="F31" s="10" t="s">
        <v>65</v>
      </c>
      <c r="G31" s="11" t="s">
        <v>59</v>
      </c>
      <c r="H31" s="11" t="s">
        <v>60</v>
      </c>
      <c r="I31" s="11" t="s">
        <v>61</v>
      </c>
      <c r="J31" s="14">
        <v>0.75</v>
      </c>
      <c r="K31" s="14">
        <v>0.2</v>
      </c>
      <c r="L31" s="11">
        <v>27</v>
      </c>
      <c r="M31" s="11">
        <v>37</v>
      </c>
      <c r="N31" s="11">
        <v>41</v>
      </c>
      <c r="O31" s="11">
        <v>27</v>
      </c>
      <c r="P31" s="11">
        <v>27</v>
      </c>
      <c r="Q31" s="11">
        <v>21</v>
      </c>
      <c r="R31" s="11">
        <v>41</v>
      </c>
      <c r="S31" s="11">
        <v>43</v>
      </c>
      <c r="T31" s="11">
        <v>36</v>
      </c>
      <c r="U31" s="11">
        <v>30</v>
      </c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4">
        <f t="shared" si="0"/>
        <v>33</v>
      </c>
      <c r="AH31" s="14">
        <f t="shared" si="1"/>
        <v>7.5571893658364226</v>
      </c>
      <c r="AI31" s="14">
        <f t="shared" si="2"/>
        <v>10</v>
      </c>
      <c r="AJ31" s="11">
        <v>40</v>
      </c>
      <c r="AK31" s="11">
        <v>45</v>
      </c>
      <c r="AL31" s="11">
        <v>51</v>
      </c>
      <c r="AM31" s="11">
        <v>45</v>
      </c>
      <c r="AN31" s="11">
        <v>44</v>
      </c>
      <c r="AO31" s="11">
        <v>35</v>
      </c>
      <c r="AP31" s="11">
        <v>38</v>
      </c>
      <c r="AQ31" s="11">
        <v>43</v>
      </c>
      <c r="AR31" s="11">
        <v>40</v>
      </c>
      <c r="AS31" s="11">
        <v>44</v>
      </c>
      <c r="AT31" s="14">
        <f t="shared" si="3"/>
        <v>42.5</v>
      </c>
      <c r="AU31" s="14">
        <f t="shared" si="4"/>
        <v>4.4534630719624619</v>
      </c>
      <c r="AV31" s="14">
        <f t="shared" si="5"/>
        <v>10</v>
      </c>
      <c r="AW31" s="14">
        <f t="shared" si="6"/>
        <v>26.996684027777771</v>
      </c>
      <c r="AX31" s="14">
        <f t="shared" si="7"/>
        <v>1.5837519290123456</v>
      </c>
      <c r="AY31" s="14">
        <f t="shared" si="8"/>
        <v>17</v>
      </c>
      <c r="AZ31" s="14">
        <f t="shared" si="9"/>
        <v>7.7870103423697357</v>
      </c>
      <c r="BA31" s="14">
        <f t="shared" si="10"/>
        <v>0.86327901742005297</v>
      </c>
      <c r="BB31" s="14">
        <f t="shared" si="11"/>
        <v>-0.2878787878787879</v>
      </c>
      <c r="BC31" s="16" t="str">
        <f t="shared" si="12"/>
        <v>Nontoxic</v>
      </c>
      <c r="BD31" s="14">
        <f t="shared" si="13"/>
        <v>128.78787878787878</v>
      </c>
      <c r="BE31" s="17" t="s">
        <v>663</v>
      </c>
      <c r="BF31" s="14"/>
      <c r="BG31" s="14">
        <f t="shared" si="14"/>
        <v>9</v>
      </c>
      <c r="BH31" s="14">
        <f t="shared" si="15"/>
        <v>9</v>
      </c>
      <c r="BI31" s="14">
        <f t="shared" si="16"/>
        <v>57.111111111111114</v>
      </c>
      <c r="BJ31" s="14">
        <f t="shared" si="17"/>
        <v>19.833333333333329</v>
      </c>
      <c r="BK31" s="14">
        <f t="shared" si="18"/>
        <v>38.472222222222221</v>
      </c>
      <c r="BL31" s="14">
        <f t="shared" si="19"/>
        <v>1.0555555555555556</v>
      </c>
      <c r="BM31" s="14">
        <f t="shared" si="20"/>
        <v>2.2808768541670772</v>
      </c>
      <c r="BN31" s="14">
        <v>6.6349999999999998</v>
      </c>
      <c r="BO31" s="14" t="str">
        <f t="shared" si="21"/>
        <v>Same Var</v>
      </c>
      <c r="BP31" s="14">
        <f t="shared" si="22"/>
        <v>1.5104495049179391E-3</v>
      </c>
      <c r="BQ31" s="14" t="str">
        <f t="shared" si="23"/>
        <v>NS</v>
      </c>
      <c r="BR31" s="14" t="str">
        <f t="shared" si="24"/>
        <v>NS</v>
      </c>
      <c r="BS31" s="2" t="str">
        <f t="shared" si="25"/>
        <v/>
      </c>
      <c r="BT31" s="2" t="str">
        <f t="shared" si="26"/>
        <v/>
      </c>
      <c r="BU31" s="2" t="str">
        <f t="shared" si="27"/>
        <v/>
      </c>
    </row>
    <row r="32" spans="1:73" x14ac:dyDescent="0.2">
      <c r="A32" s="10" t="s">
        <v>55</v>
      </c>
      <c r="B32" s="11" t="s">
        <v>67</v>
      </c>
      <c r="C32" s="12">
        <v>38052</v>
      </c>
      <c r="D32" s="13"/>
      <c r="E32" s="10" t="s">
        <v>57</v>
      </c>
      <c r="F32" s="10" t="s">
        <v>65</v>
      </c>
      <c r="G32" s="11" t="s">
        <v>59</v>
      </c>
      <c r="H32" s="11" t="s">
        <v>60</v>
      </c>
      <c r="I32" s="11" t="s">
        <v>61</v>
      </c>
      <c r="J32" s="14">
        <v>0.75</v>
      </c>
      <c r="K32" s="14">
        <v>0.2</v>
      </c>
      <c r="L32" s="11">
        <v>27</v>
      </c>
      <c r="M32" s="11">
        <v>37</v>
      </c>
      <c r="N32" s="11">
        <v>41</v>
      </c>
      <c r="O32" s="11">
        <v>27</v>
      </c>
      <c r="P32" s="11">
        <v>27</v>
      </c>
      <c r="Q32" s="11">
        <v>21</v>
      </c>
      <c r="R32" s="11">
        <v>41</v>
      </c>
      <c r="S32" s="11">
        <v>43</v>
      </c>
      <c r="T32" s="11">
        <v>36</v>
      </c>
      <c r="U32" s="11">
        <v>30</v>
      </c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4">
        <f t="shared" si="0"/>
        <v>33</v>
      </c>
      <c r="AH32" s="14">
        <f t="shared" si="1"/>
        <v>7.5571893658364226</v>
      </c>
      <c r="AI32" s="14">
        <f t="shared" si="2"/>
        <v>10</v>
      </c>
      <c r="AJ32" s="11">
        <v>34</v>
      </c>
      <c r="AK32" s="11">
        <v>41</v>
      </c>
      <c r="AL32" s="11">
        <v>37</v>
      </c>
      <c r="AM32" s="11">
        <v>50</v>
      </c>
      <c r="AN32" s="11">
        <v>42</v>
      </c>
      <c r="AO32" s="11">
        <v>41</v>
      </c>
      <c r="AP32" s="11">
        <v>54</v>
      </c>
      <c r="AQ32" s="11">
        <v>41</v>
      </c>
      <c r="AR32" s="11">
        <v>43</v>
      </c>
      <c r="AS32" s="11">
        <v>45</v>
      </c>
      <c r="AT32" s="14">
        <f t="shared" si="3"/>
        <v>42.8</v>
      </c>
      <c r="AU32" s="14">
        <f t="shared" si="4"/>
        <v>5.8080404038998532</v>
      </c>
      <c r="AV32" s="14">
        <f t="shared" si="5"/>
        <v>10</v>
      </c>
      <c r="AW32" s="14">
        <f t="shared" si="6"/>
        <v>43.373200694444236</v>
      </c>
      <c r="AX32" s="14">
        <f t="shared" si="7"/>
        <v>2.4110593364197408</v>
      </c>
      <c r="AY32" s="14">
        <f t="shared" si="8"/>
        <v>18</v>
      </c>
      <c r="AZ32" s="14">
        <f t="shared" si="9"/>
        <v>7.0335056116720232</v>
      </c>
      <c r="BA32" s="14">
        <f t="shared" si="10"/>
        <v>0.86204866798959834</v>
      </c>
      <c r="BB32" s="14">
        <f t="shared" si="11"/>
        <v>-0.29696969696969688</v>
      </c>
      <c r="BC32" s="16" t="str">
        <f t="shared" si="12"/>
        <v>Nontoxic</v>
      </c>
      <c r="BD32" s="14">
        <f t="shared" si="13"/>
        <v>129.69696969696969</v>
      </c>
      <c r="BE32" s="17" t="s">
        <v>663</v>
      </c>
      <c r="BF32" s="14"/>
      <c r="BG32" s="14">
        <f t="shared" si="14"/>
        <v>9</v>
      </c>
      <c r="BH32" s="14">
        <f t="shared" si="15"/>
        <v>9</v>
      </c>
      <c r="BI32" s="14">
        <f t="shared" si="16"/>
        <v>57.111111111111114</v>
      </c>
      <c r="BJ32" s="14">
        <f t="shared" si="17"/>
        <v>33.733333333333171</v>
      </c>
      <c r="BK32" s="14">
        <f t="shared" si="18"/>
        <v>45.422222222222139</v>
      </c>
      <c r="BL32" s="14">
        <f t="shared" si="19"/>
        <v>1.0555555555555556</v>
      </c>
      <c r="BM32" s="14">
        <f t="shared" si="20"/>
        <v>0.58420411694635721</v>
      </c>
      <c r="BN32" s="14">
        <v>6.6349999999999998</v>
      </c>
      <c r="BO32" s="14" t="str">
        <f t="shared" si="21"/>
        <v>Same Var</v>
      </c>
      <c r="BP32" s="14">
        <f t="shared" si="22"/>
        <v>2.2156229669882056E-3</v>
      </c>
      <c r="BQ32" s="14" t="str">
        <f t="shared" si="23"/>
        <v>NS</v>
      </c>
      <c r="BR32" s="14" t="str">
        <f t="shared" si="24"/>
        <v>NS</v>
      </c>
      <c r="BS32" s="2" t="str">
        <f t="shared" si="25"/>
        <v/>
      </c>
      <c r="BT32" s="2" t="str">
        <f t="shared" si="26"/>
        <v/>
      </c>
      <c r="BU32" s="2" t="str">
        <f t="shared" si="27"/>
        <v/>
      </c>
    </row>
    <row r="33" spans="1:73" x14ac:dyDescent="0.2">
      <c r="A33" s="10" t="s">
        <v>55</v>
      </c>
      <c r="B33" s="11" t="s">
        <v>70</v>
      </c>
      <c r="C33" s="12">
        <v>38052</v>
      </c>
      <c r="D33" s="13"/>
      <c r="E33" s="10" t="s">
        <v>57</v>
      </c>
      <c r="F33" s="10" t="s">
        <v>65</v>
      </c>
      <c r="G33" s="11" t="s">
        <v>59</v>
      </c>
      <c r="H33" s="11" t="s">
        <v>60</v>
      </c>
      <c r="I33" s="11" t="s">
        <v>61</v>
      </c>
      <c r="J33" s="14">
        <v>0.75</v>
      </c>
      <c r="K33" s="14">
        <v>0.2</v>
      </c>
      <c r="L33" s="11">
        <v>27</v>
      </c>
      <c r="M33" s="11">
        <v>37</v>
      </c>
      <c r="N33" s="11">
        <v>41</v>
      </c>
      <c r="O33" s="11">
        <v>27</v>
      </c>
      <c r="P33" s="11">
        <v>27</v>
      </c>
      <c r="Q33" s="11">
        <v>21</v>
      </c>
      <c r="R33" s="11">
        <v>41</v>
      </c>
      <c r="S33" s="11">
        <v>43</v>
      </c>
      <c r="T33" s="11">
        <v>36</v>
      </c>
      <c r="U33" s="11">
        <v>30</v>
      </c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4">
        <f t="shared" si="0"/>
        <v>33</v>
      </c>
      <c r="AH33" s="14">
        <f t="shared" si="1"/>
        <v>7.5571893658364226</v>
      </c>
      <c r="AI33" s="14">
        <f t="shared" si="2"/>
        <v>10</v>
      </c>
      <c r="AJ33" s="11">
        <v>43</v>
      </c>
      <c r="AK33" s="11">
        <v>43</v>
      </c>
      <c r="AL33" s="11">
        <v>37</v>
      </c>
      <c r="AM33" s="11">
        <v>38</v>
      </c>
      <c r="AN33" s="11">
        <v>46</v>
      </c>
      <c r="AO33" s="11">
        <v>39</v>
      </c>
      <c r="AP33" s="11">
        <v>42</v>
      </c>
      <c r="AQ33" s="11">
        <v>33</v>
      </c>
      <c r="AR33" s="11">
        <v>41</v>
      </c>
      <c r="AS33" s="11">
        <v>25</v>
      </c>
      <c r="AT33" s="14">
        <f t="shared" si="3"/>
        <v>38.700000000000003</v>
      </c>
      <c r="AU33" s="14">
        <f t="shared" si="4"/>
        <v>6.0562181085044999</v>
      </c>
      <c r="AV33" s="14">
        <f t="shared" si="5"/>
        <v>10</v>
      </c>
      <c r="AW33" s="14">
        <f t="shared" si="6"/>
        <v>47.338222299382764</v>
      </c>
      <c r="AX33" s="14">
        <f t="shared" si="7"/>
        <v>2.6414166752400581</v>
      </c>
      <c r="AY33" s="14">
        <f t="shared" si="8"/>
        <v>18</v>
      </c>
      <c r="AZ33" s="14">
        <f t="shared" si="9"/>
        <v>5.3182802795089943</v>
      </c>
      <c r="BA33" s="14">
        <f t="shared" si="10"/>
        <v>0.86204866798959834</v>
      </c>
      <c r="BB33" s="14">
        <f t="shared" si="11"/>
        <v>-0.17272727272727281</v>
      </c>
      <c r="BC33" s="16" t="str">
        <f t="shared" si="12"/>
        <v>Nontoxic</v>
      </c>
      <c r="BD33" s="14">
        <f t="shared" si="13"/>
        <v>117.27272727272728</v>
      </c>
      <c r="BE33" s="17" t="s">
        <v>663</v>
      </c>
      <c r="BF33" s="14"/>
      <c r="BG33" s="14">
        <f t="shared" si="14"/>
        <v>9</v>
      </c>
      <c r="BH33" s="14">
        <f t="shared" si="15"/>
        <v>9</v>
      </c>
      <c r="BI33" s="14">
        <f t="shared" si="16"/>
        <v>57.111111111111114</v>
      </c>
      <c r="BJ33" s="14">
        <f t="shared" si="17"/>
        <v>36.67777777777782</v>
      </c>
      <c r="BK33" s="14">
        <f t="shared" si="18"/>
        <v>46.894444444444467</v>
      </c>
      <c r="BL33" s="14">
        <f t="shared" si="19"/>
        <v>1.0555555555555556</v>
      </c>
      <c r="BM33" s="14">
        <f t="shared" si="20"/>
        <v>0.41462345264807704</v>
      </c>
      <c r="BN33" s="14">
        <v>6.6349999999999998</v>
      </c>
      <c r="BO33" s="14" t="str">
        <f t="shared" si="21"/>
        <v>Same Var</v>
      </c>
      <c r="BP33" s="14">
        <f t="shared" si="22"/>
        <v>3.956284185884449E-2</v>
      </c>
      <c r="BQ33" s="14" t="str">
        <f t="shared" si="23"/>
        <v>NS</v>
      </c>
      <c r="BR33" s="14" t="str">
        <f t="shared" si="24"/>
        <v>NS</v>
      </c>
      <c r="BS33" s="2" t="str">
        <f t="shared" si="25"/>
        <v/>
      </c>
      <c r="BT33" s="2" t="str">
        <f t="shared" si="26"/>
        <v/>
      </c>
      <c r="BU33" s="2" t="str">
        <f t="shared" si="27"/>
        <v/>
      </c>
    </row>
    <row r="34" spans="1:73" x14ac:dyDescent="0.2">
      <c r="A34" s="10" t="s">
        <v>55</v>
      </c>
      <c r="B34" s="11" t="s">
        <v>71</v>
      </c>
      <c r="C34" s="12">
        <v>38052</v>
      </c>
      <c r="D34" s="13"/>
      <c r="E34" s="10" t="s">
        <v>57</v>
      </c>
      <c r="F34" s="10" t="s">
        <v>65</v>
      </c>
      <c r="G34" s="11" t="s">
        <v>59</v>
      </c>
      <c r="H34" s="11" t="s">
        <v>60</v>
      </c>
      <c r="I34" s="11" t="s">
        <v>61</v>
      </c>
      <c r="J34" s="14">
        <v>0.75</v>
      </c>
      <c r="K34" s="14">
        <v>0.2</v>
      </c>
      <c r="L34" s="11">
        <v>27</v>
      </c>
      <c r="M34" s="11">
        <v>37</v>
      </c>
      <c r="N34" s="11">
        <v>41</v>
      </c>
      <c r="O34" s="11">
        <v>27</v>
      </c>
      <c r="P34" s="11">
        <v>27</v>
      </c>
      <c r="Q34" s="11">
        <v>21</v>
      </c>
      <c r="R34" s="11">
        <v>41</v>
      </c>
      <c r="S34" s="11">
        <v>43</v>
      </c>
      <c r="T34" s="11">
        <v>36</v>
      </c>
      <c r="U34" s="11">
        <v>30</v>
      </c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4">
        <f t="shared" si="0"/>
        <v>33</v>
      </c>
      <c r="AH34" s="14">
        <f t="shared" si="1"/>
        <v>7.5571893658364226</v>
      </c>
      <c r="AI34" s="14">
        <f t="shared" si="2"/>
        <v>10</v>
      </c>
      <c r="AJ34" s="11">
        <v>35</v>
      </c>
      <c r="AK34" s="11">
        <v>37</v>
      </c>
      <c r="AL34" s="11">
        <v>48</v>
      </c>
      <c r="AM34" s="11">
        <v>47</v>
      </c>
      <c r="AN34" s="11">
        <v>31</v>
      </c>
      <c r="AO34" s="11">
        <v>44</v>
      </c>
      <c r="AP34" s="11">
        <v>38</v>
      </c>
      <c r="AQ34" s="11">
        <v>39</v>
      </c>
      <c r="AR34" s="11">
        <v>33</v>
      </c>
      <c r="AS34" s="11">
        <v>26</v>
      </c>
      <c r="AT34" s="14">
        <f t="shared" si="3"/>
        <v>37.799999999999997</v>
      </c>
      <c r="AU34" s="14">
        <f t="shared" si="4"/>
        <v>7.0364132277113418</v>
      </c>
      <c r="AV34" s="14">
        <f t="shared" si="5"/>
        <v>10</v>
      </c>
      <c r="AW34" s="14">
        <f t="shared" si="6"/>
        <v>66.644546373456848</v>
      </c>
      <c r="AX34" s="14">
        <f t="shared" si="7"/>
        <v>3.8704063871742149</v>
      </c>
      <c r="AY34" s="14">
        <f t="shared" si="8"/>
        <v>17</v>
      </c>
      <c r="AZ34" s="14">
        <f t="shared" si="9"/>
        <v>4.5674032608859694</v>
      </c>
      <c r="BA34" s="14">
        <f t="shared" si="10"/>
        <v>0.86327901742005297</v>
      </c>
      <c r="BB34" s="14">
        <f t="shared" si="11"/>
        <v>-0.14545454545454536</v>
      </c>
      <c r="BC34" s="16" t="str">
        <f t="shared" si="12"/>
        <v>Nontoxic</v>
      </c>
      <c r="BD34" s="14">
        <f t="shared" si="13"/>
        <v>114.54545454545453</v>
      </c>
      <c r="BE34" s="17" t="s">
        <v>663</v>
      </c>
      <c r="BF34" s="14"/>
      <c r="BG34" s="14">
        <f t="shared" si="14"/>
        <v>9</v>
      </c>
      <c r="BH34" s="14">
        <f t="shared" si="15"/>
        <v>9</v>
      </c>
      <c r="BI34" s="14">
        <f t="shared" si="16"/>
        <v>57.111111111111114</v>
      </c>
      <c r="BJ34" s="14">
        <f t="shared" si="17"/>
        <v>49.511111111111141</v>
      </c>
      <c r="BK34" s="14">
        <f t="shared" si="18"/>
        <v>53.311111111111124</v>
      </c>
      <c r="BL34" s="14">
        <f t="shared" si="19"/>
        <v>1.0555555555555556</v>
      </c>
      <c r="BM34" s="14">
        <f t="shared" si="20"/>
        <v>4.343089328197966E-2</v>
      </c>
      <c r="BN34" s="14">
        <v>6.6349999999999998</v>
      </c>
      <c r="BO34" s="14" t="str">
        <f t="shared" si="21"/>
        <v>Same Var</v>
      </c>
      <c r="BP34" s="14">
        <f t="shared" si="22"/>
        <v>7.941257749496429E-2</v>
      </c>
      <c r="BQ34" s="14" t="str">
        <f t="shared" si="23"/>
        <v>NS</v>
      </c>
      <c r="BR34" s="14" t="str">
        <f t="shared" si="24"/>
        <v>NS</v>
      </c>
      <c r="BS34" s="2" t="str">
        <f t="shared" si="25"/>
        <v/>
      </c>
      <c r="BT34" s="2" t="str">
        <f t="shared" si="26"/>
        <v/>
      </c>
      <c r="BU34" s="2" t="str">
        <f t="shared" si="27"/>
        <v/>
      </c>
    </row>
    <row r="35" spans="1:73" x14ac:dyDescent="0.2">
      <c r="A35" s="1" t="s">
        <v>55</v>
      </c>
      <c r="B35" s="5" t="s">
        <v>56</v>
      </c>
      <c r="C35" s="6">
        <v>38052</v>
      </c>
      <c r="D35" s="7"/>
      <c r="E35" s="1" t="s">
        <v>57</v>
      </c>
      <c r="F35" s="1" t="s">
        <v>65</v>
      </c>
      <c r="G35" s="5" t="s">
        <v>59</v>
      </c>
      <c r="H35" s="5" t="s">
        <v>60</v>
      </c>
      <c r="I35" s="5" t="s">
        <v>61</v>
      </c>
      <c r="J35" s="2">
        <v>0.75</v>
      </c>
      <c r="K35" s="2">
        <v>0.2</v>
      </c>
      <c r="L35" s="5">
        <v>27</v>
      </c>
      <c r="M35" s="5">
        <v>37</v>
      </c>
      <c r="N35" s="5">
        <v>41</v>
      </c>
      <c r="O35" s="5">
        <v>27</v>
      </c>
      <c r="P35" s="5">
        <v>27</v>
      </c>
      <c r="Q35" s="5">
        <v>21</v>
      </c>
      <c r="R35" s="5">
        <v>41</v>
      </c>
      <c r="S35" s="5">
        <v>43</v>
      </c>
      <c r="T35" s="5">
        <v>36</v>
      </c>
      <c r="U35" s="5">
        <v>30</v>
      </c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2">
        <f t="shared" si="0"/>
        <v>33</v>
      </c>
      <c r="AH35" s="2">
        <f t="shared" si="1"/>
        <v>7.5571893658364226</v>
      </c>
      <c r="AI35" s="2">
        <f t="shared" si="2"/>
        <v>10</v>
      </c>
      <c r="AJ35" s="5">
        <v>8</v>
      </c>
      <c r="AK35" s="5">
        <v>14</v>
      </c>
      <c r="AL35" s="5">
        <v>14</v>
      </c>
      <c r="AM35" s="5">
        <v>14</v>
      </c>
      <c r="AN35" s="5">
        <v>8</v>
      </c>
      <c r="AO35" s="5">
        <v>29</v>
      </c>
      <c r="AP35" s="5">
        <v>29</v>
      </c>
      <c r="AQ35" s="5">
        <v>20</v>
      </c>
      <c r="AR35" s="5">
        <v>20</v>
      </c>
      <c r="AS35" s="5">
        <v>4</v>
      </c>
      <c r="AT35" s="2">
        <f t="shared" si="3"/>
        <v>16</v>
      </c>
      <c r="AU35" s="2">
        <f t="shared" si="4"/>
        <v>8.5244745683629475</v>
      </c>
      <c r="AV35" s="2">
        <f t="shared" si="5"/>
        <v>10</v>
      </c>
      <c r="AW35" s="2">
        <f t="shared" si="6"/>
        <v>109.81293402777777</v>
      </c>
      <c r="AX35" s="2">
        <f t="shared" si="7"/>
        <v>7.0138445216049368</v>
      </c>
      <c r="AY35" s="2">
        <f t="shared" si="8"/>
        <v>16</v>
      </c>
      <c r="AZ35" s="2">
        <f t="shared" si="9"/>
        <v>-2.7029914949678973</v>
      </c>
      <c r="BA35" s="2">
        <f t="shared" si="10"/>
        <v>0.86466700179829137</v>
      </c>
      <c r="BB35" s="14">
        <f t="shared" si="11"/>
        <v>0.51515151515151514</v>
      </c>
      <c r="BC35" s="3" t="str">
        <f t="shared" si="12"/>
        <v>Toxic</v>
      </c>
      <c r="BD35" s="2">
        <f t="shared" si="13"/>
        <v>48.484848484848484</v>
      </c>
      <c r="BE35" s="4" t="s">
        <v>663</v>
      </c>
      <c r="BG35" s="2">
        <f t="shared" si="14"/>
        <v>9</v>
      </c>
      <c r="BH35" s="2">
        <f t="shared" si="15"/>
        <v>9</v>
      </c>
      <c r="BI35" s="2">
        <f t="shared" si="16"/>
        <v>57.111111111111114</v>
      </c>
      <c r="BJ35" s="2">
        <f t="shared" si="17"/>
        <v>72.666666666666657</v>
      </c>
      <c r="BK35" s="2">
        <f t="shared" si="18"/>
        <v>64.888888888888886</v>
      </c>
      <c r="BL35" s="2">
        <f t="shared" si="19"/>
        <v>1.0555555555555556</v>
      </c>
      <c r="BM35" s="2">
        <f t="shared" si="20"/>
        <v>0.12338728929171937</v>
      </c>
      <c r="BN35" s="2">
        <v>6.6349999999999998</v>
      </c>
      <c r="BO35" s="2" t="str">
        <f t="shared" si="21"/>
        <v>Same Var</v>
      </c>
      <c r="BP35" s="2">
        <f t="shared" si="22"/>
        <v>8.5590827145442904E-5</v>
      </c>
      <c r="BQ35" s="2" t="str">
        <f t="shared" si="23"/>
        <v>Sig</v>
      </c>
      <c r="BR35" s="2" t="str">
        <f t="shared" si="24"/>
        <v>Sig</v>
      </c>
      <c r="BS35" s="2" t="str">
        <f t="shared" si="25"/>
        <v>Same Var T-test</v>
      </c>
      <c r="BT35" s="2" t="str">
        <f t="shared" si="26"/>
        <v/>
      </c>
      <c r="BU35" s="2" t="str">
        <f t="shared" si="27"/>
        <v/>
      </c>
    </row>
    <row r="36" spans="1:73" x14ac:dyDescent="0.2">
      <c r="A36" s="10" t="s">
        <v>55</v>
      </c>
      <c r="B36" s="11" t="s">
        <v>69</v>
      </c>
      <c r="C36" s="12">
        <v>38052</v>
      </c>
      <c r="D36" s="13"/>
      <c r="E36" s="10" t="s">
        <v>57</v>
      </c>
      <c r="F36" s="10" t="s">
        <v>65</v>
      </c>
      <c r="G36" s="11" t="s">
        <v>59</v>
      </c>
      <c r="H36" s="11" t="s">
        <v>60</v>
      </c>
      <c r="I36" s="11" t="s">
        <v>61</v>
      </c>
      <c r="J36" s="14">
        <v>0.75</v>
      </c>
      <c r="K36" s="14">
        <v>0.2</v>
      </c>
      <c r="L36" s="11">
        <v>27</v>
      </c>
      <c r="M36" s="11">
        <v>37</v>
      </c>
      <c r="N36" s="11">
        <v>41</v>
      </c>
      <c r="O36" s="11">
        <v>27</v>
      </c>
      <c r="P36" s="11">
        <v>27</v>
      </c>
      <c r="Q36" s="11">
        <v>21</v>
      </c>
      <c r="R36" s="11">
        <v>41</v>
      </c>
      <c r="S36" s="11">
        <v>43</v>
      </c>
      <c r="T36" s="11">
        <v>36</v>
      </c>
      <c r="U36" s="11">
        <v>30</v>
      </c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4">
        <f t="shared" si="0"/>
        <v>33</v>
      </c>
      <c r="AH36" s="14">
        <f t="shared" si="1"/>
        <v>7.5571893658364226</v>
      </c>
      <c r="AI36" s="14">
        <f t="shared" si="2"/>
        <v>10</v>
      </c>
      <c r="AJ36" s="11">
        <v>27</v>
      </c>
      <c r="AK36" s="11">
        <v>7</v>
      </c>
      <c r="AL36" s="11">
        <v>28</v>
      </c>
      <c r="AM36" s="11">
        <v>39</v>
      </c>
      <c r="AN36" s="11">
        <v>35</v>
      </c>
      <c r="AO36" s="11">
        <v>38</v>
      </c>
      <c r="AP36" s="11">
        <v>37</v>
      </c>
      <c r="AQ36" s="11">
        <v>41</v>
      </c>
      <c r="AR36" s="11">
        <v>36</v>
      </c>
      <c r="AS36" s="11">
        <v>20</v>
      </c>
      <c r="AT36" s="14">
        <f t="shared" si="3"/>
        <v>30.8</v>
      </c>
      <c r="AU36" s="14">
        <f t="shared" si="4"/>
        <v>10.601886624558858</v>
      </c>
      <c r="AV36" s="14">
        <f t="shared" si="5"/>
        <v>10</v>
      </c>
      <c r="AW36" s="14">
        <f t="shared" si="6"/>
        <v>208.87475625000008</v>
      </c>
      <c r="AX36" s="14">
        <f t="shared" si="7"/>
        <v>15.184195138888896</v>
      </c>
      <c r="AY36" s="14">
        <f t="shared" si="8"/>
        <v>14</v>
      </c>
      <c r="AZ36" s="14">
        <f t="shared" si="9"/>
        <v>1.5914166064955639</v>
      </c>
      <c r="BA36" s="14">
        <f t="shared" si="10"/>
        <v>0.86805478155742033</v>
      </c>
      <c r="BB36" s="14">
        <f t="shared" si="11"/>
        <v>6.6666666666666652E-2</v>
      </c>
      <c r="BC36" s="16" t="str">
        <f t="shared" si="12"/>
        <v>Nontoxic</v>
      </c>
      <c r="BD36" s="14">
        <f t="shared" si="13"/>
        <v>93.333333333333329</v>
      </c>
      <c r="BE36" s="17" t="s">
        <v>663</v>
      </c>
      <c r="BF36" s="14"/>
      <c r="BG36" s="14">
        <f t="shared" si="14"/>
        <v>9</v>
      </c>
      <c r="BH36" s="14">
        <f t="shared" si="15"/>
        <v>9</v>
      </c>
      <c r="BI36" s="14">
        <f t="shared" si="16"/>
        <v>57.111111111111114</v>
      </c>
      <c r="BJ36" s="14">
        <f t="shared" si="17"/>
        <v>112.40000000000002</v>
      </c>
      <c r="BK36" s="14">
        <f t="shared" si="18"/>
        <v>84.75555555555556</v>
      </c>
      <c r="BL36" s="14">
        <f t="shared" si="19"/>
        <v>1.0555555555555556</v>
      </c>
      <c r="BM36" s="14">
        <f t="shared" si="20"/>
        <v>0.9590397203500689</v>
      </c>
      <c r="BN36" s="14">
        <v>6.6349999999999998</v>
      </c>
      <c r="BO36" s="14" t="str">
        <f t="shared" si="21"/>
        <v>Same Var</v>
      </c>
      <c r="BP36" s="14">
        <f t="shared" si="22"/>
        <v>0.29981989205300053</v>
      </c>
      <c r="BQ36" s="14" t="str">
        <f t="shared" si="23"/>
        <v>NS</v>
      </c>
      <c r="BR36" s="14" t="str">
        <f t="shared" si="24"/>
        <v>NS</v>
      </c>
      <c r="BS36" s="2" t="str">
        <f t="shared" si="25"/>
        <v>Same Var T-test</v>
      </c>
      <c r="BT36" s="2" t="str">
        <f t="shared" si="26"/>
        <v/>
      </c>
      <c r="BU36" s="2" t="str">
        <f t="shared" si="27"/>
        <v/>
      </c>
    </row>
    <row r="37" spans="1:73" x14ac:dyDescent="0.2">
      <c r="A37" s="10" t="s">
        <v>55</v>
      </c>
      <c r="B37" s="11" t="s">
        <v>73</v>
      </c>
      <c r="C37" s="12">
        <v>38052</v>
      </c>
      <c r="D37" s="13"/>
      <c r="E37" s="10" t="s">
        <v>57</v>
      </c>
      <c r="F37" s="10" t="s">
        <v>65</v>
      </c>
      <c r="G37" s="11" t="s">
        <v>59</v>
      </c>
      <c r="H37" s="11" t="s">
        <v>60</v>
      </c>
      <c r="I37" s="11" t="s">
        <v>61</v>
      </c>
      <c r="J37" s="14">
        <v>0.75</v>
      </c>
      <c r="K37" s="14">
        <v>0.2</v>
      </c>
      <c r="L37" s="11">
        <v>27</v>
      </c>
      <c r="M37" s="11">
        <v>37</v>
      </c>
      <c r="N37" s="11">
        <v>41</v>
      </c>
      <c r="O37" s="11">
        <v>27</v>
      </c>
      <c r="P37" s="11">
        <v>27</v>
      </c>
      <c r="Q37" s="11">
        <v>21</v>
      </c>
      <c r="R37" s="11">
        <v>41</v>
      </c>
      <c r="S37" s="11">
        <v>43</v>
      </c>
      <c r="T37" s="11">
        <v>36</v>
      </c>
      <c r="U37" s="11">
        <v>30</v>
      </c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4">
        <f t="shared" si="0"/>
        <v>33</v>
      </c>
      <c r="AH37" s="14">
        <f t="shared" si="1"/>
        <v>7.5571893658364226</v>
      </c>
      <c r="AI37" s="14">
        <f t="shared" si="2"/>
        <v>10</v>
      </c>
      <c r="AJ37" s="11">
        <v>44</v>
      </c>
      <c r="AK37" s="18"/>
      <c r="AL37" s="11">
        <v>32</v>
      </c>
      <c r="AM37" s="11">
        <v>38</v>
      </c>
      <c r="AN37" s="11">
        <v>45</v>
      </c>
      <c r="AO37" s="11">
        <v>71</v>
      </c>
      <c r="AP37" s="11">
        <v>36</v>
      </c>
      <c r="AQ37" s="11">
        <v>43</v>
      </c>
      <c r="AR37" s="11">
        <v>49</v>
      </c>
      <c r="AS37" s="11">
        <v>48</v>
      </c>
      <c r="AT37" s="14">
        <f t="shared" si="3"/>
        <v>45.111111111111114</v>
      </c>
      <c r="AU37" s="14">
        <f t="shared" si="4"/>
        <v>11.207636285636294</v>
      </c>
      <c r="AV37" s="14">
        <f t="shared" si="5"/>
        <v>9</v>
      </c>
      <c r="AW37" s="14">
        <f t="shared" si="6"/>
        <v>294.7845233434316</v>
      </c>
      <c r="AX37" s="14">
        <f t="shared" si="7"/>
        <v>25.495682846555482</v>
      </c>
      <c r="AY37" s="14">
        <f t="shared" si="8"/>
        <v>12</v>
      </c>
      <c r="AZ37" s="14">
        <f t="shared" si="9"/>
        <v>4.9138885729032564</v>
      </c>
      <c r="BA37" s="14">
        <f t="shared" si="10"/>
        <v>0.87260929158813794</v>
      </c>
      <c r="BB37" s="14">
        <f t="shared" si="11"/>
        <v>-0.36700336700336711</v>
      </c>
      <c r="BC37" s="16" t="str">
        <f t="shared" si="12"/>
        <v>Nontoxic</v>
      </c>
      <c r="BD37" s="14">
        <f t="shared" si="13"/>
        <v>136.70033670033669</v>
      </c>
      <c r="BE37" s="17" t="s">
        <v>663</v>
      </c>
      <c r="BF37" s="14"/>
      <c r="BG37" s="14">
        <f t="shared" si="14"/>
        <v>9</v>
      </c>
      <c r="BH37" s="14">
        <f t="shared" si="15"/>
        <v>8</v>
      </c>
      <c r="BI37" s="14">
        <f t="shared" si="16"/>
        <v>57.111111111111114</v>
      </c>
      <c r="BJ37" s="14">
        <f t="shared" si="17"/>
        <v>125.61111111111131</v>
      </c>
      <c r="BK37" s="14">
        <f t="shared" si="18"/>
        <v>89.346405228758272</v>
      </c>
      <c r="BL37" s="14">
        <f t="shared" si="19"/>
        <v>1.0590958605664489</v>
      </c>
      <c r="BM37" s="14">
        <f t="shared" si="20"/>
        <v>1.2296745572331962</v>
      </c>
      <c r="BN37" s="14">
        <v>6.6349999999999998</v>
      </c>
      <c r="BO37" s="14" t="str">
        <f t="shared" si="21"/>
        <v>Same Var</v>
      </c>
      <c r="BP37" s="14">
        <f t="shared" si="22"/>
        <v>6.3017130131459553E-3</v>
      </c>
      <c r="BQ37" s="14" t="str">
        <f t="shared" si="23"/>
        <v>NS</v>
      </c>
      <c r="BR37" s="14" t="str">
        <f t="shared" si="24"/>
        <v>NS</v>
      </c>
      <c r="BS37" s="2" t="str">
        <f t="shared" si="25"/>
        <v/>
      </c>
      <c r="BT37" s="2" t="str">
        <f t="shared" si="26"/>
        <v/>
      </c>
      <c r="BU37" s="2" t="str">
        <f t="shared" si="27"/>
        <v/>
      </c>
    </row>
    <row r="38" spans="1:73" x14ac:dyDescent="0.2">
      <c r="A38" s="10" t="s">
        <v>55</v>
      </c>
      <c r="B38" s="11" t="s">
        <v>77</v>
      </c>
      <c r="C38" s="12">
        <v>38052</v>
      </c>
      <c r="D38" s="13"/>
      <c r="E38" s="10" t="s">
        <v>57</v>
      </c>
      <c r="F38" s="10" t="s">
        <v>65</v>
      </c>
      <c r="G38" s="11" t="s">
        <v>59</v>
      </c>
      <c r="H38" s="11" t="s">
        <v>60</v>
      </c>
      <c r="I38" s="11" t="s">
        <v>61</v>
      </c>
      <c r="J38" s="14">
        <v>0.75</v>
      </c>
      <c r="K38" s="14">
        <v>0.2</v>
      </c>
      <c r="L38" s="11">
        <v>27</v>
      </c>
      <c r="M38" s="11">
        <v>37</v>
      </c>
      <c r="N38" s="11">
        <v>41</v>
      </c>
      <c r="O38" s="11">
        <v>27</v>
      </c>
      <c r="P38" s="11">
        <v>27</v>
      </c>
      <c r="Q38" s="11">
        <v>21</v>
      </c>
      <c r="R38" s="11">
        <v>41</v>
      </c>
      <c r="S38" s="11">
        <v>43</v>
      </c>
      <c r="T38" s="11">
        <v>36</v>
      </c>
      <c r="U38" s="11">
        <v>30</v>
      </c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4">
        <f t="shared" si="0"/>
        <v>33</v>
      </c>
      <c r="AH38" s="14">
        <f t="shared" si="1"/>
        <v>7.5571893658364226</v>
      </c>
      <c r="AI38" s="14">
        <f t="shared" si="2"/>
        <v>10</v>
      </c>
      <c r="AJ38" s="11">
        <v>40</v>
      </c>
      <c r="AK38" s="11">
        <v>31</v>
      </c>
      <c r="AL38" s="11">
        <v>33</v>
      </c>
      <c r="AM38" s="11">
        <v>0</v>
      </c>
      <c r="AN38" s="11">
        <v>35</v>
      </c>
      <c r="AO38" s="11">
        <v>39</v>
      </c>
      <c r="AP38" s="11">
        <v>39</v>
      </c>
      <c r="AQ38" s="11">
        <v>25</v>
      </c>
      <c r="AR38" s="11">
        <v>23</v>
      </c>
      <c r="AS38" s="11">
        <v>41</v>
      </c>
      <c r="AT38" s="14">
        <f t="shared" si="3"/>
        <v>30.6</v>
      </c>
      <c r="AU38" s="14">
        <f t="shared" si="4"/>
        <v>12.420413304985733</v>
      </c>
      <c r="AV38" s="14">
        <f t="shared" si="5"/>
        <v>10</v>
      </c>
      <c r="AW38" s="14">
        <f t="shared" si="6"/>
        <v>347.41853402777741</v>
      </c>
      <c r="AX38" s="14">
        <f t="shared" si="7"/>
        <v>27.589133410493798</v>
      </c>
      <c r="AY38" s="14">
        <f t="shared" si="8"/>
        <v>13</v>
      </c>
      <c r="AZ38" s="14">
        <f t="shared" si="9"/>
        <v>1.3550103741162043</v>
      </c>
      <c r="BA38" s="14">
        <f t="shared" si="10"/>
        <v>0.87015153396817235</v>
      </c>
      <c r="BB38" s="14">
        <f t="shared" si="11"/>
        <v>7.2727272727272682E-2</v>
      </c>
      <c r="BC38" s="16" t="str">
        <f t="shared" si="12"/>
        <v>Nontoxic</v>
      </c>
      <c r="BD38" s="14">
        <f t="shared" si="13"/>
        <v>92.727272727272734</v>
      </c>
      <c r="BE38" s="17" t="s">
        <v>663</v>
      </c>
      <c r="BF38" s="14"/>
      <c r="BG38" s="14">
        <f t="shared" si="14"/>
        <v>9</v>
      </c>
      <c r="BH38" s="14">
        <f t="shared" si="15"/>
        <v>9</v>
      </c>
      <c r="BI38" s="14">
        <f t="shared" si="16"/>
        <v>57.111111111111114</v>
      </c>
      <c r="BJ38" s="14">
        <f t="shared" si="17"/>
        <v>154.26666666666659</v>
      </c>
      <c r="BK38" s="14">
        <f t="shared" si="18"/>
        <v>105.68888888888885</v>
      </c>
      <c r="BL38" s="14">
        <f t="shared" si="19"/>
        <v>1.0555555555555556</v>
      </c>
      <c r="BM38" s="14">
        <f t="shared" si="20"/>
        <v>2.0234494153829625</v>
      </c>
      <c r="BN38" s="14">
        <v>6.6349999999999998</v>
      </c>
      <c r="BO38" s="14" t="str">
        <f t="shared" si="21"/>
        <v>Same Var</v>
      </c>
      <c r="BP38" s="14">
        <f t="shared" si="22"/>
        <v>0.30401292538297198</v>
      </c>
      <c r="BQ38" s="14" t="str">
        <f t="shared" si="23"/>
        <v>NS</v>
      </c>
      <c r="BR38" s="14" t="str">
        <f t="shared" si="24"/>
        <v>NS</v>
      </c>
      <c r="BS38" s="2" t="str">
        <f t="shared" si="25"/>
        <v>Same Var T-test</v>
      </c>
      <c r="BT38" s="2" t="str">
        <f t="shared" si="26"/>
        <v/>
      </c>
      <c r="BU38" s="2" t="str">
        <f t="shared" si="27"/>
        <v/>
      </c>
    </row>
    <row r="39" spans="1:73" x14ac:dyDescent="0.2">
      <c r="A39" s="1" t="s">
        <v>142</v>
      </c>
      <c r="B39" s="5" t="s">
        <v>181</v>
      </c>
      <c r="C39" s="6">
        <v>38517</v>
      </c>
      <c r="D39" s="7">
        <v>0.40625</v>
      </c>
      <c r="E39" s="1" t="s">
        <v>57</v>
      </c>
      <c r="F39" s="1" t="s">
        <v>182</v>
      </c>
      <c r="G39" s="5" t="s">
        <v>59</v>
      </c>
      <c r="H39" s="5" t="s">
        <v>90</v>
      </c>
      <c r="I39" s="5" t="s">
        <v>61</v>
      </c>
      <c r="J39" s="2">
        <v>0.75</v>
      </c>
      <c r="K39" s="2">
        <v>0.2</v>
      </c>
      <c r="L39" s="5">
        <v>37</v>
      </c>
      <c r="M39" s="5">
        <v>22</v>
      </c>
      <c r="N39" s="5">
        <v>47</v>
      </c>
      <c r="O39" s="5">
        <v>36</v>
      </c>
      <c r="P39" s="5">
        <v>33</v>
      </c>
      <c r="Q39" s="5">
        <v>33</v>
      </c>
      <c r="R39" s="5">
        <v>19</v>
      </c>
      <c r="S39" s="5">
        <v>33</v>
      </c>
      <c r="T39" s="5">
        <v>26</v>
      </c>
      <c r="U39" s="5">
        <v>43</v>
      </c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2">
        <f t="shared" si="0"/>
        <v>32.9</v>
      </c>
      <c r="AH39" s="2">
        <f t="shared" si="1"/>
        <v>8.7362590519181715</v>
      </c>
      <c r="AI39" s="2">
        <f t="shared" si="2"/>
        <v>10</v>
      </c>
      <c r="AJ39" s="5">
        <v>35</v>
      </c>
      <c r="AK39" s="5">
        <v>39</v>
      </c>
      <c r="AL39" s="5">
        <v>42</v>
      </c>
      <c r="AM39" s="8"/>
      <c r="AN39" s="5">
        <v>40</v>
      </c>
      <c r="AO39" s="5">
        <v>35</v>
      </c>
      <c r="AP39" s="5">
        <v>37</v>
      </c>
      <c r="AQ39" s="5">
        <v>24</v>
      </c>
      <c r="AR39" s="5">
        <v>26</v>
      </c>
      <c r="AS39" s="5">
        <v>23</v>
      </c>
      <c r="AT39" s="2">
        <f t="shared" si="3"/>
        <v>33.444444444444443</v>
      </c>
      <c r="AU39" s="2">
        <f t="shared" si="4"/>
        <v>7.2303373211612909</v>
      </c>
      <c r="AV39" s="2">
        <f t="shared" si="5"/>
        <v>9</v>
      </c>
      <c r="AW39" s="2">
        <f t="shared" si="6"/>
        <v>102.04569602343639</v>
      </c>
      <c r="AX39" s="2">
        <f t="shared" si="7"/>
        <v>6.2654204514008036</v>
      </c>
      <c r="AY39" s="2">
        <f t="shared" si="8"/>
        <v>16</v>
      </c>
      <c r="AZ39" s="2">
        <f t="shared" si="9"/>
        <v>2.7591379081291736</v>
      </c>
      <c r="BA39" s="2">
        <f t="shared" si="10"/>
        <v>0.86466700179829137</v>
      </c>
      <c r="BB39" s="14">
        <f t="shared" si="11"/>
        <v>-1.6548463356973991E-2</v>
      </c>
      <c r="BC39" s="3" t="str">
        <f t="shared" si="12"/>
        <v>Nontoxic</v>
      </c>
      <c r="BD39" s="2">
        <f t="shared" si="13"/>
        <v>101.65484633569739</v>
      </c>
      <c r="BE39" s="4" t="s">
        <v>663</v>
      </c>
      <c r="BG39" s="2">
        <f t="shared" si="14"/>
        <v>9</v>
      </c>
      <c r="BH39" s="2">
        <f t="shared" si="15"/>
        <v>8</v>
      </c>
      <c r="BI39" s="2">
        <f t="shared" si="16"/>
        <v>76.322222222222194</v>
      </c>
      <c r="BJ39" s="2">
        <f t="shared" si="17"/>
        <v>52.277777777777835</v>
      </c>
      <c r="BK39" s="2">
        <f t="shared" si="18"/>
        <v>65.007189542483673</v>
      </c>
      <c r="BL39" s="2">
        <f t="shared" si="19"/>
        <v>1.0590958605664489</v>
      </c>
      <c r="BM39" s="2">
        <f t="shared" si="20"/>
        <v>0.28251973102489769</v>
      </c>
      <c r="BN39" s="2">
        <v>6.6349999999999998</v>
      </c>
      <c r="BO39" s="2" t="str">
        <f t="shared" si="21"/>
        <v>Same Var</v>
      </c>
      <c r="BP39" s="2">
        <f t="shared" si="22"/>
        <v>0.44244379190858241</v>
      </c>
      <c r="BQ39" s="2" t="str">
        <f t="shared" si="23"/>
        <v>NS</v>
      </c>
      <c r="BR39" s="2" t="str">
        <f t="shared" si="24"/>
        <v>NS</v>
      </c>
      <c r="BS39" s="2" t="str">
        <f t="shared" si="25"/>
        <v/>
      </c>
      <c r="BT39" s="2" t="str">
        <f t="shared" si="26"/>
        <v/>
      </c>
      <c r="BU39" s="2" t="str">
        <f t="shared" si="27"/>
        <v/>
      </c>
    </row>
    <row r="40" spans="1:73" x14ac:dyDescent="0.2">
      <c r="A40" s="1" t="s">
        <v>142</v>
      </c>
      <c r="B40" s="5" t="s">
        <v>183</v>
      </c>
      <c r="C40" s="6">
        <v>38517</v>
      </c>
      <c r="D40" s="7">
        <v>0.35069444444444442</v>
      </c>
      <c r="E40" s="1" t="s">
        <v>57</v>
      </c>
      <c r="F40" s="1" t="s">
        <v>182</v>
      </c>
      <c r="G40" s="5" t="s">
        <v>59</v>
      </c>
      <c r="H40" s="5" t="s">
        <v>90</v>
      </c>
      <c r="I40" s="5" t="s">
        <v>61</v>
      </c>
      <c r="J40" s="2">
        <v>0.75</v>
      </c>
      <c r="K40" s="2">
        <v>0.2</v>
      </c>
      <c r="L40" s="5">
        <v>37</v>
      </c>
      <c r="M40" s="5">
        <v>22</v>
      </c>
      <c r="N40" s="5">
        <v>47</v>
      </c>
      <c r="O40" s="5">
        <v>36</v>
      </c>
      <c r="P40" s="5">
        <v>33</v>
      </c>
      <c r="Q40" s="5">
        <v>33</v>
      </c>
      <c r="R40" s="5">
        <v>19</v>
      </c>
      <c r="S40" s="5">
        <v>33</v>
      </c>
      <c r="T40" s="5">
        <v>26</v>
      </c>
      <c r="U40" s="5">
        <v>43</v>
      </c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2">
        <f t="shared" si="0"/>
        <v>32.9</v>
      </c>
      <c r="AH40" s="2">
        <f t="shared" si="1"/>
        <v>8.7362590519181715</v>
      </c>
      <c r="AI40" s="2">
        <f t="shared" si="2"/>
        <v>10</v>
      </c>
      <c r="AJ40" s="5">
        <v>34</v>
      </c>
      <c r="AK40" s="5">
        <v>29</v>
      </c>
      <c r="AL40" s="5">
        <v>25</v>
      </c>
      <c r="AM40" s="5">
        <v>52</v>
      </c>
      <c r="AN40" s="5">
        <v>47</v>
      </c>
      <c r="AO40" s="5">
        <v>41</v>
      </c>
      <c r="AP40" s="5">
        <v>33</v>
      </c>
      <c r="AQ40" s="5">
        <v>5</v>
      </c>
      <c r="AR40" s="5">
        <v>21</v>
      </c>
      <c r="AS40" s="5">
        <v>31</v>
      </c>
      <c r="AT40" s="2">
        <f t="shared" si="3"/>
        <v>31.8</v>
      </c>
      <c r="AU40" s="2">
        <f t="shared" si="4"/>
        <v>13.414751416092495</v>
      </c>
      <c r="AV40" s="2">
        <f t="shared" si="5"/>
        <v>10</v>
      </c>
      <c r="AW40" s="2">
        <f t="shared" si="6"/>
        <v>496.78528090760045</v>
      </c>
      <c r="AX40" s="2">
        <f t="shared" si="7"/>
        <v>38.030104668745722</v>
      </c>
      <c r="AY40" s="2">
        <f t="shared" si="8"/>
        <v>13</v>
      </c>
      <c r="AZ40" s="2">
        <f t="shared" si="9"/>
        <v>1.5091857252273073</v>
      </c>
      <c r="BA40" s="2">
        <f t="shared" si="10"/>
        <v>0.87015153396817235</v>
      </c>
      <c r="BB40" s="14">
        <f t="shared" si="11"/>
        <v>3.3434650455926987E-2</v>
      </c>
      <c r="BC40" s="3" t="str">
        <f t="shared" si="12"/>
        <v>Nontoxic</v>
      </c>
      <c r="BD40" s="2">
        <f t="shared" si="13"/>
        <v>96.656534954407306</v>
      </c>
      <c r="BE40" s="4" t="s">
        <v>663</v>
      </c>
      <c r="BG40" s="2">
        <f t="shared" si="14"/>
        <v>9</v>
      </c>
      <c r="BH40" s="2">
        <f t="shared" si="15"/>
        <v>9</v>
      </c>
      <c r="BI40" s="2">
        <f t="shared" si="16"/>
        <v>76.322222222222194</v>
      </c>
      <c r="BJ40" s="2">
        <f t="shared" si="17"/>
        <v>179.95555555555558</v>
      </c>
      <c r="BK40" s="2">
        <f t="shared" si="18"/>
        <v>128.13888888888889</v>
      </c>
      <c r="BL40" s="2">
        <f t="shared" si="19"/>
        <v>1.0555555555555556</v>
      </c>
      <c r="BM40" s="2">
        <f t="shared" si="20"/>
        <v>1.5224200630883704</v>
      </c>
      <c r="BN40" s="2">
        <v>6.6349999999999998</v>
      </c>
      <c r="BO40" s="2" t="str">
        <f t="shared" si="21"/>
        <v>Same Var</v>
      </c>
      <c r="BP40" s="2">
        <f t="shared" si="22"/>
        <v>0.41521365340925898</v>
      </c>
      <c r="BQ40" s="2" t="str">
        <f t="shared" si="23"/>
        <v>NS</v>
      </c>
      <c r="BR40" s="2" t="str">
        <f t="shared" si="24"/>
        <v>NS</v>
      </c>
      <c r="BS40" s="2" t="str">
        <f t="shared" si="25"/>
        <v>Same Var T-test</v>
      </c>
      <c r="BT40" s="2" t="str">
        <f t="shared" si="26"/>
        <v/>
      </c>
      <c r="BU40" s="2" t="str">
        <f t="shared" si="27"/>
        <v/>
      </c>
    </row>
    <row r="41" spans="1:73" x14ac:dyDescent="0.2">
      <c r="A41" s="1" t="s">
        <v>142</v>
      </c>
      <c r="B41" s="5" t="s">
        <v>184</v>
      </c>
      <c r="C41" s="6">
        <v>38517</v>
      </c>
      <c r="D41" s="7">
        <v>0.375</v>
      </c>
      <c r="E41" s="1" t="s">
        <v>57</v>
      </c>
      <c r="F41" s="1" t="s">
        <v>182</v>
      </c>
      <c r="G41" s="5" t="s">
        <v>59</v>
      </c>
      <c r="H41" s="5" t="s">
        <v>90</v>
      </c>
      <c r="I41" s="5" t="s">
        <v>61</v>
      </c>
      <c r="J41" s="2">
        <v>0.75</v>
      </c>
      <c r="K41" s="2">
        <v>0.2</v>
      </c>
      <c r="L41" s="5">
        <v>37</v>
      </c>
      <c r="M41" s="5">
        <v>22</v>
      </c>
      <c r="N41" s="5">
        <v>47</v>
      </c>
      <c r="O41" s="5">
        <v>36</v>
      </c>
      <c r="P41" s="5">
        <v>33</v>
      </c>
      <c r="Q41" s="5">
        <v>33</v>
      </c>
      <c r="R41" s="5">
        <v>19</v>
      </c>
      <c r="S41" s="5">
        <v>33</v>
      </c>
      <c r="T41" s="5">
        <v>26</v>
      </c>
      <c r="U41" s="5">
        <v>43</v>
      </c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2">
        <f t="shared" si="0"/>
        <v>32.9</v>
      </c>
      <c r="AH41" s="2">
        <f t="shared" si="1"/>
        <v>8.7362590519181715</v>
      </c>
      <c r="AI41" s="2">
        <f t="shared" si="2"/>
        <v>10</v>
      </c>
      <c r="AJ41" s="5">
        <v>0</v>
      </c>
      <c r="AK41" s="5">
        <v>42</v>
      </c>
      <c r="AL41" s="5">
        <v>41</v>
      </c>
      <c r="AM41" s="5">
        <v>34</v>
      </c>
      <c r="AN41" s="5">
        <v>36</v>
      </c>
      <c r="AO41" s="5">
        <v>41</v>
      </c>
      <c r="AP41" s="5">
        <v>40</v>
      </c>
      <c r="AQ41" s="5">
        <v>20</v>
      </c>
      <c r="AR41" s="5">
        <v>14</v>
      </c>
      <c r="AS41" s="5">
        <v>36</v>
      </c>
      <c r="AT41" s="2">
        <f t="shared" si="3"/>
        <v>30.4</v>
      </c>
      <c r="AU41" s="2">
        <f t="shared" si="4"/>
        <v>14.253264733230612</v>
      </c>
      <c r="AV41" s="2">
        <f t="shared" si="5"/>
        <v>10</v>
      </c>
      <c r="AW41" s="2">
        <f t="shared" si="6"/>
        <v>605.58715868537786</v>
      </c>
      <c r="AX41" s="2">
        <f t="shared" si="7"/>
        <v>47.905857755165449</v>
      </c>
      <c r="AY41" s="2">
        <f t="shared" si="8"/>
        <v>13</v>
      </c>
      <c r="AZ41" s="2">
        <f t="shared" si="9"/>
        <v>1.1540678075133834</v>
      </c>
      <c r="BA41" s="2">
        <f t="shared" si="10"/>
        <v>0.87015153396817235</v>
      </c>
      <c r="BB41" s="14">
        <f t="shared" si="11"/>
        <v>7.598784194528875E-2</v>
      </c>
      <c r="BC41" s="3" t="str">
        <f t="shared" si="12"/>
        <v>Nontoxic</v>
      </c>
      <c r="BD41" s="2">
        <f t="shared" si="13"/>
        <v>92.401215805471125</v>
      </c>
      <c r="BE41" s="4" t="s">
        <v>663</v>
      </c>
      <c r="BG41" s="2">
        <f t="shared" si="14"/>
        <v>9</v>
      </c>
      <c r="BH41" s="2">
        <f t="shared" si="15"/>
        <v>9</v>
      </c>
      <c r="BI41" s="2">
        <f t="shared" si="16"/>
        <v>76.322222222222194</v>
      </c>
      <c r="BJ41" s="2">
        <f t="shared" si="17"/>
        <v>203.15555555555551</v>
      </c>
      <c r="BK41" s="2">
        <f t="shared" si="18"/>
        <v>139.73888888888885</v>
      </c>
      <c r="BL41" s="2">
        <f t="shared" si="19"/>
        <v>1.0555555555555556</v>
      </c>
      <c r="BM41" s="2">
        <f t="shared" si="20"/>
        <v>1.9662970885398883</v>
      </c>
      <c r="BN41" s="2">
        <v>6.6349999999999998</v>
      </c>
      <c r="BO41" s="2" t="str">
        <f t="shared" si="21"/>
        <v>Same Var</v>
      </c>
      <c r="BP41" s="2">
        <f t="shared" si="22"/>
        <v>0.3209852693117981</v>
      </c>
      <c r="BQ41" s="2" t="str">
        <f t="shared" si="23"/>
        <v>NS</v>
      </c>
      <c r="BR41" s="2" t="str">
        <f t="shared" si="24"/>
        <v>NS</v>
      </c>
      <c r="BS41" s="2" t="str">
        <f t="shared" si="25"/>
        <v>Same Var T-test</v>
      </c>
      <c r="BT41" s="2" t="str">
        <f t="shared" si="26"/>
        <v/>
      </c>
      <c r="BU41" s="2" t="str">
        <f t="shared" si="27"/>
        <v/>
      </c>
    </row>
    <row r="42" spans="1:73" x14ac:dyDescent="0.2">
      <c r="A42" s="10" t="s">
        <v>142</v>
      </c>
      <c r="B42" s="11" t="s">
        <v>504</v>
      </c>
      <c r="C42" s="12">
        <v>39065</v>
      </c>
      <c r="D42" s="13">
        <v>0.34097222222222223</v>
      </c>
      <c r="E42" s="10" t="s">
        <v>57</v>
      </c>
      <c r="F42" s="10" t="s">
        <v>515</v>
      </c>
      <c r="G42" s="11" t="s">
        <v>59</v>
      </c>
      <c r="H42" s="11" t="s">
        <v>90</v>
      </c>
      <c r="I42" s="11" t="s">
        <v>61</v>
      </c>
      <c r="J42" s="14">
        <v>0.75</v>
      </c>
      <c r="K42" s="14">
        <v>0.2</v>
      </c>
      <c r="L42" s="15"/>
      <c r="M42" s="11">
        <v>33</v>
      </c>
      <c r="N42" s="11">
        <v>35</v>
      </c>
      <c r="O42" s="11">
        <v>32</v>
      </c>
      <c r="P42" s="11">
        <v>32</v>
      </c>
      <c r="Q42" s="11">
        <v>32</v>
      </c>
      <c r="R42" s="11">
        <v>41</v>
      </c>
      <c r="S42" s="11">
        <v>30</v>
      </c>
      <c r="T42" s="11">
        <v>28</v>
      </c>
      <c r="U42" s="11">
        <v>33</v>
      </c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4">
        <f t="shared" si="0"/>
        <v>32.888888888888886</v>
      </c>
      <c r="AH42" s="14">
        <f t="shared" si="1"/>
        <v>3.6209268304000686</v>
      </c>
      <c r="AI42" s="14">
        <f t="shared" si="2"/>
        <v>9</v>
      </c>
      <c r="AJ42" s="11">
        <v>41</v>
      </c>
      <c r="AK42" s="11">
        <v>10</v>
      </c>
      <c r="AL42" s="11">
        <v>36</v>
      </c>
      <c r="AM42" s="11">
        <v>35</v>
      </c>
      <c r="AN42" s="11">
        <v>22</v>
      </c>
      <c r="AO42" s="11">
        <v>37</v>
      </c>
      <c r="AP42" s="11">
        <v>32</v>
      </c>
      <c r="AQ42" s="11">
        <v>38</v>
      </c>
      <c r="AR42" s="11">
        <v>37</v>
      </c>
      <c r="AS42" s="11">
        <v>40</v>
      </c>
      <c r="AT42" s="14">
        <f t="shared" si="3"/>
        <v>32.799999999999997</v>
      </c>
      <c r="AU42" s="14">
        <f t="shared" si="4"/>
        <v>9.6240439640632491</v>
      </c>
      <c r="AV42" s="14">
        <f t="shared" si="5"/>
        <v>10</v>
      </c>
      <c r="AW42" s="14">
        <f t="shared" si="6"/>
        <v>101.64000277777782</v>
      </c>
      <c r="AX42" s="14">
        <f t="shared" si="7"/>
        <v>9.6160206490054936</v>
      </c>
      <c r="AY42" s="14">
        <f t="shared" si="8"/>
        <v>11</v>
      </c>
      <c r="AZ42" s="14">
        <f t="shared" si="9"/>
        <v>2.5615474465622716</v>
      </c>
      <c r="BA42" s="14">
        <f t="shared" si="10"/>
        <v>0.87552997807388222</v>
      </c>
      <c r="BB42" s="14">
        <f t="shared" si="11"/>
        <v>2.7027027027026933E-3</v>
      </c>
      <c r="BC42" s="16" t="str">
        <f t="shared" si="12"/>
        <v>Nontoxic</v>
      </c>
      <c r="BD42" s="14">
        <f t="shared" si="13"/>
        <v>99.729729729729726</v>
      </c>
      <c r="BE42" s="17" t="s">
        <v>664</v>
      </c>
      <c r="BF42" s="17" t="s">
        <v>666</v>
      </c>
      <c r="BG42" s="14">
        <f t="shared" si="14"/>
        <v>8</v>
      </c>
      <c r="BH42" s="14">
        <f t="shared" si="15"/>
        <v>9</v>
      </c>
      <c r="BI42" s="14">
        <f t="shared" si="16"/>
        <v>13.111111111111088</v>
      </c>
      <c r="BJ42" s="14">
        <f t="shared" si="17"/>
        <v>92.622222222222263</v>
      </c>
      <c r="BK42" s="14">
        <f t="shared" si="18"/>
        <v>55.205228758169945</v>
      </c>
      <c r="BL42" s="14">
        <f t="shared" si="19"/>
        <v>1.0590958605664489</v>
      </c>
      <c r="BM42" s="14">
        <f t="shared" si="20"/>
        <v>6.4616796933243368</v>
      </c>
      <c r="BN42" s="14">
        <v>6.6349999999999998</v>
      </c>
      <c r="BO42" s="14" t="str">
        <f t="shared" si="21"/>
        <v>Same Var</v>
      </c>
      <c r="BP42" s="14">
        <f t="shared" si="22"/>
        <v>0.48976525752752043</v>
      </c>
      <c r="BQ42" s="14" t="str">
        <f t="shared" si="23"/>
        <v>NS</v>
      </c>
      <c r="BR42" s="14" t="str">
        <f t="shared" si="24"/>
        <v>NS</v>
      </c>
      <c r="BS42" s="2" t="str">
        <f t="shared" si="25"/>
        <v>Wilcoxon</v>
      </c>
      <c r="BT42" s="2" t="str">
        <f t="shared" si="26"/>
        <v/>
      </c>
      <c r="BU42" s="2" t="str">
        <f t="shared" si="27"/>
        <v/>
      </c>
    </row>
    <row r="43" spans="1:73" x14ac:dyDescent="0.2">
      <c r="A43" s="1" t="s">
        <v>142</v>
      </c>
      <c r="B43" s="5" t="s">
        <v>167</v>
      </c>
      <c r="C43" s="6">
        <v>38516</v>
      </c>
      <c r="D43" s="7">
        <v>0.68402777777777779</v>
      </c>
      <c r="E43" s="1" t="s">
        <v>57</v>
      </c>
      <c r="F43" s="1" t="s">
        <v>168</v>
      </c>
      <c r="G43" s="5" t="s">
        <v>59</v>
      </c>
      <c r="H43" s="5" t="s">
        <v>90</v>
      </c>
      <c r="I43" s="5" t="s">
        <v>61</v>
      </c>
      <c r="J43" s="2">
        <v>0.75</v>
      </c>
      <c r="K43" s="2">
        <v>0.2</v>
      </c>
      <c r="L43" s="5">
        <v>24</v>
      </c>
      <c r="M43" s="5">
        <v>36</v>
      </c>
      <c r="N43" s="5">
        <v>30</v>
      </c>
      <c r="O43" s="5">
        <v>27</v>
      </c>
      <c r="P43" s="5">
        <v>37</v>
      </c>
      <c r="Q43" s="5">
        <v>33</v>
      </c>
      <c r="R43" s="5">
        <v>32</v>
      </c>
      <c r="S43" s="5">
        <v>33</v>
      </c>
      <c r="T43" s="5">
        <v>37</v>
      </c>
      <c r="U43" s="5">
        <v>35</v>
      </c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2">
        <f t="shared" si="0"/>
        <v>32.4</v>
      </c>
      <c r="AH43" s="2">
        <f t="shared" si="1"/>
        <v>4.3256341860022181</v>
      </c>
      <c r="AI43" s="2">
        <f t="shared" si="2"/>
        <v>10</v>
      </c>
      <c r="AJ43" s="5">
        <v>32</v>
      </c>
      <c r="AK43" s="5">
        <v>31</v>
      </c>
      <c r="AL43" s="8"/>
      <c r="AM43" s="5">
        <v>38</v>
      </c>
      <c r="AN43" s="5">
        <v>39</v>
      </c>
      <c r="AO43" s="5">
        <v>37</v>
      </c>
      <c r="AP43" s="5">
        <v>27</v>
      </c>
      <c r="AQ43" s="5">
        <v>36</v>
      </c>
      <c r="AR43" s="5">
        <v>28</v>
      </c>
      <c r="AS43" s="5">
        <v>23</v>
      </c>
      <c r="AT43" s="2">
        <f t="shared" si="3"/>
        <v>32.333333333333336</v>
      </c>
      <c r="AU43" s="2">
        <f t="shared" si="4"/>
        <v>5.5677643628300215</v>
      </c>
      <c r="AV43" s="2">
        <f t="shared" si="5"/>
        <v>9</v>
      </c>
      <c r="AW43" s="2">
        <f t="shared" si="6"/>
        <v>20.222509336419733</v>
      </c>
      <c r="AX43" s="2">
        <f t="shared" si="7"/>
        <v>1.6061087191358019</v>
      </c>
      <c r="AY43" s="2">
        <f t="shared" si="8"/>
        <v>13</v>
      </c>
      <c r="AZ43" s="2">
        <f t="shared" si="9"/>
        <v>3.7882359982588132</v>
      </c>
      <c r="BA43" s="2">
        <f t="shared" si="10"/>
        <v>0.87015153396817235</v>
      </c>
      <c r="BB43" s="14">
        <f t="shared" si="11"/>
        <v>2.0576131687241629E-3</v>
      </c>
      <c r="BC43" s="3" t="str">
        <f t="shared" si="12"/>
        <v>Nontoxic</v>
      </c>
      <c r="BD43" s="2">
        <f t="shared" si="13"/>
        <v>99.794238683127574</v>
      </c>
      <c r="BE43" s="4" t="s">
        <v>663</v>
      </c>
      <c r="BG43" s="2">
        <f t="shared" si="14"/>
        <v>9</v>
      </c>
      <c r="BH43" s="2">
        <f t="shared" si="15"/>
        <v>8</v>
      </c>
      <c r="BI43" s="2">
        <f t="shared" si="16"/>
        <v>18.711111111111073</v>
      </c>
      <c r="BJ43" s="2">
        <f t="shared" si="17"/>
        <v>30.999999999999996</v>
      </c>
      <c r="BK43" s="2">
        <f t="shared" si="18"/>
        <v>24.4941176470588</v>
      </c>
      <c r="BL43" s="2">
        <f t="shared" si="19"/>
        <v>1.0590958605664489</v>
      </c>
      <c r="BM43" s="2">
        <f t="shared" si="20"/>
        <v>0.50930755146227125</v>
      </c>
      <c r="BN43" s="2">
        <v>6.6349999999999998</v>
      </c>
      <c r="BO43" s="2" t="str">
        <f t="shared" si="21"/>
        <v>Same Var</v>
      </c>
      <c r="BP43" s="2">
        <f t="shared" si="22"/>
        <v>0.48847652460813434</v>
      </c>
      <c r="BQ43" s="2" t="str">
        <f t="shared" si="23"/>
        <v>NS</v>
      </c>
      <c r="BR43" s="2" t="str">
        <f t="shared" si="24"/>
        <v>NS</v>
      </c>
      <c r="BS43" s="2" t="str">
        <f t="shared" si="25"/>
        <v>Same Var T-test</v>
      </c>
      <c r="BT43" s="2" t="str">
        <f t="shared" si="26"/>
        <v/>
      </c>
      <c r="BU43" s="2" t="str">
        <f t="shared" si="27"/>
        <v/>
      </c>
    </row>
    <row r="44" spans="1:73" x14ac:dyDescent="0.2">
      <c r="A44" s="1" t="s">
        <v>142</v>
      </c>
      <c r="B44" s="5" t="s">
        <v>171</v>
      </c>
      <c r="C44" s="6">
        <v>38517</v>
      </c>
      <c r="D44" s="7">
        <v>0.43055555555555558</v>
      </c>
      <c r="E44" s="1" t="s">
        <v>57</v>
      </c>
      <c r="F44" s="1" t="s">
        <v>168</v>
      </c>
      <c r="G44" s="5" t="s">
        <v>59</v>
      </c>
      <c r="H44" s="5" t="s">
        <v>90</v>
      </c>
      <c r="I44" s="5" t="s">
        <v>61</v>
      </c>
      <c r="J44" s="2">
        <v>0.75</v>
      </c>
      <c r="K44" s="2">
        <v>0.2</v>
      </c>
      <c r="L44" s="5">
        <v>24</v>
      </c>
      <c r="M44" s="5">
        <v>36</v>
      </c>
      <c r="N44" s="5">
        <v>30</v>
      </c>
      <c r="O44" s="5">
        <v>27</v>
      </c>
      <c r="P44" s="5">
        <v>37</v>
      </c>
      <c r="Q44" s="5">
        <v>33</v>
      </c>
      <c r="R44" s="5">
        <v>32</v>
      </c>
      <c r="S44" s="5">
        <v>33</v>
      </c>
      <c r="T44" s="5">
        <v>37</v>
      </c>
      <c r="U44" s="5">
        <v>35</v>
      </c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2">
        <f t="shared" si="0"/>
        <v>32.4</v>
      </c>
      <c r="AH44" s="2">
        <f t="shared" si="1"/>
        <v>4.3256341860022181</v>
      </c>
      <c r="AI44" s="2">
        <f t="shared" si="2"/>
        <v>10</v>
      </c>
      <c r="AJ44" s="5">
        <v>36</v>
      </c>
      <c r="AK44" s="5">
        <v>39</v>
      </c>
      <c r="AL44" s="5">
        <v>23</v>
      </c>
      <c r="AM44" s="5">
        <v>29</v>
      </c>
      <c r="AN44" s="5">
        <v>34</v>
      </c>
      <c r="AO44" s="5">
        <v>23</v>
      </c>
      <c r="AP44" s="5">
        <v>40</v>
      </c>
      <c r="AQ44" s="5">
        <v>31</v>
      </c>
      <c r="AR44" s="5">
        <v>26</v>
      </c>
      <c r="AS44" s="5">
        <v>25</v>
      </c>
      <c r="AT44" s="2">
        <f t="shared" si="3"/>
        <v>30.6</v>
      </c>
      <c r="AU44" s="2">
        <f t="shared" si="4"/>
        <v>6.4152595859836818</v>
      </c>
      <c r="AV44" s="2">
        <f t="shared" si="5"/>
        <v>10</v>
      </c>
      <c r="AW44" s="2">
        <f t="shared" si="6"/>
        <v>26.708798225308591</v>
      </c>
      <c r="AX44" s="2">
        <f t="shared" si="7"/>
        <v>2.0050615312071294</v>
      </c>
      <c r="AY44" s="2">
        <f t="shared" si="8"/>
        <v>13</v>
      </c>
      <c r="AZ44" s="2">
        <f t="shared" si="9"/>
        <v>2.7712580180161357</v>
      </c>
      <c r="BA44" s="2">
        <f t="shared" si="10"/>
        <v>0.87015153396817235</v>
      </c>
      <c r="BB44" s="14">
        <f t="shared" si="11"/>
        <v>5.5555555555555469E-2</v>
      </c>
      <c r="BC44" s="3" t="str">
        <f t="shared" si="12"/>
        <v>Nontoxic</v>
      </c>
      <c r="BD44" s="2">
        <f t="shared" si="13"/>
        <v>94.444444444444457</v>
      </c>
      <c r="BE44" s="4" t="s">
        <v>663</v>
      </c>
      <c r="BG44" s="2">
        <f t="shared" si="14"/>
        <v>9</v>
      </c>
      <c r="BH44" s="2">
        <f t="shared" si="15"/>
        <v>9</v>
      </c>
      <c r="BI44" s="2">
        <f t="shared" si="16"/>
        <v>18.711111111111073</v>
      </c>
      <c r="BJ44" s="2">
        <f t="shared" si="17"/>
        <v>41.155555555555523</v>
      </c>
      <c r="BK44" s="2">
        <f t="shared" si="18"/>
        <v>29.933333333333298</v>
      </c>
      <c r="BL44" s="2">
        <f t="shared" si="19"/>
        <v>1.0555555555555556</v>
      </c>
      <c r="BM44" s="2">
        <f t="shared" si="20"/>
        <v>1.2914718729636241</v>
      </c>
      <c r="BN44" s="2">
        <v>6.6349999999999998</v>
      </c>
      <c r="BO44" s="2" t="str">
        <f t="shared" si="21"/>
        <v>Same Var</v>
      </c>
      <c r="BP44" s="2">
        <f t="shared" si="22"/>
        <v>0.23570651117918151</v>
      </c>
      <c r="BQ44" s="2" t="str">
        <f t="shared" si="23"/>
        <v>NS</v>
      </c>
      <c r="BR44" s="2" t="str">
        <f t="shared" si="24"/>
        <v>NS</v>
      </c>
      <c r="BS44" s="2" t="str">
        <f t="shared" si="25"/>
        <v>Same Var T-test</v>
      </c>
      <c r="BT44" s="2" t="str">
        <f t="shared" si="26"/>
        <v/>
      </c>
      <c r="BU44" s="2" t="str">
        <f t="shared" si="27"/>
        <v/>
      </c>
    </row>
    <row r="45" spans="1:73" x14ac:dyDescent="0.2">
      <c r="A45" s="1" t="s">
        <v>142</v>
      </c>
      <c r="B45" s="5" t="s">
        <v>179</v>
      </c>
      <c r="C45" s="6">
        <v>38517</v>
      </c>
      <c r="D45" s="7">
        <v>0.31944444444444442</v>
      </c>
      <c r="E45" s="1" t="s">
        <v>57</v>
      </c>
      <c r="F45" s="1" t="s">
        <v>168</v>
      </c>
      <c r="G45" s="5" t="s">
        <v>59</v>
      </c>
      <c r="H45" s="5" t="s">
        <v>90</v>
      </c>
      <c r="I45" s="5" t="s">
        <v>61</v>
      </c>
      <c r="J45" s="2">
        <v>0.75</v>
      </c>
      <c r="K45" s="2">
        <v>0.2</v>
      </c>
      <c r="L45" s="5">
        <v>24</v>
      </c>
      <c r="M45" s="5">
        <v>36</v>
      </c>
      <c r="N45" s="5">
        <v>30</v>
      </c>
      <c r="O45" s="5">
        <v>27</v>
      </c>
      <c r="P45" s="5">
        <v>37</v>
      </c>
      <c r="Q45" s="5">
        <v>33</v>
      </c>
      <c r="R45" s="5">
        <v>32</v>
      </c>
      <c r="S45" s="5">
        <v>33</v>
      </c>
      <c r="T45" s="5">
        <v>37</v>
      </c>
      <c r="U45" s="5">
        <v>35</v>
      </c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2">
        <f t="shared" si="0"/>
        <v>32.4</v>
      </c>
      <c r="AH45" s="2">
        <f t="shared" si="1"/>
        <v>4.3256341860022181</v>
      </c>
      <c r="AI45" s="2">
        <f t="shared" si="2"/>
        <v>10</v>
      </c>
      <c r="AJ45" s="5">
        <v>41</v>
      </c>
      <c r="AK45" s="5">
        <v>32</v>
      </c>
      <c r="AL45" s="5">
        <v>21</v>
      </c>
      <c r="AM45" s="5">
        <v>28</v>
      </c>
      <c r="AN45" s="8"/>
      <c r="AO45" s="5">
        <v>36</v>
      </c>
      <c r="AP45" s="5">
        <v>14</v>
      </c>
      <c r="AQ45" s="5">
        <v>34</v>
      </c>
      <c r="AR45" s="5">
        <v>36</v>
      </c>
      <c r="AS45" s="5">
        <v>37</v>
      </c>
      <c r="AT45" s="2">
        <f t="shared" si="3"/>
        <v>31</v>
      </c>
      <c r="AU45" s="2">
        <f t="shared" si="4"/>
        <v>8.6168439698070429</v>
      </c>
      <c r="AV45" s="2">
        <f t="shared" si="5"/>
        <v>9</v>
      </c>
      <c r="AW45" s="2">
        <f t="shared" si="6"/>
        <v>86.536506249999974</v>
      </c>
      <c r="AX45" s="2">
        <f t="shared" si="7"/>
        <v>8.6308965277777769</v>
      </c>
      <c r="AY45" s="2">
        <f t="shared" si="8"/>
        <v>10</v>
      </c>
      <c r="AZ45" s="2">
        <f t="shared" si="9"/>
        <v>2.1967213114754109</v>
      </c>
      <c r="BA45" s="2">
        <f t="shared" si="10"/>
        <v>0.87905782855058789</v>
      </c>
      <c r="BB45" s="14">
        <f t="shared" si="11"/>
        <v>4.3209876543209833E-2</v>
      </c>
      <c r="BC45" s="3" t="str">
        <f t="shared" si="12"/>
        <v>Nontoxic</v>
      </c>
      <c r="BD45" s="2">
        <f t="shared" si="13"/>
        <v>95.679012345679013</v>
      </c>
      <c r="BE45" s="4" t="s">
        <v>663</v>
      </c>
      <c r="BG45" s="2">
        <f t="shared" si="14"/>
        <v>9</v>
      </c>
      <c r="BH45" s="2">
        <f t="shared" si="15"/>
        <v>8</v>
      </c>
      <c r="BI45" s="2">
        <f t="shared" si="16"/>
        <v>18.711111111111073</v>
      </c>
      <c r="BJ45" s="2">
        <f t="shared" si="17"/>
        <v>74.25</v>
      </c>
      <c r="BK45" s="2">
        <f t="shared" si="18"/>
        <v>44.847058823529387</v>
      </c>
      <c r="BL45" s="2">
        <f t="shared" si="19"/>
        <v>1.0590958605664489</v>
      </c>
      <c r="BM45" s="2">
        <f t="shared" si="20"/>
        <v>3.6199048092428407</v>
      </c>
      <c r="BN45" s="2">
        <v>6.6349999999999998</v>
      </c>
      <c r="BO45" s="2" t="str">
        <f t="shared" si="21"/>
        <v>Same Var</v>
      </c>
      <c r="BP45" s="2">
        <f t="shared" si="22"/>
        <v>0.32743526918948784</v>
      </c>
      <c r="BQ45" s="2" t="str">
        <f t="shared" si="23"/>
        <v>NS</v>
      </c>
      <c r="BR45" s="2" t="str">
        <f t="shared" si="24"/>
        <v>NS</v>
      </c>
      <c r="BS45" s="2" t="str">
        <f t="shared" si="25"/>
        <v>Same Var T-test</v>
      </c>
      <c r="BT45" s="2" t="str">
        <f t="shared" si="26"/>
        <v/>
      </c>
      <c r="BU45" s="2" t="str">
        <f t="shared" si="27"/>
        <v/>
      </c>
    </row>
    <row r="46" spans="1:73" x14ac:dyDescent="0.2">
      <c r="A46" s="1" t="s">
        <v>142</v>
      </c>
      <c r="B46" s="5" t="s">
        <v>170</v>
      </c>
      <c r="C46" s="6">
        <v>38516</v>
      </c>
      <c r="D46" s="7">
        <v>0.70486111111111116</v>
      </c>
      <c r="E46" s="1" t="s">
        <v>57</v>
      </c>
      <c r="F46" s="1" t="s">
        <v>168</v>
      </c>
      <c r="G46" s="5" t="s">
        <v>59</v>
      </c>
      <c r="H46" s="5" t="s">
        <v>90</v>
      </c>
      <c r="I46" s="5" t="s">
        <v>61</v>
      </c>
      <c r="J46" s="2">
        <v>0.75</v>
      </c>
      <c r="K46" s="2">
        <v>0.2</v>
      </c>
      <c r="L46" s="5">
        <v>24</v>
      </c>
      <c r="M46" s="5">
        <v>36</v>
      </c>
      <c r="N46" s="5">
        <v>30</v>
      </c>
      <c r="O46" s="5">
        <v>27</v>
      </c>
      <c r="P46" s="5">
        <v>37</v>
      </c>
      <c r="Q46" s="5">
        <v>33</v>
      </c>
      <c r="R46" s="5">
        <v>32</v>
      </c>
      <c r="S46" s="5">
        <v>33</v>
      </c>
      <c r="T46" s="5">
        <v>37</v>
      </c>
      <c r="U46" s="5">
        <v>35</v>
      </c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2">
        <f t="shared" si="0"/>
        <v>32.4</v>
      </c>
      <c r="AH46" s="2">
        <f t="shared" si="1"/>
        <v>4.3256341860022181</v>
      </c>
      <c r="AI46" s="2">
        <f t="shared" si="2"/>
        <v>10</v>
      </c>
      <c r="AJ46" s="5">
        <v>4</v>
      </c>
      <c r="AK46" s="8"/>
      <c r="AL46" s="5">
        <v>25</v>
      </c>
      <c r="AM46" s="5">
        <v>37</v>
      </c>
      <c r="AN46" s="5">
        <v>38</v>
      </c>
      <c r="AO46" s="5">
        <v>36</v>
      </c>
      <c r="AP46" s="5">
        <v>35</v>
      </c>
      <c r="AQ46" s="5">
        <v>27</v>
      </c>
      <c r="AR46" s="5">
        <v>29</v>
      </c>
      <c r="AS46" s="5">
        <v>30</v>
      </c>
      <c r="AT46" s="2">
        <f t="shared" si="3"/>
        <v>29</v>
      </c>
      <c r="AU46" s="2">
        <f t="shared" si="4"/>
        <v>10.464224768228174</v>
      </c>
      <c r="AV46" s="2">
        <f t="shared" si="5"/>
        <v>9</v>
      </c>
      <c r="AW46" s="2">
        <f t="shared" si="6"/>
        <v>174.746367361111</v>
      </c>
      <c r="AX46" s="2">
        <f t="shared" si="7"/>
        <v>18.626556249999993</v>
      </c>
      <c r="AY46" s="2">
        <f t="shared" si="8"/>
        <v>9</v>
      </c>
      <c r="AZ46" s="2">
        <f t="shared" si="9"/>
        <v>1.2926942553729792</v>
      </c>
      <c r="BA46" s="2">
        <f t="shared" si="10"/>
        <v>0.8834038596855347</v>
      </c>
      <c r="BB46" s="14">
        <f t="shared" si="11"/>
        <v>0.10493827160493824</v>
      </c>
      <c r="BC46" s="3" t="str">
        <f t="shared" si="12"/>
        <v>Nontoxic</v>
      </c>
      <c r="BD46" s="2">
        <f t="shared" si="13"/>
        <v>89.506172839506178</v>
      </c>
      <c r="BE46" s="4" t="s">
        <v>663</v>
      </c>
      <c r="BG46" s="2">
        <f t="shared" si="14"/>
        <v>9</v>
      </c>
      <c r="BH46" s="2">
        <f t="shared" si="15"/>
        <v>8</v>
      </c>
      <c r="BI46" s="2">
        <f t="shared" si="16"/>
        <v>18.711111111111073</v>
      </c>
      <c r="BJ46" s="2">
        <f t="shared" si="17"/>
        <v>109.49999999999999</v>
      </c>
      <c r="BK46" s="2">
        <f t="shared" si="18"/>
        <v>61.43529411764704</v>
      </c>
      <c r="BL46" s="2">
        <f t="shared" si="19"/>
        <v>1.0590958605664489</v>
      </c>
      <c r="BM46" s="2">
        <f t="shared" si="20"/>
        <v>5.7372353995591387</v>
      </c>
      <c r="BN46" s="2">
        <v>6.6349999999999998</v>
      </c>
      <c r="BO46" s="2" t="str">
        <f t="shared" si="21"/>
        <v>Same Var</v>
      </c>
      <c r="BP46" s="2">
        <f t="shared" si="22"/>
        <v>0.17917401466174754</v>
      </c>
      <c r="BQ46" s="2" t="str">
        <f t="shared" si="23"/>
        <v>NS</v>
      </c>
      <c r="BR46" s="2" t="str">
        <f t="shared" si="24"/>
        <v>NS</v>
      </c>
      <c r="BS46" s="2" t="str">
        <f t="shared" si="25"/>
        <v>Same Var T-test</v>
      </c>
      <c r="BT46" s="2" t="str">
        <f t="shared" si="26"/>
        <v/>
      </c>
      <c r="BU46" s="2" t="str">
        <f t="shared" si="27"/>
        <v/>
      </c>
    </row>
    <row r="47" spans="1:73" x14ac:dyDescent="0.2">
      <c r="A47" s="1" t="s">
        <v>142</v>
      </c>
      <c r="B47" s="5" t="s">
        <v>176</v>
      </c>
      <c r="C47" s="6">
        <v>38517</v>
      </c>
      <c r="D47" s="7">
        <v>0.47222222222222221</v>
      </c>
      <c r="E47" s="1" t="s">
        <v>57</v>
      </c>
      <c r="F47" s="1" t="s">
        <v>168</v>
      </c>
      <c r="G47" s="5" t="s">
        <v>59</v>
      </c>
      <c r="H47" s="5" t="s">
        <v>90</v>
      </c>
      <c r="I47" s="5" t="s">
        <v>61</v>
      </c>
      <c r="J47" s="2">
        <v>0.75</v>
      </c>
      <c r="K47" s="2">
        <v>0.2</v>
      </c>
      <c r="L47" s="5">
        <v>24</v>
      </c>
      <c r="M47" s="5">
        <v>36</v>
      </c>
      <c r="N47" s="5">
        <v>30</v>
      </c>
      <c r="O47" s="5">
        <v>27</v>
      </c>
      <c r="P47" s="5">
        <v>37</v>
      </c>
      <c r="Q47" s="5">
        <v>33</v>
      </c>
      <c r="R47" s="5">
        <v>32</v>
      </c>
      <c r="S47" s="5">
        <v>33</v>
      </c>
      <c r="T47" s="5">
        <v>37</v>
      </c>
      <c r="U47" s="5">
        <v>35</v>
      </c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2">
        <f t="shared" si="0"/>
        <v>32.4</v>
      </c>
      <c r="AH47" s="2">
        <f t="shared" si="1"/>
        <v>4.3256341860022181</v>
      </c>
      <c r="AI47" s="2">
        <f t="shared" si="2"/>
        <v>10</v>
      </c>
      <c r="AJ47" s="5">
        <v>0</v>
      </c>
      <c r="AK47" s="5">
        <v>19</v>
      </c>
      <c r="AL47" s="5">
        <v>4</v>
      </c>
      <c r="AM47" s="5">
        <v>27</v>
      </c>
      <c r="AN47" s="5">
        <v>24</v>
      </c>
      <c r="AO47" s="5">
        <v>37</v>
      </c>
      <c r="AP47" s="5">
        <v>35</v>
      </c>
      <c r="AQ47" s="5">
        <v>21</v>
      </c>
      <c r="AR47" s="5">
        <v>34</v>
      </c>
      <c r="AS47" s="5">
        <v>24</v>
      </c>
      <c r="AT47" s="2">
        <f t="shared" si="3"/>
        <v>22.5</v>
      </c>
      <c r="AU47" s="2">
        <f t="shared" si="4"/>
        <v>12.411911841273911</v>
      </c>
      <c r="AV47" s="2">
        <f t="shared" si="5"/>
        <v>10</v>
      </c>
      <c r="AW47" s="2">
        <f t="shared" si="6"/>
        <v>270.86759266975292</v>
      </c>
      <c r="AX47" s="2">
        <f t="shared" si="7"/>
        <v>26.493210913923171</v>
      </c>
      <c r="AY47" s="2">
        <f t="shared" si="8"/>
        <v>10</v>
      </c>
      <c r="AZ47" s="2">
        <f t="shared" si="9"/>
        <v>-0.44369368047585717</v>
      </c>
      <c r="BA47" s="2">
        <f t="shared" si="10"/>
        <v>0.87905782855058789</v>
      </c>
      <c r="BB47" s="14">
        <f t="shared" si="11"/>
        <v>0.30555555555555552</v>
      </c>
      <c r="BC47" s="3" t="str">
        <f t="shared" si="12"/>
        <v>Toxic</v>
      </c>
      <c r="BD47" s="2">
        <f t="shared" si="13"/>
        <v>69.444444444444443</v>
      </c>
      <c r="BE47" s="4" t="s">
        <v>663</v>
      </c>
      <c r="BG47" s="2">
        <f t="shared" si="14"/>
        <v>9</v>
      </c>
      <c r="BH47" s="2">
        <f t="shared" si="15"/>
        <v>9</v>
      </c>
      <c r="BI47" s="2">
        <f t="shared" si="16"/>
        <v>18.711111111111073</v>
      </c>
      <c r="BJ47" s="2">
        <f t="shared" si="17"/>
        <v>154.05555555555551</v>
      </c>
      <c r="BK47" s="2">
        <f t="shared" si="18"/>
        <v>86.383333333333283</v>
      </c>
      <c r="BL47" s="2">
        <f t="shared" si="19"/>
        <v>1.0555555555555556</v>
      </c>
      <c r="BM47" s="2">
        <f t="shared" si="20"/>
        <v>8.1098794399190446</v>
      </c>
      <c r="BN47" s="2">
        <v>6.6349999999999998</v>
      </c>
      <c r="BO47" s="2" t="str">
        <f t="shared" si="21"/>
        <v>Sig Diff Var</v>
      </c>
      <c r="BP47" s="2">
        <f t="shared" si="22"/>
        <v>1.8047671030405863E-2</v>
      </c>
      <c r="BQ47" s="2" t="str">
        <f t="shared" si="23"/>
        <v>Sig</v>
      </c>
      <c r="BR47" s="2" t="str">
        <f t="shared" si="24"/>
        <v>Sig</v>
      </c>
      <c r="BS47" s="2" t="str">
        <f t="shared" si="25"/>
        <v>Diff Var T-test</v>
      </c>
      <c r="BT47" s="2" t="str">
        <f t="shared" si="26"/>
        <v/>
      </c>
      <c r="BU47" s="2" t="str">
        <f t="shared" si="27"/>
        <v/>
      </c>
    </row>
    <row r="48" spans="1:73" x14ac:dyDescent="0.2">
      <c r="A48" s="10" t="s">
        <v>142</v>
      </c>
      <c r="B48" s="11" t="s">
        <v>239</v>
      </c>
      <c r="C48" s="12">
        <v>38854</v>
      </c>
      <c r="D48" s="13">
        <v>0.375</v>
      </c>
      <c r="E48" s="10" t="s">
        <v>57</v>
      </c>
      <c r="F48" s="10" t="s">
        <v>226</v>
      </c>
      <c r="G48" s="11" t="s">
        <v>59</v>
      </c>
      <c r="H48" s="11" t="s">
        <v>90</v>
      </c>
      <c r="I48" s="11" t="s">
        <v>61</v>
      </c>
      <c r="J48" s="14">
        <v>0.75</v>
      </c>
      <c r="K48" s="14">
        <v>0.2</v>
      </c>
      <c r="L48" s="11">
        <v>37</v>
      </c>
      <c r="M48" s="11">
        <v>36</v>
      </c>
      <c r="N48" s="11">
        <v>36</v>
      </c>
      <c r="O48" s="11">
        <v>2</v>
      </c>
      <c r="P48" s="11">
        <v>37</v>
      </c>
      <c r="Q48" s="11">
        <v>37</v>
      </c>
      <c r="R48" s="11">
        <v>32</v>
      </c>
      <c r="S48" s="11">
        <v>33</v>
      </c>
      <c r="T48" s="11">
        <v>37</v>
      </c>
      <c r="U48" s="11">
        <v>37</v>
      </c>
      <c r="V48" s="15"/>
      <c r="W48" s="15"/>
      <c r="X48" s="15"/>
      <c r="Y48" s="15"/>
      <c r="Z48" s="15"/>
      <c r="AA48" s="15"/>
      <c r="AB48" s="15"/>
      <c r="AC48" s="15"/>
      <c r="AD48" s="15"/>
      <c r="AE48" s="15"/>
      <c r="AF48" s="15"/>
      <c r="AG48" s="14">
        <f t="shared" si="0"/>
        <v>32.4</v>
      </c>
      <c r="AH48" s="14">
        <f t="shared" si="1"/>
        <v>10.834102536794534</v>
      </c>
      <c r="AI48" s="14">
        <f t="shared" si="2"/>
        <v>10</v>
      </c>
      <c r="AJ48" s="11">
        <v>34</v>
      </c>
      <c r="AK48" s="11">
        <v>30</v>
      </c>
      <c r="AL48" s="11">
        <v>35</v>
      </c>
      <c r="AM48" s="11">
        <v>33</v>
      </c>
      <c r="AN48" s="11">
        <v>30</v>
      </c>
      <c r="AO48" s="11">
        <v>33</v>
      </c>
      <c r="AP48" s="11">
        <v>35</v>
      </c>
      <c r="AQ48" s="11">
        <v>32</v>
      </c>
      <c r="AR48" s="11">
        <v>31</v>
      </c>
      <c r="AS48" s="11">
        <v>35</v>
      </c>
      <c r="AT48" s="14">
        <f t="shared" si="3"/>
        <v>32.799999999999997</v>
      </c>
      <c r="AU48" s="14">
        <f t="shared" si="4"/>
        <v>1.9888578520235065</v>
      </c>
      <c r="AV48" s="14">
        <f t="shared" si="5"/>
        <v>10</v>
      </c>
      <c r="AW48" s="14">
        <f t="shared" si="6"/>
        <v>48.972781558641955</v>
      </c>
      <c r="AX48" s="14">
        <f t="shared" si="7"/>
        <v>4.8610522719478721</v>
      </c>
      <c r="AY48" s="14">
        <f t="shared" si="8"/>
        <v>10</v>
      </c>
      <c r="AZ48" s="14">
        <f t="shared" si="9"/>
        <v>3.2131443216183815</v>
      </c>
      <c r="BA48" s="14">
        <f t="shared" si="10"/>
        <v>0.87905782855058789</v>
      </c>
      <c r="BB48" s="14">
        <f t="shared" si="11"/>
        <v>-1.2345679012345635E-2</v>
      </c>
      <c r="BC48" s="16" t="str">
        <f t="shared" si="12"/>
        <v>Nontoxic</v>
      </c>
      <c r="BD48" s="14">
        <f t="shared" si="13"/>
        <v>101.23456790123457</v>
      </c>
      <c r="BE48" s="17" t="s">
        <v>664</v>
      </c>
      <c r="BF48" s="17" t="s">
        <v>666</v>
      </c>
      <c r="BG48" s="14">
        <f t="shared" si="14"/>
        <v>9</v>
      </c>
      <c r="BH48" s="14">
        <f t="shared" si="15"/>
        <v>9</v>
      </c>
      <c r="BI48" s="14">
        <f t="shared" si="16"/>
        <v>117.37777777777775</v>
      </c>
      <c r="BJ48" s="14">
        <f t="shared" si="17"/>
        <v>3.9555555555555562</v>
      </c>
      <c r="BK48" s="14">
        <f t="shared" si="18"/>
        <v>60.666666666666657</v>
      </c>
      <c r="BL48" s="14">
        <f t="shared" si="19"/>
        <v>1.0555555555555556</v>
      </c>
      <c r="BM48" s="14">
        <f t="shared" si="20"/>
        <v>17.651776925254385</v>
      </c>
      <c r="BN48" s="14">
        <v>6.6349999999999998</v>
      </c>
      <c r="BO48" s="14" t="str">
        <f t="shared" si="21"/>
        <v>Sig Diff Var</v>
      </c>
      <c r="BP48" s="14">
        <f t="shared" si="22"/>
        <v>0.45547079496092291</v>
      </c>
      <c r="BQ48" s="14" t="str">
        <f t="shared" si="23"/>
        <v>NS</v>
      </c>
      <c r="BR48" s="14" t="str">
        <f t="shared" si="24"/>
        <v>NS</v>
      </c>
      <c r="BS48" s="2" t="str">
        <f t="shared" si="25"/>
        <v/>
      </c>
      <c r="BT48" s="2" t="str">
        <f t="shared" si="26"/>
        <v/>
      </c>
      <c r="BU48" s="2" t="str">
        <f t="shared" si="27"/>
        <v/>
      </c>
    </row>
    <row r="49" spans="1:73" x14ac:dyDescent="0.2">
      <c r="A49" s="10" t="s">
        <v>142</v>
      </c>
      <c r="B49" s="11" t="s">
        <v>224</v>
      </c>
      <c r="C49" s="12">
        <v>38854</v>
      </c>
      <c r="D49" s="13">
        <v>0.34375</v>
      </c>
      <c r="E49" s="10" t="s">
        <v>57</v>
      </c>
      <c r="F49" s="10" t="s">
        <v>226</v>
      </c>
      <c r="G49" s="11" t="s">
        <v>59</v>
      </c>
      <c r="H49" s="11" t="s">
        <v>90</v>
      </c>
      <c r="I49" s="11" t="s">
        <v>61</v>
      </c>
      <c r="J49" s="14">
        <v>0.75</v>
      </c>
      <c r="K49" s="14">
        <v>0.2</v>
      </c>
      <c r="L49" s="11">
        <v>37</v>
      </c>
      <c r="M49" s="11">
        <v>36</v>
      </c>
      <c r="N49" s="11">
        <v>36</v>
      </c>
      <c r="O49" s="11">
        <v>2</v>
      </c>
      <c r="P49" s="11">
        <v>37</v>
      </c>
      <c r="Q49" s="11">
        <v>37</v>
      </c>
      <c r="R49" s="11">
        <v>32</v>
      </c>
      <c r="S49" s="11">
        <v>33</v>
      </c>
      <c r="T49" s="11">
        <v>37</v>
      </c>
      <c r="U49" s="11">
        <v>37</v>
      </c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4">
        <f t="shared" si="0"/>
        <v>32.4</v>
      </c>
      <c r="AH49" s="14">
        <f t="shared" si="1"/>
        <v>10.834102536794534</v>
      </c>
      <c r="AI49" s="14">
        <f t="shared" si="2"/>
        <v>10</v>
      </c>
      <c r="AJ49" s="11">
        <v>35</v>
      </c>
      <c r="AK49" s="11">
        <v>37</v>
      </c>
      <c r="AL49" s="11">
        <v>39</v>
      </c>
      <c r="AM49" s="11">
        <v>32</v>
      </c>
      <c r="AN49" s="11">
        <v>37</v>
      </c>
      <c r="AO49" s="11">
        <v>37</v>
      </c>
      <c r="AP49" s="11">
        <v>37</v>
      </c>
      <c r="AQ49" s="11">
        <v>39</v>
      </c>
      <c r="AR49" s="11">
        <v>35</v>
      </c>
      <c r="AS49" s="11">
        <v>38</v>
      </c>
      <c r="AT49" s="14">
        <f t="shared" si="3"/>
        <v>36.6</v>
      </c>
      <c r="AU49" s="14">
        <f t="shared" si="4"/>
        <v>2.1186998109427604</v>
      </c>
      <c r="AV49" s="14">
        <f t="shared" si="5"/>
        <v>10</v>
      </c>
      <c r="AW49" s="14">
        <f t="shared" si="6"/>
        <v>49.722085262345665</v>
      </c>
      <c r="AX49" s="14">
        <f t="shared" si="7"/>
        <v>4.8660563871742104</v>
      </c>
      <c r="AY49" s="14">
        <f t="shared" si="8"/>
        <v>10</v>
      </c>
      <c r="AZ49" s="14">
        <f t="shared" si="9"/>
        <v>4.6319917580073264</v>
      </c>
      <c r="BA49" s="14">
        <f t="shared" si="10"/>
        <v>0.87905782855058789</v>
      </c>
      <c r="BB49" s="14">
        <f t="shared" si="11"/>
        <v>-0.12962962962962973</v>
      </c>
      <c r="BC49" s="16" t="str">
        <f t="shared" si="12"/>
        <v>Nontoxic</v>
      </c>
      <c r="BD49" s="14">
        <f t="shared" si="13"/>
        <v>112.96296296296298</v>
      </c>
      <c r="BE49" s="17" t="s">
        <v>664</v>
      </c>
      <c r="BF49" s="17" t="s">
        <v>666</v>
      </c>
      <c r="BG49" s="14">
        <f t="shared" si="14"/>
        <v>9</v>
      </c>
      <c r="BH49" s="14">
        <f t="shared" si="15"/>
        <v>9</v>
      </c>
      <c r="BI49" s="14">
        <f t="shared" si="16"/>
        <v>117.37777777777775</v>
      </c>
      <c r="BJ49" s="14">
        <f t="shared" si="17"/>
        <v>4.4888888888888889</v>
      </c>
      <c r="BK49" s="14">
        <f t="shared" si="18"/>
        <v>60.93333333333333</v>
      </c>
      <c r="BL49" s="14">
        <f t="shared" si="19"/>
        <v>1.0555555555555556</v>
      </c>
      <c r="BM49" s="14">
        <f t="shared" si="20"/>
        <v>16.648125508303714</v>
      </c>
      <c r="BN49" s="14">
        <v>6.6349999999999998</v>
      </c>
      <c r="BO49" s="14" t="str">
        <f t="shared" si="21"/>
        <v>Sig Diff Var</v>
      </c>
      <c r="BP49" s="14">
        <f t="shared" si="22"/>
        <v>0.12875514763463594</v>
      </c>
      <c r="BQ49" s="14" t="str">
        <f t="shared" si="23"/>
        <v>NS</v>
      </c>
      <c r="BR49" s="14" t="str">
        <f t="shared" si="24"/>
        <v>NS</v>
      </c>
      <c r="BS49" s="2" t="str">
        <f t="shared" si="25"/>
        <v/>
      </c>
      <c r="BT49" s="2" t="str">
        <f t="shared" si="26"/>
        <v/>
      </c>
      <c r="BU49" s="2" t="str">
        <f t="shared" si="27"/>
        <v/>
      </c>
    </row>
    <row r="50" spans="1:73" x14ac:dyDescent="0.2">
      <c r="A50" s="10" t="s">
        <v>142</v>
      </c>
      <c r="B50" s="11" t="s">
        <v>242</v>
      </c>
      <c r="C50" s="12">
        <v>38854</v>
      </c>
      <c r="D50" s="13">
        <v>0.3923611111111111</v>
      </c>
      <c r="E50" s="10" t="s">
        <v>57</v>
      </c>
      <c r="F50" s="10" t="s">
        <v>226</v>
      </c>
      <c r="G50" s="11" t="s">
        <v>59</v>
      </c>
      <c r="H50" s="11" t="s">
        <v>90</v>
      </c>
      <c r="I50" s="11" t="s">
        <v>61</v>
      </c>
      <c r="J50" s="14">
        <v>0.75</v>
      </c>
      <c r="K50" s="14">
        <v>0.2</v>
      </c>
      <c r="L50" s="11">
        <v>37</v>
      </c>
      <c r="M50" s="11">
        <v>36</v>
      </c>
      <c r="N50" s="11">
        <v>36</v>
      </c>
      <c r="O50" s="11">
        <v>2</v>
      </c>
      <c r="P50" s="11">
        <v>37</v>
      </c>
      <c r="Q50" s="11">
        <v>37</v>
      </c>
      <c r="R50" s="11">
        <v>32</v>
      </c>
      <c r="S50" s="11">
        <v>33</v>
      </c>
      <c r="T50" s="11">
        <v>37</v>
      </c>
      <c r="U50" s="11">
        <v>37</v>
      </c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4">
        <f t="shared" si="0"/>
        <v>32.4</v>
      </c>
      <c r="AH50" s="14">
        <f t="shared" si="1"/>
        <v>10.834102536794534</v>
      </c>
      <c r="AI50" s="14">
        <f t="shared" si="2"/>
        <v>10</v>
      </c>
      <c r="AJ50" s="11">
        <v>36</v>
      </c>
      <c r="AK50" s="11">
        <v>34</v>
      </c>
      <c r="AL50" s="11">
        <v>38</v>
      </c>
      <c r="AM50" s="11">
        <v>37</v>
      </c>
      <c r="AN50" s="11">
        <v>40</v>
      </c>
      <c r="AO50" s="11">
        <v>40</v>
      </c>
      <c r="AP50" s="11">
        <v>38</v>
      </c>
      <c r="AQ50" s="11">
        <v>40</v>
      </c>
      <c r="AR50" s="11">
        <v>37</v>
      </c>
      <c r="AS50" s="11">
        <v>34</v>
      </c>
      <c r="AT50" s="14">
        <f t="shared" si="3"/>
        <v>37.4</v>
      </c>
      <c r="AU50" s="14">
        <f t="shared" si="4"/>
        <v>2.2705848487901865</v>
      </c>
      <c r="AV50" s="14">
        <f t="shared" si="5"/>
        <v>10</v>
      </c>
      <c r="AW50" s="14">
        <f t="shared" si="6"/>
        <v>50.666714891975296</v>
      </c>
      <c r="AX50" s="14">
        <f t="shared" si="7"/>
        <v>4.8732004200960208</v>
      </c>
      <c r="AY50" s="14">
        <f t="shared" si="8"/>
        <v>10</v>
      </c>
      <c r="AZ50" s="14">
        <f t="shared" si="9"/>
        <v>4.9101030737777753</v>
      </c>
      <c r="BA50" s="14">
        <f t="shared" si="10"/>
        <v>0.87905782855058789</v>
      </c>
      <c r="BB50" s="14">
        <f t="shared" si="11"/>
        <v>-0.15432098765432101</v>
      </c>
      <c r="BC50" s="16" t="str">
        <f t="shared" si="12"/>
        <v>Nontoxic</v>
      </c>
      <c r="BD50" s="14">
        <f t="shared" si="13"/>
        <v>115.4320987654321</v>
      </c>
      <c r="BE50" s="17" t="s">
        <v>664</v>
      </c>
      <c r="BF50" s="17" t="s">
        <v>666</v>
      </c>
      <c r="BG50" s="14">
        <f t="shared" si="14"/>
        <v>9</v>
      </c>
      <c r="BH50" s="14">
        <f t="shared" si="15"/>
        <v>9</v>
      </c>
      <c r="BI50" s="14">
        <f t="shared" si="16"/>
        <v>117.37777777777775</v>
      </c>
      <c r="BJ50" s="14">
        <f t="shared" si="17"/>
        <v>5.1555555555555541</v>
      </c>
      <c r="BK50" s="14">
        <f t="shared" si="18"/>
        <v>61.266666666666666</v>
      </c>
      <c r="BL50" s="14">
        <f t="shared" si="19"/>
        <v>1.0555555555555556</v>
      </c>
      <c r="BM50" s="14">
        <f t="shared" si="20"/>
        <v>15.560520837837986</v>
      </c>
      <c r="BN50" s="14">
        <v>6.6349999999999998</v>
      </c>
      <c r="BO50" s="14" t="str">
        <f t="shared" si="21"/>
        <v>Sig Diff Var</v>
      </c>
      <c r="BP50" s="14">
        <f t="shared" si="22"/>
        <v>9.215137953473064E-2</v>
      </c>
      <c r="BQ50" s="14" t="str">
        <f t="shared" si="23"/>
        <v>NS</v>
      </c>
      <c r="BR50" s="14" t="str">
        <f t="shared" si="24"/>
        <v>NS</v>
      </c>
      <c r="BS50" s="2" t="str">
        <f t="shared" si="25"/>
        <v/>
      </c>
      <c r="BT50" s="2" t="str">
        <f t="shared" si="26"/>
        <v/>
      </c>
      <c r="BU50" s="2" t="str">
        <f t="shared" si="27"/>
        <v/>
      </c>
    </row>
    <row r="51" spans="1:73" x14ac:dyDescent="0.2">
      <c r="A51" s="10" t="s">
        <v>142</v>
      </c>
      <c r="B51" s="11" t="s">
        <v>237</v>
      </c>
      <c r="C51" s="12">
        <v>38854</v>
      </c>
      <c r="D51" s="13">
        <v>0.40625</v>
      </c>
      <c r="E51" s="10" t="s">
        <v>57</v>
      </c>
      <c r="F51" s="10" t="s">
        <v>226</v>
      </c>
      <c r="G51" s="11" t="s">
        <v>59</v>
      </c>
      <c r="H51" s="11" t="s">
        <v>90</v>
      </c>
      <c r="I51" s="11" t="s">
        <v>61</v>
      </c>
      <c r="J51" s="14">
        <v>0.75</v>
      </c>
      <c r="K51" s="14">
        <v>0.2</v>
      </c>
      <c r="L51" s="11">
        <v>37</v>
      </c>
      <c r="M51" s="11">
        <v>36</v>
      </c>
      <c r="N51" s="11">
        <v>36</v>
      </c>
      <c r="O51" s="11">
        <v>2</v>
      </c>
      <c r="P51" s="11">
        <v>37</v>
      </c>
      <c r="Q51" s="11">
        <v>37</v>
      </c>
      <c r="R51" s="11">
        <v>32</v>
      </c>
      <c r="S51" s="11">
        <v>33</v>
      </c>
      <c r="T51" s="11">
        <v>37</v>
      </c>
      <c r="U51" s="11">
        <v>37</v>
      </c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4">
        <f t="shared" si="0"/>
        <v>32.4</v>
      </c>
      <c r="AH51" s="14">
        <f t="shared" si="1"/>
        <v>10.834102536794534</v>
      </c>
      <c r="AI51" s="14">
        <f t="shared" si="2"/>
        <v>10</v>
      </c>
      <c r="AJ51" s="11">
        <v>35</v>
      </c>
      <c r="AK51" s="11">
        <v>39</v>
      </c>
      <c r="AL51" s="11">
        <v>44</v>
      </c>
      <c r="AM51" s="11">
        <v>39</v>
      </c>
      <c r="AN51" s="11">
        <v>34</v>
      </c>
      <c r="AO51" s="11">
        <v>43</v>
      </c>
      <c r="AP51" s="11">
        <v>41</v>
      </c>
      <c r="AQ51" s="11">
        <v>42</v>
      </c>
      <c r="AR51" s="11">
        <v>40</v>
      </c>
      <c r="AS51" s="11">
        <v>45</v>
      </c>
      <c r="AT51" s="14">
        <f t="shared" si="3"/>
        <v>40.200000000000003</v>
      </c>
      <c r="AU51" s="14">
        <f t="shared" si="4"/>
        <v>3.614784456460256</v>
      </c>
      <c r="AV51" s="14">
        <f t="shared" si="5"/>
        <v>10</v>
      </c>
      <c r="AW51" s="14">
        <f t="shared" si="6"/>
        <v>62.554917361111094</v>
      </c>
      <c r="AX51" s="14">
        <f t="shared" si="7"/>
        <v>5.0333760030864187</v>
      </c>
      <c r="AY51" s="14">
        <f t="shared" si="8"/>
        <v>12</v>
      </c>
      <c r="AZ51" s="14">
        <f t="shared" si="9"/>
        <v>5.653686990659005</v>
      </c>
      <c r="BA51" s="14">
        <f t="shared" si="10"/>
        <v>0.87260929158813794</v>
      </c>
      <c r="BB51" s="14">
        <f t="shared" si="11"/>
        <v>-0.24074074074074089</v>
      </c>
      <c r="BC51" s="16" t="str">
        <f t="shared" si="12"/>
        <v>Nontoxic</v>
      </c>
      <c r="BD51" s="14">
        <f t="shared" si="13"/>
        <v>124.07407407407409</v>
      </c>
      <c r="BE51" s="17" t="s">
        <v>664</v>
      </c>
      <c r="BF51" s="17" t="s">
        <v>666</v>
      </c>
      <c r="BG51" s="14">
        <f t="shared" si="14"/>
        <v>9</v>
      </c>
      <c r="BH51" s="14">
        <f t="shared" si="15"/>
        <v>9</v>
      </c>
      <c r="BI51" s="14">
        <f t="shared" si="16"/>
        <v>117.37777777777775</v>
      </c>
      <c r="BJ51" s="14">
        <f t="shared" si="17"/>
        <v>13.066666666666668</v>
      </c>
      <c r="BK51" s="14">
        <f t="shared" si="18"/>
        <v>65.222222222222214</v>
      </c>
      <c r="BL51" s="14">
        <f t="shared" si="19"/>
        <v>1.0555555555555556</v>
      </c>
      <c r="BM51" s="14">
        <f t="shared" si="20"/>
        <v>8.6980223500277773</v>
      </c>
      <c r="BN51" s="14">
        <v>6.6349999999999998</v>
      </c>
      <c r="BO51" s="14" t="str">
        <f t="shared" si="21"/>
        <v>Sig Diff Var</v>
      </c>
      <c r="BP51" s="14">
        <f t="shared" si="22"/>
        <v>2.6891530527281174E-2</v>
      </c>
      <c r="BQ51" s="14" t="str">
        <f t="shared" si="23"/>
        <v>NS</v>
      </c>
      <c r="BR51" s="14" t="str">
        <f t="shared" si="24"/>
        <v>NS</v>
      </c>
      <c r="BS51" s="2" t="str">
        <f t="shared" si="25"/>
        <v/>
      </c>
      <c r="BT51" s="2" t="str">
        <f t="shared" si="26"/>
        <v/>
      </c>
      <c r="BU51" s="2" t="str">
        <f t="shared" si="27"/>
        <v/>
      </c>
    </row>
    <row r="52" spans="1:73" x14ac:dyDescent="0.2">
      <c r="A52" s="10" t="s">
        <v>142</v>
      </c>
      <c r="B52" s="11" t="s">
        <v>240</v>
      </c>
      <c r="C52" s="12">
        <v>38854</v>
      </c>
      <c r="D52" s="13">
        <v>0.31944444444444442</v>
      </c>
      <c r="E52" s="10" t="s">
        <v>57</v>
      </c>
      <c r="F52" s="10" t="s">
        <v>226</v>
      </c>
      <c r="G52" s="11" t="s">
        <v>59</v>
      </c>
      <c r="H52" s="11" t="s">
        <v>90</v>
      </c>
      <c r="I52" s="11" t="s">
        <v>61</v>
      </c>
      <c r="J52" s="14">
        <v>0.75</v>
      </c>
      <c r="K52" s="14">
        <v>0.2</v>
      </c>
      <c r="L52" s="11">
        <v>37</v>
      </c>
      <c r="M52" s="11">
        <v>36</v>
      </c>
      <c r="N52" s="11">
        <v>36</v>
      </c>
      <c r="O52" s="11">
        <v>2</v>
      </c>
      <c r="P52" s="11">
        <v>37</v>
      </c>
      <c r="Q52" s="11">
        <v>37</v>
      </c>
      <c r="R52" s="11">
        <v>32</v>
      </c>
      <c r="S52" s="11">
        <v>33</v>
      </c>
      <c r="T52" s="11">
        <v>37</v>
      </c>
      <c r="U52" s="11">
        <v>37</v>
      </c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4">
        <f t="shared" si="0"/>
        <v>32.4</v>
      </c>
      <c r="AH52" s="14">
        <f t="shared" si="1"/>
        <v>10.834102536794534</v>
      </c>
      <c r="AI52" s="14">
        <f t="shared" si="2"/>
        <v>10</v>
      </c>
      <c r="AJ52" s="11">
        <v>42</v>
      </c>
      <c r="AK52" s="11">
        <v>44</v>
      </c>
      <c r="AL52" s="11">
        <v>42</v>
      </c>
      <c r="AM52" s="11">
        <v>44</v>
      </c>
      <c r="AN52" s="11">
        <v>45</v>
      </c>
      <c r="AO52" s="11">
        <v>46</v>
      </c>
      <c r="AP52" s="11">
        <v>37</v>
      </c>
      <c r="AQ52" s="11">
        <v>38</v>
      </c>
      <c r="AR52" s="11">
        <v>47</v>
      </c>
      <c r="AS52" s="11">
        <v>37</v>
      </c>
      <c r="AT52" s="14">
        <f t="shared" si="3"/>
        <v>42.2</v>
      </c>
      <c r="AU52" s="14">
        <f t="shared" si="4"/>
        <v>3.7058512292499457</v>
      </c>
      <c r="AV52" s="14">
        <f t="shared" si="5"/>
        <v>10</v>
      </c>
      <c r="AW52" s="14">
        <f t="shared" si="6"/>
        <v>63.613917361111092</v>
      </c>
      <c r="AX52" s="14">
        <f t="shared" si="7"/>
        <v>5.0532278549382701</v>
      </c>
      <c r="AY52" s="14">
        <f t="shared" si="8"/>
        <v>13</v>
      </c>
      <c r="AZ52" s="14">
        <f t="shared" si="9"/>
        <v>6.3381862345229338</v>
      </c>
      <c r="BA52" s="14">
        <f t="shared" si="10"/>
        <v>0.87015153396817235</v>
      </c>
      <c r="BB52" s="14">
        <f t="shared" si="11"/>
        <v>-0.30246913580246926</v>
      </c>
      <c r="BC52" s="16" t="str">
        <f t="shared" si="12"/>
        <v>Nontoxic</v>
      </c>
      <c r="BD52" s="14">
        <f t="shared" si="13"/>
        <v>130.24691358024694</v>
      </c>
      <c r="BE52" s="17" t="s">
        <v>664</v>
      </c>
      <c r="BF52" s="17" t="s">
        <v>666</v>
      </c>
      <c r="BG52" s="14">
        <f t="shared" si="14"/>
        <v>9</v>
      </c>
      <c r="BH52" s="14">
        <f t="shared" si="15"/>
        <v>9</v>
      </c>
      <c r="BI52" s="14">
        <f t="shared" si="16"/>
        <v>117.37777777777775</v>
      </c>
      <c r="BJ52" s="14">
        <f t="shared" si="17"/>
        <v>13.733333333333334</v>
      </c>
      <c r="BK52" s="14">
        <f t="shared" si="18"/>
        <v>65.555555555555543</v>
      </c>
      <c r="BL52" s="14">
        <f t="shared" si="19"/>
        <v>1.0555555555555556</v>
      </c>
      <c r="BM52" s="14">
        <f t="shared" si="20"/>
        <v>8.3606694964831583</v>
      </c>
      <c r="BN52" s="14">
        <v>6.6349999999999998</v>
      </c>
      <c r="BO52" s="14" t="str">
        <f t="shared" si="21"/>
        <v>Sig Diff Var</v>
      </c>
      <c r="BP52" s="14">
        <f t="shared" si="22"/>
        <v>1.0152405889175294E-2</v>
      </c>
      <c r="BQ52" s="14" t="str">
        <f t="shared" si="23"/>
        <v>NS</v>
      </c>
      <c r="BR52" s="14" t="str">
        <f t="shared" si="24"/>
        <v>NS</v>
      </c>
      <c r="BS52" s="2" t="str">
        <f t="shared" si="25"/>
        <v/>
      </c>
      <c r="BT52" s="2" t="str">
        <f t="shared" si="26"/>
        <v/>
      </c>
      <c r="BU52" s="2" t="str">
        <f t="shared" si="27"/>
        <v/>
      </c>
    </row>
    <row r="53" spans="1:73" x14ac:dyDescent="0.2">
      <c r="A53" s="10" t="s">
        <v>142</v>
      </c>
      <c r="B53" s="11" t="s">
        <v>231</v>
      </c>
      <c r="C53" s="12">
        <v>38854</v>
      </c>
      <c r="D53" s="13">
        <v>0.38194444444444442</v>
      </c>
      <c r="E53" s="10" t="s">
        <v>57</v>
      </c>
      <c r="F53" s="10" t="s">
        <v>226</v>
      </c>
      <c r="G53" s="11" t="s">
        <v>59</v>
      </c>
      <c r="H53" s="11" t="s">
        <v>90</v>
      </c>
      <c r="I53" s="11" t="s">
        <v>61</v>
      </c>
      <c r="J53" s="14">
        <v>0.75</v>
      </c>
      <c r="K53" s="14">
        <v>0.2</v>
      </c>
      <c r="L53" s="11">
        <v>37</v>
      </c>
      <c r="M53" s="11">
        <v>36</v>
      </c>
      <c r="N53" s="11">
        <v>36</v>
      </c>
      <c r="O53" s="11">
        <v>2</v>
      </c>
      <c r="P53" s="11">
        <v>37</v>
      </c>
      <c r="Q53" s="11">
        <v>37</v>
      </c>
      <c r="R53" s="11">
        <v>32</v>
      </c>
      <c r="S53" s="11">
        <v>33</v>
      </c>
      <c r="T53" s="11">
        <v>37</v>
      </c>
      <c r="U53" s="11">
        <v>37</v>
      </c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4">
        <f t="shared" si="0"/>
        <v>32.4</v>
      </c>
      <c r="AH53" s="14">
        <f t="shared" si="1"/>
        <v>10.834102536794534</v>
      </c>
      <c r="AI53" s="14">
        <f t="shared" si="2"/>
        <v>10</v>
      </c>
      <c r="AJ53" s="11">
        <v>34</v>
      </c>
      <c r="AK53" s="11">
        <v>37</v>
      </c>
      <c r="AL53" s="11">
        <v>42</v>
      </c>
      <c r="AM53" s="11">
        <v>45</v>
      </c>
      <c r="AN53" s="11">
        <v>41</v>
      </c>
      <c r="AO53" s="11">
        <v>38</v>
      </c>
      <c r="AP53" s="11">
        <v>42</v>
      </c>
      <c r="AQ53" s="11">
        <v>46</v>
      </c>
      <c r="AR53" s="11">
        <v>39</v>
      </c>
      <c r="AS53" s="11">
        <v>45</v>
      </c>
      <c r="AT53" s="14">
        <f t="shared" si="3"/>
        <v>40.9</v>
      </c>
      <c r="AU53" s="14">
        <f t="shared" si="4"/>
        <v>3.9001424475410018</v>
      </c>
      <c r="AV53" s="14">
        <f t="shared" si="5"/>
        <v>10</v>
      </c>
      <c r="AW53" s="14">
        <f t="shared" si="6"/>
        <v>65.993057484567885</v>
      </c>
      <c r="AX53" s="14">
        <f t="shared" si="7"/>
        <v>5.1007539180384081</v>
      </c>
      <c r="AY53" s="14">
        <f t="shared" si="8"/>
        <v>13</v>
      </c>
      <c r="AZ53" s="14">
        <f t="shared" si="9"/>
        <v>5.8241630611882753</v>
      </c>
      <c r="BA53" s="14">
        <f t="shared" si="10"/>
        <v>0.87015153396817235</v>
      </c>
      <c r="BB53" s="14">
        <f t="shared" si="11"/>
        <v>-0.26234567901234568</v>
      </c>
      <c r="BC53" s="16" t="str">
        <f t="shared" si="12"/>
        <v>Nontoxic</v>
      </c>
      <c r="BD53" s="14">
        <f t="shared" si="13"/>
        <v>126.23456790123457</v>
      </c>
      <c r="BE53" s="17" t="s">
        <v>663</v>
      </c>
      <c r="BF53" s="14"/>
      <c r="BG53" s="14">
        <f t="shared" si="14"/>
        <v>9</v>
      </c>
      <c r="BH53" s="14">
        <f t="shared" si="15"/>
        <v>9</v>
      </c>
      <c r="BI53" s="14">
        <f t="shared" si="16"/>
        <v>117.37777777777775</v>
      </c>
      <c r="BJ53" s="14">
        <f t="shared" si="17"/>
        <v>15.211111111111116</v>
      </c>
      <c r="BK53" s="14">
        <f t="shared" si="18"/>
        <v>66.294444444444437</v>
      </c>
      <c r="BL53" s="14">
        <f t="shared" si="19"/>
        <v>1.0555555555555556</v>
      </c>
      <c r="BM53" s="14">
        <f t="shared" si="20"/>
        <v>7.6804067067399817</v>
      </c>
      <c r="BN53" s="14">
        <v>6.6349999999999998</v>
      </c>
      <c r="BO53" s="14" t="str">
        <f t="shared" si="21"/>
        <v>Sig Diff Var</v>
      </c>
      <c r="BP53" s="14">
        <f t="shared" si="22"/>
        <v>1.9501185290822176E-2</v>
      </c>
      <c r="BQ53" s="14" t="str">
        <f t="shared" si="23"/>
        <v>NS</v>
      </c>
      <c r="BR53" s="14" t="str">
        <f t="shared" si="24"/>
        <v>NS</v>
      </c>
      <c r="BS53" s="2" t="str">
        <f t="shared" si="25"/>
        <v/>
      </c>
      <c r="BT53" s="2" t="str">
        <f t="shared" si="26"/>
        <v/>
      </c>
      <c r="BU53" s="2" t="str">
        <f t="shared" si="27"/>
        <v/>
      </c>
    </row>
    <row r="54" spans="1:73" x14ac:dyDescent="0.2">
      <c r="A54" s="10" t="s">
        <v>142</v>
      </c>
      <c r="B54" s="11" t="s">
        <v>233</v>
      </c>
      <c r="C54" s="12">
        <v>38854</v>
      </c>
      <c r="D54" s="13">
        <v>0.41319444444444442</v>
      </c>
      <c r="E54" s="10" t="s">
        <v>57</v>
      </c>
      <c r="F54" s="10" t="s">
        <v>226</v>
      </c>
      <c r="G54" s="11" t="s">
        <v>59</v>
      </c>
      <c r="H54" s="11" t="s">
        <v>90</v>
      </c>
      <c r="I54" s="11" t="s">
        <v>61</v>
      </c>
      <c r="J54" s="14">
        <v>0.75</v>
      </c>
      <c r="K54" s="14">
        <v>0.2</v>
      </c>
      <c r="L54" s="11">
        <v>37</v>
      </c>
      <c r="M54" s="11">
        <v>36</v>
      </c>
      <c r="N54" s="11">
        <v>36</v>
      </c>
      <c r="O54" s="11">
        <v>2</v>
      </c>
      <c r="P54" s="11">
        <v>37</v>
      </c>
      <c r="Q54" s="11">
        <v>37</v>
      </c>
      <c r="R54" s="11">
        <v>32</v>
      </c>
      <c r="S54" s="11">
        <v>33</v>
      </c>
      <c r="T54" s="11">
        <v>37</v>
      </c>
      <c r="U54" s="11">
        <v>37</v>
      </c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4">
        <f t="shared" si="0"/>
        <v>32.4</v>
      </c>
      <c r="AH54" s="14">
        <f t="shared" si="1"/>
        <v>10.834102536794534</v>
      </c>
      <c r="AI54" s="14">
        <f t="shared" si="2"/>
        <v>10</v>
      </c>
      <c r="AJ54" s="11">
        <v>35</v>
      </c>
      <c r="AK54" s="11">
        <v>30</v>
      </c>
      <c r="AL54" s="11">
        <v>36</v>
      </c>
      <c r="AM54" s="11">
        <v>34</v>
      </c>
      <c r="AN54" s="11">
        <v>29</v>
      </c>
      <c r="AO54" s="11">
        <v>0</v>
      </c>
      <c r="AP54" s="11">
        <v>34</v>
      </c>
      <c r="AQ54" s="11">
        <v>30</v>
      </c>
      <c r="AR54" s="11">
        <v>33</v>
      </c>
      <c r="AS54" s="11">
        <v>35</v>
      </c>
      <c r="AT54" s="14">
        <f t="shared" si="3"/>
        <v>29.6</v>
      </c>
      <c r="AU54" s="14">
        <f t="shared" si="4"/>
        <v>10.679159351018432</v>
      </c>
      <c r="AV54" s="14">
        <f t="shared" si="5"/>
        <v>10</v>
      </c>
      <c r="AW54" s="14">
        <f t="shared" si="6"/>
        <v>324.2500482253086</v>
      </c>
      <c r="AX54" s="14">
        <f t="shared" si="7"/>
        <v>19.294928815157743</v>
      </c>
      <c r="AY54" s="14">
        <f t="shared" si="8"/>
        <v>17</v>
      </c>
      <c r="AZ54" s="14">
        <f t="shared" si="9"/>
        <v>1.2489810733386009</v>
      </c>
      <c r="BA54" s="14">
        <f t="shared" si="10"/>
        <v>0.86327901742005297</v>
      </c>
      <c r="BB54" s="14">
        <f t="shared" si="11"/>
        <v>8.6419753086419665E-2</v>
      </c>
      <c r="BC54" s="16" t="str">
        <f t="shared" si="12"/>
        <v>Nontoxic</v>
      </c>
      <c r="BD54" s="14">
        <f t="shared" si="13"/>
        <v>91.358024691358025</v>
      </c>
      <c r="BE54" s="17" t="s">
        <v>664</v>
      </c>
      <c r="BF54" s="17" t="s">
        <v>667</v>
      </c>
      <c r="BG54" s="14">
        <f t="shared" si="14"/>
        <v>9</v>
      </c>
      <c r="BH54" s="14">
        <f t="shared" si="15"/>
        <v>9</v>
      </c>
      <c r="BI54" s="14">
        <f t="shared" si="16"/>
        <v>117.37777777777775</v>
      </c>
      <c r="BJ54" s="14">
        <f t="shared" si="17"/>
        <v>114.04444444444442</v>
      </c>
      <c r="BK54" s="14">
        <f t="shared" si="18"/>
        <v>115.71111111111109</v>
      </c>
      <c r="BL54" s="14">
        <f t="shared" si="19"/>
        <v>1.0555555555555556</v>
      </c>
      <c r="BM54" s="14">
        <f t="shared" si="20"/>
        <v>1.7691059356650385E-3</v>
      </c>
      <c r="BN54" s="14">
        <v>6.6349999999999998</v>
      </c>
      <c r="BO54" s="14" t="str">
        <f t="shared" si="21"/>
        <v>Same Var</v>
      </c>
      <c r="BP54" s="14">
        <f t="shared" si="22"/>
        <v>0.28387830214545956</v>
      </c>
      <c r="BQ54" s="14" t="str">
        <f t="shared" si="23"/>
        <v>NS</v>
      </c>
      <c r="BR54" s="14" t="str">
        <f t="shared" si="24"/>
        <v>Sig</v>
      </c>
      <c r="BS54" s="2" t="str">
        <f t="shared" si="25"/>
        <v>Wilcoxon</v>
      </c>
      <c r="BT54" s="2" t="str">
        <f t="shared" si="26"/>
        <v/>
      </c>
      <c r="BU54" s="2" t="str">
        <f t="shared" si="27"/>
        <v>NOECToxicLess25</v>
      </c>
    </row>
    <row r="55" spans="1:73" x14ac:dyDescent="0.2">
      <c r="A55" s="10" t="s">
        <v>142</v>
      </c>
      <c r="B55" s="11" t="s">
        <v>529</v>
      </c>
      <c r="C55" s="12">
        <v>39170</v>
      </c>
      <c r="D55" s="13">
        <v>0.53333333333333333</v>
      </c>
      <c r="E55" s="10" t="s">
        <v>57</v>
      </c>
      <c r="F55" s="10" t="s">
        <v>503</v>
      </c>
      <c r="G55" s="11" t="s">
        <v>59</v>
      </c>
      <c r="H55" s="11" t="s">
        <v>90</v>
      </c>
      <c r="I55" s="11" t="s">
        <v>61</v>
      </c>
      <c r="J55" s="14">
        <v>0.75</v>
      </c>
      <c r="K55" s="14">
        <v>0.2</v>
      </c>
      <c r="L55" s="11">
        <v>38</v>
      </c>
      <c r="M55" s="11">
        <v>28</v>
      </c>
      <c r="N55" s="11">
        <v>33</v>
      </c>
      <c r="O55" s="11">
        <v>34</v>
      </c>
      <c r="P55" s="11">
        <v>31</v>
      </c>
      <c r="Q55" s="11">
        <v>27</v>
      </c>
      <c r="R55" s="11">
        <v>37</v>
      </c>
      <c r="S55" s="11">
        <v>34</v>
      </c>
      <c r="T55" s="11">
        <v>30</v>
      </c>
      <c r="U55" s="11">
        <v>30</v>
      </c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4">
        <f t="shared" si="0"/>
        <v>32.200000000000003</v>
      </c>
      <c r="AH55" s="14">
        <f t="shared" si="1"/>
        <v>3.6453928305312897</v>
      </c>
      <c r="AI55" s="14">
        <f t="shared" si="2"/>
        <v>10</v>
      </c>
      <c r="AJ55" s="11">
        <v>20</v>
      </c>
      <c r="AK55" s="11">
        <v>27</v>
      </c>
      <c r="AL55" s="11">
        <v>24</v>
      </c>
      <c r="AM55" s="11">
        <v>27</v>
      </c>
      <c r="AN55" s="11">
        <v>24</v>
      </c>
      <c r="AO55" s="11">
        <v>25</v>
      </c>
      <c r="AP55" s="11">
        <v>25</v>
      </c>
      <c r="AQ55" s="11">
        <v>28</v>
      </c>
      <c r="AR55" s="11">
        <v>23</v>
      </c>
      <c r="AS55" s="11">
        <v>24</v>
      </c>
      <c r="AT55" s="14">
        <f t="shared" si="3"/>
        <v>24.7</v>
      </c>
      <c r="AU55" s="14">
        <f t="shared" si="4"/>
        <v>2.311805451253294</v>
      </c>
      <c r="AV55" s="14">
        <f t="shared" si="5"/>
        <v>10</v>
      </c>
      <c r="AW55" s="14">
        <f t="shared" si="6"/>
        <v>1.6433815586419813</v>
      </c>
      <c r="AX55" s="14">
        <f t="shared" si="7"/>
        <v>9.3820790466392717E-2</v>
      </c>
      <c r="AY55" s="14">
        <f t="shared" si="8"/>
        <v>18</v>
      </c>
      <c r="AZ55" s="14">
        <f t="shared" si="9"/>
        <v>0.48576708836506755</v>
      </c>
      <c r="BA55" s="14">
        <f t="shared" si="10"/>
        <v>0.86204866798959834</v>
      </c>
      <c r="BB55" s="14">
        <f t="shared" si="11"/>
        <v>0.23291925465838517</v>
      </c>
      <c r="BC55" s="16" t="str">
        <f t="shared" si="12"/>
        <v>Toxic</v>
      </c>
      <c r="BD55" s="14">
        <f t="shared" si="13"/>
        <v>76.708074534161483</v>
      </c>
      <c r="BE55" s="17" t="s">
        <v>663</v>
      </c>
      <c r="BF55" s="14"/>
      <c r="BG55" s="14">
        <f t="shared" si="14"/>
        <v>9</v>
      </c>
      <c r="BH55" s="14">
        <f t="shared" si="15"/>
        <v>9</v>
      </c>
      <c r="BI55" s="14">
        <f t="shared" si="16"/>
        <v>13.288888888888929</v>
      </c>
      <c r="BJ55" s="14">
        <f t="shared" si="17"/>
        <v>5.3444444444444459</v>
      </c>
      <c r="BK55" s="14">
        <f t="shared" si="18"/>
        <v>9.3166666666666877</v>
      </c>
      <c r="BL55" s="14">
        <f t="shared" si="19"/>
        <v>1.0555555555555556</v>
      </c>
      <c r="BM55" s="14">
        <f t="shared" si="20"/>
        <v>1.7105832200763593</v>
      </c>
      <c r="BN55" s="14">
        <v>6.6349999999999998</v>
      </c>
      <c r="BO55" s="14" t="str">
        <f t="shared" si="21"/>
        <v>Same Var</v>
      </c>
      <c r="BP55" s="14">
        <f t="shared" si="22"/>
        <v>1.6130072270691459E-5</v>
      </c>
      <c r="BQ55" s="14" t="str">
        <f t="shared" si="23"/>
        <v>Sig</v>
      </c>
      <c r="BR55" s="14" t="str">
        <f t="shared" si="24"/>
        <v>Sig</v>
      </c>
      <c r="BS55" s="2" t="str">
        <f t="shared" si="25"/>
        <v>Same Var T-test</v>
      </c>
      <c r="BT55" s="2" t="str">
        <f t="shared" si="26"/>
        <v>TSTToxicLess25</v>
      </c>
      <c r="BU55" s="2" t="str">
        <f t="shared" si="27"/>
        <v>NOECToxicLess25</v>
      </c>
    </row>
    <row r="56" spans="1:73" x14ac:dyDescent="0.2">
      <c r="A56" s="10" t="s">
        <v>142</v>
      </c>
      <c r="B56" s="11" t="s">
        <v>482</v>
      </c>
      <c r="C56" s="12">
        <v>39170</v>
      </c>
      <c r="D56" s="13">
        <v>0.47986111111111113</v>
      </c>
      <c r="E56" s="10" t="s">
        <v>57</v>
      </c>
      <c r="F56" s="10" t="s">
        <v>503</v>
      </c>
      <c r="G56" s="11" t="s">
        <v>59</v>
      </c>
      <c r="H56" s="11" t="s">
        <v>90</v>
      </c>
      <c r="I56" s="11" t="s">
        <v>61</v>
      </c>
      <c r="J56" s="14">
        <v>0.75</v>
      </c>
      <c r="K56" s="14">
        <v>0.2</v>
      </c>
      <c r="L56" s="11">
        <v>38</v>
      </c>
      <c r="M56" s="11">
        <v>28</v>
      </c>
      <c r="N56" s="11">
        <v>33</v>
      </c>
      <c r="O56" s="11">
        <v>34</v>
      </c>
      <c r="P56" s="11">
        <v>31</v>
      </c>
      <c r="Q56" s="11">
        <v>27</v>
      </c>
      <c r="R56" s="11">
        <v>37</v>
      </c>
      <c r="S56" s="11">
        <v>34</v>
      </c>
      <c r="T56" s="11">
        <v>30</v>
      </c>
      <c r="U56" s="11">
        <v>30</v>
      </c>
      <c r="V56" s="15"/>
      <c r="W56" s="15"/>
      <c r="X56" s="15"/>
      <c r="Y56" s="15"/>
      <c r="Z56" s="15"/>
      <c r="AA56" s="15"/>
      <c r="AB56" s="15"/>
      <c r="AC56" s="15"/>
      <c r="AD56" s="15"/>
      <c r="AE56" s="15"/>
      <c r="AF56" s="15"/>
      <c r="AG56" s="14">
        <f t="shared" si="0"/>
        <v>32.200000000000003</v>
      </c>
      <c r="AH56" s="14">
        <f t="shared" si="1"/>
        <v>3.6453928305312897</v>
      </c>
      <c r="AI56" s="14">
        <f t="shared" si="2"/>
        <v>10</v>
      </c>
      <c r="AJ56" s="11">
        <v>19</v>
      </c>
      <c r="AK56" s="11">
        <v>18</v>
      </c>
      <c r="AL56" s="11">
        <v>25</v>
      </c>
      <c r="AM56" s="11">
        <v>23</v>
      </c>
      <c r="AN56" s="11">
        <v>25</v>
      </c>
      <c r="AO56" s="11">
        <v>28</v>
      </c>
      <c r="AP56" s="11">
        <v>23</v>
      </c>
      <c r="AQ56" s="11">
        <v>29</v>
      </c>
      <c r="AR56" s="11">
        <v>23</v>
      </c>
      <c r="AS56" s="11">
        <v>23</v>
      </c>
      <c r="AT56" s="14">
        <f t="shared" si="3"/>
        <v>23.6</v>
      </c>
      <c r="AU56" s="14">
        <f t="shared" si="4"/>
        <v>3.4383458555273614</v>
      </c>
      <c r="AV56" s="14">
        <f t="shared" si="5"/>
        <v>10</v>
      </c>
      <c r="AW56" s="14">
        <f t="shared" si="6"/>
        <v>3.7238278549382651</v>
      </c>
      <c r="AX56" s="14">
        <f t="shared" si="7"/>
        <v>0.21737840363511596</v>
      </c>
      <c r="AY56" s="14">
        <f t="shared" si="8"/>
        <v>17</v>
      </c>
      <c r="AZ56" s="14">
        <f t="shared" si="9"/>
        <v>-0.39592715610429946</v>
      </c>
      <c r="BA56" s="14">
        <f t="shared" si="10"/>
        <v>0.86327901742005297</v>
      </c>
      <c r="BB56" s="14">
        <f t="shared" si="11"/>
        <v>0.26708074534161491</v>
      </c>
      <c r="BC56" s="16" t="str">
        <f t="shared" si="12"/>
        <v>Toxic</v>
      </c>
      <c r="BD56" s="14">
        <f t="shared" si="13"/>
        <v>73.291925465838503</v>
      </c>
      <c r="BE56" s="17" t="s">
        <v>663</v>
      </c>
      <c r="BF56" s="14"/>
      <c r="BG56" s="14">
        <f t="shared" si="14"/>
        <v>9</v>
      </c>
      <c r="BH56" s="14">
        <f t="shared" si="15"/>
        <v>9</v>
      </c>
      <c r="BI56" s="14">
        <f t="shared" si="16"/>
        <v>13.288888888888929</v>
      </c>
      <c r="BJ56" s="14">
        <f t="shared" si="17"/>
        <v>11.822222222222182</v>
      </c>
      <c r="BK56" s="14">
        <f t="shared" si="18"/>
        <v>12.555555555555555</v>
      </c>
      <c r="BL56" s="14">
        <f t="shared" si="19"/>
        <v>1.0555555555555556</v>
      </c>
      <c r="BM56" s="14">
        <f t="shared" si="20"/>
        <v>2.9136288320959568E-2</v>
      </c>
      <c r="BN56" s="14">
        <v>6.6349999999999998</v>
      </c>
      <c r="BO56" s="14" t="str">
        <f t="shared" si="21"/>
        <v>Same Var</v>
      </c>
      <c r="BP56" s="14">
        <f t="shared" si="22"/>
        <v>1.8596018713087066E-5</v>
      </c>
      <c r="BQ56" s="14" t="str">
        <f t="shared" si="23"/>
        <v>Sig</v>
      </c>
      <c r="BR56" s="14" t="str">
        <f t="shared" si="24"/>
        <v>Sig</v>
      </c>
      <c r="BS56" s="2" t="str">
        <f t="shared" si="25"/>
        <v>Same Var T-test</v>
      </c>
      <c r="BT56" s="2" t="str">
        <f t="shared" si="26"/>
        <v/>
      </c>
      <c r="BU56" s="2" t="str">
        <f t="shared" si="27"/>
        <v/>
      </c>
    </row>
    <row r="57" spans="1:73" x14ac:dyDescent="0.2">
      <c r="A57" s="10" t="s">
        <v>142</v>
      </c>
      <c r="B57" s="11" t="s">
        <v>516</v>
      </c>
      <c r="C57" s="12">
        <v>39170</v>
      </c>
      <c r="D57" s="13">
        <v>0.60347222222222219</v>
      </c>
      <c r="E57" s="10" t="s">
        <v>57</v>
      </c>
      <c r="F57" s="10" t="s">
        <v>503</v>
      </c>
      <c r="G57" s="11" t="s">
        <v>59</v>
      </c>
      <c r="H57" s="11" t="s">
        <v>90</v>
      </c>
      <c r="I57" s="11" t="s">
        <v>61</v>
      </c>
      <c r="J57" s="14">
        <v>0.75</v>
      </c>
      <c r="K57" s="14">
        <v>0.2</v>
      </c>
      <c r="L57" s="11">
        <v>38</v>
      </c>
      <c r="M57" s="11">
        <v>28</v>
      </c>
      <c r="N57" s="11">
        <v>33</v>
      </c>
      <c r="O57" s="11">
        <v>34</v>
      </c>
      <c r="P57" s="11">
        <v>31</v>
      </c>
      <c r="Q57" s="11">
        <v>27</v>
      </c>
      <c r="R57" s="11">
        <v>37</v>
      </c>
      <c r="S57" s="11">
        <v>34</v>
      </c>
      <c r="T57" s="11">
        <v>30</v>
      </c>
      <c r="U57" s="11">
        <v>30</v>
      </c>
      <c r="V57" s="15"/>
      <c r="W57" s="15"/>
      <c r="X57" s="15"/>
      <c r="Y57" s="15"/>
      <c r="Z57" s="15"/>
      <c r="AA57" s="15"/>
      <c r="AB57" s="15"/>
      <c r="AC57" s="15"/>
      <c r="AD57" s="15"/>
      <c r="AE57" s="15"/>
      <c r="AF57" s="15"/>
      <c r="AG57" s="14">
        <f t="shared" si="0"/>
        <v>32.200000000000003</v>
      </c>
      <c r="AH57" s="14">
        <f t="shared" si="1"/>
        <v>3.6453928305312897</v>
      </c>
      <c r="AI57" s="14">
        <f t="shared" si="2"/>
        <v>10</v>
      </c>
      <c r="AJ57" s="11">
        <v>31</v>
      </c>
      <c r="AK57" s="11">
        <v>27</v>
      </c>
      <c r="AL57" s="11">
        <v>24</v>
      </c>
      <c r="AM57" s="11">
        <v>31</v>
      </c>
      <c r="AN57" s="11">
        <v>29</v>
      </c>
      <c r="AO57" s="11">
        <v>17</v>
      </c>
      <c r="AP57" s="11">
        <v>31</v>
      </c>
      <c r="AQ57" s="11">
        <v>24</v>
      </c>
      <c r="AR57" s="11">
        <v>26</v>
      </c>
      <c r="AS57" s="11">
        <v>27</v>
      </c>
      <c r="AT57" s="14">
        <f t="shared" si="3"/>
        <v>26.7</v>
      </c>
      <c r="AU57" s="14">
        <f t="shared" si="4"/>
        <v>4.347413023856836</v>
      </c>
      <c r="AV57" s="14">
        <f t="shared" si="5"/>
        <v>10</v>
      </c>
      <c r="AW57" s="14">
        <f t="shared" si="6"/>
        <v>6.9564062500000317</v>
      </c>
      <c r="AX57" s="14">
        <f t="shared" si="7"/>
        <v>0.45898402777777975</v>
      </c>
      <c r="AY57" s="14">
        <f t="shared" si="8"/>
        <v>15</v>
      </c>
      <c r="AZ57" s="14">
        <f t="shared" si="9"/>
        <v>1.5701601331080486</v>
      </c>
      <c r="BA57" s="14">
        <f t="shared" si="10"/>
        <v>0.86624497319495286</v>
      </c>
      <c r="BB57" s="14">
        <f t="shared" si="11"/>
        <v>0.17080745341614917</v>
      </c>
      <c r="BC57" s="16" t="str">
        <f t="shared" si="12"/>
        <v>Nontoxic</v>
      </c>
      <c r="BD57" s="14">
        <f t="shared" si="13"/>
        <v>82.919254658385086</v>
      </c>
      <c r="BE57" s="17" t="s">
        <v>663</v>
      </c>
      <c r="BF57" s="14"/>
      <c r="BG57" s="14">
        <f t="shared" si="14"/>
        <v>9</v>
      </c>
      <c r="BH57" s="14">
        <f t="shared" si="15"/>
        <v>9</v>
      </c>
      <c r="BI57" s="14">
        <f t="shared" si="16"/>
        <v>13.288888888888929</v>
      </c>
      <c r="BJ57" s="14">
        <f t="shared" si="17"/>
        <v>18.900000000000038</v>
      </c>
      <c r="BK57" s="14">
        <f t="shared" si="18"/>
        <v>16.094444444444484</v>
      </c>
      <c r="BL57" s="14">
        <f t="shared" si="19"/>
        <v>1.0555555555555556</v>
      </c>
      <c r="BM57" s="14">
        <f t="shared" si="20"/>
        <v>0.26310596931599889</v>
      </c>
      <c r="BN57" s="14">
        <v>6.6349999999999998</v>
      </c>
      <c r="BO57" s="14" t="str">
        <f t="shared" si="21"/>
        <v>Same Var</v>
      </c>
      <c r="BP57" s="14">
        <f t="shared" si="22"/>
        <v>3.3311760682996302E-3</v>
      </c>
      <c r="BQ57" s="14" t="str">
        <f t="shared" si="23"/>
        <v>Sig</v>
      </c>
      <c r="BR57" s="14" t="str">
        <f t="shared" si="24"/>
        <v>Sig</v>
      </c>
      <c r="BS57" s="2" t="str">
        <f t="shared" si="25"/>
        <v>Same Var T-test</v>
      </c>
      <c r="BT57" s="2" t="str">
        <f t="shared" si="26"/>
        <v/>
      </c>
      <c r="BU57" s="2" t="str">
        <f t="shared" si="27"/>
        <v>NOECToxicLess25</v>
      </c>
    </row>
    <row r="58" spans="1:73" x14ac:dyDescent="0.2">
      <c r="A58" s="10" t="s">
        <v>142</v>
      </c>
      <c r="B58" s="11" t="s">
        <v>504</v>
      </c>
      <c r="C58" s="12">
        <v>39170</v>
      </c>
      <c r="D58" s="13">
        <v>0.35833333333333334</v>
      </c>
      <c r="E58" s="10" t="s">
        <v>57</v>
      </c>
      <c r="F58" s="10" t="s">
        <v>503</v>
      </c>
      <c r="G58" s="11" t="s">
        <v>59</v>
      </c>
      <c r="H58" s="11" t="s">
        <v>90</v>
      </c>
      <c r="I58" s="11" t="s">
        <v>61</v>
      </c>
      <c r="J58" s="14">
        <v>0.75</v>
      </c>
      <c r="K58" s="14">
        <v>0.2</v>
      </c>
      <c r="L58" s="11">
        <v>38</v>
      </c>
      <c r="M58" s="11">
        <v>28</v>
      </c>
      <c r="N58" s="11">
        <v>33</v>
      </c>
      <c r="O58" s="11">
        <v>34</v>
      </c>
      <c r="P58" s="11">
        <v>31</v>
      </c>
      <c r="Q58" s="11">
        <v>27</v>
      </c>
      <c r="R58" s="11">
        <v>37</v>
      </c>
      <c r="S58" s="11">
        <v>34</v>
      </c>
      <c r="T58" s="11">
        <v>30</v>
      </c>
      <c r="U58" s="11">
        <v>30</v>
      </c>
      <c r="V58" s="15"/>
      <c r="W58" s="15"/>
      <c r="X58" s="15"/>
      <c r="Y58" s="15"/>
      <c r="Z58" s="15"/>
      <c r="AA58" s="15"/>
      <c r="AB58" s="15"/>
      <c r="AC58" s="15"/>
      <c r="AD58" s="15"/>
      <c r="AE58" s="15"/>
      <c r="AF58" s="15"/>
      <c r="AG58" s="14">
        <f t="shared" si="0"/>
        <v>32.200000000000003</v>
      </c>
      <c r="AH58" s="14">
        <f t="shared" si="1"/>
        <v>3.6453928305312897</v>
      </c>
      <c r="AI58" s="14">
        <f t="shared" si="2"/>
        <v>10</v>
      </c>
      <c r="AJ58" s="11">
        <v>34</v>
      </c>
      <c r="AK58" s="11">
        <v>31</v>
      </c>
      <c r="AL58" s="11">
        <v>5</v>
      </c>
      <c r="AM58" s="11">
        <v>30</v>
      </c>
      <c r="AN58" s="11">
        <v>33</v>
      </c>
      <c r="AO58" s="11">
        <v>37</v>
      </c>
      <c r="AP58" s="11">
        <v>36</v>
      </c>
      <c r="AQ58" s="15"/>
      <c r="AR58" s="11">
        <v>30</v>
      </c>
      <c r="AS58" s="11">
        <v>38</v>
      </c>
      <c r="AT58" s="14">
        <f t="shared" si="3"/>
        <v>30.444444444444443</v>
      </c>
      <c r="AU58" s="14">
        <f t="shared" si="4"/>
        <v>9.9888827091811336</v>
      </c>
      <c r="AV58" s="14">
        <f t="shared" si="5"/>
        <v>9</v>
      </c>
      <c r="AW58" s="14">
        <f t="shared" si="6"/>
        <v>140.04165672248911</v>
      </c>
      <c r="AX58" s="14">
        <f t="shared" si="7"/>
        <v>15.425671895480885</v>
      </c>
      <c r="AY58" s="14">
        <f t="shared" si="8"/>
        <v>9</v>
      </c>
      <c r="AZ58" s="14">
        <f t="shared" si="9"/>
        <v>1.8297556412129983</v>
      </c>
      <c r="BA58" s="14">
        <f t="shared" si="10"/>
        <v>0.8834038596855347</v>
      </c>
      <c r="BB58" s="14">
        <f t="shared" si="11"/>
        <v>5.4520358868185084E-2</v>
      </c>
      <c r="BC58" s="16" t="str">
        <f t="shared" si="12"/>
        <v>Nontoxic</v>
      </c>
      <c r="BD58" s="14">
        <f t="shared" si="13"/>
        <v>94.547964113181493</v>
      </c>
      <c r="BE58" s="17" t="s">
        <v>664</v>
      </c>
      <c r="BF58" s="17" t="s">
        <v>666</v>
      </c>
      <c r="BG58" s="14">
        <f t="shared" si="14"/>
        <v>9</v>
      </c>
      <c r="BH58" s="14">
        <f t="shared" si="15"/>
        <v>8</v>
      </c>
      <c r="BI58" s="14">
        <f t="shared" si="16"/>
        <v>13.288888888888929</v>
      </c>
      <c r="BJ58" s="14">
        <f t="shared" si="17"/>
        <v>99.777777777777828</v>
      </c>
      <c r="BK58" s="14">
        <f t="shared" si="18"/>
        <v>53.989542483660173</v>
      </c>
      <c r="BL58" s="14">
        <f t="shared" si="19"/>
        <v>1.0590958605664489</v>
      </c>
      <c r="BM58" s="14">
        <f t="shared" si="20"/>
        <v>7.2736739639720485</v>
      </c>
      <c r="BN58" s="14">
        <v>6.6349999999999998</v>
      </c>
      <c r="BO58" s="14" t="str">
        <f t="shared" si="21"/>
        <v>Sig Diff Var</v>
      </c>
      <c r="BP58" s="14">
        <f t="shared" si="22"/>
        <v>0.314596063493506</v>
      </c>
      <c r="BQ58" s="14" t="str">
        <f t="shared" si="23"/>
        <v>NS</v>
      </c>
      <c r="BR58" s="14" t="str">
        <f t="shared" si="24"/>
        <v>NS</v>
      </c>
      <c r="BS58" s="2" t="str">
        <f t="shared" si="25"/>
        <v>Wilcoxon</v>
      </c>
      <c r="BT58" s="2" t="str">
        <f t="shared" si="26"/>
        <v/>
      </c>
      <c r="BU58" s="2" t="str">
        <f t="shared" si="27"/>
        <v/>
      </c>
    </row>
    <row r="59" spans="1:73" x14ac:dyDescent="0.2">
      <c r="A59" s="10" t="s">
        <v>142</v>
      </c>
      <c r="B59" s="11" t="s">
        <v>504</v>
      </c>
      <c r="C59" s="12">
        <v>39100</v>
      </c>
      <c r="D59" s="13">
        <v>0.33888888888888891</v>
      </c>
      <c r="E59" s="10" t="s">
        <v>57</v>
      </c>
      <c r="F59" s="10" t="s">
        <v>502</v>
      </c>
      <c r="G59" s="11" t="s">
        <v>59</v>
      </c>
      <c r="H59" s="11" t="s">
        <v>90</v>
      </c>
      <c r="I59" s="11" t="s">
        <v>61</v>
      </c>
      <c r="J59" s="14">
        <v>0.75</v>
      </c>
      <c r="K59" s="14">
        <v>0.2</v>
      </c>
      <c r="L59" s="11">
        <v>30</v>
      </c>
      <c r="M59" s="11">
        <v>27</v>
      </c>
      <c r="N59" s="11">
        <v>30</v>
      </c>
      <c r="O59" s="11">
        <v>34</v>
      </c>
      <c r="P59" s="11">
        <v>40</v>
      </c>
      <c r="Q59" s="11">
        <v>30</v>
      </c>
      <c r="R59" s="11">
        <v>28</v>
      </c>
      <c r="S59" s="11">
        <v>35</v>
      </c>
      <c r="T59" s="11">
        <v>39</v>
      </c>
      <c r="U59" s="11">
        <v>29</v>
      </c>
      <c r="V59" s="15"/>
      <c r="W59" s="15"/>
      <c r="X59" s="15"/>
      <c r="Y59" s="15"/>
      <c r="Z59" s="15"/>
      <c r="AA59" s="15"/>
      <c r="AB59" s="15"/>
      <c r="AC59" s="15"/>
      <c r="AD59" s="15"/>
      <c r="AE59" s="15"/>
      <c r="AF59" s="15"/>
      <c r="AG59" s="14">
        <f t="shared" si="0"/>
        <v>32.200000000000003</v>
      </c>
      <c r="AH59" s="14">
        <f t="shared" si="1"/>
        <v>4.5655716448703858</v>
      </c>
      <c r="AI59" s="14">
        <f t="shared" si="2"/>
        <v>10</v>
      </c>
      <c r="AJ59" s="11">
        <v>42</v>
      </c>
      <c r="AK59" s="11">
        <v>36</v>
      </c>
      <c r="AL59" s="15"/>
      <c r="AM59" s="11">
        <v>42</v>
      </c>
      <c r="AN59" s="11">
        <v>41</v>
      </c>
      <c r="AO59" s="11">
        <v>35</v>
      </c>
      <c r="AP59" s="11">
        <v>39</v>
      </c>
      <c r="AQ59" s="11">
        <v>39</v>
      </c>
      <c r="AR59" s="11">
        <v>41</v>
      </c>
      <c r="AS59" s="11">
        <v>43</v>
      </c>
      <c r="AT59" s="14">
        <f t="shared" si="3"/>
        <v>39.777777777777779</v>
      </c>
      <c r="AU59" s="14">
        <f t="shared" si="4"/>
        <v>2.7738861628488727</v>
      </c>
      <c r="AV59" s="14">
        <f t="shared" si="5"/>
        <v>9</v>
      </c>
      <c r="AW59" s="14">
        <f t="shared" si="6"/>
        <v>4.1105059451684278</v>
      </c>
      <c r="AX59" s="14">
        <f t="shared" si="7"/>
        <v>0.24411562547629986</v>
      </c>
      <c r="AY59" s="14">
        <f t="shared" si="8"/>
        <v>17</v>
      </c>
      <c r="AZ59" s="14">
        <f t="shared" si="9"/>
        <v>10.97547707333576</v>
      </c>
      <c r="BA59" s="14">
        <f t="shared" si="10"/>
        <v>0.86327901742005297</v>
      </c>
      <c r="BB59" s="14">
        <f t="shared" si="11"/>
        <v>-0.23533471359558308</v>
      </c>
      <c r="BC59" s="16" t="str">
        <f t="shared" si="12"/>
        <v>Nontoxic</v>
      </c>
      <c r="BD59" s="14">
        <f t="shared" si="13"/>
        <v>123.53347135955831</v>
      </c>
      <c r="BE59" s="17" t="s">
        <v>663</v>
      </c>
      <c r="BF59" s="14"/>
      <c r="BG59" s="14">
        <f t="shared" si="14"/>
        <v>9</v>
      </c>
      <c r="BH59" s="14">
        <f t="shared" si="15"/>
        <v>8</v>
      </c>
      <c r="BI59" s="14">
        <f t="shared" si="16"/>
        <v>20.844444444444481</v>
      </c>
      <c r="BJ59" s="14">
        <f t="shared" si="17"/>
        <v>7.6944444444444429</v>
      </c>
      <c r="BK59" s="14">
        <f t="shared" si="18"/>
        <v>14.656209150326816</v>
      </c>
      <c r="BL59" s="14">
        <f t="shared" si="19"/>
        <v>1.0590958605664489</v>
      </c>
      <c r="BM59" s="14">
        <f t="shared" si="20"/>
        <v>1.8741586410826534</v>
      </c>
      <c r="BN59" s="14">
        <v>6.6349999999999998</v>
      </c>
      <c r="BO59" s="14" t="str">
        <f t="shared" si="21"/>
        <v>Same Var</v>
      </c>
      <c r="BP59" s="14">
        <f t="shared" si="22"/>
        <v>2.3834966222475607E-4</v>
      </c>
      <c r="BQ59" s="14" t="str">
        <f t="shared" si="23"/>
        <v>NS</v>
      </c>
      <c r="BR59" s="14" t="str">
        <f t="shared" si="24"/>
        <v>NS</v>
      </c>
      <c r="BS59" s="2" t="str">
        <f t="shared" si="25"/>
        <v/>
      </c>
      <c r="BT59" s="2" t="str">
        <f t="shared" si="26"/>
        <v/>
      </c>
      <c r="BU59" s="2" t="str">
        <f t="shared" si="27"/>
        <v/>
      </c>
    </row>
    <row r="60" spans="1:73" x14ac:dyDescent="0.2">
      <c r="A60" s="10" t="s">
        <v>142</v>
      </c>
      <c r="B60" s="11" t="s">
        <v>529</v>
      </c>
      <c r="C60" s="12">
        <v>39100</v>
      </c>
      <c r="D60" s="13">
        <v>0.46597222222222223</v>
      </c>
      <c r="E60" s="10" t="s">
        <v>57</v>
      </c>
      <c r="F60" s="10" t="s">
        <v>502</v>
      </c>
      <c r="G60" s="11" t="s">
        <v>59</v>
      </c>
      <c r="H60" s="11" t="s">
        <v>90</v>
      </c>
      <c r="I60" s="11" t="s">
        <v>61</v>
      </c>
      <c r="J60" s="14">
        <v>0.75</v>
      </c>
      <c r="K60" s="14">
        <v>0.2</v>
      </c>
      <c r="L60" s="11">
        <v>30</v>
      </c>
      <c r="M60" s="11">
        <v>27</v>
      </c>
      <c r="N60" s="11">
        <v>30</v>
      </c>
      <c r="O60" s="11">
        <v>34</v>
      </c>
      <c r="P60" s="11">
        <v>40</v>
      </c>
      <c r="Q60" s="11">
        <v>30</v>
      </c>
      <c r="R60" s="11">
        <v>28</v>
      </c>
      <c r="S60" s="11">
        <v>35</v>
      </c>
      <c r="T60" s="11">
        <v>39</v>
      </c>
      <c r="U60" s="11">
        <v>29</v>
      </c>
      <c r="V60" s="15"/>
      <c r="W60" s="15"/>
      <c r="X60" s="15"/>
      <c r="Y60" s="15"/>
      <c r="Z60" s="15"/>
      <c r="AA60" s="15"/>
      <c r="AB60" s="15"/>
      <c r="AC60" s="15"/>
      <c r="AD60" s="15"/>
      <c r="AE60" s="15"/>
      <c r="AF60" s="15"/>
      <c r="AG60" s="14">
        <f t="shared" si="0"/>
        <v>32.200000000000003</v>
      </c>
      <c r="AH60" s="14">
        <f t="shared" si="1"/>
        <v>4.5655716448703858</v>
      </c>
      <c r="AI60" s="14">
        <f t="shared" si="2"/>
        <v>10</v>
      </c>
      <c r="AJ60" s="11">
        <v>41</v>
      </c>
      <c r="AK60" s="11">
        <v>42</v>
      </c>
      <c r="AL60" s="11">
        <v>33</v>
      </c>
      <c r="AM60" s="11">
        <v>36</v>
      </c>
      <c r="AN60" s="11">
        <v>34</v>
      </c>
      <c r="AO60" s="11">
        <v>40</v>
      </c>
      <c r="AP60" s="11">
        <v>38</v>
      </c>
      <c r="AQ60" s="11">
        <v>37</v>
      </c>
      <c r="AR60" s="11">
        <v>34</v>
      </c>
      <c r="AS60" s="11">
        <v>36</v>
      </c>
      <c r="AT60" s="14">
        <f t="shared" si="3"/>
        <v>37.1</v>
      </c>
      <c r="AU60" s="14">
        <f t="shared" si="4"/>
        <v>3.1073389830457119</v>
      </c>
      <c r="AV60" s="14">
        <f t="shared" si="5"/>
        <v>10</v>
      </c>
      <c r="AW60" s="14">
        <f t="shared" si="6"/>
        <v>4.5712815586419859</v>
      </c>
      <c r="AX60" s="14">
        <f t="shared" si="7"/>
        <v>0.25633930898491147</v>
      </c>
      <c r="AY60" s="14">
        <f t="shared" si="8"/>
        <v>18</v>
      </c>
      <c r="AZ60" s="14">
        <f t="shared" si="9"/>
        <v>8.856462243846531</v>
      </c>
      <c r="BA60" s="14">
        <f t="shared" si="10"/>
        <v>0.86204866798959834</v>
      </c>
      <c r="BB60" s="14">
        <f t="shared" si="11"/>
        <v>-0.15217391304347822</v>
      </c>
      <c r="BC60" s="16" t="str">
        <f t="shared" si="12"/>
        <v>Nontoxic</v>
      </c>
      <c r="BD60" s="14">
        <f t="shared" si="13"/>
        <v>115.21739130434783</v>
      </c>
      <c r="BE60" s="17" t="s">
        <v>663</v>
      </c>
      <c r="BF60" s="14"/>
      <c r="BG60" s="14">
        <f t="shared" si="14"/>
        <v>9</v>
      </c>
      <c r="BH60" s="14">
        <f t="shared" si="15"/>
        <v>9</v>
      </c>
      <c r="BI60" s="14">
        <f t="shared" si="16"/>
        <v>20.844444444444481</v>
      </c>
      <c r="BJ60" s="14">
        <f t="shared" si="17"/>
        <v>9.6555555555555586</v>
      </c>
      <c r="BK60" s="14">
        <f t="shared" si="18"/>
        <v>15.25000000000002</v>
      </c>
      <c r="BL60" s="14">
        <f t="shared" si="19"/>
        <v>1.0555555555555556</v>
      </c>
      <c r="BM60" s="14">
        <f t="shared" si="20"/>
        <v>1.2323774154526992</v>
      </c>
      <c r="BN60" s="14">
        <v>6.6349999999999998</v>
      </c>
      <c r="BO60" s="14" t="str">
        <f t="shared" si="21"/>
        <v>Same Var</v>
      </c>
      <c r="BP60" s="14">
        <f t="shared" si="22"/>
        <v>5.8460974838511724E-3</v>
      </c>
      <c r="BQ60" s="14" t="str">
        <f t="shared" si="23"/>
        <v>NS</v>
      </c>
      <c r="BR60" s="14" t="str">
        <f t="shared" si="24"/>
        <v>NS</v>
      </c>
      <c r="BS60" s="2" t="str">
        <f t="shared" si="25"/>
        <v/>
      </c>
      <c r="BT60" s="2" t="str">
        <f t="shared" si="26"/>
        <v/>
      </c>
      <c r="BU60" s="2" t="str">
        <f t="shared" si="27"/>
        <v/>
      </c>
    </row>
    <row r="61" spans="1:73" x14ac:dyDescent="0.2">
      <c r="A61" s="10" t="s">
        <v>142</v>
      </c>
      <c r="B61" s="11" t="s">
        <v>516</v>
      </c>
      <c r="C61" s="12">
        <v>39100</v>
      </c>
      <c r="D61" s="13">
        <v>0.52222222222222225</v>
      </c>
      <c r="E61" s="10" t="s">
        <v>57</v>
      </c>
      <c r="F61" s="10" t="s">
        <v>502</v>
      </c>
      <c r="G61" s="11" t="s">
        <v>59</v>
      </c>
      <c r="H61" s="11" t="s">
        <v>90</v>
      </c>
      <c r="I61" s="11" t="s">
        <v>61</v>
      </c>
      <c r="J61" s="14">
        <v>0.75</v>
      </c>
      <c r="K61" s="14">
        <v>0.2</v>
      </c>
      <c r="L61" s="11">
        <v>30</v>
      </c>
      <c r="M61" s="11">
        <v>27</v>
      </c>
      <c r="N61" s="11">
        <v>30</v>
      </c>
      <c r="O61" s="11">
        <v>34</v>
      </c>
      <c r="P61" s="11">
        <v>40</v>
      </c>
      <c r="Q61" s="11">
        <v>30</v>
      </c>
      <c r="R61" s="11">
        <v>28</v>
      </c>
      <c r="S61" s="11">
        <v>35</v>
      </c>
      <c r="T61" s="11">
        <v>39</v>
      </c>
      <c r="U61" s="11">
        <v>29</v>
      </c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4">
        <f t="shared" si="0"/>
        <v>32.200000000000003</v>
      </c>
      <c r="AH61" s="14">
        <f t="shared" si="1"/>
        <v>4.5655716448703858</v>
      </c>
      <c r="AI61" s="14">
        <f t="shared" si="2"/>
        <v>10</v>
      </c>
      <c r="AJ61" s="11">
        <v>43</v>
      </c>
      <c r="AK61" s="11">
        <v>44</v>
      </c>
      <c r="AL61" s="11">
        <v>38</v>
      </c>
      <c r="AM61" s="11">
        <v>42</v>
      </c>
      <c r="AN61" s="11">
        <v>41</v>
      </c>
      <c r="AO61" s="11">
        <v>29</v>
      </c>
      <c r="AP61" s="11">
        <v>38</v>
      </c>
      <c r="AQ61" s="11">
        <v>42</v>
      </c>
      <c r="AR61" s="11">
        <v>41</v>
      </c>
      <c r="AS61" s="11">
        <v>40</v>
      </c>
      <c r="AT61" s="14">
        <f t="shared" si="3"/>
        <v>39.799999999999997</v>
      </c>
      <c r="AU61" s="14">
        <f t="shared" si="4"/>
        <v>4.2635405214185331</v>
      </c>
      <c r="AV61" s="14">
        <f t="shared" si="5"/>
        <v>10</v>
      </c>
      <c r="AW61" s="14">
        <f t="shared" si="6"/>
        <v>8.9417611882716415</v>
      </c>
      <c r="AX61" s="14">
        <f t="shared" si="7"/>
        <v>0.51989692215363725</v>
      </c>
      <c r="AY61" s="14">
        <f t="shared" si="8"/>
        <v>17</v>
      </c>
      <c r="AZ61" s="14">
        <f t="shared" si="9"/>
        <v>9.0502083026018152</v>
      </c>
      <c r="BA61" s="14">
        <f t="shared" si="10"/>
        <v>0.86327901742005297</v>
      </c>
      <c r="BB61" s="14">
        <f t="shared" si="11"/>
        <v>-0.2360248447204967</v>
      </c>
      <c r="BC61" s="16" t="str">
        <f t="shared" si="12"/>
        <v>Nontoxic</v>
      </c>
      <c r="BD61" s="14">
        <f t="shared" si="13"/>
        <v>123.60248447204967</v>
      </c>
      <c r="BE61" s="17" t="s">
        <v>663</v>
      </c>
      <c r="BF61" s="14"/>
      <c r="BG61" s="14">
        <f t="shared" si="14"/>
        <v>9</v>
      </c>
      <c r="BH61" s="14">
        <f t="shared" si="15"/>
        <v>9</v>
      </c>
      <c r="BI61" s="14">
        <f t="shared" si="16"/>
        <v>20.844444444444481</v>
      </c>
      <c r="BJ61" s="14">
        <f t="shared" si="17"/>
        <v>18.177777777777816</v>
      </c>
      <c r="BK61" s="14">
        <f t="shared" si="18"/>
        <v>19.511111111111148</v>
      </c>
      <c r="BL61" s="14">
        <f t="shared" si="19"/>
        <v>1.0555555555555556</v>
      </c>
      <c r="BM61" s="14">
        <f t="shared" si="20"/>
        <v>3.9910845743387303E-2</v>
      </c>
      <c r="BN61" s="14">
        <v>6.6349999999999998</v>
      </c>
      <c r="BO61" s="14" t="str">
        <f t="shared" si="21"/>
        <v>Same Var</v>
      </c>
      <c r="BP61" s="14">
        <f t="shared" si="22"/>
        <v>5.9007863039343814E-4</v>
      </c>
      <c r="BQ61" s="14" t="str">
        <f t="shared" si="23"/>
        <v>NS</v>
      </c>
      <c r="BR61" s="14" t="str">
        <f t="shared" si="24"/>
        <v>NS</v>
      </c>
      <c r="BS61" s="2" t="str">
        <f t="shared" si="25"/>
        <v/>
      </c>
      <c r="BT61" s="2" t="str">
        <f t="shared" si="26"/>
        <v/>
      </c>
      <c r="BU61" s="2" t="str">
        <f t="shared" si="27"/>
        <v/>
      </c>
    </row>
    <row r="62" spans="1:73" x14ac:dyDescent="0.2">
      <c r="A62" s="10" t="s">
        <v>142</v>
      </c>
      <c r="B62" s="11" t="s">
        <v>482</v>
      </c>
      <c r="C62" s="12">
        <v>39100</v>
      </c>
      <c r="D62" s="13">
        <v>0.44027777777777777</v>
      </c>
      <c r="E62" s="10" t="s">
        <v>57</v>
      </c>
      <c r="F62" s="10" t="s">
        <v>502</v>
      </c>
      <c r="G62" s="11" t="s">
        <v>59</v>
      </c>
      <c r="H62" s="11" t="s">
        <v>90</v>
      </c>
      <c r="I62" s="11" t="s">
        <v>61</v>
      </c>
      <c r="J62" s="14">
        <v>0.75</v>
      </c>
      <c r="K62" s="14">
        <v>0.2</v>
      </c>
      <c r="L62" s="11">
        <v>30</v>
      </c>
      <c r="M62" s="11">
        <v>27</v>
      </c>
      <c r="N62" s="11">
        <v>30</v>
      </c>
      <c r="O62" s="11">
        <v>34</v>
      </c>
      <c r="P62" s="11">
        <v>40</v>
      </c>
      <c r="Q62" s="11">
        <v>30</v>
      </c>
      <c r="R62" s="11">
        <v>28</v>
      </c>
      <c r="S62" s="11">
        <v>35</v>
      </c>
      <c r="T62" s="11">
        <v>39</v>
      </c>
      <c r="U62" s="11">
        <v>29</v>
      </c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4">
        <f t="shared" si="0"/>
        <v>32.200000000000003</v>
      </c>
      <c r="AH62" s="14">
        <f t="shared" si="1"/>
        <v>4.5655716448703858</v>
      </c>
      <c r="AI62" s="14">
        <f t="shared" si="2"/>
        <v>10</v>
      </c>
      <c r="AJ62" s="11">
        <v>40</v>
      </c>
      <c r="AK62" s="11">
        <v>38</v>
      </c>
      <c r="AL62" s="11">
        <v>46</v>
      </c>
      <c r="AM62" s="11">
        <v>36</v>
      </c>
      <c r="AN62" s="11">
        <v>31</v>
      </c>
      <c r="AO62" s="11">
        <v>28</v>
      </c>
      <c r="AP62" s="11">
        <v>28</v>
      </c>
      <c r="AQ62" s="15"/>
      <c r="AR62" s="11">
        <v>37</v>
      </c>
      <c r="AS62" s="11">
        <v>42</v>
      </c>
      <c r="AT62" s="14">
        <f t="shared" si="3"/>
        <v>36.222222222222221</v>
      </c>
      <c r="AU62" s="14">
        <f t="shared" si="4"/>
        <v>6.2204858688404991</v>
      </c>
      <c r="AV62" s="14">
        <f t="shared" si="5"/>
        <v>9</v>
      </c>
      <c r="AW62" s="14">
        <f t="shared" si="6"/>
        <v>29.941500458199858</v>
      </c>
      <c r="AX62" s="14">
        <f t="shared" si="7"/>
        <v>2.4633371618274529</v>
      </c>
      <c r="AY62" s="14">
        <f t="shared" si="8"/>
        <v>12</v>
      </c>
      <c r="AZ62" s="14">
        <f t="shared" si="9"/>
        <v>5.1608214164370629</v>
      </c>
      <c r="BA62" s="14">
        <f t="shared" si="10"/>
        <v>0.87260929158813794</v>
      </c>
      <c r="BB62" s="14">
        <f t="shared" si="11"/>
        <v>-0.12491373360938567</v>
      </c>
      <c r="BC62" s="16" t="str">
        <f t="shared" si="12"/>
        <v>Nontoxic</v>
      </c>
      <c r="BD62" s="14">
        <f t="shared" si="13"/>
        <v>112.49137336093857</v>
      </c>
      <c r="BE62" s="17" t="s">
        <v>663</v>
      </c>
      <c r="BF62" s="14"/>
      <c r="BG62" s="14">
        <f t="shared" si="14"/>
        <v>9</v>
      </c>
      <c r="BH62" s="14">
        <f t="shared" si="15"/>
        <v>8</v>
      </c>
      <c r="BI62" s="14">
        <f t="shared" si="16"/>
        <v>20.844444444444481</v>
      </c>
      <c r="BJ62" s="14">
        <f t="shared" si="17"/>
        <v>38.694444444444336</v>
      </c>
      <c r="BK62" s="14">
        <f t="shared" si="18"/>
        <v>29.244444444444412</v>
      </c>
      <c r="BL62" s="14">
        <f t="shared" si="19"/>
        <v>1.0590958605664489</v>
      </c>
      <c r="BM62" s="14">
        <f t="shared" si="20"/>
        <v>0.7623183040385938</v>
      </c>
      <c r="BN62" s="14">
        <v>6.6349999999999998</v>
      </c>
      <c r="BO62" s="14" t="str">
        <f t="shared" si="21"/>
        <v>Same Var</v>
      </c>
      <c r="BP62" s="14">
        <f t="shared" si="22"/>
        <v>6.1947752999522765E-2</v>
      </c>
      <c r="BQ62" s="14" t="str">
        <f t="shared" si="23"/>
        <v>NS</v>
      </c>
      <c r="BR62" s="14" t="str">
        <f t="shared" si="24"/>
        <v>NS</v>
      </c>
      <c r="BS62" s="2" t="str">
        <f t="shared" si="25"/>
        <v/>
      </c>
      <c r="BT62" s="2" t="str">
        <f t="shared" si="26"/>
        <v/>
      </c>
      <c r="BU62" s="2" t="str">
        <f t="shared" si="27"/>
        <v/>
      </c>
    </row>
    <row r="63" spans="1:73" x14ac:dyDescent="0.2">
      <c r="A63" s="1" t="s">
        <v>55</v>
      </c>
      <c r="B63" s="5" t="s">
        <v>127</v>
      </c>
      <c r="C63" s="6">
        <v>38120</v>
      </c>
      <c r="D63" s="7">
        <v>0.58333333333333326</v>
      </c>
      <c r="E63" s="1" t="s">
        <v>57</v>
      </c>
      <c r="F63" s="1" t="s">
        <v>91</v>
      </c>
      <c r="G63" s="5" t="s">
        <v>59</v>
      </c>
      <c r="H63" s="5" t="s">
        <v>90</v>
      </c>
      <c r="I63" s="5" t="s">
        <v>61</v>
      </c>
      <c r="J63" s="2">
        <v>0.75</v>
      </c>
      <c r="K63" s="2">
        <v>0.2</v>
      </c>
      <c r="L63" s="5">
        <v>36</v>
      </c>
      <c r="M63" s="5">
        <v>22</v>
      </c>
      <c r="N63" s="5">
        <v>36</v>
      </c>
      <c r="O63" s="5">
        <v>23</v>
      </c>
      <c r="P63" s="5">
        <v>35</v>
      </c>
      <c r="Q63" s="5">
        <v>40</v>
      </c>
      <c r="R63" s="5">
        <v>32</v>
      </c>
      <c r="S63" s="5">
        <v>33</v>
      </c>
      <c r="T63" s="5">
        <v>30</v>
      </c>
      <c r="U63" s="5">
        <v>32</v>
      </c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2">
        <f t="shared" si="0"/>
        <v>31.9</v>
      </c>
      <c r="AH63" s="2">
        <f t="shared" si="1"/>
        <v>5.6852636018237694</v>
      </c>
      <c r="AI63" s="2">
        <f t="shared" si="2"/>
        <v>10</v>
      </c>
      <c r="AJ63" s="5">
        <v>36</v>
      </c>
      <c r="AK63" s="5">
        <v>44</v>
      </c>
      <c r="AL63" s="5">
        <v>42</v>
      </c>
      <c r="AM63" s="5">
        <v>52</v>
      </c>
      <c r="AN63" s="5">
        <v>37</v>
      </c>
      <c r="AO63" s="5">
        <v>39</v>
      </c>
      <c r="AP63" s="5">
        <v>30</v>
      </c>
      <c r="AQ63" s="5">
        <v>37</v>
      </c>
      <c r="AR63" s="5">
        <v>28</v>
      </c>
      <c r="AS63" s="5">
        <v>40</v>
      </c>
      <c r="AT63" s="2">
        <f t="shared" si="3"/>
        <v>38.5</v>
      </c>
      <c r="AU63" s="2">
        <f t="shared" si="4"/>
        <v>6.8353655514699589</v>
      </c>
      <c r="AV63" s="2">
        <f t="shared" si="5"/>
        <v>10</v>
      </c>
      <c r="AW63" s="2">
        <f t="shared" si="6"/>
        <v>42.124607065007673</v>
      </c>
      <c r="AX63" s="2">
        <f t="shared" si="7"/>
        <v>2.7928043343835718</v>
      </c>
      <c r="AY63" s="2">
        <f t="shared" si="8"/>
        <v>15</v>
      </c>
      <c r="AZ63" s="2">
        <f t="shared" si="9"/>
        <v>5.7210349082258052</v>
      </c>
      <c r="BA63" s="2">
        <f t="shared" si="10"/>
        <v>0.86624497319495286</v>
      </c>
      <c r="BB63" s="14">
        <f t="shared" si="11"/>
        <v>-0.20689655172413798</v>
      </c>
      <c r="BC63" s="3" t="str">
        <f t="shared" si="12"/>
        <v>Nontoxic</v>
      </c>
      <c r="BD63" s="2">
        <f t="shared" si="13"/>
        <v>120.68965517241379</v>
      </c>
      <c r="BE63" s="4" t="s">
        <v>663</v>
      </c>
      <c r="BG63" s="2">
        <f t="shared" si="14"/>
        <v>9</v>
      </c>
      <c r="BH63" s="2">
        <f t="shared" si="15"/>
        <v>9</v>
      </c>
      <c r="BI63" s="2">
        <f t="shared" si="16"/>
        <v>32.32222222222218</v>
      </c>
      <c r="BJ63" s="2">
        <f t="shared" si="17"/>
        <v>46.722222222222214</v>
      </c>
      <c r="BK63" s="2">
        <f t="shared" si="18"/>
        <v>39.522222222222204</v>
      </c>
      <c r="BL63" s="2">
        <f t="shared" si="19"/>
        <v>1.0555555555555556</v>
      </c>
      <c r="BM63" s="2">
        <f t="shared" si="20"/>
        <v>0.28777435290184511</v>
      </c>
      <c r="BN63" s="2">
        <v>6.6349999999999998</v>
      </c>
      <c r="BO63" s="2" t="str">
        <f t="shared" si="21"/>
        <v>Same Var</v>
      </c>
      <c r="BP63" s="2">
        <f t="shared" si="22"/>
        <v>1.5267398325504725E-2</v>
      </c>
      <c r="BQ63" s="2" t="str">
        <f t="shared" si="23"/>
        <v>NS</v>
      </c>
      <c r="BR63" s="2" t="str">
        <f t="shared" si="24"/>
        <v>NS</v>
      </c>
      <c r="BS63" s="2" t="str">
        <f t="shared" si="25"/>
        <v/>
      </c>
      <c r="BT63" s="2" t="str">
        <f t="shared" si="26"/>
        <v/>
      </c>
      <c r="BU63" s="2" t="str">
        <f t="shared" si="27"/>
        <v/>
      </c>
    </row>
    <row r="64" spans="1:73" x14ac:dyDescent="0.2">
      <c r="A64" s="1" t="s">
        <v>55</v>
      </c>
      <c r="B64" s="5" t="s">
        <v>117</v>
      </c>
      <c r="C64" s="6">
        <v>38120</v>
      </c>
      <c r="D64" s="7">
        <v>0.4548611111111111</v>
      </c>
      <c r="E64" s="1" t="s">
        <v>57</v>
      </c>
      <c r="F64" s="1" t="s">
        <v>91</v>
      </c>
      <c r="G64" s="5" t="s">
        <v>59</v>
      </c>
      <c r="H64" s="5" t="s">
        <v>90</v>
      </c>
      <c r="I64" s="5" t="s">
        <v>61</v>
      </c>
      <c r="J64" s="2">
        <v>0.75</v>
      </c>
      <c r="K64" s="2">
        <v>0.2</v>
      </c>
      <c r="L64" s="5">
        <v>36</v>
      </c>
      <c r="M64" s="5">
        <v>22</v>
      </c>
      <c r="N64" s="5">
        <v>36</v>
      </c>
      <c r="O64" s="5">
        <v>23</v>
      </c>
      <c r="P64" s="5">
        <v>35</v>
      </c>
      <c r="Q64" s="5">
        <v>40</v>
      </c>
      <c r="R64" s="5">
        <v>32</v>
      </c>
      <c r="S64" s="5">
        <v>33</v>
      </c>
      <c r="T64" s="5">
        <v>30</v>
      </c>
      <c r="U64" s="5">
        <v>32</v>
      </c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2">
        <f t="shared" si="0"/>
        <v>31.9</v>
      </c>
      <c r="AH64" s="2">
        <f t="shared" si="1"/>
        <v>5.6852636018237694</v>
      </c>
      <c r="AI64" s="2">
        <f t="shared" si="2"/>
        <v>10</v>
      </c>
      <c r="AJ64" s="5">
        <v>34</v>
      </c>
      <c r="AK64" s="5">
        <v>27</v>
      </c>
      <c r="AL64" s="5">
        <v>43</v>
      </c>
      <c r="AM64" s="5">
        <v>39</v>
      </c>
      <c r="AN64" s="5">
        <v>25</v>
      </c>
      <c r="AO64" s="5">
        <v>32</v>
      </c>
      <c r="AP64" s="5">
        <v>43</v>
      </c>
      <c r="AQ64" s="5">
        <v>19</v>
      </c>
      <c r="AR64" s="5">
        <v>29</v>
      </c>
      <c r="AS64" s="5">
        <v>33</v>
      </c>
      <c r="AT64" s="2">
        <f t="shared" si="3"/>
        <v>32.4</v>
      </c>
      <c r="AU64" s="2">
        <f t="shared" si="4"/>
        <v>7.7917335112997206</v>
      </c>
      <c r="AV64" s="2">
        <f t="shared" si="5"/>
        <v>10</v>
      </c>
      <c r="AW64" s="2">
        <f t="shared" si="6"/>
        <v>62.240046416859464</v>
      </c>
      <c r="AX64" s="2">
        <f t="shared" si="7"/>
        <v>4.4626631821201928</v>
      </c>
      <c r="AY64" s="2">
        <f t="shared" si="8"/>
        <v>14</v>
      </c>
      <c r="AZ64" s="2">
        <f t="shared" si="9"/>
        <v>3.0173259642685299</v>
      </c>
      <c r="BA64" s="2">
        <f t="shared" si="10"/>
        <v>0.86805478155742033</v>
      </c>
      <c r="BB64" s="14">
        <f t="shared" si="11"/>
        <v>-1.5673981191222573E-2</v>
      </c>
      <c r="BC64" s="3" t="str">
        <f t="shared" si="12"/>
        <v>Nontoxic</v>
      </c>
      <c r="BD64" s="2">
        <f t="shared" si="13"/>
        <v>101.56739811912226</v>
      </c>
      <c r="BE64" s="4" t="s">
        <v>663</v>
      </c>
      <c r="BG64" s="2">
        <f t="shared" si="14"/>
        <v>9</v>
      </c>
      <c r="BH64" s="2">
        <f t="shared" si="15"/>
        <v>9</v>
      </c>
      <c r="BI64" s="2">
        <f t="shared" si="16"/>
        <v>32.32222222222218</v>
      </c>
      <c r="BJ64" s="2">
        <f t="shared" si="17"/>
        <v>60.711111111111073</v>
      </c>
      <c r="BK64" s="2">
        <f t="shared" si="18"/>
        <v>46.516666666666623</v>
      </c>
      <c r="BL64" s="2">
        <f t="shared" si="19"/>
        <v>1.0555555555555556</v>
      </c>
      <c r="BM64" s="2">
        <f t="shared" si="20"/>
        <v>0.83335889547313369</v>
      </c>
      <c r="BN64" s="2">
        <v>6.6349999999999998</v>
      </c>
      <c r="BO64" s="2" t="str">
        <f t="shared" si="21"/>
        <v>Same Var</v>
      </c>
      <c r="BP64" s="2">
        <f t="shared" si="22"/>
        <v>0.43580759162681809</v>
      </c>
      <c r="BQ64" s="2" t="str">
        <f t="shared" si="23"/>
        <v>NS</v>
      </c>
      <c r="BR64" s="2" t="str">
        <f t="shared" si="24"/>
        <v>NS</v>
      </c>
      <c r="BS64" s="2" t="str">
        <f t="shared" si="25"/>
        <v/>
      </c>
      <c r="BT64" s="2" t="str">
        <f t="shared" si="26"/>
        <v/>
      </c>
      <c r="BU64" s="2" t="str">
        <f t="shared" si="27"/>
        <v/>
      </c>
    </row>
    <row r="65" spans="1:73" x14ac:dyDescent="0.2">
      <c r="A65" s="1" t="s">
        <v>55</v>
      </c>
      <c r="B65" s="5" t="s">
        <v>105</v>
      </c>
      <c r="C65" s="6">
        <v>38120</v>
      </c>
      <c r="D65" s="7">
        <v>0.53472222222222221</v>
      </c>
      <c r="E65" s="1" t="s">
        <v>57</v>
      </c>
      <c r="F65" s="1" t="s">
        <v>91</v>
      </c>
      <c r="G65" s="5" t="s">
        <v>59</v>
      </c>
      <c r="H65" s="5" t="s">
        <v>90</v>
      </c>
      <c r="I65" s="5" t="s">
        <v>61</v>
      </c>
      <c r="J65" s="2">
        <v>0.75</v>
      </c>
      <c r="K65" s="2">
        <v>0.2</v>
      </c>
      <c r="L65" s="5">
        <v>36</v>
      </c>
      <c r="M65" s="5">
        <v>22</v>
      </c>
      <c r="N65" s="5">
        <v>36</v>
      </c>
      <c r="O65" s="5">
        <v>23</v>
      </c>
      <c r="P65" s="5">
        <v>35</v>
      </c>
      <c r="Q65" s="5">
        <v>40</v>
      </c>
      <c r="R65" s="5">
        <v>32</v>
      </c>
      <c r="S65" s="5">
        <v>33</v>
      </c>
      <c r="T65" s="5">
        <v>30</v>
      </c>
      <c r="U65" s="5">
        <v>32</v>
      </c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2">
        <f t="shared" si="0"/>
        <v>31.9</v>
      </c>
      <c r="AH65" s="2">
        <f t="shared" si="1"/>
        <v>5.6852636018237694</v>
      </c>
      <c r="AI65" s="2">
        <f t="shared" si="2"/>
        <v>10</v>
      </c>
      <c r="AJ65" s="5">
        <v>34</v>
      </c>
      <c r="AK65" s="5">
        <v>44</v>
      </c>
      <c r="AL65" s="5">
        <v>43</v>
      </c>
      <c r="AM65" s="5">
        <v>47</v>
      </c>
      <c r="AN65" s="5">
        <v>33</v>
      </c>
      <c r="AO65" s="5">
        <v>0</v>
      </c>
      <c r="AP65" s="5">
        <v>33</v>
      </c>
      <c r="AQ65" s="5">
        <v>28</v>
      </c>
      <c r="AR65" s="5">
        <v>34</v>
      </c>
      <c r="AS65" s="5">
        <v>35</v>
      </c>
      <c r="AT65" s="2">
        <f t="shared" si="3"/>
        <v>33.1</v>
      </c>
      <c r="AU65" s="2">
        <f t="shared" si="4"/>
        <v>13.067772062087196</v>
      </c>
      <c r="AV65" s="2">
        <f t="shared" si="5"/>
        <v>10</v>
      </c>
      <c r="AW65" s="2">
        <f t="shared" si="6"/>
        <v>357.01315212673586</v>
      </c>
      <c r="AX65" s="2">
        <f t="shared" si="7"/>
        <v>32.768680328896586</v>
      </c>
      <c r="AY65" s="2">
        <f t="shared" si="8"/>
        <v>11</v>
      </c>
      <c r="AZ65" s="2">
        <f t="shared" si="9"/>
        <v>2.1107413542276507</v>
      </c>
      <c r="BA65" s="2">
        <f t="shared" si="10"/>
        <v>0.87552997807388222</v>
      </c>
      <c r="BB65" s="14">
        <f t="shared" si="11"/>
        <v>-3.7617554858934261E-2</v>
      </c>
      <c r="BC65" s="3" t="str">
        <f t="shared" si="12"/>
        <v>Nontoxic</v>
      </c>
      <c r="BD65" s="2">
        <f t="shared" si="13"/>
        <v>103.76175548589343</v>
      </c>
      <c r="BE65" s="4" t="s">
        <v>664</v>
      </c>
      <c r="BF65" s="4" t="s">
        <v>666</v>
      </c>
      <c r="BG65" s="2">
        <f t="shared" si="14"/>
        <v>9</v>
      </c>
      <c r="BH65" s="2">
        <f t="shared" si="15"/>
        <v>9</v>
      </c>
      <c r="BI65" s="2">
        <f t="shared" si="16"/>
        <v>32.32222222222218</v>
      </c>
      <c r="BJ65" s="2">
        <f t="shared" si="17"/>
        <v>170.76666666666662</v>
      </c>
      <c r="BK65" s="2">
        <f t="shared" si="18"/>
        <v>101.54444444444441</v>
      </c>
      <c r="BL65" s="2">
        <f t="shared" si="19"/>
        <v>1.0555555555555556</v>
      </c>
      <c r="BM65" s="2">
        <f t="shared" si="20"/>
        <v>5.3284363645045492</v>
      </c>
      <c r="BN65" s="2">
        <v>6.6349999999999998</v>
      </c>
      <c r="BO65" s="2" t="str">
        <f t="shared" si="21"/>
        <v>Same Var</v>
      </c>
      <c r="BP65" s="2">
        <f t="shared" si="22"/>
        <v>0.39652502631774122</v>
      </c>
      <c r="BQ65" s="2" t="str">
        <f t="shared" si="23"/>
        <v>NS</v>
      </c>
      <c r="BR65" s="2" t="str">
        <f t="shared" si="24"/>
        <v>NS</v>
      </c>
      <c r="BS65" s="2" t="str">
        <f t="shared" si="25"/>
        <v/>
      </c>
      <c r="BT65" s="2" t="str">
        <f t="shared" si="26"/>
        <v/>
      </c>
      <c r="BU65" s="2" t="str">
        <f t="shared" si="27"/>
        <v/>
      </c>
    </row>
    <row r="66" spans="1:73" x14ac:dyDescent="0.2">
      <c r="A66" s="1" t="s">
        <v>55</v>
      </c>
      <c r="B66" s="5" t="s">
        <v>96</v>
      </c>
      <c r="C66" s="6">
        <v>38120</v>
      </c>
      <c r="D66" s="7">
        <v>0.55208333333333326</v>
      </c>
      <c r="E66" s="1" t="s">
        <v>57</v>
      </c>
      <c r="F66" s="1" t="s">
        <v>91</v>
      </c>
      <c r="G66" s="5" t="s">
        <v>59</v>
      </c>
      <c r="H66" s="5" t="s">
        <v>90</v>
      </c>
      <c r="I66" s="5" t="s">
        <v>61</v>
      </c>
      <c r="J66" s="2">
        <v>0.75</v>
      </c>
      <c r="K66" s="2">
        <v>0.2</v>
      </c>
      <c r="L66" s="5">
        <v>36</v>
      </c>
      <c r="M66" s="5">
        <v>22</v>
      </c>
      <c r="N66" s="5">
        <v>36</v>
      </c>
      <c r="O66" s="5">
        <v>23</v>
      </c>
      <c r="P66" s="5">
        <v>35</v>
      </c>
      <c r="Q66" s="5">
        <v>40</v>
      </c>
      <c r="R66" s="5">
        <v>32</v>
      </c>
      <c r="S66" s="5">
        <v>33</v>
      </c>
      <c r="T66" s="5">
        <v>30</v>
      </c>
      <c r="U66" s="5">
        <v>32</v>
      </c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2">
        <f t="shared" ref="AG66:AG129" si="28">AVERAGE(L66:AF66)</f>
        <v>31.9</v>
      </c>
      <c r="AH66" s="2">
        <f t="shared" ref="AH66:AH129" si="29">STDEV(L66:AF66)</f>
        <v>5.6852636018237694</v>
      </c>
      <c r="AI66" s="2">
        <f t="shared" ref="AI66:AI129" si="30">COUNT(L66:AF66)</f>
        <v>10</v>
      </c>
      <c r="AJ66" s="5">
        <v>34</v>
      </c>
      <c r="AK66" s="5">
        <v>45</v>
      </c>
      <c r="AL66" s="5">
        <v>48</v>
      </c>
      <c r="AM66" s="5">
        <v>54</v>
      </c>
      <c r="AN66" s="5">
        <v>38</v>
      </c>
      <c r="AO66" s="5">
        <v>34</v>
      </c>
      <c r="AP66" s="5">
        <v>0</v>
      </c>
      <c r="AQ66" s="5">
        <v>39</v>
      </c>
      <c r="AR66" s="5">
        <v>33</v>
      </c>
      <c r="AS66" s="5">
        <v>32</v>
      </c>
      <c r="AT66" s="2">
        <f t="shared" ref="AT66:AT129" si="31">AVERAGE(AJ66:AS66)</f>
        <v>35.700000000000003</v>
      </c>
      <c r="AU66" s="2">
        <f t="shared" ref="AU66:AU129" si="32">STDEV(AJ66:AS66)</f>
        <v>14.491760110873736</v>
      </c>
      <c r="AV66" s="2">
        <f t="shared" ref="AV66:AV129" si="33">COUNT(AJ66:AS66)</f>
        <v>10</v>
      </c>
      <c r="AW66" s="2">
        <f t="shared" ref="AW66:AW129" si="34">((AU66^2/AV66)+(((J66^2)*(AH66^2))/AI66))^2</f>
        <v>520.71753669463749</v>
      </c>
      <c r="AX66" s="2">
        <f t="shared" ref="AX66:AX129" si="35">(((AU66^2)/AV66)^2)/(AV66-1)+((((J66^2)*(AH66^2))/AI66)^2)/(AI66-1)</f>
        <v>49.372471824095527</v>
      </c>
      <c r="AY66" s="2">
        <f t="shared" ref="AY66:AY129" si="36">ROUND(AW66/AX66,0)</f>
        <v>11</v>
      </c>
      <c r="AZ66" s="2">
        <f t="shared" ref="AZ66:AZ129" si="37">(AT66-(J66*AG66))/((((AU66^2)/AV66)+(((J66^2)*(AH66^2))/AI66))^0.5)</f>
        <v>2.4649627732065329</v>
      </c>
      <c r="BA66" s="2">
        <f t="shared" ref="BA66:BA129" si="38">TINV((2*K66),AY66)</f>
        <v>0.87552997807388222</v>
      </c>
      <c r="BB66" s="14">
        <f t="shared" ref="BB66:BB129" si="39">(AG66-AT66)/AG66</f>
        <v>-0.11912225705329167</v>
      </c>
      <c r="BC66" s="3" t="str">
        <f t="shared" ref="BC66:BC129" si="40">IF(AND(AH66=0,AU66=0),IF(AT66&lt;(J66*AG66),"Toxic","Nontoxic"),IF(AZ66&gt;BA66,"Nontoxic","Toxic"))</f>
        <v>Nontoxic</v>
      </c>
      <c r="BD66" s="2">
        <f t="shared" ref="BD66:BD129" si="41">(AT66/AG66)*100</f>
        <v>111.91222570532918</v>
      </c>
      <c r="BE66" s="4" t="s">
        <v>663</v>
      </c>
      <c r="BG66" s="2">
        <f t="shared" ref="BG66:BG129" si="42">COUNT(L66:AF66)-1</f>
        <v>9</v>
      </c>
      <c r="BH66" s="2">
        <f t="shared" ref="BH66:BH129" si="43">COUNT(AJ66:AS66)-1</f>
        <v>9</v>
      </c>
      <c r="BI66" s="2">
        <f t="shared" ref="BI66:BI129" si="44">(STDEV(L66:AF66))^2</f>
        <v>32.32222222222218</v>
      </c>
      <c r="BJ66" s="2">
        <f t="shared" ref="BJ66:BJ129" si="45">(STDEV(AJ66:AS66))^2</f>
        <v>210.01111111111115</v>
      </c>
      <c r="BK66" s="2">
        <f t="shared" ref="BK66:BK129" si="46">((BG66*BI66)+(BH66*BJ66))/(BG66+BH66)</f>
        <v>121.16666666666667</v>
      </c>
      <c r="BL66" s="2">
        <f t="shared" ref="BL66:BL129" si="47">1+(((1/BG66+1/BH66)-(1/(BG66+BH66)))/3)</f>
        <v>1.0555555555555556</v>
      </c>
      <c r="BM66" s="2">
        <f t="shared" ref="BM66:BM129" si="48">(((BG66+BH66)*LN(BK66))-((BG66*LN(BI66))+(BH66*LN(BJ66))))/BL66</f>
        <v>6.5773584963262604</v>
      </c>
      <c r="BN66" s="2">
        <v>6.6349999999999998</v>
      </c>
      <c r="BO66" s="2" t="str">
        <f t="shared" ref="BO66:BO129" si="49">IF(BM66&gt;BN66,"Sig Diff Var","Same Var")</f>
        <v>Same Var</v>
      </c>
      <c r="BP66" s="2">
        <f t="shared" ref="BP66:BP129" si="50">TTEST(AJ66:AS66,L66:AF66,1,IF(BO66="Same Var",2,IF(BO66="Sig Diff Var",3,"Wakka Wakka")))</f>
        <v>0.22508668829506145</v>
      </c>
      <c r="BQ66" s="2" t="str">
        <f t="shared" ref="BQ66:BQ129" si="51">IF(AND(BP66&lt;0.05,BD66&lt;100),"Sig","NS")</f>
        <v>NS</v>
      </c>
      <c r="BR66" s="2" t="str">
        <f t="shared" ref="BR66:BR129" si="52">IF(BE66="Normal",BQ66,IF(BE66="Non-normal",BF66,"Bleh"))</f>
        <v>NS</v>
      </c>
      <c r="BS66" s="2" t="str">
        <f t="shared" ref="BS66:BS129" si="53">IF(BD66&lt;100,IF(BE66="Non-normal","Wilcoxon",IF(AND(BE66="Normal",BO66="Same Var"),"Same Var T-test",IF(AND(BE66="Normal",BO66="Sig Diff Var"),"Diff Var T-test","Bleh"))),"")</f>
        <v/>
      </c>
      <c r="BT66" s="2" t="str">
        <f t="shared" ref="BT66:BT129" si="54">IF(AND(BC66="Toxic",BD66&gt;75),"TSTToxicLess25","")</f>
        <v/>
      </c>
      <c r="BU66" s="2" t="str">
        <f t="shared" ref="BU66:BU129" si="55">IF(AND(BR66="Sig",BD66&gt;75),"NOECToxicLess25","")</f>
        <v/>
      </c>
    </row>
    <row r="67" spans="1:73" x14ac:dyDescent="0.2">
      <c r="A67" s="1" t="s">
        <v>55</v>
      </c>
      <c r="B67" s="5" t="s">
        <v>131</v>
      </c>
      <c r="C67" s="6">
        <v>38120</v>
      </c>
      <c r="D67" s="7">
        <v>0.38541666666666663</v>
      </c>
      <c r="E67" s="1" t="s">
        <v>57</v>
      </c>
      <c r="F67" s="1" t="s">
        <v>91</v>
      </c>
      <c r="G67" s="5" t="s">
        <v>59</v>
      </c>
      <c r="H67" s="5" t="s">
        <v>90</v>
      </c>
      <c r="I67" s="5" t="s">
        <v>61</v>
      </c>
      <c r="J67" s="2">
        <v>0.75</v>
      </c>
      <c r="K67" s="2">
        <v>0.2</v>
      </c>
      <c r="L67" s="5">
        <v>36</v>
      </c>
      <c r="M67" s="5">
        <v>22</v>
      </c>
      <c r="N67" s="5">
        <v>36</v>
      </c>
      <c r="O67" s="5">
        <v>23</v>
      </c>
      <c r="P67" s="5">
        <v>35</v>
      </c>
      <c r="Q67" s="5">
        <v>40</v>
      </c>
      <c r="R67" s="5">
        <v>32</v>
      </c>
      <c r="S67" s="5">
        <v>33</v>
      </c>
      <c r="T67" s="5">
        <v>30</v>
      </c>
      <c r="U67" s="5">
        <v>32</v>
      </c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2">
        <f t="shared" si="28"/>
        <v>31.9</v>
      </c>
      <c r="AH67" s="2">
        <f t="shared" si="29"/>
        <v>5.6852636018237694</v>
      </c>
      <c r="AI67" s="2">
        <f t="shared" si="30"/>
        <v>10</v>
      </c>
      <c r="AJ67" s="5">
        <v>36</v>
      </c>
      <c r="AK67" s="5">
        <v>38</v>
      </c>
      <c r="AL67" s="5">
        <v>29</v>
      </c>
      <c r="AM67" s="5">
        <v>44</v>
      </c>
      <c r="AN67" s="5">
        <v>26</v>
      </c>
      <c r="AO67" s="5">
        <v>33</v>
      </c>
      <c r="AP67" s="5">
        <v>25</v>
      </c>
      <c r="AQ67" s="5">
        <v>28</v>
      </c>
      <c r="AR67" s="5">
        <v>0</v>
      </c>
      <c r="AS67" s="5">
        <v>0</v>
      </c>
      <c r="AT67" s="2">
        <f t="shared" si="31"/>
        <v>25.9</v>
      </c>
      <c r="AU67" s="2">
        <f t="shared" si="32"/>
        <v>14.843255108709215</v>
      </c>
      <c r="AV67" s="2">
        <f t="shared" si="33"/>
        <v>10</v>
      </c>
      <c r="AW67" s="2">
        <f t="shared" si="34"/>
        <v>568.83906262056325</v>
      </c>
      <c r="AX67" s="2">
        <f t="shared" si="35"/>
        <v>54.302710507223082</v>
      </c>
      <c r="AY67" s="2">
        <f t="shared" si="36"/>
        <v>10</v>
      </c>
      <c r="AZ67" s="2">
        <f t="shared" si="37"/>
        <v>0.40440800812247324</v>
      </c>
      <c r="BA67" s="2">
        <f t="shared" si="38"/>
        <v>0.87905782855058789</v>
      </c>
      <c r="BB67" s="14">
        <f t="shared" si="39"/>
        <v>0.18808777429467086</v>
      </c>
      <c r="BC67" s="3" t="str">
        <f t="shared" si="40"/>
        <v>Toxic</v>
      </c>
      <c r="BD67" s="2">
        <f t="shared" si="41"/>
        <v>81.191222570532915</v>
      </c>
      <c r="BE67" s="4" t="s">
        <v>663</v>
      </c>
      <c r="BG67" s="2">
        <f t="shared" si="42"/>
        <v>9</v>
      </c>
      <c r="BH67" s="2">
        <f t="shared" si="43"/>
        <v>9</v>
      </c>
      <c r="BI67" s="2">
        <f t="shared" si="44"/>
        <v>32.32222222222218</v>
      </c>
      <c r="BJ67" s="2">
        <f t="shared" si="45"/>
        <v>220.32222222222222</v>
      </c>
      <c r="BK67" s="2">
        <f t="shared" si="46"/>
        <v>126.32222222222221</v>
      </c>
      <c r="BL67" s="2">
        <f t="shared" si="47"/>
        <v>1.0555555555555556</v>
      </c>
      <c r="BM67" s="2">
        <f t="shared" si="48"/>
        <v>6.8792516786632385</v>
      </c>
      <c r="BN67" s="2">
        <v>6.6349999999999998</v>
      </c>
      <c r="BO67" s="2" t="str">
        <f t="shared" si="49"/>
        <v>Sig Diff Var</v>
      </c>
      <c r="BP67" s="2">
        <f t="shared" si="50"/>
        <v>0.12823259075319235</v>
      </c>
      <c r="BQ67" s="2" t="str">
        <f t="shared" si="51"/>
        <v>NS</v>
      </c>
      <c r="BR67" s="2" t="str">
        <f t="shared" si="52"/>
        <v>NS</v>
      </c>
      <c r="BS67" s="2" t="str">
        <f t="shared" si="53"/>
        <v>Diff Var T-test</v>
      </c>
      <c r="BT67" s="2" t="str">
        <f t="shared" si="54"/>
        <v>TSTToxicLess25</v>
      </c>
      <c r="BU67" s="2" t="str">
        <f t="shared" si="55"/>
        <v/>
      </c>
    </row>
    <row r="68" spans="1:73" x14ac:dyDescent="0.2">
      <c r="A68" s="1" t="s">
        <v>142</v>
      </c>
      <c r="B68" s="5" t="s">
        <v>166</v>
      </c>
      <c r="C68" s="6">
        <v>38516</v>
      </c>
      <c r="D68" s="7">
        <v>0.65625</v>
      </c>
      <c r="E68" s="1" t="s">
        <v>57</v>
      </c>
      <c r="F68" s="1" t="s">
        <v>145</v>
      </c>
      <c r="G68" s="5" t="s">
        <v>59</v>
      </c>
      <c r="H68" s="5" t="s">
        <v>90</v>
      </c>
      <c r="I68" s="5" t="s">
        <v>61</v>
      </c>
      <c r="J68" s="2">
        <v>0.75</v>
      </c>
      <c r="K68" s="2">
        <v>0.2</v>
      </c>
      <c r="L68" s="5">
        <v>20</v>
      </c>
      <c r="M68" s="5">
        <v>23</v>
      </c>
      <c r="N68" s="5">
        <v>31</v>
      </c>
      <c r="O68" s="5">
        <v>42</v>
      </c>
      <c r="P68" s="5">
        <v>38</v>
      </c>
      <c r="Q68" s="5">
        <v>33</v>
      </c>
      <c r="R68" s="5">
        <v>34</v>
      </c>
      <c r="S68" s="5">
        <v>31</v>
      </c>
      <c r="T68" s="5">
        <v>33</v>
      </c>
      <c r="U68" s="5">
        <v>32</v>
      </c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2">
        <f t="shared" si="28"/>
        <v>31.7</v>
      </c>
      <c r="AH68" s="2">
        <f t="shared" si="29"/>
        <v>6.3953107821277957</v>
      </c>
      <c r="AI68" s="2">
        <f t="shared" si="30"/>
        <v>10</v>
      </c>
      <c r="AJ68" s="5">
        <v>36</v>
      </c>
      <c r="AK68" s="5">
        <v>43</v>
      </c>
      <c r="AL68" s="5">
        <v>41</v>
      </c>
      <c r="AM68" s="5">
        <v>39</v>
      </c>
      <c r="AN68" s="5">
        <v>37</v>
      </c>
      <c r="AO68" s="5">
        <v>37</v>
      </c>
      <c r="AP68" s="5">
        <v>44</v>
      </c>
      <c r="AQ68" s="5">
        <v>19</v>
      </c>
      <c r="AR68" s="5">
        <v>27</v>
      </c>
      <c r="AS68" s="5">
        <v>30</v>
      </c>
      <c r="AT68" s="2">
        <f t="shared" si="31"/>
        <v>35.299999999999997</v>
      </c>
      <c r="AU68" s="2">
        <f t="shared" si="32"/>
        <v>7.8180702364600343</v>
      </c>
      <c r="AV68" s="2">
        <f t="shared" si="33"/>
        <v>10</v>
      </c>
      <c r="AW68" s="2">
        <f t="shared" si="34"/>
        <v>70.775998384452251</v>
      </c>
      <c r="AX68" s="2">
        <f t="shared" si="35"/>
        <v>4.7391262093835795</v>
      </c>
      <c r="AY68" s="2">
        <f t="shared" si="36"/>
        <v>15</v>
      </c>
      <c r="AZ68" s="2">
        <f t="shared" si="37"/>
        <v>3.9734653756515743</v>
      </c>
      <c r="BA68" s="2">
        <f t="shared" si="38"/>
        <v>0.86624497319495286</v>
      </c>
      <c r="BB68" s="14">
        <f t="shared" si="39"/>
        <v>-0.11356466876971602</v>
      </c>
      <c r="BC68" s="3" t="str">
        <f t="shared" si="40"/>
        <v>Nontoxic</v>
      </c>
      <c r="BD68" s="2">
        <f t="shared" si="41"/>
        <v>111.35646687697161</v>
      </c>
      <c r="BE68" s="4" t="s">
        <v>663</v>
      </c>
      <c r="BG68" s="2">
        <f t="shared" si="42"/>
        <v>9</v>
      </c>
      <c r="BH68" s="2">
        <f t="shared" si="43"/>
        <v>9</v>
      </c>
      <c r="BI68" s="2">
        <f t="shared" si="44"/>
        <v>40.900000000000041</v>
      </c>
      <c r="BJ68" s="2">
        <f t="shared" si="45"/>
        <v>61.122222222222256</v>
      </c>
      <c r="BK68" s="2">
        <f t="shared" si="46"/>
        <v>51.011111111111148</v>
      </c>
      <c r="BL68" s="2">
        <f t="shared" si="47"/>
        <v>1.0555555555555556</v>
      </c>
      <c r="BM68" s="2">
        <f t="shared" si="48"/>
        <v>0.34174652229065383</v>
      </c>
      <c r="BN68" s="2">
        <v>6.6349999999999998</v>
      </c>
      <c r="BO68" s="2" t="str">
        <f t="shared" si="49"/>
        <v>Same Var</v>
      </c>
      <c r="BP68" s="2">
        <f t="shared" si="50"/>
        <v>0.13725479080389286</v>
      </c>
      <c r="BQ68" s="2" t="str">
        <f t="shared" si="51"/>
        <v>NS</v>
      </c>
      <c r="BR68" s="2" t="str">
        <f t="shared" si="52"/>
        <v>NS</v>
      </c>
      <c r="BS68" s="2" t="str">
        <f t="shared" si="53"/>
        <v/>
      </c>
      <c r="BT68" s="2" t="str">
        <f t="shared" si="54"/>
        <v/>
      </c>
      <c r="BU68" s="2" t="str">
        <f t="shared" si="55"/>
        <v/>
      </c>
    </row>
    <row r="69" spans="1:73" x14ac:dyDescent="0.2">
      <c r="A69" s="1" t="s">
        <v>142</v>
      </c>
      <c r="B69" s="5" t="s">
        <v>163</v>
      </c>
      <c r="C69" s="6">
        <v>38516</v>
      </c>
      <c r="D69" s="7">
        <v>0.63541666666666663</v>
      </c>
      <c r="E69" s="1" t="s">
        <v>57</v>
      </c>
      <c r="F69" s="1" t="s">
        <v>145</v>
      </c>
      <c r="G69" s="5" t="s">
        <v>59</v>
      </c>
      <c r="H69" s="5" t="s">
        <v>90</v>
      </c>
      <c r="I69" s="5" t="s">
        <v>61</v>
      </c>
      <c r="J69" s="2">
        <v>0.75</v>
      </c>
      <c r="K69" s="2">
        <v>0.2</v>
      </c>
      <c r="L69" s="5">
        <v>20</v>
      </c>
      <c r="M69" s="5">
        <v>23</v>
      </c>
      <c r="N69" s="5">
        <v>31</v>
      </c>
      <c r="O69" s="5">
        <v>42</v>
      </c>
      <c r="P69" s="5">
        <v>38</v>
      </c>
      <c r="Q69" s="5">
        <v>33</v>
      </c>
      <c r="R69" s="5">
        <v>34</v>
      </c>
      <c r="S69" s="5">
        <v>31</v>
      </c>
      <c r="T69" s="5">
        <v>33</v>
      </c>
      <c r="U69" s="5">
        <v>32</v>
      </c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2">
        <f t="shared" si="28"/>
        <v>31.7</v>
      </c>
      <c r="AH69" s="2">
        <f t="shared" si="29"/>
        <v>6.3953107821277957</v>
      </c>
      <c r="AI69" s="2">
        <f t="shared" si="30"/>
        <v>10</v>
      </c>
      <c r="AJ69" s="5">
        <v>28</v>
      </c>
      <c r="AK69" s="5">
        <v>28</v>
      </c>
      <c r="AL69" s="5">
        <v>24</v>
      </c>
      <c r="AM69" s="5">
        <v>35</v>
      </c>
      <c r="AN69" s="5">
        <v>35</v>
      </c>
      <c r="AO69" s="5">
        <v>30</v>
      </c>
      <c r="AP69" s="5">
        <v>35</v>
      </c>
      <c r="AQ69" s="5">
        <v>30</v>
      </c>
      <c r="AR69" s="5">
        <v>8</v>
      </c>
      <c r="AS69" s="5">
        <v>34</v>
      </c>
      <c r="AT69" s="2">
        <f t="shared" si="31"/>
        <v>28.7</v>
      </c>
      <c r="AU69" s="2">
        <f t="shared" si="32"/>
        <v>8.179242018671415</v>
      </c>
      <c r="AV69" s="2">
        <f t="shared" si="33"/>
        <v>10</v>
      </c>
      <c r="AW69" s="2">
        <f t="shared" si="34"/>
        <v>80.831337890625122</v>
      </c>
      <c r="AX69" s="2">
        <f t="shared" si="35"/>
        <v>5.5609972656250086</v>
      </c>
      <c r="AY69" s="2">
        <f t="shared" si="36"/>
        <v>15</v>
      </c>
      <c r="AZ69" s="2">
        <f t="shared" si="37"/>
        <v>1.6425223699651519</v>
      </c>
      <c r="BA69" s="2">
        <f t="shared" si="38"/>
        <v>0.86624497319495286</v>
      </c>
      <c r="BB69" s="14">
        <f t="shared" si="39"/>
        <v>9.4637223974763415E-2</v>
      </c>
      <c r="BC69" s="3" t="str">
        <f t="shared" si="40"/>
        <v>Nontoxic</v>
      </c>
      <c r="BD69" s="2">
        <f t="shared" si="41"/>
        <v>90.536277602523668</v>
      </c>
      <c r="BE69" s="4" t="s">
        <v>664</v>
      </c>
      <c r="BF69" s="4" t="s">
        <v>666</v>
      </c>
      <c r="BG69" s="2">
        <f t="shared" si="42"/>
        <v>9</v>
      </c>
      <c r="BH69" s="2">
        <f t="shared" si="43"/>
        <v>9</v>
      </c>
      <c r="BI69" s="2">
        <f t="shared" si="44"/>
        <v>40.900000000000041</v>
      </c>
      <c r="BJ69" s="2">
        <f t="shared" si="45"/>
        <v>66.900000000000048</v>
      </c>
      <c r="BK69" s="2">
        <f t="shared" si="46"/>
        <v>53.900000000000048</v>
      </c>
      <c r="BL69" s="2">
        <f t="shared" si="47"/>
        <v>1.0555555555555556</v>
      </c>
      <c r="BM69" s="2">
        <f t="shared" si="48"/>
        <v>0.51099852393727319</v>
      </c>
      <c r="BN69" s="2">
        <v>6.6349999999999998</v>
      </c>
      <c r="BO69" s="2" t="str">
        <f t="shared" si="49"/>
        <v>Same Var</v>
      </c>
      <c r="BP69" s="2">
        <f t="shared" si="50"/>
        <v>0.18647140694429604</v>
      </c>
      <c r="BQ69" s="2" t="str">
        <f t="shared" si="51"/>
        <v>NS</v>
      </c>
      <c r="BR69" s="2" t="str">
        <f t="shared" si="52"/>
        <v>NS</v>
      </c>
      <c r="BS69" s="2" t="str">
        <f t="shared" si="53"/>
        <v>Wilcoxon</v>
      </c>
      <c r="BT69" s="2" t="str">
        <f t="shared" si="54"/>
        <v/>
      </c>
      <c r="BU69" s="2" t="str">
        <f t="shared" si="55"/>
        <v/>
      </c>
    </row>
    <row r="70" spans="1:73" x14ac:dyDescent="0.2">
      <c r="A70" s="1" t="s">
        <v>142</v>
      </c>
      <c r="B70" s="5" t="s">
        <v>143</v>
      </c>
      <c r="C70" s="6">
        <v>38516</v>
      </c>
      <c r="D70" s="7">
        <v>0.4236111111111111</v>
      </c>
      <c r="E70" s="1" t="s">
        <v>57</v>
      </c>
      <c r="F70" s="1" t="s">
        <v>145</v>
      </c>
      <c r="G70" s="5" t="s">
        <v>59</v>
      </c>
      <c r="H70" s="5" t="s">
        <v>90</v>
      </c>
      <c r="I70" s="5" t="s">
        <v>61</v>
      </c>
      <c r="J70" s="2">
        <v>0.75</v>
      </c>
      <c r="K70" s="2">
        <v>0.2</v>
      </c>
      <c r="L70" s="5">
        <v>20</v>
      </c>
      <c r="M70" s="5">
        <v>23</v>
      </c>
      <c r="N70" s="5">
        <v>31</v>
      </c>
      <c r="O70" s="5">
        <v>42</v>
      </c>
      <c r="P70" s="5">
        <v>38</v>
      </c>
      <c r="Q70" s="5">
        <v>33</v>
      </c>
      <c r="R70" s="5">
        <v>34</v>
      </c>
      <c r="S70" s="5">
        <v>31</v>
      </c>
      <c r="T70" s="5">
        <v>33</v>
      </c>
      <c r="U70" s="5">
        <v>32</v>
      </c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2">
        <f t="shared" si="28"/>
        <v>31.7</v>
      </c>
      <c r="AH70" s="2">
        <f t="shared" si="29"/>
        <v>6.3953107821277957</v>
      </c>
      <c r="AI70" s="2">
        <f t="shared" si="30"/>
        <v>10</v>
      </c>
      <c r="AJ70" s="5">
        <v>31</v>
      </c>
      <c r="AK70" s="5">
        <v>33</v>
      </c>
      <c r="AL70" s="5">
        <v>36</v>
      </c>
      <c r="AM70" s="5">
        <v>43</v>
      </c>
      <c r="AN70" s="5">
        <v>31</v>
      </c>
      <c r="AO70" s="5">
        <v>15</v>
      </c>
      <c r="AP70" s="5">
        <v>39</v>
      </c>
      <c r="AQ70" s="5">
        <v>46</v>
      </c>
      <c r="AR70" s="5">
        <v>19</v>
      </c>
      <c r="AS70" s="5">
        <v>34</v>
      </c>
      <c r="AT70" s="2">
        <f t="shared" si="31"/>
        <v>32.700000000000003</v>
      </c>
      <c r="AU70" s="2">
        <f t="shared" si="32"/>
        <v>9.6729864399091721</v>
      </c>
      <c r="AV70" s="2">
        <f t="shared" si="33"/>
        <v>10</v>
      </c>
      <c r="AW70" s="2">
        <f t="shared" si="34"/>
        <v>135.89244900173631</v>
      </c>
      <c r="AX70" s="2">
        <f t="shared" si="35"/>
        <v>10.315565166859582</v>
      </c>
      <c r="AY70" s="2">
        <f t="shared" si="36"/>
        <v>13</v>
      </c>
      <c r="AZ70" s="2">
        <f t="shared" si="37"/>
        <v>2.6140229334691591</v>
      </c>
      <c r="BA70" s="2">
        <f t="shared" si="38"/>
        <v>0.87015153396817235</v>
      </c>
      <c r="BB70" s="14">
        <f t="shared" si="39"/>
        <v>-3.1545741324921252E-2</v>
      </c>
      <c r="BC70" s="3" t="str">
        <f t="shared" si="40"/>
        <v>Nontoxic</v>
      </c>
      <c r="BD70" s="2">
        <f t="shared" si="41"/>
        <v>103.15457413249212</v>
      </c>
      <c r="BE70" s="4" t="s">
        <v>663</v>
      </c>
      <c r="BG70" s="2">
        <f t="shared" si="42"/>
        <v>9</v>
      </c>
      <c r="BH70" s="2">
        <f t="shared" si="43"/>
        <v>9</v>
      </c>
      <c r="BI70" s="2">
        <f t="shared" si="44"/>
        <v>40.900000000000041</v>
      </c>
      <c r="BJ70" s="2">
        <f t="shared" si="45"/>
        <v>93.56666666666672</v>
      </c>
      <c r="BK70" s="2">
        <f t="shared" si="46"/>
        <v>67.233333333333377</v>
      </c>
      <c r="BL70" s="2">
        <f t="shared" si="47"/>
        <v>1.0555555555555556</v>
      </c>
      <c r="BM70" s="2">
        <f t="shared" si="48"/>
        <v>1.4199219412300996</v>
      </c>
      <c r="BN70" s="2">
        <v>6.6349999999999998</v>
      </c>
      <c r="BO70" s="2" t="str">
        <f t="shared" si="49"/>
        <v>Same Var</v>
      </c>
      <c r="BP70" s="2">
        <f t="shared" si="50"/>
        <v>0.39409204610242343</v>
      </c>
      <c r="BQ70" s="2" t="str">
        <f t="shared" si="51"/>
        <v>NS</v>
      </c>
      <c r="BR70" s="2" t="str">
        <f t="shared" si="52"/>
        <v>NS</v>
      </c>
      <c r="BS70" s="2" t="str">
        <f t="shared" si="53"/>
        <v/>
      </c>
      <c r="BT70" s="2" t="str">
        <f t="shared" si="54"/>
        <v/>
      </c>
      <c r="BU70" s="2" t="str">
        <f t="shared" si="55"/>
        <v/>
      </c>
    </row>
    <row r="71" spans="1:73" x14ac:dyDescent="0.2">
      <c r="A71" s="1" t="s">
        <v>142</v>
      </c>
      <c r="B71" s="5" t="s">
        <v>169</v>
      </c>
      <c r="C71" s="6">
        <v>38516</v>
      </c>
      <c r="D71" s="7">
        <v>0.55555555555555558</v>
      </c>
      <c r="E71" s="1" t="s">
        <v>57</v>
      </c>
      <c r="F71" s="1" t="s">
        <v>145</v>
      </c>
      <c r="G71" s="5" t="s">
        <v>59</v>
      </c>
      <c r="H71" s="5" t="s">
        <v>90</v>
      </c>
      <c r="I71" s="5" t="s">
        <v>61</v>
      </c>
      <c r="J71" s="2">
        <v>0.75</v>
      </c>
      <c r="K71" s="2">
        <v>0.2</v>
      </c>
      <c r="L71" s="5">
        <v>20</v>
      </c>
      <c r="M71" s="5">
        <v>23</v>
      </c>
      <c r="N71" s="5">
        <v>31</v>
      </c>
      <c r="O71" s="5">
        <v>42</v>
      </c>
      <c r="P71" s="5">
        <v>38</v>
      </c>
      <c r="Q71" s="5">
        <v>33</v>
      </c>
      <c r="R71" s="5">
        <v>34</v>
      </c>
      <c r="S71" s="5">
        <v>31</v>
      </c>
      <c r="T71" s="5">
        <v>33</v>
      </c>
      <c r="U71" s="5">
        <v>32</v>
      </c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2">
        <f t="shared" si="28"/>
        <v>31.7</v>
      </c>
      <c r="AH71" s="2">
        <f t="shared" si="29"/>
        <v>6.3953107821277957</v>
      </c>
      <c r="AI71" s="2">
        <f t="shared" si="30"/>
        <v>10</v>
      </c>
      <c r="AJ71" s="5">
        <v>25</v>
      </c>
      <c r="AK71" s="5">
        <v>22</v>
      </c>
      <c r="AL71" s="5">
        <v>33</v>
      </c>
      <c r="AM71" s="5">
        <v>38</v>
      </c>
      <c r="AN71" s="5">
        <v>38</v>
      </c>
      <c r="AO71" s="5">
        <v>22</v>
      </c>
      <c r="AP71" s="5">
        <v>44</v>
      </c>
      <c r="AQ71" s="5">
        <v>39</v>
      </c>
      <c r="AR71" s="5">
        <v>7</v>
      </c>
      <c r="AS71" s="5">
        <v>28</v>
      </c>
      <c r="AT71" s="2">
        <f t="shared" si="31"/>
        <v>29.6</v>
      </c>
      <c r="AU71" s="2">
        <f t="shared" si="32"/>
        <v>11.047372739454589</v>
      </c>
      <c r="AV71" s="2">
        <f t="shared" si="33"/>
        <v>10</v>
      </c>
      <c r="AW71" s="2">
        <f t="shared" si="34"/>
        <v>210.39703958815576</v>
      </c>
      <c r="AX71" s="2">
        <f t="shared" si="35"/>
        <v>17.137926620906196</v>
      </c>
      <c r="AY71" s="2">
        <f t="shared" si="36"/>
        <v>12</v>
      </c>
      <c r="AZ71" s="2">
        <f t="shared" si="37"/>
        <v>1.529452604972894</v>
      </c>
      <c r="BA71" s="2">
        <f t="shared" si="38"/>
        <v>0.87260929158813794</v>
      </c>
      <c r="BB71" s="14">
        <f t="shared" si="39"/>
        <v>6.624605678233432E-2</v>
      </c>
      <c r="BC71" s="3" t="str">
        <f t="shared" si="40"/>
        <v>Nontoxic</v>
      </c>
      <c r="BD71" s="2">
        <f t="shared" si="41"/>
        <v>93.375394321766564</v>
      </c>
      <c r="BE71" s="4" t="s">
        <v>663</v>
      </c>
      <c r="BG71" s="2">
        <f t="shared" si="42"/>
        <v>9</v>
      </c>
      <c r="BH71" s="2">
        <f t="shared" si="43"/>
        <v>9</v>
      </c>
      <c r="BI71" s="2">
        <f t="shared" si="44"/>
        <v>40.900000000000041</v>
      </c>
      <c r="BJ71" s="2">
        <f t="shared" si="45"/>
        <v>122.04444444444439</v>
      </c>
      <c r="BK71" s="2">
        <f t="shared" si="46"/>
        <v>81.472222222222229</v>
      </c>
      <c r="BL71" s="2">
        <f t="shared" si="47"/>
        <v>1.0555555555555556</v>
      </c>
      <c r="BM71" s="2">
        <f t="shared" si="48"/>
        <v>2.4300760622091673</v>
      </c>
      <c r="BN71" s="2">
        <v>6.6349999999999998</v>
      </c>
      <c r="BO71" s="2" t="str">
        <f t="shared" si="49"/>
        <v>Same Var</v>
      </c>
      <c r="BP71" s="2">
        <f t="shared" si="50"/>
        <v>0.30461983225824685</v>
      </c>
      <c r="BQ71" s="2" t="str">
        <f t="shared" si="51"/>
        <v>NS</v>
      </c>
      <c r="BR71" s="2" t="str">
        <f t="shared" si="52"/>
        <v>NS</v>
      </c>
      <c r="BS71" s="2" t="str">
        <f t="shared" si="53"/>
        <v>Same Var T-test</v>
      </c>
      <c r="BT71" s="2" t="str">
        <f t="shared" si="54"/>
        <v/>
      </c>
      <c r="BU71" s="2" t="str">
        <f t="shared" si="55"/>
        <v/>
      </c>
    </row>
    <row r="72" spans="1:73" x14ac:dyDescent="0.2">
      <c r="A72" s="1" t="s">
        <v>142</v>
      </c>
      <c r="B72" s="5" t="s">
        <v>152</v>
      </c>
      <c r="C72" s="6">
        <v>38516</v>
      </c>
      <c r="D72" s="7">
        <v>0.3611111111111111</v>
      </c>
      <c r="E72" s="1" t="s">
        <v>57</v>
      </c>
      <c r="F72" s="1" t="s">
        <v>145</v>
      </c>
      <c r="G72" s="5" t="s">
        <v>59</v>
      </c>
      <c r="H72" s="5" t="s">
        <v>90</v>
      </c>
      <c r="I72" s="5" t="s">
        <v>61</v>
      </c>
      <c r="J72" s="2">
        <v>0.75</v>
      </c>
      <c r="K72" s="2">
        <v>0.2</v>
      </c>
      <c r="L72" s="5">
        <v>20</v>
      </c>
      <c r="M72" s="5">
        <v>23</v>
      </c>
      <c r="N72" s="5">
        <v>31</v>
      </c>
      <c r="O72" s="5">
        <v>42</v>
      </c>
      <c r="P72" s="5">
        <v>38</v>
      </c>
      <c r="Q72" s="5">
        <v>33</v>
      </c>
      <c r="R72" s="5">
        <v>34</v>
      </c>
      <c r="S72" s="5">
        <v>31</v>
      </c>
      <c r="T72" s="5">
        <v>33</v>
      </c>
      <c r="U72" s="5">
        <v>32</v>
      </c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2">
        <f t="shared" si="28"/>
        <v>31.7</v>
      </c>
      <c r="AH72" s="2">
        <f t="shared" si="29"/>
        <v>6.3953107821277957</v>
      </c>
      <c r="AI72" s="2">
        <f t="shared" si="30"/>
        <v>10</v>
      </c>
      <c r="AJ72" s="5">
        <v>11</v>
      </c>
      <c r="AK72" s="5">
        <v>40</v>
      </c>
      <c r="AL72" s="5">
        <v>43</v>
      </c>
      <c r="AM72" s="5">
        <v>31</v>
      </c>
      <c r="AN72" s="5">
        <v>44</v>
      </c>
      <c r="AO72" s="5">
        <v>28</v>
      </c>
      <c r="AP72" s="5">
        <v>10</v>
      </c>
      <c r="AQ72" s="5">
        <v>51</v>
      </c>
      <c r="AR72" s="5">
        <v>22</v>
      </c>
      <c r="AS72" s="5">
        <v>47</v>
      </c>
      <c r="AT72" s="2">
        <f t="shared" si="31"/>
        <v>32.700000000000003</v>
      </c>
      <c r="AU72" s="2">
        <f t="shared" si="32"/>
        <v>14.727525250360294</v>
      </c>
      <c r="AV72" s="2">
        <f t="shared" si="33"/>
        <v>10</v>
      </c>
      <c r="AW72" s="2">
        <f t="shared" si="34"/>
        <v>575.55008789062538</v>
      </c>
      <c r="AX72" s="2">
        <f t="shared" si="35"/>
        <v>52.860997265625024</v>
      </c>
      <c r="AY72" s="2">
        <f t="shared" si="36"/>
        <v>11</v>
      </c>
      <c r="AZ72" s="2">
        <f t="shared" si="37"/>
        <v>1.8221639223478812</v>
      </c>
      <c r="BA72" s="2">
        <f t="shared" si="38"/>
        <v>0.87552997807388222</v>
      </c>
      <c r="BB72" s="14">
        <f t="shared" si="39"/>
        <v>-3.1545741324921252E-2</v>
      </c>
      <c r="BC72" s="3" t="str">
        <f t="shared" si="40"/>
        <v>Nontoxic</v>
      </c>
      <c r="BD72" s="2">
        <f t="shared" si="41"/>
        <v>103.15457413249212</v>
      </c>
      <c r="BE72" s="4" t="s">
        <v>663</v>
      </c>
      <c r="BG72" s="2">
        <f t="shared" si="42"/>
        <v>9</v>
      </c>
      <c r="BH72" s="2">
        <f t="shared" si="43"/>
        <v>9</v>
      </c>
      <c r="BI72" s="2">
        <f t="shared" si="44"/>
        <v>40.900000000000041</v>
      </c>
      <c r="BJ72" s="2">
        <f t="shared" si="45"/>
        <v>216.90000000000003</v>
      </c>
      <c r="BK72" s="2">
        <f t="shared" si="46"/>
        <v>128.90000000000003</v>
      </c>
      <c r="BL72" s="2">
        <f t="shared" si="47"/>
        <v>1.0555555555555556</v>
      </c>
      <c r="BM72" s="2">
        <f t="shared" si="48"/>
        <v>5.3503257326004814</v>
      </c>
      <c r="BN72" s="2">
        <v>6.6349999999999998</v>
      </c>
      <c r="BO72" s="2" t="str">
        <f t="shared" si="49"/>
        <v>Same Var</v>
      </c>
      <c r="BP72" s="2">
        <f t="shared" si="50"/>
        <v>0.423036265664677</v>
      </c>
      <c r="BQ72" s="2" t="str">
        <f t="shared" si="51"/>
        <v>NS</v>
      </c>
      <c r="BR72" s="2" t="str">
        <f t="shared" si="52"/>
        <v>NS</v>
      </c>
      <c r="BS72" s="2" t="str">
        <f t="shared" si="53"/>
        <v/>
      </c>
      <c r="BT72" s="2" t="str">
        <f t="shared" si="54"/>
        <v/>
      </c>
      <c r="BU72" s="2" t="str">
        <f t="shared" si="55"/>
        <v/>
      </c>
    </row>
    <row r="73" spans="1:73" x14ac:dyDescent="0.2">
      <c r="A73" s="10" t="s">
        <v>142</v>
      </c>
      <c r="B73" s="11" t="s">
        <v>333</v>
      </c>
      <c r="C73" s="12">
        <v>39974</v>
      </c>
      <c r="D73" s="13">
        <v>0.54166666666666663</v>
      </c>
      <c r="E73" s="10" t="s">
        <v>57</v>
      </c>
      <c r="F73" s="10" t="s">
        <v>328</v>
      </c>
      <c r="G73" s="11" t="s">
        <v>59</v>
      </c>
      <c r="H73" s="11" t="s">
        <v>90</v>
      </c>
      <c r="I73" s="11" t="s">
        <v>61</v>
      </c>
      <c r="J73" s="14">
        <v>0.75</v>
      </c>
      <c r="K73" s="14">
        <v>0.2</v>
      </c>
      <c r="L73" s="11">
        <v>37</v>
      </c>
      <c r="M73" s="11">
        <v>32</v>
      </c>
      <c r="N73" s="11">
        <v>28</v>
      </c>
      <c r="O73" s="11">
        <v>20</v>
      </c>
      <c r="P73" s="11">
        <v>34</v>
      </c>
      <c r="Q73" s="11">
        <v>32</v>
      </c>
      <c r="R73" s="11">
        <v>34</v>
      </c>
      <c r="S73" s="11">
        <v>30</v>
      </c>
      <c r="T73" s="11">
        <v>37</v>
      </c>
      <c r="U73" s="11">
        <v>33</v>
      </c>
      <c r="V73" s="15"/>
      <c r="W73" s="15"/>
      <c r="X73" s="15"/>
      <c r="Y73" s="15"/>
      <c r="Z73" s="15"/>
      <c r="AA73" s="15"/>
      <c r="AB73" s="15"/>
      <c r="AC73" s="15"/>
      <c r="AD73" s="15"/>
      <c r="AE73" s="15"/>
      <c r="AF73" s="15"/>
      <c r="AG73" s="14">
        <f t="shared" si="28"/>
        <v>31.7</v>
      </c>
      <c r="AH73" s="14">
        <f t="shared" si="29"/>
        <v>4.9676732760697755</v>
      </c>
      <c r="AI73" s="14">
        <f t="shared" si="30"/>
        <v>10</v>
      </c>
      <c r="AJ73" s="11">
        <v>8</v>
      </c>
      <c r="AK73" s="11">
        <v>21</v>
      </c>
      <c r="AL73" s="11">
        <v>18</v>
      </c>
      <c r="AM73" s="11">
        <v>19</v>
      </c>
      <c r="AN73" s="11">
        <v>15</v>
      </c>
      <c r="AO73" s="11">
        <v>9</v>
      </c>
      <c r="AP73" s="11">
        <v>14</v>
      </c>
      <c r="AQ73" s="11">
        <v>20</v>
      </c>
      <c r="AR73" s="11">
        <v>23</v>
      </c>
      <c r="AS73" s="11">
        <v>15</v>
      </c>
      <c r="AT73" s="14">
        <f t="shared" si="31"/>
        <v>16.2</v>
      </c>
      <c r="AU73" s="14">
        <f t="shared" si="32"/>
        <v>4.9620784175809041</v>
      </c>
      <c r="AV73" s="14">
        <f t="shared" si="33"/>
        <v>10</v>
      </c>
      <c r="AW73" s="14">
        <f t="shared" si="34"/>
        <v>14.825173731674388</v>
      </c>
      <c r="AX73" s="14">
        <f t="shared" si="35"/>
        <v>0.88771436524777081</v>
      </c>
      <c r="AY73" s="14">
        <f t="shared" si="36"/>
        <v>17</v>
      </c>
      <c r="AZ73" s="14">
        <f t="shared" si="37"/>
        <v>-3.8604033988249591</v>
      </c>
      <c r="BA73" s="14">
        <f t="shared" si="38"/>
        <v>0.86327901742005297</v>
      </c>
      <c r="BB73" s="14">
        <f t="shared" si="39"/>
        <v>0.48895899053627762</v>
      </c>
      <c r="BC73" s="16" t="str">
        <f t="shared" si="40"/>
        <v>Toxic</v>
      </c>
      <c r="BD73" s="14">
        <f t="shared" si="41"/>
        <v>51.104100946372242</v>
      </c>
      <c r="BE73" s="17" t="s">
        <v>663</v>
      </c>
      <c r="BF73" s="14"/>
      <c r="BG73" s="14">
        <f t="shared" si="42"/>
        <v>9</v>
      </c>
      <c r="BH73" s="14">
        <f t="shared" si="43"/>
        <v>9</v>
      </c>
      <c r="BI73" s="14">
        <f t="shared" si="44"/>
        <v>24.677777777777816</v>
      </c>
      <c r="BJ73" s="14">
        <f t="shared" si="45"/>
        <v>24.622222222222209</v>
      </c>
      <c r="BK73" s="14">
        <f t="shared" si="46"/>
        <v>24.650000000000013</v>
      </c>
      <c r="BL73" s="14">
        <f t="shared" si="47"/>
        <v>1.0555555555555556</v>
      </c>
      <c r="BM73" s="14">
        <f t="shared" si="48"/>
        <v>1.0827366570478453E-5</v>
      </c>
      <c r="BN73" s="14">
        <v>6.6349999999999998</v>
      </c>
      <c r="BO73" s="14" t="str">
        <f t="shared" si="49"/>
        <v>Same Var</v>
      </c>
      <c r="BP73" s="14">
        <f t="shared" si="50"/>
        <v>8.0579050075292243E-7</v>
      </c>
      <c r="BQ73" s="14" t="str">
        <f t="shared" si="51"/>
        <v>Sig</v>
      </c>
      <c r="BR73" s="14" t="str">
        <f t="shared" si="52"/>
        <v>Sig</v>
      </c>
      <c r="BS73" s="2" t="str">
        <f t="shared" si="53"/>
        <v>Same Var T-test</v>
      </c>
      <c r="BT73" s="2" t="str">
        <f t="shared" si="54"/>
        <v/>
      </c>
      <c r="BU73" s="2" t="str">
        <f t="shared" si="55"/>
        <v/>
      </c>
    </row>
    <row r="74" spans="1:73" x14ac:dyDescent="0.2">
      <c r="A74" s="10" t="s">
        <v>142</v>
      </c>
      <c r="B74" s="11" t="s">
        <v>327</v>
      </c>
      <c r="C74" s="12">
        <v>39975</v>
      </c>
      <c r="D74" s="13">
        <v>0.45833333333333331</v>
      </c>
      <c r="E74" s="10" t="s">
        <v>57</v>
      </c>
      <c r="F74" s="10" t="s">
        <v>328</v>
      </c>
      <c r="G74" s="11" t="s">
        <v>59</v>
      </c>
      <c r="H74" s="11" t="s">
        <v>90</v>
      </c>
      <c r="I74" s="11" t="s">
        <v>61</v>
      </c>
      <c r="J74" s="14">
        <v>0.75</v>
      </c>
      <c r="K74" s="14">
        <v>0.2</v>
      </c>
      <c r="L74" s="11">
        <v>37</v>
      </c>
      <c r="M74" s="11">
        <v>32</v>
      </c>
      <c r="N74" s="11">
        <v>28</v>
      </c>
      <c r="O74" s="11">
        <v>20</v>
      </c>
      <c r="P74" s="11">
        <v>34</v>
      </c>
      <c r="Q74" s="11">
        <v>32</v>
      </c>
      <c r="R74" s="11">
        <v>34</v>
      </c>
      <c r="S74" s="11">
        <v>30</v>
      </c>
      <c r="T74" s="11">
        <v>37</v>
      </c>
      <c r="U74" s="11">
        <v>33</v>
      </c>
      <c r="V74" s="15"/>
      <c r="W74" s="15"/>
      <c r="X74" s="15"/>
      <c r="Y74" s="15"/>
      <c r="Z74" s="15"/>
      <c r="AA74" s="15"/>
      <c r="AB74" s="15"/>
      <c r="AC74" s="15"/>
      <c r="AD74" s="15"/>
      <c r="AE74" s="15"/>
      <c r="AF74" s="15"/>
      <c r="AG74" s="14">
        <f t="shared" si="28"/>
        <v>31.7</v>
      </c>
      <c r="AH74" s="14">
        <f t="shared" si="29"/>
        <v>4.9676732760697755</v>
      </c>
      <c r="AI74" s="14">
        <f t="shared" si="30"/>
        <v>10</v>
      </c>
      <c r="AJ74" s="11">
        <v>0</v>
      </c>
      <c r="AK74" s="11">
        <v>19</v>
      </c>
      <c r="AL74" s="11">
        <v>8</v>
      </c>
      <c r="AM74" s="11">
        <v>12</v>
      </c>
      <c r="AN74" s="11">
        <v>16</v>
      </c>
      <c r="AO74" s="11">
        <v>14</v>
      </c>
      <c r="AP74" s="11">
        <v>21</v>
      </c>
      <c r="AQ74" s="11">
        <v>15</v>
      </c>
      <c r="AR74" s="11">
        <v>4</v>
      </c>
      <c r="AS74" s="11">
        <v>13</v>
      </c>
      <c r="AT74" s="14">
        <f t="shared" si="31"/>
        <v>12.2</v>
      </c>
      <c r="AU74" s="14">
        <f t="shared" si="32"/>
        <v>6.5285696919173812</v>
      </c>
      <c r="AV74" s="14">
        <f t="shared" si="33"/>
        <v>10</v>
      </c>
      <c r="AW74" s="14">
        <f t="shared" si="34"/>
        <v>31.926423731674401</v>
      </c>
      <c r="AX74" s="14">
        <f t="shared" si="35"/>
        <v>2.2326032541366598</v>
      </c>
      <c r="AY74" s="14">
        <f t="shared" si="36"/>
        <v>14</v>
      </c>
      <c r="AZ74" s="14">
        <f t="shared" si="37"/>
        <v>-4.8694894735541574</v>
      </c>
      <c r="BA74" s="14">
        <f t="shared" si="38"/>
        <v>0.86805478155742033</v>
      </c>
      <c r="BB74" s="14">
        <f t="shared" si="39"/>
        <v>0.61514195583596221</v>
      </c>
      <c r="BC74" s="16" t="str">
        <f t="shared" si="40"/>
        <v>Toxic</v>
      </c>
      <c r="BD74" s="14">
        <f t="shared" si="41"/>
        <v>38.485804416403788</v>
      </c>
      <c r="BE74" s="17" t="s">
        <v>663</v>
      </c>
      <c r="BF74" s="14"/>
      <c r="BG74" s="14">
        <f t="shared" si="42"/>
        <v>9</v>
      </c>
      <c r="BH74" s="14">
        <f t="shared" si="43"/>
        <v>9</v>
      </c>
      <c r="BI74" s="14">
        <f t="shared" si="44"/>
        <v>24.677777777777816</v>
      </c>
      <c r="BJ74" s="14">
        <f t="shared" si="45"/>
        <v>42.622222222222213</v>
      </c>
      <c r="BK74" s="14">
        <f t="shared" si="46"/>
        <v>33.650000000000013</v>
      </c>
      <c r="BL74" s="14">
        <f t="shared" si="47"/>
        <v>1.0555555555555556</v>
      </c>
      <c r="BM74" s="14">
        <f t="shared" si="48"/>
        <v>0.62879185562989681</v>
      </c>
      <c r="BN74" s="14">
        <v>6.6349999999999998</v>
      </c>
      <c r="BO74" s="14" t="str">
        <f t="shared" si="49"/>
        <v>Same Var</v>
      </c>
      <c r="BP74" s="14">
        <f t="shared" si="50"/>
        <v>2.9418357367553429E-7</v>
      </c>
      <c r="BQ74" s="14" t="str">
        <f t="shared" si="51"/>
        <v>Sig</v>
      </c>
      <c r="BR74" s="14" t="str">
        <f t="shared" si="52"/>
        <v>Sig</v>
      </c>
      <c r="BS74" s="2" t="str">
        <f t="shared" si="53"/>
        <v>Same Var T-test</v>
      </c>
      <c r="BT74" s="2" t="str">
        <f t="shared" si="54"/>
        <v/>
      </c>
      <c r="BU74" s="2" t="str">
        <f t="shared" si="55"/>
        <v/>
      </c>
    </row>
    <row r="75" spans="1:73" x14ac:dyDescent="0.2">
      <c r="A75" s="10" t="s">
        <v>142</v>
      </c>
      <c r="B75" s="11" t="s">
        <v>564</v>
      </c>
      <c r="C75" s="12">
        <v>38265</v>
      </c>
      <c r="D75" s="13">
        <v>0.4375</v>
      </c>
      <c r="E75" s="10" t="s">
        <v>57</v>
      </c>
      <c r="F75" s="10" t="s">
        <v>540</v>
      </c>
      <c r="G75" s="11" t="s">
        <v>59</v>
      </c>
      <c r="H75" s="11" t="s">
        <v>90</v>
      </c>
      <c r="I75" s="11" t="s">
        <v>61</v>
      </c>
      <c r="J75" s="14">
        <v>0.75</v>
      </c>
      <c r="K75" s="14">
        <v>0.2</v>
      </c>
      <c r="L75" s="11">
        <v>32</v>
      </c>
      <c r="M75" s="11">
        <v>30</v>
      </c>
      <c r="N75" s="11">
        <v>37</v>
      </c>
      <c r="O75" s="11">
        <v>37</v>
      </c>
      <c r="P75" s="11">
        <v>29</v>
      </c>
      <c r="Q75" s="11">
        <v>34</v>
      </c>
      <c r="R75" s="11">
        <v>30</v>
      </c>
      <c r="S75" s="11">
        <v>31</v>
      </c>
      <c r="T75" s="11">
        <v>26</v>
      </c>
      <c r="U75" s="11">
        <v>32</v>
      </c>
      <c r="V75" s="11">
        <v>30</v>
      </c>
      <c r="W75" s="11">
        <v>34</v>
      </c>
      <c r="X75" s="11">
        <v>25</v>
      </c>
      <c r="Y75" s="11">
        <v>32</v>
      </c>
      <c r="Z75" s="11">
        <v>33</v>
      </c>
      <c r="AA75" s="11">
        <v>34</v>
      </c>
      <c r="AB75" s="11">
        <v>36</v>
      </c>
      <c r="AC75" s="11">
        <v>34</v>
      </c>
      <c r="AD75" s="11">
        <v>24</v>
      </c>
      <c r="AE75" s="11">
        <v>25</v>
      </c>
      <c r="AF75" s="15"/>
      <c r="AG75" s="14">
        <f t="shared" si="28"/>
        <v>31.25</v>
      </c>
      <c r="AH75" s="14">
        <f t="shared" si="29"/>
        <v>3.9185792269513624</v>
      </c>
      <c r="AI75" s="14">
        <f t="shared" si="30"/>
        <v>20</v>
      </c>
      <c r="AJ75" s="11">
        <v>31</v>
      </c>
      <c r="AK75" s="11">
        <v>33</v>
      </c>
      <c r="AL75" s="11">
        <v>33</v>
      </c>
      <c r="AM75" s="11">
        <v>33</v>
      </c>
      <c r="AN75" s="15"/>
      <c r="AO75" s="11">
        <v>30</v>
      </c>
      <c r="AP75" s="11">
        <v>34</v>
      </c>
      <c r="AQ75" s="11">
        <v>24</v>
      </c>
      <c r="AR75" s="11">
        <v>33</v>
      </c>
      <c r="AS75" s="11">
        <v>26</v>
      </c>
      <c r="AT75" s="14">
        <f t="shared" si="31"/>
        <v>30.777777777777779</v>
      </c>
      <c r="AU75" s="14">
        <f t="shared" si="32"/>
        <v>3.5276684147527733</v>
      </c>
      <c r="AV75" s="14">
        <f t="shared" si="33"/>
        <v>9</v>
      </c>
      <c r="AW75" s="14">
        <f t="shared" si="34"/>
        <v>3.2927108313199334</v>
      </c>
      <c r="AX75" s="14">
        <f t="shared" si="35"/>
        <v>0.24880421770442715</v>
      </c>
      <c r="AY75" s="14">
        <f t="shared" si="36"/>
        <v>13</v>
      </c>
      <c r="AZ75" s="14">
        <f t="shared" si="37"/>
        <v>5.4490914572980698</v>
      </c>
      <c r="BA75" s="14">
        <f t="shared" si="38"/>
        <v>0.87015153396817235</v>
      </c>
      <c r="BB75" s="14">
        <f t="shared" si="39"/>
        <v>1.5111111111111086E-2</v>
      </c>
      <c r="BC75" s="16" t="str">
        <f t="shared" si="40"/>
        <v>Nontoxic</v>
      </c>
      <c r="BD75" s="14">
        <f t="shared" si="41"/>
        <v>98.488888888888894</v>
      </c>
      <c r="BE75" s="17" t="s">
        <v>663</v>
      </c>
      <c r="BF75" s="14"/>
      <c r="BG75" s="14">
        <f t="shared" si="42"/>
        <v>19</v>
      </c>
      <c r="BH75" s="14">
        <f t="shared" si="43"/>
        <v>8</v>
      </c>
      <c r="BI75" s="14">
        <f t="shared" si="44"/>
        <v>15.355263157894736</v>
      </c>
      <c r="BJ75" s="14">
        <f t="shared" si="45"/>
        <v>12.444444444444345</v>
      </c>
      <c r="BK75" s="14">
        <f t="shared" si="46"/>
        <v>14.492798353909436</v>
      </c>
      <c r="BL75" s="14">
        <f t="shared" si="47"/>
        <v>1.0468648473034439</v>
      </c>
      <c r="BM75" s="14">
        <f t="shared" si="48"/>
        <v>0.11529505669434709</v>
      </c>
      <c r="BN75" s="14">
        <v>6.6349999999999998</v>
      </c>
      <c r="BO75" s="14" t="str">
        <f t="shared" si="49"/>
        <v>Same Var</v>
      </c>
      <c r="BP75" s="14">
        <f t="shared" si="50"/>
        <v>0.37983356152217723</v>
      </c>
      <c r="BQ75" s="14" t="str">
        <f t="shared" si="51"/>
        <v>NS</v>
      </c>
      <c r="BR75" s="14" t="str">
        <f t="shared" si="52"/>
        <v>NS</v>
      </c>
      <c r="BS75" s="2" t="str">
        <f t="shared" si="53"/>
        <v>Same Var T-test</v>
      </c>
      <c r="BT75" s="2" t="str">
        <f t="shared" si="54"/>
        <v/>
      </c>
      <c r="BU75" s="2" t="str">
        <f t="shared" si="55"/>
        <v/>
      </c>
    </row>
    <row r="76" spans="1:73" x14ac:dyDescent="0.2">
      <c r="A76" s="10" t="s">
        <v>142</v>
      </c>
      <c r="B76" s="11" t="s">
        <v>552</v>
      </c>
      <c r="C76" s="12">
        <v>38265</v>
      </c>
      <c r="D76" s="13">
        <v>0.375</v>
      </c>
      <c r="E76" s="10" t="s">
        <v>57</v>
      </c>
      <c r="F76" s="10" t="s">
        <v>540</v>
      </c>
      <c r="G76" s="11" t="s">
        <v>59</v>
      </c>
      <c r="H76" s="11" t="s">
        <v>90</v>
      </c>
      <c r="I76" s="11" t="s">
        <v>61</v>
      </c>
      <c r="J76" s="14">
        <v>0.75</v>
      </c>
      <c r="K76" s="14">
        <v>0.2</v>
      </c>
      <c r="L76" s="11">
        <v>32</v>
      </c>
      <c r="M76" s="11">
        <v>30</v>
      </c>
      <c r="N76" s="11">
        <v>37</v>
      </c>
      <c r="O76" s="11">
        <v>37</v>
      </c>
      <c r="P76" s="11">
        <v>29</v>
      </c>
      <c r="Q76" s="11">
        <v>34</v>
      </c>
      <c r="R76" s="11">
        <v>30</v>
      </c>
      <c r="S76" s="11">
        <v>31</v>
      </c>
      <c r="T76" s="11">
        <v>26</v>
      </c>
      <c r="U76" s="11">
        <v>32</v>
      </c>
      <c r="V76" s="11">
        <v>30</v>
      </c>
      <c r="W76" s="11">
        <v>34</v>
      </c>
      <c r="X76" s="11">
        <v>25</v>
      </c>
      <c r="Y76" s="11">
        <v>32</v>
      </c>
      <c r="Z76" s="11">
        <v>33</v>
      </c>
      <c r="AA76" s="11">
        <v>34</v>
      </c>
      <c r="AB76" s="11">
        <v>36</v>
      </c>
      <c r="AC76" s="11">
        <v>34</v>
      </c>
      <c r="AD76" s="11">
        <v>24</v>
      </c>
      <c r="AE76" s="11">
        <v>25</v>
      </c>
      <c r="AF76" s="15"/>
      <c r="AG76" s="14">
        <f t="shared" si="28"/>
        <v>31.25</v>
      </c>
      <c r="AH76" s="14">
        <f t="shared" si="29"/>
        <v>3.9185792269513624</v>
      </c>
      <c r="AI76" s="14">
        <f t="shared" si="30"/>
        <v>20</v>
      </c>
      <c r="AJ76" s="11">
        <v>34</v>
      </c>
      <c r="AK76" s="11">
        <v>34</v>
      </c>
      <c r="AL76" s="11">
        <v>28</v>
      </c>
      <c r="AM76" s="11">
        <v>24</v>
      </c>
      <c r="AN76" s="11">
        <v>36</v>
      </c>
      <c r="AO76" s="11">
        <v>36</v>
      </c>
      <c r="AP76" s="11">
        <v>37</v>
      </c>
      <c r="AQ76" s="11">
        <v>32</v>
      </c>
      <c r="AR76" s="11">
        <v>37</v>
      </c>
      <c r="AS76" s="11">
        <v>32</v>
      </c>
      <c r="AT76" s="14">
        <f t="shared" si="31"/>
        <v>33</v>
      </c>
      <c r="AU76" s="14">
        <f t="shared" si="32"/>
        <v>4.2163702135578394</v>
      </c>
      <c r="AV76" s="14">
        <f t="shared" si="33"/>
        <v>10</v>
      </c>
      <c r="AW76" s="14">
        <f t="shared" si="34"/>
        <v>4.8825290554353602</v>
      </c>
      <c r="AX76" s="14">
        <f t="shared" si="35"/>
        <v>0.3609822393474732</v>
      </c>
      <c r="AY76" s="14">
        <f t="shared" si="36"/>
        <v>14</v>
      </c>
      <c r="AZ76" s="14">
        <f t="shared" si="37"/>
        <v>6.4329509360340813</v>
      </c>
      <c r="BA76" s="14">
        <f t="shared" si="38"/>
        <v>0.86805478155742033</v>
      </c>
      <c r="BB76" s="14">
        <f t="shared" si="39"/>
        <v>-5.6000000000000001E-2</v>
      </c>
      <c r="BC76" s="16" t="str">
        <f t="shared" si="40"/>
        <v>Nontoxic</v>
      </c>
      <c r="BD76" s="14">
        <f t="shared" si="41"/>
        <v>105.60000000000001</v>
      </c>
      <c r="BE76" s="17" t="s">
        <v>663</v>
      </c>
      <c r="BF76" s="14"/>
      <c r="BG76" s="14">
        <f t="shared" si="42"/>
        <v>19</v>
      </c>
      <c r="BH76" s="14">
        <f t="shared" si="43"/>
        <v>9</v>
      </c>
      <c r="BI76" s="14">
        <f t="shared" si="44"/>
        <v>15.355263157894736</v>
      </c>
      <c r="BJ76" s="14">
        <f t="shared" si="45"/>
        <v>17.777777777777779</v>
      </c>
      <c r="BK76" s="14">
        <f t="shared" si="46"/>
        <v>16.133928571428573</v>
      </c>
      <c r="BL76" s="14">
        <f t="shared" si="47"/>
        <v>1.042676134781398</v>
      </c>
      <c r="BM76" s="14">
        <f t="shared" si="48"/>
        <v>6.3905798755995696E-2</v>
      </c>
      <c r="BN76" s="14">
        <v>6.6349999999999998</v>
      </c>
      <c r="BO76" s="14" t="str">
        <f t="shared" si="49"/>
        <v>Same Var</v>
      </c>
      <c r="BP76" s="14">
        <f t="shared" si="50"/>
        <v>0.13508660065804928</v>
      </c>
      <c r="BQ76" s="14" t="str">
        <f t="shared" si="51"/>
        <v>NS</v>
      </c>
      <c r="BR76" s="14" t="str">
        <f t="shared" si="52"/>
        <v>NS</v>
      </c>
      <c r="BS76" s="2" t="str">
        <f t="shared" si="53"/>
        <v/>
      </c>
      <c r="BT76" s="2" t="str">
        <f t="shared" si="54"/>
        <v/>
      </c>
      <c r="BU76" s="2" t="str">
        <f t="shared" si="55"/>
        <v/>
      </c>
    </row>
    <row r="77" spans="1:73" x14ac:dyDescent="0.2">
      <c r="A77" s="10" t="s">
        <v>142</v>
      </c>
      <c r="B77" s="11" t="s">
        <v>548</v>
      </c>
      <c r="C77" s="12">
        <v>38265</v>
      </c>
      <c r="D77" s="13">
        <v>0.3125</v>
      </c>
      <c r="E77" s="10" t="s">
        <v>57</v>
      </c>
      <c r="F77" s="10" t="s">
        <v>540</v>
      </c>
      <c r="G77" s="11" t="s">
        <v>59</v>
      </c>
      <c r="H77" s="11" t="s">
        <v>90</v>
      </c>
      <c r="I77" s="11" t="s">
        <v>61</v>
      </c>
      <c r="J77" s="14">
        <v>0.75</v>
      </c>
      <c r="K77" s="14">
        <v>0.2</v>
      </c>
      <c r="L77" s="11">
        <v>32</v>
      </c>
      <c r="M77" s="11">
        <v>30</v>
      </c>
      <c r="N77" s="11">
        <v>37</v>
      </c>
      <c r="O77" s="11">
        <v>37</v>
      </c>
      <c r="P77" s="11">
        <v>29</v>
      </c>
      <c r="Q77" s="11">
        <v>34</v>
      </c>
      <c r="R77" s="11">
        <v>30</v>
      </c>
      <c r="S77" s="11">
        <v>31</v>
      </c>
      <c r="T77" s="11">
        <v>26</v>
      </c>
      <c r="U77" s="11">
        <v>32</v>
      </c>
      <c r="V77" s="11">
        <v>30</v>
      </c>
      <c r="W77" s="11">
        <v>34</v>
      </c>
      <c r="X77" s="11">
        <v>25</v>
      </c>
      <c r="Y77" s="11">
        <v>32</v>
      </c>
      <c r="Z77" s="11">
        <v>33</v>
      </c>
      <c r="AA77" s="11">
        <v>34</v>
      </c>
      <c r="AB77" s="11">
        <v>36</v>
      </c>
      <c r="AC77" s="11">
        <v>34</v>
      </c>
      <c r="AD77" s="11">
        <v>24</v>
      </c>
      <c r="AE77" s="11">
        <v>25</v>
      </c>
      <c r="AF77" s="15"/>
      <c r="AG77" s="14">
        <f t="shared" si="28"/>
        <v>31.25</v>
      </c>
      <c r="AH77" s="14">
        <f t="shared" si="29"/>
        <v>3.9185792269513624</v>
      </c>
      <c r="AI77" s="14">
        <f t="shared" si="30"/>
        <v>20</v>
      </c>
      <c r="AJ77" s="11">
        <v>29</v>
      </c>
      <c r="AK77" s="11">
        <v>31</v>
      </c>
      <c r="AL77" s="11">
        <v>31</v>
      </c>
      <c r="AM77" s="11">
        <v>43</v>
      </c>
      <c r="AN77" s="11">
        <v>40</v>
      </c>
      <c r="AO77" s="11">
        <v>34</v>
      </c>
      <c r="AP77" s="11">
        <v>43</v>
      </c>
      <c r="AQ77" s="11">
        <v>34</v>
      </c>
      <c r="AR77" s="11">
        <v>39</v>
      </c>
      <c r="AS77" s="11">
        <v>34</v>
      </c>
      <c r="AT77" s="14">
        <f t="shared" si="31"/>
        <v>35.799999999999997</v>
      </c>
      <c r="AU77" s="14">
        <f t="shared" si="32"/>
        <v>5.0946595132114174</v>
      </c>
      <c r="AV77" s="14">
        <f t="shared" si="33"/>
        <v>10</v>
      </c>
      <c r="AW77" s="14">
        <f t="shared" si="34"/>
        <v>9.165285975513358</v>
      </c>
      <c r="AX77" s="14">
        <f t="shared" si="35"/>
        <v>0.75836166321578846</v>
      </c>
      <c r="AY77" s="14">
        <f t="shared" si="36"/>
        <v>12</v>
      </c>
      <c r="AZ77" s="14">
        <f t="shared" si="37"/>
        <v>7.1050935340190513</v>
      </c>
      <c r="BA77" s="14">
        <f t="shared" si="38"/>
        <v>0.87260929158813794</v>
      </c>
      <c r="BB77" s="14">
        <f t="shared" si="39"/>
        <v>-0.1455999999999999</v>
      </c>
      <c r="BC77" s="16" t="str">
        <f t="shared" si="40"/>
        <v>Nontoxic</v>
      </c>
      <c r="BD77" s="14">
        <f t="shared" si="41"/>
        <v>114.56</v>
      </c>
      <c r="BE77" s="17" t="s">
        <v>663</v>
      </c>
      <c r="BF77" s="14"/>
      <c r="BG77" s="14">
        <f t="shared" si="42"/>
        <v>19</v>
      </c>
      <c r="BH77" s="14">
        <f t="shared" si="43"/>
        <v>9</v>
      </c>
      <c r="BI77" s="14">
        <f t="shared" si="44"/>
        <v>15.355263157894736</v>
      </c>
      <c r="BJ77" s="14">
        <f t="shared" si="45"/>
        <v>25.955555555555598</v>
      </c>
      <c r="BK77" s="14">
        <f t="shared" si="46"/>
        <v>18.762500000000014</v>
      </c>
      <c r="BL77" s="14">
        <f t="shared" si="47"/>
        <v>1.042676134781398</v>
      </c>
      <c r="BM77" s="14">
        <f t="shared" si="48"/>
        <v>0.85060631457653979</v>
      </c>
      <c r="BN77" s="14">
        <v>6.6349999999999998</v>
      </c>
      <c r="BO77" s="14" t="str">
        <f t="shared" si="49"/>
        <v>Same Var</v>
      </c>
      <c r="BP77" s="14">
        <f t="shared" si="50"/>
        <v>5.6482736517602019E-3</v>
      </c>
      <c r="BQ77" s="14" t="str">
        <f t="shared" si="51"/>
        <v>NS</v>
      </c>
      <c r="BR77" s="14" t="str">
        <f t="shared" si="52"/>
        <v>NS</v>
      </c>
      <c r="BS77" s="2" t="str">
        <f t="shared" si="53"/>
        <v/>
      </c>
      <c r="BT77" s="2" t="str">
        <f t="shared" si="54"/>
        <v/>
      </c>
      <c r="BU77" s="2" t="str">
        <f t="shared" si="55"/>
        <v/>
      </c>
    </row>
    <row r="78" spans="1:73" x14ac:dyDescent="0.2">
      <c r="A78" s="10" t="s">
        <v>142</v>
      </c>
      <c r="B78" s="11" t="s">
        <v>549</v>
      </c>
      <c r="C78" s="12">
        <v>38265</v>
      </c>
      <c r="D78" s="13">
        <v>0.39583333333333331</v>
      </c>
      <c r="E78" s="10" t="s">
        <v>57</v>
      </c>
      <c r="F78" s="10" t="s">
        <v>540</v>
      </c>
      <c r="G78" s="11" t="s">
        <v>59</v>
      </c>
      <c r="H78" s="11" t="s">
        <v>90</v>
      </c>
      <c r="I78" s="11" t="s">
        <v>61</v>
      </c>
      <c r="J78" s="14">
        <v>0.75</v>
      </c>
      <c r="K78" s="14">
        <v>0.2</v>
      </c>
      <c r="L78" s="11">
        <v>32</v>
      </c>
      <c r="M78" s="11">
        <v>30</v>
      </c>
      <c r="N78" s="11">
        <v>37</v>
      </c>
      <c r="O78" s="11">
        <v>37</v>
      </c>
      <c r="P78" s="11">
        <v>29</v>
      </c>
      <c r="Q78" s="11">
        <v>34</v>
      </c>
      <c r="R78" s="11">
        <v>30</v>
      </c>
      <c r="S78" s="11">
        <v>31</v>
      </c>
      <c r="T78" s="11">
        <v>26</v>
      </c>
      <c r="U78" s="11">
        <v>32</v>
      </c>
      <c r="V78" s="11">
        <v>30</v>
      </c>
      <c r="W78" s="11">
        <v>34</v>
      </c>
      <c r="X78" s="11">
        <v>25</v>
      </c>
      <c r="Y78" s="11">
        <v>32</v>
      </c>
      <c r="Z78" s="11">
        <v>33</v>
      </c>
      <c r="AA78" s="11">
        <v>34</v>
      </c>
      <c r="AB78" s="11">
        <v>36</v>
      </c>
      <c r="AC78" s="11">
        <v>34</v>
      </c>
      <c r="AD78" s="11">
        <v>24</v>
      </c>
      <c r="AE78" s="11">
        <v>25</v>
      </c>
      <c r="AF78" s="15"/>
      <c r="AG78" s="14">
        <f t="shared" si="28"/>
        <v>31.25</v>
      </c>
      <c r="AH78" s="14">
        <f t="shared" si="29"/>
        <v>3.9185792269513624</v>
      </c>
      <c r="AI78" s="14">
        <f t="shared" si="30"/>
        <v>20</v>
      </c>
      <c r="AJ78" s="11">
        <v>34</v>
      </c>
      <c r="AK78" s="11">
        <v>38</v>
      </c>
      <c r="AL78" s="11">
        <v>37</v>
      </c>
      <c r="AM78" s="11">
        <v>38</v>
      </c>
      <c r="AN78" s="11">
        <v>38</v>
      </c>
      <c r="AO78" s="11">
        <v>35</v>
      </c>
      <c r="AP78" s="11">
        <v>33</v>
      </c>
      <c r="AQ78" s="11">
        <v>26</v>
      </c>
      <c r="AR78" s="11">
        <v>30</v>
      </c>
      <c r="AS78" s="11">
        <v>24</v>
      </c>
      <c r="AT78" s="14">
        <f t="shared" si="31"/>
        <v>33.299999999999997</v>
      </c>
      <c r="AU78" s="14">
        <f t="shared" si="32"/>
        <v>5.1001089312985419</v>
      </c>
      <c r="AV78" s="14">
        <f t="shared" si="33"/>
        <v>10</v>
      </c>
      <c r="AW78" s="14">
        <f t="shared" si="34"/>
        <v>9.1989548656205695</v>
      </c>
      <c r="AX78" s="14">
        <f t="shared" si="35"/>
        <v>0.76156948214582953</v>
      </c>
      <c r="AY78" s="14">
        <f t="shared" si="36"/>
        <v>12</v>
      </c>
      <c r="AZ78" s="14">
        <f t="shared" si="37"/>
        <v>5.6630760547740397</v>
      </c>
      <c r="BA78" s="14">
        <f t="shared" si="38"/>
        <v>0.87260929158813794</v>
      </c>
      <c r="BB78" s="14">
        <f t="shared" si="39"/>
        <v>-6.5599999999999908E-2</v>
      </c>
      <c r="BC78" s="16" t="str">
        <f t="shared" si="40"/>
        <v>Nontoxic</v>
      </c>
      <c r="BD78" s="14">
        <f t="shared" si="41"/>
        <v>106.55999999999999</v>
      </c>
      <c r="BE78" s="17" t="s">
        <v>663</v>
      </c>
      <c r="BF78" s="14"/>
      <c r="BG78" s="14">
        <f t="shared" si="42"/>
        <v>19</v>
      </c>
      <c r="BH78" s="14">
        <f t="shared" si="43"/>
        <v>9</v>
      </c>
      <c r="BI78" s="14">
        <f t="shared" si="44"/>
        <v>15.355263157894736</v>
      </c>
      <c r="BJ78" s="14">
        <f t="shared" si="45"/>
        <v>26.011111111111155</v>
      </c>
      <c r="BK78" s="14">
        <f t="shared" si="46"/>
        <v>18.780357142857156</v>
      </c>
      <c r="BL78" s="14">
        <f t="shared" si="47"/>
        <v>1.042676134781398</v>
      </c>
      <c r="BM78" s="14">
        <f t="shared" si="48"/>
        <v>0.85769683400373964</v>
      </c>
      <c r="BN78" s="14">
        <v>6.6349999999999998</v>
      </c>
      <c r="BO78" s="14" t="str">
        <f t="shared" si="49"/>
        <v>Same Var</v>
      </c>
      <c r="BP78" s="14">
        <f t="shared" si="50"/>
        <v>0.11606047790193755</v>
      </c>
      <c r="BQ78" s="14" t="str">
        <f t="shared" si="51"/>
        <v>NS</v>
      </c>
      <c r="BR78" s="14" t="str">
        <f t="shared" si="52"/>
        <v>NS</v>
      </c>
      <c r="BS78" s="2" t="str">
        <f t="shared" si="53"/>
        <v/>
      </c>
      <c r="BT78" s="2" t="str">
        <f t="shared" si="54"/>
        <v/>
      </c>
      <c r="BU78" s="2" t="str">
        <f t="shared" si="55"/>
        <v/>
      </c>
    </row>
    <row r="79" spans="1:73" x14ac:dyDescent="0.2">
      <c r="A79" s="10" t="s">
        <v>142</v>
      </c>
      <c r="B79" s="11" t="s">
        <v>534</v>
      </c>
      <c r="C79" s="12">
        <v>38264</v>
      </c>
      <c r="D79" s="13">
        <v>0.75</v>
      </c>
      <c r="E79" s="10" t="s">
        <v>57</v>
      </c>
      <c r="F79" s="10" t="s">
        <v>540</v>
      </c>
      <c r="G79" s="11" t="s">
        <v>59</v>
      </c>
      <c r="H79" s="11" t="s">
        <v>90</v>
      </c>
      <c r="I79" s="11" t="s">
        <v>61</v>
      </c>
      <c r="J79" s="14">
        <v>0.75</v>
      </c>
      <c r="K79" s="14">
        <v>0.2</v>
      </c>
      <c r="L79" s="11">
        <v>32</v>
      </c>
      <c r="M79" s="11">
        <v>30</v>
      </c>
      <c r="N79" s="11">
        <v>37</v>
      </c>
      <c r="O79" s="11">
        <v>37</v>
      </c>
      <c r="P79" s="11">
        <v>29</v>
      </c>
      <c r="Q79" s="11">
        <v>34</v>
      </c>
      <c r="R79" s="11">
        <v>30</v>
      </c>
      <c r="S79" s="11">
        <v>31</v>
      </c>
      <c r="T79" s="11">
        <v>26</v>
      </c>
      <c r="U79" s="11">
        <v>32</v>
      </c>
      <c r="V79" s="11">
        <v>30</v>
      </c>
      <c r="W79" s="11">
        <v>34</v>
      </c>
      <c r="X79" s="11">
        <v>25</v>
      </c>
      <c r="Y79" s="11">
        <v>32</v>
      </c>
      <c r="Z79" s="11">
        <v>33</v>
      </c>
      <c r="AA79" s="11">
        <v>34</v>
      </c>
      <c r="AB79" s="11">
        <v>36</v>
      </c>
      <c r="AC79" s="11">
        <v>34</v>
      </c>
      <c r="AD79" s="11">
        <v>24</v>
      </c>
      <c r="AE79" s="11">
        <v>25</v>
      </c>
      <c r="AF79" s="15"/>
      <c r="AG79" s="14">
        <f t="shared" si="28"/>
        <v>31.25</v>
      </c>
      <c r="AH79" s="14">
        <f t="shared" si="29"/>
        <v>3.9185792269513624</v>
      </c>
      <c r="AI79" s="14">
        <f t="shared" si="30"/>
        <v>20</v>
      </c>
      <c r="AJ79" s="11">
        <v>32</v>
      </c>
      <c r="AK79" s="11">
        <v>29</v>
      </c>
      <c r="AL79" s="11">
        <v>15</v>
      </c>
      <c r="AM79" s="11">
        <v>26</v>
      </c>
      <c r="AN79" s="15"/>
      <c r="AO79" s="15"/>
      <c r="AP79" s="15"/>
      <c r="AQ79" s="11">
        <v>18</v>
      </c>
      <c r="AR79" s="11">
        <v>24</v>
      </c>
      <c r="AS79" s="11">
        <v>28</v>
      </c>
      <c r="AT79" s="14">
        <f t="shared" si="31"/>
        <v>24.571428571428573</v>
      </c>
      <c r="AU79" s="14">
        <f t="shared" si="32"/>
        <v>6.106202935189283</v>
      </c>
      <c r="AV79" s="14">
        <f t="shared" si="33"/>
        <v>7</v>
      </c>
      <c r="AW79" s="14">
        <f t="shared" si="34"/>
        <v>33.15914048458243</v>
      </c>
      <c r="AX79" s="14">
        <f t="shared" si="35"/>
        <v>4.7384709857488456</v>
      </c>
      <c r="AY79" s="14">
        <f t="shared" si="36"/>
        <v>7</v>
      </c>
      <c r="AZ79" s="14">
        <f t="shared" si="37"/>
        <v>0.47253597978356754</v>
      </c>
      <c r="BA79" s="14">
        <f t="shared" si="38"/>
        <v>0.89602964431376519</v>
      </c>
      <c r="BB79" s="14">
        <f t="shared" si="39"/>
        <v>0.21371428571428566</v>
      </c>
      <c r="BC79" s="16" t="str">
        <f t="shared" si="40"/>
        <v>Toxic</v>
      </c>
      <c r="BD79" s="14">
        <f t="shared" si="41"/>
        <v>78.628571428571433</v>
      </c>
      <c r="BE79" s="17" t="s">
        <v>663</v>
      </c>
      <c r="BF79" s="14"/>
      <c r="BG79" s="14">
        <f t="shared" si="42"/>
        <v>19</v>
      </c>
      <c r="BH79" s="14">
        <f t="shared" si="43"/>
        <v>6</v>
      </c>
      <c r="BI79" s="14">
        <f t="shared" si="44"/>
        <v>15.355263157894736</v>
      </c>
      <c r="BJ79" s="14">
        <f t="shared" si="45"/>
        <v>37.285714285714214</v>
      </c>
      <c r="BK79" s="14">
        <f t="shared" si="46"/>
        <v>20.618571428571414</v>
      </c>
      <c r="BL79" s="14">
        <f t="shared" si="47"/>
        <v>1.059766081871345</v>
      </c>
      <c r="BM79" s="14">
        <f t="shared" si="48"/>
        <v>1.9300823271146439</v>
      </c>
      <c r="BN79" s="14">
        <v>6.6349999999999998</v>
      </c>
      <c r="BO79" s="14" t="str">
        <f t="shared" si="49"/>
        <v>Same Var</v>
      </c>
      <c r="BP79" s="14">
        <f t="shared" si="50"/>
        <v>1.2860920382523195E-3</v>
      </c>
      <c r="BQ79" s="14" t="str">
        <f t="shared" si="51"/>
        <v>Sig</v>
      </c>
      <c r="BR79" s="14" t="str">
        <f t="shared" si="52"/>
        <v>Sig</v>
      </c>
      <c r="BS79" s="2" t="str">
        <f t="shared" si="53"/>
        <v>Same Var T-test</v>
      </c>
      <c r="BT79" s="2" t="str">
        <f t="shared" si="54"/>
        <v>TSTToxicLess25</v>
      </c>
      <c r="BU79" s="2" t="str">
        <f t="shared" si="55"/>
        <v>NOECToxicLess25</v>
      </c>
    </row>
    <row r="80" spans="1:73" x14ac:dyDescent="0.2">
      <c r="A80" s="10" t="s">
        <v>142</v>
      </c>
      <c r="B80" s="11" t="s">
        <v>553</v>
      </c>
      <c r="C80" s="12">
        <v>38265</v>
      </c>
      <c r="D80" s="13">
        <v>0.54166666666666663</v>
      </c>
      <c r="E80" s="10" t="s">
        <v>57</v>
      </c>
      <c r="F80" s="10" t="s">
        <v>540</v>
      </c>
      <c r="G80" s="11" t="s">
        <v>59</v>
      </c>
      <c r="H80" s="11" t="s">
        <v>90</v>
      </c>
      <c r="I80" s="11" t="s">
        <v>61</v>
      </c>
      <c r="J80" s="14">
        <v>0.75</v>
      </c>
      <c r="K80" s="14">
        <v>0.2</v>
      </c>
      <c r="L80" s="11">
        <v>32</v>
      </c>
      <c r="M80" s="11">
        <v>30</v>
      </c>
      <c r="N80" s="11">
        <v>37</v>
      </c>
      <c r="O80" s="11">
        <v>37</v>
      </c>
      <c r="P80" s="11">
        <v>29</v>
      </c>
      <c r="Q80" s="11">
        <v>34</v>
      </c>
      <c r="R80" s="11">
        <v>30</v>
      </c>
      <c r="S80" s="11">
        <v>31</v>
      </c>
      <c r="T80" s="11">
        <v>26</v>
      </c>
      <c r="U80" s="11">
        <v>32</v>
      </c>
      <c r="V80" s="11">
        <v>30</v>
      </c>
      <c r="W80" s="11">
        <v>34</v>
      </c>
      <c r="X80" s="11">
        <v>25</v>
      </c>
      <c r="Y80" s="11">
        <v>32</v>
      </c>
      <c r="Z80" s="11">
        <v>33</v>
      </c>
      <c r="AA80" s="11">
        <v>34</v>
      </c>
      <c r="AB80" s="11">
        <v>36</v>
      </c>
      <c r="AC80" s="11">
        <v>34</v>
      </c>
      <c r="AD80" s="11">
        <v>24</v>
      </c>
      <c r="AE80" s="11">
        <v>25</v>
      </c>
      <c r="AF80" s="15"/>
      <c r="AG80" s="14">
        <f t="shared" si="28"/>
        <v>31.25</v>
      </c>
      <c r="AH80" s="14">
        <f t="shared" si="29"/>
        <v>3.9185792269513624</v>
      </c>
      <c r="AI80" s="14">
        <f t="shared" si="30"/>
        <v>20</v>
      </c>
      <c r="AJ80" s="11">
        <v>34</v>
      </c>
      <c r="AK80" s="11">
        <v>39</v>
      </c>
      <c r="AL80" s="11">
        <v>35</v>
      </c>
      <c r="AM80" s="11">
        <v>30</v>
      </c>
      <c r="AN80" s="11">
        <v>36</v>
      </c>
      <c r="AO80" s="11">
        <v>32</v>
      </c>
      <c r="AP80" s="11">
        <v>37</v>
      </c>
      <c r="AQ80" s="11">
        <v>33</v>
      </c>
      <c r="AR80" s="11">
        <v>28</v>
      </c>
      <c r="AS80" s="11">
        <v>17</v>
      </c>
      <c r="AT80" s="14">
        <f t="shared" si="31"/>
        <v>32.1</v>
      </c>
      <c r="AU80" s="14">
        <f t="shared" si="32"/>
        <v>6.2262883539606984</v>
      </c>
      <c r="AV80" s="14">
        <f t="shared" si="33"/>
        <v>10</v>
      </c>
      <c r="AW80" s="14">
        <f t="shared" si="34"/>
        <v>18.563460429298225</v>
      </c>
      <c r="AX80" s="14">
        <f t="shared" si="35"/>
        <v>1.6796545301567973</v>
      </c>
      <c r="AY80" s="14">
        <f t="shared" si="36"/>
        <v>11</v>
      </c>
      <c r="AZ80" s="14">
        <f t="shared" si="37"/>
        <v>4.1732895078516012</v>
      </c>
      <c r="BA80" s="14">
        <f t="shared" si="38"/>
        <v>0.87552997807388222</v>
      </c>
      <c r="BB80" s="14">
        <f t="shared" si="39"/>
        <v>-2.7200000000000047E-2</v>
      </c>
      <c r="BC80" s="16" t="str">
        <f t="shared" si="40"/>
        <v>Nontoxic</v>
      </c>
      <c r="BD80" s="14">
        <f t="shared" si="41"/>
        <v>102.72000000000001</v>
      </c>
      <c r="BE80" s="17" t="s">
        <v>663</v>
      </c>
      <c r="BF80" s="14"/>
      <c r="BG80" s="14">
        <f t="shared" si="42"/>
        <v>19</v>
      </c>
      <c r="BH80" s="14">
        <f t="shared" si="43"/>
        <v>9</v>
      </c>
      <c r="BI80" s="14">
        <f t="shared" si="44"/>
        <v>15.355263157894736</v>
      </c>
      <c r="BJ80" s="14">
        <f t="shared" si="45"/>
        <v>38.766666666666623</v>
      </c>
      <c r="BK80" s="14">
        <f t="shared" si="46"/>
        <v>22.880357142857129</v>
      </c>
      <c r="BL80" s="14">
        <f t="shared" si="47"/>
        <v>1.042676134781398</v>
      </c>
      <c r="BM80" s="14">
        <f t="shared" si="48"/>
        <v>2.7161370071365143</v>
      </c>
      <c r="BN80" s="14">
        <v>6.6349999999999998</v>
      </c>
      <c r="BO80" s="14" t="str">
        <f t="shared" si="49"/>
        <v>Same Var</v>
      </c>
      <c r="BP80" s="14">
        <f t="shared" si="50"/>
        <v>0.32495280329367049</v>
      </c>
      <c r="BQ80" s="14" t="str">
        <f t="shared" si="51"/>
        <v>NS</v>
      </c>
      <c r="BR80" s="14" t="str">
        <f t="shared" si="52"/>
        <v>NS</v>
      </c>
      <c r="BS80" s="2" t="str">
        <f t="shared" si="53"/>
        <v/>
      </c>
      <c r="BT80" s="2" t="str">
        <f t="shared" si="54"/>
        <v/>
      </c>
      <c r="BU80" s="2" t="str">
        <f t="shared" si="55"/>
        <v/>
      </c>
    </row>
    <row r="81" spans="1:73" x14ac:dyDescent="0.2">
      <c r="A81" s="10" t="s">
        <v>142</v>
      </c>
      <c r="B81" s="11" t="s">
        <v>566</v>
      </c>
      <c r="C81" s="12">
        <v>38264</v>
      </c>
      <c r="D81" s="13">
        <v>0.625</v>
      </c>
      <c r="E81" s="10" t="s">
        <v>57</v>
      </c>
      <c r="F81" s="10" t="s">
        <v>540</v>
      </c>
      <c r="G81" s="11" t="s">
        <v>59</v>
      </c>
      <c r="H81" s="11" t="s">
        <v>90</v>
      </c>
      <c r="I81" s="11" t="s">
        <v>61</v>
      </c>
      <c r="J81" s="14">
        <v>0.75</v>
      </c>
      <c r="K81" s="14">
        <v>0.2</v>
      </c>
      <c r="L81" s="11">
        <v>32</v>
      </c>
      <c r="M81" s="11">
        <v>30</v>
      </c>
      <c r="N81" s="11">
        <v>37</v>
      </c>
      <c r="O81" s="11">
        <v>37</v>
      </c>
      <c r="P81" s="11">
        <v>29</v>
      </c>
      <c r="Q81" s="11">
        <v>34</v>
      </c>
      <c r="R81" s="11">
        <v>30</v>
      </c>
      <c r="S81" s="11">
        <v>31</v>
      </c>
      <c r="T81" s="11">
        <v>26</v>
      </c>
      <c r="U81" s="11">
        <v>32</v>
      </c>
      <c r="V81" s="11">
        <v>30</v>
      </c>
      <c r="W81" s="11">
        <v>34</v>
      </c>
      <c r="X81" s="11">
        <v>25</v>
      </c>
      <c r="Y81" s="11">
        <v>32</v>
      </c>
      <c r="Z81" s="11">
        <v>33</v>
      </c>
      <c r="AA81" s="11">
        <v>34</v>
      </c>
      <c r="AB81" s="11">
        <v>36</v>
      </c>
      <c r="AC81" s="11">
        <v>34</v>
      </c>
      <c r="AD81" s="11">
        <v>24</v>
      </c>
      <c r="AE81" s="11">
        <v>25</v>
      </c>
      <c r="AF81" s="15"/>
      <c r="AG81" s="14">
        <f t="shared" si="28"/>
        <v>31.25</v>
      </c>
      <c r="AH81" s="14">
        <f t="shared" si="29"/>
        <v>3.9185792269513624</v>
      </c>
      <c r="AI81" s="14">
        <f t="shared" si="30"/>
        <v>20</v>
      </c>
      <c r="AJ81" s="11">
        <v>31</v>
      </c>
      <c r="AK81" s="11">
        <v>33</v>
      </c>
      <c r="AL81" s="11">
        <v>18</v>
      </c>
      <c r="AM81" s="11">
        <v>40</v>
      </c>
      <c r="AN81" s="11">
        <v>37</v>
      </c>
      <c r="AO81" s="11">
        <v>36</v>
      </c>
      <c r="AP81" s="11">
        <v>39</v>
      </c>
      <c r="AQ81" s="11">
        <v>36</v>
      </c>
      <c r="AR81" s="11">
        <v>35</v>
      </c>
      <c r="AS81" s="11">
        <v>36</v>
      </c>
      <c r="AT81" s="14">
        <f t="shared" si="31"/>
        <v>34.1</v>
      </c>
      <c r="AU81" s="14">
        <f t="shared" si="32"/>
        <v>6.2262883539606984</v>
      </c>
      <c r="AV81" s="14">
        <f t="shared" si="33"/>
        <v>10</v>
      </c>
      <c r="AW81" s="14">
        <f t="shared" si="34"/>
        <v>18.563460429298225</v>
      </c>
      <c r="AX81" s="14">
        <f t="shared" si="35"/>
        <v>1.6796545301567973</v>
      </c>
      <c r="AY81" s="14">
        <f t="shared" si="36"/>
        <v>11</v>
      </c>
      <c r="AZ81" s="14">
        <f t="shared" si="37"/>
        <v>5.1368195529544236</v>
      </c>
      <c r="BA81" s="14">
        <f t="shared" si="38"/>
        <v>0.87552997807388222</v>
      </c>
      <c r="BB81" s="14">
        <f t="shared" si="39"/>
        <v>-9.1200000000000045E-2</v>
      </c>
      <c r="BC81" s="16" t="str">
        <f t="shared" si="40"/>
        <v>Nontoxic</v>
      </c>
      <c r="BD81" s="14">
        <f t="shared" si="41"/>
        <v>109.11999999999999</v>
      </c>
      <c r="BE81" s="17" t="s">
        <v>664</v>
      </c>
      <c r="BF81" s="17" t="s">
        <v>666</v>
      </c>
      <c r="BG81" s="14">
        <f t="shared" si="42"/>
        <v>19</v>
      </c>
      <c r="BH81" s="14">
        <f t="shared" si="43"/>
        <v>9</v>
      </c>
      <c r="BI81" s="14">
        <f t="shared" si="44"/>
        <v>15.355263157894736</v>
      </c>
      <c r="BJ81" s="14">
        <f t="shared" si="45"/>
        <v>38.766666666666623</v>
      </c>
      <c r="BK81" s="14">
        <f t="shared" si="46"/>
        <v>22.880357142857129</v>
      </c>
      <c r="BL81" s="14">
        <f t="shared" si="47"/>
        <v>1.042676134781398</v>
      </c>
      <c r="BM81" s="14">
        <f t="shared" si="48"/>
        <v>2.7161370071365143</v>
      </c>
      <c r="BN81" s="14">
        <v>6.6349999999999998</v>
      </c>
      <c r="BO81" s="14" t="str">
        <f t="shared" si="49"/>
        <v>Same Var</v>
      </c>
      <c r="BP81" s="14">
        <f t="shared" si="50"/>
        <v>6.7588805320300954E-2</v>
      </c>
      <c r="BQ81" s="14" t="str">
        <f t="shared" si="51"/>
        <v>NS</v>
      </c>
      <c r="BR81" s="14" t="str">
        <f t="shared" si="52"/>
        <v>NS</v>
      </c>
      <c r="BS81" s="2" t="str">
        <f t="shared" si="53"/>
        <v/>
      </c>
      <c r="BT81" s="2" t="str">
        <f t="shared" si="54"/>
        <v/>
      </c>
      <c r="BU81" s="2" t="str">
        <f t="shared" si="55"/>
        <v/>
      </c>
    </row>
    <row r="82" spans="1:73" x14ac:dyDescent="0.2">
      <c r="A82" s="1" t="s">
        <v>142</v>
      </c>
      <c r="B82" s="5" t="s">
        <v>158</v>
      </c>
      <c r="C82" s="6">
        <v>37361</v>
      </c>
      <c r="D82" s="7">
        <v>0.60763888888888884</v>
      </c>
      <c r="E82" s="1" t="s">
        <v>57</v>
      </c>
      <c r="F82" s="1" t="s">
        <v>154</v>
      </c>
      <c r="G82" s="5" t="s">
        <v>59</v>
      </c>
      <c r="H82" s="5" t="s">
        <v>90</v>
      </c>
      <c r="I82" s="5" t="s">
        <v>61</v>
      </c>
      <c r="J82" s="2">
        <v>0.75</v>
      </c>
      <c r="K82" s="2">
        <v>0.2</v>
      </c>
      <c r="L82" s="5">
        <v>33</v>
      </c>
      <c r="M82" s="5">
        <v>26</v>
      </c>
      <c r="N82" s="5">
        <v>34</v>
      </c>
      <c r="O82" s="5">
        <v>30</v>
      </c>
      <c r="P82" s="5">
        <v>25</v>
      </c>
      <c r="Q82" s="5">
        <v>34</v>
      </c>
      <c r="R82" s="5">
        <v>39</v>
      </c>
      <c r="S82" s="5">
        <v>30</v>
      </c>
      <c r="T82" s="5">
        <v>23</v>
      </c>
      <c r="U82" s="5">
        <v>37</v>
      </c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2">
        <f t="shared" si="28"/>
        <v>31.1</v>
      </c>
      <c r="AH82" s="2">
        <f t="shared" si="29"/>
        <v>5.2588549662027679</v>
      </c>
      <c r="AI82" s="2">
        <f t="shared" si="30"/>
        <v>10</v>
      </c>
      <c r="AJ82" s="5">
        <v>33</v>
      </c>
      <c r="AK82" s="5">
        <v>30</v>
      </c>
      <c r="AL82" s="5">
        <v>30</v>
      </c>
      <c r="AM82" s="5">
        <v>34</v>
      </c>
      <c r="AN82" s="5">
        <v>26</v>
      </c>
      <c r="AO82" s="5">
        <v>27</v>
      </c>
      <c r="AP82" s="5">
        <v>37</v>
      </c>
      <c r="AQ82" s="5">
        <v>28</v>
      </c>
      <c r="AR82" s="5">
        <v>28</v>
      </c>
      <c r="AS82" s="5">
        <v>31</v>
      </c>
      <c r="AT82" s="2">
        <f t="shared" si="31"/>
        <v>30.4</v>
      </c>
      <c r="AU82" s="2">
        <f t="shared" si="32"/>
        <v>3.4383458555273614</v>
      </c>
      <c r="AV82" s="2">
        <f t="shared" si="33"/>
        <v>10</v>
      </c>
      <c r="AW82" s="2">
        <f t="shared" si="34"/>
        <v>7.4958074122299045</v>
      </c>
      <c r="AX82" s="2">
        <f t="shared" si="35"/>
        <v>0.42417983592678149</v>
      </c>
      <c r="AY82" s="2">
        <f t="shared" si="36"/>
        <v>18</v>
      </c>
      <c r="AZ82" s="2">
        <f t="shared" si="37"/>
        <v>4.2758438742583147</v>
      </c>
      <c r="BA82" s="2">
        <f t="shared" si="38"/>
        <v>0.86204866798959834</v>
      </c>
      <c r="BB82" s="14">
        <f t="shared" si="39"/>
        <v>2.2508038585209094E-2</v>
      </c>
      <c r="BC82" s="3" t="str">
        <f t="shared" si="40"/>
        <v>Nontoxic</v>
      </c>
      <c r="BD82" s="2">
        <f t="shared" si="41"/>
        <v>97.749196141479089</v>
      </c>
      <c r="BE82" s="4" t="s">
        <v>663</v>
      </c>
      <c r="BG82" s="2">
        <f t="shared" si="42"/>
        <v>9</v>
      </c>
      <c r="BH82" s="2">
        <f t="shared" si="43"/>
        <v>9</v>
      </c>
      <c r="BI82" s="2">
        <f t="shared" si="44"/>
        <v>27.655555555555516</v>
      </c>
      <c r="BJ82" s="2">
        <f t="shared" si="45"/>
        <v>11.822222222222182</v>
      </c>
      <c r="BK82" s="2">
        <f t="shared" si="46"/>
        <v>19.738888888888848</v>
      </c>
      <c r="BL82" s="2">
        <f t="shared" si="47"/>
        <v>1.0555555555555556</v>
      </c>
      <c r="BM82" s="2">
        <f t="shared" si="48"/>
        <v>1.4952929000938469</v>
      </c>
      <c r="BN82" s="2">
        <v>6.6349999999999998</v>
      </c>
      <c r="BO82" s="2" t="str">
        <f t="shared" si="49"/>
        <v>Same Var</v>
      </c>
      <c r="BP82" s="2">
        <f t="shared" si="50"/>
        <v>0.36434953781005974</v>
      </c>
      <c r="BQ82" s="2" t="str">
        <f t="shared" si="51"/>
        <v>NS</v>
      </c>
      <c r="BR82" s="2" t="str">
        <f t="shared" si="52"/>
        <v>NS</v>
      </c>
      <c r="BS82" s="2" t="str">
        <f t="shared" si="53"/>
        <v>Same Var T-test</v>
      </c>
      <c r="BT82" s="2" t="str">
        <f t="shared" si="54"/>
        <v/>
      </c>
      <c r="BU82" s="2" t="str">
        <f t="shared" si="55"/>
        <v/>
      </c>
    </row>
    <row r="83" spans="1:73" x14ac:dyDescent="0.2">
      <c r="A83" s="1" t="s">
        <v>142</v>
      </c>
      <c r="B83" s="5" t="s">
        <v>157</v>
      </c>
      <c r="C83" s="6">
        <v>37362</v>
      </c>
      <c r="D83" s="7">
        <v>0.38958333333333334</v>
      </c>
      <c r="E83" s="1" t="s">
        <v>57</v>
      </c>
      <c r="F83" s="1" t="s">
        <v>154</v>
      </c>
      <c r="G83" s="5" t="s">
        <v>59</v>
      </c>
      <c r="H83" s="5" t="s">
        <v>90</v>
      </c>
      <c r="I83" s="5" t="s">
        <v>61</v>
      </c>
      <c r="J83" s="2">
        <v>0.75</v>
      </c>
      <c r="K83" s="2">
        <v>0.2</v>
      </c>
      <c r="L83" s="5">
        <v>33</v>
      </c>
      <c r="M83" s="5">
        <v>26</v>
      </c>
      <c r="N83" s="5">
        <v>34</v>
      </c>
      <c r="O83" s="5">
        <v>30</v>
      </c>
      <c r="P83" s="5">
        <v>25</v>
      </c>
      <c r="Q83" s="5">
        <v>34</v>
      </c>
      <c r="R83" s="5">
        <v>39</v>
      </c>
      <c r="S83" s="5">
        <v>30</v>
      </c>
      <c r="T83" s="5">
        <v>23</v>
      </c>
      <c r="U83" s="5">
        <v>37</v>
      </c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2">
        <f t="shared" si="28"/>
        <v>31.1</v>
      </c>
      <c r="AH83" s="2">
        <f t="shared" si="29"/>
        <v>5.2588549662027679</v>
      </c>
      <c r="AI83" s="2">
        <f t="shared" si="30"/>
        <v>10</v>
      </c>
      <c r="AJ83" s="5">
        <v>32</v>
      </c>
      <c r="AK83" s="5">
        <v>35</v>
      </c>
      <c r="AL83" s="5">
        <v>32</v>
      </c>
      <c r="AM83" s="5">
        <v>35</v>
      </c>
      <c r="AN83" s="5">
        <v>32</v>
      </c>
      <c r="AO83" s="5">
        <v>34</v>
      </c>
      <c r="AP83" s="5">
        <v>29</v>
      </c>
      <c r="AQ83" s="5">
        <v>45</v>
      </c>
      <c r="AR83" s="5">
        <v>31</v>
      </c>
      <c r="AS83" s="5">
        <v>36</v>
      </c>
      <c r="AT83" s="2">
        <f t="shared" si="31"/>
        <v>34.1</v>
      </c>
      <c r="AU83" s="2">
        <f t="shared" si="32"/>
        <v>4.3830481529537257</v>
      </c>
      <c r="AV83" s="2">
        <f t="shared" si="33"/>
        <v>10</v>
      </c>
      <c r="AW83" s="2">
        <f t="shared" si="34"/>
        <v>12.087693986303965</v>
      </c>
      <c r="AX83" s="2">
        <f t="shared" si="35"/>
        <v>0.67895967131772705</v>
      </c>
      <c r="AY83" s="2">
        <f t="shared" si="36"/>
        <v>18</v>
      </c>
      <c r="AZ83" s="2">
        <f t="shared" si="37"/>
        <v>5.7787168438270609</v>
      </c>
      <c r="BA83" s="2">
        <f t="shared" si="38"/>
        <v>0.86204866798959834</v>
      </c>
      <c r="BB83" s="14">
        <f t="shared" si="39"/>
        <v>-9.6463022508038579E-2</v>
      </c>
      <c r="BC83" s="3" t="str">
        <f t="shared" si="40"/>
        <v>Nontoxic</v>
      </c>
      <c r="BD83" s="2">
        <f t="shared" si="41"/>
        <v>109.64630225080386</v>
      </c>
      <c r="BE83" s="4" t="s">
        <v>663</v>
      </c>
      <c r="BG83" s="2">
        <f t="shared" si="42"/>
        <v>9</v>
      </c>
      <c r="BH83" s="2">
        <f t="shared" si="43"/>
        <v>9</v>
      </c>
      <c r="BI83" s="2">
        <f t="shared" si="44"/>
        <v>27.655555555555516</v>
      </c>
      <c r="BJ83" s="2">
        <f t="shared" si="45"/>
        <v>19.211111111111066</v>
      </c>
      <c r="BK83" s="2">
        <f t="shared" si="46"/>
        <v>23.433333333333291</v>
      </c>
      <c r="BL83" s="2">
        <f t="shared" si="47"/>
        <v>1.0555555555555556</v>
      </c>
      <c r="BM83" s="2">
        <f t="shared" si="48"/>
        <v>0.28139888478315811</v>
      </c>
      <c r="BN83" s="2">
        <v>6.6349999999999998</v>
      </c>
      <c r="BO83" s="2" t="str">
        <f t="shared" si="49"/>
        <v>Same Var</v>
      </c>
      <c r="BP83" s="2">
        <f t="shared" si="50"/>
        <v>9.1374933923195512E-2</v>
      </c>
      <c r="BQ83" s="2" t="str">
        <f t="shared" si="51"/>
        <v>NS</v>
      </c>
      <c r="BR83" s="2" t="str">
        <f t="shared" si="52"/>
        <v>NS</v>
      </c>
      <c r="BS83" s="2" t="str">
        <f t="shared" si="53"/>
        <v/>
      </c>
      <c r="BT83" s="2" t="str">
        <f t="shared" si="54"/>
        <v/>
      </c>
      <c r="BU83" s="2" t="str">
        <f t="shared" si="55"/>
        <v/>
      </c>
    </row>
    <row r="84" spans="1:73" x14ac:dyDescent="0.2">
      <c r="A84" s="1" t="s">
        <v>142</v>
      </c>
      <c r="B84" s="5" t="s">
        <v>153</v>
      </c>
      <c r="C84" s="6">
        <v>37361</v>
      </c>
      <c r="D84" s="7">
        <v>0.56597222222222221</v>
      </c>
      <c r="E84" s="1" t="s">
        <v>57</v>
      </c>
      <c r="F84" s="1" t="s">
        <v>154</v>
      </c>
      <c r="G84" s="5" t="s">
        <v>59</v>
      </c>
      <c r="H84" s="5" t="s">
        <v>90</v>
      </c>
      <c r="I84" s="5" t="s">
        <v>61</v>
      </c>
      <c r="J84" s="2">
        <v>0.75</v>
      </c>
      <c r="K84" s="2">
        <v>0.2</v>
      </c>
      <c r="L84" s="5">
        <v>33</v>
      </c>
      <c r="M84" s="5">
        <v>26</v>
      </c>
      <c r="N84" s="5">
        <v>34</v>
      </c>
      <c r="O84" s="5">
        <v>30</v>
      </c>
      <c r="P84" s="5">
        <v>25</v>
      </c>
      <c r="Q84" s="5">
        <v>34</v>
      </c>
      <c r="R84" s="5">
        <v>39</v>
      </c>
      <c r="S84" s="5">
        <v>30</v>
      </c>
      <c r="T84" s="5">
        <v>23</v>
      </c>
      <c r="U84" s="5">
        <v>37</v>
      </c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2">
        <f t="shared" si="28"/>
        <v>31.1</v>
      </c>
      <c r="AH84" s="2">
        <f t="shared" si="29"/>
        <v>5.2588549662027679</v>
      </c>
      <c r="AI84" s="2">
        <f t="shared" si="30"/>
        <v>10</v>
      </c>
      <c r="AJ84" s="5">
        <v>33</v>
      </c>
      <c r="AK84" s="5">
        <v>29</v>
      </c>
      <c r="AL84" s="5">
        <v>31</v>
      </c>
      <c r="AM84" s="5">
        <v>31</v>
      </c>
      <c r="AN84" s="5">
        <v>33</v>
      </c>
      <c r="AO84" s="5">
        <v>18</v>
      </c>
      <c r="AP84" s="5">
        <v>27</v>
      </c>
      <c r="AQ84" s="5">
        <v>15</v>
      </c>
      <c r="AR84" s="5">
        <v>33</v>
      </c>
      <c r="AS84" s="5">
        <v>27</v>
      </c>
      <c r="AT84" s="2">
        <f t="shared" si="31"/>
        <v>27.7</v>
      </c>
      <c r="AU84" s="2">
        <f t="shared" si="32"/>
        <v>6.3604681868204951</v>
      </c>
      <c r="AV84" s="2">
        <f t="shared" si="33"/>
        <v>10</v>
      </c>
      <c r="AW84" s="2">
        <f t="shared" si="34"/>
        <v>31.373223615933671</v>
      </c>
      <c r="AX84" s="2">
        <f t="shared" si="35"/>
        <v>2.087387654856828</v>
      </c>
      <c r="AY84" s="2">
        <f t="shared" si="36"/>
        <v>15</v>
      </c>
      <c r="AZ84" s="2">
        <f t="shared" si="37"/>
        <v>1.8485800896749143</v>
      </c>
      <c r="BA84" s="2">
        <f t="shared" si="38"/>
        <v>0.86624497319495286</v>
      </c>
      <c r="BB84" s="14">
        <f t="shared" si="39"/>
        <v>0.10932475884244379</v>
      </c>
      <c r="BC84" s="3" t="str">
        <f t="shared" si="40"/>
        <v>Nontoxic</v>
      </c>
      <c r="BD84" s="2">
        <f t="shared" si="41"/>
        <v>89.067524115755631</v>
      </c>
      <c r="BE84" s="4" t="s">
        <v>663</v>
      </c>
      <c r="BG84" s="2">
        <f t="shared" si="42"/>
        <v>9</v>
      </c>
      <c r="BH84" s="2">
        <f t="shared" si="43"/>
        <v>9</v>
      </c>
      <c r="BI84" s="2">
        <f t="shared" si="44"/>
        <v>27.655555555555516</v>
      </c>
      <c r="BJ84" s="2">
        <f t="shared" si="45"/>
        <v>40.455555555555598</v>
      </c>
      <c r="BK84" s="2">
        <f t="shared" si="46"/>
        <v>34.055555555555557</v>
      </c>
      <c r="BL84" s="2">
        <f t="shared" si="47"/>
        <v>1.0555555555555556</v>
      </c>
      <c r="BM84" s="2">
        <f t="shared" si="48"/>
        <v>0.30657004652688685</v>
      </c>
      <c r="BN84" s="2">
        <v>6.6349999999999998</v>
      </c>
      <c r="BO84" s="2" t="str">
        <f t="shared" si="49"/>
        <v>Same Var</v>
      </c>
      <c r="BP84" s="2">
        <f t="shared" si="50"/>
        <v>0.10453628165230058</v>
      </c>
      <c r="BQ84" s="2" t="str">
        <f t="shared" si="51"/>
        <v>NS</v>
      </c>
      <c r="BR84" s="2" t="str">
        <f t="shared" si="52"/>
        <v>NS</v>
      </c>
      <c r="BS84" s="2" t="str">
        <f t="shared" si="53"/>
        <v>Same Var T-test</v>
      </c>
      <c r="BT84" s="2" t="str">
        <f t="shared" si="54"/>
        <v/>
      </c>
      <c r="BU84" s="2" t="str">
        <f t="shared" si="55"/>
        <v/>
      </c>
    </row>
    <row r="85" spans="1:73" x14ac:dyDescent="0.2">
      <c r="A85" s="1" t="s">
        <v>142</v>
      </c>
      <c r="B85" s="5" t="s">
        <v>162</v>
      </c>
      <c r="C85" s="6">
        <v>37361</v>
      </c>
      <c r="D85" s="7">
        <v>0.73958333333333337</v>
      </c>
      <c r="E85" s="1" t="s">
        <v>57</v>
      </c>
      <c r="F85" s="1" t="s">
        <v>154</v>
      </c>
      <c r="G85" s="5" t="s">
        <v>59</v>
      </c>
      <c r="H85" s="5" t="s">
        <v>90</v>
      </c>
      <c r="I85" s="5" t="s">
        <v>61</v>
      </c>
      <c r="J85" s="2">
        <v>0.75</v>
      </c>
      <c r="K85" s="2">
        <v>0.2</v>
      </c>
      <c r="L85" s="5">
        <v>33</v>
      </c>
      <c r="M85" s="5">
        <v>26</v>
      </c>
      <c r="N85" s="5">
        <v>34</v>
      </c>
      <c r="O85" s="5">
        <v>30</v>
      </c>
      <c r="P85" s="5">
        <v>25</v>
      </c>
      <c r="Q85" s="5">
        <v>34</v>
      </c>
      <c r="R85" s="5">
        <v>39</v>
      </c>
      <c r="S85" s="5">
        <v>30</v>
      </c>
      <c r="T85" s="5">
        <v>23</v>
      </c>
      <c r="U85" s="5">
        <v>37</v>
      </c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2">
        <f t="shared" si="28"/>
        <v>31.1</v>
      </c>
      <c r="AH85" s="2">
        <f t="shared" si="29"/>
        <v>5.2588549662027679</v>
      </c>
      <c r="AI85" s="2">
        <f t="shared" si="30"/>
        <v>10</v>
      </c>
      <c r="AJ85" s="5">
        <v>39</v>
      </c>
      <c r="AK85" s="5">
        <v>27</v>
      </c>
      <c r="AL85" s="5">
        <v>26</v>
      </c>
      <c r="AM85" s="5">
        <v>34</v>
      </c>
      <c r="AN85" s="5">
        <v>32</v>
      </c>
      <c r="AO85" s="5">
        <v>38</v>
      </c>
      <c r="AP85" s="5">
        <v>39</v>
      </c>
      <c r="AQ85" s="5">
        <v>30</v>
      </c>
      <c r="AR85" s="5">
        <v>28</v>
      </c>
      <c r="AS85" s="5">
        <v>6</v>
      </c>
      <c r="AT85" s="2">
        <f t="shared" si="31"/>
        <v>29.9</v>
      </c>
      <c r="AU85" s="2">
        <f t="shared" si="32"/>
        <v>9.7233967544497748</v>
      </c>
      <c r="AV85" s="2">
        <f t="shared" si="33"/>
        <v>10</v>
      </c>
      <c r="AW85" s="2">
        <f t="shared" si="34"/>
        <v>121.22162917148906</v>
      </c>
      <c r="AX85" s="2">
        <f t="shared" si="35"/>
        <v>10.200720988190149</v>
      </c>
      <c r="AY85" s="2">
        <f t="shared" si="36"/>
        <v>12</v>
      </c>
      <c r="AZ85" s="2">
        <f t="shared" si="37"/>
        <v>1.9815303476171795</v>
      </c>
      <c r="BA85" s="2">
        <f t="shared" si="38"/>
        <v>0.87260929158813794</v>
      </c>
      <c r="BB85" s="14">
        <f t="shared" si="39"/>
        <v>3.858520900321552E-2</v>
      </c>
      <c r="BC85" s="3" t="str">
        <f t="shared" si="40"/>
        <v>Nontoxic</v>
      </c>
      <c r="BD85" s="2">
        <f t="shared" si="41"/>
        <v>96.141479099678449</v>
      </c>
      <c r="BE85" s="4" t="s">
        <v>663</v>
      </c>
      <c r="BG85" s="2">
        <f t="shared" si="42"/>
        <v>9</v>
      </c>
      <c r="BH85" s="2">
        <f t="shared" si="43"/>
        <v>9</v>
      </c>
      <c r="BI85" s="2">
        <f t="shared" si="44"/>
        <v>27.655555555555516</v>
      </c>
      <c r="BJ85" s="2">
        <f t="shared" si="45"/>
        <v>94.544444444444409</v>
      </c>
      <c r="BK85" s="2">
        <f t="shared" si="46"/>
        <v>61.099999999999959</v>
      </c>
      <c r="BL85" s="2">
        <f t="shared" si="47"/>
        <v>1.0555555555555556</v>
      </c>
      <c r="BM85" s="2">
        <f t="shared" si="48"/>
        <v>3.0364518156501914</v>
      </c>
      <c r="BN85" s="2">
        <v>6.6349999999999998</v>
      </c>
      <c r="BO85" s="2" t="str">
        <f t="shared" si="49"/>
        <v>Same Var</v>
      </c>
      <c r="BP85" s="2">
        <f t="shared" si="50"/>
        <v>0.36768315623182712</v>
      </c>
      <c r="BQ85" s="2" t="str">
        <f t="shared" si="51"/>
        <v>NS</v>
      </c>
      <c r="BR85" s="2" t="str">
        <f t="shared" si="52"/>
        <v>NS</v>
      </c>
      <c r="BS85" s="2" t="str">
        <f t="shared" si="53"/>
        <v>Same Var T-test</v>
      </c>
      <c r="BT85" s="2" t="str">
        <f t="shared" si="54"/>
        <v/>
      </c>
      <c r="BU85" s="2" t="str">
        <f t="shared" si="55"/>
        <v/>
      </c>
    </row>
    <row r="86" spans="1:73" x14ac:dyDescent="0.2">
      <c r="A86" s="1" t="s">
        <v>142</v>
      </c>
      <c r="B86" s="5" t="s">
        <v>160</v>
      </c>
      <c r="C86" s="6">
        <v>37362</v>
      </c>
      <c r="D86" s="7">
        <v>0.33333333333333331</v>
      </c>
      <c r="E86" s="1" t="s">
        <v>57</v>
      </c>
      <c r="F86" s="1" t="s">
        <v>154</v>
      </c>
      <c r="G86" s="5" t="s">
        <v>59</v>
      </c>
      <c r="H86" s="5" t="s">
        <v>90</v>
      </c>
      <c r="I86" s="5" t="s">
        <v>61</v>
      </c>
      <c r="J86" s="2">
        <v>0.75</v>
      </c>
      <c r="K86" s="2">
        <v>0.2</v>
      </c>
      <c r="L86" s="5">
        <v>33</v>
      </c>
      <c r="M86" s="5">
        <v>26</v>
      </c>
      <c r="N86" s="5">
        <v>34</v>
      </c>
      <c r="O86" s="5">
        <v>30</v>
      </c>
      <c r="P86" s="5">
        <v>25</v>
      </c>
      <c r="Q86" s="5">
        <v>34</v>
      </c>
      <c r="R86" s="5">
        <v>39</v>
      </c>
      <c r="S86" s="5">
        <v>30</v>
      </c>
      <c r="T86" s="5">
        <v>23</v>
      </c>
      <c r="U86" s="5">
        <v>37</v>
      </c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2">
        <f t="shared" si="28"/>
        <v>31.1</v>
      </c>
      <c r="AH86" s="2">
        <f t="shared" si="29"/>
        <v>5.2588549662027679</v>
      </c>
      <c r="AI86" s="2">
        <f t="shared" si="30"/>
        <v>10</v>
      </c>
      <c r="AJ86" s="5">
        <v>35</v>
      </c>
      <c r="AK86" s="5">
        <v>33</v>
      </c>
      <c r="AL86" s="5">
        <v>34</v>
      </c>
      <c r="AM86" s="5">
        <v>45</v>
      </c>
      <c r="AN86" s="5">
        <v>36</v>
      </c>
      <c r="AO86" s="5">
        <v>21</v>
      </c>
      <c r="AP86" s="5">
        <v>17</v>
      </c>
      <c r="AQ86" s="5">
        <v>32</v>
      </c>
      <c r="AR86" s="5">
        <v>10</v>
      </c>
      <c r="AS86" s="5">
        <v>33</v>
      </c>
      <c r="AT86" s="2">
        <f t="shared" si="31"/>
        <v>29.6</v>
      </c>
      <c r="AU86" s="2">
        <f t="shared" si="32"/>
        <v>10.394442959795605</v>
      </c>
      <c r="AV86" s="2">
        <f t="shared" si="33"/>
        <v>10</v>
      </c>
      <c r="AW86" s="2">
        <f t="shared" si="34"/>
        <v>152.77131667148905</v>
      </c>
      <c r="AX86" s="2">
        <f t="shared" si="35"/>
        <v>13.23955432152348</v>
      </c>
      <c r="AY86" s="2">
        <f t="shared" si="36"/>
        <v>12</v>
      </c>
      <c r="AZ86" s="2">
        <f t="shared" si="37"/>
        <v>1.7848563749289874</v>
      </c>
      <c r="BA86" s="2">
        <f t="shared" si="38"/>
        <v>0.87260929158813794</v>
      </c>
      <c r="BB86" s="14">
        <f t="shared" si="39"/>
        <v>4.8231511254019289E-2</v>
      </c>
      <c r="BC86" s="3" t="str">
        <f t="shared" si="40"/>
        <v>Nontoxic</v>
      </c>
      <c r="BD86" s="2">
        <f t="shared" si="41"/>
        <v>95.176848874598079</v>
      </c>
      <c r="BE86" s="4" t="s">
        <v>663</v>
      </c>
      <c r="BG86" s="2">
        <f t="shared" si="42"/>
        <v>9</v>
      </c>
      <c r="BH86" s="2">
        <f t="shared" si="43"/>
        <v>9</v>
      </c>
      <c r="BI86" s="2">
        <f t="shared" si="44"/>
        <v>27.655555555555516</v>
      </c>
      <c r="BJ86" s="2">
        <f t="shared" si="45"/>
        <v>108.04444444444441</v>
      </c>
      <c r="BK86" s="2">
        <f t="shared" si="46"/>
        <v>67.849999999999966</v>
      </c>
      <c r="BL86" s="2">
        <f t="shared" si="47"/>
        <v>1.0555555555555556</v>
      </c>
      <c r="BM86" s="2">
        <f t="shared" si="48"/>
        <v>3.6853250009382319</v>
      </c>
      <c r="BN86" s="2">
        <v>6.6349999999999998</v>
      </c>
      <c r="BO86" s="2" t="str">
        <f t="shared" si="49"/>
        <v>Same Var</v>
      </c>
      <c r="BP86" s="2">
        <f t="shared" si="50"/>
        <v>0.34433353522484977</v>
      </c>
      <c r="BQ86" s="2" t="str">
        <f t="shared" si="51"/>
        <v>NS</v>
      </c>
      <c r="BR86" s="2" t="str">
        <f t="shared" si="52"/>
        <v>NS</v>
      </c>
      <c r="BS86" s="2" t="str">
        <f t="shared" si="53"/>
        <v>Same Var T-test</v>
      </c>
      <c r="BT86" s="2" t="str">
        <f t="shared" si="54"/>
        <v/>
      </c>
      <c r="BU86" s="2" t="str">
        <f t="shared" si="55"/>
        <v/>
      </c>
    </row>
    <row r="87" spans="1:73" x14ac:dyDescent="0.2">
      <c r="A87" s="10" t="s">
        <v>142</v>
      </c>
      <c r="B87" s="11" t="s">
        <v>482</v>
      </c>
      <c r="C87" s="12">
        <v>39065</v>
      </c>
      <c r="D87" s="13">
        <v>0.48958333333333331</v>
      </c>
      <c r="E87" s="10" t="s">
        <v>57</v>
      </c>
      <c r="F87" s="10" t="s">
        <v>501</v>
      </c>
      <c r="G87" s="11" t="s">
        <v>59</v>
      </c>
      <c r="H87" s="11" t="s">
        <v>90</v>
      </c>
      <c r="I87" s="11" t="s">
        <v>61</v>
      </c>
      <c r="J87" s="14">
        <v>0.75</v>
      </c>
      <c r="K87" s="14">
        <v>0.2</v>
      </c>
      <c r="L87" s="11">
        <v>37</v>
      </c>
      <c r="M87" s="11">
        <v>32</v>
      </c>
      <c r="N87" s="11">
        <v>35</v>
      </c>
      <c r="O87" s="11">
        <v>31</v>
      </c>
      <c r="P87" s="11">
        <v>21</v>
      </c>
      <c r="Q87" s="11">
        <v>30</v>
      </c>
      <c r="R87" s="11">
        <v>29</v>
      </c>
      <c r="S87" s="11">
        <v>37</v>
      </c>
      <c r="T87" s="11">
        <v>15</v>
      </c>
      <c r="U87" s="11">
        <v>38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4">
        <f t="shared" si="28"/>
        <v>30.5</v>
      </c>
      <c r="AH87" s="14">
        <f t="shared" si="29"/>
        <v>7.4274266517190641</v>
      </c>
      <c r="AI87" s="14">
        <f t="shared" si="30"/>
        <v>10</v>
      </c>
      <c r="AJ87" s="11">
        <v>37</v>
      </c>
      <c r="AK87" s="11">
        <v>28</v>
      </c>
      <c r="AL87" s="11">
        <v>35</v>
      </c>
      <c r="AM87" s="11">
        <v>38</v>
      </c>
      <c r="AN87" s="11">
        <v>36</v>
      </c>
      <c r="AO87" s="11">
        <v>31</v>
      </c>
      <c r="AP87" s="11">
        <v>36</v>
      </c>
      <c r="AQ87" s="11">
        <v>38</v>
      </c>
      <c r="AR87" s="11">
        <v>38</v>
      </c>
      <c r="AS87" s="11">
        <v>35</v>
      </c>
      <c r="AT87" s="14">
        <f t="shared" si="31"/>
        <v>35.200000000000003</v>
      </c>
      <c r="AU87" s="14">
        <f t="shared" si="32"/>
        <v>3.2930904093942583</v>
      </c>
      <c r="AV87" s="14">
        <f t="shared" si="33"/>
        <v>10</v>
      </c>
      <c r="AW87" s="14">
        <f t="shared" si="34"/>
        <v>17.535737852044754</v>
      </c>
      <c r="AX87" s="14">
        <f t="shared" si="35"/>
        <v>1.2006005020790467</v>
      </c>
      <c r="AY87" s="14">
        <f t="shared" si="36"/>
        <v>15</v>
      </c>
      <c r="AZ87" s="14">
        <f t="shared" si="37"/>
        <v>6.022903665814809</v>
      </c>
      <c r="BA87" s="14">
        <f t="shared" si="38"/>
        <v>0.86624497319495286</v>
      </c>
      <c r="BB87" s="14">
        <f t="shared" si="39"/>
        <v>-0.15409836065573779</v>
      </c>
      <c r="BC87" s="16" t="str">
        <f t="shared" si="40"/>
        <v>Nontoxic</v>
      </c>
      <c r="BD87" s="14">
        <f t="shared" si="41"/>
        <v>115.40983606557378</v>
      </c>
      <c r="BE87" s="17" t="s">
        <v>663</v>
      </c>
      <c r="BF87" s="14"/>
      <c r="BG87" s="14">
        <f t="shared" si="42"/>
        <v>9</v>
      </c>
      <c r="BH87" s="14">
        <f t="shared" si="43"/>
        <v>9</v>
      </c>
      <c r="BI87" s="14">
        <f t="shared" si="44"/>
        <v>55.166666666666671</v>
      </c>
      <c r="BJ87" s="14">
        <f t="shared" si="45"/>
        <v>10.844444444444443</v>
      </c>
      <c r="BK87" s="14">
        <f t="shared" si="46"/>
        <v>33.00555555555556</v>
      </c>
      <c r="BL87" s="14">
        <f t="shared" si="47"/>
        <v>1.0555555555555556</v>
      </c>
      <c r="BM87" s="14">
        <f t="shared" si="48"/>
        <v>5.1101618724881357</v>
      </c>
      <c r="BN87" s="14">
        <v>6.6349999999999998</v>
      </c>
      <c r="BO87" s="14" t="str">
        <f t="shared" si="49"/>
        <v>Same Var</v>
      </c>
      <c r="BP87" s="14">
        <f t="shared" si="50"/>
        <v>4.198388729451287E-2</v>
      </c>
      <c r="BQ87" s="14" t="str">
        <f t="shared" si="51"/>
        <v>NS</v>
      </c>
      <c r="BR87" s="14" t="str">
        <f t="shared" si="52"/>
        <v>NS</v>
      </c>
      <c r="BS87" s="2" t="str">
        <f t="shared" si="53"/>
        <v/>
      </c>
      <c r="BT87" s="2" t="str">
        <f t="shared" si="54"/>
        <v/>
      </c>
      <c r="BU87" s="2" t="str">
        <f t="shared" si="55"/>
        <v/>
      </c>
    </row>
    <row r="88" spans="1:73" x14ac:dyDescent="0.2">
      <c r="A88" s="10" t="s">
        <v>142</v>
      </c>
      <c r="B88" s="11" t="s">
        <v>532</v>
      </c>
      <c r="C88" s="12">
        <v>39065</v>
      </c>
      <c r="D88" s="13">
        <v>0.46736111111111112</v>
      </c>
      <c r="E88" s="10" t="s">
        <v>57</v>
      </c>
      <c r="F88" s="10" t="s">
        <v>501</v>
      </c>
      <c r="G88" s="11" t="s">
        <v>59</v>
      </c>
      <c r="H88" s="11" t="s">
        <v>90</v>
      </c>
      <c r="I88" s="11" t="s">
        <v>61</v>
      </c>
      <c r="J88" s="14">
        <v>0.75</v>
      </c>
      <c r="K88" s="14">
        <v>0.2</v>
      </c>
      <c r="L88" s="11">
        <v>37</v>
      </c>
      <c r="M88" s="11">
        <v>32</v>
      </c>
      <c r="N88" s="11">
        <v>35</v>
      </c>
      <c r="O88" s="11">
        <v>31</v>
      </c>
      <c r="P88" s="11">
        <v>21</v>
      </c>
      <c r="Q88" s="11">
        <v>30</v>
      </c>
      <c r="R88" s="11">
        <v>29</v>
      </c>
      <c r="S88" s="11">
        <v>37</v>
      </c>
      <c r="T88" s="11">
        <v>15</v>
      </c>
      <c r="U88" s="11">
        <v>38</v>
      </c>
      <c r="V88" s="15"/>
      <c r="W88" s="15"/>
      <c r="X88" s="15"/>
      <c r="Y88" s="15"/>
      <c r="Z88" s="15"/>
      <c r="AA88" s="15"/>
      <c r="AB88" s="15"/>
      <c r="AC88" s="15"/>
      <c r="AD88" s="15"/>
      <c r="AE88" s="15"/>
      <c r="AF88" s="15"/>
      <c r="AG88" s="14">
        <f t="shared" si="28"/>
        <v>30.5</v>
      </c>
      <c r="AH88" s="14">
        <f t="shared" si="29"/>
        <v>7.4274266517190641</v>
      </c>
      <c r="AI88" s="14">
        <f t="shared" si="30"/>
        <v>10</v>
      </c>
      <c r="AJ88" s="11">
        <v>40</v>
      </c>
      <c r="AK88" s="11">
        <v>34</v>
      </c>
      <c r="AL88" s="11">
        <v>31</v>
      </c>
      <c r="AM88" s="11">
        <v>35</v>
      </c>
      <c r="AN88" s="11">
        <v>31</v>
      </c>
      <c r="AO88" s="11">
        <v>37</v>
      </c>
      <c r="AP88" s="11">
        <v>32</v>
      </c>
      <c r="AQ88" s="11">
        <v>25</v>
      </c>
      <c r="AR88" s="11">
        <v>34</v>
      </c>
      <c r="AS88" s="11">
        <v>32</v>
      </c>
      <c r="AT88" s="14">
        <f t="shared" si="31"/>
        <v>33.1</v>
      </c>
      <c r="AU88" s="14">
        <f t="shared" si="32"/>
        <v>4.012480529547771</v>
      </c>
      <c r="AV88" s="14">
        <f t="shared" si="33"/>
        <v>10</v>
      </c>
      <c r="AW88" s="14">
        <f t="shared" si="34"/>
        <v>22.213547265624964</v>
      </c>
      <c r="AX88" s="14">
        <f t="shared" si="35"/>
        <v>1.35794275173611</v>
      </c>
      <c r="AY88" s="14">
        <f t="shared" si="36"/>
        <v>16</v>
      </c>
      <c r="AZ88" s="14">
        <f t="shared" si="37"/>
        <v>4.7098691057998021</v>
      </c>
      <c r="BA88" s="14">
        <f t="shared" si="38"/>
        <v>0.86466700179829137</v>
      </c>
      <c r="BB88" s="14">
        <f t="shared" si="39"/>
        <v>-8.5245901639344313E-2</v>
      </c>
      <c r="BC88" s="16" t="str">
        <f t="shared" si="40"/>
        <v>Nontoxic</v>
      </c>
      <c r="BD88" s="14">
        <f t="shared" si="41"/>
        <v>108.52459016393443</v>
      </c>
      <c r="BE88" s="17" t="s">
        <v>663</v>
      </c>
      <c r="BF88" s="14"/>
      <c r="BG88" s="14">
        <f t="shared" si="42"/>
        <v>9</v>
      </c>
      <c r="BH88" s="14">
        <f t="shared" si="43"/>
        <v>9</v>
      </c>
      <c r="BI88" s="14">
        <f t="shared" si="44"/>
        <v>55.166666666666671</v>
      </c>
      <c r="BJ88" s="14">
        <f t="shared" si="45"/>
        <v>16.099999999999962</v>
      </c>
      <c r="BK88" s="14">
        <f t="shared" si="46"/>
        <v>35.633333333333319</v>
      </c>
      <c r="BL88" s="14">
        <f t="shared" si="47"/>
        <v>1.0555555555555556</v>
      </c>
      <c r="BM88" s="14">
        <f t="shared" si="48"/>
        <v>3.0471763502626068</v>
      </c>
      <c r="BN88" s="14">
        <v>6.6349999999999998</v>
      </c>
      <c r="BO88" s="14" t="str">
        <f t="shared" si="49"/>
        <v>Same Var</v>
      </c>
      <c r="BP88" s="14">
        <f t="shared" si="50"/>
        <v>0.17149817537740963</v>
      </c>
      <c r="BQ88" s="14" t="str">
        <f t="shared" si="51"/>
        <v>NS</v>
      </c>
      <c r="BR88" s="14" t="str">
        <f t="shared" si="52"/>
        <v>NS</v>
      </c>
      <c r="BS88" s="2" t="str">
        <f t="shared" si="53"/>
        <v/>
      </c>
      <c r="BT88" s="2" t="str">
        <f t="shared" si="54"/>
        <v/>
      </c>
      <c r="BU88" s="2" t="str">
        <f t="shared" si="55"/>
        <v/>
      </c>
    </row>
    <row r="89" spans="1:73" x14ac:dyDescent="0.2">
      <c r="A89" s="10" t="s">
        <v>142</v>
      </c>
      <c r="B89" s="11" t="s">
        <v>529</v>
      </c>
      <c r="C89" s="12">
        <v>39065</v>
      </c>
      <c r="D89" s="13">
        <v>0.50902777777777775</v>
      </c>
      <c r="E89" s="10" t="s">
        <v>57</v>
      </c>
      <c r="F89" s="10" t="s">
        <v>501</v>
      </c>
      <c r="G89" s="11" t="s">
        <v>59</v>
      </c>
      <c r="H89" s="11" t="s">
        <v>90</v>
      </c>
      <c r="I89" s="11" t="s">
        <v>61</v>
      </c>
      <c r="J89" s="14">
        <v>0.75</v>
      </c>
      <c r="K89" s="14">
        <v>0.2</v>
      </c>
      <c r="L89" s="11">
        <v>37</v>
      </c>
      <c r="M89" s="11">
        <v>32</v>
      </c>
      <c r="N89" s="11">
        <v>35</v>
      </c>
      <c r="O89" s="11">
        <v>31</v>
      </c>
      <c r="P89" s="11">
        <v>21</v>
      </c>
      <c r="Q89" s="11">
        <v>30</v>
      </c>
      <c r="R89" s="11">
        <v>29</v>
      </c>
      <c r="S89" s="11">
        <v>37</v>
      </c>
      <c r="T89" s="11">
        <v>15</v>
      </c>
      <c r="U89" s="11">
        <v>38</v>
      </c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4">
        <f t="shared" si="28"/>
        <v>30.5</v>
      </c>
      <c r="AH89" s="14">
        <f t="shared" si="29"/>
        <v>7.4274266517190641</v>
      </c>
      <c r="AI89" s="14">
        <f t="shared" si="30"/>
        <v>10</v>
      </c>
      <c r="AJ89" s="11">
        <v>40</v>
      </c>
      <c r="AK89" s="11">
        <v>40</v>
      </c>
      <c r="AL89" s="11">
        <v>30</v>
      </c>
      <c r="AM89" s="11">
        <v>40</v>
      </c>
      <c r="AN89" s="11">
        <v>37</v>
      </c>
      <c r="AO89" s="11">
        <v>28</v>
      </c>
      <c r="AP89" s="11">
        <v>42</v>
      </c>
      <c r="AQ89" s="11">
        <v>36</v>
      </c>
      <c r="AR89" s="11">
        <v>38</v>
      </c>
      <c r="AS89" s="11">
        <v>35</v>
      </c>
      <c r="AT89" s="14">
        <f t="shared" si="31"/>
        <v>36.6</v>
      </c>
      <c r="AU89" s="14">
        <f t="shared" si="32"/>
        <v>4.5509461775669324</v>
      </c>
      <c r="AV89" s="14">
        <f t="shared" si="33"/>
        <v>10</v>
      </c>
      <c r="AW89" s="14">
        <f t="shared" si="34"/>
        <v>26.772719333526197</v>
      </c>
      <c r="AX89" s="14">
        <f t="shared" si="35"/>
        <v>1.5465428889103205</v>
      </c>
      <c r="AY89" s="14">
        <f t="shared" si="36"/>
        <v>17</v>
      </c>
      <c r="AZ89" s="14">
        <f t="shared" si="37"/>
        <v>6.0337766750557877</v>
      </c>
      <c r="BA89" s="14">
        <f t="shared" si="38"/>
        <v>0.86327901742005297</v>
      </c>
      <c r="BB89" s="14">
        <f t="shared" si="39"/>
        <v>-0.20000000000000004</v>
      </c>
      <c r="BC89" s="16" t="str">
        <f t="shared" si="40"/>
        <v>Nontoxic</v>
      </c>
      <c r="BD89" s="14">
        <f t="shared" si="41"/>
        <v>120</v>
      </c>
      <c r="BE89" s="17" t="s">
        <v>663</v>
      </c>
      <c r="BF89" s="14"/>
      <c r="BG89" s="14">
        <f t="shared" si="42"/>
        <v>9</v>
      </c>
      <c r="BH89" s="14">
        <f t="shared" si="43"/>
        <v>9</v>
      </c>
      <c r="BI89" s="14">
        <f t="shared" si="44"/>
        <v>55.166666666666671</v>
      </c>
      <c r="BJ89" s="14">
        <f t="shared" si="45"/>
        <v>20.711111111111073</v>
      </c>
      <c r="BK89" s="14">
        <f t="shared" si="46"/>
        <v>37.938888888888876</v>
      </c>
      <c r="BL89" s="14">
        <f t="shared" si="47"/>
        <v>1.0555555555555556</v>
      </c>
      <c r="BM89" s="14">
        <f t="shared" si="48"/>
        <v>1.9689320138185047</v>
      </c>
      <c r="BN89" s="14">
        <v>6.6349999999999998</v>
      </c>
      <c r="BO89" s="14" t="str">
        <f t="shared" si="49"/>
        <v>Same Var</v>
      </c>
      <c r="BP89" s="14">
        <f t="shared" si="50"/>
        <v>1.9968839252283311E-2</v>
      </c>
      <c r="BQ89" s="14" t="str">
        <f t="shared" si="51"/>
        <v>NS</v>
      </c>
      <c r="BR89" s="14" t="str">
        <f t="shared" si="52"/>
        <v>NS</v>
      </c>
      <c r="BS89" s="2" t="str">
        <f t="shared" si="53"/>
        <v/>
      </c>
      <c r="BT89" s="2" t="str">
        <f t="shared" si="54"/>
        <v/>
      </c>
      <c r="BU89" s="2" t="str">
        <f t="shared" si="55"/>
        <v/>
      </c>
    </row>
    <row r="90" spans="1:73" x14ac:dyDescent="0.2">
      <c r="A90" s="10" t="s">
        <v>142</v>
      </c>
      <c r="B90" s="11" t="s">
        <v>516</v>
      </c>
      <c r="C90" s="12">
        <v>39065</v>
      </c>
      <c r="D90" s="13">
        <v>0.57499999999999996</v>
      </c>
      <c r="E90" s="10" t="s">
        <v>57</v>
      </c>
      <c r="F90" s="10" t="s">
        <v>501</v>
      </c>
      <c r="G90" s="11" t="s">
        <v>59</v>
      </c>
      <c r="H90" s="11" t="s">
        <v>90</v>
      </c>
      <c r="I90" s="11" t="s">
        <v>61</v>
      </c>
      <c r="J90" s="14">
        <v>0.75</v>
      </c>
      <c r="K90" s="14">
        <v>0.2</v>
      </c>
      <c r="L90" s="11">
        <v>37</v>
      </c>
      <c r="M90" s="11">
        <v>32</v>
      </c>
      <c r="N90" s="11">
        <v>35</v>
      </c>
      <c r="O90" s="11">
        <v>31</v>
      </c>
      <c r="P90" s="11">
        <v>21</v>
      </c>
      <c r="Q90" s="11">
        <v>30</v>
      </c>
      <c r="R90" s="11">
        <v>29</v>
      </c>
      <c r="S90" s="11">
        <v>37</v>
      </c>
      <c r="T90" s="11">
        <v>15</v>
      </c>
      <c r="U90" s="11">
        <v>38</v>
      </c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4">
        <f t="shared" si="28"/>
        <v>30.5</v>
      </c>
      <c r="AH90" s="14">
        <f t="shared" si="29"/>
        <v>7.4274266517190641</v>
      </c>
      <c r="AI90" s="14">
        <f t="shared" si="30"/>
        <v>10</v>
      </c>
      <c r="AJ90" s="11">
        <v>34</v>
      </c>
      <c r="AK90" s="11">
        <v>36</v>
      </c>
      <c r="AL90" s="15"/>
      <c r="AM90" s="11">
        <v>33</v>
      </c>
      <c r="AN90" s="11">
        <v>34</v>
      </c>
      <c r="AO90" s="11">
        <v>29</v>
      </c>
      <c r="AP90" s="11">
        <v>16</v>
      </c>
      <c r="AQ90" s="11">
        <v>38</v>
      </c>
      <c r="AR90" s="11">
        <v>36</v>
      </c>
      <c r="AS90" s="11">
        <v>33</v>
      </c>
      <c r="AT90" s="14">
        <f t="shared" si="31"/>
        <v>32.111111111111114</v>
      </c>
      <c r="AU90" s="14">
        <f t="shared" si="32"/>
        <v>6.5468397804674501</v>
      </c>
      <c r="AV90" s="14">
        <f t="shared" si="33"/>
        <v>9</v>
      </c>
      <c r="AW90" s="14">
        <f t="shared" si="34"/>
        <v>61.865629002402912</v>
      </c>
      <c r="AX90" s="14">
        <f t="shared" si="35"/>
        <v>3.9049236864259429</v>
      </c>
      <c r="AY90" s="14">
        <f t="shared" si="36"/>
        <v>16</v>
      </c>
      <c r="AZ90" s="14">
        <f t="shared" si="37"/>
        <v>3.2932658497054077</v>
      </c>
      <c r="BA90" s="14">
        <f t="shared" si="38"/>
        <v>0.86466700179829137</v>
      </c>
      <c r="BB90" s="14">
        <f t="shared" si="39"/>
        <v>-5.2823315118397191E-2</v>
      </c>
      <c r="BC90" s="16" t="str">
        <f t="shared" si="40"/>
        <v>Nontoxic</v>
      </c>
      <c r="BD90" s="14">
        <f t="shared" si="41"/>
        <v>105.28233151183971</v>
      </c>
      <c r="BE90" s="17" t="s">
        <v>664</v>
      </c>
      <c r="BF90" s="17" t="s">
        <v>666</v>
      </c>
      <c r="BG90" s="14">
        <f t="shared" si="42"/>
        <v>9</v>
      </c>
      <c r="BH90" s="14">
        <f t="shared" si="43"/>
        <v>8</v>
      </c>
      <c r="BI90" s="14">
        <f t="shared" si="44"/>
        <v>55.166666666666671</v>
      </c>
      <c r="BJ90" s="14">
        <f t="shared" si="45"/>
        <v>42.861111111111093</v>
      </c>
      <c r="BK90" s="14">
        <f t="shared" si="46"/>
        <v>49.375816993464049</v>
      </c>
      <c r="BL90" s="14">
        <f t="shared" si="47"/>
        <v>1.0590958605664489</v>
      </c>
      <c r="BM90" s="14">
        <f t="shared" si="48"/>
        <v>0.12641312724772946</v>
      </c>
      <c r="BN90" s="14">
        <v>6.6349999999999998</v>
      </c>
      <c r="BO90" s="14" t="str">
        <f t="shared" si="49"/>
        <v>Same Var</v>
      </c>
      <c r="BP90" s="14">
        <f t="shared" si="50"/>
        <v>0.31208255619267145</v>
      </c>
      <c r="BQ90" s="14" t="str">
        <f t="shared" si="51"/>
        <v>NS</v>
      </c>
      <c r="BR90" s="14" t="str">
        <f t="shared" si="52"/>
        <v>NS</v>
      </c>
      <c r="BS90" s="2" t="str">
        <f t="shared" si="53"/>
        <v/>
      </c>
      <c r="BT90" s="2" t="str">
        <f t="shared" si="54"/>
        <v/>
      </c>
      <c r="BU90" s="2" t="str">
        <f t="shared" si="55"/>
        <v/>
      </c>
    </row>
    <row r="91" spans="1:73" x14ac:dyDescent="0.2">
      <c r="A91" s="10" t="s">
        <v>142</v>
      </c>
      <c r="B91" s="11" t="s">
        <v>238</v>
      </c>
      <c r="C91" s="12">
        <v>38727</v>
      </c>
      <c r="D91" s="13">
        <v>0.55208333333333337</v>
      </c>
      <c r="E91" s="10" t="s">
        <v>57</v>
      </c>
      <c r="F91" s="10" t="s">
        <v>228</v>
      </c>
      <c r="G91" s="11" t="s">
        <v>59</v>
      </c>
      <c r="H91" s="11" t="s">
        <v>90</v>
      </c>
      <c r="I91" s="11" t="s">
        <v>61</v>
      </c>
      <c r="J91" s="14">
        <v>0.75</v>
      </c>
      <c r="K91" s="14">
        <v>0.2</v>
      </c>
      <c r="L91" s="11">
        <v>35</v>
      </c>
      <c r="M91" s="11">
        <v>26</v>
      </c>
      <c r="N91" s="11">
        <v>25</v>
      </c>
      <c r="O91" s="11">
        <v>30</v>
      </c>
      <c r="P91" s="11">
        <v>28</v>
      </c>
      <c r="Q91" s="11">
        <v>27</v>
      </c>
      <c r="R91" s="11">
        <v>35</v>
      </c>
      <c r="S91" s="11">
        <v>31</v>
      </c>
      <c r="T91" s="11">
        <v>26</v>
      </c>
      <c r="U91" s="11">
        <v>29</v>
      </c>
      <c r="V91" s="11">
        <v>36</v>
      </c>
      <c r="W91" s="11">
        <v>33</v>
      </c>
      <c r="X91" s="11">
        <v>29</v>
      </c>
      <c r="Y91" s="11">
        <v>29</v>
      </c>
      <c r="Z91" s="11">
        <v>34</v>
      </c>
      <c r="AA91" s="11">
        <v>34</v>
      </c>
      <c r="AB91" s="11">
        <v>33</v>
      </c>
      <c r="AC91" s="11">
        <v>33</v>
      </c>
      <c r="AD91" s="11">
        <v>28</v>
      </c>
      <c r="AE91" s="11">
        <v>28</v>
      </c>
      <c r="AF91" s="15"/>
      <c r="AG91" s="14">
        <f t="shared" si="28"/>
        <v>30.45</v>
      </c>
      <c r="AH91" s="14">
        <f t="shared" si="29"/>
        <v>3.4255233945071559</v>
      </c>
      <c r="AI91" s="14">
        <f t="shared" si="30"/>
        <v>20</v>
      </c>
      <c r="AJ91" s="11">
        <v>41</v>
      </c>
      <c r="AK91" s="11">
        <v>43</v>
      </c>
      <c r="AL91" s="11">
        <v>41</v>
      </c>
      <c r="AM91" s="11">
        <v>41</v>
      </c>
      <c r="AN91" s="11">
        <v>40</v>
      </c>
      <c r="AO91" s="11">
        <v>39</v>
      </c>
      <c r="AP91" s="11">
        <v>41</v>
      </c>
      <c r="AQ91" s="11">
        <v>35</v>
      </c>
      <c r="AR91" s="11">
        <v>41</v>
      </c>
      <c r="AS91" s="11">
        <v>37</v>
      </c>
      <c r="AT91" s="14">
        <f t="shared" si="31"/>
        <v>39.9</v>
      </c>
      <c r="AU91" s="14">
        <f t="shared" si="32"/>
        <v>2.3309511649396115</v>
      </c>
      <c r="AV91" s="14">
        <f t="shared" si="33"/>
        <v>10</v>
      </c>
      <c r="AW91" s="14">
        <f t="shared" si="34"/>
        <v>0.76275420382503678</v>
      </c>
      <c r="AX91" s="14">
        <f t="shared" si="35"/>
        <v>3.8533670541764292E-2</v>
      </c>
      <c r="AY91" s="14">
        <f t="shared" si="36"/>
        <v>20</v>
      </c>
      <c r="AZ91" s="14">
        <f t="shared" si="37"/>
        <v>18.257718715783412</v>
      </c>
      <c r="BA91" s="14">
        <f t="shared" si="38"/>
        <v>0.85996443973238734</v>
      </c>
      <c r="BB91" s="14">
        <f t="shared" si="39"/>
        <v>-0.31034482758620691</v>
      </c>
      <c r="BC91" s="16" t="str">
        <f t="shared" si="40"/>
        <v>Nontoxic</v>
      </c>
      <c r="BD91" s="14">
        <f t="shared" si="41"/>
        <v>131.0344827586207</v>
      </c>
      <c r="BE91" s="17" t="s">
        <v>663</v>
      </c>
      <c r="BF91" s="14"/>
      <c r="BG91" s="14">
        <f t="shared" si="42"/>
        <v>19</v>
      </c>
      <c r="BH91" s="14">
        <f t="shared" si="43"/>
        <v>9</v>
      </c>
      <c r="BI91" s="14">
        <f t="shared" si="44"/>
        <v>11.734210526315827</v>
      </c>
      <c r="BJ91" s="14">
        <f t="shared" si="45"/>
        <v>5.4333333333333318</v>
      </c>
      <c r="BK91" s="14">
        <f t="shared" si="46"/>
        <v>9.7089285714285971</v>
      </c>
      <c r="BL91" s="14">
        <f t="shared" si="47"/>
        <v>1.042676134781398</v>
      </c>
      <c r="BM91" s="14">
        <f t="shared" si="48"/>
        <v>1.5581523571301721</v>
      </c>
      <c r="BN91" s="14">
        <v>6.6349999999999998</v>
      </c>
      <c r="BO91" s="14" t="str">
        <f t="shared" si="49"/>
        <v>Same Var</v>
      </c>
      <c r="BP91" s="14">
        <f t="shared" si="50"/>
        <v>7.8646077276079903E-9</v>
      </c>
      <c r="BQ91" s="14" t="str">
        <f t="shared" si="51"/>
        <v>NS</v>
      </c>
      <c r="BR91" s="14" t="str">
        <f t="shared" si="52"/>
        <v>NS</v>
      </c>
      <c r="BS91" s="2" t="str">
        <f t="shared" si="53"/>
        <v/>
      </c>
      <c r="BT91" s="2" t="str">
        <f t="shared" si="54"/>
        <v/>
      </c>
      <c r="BU91" s="2" t="str">
        <f t="shared" si="55"/>
        <v/>
      </c>
    </row>
    <row r="92" spans="1:73" x14ac:dyDescent="0.2">
      <c r="A92" s="10" t="s">
        <v>142</v>
      </c>
      <c r="B92" s="11" t="s">
        <v>241</v>
      </c>
      <c r="C92" s="12">
        <v>38727</v>
      </c>
      <c r="D92" s="13">
        <v>0.60416666666666663</v>
      </c>
      <c r="E92" s="10" t="s">
        <v>57</v>
      </c>
      <c r="F92" s="10" t="s">
        <v>228</v>
      </c>
      <c r="G92" s="11" t="s">
        <v>59</v>
      </c>
      <c r="H92" s="11" t="s">
        <v>90</v>
      </c>
      <c r="I92" s="11" t="s">
        <v>61</v>
      </c>
      <c r="J92" s="14">
        <v>0.75</v>
      </c>
      <c r="K92" s="14">
        <v>0.2</v>
      </c>
      <c r="L92" s="11">
        <v>35</v>
      </c>
      <c r="M92" s="11">
        <v>26</v>
      </c>
      <c r="N92" s="11">
        <v>25</v>
      </c>
      <c r="O92" s="11">
        <v>30</v>
      </c>
      <c r="P92" s="11">
        <v>28</v>
      </c>
      <c r="Q92" s="11">
        <v>27</v>
      </c>
      <c r="R92" s="11">
        <v>35</v>
      </c>
      <c r="S92" s="11">
        <v>31</v>
      </c>
      <c r="T92" s="11">
        <v>26</v>
      </c>
      <c r="U92" s="11">
        <v>29</v>
      </c>
      <c r="V92" s="11">
        <v>36</v>
      </c>
      <c r="W92" s="11">
        <v>33</v>
      </c>
      <c r="X92" s="11">
        <v>29</v>
      </c>
      <c r="Y92" s="11">
        <v>29</v>
      </c>
      <c r="Z92" s="11">
        <v>34</v>
      </c>
      <c r="AA92" s="11">
        <v>34</v>
      </c>
      <c r="AB92" s="11">
        <v>33</v>
      </c>
      <c r="AC92" s="11">
        <v>33</v>
      </c>
      <c r="AD92" s="11">
        <v>28</v>
      </c>
      <c r="AE92" s="11">
        <v>28</v>
      </c>
      <c r="AF92" s="15"/>
      <c r="AG92" s="14">
        <f t="shared" si="28"/>
        <v>30.45</v>
      </c>
      <c r="AH92" s="14">
        <f t="shared" si="29"/>
        <v>3.4255233945071559</v>
      </c>
      <c r="AI92" s="14">
        <f t="shared" si="30"/>
        <v>20</v>
      </c>
      <c r="AJ92" s="11">
        <v>42</v>
      </c>
      <c r="AK92" s="11">
        <v>41</v>
      </c>
      <c r="AL92" s="11">
        <v>41</v>
      </c>
      <c r="AM92" s="11">
        <v>39</v>
      </c>
      <c r="AN92" s="11">
        <v>47</v>
      </c>
      <c r="AO92" s="11">
        <v>46</v>
      </c>
      <c r="AP92" s="11">
        <v>40</v>
      </c>
      <c r="AQ92" s="11">
        <v>42</v>
      </c>
      <c r="AR92" s="11">
        <v>40</v>
      </c>
      <c r="AS92" s="11">
        <v>38</v>
      </c>
      <c r="AT92" s="14">
        <f t="shared" si="31"/>
        <v>41.6</v>
      </c>
      <c r="AU92" s="14">
        <f t="shared" si="32"/>
        <v>2.8751811537130432</v>
      </c>
      <c r="AV92" s="14">
        <f t="shared" si="33"/>
        <v>10</v>
      </c>
      <c r="AW92" s="14">
        <f t="shared" si="34"/>
        <v>1.3379348507548616</v>
      </c>
      <c r="AX92" s="14">
        <f t="shared" si="35"/>
        <v>8.1663300171393921E-2</v>
      </c>
      <c r="AY92" s="14">
        <f t="shared" si="36"/>
        <v>16</v>
      </c>
      <c r="AZ92" s="14">
        <f t="shared" si="37"/>
        <v>17.445441452515755</v>
      </c>
      <c r="BA92" s="14">
        <f t="shared" si="38"/>
        <v>0.86466700179829137</v>
      </c>
      <c r="BB92" s="14">
        <f t="shared" si="39"/>
        <v>-0.3661740558292283</v>
      </c>
      <c r="BC92" s="16" t="str">
        <f t="shared" si="40"/>
        <v>Nontoxic</v>
      </c>
      <c r="BD92" s="14">
        <f t="shared" si="41"/>
        <v>136.61740558292283</v>
      </c>
      <c r="BE92" s="17" t="s">
        <v>663</v>
      </c>
      <c r="BF92" s="14"/>
      <c r="BG92" s="14">
        <f t="shared" si="42"/>
        <v>19</v>
      </c>
      <c r="BH92" s="14">
        <f t="shared" si="43"/>
        <v>9</v>
      </c>
      <c r="BI92" s="14">
        <f t="shared" si="44"/>
        <v>11.734210526315827</v>
      </c>
      <c r="BJ92" s="14">
        <f t="shared" si="45"/>
        <v>8.2666666666666657</v>
      </c>
      <c r="BK92" s="14">
        <f t="shared" si="46"/>
        <v>10.619642857142882</v>
      </c>
      <c r="BL92" s="14">
        <f t="shared" si="47"/>
        <v>1.042676134781398</v>
      </c>
      <c r="BM92" s="14">
        <f t="shared" si="48"/>
        <v>0.34335305917683967</v>
      </c>
      <c r="BN92" s="14">
        <v>6.6349999999999998</v>
      </c>
      <c r="BO92" s="14" t="str">
        <f t="shared" si="49"/>
        <v>Same Var</v>
      </c>
      <c r="BP92" s="14">
        <f t="shared" si="50"/>
        <v>6.8910161209831057E-10</v>
      </c>
      <c r="BQ92" s="14" t="str">
        <f t="shared" si="51"/>
        <v>NS</v>
      </c>
      <c r="BR92" s="14" t="str">
        <f t="shared" si="52"/>
        <v>NS</v>
      </c>
      <c r="BS92" s="2" t="str">
        <f t="shared" si="53"/>
        <v/>
      </c>
      <c r="BT92" s="2" t="str">
        <f t="shared" si="54"/>
        <v/>
      </c>
      <c r="BU92" s="2" t="str">
        <f t="shared" si="55"/>
        <v/>
      </c>
    </row>
    <row r="93" spans="1:73" x14ac:dyDescent="0.2">
      <c r="A93" s="10" t="s">
        <v>142</v>
      </c>
      <c r="B93" s="11" t="s">
        <v>230</v>
      </c>
      <c r="C93" s="12">
        <v>38727</v>
      </c>
      <c r="D93" s="13">
        <v>0.58333333333333337</v>
      </c>
      <c r="E93" s="10" t="s">
        <v>57</v>
      </c>
      <c r="F93" s="10" t="s">
        <v>228</v>
      </c>
      <c r="G93" s="11" t="s">
        <v>59</v>
      </c>
      <c r="H93" s="11" t="s">
        <v>90</v>
      </c>
      <c r="I93" s="11" t="s">
        <v>61</v>
      </c>
      <c r="J93" s="14">
        <v>0.75</v>
      </c>
      <c r="K93" s="14">
        <v>0.2</v>
      </c>
      <c r="L93" s="11">
        <v>35</v>
      </c>
      <c r="M93" s="11">
        <v>26</v>
      </c>
      <c r="N93" s="11">
        <v>25</v>
      </c>
      <c r="O93" s="11">
        <v>30</v>
      </c>
      <c r="P93" s="11">
        <v>28</v>
      </c>
      <c r="Q93" s="11">
        <v>27</v>
      </c>
      <c r="R93" s="11">
        <v>35</v>
      </c>
      <c r="S93" s="11">
        <v>31</v>
      </c>
      <c r="T93" s="11">
        <v>26</v>
      </c>
      <c r="U93" s="11">
        <v>29</v>
      </c>
      <c r="V93" s="11">
        <v>36</v>
      </c>
      <c r="W93" s="11">
        <v>33</v>
      </c>
      <c r="X93" s="11">
        <v>29</v>
      </c>
      <c r="Y93" s="11">
        <v>29</v>
      </c>
      <c r="Z93" s="11">
        <v>34</v>
      </c>
      <c r="AA93" s="11">
        <v>34</v>
      </c>
      <c r="AB93" s="11">
        <v>33</v>
      </c>
      <c r="AC93" s="11">
        <v>33</v>
      </c>
      <c r="AD93" s="11">
        <v>28</v>
      </c>
      <c r="AE93" s="11">
        <v>28</v>
      </c>
      <c r="AF93" s="15"/>
      <c r="AG93" s="14">
        <f t="shared" si="28"/>
        <v>30.45</v>
      </c>
      <c r="AH93" s="14">
        <f t="shared" si="29"/>
        <v>3.4255233945071559</v>
      </c>
      <c r="AI93" s="14">
        <f t="shared" si="30"/>
        <v>20</v>
      </c>
      <c r="AJ93" s="11">
        <v>39</v>
      </c>
      <c r="AK93" s="11">
        <v>43</v>
      </c>
      <c r="AL93" s="11">
        <v>42</v>
      </c>
      <c r="AM93" s="11">
        <v>40</v>
      </c>
      <c r="AN93" s="11">
        <v>49</v>
      </c>
      <c r="AO93" s="11">
        <v>44</v>
      </c>
      <c r="AP93" s="11">
        <v>41</v>
      </c>
      <c r="AQ93" s="11">
        <v>37</v>
      </c>
      <c r="AR93" s="11">
        <v>42</v>
      </c>
      <c r="AS93" s="11">
        <v>43</v>
      </c>
      <c r="AT93" s="14">
        <f t="shared" si="31"/>
        <v>42</v>
      </c>
      <c r="AU93" s="14">
        <f t="shared" si="32"/>
        <v>3.2317865716108862</v>
      </c>
      <c r="AV93" s="14">
        <f t="shared" si="33"/>
        <v>10</v>
      </c>
      <c r="AW93" s="14">
        <f t="shared" si="34"/>
        <v>1.8891653494553182</v>
      </c>
      <c r="AX93" s="14">
        <f t="shared" si="35"/>
        <v>0.12693956903284806</v>
      </c>
      <c r="AY93" s="14">
        <f t="shared" si="36"/>
        <v>15</v>
      </c>
      <c r="AZ93" s="14">
        <f t="shared" si="37"/>
        <v>16.344990595908953</v>
      </c>
      <c r="BA93" s="14">
        <f t="shared" si="38"/>
        <v>0.86624497319495286</v>
      </c>
      <c r="BB93" s="14">
        <f t="shared" si="39"/>
        <v>-0.37931034482758624</v>
      </c>
      <c r="BC93" s="16" t="str">
        <f t="shared" si="40"/>
        <v>Nontoxic</v>
      </c>
      <c r="BD93" s="14">
        <f t="shared" si="41"/>
        <v>137.93103448275863</v>
      </c>
      <c r="BE93" s="17" t="s">
        <v>663</v>
      </c>
      <c r="BF93" s="14"/>
      <c r="BG93" s="14">
        <f t="shared" si="42"/>
        <v>19</v>
      </c>
      <c r="BH93" s="14">
        <f t="shared" si="43"/>
        <v>9</v>
      </c>
      <c r="BI93" s="14">
        <f t="shared" si="44"/>
        <v>11.734210526315827</v>
      </c>
      <c r="BJ93" s="14">
        <f t="shared" si="45"/>
        <v>10.444444444444446</v>
      </c>
      <c r="BK93" s="14">
        <f t="shared" si="46"/>
        <v>11.319642857142883</v>
      </c>
      <c r="BL93" s="14">
        <f t="shared" si="47"/>
        <v>1.042676134781398</v>
      </c>
      <c r="BM93" s="14">
        <f t="shared" si="48"/>
        <v>3.9141876887626506E-2</v>
      </c>
      <c r="BN93" s="14">
        <v>6.6349999999999998</v>
      </c>
      <c r="BO93" s="14" t="str">
        <f t="shared" si="49"/>
        <v>Same Var</v>
      </c>
      <c r="BP93" s="14">
        <f t="shared" si="50"/>
        <v>6.4286137280660303E-10</v>
      </c>
      <c r="BQ93" s="14" t="str">
        <f t="shared" si="51"/>
        <v>NS</v>
      </c>
      <c r="BR93" s="14" t="str">
        <f t="shared" si="52"/>
        <v>NS</v>
      </c>
      <c r="BS93" s="2" t="str">
        <f t="shared" si="53"/>
        <v/>
      </c>
      <c r="BT93" s="2" t="str">
        <f t="shared" si="54"/>
        <v/>
      </c>
      <c r="BU93" s="2" t="str">
        <f t="shared" si="55"/>
        <v/>
      </c>
    </row>
    <row r="94" spans="1:73" x14ac:dyDescent="0.2">
      <c r="A94" s="10" t="s">
        <v>142</v>
      </c>
      <c r="B94" s="11" t="s">
        <v>227</v>
      </c>
      <c r="C94" s="12">
        <v>38727</v>
      </c>
      <c r="D94" s="13">
        <v>0.52083333333333337</v>
      </c>
      <c r="E94" s="10" t="s">
        <v>57</v>
      </c>
      <c r="F94" s="10" t="s">
        <v>228</v>
      </c>
      <c r="G94" s="11" t="s">
        <v>59</v>
      </c>
      <c r="H94" s="11" t="s">
        <v>90</v>
      </c>
      <c r="I94" s="11" t="s">
        <v>61</v>
      </c>
      <c r="J94" s="14">
        <v>0.75</v>
      </c>
      <c r="K94" s="14">
        <v>0.2</v>
      </c>
      <c r="L94" s="11">
        <v>35</v>
      </c>
      <c r="M94" s="11">
        <v>26</v>
      </c>
      <c r="N94" s="11">
        <v>25</v>
      </c>
      <c r="O94" s="11">
        <v>30</v>
      </c>
      <c r="P94" s="11">
        <v>28</v>
      </c>
      <c r="Q94" s="11">
        <v>27</v>
      </c>
      <c r="R94" s="11">
        <v>35</v>
      </c>
      <c r="S94" s="11">
        <v>31</v>
      </c>
      <c r="T94" s="11">
        <v>26</v>
      </c>
      <c r="U94" s="11">
        <v>29</v>
      </c>
      <c r="V94" s="11">
        <v>36</v>
      </c>
      <c r="W94" s="11">
        <v>33</v>
      </c>
      <c r="X94" s="11">
        <v>29</v>
      </c>
      <c r="Y94" s="11">
        <v>29</v>
      </c>
      <c r="Z94" s="11">
        <v>34</v>
      </c>
      <c r="AA94" s="11">
        <v>34</v>
      </c>
      <c r="AB94" s="11">
        <v>33</v>
      </c>
      <c r="AC94" s="11">
        <v>33</v>
      </c>
      <c r="AD94" s="11">
        <v>28</v>
      </c>
      <c r="AE94" s="11">
        <v>28</v>
      </c>
      <c r="AF94" s="15"/>
      <c r="AG94" s="14">
        <f t="shared" si="28"/>
        <v>30.45</v>
      </c>
      <c r="AH94" s="14">
        <f t="shared" si="29"/>
        <v>3.4255233945071559</v>
      </c>
      <c r="AI94" s="14">
        <f t="shared" si="30"/>
        <v>20</v>
      </c>
      <c r="AJ94" s="11">
        <v>40</v>
      </c>
      <c r="AK94" s="11">
        <v>47</v>
      </c>
      <c r="AL94" s="11">
        <v>31</v>
      </c>
      <c r="AM94" s="11">
        <v>43</v>
      </c>
      <c r="AN94" s="11">
        <v>43</v>
      </c>
      <c r="AO94" s="11">
        <v>43</v>
      </c>
      <c r="AP94" s="11">
        <v>37</v>
      </c>
      <c r="AQ94" s="11">
        <v>41</v>
      </c>
      <c r="AR94" s="11">
        <v>35</v>
      </c>
      <c r="AS94" s="11">
        <v>42</v>
      </c>
      <c r="AT94" s="14">
        <f t="shared" si="31"/>
        <v>40.200000000000003</v>
      </c>
      <c r="AU94" s="14">
        <f t="shared" si="32"/>
        <v>4.6619023298792275</v>
      </c>
      <c r="AV94" s="14">
        <f t="shared" si="33"/>
        <v>10</v>
      </c>
      <c r="AW94" s="14">
        <f t="shared" si="34"/>
        <v>6.266801298123303</v>
      </c>
      <c r="AX94" s="14">
        <f t="shared" si="35"/>
        <v>0.53055218906028456</v>
      </c>
      <c r="AY94" s="14">
        <f t="shared" si="36"/>
        <v>12</v>
      </c>
      <c r="AZ94" s="14">
        <f t="shared" si="37"/>
        <v>10.9736417406731</v>
      </c>
      <c r="BA94" s="14">
        <f t="shared" si="38"/>
        <v>0.87260929158813794</v>
      </c>
      <c r="BB94" s="14">
        <f t="shared" si="39"/>
        <v>-0.32019704433497548</v>
      </c>
      <c r="BC94" s="16" t="str">
        <f t="shared" si="40"/>
        <v>Nontoxic</v>
      </c>
      <c r="BD94" s="14">
        <f t="shared" si="41"/>
        <v>132.01970443349757</v>
      </c>
      <c r="BE94" s="17" t="s">
        <v>663</v>
      </c>
      <c r="BF94" s="14"/>
      <c r="BG94" s="14">
        <f t="shared" si="42"/>
        <v>19</v>
      </c>
      <c r="BH94" s="14">
        <f t="shared" si="43"/>
        <v>9</v>
      </c>
      <c r="BI94" s="14">
        <f t="shared" si="44"/>
        <v>11.734210526315827</v>
      </c>
      <c r="BJ94" s="14">
        <f t="shared" si="45"/>
        <v>21.73333333333337</v>
      </c>
      <c r="BK94" s="14">
        <f t="shared" si="46"/>
        <v>14.948214285714325</v>
      </c>
      <c r="BL94" s="14">
        <f t="shared" si="47"/>
        <v>1.042676134781398</v>
      </c>
      <c r="BM94" s="14">
        <f t="shared" si="48"/>
        <v>1.1808888343914494</v>
      </c>
      <c r="BN94" s="14">
        <v>6.6349999999999998</v>
      </c>
      <c r="BO94" s="14" t="str">
        <f t="shared" si="49"/>
        <v>Same Var</v>
      </c>
      <c r="BP94" s="14">
        <f t="shared" si="50"/>
        <v>2.3386166159707312E-7</v>
      </c>
      <c r="BQ94" s="14" t="str">
        <f t="shared" si="51"/>
        <v>NS</v>
      </c>
      <c r="BR94" s="14" t="str">
        <f t="shared" si="52"/>
        <v>NS</v>
      </c>
      <c r="BS94" s="2" t="str">
        <f t="shared" si="53"/>
        <v/>
      </c>
      <c r="BT94" s="2" t="str">
        <f t="shared" si="54"/>
        <v/>
      </c>
      <c r="BU94" s="2" t="str">
        <f t="shared" si="55"/>
        <v/>
      </c>
    </row>
    <row r="95" spans="1:73" s="14" customFormat="1" x14ac:dyDescent="0.2">
      <c r="A95" s="1" t="s">
        <v>142</v>
      </c>
      <c r="B95" s="5" t="s">
        <v>181</v>
      </c>
      <c r="C95" s="6">
        <v>38362</v>
      </c>
      <c r="D95" s="7">
        <v>0.65625</v>
      </c>
      <c r="E95" s="1" t="s">
        <v>57</v>
      </c>
      <c r="F95" s="1" t="s">
        <v>180</v>
      </c>
      <c r="G95" s="5" t="s">
        <v>59</v>
      </c>
      <c r="H95" s="5" t="s">
        <v>90</v>
      </c>
      <c r="I95" s="5" t="s">
        <v>61</v>
      </c>
      <c r="J95" s="2">
        <v>0.75</v>
      </c>
      <c r="K95" s="2">
        <v>0.2</v>
      </c>
      <c r="L95" s="5">
        <v>28</v>
      </c>
      <c r="M95" s="5">
        <v>30</v>
      </c>
      <c r="N95" s="5">
        <v>28</v>
      </c>
      <c r="O95" s="5">
        <v>27</v>
      </c>
      <c r="P95" s="5">
        <v>29</v>
      </c>
      <c r="Q95" s="5">
        <v>27</v>
      </c>
      <c r="R95" s="5">
        <v>39</v>
      </c>
      <c r="S95" s="5">
        <v>32</v>
      </c>
      <c r="T95" s="5">
        <v>32</v>
      </c>
      <c r="U95" s="5">
        <v>31</v>
      </c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2">
        <f t="shared" si="28"/>
        <v>30.3</v>
      </c>
      <c r="AH95" s="2">
        <f t="shared" si="29"/>
        <v>3.5916569992135998</v>
      </c>
      <c r="AI95" s="2">
        <f t="shared" si="30"/>
        <v>10</v>
      </c>
      <c r="AJ95" s="5">
        <v>31</v>
      </c>
      <c r="AK95" s="5">
        <v>27</v>
      </c>
      <c r="AL95" s="5">
        <v>35</v>
      </c>
      <c r="AM95" s="5">
        <v>33</v>
      </c>
      <c r="AN95" s="5">
        <v>32</v>
      </c>
      <c r="AO95" s="5">
        <v>29</v>
      </c>
      <c r="AP95" s="5">
        <v>34</v>
      </c>
      <c r="AQ95" s="5">
        <v>34</v>
      </c>
      <c r="AR95" s="5">
        <v>33</v>
      </c>
      <c r="AS95" s="5">
        <v>30</v>
      </c>
      <c r="AT95" s="2">
        <f t="shared" si="31"/>
        <v>31.8</v>
      </c>
      <c r="AU95" s="2">
        <f t="shared" si="32"/>
        <v>2.5298221281347035</v>
      </c>
      <c r="AV95" s="2">
        <f t="shared" si="33"/>
        <v>10</v>
      </c>
      <c r="AW95" s="2">
        <f t="shared" si="34"/>
        <v>1.8649316406250063</v>
      </c>
      <c r="AX95" s="2">
        <f t="shared" si="35"/>
        <v>0.10401462673611148</v>
      </c>
      <c r="AY95" s="2">
        <f t="shared" si="36"/>
        <v>18</v>
      </c>
      <c r="AZ95" s="2">
        <f t="shared" si="37"/>
        <v>7.7657052796061228</v>
      </c>
      <c r="BA95" s="2">
        <f t="shared" si="38"/>
        <v>0.86204866798959834</v>
      </c>
      <c r="BB95" s="14">
        <f t="shared" si="39"/>
        <v>-4.95049504950495E-2</v>
      </c>
      <c r="BC95" s="3" t="str">
        <f t="shared" si="40"/>
        <v>Nontoxic</v>
      </c>
      <c r="BD95" s="2">
        <f t="shared" si="41"/>
        <v>104.95049504950495</v>
      </c>
      <c r="BE95" s="4" t="s">
        <v>663</v>
      </c>
      <c r="BF95" s="2"/>
      <c r="BG95" s="2">
        <f t="shared" si="42"/>
        <v>9</v>
      </c>
      <c r="BH95" s="2">
        <f t="shared" si="43"/>
        <v>9</v>
      </c>
      <c r="BI95" s="2">
        <f t="shared" si="44"/>
        <v>12.900000000000041</v>
      </c>
      <c r="BJ95" s="2">
        <f t="shared" si="45"/>
        <v>6.4</v>
      </c>
      <c r="BK95" s="2">
        <f t="shared" si="46"/>
        <v>9.6500000000000199</v>
      </c>
      <c r="BL95" s="2">
        <f t="shared" si="47"/>
        <v>1.0555555555555556</v>
      </c>
      <c r="BM95" s="2">
        <f t="shared" si="48"/>
        <v>1.0264876680475308</v>
      </c>
      <c r="BN95" s="2">
        <v>6.6349999999999998</v>
      </c>
      <c r="BO95" s="2" t="str">
        <f t="shared" si="49"/>
        <v>Same Var</v>
      </c>
      <c r="BP95" s="2">
        <f t="shared" si="50"/>
        <v>0.14726056767189316</v>
      </c>
      <c r="BQ95" s="2" t="str">
        <f t="shared" si="51"/>
        <v>NS</v>
      </c>
      <c r="BR95" s="2" t="str">
        <f t="shared" si="52"/>
        <v>NS</v>
      </c>
      <c r="BS95" s="2" t="str">
        <f t="shared" si="53"/>
        <v/>
      </c>
      <c r="BT95" s="2" t="str">
        <f t="shared" si="54"/>
        <v/>
      </c>
      <c r="BU95" s="2" t="str">
        <f t="shared" si="55"/>
        <v/>
      </c>
    </row>
    <row r="96" spans="1:73" s="14" customFormat="1" x14ac:dyDescent="0.2">
      <c r="A96" s="1" t="s">
        <v>142</v>
      </c>
      <c r="B96" s="5" t="s">
        <v>179</v>
      </c>
      <c r="C96" s="6">
        <v>38363</v>
      </c>
      <c r="D96" s="7">
        <v>0.35416666666666669</v>
      </c>
      <c r="E96" s="1" t="s">
        <v>57</v>
      </c>
      <c r="F96" s="1" t="s">
        <v>180</v>
      </c>
      <c r="G96" s="5" t="s">
        <v>59</v>
      </c>
      <c r="H96" s="5" t="s">
        <v>90</v>
      </c>
      <c r="I96" s="5" t="s">
        <v>61</v>
      </c>
      <c r="J96" s="2">
        <v>0.75</v>
      </c>
      <c r="K96" s="2">
        <v>0.2</v>
      </c>
      <c r="L96" s="5">
        <v>28</v>
      </c>
      <c r="M96" s="5">
        <v>30</v>
      </c>
      <c r="N96" s="5">
        <v>28</v>
      </c>
      <c r="O96" s="5">
        <v>27</v>
      </c>
      <c r="P96" s="5">
        <v>29</v>
      </c>
      <c r="Q96" s="5">
        <v>27</v>
      </c>
      <c r="R96" s="5">
        <v>39</v>
      </c>
      <c r="S96" s="5">
        <v>32</v>
      </c>
      <c r="T96" s="5">
        <v>32</v>
      </c>
      <c r="U96" s="5">
        <v>31</v>
      </c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2">
        <f t="shared" si="28"/>
        <v>30.3</v>
      </c>
      <c r="AH96" s="2">
        <f t="shared" si="29"/>
        <v>3.5916569992135998</v>
      </c>
      <c r="AI96" s="2">
        <f t="shared" si="30"/>
        <v>10</v>
      </c>
      <c r="AJ96" s="5">
        <v>15</v>
      </c>
      <c r="AK96" s="5">
        <v>18</v>
      </c>
      <c r="AL96" s="5">
        <v>20</v>
      </c>
      <c r="AM96" s="5">
        <v>22</v>
      </c>
      <c r="AN96" s="5">
        <v>21</v>
      </c>
      <c r="AO96" s="5">
        <v>15</v>
      </c>
      <c r="AP96" s="5">
        <v>23</v>
      </c>
      <c r="AQ96" s="5">
        <v>18</v>
      </c>
      <c r="AR96" s="5">
        <v>19</v>
      </c>
      <c r="AS96" s="5">
        <v>17</v>
      </c>
      <c r="AT96" s="2">
        <f t="shared" si="31"/>
        <v>18.8</v>
      </c>
      <c r="AU96" s="2">
        <f t="shared" si="32"/>
        <v>2.7406406388125935</v>
      </c>
      <c r="AV96" s="2">
        <f t="shared" si="33"/>
        <v>10</v>
      </c>
      <c r="AW96" s="2">
        <f t="shared" si="34"/>
        <v>2.1807495418595715</v>
      </c>
      <c r="AX96" s="2">
        <f t="shared" si="35"/>
        <v>0.12118883798439661</v>
      </c>
      <c r="AY96" s="2">
        <f t="shared" si="36"/>
        <v>18</v>
      </c>
      <c r="AZ96" s="2">
        <f t="shared" si="37"/>
        <v>-3.2298935827427706</v>
      </c>
      <c r="BA96" s="2">
        <f t="shared" si="38"/>
        <v>0.86204866798959834</v>
      </c>
      <c r="BB96" s="14">
        <f t="shared" si="39"/>
        <v>0.37953795379537952</v>
      </c>
      <c r="BC96" s="3" t="str">
        <f t="shared" si="40"/>
        <v>Toxic</v>
      </c>
      <c r="BD96" s="2">
        <f t="shared" si="41"/>
        <v>62.046204620462042</v>
      </c>
      <c r="BE96" s="4" t="s">
        <v>663</v>
      </c>
      <c r="BF96" s="2"/>
      <c r="BG96" s="2">
        <f t="shared" si="42"/>
        <v>9</v>
      </c>
      <c r="BH96" s="2">
        <f t="shared" si="43"/>
        <v>9</v>
      </c>
      <c r="BI96" s="2">
        <f t="shared" si="44"/>
        <v>12.900000000000041</v>
      </c>
      <c r="BJ96" s="2">
        <f t="shared" si="45"/>
        <v>7.5111111111111004</v>
      </c>
      <c r="BK96" s="2">
        <f t="shared" si="46"/>
        <v>10.20555555555557</v>
      </c>
      <c r="BL96" s="2">
        <f t="shared" si="47"/>
        <v>1.0555555555555556</v>
      </c>
      <c r="BM96" s="2">
        <f t="shared" si="48"/>
        <v>0.61605830285578789</v>
      </c>
      <c r="BN96" s="2">
        <v>6.6349999999999998</v>
      </c>
      <c r="BO96" s="2" t="str">
        <f t="shared" si="49"/>
        <v>Same Var</v>
      </c>
      <c r="BP96" s="2">
        <f t="shared" si="50"/>
        <v>1.1223425276348974E-7</v>
      </c>
      <c r="BQ96" s="2" t="str">
        <f t="shared" si="51"/>
        <v>Sig</v>
      </c>
      <c r="BR96" s="2" t="str">
        <f t="shared" si="52"/>
        <v>Sig</v>
      </c>
      <c r="BS96" s="2" t="str">
        <f t="shared" si="53"/>
        <v>Same Var T-test</v>
      </c>
      <c r="BT96" s="2" t="str">
        <f t="shared" si="54"/>
        <v/>
      </c>
      <c r="BU96" s="2" t="str">
        <f t="shared" si="55"/>
        <v/>
      </c>
    </row>
    <row r="97" spans="1:73" s="14" customFormat="1" x14ac:dyDescent="0.2">
      <c r="A97" s="1" t="s">
        <v>142</v>
      </c>
      <c r="B97" s="5" t="s">
        <v>184</v>
      </c>
      <c r="C97" s="6">
        <v>38362</v>
      </c>
      <c r="D97" s="7">
        <v>0.66666666666666663</v>
      </c>
      <c r="E97" s="1" t="s">
        <v>57</v>
      </c>
      <c r="F97" s="1" t="s">
        <v>180</v>
      </c>
      <c r="G97" s="5" t="s">
        <v>59</v>
      </c>
      <c r="H97" s="5" t="s">
        <v>90</v>
      </c>
      <c r="I97" s="5" t="s">
        <v>61</v>
      </c>
      <c r="J97" s="2">
        <v>0.75</v>
      </c>
      <c r="K97" s="2">
        <v>0.2</v>
      </c>
      <c r="L97" s="5">
        <v>28</v>
      </c>
      <c r="M97" s="5">
        <v>30</v>
      </c>
      <c r="N97" s="5">
        <v>28</v>
      </c>
      <c r="O97" s="5">
        <v>27</v>
      </c>
      <c r="P97" s="5">
        <v>29</v>
      </c>
      <c r="Q97" s="5">
        <v>27</v>
      </c>
      <c r="R97" s="5">
        <v>39</v>
      </c>
      <c r="S97" s="5">
        <v>32</v>
      </c>
      <c r="T97" s="5">
        <v>32</v>
      </c>
      <c r="U97" s="5">
        <v>31</v>
      </c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2">
        <f t="shared" si="28"/>
        <v>30.3</v>
      </c>
      <c r="AH97" s="2">
        <f t="shared" si="29"/>
        <v>3.5916569992135998</v>
      </c>
      <c r="AI97" s="2">
        <f t="shared" si="30"/>
        <v>10</v>
      </c>
      <c r="AJ97" s="5">
        <v>28</v>
      </c>
      <c r="AK97" s="5">
        <v>28</v>
      </c>
      <c r="AL97" s="5">
        <v>31</v>
      </c>
      <c r="AM97" s="5">
        <v>45</v>
      </c>
      <c r="AN97" s="5">
        <v>21</v>
      </c>
      <c r="AO97" s="5">
        <v>27</v>
      </c>
      <c r="AP97" s="5">
        <v>37</v>
      </c>
      <c r="AQ97" s="5">
        <v>30</v>
      </c>
      <c r="AR97" s="5">
        <v>28</v>
      </c>
      <c r="AS97" s="5">
        <v>30</v>
      </c>
      <c r="AT97" s="2">
        <f t="shared" si="31"/>
        <v>30.5</v>
      </c>
      <c r="AU97" s="2">
        <f t="shared" si="32"/>
        <v>6.4506674934545432</v>
      </c>
      <c r="AV97" s="2">
        <f t="shared" si="33"/>
        <v>10</v>
      </c>
      <c r="AW97" s="2">
        <f t="shared" si="34"/>
        <v>23.880189819637383</v>
      </c>
      <c r="AX97" s="2">
        <f t="shared" si="35"/>
        <v>1.9823752577374842</v>
      </c>
      <c r="AY97" s="2">
        <f t="shared" si="36"/>
        <v>12</v>
      </c>
      <c r="AZ97" s="2">
        <f t="shared" si="37"/>
        <v>3.517150514031306</v>
      </c>
      <c r="BA97" s="2">
        <f t="shared" si="38"/>
        <v>0.87260929158813794</v>
      </c>
      <c r="BB97" s="14">
        <f t="shared" si="39"/>
        <v>-6.6006600660065773E-3</v>
      </c>
      <c r="BC97" s="3" t="str">
        <f t="shared" si="40"/>
        <v>Nontoxic</v>
      </c>
      <c r="BD97" s="2">
        <f t="shared" si="41"/>
        <v>100.66006600660067</v>
      </c>
      <c r="BE97" s="4" t="s">
        <v>663</v>
      </c>
      <c r="BF97" s="2"/>
      <c r="BG97" s="2">
        <f t="shared" si="42"/>
        <v>9</v>
      </c>
      <c r="BH97" s="2">
        <f t="shared" si="43"/>
        <v>9</v>
      </c>
      <c r="BI97" s="2">
        <f t="shared" si="44"/>
        <v>12.900000000000041</v>
      </c>
      <c r="BJ97" s="2">
        <f t="shared" si="45"/>
        <v>41.611111111111121</v>
      </c>
      <c r="BK97" s="2">
        <f t="shared" si="46"/>
        <v>27.255555555555581</v>
      </c>
      <c r="BL97" s="2">
        <f t="shared" si="47"/>
        <v>1.0555555555555556</v>
      </c>
      <c r="BM97" s="2">
        <f t="shared" si="48"/>
        <v>2.7703723242409559</v>
      </c>
      <c r="BN97" s="2">
        <v>6.6349999999999998</v>
      </c>
      <c r="BO97" s="2" t="str">
        <f t="shared" si="49"/>
        <v>Same Var</v>
      </c>
      <c r="BP97" s="2">
        <f t="shared" si="50"/>
        <v>0.46634043653341067</v>
      </c>
      <c r="BQ97" s="2" t="str">
        <f t="shared" si="51"/>
        <v>NS</v>
      </c>
      <c r="BR97" s="2" t="str">
        <f t="shared" si="52"/>
        <v>NS</v>
      </c>
      <c r="BS97" s="2" t="str">
        <f t="shared" si="53"/>
        <v/>
      </c>
      <c r="BT97" s="2" t="str">
        <f t="shared" si="54"/>
        <v/>
      </c>
      <c r="BU97" s="2" t="str">
        <f t="shared" si="55"/>
        <v/>
      </c>
    </row>
    <row r="98" spans="1:73" s="14" customFormat="1" x14ac:dyDescent="0.2">
      <c r="A98" s="1" t="s">
        <v>142</v>
      </c>
      <c r="B98" s="5" t="s">
        <v>183</v>
      </c>
      <c r="C98" s="6">
        <v>38362</v>
      </c>
      <c r="D98" s="7">
        <v>0.69444444444444442</v>
      </c>
      <c r="E98" s="1" t="s">
        <v>57</v>
      </c>
      <c r="F98" s="1" t="s">
        <v>180</v>
      </c>
      <c r="G98" s="5" t="s">
        <v>59</v>
      </c>
      <c r="H98" s="5" t="s">
        <v>90</v>
      </c>
      <c r="I98" s="5" t="s">
        <v>61</v>
      </c>
      <c r="J98" s="2">
        <v>0.75</v>
      </c>
      <c r="K98" s="2">
        <v>0.2</v>
      </c>
      <c r="L98" s="5">
        <v>28</v>
      </c>
      <c r="M98" s="5">
        <v>30</v>
      </c>
      <c r="N98" s="5">
        <v>28</v>
      </c>
      <c r="O98" s="5">
        <v>27</v>
      </c>
      <c r="P98" s="5">
        <v>29</v>
      </c>
      <c r="Q98" s="5">
        <v>27</v>
      </c>
      <c r="R98" s="5">
        <v>39</v>
      </c>
      <c r="S98" s="5">
        <v>32</v>
      </c>
      <c r="T98" s="5">
        <v>32</v>
      </c>
      <c r="U98" s="5">
        <v>31</v>
      </c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2">
        <f t="shared" si="28"/>
        <v>30.3</v>
      </c>
      <c r="AH98" s="2">
        <f t="shared" si="29"/>
        <v>3.5916569992135998</v>
      </c>
      <c r="AI98" s="2">
        <f t="shared" si="30"/>
        <v>10</v>
      </c>
      <c r="AJ98" s="5">
        <v>21</v>
      </c>
      <c r="AK98" s="5">
        <v>6</v>
      </c>
      <c r="AL98" s="5">
        <v>34</v>
      </c>
      <c r="AM98" s="5">
        <v>32</v>
      </c>
      <c r="AN98" s="5">
        <v>31</v>
      </c>
      <c r="AO98" s="5">
        <v>26</v>
      </c>
      <c r="AP98" s="5">
        <v>38</v>
      </c>
      <c r="AQ98" s="5">
        <v>34</v>
      </c>
      <c r="AR98" s="5">
        <v>30</v>
      </c>
      <c r="AS98" s="5">
        <v>27</v>
      </c>
      <c r="AT98" s="2">
        <f t="shared" si="31"/>
        <v>27.9</v>
      </c>
      <c r="AU98" s="2">
        <f t="shared" si="32"/>
        <v>9.0609050320594342</v>
      </c>
      <c r="AV98" s="2">
        <f t="shared" si="33"/>
        <v>10</v>
      </c>
      <c r="AW98" s="2">
        <f t="shared" si="34"/>
        <v>79.845394140625004</v>
      </c>
      <c r="AX98" s="2">
        <f t="shared" si="35"/>
        <v>7.5478479600694399</v>
      </c>
      <c r="AY98" s="2">
        <f t="shared" si="36"/>
        <v>11</v>
      </c>
      <c r="AZ98" s="2">
        <f t="shared" si="37"/>
        <v>1.7312025649145137</v>
      </c>
      <c r="BA98" s="2">
        <f t="shared" si="38"/>
        <v>0.87552997807388222</v>
      </c>
      <c r="BB98" s="14">
        <f t="shared" si="39"/>
        <v>7.9207920792079278E-2</v>
      </c>
      <c r="BC98" s="3" t="str">
        <f t="shared" si="40"/>
        <v>Nontoxic</v>
      </c>
      <c r="BD98" s="2">
        <f t="shared" si="41"/>
        <v>92.079207920792072</v>
      </c>
      <c r="BE98" s="4" t="s">
        <v>663</v>
      </c>
      <c r="BF98" s="2"/>
      <c r="BG98" s="2">
        <f t="shared" si="42"/>
        <v>9</v>
      </c>
      <c r="BH98" s="2">
        <f t="shared" si="43"/>
        <v>9</v>
      </c>
      <c r="BI98" s="2">
        <f t="shared" si="44"/>
        <v>12.900000000000041</v>
      </c>
      <c r="BJ98" s="2">
        <f t="shared" si="45"/>
        <v>82.09999999999998</v>
      </c>
      <c r="BK98" s="2">
        <f t="shared" si="46"/>
        <v>47.500000000000014</v>
      </c>
      <c r="BL98" s="2">
        <f t="shared" si="47"/>
        <v>1.0555555555555556</v>
      </c>
      <c r="BM98" s="2">
        <f t="shared" si="48"/>
        <v>6.4484022773336429</v>
      </c>
      <c r="BN98" s="2">
        <v>6.6349999999999998</v>
      </c>
      <c r="BO98" s="2" t="str">
        <f t="shared" si="49"/>
        <v>Same Var</v>
      </c>
      <c r="BP98" s="2">
        <f t="shared" si="50"/>
        <v>0.2231473349384811</v>
      </c>
      <c r="BQ98" s="2" t="str">
        <f t="shared" si="51"/>
        <v>NS</v>
      </c>
      <c r="BR98" s="2" t="str">
        <f t="shared" si="52"/>
        <v>NS</v>
      </c>
      <c r="BS98" s="2" t="str">
        <f t="shared" si="53"/>
        <v>Same Var T-test</v>
      </c>
      <c r="BT98" s="2" t="str">
        <f t="shared" si="54"/>
        <v/>
      </c>
      <c r="BU98" s="2" t="str">
        <f t="shared" si="55"/>
        <v/>
      </c>
    </row>
    <row r="99" spans="1:73" s="14" customFormat="1" x14ac:dyDescent="0.2">
      <c r="A99" s="1" t="s">
        <v>142</v>
      </c>
      <c r="B99" s="5" t="s">
        <v>176</v>
      </c>
      <c r="C99" s="6">
        <v>38363</v>
      </c>
      <c r="D99" s="7">
        <v>0.41666666666666669</v>
      </c>
      <c r="E99" s="1" t="s">
        <v>57</v>
      </c>
      <c r="F99" s="1" t="s">
        <v>177</v>
      </c>
      <c r="G99" s="5" t="s">
        <v>59</v>
      </c>
      <c r="H99" s="5" t="s">
        <v>90</v>
      </c>
      <c r="I99" s="5" t="s">
        <v>61</v>
      </c>
      <c r="J99" s="2">
        <v>0.75</v>
      </c>
      <c r="K99" s="2">
        <v>0.2</v>
      </c>
      <c r="L99" s="5">
        <v>34</v>
      </c>
      <c r="M99" s="5">
        <v>32</v>
      </c>
      <c r="N99" s="5">
        <v>35</v>
      </c>
      <c r="O99" s="5">
        <v>39</v>
      </c>
      <c r="P99" s="5">
        <v>28</v>
      </c>
      <c r="Q99" s="5">
        <v>27</v>
      </c>
      <c r="R99" s="5">
        <v>32</v>
      </c>
      <c r="S99" s="5">
        <v>23</v>
      </c>
      <c r="T99" s="5">
        <v>27</v>
      </c>
      <c r="U99" s="5">
        <v>23</v>
      </c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2">
        <f t="shared" si="28"/>
        <v>30</v>
      </c>
      <c r="AH99" s="2">
        <f t="shared" si="29"/>
        <v>5.2704627669472988</v>
      </c>
      <c r="AI99" s="2">
        <f t="shared" si="30"/>
        <v>10</v>
      </c>
      <c r="AJ99" s="5">
        <v>32</v>
      </c>
      <c r="AK99" s="5">
        <v>27</v>
      </c>
      <c r="AL99" s="5">
        <v>38</v>
      </c>
      <c r="AM99" s="5">
        <v>32</v>
      </c>
      <c r="AN99" s="5">
        <v>18</v>
      </c>
      <c r="AO99" s="5">
        <v>28</v>
      </c>
      <c r="AP99" s="5">
        <v>25</v>
      </c>
      <c r="AQ99" s="5">
        <v>30</v>
      </c>
      <c r="AR99" s="5">
        <v>32</v>
      </c>
      <c r="AS99" s="5">
        <v>23</v>
      </c>
      <c r="AT99" s="2">
        <f t="shared" si="31"/>
        <v>28.5</v>
      </c>
      <c r="AU99" s="2">
        <f t="shared" si="32"/>
        <v>5.6223759311443331</v>
      </c>
      <c r="AV99" s="2">
        <f t="shared" si="33"/>
        <v>10</v>
      </c>
      <c r="AW99" s="2">
        <f t="shared" si="34"/>
        <v>22.312501929012342</v>
      </c>
      <c r="AX99" s="2">
        <f t="shared" si="35"/>
        <v>1.3815588563100132</v>
      </c>
      <c r="AY99" s="2">
        <f t="shared" si="36"/>
        <v>16</v>
      </c>
      <c r="AZ99" s="2">
        <f t="shared" si="37"/>
        <v>2.760668009108084</v>
      </c>
      <c r="BA99" s="2">
        <f t="shared" si="38"/>
        <v>0.86466700179829137</v>
      </c>
      <c r="BB99" s="14">
        <f t="shared" si="39"/>
        <v>0.05</v>
      </c>
      <c r="BC99" s="3" t="str">
        <f t="shared" si="40"/>
        <v>Nontoxic</v>
      </c>
      <c r="BD99" s="2">
        <f t="shared" si="41"/>
        <v>95</v>
      </c>
      <c r="BE99" s="4" t="s">
        <v>663</v>
      </c>
      <c r="BF99" s="2"/>
      <c r="BG99" s="2">
        <f t="shared" si="42"/>
        <v>9</v>
      </c>
      <c r="BH99" s="2">
        <f t="shared" si="43"/>
        <v>9</v>
      </c>
      <c r="BI99" s="2">
        <f t="shared" si="44"/>
        <v>27.777777777777775</v>
      </c>
      <c r="BJ99" s="2">
        <f t="shared" si="45"/>
        <v>31.611111111111107</v>
      </c>
      <c r="BK99" s="2">
        <f t="shared" si="46"/>
        <v>29.694444444444439</v>
      </c>
      <c r="BL99" s="2">
        <f t="shared" si="47"/>
        <v>1.0555555555555556</v>
      </c>
      <c r="BM99" s="2">
        <f t="shared" si="48"/>
        <v>3.559675778061875E-2</v>
      </c>
      <c r="BN99" s="2">
        <v>6.6349999999999998</v>
      </c>
      <c r="BO99" s="2" t="str">
        <f t="shared" si="49"/>
        <v>Same Var</v>
      </c>
      <c r="BP99" s="2">
        <f t="shared" si="50"/>
        <v>0.27295960978134293</v>
      </c>
      <c r="BQ99" s="2" t="str">
        <f t="shared" si="51"/>
        <v>NS</v>
      </c>
      <c r="BR99" s="2" t="str">
        <f t="shared" si="52"/>
        <v>NS</v>
      </c>
      <c r="BS99" s="2" t="str">
        <f t="shared" si="53"/>
        <v>Same Var T-test</v>
      </c>
      <c r="BT99" s="2" t="str">
        <f t="shared" si="54"/>
        <v/>
      </c>
      <c r="BU99" s="2" t="str">
        <f t="shared" si="55"/>
        <v/>
      </c>
    </row>
    <row r="100" spans="1:73" s="14" customFormat="1" x14ac:dyDescent="0.2">
      <c r="A100" s="10" t="s">
        <v>142</v>
      </c>
      <c r="B100" s="11" t="s">
        <v>631</v>
      </c>
      <c r="C100" s="12">
        <v>39945</v>
      </c>
      <c r="D100" s="13">
        <v>0.65625</v>
      </c>
      <c r="E100" s="10" t="s">
        <v>57</v>
      </c>
      <c r="F100" s="10" t="s">
        <v>632</v>
      </c>
      <c r="G100" s="11" t="s">
        <v>59</v>
      </c>
      <c r="H100" s="11" t="s">
        <v>90</v>
      </c>
      <c r="I100" s="11" t="s">
        <v>61</v>
      </c>
      <c r="J100" s="14">
        <v>0.75</v>
      </c>
      <c r="K100" s="14">
        <v>0.2</v>
      </c>
      <c r="L100" s="11">
        <v>33</v>
      </c>
      <c r="M100" s="11">
        <v>30</v>
      </c>
      <c r="N100" s="11">
        <v>23</v>
      </c>
      <c r="O100" s="11">
        <v>28</v>
      </c>
      <c r="P100" s="11">
        <v>29</v>
      </c>
      <c r="Q100" s="11">
        <v>29</v>
      </c>
      <c r="R100" s="11">
        <v>25</v>
      </c>
      <c r="S100" s="11">
        <v>30</v>
      </c>
      <c r="T100" s="11">
        <v>35</v>
      </c>
      <c r="U100" s="11">
        <v>38</v>
      </c>
      <c r="V100" s="1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4">
        <f t="shared" si="28"/>
        <v>30</v>
      </c>
      <c r="AH100" s="14">
        <f t="shared" si="29"/>
        <v>4.4472213547087778</v>
      </c>
      <c r="AI100" s="14">
        <f t="shared" si="30"/>
        <v>10</v>
      </c>
      <c r="AJ100" s="11">
        <v>30</v>
      </c>
      <c r="AK100" s="11">
        <v>18</v>
      </c>
      <c r="AL100" s="11">
        <v>24</v>
      </c>
      <c r="AM100" s="11">
        <v>26</v>
      </c>
      <c r="AN100" s="11">
        <v>25</v>
      </c>
      <c r="AO100" s="11">
        <v>0</v>
      </c>
      <c r="AP100" s="11">
        <v>19</v>
      </c>
      <c r="AQ100" s="11">
        <v>24</v>
      </c>
      <c r="AR100" s="11">
        <v>29</v>
      </c>
      <c r="AS100" s="11">
        <v>27</v>
      </c>
      <c r="AT100" s="14">
        <f t="shared" si="31"/>
        <v>22.2</v>
      </c>
      <c r="AU100" s="14">
        <f t="shared" si="32"/>
        <v>8.6897129475668606</v>
      </c>
      <c r="AV100" s="14">
        <f t="shared" si="33"/>
        <v>10</v>
      </c>
      <c r="AW100" s="14">
        <f t="shared" si="34"/>
        <v>75.058157484567928</v>
      </c>
      <c r="AX100" s="14">
        <f t="shared" si="35"/>
        <v>6.4729928069273015</v>
      </c>
      <c r="AY100" s="14">
        <f t="shared" si="36"/>
        <v>12</v>
      </c>
      <c r="AZ100" s="14">
        <f t="shared" si="37"/>
        <v>-0.10192290183514673</v>
      </c>
      <c r="BA100" s="14">
        <f t="shared" si="38"/>
        <v>0.87260929158813794</v>
      </c>
      <c r="BB100" s="14">
        <f t="shared" si="39"/>
        <v>0.26</v>
      </c>
      <c r="BC100" s="16" t="str">
        <f t="shared" si="40"/>
        <v>Toxic</v>
      </c>
      <c r="BD100" s="14">
        <f t="shared" si="41"/>
        <v>74</v>
      </c>
      <c r="BE100" s="17" t="s">
        <v>664</v>
      </c>
      <c r="BF100" s="17" t="s">
        <v>667</v>
      </c>
      <c r="BG100" s="14">
        <f t="shared" si="42"/>
        <v>9</v>
      </c>
      <c r="BH100" s="14">
        <f t="shared" si="43"/>
        <v>9</v>
      </c>
      <c r="BI100" s="14">
        <f t="shared" si="44"/>
        <v>19.777777777777775</v>
      </c>
      <c r="BJ100" s="14">
        <f t="shared" si="45"/>
        <v>75.511111111111134</v>
      </c>
      <c r="BK100" s="14">
        <f t="shared" si="46"/>
        <v>47.64444444444446</v>
      </c>
      <c r="BL100" s="14">
        <f t="shared" si="47"/>
        <v>1.0555555555555556</v>
      </c>
      <c r="BM100" s="14">
        <f t="shared" si="48"/>
        <v>3.5699111192935953</v>
      </c>
      <c r="BN100" s="14">
        <v>6.6349999999999998</v>
      </c>
      <c r="BO100" s="14" t="str">
        <f t="shared" si="49"/>
        <v>Same Var</v>
      </c>
      <c r="BP100" s="14">
        <f t="shared" si="50"/>
        <v>1.0548371364710049E-2</v>
      </c>
      <c r="BQ100" s="14" t="str">
        <f t="shared" si="51"/>
        <v>Sig</v>
      </c>
      <c r="BR100" s="14" t="str">
        <f t="shared" si="52"/>
        <v>Sig</v>
      </c>
      <c r="BS100" s="2" t="str">
        <f t="shared" si="53"/>
        <v>Wilcoxon</v>
      </c>
      <c r="BT100" s="2" t="str">
        <f t="shared" si="54"/>
        <v/>
      </c>
      <c r="BU100" s="2" t="str">
        <f t="shared" si="55"/>
        <v/>
      </c>
    </row>
    <row r="101" spans="1:73" s="14" customFormat="1" x14ac:dyDescent="0.2">
      <c r="A101" s="1" t="s">
        <v>142</v>
      </c>
      <c r="B101" s="5" t="s">
        <v>170</v>
      </c>
      <c r="C101" s="6">
        <v>38362</v>
      </c>
      <c r="D101" s="7">
        <v>0.54166666666666663</v>
      </c>
      <c r="E101" s="1" t="s">
        <v>57</v>
      </c>
      <c r="F101" s="1" t="s">
        <v>164</v>
      </c>
      <c r="G101" s="5" t="s">
        <v>59</v>
      </c>
      <c r="H101" s="5" t="s">
        <v>90</v>
      </c>
      <c r="I101" s="5" t="s">
        <v>61</v>
      </c>
      <c r="J101" s="2">
        <v>0.75</v>
      </c>
      <c r="K101" s="2">
        <v>0.2</v>
      </c>
      <c r="L101" s="5">
        <v>28</v>
      </c>
      <c r="M101" s="5">
        <v>27</v>
      </c>
      <c r="N101" s="5">
        <v>32</v>
      </c>
      <c r="O101" s="5">
        <v>31</v>
      </c>
      <c r="P101" s="5">
        <v>40</v>
      </c>
      <c r="Q101" s="5">
        <v>30</v>
      </c>
      <c r="R101" s="5">
        <v>29</v>
      </c>
      <c r="S101" s="5">
        <v>27</v>
      </c>
      <c r="T101" s="5">
        <v>24</v>
      </c>
      <c r="U101" s="5">
        <v>30</v>
      </c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2">
        <f t="shared" si="28"/>
        <v>29.8</v>
      </c>
      <c r="AH101" s="2">
        <f t="shared" si="29"/>
        <v>4.2635405214185331</v>
      </c>
      <c r="AI101" s="2">
        <f t="shared" si="30"/>
        <v>10</v>
      </c>
      <c r="AJ101" s="5">
        <v>28</v>
      </c>
      <c r="AK101" s="5">
        <v>26</v>
      </c>
      <c r="AL101" s="5">
        <v>27</v>
      </c>
      <c r="AM101" s="5">
        <v>23</v>
      </c>
      <c r="AN101" s="5">
        <v>35</v>
      </c>
      <c r="AO101" s="5">
        <v>29</v>
      </c>
      <c r="AP101" s="5">
        <v>25</v>
      </c>
      <c r="AQ101" s="5">
        <v>28</v>
      </c>
      <c r="AR101" s="5">
        <v>32</v>
      </c>
      <c r="AS101" s="5">
        <v>27</v>
      </c>
      <c r="AT101" s="2">
        <f t="shared" si="31"/>
        <v>28</v>
      </c>
      <c r="AU101" s="2">
        <f t="shared" si="32"/>
        <v>3.4318767136623336</v>
      </c>
      <c r="AV101" s="2">
        <f t="shared" si="33"/>
        <v>10</v>
      </c>
      <c r="AW101" s="2">
        <f t="shared" si="34"/>
        <v>4.841222299382725</v>
      </c>
      <c r="AX101" s="2">
        <f t="shared" si="35"/>
        <v>0.27029630486968503</v>
      </c>
      <c r="AY101" s="2">
        <f t="shared" si="36"/>
        <v>18</v>
      </c>
      <c r="AZ101" s="2">
        <f t="shared" si="37"/>
        <v>3.8089887640449409</v>
      </c>
      <c r="BA101" s="2">
        <f t="shared" si="38"/>
        <v>0.86204866798959834</v>
      </c>
      <c r="BB101" s="14">
        <f t="shared" si="39"/>
        <v>6.0402684563758413E-2</v>
      </c>
      <c r="BC101" s="3" t="str">
        <f t="shared" si="40"/>
        <v>Nontoxic</v>
      </c>
      <c r="BD101" s="2">
        <f t="shared" si="41"/>
        <v>93.959731543624159</v>
      </c>
      <c r="BE101" s="4" t="s">
        <v>663</v>
      </c>
      <c r="BF101" s="2"/>
      <c r="BG101" s="2">
        <f t="shared" si="42"/>
        <v>9</v>
      </c>
      <c r="BH101" s="2">
        <f t="shared" si="43"/>
        <v>9</v>
      </c>
      <c r="BI101" s="2">
        <f t="shared" si="44"/>
        <v>18.177777777777816</v>
      </c>
      <c r="BJ101" s="2">
        <f t="shared" si="45"/>
        <v>11.777777777777779</v>
      </c>
      <c r="BK101" s="2">
        <f t="shared" si="46"/>
        <v>14.977777777777797</v>
      </c>
      <c r="BL101" s="2">
        <f t="shared" si="47"/>
        <v>1.0555555555555556</v>
      </c>
      <c r="BM101" s="2">
        <f t="shared" si="48"/>
        <v>0.39835696555070399</v>
      </c>
      <c r="BN101" s="2">
        <v>6.6349999999999998</v>
      </c>
      <c r="BO101" s="2" t="str">
        <f t="shared" si="49"/>
        <v>Same Var</v>
      </c>
      <c r="BP101" s="2">
        <f t="shared" si="50"/>
        <v>0.1560541203977012</v>
      </c>
      <c r="BQ101" s="2" t="str">
        <f t="shared" si="51"/>
        <v>NS</v>
      </c>
      <c r="BR101" s="2" t="str">
        <f t="shared" si="52"/>
        <v>NS</v>
      </c>
      <c r="BS101" s="2" t="str">
        <f t="shared" si="53"/>
        <v>Same Var T-test</v>
      </c>
      <c r="BT101" s="2" t="str">
        <f t="shared" si="54"/>
        <v/>
      </c>
      <c r="BU101" s="2" t="str">
        <f t="shared" si="55"/>
        <v/>
      </c>
    </row>
    <row r="102" spans="1:73" s="14" customFormat="1" x14ac:dyDescent="0.2">
      <c r="A102" s="1" t="s">
        <v>142</v>
      </c>
      <c r="B102" s="5" t="s">
        <v>166</v>
      </c>
      <c r="C102" s="6">
        <v>38362</v>
      </c>
      <c r="D102" s="7">
        <v>0.45833333333333331</v>
      </c>
      <c r="E102" s="1" t="s">
        <v>57</v>
      </c>
      <c r="F102" s="1" t="s">
        <v>164</v>
      </c>
      <c r="G102" s="5" t="s">
        <v>59</v>
      </c>
      <c r="H102" s="5" t="s">
        <v>90</v>
      </c>
      <c r="I102" s="5" t="s">
        <v>61</v>
      </c>
      <c r="J102" s="2">
        <v>0.75</v>
      </c>
      <c r="K102" s="2">
        <v>0.2</v>
      </c>
      <c r="L102" s="5">
        <v>28</v>
      </c>
      <c r="M102" s="5">
        <v>27</v>
      </c>
      <c r="N102" s="5">
        <v>32</v>
      </c>
      <c r="O102" s="5">
        <v>31</v>
      </c>
      <c r="P102" s="5">
        <v>40</v>
      </c>
      <c r="Q102" s="5">
        <v>30</v>
      </c>
      <c r="R102" s="5">
        <v>29</v>
      </c>
      <c r="S102" s="5">
        <v>27</v>
      </c>
      <c r="T102" s="5">
        <v>24</v>
      </c>
      <c r="U102" s="5">
        <v>30</v>
      </c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2">
        <f t="shared" si="28"/>
        <v>29.8</v>
      </c>
      <c r="AH102" s="2">
        <f t="shared" si="29"/>
        <v>4.2635405214185331</v>
      </c>
      <c r="AI102" s="2">
        <f t="shared" si="30"/>
        <v>10</v>
      </c>
      <c r="AJ102" s="5">
        <v>32</v>
      </c>
      <c r="AK102" s="5">
        <v>26</v>
      </c>
      <c r="AL102" s="5">
        <v>36</v>
      </c>
      <c r="AM102" s="5">
        <v>30</v>
      </c>
      <c r="AN102" s="5">
        <v>34</v>
      </c>
      <c r="AO102" s="5">
        <v>31</v>
      </c>
      <c r="AP102" s="5">
        <v>25</v>
      </c>
      <c r="AQ102" s="5">
        <v>27</v>
      </c>
      <c r="AR102" s="5">
        <v>25</v>
      </c>
      <c r="AS102" s="5">
        <v>26</v>
      </c>
      <c r="AT102" s="2">
        <f t="shared" si="31"/>
        <v>29.2</v>
      </c>
      <c r="AU102" s="2">
        <f t="shared" si="32"/>
        <v>3.9665266081716095</v>
      </c>
      <c r="AV102" s="2">
        <f t="shared" si="33"/>
        <v>10</v>
      </c>
      <c r="AW102" s="2">
        <f t="shared" si="34"/>
        <v>6.7383506944444758</v>
      </c>
      <c r="AX102" s="2">
        <f t="shared" si="35"/>
        <v>0.39120933641975497</v>
      </c>
      <c r="AY102" s="2">
        <f t="shared" si="36"/>
        <v>17</v>
      </c>
      <c r="AZ102" s="2">
        <f t="shared" si="37"/>
        <v>4.2515977546205672</v>
      </c>
      <c r="BA102" s="2">
        <f t="shared" si="38"/>
        <v>0.86327901742005297</v>
      </c>
      <c r="BB102" s="14">
        <f t="shared" si="39"/>
        <v>2.013422818791951E-2</v>
      </c>
      <c r="BC102" s="3" t="str">
        <f t="shared" si="40"/>
        <v>Nontoxic</v>
      </c>
      <c r="BD102" s="2">
        <f t="shared" si="41"/>
        <v>97.986577181208048</v>
      </c>
      <c r="BE102" s="4" t="s">
        <v>663</v>
      </c>
      <c r="BF102" s="2"/>
      <c r="BG102" s="2">
        <f t="shared" si="42"/>
        <v>9</v>
      </c>
      <c r="BH102" s="2">
        <f t="shared" si="43"/>
        <v>9</v>
      </c>
      <c r="BI102" s="2">
        <f t="shared" si="44"/>
        <v>18.177777777777816</v>
      </c>
      <c r="BJ102" s="2">
        <f t="shared" si="45"/>
        <v>15.733333333333373</v>
      </c>
      <c r="BK102" s="2">
        <f t="shared" si="46"/>
        <v>16.955555555555595</v>
      </c>
      <c r="BL102" s="2">
        <f t="shared" si="47"/>
        <v>1.0555555555555556</v>
      </c>
      <c r="BM102" s="2">
        <f t="shared" si="48"/>
        <v>4.4418969901920194E-2</v>
      </c>
      <c r="BN102" s="2">
        <v>6.6349999999999998</v>
      </c>
      <c r="BO102" s="2" t="str">
        <f t="shared" si="49"/>
        <v>Same Var</v>
      </c>
      <c r="BP102" s="2">
        <f t="shared" si="50"/>
        <v>0.37415820327312477</v>
      </c>
      <c r="BQ102" s="2" t="str">
        <f t="shared" si="51"/>
        <v>NS</v>
      </c>
      <c r="BR102" s="2" t="str">
        <f t="shared" si="52"/>
        <v>NS</v>
      </c>
      <c r="BS102" s="2" t="str">
        <f t="shared" si="53"/>
        <v>Same Var T-test</v>
      </c>
      <c r="BT102" s="2" t="str">
        <f t="shared" si="54"/>
        <v/>
      </c>
      <c r="BU102" s="2" t="str">
        <f t="shared" si="55"/>
        <v/>
      </c>
    </row>
    <row r="103" spans="1:73" s="14" customFormat="1" x14ac:dyDescent="0.2">
      <c r="A103" s="1" t="s">
        <v>142</v>
      </c>
      <c r="B103" s="5" t="s">
        <v>163</v>
      </c>
      <c r="C103" s="6">
        <v>38362</v>
      </c>
      <c r="D103" s="7">
        <v>0.43055555555555558</v>
      </c>
      <c r="E103" s="1" t="s">
        <v>57</v>
      </c>
      <c r="F103" s="1" t="s">
        <v>164</v>
      </c>
      <c r="G103" s="5" t="s">
        <v>59</v>
      </c>
      <c r="H103" s="5" t="s">
        <v>90</v>
      </c>
      <c r="I103" s="5" t="s">
        <v>61</v>
      </c>
      <c r="J103" s="2">
        <v>0.75</v>
      </c>
      <c r="K103" s="2">
        <v>0.2</v>
      </c>
      <c r="L103" s="5">
        <v>28</v>
      </c>
      <c r="M103" s="5">
        <v>27</v>
      </c>
      <c r="N103" s="5">
        <v>32</v>
      </c>
      <c r="O103" s="5">
        <v>31</v>
      </c>
      <c r="P103" s="5">
        <v>40</v>
      </c>
      <c r="Q103" s="5">
        <v>30</v>
      </c>
      <c r="R103" s="5">
        <v>29</v>
      </c>
      <c r="S103" s="5">
        <v>27</v>
      </c>
      <c r="T103" s="5">
        <v>24</v>
      </c>
      <c r="U103" s="5">
        <v>30</v>
      </c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2">
        <f t="shared" si="28"/>
        <v>29.8</v>
      </c>
      <c r="AH103" s="2">
        <f t="shared" si="29"/>
        <v>4.2635405214185331</v>
      </c>
      <c r="AI103" s="2">
        <f t="shared" si="30"/>
        <v>10</v>
      </c>
      <c r="AJ103" s="5">
        <v>31</v>
      </c>
      <c r="AK103" s="5">
        <v>25</v>
      </c>
      <c r="AL103" s="5">
        <v>37</v>
      </c>
      <c r="AM103" s="5">
        <v>28</v>
      </c>
      <c r="AN103" s="5">
        <v>31</v>
      </c>
      <c r="AO103" s="5">
        <v>26</v>
      </c>
      <c r="AP103" s="5">
        <v>31</v>
      </c>
      <c r="AQ103" s="5">
        <v>33</v>
      </c>
      <c r="AR103" s="5">
        <v>24</v>
      </c>
      <c r="AS103" s="5">
        <v>27</v>
      </c>
      <c r="AT103" s="2">
        <f t="shared" si="31"/>
        <v>29.3</v>
      </c>
      <c r="AU103" s="2">
        <f t="shared" si="32"/>
        <v>4.0290610982378228</v>
      </c>
      <c r="AV103" s="2">
        <f t="shared" si="33"/>
        <v>10</v>
      </c>
      <c r="AW103" s="2">
        <f t="shared" si="34"/>
        <v>7.0004340277778088</v>
      </c>
      <c r="AX103" s="2">
        <f t="shared" si="35"/>
        <v>0.40896859567901422</v>
      </c>
      <c r="AY103" s="2">
        <f t="shared" si="36"/>
        <v>17</v>
      </c>
      <c r="AZ103" s="2">
        <f t="shared" si="37"/>
        <v>4.2727114332851848</v>
      </c>
      <c r="BA103" s="2">
        <f t="shared" si="38"/>
        <v>0.86327901742005297</v>
      </c>
      <c r="BB103" s="14">
        <f t="shared" si="39"/>
        <v>1.6778523489932886E-2</v>
      </c>
      <c r="BC103" s="3" t="str">
        <f t="shared" si="40"/>
        <v>Nontoxic</v>
      </c>
      <c r="BD103" s="2">
        <f t="shared" si="41"/>
        <v>98.322147651006702</v>
      </c>
      <c r="BE103" s="4" t="s">
        <v>663</v>
      </c>
      <c r="BF103" s="2"/>
      <c r="BG103" s="2">
        <f t="shared" si="42"/>
        <v>9</v>
      </c>
      <c r="BH103" s="2">
        <f t="shared" si="43"/>
        <v>9</v>
      </c>
      <c r="BI103" s="2">
        <f t="shared" si="44"/>
        <v>18.177777777777816</v>
      </c>
      <c r="BJ103" s="2">
        <f t="shared" si="45"/>
        <v>16.23333333333337</v>
      </c>
      <c r="BK103" s="2">
        <f t="shared" si="46"/>
        <v>17.205555555555591</v>
      </c>
      <c r="BL103" s="2">
        <f t="shared" si="47"/>
        <v>1.0555555555555556</v>
      </c>
      <c r="BM103" s="2">
        <f t="shared" si="48"/>
        <v>2.7267753996094251E-2</v>
      </c>
      <c r="BN103" s="2">
        <v>6.6349999999999998</v>
      </c>
      <c r="BO103" s="2" t="str">
        <f t="shared" si="49"/>
        <v>Same Var</v>
      </c>
      <c r="BP103" s="2">
        <f t="shared" si="50"/>
        <v>0.39529050450089265</v>
      </c>
      <c r="BQ103" s="2" t="str">
        <f t="shared" si="51"/>
        <v>NS</v>
      </c>
      <c r="BR103" s="2" t="str">
        <f t="shared" si="52"/>
        <v>NS</v>
      </c>
      <c r="BS103" s="2" t="str">
        <f t="shared" si="53"/>
        <v>Same Var T-test</v>
      </c>
      <c r="BT103" s="2" t="str">
        <f t="shared" si="54"/>
        <v/>
      </c>
      <c r="BU103" s="2" t="str">
        <f t="shared" si="55"/>
        <v/>
      </c>
    </row>
    <row r="104" spans="1:73" s="14" customFormat="1" x14ac:dyDescent="0.2">
      <c r="A104" s="1" t="s">
        <v>142</v>
      </c>
      <c r="B104" s="5" t="s">
        <v>167</v>
      </c>
      <c r="C104" s="6">
        <v>38362</v>
      </c>
      <c r="D104" s="7">
        <v>0.52083333333333337</v>
      </c>
      <c r="E104" s="1" t="s">
        <v>57</v>
      </c>
      <c r="F104" s="1" t="s">
        <v>164</v>
      </c>
      <c r="G104" s="5" t="s">
        <v>59</v>
      </c>
      <c r="H104" s="5" t="s">
        <v>90</v>
      </c>
      <c r="I104" s="5" t="s">
        <v>61</v>
      </c>
      <c r="J104" s="2">
        <v>0.75</v>
      </c>
      <c r="K104" s="2">
        <v>0.2</v>
      </c>
      <c r="L104" s="5">
        <v>28</v>
      </c>
      <c r="M104" s="5">
        <v>27</v>
      </c>
      <c r="N104" s="5">
        <v>32</v>
      </c>
      <c r="O104" s="5">
        <v>31</v>
      </c>
      <c r="P104" s="5">
        <v>40</v>
      </c>
      <c r="Q104" s="5">
        <v>30</v>
      </c>
      <c r="R104" s="5">
        <v>29</v>
      </c>
      <c r="S104" s="5">
        <v>27</v>
      </c>
      <c r="T104" s="5">
        <v>24</v>
      </c>
      <c r="U104" s="5">
        <v>30</v>
      </c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2">
        <f t="shared" si="28"/>
        <v>29.8</v>
      </c>
      <c r="AH104" s="2">
        <f t="shared" si="29"/>
        <v>4.2635405214185331</v>
      </c>
      <c r="AI104" s="2">
        <f t="shared" si="30"/>
        <v>10</v>
      </c>
      <c r="AJ104" s="5">
        <v>24</v>
      </c>
      <c r="AK104" s="5">
        <v>28</v>
      </c>
      <c r="AL104" s="5">
        <v>36</v>
      </c>
      <c r="AM104" s="5">
        <v>27</v>
      </c>
      <c r="AN104" s="5">
        <v>35</v>
      </c>
      <c r="AO104" s="5">
        <v>24</v>
      </c>
      <c r="AP104" s="5">
        <v>26</v>
      </c>
      <c r="AQ104" s="5">
        <v>27</v>
      </c>
      <c r="AR104" s="5">
        <v>26</v>
      </c>
      <c r="AS104" s="5">
        <v>29</v>
      </c>
      <c r="AT104" s="2">
        <f t="shared" si="31"/>
        <v>28.2</v>
      </c>
      <c r="AU104" s="2">
        <f t="shared" si="32"/>
        <v>4.1579909678700515</v>
      </c>
      <c r="AV104" s="2">
        <f t="shared" si="33"/>
        <v>10</v>
      </c>
      <c r="AW104" s="2">
        <f t="shared" si="34"/>
        <v>7.5701408179012679</v>
      </c>
      <c r="AX104" s="2">
        <f t="shared" si="35"/>
        <v>0.44828478223594159</v>
      </c>
      <c r="AY104" s="2">
        <f t="shared" si="36"/>
        <v>17</v>
      </c>
      <c r="AZ104" s="2">
        <f t="shared" si="37"/>
        <v>3.5267922398804745</v>
      </c>
      <c r="BA104" s="2">
        <f t="shared" si="38"/>
        <v>0.86327901742005297</v>
      </c>
      <c r="BB104" s="14">
        <f t="shared" si="39"/>
        <v>5.3691275167785282E-2</v>
      </c>
      <c r="BC104" s="3" t="str">
        <f t="shared" si="40"/>
        <v>Nontoxic</v>
      </c>
      <c r="BD104" s="2">
        <f t="shared" si="41"/>
        <v>94.630872483221466</v>
      </c>
      <c r="BE104" s="4" t="s">
        <v>663</v>
      </c>
      <c r="BF104" s="2"/>
      <c r="BG104" s="2">
        <f t="shared" si="42"/>
        <v>9</v>
      </c>
      <c r="BH104" s="2">
        <f t="shared" si="43"/>
        <v>9</v>
      </c>
      <c r="BI104" s="2">
        <f t="shared" si="44"/>
        <v>18.177777777777816</v>
      </c>
      <c r="BJ104" s="2">
        <f t="shared" si="45"/>
        <v>17.288888888888927</v>
      </c>
      <c r="BK104" s="2">
        <f t="shared" si="46"/>
        <v>17.73333333333337</v>
      </c>
      <c r="BL104" s="2">
        <f t="shared" si="47"/>
        <v>1.0555555555555556</v>
      </c>
      <c r="BM104" s="2">
        <f t="shared" si="48"/>
        <v>5.3573751154576289E-3</v>
      </c>
      <c r="BN104" s="2">
        <v>6.6349999999999998</v>
      </c>
      <c r="BO104" s="2" t="str">
        <f t="shared" si="49"/>
        <v>Same Var</v>
      </c>
      <c r="BP104" s="2">
        <f t="shared" si="50"/>
        <v>0.2033555991869887</v>
      </c>
      <c r="BQ104" s="2" t="str">
        <f t="shared" si="51"/>
        <v>NS</v>
      </c>
      <c r="BR104" s="2" t="str">
        <f t="shared" si="52"/>
        <v>NS</v>
      </c>
      <c r="BS104" s="2" t="str">
        <f t="shared" si="53"/>
        <v>Same Var T-test</v>
      </c>
      <c r="BT104" s="2" t="str">
        <f t="shared" si="54"/>
        <v/>
      </c>
      <c r="BU104" s="2" t="str">
        <f t="shared" si="55"/>
        <v/>
      </c>
    </row>
    <row r="105" spans="1:73" s="14" customFormat="1" x14ac:dyDescent="0.2">
      <c r="A105" s="1" t="s">
        <v>142</v>
      </c>
      <c r="B105" s="5" t="s">
        <v>171</v>
      </c>
      <c r="C105" s="6">
        <v>38362</v>
      </c>
      <c r="D105" s="7">
        <v>0.58333333333333337</v>
      </c>
      <c r="E105" s="1" t="s">
        <v>57</v>
      </c>
      <c r="F105" s="1" t="s">
        <v>164</v>
      </c>
      <c r="G105" s="5" t="s">
        <v>59</v>
      </c>
      <c r="H105" s="5" t="s">
        <v>90</v>
      </c>
      <c r="I105" s="5" t="s">
        <v>61</v>
      </c>
      <c r="J105" s="2">
        <v>0.75</v>
      </c>
      <c r="K105" s="2">
        <v>0.2</v>
      </c>
      <c r="L105" s="5">
        <v>28</v>
      </c>
      <c r="M105" s="5">
        <v>27</v>
      </c>
      <c r="N105" s="5">
        <v>32</v>
      </c>
      <c r="O105" s="5">
        <v>31</v>
      </c>
      <c r="P105" s="5">
        <v>40</v>
      </c>
      <c r="Q105" s="5">
        <v>30</v>
      </c>
      <c r="R105" s="5">
        <v>29</v>
      </c>
      <c r="S105" s="5">
        <v>27</v>
      </c>
      <c r="T105" s="5">
        <v>24</v>
      </c>
      <c r="U105" s="5">
        <v>30</v>
      </c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2">
        <f t="shared" si="28"/>
        <v>29.8</v>
      </c>
      <c r="AH105" s="2">
        <f t="shared" si="29"/>
        <v>4.2635405214185331</v>
      </c>
      <c r="AI105" s="2">
        <f t="shared" si="30"/>
        <v>10</v>
      </c>
      <c r="AJ105" s="5">
        <v>28</v>
      </c>
      <c r="AK105" s="5">
        <v>28</v>
      </c>
      <c r="AL105" s="5">
        <v>38</v>
      </c>
      <c r="AM105" s="5">
        <v>28</v>
      </c>
      <c r="AN105" s="5">
        <v>24</v>
      </c>
      <c r="AO105" s="5">
        <v>32</v>
      </c>
      <c r="AP105" s="5">
        <v>27</v>
      </c>
      <c r="AQ105" s="5">
        <v>22</v>
      </c>
      <c r="AR105" s="5">
        <v>31</v>
      </c>
      <c r="AS105" s="5">
        <v>25</v>
      </c>
      <c r="AT105" s="2">
        <f t="shared" si="31"/>
        <v>28.3</v>
      </c>
      <c r="AU105" s="2">
        <f t="shared" si="32"/>
        <v>4.5472824607426601</v>
      </c>
      <c r="AV105" s="2">
        <f t="shared" si="33"/>
        <v>10</v>
      </c>
      <c r="AW105" s="2">
        <f t="shared" si="34"/>
        <v>9.5498167438272006</v>
      </c>
      <c r="AX105" s="2">
        <f t="shared" si="35"/>
        <v>0.59124568758573637</v>
      </c>
      <c r="AY105" s="2">
        <f t="shared" si="36"/>
        <v>16</v>
      </c>
      <c r="AZ105" s="2">
        <f t="shared" si="37"/>
        <v>3.3846846068194334</v>
      </c>
      <c r="BA105" s="2">
        <f t="shared" si="38"/>
        <v>0.86466700179829137</v>
      </c>
      <c r="BB105" s="14">
        <f t="shared" si="39"/>
        <v>5.0335570469798654E-2</v>
      </c>
      <c r="BC105" s="3" t="str">
        <f t="shared" si="40"/>
        <v>Nontoxic</v>
      </c>
      <c r="BD105" s="2">
        <f t="shared" si="41"/>
        <v>94.966442953020135</v>
      </c>
      <c r="BE105" s="4" t="s">
        <v>663</v>
      </c>
      <c r="BF105" s="2"/>
      <c r="BG105" s="2">
        <f t="shared" si="42"/>
        <v>9</v>
      </c>
      <c r="BH105" s="2">
        <f t="shared" si="43"/>
        <v>9</v>
      </c>
      <c r="BI105" s="2">
        <f t="shared" si="44"/>
        <v>18.177777777777816</v>
      </c>
      <c r="BJ105" s="2">
        <f t="shared" si="45"/>
        <v>20.677777777777823</v>
      </c>
      <c r="BK105" s="2">
        <f t="shared" si="46"/>
        <v>19.42777777777782</v>
      </c>
      <c r="BL105" s="2">
        <f t="shared" si="47"/>
        <v>1.0555555555555556</v>
      </c>
      <c r="BM105" s="2">
        <f t="shared" si="48"/>
        <v>3.5370050037406328E-2</v>
      </c>
      <c r="BN105" s="2">
        <v>6.6349999999999998</v>
      </c>
      <c r="BO105" s="2" t="str">
        <f t="shared" si="49"/>
        <v>Same Var</v>
      </c>
      <c r="BP105" s="2">
        <f t="shared" si="50"/>
        <v>0.2282659577762175</v>
      </c>
      <c r="BQ105" s="2" t="str">
        <f t="shared" si="51"/>
        <v>NS</v>
      </c>
      <c r="BR105" s="2" t="str">
        <f t="shared" si="52"/>
        <v>NS</v>
      </c>
      <c r="BS105" s="2" t="str">
        <f t="shared" si="53"/>
        <v>Same Var T-test</v>
      </c>
      <c r="BT105" s="2" t="str">
        <f t="shared" si="54"/>
        <v/>
      </c>
      <c r="BU105" s="2" t="str">
        <f t="shared" si="55"/>
        <v/>
      </c>
    </row>
    <row r="106" spans="1:73" s="14" customFormat="1" x14ac:dyDescent="0.2">
      <c r="A106" s="10" t="s">
        <v>142</v>
      </c>
      <c r="B106" s="11" t="s">
        <v>532</v>
      </c>
      <c r="C106" s="12">
        <v>39100</v>
      </c>
      <c r="D106" s="13">
        <v>0.42152777777777778</v>
      </c>
      <c r="E106" s="10" t="s">
        <v>57</v>
      </c>
      <c r="F106" s="10" t="s">
        <v>533</v>
      </c>
      <c r="G106" s="11" t="s">
        <v>59</v>
      </c>
      <c r="H106" s="11" t="s">
        <v>90</v>
      </c>
      <c r="I106" s="11" t="s">
        <v>61</v>
      </c>
      <c r="J106" s="14">
        <v>0.75</v>
      </c>
      <c r="K106" s="14">
        <v>0.2</v>
      </c>
      <c r="L106" s="11">
        <v>36</v>
      </c>
      <c r="M106" s="11">
        <v>25</v>
      </c>
      <c r="N106" s="11">
        <v>28</v>
      </c>
      <c r="O106" s="11">
        <v>25</v>
      </c>
      <c r="P106" s="11">
        <v>30</v>
      </c>
      <c r="Q106" s="11">
        <v>27</v>
      </c>
      <c r="R106" s="11">
        <v>40</v>
      </c>
      <c r="S106" s="11">
        <v>25</v>
      </c>
      <c r="T106" s="11">
        <v>29</v>
      </c>
      <c r="U106" s="11">
        <v>31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4">
        <f t="shared" si="28"/>
        <v>29.6</v>
      </c>
      <c r="AH106" s="14">
        <f t="shared" si="29"/>
        <v>4.9933288829530644</v>
      </c>
      <c r="AI106" s="14">
        <f t="shared" si="30"/>
        <v>10</v>
      </c>
      <c r="AJ106" s="11">
        <v>20</v>
      </c>
      <c r="AK106" s="11">
        <v>38</v>
      </c>
      <c r="AL106" s="11">
        <v>30</v>
      </c>
      <c r="AM106" s="11">
        <v>37</v>
      </c>
      <c r="AN106" s="11">
        <v>36</v>
      </c>
      <c r="AO106" s="11">
        <v>17</v>
      </c>
      <c r="AP106" s="11">
        <v>34</v>
      </c>
      <c r="AQ106" s="11">
        <v>37</v>
      </c>
      <c r="AR106" s="11">
        <v>35</v>
      </c>
      <c r="AS106" s="11">
        <v>36</v>
      </c>
      <c r="AT106" s="14">
        <f t="shared" si="31"/>
        <v>32</v>
      </c>
      <c r="AU106" s="14">
        <f t="shared" si="32"/>
        <v>7.4833147735478827</v>
      </c>
      <c r="AV106" s="14">
        <f t="shared" si="33"/>
        <v>10</v>
      </c>
      <c r="AW106" s="14">
        <f t="shared" si="34"/>
        <v>49.035006249999967</v>
      </c>
      <c r="AX106" s="14">
        <f t="shared" si="35"/>
        <v>3.7030006944444431</v>
      </c>
      <c r="AY106" s="14">
        <f t="shared" si="36"/>
        <v>13</v>
      </c>
      <c r="AZ106" s="14">
        <f t="shared" si="37"/>
        <v>3.7033905747807943</v>
      </c>
      <c r="BA106" s="14">
        <f t="shared" si="38"/>
        <v>0.87015153396817235</v>
      </c>
      <c r="BB106" s="14">
        <f t="shared" si="39"/>
        <v>-8.108108108108103E-2</v>
      </c>
      <c r="BC106" s="16" t="str">
        <f t="shared" si="40"/>
        <v>Nontoxic</v>
      </c>
      <c r="BD106" s="14">
        <f t="shared" si="41"/>
        <v>108.1081081081081</v>
      </c>
      <c r="BE106" s="17" t="s">
        <v>664</v>
      </c>
      <c r="BF106" s="17" t="s">
        <v>666</v>
      </c>
      <c r="BG106" s="14">
        <f t="shared" si="42"/>
        <v>9</v>
      </c>
      <c r="BH106" s="14">
        <f t="shared" si="43"/>
        <v>9</v>
      </c>
      <c r="BI106" s="14">
        <f t="shared" si="44"/>
        <v>24.933333333333298</v>
      </c>
      <c r="BJ106" s="14">
        <f t="shared" si="45"/>
        <v>56</v>
      </c>
      <c r="BK106" s="14">
        <f t="shared" si="46"/>
        <v>40.466666666666647</v>
      </c>
      <c r="BL106" s="14">
        <f t="shared" si="47"/>
        <v>1.0555555555555556</v>
      </c>
      <c r="BM106" s="14">
        <f t="shared" si="48"/>
        <v>1.3590938233932077</v>
      </c>
      <c r="BN106" s="14">
        <v>6.6349999999999998</v>
      </c>
      <c r="BO106" s="14" t="str">
        <f t="shared" si="49"/>
        <v>Same Var</v>
      </c>
      <c r="BP106" s="14">
        <f t="shared" si="50"/>
        <v>0.20497636798004193</v>
      </c>
      <c r="BQ106" s="14" t="str">
        <f t="shared" si="51"/>
        <v>NS</v>
      </c>
      <c r="BR106" s="14" t="str">
        <f t="shared" si="52"/>
        <v>NS</v>
      </c>
      <c r="BS106" s="2" t="str">
        <f t="shared" si="53"/>
        <v/>
      </c>
      <c r="BT106" s="2" t="str">
        <f t="shared" si="54"/>
        <v/>
      </c>
      <c r="BU106" s="2" t="str">
        <f t="shared" si="55"/>
        <v/>
      </c>
    </row>
    <row r="107" spans="1:73" s="14" customFormat="1" x14ac:dyDescent="0.2">
      <c r="A107" s="1" t="s">
        <v>142</v>
      </c>
      <c r="B107" s="5" t="s">
        <v>647</v>
      </c>
      <c r="C107" s="6">
        <v>38602</v>
      </c>
      <c r="D107" s="7">
        <v>0.29166666666666669</v>
      </c>
      <c r="E107" s="1" t="s">
        <v>57</v>
      </c>
      <c r="F107" s="1" t="s">
        <v>643</v>
      </c>
      <c r="G107" s="5" t="s">
        <v>59</v>
      </c>
      <c r="H107" s="5" t="s">
        <v>90</v>
      </c>
      <c r="I107" s="5" t="s">
        <v>61</v>
      </c>
      <c r="J107" s="2">
        <v>0.75</v>
      </c>
      <c r="K107" s="2">
        <v>0.2</v>
      </c>
      <c r="L107" s="5">
        <v>36</v>
      </c>
      <c r="M107" s="5">
        <v>25</v>
      </c>
      <c r="N107" s="5">
        <v>37</v>
      </c>
      <c r="O107" s="5">
        <v>37</v>
      </c>
      <c r="P107" s="5">
        <v>0</v>
      </c>
      <c r="Q107" s="5">
        <v>34</v>
      </c>
      <c r="R107" s="5">
        <v>21</v>
      </c>
      <c r="S107" s="5">
        <v>35</v>
      </c>
      <c r="T107" s="5">
        <v>36</v>
      </c>
      <c r="U107" s="5">
        <v>37</v>
      </c>
      <c r="V107" s="5">
        <v>30</v>
      </c>
      <c r="W107" s="5">
        <v>33</v>
      </c>
      <c r="X107" s="5">
        <v>20</v>
      </c>
      <c r="Y107" s="5">
        <v>34</v>
      </c>
      <c r="Z107" s="5">
        <v>27</v>
      </c>
      <c r="AA107" s="5">
        <v>26</v>
      </c>
      <c r="AB107" s="5">
        <v>33</v>
      </c>
      <c r="AC107" s="5">
        <v>26</v>
      </c>
      <c r="AD107" s="5">
        <v>33</v>
      </c>
      <c r="AE107" s="5">
        <v>32</v>
      </c>
      <c r="AF107" s="8"/>
      <c r="AG107" s="2">
        <f t="shared" si="28"/>
        <v>29.6</v>
      </c>
      <c r="AH107" s="2">
        <f t="shared" si="29"/>
        <v>8.7383004489913301</v>
      </c>
      <c r="AI107" s="2">
        <f t="shared" si="30"/>
        <v>20</v>
      </c>
      <c r="AJ107" s="5">
        <v>45</v>
      </c>
      <c r="AK107" s="5">
        <v>31</v>
      </c>
      <c r="AL107" s="5">
        <v>29</v>
      </c>
      <c r="AM107" s="5">
        <v>29</v>
      </c>
      <c r="AN107" s="5">
        <v>35</v>
      </c>
      <c r="AO107" s="5">
        <v>46</v>
      </c>
      <c r="AP107" s="5">
        <v>27</v>
      </c>
      <c r="AQ107" s="5">
        <v>28</v>
      </c>
      <c r="AR107" s="5">
        <v>32</v>
      </c>
      <c r="AS107" s="5">
        <v>26</v>
      </c>
      <c r="AT107" s="2">
        <f t="shared" si="31"/>
        <v>32.799999999999997</v>
      </c>
      <c r="AU107" s="2">
        <f t="shared" si="32"/>
        <v>7.1771241532462815</v>
      </c>
      <c r="AV107" s="2">
        <f t="shared" si="33"/>
        <v>10</v>
      </c>
      <c r="AW107" s="2">
        <f t="shared" si="34"/>
        <v>53.270684499130127</v>
      </c>
      <c r="AX107" s="2">
        <f t="shared" si="35"/>
        <v>3.190955071826286</v>
      </c>
      <c r="AY107" s="2">
        <f t="shared" si="36"/>
        <v>17</v>
      </c>
      <c r="AZ107" s="2">
        <f t="shared" si="37"/>
        <v>3.9235915987731587</v>
      </c>
      <c r="BA107" s="2">
        <f t="shared" si="38"/>
        <v>0.86327901742005297</v>
      </c>
      <c r="BB107" s="14">
        <f t="shared" si="39"/>
        <v>-0.10810810810810796</v>
      </c>
      <c r="BC107" s="3" t="str">
        <f t="shared" si="40"/>
        <v>Nontoxic</v>
      </c>
      <c r="BD107" s="2">
        <f t="shared" si="41"/>
        <v>110.81081081081079</v>
      </c>
      <c r="BE107" s="4" t="s">
        <v>664</v>
      </c>
      <c r="BF107" s="4" t="s">
        <v>666</v>
      </c>
      <c r="BG107" s="2">
        <f t="shared" si="42"/>
        <v>19</v>
      </c>
      <c r="BH107" s="2">
        <f t="shared" si="43"/>
        <v>9</v>
      </c>
      <c r="BI107" s="2">
        <f t="shared" si="44"/>
        <v>76.357894736842084</v>
      </c>
      <c r="BJ107" s="2">
        <f t="shared" si="45"/>
        <v>51.511111111111155</v>
      </c>
      <c r="BK107" s="2">
        <f t="shared" si="46"/>
        <v>68.371428571428567</v>
      </c>
      <c r="BL107" s="2">
        <f t="shared" si="47"/>
        <v>1.042676134781398</v>
      </c>
      <c r="BM107" s="2">
        <f t="shared" si="48"/>
        <v>0.43097351226597375</v>
      </c>
      <c r="BN107" s="2">
        <v>6.6349999999999998</v>
      </c>
      <c r="BO107" s="2" t="str">
        <f t="shared" si="49"/>
        <v>Same Var</v>
      </c>
      <c r="BP107" s="2">
        <f t="shared" si="50"/>
        <v>0.16311961090456856</v>
      </c>
      <c r="BQ107" s="2" t="str">
        <f t="shared" si="51"/>
        <v>NS</v>
      </c>
      <c r="BR107" s="2" t="str">
        <f t="shared" si="52"/>
        <v>NS</v>
      </c>
      <c r="BS107" s="2" t="str">
        <f t="shared" si="53"/>
        <v/>
      </c>
      <c r="BT107" s="2" t="str">
        <f t="shared" si="54"/>
        <v/>
      </c>
      <c r="BU107" s="2" t="str">
        <f t="shared" si="55"/>
        <v/>
      </c>
    </row>
    <row r="108" spans="1:73" s="14" customFormat="1" x14ac:dyDescent="0.2">
      <c r="A108" s="1" t="s">
        <v>142</v>
      </c>
      <c r="B108" s="5" t="s">
        <v>660</v>
      </c>
      <c r="C108" s="6">
        <v>38602</v>
      </c>
      <c r="D108" s="7">
        <v>0.375</v>
      </c>
      <c r="E108" s="1" t="s">
        <v>57</v>
      </c>
      <c r="F108" s="1" t="s">
        <v>643</v>
      </c>
      <c r="G108" s="5" t="s">
        <v>59</v>
      </c>
      <c r="H108" s="5" t="s">
        <v>90</v>
      </c>
      <c r="I108" s="5" t="s">
        <v>61</v>
      </c>
      <c r="J108" s="2">
        <v>0.75</v>
      </c>
      <c r="K108" s="2">
        <v>0.2</v>
      </c>
      <c r="L108" s="5">
        <v>36</v>
      </c>
      <c r="M108" s="5">
        <v>25</v>
      </c>
      <c r="N108" s="5">
        <v>37</v>
      </c>
      <c r="O108" s="5">
        <v>37</v>
      </c>
      <c r="P108" s="5">
        <v>0</v>
      </c>
      <c r="Q108" s="5">
        <v>34</v>
      </c>
      <c r="R108" s="5">
        <v>21</v>
      </c>
      <c r="S108" s="5">
        <v>35</v>
      </c>
      <c r="T108" s="5">
        <v>36</v>
      </c>
      <c r="U108" s="5">
        <v>37</v>
      </c>
      <c r="V108" s="5">
        <v>30</v>
      </c>
      <c r="W108" s="5">
        <v>33</v>
      </c>
      <c r="X108" s="5">
        <v>20</v>
      </c>
      <c r="Y108" s="5">
        <v>34</v>
      </c>
      <c r="Z108" s="5">
        <v>27</v>
      </c>
      <c r="AA108" s="5">
        <v>26</v>
      </c>
      <c r="AB108" s="5">
        <v>33</v>
      </c>
      <c r="AC108" s="5">
        <v>26</v>
      </c>
      <c r="AD108" s="5">
        <v>33</v>
      </c>
      <c r="AE108" s="5">
        <v>32</v>
      </c>
      <c r="AF108" s="8"/>
      <c r="AG108" s="2">
        <f t="shared" si="28"/>
        <v>29.6</v>
      </c>
      <c r="AH108" s="2">
        <f t="shared" si="29"/>
        <v>8.7383004489913301</v>
      </c>
      <c r="AI108" s="2">
        <f t="shared" si="30"/>
        <v>20</v>
      </c>
      <c r="AJ108" s="5">
        <v>19</v>
      </c>
      <c r="AK108" s="5">
        <v>26</v>
      </c>
      <c r="AL108" s="5">
        <v>34</v>
      </c>
      <c r="AM108" s="5">
        <v>40</v>
      </c>
      <c r="AN108" s="5">
        <v>33</v>
      </c>
      <c r="AO108" s="5">
        <v>41</v>
      </c>
      <c r="AP108" s="5">
        <v>19</v>
      </c>
      <c r="AQ108" s="5">
        <v>35</v>
      </c>
      <c r="AR108" s="5">
        <v>35</v>
      </c>
      <c r="AS108" s="5">
        <v>22</v>
      </c>
      <c r="AT108" s="2">
        <f t="shared" si="31"/>
        <v>30.4</v>
      </c>
      <c r="AU108" s="2">
        <f t="shared" si="32"/>
        <v>8.2758014046307835</v>
      </c>
      <c r="AV108" s="2">
        <f t="shared" si="33"/>
        <v>10</v>
      </c>
      <c r="AW108" s="2">
        <f t="shared" si="34"/>
        <v>80.936196779831732</v>
      </c>
      <c r="AX108" s="2">
        <f t="shared" si="35"/>
        <v>5.4546587755299791</v>
      </c>
      <c r="AY108" s="2">
        <f t="shared" si="36"/>
        <v>15</v>
      </c>
      <c r="AZ108" s="2">
        <f t="shared" si="37"/>
        <v>2.7338718560976445</v>
      </c>
      <c r="BA108" s="2">
        <f t="shared" si="38"/>
        <v>0.86624497319495286</v>
      </c>
      <c r="BB108" s="14">
        <f t="shared" si="39"/>
        <v>-2.7027027027026931E-2</v>
      </c>
      <c r="BC108" s="3" t="str">
        <f t="shared" si="40"/>
        <v>Nontoxic</v>
      </c>
      <c r="BD108" s="2">
        <f t="shared" si="41"/>
        <v>102.70270270270269</v>
      </c>
      <c r="BE108" s="4" t="s">
        <v>664</v>
      </c>
      <c r="BF108" s="4" t="s">
        <v>666</v>
      </c>
      <c r="BG108" s="2">
        <f t="shared" si="42"/>
        <v>19</v>
      </c>
      <c r="BH108" s="2">
        <f t="shared" si="43"/>
        <v>9</v>
      </c>
      <c r="BI108" s="2">
        <f t="shared" si="44"/>
        <v>76.357894736842084</v>
      </c>
      <c r="BJ108" s="2">
        <f t="shared" si="45"/>
        <v>68.488888888888852</v>
      </c>
      <c r="BK108" s="2">
        <f t="shared" si="46"/>
        <v>73.828571428571394</v>
      </c>
      <c r="BL108" s="2">
        <f t="shared" si="47"/>
        <v>1.042676134781398</v>
      </c>
      <c r="BM108" s="2">
        <f t="shared" si="48"/>
        <v>3.4182832795150317E-2</v>
      </c>
      <c r="BN108" s="2">
        <v>6.6349999999999998</v>
      </c>
      <c r="BO108" s="2" t="str">
        <f t="shared" si="49"/>
        <v>Same Var</v>
      </c>
      <c r="BP108" s="2">
        <f t="shared" si="50"/>
        <v>0.40588630982102686</v>
      </c>
      <c r="BQ108" s="2" t="str">
        <f t="shared" si="51"/>
        <v>NS</v>
      </c>
      <c r="BR108" s="2" t="str">
        <f t="shared" si="52"/>
        <v>NS</v>
      </c>
      <c r="BS108" s="2" t="str">
        <f t="shared" si="53"/>
        <v/>
      </c>
      <c r="BT108" s="2" t="str">
        <f t="shared" si="54"/>
        <v/>
      </c>
      <c r="BU108" s="2" t="str">
        <f t="shared" si="55"/>
        <v/>
      </c>
    </row>
    <row r="109" spans="1:73" s="14" customFormat="1" x14ac:dyDescent="0.2">
      <c r="A109" s="10" t="s">
        <v>142</v>
      </c>
      <c r="B109" s="11" t="s">
        <v>642</v>
      </c>
      <c r="C109" s="12">
        <v>38601</v>
      </c>
      <c r="D109" s="13">
        <v>0.70833333333333337</v>
      </c>
      <c r="E109" s="10" t="s">
        <v>57</v>
      </c>
      <c r="F109" s="10" t="s">
        <v>643</v>
      </c>
      <c r="G109" s="11" t="s">
        <v>59</v>
      </c>
      <c r="H109" s="11" t="s">
        <v>90</v>
      </c>
      <c r="I109" s="11" t="s">
        <v>61</v>
      </c>
      <c r="J109" s="14">
        <v>0.75</v>
      </c>
      <c r="K109" s="14">
        <v>0.2</v>
      </c>
      <c r="L109" s="11">
        <v>36</v>
      </c>
      <c r="M109" s="11">
        <v>25</v>
      </c>
      <c r="N109" s="11">
        <v>37</v>
      </c>
      <c r="O109" s="11">
        <v>37</v>
      </c>
      <c r="P109" s="11">
        <v>0</v>
      </c>
      <c r="Q109" s="11">
        <v>34</v>
      </c>
      <c r="R109" s="11">
        <v>21</v>
      </c>
      <c r="S109" s="11">
        <v>35</v>
      </c>
      <c r="T109" s="11">
        <v>36</v>
      </c>
      <c r="U109" s="11">
        <v>37</v>
      </c>
      <c r="V109" s="11">
        <v>30</v>
      </c>
      <c r="W109" s="11">
        <v>33</v>
      </c>
      <c r="X109" s="11">
        <v>20</v>
      </c>
      <c r="Y109" s="11">
        <v>34</v>
      </c>
      <c r="Z109" s="11">
        <v>27</v>
      </c>
      <c r="AA109" s="11">
        <v>26</v>
      </c>
      <c r="AB109" s="11">
        <v>33</v>
      </c>
      <c r="AC109" s="11">
        <v>26</v>
      </c>
      <c r="AD109" s="11">
        <v>33</v>
      </c>
      <c r="AE109" s="11">
        <v>32</v>
      </c>
      <c r="AF109" s="15"/>
      <c r="AG109" s="14">
        <f t="shared" si="28"/>
        <v>29.6</v>
      </c>
      <c r="AH109" s="14">
        <f t="shared" si="29"/>
        <v>8.7383004489913301</v>
      </c>
      <c r="AI109" s="14">
        <f t="shared" si="30"/>
        <v>20</v>
      </c>
      <c r="AJ109" s="11">
        <v>25</v>
      </c>
      <c r="AK109" s="11">
        <v>37</v>
      </c>
      <c r="AL109" s="11">
        <v>37</v>
      </c>
      <c r="AM109" s="11">
        <v>23</v>
      </c>
      <c r="AN109" s="11">
        <v>17</v>
      </c>
      <c r="AO109" s="11">
        <v>32</v>
      </c>
      <c r="AP109" s="11">
        <v>0</v>
      </c>
      <c r="AQ109" s="11">
        <v>32</v>
      </c>
      <c r="AR109" s="11">
        <v>32</v>
      </c>
      <c r="AS109" s="11">
        <v>33</v>
      </c>
      <c r="AT109" s="14">
        <f t="shared" si="31"/>
        <v>26.8</v>
      </c>
      <c r="AU109" s="14">
        <f t="shared" si="32"/>
        <v>11.350966674448678</v>
      </c>
      <c r="AV109" s="14">
        <f t="shared" si="33"/>
        <v>10</v>
      </c>
      <c r="AW109" s="14">
        <f t="shared" si="34"/>
        <v>225.96133167261948</v>
      </c>
      <c r="AX109" s="14">
        <f t="shared" si="35"/>
        <v>18.688173178822179</v>
      </c>
      <c r="AY109" s="14">
        <f t="shared" si="36"/>
        <v>12</v>
      </c>
      <c r="AZ109" s="14">
        <f t="shared" si="37"/>
        <v>1.1864496165151528</v>
      </c>
      <c r="BA109" s="14">
        <f t="shared" si="38"/>
        <v>0.87260929158813794</v>
      </c>
      <c r="BB109" s="14">
        <f t="shared" si="39"/>
        <v>9.4594594594594614E-2</v>
      </c>
      <c r="BC109" s="16" t="str">
        <f t="shared" si="40"/>
        <v>Nontoxic</v>
      </c>
      <c r="BD109" s="14">
        <f t="shared" si="41"/>
        <v>90.540540540540533</v>
      </c>
      <c r="BE109" s="17" t="s">
        <v>664</v>
      </c>
      <c r="BF109" s="17" t="s">
        <v>666</v>
      </c>
      <c r="BG109" s="14">
        <f t="shared" si="42"/>
        <v>19</v>
      </c>
      <c r="BH109" s="14">
        <f t="shared" si="43"/>
        <v>9</v>
      </c>
      <c r="BI109" s="14">
        <f t="shared" si="44"/>
        <v>76.357894736842084</v>
      </c>
      <c r="BJ109" s="14">
        <f t="shared" si="45"/>
        <v>128.84444444444449</v>
      </c>
      <c r="BK109" s="14">
        <f t="shared" si="46"/>
        <v>93.228571428571414</v>
      </c>
      <c r="BL109" s="14">
        <f t="shared" si="47"/>
        <v>1.042676134781398</v>
      </c>
      <c r="BM109" s="14">
        <f t="shared" si="48"/>
        <v>0.84481560430910951</v>
      </c>
      <c r="BN109" s="14">
        <v>6.6349999999999998</v>
      </c>
      <c r="BO109" s="14" t="str">
        <f t="shared" si="49"/>
        <v>Same Var</v>
      </c>
      <c r="BP109" s="14">
        <f t="shared" si="50"/>
        <v>0.23012542016597087</v>
      </c>
      <c r="BQ109" s="14" t="str">
        <f t="shared" si="51"/>
        <v>NS</v>
      </c>
      <c r="BR109" s="14" t="str">
        <f t="shared" si="52"/>
        <v>NS</v>
      </c>
      <c r="BS109" s="2" t="str">
        <f t="shared" si="53"/>
        <v>Wilcoxon</v>
      </c>
      <c r="BT109" s="2" t="str">
        <f t="shared" si="54"/>
        <v/>
      </c>
      <c r="BU109" s="2" t="str">
        <f t="shared" si="55"/>
        <v/>
      </c>
    </row>
    <row r="110" spans="1:73" s="14" customFormat="1" x14ac:dyDescent="0.2">
      <c r="A110" s="10" t="s">
        <v>142</v>
      </c>
      <c r="B110" s="11" t="s">
        <v>600</v>
      </c>
      <c r="C110" s="12">
        <v>37873</v>
      </c>
      <c r="D110" s="13">
        <v>0.33333333333333331</v>
      </c>
      <c r="E110" s="10" t="s">
        <v>57</v>
      </c>
      <c r="F110" s="10" t="s">
        <v>597</v>
      </c>
      <c r="G110" s="11" t="s">
        <v>59</v>
      </c>
      <c r="H110" s="11" t="s">
        <v>90</v>
      </c>
      <c r="I110" s="11" t="s">
        <v>61</v>
      </c>
      <c r="J110" s="14">
        <v>0.75</v>
      </c>
      <c r="K110" s="14">
        <v>0.2</v>
      </c>
      <c r="L110" s="11">
        <v>32</v>
      </c>
      <c r="M110" s="11">
        <v>26</v>
      </c>
      <c r="N110" s="11">
        <v>29</v>
      </c>
      <c r="O110" s="11">
        <v>33</v>
      </c>
      <c r="P110" s="11">
        <v>29</v>
      </c>
      <c r="Q110" s="11">
        <v>30</v>
      </c>
      <c r="R110" s="11">
        <v>23</v>
      </c>
      <c r="S110" s="11">
        <v>30</v>
      </c>
      <c r="T110" s="11">
        <v>32</v>
      </c>
      <c r="U110" s="11">
        <v>30</v>
      </c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4">
        <f t="shared" si="28"/>
        <v>29.4</v>
      </c>
      <c r="AH110" s="14">
        <f t="shared" si="29"/>
        <v>2.9888682361946524</v>
      </c>
      <c r="AI110" s="14">
        <f t="shared" si="30"/>
        <v>10</v>
      </c>
      <c r="AJ110" s="11">
        <v>24</v>
      </c>
      <c r="AK110" s="11">
        <v>28</v>
      </c>
      <c r="AL110" s="11">
        <v>27</v>
      </c>
      <c r="AM110" s="11">
        <v>31</v>
      </c>
      <c r="AN110" s="11">
        <v>29</v>
      </c>
      <c r="AO110" s="11">
        <v>25</v>
      </c>
      <c r="AP110" s="11">
        <v>25</v>
      </c>
      <c r="AQ110" s="11">
        <v>23</v>
      </c>
      <c r="AR110" s="11">
        <v>21</v>
      </c>
      <c r="AS110" s="11">
        <v>32</v>
      </c>
      <c r="AT110" s="14">
        <f t="shared" si="31"/>
        <v>26.5</v>
      </c>
      <c r="AU110" s="14">
        <f t="shared" si="32"/>
        <v>3.5355339059327378</v>
      </c>
      <c r="AV110" s="14">
        <f t="shared" si="33"/>
        <v>10</v>
      </c>
      <c r="AW110" s="14">
        <f t="shared" si="34"/>
        <v>3.0712562500000007</v>
      </c>
      <c r="AX110" s="14">
        <f t="shared" si="35"/>
        <v>0.20166736111111117</v>
      </c>
      <c r="AY110" s="14">
        <f t="shared" si="36"/>
        <v>15</v>
      </c>
      <c r="AZ110" s="14">
        <f t="shared" si="37"/>
        <v>3.361483606972218</v>
      </c>
      <c r="BA110" s="14">
        <f t="shared" si="38"/>
        <v>0.86624497319495286</v>
      </c>
      <c r="BB110" s="14">
        <f t="shared" si="39"/>
        <v>9.8639455782312882E-2</v>
      </c>
      <c r="BC110" s="16" t="str">
        <f t="shared" si="40"/>
        <v>Nontoxic</v>
      </c>
      <c r="BD110" s="14">
        <f t="shared" si="41"/>
        <v>90.136054421768705</v>
      </c>
      <c r="BE110" s="17" t="s">
        <v>663</v>
      </c>
      <c r="BG110" s="14">
        <f t="shared" si="42"/>
        <v>9</v>
      </c>
      <c r="BH110" s="14">
        <f t="shared" si="43"/>
        <v>9</v>
      </c>
      <c r="BI110" s="14">
        <f t="shared" si="44"/>
        <v>8.9333333333333318</v>
      </c>
      <c r="BJ110" s="14">
        <f t="shared" si="45"/>
        <v>12.500000000000002</v>
      </c>
      <c r="BK110" s="14">
        <f t="shared" si="46"/>
        <v>10.716666666666667</v>
      </c>
      <c r="BL110" s="14">
        <f t="shared" si="47"/>
        <v>1.0555555555555556</v>
      </c>
      <c r="BM110" s="14">
        <f t="shared" si="48"/>
        <v>0.23943668955795253</v>
      </c>
      <c r="BN110" s="14">
        <v>6.6349999999999998</v>
      </c>
      <c r="BO110" s="14" t="str">
        <f t="shared" si="49"/>
        <v>Same Var</v>
      </c>
      <c r="BP110" s="14">
        <f t="shared" si="50"/>
        <v>3.1548748319359908E-2</v>
      </c>
      <c r="BQ110" s="14" t="str">
        <f t="shared" si="51"/>
        <v>Sig</v>
      </c>
      <c r="BR110" s="14" t="str">
        <f t="shared" si="52"/>
        <v>Sig</v>
      </c>
      <c r="BS110" s="2" t="str">
        <f t="shared" si="53"/>
        <v>Same Var T-test</v>
      </c>
      <c r="BT110" s="2" t="str">
        <f t="shared" si="54"/>
        <v/>
      </c>
      <c r="BU110" s="2" t="str">
        <f t="shared" si="55"/>
        <v>NOECToxicLess25</v>
      </c>
    </row>
    <row r="111" spans="1:73" s="14" customFormat="1" x14ac:dyDescent="0.2">
      <c r="A111" s="10" t="s">
        <v>142</v>
      </c>
      <c r="B111" s="11" t="s">
        <v>624</v>
      </c>
      <c r="C111" s="12">
        <v>37872</v>
      </c>
      <c r="D111" s="13">
        <v>0.70833333333333337</v>
      </c>
      <c r="E111" s="10" t="s">
        <v>57</v>
      </c>
      <c r="F111" s="10" t="s">
        <v>597</v>
      </c>
      <c r="G111" s="11" t="s">
        <v>59</v>
      </c>
      <c r="H111" s="11" t="s">
        <v>90</v>
      </c>
      <c r="I111" s="11" t="s">
        <v>61</v>
      </c>
      <c r="J111" s="14">
        <v>0.75</v>
      </c>
      <c r="K111" s="14">
        <v>0.2</v>
      </c>
      <c r="L111" s="11">
        <v>32</v>
      </c>
      <c r="M111" s="11">
        <v>26</v>
      </c>
      <c r="N111" s="11">
        <v>29</v>
      </c>
      <c r="O111" s="11">
        <v>33</v>
      </c>
      <c r="P111" s="11">
        <v>29</v>
      </c>
      <c r="Q111" s="11">
        <v>30</v>
      </c>
      <c r="R111" s="11">
        <v>23</v>
      </c>
      <c r="S111" s="11">
        <v>30</v>
      </c>
      <c r="T111" s="11">
        <v>32</v>
      </c>
      <c r="U111" s="11">
        <v>30</v>
      </c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4">
        <f t="shared" si="28"/>
        <v>29.4</v>
      </c>
      <c r="AH111" s="14">
        <f t="shared" si="29"/>
        <v>2.9888682361946524</v>
      </c>
      <c r="AI111" s="14">
        <f t="shared" si="30"/>
        <v>10</v>
      </c>
      <c r="AJ111" s="11">
        <v>30</v>
      </c>
      <c r="AK111" s="11">
        <v>34</v>
      </c>
      <c r="AL111" s="11">
        <v>33</v>
      </c>
      <c r="AM111" s="11">
        <v>34</v>
      </c>
      <c r="AN111" s="11">
        <v>34</v>
      </c>
      <c r="AO111" s="11">
        <v>31</v>
      </c>
      <c r="AP111" s="11">
        <v>33</v>
      </c>
      <c r="AQ111" s="11">
        <v>36</v>
      </c>
      <c r="AR111" s="11">
        <v>26</v>
      </c>
      <c r="AS111" s="11">
        <v>22</v>
      </c>
      <c r="AT111" s="14">
        <f t="shared" si="31"/>
        <v>31.3</v>
      </c>
      <c r="AU111" s="14">
        <f t="shared" si="32"/>
        <v>4.2959929650263158</v>
      </c>
      <c r="AV111" s="14">
        <f t="shared" si="33"/>
        <v>10</v>
      </c>
      <c r="AW111" s="14">
        <f t="shared" si="34"/>
        <v>5.5133648919753266</v>
      </c>
      <c r="AX111" s="14">
        <f t="shared" si="35"/>
        <v>0.40650906207133214</v>
      </c>
      <c r="AY111" s="14">
        <f t="shared" si="36"/>
        <v>14</v>
      </c>
      <c r="AZ111" s="14">
        <f t="shared" si="37"/>
        <v>6.0365325760098356</v>
      </c>
      <c r="BA111" s="14">
        <f t="shared" si="38"/>
        <v>0.86805478155742033</v>
      </c>
      <c r="BB111" s="14">
        <f t="shared" si="39"/>
        <v>-6.4625850340136126E-2</v>
      </c>
      <c r="BC111" s="16" t="str">
        <f t="shared" si="40"/>
        <v>Nontoxic</v>
      </c>
      <c r="BD111" s="14">
        <f t="shared" si="41"/>
        <v>106.46258503401363</v>
      </c>
      <c r="BE111" s="17" t="s">
        <v>663</v>
      </c>
      <c r="BG111" s="14">
        <f t="shared" si="42"/>
        <v>9</v>
      </c>
      <c r="BH111" s="14">
        <f t="shared" si="43"/>
        <v>9</v>
      </c>
      <c r="BI111" s="14">
        <f t="shared" si="44"/>
        <v>8.9333333333333318</v>
      </c>
      <c r="BJ111" s="14">
        <f t="shared" si="45"/>
        <v>18.455555555555595</v>
      </c>
      <c r="BK111" s="14">
        <f t="shared" si="46"/>
        <v>13.694444444444464</v>
      </c>
      <c r="BL111" s="14">
        <f t="shared" si="47"/>
        <v>1.0555555555555556</v>
      </c>
      <c r="BM111" s="14">
        <f t="shared" si="48"/>
        <v>1.098406323826929</v>
      </c>
      <c r="BN111" s="14">
        <v>6.6349999999999998</v>
      </c>
      <c r="BO111" s="14" t="str">
        <f t="shared" si="49"/>
        <v>Same Var</v>
      </c>
      <c r="BP111" s="14">
        <f t="shared" si="50"/>
        <v>0.13298574380514094</v>
      </c>
      <c r="BQ111" s="14" t="str">
        <f t="shared" si="51"/>
        <v>NS</v>
      </c>
      <c r="BR111" s="14" t="str">
        <f t="shared" si="52"/>
        <v>NS</v>
      </c>
      <c r="BS111" s="2" t="str">
        <f t="shared" si="53"/>
        <v/>
      </c>
      <c r="BT111" s="2" t="str">
        <f t="shared" si="54"/>
        <v/>
      </c>
      <c r="BU111" s="2" t="str">
        <f t="shared" si="55"/>
        <v/>
      </c>
    </row>
    <row r="112" spans="1:73" s="14" customFormat="1" x14ac:dyDescent="0.2">
      <c r="A112" s="10" t="s">
        <v>142</v>
      </c>
      <c r="B112" s="11" t="s">
        <v>599</v>
      </c>
      <c r="C112" s="12">
        <v>37873</v>
      </c>
      <c r="D112" s="13">
        <v>0.43055555555555558</v>
      </c>
      <c r="E112" s="10" t="s">
        <v>57</v>
      </c>
      <c r="F112" s="10" t="s">
        <v>597</v>
      </c>
      <c r="G112" s="11" t="s">
        <v>59</v>
      </c>
      <c r="H112" s="11" t="s">
        <v>90</v>
      </c>
      <c r="I112" s="11" t="s">
        <v>61</v>
      </c>
      <c r="J112" s="14">
        <v>0.75</v>
      </c>
      <c r="K112" s="14">
        <v>0.2</v>
      </c>
      <c r="L112" s="11">
        <v>32</v>
      </c>
      <c r="M112" s="11">
        <v>26</v>
      </c>
      <c r="N112" s="11">
        <v>29</v>
      </c>
      <c r="O112" s="11">
        <v>33</v>
      </c>
      <c r="P112" s="11">
        <v>29</v>
      </c>
      <c r="Q112" s="11">
        <v>30</v>
      </c>
      <c r="R112" s="11">
        <v>23</v>
      </c>
      <c r="S112" s="11">
        <v>30</v>
      </c>
      <c r="T112" s="11">
        <v>32</v>
      </c>
      <c r="U112" s="11">
        <v>30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4">
        <f t="shared" si="28"/>
        <v>29.4</v>
      </c>
      <c r="AH112" s="14">
        <f t="shared" si="29"/>
        <v>2.9888682361946524</v>
      </c>
      <c r="AI112" s="14">
        <f t="shared" si="30"/>
        <v>10</v>
      </c>
      <c r="AJ112" s="11">
        <v>38</v>
      </c>
      <c r="AK112" s="11">
        <v>31</v>
      </c>
      <c r="AL112" s="11">
        <v>28</v>
      </c>
      <c r="AM112" s="11">
        <v>21</v>
      </c>
      <c r="AN112" s="15"/>
      <c r="AO112" s="11">
        <v>26</v>
      </c>
      <c r="AP112" s="15"/>
      <c r="AQ112" s="11">
        <v>26</v>
      </c>
      <c r="AR112" s="11">
        <v>29</v>
      </c>
      <c r="AS112" s="11">
        <v>30</v>
      </c>
      <c r="AT112" s="14">
        <f t="shared" si="31"/>
        <v>28.625</v>
      </c>
      <c r="AU112" s="14">
        <f t="shared" si="32"/>
        <v>4.8971566094155961</v>
      </c>
      <c r="AV112" s="14">
        <f t="shared" si="33"/>
        <v>8</v>
      </c>
      <c r="AW112" s="14">
        <f t="shared" si="34"/>
        <v>12.251875071747449</v>
      </c>
      <c r="AX112" s="14">
        <f t="shared" si="35"/>
        <v>1.3118579821884111</v>
      </c>
      <c r="AY112" s="14">
        <f t="shared" si="36"/>
        <v>9</v>
      </c>
      <c r="AZ112" s="14">
        <f t="shared" si="37"/>
        <v>3.5143508560098726</v>
      </c>
      <c r="BA112" s="14">
        <f t="shared" si="38"/>
        <v>0.8834038596855347</v>
      </c>
      <c r="BB112" s="14">
        <f t="shared" si="39"/>
        <v>2.6360544217687028E-2</v>
      </c>
      <c r="BC112" s="16" t="str">
        <f t="shared" si="40"/>
        <v>Nontoxic</v>
      </c>
      <c r="BD112" s="14">
        <f t="shared" si="41"/>
        <v>97.363945578231295</v>
      </c>
      <c r="BE112" s="17" t="s">
        <v>663</v>
      </c>
      <c r="BG112" s="14">
        <f t="shared" si="42"/>
        <v>9</v>
      </c>
      <c r="BH112" s="14">
        <f t="shared" si="43"/>
        <v>7</v>
      </c>
      <c r="BI112" s="14">
        <f t="shared" si="44"/>
        <v>8.9333333333333318</v>
      </c>
      <c r="BJ112" s="14">
        <f t="shared" si="45"/>
        <v>23.982142857142858</v>
      </c>
      <c r="BK112" s="14">
        <f t="shared" si="46"/>
        <v>15.517187499999999</v>
      </c>
      <c r="BL112" s="14">
        <f t="shared" si="47"/>
        <v>1.0638227513227514</v>
      </c>
      <c r="BM112" s="14">
        <f t="shared" si="48"/>
        <v>1.806597533517351</v>
      </c>
      <c r="BN112" s="14">
        <v>6.6349999999999998</v>
      </c>
      <c r="BO112" s="14" t="str">
        <f t="shared" si="49"/>
        <v>Same Var</v>
      </c>
      <c r="BP112" s="14">
        <f t="shared" si="50"/>
        <v>0.34191031879446654</v>
      </c>
      <c r="BQ112" s="14" t="str">
        <f t="shared" si="51"/>
        <v>NS</v>
      </c>
      <c r="BR112" s="14" t="str">
        <f t="shared" si="52"/>
        <v>NS</v>
      </c>
      <c r="BS112" s="2" t="str">
        <f t="shared" si="53"/>
        <v>Same Var T-test</v>
      </c>
      <c r="BT112" s="2" t="str">
        <f t="shared" si="54"/>
        <v/>
      </c>
      <c r="BU112" s="2" t="str">
        <f t="shared" si="55"/>
        <v/>
      </c>
    </row>
    <row r="113" spans="1:73" s="14" customFormat="1" x14ac:dyDescent="0.2">
      <c r="A113" s="10" t="s">
        <v>142</v>
      </c>
      <c r="B113" s="11" t="s">
        <v>598</v>
      </c>
      <c r="C113" s="12">
        <v>37872</v>
      </c>
      <c r="D113" s="13">
        <v>0.75</v>
      </c>
      <c r="E113" s="10" t="s">
        <v>57</v>
      </c>
      <c r="F113" s="10" t="s">
        <v>597</v>
      </c>
      <c r="G113" s="11" t="s">
        <v>59</v>
      </c>
      <c r="H113" s="11" t="s">
        <v>90</v>
      </c>
      <c r="I113" s="11" t="s">
        <v>61</v>
      </c>
      <c r="J113" s="14">
        <v>0.75</v>
      </c>
      <c r="K113" s="14">
        <v>0.2</v>
      </c>
      <c r="L113" s="11">
        <v>32</v>
      </c>
      <c r="M113" s="11">
        <v>26</v>
      </c>
      <c r="N113" s="11">
        <v>29</v>
      </c>
      <c r="O113" s="11">
        <v>33</v>
      </c>
      <c r="P113" s="11">
        <v>29</v>
      </c>
      <c r="Q113" s="11">
        <v>30</v>
      </c>
      <c r="R113" s="11">
        <v>23</v>
      </c>
      <c r="S113" s="11">
        <v>30</v>
      </c>
      <c r="T113" s="11">
        <v>32</v>
      </c>
      <c r="U113" s="11">
        <v>30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4">
        <f t="shared" si="28"/>
        <v>29.4</v>
      </c>
      <c r="AH113" s="14">
        <f t="shared" si="29"/>
        <v>2.9888682361946524</v>
      </c>
      <c r="AI113" s="14">
        <f t="shared" si="30"/>
        <v>10</v>
      </c>
      <c r="AJ113" s="11">
        <v>7</v>
      </c>
      <c r="AK113" s="11">
        <v>11</v>
      </c>
      <c r="AL113" s="11">
        <v>13</v>
      </c>
      <c r="AM113" s="11">
        <v>16</v>
      </c>
      <c r="AN113" s="11">
        <v>27</v>
      </c>
      <c r="AO113" s="11">
        <v>20</v>
      </c>
      <c r="AP113" s="11">
        <v>19</v>
      </c>
      <c r="AQ113" s="11">
        <v>19</v>
      </c>
      <c r="AR113" s="11">
        <v>10</v>
      </c>
      <c r="AS113" s="11">
        <v>27</v>
      </c>
      <c r="AT113" s="14">
        <f t="shared" si="31"/>
        <v>16.899999999999999</v>
      </c>
      <c r="AU113" s="14">
        <f t="shared" si="32"/>
        <v>6.8223488949513902</v>
      </c>
      <c r="AV113" s="14">
        <f t="shared" si="33"/>
        <v>10</v>
      </c>
      <c r="AW113" s="14">
        <f t="shared" si="34"/>
        <v>26.594076003086425</v>
      </c>
      <c r="AX113" s="14">
        <f t="shared" si="35"/>
        <v>2.4351510373799736</v>
      </c>
      <c r="AY113" s="14">
        <f t="shared" si="36"/>
        <v>11</v>
      </c>
      <c r="AZ113" s="14">
        <f t="shared" si="37"/>
        <v>-2.2678326452988582</v>
      </c>
      <c r="BA113" s="14">
        <f t="shared" si="38"/>
        <v>0.87552997807388222</v>
      </c>
      <c r="BB113" s="14">
        <f t="shared" si="39"/>
        <v>0.42517006802721091</v>
      </c>
      <c r="BC113" s="16" t="str">
        <f t="shared" si="40"/>
        <v>Toxic</v>
      </c>
      <c r="BD113" s="14">
        <f t="shared" si="41"/>
        <v>57.482993197278908</v>
      </c>
      <c r="BE113" s="17" t="s">
        <v>663</v>
      </c>
      <c r="BG113" s="14">
        <f t="shared" si="42"/>
        <v>9</v>
      </c>
      <c r="BH113" s="14">
        <f t="shared" si="43"/>
        <v>9</v>
      </c>
      <c r="BI113" s="14">
        <f t="shared" si="44"/>
        <v>8.9333333333333318</v>
      </c>
      <c r="BJ113" s="14">
        <f t="shared" si="45"/>
        <v>46.544444444444451</v>
      </c>
      <c r="BK113" s="14">
        <f t="shared" si="46"/>
        <v>27.738888888888894</v>
      </c>
      <c r="BL113" s="14">
        <f t="shared" si="47"/>
        <v>1.0555555555555556</v>
      </c>
      <c r="BM113" s="14">
        <f t="shared" si="48"/>
        <v>5.2477211631769993</v>
      </c>
      <c r="BN113" s="14">
        <v>6.6349999999999998</v>
      </c>
      <c r="BO113" s="14" t="str">
        <f t="shared" si="49"/>
        <v>Same Var</v>
      </c>
      <c r="BP113" s="14">
        <f t="shared" si="50"/>
        <v>2.4001282907942013E-5</v>
      </c>
      <c r="BQ113" s="14" t="str">
        <f t="shared" si="51"/>
        <v>Sig</v>
      </c>
      <c r="BR113" s="14" t="str">
        <f t="shared" si="52"/>
        <v>Sig</v>
      </c>
      <c r="BS113" s="2" t="str">
        <f t="shared" si="53"/>
        <v>Same Var T-test</v>
      </c>
      <c r="BT113" s="2" t="str">
        <f t="shared" si="54"/>
        <v/>
      </c>
      <c r="BU113" s="2" t="str">
        <f t="shared" si="55"/>
        <v/>
      </c>
    </row>
    <row r="114" spans="1:73" s="14" customFormat="1" x14ac:dyDescent="0.2">
      <c r="A114" s="10" t="s">
        <v>142</v>
      </c>
      <c r="B114" s="11" t="s">
        <v>595</v>
      </c>
      <c r="C114" s="12">
        <v>37873</v>
      </c>
      <c r="D114" s="13">
        <v>0.375</v>
      </c>
      <c r="E114" s="10" t="s">
        <v>57</v>
      </c>
      <c r="F114" s="10" t="s">
        <v>597</v>
      </c>
      <c r="G114" s="11" t="s">
        <v>59</v>
      </c>
      <c r="H114" s="11" t="s">
        <v>90</v>
      </c>
      <c r="I114" s="11" t="s">
        <v>61</v>
      </c>
      <c r="J114" s="14">
        <v>0.75</v>
      </c>
      <c r="K114" s="14">
        <v>0.2</v>
      </c>
      <c r="L114" s="11">
        <v>32</v>
      </c>
      <c r="M114" s="11">
        <v>26</v>
      </c>
      <c r="N114" s="11">
        <v>29</v>
      </c>
      <c r="O114" s="11">
        <v>33</v>
      </c>
      <c r="P114" s="11">
        <v>29</v>
      </c>
      <c r="Q114" s="11">
        <v>30</v>
      </c>
      <c r="R114" s="11">
        <v>23</v>
      </c>
      <c r="S114" s="11">
        <v>30</v>
      </c>
      <c r="T114" s="11">
        <v>32</v>
      </c>
      <c r="U114" s="11">
        <v>30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4">
        <f t="shared" si="28"/>
        <v>29.4</v>
      </c>
      <c r="AH114" s="14">
        <f t="shared" si="29"/>
        <v>2.9888682361946524</v>
      </c>
      <c r="AI114" s="14">
        <f t="shared" si="30"/>
        <v>10</v>
      </c>
      <c r="AJ114" s="11">
        <v>10</v>
      </c>
      <c r="AK114" s="11">
        <v>10</v>
      </c>
      <c r="AL114" s="11">
        <v>0</v>
      </c>
      <c r="AM114" s="11">
        <v>12</v>
      </c>
      <c r="AN114" s="11">
        <v>17</v>
      </c>
      <c r="AO114" s="11">
        <v>0</v>
      </c>
      <c r="AP114" s="11">
        <v>11</v>
      </c>
      <c r="AQ114" s="11">
        <v>20</v>
      </c>
      <c r="AR114" s="11">
        <v>19</v>
      </c>
      <c r="AS114" s="11">
        <v>22</v>
      </c>
      <c r="AT114" s="14">
        <f t="shared" si="31"/>
        <v>12.1</v>
      </c>
      <c r="AU114" s="14">
        <f t="shared" si="32"/>
        <v>7.7093017409706661</v>
      </c>
      <c r="AV114" s="14">
        <f t="shared" si="33"/>
        <v>10</v>
      </c>
      <c r="AW114" s="14">
        <f t="shared" si="34"/>
        <v>41.548767361111125</v>
      </c>
      <c r="AX114" s="14">
        <f t="shared" si="35"/>
        <v>3.9528574845679025</v>
      </c>
      <c r="AY114" s="14">
        <f t="shared" si="36"/>
        <v>11</v>
      </c>
      <c r="AZ114" s="14">
        <f t="shared" si="37"/>
        <v>-3.9190747295270234</v>
      </c>
      <c r="BA114" s="14">
        <f t="shared" si="38"/>
        <v>0.87552997807388222</v>
      </c>
      <c r="BB114" s="14">
        <f t="shared" si="39"/>
        <v>0.58843537414965985</v>
      </c>
      <c r="BC114" s="16" t="str">
        <f t="shared" si="40"/>
        <v>Toxic</v>
      </c>
      <c r="BD114" s="14">
        <f t="shared" si="41"/>
        <v>41.156462585034014</v>
      </c>
      <c r="BE114" s="17" t="s">
        <v>663</v>
      </c>
      <c r="BG114" s="14">
        <f t="shared" si="42"/>
        <v>9</v>
      </c>
      <c r="BH114" s="14">
        <f t="shared" si="43"/>
        <v>9</v>
      </c>
      <c r="BI114" s="14">
        <f t="shared" si="44"/>
        <v>8.9333333333333318</v>
      </c>
      <c r="BJ114" s="14">
        <f t="shared" si="45"/>
        <v>59.433333333333344</v>
      </c>
      <c r="BK114" s="14">
        <f t="shared" si="46"/>
        <v>34.183333333333337</v>
      </c>
      <c r="BL114" s="14">
        <f t="shared" si="47"/>
        <v>1.0555555555555556</v>
      </c>
      <c r="BM114" s="14">
        <f t="shared" si="48"/>
        <v>6.7258269567074471</v>
      </c>
      <c r="BN114" s="14">
        <v>6.6349999999999998</v>
      </c>
      <c r="BO114" s="14" t="str">
        <f t="shared" si="49"/>
        <v>Sig Diff Var</v>
      </c>
      <c r="BP114" s="14">
        <f t="shared" si="50"/>
        <v>1.4337194466197045E-5</v>
      </c>
      <c r="BQ114" s="14" t="str">
        <f t="shared" si="51"/>
        <v>Sig</v>
      </c>
      <c r="BR114" s="14" t="str">
        <f t="shared" si="52"/>
        <v>Sig</v>
      </c>
      <c r="BS114" s="2" t="str">
        <f t="shared" si="53"/>
        <v>Diff Var T-test</v>
      </c>
      <c r="BT114" s="2" t="str">
        <f t="shared" si="54"/>
        <v/>
      </c>
      <c r="BU114" s="2" t="str">
        <f t="shared" si="55"/>
        <v/>
      </c>
    </row>
    <row r="115" spans="1:73" s="14" customFormat="1" x14ac:dyDescent="0.2">
      <c r="A115" s="10" t="s">
        <v>142</v>
      </c>
      <c r="B115" s="11" t="s">
        <v>482</v>
      </c>
      <c r="C115" s="12">
        <v>38799</v>
      </c>
      <c r="D115" s="13">
        <v>0.46180555555555558</v>
      </c>
      <c r="E115" s="10" t="s">
        <v>57</v>
      </c>
      <c r="F115" s="10" t="s">
        <v>493</v>
      </c>
      <c r="G115" s="11" t="s">
        <v>59</v>
      </c>
      <c r="H115" s="11" t="s">
        <v>90</v>
      </c>
      <c r="I115" s="11" t="s">
        <v>61</v>
      </c>
      <c r="J115" s="14">
        <v>0.75</v>
      </c>
      <c r="K115" s="14">
        <v>0.2</v>
      </c>
      <c r="L115" s="11">
        <v>28</v>
      </c>
      <c r="M115" s="11">
        <v>31</v>
      </c>
      <c r="N115" s="11">
        <v>39</v>
      </c>
      <c r="O115" s="11">
        <v>31</v>
      </c>
      <c r="P115" s="11">
        <v>25</v>
      </c>
      <c r="Q115" s="11">
        <v>30</v>
      </c>
      <c r="R115" s="11">
        <v>25</v>
      </c>
      <c r="S115" s="11">
        <v>27</v>
      </c>
      <c r="T115" s="11">
        <v>31</v>
      </c>
      <c r="U115" s="11">
        <v>26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4">
        <f t="shared" si="28"/>
        <v>29.3</v>
      </c>
      <c r="AH115" s="14">
        <f t="shared" si="29"/>
        <v>4.1912607490666467</v>
      </c>
      <c r="AI115" s="14">
        <f t="shared" si="30"/>
        <v>10</v>
      </c>
      <c r="AJ115" s="11">
        <v>29</v>
      </c>
      <c r="AK115" s="11">
        <v>22</v>
      </c>
      <c r="AL115" s="11">
        <v>30</v>
      </c>
      <c r="AM115" s="11">
        <v>23</v>
      </c>
      <c r="AN115" s="11">
        <v>29</v>
      </c>
      <c r="AO115" s="11">
        <v>19</v>
      </c>
      <c r="AP115" s="11">
        <v>21</v>
      </c>
      <c r="AQ115" s="11">
        <v>28</v>
      </c>
      <c r="AR115" s="11">
        <v>33</v>
      </c>
      <c r="AS115" s="11">
        <v>27</v>
      </c>
      <c r="AT115" s="14">
        <f t="shared" si="31"/>
        <v>26.1</v>
      </c>
      <c r="AU115" s="14">
        <f t="shared" si="32"/>
        <v>4.5570458267024954</v>
      </c>
      <c r="AV115" s="14">
        <f t="shared" si="33"/>
        <v>10</v>
      </c>
      <c r="AW115" s="14">
        <f t="shared" si="34"/>
        <v>9.3929479600694368</v>
      </c>
      <c r="AX115" s="14">
        <f t="shared" si="35"/>
        <v>0.58765949556327046</v>
      </c>
      <c r="AY115" s="14">
        <f t="shared" si="36"/>
        <v>16</v>
      </c>
      <c r="AZ115" s="14">
        <f t="shared" si="37"/>
        <v>2.35626142759362</v>
      </c>
      <c r="BA115" s="14">
        <f t="shared" si="38"/>
        <v>0.86466700179829137</v>
      </c>
      <c r="BB115" s="14">
        <f t="shared" si="39"/>
        <v>0.10921501706484639</v>
      </c>
      <c r="BC115" s="16" t="str">
        <f t="shared" si="40"/>
        <v>Nontoxic</v>
      </c>
      <c r="BD115" s="14">
        <f t="shared" si="41"/>
        <v>89.078498293515366</v>
      </c>
      <c r="BE115" s="17" t="s">
        <v>663</v>
      </c>
      <c r="BG115" s="14">
        <f t="shared" si="42"/>
        <v>9</v>
      </c>
      <c r="BH115" s="14">
        <f t="shared" si="43"/>
        <v>9</v>
      </c>
      <c r="BI115" s="14">
        <f t="shared" si="44"/>
        <v>17.566666666666709</v>
      </c>
      <c r="BJ115" s="14">
        <f t="shared" si="45"/>
        <v>20.76666666666663</v>
      </c>
      <c r="BK115" s="14">
        <f t="shared" si="46"/>
        <v>19.166666666666671</v>
      </c>
      <c r="BL115" s="14">
        <f t="shared" si="47"/>
        <v>1.0555555555555556</v>
      </c>
      <c r="BM115" s="14">
        <f t="shared" si="48"/>
        <v>5.9624647951232054E-2</v>
      </c>
      <c r="BN115" s="14">
        <v>6.6349999999999998</v>
      </c>
      <c r="BO115" s="14" t="str">
        <f t="shared" si="49"/>
        <v>Same Var</v>
      </c>
      <c r="BP115" s="14">
        <f t="shared" si="50"/>
        <v>5.9769893775655544E-2</v>
      </c>
      <c r="BQ115" s="14" t="str">
        <f t="shared" si="51"/>
        <v>NS</v>
      </c>
      <c r="BR115" s="14" t="str">
        <f t="shared" si="52"/>
        <v>NS</v>
      </c>
      <c r="BS115" s="2" t="str">
        <f t="shared" si="53"/>
        <v>Same Var T-test</v>
      </c>
      <c r="BT115" s="2" t="str">
        <f t="shared" si="54"/>
        <v/>
      </c>
      <c r="BU115" s="2" t="str">
        <f t="shared" si="55"/>
        <v/>
      </c>
    </row>
    <row r="116" spans="1:73" s="14" customFormat="1" x14ac:dyDescent="0.2">
      <c r="A116" s="10" t="s">
        <v>142</v>
      </c>
      <c r="B116" s="11" t="s">
        <v>516</v>
      </c>
      <c r="C116" s="12">
        <v>38799</v>
      </c>
      <c r="D116" s="13">
        <v>0.5444444444444444</v>
      </c>
      <c r="E116" s="10" t="s">
        <v>57</v>
      </c>
      <c r="F116" s="10" t="s">
        <v>493</v>
      </c>
      <c r="G116" s="11" t="s">
        <v>59</v>
      </c>
      <c r="H116" s="11" t="s">
        <v>90</v>
      </c>
      <c r="I116" s="11" t="s">
        <v>61</v>
      </c>
      <c r="J116" s="14">
        <v>0.75</v>
      </c>
      <c r="K116" s="14">
        <v>0.2</v>
      </c>
      <c r="L116" s="11">
        <v>28</v>
      </c>
      <c r="M116" s="11">
        <v>31</v>
      </c>
      <c r="N116" s="11">
        <v>39</v>
      </c>
      <c r="O116" s="11">
        <v>31</v>
      </c>
      <c r="P116" s="11">
        <v>25</v>
      </c>
      <c r="Q116" s="11">
        <v>30</v>
      </c>
      <c r="R116" s="11">
        <v>25</v>
      </c>
      <c r="S116" s="11">
        <v>27</v>
      </c>
      <c r="T116" s="11">
        <v>31</v>
      </c>
      <c r="U116" s="11">
        <v>26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4">
        <f t="shared" si="28"/>
        <v>29.3</v>
      </c>
      <c r="AH116" s="14">
        <f t="shared" si="29"/>
        <v>4.1912607490666467</v>
      </c>
      <c r="AI116" s="14">
        <f t="shared" si="30"/>
        <v>10</v>
      </c>
      <c r="AJ116" s="11">
        <v>29</v>
      </c>
      <c r="AK116" s="11">
        <v>30</v>
      </c>
      <c r="AL116" s="11">
        <v>35</v>
      </c>
      <c r="AM116" s="11">
        <v>30</v>
      </c>
      <c r="AN116" s="11">
        <v>30</v>
      </c>
      <c r="AO116" s="11">
        <v>27</v>
      </c>
      <c r="AP116" s="11">
        <v>24</v>
      </c>
      <c r="AQ116" s="11">
        <v>22</v>
      </c>
      <c r="AR116" s="11">
        <v>38</v>
      </c>
      <c r="AS116" s="11">
        <v>23</v>
      </c>
      <c r="AT116" s="14">
        <f t="shared" si="31"/>
        <v>28.8</v>
      </c>
      <c r="AU116" s="14">
        <f t="shared" si="32"/>
        <v>5.0946595132114174</v>
      </c>
      <c r="AV116" s="14">
        <f t="shared" si="33"/>
        <v>10</v>
      </c>
      <c r="AW116" s="14">
        <f t="shared" si="34"/>
        <v>12.842766324267023</v>
      </c>
      <c r="AX116" s="14">
        <f t="shared" si="35"/>
        <v>0.85703329528892624</v>
      </c>
      <c r="AY116" s="14">
        <f t="shared" si="36"/>
        <v>15</v>
      </c>
      <c r="AZ116" s="14">
        <f t="shared" si="37"/>
        <v>3.6052717916137538</v>
      </c>
      <c r="BA116" s="14">
        <f t="shared" si="38"/>
        <v>0.86624497319495286</v>
      </c>
      <c r="BB116" s="14">
        <f t="shared" si="39"/>
        <v>1.7064846416382253E-2</v>
      </c>
      <c r="BC116" s="16" t="str">
        <f t="shared" si="40"/>
        <v>Nontoxic</v>
      </c>
      <c r="BD116" s="14">
        <f t="shared" si="41"/>
        <v>98.293515358361773</v>
      </c>
      <c r="BE116" s="17" t="s">
        <v>663</v>
      </c>
      <c r="BG116" s="14">
        <f t="shared" si="42"/>
        <v>9</v>
      </c>
      <c r="BH116" s="14">
        <f t="shared" si="43"/>
        <v>9</v>
      </c>
      <c r="BI116" s="14">
        <f t="shared" si="44"/>
        <v>17.566666666666709</v>
      </c>
      <c r="BJ116" s="14">
        <f t="shared" si="45"/>
        <v>25.955555555555598</v>
      </c>
      <c r="BK116" s="14">
        <f t="shared" si="46"/>
        <v>21.761111111111155</v>
      </c>
      <c r="BL116" s="14">
        <f t="shared" si="47"/>
        <v>1.0555555555555556</v>
      </c>
      <c r="BM116" s="14">
        <f t="shared" si="48"/>
        <v>0.32280738204092824</v>
      </c>
      <c r="BN116" s="14">
        <v>6.6349999999999998</v>
      </c>
      <c r="BO116" s="14" t="str">
        <f t="shared" si="49"/>
        <v>Same Var</v>
      </c>
      <c r="BP116" s="14">
        <f t="shared" si="50"/>
        <v>0.40664687876432637</v>
      </c>
      <c r="BQ116" s="14" t="str">
        <f t="shared" si="51"/>
        <v>NS</v>
      </c>
      <c r="BR116" s="14" t="str">
        <f t="shared" si="52"/>
        <v>NS</v>
      </c>
      <c r="BS116" s="2" t="str">
        <f t="shared" si="53"/>
        <v>Same Var T-test</v>
      </c>
      <c r="BT116" s="2" t="str">
        <f t="shared" si="54"/>
        <v/>
      </c>
      <c r="BU116" s="2" t="str">
        <f t="shared" si="55"/>
        <v/>
      </c>
    </row>
    <row r="117" spans="1:73" s="14" customFormat="1" x14ac:dyDescent="0.2">
      <c r="A117" s="10" t="s">
        <v>142</v>
      </c>
      <c r="B117" s="11" t="s">
        <v>529</v>
      </c>
      <c r="C117" s="12">
        <v>38799</v>
      </c>
      <c r="D117" s="13">
        <v>0.47916666666666669</v>
      </c>
      <c r="E117" s="10" t="s">
        <v>57</v>
      </c>
      <c r="F117" s="10" t="s">
        <v>493</v>
      </c>
      <c r="G117" s="11" t="s">
        <v>59</v>
      </c>
      <c r="H117" s="11" t="s">
        <v>90</v>
      </c>
      <c r="I117" s="11" t="s">
        <v>61</v>
      </c>
      <c r="J117" s="14">
        <v>0.75</v>
      </c>
      <c r="K117" s="14">
        <v>0.2</v>
      </c>
      <c r="L117" s="11">
        <v>28</v>
      </c>
      <c r="M117" s="11">
        <v>31</v>
      </c>
      <c r="N117" s="11">
        <v>39</v>
      </c>
      <c r="O117" s="11">
        <v>31</v>
      </c>
      <c r="P117" s="11">
        <v>25</v>
      </c>
      <c r="Q117" s="11">
        <v>30</v>
      </c>
      <c r="R117" s="11">
        <v>25</v>
      </c>
      <c r="S117" s="11">
        <v>27</v>
      </c>
      <c r="T117" s="11">
        <v>31</v>
      </c>
      <c r="U117" s="11">
        <v>26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4">
        <f t="shared" si="28"/>
        <v>29.3</v>
      </c>
      <c r="AH117" s="14">
        <f t="shared" si="29"/>
        <v>4.1912607490666467</v>
      </c>
      <c r="AI117" s="14">
        <f t="shared" si="30"/>
        <v>10</v>
      </c>
      <c r="AJ117" s="11">
        <v>30</v>
      </c>
      <c r="AK117" s="11">
        <v>30</v>
      </c>
      <c r="AL117" s="11">
        <v>35</v>
      </c>
      <c r="AM117" s="11">
        <v>19</v>
      </c>
      <c r="AN117" s="11">
        <v>26</v>
      </c>
      <c r="AO117" s="11">
        <v>29</v>
      </c>
      <c r="AP117" s="11">
        <v>31</v>
      </c>
      <c r="AQ117" s="11">
        <v>42</v>
      </c>
      <c r="AR117" s="11">
        <v>28</v>
      </c>
      <c r="AS117" s="11">
        <v>28</v>
      </c>
      <c r="AT117" s="14">
        <f t="shared" si="31"/>
        <v>29.8</v>
      </c>
      <c r="AU117" s="14">
        <f t="shared" si="32"/>
        <v>5.9217114643206576</v>
      </c>
      <c r="AV117" s="14">
        <f t="shared" si="33"/>
        <v>10</v>
      </c>
      <c r="AW117" s="14">
        <f t="shared" si="34"/>
        <v>20.203152126736171</v>
      </c>
      <c r="AX117" s="14">
        <f t="shared" si="35"/>
        <v>1.4747891251929046</v>
      </c>
      <c r="AY117" s="14">
        <f t="shared" si="36"/>
        <v>14</v>
      </c>
      <c r="AZ117" s="14">
        <f t="shared" si="37"/>
        <v>3.6908769177235445</v>
      </c>
      <c r="BA117" s="14">
        <f t="shared" si="38"/>
        <v>0.86805478155742033</v>
      </c>
      <c r="BB117" s="14">
        <f t="shared" si="39"/>
        <v>-1.7064846416382253E-2</v>
      </c>
      <c r="BC117" s="16" t="str">
        <f t="shared" si="40"/>
        <v>Nontoxic</v>
      </c>
      <c r="BD117" s="14">
        <f t="shared" si="41"/>
        <v>101.70648464163823</v>
      </c>
      <c r="BE117" s="17" t="s">
        <v>663</v>
      </c>
      <c r="BG117" s="14">
        <f t="shared" si="42"/>
        <v>9</v>
      </c>
      <c r="BH117" s="14">
        <f t="shared" si="43"/>
        <v>9</v>
      </c>
      <c r="BI117" s="14">
        <f t="shared" si="44"/>
        <v>17.566666666666709</v>
      </c>
      <c r="BJ117" s="14">
        <f t="shared" si="45"/>
        <v>35.066666666666706</v>
      </c>
      <c r="BK117" s="14">
        <f t="shared" si="46"/>
        <v>26.316666666666706</v>
      </c>
      <c r="BL117" s="14">
        <f t="shared" si="47"/>
        <v>1.0555555555555556</v>
      </c>
      <c r="BM117" s="14">
        <f t="shared" si="48"/>
        <v>0.99886408102551705</v>
      </c>
      <c r="BN117" s="14">
        <v>6.6349999999999998</v>
      </c>
      <c r="BO117" s="14" t="str">
        <f t="shared" si="49"/>
        <v>Same Var</v>
      </c>
      <c r="BP117" s="14">
        <f t="shared" si="50"/>
        <v>0.41496322995459611</v>
      </c>
      <c r="BQ117" s="14" t="str">
        <f t="shared" si="51"/>
        <v>NS</v>
      </c>
      <c r="BR117" s="14" t="str">
        <f t="shared" si="52"/>
        <v>NS</v>
      </c>
      <c r="BS117" s="2" t="str">
        <f t="shared" si="53"/>
        <v/>
      </c>
      <c r="BT117" s="2" t="str">
        <f t="shared" si="54"/>
        <v/>
      </c>
      <c r="BU117" s="2" t="str">
        <f t="shared" si="55"/>
        <v/>
      </c>
    </row>
    <row r="118" spans="1:73" s="14" customFormat="1" x14ac:dyDescent="0.2">
      <c r="A118" s="10" t="s">
        <v>142</v>
      </c>
      <c r="B118" s="11" t="s">
        <v>532</v>
      </c>
      <c r="C118" s="12">
        <v>38799</v>
      </c>
      <c r="D118" s="13">
        <v>0.43958333333333333</v>
      </c>
      <c r="E118" s="10" t="s">
        <v>57</v>
      </c>
      <c r="F118" s="10" t="s">
        <v>493</v>
      </c>
      <c r="G118" s="11" t="s">
        <v>59</v>
      </c>
      <c r="H118" s="11" t="s">
        <v>90</v>
      </c>
      <c r="I118" s="11" t="s">
        <v>61</v>
      </c>
      <c r="J118" s="14">
        <v>0.75</v>
      </c>
      <c r="K118" s="14">
        <v>0.2</v>
      </c>
      <c r="L118" s="11">
        <v>28</v>
      </c>
      <c r="M118" s="11">
        <v>31</v>
      </c>
      <c r="N118" s="11">
        <v>39</v>
      </c>
      <c r="O118" s="11">
        <v>31</v>
      </c>
      <c r="P118" s="11">
        <v>25</v>
      </c>
      <c r="Q118" s="11">
        <v>30</v>
      </c>
      <c r="R118" s="11">
        <v>25</v>
      </c>
      <c r="S118" s="11">
        <v>27</v>
      </c>
      <c r="T118" s="11">
        <v>31</v>
      </c>
      <c r="U118" s="11">
        <v>26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4">
        <f t="shared" si="28"/>
        <v>29.3</v>
      </c>
      <c r="AH118" s="14">
        <f t="shared" si="29"/>
        <v>4.1912607490666467</v>
      </c>
      <c r="AI118" s="14">
        <f t="shared" si="30"/>
        <v>10</v>
      </c>
      <c r="AJ118" s="11">
        <v>33</v>
      </c>
      <c r="AK118" s="11">
        <v>0</v>
      </c>
      <c r="AL118" s="11">
        <v>26</v>
      </c>
      <c r="AM118" s="11">
        <v>31</v>
      </c>
      <c r="AN118" s="11">
        <v>16</v>
      </c>
      <c r="AO118" s="11">
        <v>27</v>
      </c>
      <c r="AP118" s="11">
        <v>27</v>
      </c>
      <c r="AQ118" s="11">
        <v>28</v>
      </c>
      <c r="AR118" s="11">
        <v>27</v>
      </c>
      <c r="AS118" s="11">
        <v>20</v>
      </c>
      <c r="AT118" s="14">
        <f t="shared" si="31"/>
        <v>23.5</v>
      </c>
      <c r="AU118" s="14">
        <f t="shared" si="32"/>
        <v>9.6061323006597075</v>
      </c>
      <c r="AV118" s="14">
        <f t="shared" si="33"/>
        <v>10</v>
      </c>
      <c r="AW118" s="14">
        <f t="shared" si="34"/>
        <v>104.36466956500776</v>
      </c>
      <c r="AX118" s="14">
        <f t="shared" si="35"/>
        <v>9.5698081924082654</v>
      </c>
      <c r="AY118" s="14">
        <f t="shared" si="36"/>
        <v>11</v>
      </c>
      <c r="AZ118" s="14">
        <f t="shared" si="37"/>
        <v>0.47712422560995771</v>
      </c>
      <c r="BA118" s="14">
        <f t="shared" si="38"/>
        <v>0.87552997807388222</v>
      </c>
      <c r="BB118" s="14">
        <f t="shared" si="39"/>
        <v>0.19795221843003416</v>
      </c>
      <c r="BC118" s="16" t="str">
        <f t="shared" si="40"/>
        <v>Toxic</v>
      </c>
      <c r="BD118" s="14">
        <f t="shared" si="41"/>
        <v>80.204778156996582</v>
      </c>
      <c r="BE118" s="17" t="s">
        <v>663</v>
      </c>
      <c r="BG118" s="14">
        <f t="shared" si="42"/>
        <v>9</v>
      </c>
      <c r="BH118" s="14">
        <f t="shared" si="43"/>
        <v>9</v>
      </c>
      <c r="BI118" s="14">
        <f t="shared" si="44"/>
        <v>17.566666666666709</v>
      </c>
      <c r="BJ118" s="14">
        <f t="shared" si="45"/>
        <v>92.277777777777771</v>
      </c>
      <c r="BK118" s="14">
        <f t="shared" si="46"/>
        <v>54.922222222222246</v>
      </c>
      <c r="BL118" s="14">
        <f t="shared" si="47"/>
        <v>1.0555555555555556</v>
      </c>
      <c r="BM118" s="14">
        <f t="shared" si="48"/>
        <v>5.2950942058864205</v>
      </c>
      <c r="BN118" s="14">
        <v>6.6349999999999998</v>
      </c>
      <c r="BO118" s="14" t="str">
        <f t="shared" si="49"/>
        <v>Same Var</v>
      </c>
      <c r="BP118" s="14">
        <f t="shared" si="50"/>
        <v>4.8572501560791258E-2</v>
      </c>
      <c r="BQ118" s="14" t="str">
        <f t="shared" si="51"/>
        <v>Sig</v>
      </c>
      <c r="BR118" s="14" t="str">
        <f t="shared" si="52"/>
        <v>Sig</v>
      </c>
      <c r="BS118" s="2" t="str">
        <f t="shared" si="53"/>
        <v>Same Var T-test</v>
      </c>
      <c r="BT118" s="2" t="str">
        <f t="shared" si="54"/>
        <v>TSTToxicLess25</v>
      </c>
      <c r="BU118" s="2" t="str">
        <f t="shared" si="55"/>
        <v>NOECToxicLess25</v>
      </c>
    </row>
    <row r="119" spans="1:73" s="14" customFormat="1" x14ac:dyDescent="0.2">
      <c r="A119" s="1" t="s">
        <v>55</v>
      </c>
      <c r="B119" s="5" t="s">
        <v>98</v>
      </c>
      <c r="C119" s="6">
        <v>38019</v>
      </c>
      <c r="D119" s="7">
        <v>0</v>
      </c>
      <c r="E119" s="1" t="s">
        <v>57</v>
      </c>
      <c r="F119" s="1" t="s">
        <v>99</v>
      </c>
      <c r="G119" s="5" t="s">
        <v>59</v>
      </c>
      <c r="H119" s="5" t="s">
        <v>90</v>
      </c>
      <c r="I119" s="5" t="s">
        <v>61</v>
      </c>
      <c r="J119" s="2">
        <v>0.75</v>
      </c>
      <c r="K119" s="2">
        <v>0.2</v>
      </c>
      <c r="L119" s="5">
        <v>32</v>
      </c>
      <c r="M119" s="5">
        <v>29</v>
      </c>
      <c r="N119" s="5">
        <v>31</v>
      </c>
      <c r="O119" s="5">
        <v>25</v>
      </c>
      <c r="P119" s="5">
        <v>33</v>
      </c>
      <c r="Q119" s="5">
        <v>32</v>
      </c>
      <c r="R119" s="5">
        <v>33</v>
      </c>
      <c r="S119" s="5">
        <v>31</v>
      </c>
      <c r="T119" s="5">
        <v>27</v>
      </c>
      <c r="U119" s="5">
        <v>19</v>
      </c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2">
        <f t="shared" si="28"/>
        <v>29.2</v>
      </c>
      <c r="AH119" s="2">
        <f t="shared" si="29"/>
        <v>4.4422216663887193</v>
      </c>
      <c r="AI119" s="2">
        <f t="shared" si="30"/>
        <v>10</v>
      </c>
      <c r="AJ119" s="5">
        <v>31</v>
      </c>
      <c r="AK119" s="5">
        <v>27</v>
      </c>
      <c r="AL119" s="5">
        <v>31</v>
      </c>
      <c r="AM119" s="5">
        <v>31</v>
      </c>
      <c r="AN119" s="5">
        <v>31</v>
      </c>
      <c r="AO119" s="5">
        <v>29</v>
      </c>
      <c r="AP119" s="5">
        <v>23</v>
      </c>
      <c r="AQ119" s="5">
        <v>28</v>
      </c>
      <c r="AR119" s="5">
        <v>30</v>
      </c>
      <c r="AS119" s="5">
        <v>32</v>
      </c>
      <c r="AT119" s="2">
        <f t="shared" si="31"/>
        <v>29.3</v>
      </c>
      <c r="AU119" s="2">
        <f t="shared" si="32"/>
        <v>2.7100635498903793</v>
      </c>
      <c r="AV119" s="2">
        <f t="shared" si="33"/>
        <v>10</v>
      </c>
      <c r="AW119" s="2">
        <f t="shared" si="34"/>
        <v>3.4019753086419833</v>
      </c>
      <c r="AX119" s="2">
        <f t="shared" si="35"/>
        <v>0.19683429355281259</v>
      </c>
      <c r="AY119" s="2">
        <f t="shared" si="36"/>
        <v>17</v>
      </c>
      <c r="AZ119" s="2">
        <f t="shared" si="37"/>
        <v>5.4487756997793557</v>
      </c>
      <c r="BA119" s="2">
        <f t="shared" si="38"/>
        <v>0.86327901742005297</v>
      </c>
      <c r="BB119" s="14">
        <f t="shared" si="39"/>
        <v>-3.4246575342466242E-3</v>
      </c>
      <c r="BC119" s="3" t="str">
        <f t="shared" si="40"/>
        <v>Nontoxic</v>
      </c>
      <c r="BD119" s="2">
        <f t="shared" si="41"/>
        <v>100.34246575342468</v>
      </c>
      <c r="BE119" s="4" t="s">
        <v>663</v>
      </c>
      <c r="BF119" s="2"/>
      <c r="BG119" s="2">
        <f t="shared" si="42"/>
        <v>9</v>
      </c>
      <c r="BH119" s="2">
        <f t="shared" si="43"/>
        <v>9</v>
      </c>
      <c r="BI119" s="2">
        <f t="shared" si="44"/>
        <v>19.73333333333337</v>
      </c>
      <c r="BJ119" s="2">
        <f t="shared" si="45"/>
        <v>7.344444444444445</v>
      </c>
      <c r="BK119" s="2">
        <f t="shared" si="46"/>
        <v>13.538888888888907</v>
      </c>
      <c r="BL119" s="2">
        <f t="shared" si="47"/>
        <v>1.0555555555555556</v>
      </c>
      <c r="BM119" s="2">
        <f t="shared" si="48"/>
        <v>2.0026523790383601</v>
      </c>
      <c r="BN119" s="2">
        <v>6.6349999999999998</v>
      </c>
      <c r="BO119" s="2" t="str">
        <f t="shared" si="49"/>
        <v>Same Var</v>
      </c>
      <c r="BP119" s="2">
        <f t="shared" si="50"/>
        <v>0.47610578833449446</v>
      </c>
      <c r="BQ119" s="2" t="str">
        <f t="shared" si="51"/>
        <v>NS</v>
      </c>
      <c r="BR119" s="2" t="str">
        <f t="shared" si="52"/>
        <v>NS</v>
      </c>
      <c r="BS119" s="2" t="str">
        <f t="shared" si="53"/>
        <v/>
      </c>
      <c r="BT119" s="2" t="str">
        <f t="shared" si="54"/>
        <v/>
      </c>
      <c r="BU119" s="2" t="str">
        <f t="shared" si="55"/>
        <v/>
      </c>
    </row>
    <row r="120" spans="1:73" s="14" customFormat="1" x14ac:dyDescent="0.2">
      <c r="A120" s="1" t="s">
        <v>55</v>
      </c>
      <c r="B120" s="5" t="s">
        <v>123</v>
      </c>
      <c r="C120" s="6">
        <v>38020</v>
      </c>
      <c r="D120" s="7">
        <v>0</v>
      </c>
      <c r="E120" s="1" t="s">
        <v>57</v>
      </c>
      <c r="F120" s="1" t="s">
        <v>99</v>
      </c>
      <c r="G120" s="5" t="s">
        <v>59</v>
      </c>
      <c r="H120" s="5" t="s">
        <v>90</v>
      </c>
      <c r="I120" s="5" t="s">
        <v>61</v>
      </c>
      <c r="J120" s="2">
        <v>0.75</v>
      </c>
      <c r="K120" s="2">
        <v>0.2</v>
      </c>
      <c r="L120" s="5">
        <v>32</v>
      </c>
      <c r="M120" s="5">
        <v>29</v>
      </c>
      <c r="N120" s="5">
        <v>31</v>
      </c>
      <c r="O120" s="5">
        <v>25</v>
      </c>
      <c r="P120" s="5">
        <v>33</v>
      </c>
      <c r="Q120" s="5">
        <v>32</v>
      </c>
      <c r="R120" s="5">
        <v>33</v>
      </c>
      <c r="S120" s="5">
        <v>31</v>
      </c>
      <c r="T120" s="5">
        <v>27</v>
      </c>
      <c r="U120" s="5">
        <v>19</v>
      </c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2">
        <f t="shared" si="28"/>
        <v>29.2</v>
      </c>
      <c r="AH120" s="2">
        <f t="shared" si="29"/>
        <v>4.4422216663887193</v>
      </c>
      <c r="AI120" s="2">
        <f t="shared" si="30"/>
        <v>10</v>
      </c>
      <c r="AJ120" s="5">
        <v>33</v>
      </c>
      <c r="AK120" s="5">
        <v>27</v>
      </c>
      <c r="AL120" s="5">
        <v>31</v>
      </c>
      <c r="AM120" s="8"/>
      <c r="AN120" s="8"/>
      <c r="AO120" s="5">
        <v>26</v>
      </c>
      <c r="AP120" s="8"/>
      <c r="AQ120" s="5">
        <v>28</v>
      </c>
      <c r="AR120" s="5">
        <v>31</v>
      </c>
      <c r="AS120" s="5">
        <v>36</v>
      </c>
      <c r="AT120" s="2">
        <f t="shared" si="31"/>
        <v>30.285714285714285</v>
      </c>
      <c r="AU120" s="2">
        <f t="shared" si="32"/>
        <v>3.5456210417116765</v>
      </c>
      <c r="AV120" s="2">
        <f t="shared" si="33"/>
        <v>7</v>
      </c>
      <c r="AW120" s="2">
        <f t="shared" si="34"/>
        <v>8.4443615576843296</v>
      </c>
      <c r="AX120" s="2">
        <f t="shared" si="35"/>
        <v>0.67445379702901831</v>
      </c>
      <c r="AY120" s="2">
        <f t="shared" si="36"/>
        <v>13</v>
      </c>
      <c r="AZ120" s="2">
        <f t="shared" si="37"/>
        <v>4.919243905435648</v>
      </c>
      <c r="BA120" s="2">
        <f t="shared" si="38"/>
        <v>0.87015153396817235</v>
      </c>
      <c r="BB120" s="14">
        <f t="shared" si="39"/>
        <v>-3.7181996086105666E-2</v>
      </c>
      <c r="BC120" s="3" t="str">
        <f t="shared" si="40"/>
        <v>Nontoxic</v>
      </c>
      <c r="BD120" s="2">
        <f t="shared" si="41"/>
        <v>103.71819960861058</v>
      </c>
      <c r="BE120" s="4" t="s">
        <v>663</v>
      </c>
      <c r="BF120" s="2"/>
      <c r="BG120" s="2">
        <f t="shared" si="42"/>
        <v>9</v>
      </c>
      <c r="BH120" s="2">
        <f t="shared" si="43"/>
        <v>6</v>
      </c>
      <c r="BI120" s="2">
        <f t="shared" si="44"/>
        <v>19.73333333333337</v>
      </c>
      <c r="BJ120" s="2">
        <f t="shared" si="45"/>
        <v>12.571428571428594</v>
      </c>
      <c r="BK120" s="2">
        <f t="shared" si="46"/>
        <v>16.86857142857146</v>
      </c>
      <c r="BL120" s="2">
        <f t="shared" si="47"/>
        <v>1.0703703703703704</v>
      </c>
      <c r="BM120" s="2">
        <f t="shared" si="48"/>
        <v>0.3292691157891155</v>
      </c>
      <c r="BN120" s="2">
        <v>6.6349999999999998</v>
      </c>
      <c r="BO120" s="2" t="str">
        <f t="shared" si="49"/>
        <v>Same Var</v>
      </c>
      <c r="BP120" s="2">
        <f t="shared" si="50"/>
        <v>0.29976878293767584</v>
      </c>
      <c r="BQ120" s="2" t="str">
        <f t="shared" si="51"/>
        <v>NS</v>
      </c>
      <c r="BR120" s="2" t="str">
        <f t="shared" si="52"/>
        <v>NS</v>
      </c>
      <c r="BS120" s="2" t="str">
        <f t="shared" si="53"/>
        <v/>
      </c>
      <c r="BT120" s="2" t="str">
        <f t="shared" si="54"/>
        <v/>
      </c>
      <c r="BU120" s="2" t="str">
        <f t="shared" si="55"/>
        <v/>
      </c>
    </row>
    <row r="121" spans="1:73" s="14" customFormat="1" x14ac:dyDescent="0.2">
      <c r="A121" s="1" t="s">
        <v>55</v>
      </c>
      <c r="B121" s="5" t="s">
        <v>102</v>
      </c>
      <c r="C121" s="6">
        <v>38020</v>
      </c>
      <c r="D121" s="7">
        <v>0</v>
      </c>
      <c r="E121" s="1" t="s">
        <v>57</v>
      </c>
      <c r="F121" s="1" t="s">
        <v>99</v>
      </c>
      <c r="G121" s="5" t="s">
        <v>59</v>
      </c>
      <c r="H121" s="5" t="s">
        <v>90</v>
      </c>
      <c r="I121" s="5" t="s">
        <v>61</v>
      </c>
      <c r="J121" s="2">
        <v>0.75</v>
      </c>
      <c r="K121" s="2">
        <v>0.2</v>
      </c>
      <c r="L121" s="5">
        <v>32</v>
      </c>
      <c r="M121" s="5">
        <v>29</v>
      </c>
      <c r="N121" s="5">
        <v>31</v>
      </c>
      <c r="O121" s="5">
        <v>25</v>
      </c>
      <c r="P121" s="5">
        <v>33</v>
      </c>
      <c r="Q121" s="5">
        <v>32</v>
      </c>
      <c r="R121" s="5">
        <v>33</v>
      </c>
      <c r="S121" s="5">
        <v>31</v>
      </c>
      <c r="T121" s="5">
        <v>27</v>
      </c>
      <c r="U121" s="5">
        <v>19</v>
      </c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2">
        <f t="shared" si="28"/>
        <v>29.2</v>
      </c>
      <c r="AH121" s="2">
        <f t="shared" si="29"/>
        <v>4.4422216663887193</v>
      </c>
      <c r="AI121" s="2">
        <f t="shared" si="30"/>
        <v>10</v>
      </c>
      <c r="AJ121" s="5">
        <v>43</v>
      </c>
      <c r="AK121" s="5">
        <v>34</v>
      </c>
      <c r="AL121" s="5">
        <v>35</v>
      </c>
      <c r="AM121" s="5">
        <v>29</v>
      </c>
      <c r="AN121" s="5">
        <v>27</v>
      </c>
      <c r="AO121" s="5">
        <v>30</v>
      </c>
      <c r="AP121" s="5">
        <v>30</v>
      </c>
      <c r="AQ121" s="5">
        <v>33</v>
      </c>
      <c r="AR121" s="5">
        <v>37</v>
      </c>
      <c r="AS121" s="5">
        <v>32</v>
      </c>
      <c r="AT121" s="2">
        <f t="shared" si="31"/>
        <v>33</v>
      </c>
      <c r="AU121" s="2">
        <f t="shared" si="32"/>
        <v>4.6188021535170058</v>
      </c>
      <c r="AV121" s="2">
        <f t="shared" si="33"/>
        <v>10</v>
      </c>
      <c r="AW121" s="2">
        <f t="shared" si="34"/>
        <v>10.519211111111124</v>
      </c>
      <c r="AX121" s="2">
        <f t="shared" si="35"/>
        <v>0.6425790123456796</v>
      </c>
      <c r="AY121" s="2">
        <f t="shared" si="36"/>
        <v>16</v>
      </c>
      <c r="AZ121" s="2">
        <f t="shared" si="37"/>
        <v>6.1634969585843811</v>
      </c>
      <c r="BA121" s="2">
        <f t="shared" si="38"/>
        <v>0.86466700179829137</v>
      </c>
      <c r="BB121" s="14">
        <f t="shared" si="39"/>
        <v>-0.13013698630136988</v>
      </c>
      <c r="BC121" s="3" t="str">
        <f t="shared" si="40"/>
        <v>Nontoxic</v>
      </c>
      <c r="BD121" s="2">
        <f t="shared" si="41"/>
        <v>113.013698630137</v>
      </c>
      <c r="BE121" s="4" t="s">
        <v>663</v>
      </c>
      <c r="BF121" s="2"/>
      <c r="BG121" s="2">
        <f t="shared" si="42"/>
        <v>9</v>
      </c>
      <c r="BH121" s="2">
        <f t="shared" si="43"/>
        <v>9</v>
      </c>
      <c r="BI121" s="2">
        <f t="shared" si="44"/>
        <v>19.73333333333337</v>
      </c>
      <c r="BJ121" s="2">
        <f t="shared" si="45"/>
        <v>21.333333333333332</v>
      </c>
      <c r="BK121" s="2">
        <f t="shared" si="46"/>
        <v>20.533333333333353</v>
      </c>
      <c r="BL121" s="2">
        <f t="shared" si="47"/>
        <v>1.0555555555555556</v>
      </c>
      <c r="BM121" s="2">
        <f t="shared" si="48"/>
        <v>1.2952461281537802E-2</v>
      </c>
      <c r="BN121" s="2">
        <v>6.6349999999999998</v>
      </c>
      <c r="BO121" s="2" t="str">
        <f t="shared" si="49"/>
        <v>Same Var</v>
      </c>
      <c r="BP121" s="2">
        <f t="shared" si="50"/>
        <v>3.8544614679509225E-2</v>
      </c>
      <c r="BQ121" s="2" t="str">
        <f t="shared" si="51"/>
        <v>NS</v>
      </c>
      <c r="BR121" s="2" t="str">
        <f t="shared" si="52"/>
        <v>NS</v>
      </c>
      <c r="BS121" s="2" t="str">
        <f t="shared" si="53"/>
        <v/>
      </c>
      <c r="BT121" s="2" t="str">
        <f t="shared" si="54"/>
        <v/>
      </c>
      <c r="BU121" s="2" t="str">
        <f t="shared" si="55"/>
        <v/>
      </c>
    </row>
    <row r="122" spans="1:73" s="14" customFormat="1" x14ac:dyDescent="0.2">
      <c r="A122" s="1" t="s">
        <v>55</v>
      </c>
      <c r="B122" s="5" t="s">
        <v>115</v>
      </c>
      <c r="C122" s="6">
        <v>38020</v>
      </c>
      <c r="D122" s="7">
        <v>0</v>
      </c>
      <c r="E122" s="1" t="s">
        <v>57</v>
      </c>
      <c r="F122" s="1" t="s">
        <v>99</v>
      </c>
      <c r="G122" s="5" t="s">
        <v>59</v>
      </c>
      <c r="H122" s="5" t="s">
        <v>90</v>
      </c>
      <c r="I122" s="5" t="s">
        <v>61</v>
      </c>
      <c r="J122" s="2">
        <v>0.75</v>
      </c>
      <c r="K122" s="2">
        <v>0.2</v>
      </c>
      <c r="L122" s="5">
        <v>32</v>
      </c>
      <c r="M122" s="5">
        <v>29</v>
      </c>
      <c r="N122" s="5">
        <v>31</v>
      </c>
      <c r="O122" s="5">
        <v>25</v>
      </c>
      <c r="P122" s="5">
        <v>33</v>
      </c>
      <c r="Q122" s="5">
        <v>32</v>
      </c>
      <c r="R122" s="5">
        <v>33</v>
      </c>
      <c r="S122" s="5">
        <v>31</v>
      </c>
      <c r="T122" s="5">
        <v>27</v>
      </c>
      <c r="U122" s="5">
        <v>19</v>
      </c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2">
        <f t="shared" si="28"/>
        <v>29.2</v>
      </c>
      <c r="AH122" s="2">
        <f t="shared" si="29"/>
        <v>4.4422216663887193</v>
      </c>
      <c r="AI122" s="2">
        <f t="shared" si="30"/>
        <v>10</v>
      </c>
      <c r="AJ122" s="5">
        <v>30</v>
      </c>
      <c r="AK122" s="5">
        <v>31</v>
      </c>
      <c r="AL122" s="5">
        <v>38</v>
      </c>
      <c r="AM122" s="5">
        <v>26</v>
      </c>
      <c r="AN122" s="5">
        <v>25</v>
      </c>
      <c r="AO122" s="5">
        <v>34</v>
      </c>
      <c r="AP122" s="5">
        <v>34</v>
      </c>
      <c r="AQ122" s="5">
        <v>31</v>
      </c>
      <c r="AR122" s="5">
        <v>21</v>
      </c>
      <c r="AS122" s="5">
        <v>30</v>
      </c>
      <c r="AT122" s="2">
        <f t="shared" si="31"/>
        <v>30</v>
      </c>
      <c r="AU122" s="2">
        <f t="shared" si="32"/>
        <v>4.9441323247304414</v>
      </c>
      <c r="AV122" s="2">
        <f t="shared" si="33"/>
        <v>10</v>
      </c>
      <c r="AW122" s="2">
        <f t="shared" si="34"/>
        <v>12.634075308641986</v>
      </c>
      <c r="AX122" s="2">
        <f t="shared" si="35"/>
        <v>0.80082318244170114</v>
      </c>
      <c r="AY122" s="2">
        <f t="shared" si="36"/>
        <v>16</v>
      </c>
      <c r="AZ122" s="2">
        <f t="shared" si="37"/>
        <v>4.2963450520764779</v>
      </c>
      <c r="BA122" s="2">
        <f t="shared" si="38"/>
        <v>0.86466700179829137</v>
      </c>
      <c r="BB122" s="14">
        <f t="shared" si="39"/>
        <v>-2.7397260273972629E-2</v>
      </c>
      <c r="BC122" s="3" t="str">
        <f t="shared" si="40"/>
        <v>Nontoxic</v>
      </c>
      <c r="BD122" s="2">
        <f t="shared" si="41"/>
        <v>102.73972602739727</v>
      </c>
      <c r="BE122" s="4" t="s">
        <v>663</v>
      </c>
      <c r="BF122" s="2"/>
      <c r="BG122" s="2">
        <f t="shared" si="42"/>
        <v>9</v>
      </c>
      <c r="BH122" s="2">
        <f t="shared" si="43"/>
        <v>9</v>
      </c>
      <c r="BI122" s="2">
        <f t="shared" si="44"/>
        <v>19.73333333333337</v>
      </c>
      <c r="BJ122" s="2">
        <f t="shared" si="45"/>
        <v>24.444444444444439</v>
      </c>
      <c r="BK122" s="2">
        <f t="shared" si="46"/>
        <v>22.088888888888903</v>
      </c>
      <c r="BL122" s="2">
        <f t="shared" si="47"/>
        <v>1.0555555555555556</v>
      </c>
      <c r="BM122" s="2">
        <f t="shared" si="48"/>
        <v>9.7517277294298904E-2</v>
      </c>
      <c r="BN122" s="2">
        <v>6.6349999999999998</v>
      </c>
      <c r="BO122" s="2" t="str">
        <f t="shared" si="49"/>
        <v>Same Var</v>
      </c>
      <c r="BP122" s="2">
        <f t="shared" si="50"/>
        <v>0.35397105460341838</v>
      </c>
      <c r="BQ122" s="2" t="str">
        <f t="shared" si="51"/>
        <v>NS</v>
      </c>
      <c r="BR122" s="2" t="str">
        <f t="shared" si="52"/>
        <v>NS</v>
      </c>
      <c r="BS122" s="2" t="str">
        <f t="shared" si="53"/>
        <v/>
      </c>
      <c r="BT122" s="2" t="str">
        <f t="shared" si="54"/>
        <v/>
      </c>
      <c r="BU122" s="2" t="str">
        <f t="shared" si="55"/>
        <v/>
      </c>
    </row>
    <row r="123" spans="1:73" s="14" customFormat="1" x14ac:dyDescent="0.2">
      <c r="A123" s="1" t="s">
        <v>55</v>
      </c>
      <c r="B123" s="5" t="s">
        <v>128</v>
      </c>
      <c r="C123" s="6">
        <v>38019</v>
      </c>
      <c r="D123" s="7">
        <v>0</v>
      </c>
      <c r="E123" s="1" t="s">
        <v>57</v>
      </c>
      <c r="F123" s="1" t="s">
        <v>99</v>
      </c>
      <c r="G123" s="5" t="s">
        <v>59</v>
      </c>
      <c r="H123" s="5" t="s">
        <v>90</v>
      </c>
      <c r="I123" s="5" t="s">
        <v>61</v>
      </c>
      <c r="J123" s="2">
        <v>0.75</v>
      </c>
      <c r="K123" s="2">
        <v>0.2</v>
      </c>
      <c r="L123" s="5">
        <v>32</v>
      </c>
      <c r="M123" s="5">
        <v>29</v>
      </c>
      <c r="N123" s="5">
        <v>31</v>
      </c>
      <c r="O123" s="5">
        <v>25</v>
      </c>
      <c r="P123" s="5">
        <v>33</v>
      </c>
      <c r="Q123" s="5">
        <v>32</v>
      </c>
      <c r="R123" s="5">
        <v>33</v>
      </c>
      <c r="S123" s="5">
        <v>31</v>
      </c>
      <c r="T123" s="5">
        <v>27</v>
      </c>
      <c r="U123" s="5">
        <v>19</v>
      </c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2">
        <f t="shared" si="28"/>
        <v>29.2</v>
      </c>
      <c r="AH123" s="2">
        <f t="shared" si="29"/>
        <v>4.4422216663887193</v>
      </c>
      <c r="AI123" s="2">
        <f t="shared" si="30"/>
        <v>10</v>
      </c>
      <c r="AJ123" s="5">
        <v>30</v>
      </c>
      <c r="AK123" s="5">
        <v>21</v>
      </c>
      <c r="AL123" s="5">
        <v>25</v>
      </c>
      <c r="AM123" s="5">
        <v>28</v>
      </c>
      <c r="AN123" s="5">
        <v>16</v>
      </c>
      <c r="AO123" s="5">
        <v>34</v>
      </c>
      <c r="AP123" s="5">
        <v>29</v>
      </c>
      <c r="AQ123" s="5">
        <v>28</v>
      </c>
      <c r="AR123" s="5">
        <v>24</v>
      </c>
      <c r="AS123" s="5">
        <v>34</v>
      </c>
      <c r="AT123" s="2">
        <f t="shared" si="31"/>
        <v>26.9</v>
      </c>
      <c r="AU123" s="2">
        <f t="shared" si="32"/>
        <v>5.6065437957206123</v>
      </c>
      <c r="AV123" s="2">
        <f t="shared" si="33"/>
        <v>10</v>
      </c>
      <c r="AW123" s="2">
        <f t="shared" si="34"/>
        <v>18.090844444444425</v>
      </c>
      <c r="AX123" s="2">
        <f t="shared" si="35"/>
        <v>1.2347382716049358</v>
      </c>
      <c r="AY123" s="2">
        <f t="shared" si="36"/>
        <v>15</v>
      </c>
      <c r="AZ123" s="2">
        <f t="shared" si="37"/>
        <v>2.4244056893821351</v>
      </c>
      <c r="BA123" s="2">
        <f t="shared" si="38"/>
        <v>0.86624497319495286</v>
      </c>
      <c r="BB123" s="14">
        <f t="shared" si="39"/>
        <v>7.8767123287671256E-2</v>
      </c>
      <c r="BC123" s="3" t="str">
        <f t="shared" si="40"/>
        <v>Nontoxic</v>
      </c>
      <c r="BD123" s="2">
        <f t="shared" si="41"/>
        <v>92.123287671232873</v>
      </c>
      <c r="BE123" s="4" t="s">
        <v>663</v>
      </c>
      <c r="BF123" s="2"/>
      <c r="BG123" s="2">
        <f t="shared" si="42"/>
        <v>9</v>
      </c>
      <c r="BH123" s="2">
        <f t="shared" si="43"/>
        <v>9</v>
      </c>
      <c r="BI123" s="2">
        <f t="shared" si="44"/>
        <v>19.73333333333337</v>
      </c>
      <c r="BJ123" s="2">
        <f t="shared" si="45"/>
        <v>31.433333333333291</v>
      </c>
      <c r="BK123" s="2">
        <f t="shared" si="46"/>
        <v>25.583333333333332</v>
      </c>
      <c r="BL123" s="2">
        <f t="shared" si="47"/>
        <v>1.0555555555555556</v>
      </c>
      <c r="BM123" s="2">
        <f t="shared" si="48"/>
        <v>0.45789761619205871</v>
      </c>
      <c r="BN123" s="2">
        <v>6.6349999999999998</v>
      </c>
      <c r="BO123" s="2" t="str">
        <f t="shared" si="49"/>
        <v>Same Var</v>
      </c>
      <c r="BP123" s="2">
        <f t="shared" si="50"/>
        <v>0.16136158924277261</v>
      </c>
      <c r="BQ123" s="2" t="str">
        <f t="shared" si="51"/>
        <v>NS</v>
      </c>
      <c r="BR123" s="2" t="str">
        <f t="shared" si="52"/>
        <v>NS</v>
      </c>
      <c r="BS123" s="2" t="str">
        <f t="shared" si="53"/>
        <v>Same Var T-test</v>
      </c>
      <c r="BT123" s="2" t="str">
        <f t="shared" si="54"/>
        <v/>
      </c>
      <c r="BU123" s="2" t="str">
        <f t="shared" si="55"/>
        <v/>
      </c>
    </row>
    <row r="124" spans="1:73" s="14" customFormat="1" x14ac:dyDescent="0.2">
      <c r="A124" s="1" t="s">
        <v>55</v>
      </c>
      <c r="B124" s="5" t="s">
        <v>140</v>
      </c>
      <c r="C124" s="6">
        <v>38020</v>
      </c>
      <c r="D124" s="7">
        <v>0</v>
      </c>
      <c r="E124" s="1" t="s">
        <v>57</v>
      </c>
      <c r="F124" s="1" t="s">
        <v>99</v>
      </c>
      <c r="G124" s="5" t="s">
        <v>59</v>
      </c>
      <c r="H124" s="5" t="s">
        <v>90</v>
      </c>
      <c r="I124" s="5" t="s">
        <v>61</v>
      </c>
      <c r="J124" s="2">
        <v>0.75</v>
      </c>
      <c r="K124" s="2">
        <v>0.2</v>
      </c>
      <c r="L124" s="5">
        <v>32</v>
      </c>
      <c r="M124" s="5">
        <v>29</v>
      </c>
      <c r="N124" s="5">
        <v>31</v>
      </c>
      <c r="O124" s="5">
        <v>25</v>
      </c>
      <c r="P124" s="5">
        <v>33</v>
      </c>
      <c r="Q124" s="5">
        <v>32</v>
      </c>
      <c r="R124" s="5">
        <v>33</v>
      </c>
      <c r="S124" s="5">
        <v>31</v>
      </c>
      <c r="T124" s="5">
        <v>27</v>
      </c>
      <c r="U124" s="5">
        <v>19</v>
      </c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2">
        <f t="shared" si="28"/>
        <v>29.2</v>
      </c>
      <c r="AH124" s="2">
        <f t="shared" si="29"/>
        <v>4.4422216663887193</v>
      </c>
      <c r="AI124" s="2">
        <f t="shared" si="30"/>
        <v>10</v>
      </c>
      <c r="AJ124" s="5">
        <v>29</v>
      </c>
      <c r="AK124" s="5">
        <v>24</v>
      </c>
      <c r="AL124" s="5">
        <v>28</v>
      </c>
      <c r="AM124" s="5">
        <v>31</v>
      </c>
      <c r="AN124" s="5">
        <v>28</v>
      </c>
      <c r="AO124" s="5">
        <v>34</v>
      </c>
      <c r="AP124" s="5">
        <v>29</v>
      </c>
      <c r="AQ124" s="5">
        <v>26</v>
      </c>
      <c r="AR124" s="5">
        <v>35</v>
      </c>
      <c r="AS124" s="5">
        <v>15</v>
      </c>
      <c r="AT124" s="2">
        <f t="shared" si="31"/>
        <v>27.9</v>
      </c>
      <c r="AU124" s="2">
        <f t="shared" si="32"/>
        <v>5.6263270039658657</v>
      </c>
      <c r="AV124" s="2">
        <f t="shared" si="33"/>
        <v>10</v>
      </c>
      <c r="AW124" s="2">
        <f t="shared" si="34"/>
        <v>18.280375308641965</v>
      </c>
      <c r="AX124" s="2">
        <f t="shared" si="35"/>
        <v>1.2503157750342913</v>
      </c>
      <c r="AY124" s="2">
        <f t="shared" si="36"/>
        <v>15</v>
      </c>
      <c r="AZ124" s="2">
        <f t="shared" si="37"/>
        <v>2.9017164609862252</v>
      </c>
      <c r="BA124" s="2">
        <f t="shared" si="38"/>
        <v>0.86624497319495286</v>
      </c>
      <c r="BB124" s="14">
        <f t="shared" si="39"/>
        <v>4.4520547945205505E-2</v>
      </c>
      <c r="BC124" s="3" t="str">
        <f t="shared" si="40"/>
        <v>Nontoxic</v>
      </c>
      <c r="BD124" s="2">
        <f t="shared" si="41"/>
        <v>95.547945205479451</v>
      </c>
      <c r="BE124" s="4" t="s">
        <v>663</v>
      </c>
      <c r="BF124" s="2"/>
      <c r="BG124" s="2">
        <f t="shared" si="42"/>
        <v>9</v>
      </c>
      <c r="BH124" s="2">
        <f t="shared" si="43"/>
        <v>9</v>
      </c>
      <c r="BI124" s="2">
        <f t="shared" si="44"/>
        <v>19.73333333333337</v>
      </c>
      <c r="BJ124" s="2">
        <f t="shared" si="45"/>
        <v>31.655555555555516</v>
      </c>
      <c r="BK124" s="2">
        <f t="shared" si="46"/>
        <v>25.694444444444443</v>
      </c>
      <c r="BL124" s="2">
        <f t="shared" si="47"/>
        <v>1.0555555555555556</v>
      </c>
      <c r="BM124" s="2">
        <f t="shared" si="48"/>
        <v>0.47173275142884563</v>
      </c>
      <c r="BN124" s="2">
        <v>6.6349999999999998</v>
      </c>
      <c r="BO124" s="2" t="str">
        <f t="shared" si="49"/>
        <v>Same Var</v>
      </c>
      <c r="BP124" s="2">
        <f t="shared" si="50"/>
        <v>0.28671206677624855</v>
      </c>
      <c r="BQ124" s="2" t="str">
        <f t="shared" si="51"/>
        <v>NS</v>
      </c>
      <c r="BR124" s="2" t="str">
        <f t="shared" si="52"/>
        <v>NS</v>
      </c>
      <c r="BS124" s="2" t="str">
        <f t="shared" si="53"/>
        <v>Same Var T-test</v>
      </c>
      <c r="BT124" s="2" t="str">
        <f t="shared" si="54"/>
        <v/>
      </c>
      <c r="BU124" s="2" t="str">
        <f t="shared" si="55"/>
        <v/>
      </c>
    </row>
    <row r="125" spans="1:73" s="14" customFormat="1" x14ac:dyDescent="0.2">
      <c r="A125" s="1" t="s">
        <v>55</v>
      </c>
      <c r="B125" s="5" t="s">
        <v>129</v>
      </c>
      <c r="C125" s="6">
        <v>38020</v>
      </c>
      <c r="D125" s="7">
        <v>0</v>
      </c>
      <c r="E125" s="1" t="s">
        <v>57</v>
      </c>
      <c r="F125" s="1" t="s">
        <v>99</v>
      </c>
      <c r="G125" s="5" t="s">
        <v>59</v>
      </c>
      <c r="H125" s="5" t="s">
        <v>90</v>
      </c>
      <c r="I125" s="5" t="s">
        <v>61</v>
      </c>
      <c r="J125" s="2">
        <v>0.75</v>
      </c>
      <c r="K125" s="2">
        <v>0.2</v>
      </c>
      <c r="L125" s="5">
        <v>32</v>
      </c>
      <c r="M125" s="5">
        <v>29</v>
      </c>
      <c r="N125" s="5">
        <v>31</v>
      </c>
      <c r="O125" s="5">
        <v>25</v>
      </c>
      <c r="P125" s="5">
        <v>33</v>
      </c>
      <c r="Q125" s="5">
        <v>32</v>
      </c>
      <c r="R125" s="5">
        <v>33</v>
      </c>
      <c r="S125" s="5">
        <v>31</v>
      </c>
      <c r="T125" s="5">
        <v>27</v>
      </c>
      <c r="U125" s="5">
        <v>19</v>
      </c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2">
        <f t="shared" si="28"/>
        <v>29.2</v>
      </c>
      <c r="AH125" s="2">
        <f t="shared" si="29"/>
        <v>4.4422216663887193</v>
      </c>
      <c r="AI125" s="2">
        <f t="shared" si="30"/>
        <v>10</v>
      </c>
      <c r="AJ125" s="5">
        <v>34</v>
      </c>
      <c r="AK125" s="5">
        <v>33</v>
      </c>
      <c r="AL125" s="5">
        <v>34</v>
      </c>
      <c r="AM125" s="5">
        <v>30</v>
      </c>
      <c r="AN125" s="5">
        <v>19</v>
      </c>
      <c r="AO125" s="5">
        <v>32</v>
      </c>
      <c r="AP125" s="5">
        <v>30</v>
      </c>
      <c r="AQ125" s="8"/>
      <c r="AR125" s="5">
        <v>32</v>
      </c>
      <c r="AS125" s="5">
        <v>44</v>
      </c>
      <c r="AT125" s="2">
        <f t="shared" si="31"/>
        <v>32</v>
      </c>
      <c r="AU125" s="2">
        <f t="shared" si="32"/>
        <v>6.4226162893325647</v>
      </c>
      <c r="AV125" s="2">
        <f t="shared" si="33"/>
        <v>9</v>
      </c>
      <c r="AW125" s="2">
        <f t="shared" si="34"/>
        <v>32.414044444444464</v>
      </c>
      <c r="AX125" s="2">
        <f t="shared" si="35"/>
        <v>2.762768055555556</v>
      </c>
      <c r="AY125" s="2">
        <f t="shared" si="36"/>
        <v>12</v>
      </c>
      <c r="AZ125" s="2">
        <f t="shared" si="37"/>
        <v>4.2329005784203773</v>
      </c>
      <c r="BA125" s="2">
        <f t="shared" si="38"/>
        <v>0.87260929158813794</v>
      </c>
      <c r="BB125" s="14">
        <f t="shared" si="39"/>
        <v>-9.5890410958904132E-2</v>
      </c>
      <c r="BC125" s="3" t="str">
        <f t="shared" si="40"/>
        <v>Nontoxic</v>
      </c>
      <c r="BD125" s="2">
        <f t="shared" si="41"/>
        <v>109.58904109589041</v>
      </c>
      <c r="BE125" s="4" t="s">
        <v>663</v>
      </c>
      <c r="BF125" s="2"/>
      <c r="BG125" s="2">
        <f t="shared" si="42"/>
        <v>9</v>
      </c>
      <c r="BH125" s="2">
        <f t="shared" si="43"/>
        <v>8</v>
      </c>
      <c r="BI125" s="2">
        <f t="shared" si="44"/>
        <v>19.73333333333337</v>
      </c>
      <c r="BJ125" s="2">
        <f t="shared" si="45"/>
        <v>41.25</v>
      </c>
      <c r="BK125" s="2">
        <f t="shared" si="46"/>
        <v>29.858823529411787</v>
      </c>
      <c r="BL125" s="2">
        <f t="shared" si="47"/>
        <v>1.0590958605664489</v>
      </c>
      <c r="BM125" s="2">
        <f t="shared" si="48"/>
        <v>1.0784429640535262</v>
      </c>
      <c r="BN125" s="2">
        <v>6.6349999999999998</v>
      </c>
      <c r="BO125" s="2" t="str">
        <f t="shared" si="49"/>
        <v>Same Var</v>
      </c>
      <c r="BP125" s="2">
        <f t="shared" si="50"/>
        <v>0.14013387904342589</v>
      </c>
      <c r="BQ125" s="2" t="str">
        <f t="shared" si="51"/>
        <v>NS</v>
      </c>
      <c r="BR125" s="2" t="str">
        <f t="shared" si="52"/>
        <v>NS</v>
      </c>
      <c r="BS125" s="2" t="str">
        <f t="shared" si="53"/>
        <v/>
      </c>
      <c r="BT125" s="2" t="str">
        <f t="shared" si="54"/>
        <v/>
      </c>
      <c r="BU125" s="2" t="str">
        <f t="shared" si="55"/>
        <v/>
      </c>
    </row>
    <row r="126" spans="1:73" s="14" customFormat="1" x14ac:dyDescent="0.2">
      <c r="A126" s="1" t="s">
        <v>55</v>
      </c>
      <c r="B126" s="5" t="s">
        <v>122</v>
      </c>
      <c r="C126" s="6">
        <v>38019</v>
      </c>
      <c r="D126" s="7">
        <v>0</v>
      </c>
      <c r="E126" s="1" t="s">
        <v>57</v>
      </c>
      <c r="F126" s="1" t="s">
        <v>99</v>
      </c>
      <c r="G126" s="5" t="s">
        <v>59</v>
      </c>
      <c r="H126" s="5" t="s">
        <v>90</v>
      </c>
      <c r="I126" s="5" t="s">
        <v>61</v>
      </c>
      <c r="J126" s="2">
        <v>0.75</v>
      </c>
      <c r="K126" s="2">
        <v>0.2</v>
      </c>
      <c r="L126" s="5">
        <v>32</v>
      </c>
      <c r="M126" s="5">
        <v>29</v>
      </c>
      <c r="N126" s="5">
        <v>31</v>
      </c>
      <c r="O126" s="5">
        <v>25</v>
      </c>
      <c r="P126" s="5">
        <v>33</v>
      </c>
      <c r="Q126" s="5">
        <v>32</v>
      </c>
      <c r="R126" s="5">
        <v>33</v>
      </c>
      <c r="S126" s="5">
        <v>31</v>
      </c>
      <c r="T126" s="5">
        <v>27</v>
      </c>
      <c r="U126" s="5">
        <v>19</v>
      </c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2">
        <f t="shared" si="28"/>
        <v>29.2</v>
      </c>
      <c r="AH126" s="2">
        <f t="shared" si="29"/>
        <v>4.4422216663887193</v>
      </c>
      <c r="AI126" s="2">
        <f t="shared" si="30"/>
        <v>10</v>
      </c>
      <c r="AJ126" s="5">
        <v>43</v>
      </c>
      <c r="AK126" s="5">
        <v>23</v>
      </c>
      <c r="AL126" s="5">
        <v>20</v>
      </c>
      <c r="AM126" s="5">
        <v>27</v>
      </c>
      <c r="AN126" s="5">
        <v>28</v>
      </c>
      <c r="AO126" s="5">
        <v>31</v>
      </c>
      <c r="AP126" s="5">
        <v>27</v>
      </c>
      <c r="AQ126" s="5">
        <v>21</v>
      </c>
      <c r="AR126" s="5">
        <v>36</v>
      </c>
      <c r="AS126" s="5">
        <v>29</v>
      </c>
      <c r="AT126" s="2">
        <f t="shared" si="31"/>
        <v>28.5</v>
      </c>
      <c r="AU126" s="2">
        <f t="shared" si="32"/>
        <v>6.9641941385920596</v>
      </c>
      <c r="AV126" s="2">
        <f t="shared" si="33"/>
        <v>10</v>
      </c>
      <c r="AW126" s="2">
        <f t="shared" si="34"/>
        <v>35.521600000000021</v>
      </c>
      <c r="AX126" s="2">
        <f t="shared" si="35"/>
        <v>2.7505111111111114</v>
      </c>
      <c r="AY126" s="2">
        <f t="shared" si="36"/>
        <v>13</v>
      </c>
      <c r="AZ126" s="2">
        <f t="shared" si="37"/>
        <v>2.7034653377128337</v>
      </c>
      <c r="BA126" s="2">
        <f t="shared" si="38"/>
        <v>0.87015153396817235</v>
      </c>
      <c r="BB126" s="14">
        <f t="shared" si="39"/>
        <v>2.3972602739726005E-2</v>
      </c>
      <c r="BC126" s="3" t="str">
        <f t="shared" si="40"/>
        <v>Nontoxic</v>
      </c>
      <c r="BD126" s="2">
        <f t="shared" si="41"/>
        <v>97.602739726027394</v>
      </c>
      <c r="BE126" s="4" t="s">
        <v>663</v>
      </c>
      <c r="BF126" s="2"/>
      <c r="BG126" s="2">
        <f t="shared" si="42"/>
        <v>9</v>
      </c>
      <c r="BH126" s="2">
        <f t="shared" si="43"/>
        <v>9</v>
      </c>
      <c r="BI126" s="2">
        <f t="shared" si="44"/>
        <v>19.73333333333337</v>
      </c>
      <c r="BJ126" s="2">
        <f t="shared" si="45"/>
        <v>48.5</v>
      </c>
      <c r="BK126" s="2">
        <f t="shared" si="46"/>
        <v>34.116666666666688</v>
      </c>
      <c r="BL126" s="2">
        <f t="shared" si="47"/>
        <v>1.0555555555555556</v>
      </c>
      <c r="BM126" s="2">
        <f t="shared" si="48"/>
        <v>1.668591437132652</v>
      </c>
      <c r="BN126" s="2">
        <v>6.6349999999999998</v>
      </c>
      <c r="BO126" s="2" t="str">
        <f t="shared" si="49"/>
        <v>Same Var</v>
      </c>
      <c r="BP126" s="2">
        <f t="shared" si="50"/>
        <v>0.39588137474637214</v>
      </c>
      <c r="BQ126" s="2" t="str">
        <f t="shared" si="51"/>
        <v>NS</v>
      </c>
      <c r="BR126" s="2" t="str">
        <f t="shared" si="52"/>
        <v>NS</v>
      </c>
      <c r="BS126" s="2" t="str">
        <f t="shared" si="53"/>
        <v>Same Var T-test</v>
      </c>
      <c r="BT126" s="2" t="str">
        <f t="shared" si="54"/>
        <v/>
      </c>
      <c r="BU126" s="2" t="str">
        <f t="shared" si="55"/>
        <v/>
      </c>
    </row>
    <row r="127" spans="1:73" s="14" customFormat="1" x14ac:dyDescent="0.2">
      <c r="A127" s="1" t="s">
        <v>55</v>
      </c>
      <c r="B127" s="5" t="s">
        <v>135</v>
      </c>
      <c r="C127" s="6">
        <v>38019</v>
      </c>
      <c r="D127" s="7">
        <v>0</v>
      </c>
      <c r="E127" s="1" t="s">
        <v>57</v>
      </c>
      <c r="F127" s="1" t="s">
        <v>99</v>
      </c>
      <c r="G127" s="5" t="s">
        <v>59</v>
      </c>
      <c r="H127" s="5" t="s">
        <v>90</v>
      </c>
      <c r="I127" s="5" t="s">
        <v>61</v>
      </c>
      <c r="J127" s="2">
        <v>0.75</v>
      </c>
      <c r="K127" s="2">
        <v>0.2</v>
      </c>
      <c r="L127" s="5">
        <v>32</v>
      </c>
      <c r="M127" s="5">
        <v>29</v>
      </c>
      <c r="N127" s="5">
        <v>31</v>
      </c>
      <c r="O127" s="5">
        <v>25</v>
      </c>
      <c r="P127" s="5">
        <v>33</v>
      </c>
      <c r="Q127" s="5">
        <v>32</v>
      </c>
      <c r="R127" s="5">
        <v>33</v>
      </c>
      <c r="S127" s="5">
        <v>31</v>
      </c>
      <c r="T127" s="5">
        <v>27</v>
      </c>
      <c r="U127" s="5">
        <v>19</v>
      </c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2">
        <f t="shared" si="28"/>
        <v>29.2</v>
      </c>
      <c r="AH127" s="2">
        <f t="shared" si="29"/>
        <v>4.4422216663887193</v>
      </c>
      <c r="AI127" s="2">
        <f t="shared" si="30"/>
        <v>10</v>
      </c>
      <c r="AJ127" s="5">
        <v>29</v>
      </c>
      <c r="AK127" s="5">
        <v>22</v>
      </c>
      <c r="AL127" s="5">
        <v>25</v>
      </c>
      <c r="AM127" s="5">
        <v>24</v>
      </c>
      <c r="AN127" s="5">
        <v>18</v>
      </c>
      <c r="AO127" s="5">
        <v>27</v>
      </c>
      <c r="AP127" s="8"/>
      <c r="AQ127" s="5">
        <v>4</v>
      </c>
      <c r="AR127" s="8"/>
      <c r="AS127" s="5">
        <v>24</v>
      </c>
      <c r="AT127" s="2">
        <f t="shared" si="31"/>
        <v>21.625</v>
      </c>
      <c r="AU127" s="2">
        <f t="shared" si="32"/>
        <v>7.8364988538067362</v>
      </c>
      <c r="AV127" s="2">
        <f t="shared" si="33"/>
        <v>8</v>
      </c>
      <c r="AW127" s="2">
        <f t="shared" si="34"/>
        <v>77.199758043686259</v>
      </c>
      <c r="AX127" s="2">
        <f t="shared" si="35"/>
        <v>8.5549264042000743</v>
      </c>
      <c r="AY127" s="2">
        <f t="shared" si="36"/>
        <v>9</v>
      </c>
      <c r="AZ127" s="2">
        <f t="shared" si="37"/>
        <v>-9.2774518499067732E-2</v>
      </c>
      <c r="BA127" s="2">
        <f t="shared" si="38"/>
        <v>0.8834038596855347</v>
      </c>
      <c r="BB127" s="14">
        <f t="shared" si="39"/>
        <v>0.25941780821917804</v>
      </c>
      <c r="BC127" s="3" t="str">
        <f t="shared" si="40"/>
        <v>Toxic</v>
      </c>
      <c r="BD127" s="2">
        <f t="shared" si="41"/>
        <v>74.058219178082197</v>
      </c>
      <c r="BE127" s="4" t="s">
        <v>663</v>
      </c>
      <c r="BF127" s="2"/>
      <c r="BG127" s="2">
        <f t="shared" si="42"/>
        <v>9</v>
      </c>
      <c r="BH127" s="2">
        <f t="shared" si="43"/>
        <v>7</v>
      </c>
      <c r="BI127" s="2">
        <f t="shared" si="44"/>
        <v>19.73333333333337</v>
      </c>
      <c r="BJ127" s="2">
        <f t="shared" si="45"/>
        <v>61.410714285714292</v>
      </c>
      <c r="BK127" s="2">
        <f t="shared" si="46"/>
        <v>37.967187500000023</v>
      </c>
      <c r="BL127" s="2">
        <f t="shared" si="47"/>
        <v>1.0638227513227514</v>
      </c>
      <c r="BM127" s="2">
        <f t="shared" si="48"/>
        <v>2.3722779737713853</v>
      </c>
      <c r="BN127" s="2">
        <v>6.6349999999999998</v>
      </c>
      <c r="BO127" s="2" t="str">
        <f t="shared" si="49"/>
        <v>Same Var</v>
      </c>
      <c r="BP127" s="2">
        <f t="shared" si="50"/>
        <v>9.8344627196936246E-3</v>
      </c>
      <c r="BQ127" s="2" t="str">
        <f t="shared" si="51"/>
        <v>Sig</v>
      </c>
      <c r="BR127" s="2" t="str">
        <f t="shared" si="52"/>
        <v>Sig</v>
      </c>
      <c r="BS127" s="2" t="str">
        <f t="shared" si="53"/>
        <v>Same Var T-test</v>
      </c>
      <c r="BT127" s="2" t="str">
        <f t="shared" si="54"/>
        <v/>
      </c>
      <c r="BU127" s="2" t="str">
        <f t="shared" si="55"/>
        <v/>
      </c>
    </row>
    <row r="128" spans="1:73" s="14" customFormat="1" x14ac:dyDescent="0.2">
      <c r="A128" s="1" t="s">
        <v>55</v>
      </c>
      <c r="B128" s="5" t="s">
        <v>114</v>
      </c>
      <c r="C128" s="6">
        <v>38019</v>
      </c>
      <c r="D128" s="7">
        <v>0</v>
      </c>
      <c r="E128" s="1" t="s">
        <v>57</v>
      </c>
      <c r="F128" s="1" t="s">
        <v>99</v>
      </c>
      <c r="G128" s="5" t="s">
        <v>59</v>
      </c>
      <c r="H128" s="5" t="s">
        <v>90</v>
      </c>
      <c r="I128" s="5" t="s">
        <v>61</v>
      </c>
      <c r="J128" s="2">
        <v>0.75</v>
      </c>
      <c r="K128" s="2">
        <v>0.2</v>
      </c>
      <c r="L128" s="5">
        <v>32</v>
      </c>
      <c r="M128" s="5">
        <v>29</v>
      </c>
      <c r="N128" s="5">
        <v>31</v>
      </c>
      <c r="O128" s="5">
        <v>25</v>
      </c>
      <c r="P128" s="5">
        <v>33</v>
      </c>
      <c r="Q128" s="5">
        <v>32</v>
      </c>
      <c r="R128" s="5">
        <v>33</v>
      </c>
      <c r="S128" s="5">
        <v>31</v>
      </c>
      <c r="T128" s="5">
        <v>27</v>
      </c>
      <c r="U128" s="5">
        <v>19</v>
      </c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2">
        <f t="shared" si="28"/>
        <v>29.2</v>
      </c>
      <c r="AH128" s="2">
        <f t="shared" si="29"/>
        <v>4.4422216663887193</v>
      </c>
      <c r="AI128" s="2">
        <f t="shared" si="30"/>
        <v>10</v>
      </c>
      <c r="AJ128" s="5">
        <v>29</v>
      </c>
      <c r="AK128" s="5">
        <v>23</v>
      </c>
      <c r="AL128" s="5">
        <v>26</v>
      </c>
      <c r="AM128" s="5">
        <v>29</v>
      </c>
      <c r="AN128" s="5">
        <v>31</v>
      </c>
      <c r="AO128" s="5">
        <v>31</v>
      </c>
      <c r="AP128" s="5">
        <v>32</v>
      </c>
      <c r="AQ128" s="5">
        <v>33</v>
      </c>
      <c r="AR128" s="5">
        <v>0</v>
      </c>
      <c r="AS128" s="5">
        <v>35</v>
      </c>
      <c r="AT128" s="2">
        <f t="shared" si="31"/>
        <v>26.9</v>
      </c>
      <c r="AU128" s="2">
        <f t="shared" si="32"/>
        <v>10.060373308735171</v>
      </c>
      <c r="AV128" s="2">
        <f t="shared" si="33"/>
        <v>10</v>
      </c>
      <c r="AW128" s="2">
        <f t="shared" si="34"/>
        <v>126.13785679012339</v>
      </c>
      <c r="AX128" s="2">
        <f t="shared" si="35"/>
        <v>11.518776680384075</v>
      </c>
      <c r="AY128" s="2">
        <f t="shared" si="36"/>
        <v>11</v>
      </c>
      <c r="AZ128" s="2">
        <f t="shared" si="37"/>
        <v>1.4919650250364234</v>
      </c>
      <c r="BA128" s="2">
        <f t="shared" si="38"/>
        <v>0.87552997807388222</v>
      </c>
      <c r="BB128" s="14">
        <f t="shared" si="39"/>
        <v>7.8767123287671256E-2</v>
      </c>
      <c r="BC128" s="3" t="str">
        <f t="shared" si="40"/>
        <v>Nontoxic</v>
      </c>
      <c r="BD128" s="2">
        <f t="shared" si="41"/>
        <v>92.123287671232873</v>
      </c>
      <c r="BE128" s="4" t="s">
        <v>664</v>
      </c>
      <c r="BF128" s="4" t="s">
        <v>666</v>
      </c>
      <c r="BG128" s="2">
        <f t="shared" si="42"/>
        <v>9</v>
      </c>
      <c r="BH128" s="2">
        <f t="shared" si="43"/>
        <v>9</v>
      </c>
      <c r="BI128" s="2">
        <f t="shared" si="44"/>
        <v>19.73333333333337</v>
      </c>
      <c r="BJ128" s="2">
        <f t="shared" si="45"/>
        <v>101.21111111111105</v>
      </c>
      <c r="BK128" s="2">
        <f t="shared" si="46"/>
        <v>60.472222222222207</v>
      </c>
      <c r="BL128" s="2">
        <f t="shared" si="47"/>
        <v>1.0555555555555556</v>
      </c>
      <c r="BM128" s="2">
        <f t="shared" si="48"/>
        <v>5.1571459243746096</v>
      </c>
      <c r="BN128" s="2">
        <v>6.6349999999999998</v>
      </c>
      <c r="BO128" s="2" t="str">
        <f t="shared" si="49"/>
        <v>Same Var</v>
      </c>
      <c r="BP128" s="2">
        <f t="shared" si="50"/>
        <v>0.25838074090255414</v>
      </c>
      <c r="BQ128" s="2" t="str">
        <f t="shared" si="51"/>
        <v>NS</v>
      </c>
      <c r="BR128" s="2" t="str">
        <f t="shared" si="52"/>
        <v>NS</v>
      </c>
      <c r="BS128" s="2" t="str">
        <f t="shared" si="53"/>
        <v>Wilcoxon</v>
      </c>
      <c r="BT128" s="2" t="str">
        <f t="shared" si="54"/>
        <v/>
      </c>
      <c r="BU128" s="2" t="str">
        <f t="shared" si="55"/>
        <v/>
      </c>
    </row>
    <row r="129" spans="1:73" s="14" customFormat="1" x14ac:dyDescent="0.2">
      <c r="A129" s="1" t="s">
        <v>55</v>
      </c>
      <c r="B129" s="5" t="s">
        <v>136</v>
      </c>
      <c r="C129" s="6">
        <v>38020</v>
      </c>
      <c r="D129" s="7">
        <v>0</v>
      </c>
      <c r="E129" s="1" t="s">
        <v>57</v>
      </c>
      <c r="F129" s="1" t="s">
        <v>99</v>
      </c>
      <c r="G129" s="5" t="s">
        <v>59</v>
      </c>
      <c r="H129" s="5" t="s">
        <v>90</v>
      </c>
      <c r="I129" s="5" t="s">
        <v>61</v>
      </c>
      <c r="J129" s="2">
        <v>0.75</v>
      </c>
      <c r="K129" s="2">
        <v>0.2</v>
      </c>
      <c r="L129" s="5">
        <v>32</v>
      </c>
      <c r="M129" s="5">
        <v>29</v>
      </c>
      <c r="N129" s="5">
        <v>31</v>
      </c>
      <c r="O129" s="5">
        <v>25</v>
      </c>
      <c r="P129" s="5">
        <v>33</v>
      </c>
      <c r="Q129" s="5">
        <v>32</v>
      </c>
      <c r="R129" s="5">
        <v>33</v>
      </c>
      <c r="S129" s="5">
        <v>31</v>
      </c>
      <c r="T129" s="5">
        <v>27</v>
      </c>
      <c r="U129" s="5">
        <v>19</v>
      </c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2">
        <f t="shared" si="28"/>
        <v>29.2</v>
      </c>
      <c r="AH129" s="2">
        <f t="shared" si="29"/>
        <v>4.4422216663887193</v>
      </c>
      <c r="AI129" s="2">
        <f t="shared" si="30"/>
        <v>10</v>
      </c>
      <c r="AJ129" s="5">
        <v>39</v>
      </c>
      <c r="AK129" s="5">
        <v>26</v>
      </c>
      <c r="AL129" s="5">
        <v>30</v>
      </c>
      <c r="AM129" s="5">
        <v>34</v>
      </c>
      <c r="AN129" s="5">
        <v>32</v>
      </c>
      <c r="AO129" s="5">
        <v>36</v>
      </c>
      <c r="AP129" s="5">
        <v>35</v>
      </c>
      <c r="AQ129" s="5">
        <v>30</v>
      </c>
      <c r="AR129" s="5">
        <v>0</v>
      </c>
      <c r="AS129" s="5">
        <v>30</v>
      </c>
      <c r="AT129" s="2">
        <f t="shared" si="31"/>
        <v>29.2</v>
      </c>
      <c r="AU129" s="2">
        <f t="shared" si="32"/>
        <v>10.911767348448496</v>
      </c>
      <c r="AV129" s="2">
        <f t="shared" si="33"/>
        <v>10</v>
      </c>
      <c r="AW129" s="2">
        <f t="shared" si="34"/>
        <v>169.43361111111128</v>
      </c>
      <c r="AX129" s="2">
        <f t="shared" si="35"/>
        <v>15.888979012345693</v>
      </c>
      <c r="AY129" s="2">
        <f t="shared" si="36"/>
        <v>11</v>
      </c>
      <c r="AZ129" s="2">
        <f t="shared" si="37"/>
        <v>2.0233591066006458</v>
      </c>
      <c r="BA129" s="2">
        <f t="shared" si="38"/>
        <v>0.87552997807388222</v>
      </c>
      <c r="BB129" s="14">
        <f t="shared" si="39"/>
        <v>0</v>
      </c>
      <c r="BC129" s="3" t="str">
        <f t="shared" si="40"/>
        <v>Nontoxic</v>
      </c>
      <c r="BD129" s="2">
        <f t="shared" si="41"/>
        <v>100</v>
      </c>
      <c r="BE129" s="4" t="s">
        <v>664</v>
      </c>
      <c r="BF129" s="4" t="s">
        <v>666</v>
      </c>
      <c r="BG129" s="2">
        <f t="shared" si="42"/>
        <v>9</v>
      </c>
      <c r="BH129" s="2">
        <f t="shared" si="43"/>
        <v>9</v>
      </c>
      <c r="BI129" s="2">
        <f t="shared" si="44"/>
        <v>19.73333333333337</v>
      </c>
      <c r="BJ129" s="2">
        <f t="shared" si="45"/>
        <v>119.06666666666672</v>
      </c>
      <c r="BK129" s="2">
        <f t="shared" si="46"/>
        <v>69.400000000000034</v>
      </c>
      <c r="BL129" s="2">
        <f t="shared" si="47"/>
        <v>1.0555555555555556</v>
      </c>
      <c r="BM129" s="2">
        <f t="shared" si="48"/>
        <v>6.1200268041077948</v>
      </c>
      <c r="BN129" s="2">
        <v>6.6349999999999998</v>
      </c>
      <c r="BO129" s="2" t="str">
        <f t="shared" si="49"/>
        <v>Same Var</v>
      </c>
      <c r="BP129" s="2">
        <f t="shared" si="50"/>
        <v>0.5</v>
      </c>
      <c r="BQ129" s="2" t="str">
        <f t="shared" si="51"/>
        <v>NS</v>
      </c>
      <c r="BR129" s="2" t="str">
        <f t="shared" si="52"/>
        <v>NS</v>
      </c>
      <c r="BS129" s="2" t="str">
        <f t="shared" si="53"/>
        <v/>
      </c>
      <c r="BT129" s="2" t="str">
        <f t="shared" si="54"/>
        <v/>
      </c>
      <c r="BU129" s="2" t="str">
        <f t="shared" si="55"/>
        <v/>
      </c>
    </row>
    <row r="130" spans="1:73" s="14" customFormat="1" x14ac:dyDescent="0.2">
      <c r="A130" s="1" t="s">
        <v>55</v>
      </c>
      <c r="B130" s="5" t="s">
        <v>139</v>
      </c>
      <c r="C130" s="6">
        <v>38019</v>
      </c>
      <c r="D130" s="7">
        <v>0</v>
      </c>
      <c r="E130" s="1" t="s">
        <v>57</v>
      </c>
      <c r="F130" s="1" t="s">
        <v>99</v>
      </c>
      <c r="G130" s="5" t="s">
        <v>59</v>
      </c>
      <c r="H130" s="5" t="s">
        <v>90</v>
      </c>
      <c r="I130" s="5" t="s">
        <v>61</v>
      </c>
      <c r="J130" s="2">
        <v>0.75</v>
      </c>
      <c r="K130" s="2">
        <v>0.2</v>
      </c>
      <c r="L130" s="5">
        <v>32</v>
      </c>
      <c r="M130" s="5">
        <v>29</v>
      </c>
      <c r="N130" s="5">
        <v>31</v>
      </c>
      <c r="O130" s="5">
        <v>25</v>
      </c>
      <c r="P130" s="5">
        <v>33</v>
      </c>
      <c r="Q130" s="5">
        <v>32</v>
      </c>
      <c r="R130" s="5">
        <v>33</v>
      </c>
      <c r="S130" s="5">
        <v>31</v>
      </c>
      <c r="T130" s="5">
        <v>27</v>
      </c>
      <c r="U130" s="5">
        <v>19</v>
      </c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2">
        <f t="shared" ref="AG130:AG193" si="56">AVERAGE(L130:AF130)</f>
        <v>29.2</v>
      </c>
      <c r="AH130" s="2">
        <f t="shared" ref="AH130:AH193" si="57">STDEV(L130:AF130)</f>
        <v>4.4422216663887193</v>
      </c>
      <c r="AI130" s="2">
        <f t="shared" ref="AI130:AI193" si="58">COUNT(L130:AF130)</f>
        <v>10</v>
      </c>
      <c r="AJ130" s="5">
        <v>40</v>
      </c>
      <c r="AK130" s="5">
        <v>33</v>
      </c>
      <c r="AL130" s="5">
        <v>38</v>
      </c>
      <c r="AM130" s="5">
        <v>36</v>
      </c>
      <c r="AN130" s="5">
        <v>11</v>
      </c>
      <c r="AO130" s="5">
        <v>42</v>
      </c>
      <c r="AP130" s="5">
        <v>36</v>
      </c>
      <c r="AQ130" s="5">
        <v>36</v>
      </c>
      <c r="AR130" s="5">
        <v>5</v>
      </c>
      <c r="AS130" s="5">
        <v>34</v>
      </c>
      <c r="AT130" s="2">
        <f t="shared" ref="AT130:AT193" si="59">AVERAGE(AJ130:AS130)</f>
        <v>31.1</v>
      </c>
      <c r="AU130" s="2">
        <f t="shared" ref="AU130:AU193" si="60">STDEV(AJ130:AS130)</f>
        <v>12.538385506559889</v>
      </c>
      <c r="AV130" s="2">
        <f t="shared" ref="AV130:AV193" si="61">COUNT(AJ130:AS130)</f>
        <v>10</v>
      </c>
      <c r="AW130" s="2">
        <f t="shared" ref="AW130:AW193" si="62">((AU130^2/AV130)+(((J130^2)*(AH130^2))/AI130))^2</f>
        <v>283.28630123456787</v>
      </c>
      <c r="AX130" s="2">
        <f t="shared" ref="AX130:AX193" si="63">(((AU130^2)/AV130)^2)/(AV130-1)+((((J130^2)*(AH130^2))/AI130)^2)/(AI130-1)</f>
        <v>27.598381618655683</v>
      </c>
      <c r="AY130" s="2">
        <f t="shared" ref="AY130:AY193" si="64">ROUND(AW130/AX130,0)</f>
        <v>10</v>
      </c>
      <c r="AZ130" s="2">
        <f t="shared" ref="AZ130:AZ193" si="65">(AT130-(J130*AG130))/((((AU130^2)/AV130)+(((J130^2)*(AH130^2))/AI130))^0.5)</f>
        <v>2.2424947441591034</v>
      </c>
      <c r="BA130" s="2">
        <f t="shared" ref="BA130:BA193" si="66">TINV((2*K130),AY130)</f>
        <v>0.87905782855058789</v>
      </c>
      <c r="BB130" s="14">
        <f t="shared" ref="BB130:BB193" si="67">(AG130-AT130)/AG130</f>
        <v>-6.5068493150685011E-2</v>
      </c>
      <c r="BC130" s="3" t="str">
        <f t="shared" ref="BC130:BC193" si="68">IF(AND(AH130=0,AU130=0),IF(AT130&lt;(J130*AG130),"Toxic","Nontoxic"),IF(AZ130&gt;BA130,"Nontoxic","Toxic"))</f>
        <v>Nontoxic</v>
      </c>
      <c r="BD130" s="2">
        <f t="shared" ref="BD130:BD193" si="69">(AT130/AG130)*100</f>
        <v>106.50684931506851</v>
      </c>
      <c r="BE130" s="4" t="s">
        <v>664</v>
      </c>
      <c r="BF130" s="4" t="s">
        <v>666</v>
      </c>
      <c r="BG130" s="2">
        <f t="shared" ref="BG130:BG193" si="70">COUNT(L130:AF130)-1</f>
        <v>9</v>
      </c>
      <c r="BH130" s="2">
        <f t="shared" ref="BH130:BH193" si="71">COUNT(AJ130:AS130)-1</f>
        <v>9</v>
      </c>
      <c r="BI130" s="2">
        <f t="shared" ref="BI130:BI193" si="72">(STDEV(L130:AF130))^2</f>
        <v>19.73333333333337</v>
      </c>
      <c r="BJ130" s="2">
        <f t="shared" ref="BJ130:BJ193" si="73">(STDEV(AJ130:AS130))^2</f>
        <v>157.21111111111108</v>
      </c>
      <c r="BK130" s="2">
        <f t="shared" ref="BK130:BK193" si="74">((BG130*BI130)+(BH130*BJ130))/(BG130+BH130)</f>
        <v>88.472222222222229</v>
      </c>
      <c r="BL130" s="2">
        <f t="shared" ref="BL130:BL193" si="75">1+(((1/BG130+1/BH130)-(1/(BG130+BH130)))/3)</f>
        <v>1.0555555555555556</v>
      </c>
      <c r="BM130" s="2">
        <f t="shared" ref="BM130:BM193" si="76">(((BG130+BH130)*LN(BK130))-((BG130*LN(BI130))+(BH130*LN(BJ130))))/BL130</f>
        <v>7.8909214955825462</v>
      </c>
      <c r="BN130" s="2">
        <v>6.6349999999999998</v>
      </c>
      <c r="BO130" s="2" t="str">
        <f t="shared" ref="BO130:BO193" si="77">IF(BM130&gt;BN130,"Sig Diff Var","Same Var")</f>
        <v>Sig Diff Var</v>
      </c>
      <c r="BP130" s="2">
        <f t="shared" ref="BP130:BP193" si="78">TTEST(AJ130:AS130,L130:AF130,1,IF(BO130="Same Var",2,IF(BO130="Sig Diff Var",3,"Wakka Wakka")))</f>
        <v>0.3300498022770133</v>
      </c>
      <c r="BQ130" s="2" t="str">
        <f t="shared" ref="BQ130:BQ193" si="79">IF(AND(BP130&lt;0.05,BD130&lt;100),"Sig","NS")</f>
        <v>NS</v>
      </c>
      <c r="BR130" s="2" t="str">
        <f t="shared" ref="BR130:BR193" si="80">IF(BE130="Normal",BQ130,IF(BE130="Non-normal",BF130,"Bleh"))</f>
        <v>NS</v>
      </c>
      <c r="BS130" s="2" t="str">
        <f t="shared" ref="BS130:BS193" si="81">IF(BD130&lt;100,IF(BE130="Non-normal","Wilcoxon",IF(AND(BE130="Normal",BO130="Same Var"),"Same Var T-test",IF(AND(BE130="Normal",BO130="Sig Diff Var"),"Diff Var T-test","Bleh"))),"")</f>
        <v/>
      </c>
      <c r="BT130" s="2" t="str">
        <f t="shared" ref="BT130:BT193" si="82">IF(AND(BC130="Toxic",BD130&gt;75),"TSTToxicLess25","")</f>
        <v/>
      </c>
      <c r="BU130" s="2" t="str">
        <f t="shared" ref="BU130:BU193" si="83">IF(AND(BR130="Sig",BD130&gt;75),"NOECToxicLess25","")</f>
        <v/>
      </c>
    </row>
    <row r="131" spans="1:73" s="14" customFormat="1" x14ac:dyDescent="0.2">
      <c r="A131" s="10" t="s">
        <v>142</v>
      </c>
      <c r="B131" s="11" t="s">
        <v>575</v>
      </c>
      <c r="C131" s="12">
        <v>39947</v>
      </c>
      <c r="D131" s="13">
        <v>0.375</v>
      </c>
      <c r="E131" s="10" t="s">
        <v>57</v>
      </c>
      <c r="F131" s="10" t="s">
        <v>572</v>
      </c>
      <c r="G131" s="11" t="s">
        <v>59</v>
      </c>
      <c r="H131" s="11" t="s">
        <v>90</v>
      </c>
      <c r="I131" s="11" t="s">
        <v>61</v>
      </c>
      <c r="J131" s="14">
        <v>0.75</v>
      </c>
      <c r="K131" s="14">
        <v>0.2</v>
      </c>
      <c r="L131" s="11">
        <v>28</v>
      </c>
      <c r="M131" s="11">
        <v>27</v>
      </c>
      <c r="N131" s="11">
        <v>28</v>
      </c>
      <c r="O131" s="11">
        <v>31</v>
      </c>
      <c r="P131" s="11">
        <v>30</v>
      </c>
      <c r="Q131" s="11">
        <v>32</v>
      </c>
      <c r="R131" s="11">
        <v>31</v>
      </c>
      <c r="S131" s="11">
        <v>30</v>
      </c>
      <c r="T131" s="11">
        <v>27</v>
      </c>
      <c r="U131" s="11">
        <v>28</v>
      </c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4">
        <f t="shared" si="56"/>
        <v>29.2</v>
      </c>
      <c r="AH131" s="14">
        <f t="shared" si="57"/>
        <v>1.8135294011647258</v>
      </c>
      <c r="AI131" s="14">
        <f t="shared" si="58"/>
        <v>10</v>
      </c>
      <c r="AJ131" s="11">
        <v>3</v>
      </c>
      <c r="AK131" s="11">
        <v>11</v>
      </c>
      <c r="AL131" s="11">
        <v>11</v>
      </c>
      <c r="AM131" s="11">
        <v>7</v>
      </c>
      <c r="AN131" s="11">
        <v>9</v>
      </c>
      <c r="AO131" s="11">
        <v>2</v>
      </c>
      <c r="AP131" s="11">
        <v>14</v>
      </c>
      <c r="AQ131" s="11">
        <v>5</v>
      </c>
      <c r="AR131" s="11">
        <v>12</v>
      </c>
      <c r="AS131" s="11">
        <v>6</v>
      </c>
      <c r="AT131" s="14">
        <f t="shared" si="59"/>
        <v>8</v>
      </c>
      <c r="AU131" s="14">
        <f t="shared" si="60"/>
        <v>4.0276819911981905</v>
      </c>
      <c r="AV131" s="14">
        <f t="shared" si="61"/>
        <v>10</v>
      </c>
      <c r="AW131" s="14">
        <f t="shared" si="62"/>
        <v>3.2660521604938273</v>
      </c>
      <c r="AX131" s="14">
        <f t="shared" si="63"/>
        <v>0.29620332647462277</v>
      </c>
      <c r="AY131" s="14">
        <f t="shared" si="64"/>
        <v>11</v>
      </c>
      <c r="AZ131" s="14">
        <f t="shared" si="65"/>
        <v>-10.339725784373318</v>
      </c>
      <c r="BA131" s="14">
        <f t="shared" si="66"/>
        <v>0.87552997807388222</v>
      </c>
      <c r="BB131" s="14">
        <f t="shared" si="67"/>
        <v>0.72602739726027399</v>
      </c>
      <c r="BC131" s="16" t="str">
        <f t="shared" si="68"/>
        <v>Toxic</v>
      </c>
      <c r="BD131" s="14">
        <f t="shared" si="69"/>
        <v>27.397260273972602</v>
      </c>
      <c r="BE131" s="17" t="s">
        <v>663</v>
      </c>
      <c r="BG131" s="14">
        <f t="shared" si="70"/>
        <v>9</v>
      </c>
      <c r="BH131" s="14">
        <f t="shared" si="71"/>
        <v>9</v>
      </c>
      <c r="BI131" s="14">
        <f t="shared" si="72"/>
        <v>3.2888888888888892</v>
      </c>
      <c r="BJ131" s="14">
        <f t="shared" si="73"/>
        <v>16.222222222222221</v>
      </c>
      <c r="BK131" s="14">
        <f t="shared" si="74"/>
        <v>9.7555555555555546</v>
      </c>
      <c r="BL131" s="14">
        <f t="shared" si="75"/>
        <v>1.0555555555555556</v>
      </c>
      <c r="BM131" s="14">
        <f t="shared" si="76"/>
        <v>4.9345372081838947</v>
      </c>
      <c r="BN131" s="14">
        <v>6.6349999999999998</v>
      </c>
      <c r="BO131" s="14" t="str">
        <f t="shared" si="77"/>
        <v>Same Var</v>
      </c>
      <c r="BP131" s="14">
        <f t="shared" si="78"/>
        <v>5.2937470881380508E-12</v>
      </c>
      <c r="BQ131" s="14" t="str">
        <f t="shared" si="79"/>
        <v>Sig</v>
      </c>
      <c r="BR131" s="14" t="str">
        <f t="shared" si="80"/>
        <v>Sig</v>
      </c>
      <c r="BS131" s="2" t="str">
        <f t="shared" si="81"/>
        <v>Same Var T-test</v>
      </c>
      <c r="BT131" s="2" t="str">
        <f t="shared" si="82"/>
        <v/>
      </c>
      <c r="BU131" s="2" t="str">
        <f t="shared" si="83"/>
        <v/>
      </c>
    </row>
    <row r="132" spans="1:73" s="14" customFormat="1" x14ac:dyDescent="0.2">
      <c r="A132" s="10" t="s">
        <v>142</v>
      </c>
      <c r="B132" s="11" t="s">
        <v>633</v>
      </c>
      <c r="C132" s="12">
        <v>39946</v>
      </c>
      <c r="D132" s="13">
        <v>0.54166666666666663</v>
      </c>
      <c r="E132" s="10" t="s">
        <v>57</v>
      </c>
      <c r="F132" s="10" t="s">
        <v>572</v>
      </c>
      <c r="G132" s="11" t="s">
        <v>59</v>
      </c>
      <c r="H132" s="11" t="s">
        <v>90</v>
      </c>
      <c r="I132" s="11" t="s">
        <v>61</v>
      </c>
      <c r="J132" s="14">
        <v>0.75</v>
      </c>
      <c r="K132" s="14">
        <v>0.2</v>
      </c>
      <c r="L132" s="11">
        <v>28</v>
      </c>
      <c r="M132" s="11">
        <v>27</v>
      </c>
      <c r="N132" s="11">
        <v>28</v>
      </c>
      <c r="O132" s="11">
        <v>31</v>
      </c>
      <c r="P132" s="11">
        <v>30</v>
      </c>
      <c r="Q132" s="11">
        <v>32</v>
      </c>
      <c r="R132" s="11">
        <v>31</v>
      </c>
      <c r="S132" s="11">
        <v>30</v>
      </c>
      <c r="T132" s="11">
        <v>27</v>
      </c>
      <c r="U132" s="11">
        <v>28</v>
      </c>
      <c r="V132" s="15"/>
      <c r="W132" s="15"/>
      <c r="X132" s="15"/>
      <c r="Y132" s="15"/>
      <c r="Z132" s="15"/>
      <c r="AA132" s="15"/>
      <c r="AB132" s="15"/>
      <c r="AC132" s="15"/>
      <c r="AD132" s="15"/>
      <c r="AE132" s="15"/>
      <c r="AF132" s="15"/>
      <c r="AG132" s="14">
        <f t="shared" si="56"/>
        <v>29.2</v>
      </c>
      <c r="AH132" s="14">
        <f t="shared" si="57"/>
        <v>1.8135294011647258</v>
      </c>
      <c r="AI132" s="14">
        <f t="shared" si="58"/>
        <v>10</v>
      </c>
      <c r="AJ132" s="11">
        <v>30</v>
      </c>
      <c r="AK132" s="11">
        <v>4</v>
      </c>
      <c r="AL132" s="11">
        <v>28</v>
      </c>
      <c r="AM132" s="11">
        <v>28</v>
      </c>
      <c r="AN132" s="11">
        <v>28</v>
      </c>
      <c r="AO132" s="11">
        <v>22</v>
      </c>
      <c r="AP132" s="11">
        <v>26</v>
      </c>
      <c r="AQ132" s="11">
        <v>26</v>
      </c>
      <c r="AR132" s="11">
        <v>24</v>
      </c>
      <c r="AS132" s="11">
        <v>27</v>
      </c>
      <c r="AT132" s="14">
        <f t="shared" si="59"/>
        <v>24.3</v>
      </c>
      <c r="AU132" s="14">
        <f t="shared" si="60"/>
        <v>7.4840571290651665</v>
      </c>
      <c r="AV132" s="14">
        <f t="shared" si="61"/>
        <v>10</v>
      </c>
      <c r="AW132" s="14">
        <f t="shared" si="62"/>
        <v>33.479081790123494</v>
      </c>
      <c r="AX132" s="14">
        <f t="shared" si="63"/>
        <v>3.4896300754458203</v>
      </c>
      <c r="AY132" s="14">
        <f t="shared" si="64"/>
        <v>10</v>
      </c>
      <c r="AZ132" s="14">
        <f t="shared" si="65"/>
        <v>0.99774108763971214</v>
      </c>
      <c r="BA132" s="14">
        <f t="shared" si="66"/>
        <v>0.87905782855058789</v>
      </c>
      <c r="BB132" s="14">
        <f t="shared" si="67"/>
        <v>0.16780821917808214</v>
      </c>
      <c r="BC132" s="16" t="str">
        <f t="shared" si="68"/>
        <v>Nontoxic</v>
      </c>
      <c r="BD132" s="14">
        <f t="shared" si="69"/>
        <v>83.219178082191775</v>
      </c>
      <c r="BE132" s="17" t="s">
        <v>664</v>
      </c>
      <c r="BF132" s="17" t="s">
        <v>667</v>
      </c>
      <c r="BG132" s="14">
        <f t="shared" si="70"/>
        <v>9</v>
      </c>
      <c r="BH132" s="14">
        <f t="shared" si="71"/>
        <v>9</v>
      </c>
      <c r="BI132" s="14">
        <f t="shared" si="72"/>
        <v>3.2888888888888892</v>
      </c>
      <c r="BJ132" s="14">
        <f t="shared" si="73"/>
        <v>56.011111111111141</v>
      </c>
      <c r="BK132" s="14">
        <f t="shared" si="74"/>
        <v>29.650000000000016</v>
      </c>
      <c r="BL132" s="14">
        <f t="shared" si="75"/>
        <v>1.0555555555555556</v>
      </c>
      <c r="BM132" s="14">
        <f t="shared" si="76"/>
        <v>13.325134214152214</v>
      </c>
      <c r="BN132" s="14">
        <v>6.6349999999999998</v>
      </c>
      <c r="BO132" s="14" t="str">
        <f t="shared" si="77"/>
        <v>Sig Diff Var</v>
      </c>
      <c r="BP132" s="14">
        <f t="shared" si="78"/>
        <v>3.5880741011551781E-2</v>
      </c>
      <c r="BQ132" s="14" t="str">
        <f t="shared" si="79"/>
        <v>Sig</v>
      </c>
      <c r="BR132" s="14" t="str">
        <f t="shared" si="80"/>
        <v>Sig</v>
      </c>
      <c r="BS132" s="2" t="str">
        <f t="shared" si="81"/>
        <v>Wilcoxon</v>
      </c>
      <c r="BT132" s="2" t="str">
        <f t="shared" si="82"/>
        <v/>
      </c>
      <c r="BU132" s="2" t="str">
        <f t="shared" si="83"/>
        <v>NOECToxicLess25</v>
      </c>
    </row>
    <row r="133" spans="1:73" s="14" customFormat="1" x14ac:dyDescent="0.2">
      <c r="A133" s="10" t="s">
        <v>142</v>
      </c>
      <c r="B133" s="11" t="s">
        <v>571</v>
      </c>
      <c r="C133" s="12">
        <v>39946</v>
      </c>
      <c r="D133" s="13">
        <v>0.66666666666666663</v>
      </c>
      <c r="E133" s="10" t="s">
        <v>57</v>
      </c>
      <c r="F133" s="10" t="s">
        <v>572</v>
      </c>
      <c r="G133" s="11" t="s">
        <v>59</v>
      </c>
      <c r="H133" s="11" t="s">
        <v>90</v>
      </c>
      <c r="I133" s="11" t="s">
        <v>61</v>
      </c>
      <c r="J133" s="14">
        <v>0.75</v>
      </c>
      <c r="K133" s="14">
        <v>0.2</v>
      </c>
      <c r="L133" s="11">
        <v>28</v>
      </c>
      <c r="M133" s="11">
        <v>27</v>
      </c>
      <c r="N133" s="11">
        <v>28</v>
      </c>
      <c r="O133" s="11">
        <v>31</v>
      </c>
      <c r="P133" s="11">
        <v>30</v>
      </c>
      <c r="Q133" s="11">
        <v>32</v>
      </c>
      <c r="R133" s="11">
        <v>31</v>
      </c>
      <c r="S133" s="11">
        <v>30</v>
      </c>
      <c r="T133" s="11">
        <v>27</v>
      </c>
      <c r="U133" s="11">
        <v>28</v>
      </c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F133" s="15"/>
      <c r="AG133" s="14">
        <f t="shared" si="56"/>
        <v>29.2</v>
      </c>
      <c r="AH133" s="14">
        <f t="shared" si="57"/>
        <v>1.8135294011647258</v>
      </c>
      <c r="AI133" s="14">
        <f t="shared" si="58"/>
        <v>10</v>
      </c>
      <c r="AJ133" s="11">
        <v>39</v>
      </c>
      <c r="AK133" s="11">
        <v>16</v>
      </c>
      <c r="AL133" s="11">
        <v>33</v>
      </c>
      <c r="AM133" s="11">
        <v>31</v>
      </c>
      <c r="AN133" s="11">
        <v>23</v>
      </c>
      <c r="AO133" s="11">
        <v>23</v>
      </c>
      <c r="AP133" s="11">
        <v>20</v>
      </c>
      <c r="AQ133" s="11">
        <v>26</v>
      </c>
      <c r="AR133" s="11">
        <v>6</v>
      </c>
      <c r="AS133" s="11">
        <v>29</v>
      </c>
      <c r="AT133" s="14">
        <f t="shared" si="59"/>
        <v>24.6</v>
      </c>
      <c r="AU133" s="14">
        <f t="shared" si="60"/>
        <v>9.3476081313765889</v>
      </c>
      <c r="AV133" s="14">
        <f t="shared" si="61"/>
        <v>10</v>
      </c>
      <c r="AW133" s="14">
        <f t="shared" si="62"/>
        <v>79.615963271604855</v>
      </c>
      <c r="AX133" s="14">
        <f t="shared" si="63"/>
        <v>8.4869983882030091</v>
      </c>
      <c r="AY133" s="14">
        <f t="shared" si="64"/>
        <v>9</v>
      </c>
      <c r="AZ133" s="14">
        <f t="shared" si="65"/>
        <v>0.90388613708125487</v>
      </c>
      <c r="BA133" s="14">
        <f t="shared" si="66"/>
        <v>0.8834038596855347</v>
      </c>
      <c r="BB133" s="14">
        <f t="shared" si="67"/>
        <v>0.1575342465753424</v>
      </c>
      <c r="BC133" s="16" t="str">
        <f t="shared" si="68"/>
        <v>Nontoxic</v>
      </c>
      <c r="BD133" s="14">
        <f t="shared" si="69"/>
        <v>84.246575342465761</v>
      </c>
      <c r="BE133" s="17" t="s">
        <v>663</v>
      </c>
      <c r="BG133" s="14">
        <f t="shared" si="70"/>
        <v>9</v>
      </c>
      <c r="BH133" s="14">
        <f t="shared" si="71"/>
        <v>9</v>
      </c>
      <c r="BI133" s="14">
        <f t="shared" si="72"/>
        <v>3.2888888888888892</v>
      </c>
      <c r="BJ133" s="14">
        <f t="shared" si="73"/>
        <v>87.377777777777723</v>
      </c>
      <c r="BK133" s="14">
        <f t="shared" si="74"/>
        <v>45.333333333333307</v>
      </c>
      <c r="BL133" s="14">
        <f t="shared" si="75"/>
        <v>1.0555555555555556</v>
      </c>
      <c r="BM133" s="14">
        <f t="shared" si="76"/>
        <v>16.773773464239316</v>
      </c>
      <c r="BN133" s="14">
        <v>6.6349999999999998</v>
      </c>
      <c r="BO133" s="14" t="str">
        <f t="shared" si="77"/>
        <v>Sig Diff Var</v>
      </c>
      <c r="BP133" s="14">
        <f t="shared" si="78"/>
        <v>7.9296528050566209E-2</v>
      </c>
      <c r="BQ133" s="14" t="str">
        <f t="shared" si="79"/>
        <v>NS</v>
      </c>
      <c r="BR133" s="14" t="str">
        <f t="shared" si="80"/>
        <v>NS</v>
      </c>
      <c r="BS133" s="2" t="str">
        <f t="shared" si="81"/>
        <v>Diff Var T-test</v>
      </c>
      <c r="BT133" s="2" t="str">
        <f t="shared" si="82"/>
        <v/>
      </c>
      <c r="BU133" s="2" t="str">
        <f t="shared" si="83"/>
        <v/>
      </c>
    </row>
    <row r="134" spans="1:73" s="14" customFormat="1" x14ac:dyDescent="0.2">
      <c r="A134" s="10" t="s">
        <v>142</v>
      </c>
      <c r="B134" s="11" t="s">
        <v>386</v>
      </c>
      <c r="C134" s="12">
        <v>39946</v>
      </c>
      <c r="D134" s="13">
        <v>0.58333333333333337</v>
      </c>
      <c r="E134" s="10" t="s">
        <v>57</v>
      </c>
      <c r="F134" s="10" t="s">
        <v>385</v>
      </c>
      <c r="G134" s="11" t="s">
        <v>59</v>
      </c>
      <c r="H134" s="11" t="s">
        <v>90</v>
      </c>
      <c r="I134" s="11" t="s">
        <v>61</v>
      </c>
      <c r="J134" s="14">
        <v>0.75</v>
      </c>
      <c r="K134" s="14">
        <v>0.2</v>
      </c>
      <c r="L134" s="11">
        <v>28</v>
      </c>
      <c r="M134" s="11">
        <v>27</v>
      </c>
      <c r="N134" s="11">
        <v>28</v>
      </c>
      <c r="O134" s="11">
        <v>31</v>
      </c>
      <c r="P134" s="11">
        <v>30</v>
      </c>
      <c r="Q134" s="11">
        <v>32</v>
      </c>
      <c r="R134" s="11">
        <v>31</v>
      </c>
      <c r="S134" s="11">
        <v>30</v>
      </c>
      <c r="T134" s="11">
        <v>27</v>
      </c>
      <c r="U134" s="11">
        <v>28</v>
      </c>
      <c r="V134" s="15"/>
      <c r="W134" s="15"/>
      <c r="X134" s="15"/>
      <c r="Y134" s="15"/>
      <c r="Z134" s="15"/>
      <c r="AA134" s="15"/>
      <c r="AB134" s="15"/>
      <c r="AC134" s="15"/>
      <c r="AD134" s="15"/>
      <c r="AE134" s="15"/>
      <c r="AF134" s="15"/>
      <c r="AG134" s="14">
        <f t="shared" si="56"/>
        <v>29.2</v>
      </c>
      <c r="AH134" s="14">
        <f t="shared" si="57"/>
        <v>1.8135294011647258</v>
      </c>
      <c r="AI134" s="14">
        <f t="shared" si="58"/>
        <v>10</v>
      </c>
      <c r="AJ134" s="11">
        <v>14</v>
      </c>
      <c r="AK134" s="11">
        <v>23</v>
      </c>
      <c r="AL134" s="11">
        <v>23</v>
      </c>
      <c r="AM134" s="11">
        <v>9</v>
      </c>
      <c r="AN134" s="11">
        <v>22</v>
      </c>
      <c r="AO134" s="11">
        <v>28</v>
      </c>
      <c r="AP134" s="11">
        <v>20</v>
      </c>
      <c r="AQ134" s="11">
        <v>23</v>
      </c>
      <c r="AR134" s="11">
        <v>18</v>
      </c>
      <c r="AS134" s="11">
        <v>17</v>
      </c>
      <c r="AT134" s="14">
        <f t="shared" si="59"/>
        <v>19.7</v>
      </c>
      <c r="AU134" s="14">
        <f t="shared" si="60"/>
        <v>5.4170512683972669</v>
      </c>
      <c r="AV134" s="14">
        <f t="shared" si="61"/>
        <v>10</v>
      </c>
      <c r="AW134" s="14">
        <f t="shared" si="62"/>
        <v>9.7309336419753052</v>
      </c>
      <c r="AX134" s="14">
        <f t="shared" si="63"/>
        <v>0.96057657750342917</v>
      </c>
      <c r="AY134" s="14">
        <f t="shared" si="64"/>
        <v>10</v>
      </c>
      <c r="AZ134" s="14">
        <f t="shared" si="65"/>
        <v>-1.2456156413246957</v>
      </c>
      <c r="BA134" s="14">
        <f t="shared" si="66"/>
        <v>0.87905782855058789</v>
      </c>
      <c r="BB134" s="14">
        <f t="shared" si="67"/>
        <v>0.32534246575342468</v>
      </c>
      <c r="BC134" s="16" t="str">
        <f t="shared" si="68"/>
        <v>Toxic</v>
      </c>
      <c r="BD134" s="14">
        <f t="shared" si="69"/>
        <v>67.465753424657535</v>
      </c>
      <c r="BE134" s="17" t="s">
        <v>663</v>
      </c>
      <c r="BG134" s="14">
        <f t="shared" si="70"/>
        <v>9</v>
      </c>
      <c r="BH134" s="14">
        <f t="shared" si="71"/>
        <v>9</v>
      </c>
      <c r="BI134" s="14">
        <f t="shared" si="72"/>
        <v>3.2888888888888892</v>
      </c>
      <c r="BJ134" s="14">
        <f t="shared" si="73"/>
        <v>29.344444444444438</v>
      </c>
      <c r="BK134" s="14">
        <f t="shared" si="74"/>
        <v>16.316666666666666</v>
      </c>
      <c r="BL134" s="14">
        <f t="shared" si="75"/>
        <v>1.0555555555555556</v>
      </c>
      <c r="BM134" s="14">
        <f t="shared" si="76"/>
        <v>8.6518328323314506</v>
      </c>
      <c r="BN134" s="14">
        <v>6.6349999999999998</v>
      </c>
      <c r="BO134" s="14" t="str">
        <f t="shared" si="77"/>
        <v>Sig Diff Var</v>
      </c>
      <c r="BP134" s="14">
        <f t="shared" si="78"/>
        <v>1.3475082108122764E-4</v>
      </c>
      <c r="BQ134" s="14" t="str">
        <f t="shared" si="79"/>
        <v>Sig</v>
      </c>
      <c r="BR134" s="14" t="str">
        <f t="shared" si="80"/>
        <v>Sig</v>
      </c>
      <c r="BS134" s="2" t="str">
        <f t="shared" si="81"/>
        <v>Diff Var T-test</v>
      </c>
      <c r="BT134" s="2" t="str">
        <f t="shared" si="82"/>
        <v/>
      </c>
      <c r="BU134" s="2" t="str">
        <f t="shared" si="83"/>
        <v/>
      </c>
    </row>
    <row r="135" spans="1:73" s="14" customFormat="1" x14ac:dyDescent="0.2">
      <c r="A135" s="10" t="s">
        <v>142</v>
      </c>
      <c r="B135" s="11" t="s">
        <v>384</v>
      </c>
      <c r="C135" s="12">
        <v>39947</v>
      </c>
      <c r="D135" s="13">
        <v>0.375</v>
      </c>
      <c r="E135" s="10" t="s">
        <v>57</v>
      </c>
      <c r="F135" s="10" t="s">
        <v>385</v>
      </c>
      <c r="G135" s="11" t="s">
        <v>59</v>
      </c>
      <c r="H135" s="11" t="s">
        <v>90</v>
      </c>
      <c r="I135" s="11" t="s">
        <v>61</v>
      </c>
      <c r="J135" s="14">
        <v>0.75</v>
      </c>
      <c r="K135" s="14">
        <v>0.2</v>
      </c>
      <c r="L135" s="11">
        <v>28</v>
      </c>
      <c r="M135" s="11">
        <v>27</v>
      </c>
      <c r="N135" s="11">
        <v>28</v>
      </c>
      <c r="O135" s="11">
        <v>31</v>
      </c>
      <c r="P135" s="11">
        <v>30</v>
      </c>
      <c r="Q135" s="11">
        <v>32</v>
      </c>
      <c r="R135" s="11">
        <v>31</v>
      </c>
      <c r="S135" s="11">
        <v>30</v>
      </c>
      <c r="T135" s="11">
        <v>27</v>
      </c>
      <c r="U135" s="11">
        <v>28</v>
      </c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F135" s="15"/>
      <c r="AG135" s="14">
        <f t="shared" si="56"/>
        <v>29.2</v>
      </c>
      <c r="AH135" s="14">
        <f t="shared" si="57"/>
        <v>1.8135294011647258</v>
      </c>
      <c r="AI135" s="14">
        <f t="shared" si="58"/>
        <v>10</v>
      </c>
      <c r="AJ135" s="11">
        <v>19</v>
      </c>
      <c r="AK135" s="11">
        <v>15</v>
      </c>
      <c r="AL135" s="11">
        <v>21</v>
      </c>
      <c r="AM135" s="11">
        <v>4</v>
      </c>
      <c r="AN135" s="11">
        <v>20</v>
      </c>
      <c r="AO135" s="11">
        <v>18</v>
      </c>
      <c r="AP135" s="11">
        <v>13</v>
      </c>
      <c r="AQ135" s="11">
        <v>18</v>
      </c>
      <c r="AR135" s="11">
        <v>5</v>
      </c>
      <c r="AS135" s="11">
        <v>7</v>
      </c>
      <c r="AT135" s="14">
        <f t="shared" si="59"/>
        <v>14</v>
      </c>
      <c r="AU135" s="14">
        <f t="shared" si="60"/>
        <v>6.4463598686045724</v>
      </c>
      <c r="AV135" s="14">
        <f t="shared" si="61"/>
        <v>10</v>
      </c>
      <c r="AW135" s="14">
        <f t="shared" si="62"/>
        <v>18.840422530864195</v>
      </c>
      <c r="AX135" s="14">
        <f t="shared" si="63"/>
        <v>1.9225407750342938</v>
      </c>
      <c r="AY135" s="14">
        <f t="shared" si="64"/>
        <v>10</v>
      </c>
      <c r="AZ135" s="14">
        <f t="shared" si="65"/>
        <v>-3.7918786618242004</v>
      </c>
      <c r="BA135" s="14">
        <f t="shared" si="66"/>
        <v>0.87905782855058789</v>
      </c>
      <c r="BB135" s="14">
        <f t="shared" si="67"/>
        <v>0.52054794520547942</v>
      </c>
      <c r="BC135" s="16" t="str">
        <f t="shared" si="68"/>
        <v>Toxic</v>
      </c>
      <c r="BD135" s="14">
        <f t="shared" si="69"/>
        <v>47.945205479452056</v>
      </c>
      <c r="BE135" s="17" t="s">
        <v>663</v>
      </c>
      <c r="BG135" s="14">
        <f t="shared" si="70"/>
        <v>9</v>
      </c>
      <c r="BH135" s="14">
        <f t="shared" si="71"/>
        <v>9</v>
      </c>
      <c r="BI135" s="14">
        <f t="shared" si="72"/>
        <v>3.2888888888888892</v>
      </c>
      <c r="BJ135" s="14">
        <f t="shared" si="73"/>
        <v>41.555555555555557</v>
      </c>
      <c r="BK135" s="14">
        <f t="shared" si="74"/>
        <v>22.422222222222224</v>
      </c>
      <c r="BL135" s="14">
        <f t="shared" si="75"/>
        <v>1.0555555555555556</v>
      </c>
      <c r="BM135" s="14">
        <f t="shared" si="76"/>
        <v>11.105731434173908</v>
      </c>
      <c r="BN135" s="14">
        <v>6.6349999999999998</v>
      </c>
      <c r="BO135" s="14" t="str">
        <f t="shared" si="77"/>
        <v>Sig Diff Var</v>
      </c>
      <c r="BP135" s="14">
        <f t="shared" si="78"/>
        <v>1.2094427798814741E-5</v>
      </c>
      <c r="BQ135" s="14" t="str">
        <f t="shared" si="79"/>
        <v>Sig</v>
      </c>
      <c r="BR135" s="14" t="str">
        <f t="shared" si="80"/>
        <v>Sig</v>
      </c>
      <c r="BS135" s="2" t="str">
        <f t="shared" si="81"/>
        <v>Diff Var T-test</v>
      </c>
      <c r="BT135" s="2" t="str">
        <f t="shared" si="82"/>
        <v/>
      </c>
      <c r="BU135" s="2" t="str">
        <f t="shared" si="83"/>
        <v/>
      </c>
    </row>
    <row r="136" spans="1:73" s="14" customFormat="1" x14ac:dyDescent="0.2">
      <c r="A136" s="10" t="s">
        <v>142</v>
      </c>
      <c r="B136" s="11" t="s">
        <v>561</v>
      </c>
      <c r="C136" s="12">
        <v>38651</v>
      </c>
      <c r="D136" s="13">
        <v>0.52777777777777779</v>
      </c>
      <c r="E136" s="10" t="s">
        <v>57</v>
      </c>
      <c r="F136" s="10" t="s">
        <v>562</v>
      </c>
      <c r="G136" s="11" t="s">
        <v>59</v>
      </c>
      <c r="H136" s="11" t="s">
        <v>90</v>
      </c>
      <c r="I136" s="11" t="s">
        <v>61</v>
      </c>
      <c r="J136" s="14">
        <v>0.75</v>
      </c>
      <c r="K136" s="14">
        <v>0.2</v>
      </c>
      <c r="L136" s="11">
        <v>34</v>
      </c>
      <c r="M136" s="11">
        <v>33</v>
      </c>
      <c r="N136" s="11">
        <v>30</v>
      </c>
      <c r="O136" s="11">
        <v>32</v>
      </c>
      <c r="P136" s="11">
        <v>28</v>
      </c>
      <c r="Q136" s="11">
        <v>28</v>
      </c>
      <c r="R136" s="11">
        <v>22</v>
      </c>
      <c r="S136" s="11">
        <v>32</v>
      </c>
      <c r="T136" s="11">
        <v>26</v>
      </c>
      <c r="U136" s="11">
        <v>25</v>
      </c>
      <c r="V136" s="15"/>
      <c r="W136" s="15"/>
      <c r="X136" s="15"/>
      <c r="Y136" s="15"/>
      <c r="Z136" s="15"/>
      <c r="AA136" s="15"/>
      <c r="AB136" s="15"/>
      <c r="AC136" s="15"/>
      <c r="AD136" s="15"/>
      <c r="AE136" s="15"/>
      <c r="AF136" s="15"/>
      <c r="AG136" s="14">
        <f t="shared" si="56"/>
        <v>29</v>
      </c>
      <c r="AH136" s="14">
        <f t="shared" si="57"/>
        <v>3.8873012632302002</v>
      </c>
      <c r="AI136" s="14">
        <f t="shared" si="58"/>
        <v>10</v>
      </c>
      <c r="AJ136" s="11">
        <v>21</v>
      </c>
      <c r="AK136" s="11">
        <v>7</v>
      </c>
      <c r="AL136" s="11">
        <v>26</v>
      </c>
      <c r="AM136" s="11">
        <v>10</v>
      </c>
      <c r="AN136" s="11">
        <v>2</v>
      </c>
      <c r="AO136" s="11">
        <v>5</v>
      </c>
      <c r="AP136" s="11">
        <v>6</v>
      </c>
      <c r="AQ136" s="11">
        <v>0</v>
      </c>
      <c r="AR136" s="11">
        <v>14</v>
      </c>
      <c r="AS136" s="11">
        <v>2</v>
      </c>
      <c r="AT136" s="14">
        <f t="shared" si="59"/>
        <v>9.3000000000000007</v>
      </c>
      <c r="AU136" s="14">
        <f t="shared" si="60"/>
        <v>8.6029710630171898</v>
      </c>
      <c r="AV136" s="14">
        <f t="shared" si="61"/>
        <v>10</v>
      </c>
      <c r="AW136" s="14">
        <f t="shared" si="62"/>
        <v>68.080834567901235</v>
      </c>
      <c r="AX136" s="14">
        <f t="shared" si="63"/>
        <v>6.1665495198902613</v>
      </c>
      <c r="AY136" s="14">
        <f t="shared" si="64"/>
        <v>11</v>
      </c>
      <c r="AZ136" s="14">
        <f t="shared" si="65"/>
        <v>-4.3342417749904278</v>
      </c>
      <c r="BA136" s="14">
        <f t="shared" si="66"/>
        <v>0.87552997807388222</v>
      </c>
      <c r="BB136" s="14">
        <f t="shared" si="67"/>
        <v>0.67931034482758623</v>
      </c>
      <c r="BC136" s="16" t="str">
        <f t="shared" si="68"/>
        <v>Toxic</v>
      </c>
      <c r="BD136" s="14">
        <f t="shared" si="69"/>
        <v>32.068965517241381</v>
      </c>
      <c r="BE136" s="17" t="s">
        <v>663</v>
      </c>
      <c r="BG136" s="14">
        <f t="shared" si="70"/>
        <v>9</v>
      </c>
      <c r="BH136" s="14">
        <f t="shared" si="71"/>
        <v>9</v>
      </c>
      <c r="BI136" s="14">
        <f t="shared" si="72"/>
        <v>15.111111111111111</v>
      </c>
      <c r="BJ136" s="14">
        <f t="shared" si="73"/>
        <v>74.01111111111112</v>
      </c>
      <c r="BK136" s="14">
        <f t="shared" si="74"/>
        <v>44.561111111111117</v>
      </c>
      <c r="BL136" s="14">
        <f t="shared" si="75"/>
        <v>1.0555555555555556</v>
      </c>
      <c r="BM136" s="14">
        <f t="shared" si="76"/>
        <v>4.8947662271710675</v>
      </c>
      <c r="BN136" s="14">
        <v>6.6349999999999998</v>
      </c>
      <c r="BO136" s="14" t="str">
        <f t="shared" si="77"/>
        <v>Same Var</v>
      </c>
      <c r="BP136" s="14">
        <f t="shared" si="78"/>
        <v>1.6921661167133563E-6</v>
      </c>
      <c r="BQ136" s="14" t="str">
        <f t="shared" si="79"/>
        <v>Sig</v>
      </c>
      <c r="BR136" s="14" t="str">
        <f t="shared" si="80"/>
        <v>Sig</v>
      </c>
      <c r="BS136" s="2" t="str">
        <f t="shared" si="81"/>
        <v>Same Var T-test</v>
      </c>
      <c r="BT136" s="2" t="str">
        <f t="shared" si="82"/>
        <v/>
      </c>
      <c r="BU136" s="2" t="str">
        <f t="shared" si="83"/>
        <v/>
      </c>
    </row>
    <row r="137" spans="1:73" s="14" customFormat="1" x14ac:dyDescent="0.2">
      <c r="A137" s="1" t="s">
        <v>142</v>
      </c>
      <c r="B137" s="5" t="s">
        <v>151</v>
      </c>
      <c r="C137" s="6">
        <v>37165</v>
      </c>
      <c r="D137" s="7">
        <v>0.52013888888888893</v>
      </c>
      <c r="E137" s="1" t="s">
        <v>57</v>
      </c>
      <c r="F137" s="1" t="s">
        <v>150</v>
      </c>
      <c r="G137" s="5" t="s">
        <v>59</v>
      </c>
      <c r="H137" s="5" t="s">
        <v>90</v>
      </c>
      <c r="I137" s="5" t="s">
        <v>61</v>
      </c>
      <c r="J137" s="2">
        <v>0.75</v>
      </c>
      <c r="K137" s="2">
        <v>0.2</v>
      </c>
      <c r="L137" s="5">
        <v>31</v>
      </c>
      <c r="M137" s="5">
        <v>29</v>
      </c>
      <c r="N137" s="5">
        <v>33</v>
      </c>
      <c r="O137" s="5">
        <v>29</v>
      </c>
      <c r="P137" s="5">
        <v>30</v>
      </c>
      <c r="Q137" s="5">
        <v>49</v>
      </c>
      <c r="R137" s="5">
        <v>1</v>
      </c>
      <c r="S137" s="5">
        <v>33</v>
      </c>
      <c r="T137" s="5">
        <v>26</v>
      </c>
      <c r="U137" s="5">
        <v>29</v>
      </c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2">
        <f t="shared" si="56"/>
        <v>29</v>
      </c>
      <c r="AH137" s="2">
        <f t="shared" si="57"/>
        <v>11.69045194450012</v>
      </c>
      <c r="AI137" s="2">
        <f t="shared" si="58"/>
        <v>10</v>
      </c>
      <c r="AJ137" s="5">
        <v>33</v>
      </c>
      <c r="AK137" s="5">
        <v>23</v>
      </c>
      <c r="AL137" s="5">
        <v>38</v>
      </c>
      <c r="AM137" s="5">
        <v>33</v>
      </c>
      <c r="AN137" s="5">
        <v>34</v>
      </c>
      <c r="AO137" s="5">
        <v>31</v>
      </c>
      <c r="AP137" s="5">
        <v>33</v>
      </c>
      <c r="AQ137" s="5">
        <v>26</v>
      </c>
      <c r="AR137" s="5">
        <v>35</v>
      </c>
      <c r="AS137" s="5">
        <v>35</v>
      </c>
      <c r="AT137" s="2">
        <f t="shared" si="59"/>
        <v>32.1</v>
      </c>
      <c r="AU137" s="2">
        <f t="shared" si="60"/>
        <v>4.4584501542327173</v>
      </c>
      <c r="AV137" s="2">
        <f t="shared" si="61"/>
        <v>10</v>
      </c>
      <c r="AW137" s="2">
        <f t="shared" si="62"/>
        <v>93.611000077160384</v>
      </c>
      <c r="AX137" s="2">
        <f t="shared" si="63"/>
        <v>7.0054351937585677</v>
      </c>
      <c r="AY137" s="2">
        <f t="shared" si="64"/>
        <v>13</v>
      </c>
      <c r="AZ137" s="2">
        <f t="shared" si="65"/>
        <v>3.32742770662753</v>
      </c>
      <c r="BA137" s="2">
        <f t="shared" si="66"/>
        <v>0.87015153396817235</v>
      </c>
      <c r="BB137" s="14">
        <f t="shared" si="67"/>
        <v>-0.10689655172413798</v>
      </c>
      <c r="BC137" s="3" t="str">
        <f t="shared" si="68"/>
        <v>Nontoxic</v>
      </c>
      <c r="BD137" s="2">
        <f t="shared" si="69"/>
        <v>110.68965517241381</v>
      </c>
      <c r="BE137" s="4" t="s">
        <v>664</v>
      </c>
      <c r="BF137" s="4" t="s">
        <v>666</v>
      </c>
      <c r="BG137" s="2">
        <f t="shared" si="70"/>
        <v>9</v>
      </c>
      <c r="BH137" s="2">
        <f t="shared" si="71"/>
        <v>9</v>
      </c>
      <c r="BI137" s="2">
        <f t="shared" si="72"/>
        <v>136.66666666666663</v>
      </c>
      <c r="BJ137" s="2">
        <f t="shared" si="73"/>
        <v>19.877777777777741</v>
      </c>
      <c r="BK137" s="2">
        <f t="shared" si="74"/>
        <v>78.272222222222183</v>
      </c>
      <c r="BL137" s="2">
        <f t="shared" si="75"/>
        <v>1.0555555555555556</v>
      </c>
      <c r="BM137" s="2">
        <f t="shared" si="76"/>
        <v>6.9339263372118145</v>
      </c>
      <c r="BN137" s="2">
        <v>6.6349999999999998</v>
      </c>
      <c r="BO137" s="2" t="str">
        <f t="shared" si="77"/>
        <v>Sig Diff Var</v>
      </c>
      <c r="BP137" s="2">
        <f t="shared" si="78"/>
        <v>0.22453988258805518</v>
      </c>
      <c r="BQ137" s="2" t="str">
        <f t="shared" si="79"/>
        <v>NS</v>
      </c>
      <c r="BR137" s="2" t="str">
        <f t="shared" si="80"/>
        <v>NS</v>
      </c>
      <c r="BS137" s="2" t="str">
        <f t="shared" si="81"/>
        <v/>
      </c>
      <c r="BT137" s="2" t="str">
        <f t="shared" si="82"/>
        <v/>
      </c>
      <c r="BU137" s="2" t="str">
        <f t="shared" si="83"/>
        <v/>
      </c>
    </row>
    <row r="138" spans="1:73" s="14" customFormat="1" x14ac:dyDescent="0.2">
      <c r="A138" s="1" t="s">
        <v>142</v>
      </c>
      <c r="B138" s="5" t="s">
        <v>213</v>
      </c>
      <c r="C138" s="6">
        <v>37166</v>
      </c>
      <c r="D138" s="7">
        <v>0.75347222222222221</v>
      </c>
      <c r="E138" s="1" t="s">
        <v>57</v>
      </c>
      <c r="F138" s="1" t="s">
        <v>150</v>
      </c>
      <c r="G138" s="5" t="s">
        <v>59</v>
      </c>
      <c r="H138" s="5" t="s">
        <v>90</v>
      </c>
      <c r="I138" s="5" t="s">
        <v>61</v>
      </c>
      <c r="J138" s="2">
        <v>0.75</v>
      </c>
      <c r="K138" s="2">
        <v>0.2</v>
      </c>
      <c r="L138" s="5">
        <v>31</v>
      </c>
      <c r="M138" s="5">
        <v>29</v>
      </c>
      <c r="N138" s="5">
        <v>33</v>
      </c>
      <c r="O138" s="5">
        <v>29</v>
      </c>
      <c r="P138" s="5">
        <v>30</v>
      </c>
      <c r="Q138" s="5">
        <v>49</v>
      </c>
      <c r="R138" s="5">
        <v>1</v>
      </c>
      <c r="S138" s="5">
        <v>33</v>
      </c>
      <c r="T138" s="5">
        <v>26</v>
      </c>
      <c r="U138" s="5">
        <v>29</v>
      </c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2">
        <f t="shared" si="56"/>
        <v>29</v>
      </c>
      <c r="AH138" s="2">
        <f t="shared" si="57"/>
        <v>11.69045194450012</v>
      </c>
      <c r="AI138" s="2">
        <f t="shared" si="58"/>
        <v>10</v>
      </c>
      <c r="AJ138" s="5">
        <v>40</v>
      </c>
      <c r="AK138" s="5">
        <v>33</v>
      </c>
      <c r="AL138" s="5">
        <v>24</v>
      </c>
      <c r="AM138" s="5">
        <v>29</v>
      </c>
      <c r="AN138" s="5">
        <v>20</v>
      </c>
      <c r="AO138" s="5">
        <v>28</v>
      </c>
      <c r="AP138" s="8"/>
      <c r="AQ138" s="5">
        <v>35</v>
      </c>
      <c r="AR138" s="5">
        <v>31</v>
      </c>
      <c r="AS138" s="5">
        <v>32</v>
      </c>
      <c r="AT138" s="2">
        <f t="shared" si="59"/>
        <v>30.222222222222221</v>
      </c>
      <c r="AU138" s="2">
        <f t="shared" si="60"/>
        <v>5.9113826169893908</v>
      </c>
      <c r="AV138" s="2">
        <f t="shared" si="61"/>
        <v>9</v>
      </c>
      <c r="AW138" s="2">
        <f t="shared" si="62"/>
        <v>133.86989942939303</v>
      </c>
      <c r="AX138" s="2">
        <f t="shared" si="63"/>
        <v>8.4508417400167488</v>
      </c>
      <c r="AY138" s="2">
        <f t="shared" si="64"/>
        <v>16</v>
      </c>
      <c r="AZ138" s="2">
        <f t="shared" si="65"/>
        <v>2.4907297280501428</v>
      </c>
      <c r="BA138" s="2">
        <f t="shared" si="66"/>
        <v>0.86466700179829137</v>
      </c>
      <c r="BB138" s="14">
        <f t="shared" si="67"/>
        <v>-4.2145593869731775E-2</v>
      </c>
      <c r="BC138" s="3" t="str">
        <f t="shared" si="68"/>
        <v>Nontoxic</v>
      </c>
      <c r="BD138" s="2">
        <f t="shared" si="69"/>
        <v>104.21455938697318</v>
      </c>
      <c r="BE138" s="4" t="s">
        <v>664</v>
      </c>
      <c r="BF138" s="4" t="s">
        <v>666</v>
      </c>
      <c r="BG138" s="2">
        <f t="shared" si="70"/>
        <v>9</v>
      </c>
      <c r="BH138" s="2">
        <f t="shared" si="71"/>
        <v>8</v>
      </c>
      <c r="BI138" s="2">
        <f t="shared" si="72"/>
        <v>136.66666666666663</v>
      </c>
      <c r="BJ138" s="2">
        <f t="shared" si="73"/>
        <v>34.944444444444336</v>
      </c>
      <c r="BK138" s="2">
        <f t="shared" si="74"/>
        <v>88.797385620914952</v>
      </c>
      <c r="BL138" s="2">
        <f t="shared" si="75"/>
        <v>1.0590958605664489</v>
      </c>
      <c r="BM138" s="2">
        <f t="shared" si="76"/>
        <v>3.3803292465694512</v>
      </c>
      <c r="BN138" s="2">
        <v>6.6349999999999998</v>
      </c>
      <c r="BO138" s="2" t="str">
        <f t="shared" si="77"/>
        <v>Same Var</v>
      </c>
      <c r="BP138" s="2">
        <f t="shared" si="78"/>
        <v>0.39056480063591437</v>
      </c>
      <c r="BQ138" s="2" t="str">
        <f t="shared" si="79"/>
        <v>NS</v>
      </c>
      <c r="BR138" s="2" t="str">
        <f t="shared" si="80"/>
        <v>NS</v>
      </c>
      <c r="BS138" s="2" t="str">
        <f t="shared" si="81"/>
        <v/>
      </c>
      <c r="BT138" s="2" t="str">
        <f t="shared" si="82"/>
        <v/>
      </c>
      <c r="BU138" s="2" t="str">
        <f t="shared" si="83"/>
        <v/>
      </c>
    </row>
    <row r="139" spans="1:73" s="14" customFormat="1" x14ac:dyDescent="0.2">
      <c r="A139" s="1" t="s">
        <v>142</v>
      </c>
      <c r="B139" s="5" t="s">
        <v>211</v>
      </c>
      <c r="C139" s="6">
        <v>37166</v>
      </c>
      <c r="D139" s="7">
        <v>0.8041666666666667</v>
      </c>
      <c r="E139" s="1" t="s">
        <v>57</v>
      </c>
      <c r="F139" s="1" t="s">
        <v>150</v>
      </c>
      <c r="G139" s="5" t="s">
        <v>59</v>
      </c>
      <c r="H139" s="5" t="s">
        <v>90</v>
      </c>
      <c r="I139" s="5" t="s">
        <v>61</v>
      </c>
      <c r="J139" s="2">
        <v>0.75</v>
      </c>
      <c r="K139" s="2">
        <v>0.2</v>
      </c>
      <c r="L139" s="5">
        <v>31</v>
      </c>
      <c r="M139" s="5">
        <v>29</v>
      </c>
      <c r="N139" s="5">
        <v>33</v>
      </c>
      <c r="O139" s="5">
        <v>29</v>
      </c>
      <c r="P139" s="5">
        <v>30</v>
      </c>
      <c r="Q139" s="5">
        <v>49</v>
      </c>
      <c r="R139" s="5">
        <v>1</v>
      </c>
      <c r="S139" s="5">
        <v>33</v>
      </c>
      <c r="T139" s="5">
        <v>26</v>
      </c>
      <c r="U139" s="5">
        <v>29</v>
      </c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2">
        <f t="shared" si="56"/>
        <v>29</v>
      </c>
      <c r="AH139" s="2">
        <f t="shared" si="57"/>
        <v>11.69045194450012</v>
      </c>
      <c r="AI139" s="2">
        <f t="shared" si="58"/>
        <v>10</v>
      </c>
      <c r="AJ139" s="5">
        <v>30</v>
      </c>
      <c r="AK139" s="5">
        <v>33</v>
      </c>
      <c r="AL139" s="5">
        <v>48</v>
      </c>
      <c r="AM139" s="5">
        <v>28</v>
      </c>
      <c r="AN139" s="5">
        <v>34</v>
      </c>
      <c r="AO139" s="5">
        <v>35</v>
      </c>
      <c r="AP139" s="5">
        <v>36</v>
      </c>
      <c r="AQ139" s="5">
        <v>26</v>
      </c>
      <c r="AR139" s="5">
        <v>38</v>
      </c>
      <c r="AS139" s="5">
        <v>35</v>
      </c>
      <c r="AT139" s="2">
        <f t="shared" si="59"/>
        <v>34.299999999999997</v>
      </c>
      <c r="AU139" s="2">
        <f t="shared" si="60"/>
        <v>6.0928008520074135</v>
      </c>
      <c r="AV139" s="2">
        <f t="shared" si="61"/>
        <v>10</v>
      </c>
      <c r="AW139" s="2">
        <f t="shared" si="62"/>
        <v>129.9536667438272</v>
      </c>
      <c r="AX139" s="2">
        <f t="shared" si="63"/>
        <v>8.09758334190672</v>
      </c>
      <c r="AY139" s="2">
        <f t="shared" si="64"/>
        <v>16</v>
      </c>
      <c r="AZ139" s="2">
        <f t="shared" si="65"/>
        <v>3.7170344937221333</v>
      </c>
      <c r="BA139" s="2">
        <f t="shared" si="66"/>
        <v>0.86466700179829137</v>
      </c>
      <c r="BB139" s="14">
        <f t="shared" si="67"/>
        <v>-0.18275862068965507</v>
      </c>
      <c r="BC139" s="3" t="str">
        <f t="shared" si="68"/>
        <v>Nontoxic</v>
      </c>
      <c r="BD139" s="2">
        <f t="shared" si="69"/>
        <v>118.27586206896549</v>
      </c>
      <c r="BE139" s="4" t="s">
        <v>664</v>
      </c>
      <c r="BF139" s="4" t="s">
        <v>666</v>
      </c>
      <c r="BG139" s="2">
        <f t="shared" si="70"/>
        <v>9</v>
      </c>
      <c r="BH139" s="2">
        <f t="shared" si="71"/>
        <v>9</v>
      </c>
      <c r="BI139" s="2">
        <f t="shared" si="72"/>
        <v>136.66666666666663</v>
      </c>
      <c r="BJ139" s="2">
        <f t="shared" si="73"/>
        <v>37.122222222222263</v>
      </c>
      <c r="BK139" s="2">
        <f t="shared" si="74"/>
        <v>86.894444444444446</v>
      </c>
      <c r="BL139" s="2">
        <f t="shared" si="75"/>
        <v>1.0555555555555556</v>
      </c>
      <c r="BM139" s="2">
        <f t="shared" si="76"/>
        <v>3.3902981134123689</v>
      </c>
      <c r="BN139" s="2">
        <v>6.6349999999999998</v>
      </c>
      <c r="BO139" s="2" t="str">
        <f t="shared" si="77"/>
        <v>Same Var</v>
      </c>
      <c r="BP139" s="2">
        <f t="shared" si="78"/>
        <v>0.10989394514322132</v>
      </c>
      <c r="BQ139" s="2" t="str">
        <f t="shared" si="79"/>
        <v>NS</v>
      </c>
      <c r="BR139" s="2" t="str">
        <f t="shared" si="80"/>
        <v>NS</v>
      </c>
      <c r="BS139" s="2" t="str">
        <f t="shared" si="81"/>
        <v/>
      </c>
      <c r="BT139" s="2" t="str">
        <f t="shared" si="82"/>
        <v/>
      </c>
      <c r="BU139" s="2" t="str">
        <f t="shared" si="83"/>
        <v/>
      </c>
    </row>
    <row r="140" spans="1:73" s="14" customFormat="1" x14ac:dyDescent="0.2">
      <c r="A140" s="1" t="s">
        <v>142</v>
      </c>
      <c r="B140" s="5" t="s">
        <v>149</v>
      </c>
      <c r="C140" s="6">
        <v>37165</v>
      </c>
      <c r="D140" s="7">
        <v>0.69791666666666663</v>
      </c>
      <c r="E140" s="1" t="s">
        <v>57</v>
      </c>
      <c r="F140" s="1" t="s">
        <v>150</v>
      </c>
      <c r="G140" s="5" t="s">
        <v>59</v>
      </c>
      <c r="H140" s="5" t="s">
        <v>90</v>
      </c>
      <c r="I140" s="5" t="s">
        <v>61</v>
      </c>
      <c r="J140" s="2">
        <v>0.75</v>
      </c>
      <c r="K140" s="2">
        <v>0.2</v>
      </c>
      <c r="L140" s="5">
        <v>31</v>
      </c>
      <c r="M140" s="5">
        <v>29</v>
      </c>
      <c r="N140" s="5">
        <v>33</v>
      </c>
      <c r="O140" s="5">
        <v>29</v>
      </c>
      <c r="P140" s="5">
        <v>30</v>
      </c>
      <c r="Q140" s="5">
        <v>49</v>
      </c>
      <c r="R140" s="5">
        <v>1</v>
      </c>
      <c r="S140" s="5">
        <v>33</v>
      </c>
      <c r="T140" s="5">
        <v>26</v>
      </c>
      <c r="U140" s="5">
        <v>29</v>
      </c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2">
        <f t="shared" si="56"/>
        <v>29</v>
      </c>
      <c r="AH140" s="2">
        <f t="shared" si="57"/>
        <v>11.69045194450012</v>
      </c>
      <c r="AI140" s="2">
        <f t="shared" si="58"/>
        <v>10</v>
      </c>
      <c r="AJ140" s="5">
        <v>35</v>
      </c>
      <c r="AK140" s="5">
        <v>40</v>
      </c>
      <c r="AL140" s="5">
        <v>49</v>
      </c>
      <c r="AM140" s="5">
        <v>33</v>
      </c>
      <c r="AN140" s="5">
        <v>27</v>
      </c>
      <c r="AO140" s="5">
        <v>53</v>
      </c>
      <c r="AP140" s="5">
        <v>55</v>
      </c>
      <c r="AQ140" s="5">
        <v>28</v>
      </c>
      <c r="AR140" s="5">
        <v>34</v>
      </c>
      <c r="AS140" s="5">
        <v>28</v>
      </c>
      <c r="AT140" s="2">
        <f t="shared" si="59"/>
        <v>38.200000000000003</v>
      </c>
      <c r="AU140" s="2">
        <f t="shared" si="60"/>
        <v>10.591401124392268</v>
      </c>
      <c r="AV140" s="2">
        <f t="shared" si="61"/>
        <v>10</v>
      </c>
      <c r="AW140" s="2">
        <f t="shared" si="62"/>
        <v>357.40952785493823</v>
      </c>
      <c r="AX140" s="2">
        <f t="shared" si="63"/>
        <v>20.548466057956105</v>
      </c>
      <c r="AY140" s="2">
        <f t="shared" si="64"/>
        <v>17</v>
      </c>
      <c r="AZ140" s="2">
        <f t="shared" si="65"/>
        <v>3.7833312776964587</v>
      </c>
      <c r="BA140" s="2">
        <f t="shared" si="66"/>
        <v>0.86327901742005297</v>
      </c>
      <c r="BB140" s="14">
        <f t="shared" si="67"/>
        <v>-0.31724137931034491</v>
      </c>
      <c r="BC140" s="3" t="str">
        <f t="shared" si="68"/>
        <v>Nontoxic</v>
      </c>
      <c r="BD140" s="2">
        <f t="shared" si="69"/>
        <v>131.72413793103451</v>
      </c>
      <c r="BE140" s="4" t="s">
        <v>664</v>
      </c>
      <c r="BF140" s="4" t="s">
        <v>666</v>
      </c>
      <c r="BG140" s="2">
        <f t="shared" si="70"/>
        <v>9</v>
      </c>
      <c r="BH140" s="2">
        <f t="shared" si="71"/>
        <v>9</v>
      </c>
      <c r="BI140" s="2">
        <f t="shared" si="72"/>
        <v>136.66666666666663</v>
      </c>
      <c r="BJ140" s="2">
        <f t="shared" si="73"/>
        <v>112.17777777777781</v>
      </c>
      <c r="BK140" s="2">
        <f t="shared" si="74"/>
        <v>124.42222222222222</v>
      </c>
      <c r="BL140" s="2">
        <f t="shared" si="75"/>
        <v>1.0555555555555556</v>
      </c>
      <c r="BM140" s="2">
        <f t="shared" si="76"/>
        <v>8.2976516607386114E-2</v>
      </c>
      <c r="BN140" s="2">
        <v>6.6349999999999998</v>
      </c>
      <c r="BO140" s="2" t="str">
        <f t="shared" si="77"/>
        <v>Same Var</v>
      </c>
      <c r="BP140" s="2">
        <f t="shared" si="78"/>
        <v>4.0833871635830903E-2</v>
      </c>
      <c r="BQ140" s="2" t="str">
        <f t="shared" si="79"/>
        <v>NS</v>
      </c>
      <c r="BR140" s="2" t="str">
        <f t="shared" si="80"/>
        <v>NS</v>
      </c>
      <c r="BS140" s="2" t="str">
        <f t="shared" si="81"/>
        <v/>
      </c>
      <c r="BT140" s="2" t="str">
        <f t="shared" si="82"/>
        <v/>
      </c>
      <c r="BU140" s="2" t="str">
        <f t="shared" si="83"/>
        <v/>
      </c>
    </row>
    <row r="141" spans="1:73" s="14" customFormat="1" x14ac:dyDescent="0.2">
      <c r="A141" s="10" t="s">
        <v>142</v>
      </c>
      <c r="B141" s="11" t="s">
        <v>553</v>
      </c>
      <c r="C141" s="12">
        <v>38650</v>
      </c>
      <c r="D141" s="13">
        <v>0.58333333333333337</v>
      </c>
      <c r="E141" s="10" t="s">
        <v>57</v>
      </c>
      <c r="F141" s="10" t="s">
        <v>542</v>
      </c>
      <c r="G141" s="11" t="s">
        <v>59</v>
      </c>
      <c r="H141" s="11" t="s">
        <v>90</v>
      </c>
      <c r="I141" s="11" t="s">
        <v>61</v>
      </c>
      <c r="J141" s="14">
        <v>0.75</v>
      </c>
      <c r="K141" s="14">
        <v>0.2</v>
      </c>
      <c r="L141" s="11">
        <v>36</v>
      </c>
      <c r="M141" s="11">
        <v>26</v>
      </c>
      <c r="N141" s="11">
        <v>32</v>
      </c>
      <c r="O141" s="11">
        <v>31</v>
      </c>
      <c r="P141" s="11">
        <v>30</v>
      </c>
      <c r="Q141" s="11">
        <v>33</v>
      </c>
      <c r="R141" s="11">
        <v>28</v>
      </c>
      <c r="S141" s="11">
        <v>24</v>
      </c>
      <c r="T141" s="11">
        <v>33</v>
      </c>
      <c r="U141" s="11">
        <v>32</v>
      </c>
      <c r="V141" s="11">
        <v>3</v>
      </c>
      <c r="W141" s="11">
        <v>27</v>
      </c>
      <c r="X141" s="11">
        <v>29</v>
      </c>
      <c r="Y141" s="11">
        <v>34</v>
      </c>
      <c r="Z141" s="11">
        <v>30</v>
      </c>
      <c r="AA141" s="11">
        <v>32</v>
      </c>
      <c r="AB141" s="11">
        <v>32</v>
      </c>
      <c r="AC141" s="11">
        <v>28</v>
      </c>
      <c r="AD141" s="11">
        <v>28</v>
      </c>
      <c r="AE141" s="11">
        <v>30</v>
      </c>
      <c r="AF141" s="15"/>
      <c r="AG141" s="14">
        <f t="shared" si="56"/>
        <v>28.9</v>
      </c>
      <c r="AH141" s="14">
        <f t="shared" si="57"/>
        <v>6.7504385822427526</v>
      </c>
      <c r="AI141" s="14">
        <f t="shared" si="58"/>
        <v>20</v>
      </c>
      <c r="AJ141" s="11">
        <v>19</v>
      </c>
      <c r="AK141" s="11">
        <v>19</v>
      </c>
      <c r="AL141" s="11">
        <v>16</v>
      </c>
      <c r="AM141" s="11">
        <v>24</v>
      </c>
      <c r="AN141" s="11">
        <v>16</v>
      </c>
      <c r="AO141" s="11">
        <v>29</v>
      </c>
      <c r="AP141" s="11">
        <v>24</v>
      </c>
      <c r="AQ141" s="11">
        <v>20</v>
      </c>
      <c r="AR141" s="11">
        <v>18</v>
      </c>
      <c r="AS141" s="11">
        <v>26</v>
      </c>
      <c r="AT141" s="14">
        <f t="shared" si="59"/>
        <v>21.1</v>
      </c>
      <c r="AU141" s="14">
        <f t="shared" si="60"/>
        <v>4.4083254568297576</v>
      </c>
      <c r="AV141" s="14">
        <f t="shared" si="61"/>
        <v>10</v>
      </c>
      <c r="AW141" s="14">
        <f t="shared" si="62"/>
        <v>10.400271384584649</v>
      </c>
      <c r="AX141" s="14">
        <f t="shared" si="63"/>
        <v>0.50606493958400078</v>
      </c>
      <c r="AY141" s="14">
        <f t="shared" si="64"/>
        <v>21</v>
      </c>
      <c r="AZ141" s="14">
        <f t="shared" si="65"/>
        <v>-0.32018919827205733</v>
      </c>
      <c r="BA141" s="14">
        <f t="shared" si="66"/>
        <v>0.85907403519482572</v>
      </c>
      <c r="BB141" s="14">
        <f t="shared" si="67"/>
        <v>0.26989619377162621</v>
      </c>
      <c r="BC141" s="16" t="str">
        <f t="shared" si="68"/>
        <v>Toxic</v>
      </c>
      <c r="BD141" s="14">
        <f t="shared" si="69"/>
        <v>73.010380622837374</v>
      </c>
      <c r="BE141" s="17" t="s">
        <v>664</v>
      </c>
      <c r="BF141" s="17" t="s">
        <v>667</v>
      </c>
      <c r="BG141" s="14">
        <f t="shared" si="70"/>
        <v>19</v>
      </c>
      <c r="BH141" s="14">
        <f t="shared" si="71"/>
        <v>9</v>
      </c>
      <c r="BI141" s="14">
        <f t="shared" si="72"/>
        <v>45.568421052631543</v>
      </c>
      <c r="BJ141" s="14">
        <f t="shared" si="73"/>
        <v>19.433333333333291</v>
      </c>
      <c r="BK141" s="14">
        <f t="shared" si="74"/>
        <v>37.167857142857102</v>
      </c>
      <c r="BL141" s="14">
        <f t="shared" si="75"/>
        <v>1.042676134781398</v>
      </c>
      <c r="BM141" s="14">
        <f t="shared" si="76"/>
        <v>1.8840451415439288</v>
      </c>
      <c r="BN141" s="14">
        <v>6.6349999999999998</v>
      </c>
      <c r="BO141" s="14" t="str">
        <f t="shared" si="77"/>
        <v>Same Var</v>
      </c>
      <c r="BP141" s="14">
        <f t="shared" si="78"/>
        <v>1.3086976116072483E-3</v>
      </c>
      <c r="BQ141" s="14" t="str">
        <f t="shared" si="79"/>
        <v>Sig</v>
      </c>
      <c r="BR141" s="14" t="str">
        <f t="shared" si="80"/>
        <v>Sig</v>
      </c>
      <c r="BS141" s="2" t="str">
        <f t="shared" si="81"/>
        <v>Wilcoxon</v>
      </c>
      <c r="BT141" s="2" t="str">
        <f t="shared" si="82"/>
        <v/>
      </c>
      <c r="BU141" s="2" t="str">
        <f t="shared" si="83"/>
        <v/>
      </c>
    </row>
    <row r="142" spans="1:73" s="14" customFormat="1" x14ac:dyDescent="0.2">
      <c r="A142" s="10" t="s">
        <v>142</v>
      </c>
      <c r="B142" s="11" t="s">
        <v>534</v>
      </c>
      <c r="C142" s="12">
        <v>38649</v>
      </c>
      <c r="D142" s="13">
        <v>0.73611111111111116</v>
      </c>
      <c r="E142" s="10" t="s">
        <v>57</v>
      </c>
      <c r="F142" s="10" t="s">
        <v>542</v>
      </c>
      <c r="G142" s="11" t="s">
        <v>59</v>
      </c>
      <c r="H142" s="11" t="s">
        <v>90</v>
      </c>
      <c r="I142" s="11" t="s">
        <v>61</v>
      </c>
      <c r="J142" s="14">
        <v>0.75</v>
      </c>
      <c r="K142" s="14">
        <v>0.2</v>
      </c>
      <c r="L142" s="11">
        <v>36</v>
      </c>
      <c r="M142" s="11">
        <v>26</v>
      </c>
      <c r="N142" s="11">
        <v>32</v>
      </c>
      <c r="O142" s="11">
        <v>31</v>
      </c>
      <c r="P142" s="11">
        <v>30</v>
      </c>
      <c r="Q142" s="11">
        <v>33</v>
      </c>
      <c r="R142" s="11">
        <v>28</v>
      </c>
      <c r="S142" s="11">
        <v>24</v>
      </c>
      <c r="T142" s="11">
        <v>33</v>
      </c>
      <c r="U142" s="11">
        <v>32</v>
      </c>
      <c r="V142" s="11">
        <v>3</v>
      </c>
      <c r="W142" s="11">
        <v>27</v>
      </c>
      <c r="X142" s="11">
        <v>29</v>
      </c>
      <c r="Y142" s="11">
        <v>34</v>
      </c>
      <c r="Z142" s="11">
        <v>30</v>
      </c>
      <c r="AA142" s="11">
        <v>32</v>
      </c>
      <c r="AB142" s="11">
        <v>32</v>
      </c>
      <c r="AC142" s="11">
        <v>28</v>
      </c>
      <c r="AD142" s="11">
        <v>28</v>
      </c>
      <c r="AE142" s="11">
        <v>30</v>
      </c>
      <c r="AF142" s="15"/>
      <c r="AG142" s="14">
        <f t="shared" si="56"/>
        <v>28.9</v>
      </c>
      <c r="AH142" s="14">
        <f t="shared" si="57"/>
        <v>6.7504385822427526</v>
      </c>
      <c r="AI142" s="14">
        <f t="shared" si="58"/>
        <v>20</v>
      </c>
      <c r="AJ142" s="11">
        <v>19</v>
      </c>
      <c r="AK142" s="11">
        <v>18</v>
      </c>
      <c r="AL142" s="11">
        <v>9</v>
      </c>
      <c r="AM142" s="11">
        <v>4</v>
      </c>
      <c r="AN142" s="11">
        <v>10</v>
      </c>
      <c r="AO142" s="11">
        <v>24</v>
      </c>
      <c r="AP142" s="11">
        <v>19</v>
      </c>
      <c r="AQ142" s="11">
        <v>6</v>
      </c>
      <c r="AR142" s="11">
        <v>21</v>
      </c>
      <c r="AS142" s="11">
        <v>20</v>
      </c>
      <c r="AT142" s="14">
        <f t="shared" si="59"/>
        <v>15</v>
      </c>
      <c r="AU142" s="14">
        <f t="shared" si="60"/>
        <v>7.0395706939809584</v>
      </c>
      <c r="AV142" s="14">
        <f t="shared" si="61"/>
        <v>10</v>
      </c>
      <c r="AW142" s="14">
        <f t="shared" si="62"/>
        <v>38.902257146443013</v>
      </c>
      <c r="AX142" s="14">
        <f t="shared" si="63"/>
        <v>2.8150634306676778</v>
      </c>
      <c r="AY142" s="14">
        <f t="shared" si="64"/>
        <v>14</v>
      </c>
      <c r="AZ142" s="14">
        <f t="shared" si="65"/>
        <v>-2.6727452720618814</v>
      </c>
      <c r="BA142" s="14">
        <f t="shared" si="66"/>
        <v>0.86805478155742033</v>
      </c>
      <c r="BB142" s="14">
        <f t="shared" si="67"/>
        <v>0.48096885813148788</v>
      </c>
      <c r="BC142" s="16" t="str">
        <f t="shared" si="68"/>
        <v>Toxic</v>
      </c>
      <c r="BD142" s="14">
        <f t="shared" si="69"/>
        <v>51.903114186851219</v>
      </c>
      <c r="BE142" s="17" t="s">
        <v>664</v>
      </c>
      <c r="BF142" s="17" t="s">
        <v>667</v>
      </c>
      <c r="BG142" s="14">
        <f t="shared" si="70"/>
        <v>19</v>
      </c>
      <c r="BH142" s="14">
        <f t="shared" si="71"/>
        <v>9</v>
      </c>
      <c r="BI142" s="14">
        <f t="shared" si="72"/>
        <v>45.568421052631543</v>
      </c>
      <c r="BJ142" s="14">
        <f t="shared" si="73"/>
        <v>49.55555555555555</v>
      </c>
      <c r="BK142" s="14">
        <f t="shared" si="74"/>
        <v>46.849999999999973</v>
      </c>
      <c r="BL142" s="14">
        <f t="shared" si="75"/>
        <v>1.042676134781398</v>
      </c>
      <c r="BM142" s="14">
        <f t="shared" si="76"/>
        <v>2.0806758012799485E-2</v>
      </c>
      <c r="BN142" s="14">
        <v>6.6349999999999998</v>
      </c>
      <c r="BO142" s="14" t="str">
        <f t="shared" si="77"/>
        <v>Same Var</v>
      </c>
      <c r="BP142" s="14">
        <f t="shared" si="78"/>
        <v>7.1295986214157656E-6</v>
      </c>
      <c r="BQ142" s="14" t="str">
        <f t="shared" si="79"/>
        <v>Sig</v>
      </c>
      <c r="BR142" s="14" t="str">
        <f t="shared" si="80"/>
        <v>Sig</v>
      </c>
      <c r="BS142" s="2" t="str">
        <f t="shared" si="81"/>
        <v>Wilcoxon</v>
      </c>
      <c r="BT142" s="2" t="str">
        <f t="shared" si="82"/>
        <v/>
      </c>
      <c r="BU142" s="2" t="str">
        <f t="shared" si="83"/>
        <v/>
      </c>
    </row>
    <row r="143" spans="1:73" s="14" customFormat="1" x14ac:dyDescent="0.2">
      <c r="A143" s="10" t="s">
        <v>142</v>
      </c>
      <c r="B143" s="11" t="s">
        <v>381</v>
      </c>
      <c r="C143" s="12">
        <v>37195</v>
      </c>
      <c r="D143" s="13">
        <v>0.55208333333333337</v>
      </c>
      <c r="E143" s="10" t="s">
        <v>57</v>
      </c>
      <c r="F143" s="10" t="s">
        <v>349</v>
      </c>
      <c r="G143" s="11" t="s">
        <v>59</v>
      </c>
      <c r="H143" s="11" t="s">
        <v>90</v>
      </c>
      <c r="I143" s="11" t="s">
        <v>61</v>
      </c>
      <c r="J143" s="14">
        <v>0.75</v>
      </c>
      <c r="K143" s="14">
        <v>0.2</v>
      </c>
      <c r="L143" s="11">
        <v>31</v>
      </c>
      <c r="M143" s="11">
        <v>29</v>
      </c>
      <c r="N143" s="11">
        <v>25</v>
      </c>
      <c r="O143" s="15"/>
      <c r="P143" s="11">
        <v>29</v>
      </c>
      <c r="Q143" s="11">
        <v>27</v>
      </c>
      <c r="R143" s="11">
        <v>29</v>
      </c>
      <c r="S143" s="11">
        <v>31</v>
      </c>
      <c r="T143" s="11">
        <v>29</v>
      </c>
      <c r="U143" s="11">
        <v>30</v>
      </c>
      <c r="V143" s="15"/>
      <c r="W143" s="15"/>
      <c r="X143" s="15"/>
      <c r="Y143" s="15"/>
      <c r="Z143" s="15"/>
      <c r="AA143" s="15"/>
      <c r="AB143" s="15"/>
      <c r="AC143" s="15"/>
      <c r="AD143" s="15"/>
      <c r="AE143" s="15"/>
      <c r="AF143" s="15"/>
      <c r="AG143" s="14">
        <f t="shared" si="56"/>
        <v>28.888888888888889</v>
      </c>
      <c r="AH143" s="14">
        <f t="shared" si="57"/>
        <v>1.9002923751652299</v>
      </c>
      <c r="AI143" s="14">
        <f t="shared" si="58"/>
        <v>9</v>
      </c>
      <c r="AJ143" s="11">
        <v>30</v>
      </c>
      <c r="AK143" s="11">
        <v>30</v>
      </c>
      <c r="AL143" s="11">
        <v>26</v>
      </c>
      <c r="AM143" s="11">
        <v>30</v>
      </c>
      <c r="AN143" s="11">
        <v>32</v>
      </c>
      <c r="AO143" s="11">
        <v>27</v>
      </c>
      <c r="AP143" s="11">
        <v>29</v>
      </c>
      <c r="AQ143" s="11">
        <v>31</v>
      </c>
      <c r="AR143" s="11">
        <v>31</v>
      </c>
      <c r="AS143" s="11">
        <v>30</v>
      </c>
      <c r="AT143" s="14">
        <f t="shared" si="59"/>
        <v>29.6</v>
      </c>
      <c r="AU143" s="14">
        <f t="shared" si="60"/>
        <v>1.837873166945363</v>
      </c>
      <c r="AV143" s="14">
        <f t="shared" si="61"/>
        <v>10</v>
      </c>
      <c r="AW143" s="14">
        <f t="shared" si="62"/>
        <v>0.31750094521604943</v>
      </c>
      <c r="AX143" s="14">
        <f t="shared" si="63"/>
        <v>1.904433968835734E-2</v>
      </c>
      <c r="AY143" s="14">
        <f t="shared" si="64"/>
        <v>17</v>
      </c>
      <c r="AZ143" s="14">
        <f t="shared" si="65"/>
        <v>10.568648321117964</v>
      </c>
      <c r="BA143" s="14">
        <f t="shared" si="66"/>
        <v>0.86327901742005297</v>
      </c>
      <c r="BB143" s="14">
        <f t="shared" si="67"/>
        <v>-2.461538461538465E-2</v>
      </c>
      <c r="BC143" s="16" t="str">
        <f t="shared" si="68"/>
        <v>Nontoxic</v>
      </c>
      <c r="BD143" s="14">
        <f t="shared" si="69"/>
        <v>102.46153846153847</v>
      </c>
      <c r="BE143" s="17" t="s">
        <v>663</v>
      </c>
      <c r="BG143" s="14">
        <f t="shared" si="70"/>
        <v>8</v>
      </c>
      <c r="BH143" s="14">
        <f t="shared" si="71"/>
        <v>9</v>
      </c>
      <c r="BI143" s="14">
        <f t="shared" si="72"/>
        <v>3.6111111111111107</v>
      </c>
      <c r="BJ143" s="14">
        <f t="shared" si="73"/>
        <v>3.3777777777777778</v>
      </c>
      <c r="BK143" s="14">
        <f t="shared" si="74"/>
        <v>3.4875816993464048</v>
      </c>
      <c r="BL143" s="14">
        <f t="shared" si="75"/>
        <v>1.0590958605664489</v>
      </c>
      <c r="BM143" s="14">
        <f t="shared" si="76"/>
        <v>8.9315511706232458E-3</v>
      </c>
      <c r="BN143" s="14">
        <v>6.6349999999999998</v>
      </c>
      <c r="BO143" s="14" t="str">
        <f t="shared" si="77"/>
        <v>Same Var</v>
      </c>
      <c r="BP143" s="14">
        <f t="shared" si="78"/>
        <v>0.20936712962046461</v>
      </c>
      <c r="BQ143" s="14" t="str">
        <f t="shared" si="79"/>
        <v>NS</v>
      </c>
      <c r="BR143" s="14" t="str">
        <f t="shared" si="80"/>
        <v>NS</v>
      </c>
      <c r="BS143" s="2" t="str">
        <f t="shared" si="81"/>
        <v/>
      </c>
      <c r="BT143" s="2" t="str">
        <f t="shared" si="82"/>
        <v/>
      </c>
      <c r="BU143" s="2" t="str">
        <f t="shared" si="83"/>
        <v/>
      </c>
    </row>
    <row r="144" spans="1:73" s="14" customFormat="1" x14ac:dyDescent="0.2">
      <c r="A144" s="10" t="s">
        <v>142</v>
      </c>
      <c r="B144" s="11" t="s">
        <v>383</v>
      </c>
      <c r="C144" s="12">
        <v>37196</v>
      </c>
      <c r="D144" s="13">
        <v>0.43680555555555556</v>
      </c>
      <c r="E144" s="10" t="s">
        <v>57</v>
      </c>
      <c r="F144" s="10" t="s">
        <v>349</v>
      </c>
      <c r="G144" s="11" t="s">
        <v>59</v>
      </c>
      <c r="H144" s="11" t="s">
        <v>90</v>
      </c>
      <c r="I144" s="11" t="s">
        <v>61</v>
      </c>
      <c r="J144" s="14">
        <v>0.75</v>
      </c>
      <c r="K144" s="14">
        <v>0.2</v>
      </c>
      <c r="L144" s="11">
        <v>31</v>
      </c>
      <c r="M144" s="11">
        <v>29</v>
      </c>
      <c r="N144" s="11">
        <v>25</v>
      </c>
      <c r="O144" s="15"/>
      <c r="P144" s="11">
        <v>29</v>
      </c>
      <c r="Q144" s="11">
        <v>27</v>
      </c>
      <c r="R144" s="11">
        <v>29</v>
      </c>
      <c r="S144" s="11">
        <v>31</v>
      </c>
      <c r="T144" s="11">
        <v>29</v>
      </c>
      <c r="U144" s="11">
        <v>30</v>
      </c>
      <c r="V144" s="15"/>
      <c r="W144" s="15"/>
      <c r="X144" s="15"/>
      <c r="Y144" s="15"/>
      <c r="Z144" s="15"/>
      <c r="AA144" s="15"/>
      <c r="AB144" s="15"/>
      <c r="AC144" s="15"/>
      <c r="AD144" s="15"/>
      <c r="AE144" s="15"/>
      <c r="AF144" s="15"/>
      <c r="AG144" s="14">
        <f t="shared" si="56"/>
        <v>28.888888888888889</v>
      </c>
      <c r="AH144" s="14">
        <f t="shared" si="57"/>
        <v>1.9002923751652299</v>
      </c>
      <c r="AI144" s="14">
        <f t="shared" si="58"/>
        <v>9</v>
      </c>
      <c r="AJ144" s="11">
        <v>27</v>
      </c>
      <c r="AK144" s="11">
        <v>28</v>
      </c>
      <c r="AL144" s="11">
        <v>31</v>
      </c>
      <c r="AM144" s="11">
        <v>28</v>
      </c>
      <c r="AN144" s="11">
        <v>28</v>
      </c>
      <c r="AO144" s="11">
        <v>26</v>
      </c>
      <c r="AP144" s="11">
        <v>33</v>
      </c>
      <c r="AQ144" s="11">
        <v>31</v>
      </c>
      <c r="AR144" s="11">
        <v>27</v>
      </c>
      <c r="AS144" s="11">
        <v>27</v>
      </c>
      <c r="AT144" s="14">
        <f t="shared" si="59"/>
        <v>28.6</v>
      </c>
      <c r="AU144" s="14">
        <f t="shared" si="60"/>
        <v>2.2705848487901865</v>
      </c>
      <c r="AV144" s="14">
        <f t="shared" si="61"/>
        <v>10</v>
      </c>
      <c r="AW144" s="14">
        <f t="shared" si="62"/>
        <v>0.54945156249999982</v>
      </c>
      <c r="AX144" s="14">
        <f t="shared" si="63"/>
        <v>3.5900306766546625E-2</v>
      </c>
      <c r="AY144" s="14">
        <f t="shared" si="64"/>
        <v>15</v>
      </c>
      <c r="AZ144" s="14">
        <f t="shared" si="65"/>
        <v>8.0530376040613696</v>
      </c>
      <c r="BA144" s="14">
        <f t="shared" si="66"/>
        <v>0.86624497319495286</v>
      </c>
      <c r="BB144" s="14">
        <f t="shared" si="67"/>
        <v>9.9999999999999638E-3</v>
      </c>
      <c r="BC144" s="16" t="str">
        <f t="shared" si="68"/>
        <v>Nontoxic</v>
      </c>
      <c r="BD144" s="14">
        <f t="shared" si="69"/>
        <v>99</v>
      </c>
      <c r="BE144" s="17" t="s">
        <v>663</v>
      </c>
      <c r="BG144" s="14">
        <f t="shared" si="70"/>
        <v>8</v>
      </c>
      <c r="BH144" s="14">
        <f t="shared" si="71"/>
        <v>9</v>
      </c>
      <c r="BI144" s="14">
        <f t="shared" si="72"/>
        <v>3.6111111111111107</v>
      </c>
      <c r="BJ144" s="14">
        <f t="shared" si="73"/>
        <v>5.1555555555555541</v>
      </c>
      <c r="BK144" s="14">
        <f t="shared" si="74"/>
        <v>4.428758169934639</v>
      </c>
      <c r="BL144" s="14">
        <f t="shared" si="75"/>
        <v>1.0590958605664489</v>
      </c>
      <c r="BM144" s="14">
        <f t="shared" si="76"/>
        <v>0.25042939915789431</v>
      </c>
      <c r="BN144" s="14">
        <v>6.6349999999999998</v>
      </c>
      <c r="BO144" s="14" t="str">
        <f t="shared" si="77"/>
        <v>Same Var</v>
      </c>
      <c r="BP144" s="14">
        <f t="shared" si="78"/>
        <v>0.38436912746469198</v>
      </c>
      <c r="BQ144" s="14" t="str">
        <f t="shared" si="79"/>
        <v>NS</v>
      </c>
      <c r="BR144" s="14" t="str">
        <f t="shared" si="80"/>
        <v>NS</v>
      </c>
      <c r="BS144" s="2" t="str">
        <f t="shared" si="81"/>
        <v>Same Var T-test</v>
      </c>
      <c r="BT144" s="2" t="str">
        <f t="shared" si="82"/>
        <v/>
      </c>
      <c r="BU144" s="2" t="str">
        <f t="shared" si="83"/>
        <v/>
      </c>
    </row>
    <row r="145" spans="1:73" s="14" customFormat="1" x14ac:dyDescent="0.2">
      <c r="A145" s="10" t="s">
        <v>142</v>
      </c>
      <c r="B145" s="11" t="s">
        <v>380</v>
      </c>
      <c r="C145" s="12">
        <v>37196</v>
      </c>
      <c r="D145" s="13">
        <v>0.36458333333333331</v>
      </c>
      <c r="E145" s="10" t="s">
        <v>57</v>
      </c>
      <c r="F145" s="10" t="s">
        <v>349</v>
      </c>
      <c r="G145" s="11" t="s">
        <v>59</v>
      </c>
      <c r="H145" s="11" t="s">
        <v>90</v>
      </c>
      <c r="I145" s="11" t="s">
        <v>61</v>
      </c>
      <c r="J145" s="14">
        <v>0.75</v>
      </c>
      <c r="K145" s="14">
        <v>0.2</v>
      </c>
      <c r="L145" s="11">
        <v>31</v>
      </c>
      <c r="M145" s="11">
        <v>29</v>
      </c>
      <c r="N145" s="11">
        <v>25</v>
      </c>
      <c r="O145" s="15"/>
      <c r="P145" s="11">
        <v>29</v>
      </c>
      <c r="Q145" s="11">
        <v>27</v>
      </c>
      <c r="R145" s="11">
        <v>29</v>
      </c>
      <c r="S145" s="11">
        <v>31</v>
      </c>
      <c r="T145" s="11">
        <v>29</v>
      </c>
      <c r="U145" s="11">
        <v>30</v>
      </c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F145" s="15"/>
      <c r="AG145" s="14">
        <f t="shared" si="56"/>
        <v>28.888888888888889</v>
      </c>
      <c r="AH145" s="14">
        <f t="shared" si="57"/>
        <v>1.9002923751652299</v>
      </c>
      <c r="AI145" s="14">
        <f t="shared" si="58"/>
        <v>9</v>
      </c>
      <c r="AJ145" s="11">
        <v>29</v>
      </c>
      <c r="AK145" s="11">
        <v>20</v>
      </c>
      <c r="AL145" s="11">
        <v>27</v>
      </c>
      <c r="AM145" s="11">
        <v>27</v>
      </c>
      <c r="AN145" s="11">
        <v>25</v>
      </c>
      <c r="AO145" s="11">
        <v>28</v>
      </c>
      <c r="AP145" s="11">
        <v>30</v>
      </c>
      <c r="AQ145" s="11">
        <v>35</v>
      </c>
      <c r="AR145" s="11">
        <v>27</v>
      </c>
      <c r="AS145" s="11">
        <v>26</v>
      </c>
      <c r="AT145" s="14">
        <f t="shared" si="59"/>
        <v>27.4</v>
      </c>
      <c r="AU145" s="14">
        <f t="shared" si="60"/>
        <v>3.8064273129653805</v>
      </c>
      <c r="AV145" s="14">
        <f t="shared" si="61"/>
        <v>10</v>
      </c>
      <c r="AW145" s="14">
        <f t="shared" si="62"/>
        <v>2.8042293402777636</v>
      </c>
      <c r="AX145" s="14">
        <f t="shared" si="63"/>
        <v>0.23962047137559878</v>
      </c>
      <c r="AY145" s="14">
        <f t="shared" si="64"/>
        <v>12</v>
      </c>
      <c r="AZ145" s="14">
        <f t="shared" si="65"/>
        <v>4.4305109060856864</v>
      </c>
      <c r="BA145" s="14">
        <f t="shared" si="66"/>
        <v>0.87260929158813794</v>
      </c>
      <c r="BB145" s="14">
        <f t="shared" si="67"/>
        <v>5.1538461538461602E-2</v>
      </c>
      <c r="BC145" s="16" t="str">
        <f t="shared" si="68"/>
        <v>Nontoxic</v>
      </c>
      <c r="BD145" s="14">
        <f t="shared" si="69"/>
        <v>94.84615384615384</v>
      </c>
      <c r="BE145" s="17" t="s">
        <v>663</v>
      </c>
      <c r="BG145" s="14">
        <f t="shared" si="70"/>
        <v>8</v>
      </c>
      <c r="BH145" s="14">
        <f t="shared" si="71"/>
        <v>9</v>
      </c>
      <c r="BI145" s="14">
        <f t="shared" si="72"/>
        <v>3.6111111111111107</v>
      </c>
      <c r="BJ145" s="14">
        <f t="shared" si="73"/>
        <v>14.488888888888846</v>
      </c>
      <c r="BK145" s="14">
        <f t="shared" si="74"/>
        <v>9.3699346405228532</v>
      </c>
      <c r="BL145" s="14">
        <f t="shared" si="75"/>
        <v>1.0590958605664489</v>
      </c>
      <c r="BM145" s="14">
        <f t="shared" si="76"/>
        <v>3.4983059103786061</v>
      </c>
      <c r="BN145" s="14">
        <v>6.6349999999999998</v>
      </c>
      <c r="BO145" s="14" t="str">
        <f t="shared" si="77"/>
        <v>Same Var</v>
      </c>
      <c r="BP145" s="14">
        <f t="shared" si="78"/>
        <v>0.15229278111106825</v>
      </c>
      <c r="BQ145" s="14" t="str">
        <f t="shared" si="79"/>
        <v>NS</v>
      </c>
      <c r="BR145" s="14" t="str">
        <f t="shared" si="80"/>
        <v>NS</v>
      </c>
      <c r="BS145" s="2" t="str">
        <f t="shared" si="81"/>
        <v>Same Var T-test</v>
      </c>
      <c r="BT145" s="2" t="str">
        <f t="shared" si="82"/>
        <v/>
      </c>
      <c r="BU145" s="2" t="str">
        <f t="shared" si="83"/>
        <v/>
      </c>
    </row>
    <row r="146" spans="1:73" s="14" customFormat="1" x14ac:dyDescent="0.2">
      <c r="A146" s="10" t="s">
        <v>142</v>
      </c>
      <c r="B146" s="11" t="s">
        <v>348</v>
      </c>
      <c r="C146" s="12">
        <v>37195</v>
      </c>
      <c r="D146" s="13">
        <v>0.40625</v>
      </c>
      <c r="E146" s="10" t="s">
        <v>57</v>
      </c>
      <c r="F146" s="10" t="s">
        <v>349</v>
      </c>
      <c r="G146" s="11" t="s">
        <v>59</v>
      </c>
      <c r="H146" s="11" t="s">
        <v>90</v>
      </c>
      <c r="I146" s="11" t="s">
        <v>61</v>
      </c>
      <c r="J146" s="14">
        <v>0.75</v>
      </c>
      <c r="K146" s="14">
        <v>0.2</v>
      </c>
      <c r="L146" s="11">
        <v>31</v>
      </c>
      <c r="M146" s="11">
        <v>29</v>
      </c>
      <c r="N146" s="11">
        <v>25</v>
      </c>
      <c r="O146" s="15"/>
      <c r="P146" s="11">
        <v>29</v>
      </c>
      <c r="Q146" s="11">
        <v>27</v>
      </c>
      <c r="R146" s="11">
        <v>29</v>
      </c>
      <c r="S146" s="11">
        <v>31</v>
      </c>
      <c r="T146" s="11">
        <v>29</v>
      </c>
      <c r="U146" s="11">
        <v>30</v>
      </c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F146" s="15"/>
      <c r="AG146" s="14">
        <f t="shared" si="56"/>
        <v>28.888888888888889</v>
      </c>
      <c r="AH146" s="14">
        <f t="shared" si="57"/>
        <v>1.9002923751652299</v>
      </c>
      <c r="AI146" s="14">
        <f t="shared" si="58"/>
        <v>9</v>
      </c>
      <c r="AJ146" s="11">
        <v>30</v>
      </c>
      <c r="AK146" s="11">
        <v>32</v>
      </c>
      <c r="AL146" s="11">
        <v>23</v>
      </c>
      <c r="AM146" s="11">
        <v>31</v>
      </c>
      <c r="AN146" s="11">
        <v>28</v>
      </c>
      <c r="AO146" s="11">
        <v>32</v>
      </c>
      <c r="AP146" s="11">
        <v>38</v>
      </c>
      <c r="AQ146" s="11">
        <v>36</v>
      </c>
      <c r="AR146" s="11">
        <v>36</v>
      </c>
      <c r="AS146" s="11">
        <v>32</v>
      </c>
      <c r="AT146" s="14">
        <f t="shared" si="59"/>
        <v>31.8</v>
      </c>
      <c r="AU146" s="14">
        <f t="shared" si="60"/>
        <v>4.3410188256265929</v>
      </c>
      <c r="AV146" s="14">
        <f t="shared" si="61"/>
        <v>10</v>
      </c>
      <c r="AW146" s="14">
        <f t="shared" si="62"/>
        <v>4.4526861304012506</v>
      </c>
      <c r="AX146" s="14">
        <f t="shared" si="63"/>
        <v>0.40093734380358531</v>
      </c>
      <c r="AY146" s="14">
        <f t="shared" si="64"/>
        <v>11</v>
      </c>
      <c r="AZ146" s="14">
        <f t="shared" si="65"/>
        <v>6.9758447746880279</v>
      </c>
      <c r="BA146" s="14">
        <f t="shared" si="66"/>
        <v>0.87552997807388222</v>
      </c>
      <c r="BB146" s="14">
        <f t="shared" si="67"/>
        <v>-0.10076923076923078</v>
      </c>
      <c r="BC146" s="16" t="str">
        <f t="shared" si="68"/>
        <v>Nontoxic</v>
      </c>
      <c r="BD146" s="14">
        <f t="shared" si="69"/>
        <v>110.07692307692307</v>
      </c>
      <c r="BE146" s="17" t="s">
        <v>663</v>
      </c>
      <c r="BG146" s="14">
        <f t="shared" si="70"/>
        <v>8</v>
      </c>
      <c r="BH146" s="14">
        <f t="shared" si="71"/>
        <v>9</v>
      </c>
      <c r="BI146" s="14">
        <f t="shared" si="72"/>
        <v>3.6111111111111107</v>
      </c>
      <c r="BJ146" s="14">
        <f t="shared" si="73"/>
        <v>18.844444444444484</v>
      </c>
      <c r="BK146" s="14">
        <f t="shared" si="74"/>
        <v>11.675816993464073</v>
      </c>
      <c r="BL146" s="14">
        <f t="shared" si="75"/>
        <v>1.0590958605664489</v>
      </c>
      <c r="BM146" s="14">
        <f t="shared" si="76"/>
        <v>4.7963069484218765</v>
      </c>
      <c r="BN146" s="14">
        <v>6.6349999999999998</v>
      </c>
      <c r="BO146" s="14" t="str">
        <f t="shared" si="77"/>
        <v>Same Var</v>
      </c>
      <c r="BP146" s="14">
        <f t="shared" si="78"/>
        <v>4.057044710627869E-2</v>
      </c>
      <c r="BQ146" s="14" t="str">
        <f t="shared" si="79"/>
        <v>NS</v>
      </c>
      <c r="BR146" s="14" t="str">
        <f t="shared" si="80"/>
        <v>NS</v>
      </c>
      <c r="BS146" s="2" t="str">
        <f t="shared" si="81"/>
        <v/>
      </c>
      <c r="BT146" s="2" t="str">
        <f t="shared" si="82"/>
        <v/>
      </c>
      <c r="BU146" s="2" t="str">
        <f t="shared" si="83"/>
        <v/>
      </c>
    </row>
    <row r="147" spans="1:73" s="14" customFormat="1" x14ac:dyDescent="0.2">
      <c r="A147" s="10" t="s">
        <v>142</v>
      </c>
      <c r="B147" s="11" t="s">
        <v>376</v>
      </c>
      <c r="C147" s="12">
        <v>37194</v>
      </c>
      <c r="D147" s="13">
        <v>0.44791666666666669</v>
      </c>
      <c r="E147" s="10" t="s">
        <v>57</v>
      </c>
      <c r="F147" s="10" t="s">
        <v>349</v>
      </c>
      <c r="G147" s="11" t="s">
        <v>59</v>
      </c>
      <c r="H147" s="11" t="s">
        <v>90</v>
      </c>
      <c r="I147" s="11" t="s">
        <v>61</v>
      </c>
      <c r="J147" s="14">
        <v>0.75</v>
      </c>
      <c r="K147" s="14">
        <v>0.2</v>
      </c>
      <c r="L147" s="11">
        <v>31</v>
      </c>
      <c r="M147" s="11">
        <v>29</v>
      </c>
      <c r="N147" s="11">
        <v>25</v>
      </c>
      <c r="O147" s="15"/>
      <c r="P147" s="11">
        <v>29</v>
      </c>
      <c r="Q147" s="11">
        <v>27</v>
      </c>
      <c r="R147" s="11">
        <v>29</v>
      </c>
      <c r="S147" s="11">
        <v>31</v>
      </c>
      <c r="T147" s="11">
        <v>29</v>
      </c>
      <c r="U147" s="11">
        <v>30</v>
      </c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F147" s="15"/>
      <c r="AG147" s="14">
        <f t="shared" si="56"/>
        <v>28.888888888888889</v>
      </c>
      <c r="AH147" s="14">
        <f t="shared" si="57"/>
        <v>1.9002923751652299</v>
      </c>
      <c r="AI147" s="14">
        <f t="shared" si="58"/>
        <v>9</v>
      </c>
      <c r="AJ147" s="11">
        <v>30</v>
      </c>
      <c r="AK147" s="11">
        <v>31</v>
      </c>
      <c r="AL147" s="11">
        <v>27</v>
      </c>
      <c r="AM147" s="11">
        <v>34</v>
      </c>
      <c r="AN147" s="11">
        <v>26</v>
      </c>
      <c r="AO147" s="11">
        <v>29</v>
      </c>
      <c r="AP147" s="11">
        <v>15</v>
      </c>
      <c r="AQ147" s="15"/>
      <c r="AR147" s="11">
        <v>32</v>
      </c>
      <c r="AS147" s="11">
        <v>25</v>
      </c>
      <c r="AT147" s="14">
        <f t="shared" si="59"/>
        <v>27.666666666666668</v>
      </c>
      <c r="AU147" s="14">
        <f t="shared" si="60"/>
        <v>5.5677643628300215</v>
      </c>
      <c r="AV147" s="14">
        <f t="shared" si="61"/>
        <v>9</v>
      </c>
      <c r="AW147" s="14">
        <f t="shared" si="62"/>
        <v>13.469919463734568</v>
      </c>
      <c r="AX147" s="14">
        <f t="shared" si="63"/>
        <v>1.4893919391396604</v>
      </c>
      <c r="AY147" s="14">
        <f t="shared" si="64"/>
        <v>9</v>
      </c>
      <c r="AZ147" s="14">
        <f t="shared" si="65"/>
        <v>3.1319152436905613</v>
      </c>
      <c r="BA147" s="14">
        <f t="shared" si="66"/>
        <v>0.8834038596855347</v>
      </c>
      <c r="BB147" s="14">
        <f t="shared" si="67"/>
        <v>4.2307692307692282E-2</v>
      </c>
      <c r="BC147" s="16" t="str">
        <f t="shared" si="68"/>
        <v>Nontoxic</v>
      </c>
      <c r="BD147" s="14">
        <f t="shared" si="69"/>
        <v>95.769230769230774</v>
      </c>
      <c r="BE147" s="17" t="s">
        <v>663</v>
      </c>
      <c r="BG147" s="14">
        <f t="shared" si="70"/>
        <v>8</v>
      </c>
      <c r="BH147" s="14">
        <f t="shared" si="71"/>
        <v>8</v>
      </c>
      <c r="BI147" s="14">
        <f t="shared" si="72"/>
        <v>3.6111111111111107</v>
      </c>
      <c r="BJ147" s="14">
        <f t="shared" si="73"/>
        <v>30.999999999999996</v>
      </c>
      <c r="BK147" s="14">
        <f t="shared" si="74"/>
        <v>17.305555555555554</v>
      </c>
      <c r="BL147" s="14">
        <f t="shared" si="75"/>
        <v>1.0625</v>
      </c>
      <c r="BM147" s="14">
        <f t="shared" si="76"/>
        <v>7.4093360502819223</v>
      </c>
      <c r="BN147" s="14">
        <v>6.6349999999999998</v>
      </c>
      <c r="BO147" s="14" t="str">
        <f t="shared" si="77"/>
        <v>Sig Diff Var</v>
      </c>
      <c r="BP147" s="14">
        <f t="shared" si="78"/>
        <v>0.27364687595040016</v>
      </c>
      <c r="BQ147" s="14" t="str">
        <f t="shared" si="79"/>
        <v>NS</v>
      </c>
      <c r="BR147" s="14" t="str">
        <f t="shared" si="80"/>
        <v>NS</v>
      </c>
      <c r="BS147" s="2" t="str">
        <f t="shared" si="81"/>
        <v>Diff Var T-test</v>
      </c>
      <c r="BT147" s="2" t="str">
        <f t="shared" si="82"/>
        <v/>
      </c>
      <c r="BU147" s="2" t="str">
        <f t="shared" si="83"/>
        <v/>
      </c>
    </row>
    <row r="148" spans="1:73" s="14" customFormat="1" x14ac:dyDescent="0.2">
      <c r="A148" s="10" t="s">
        <v>142</v>
      </c>
      <c r="B148" s="11" t="s">
        <v>452</v>
      </c>
      <c r="C148" s="12">
        <v>37195</v>
      </c>
      <c r="D148" s="13">
        <v>0.33333333333333331</v>
      </c>
      <c r="E148" s="10" t="s">
        <v>57</v>
      </c>
      <c r="F148" s="10" t="s">
        <v>349</v>
      </c>
      <c r="G148" s="11" t="s">
        <v>59</v>
      </c>
      <c r="H148" s="11" t="s">
        <v>90</v>
      </c>
      <c r="I148" s="11" t="s">
        <v>61</v>
      </c>
      <c r="J148" s="14">
        <v>0.75</v>
      </c>
      <c r="K148" s="14">
        <v>0.2</v>
      </c>
      <c r="L148" s="11">
        <v>31</v>
      </c>
      <c r="M148" s="11">
        <v>29</v>
      </c>
      <c r="N148" s="11">
        <v>25</v>
      </c>
      <c r="O148" s="15"/>
      <c r="P148" s="11">
        <v>29</v>
      </c>
      <c r="Q148" s="11">
        <v>27</v>
      </c>
      <c r="R148" s="11">
        <v>29</v>
      </c>
      <c r="S148" s="11">
        <v>31</v>
      </c>
      <c r="T148" s="11">
        <v>29</v>
      </c>
      <c r="U148" s="11">
        <v>30</v>
      </c>
      <c r="V148" s="15"/>
      <c r="W148" s="15"/>
      <c r="X148" s="15"/>
      <c r="Y148" s="15"/>
      <c r="Z148" s="15"/>
      <c r="AA148" s="15"/>
      <c r="AB148" s="15"/>
      <c r="AC148" s="15"/>
      <c r="AD148" s="15"/>
      <c r="AE148" s="15"/>
      <c r="AF148" s="15"/>
      <c r="AG148" s="14">
        <f t="shared" si="56"/>
        <v>28.888888888888889</v>
      </c>
      <c r="AH148" s="14">
        <f t="shared" si="57"/>
        <v>1.9002923751652299</v>
      </c>
      <c r="AI148" s="14">
        <f t="shared" si="58"/>
        <v>9</v>
      </c>
      <c r="AJ148" s="11">
        <v>27</v>
      </c>
      <c r="AK148" s="11">
        <v>36</v>
      </c>
      <c r="AL148" s="11">
        <v>14</v>
      </c>
      <c r="AM148" s="11">
        <v>26</v>
      </c>
      <c r="AN148" s="11">
        <v>36</v>
      </c>
      <c r="AO148" s="11">
        <v>33</v>
      </c>
      <c r="AP148" s="11">
        <v>28</v>
      </c>
      <c r="AQ148" s="11">
        <v>36</v>
      </c>
      <c r="AR148" s="11">
        <v>31</v>
      </c>
      <c r="AS148" s="11">
        <v>34</v>
      </c>
      <c r="AT148" s="14">
        <f t="shared" si="59"/>
        <v>30.1</v>
      </c>
      <c r="AU148" s="14">
        <f t="shared" si="60"/>
        <v>6.8223488949513866</v>
      </c>
      <c r="AV148" s="14">
        <f t="shared" si="61"/>
        <v>10</v>
      </c>
      <c r="AW148" s="14">
        <f t="shared" si="62"/>
        <v>23.81575557484565</v>
      </c>
      <c r="AX148" s="14">
        <f t="shared" si="63"/>
        <v>2.4134620351616047</v>
      </c>
      <c r="AY148" s="14">
        <f t="shared" si="64"/>
        <v>10</v>
      </c>
      <c r="AZ148" s="14">
        <f t="shared" si="65"/>
        <v>3.8175363000385136</v>
      </c>
      <c r="BA148" s="14">
        <f t="shared" si="66"/>
        <v>0.87905782855058789</v>
      </c>
      <c r="BB148" s="14">
        <f t="shared" si="67"/>
        <v>-4.1923076923076959E-2</v>
      </c>
      <c r="BC148" s="16" t="str">
        <f t="shared" si="68"/>
        <v>Nontoxic</v>
      </c>
      <c r="BD148" s="14">
        <f t="shared" si="69"/>
        <v>104.19230769230769</v>
      </c>
      <c r="BE148" s="17" t="s">
        <v>663</v>
      </c>
      <c r="BG148" s="14">
        <f t="shared" si="70"/>
        <v>8</v>
      </c>
      <c r="BH148" s="14">
        <f t="shared" si="71"/>
        <v>9</v>
      </c>
      <c r="BI148" s="14">
        <f t="shared" si="72"/>
        <v>3.6111111111111107</v>
      </c>
      <c r="BJ148" s="14">
        <f t="shared" si="73"/>
        <v>46.544444444444409</v>
      </c>
      <c r="BK148" s="14">
        <f t="shared" si="74"/>
        <v>26.340522875816973</v>
      </c>
      <c r="BL148" s="14">
        <f t="shared" si="75"/>
        <v>1.0590958605664489</v>
      </c>
      <c r="BM148" s="14">
        <f t="shared" si="76"/>
        <v>10.171933203484588</v>
      </c>
      <c r="BN148" s="14">
        <v>6.6349999999999998</v>
      </c>
      <c r="BO148" s="14" t="str">
        <f t="shared" si="77"/>
        <v>Sig Diff Var</v>
      </c>
      <c r="BP148" s="14">
        <f t="shared" si="78"/>
        <v>0.30066960182113922</v>
      </c>
      <c r="BQ148" s="14" t="str">
        <f t="shared" si="79"/>
        <v>NS</v>
      </c>
      <c r="BR148" s="14" t="str">
        <f t="shared" si="80"/>
        <v>NS</v>
      </c>
      <c r="BS148" s="2" t="str">
        <f t="shared" si="81"/>
        <v/>
      </c>
      <c r="BT148" s="2" t="str">
        <f t="shared" si="82"/>
        <v/>
      </c>
      <c r="BU148" s="2" t="str">
        <f t="shared" si="83"/>
        <v/>
      </c>
    </row>
    <row r="149" spans="1:73" s="14" customFormat="1" x14ac:dyDescent="0.2">
      <c r="A149" s="10" t="s">
        <v>142</v>
      </c>
      <c r="B149" s="11" t="s">
        <v>516</v>
      </c>
      <c r="C149" s="12">
        <v>38400</v>
      </c>
      <c r="D149" s="13">
        <v>0.59236111111111112</v>
      </c>
      <c r="E149" s="10" t="s">
        <v>57</v>
      </c>
      <c r="F149" s="10" t="s">
        <v>520</v>
      </c>
      <c r="G149" s="11" t="s">
        <v>59</v>
      </c>
      <c r="H149" s="11" t="s">
        <v>90</v>
      </c>
      <c r="I149" s="11" t="s">
        <v>61</v>
      </c>
      <c r="J149" s="14">
        <v>0.75</v>
      </c>
      <c r="K149" s="14">
        <v>0.2</v>
      </c>
      <c r="L149" s="11">
        <v>25</v>
      </c>
      <c r="M149" s="11">
        <v>30</v>
      </c>
      <c r="N149" s="11">
        <v>28</v>
      </c>
      <c r="O149" s="11">
        <v>31</v>
      </c>
      <c r="P149" s="11">
        <v>35</v>
      </c>
      <c r="Q149" s="11">
        <v>30</v>
      </c>
      <c r="R149" s="11">
        <v>29</v>
      </c>
      <c r="S149" s="11">
        <v>25</v>
      </c>
      <c r="T149" s="11">
        <v>30</v>
      </c>
      <c r="U149" s="11">
        <v>25</v>
      </c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F149" s="15"/>
      <c r="AG149" s="14">
        <f t="shared" si="56"/>
        <v>28.8</v>
      </c>
      <c r="AH149" s="14">
        <f t="shared" si="57"/>
        <v>3.1902629637347792</v>
      </c>
      <c r="AI149" s="14">
        <f t="shared" si="58"/>
        <v>10</v>
      </c>
      <c r="AJ149" s="11">
        <v>23</v>
      </c>
      <c r="AK149" s="11">
        <v>19</v>
      </c>
      <c r="AL149" s="11">
        <v>19</v>
      </c>
      <c r="AM149" s="11">
        <v>17</v>
      </c>
      <c r="AN149" s="11">
        <v>20</v>
      </c>
      <c r="AO149" s="11">
        <v>27</v>
      </c>
      <c r="AP149" s="11">
        <v>24</v>
      </c>
      <c r="AQ149" s="11">
        <v>24</v>
      </c>
      <c r="AR149" s="11">
        <v>21</v>
      </c>
      <c r="AS149" s="11">
        <v>19</v>
      </c>
      <c r="AT149" s="14">
        <f t="shared" si="59"/>
        <v>21.3</v>
      </c>
      <c r="AU149" s="14">
        <f t="shared" si="60"/>
        <v>3.0930028559098854</v>
      </c>
      <c r="AV149" s="14">
        <f t="shared" si="61"/>
        <v>10</v>
      </c>
      <c r="AW149" s="14">
        <f t="shared" si="62"/>
        <v>2.3383506944444639</v>
      </c>
      <c r="AX149" s="14">
        <f t="shared" si="63"/>
        <v>0.13810748456790239</v>
      </c>
      <c r="AY149" s="14">
        <f t="shared" si="64"/>
        <v>17</v>
      </c>
      <c r="AZ149" s="14">
        <f t="shared" si="65"/>
        <v>-0.24260170203661535</v>
      </c>
      <c r="BA149" s="14">
        <f t="shared" si="66"/>
        <v>0.86327901742005297</v>
      </c>
      <c r="BB149" s="14">
        <f t="shared" si="67"/>
        <v>0.26041666666666669</v>
      </c>
      <c r="BC149" s="16" t="str">
        <f t="shared" si="68"/>
        <v>Toxic</v>
      </c>
      <c r="BD149" s="14">
        <f t="shared" si="69"/>
        <v>73.958333333333343</v>
      </c>
      <c r="BE149" s="17" t="s">
        <v>663</v>
      </c>
      <c r="BG149" s="14">
        <f t="shared" si="70"/>
        <v>9</v>
      </c>
      <c r="BH149" s="14">
        <f t="shared" si="71"/>
        <v>9</v>
      </c>
      <c r="BI149" s="14">
        <f t="shared" si="72"/>
        <v>10.177777777777818</v>
      </c>
      <c r="BJ149" s="14">
        <f t="shared" si="73"/>
        <v>9.5666666666667073</v>
      </c>
      <c r="BK149" s="14">
        <f t="shared" si="74"/>
        <v>9.8722222222222626</v>
      </c>
      <c r="BL149" s="14">
        <f t="shared" si="75"/>
        <v>1.0555555555555556</v>
      </c>
      <c r="BM149" s="14">
        <f t="shared" si="76"/>
        <v>8.1718434833271351E-3</v>
      </c>
      <c r="BN149" s="14">
        <v>6.6349999999999998</v>
      </c>
      <c r="BO149" s="14" t="str">
        <f t="shared" si="77"/>
        <v>Same Var</v>
      </c>
      <c r="BP149" s="14">
        <f t="shared" si="78"/>
        <v>2.2491588367467924E-5</v>
      </c>
      <c r="BQ149" s="14" t="str">
        <f t="shared" si="79"/>
        <v>Sig</v>
      </c>
      <c r="BR149" s="14" t="str">
        <f t="shared" si="80"/>
        <v>Sig</v>
      </c>
      <c r="BS149" s="2" t="str">
        <f t="shared" si="81"/>
        <v>Same Var T-test</v>
      </c>
      <c r="BT149" s="2" t="str">
        <f t="shared" si="82"/>
        <v/>
      </c>
      <c r="BU149" s="2" t="str">
        <f t="shared" si="83"/>
        <v/>
      </c>
    </row>
    <row r="150" spans="1:73" s="14" customFormat="1" x14ac:dyDescent="0.2">
      <c r="A150" s="10" t="s">
        <v>142</v>
      </c>
      <c r="B150" s="11" t="s">
        <v>529</v>
      </c>
      <c r="C150" s="12">
        <v>38400</v>
      </c>
      <c r="D150" s="13">
        <v>0.52152777777777781</v>
      </c>
      <c r="E150" s="10" t="s">
        <v>57</v>
      </c>
      <c r="F150" s="10" t="s">
        <v>520</v>
      </c>
      <c r="G150" s="11" t="s">
        <v>59</v>
      </c>
      <c r="H150" s="11" t="s">
        <v>90</v>
      </c>
      <c r="I150" s="11" t="s">
        <v>61</v>
      </c>
      <c r="J150" s="14">
        <v>0.75</v>
      </c>
      <c r="K150" s="14">
        <v>0.2</v>
      </c>
      <c r="L150" s="11">
        <v>25</v>
      </c>
      <c r="M150" s="11">
        <v>30</v>
      </c>
      <c r="N150" s="11">
        <v>28</v>
      </c>
      <c r="O150" s="11">
        <v>31</v>
      </c>
      <c r="P150" s="11">
        <v>35</v>
      </c>
      <c r="Q150" s="11">
        <v>30</v>
      </c>
      <c r="R150" s="11">
        <v>29</v>
      </c>
      <c r="S150" s="11">
        <v>25</v>
      </c>
      <c r="T150" s="11">
        <v>30</v>
      </c>
      <c r="U150" s="11">
        <v>25</v>
      </c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F150" s="15"/>
      <c r="AG150" s="14">
        <f t="shared" si="56"/>
        <v>28.8</v>
      </c>
      <c r="AH150" s="14">
        <f t="shared" si="57"/>
        <v>3.1902629637347792</v>
      </c>
      <c r="AI150" s="14">
        <f t="shared" si="58"/>
        <v>10</v>
      </c>
      <c r="AJ150" s="11">
        <v>24</v>
      </c>
      <c r="AK150" s="11">
        <v>27</v>
      </c>
      <c r="AL150" s="11">
        <v>22</v>
      </c>
      <c r="AM150" s="11">
        <v>20</v>
      </c>
      <c r="AN150" s="11">
        <v>26</v>
      </c>
      <c r="AO150" s="11">
        <v>19</v>
      </c>
      <c r="AP150" s="11">
        <v>23</v>
      </c>
      <c r="AQ150" s="11">
        <v>25</v>
      </c>
      <c r="AR150" s="11">
        <v>27</v>
      </c>
      <c r="AS150" s="11">
        <v>16</v>
      </c>
      <c r="AT150" s="14">
        <f t="shared" si="59"/>
        <v>22.9</v>
      </c>
      <c r="AU150" s="14">
        <f t="shared" si="60"/>
        <v>3.6651512019742505</v>
      </c>
      <c r="AV150" s="14">
        <f t="shared" si="61"/>
        <v>10</v>
      </c>
      <c r="AW150" s="14">
        <f t="shared" si="62"/>
        <v>3.6704173611111042</v>
      </c>
      <c r="AX150" s="14">
        <f t="shared" si="63"/>
        <v>0.23692229938271514</v>
      </c>
      <c r="AY150" s="14">
        <f t="shared" si="64"/>
        <v>15</v>
      </c>
      <c r="AZ150" s="14">
        <f t="shared" si="65"/>
        <v>0.93921385319157502</v>
      </c>
      <c r="BA150" s="14">
        <f t="shared" si="66"/>
        <v>0.86624497319495286</v>
      </c>
      <c r="BB150" s="14">
        <f t="shared" si="67"/>
        <v>0.20486111111111119</v>
      </c>
      <c r="BC150" s="16" t="str">
        <f t="shared" si="68"/>
        <v>Nontoxic</v>
      </c>
      <c r="BD150" s="14">
        <f t="shared" si="69"/>
        <v>79.513888888888886</v>
      </c>
      <c r="BE150" s="17" t="s">
        <v>663</v>
      </c>
      <c r="BG150" s="14">
        <f t="shared" si="70"/>
        <v>9</v>
      </c>
      <c r="BH150" s="14">
        <f t="shared" si="71"/>
        <v>9</v>
      </c>
      <c r="BI150" s="14">
        <f t="shared" si="72"/>
        <v>10.177777777777818</v>
      </c>
      <c r="BJ150" s="14">
        <f t="shared" si="73"/>
        <v>13.433333333333293</v>
      </c>
      <c r="BK150" s="14">
        <f t="shared" si="74"/>
        <v>11.805555555555555</v>
      </c>
      <c r="BL150" s="14">
        <f t="shared" si="75"/>
        <v>1.0555555555555556</v>
      </c>
      <c r="BM150" s="14">
        <f t="shared" si="76"/>
        <v>0.16365910431219122</v>
      </c>
      <c r="BN150" s="14">
        <v>6.6349999999999998</v>
      </c>
      <c r="BO150" s="14" t="str">
        <f t="shared" si="77"/>
        <v>Same Var</v>
      </c>
      <c r="BP150" s="14">
        <f t="shared" si="78"/>
        <v>6.0021763711953118E-4</v>
      </c>
      <c r="BQ150" s="14" t="str">
        <f t="shared" si="79"/>
        <v>Sig</v>
      </c>
      <c r="BR150" s="14" t="str">
        <f t="shared" si="80"/>
        <v>Sig</v>
      </c>
      <c r="BS150" s="2" t="str">
        <f t="shared" si="81"/>
        <v>Same Var T-test</v>
      </c>
      <c r="BT150" s="2" t="str">
        <f t="shared" si="82"/>
        <v/>
      </c>
      <c r="BU150" s="2" t="str">
        <f t="shared" si="83"/>
        <v>NOECToxicLess25</v>
      </c>
    </row>
    <row r="151" spans="1:73" s="14" customFormat="1" x14ac:dyDescent="0.2">
      <c r="A151" s="10" t="s">
        <v>142</v>
      </c>
      <c r="B151" s="11" t="s">
        <v>627</v>
      </c>
      <c r="C151" s="12">
        <v>37370</v>
      </c>
      <c r="D151" s="13">
        <v>0.66319444444444442</v>
      </c>
      <c r="E151" s="10" t="s">
        <v>57</v>
      </c>
      <c r="F151" s="10" t="s">
        <v>628</v>
      </c>
      <c r="G151" s="11" t="s">
        <v>59</v>
      </c>
      <c r="H151" s="11" t="s">
        <v>90</v>
      </c>
      <c r="I151" s="11" t="s">
        <v>61</v>
      </c>
      <c r="J151" s="14">
        <v>0.75</v>
      </c>
      <c r="K151" s="14">
        <v>0.2</v>
      </c>
      <c r="L151" s="11">
        <v>27</v>
      </c>
      <c r="M151" s="11">
        <v>28</v>
      </c>
      <c r="N151" s="15"/>
      <c r="O151" s="11">
        <v>35</v>
      </c>
      <c r="P151" s="11">
        <v>31</v>
      </c>
      <c r="Q151" s="11">
        <v>17</v>
      </c>
      <c r="R151" s="11">
        <v>33</v>
      </c>
      <c r="S151" s="11">
        <v>24</v>
      </c>
      <c r="T151" s="11">
        <v>34</v>
      </c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F151" s="15"/>
      <c r="AG151" s="14">
        <f t="shared" si="56"/>
        <v>28.625</v>
      </c>
      <c r="AH151" s="14">
        <f t="shared" si="57"/>
        <v>6.022280061808579</v>
      </c>
      <c r="AI151" s="14">
        <f t="shared" si="58"/>
        <v>8</v>
      </c>
      <c r="AJ151" s="11">
        <v>19</v>
      </c>
      <c r="AK151" s="11">
        <v>38</v>
      </c>
      <c r="AL151" s="11">
        <v>32</v>
      </c>
      <c r="AM151" s="11">
        <v>32</v>
      </c>
      <c r="AN151" s="11">
        <v>45</v>
      </c>
      <c r="AO151" s="11">
        <v>36</v>
      </c>
      <c r="AP151" s="15"/>
      <c r="AQ151" s="11">
        <v>37</v>
      </c>
      <c r="AR151" s="11">
        <v>39</v>
      </c>
      <c r="AS151" s="15"/>
      <c r="AT151" s="14">
        <f t="shared" si="59"/>
        <v>34.75</v>
      </c>
      <c r="AU151" s="14">
        <f t="shared" si="60"/>
        <v>7.5922893215984031</v>
      </c>
      <c r="AV151" s="14">
        <f t="shared" si="61"/>
        <v>8</v>
      </c>
      <c r="AW151" s="14">
        <f t="shared" si="62"/>
        <v>95.168626143007842</v>
      </c>
      <c r="AX151" s="14">
        <f t="shared" si="63"/>
        <v>8.3457283514929212</v>
      </c>
      <c r="AY151" s="14">
        <f t="shared" si="64"/>
        <v>11</v>
      </c>
      <c r="AZ151" s="14">
        <f t="shared" si="65"/>
        <v>4.2522178062206928</v>
      </c>
      <c r="BA151" s="14">
        <f t="shared" si="66"/>
        <v>0.87552997807388222</v>
      </c>
      <c r="BB151" s="14">
        <f t="shared" si="67"/>
        <v>-0.21397379912663755</v>
      </c>
      <c r="BC151" s="16" t="str">
        <f t="shared" si="68"/>
        <v>Nontoxic</v>
      </c>
      <c r="BD151" s="14">
        <f t="shared" si="69"/>
        <v>121.39737991266375</v>
      </c>
      <c r="BE151" s="17" t="s">
        <v>663</v>
      </c>
      <c r="BG151" s="14">
        <f t="shared" si="70"/>
        <v>7</v>
      </c>
      <c r="BH151" s="14">
        <f t="shared" si="71"/>
        <v>7</v>
      </c>
      <c r="BI151" s="14">
        <f t="shared" si="72"/>
        <v>36.267857142857139</v>
      </c>
      <c r="BJ151" s="14">
        <f t="shared" si="73"/>
        <v>57.642857142857139</v>
      </c>
      <c r="BK151" s="14">
        <f t="shared" si="74"/>
        <v>46.955357142857146</v>
      </c>
      <c r="BL151" s="14">
        <f t="shared" si="75"/>
        <v>1.0714285714285714</v>
      </c>
      <c r="BM151" s="14">
        <f t="shared" si="76"/>
        <v>0.3475497812453483</v>
      </c>
      <c r="BN151" s="14">
        <v>6.6349999999999998</v>
      </c>
      <c r="BO151" s="14" t="str">
        <f t="shared" si="77"/>
        <v>Same Var</v>
      </c>
      <c r="BP151" s="14">
        <f t="shared" si="78"/>
        <v>4.7741908705215261E-2</v>
      </c>
      <c r="BQ151" s="14" t="str">
        <f t="shared" si="79"/>
        <v>NS</v>
      </c>
      <c r="BR151" s="14" t="str">
        <f t="shared" si="80"/>
        <v>NS</v>
      </c>
      <c r="BS151" s="2" t="str">
        <f t="shared" si="81"/>
        <v/>
      </c>
      <c r="BT151" s="2" t="str">
        <f t="shared" si="82"/>
        <v/>
      </c>
      <c r="BU151" s="2" t="str">
        <f t="shared" si="83"/>
        <v/>
      </c>
    </row>
    <row r="152" spans="1:73" s="14" customFormat="1" x14ac:dyDescent="0.2">
      <c r="A152" s="10" t="s">
        <v>142</v>
      </c>
      <c r="B152" s="11" t="s">
        <v>629</v>
      </c>
      <c r="C152" s="12">
        <v>37370</v>
      </c>
      <c r="D152" s="13">
        <v>0.70138888888888884</v>
      </c>
      <c r="E152" s="10" t="s">
        <v>57</v>
      </c>
      <c r="F152" s="10" t="s">
        <v>628</v>
      </c>
      <c r="G152" s="11" t="s">
        <v>59</v>
      </c>
      <c r="H152" s="11" t="s">
        <v>90</v>
      </c>
      <c r="I152" s="11" t="s">
        <v>61</v>
      </c>
      <c r="J152" s="14">
        <v>0.75</v>
      </c>
      <c r="K152" s="14">
        <v>0.2</v>
      </c>
      <c r="L152" s="11">
        <v>27</v>
      </c>
      <c r="M152" s="11">
        <v>28</v>
      </c>
      <c r="N152" s="15"/>
      <c r="O152" s="11">
        <v>35</v>
      </c>
      <c r="P152" s="11">
        <v>31</v>
      </c>
      <c r="Q152" s="11">
        <v>17</v>
      </c>
      <c r="R152" s="11">
        <v>33</v>
      </c>
      <c r="S152" s="11">
        <v>24</v>
      </c>
      <c r="T152" s="11">
        <v>34</v>
      </c>
      <c r="U152" s="15"/>
      <c r="V152" s="15"/>
      <c r="W152" s="15"/>
      <c r="X152" s="15"/>
      <c r="Y152" s="15"/>
      <c r="Z152" s="15"/>
      <c r="AA152" s="15"/>
      <c r="AB152" s="15"/>
      <c r="AC152" s="15"/>
      <c r="AD152" s="15"/>
      <c r="AE152" s="15"/>
      <c r="AF152" s="15"/>
      <c r="AG152" s="14">
        <f t="shared" si="56"/>
        <v>28.625</v>
      </c>
      <c r="AH152" s="14">
        <f t="shared" si="57"/>
        <v>6.022280061808579</v>
      </c>
      <c r="AI152" s="14">
        <f t="shared" si="58"/>
        <v>8</v>
      </c>
      <c r="AJ152" s="11">
        <v>29</v>
      </c>
      <c r="AK152" s="11">
        <v>26</v>
      </c>
      <c r="AL152" s="11">
        <v>0</v>
      </c>
      <c r="AM152" s="11">
        <v>39</v>
      </c>
      <c r="AN152" s="15"/>
      <c r="AO152" s="11">
        <v>47</v>
      </c>
      <c r="AP152" s="15"/>
      <c r="AQ152" s="11">
        <v>36</v>
      </c>
      <c r="AR152" s="11">
        <v>31</v>
      </c>
      <c r="AS152" s="11">
        <v>36</v>
      </c>
      <c r="AT152" s="14">
        <f t="shared" si="59"/>
        <v>30.5</v>
      </c>
      <c r="AU152" s="14">
        <f t="shared" si="60"/>
        <v>13.928388277184119</v>
      </c>
      <c r="AV152" s="14">
        <f t="shared" si="61"/>
        <v>8</v>
      </c>
      <c r="AW152" s="14">
        <f t="shared" si="62"/>
        <v>718.24448661414942</v>
      </c>
      <c r="AX152" s="14">
        <f t="shared" si="63"/>
        <v>84.937918129189711</v>
      </c>
      <c r="AY152" s="14">
        <f t="shared" si="64"/>
        <v>8</v>
      </c>
      <c r="AZ152" s="14">
        <f t="shared" si="65"/>
        <v>1.7445354106476771</v>
      </c>
      <c r="BA152" s="14">
        <f t="shared" si="66"/>
        <v>0.88888951776701974</v>
      </c>
      <c r="BB152" s="14">
        <f t="shared" si="67"/>
        <v>-6.5502183406113537E-2</v>
      </c>
      <c r="BC152" s="16" t="str">
        <f t="shared" si="68"/>
        <v>Nontoxic</v>
      </c>
      <c r="BD152" s="14">
        <f t="shared" si="69"/>
        <v>106.55021834061135</v>
      </c>
      <c r="BE152" s="17" t="s">
        <v>663</v>
      </c>
      <c r="BG152" s="14">
        <f t="shared" si="70"/>
        <v>7</v>
      </c>
      <c r="BH152" s="14">
        <f t="shared" si="71"/>
        <v>7</v>
      </c>
      <c r="BI152" s="14">
        <f t="shared" si="72"/>
        <v>36.267857142857139</v>
      </c>
      <c r="BJ152" s="14">
        <f t="shared" si="73"/>
        <v>194</v>
      </c>
      <c r="BK152" s="14">
        <f t="shared" si="74"/>
        <v>115.13392857142857</v>
      </c>
      <c r="BL152" s="14">
        <f t="shared" si="75"/>
        <v>1.0714285714285714</v>
      </c>
      <c r="BM152" s="14">
        <f t="shared" si="76"/>
        <v>4.1382268189966318</v>
      </c>
      <c r="BN152" s="14">
        <v>6.6349999999999998</v>
      </c>
      <c r="BO152" s="14" t="str">
        <f t="shared" si="77"/>
        <v>Same Var</v>
      </c>
      <c r="BP152" s="14">
        <f t="shared" si="78"/>
        <v>0.36596289429111939</v>
      </c>
      <c r="BQ152" s="14" t="str">
        <f t="shared" si="79"/>
        <v>NS</v>
      </c>
      <c r="BR152" s="14" t="str">
        <f t="shared" si="80"/>
        <v>NS</v>
      </c>
      <c r="BS152" s="2" t="str">
        <f t="shared" si="81"/>
        <v/>
      </c>
      <c r="BT152" s="2" t="str">
        <f t="shared" si="82"/>
        <v/>
      </c>
      <c r="BU152" s="2" t="str">
        <f t="shared" si="83"/>
        <v/>
      </c>
    </row>
    <row r="153" spans="1:73" s="14" customFormat="1" x14ac:dyDescent="0.2">
      <c r="A153" s="1" t="s">
        <v>55</v>
      </c>
      <c r="B153" s="5" t="s">
        <v>131</v>
      </c>
      <c r="C153" s="6">
        <v>38154</v>
      </c>
      <c r="D153" s="7">
        <v>0.34722222222222221</v>
      </c>
      <c r="E153" s="1" t="s">
        <v>57</v>
      </c>
      <c r="F153" s="1" t="s">
        <v>106</v>
      </c>
      <c r="G153" s="5" t="s">
        <v>59</v>
      </c>
      <c r="H153" s="5" t="s">
        <v>90</v>
      </c>
      <c r="I153" s="5" t="s">
        <v>61</v>
      </c>
      <c r="J153" s="2">
        <v>0.75</v>
      </c>
      <c r="K153" s="2">
        <v>0.2</v>
      </c>
      <c r="L153" s="5">
        <v>27</v>
      </c>
      <c r="M153" s="5">
        <v>32</v>
      </c>
      <c r="N153" s="5">
        <v>29</v>
      </c>
      <c r="O153" s="5">
        <v>0</v>
      </c>
      <c r="P153" s="5">
        <v>30</v>
      </c>
      <c r="Q153" s="5">
        <v>30</v>
      </c>
      <c r="R153" s="5">
        <v>30</v>
      </c>
      <c r="S153" s="5">
        <v>35</v>
      </c>
      <c r="T153" s="5">
        <v>38</v>
      </c>
      <c r="U153" s="5">
        <v>35</v>
      </c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2">
        <f t="shared" si="56"/>
        <v>28.6</v>
      </c>
      <c r="AH153" s="2">
        <f t="shared" si="57"/>
        <v>10.585104838613759</v>
      </c>
      <c r="AI153" s="2">
        <f t="shared" si="58"/>
        <v>10</v>
      </c>
      <c r="AJ153" s="5">
        <v>7</v>
      </c>
      <c r="AK153" s="5">
        <v>16</v>
      </c>
      <c r="AL153" s="5">
        <v>20</v>
      </c>
      <c r="AM153" s="5">
        <v>15</v>
      </c>
      <c r="AN153" s="5">
        <v>12</v>
      </c>
      <c r="AO153" s="5">
        <v>17</v>
      </c>
      <c r="AP153" s="5">
        <v>19</v>
      </c>
      <c r="AQ153" s="5">
        <v>15</v>
      </c>
      <c r="AR153" s="5">
        <v>25</v>
      </c>
      <c r="AS153" s="5">
        <v>21</v>
      </c>
      <c r="AT153" s="2">
        <f t="shared" si="59"/>
        <v>16.7</v>
      </c>
      <c r="AU153" s="2">
        <f t="shared" si="60"/>
        <v>5.0122073203551958</v>
      </c>
      <c r="AV153" s="2">
        <f t="shared" si="61"/>
        <v>10</v>
      </c>
      <c r="AW153" s="2">
        <f t="shared" si="62"/>
        <v>77.699327854938247</v>
      </c>
      <c r="AX153" s="2">
        <f t="shared" si="63"/>
        <v>5.1147518604252387</v>
      </c>
      <c r="AY153" s="2">
        <f t="shared" si="64"/>
        <v>15</v>
      </c>
      <c r="AZ153" s="2">
        <f t="shared" si="65"/>
        <v>-1.5998869433475704</v>
      </c>
      <c r="BA153" s="2">
        <f t="shared" si="66"/>
        <v>0.86624497319495286</v>
      </c>
      <c r="BB153" s="14">
        <f t="shared" si="67"/>
        <v>0.41608391608391615</v>
      </c>
      <c r="BC153" s="3" t="str">
        <f t="shared" si="68"/>
        <v>Toxic</v>
      </c>
      <c r="BD153" s="2">
        <f t="shared" si="69"/>
        <v>58.391608391608386</v>
      </c>
      <c r="BE153" s="4" t="s">
        <v>664</v>
      </c>
      <c r="BF153" s="4" t="s">
        <v>667</v>
      </c>
      <c r="BG153" s="2">
        <f t="shared" si="70"/>
        <v>9</v>
      </c>
      <c r="BH153" s="2">
        <f t="shared" si="71"/>
        <v>9</v>
      </c>
      <c r="BI153" s="2">
        <f t="shared" si="72"/>
        <v>112.04444444444442</v>
      </c>
      <c r="BJ153" s="2">
        <f t="shared" si="73"/>
        <v>25.122222222222213</v>
      </c>
      <c r="BK153" s="2">
        <f t="shared" si="74"/>
        <v>68.583333333333314</v>
      </c>
      <c r="BL153" s="2">
        <f t="shared" si="75"/>
        <v>1.0555555555555556</v>
      </c>
      <c r="BM153" s="2">
        <f t="shared" si="76"/>
        <v>4.3778426557983057</v>
      </c>
      <c r="BN153" s="2">
        <v>6.6349999999999998</v>
      </c>
      <c r="BO153" s="2" t="str">
        <f t="shared" si="77"/>
        <v>Same Var</v>
      </c>
      <c r="BP153" s="2">
        <f t="shared" si="78"/>
        <v>2.4108512790201428E-3</v>
      </c>
      <c r="BQ153" s="2" t="str">
        <f t="shared" si="79"/>
        <v>Sig</v>
      </c>
      <c r="BR153" s="2" t="str">
        <f t="shared" si="80"/>
        <v>Sig</v>
      </c>
      <c r="BS153" s="2" t="str">
        <f t="shared" si="81"/>
        <v>Wilcoxon</v>
      </c>
      <c r="BT153" s="2" t="str">
        <f t="shared" si="82"/>
        <v/>
      </c>
      <c r="BU153" s="2" t="str">
        <f t="shared" si="83"/>
        <v/>
      </c>
    </row>
    <row r="154" spans="1:73" s="14" customFormat="1" x14ac:dyDescent="0.2">
      <c r="A154" s="1" t="s">
        <v>55</v>
      </c>
      <c r="B154" s="5" t="s">
        <v>127</v>
      </c>
      <c r="C154" s="6">
        <v>38154</v>
      </c>
      <c r="D154" s="7">
        <v>0.48958333333333331</v>
      </c>
      <c r="E154" s="1" t="s">
        <v>57</v>
      </c>
      <c r="F154" s="1" t="s">
        <v>106</v>
      </c>
      <c r="G154" s="5" t="s">
        <v>59</v>
      </c>
      <c r="H154" s="5" t="s">
        <v>90</v>
      </c>
      <c r="I154" s="5" t="s">
        <v>61</v>
      </c>
      <c r="J154" s="2">
        <v>0.75</v>
      </c>
      <c r="K154" s="2">
        <v>0.2</v>
      </c>
      <c r="L154" s="5">
        <v>27</v>
      </c>
      <c r="M154" s="5">
        <v>32</v>
      </c>
      <c r="N154" s="5">
        <v>29</v>
      </c>
      <c r="O154" s="5">
        <v>0</v>
      </c>
      <c r="P154" s="5">
        <v>30</v>
      </c>
      <c r="Q154" s="5">
        <v>30</v>
      </c>
      <c r="R154" s="5">
        <v>30</v>
      </c>
      <c r="S154" s="5">
        <v>35</v>
      </c>
      <c r="T154" s="5">
        <v>38</v>
      </c>
      <c r="U154" s="5">
        <v>35</v>
      </c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2">
        <f t="shared" si="56"/>
        <v>28.6</v>
      </c>
      <c r="AH154" s="2">
        <f t="shared" si="57"/>
        <v>10.585104838613759</v>
      </c>
      <c r="AI154" s="2">
        <f t="shared" si="58"/>
        <v>10</v>
      </c>
      <c r="AJ154" s="5">
        <v>37</v>
      </c>
      <c r="AK154" s="5">
        <v>35</v>
      </c>
      <c r="AL154" s="5">
        <v>38</v>
      </c>
      <c r="AM154" s="5">
        <v>34</v>
      </c>
      <c r="AN154" s="5">
        <v>35</v>
      </c>
      <c r="AO154" s="5">
        <v>51</v>
      </c>
      <c r="AP154" s="5">
        <v>45</v>
      </c>
      <c r="AQ154" s="5">
        <v>44</v>
      </c>
      <c r="AR154" s="5">
        <v>51</v>
      </c>
      <c r="AS154" s="5">
        <v>37</v>
      </c>
      <c r="AT154" s="2">
        <f t="shared" si="59"/>
        <v>40.700000000000003</v>
      </c>
      <c r="AU154" s="2">
        <f t="shared" si="60"/>
        <v>6.5498091575251136</v>
      </c>
      <c r="AV154" s="2">
        <f t="shared" si="61"/>
        <v>10</v>
      </c>
      <c r="AW154" s="2">
        <f t="shared" si="62"/>
        <v>112.20105624999965</v>
      </c>
      <c r="AX154" s="2">
        <f t="shared" si="63"/>
        <v>6.4584006944444265</v>
      </c>
      <c r="AY154" s="2">
        <f t="shared" si="64"/>
        <v>17</v>
      </c>
      <c r="AZ154" s="2">
        <f t="shared" si="65"/>
        <v>5.9146833285108054</v>
      </c>
      <c r="BA154" s="2">
        <f t="shared" si="66"/>
        <v>0.86327901742005297</v>
      </c>
      <c r="BB154" s="14">
        <f t="shared" si="67"/>
        <v>-0.42307692307692313</v>
      </c>
      <c r="BC154" s="3" t="str">
        <f t="shared" si="68"/>
        <v>Nontoxic</v>
      </c>
      <c r="BD154" s="2">
        <f t="shared" si="69"/>
        <v>142.30769230769232</v>
      </c>
      <c r="BE154" s="4" t="s">
        <v>664</v>
      </c>
      <c r="BF154" s="4" t="s">
        <v>666</v>
      </c>
      <c r="BG154" s="2">
        <f t="shared" si="70"/>
        <v>9</v>
      </c>
      <c r="BH154" s="2">
        <f t="shared" si="71"/>
        <v>9</v>
      </c>
      <c r="BI154" s="2">
        <f t="shared" si="72"/>
        <v>112.04444444444442</v>
      </c>
      <c r="BJ154" s="2">
        <f t="shared" si="73"/>
        <v>42.899999999999835</v>
      </c>
      <c r="BK154" s="2">
        <f t="shared" si="74"/>
        <v>77.472222222222129</v>
      </c>
      <c r="BL154" s="2">
        <f t="shared" si="75"/>
        <v>1.0555555555555556</v>
      </c>
      <c r="BM154" s="2">
        <f t="shared" si="76"/>
        <v>1.8934513483085043</v>
      </c>
      <c r="BN154" s="2">
        <v>6.6349999999999998</v>
      </c>
      <c r="BO154" s="2" t="str">
        <f t="shared" si="77"/>
        <v>Same Var</v>
      </c>
      <c r="BP154" s="2">
        <f t="shared" si="78"/>
        <v>3.2706646604964184E-3</v>
      </c>
      <c r="BQ154" s="2" t="str">
        <f t="shared" si="79"/>
        <v>NS</v>
      </c>
      <c r="BR154" s="2" t="str">
        <f t="shared" si="80"/>
        <v>NS</v>
      </c>
      <c r="BS154" s="2" t="str">
        <f t="shared" si="81"/>
        <v/>
      </c>
      <c r="BT154" s="2" t="str">
        <f t="shared" si="82"/>
        <v/>
      </c>
      <c r="BU154" s="2" t="str">
        <f t="shared" si="83"/>
        <v/>
      </c>
    </row>
    <row r="155" spans="1:73" s="14" customFormat="1" x14ac:dyDescent="0.2">
      <c r="A155" s="1" t="s">
        <v>55</v>
      </c>
      <c r="B155" s="5" t="s">
        <v>125</v>
      </c>
      <c r="C155" s="6">
        <v>38154</v>
      </c>
      <c r="D155" s="7">
        <v>0.41666666666666663</v>
      </c>
      <c r="E155" s="1" t="s">
        <v>57</v>
      </c>
      <c r="F155" s="1" t="s">
        <v>106</v>
      </c>
      <c r="G155" s="5" t="s">
        <v>59</v>
      </c>
      <c r="H155" s="5" t="s">
        <v>90</v>
      </c>
      <c r="I155" s="5" t="s">
        <v>61</v>
      </c>
      <c r="J155" s="2">
        <v>0.75</v>
      </c>
      <c r="K155" s="2">
        <v>0.2</v>
      </c>
      <c r="L155" s="5">
        <v>27</v>
      </c>
      <c r="M155" s="5">
        <v>32</v>
      </c>
      <c r="N155" s="5">
        <v>29</v>
      </c>
      <c r="O155" s="5">
        <v>0</v>
      </c>
      <c r="P155" s="5">
        <v>30</v>
      </c>
      <c r="Q155" s="5">
        <v>30</v>
      </c>
      <c r="R155" s="5">
        <v>30</v>
      </c>
      <c r="S155" s="5">
        <v>35</v>
      </c>
      <c r="T155" s="5">
        <v>38</v>
      </c>
      <c r="U155" s="5">
        <v>35</v>
      </c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2">
        <f t="shared" si="56"/>
        <v>28.6</v>
      </c>
      <c r="AH155" s="2">
        <f t="shared" si="57"/>
        <v>10.585104838613759</v>
      </c>
      <c r="AI155" s="2">
        <f t="shared" si="58"/>
        <v>10</v>
      </c>
      <c r="AJ155" s="5">
        <v>29</v>
      </c>
      <c r="AK155" s="5">
        <v>38</v>
      </c>
      <c r="AL155" s="5">
        <v>17</v>
      </c>
      <c r="AM155" s="5">
        <v>25</v>
      </c>
      <c r="AN155" s="5">
        <v>29</v>
      </c>
      <c r="AO155" s="5">
        <v>32</v>
      </c>
      <c r="AP155" s="5">
        <v>22</v>
      </c>
      <c r="AQ155" s="5">
        <v>29</v>
      </c>
      <c r="AR155" s="5">
        <v>26</v>
      </c>
      <c r="AS155" s="5">
        <v>38</v>
      </c>
      <c r="AT155" s="2">
        <f t="shared" si="59"/>
        <v>28.5</v>
      </c>
      <c r="AU155" s="2">
        <f t="shared" si="60"/>
        <v>6.5532010837791663</v>
      </c>
      <c r="AV155" s="2">
        <f t="shared" si="61"/>
        <v>10</v>
      </c>
      <c r="AW155" s="2">
        <f t="shared" si="62"/>
        <v>112.29523155864194</v>
      </c>
      <c r="AX155" s="2">
        <f t="shared" si="63"/>
        <v>6.4626399262688601</v>
      </c>
      <c r="AY155" s="2">
        <f t="shared" si="64"/>
        <v>17</v>
      </c>
      <c r="AZ155" s="2">
        <f t="shared" si="65"/>
        <v>2.1657024519864789</v>
      </c>
      <c r="BA155" s="2">
        <f t="shared" si="66"/>
        <v>0.86327901742005297</v>
      </c>
      <c r="BB155" s="14">
        <f t="shared" si="67"/>
        <v>3.4965034965035459E-3</v>
      </c>
      <c r="BC155" s="3" t="str">
        <f t="shared" si="68"/>
        <v>Nontoxic</v>
      </c>
      <c r="BD155" s="2">
        <f t="shared" si="69"/>
        <v>99.650349650349639</v>
      </c>
      <c r="BE155" s="4" t="s">
        <v>664</v>
      </c>
      <c r="BF155" s="4" t="s">
        <v>666</v>
      </c>
      <c r="BG155" s="2">
        <f t="shared" si="70"/>
        <v>9</v>
      </c>
      <c r="BH155" s="2">
        <f t="shared" si="71"/>
        <v>9</v>
      </c>
      <c r="BI155" s="2">
        <f t="shared" si="72"/>
        <v>112.04444444444442</v>
      </c>
      <c r="BJ155" s="2">
        <f t="shared" si="73"/>
        <v>42.944444444444443</v>
      </c>
      <c r="BK155" s="2">
        <f t="shared" si="74"/>
        <v>77.49444444444444</v>
      </c>
      <c r="BL155" s="2">
        <f t="shared" si="75"/>
        <v>1.0555555555555556</v>
      </c>
      <c r="BM155" s="2">
        <f t="shared" si="76"/>
        <v>1.8895133440584078</v>
      </c>
      <c r="BN155" s="2">
        <v>6.6349999999999998</v>
      </c>
      <c r="BO155" s="2" t="str">
        <f t="shared" si="77"/>
        <v>Same Var</v>
      </c>
      <c r="BP155" s="2">
        <f t="shared" si="78"/>
        <v>0.4900073261307929</v>
      </c>
      <c r="BQ155" s="2" t="str">
        <f t="shared" si="79"/>
        <v>NS</v>
      </c>
      <c r="BR155" s="2" t="str">
        <f t="shared" si="80"/>
        <v>NS</v>
      </c>
      <c r="BS155" s="2" t="str">
        <f t="shared" si="81"/>
        <v>Wilcoxon</v>
      </c>
      <c r="BT155" s="2" t="str">
        <f t="shared" si="82"/>
        <v/>
      </c>
      <c r="BU155" s="2" t="str">
        <f t="shared" si="83"/>
        <v/>
      </c>
    </row>
    <row r="156" spans="1:73" s="14" customFormat="1" x14ac:dyDescent="0.2">
      <c r="A156" s="1" t="s">
        <v>55</v>
      </c>
      <c r="B156" s="5" t="s">
        <v>126</v>
      </c>
      <c r="C156" s="6">
        <v>38154</v>
      </c>
      <c r="D156" s="7">
        <v>0.51388888888888884</v>
      </c>
      <c r="E156" s="1" t="s">
        <v>57</v>
      </c>
      <c r="F156" s="1" t="s">
        <v>106</v>
      </c>
      <c r="G156" s="5" t="s">
        <v>59</v>
      </c>
      <c r="H156" s="5" t="s">
        <v>90</v>
      </c>
      <c r="I156" s="5" t="s">
        <v>61</v>
      </c>
      <c r="J156" s="2">
        <v>0.75</v>
      </c>
      <c r="K156" s="2">
        <v>0.2</v>
      </c>
      <c r="L156" s="5">
        <v>27</v>
      </c>
      <c r="M156" s="5">
        <v>32</v>
      </c>
      <c r="N156" s="5">
        <v>29</v>
      </c>
      <c r="O156" s="5">
        <v>0</v>
      </c>
      <c r="P156" s="5">
        <v>30</v>
      </c>
      <c r="Q156" s="5">
        <v>30</v>
      </c>
      <c r="R156" s="5">
        <v>30</v>
      </c>
      <c r="S156" s="5">
        <v>35</v>
      </c>
      <c r="T156" s="5">
        <v>38</v>
      </c>
      <c r="U156" s="5">
        <v>35</v>
      </c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2">
        <f t="shared" si="56"/>
        <v>28.6</v>
      </c>
      <c r="AH156" s="2">
        <f t="shared" si="57"/>
        <v>10.585104838613759</v>
      </c>
      <c r="AI156" s="2">
        <f t="shared" si="58"/>
        <v>10</v>
      </c>
      <c r="AJ156" s="5">
        <v>33</v>
      </c>
      <c r="AK156" s="5">
        <v>29</v>
      </c>
      <c r="AL156" s="5">
        <v>33</v>
      </c>
      <c r="AM156" s="5">
        <v>0</v>
      </c>
      <c r="AN156" s="5">
        <v>33</v>
      </c>
      <c r="AO156" s="5">
        <v>31</v>
      </c>
      <c r="AP156" s="5">
        <v>27</v>
      </c>
      <c r="AQ156" s="5">
        <v>38</v>
      </c>
      <c r="AR156" s="5">
        <v>38</v>
      </c>
      <c r="AS156" s="5">
        <v>31</v>
      </c>
      <c r="AT156" s="2">
        <f t="shared" si="59"/>
        <v>29.3</v>
      </c>
      <c r="AU156" s="2">
        <f t="shared" si="60"/>
        <v>10.86329190950474</v>
      </c>
      <c r="AV156" s="2">
        <f t="shared" si="61"/>
        <v>10</v>
      </c>
      <c r="AW156" s="2">
        <f t="shared" si="62"/>
        <v>327.74073526234577</v>
      </c>
      <c r="AX156" s="2">
        <f t="shared" si="63"/>
        <v>19.887525522976688</v>
      </c>
      <c r="AY156" s="2">
        <f t="shared" si="64"/>
        <v>16</v>
      </c>
      <c r="AZ156" s="2">
        <f t="shared" si="65"/>
        <v>1.8449604079516992</v>
      </c>
      <c r="BA156" s="2">
        <f t="shared" si="66"/>
        <v>0.86466700179829137</v>
      </c>
      <c r="BB156" s="14">
        <f t="shared" si="67"/>
        <v>-2.4475524475524448E-2</v>
      </c>
      <c r="BC156" s="3" t="str">
        <f t="shared" si="68"/>
        <v>Nontoxic</v>
      </c>
      <c r="BD156" s="2">
        <f t="shared" si="69"/>
        <v>102.44755244755244</v>
      </c>
      <c r="BE156" s="4" t="s">
        <v>664</v>
      </c>
      <c r="BF156" s="4" t="s">
        <v>666</v>
      </c>
      <c r="BG156" s="2">
        <f t="shared" si="70"/>
        <v>9</v>
      </c>
      <c r="BH156" s="2">
        <f t="shared" si="71"/>
        <v>9</v>
      </c>
      <c r="BI156" s="2">
        <f t="shared" si="72"/>
        <v>112.04444444444442</v>
      </c>
      <c r="BJ156" s="2">
        <f t="shared" si="73"/>
        <v>118.01111111111115</v>
      </c>
      <c r="BK156" s="2">
        <f t="shared" si="74"/>
        <v>115.02777777777777</v>
      </c>
      <c r="BL156" s="2">
        <f t="shared" si="75"/>
        <v>1.0555555555555556</v>
      </c>
      <c r="BM156" s="2">
        <f t="shared" si="76"/>
        <v>5.7372744228955169E-3</v>
      </c>
      <c r="BN156" s="2">
        <v>6.6349999999999998</v>
      </c>
      <c r="BO156" s="2" t="str">
        <f t="shared" si="77"/>
        <v>Same Var</v>
      </c>
      <c r="BP156" s="2">
        <f t="shared" si="78"/>
        <v>0.4427943872347106</v>
      </c>
      <c r="BQ156" s="2" t="str">
        <f t="shared" si="79"/>
        <v>NS</v>
      </c>
      <c r="BR156" s="2" t="str">
        <f t="shared" si="80"/>
        <v>NS</v>
      </c>
      <c r="BS156" s="2" t="str">
        <f t="shared" si="81"/>
        <v/>
      </c>
      <c r="BT156" s="2" t="str">
        <f t="shared" si="82"/>
        <v/>
      </c>
      <c r="BU156" s="2" t="str">
        <f t="shared" si="83"/>
        <v/>
      </c>
    </row>
    <row r="157" spans="1:73" s="14" customFormat="1" x14ac:dyDescent="0.2">
      <c r="A157" s="1" t="s">
        <v>55</v>
      </c>
      <c r="B157" s="5" t="s">
        <v>105</v>
      </c>
      <c r="C157" s="6">
        <v>38154</v>
      </c>
      <c r="D157" s="7">
        <v>0.44097222222222221</v>
      </c>
      <c r="E157" s="1" t="s">
        <v>57</v>
      </c>
      <c r="F157" s="1" t="s">
        <v>106</v>
      </c>
      <c r="G157" s="5" t="s">
        <v>59</v>
      </c>
      <c r="H157" s="5" t="s">
        <v>90</v>
      </c>
      <c r="I157" s="5" t="s">
        <v>61</v>
      </c>
      <c r="J157" s="2">
        <v>0.75</v>
      </c>
      <c r="K157" s="2">
        <v>0.2</v>
      </c>
      <c r="L157" s="5">
        <v>27</v>
      </c>
      <c r="M157" s="5">
        <v>32</v>
      </c>
      <c r="N157" s="5">
        <v>29</v>
      </c>
      <c r="O157" s="5">
        <v>0</v>
      </c>
      <c r="P157" s="5">
        <v>30</v>
      </c>
      <c r="Q157" s="5">
        <v>30</v>
      </c>
      <c r="R157" s="5">
        <v>30</v>
      </c>
      <c r="S157" s="5">
        <v>35</v>
      </c>
      <c r="T157" s="5">
        <v>38</v>
      </c>
      <c r="U157" s="5">
        <v>35</v>
      </c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2">
        <f t="shared" si="56"/>
        <v>28.6</v>
      </c>
      <c r="AH157" s="2">
        <f t="shared" si="57"/>
        <v>10.585104838613759</v>
      </c>
      <c r="AI157" s="2">
        <f t="shared" si="58"/>
        <v>10</v>
      </c>
      <c r="AJ157" s="5">
        <v>38</v>
      </c>
      <c r="AK157" s="5">
        <v>38</v>
      </c>
      <c r="AL157" s="5">
        <v>23</v>
      </c>
      <c r="AM157" s="5">
        <v>51</v>
      </c>
      <c r="AN157" s="5">
        <v>52</v>
      </c>
      <c r="AO157" s="5">
        <v>33</v>
      </c>
      <c r="AP157" s="5">
        <v>37</v>
      </c>
      <c r="AQ157" s="5">
        <v>47</v>
      </c>
      <c r="AR157" s="5">
        <v>14</v>
      </c>
      <c r="AS157" s="5">
        <v>38</v>
      </c>
      <c r="AT157" s="2">
        <f t="shared" si="59"/>
        <v>37.1</v>
      </c>
      <c r="AU157" s="2">
        <f t="shared" si="60"/>
        <v>11.855144218626966</v>
      </c>
      <c r="AV157" s="2">
        <f t="shared" si="61"/>
        <v>10</v>
      </c>
      <c r="AW157" s="2">
        <f t="shared" si="62"/>
        <v>414.40518711419725</v>
      </c>
      <c r="AX157" s="2">
        <f t="shared" si="63"/>
        <v>26.360990543552795</v>
      </c>
      <c r="AY157" s="2">
        <f t="shared" si="64"/>
        <v>16</v>
      </c>
      <c r="AZ157" s="2">
        <f t="shared" si="65"/>
        <v>3.4686305607316821</v>
      </c>
      <c r="BA157" s="2">
        <f t="shared" si="66"/>
        <v>0.86466700179829137</v>
      </c>
      <c r="BB157" s="14">
        <f t="shared" si="67"/>
        <v>-0.29720279720279719</v>
      </c>
      <c r="BC157" s="3" t="str">
        <f t="shared" si="68"/>
        <v>Nontoxic</v>
      </c>
      <c r="BD157" s="2">
        <f t="shared" si="69"/>
        <v>129.72027972027973</v>
      </c>
      <c r="BE157" s="4" t="s">
        <v>664</v>
      </c>
      <c r="BF157" s="4" t="s">
        <v>666</v>
      </c>
      <c r="BG157" s="2">
        <f t="shared" si="70"/>
        <v>9</v>
      </c>
      <c r="BH157" s="2">
        <f t="shared" si="71"/>
        <v>9</v>
      </c>
      <c r="BI157" s="2">
        <f t="shared" si="72"/>
        <v>112.04444444444442</v>
      </c>
      <c r="BJ157" s="2">
        <f t="shared" si="73"/>
        <v>140.54444444444439</v>
      </c>
      <c r="BK157" s="2">
        <f t="shared" si="74"/>
        <v>126.29444444444441</v>
      </c>
      <c r="BL157" s="2">
        <f t="shared" si="75"/>
        <v>1.0555555555555556</v>
      </c>
      <c r="BM157" s="2">
        <f t="shared" si="76"/>
        <v>0.10924508814731612</v>
      </c>
      <c r="BN157" s="2">
        <v>6.6349999999999998</v>
      </c>
      <c r="BO157" s="2" t="str">
        <f t="shared" si="77"/>
        <v>Same Var</v>
      </c>
      <c r="BP157" s="2">
        <f t="shared" si="78"/>
        <v>5.4013378745070166E-2</v>
      </c>
      <c r="BQ157" s="2" t="str">
        <f t="shared" si="79"/>
        <v>NS</v>
      </c>
      <c r="BR157" s="2" t="str">
        <f t="shared" si="80"/>
        <v>NS</v>
      </c>
      <c r="BS157" s="2" t="str">
        <f t="shared" si="81"/>
        <v/>
      </c>
      <c r="BT157" s="2" t="str">
        <f t="shared" si="82"/>
        <v/>
      </c>
      <c r="BU157" s="2" t="str">
        <f t="shared" si="83"/>
        <v/>
      </c>
    </row>
    <row r="158" spans="1:73" s="14" customFormat="1" x14ac:dyDescent="0.2">
      <c r="A158" s="10" t="s">
        <v>142</v>
      </c>
      <c r="B158" s="11" t="s">
        <v>260</v>
      </c>
      <c r="C158" s="12">
        <v>39898</v>
      </c>
      <c r="D158" s="13">
        <v>0.3888888888888889</v>
      </c>
      <c r="E158" s="10" t="s">
        <v>57</v>
      </c>
      <c r="F158" s="10" t="s">
        <v>252</v>
      </c>
      <c r="G158" s="11" t="s">
        <v>59</v>
      </c>
      <c r="H158" s="11" t="s">
        <v>90</v>
      </c>
      <c r="I158" s="11" t="s">
        <v>61</v>
      </c>
      <c r="J158" s="14">
        <v>0.75</v>
      </c>
      <c r="K158" s="14">
        <v>0.2</v>
      </c>
      <c r="L158" s="11">
        <v>26</v>
      </c>
      <c r="M158" s="11">
        <v>26</v>
      </c>
      <c r="N158" s="11">
        <v>29</v>
      </c>
      <c r="O158" s="11">
        <v>31</v>
      </c>
      <c r="P158" s="11">
        <v>32</v>
      </c>
      <c r="Q158" s="11">
        <v>32</v>
      </c>
      <c r="R158" s="11">
        <v>18</v>
      </c>
      <c r="S158" s="11">
        <v>28</v>
      </c>
      <c r="T158" s="11">
        <v>32</v>
      </c>
      <c r="U158" s="11">
        <v>30</v>
      </c>
      <c r="V158" s="15"/>
      <c r="W158" s="15"/>
      <c r="X158" s="15"/>
      <c r="Y158" s="15"/>
      <c r="Z158" s="15"/>
      <c r="AA158" s="15"/>
      <c r="AB158" s="15"/>
      <c r="AC158" s="15"/>
      <c r="AD158" s="15"/>
      <c r="AE158" s="15"/>
      <c r="AF158" s="15"/>
      <c r="AG158" s="14">
        <f t="shared" si="56"/>
        <v>28.4</v>
      </c>
      <c r="AH158" s="14">
        <f t="shared" si="57"/>
        <v>4.3256341860022181</v>
      </c>
      <c r="AI158" s="14">
        <f t="shared" si="58"/>
        <v>10</v>
      </c>
      <c r="AJ158" s="11">
        <v>32</v>
      </c>
      <c r="AK158" s="11">
        <v>32</v>
      </c>
      <c r="AL158" s="11">
        <v>32</v>
      </c>
      <c r="AM158" s="11">
        <v>31</v>
      </c>
      <c r="AN158" s="11">
        <v>30</v>
      </c>
      <c r="AO158" s="11">
        <v>28</v>
      </c>
      <c r="AP158" s="11">
        <v>29</v>
      </c>
      <c r="AQ158" s="11">
        <v>32</v>
      </c>
      <c r="AR158" s="11">
        <v>33</v>
      </c>
      <c r="AS158" s="11">
        <v>31</v>
      </c>
      <c r="AT158" s="14">
        <f t="shared" si="59"/>
        <v>31</v>
      </c>
      <c r="AU158" s="14">
        <f t="shared" si="60"/>
        <v>1.5634719199411433</v>
      </c>
      <c r="AV158" s="14">
        <f t="shared" si="61"/>
        <v>10</v>
      </c>
      <c r="AW158" s="14">
        <f t="shared" si="62"/>
        <v>1.6820648919753034</v>
      </c>
      <c r="AX158" s="14">
        <f t="shared" si="63"/>
        <v>0.12972325960219433</v>
      </c>
      <c r="AY158" s="14">
        <f t="shared" si="64"/>
        <v>13</v>
      </c>
      <c r="AZ158" s="14">
        <f t="shared" si="65"/>
        <v>8.5174785333120582</v>
      </c>
      <c r="BA158" s="14">
        <f t="shared" si="66"/>
        <v>0.87015153396817235</v>
      </c>
      <c r="BB158" s="14">
        <f t="shared" si="67"/>
        <v>-9.1549295774647946E-2</v>
      </c>
      <c r="BC158" s="16" t="str">
        <f t="shared" si="68"/>
        <v>Nontoxic</v>
      </c>
      <c r="BD158" s="14">
        <f t="shared" si="69"/>
        <v>109.1549295774648</v>
      </c>
      <c r="BE158" s="17" t="s">
        <v>663</v>
      </c>
      <c r="BG158" s="14">
        <f t="shared" si="70"/>
        <v>9</v>
      </c>
      <c r="BH158" s="14">
        <f t="shared" si="71"/>
        <v>9</v>
      </c>
      <c r="BI158" s="14">
        <f t="shared" si="72"/>
        <v>18.711111111111073</v>
      </c>
      <c r="BJ158" s="14">
        <f t="shared" si="73"/>
        <v>2.4444444444444446</v>
      </c>
      <c r="BK158" s="14">
        <f t="shared" si="74"/>
        <v>10.57777777777776</v>
      </c>
      <c r="BL158" s="14">
        <f t="shared" si="75"/>
        <v>1.0555555555555556</v>
      </c>
      <c r="BM158" s="14">
        <f t="shared" si="76"/>
        <v>7.6274317476500819</v>
      </c>
      <c r="BN158" s="14">
        <v>6.6349999999999998</v>
      </c>
      <c r="BO158" s="14" t="str">
        <f t="shared" si="77"/>
        <v>Sig Diff Var</v>
      </c>
      <c r="BP158" s="14">
        <f t="shared" si="78"/>
        <v>5.0319638239557388E-2</v>
      </c>
      <c r="BQ158" s="14" t="str">
        <f t="shared" si="79"/>
        <v>NS</v>
      </c>
      <c r="BR158" s="14" t="str">
        <f t="shared" si="80"/>
        <v>NS</v>
      </c>
      <c r="BS158" s="2" t="str">
        <f t="shared" si="81"/>
        <v/>
      </c>
      <c r="BT158" s="2" t="str">
        <f t="shared" si="82"/>
        <v/>
      </c>
      <c r="BU158" s="2" t="str">
        <f t="shared" si="83"/>
        <v/>
      </c>
    </row>
    <row r="159" spans="1:73" s="14" customFormat="1" x14ac:dyDescent="0.2">
      <c r="A159" s="10" t="s">
        <v>142</v>
      </c>
      <c r="B159" s="11" t="s">
        <v>253</v>
      </c>
      <c r="C159" s="12">
        <v>39898</v>
      </c>
      <c r="D159" s="13">
        <v>0.47916666666666669</v>
      </c>
      <c r="E159" s="10" t="s">
        <v>57</v>
      </c>
      <c r="F159" s="10" t="s">
        <v>252</v>
      </c>
      <c r="G159" s="11" t="s">
        <v>59</v>
      </c>
      <c r="H159" s="11" t="s">
        <v>90</v>
      </c>
      <c r="I159" s="11" t="s">
        <v>61</v>
      </c>
      <c r="J159" s="14">
        <v>0.75</v>
      </c>
      <c r="K159" s="14">
        <v>0.2</v>
      </c>
      <c r="L159" s="11">
        <v>26</v>
      </c>
      <c r="M159" s="11">
        <v>26</v>
      </c>
      <c r="N159" s="11">
        <v>29</v>
      </c>
      <c r="O159" s="11">
        <v>31</v>
      </c>
      <c r="P159" s="11">
        <v>32</v>
      </c>
      <c r="Q159" s="11">
        <v>32</v>
      </c>
      <c r="R159" s="11">
        <v>18</v>
      </c>
      <c r="S159" s="11">
        <v>28</v>
      </c>
      <c r="T159" s="11">
        <v>32</v>
      </c>
      <c r="U159" s="11">
        <v>30</v>
      </c>
      <c r="V159" s="15"/>
      <c r="W159" s="15"/>
      <c r="X159" s="15"/>
      <c r="Y159" s="15"/>
      <c r="Z159" s="15"/>
      <c r="AA159" s="15"/>
      <c r="AB159" s="15"/>
      <c r="AC159" s="15"/>
      <c r="AD159" s="15"/>
      <c r="AE159" s="15"/>
      <c r="AF159" s="15"/>
      <c r="AG159" s="14">
        <f t="shared" si="56"/>
        <v>28.4</v>
      </c>
      <c r="AH159" s="14">
        <f t="shared" si="57"/>
        <v>4.3256341860022181</v>
      </c>
      <c r="AI159" s="14">
        <f t="shared" si="58"/>
        <v>10</v>
      </c>
      <c r="AJ159" s="11">
        <v>26</v>
      </c>
      <c r="AK159" s="11">
        <v>29</v>
      </c>
      <c r="AL159" s="11">
        <v>30</v>
      </c>
      <c r="AM159" s="11">
        <v>29</v>
      </c>
      <c r="AN159" s="11">
        <v>33</v>
      </c>
      <c r="AO159" s="11">
        <v>28</v>
      </c>
      <c r="AP159" s="11">
        <v>26</v>
      </c>
      <c r="AQ159" s="11">
        <v>26</v>
      </c>
      <c r="AR159" s="11">
        <v>31</v>
      </c>
      <c r="AS159" s="11">
        <v>28</v>
      </c>
      <c r="AT159" s="14">
        <f t="shared" si="59"/>
        <v>28.6</v>
      </c>
      <c r="AU159" s="14">
        <f t="shared" si="60"/>
        <v>2.3190036174568114</v>
      </c>
      <c r="AV159" s="14">
        <f t="shared" si="61"/>
        <v>10</v>
      </c>
      <c r="AW159" s="14">
        <f t="shared" si="62"/>
        <v>2.5289834104938205</v>
      </c>
      <c r="AX159" s="14">
        <f t="shared" si="63"/>
        <v>0.15521790980795563</v>
      </c>
      <c r="AY159" s="14">
        <f t="shared" si="64"/>
        <v>16</v>
      </c>
      <c r="AZ159" s="14">
        <f t="shared" si="65"/>
        <v>5.7887709399865939</v>
      </c>
      <c r="BA159" s="14">
        <f t="shared" si="66"/>
        <v>0.86466700179829137</v>
      </c>
      <c r="BB159" s="14">
        <f t="shared" si="67"/>
        <v>-7.0422535211268613E-3</v>
      </c>
      <c r="BC159" s="16" t="str">
        <f t="shared" si="68"/>
        <v>Nontoxic</v>
      </c>
      <c r="BD159" s="14">
        <f t="shared" si="69"/>
        <v>100.70422535211267</v>
      </c>
      <c r="BE159" s="17" t="s">
        <v>663</v>
      </c>
      <c r="BG159" s="14">
        <f t="shared" si="70"/>
        <v>9</v>
      </c>
      <c r="BH159" s="14">
        <f t="shared" si="71"/>
        <v>9</v>
      </c>
      <c r="BI159" s="14">
        <f t="shared" si="72"/>
        <v>18.711111111111073</v>
      </c>
      <c r="BJ159" s="14">
        <f t="shared" si="73"/>
        <v>5.3777777777777773</v>
      </c>
      <c r="BK159" s="14">
        <f t="shared" si="74"/>
        <v>12.044444444444427</v>
      </c>
      <c r="BL159" s="14">
        <f t="shared" si="75"/>
        <v>1.0555555555555556</v>
      </c>
      <c r="BM159" s="14">
        <f t="shared" si="76"/>
        <v>3.1190479222002701</v>
      </c>
      <c r="BN159" s="14">
        <v>6.6349999999999998</v>
      </c>
      <c r="BO159" s="14" t="str">
        <f t="shared" si="77"/>
        <v>Same Var</v>
      </c>
      <c r="BP159" s="14">
        <f t="shared" si="78"/>
        <v>0.44944826835474994</v>
      </c>
      <c r="BQ159" s="14" t="str">
        <f t="shared" si="79"/>
        <v>NS</v>
      </c>
      <c r="BR159" s="14" t="str">
        <f t="shared" si="80"/>
        <v>NS</v>
      </c>
      <c r="BS159" s="2" t="str">
        <f t="shared" si="81"/>
        <v/>
      </c>
      <c r="BT159" s="2" t="str">
        <f t="shared" si="82"/>
        <v/>
      </c>
      <c r="BU159" s="2" t="str">
        <f t="shared" si="83"/>
        <v/>
      </c>
    </row>
    <row r="160" spans="1:73" s="14" customFormat="1" x14ac:dyDescent="0.2">
      <c r="A160" s="10" t="s">
        <v>142</v>
      </c>
      <c r="B160" s="11" t="s">
        <v>256</v>
      </c>
      <c r="C160" s="12">
        <v>39898</v>
      </c>
      <c r="D160" s="13">
        <v>0.5</v>
      </c>
      <c r="E160" s="10" t="s">
        <v>57</v>
      </c>
      <c r="F160" s="10" t="s">
        <v>252</v>
      </c>
      <c r="G160" s="11" t="s">
        <v>59</v>
      </c>
      <c r="H160" s="11" t="s">
        <v>90</v>
      </c>
      <c r="I160" s="11" t="s">
        <v>61</v>
      </c>
      <c r="J160" s="14">
        <v>0.75</v>
      </c>
      <c r="K160" s="14">
        <v>0.2</v>
      </c>
      <c r="L160" s="11">
        <v>26</v>
      </c>
      <c r="M160" s="11">
        <v>26</v>
      </c>
      <c r="N160" s="11">
        <v>29</v>
      </c>
      <c r="O160" s="11">
        <v>31</v>
      </c>
      <c r="P160" s="11">
        <v>32</v>
      </c>
      <c r="Q160" s="11">
        <v>32</v>
      </c>
      <c r="R160" s="11">
        <v>18</v>
      </c>
      <c r="S160" s="11">
        <v>28</v>
      </c>
      <c r="T160" s="11">
        <v>32</v>
      </c>
      <c r="U160" s="11">
        <v>30</v>
      </c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F160" s="15"/>
      <c r="AG160" s="14">
        <f t="shared" si="56"/>
        <v>28.4</v>
      </c>
      <c r="AH160" s="14">
        <f t="shared" si="57"/>
        <v>4.3256341860022181</v>
      </c>
      <c r="AI160" s="14">
        <f t="shared" si="58"/>
        <v>10</v>
      </c>
      <c r="AJ160" s="11">
        <v>25</v>
      </c>
      <c r="AK160" s="11">
        <v>20</v>
      </c>
      <c r="AL160" s="11">
        <v>25</v>
      </c>
      <c r="AM160" s="11">
        <v>17</v>
      </c>
      <c r="AN160" s="11">
        <v>23</v>
      </c>
      <c r="AO160" s="11">
        <v>19</v>
      </c>
      <c r="AP160" s="11">
        <v>28</v>
      </c>
      <c r="AQ160" s="11">
        <v>22</v>
      </c>
      <c r="AR160" s="11">
        <v>27</v>
      </c>
      <c r="AS160" s="11">
        <v>21</v>
      </c>
      <c r="AT160" s="14">
        <f t="shared" si="59"/>
        <v>22.7</v>
      </c>
      <c r="AU160" s="14">
        <f t="shared" si="60"/>
        <v>3.5605867181937612</v>
      </c>
      <c r="AV160" s="14">
        <f t="shared" si="61"/>
        <v>10</v>
      </c>
      <c r="AW160" s="14">
        <f t="shared" si="62"/>
        <v>5.3836889660493927</v>
      </c>
      <c r="AX160" s="14">
        <f t="shared" si="63"/>
        <v>0.30166852709190739</v>
      </c>
      <c r="AY160" s="14">
        <f t="shared" si="64"/>
        <v>18</v>
      </c>
      <c r="AZ160" s="14">
        <f t="shared" si="65"/>
        <v>0.91909000951398279</v>
      </c>
      <c r="BA160" s="14">
        <f t="shared" si="66"/>
        <v>0.86204866798959834</v>
      </c>
      <c r="BB160" s="14">
        <f t="shared" si="67"/>
        <v>0.20070422535211266</v>
      </c>
      <c r="BC160" s="16" t="str">
        <f t="shared" si="68"/>
        <v>Nontoxic</v>
      </c>
      <c r="BD160" s="14">
        <f t="shared" si="69"/>
        <v>79.929577464788736</v>
      </c>
      <c r="BE160" s="17" t="s">
        <v>663</v>
      </c>
      <c r="BG160" s="14">
        <f t="shared" si="70"/>
        <v>9</v>
      </c>
      <c r="BH160" s="14">
        <f t="shared" si="71"/>
        <v>9</v>
      </c>
      <c r="BI160" s="14">
        <f t="shared" si="72"/>
        <v>18.711111111111073</v>
      </c>
      <c r="BJ160" s="14">
        <f t="shared" si="73"/>
        <v>12.677777777777818</v>
      </c>
      <c r="BK160" s="14">
        <f t="shared" si="74"/>
        <v>15.694444444444445</v>
      </c>
      <c r="BL160" s="14">
        <f t="shared" si="75"/>
        <v>1.0555555555555556</v>
      </c>
      <c r="BM160" s="14">
        <f t="shared" si="76"/>
        <v>0.32097640963413565</v>
      </c>
      <c r="BN160" s="14">
        <v>6.6349999999999998</v>
      </c>
      <c r="BO160" s="14" t="str">
        <f t="shared" si="77"/>
        <v>Same Var</v>
      </c>
      <c r="BP160" s="14">
        <f t="shared" si="78"/>
        <v>2.3888005796819422E-3</v>
      </c>
      <c r="BQ160" s="14" t="str">
        <f t="shared" si="79"/>
        <v>Sig</v>
      </c>
      <c r="BR160" s="14" t="str">
        <f t="shared" si="80"/>
        <v>Sig</v>
      </c>
      <c r="BS160" s="2" t="str">
        <f t="shared" si="81"/>
        <v>Same Var T-test</v>
      </c>
      <c r="BT160" s="2" t="str">
        <f t="shared" si="82"/>
        <v/>
      </c>
      <c r="BU160" s="2" t="str">
        <f t="shared" si="83"/>
        <v>NOECToxicLess25</v>
      </c>
    </row>
    <row r="161" spans="1:73" s="14" customFormat="1" x14ac:dyDescent="0.2">
      <c r="A161" s="10" t="s">
        <v>142</v>
      </c>
      <c r="B161" s="11" t="s">
        <v>263</v>
      </c>
      <c r="C161" s="12">
        <v>39898</v>
      </c>
      <c r="D161" s="13">
        <v>0.42708333333333331</v>
      </c>
      <c r="E161" s="10" t="s">
        <v>57</v>
      </c>
      <c r="F161" s="10" t="s">
        <v>252</v>
      </c>
      <c r="G161" s="11" t="s">
        <v>59</v>
      </c>
      <c r="H161" s="11" t="s">
        <v>90</v>
      </c>
      <c r="I161" s="11" t="s">
        <v>61</v>
      </c>
      <c r="J161" s="14">
        <v>0.75</v>
      </c>
      <c r="K161" s="14">
        <v>0.2</v>
      </c>
      <c r="L161" s="11">
        <v>26</v>
      </c>
      <c r="M161" s="11">
        <v>26</v>
      </c>
      <c r="N161" s="11">
        <v>29</v>
      </c>
      <c r="O161" s="11">
        <v>31</v>
      </c>
      <c r="P161" s="11">
        <v>32</v>
      </c>
      <c r="Q161" s="11">
        <v>32</v>
      </c>
      <c r="R161" s="11">
        <v>18</v>
      </c>
      <c r="S161" s="11">
        <v>28</v>
      </c>
      <c r="T161" s="11">
        <v>32</v>
      </c>
      <c r="U161" s="11">
        <v>30</v>
      </c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F161" s="15"/>
      <c r="AG161" s="14">
        <f t="shared" si="56"/>
        <v>28.4</v>
      </c>
      <c r="AH161" s="14">
        <f t="shared" si="57"/>
        <v>4.3256341860022181</v>
      </c>
      <c r="AI161" s="14">
        <f t="shared" si="58"/>
        <v>10</v>
      </c>
      <c r="AJ161" s="11">
        <v>19</v>
      </c>
      <c r="AK161" s="11">
        <v>21</v>
      </c>
      <c r="AL161" s="11">
        <v>19</v>
      </c>
      <c r="AM161" s="11">
        <v>24</v>
      </c>
      <c r="AN161" s="11">
        <v>19</v>
      </c>
      <c r="AO161" s="11">
        <v>20</v>
      </c>
      <c r="AP161" s="11">
        <v>29</v>
      </c>
      <c r="AQ161" s="11">
        <v>18</v>
      </c>
      <c r="AR161" s="11">
        <v>27</v>
      </c>
      <c r="AS161" s="11">
        <v>29</v>
      </c>
      <c r="AT161" s="14">
        <f t="shared" si="59"/>
        <v>22.5</v>
      </c>
      <c r="AU161" s="14">
        <f t="shared" si="60"/>
        <v>4.377975178854566</v>
      </c>
      <c r="AV161" s="14">
        <f t="shared" si="61"/>
        <v>10</v>
      </c>
      <c r="AW161" s="14">
        <f t="shared" si="62"/>
        <v>8.8159506944444317</v>
      </c>
      <c r="AX161" s="14">
        <f t="shared" si="63"/>
        <v>0.53126304012345638</v>
      </c>
      <c r="AY161" s="14">
        <f t="shared" si="64"/>
        <v>17</v>
      </c>
      <c r="AZ161" s="14">
        <f t="shared" si="65"/>
        <v>0.69640833106018185</v>
      </c>
      <c r="BA161" s="14">
        <f t="shared" si="66"/>
        <v>0.86327901742005297</v>
      </c>
      <c r="BB161" s="14">
        <f t="shared" si="67"/>
        <v>0.20774647887323941</v>
      </c>
      <c r="BC161" s="16" t="str">
        <f t="shared" si="68"/>
        <v>Toxic</v>
      </c>
      <c r="BD161" s="14">
        <f t="shared" si="69"/>
        <v>79.225352112676063</v>
      </c>
      <c r="BE161" s="17" t="s">
        <v>663</v>
      </c>
      <c r="BG161" s="14">
        <f t="shared" si="70"/>
        <v>9</v>
      </c>
      <c r="BH161" s="14">
        <f t="shared" si="71"/>
        <v>9</v>
      </c>
      <c r="BI161" s="14">
        <f t="shared" si="72"/>
        <v>18.711111111111073</v>
      </c>
      <c r="BJ161" s="14">
        <f t="shared" si="73"/>
        <v>19.166666666666668</v>
      </c>
      <c r="BK161" s="14">
        <f t="shared" si="74"/>
        <v>18.938888888888869</v>
      </c>
      <c r="BL161" s="14">
        <f t="shared" si="75"/>
        <v>1.0555555555555556</v>
      </c>
      <c r="BM161" s="14">
        <f t="shared" si="76"/>
        <v>1.2334073624068172E-3</v>
      </c>
      <c r="BN161" s="14">
        <v>6.6349999999999998</v>
      </c>
      <c r="BO161" s="14" t="str">
        <f t="shared" si="77"/>
        <v>Same Var</v>
      </c>
      <c r="BP161" s="14">
        <f t="shared" si="78"/>
        <v>3.5879337464542671E-3</v>
      </c>
      <c r="BQ161" s="14" t="str">
        <f t="shared" si="79"/>
        <v>Sig</v>
      </c>
      <c r="BR161" s="14" t="str">
        <f t="shared" si="80"/>
        <v>Sig</v>
      </c>
      <c r="BS161" s="2" t="str">
        <f t="shared" si="81"/>
        <v>Same Var T-test</v>
      </c>
      <c r="BT161" s="2" t="str">
        <f t="shared" si="82"/>
        <v>TSTToxicLess25</v>
      </c>
      <c r="BU161" s="2" t="str">
        <f t="shared" si="83"/>
        <v>NOECToxicLess25</v>
      </c>
    </row>
    <row r="162" spans="1:73" s="14" customFormat="1" x14ac:dyDescent="0.2">
      <c r="A162" s="10" t="s">
        <v>142</v>
      </c>
      <c r="B162" s="11" t="s">
        <v>257</v>
      </c>
      <c r="C162" s="12">
        <v>39898</v>
      </c>
      <c r="D162" s="13">
        <v>0.51736111111111116</v>
      </c>
      <c r="E162" s="10" t="s">
        <v>57</v>
      </c>
      <c r="F162" s="10" t="s">
        <v>252</v>
      </c>
      <c r="G162" s="11" t="s">
        <v>59</v>
      </c>
      <c r="H162" s="11" t="s">
        <v>90</v>
      </c>
      <c r="I162" s="11" t="s">
        <v>61</v>
      </c>
      <c r="J162" s="14">
        <v>0.75</v>
      </c>
      <c r="K162" s="14">
        <v>0.2</v>
      </c>
      <c r="L162" s="11">
        <v>26</v>
      </c>
      <c r="M162" s="11">
        <v>26</v>
      </c>
      <c r="N162" s="11">
        <v>29</v>
      </c>
      <c r="O162" s="11">
        <v>31</v>
      </c>
      <c r="P162" s="11">
        <v>32</v>
      </c>
      <c r="Q162" s="11">
        <v>32</v>
      </c>
      <c r="R162" s="11">
        <v>18</v>
      </c>
      <c r="S162" s="11">
        <v>28</v>
      </c>
      <c r="T162" s="11">
        <v>32</v>
      </c>
      <c r="U162" s="11">
        <v>30</v>
      </c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F162" s="15"/>
      <c r="AG162" s="14">
        <f t="shared" si="56"/>
        <v>28.4</v>
      </c>
      <c r="AH162" s="14">
        <f t="shared" si="57"/>
        <v>4.3256341860022181</v>
      </c>
      <c r="AI162" s="14">
        <f t="shared" si="58"/>
        <v>10</v>
      </c>
      <c r="AJ162" s="11">
        <v>26</v>
      </c>
      <c r="AK162" s="11">
        <v>24</v>
      </c>
      <c r="AL162" s="11">
        <v>29</v>
      </c>
      <c r="AM162" s="11">
        <v>24</v>
      </c>
      <c r="AN162" s="11">
        <v>27</v>
      </c>
      <c r="AO162" s="11">
        <v>29</v>
      </c>
      <c r="AP162" s="11">
        <v>14</v>
      </c>
      <c r="AQ162" s="11">
        <v>29</v>
      </c>
      <c r="AR162" s="11">
        <v>28</v>
      </c>
      <c r="AS162" s="11">
        <v>22</v>
      </c>
      <c r="AT162" s="14">
        <f t="shared" si="59"/>
        <v>25.2</v>
      </c>
      <c r="AU162" s="14">
        <f t="shared" si="60"/>
        <v>4.6380072349136272</v>
      </c>
      <c r="AV162" s="14">
        <f t="shared" si="61"/>
        <v>10</v>
      </c>
      <c r="AW162" s="14">
        <f t="shared" si="62"/>
        <v>10.263124151234578</v>
      </c>
      <c r="AX162" s="14">
        <f t="shared" si="63"/>
        <v>0.63722614026063229</v>
      </c>
      <c r="AY162" s="14">
        <f t="shared" si="64"/>
        <v>16</v>
      </c>
      <c r="AZ162" s="14">
        <f t="shared" si="65"/>
        <v>2.1789371896663026</v>
      </c>
      <c r="BA162" s="14">
        <f t="shared" si="66"/>
        <v>0.86466700179829137</v>
      </c>
      <c r="BB162" s="14">
        <f t="shared" si="67"/>
        <v>0.11267605633802814</v>
      </c>
      <c r="BC162" s="16" t="str">
        <f t="shared" si="68"/>
        <v>Nontoxic</v>
      </c>
      <c r="BD162" s="14">
        <f t="shared" si="69"/>
        <v>88.732394366197184</v>
      </c>
      <c r="BE162" s="17" t="s">
        <v>663</v>
      </c>
      <c r="BG162" s="14">
        <f t="shared" si="70"/>
        <v>9</v>
      </c>
      <c r="BH162" s="14">
        <f t="shared" si="71"/>
        <v>9</v>
      </c>
      <c r="BI162" s="14">
        <f t="shared" si="72"/>
        <v>18.711111111111073</v>
      </c>
      <c r="BJ162" s="14">
        <f t="shared" si="73"/>
        <v>21.511111111111148</v>
      </c>
      <c r="BK162" s="14">
        <f t="shared" si="74"/>
        <v>20.111111111111111</v>
      </c>
      <c r="BL162" s="14">
        <f t="shared" si="75"/>
        <v>1.0555555555555556</v>
      </c>
      <c r="BM162" s="14">
        <f t="shared" si="76"/>
        <v>4.1419016458613546E-2</v>
      </c>
      <c r="BN162" s="14">
        <v>6.6349999999999998</v>
      </c>
      <c r="BO162" s="14" t="str">
        <f t="shared" si="77"/>
        <v>Same Var</v>
      </c>
      <c r="BP162" s="14">
        <f t="shared" si="78"/>
        <v>6.3995544435094975E-2</v>
      </c>
      <c r="BQ162" s="14" t="str">
        <f t="shared" si="79"/>
        <v>NS</v>
      </c>
      <c r="BR162" s="14" t="str">
        <f t="shared" si="80"/>
        <v>NS</v>
      </c>
      <c r="BS162" s="2" t="str">
        <f t="shared" si="81"/>
        <v>Same Var T-test</v>
      </c>
      <c r="BT162" s="2" t="str">
        <f t="shared" si="82"/>
        <v/>
      </c>
      <c r="BU162" s="2" t="str">
        <f t="shared" si="83"/>
        <v/>
      </c>
    </row>
    <row r="163" spans="1:73" s="14" customFormat="1" x14ac:dyDescent="0.2">
      <c r="A163" s="10" t="s">
        <v>142</v>
      </c>
      <c r="B163" s="11" t="s">
        <v>251</v>
      </c>
      <c r="C163" s="12">
        <v>39898</v>
      </c>
      <c r="D163" s="13">
        <v>0.44444444444444442</v>
      </c>
      <c r="E163" s="10" t="s">
        <v>57</v>
      </c>
      <c r="F163" s="10" t="s">
        <v>252</v>
      </c>
      <c r="G163" s="11" t="s">
        <v>59</v>
      </c>
      <c r="H163" s="11" t="s">
        <v>90</v>
      </c>
      <c r="I163" s="11" t="s">
        <v>61</v>
      </c>
      <c r="J163" s="14">
        <v>0.75</v>
      </c>
      <c r="K163" s="14">
        <v>0.2</v>
      </c>
      <c r="L163" s="11">
        <v>26</v>
      </c>
      <c r="M163" s="11">
        <v>26</v>
      </c>
      <c r="N163" s="11">
        <v>29</v>
      </c>
      <c r="O163" s="11">
        <v>31</v>
      </c>
      <c r="P163" s="11">
        <v>32</v>
      </c>
      <c r="Q163" s="11">
        <v>32</v>
      </c>
      <c r="R163" s="11">
        <v>18</v>
      </c>
      <c r="S163" s="11">
        <v>28</v>
      </c>
      <c r="T163" s="11">
        <v>32</v>
      </c>
      <c r="U163" s="11">
        <v>30</v>
      </c>
      <c r="V163" s="15"/>
      <c r="W163" s="15"/>
      <c r="X163" s="15"/>
      <c r="Y163" s="15"/>
      <c r="Z163" s="15"/>
      <c r="AA163" s="15"/>
      <c r="AB163" s="15"/>
      <c r="AC163" s="15"/>
      <c r="AD163" s="15"/>
      <c r="AE163" s="15"/>
      <c r="AF163" s="15"/>
      <c r="AG163" s="14">
        <f t="shared" si="56"/>
        <v>28.4</v>
      </c>
      <c r="AH163" s="14">
        <f t="shared" si="57"/>
        <v>4.3256341860022181</v>
      </c>
      <c r="AI163" s="14">
        <f t="shared" si="58"/>
        <v>10</v>
      </c>
      <c r="AJ163" s="11">
        <v>32</v>
      </c>
      <c r="AK163" s="11">
        <v>29</v>
      </c>
      <c r="AL163" s="11">
        <v>25</v>
      </c>
      <c r="AM163" s="11">
        <v>16</v>
      </c>
      <c r="AN163" s="11">
        <v>19</v>
      </c>
      <c r="AO163" s="11">
        <v>22</v>
      </c>
      <c r="AP163" s="11">
        <v>19</v>
      </c>
      <c r="AQ163" s="11">
        <v>25</v>
      </c>
      <c r="AR163" s="11">
        <v>21</v>
      </c>
      <c r="AS163" s="11">
        <v>21</v>
      </c>
      <c r="AT163" s="14">
        <f t="shared" si="59"/>
        <v>22.9</v>
      </c>
      <c r="AU163" s="14">
        <f t="shared" si="60"/>
        <v>4.8864893101057465</v>
      </c>
      <c r="AV163" s="14">
        <f t="shared" si="61"/>
        <v>10</v>
      </c>
      <c r="AW163" s="14">
        <f t="shared" si="62"/>
        <v>11.835511188271562</v>
      </c>
      <c r="AX163" s="14">
        <f t="shared" si="63"/>
        <v>0.75658210733881759</v>
      </c>
      <c r="AY163" s="14">
        <f t="shared" si="64"/>
        <v>16</v>
      </c>
      <c r="AZ163" s="14">
        <f t="shared" si="65"/>
        <v>0.8626273580296171</v>
      </c>
      <c r="BA163" s="14">
        <f t="shared" si="66"/>
        <v>0.86466700179829137</v>
      </c>
      <c r="BB163" s="14">
        <f t="shared" si="67"/>
        <v>0.19366197183098594</v>
      </c>
      <c r="BC163" s="16" t="str">
        <f t="shared" si="68"/>
        <v>Toxic</v>
      </c>
      <c r="BD163" s="14">
        <f t="shared" si="69"/>
        <v>80.633802816901408</v>
      </c>
      <c r="BE163" s="17" t="s">
        <v>663</v>
      </c>
      <c r="BG163" s="14">
        <f t="shared" si="70"/>
        <v>9</v>
      </c>
      <c r="BH163" s="14">
        <f t="shared" si="71"/>
        <v>9</v>
      </c>
      <c r="BI163" s="14">
        <f t="shared" si="72"/>
        <v>18.711111111111073</v>
      </c>
      <c r="BJ163" s="14">
        <f t="shared" si="73"/>
        <v>23.877777777777734</v>
      </c>
      <c r="BK163" s="14">
        <f t="shared" si="74"/>
        <v>21.294444444444405</v>
      </c>
      <c r="BL163" s="14">
        <f t="shared" si="75"/>
        <v>1.0555555555555556</v>
      </c>
      <c r="BM163" s="14">
        <f t="shared" si="76"/>
        <v>0.12641694041172444</v>
      </c>
      <c r="BN163" s="14">
        <v>6.6349999999999998</v>
      </c>
      <c r="BO163" s="14" t="str">
        <f t="shared" si="77"/>
        <v>Same Var</v>
      </c>
      <c r="BP163" s="14">
        <f t="shared" si="78"/>
        <v>7.8883483799513671E-3</v>
      </c>
      <c r="BQ163" s="14" t="str">
        <f t="shared" si="79"/>
        <v>Sig</v>
      </c>
      <c r="BR163" s="14" t="str">
        <f t="shared" si="80"/>
        <v>Sig</v>
      </c>
      <c r="BS163" s="2" t="str">
        <f t="shared" si="81"/>
        <v>Same Var T-test</v>
      </c>
      <c r="BT163" s="2" t="str">
        <f t="shared" si="82"/>
        <v>TSTToxicLess25</v>
      </c>
      <c r="BU163" s="2" t="str">
        <f t="shared" si="83"/>
        <v>NOECToxicLess25</v>
      </c>
    </row>
    <row r="164" spans="1:73" s="14" customFormat="1" x14ac:dyDescent="0.2">
      <c r="A164" s="10" t="s">
        <v>142</v>
      </c>
      <c r="B164" s="11" t="s">
        <v>258</v>
      </c>
      <c r="C164" s="12">
        <v>39898</v>
      </c>
      <c r="D164" s="13">
        <v>0.40625</v>
      </c>
      <c r="E164" s="10" t="s">
        <v>57</v>
      </c>
      <c r="F164" s="10" t="s">
        <v>252</v>
      </c>
      <c r="G164" s="11" t="s">
        <v>59</v>
      </c>
      <c r="H164" s="11" t="s">
        <v>90</v>
      </c>
      <c r="I164" s="11" t="s">
        <v>61</v>
      </c>
      <c r="J164" s="14">
        <v>0.75</v>
      </c>
      <c r="K164" s="14">
        <v>0.2</v>
      </c>
      <c r="L164" s="11">
        <v>26</v>
      </c>
      <c r="M164" s="11">
        <v>26</v>
      </c>
      <c r="N164" s="11">
        <v>29</v>
      </c>
      <c r="O164" s="11">
        <v>31</v>
      </c>
      <c r="P164" s="11">
        <v>32</v>
      </c>
      <c r="Q164" s="11">
        <v>32</v>
      </c>
      <c r="R164" s="11">
        <v>18</v>
      </c>
      <c r="S164" s="11">
        <v>28</v>
      </c>
      <c r="T164" s="11">
        <v>32</v>
      </c>
      <c r="U164" s="11">
        <v>30</v>
      </c>
      <c r="V164" s="15"/>
      <c r="W164" s="15"/>
      <c r="X164" s="15"/>
      <c r="Y164" s="15"/>
      <c r="Z164" s="15"/>
      <c r="AA164" s="15"/>
      <c r="AB164" s="15"/>
      <c r="AC164" s="15"/>
      <c r="AD164" s="15"/>
      <c r="AE164" s="15"/>
      <c r="AF164" s="15"/>
      <c r="AG164" s="14">
        <f t="shared" si="56"/>
        <v>28.4</v>
      </c>
      <c r="AH164" s="14">
        <f t="shared" si="57"/>
        <v>4.3256341860022181</v>
      </c>
      <c r="AI164" s="14">
        <f t="shared" si="58"/>
        <v>10</v>
      </c>
      <c r="AJ164" s="11">
        <v>30</v>
      </c>
      <c r="AK164" s="11">
        <v>26</v>
      </c>
      <c r="AL164" s="11">
        <v>18</v>
      </c>
      <c r="AM164" s="11">
        <v>27</v>
      </c>
      <c r="AN164" s="11">
        <v>20</v>
      </c>
      <c r="AO164" s="11">
        <v>24</v>
      </c>
      <c r="AP164" s="11">
        <v>26</v>
      </c>
      <c r="AQ164" s="11">
        <v>21</v>
      </c>
      <c r="AR164" s="11">
        <v>22</v>
      </c>
      <c r="AS164" s="11">
        <v>7</v>
      </c>
      <c r="AT164" s="14">
        <f t="shared" si="59"/>
        <v>22.1</v>
      </c>
      <c r="AU164" s="14">
        <f t="shared" si="60"/>
        <v>6.4195880795508264</v>
      </c>
      <c r="AV164" s="14">
        <f t="shared" si="61"/>
        <v>10</v>
      </c>
      <c r="AW164" s="14">
        <f t="shared" si="62"/>
        <v>26.766251929012288</v>
      </c>
      <c r="AX164" s="14">
        <f t="shared" si="63"/>
        <v>2.0101458933470466</v>
      </c>
      <c r="AY164" s="14">
        <f t="shared" si="64"/>
        <v>13</v>
      </c>
      <c r="AZ164" s="14">
        <f t="shared" si="65"/>
        <v>0.35171678661471173</v>
      </c>
      <c r="BA164" s="14">
        <f t="shared" si="66"/>
        <v>0.87015153396817235</v>
      </c>
      <c r="BB164" s="14">
        <f t="shared" si="67"/>
        <v>0.22183098591549286</v>
      </c>
      <c r="BC164" s="16" t="str">
        <f t="shared" si="68"/>
        <v>Toxic</v>
      </c>
      <c r="BD164" s="14">
        <f t="shared" si="69"/>
        <v>77.816901408450718</v>
      </c>
      <c r="BE164" s="17" t="s">
        <v>663</v>
      </c>
      <c r="BG164" s="14">
        <f t="shared" si="70"/>
        <v>9</v>
      </c>
      <c r="BH164" s="14">
        <f t="shared" si="71"/>
        <v>9</v>
      </c>
      <c r="BI164" s="14">
        <f t="shared" si="72"/>
        <v>18.711111111111073</v>
      </c>
      <c r="BJ164" s="14">
        <f t="shared" si="73"/>
        <v>41.211111111111066</v>
      </c>
      <c r="BK164" s="14">
        <f t="shared" si="74"/>
        <v>29.96111111111107</v>
      </c>
      <c r="BL164" s="14">
        <f t="shared" si="75"/>
        <v>1.0555555555555556</v>
      </c>
      <c r="BM164" s="14">
        <f t="shared" si="76"/>
        <v>1.2957873303451268</v>
      </c>
      <c r="BN164" s="14">
        <v>6.6349999999999998</v>
      </c>
      <c r="BO164" s="14" t="str">
        <f t="shared" si="77"/>
        <v>Same Var</v>
      </c>
      <c r="BP164" s="14">
        <f t="shared" si="78"/>
        <v>9.5647456828710353E-3</v>
      </c>
      <c r="BQ164" s="14" t="str">
        <f t="shared" si="79"/>
        <v>Sig</v>
      </c>
      <c r="BR164" s="14" t="str">
        <f t="shared" si="80"/>
        <v>Sig</v>
      </c>
      <c r="BS164" s="2" t="str">
        <f t="shared" si="81"/>
        <v>Same Var T-test</v>
      </c>
      <c r="BT164" s="2" t="str">
        <f t="shared" si="82"/>
        <v>TSTToxicLess25</v>
      </c>
      <c r="BU164" s="2" t="str">
        <f t="shared" si="83"/>
        <v>NOECToxicLess25</v>
      </c>
    </row>
    <row r="165" spans="1:73" s="14" customFormat="1" x14ac:dyDescent="0.2">
      <c r="A165" s="10" t="s">
        <v>55</v>
      </c>
      <c r="B165" s="11" t="s">
        <v>69</v>
      </c>
      <c r="C165" s="12">
        <v>37768</v>
      </c>
      <c r="D165" s="13">
        <v>0.40347222222222223</v>
      </c>
      <c r="E165" s="10" t="s">
        <v>57</v>
      </c>
      <c r="F165" s="10" t="s">
        <v>64</v>
      </c>
      <c r="G165" s="11" t="s">
        <v>59</v>
      </c>
      <c r="H165" s="11" t="s">
        <v>60</v>
      </c>
      <c r="I165" s="11" t="s">
        <v>61</v>
      </c>
      <c r="J165" s="14">
        <v>0.75</v>
      </c>
      <c r="K165" s="14">
        <v>0.2</v>
      </c>
      <c r="L165" s="11">
        <v>30</v>
      </c>
      <c r="M165" s="11">
        <v>24</v>
      </c>
      <c r="N165" s="11">
        <v>24</v>
      </c>
      <c r="O165" s="11">
        <v>29</v>
      </c>
      <c r="P165" s="11">
        <v>32</v>
      </c>
      <c r="Q165" s="11">
        <v>32</v>
      </c>
      <c r="R165" s="11">
        <v>20</v>
      </c>
      <c r="S165" s="11">
        <v>35</v>
      </c>
      <c r="T165" s="11">
        <v>28</v>
      </c>
      <c r="U165" s="11">
        <v>29</v>
      </c>
      <c r="V165" s="15"/>
      <c r="W165" s="15"/>
      <c r="X165" s="15"/>
      <c r="Y165" s="15"/>
      <c r="Z165" s="15"/>
      <c r="AA165" s="15"/>
      <c r="AB165" s="15"/>
      <c r="AC165" s="15"/>
      <c r="AD165" s="15"/>
      <c r="AE165" s="15"/>
      <c r="AF165" s="15"/>
      <c r="AG165" s="14">
        <f t="shared" si="56"/>
        <v>28.3</v>
      </c>
      <c r="AH165" s="14">
        <f t="shared" si="57"/>
        <v>4.4981477669517895</v>
      </c>
      <c r="AI165" s="14">
        <f t="shared" si="58"/>
        <v>10</v>
      </c>
      <c r="AJ165" s="11">
        <v>32</v>
      </c>
      <c r="AK165" s="11">
        <v>27</v>
      </c>
      <c r="AL165" s="11">
        <v>29</v>
      </c>
      <c r="AM165" s="11">
        <v>26</v>
      </c>
      <c r="AN165" s="11">
        <v>31</v>
      </c>
      <c r="AO165" s="11">
        <v>31</v>
      </c>
      <c r="AP165" s="11">
        <v>26</v>
      </c>
      <c r="AQ165" s="11">
        <v>30</v>
      </c>
      <c r="AR165" s="11">
        <v>27</v>
      </c>
      <c r="AS165" s="11">
        <v>25</v>
      </c>
      <c r="AT165" s="14">
        <f t="shared" si="59"/>
        <v>28.4</v>
      </c>
      <c r="AU165" s="14">
        <f t="shared" si="60"/>
        <v>2.503331114069145</v>
      </c>
      <c r="AV165" s="14">
        <f t="shared" si="61"/>
        <v>10</v>
      </c>
      <c r="AW165" s="14">
        <f t="shared" si="62"/>
        <v>3.1144896267361184</v>
      </c>
      <c r="AX165" s="14">
        <f t="shared" si="63"/>
        <v>0.18755995852623511</v>
      </c>
      <c r="AY165" s="14">
        <f t="shared" si="64"/>
        <v>17</v>
      </c>
      <c r="AZ165" s="14">
        <f t="shared" si="65"/>
        <v>5.4010125101733415</v>
      </c>
      <c r="BA165" s="14">
        <f t="shared" si="66"/>
        <v>0.86327901742005297</v>
      </c>
      <c r="BB165" s="14">
        <f t="shared" si="67"/>
        <v>-3.5335689045935641E-3</v>
      </c>
      <c r="BC165" s="16" t="str">
        <f t="shared" si="68"/>
        <v>Nontoxic</v>
      </c>
      <c r="BD165" s="14">
        <f t="shared" si="69"/>
        <v>100.35335689045937</v>
      </c>
      <c r="BE165" s="17" t="s">
        <v>663</v>
      </c>
      <c r="BG165" s="14">
        <f t="shared" si="70"/>
        <v>9</v>
      </c>
      <c r="BH165" s="14">
        <f t="shared" si="71"/>
        <v>9</v>
      </c>
      <c r="BI165" s="14">
        <f t="shared" si="72"/>
        <v>20.23333333333337</v>
      </c>
      <c r="BJ165" s="14">
        <f t="shared" si="73"/>
        <v>6.2666666666666666</v>
      </c>
      <c r="BK165" s="14">
        <f t="shared" si="74"/>
        <v>13.25000000000002</v>
      </c>
      <c r="BL165" s="14">
        <f t="shared" si="75"/>
        <v>1.0555555555555556</v>
      </c>
      <c r="BM165" s="14">
        <f t="shared" si="76"/>
        <v>2.7746261324468922</v>
      </c>
      <c r="BN165" s="14">
        <v>6.6349999999999998</v>
      </c>
      <c r="BO165" s="14" t="str">
        <f t="shared" si="77"/>
        <v>Same Var</v>
      </c>
      <c r="BP165" s="14">
        <f t="shared" si="78"/>
        <v>0.4758470528286326</v>
      </c>
      <c r="BQ165" s="14" t="str">
        <f t="shared" si="79"/>
        <v>NS</v>
      </c>
      <c r="BR165" s="14" t="str">
        <f t="shared" si="80"/>
        <v>NS</v>
      </c>
      <c r="BS165" s="2" t="str">
        <f t="shared" si="81"/>
        <v/>
      </c>
      <c r="BT165" s="2" t="str">
        <f t="shared" si="82"/>
        <v/>
      </c>
      <c r="BU165" s="2" t="str">
        <f t="shared" si="83"/>
        <v/>
      </c>
    </row>
    <row r="166" spans="1:73" s="14" customFormat="1" x14ac:dyDescent="0.2">
      <c r="A166" s="10" t="s">
        <v>55</v>
      </c>
      <c r="B166" s="11" t="s">
        <v>71</v>
      </c>
      <c r="C166" s="12">
        <v>37768</v>
      </c>
      <c r="D166" s="13">
        <v>0.42708333333333331</v>
      </c>
      <c r="E166" s="10" t="s">
        <v>57</v>
      </c>
      <c r="F166" s="10" t="s">
        <v>64</v>
      </c>
      <c r="G166" s="11" t="s">
        <v>59</v>
      </c>
      <c r="H166" s="11" t="s">
        <v>60</v>
      </c>
      <c r="I166" s="11" t="s">
        <v>61</v>
      </c>
      <c r="J166" s="14">
        <v>0.75</v>
      </c>
      <c r="K166" s="14">
        <v>0.2</v>
      </c>
      <c r="L166" s="11">
        <v>30</v>
      </c>
      <c r="M166" s="11">
        <v>24</v>
      </c>
      <c r="N166" s="11">
        <v>24</v>
      </c>
      <c r="O166" s="11">
        <v>29</v>
      </c>
      <c r="P166" s="11">
        <v>32</v>
      </c>
      <c r="Q166" s="11">
        <v>32</v>
      </c>
      <c r="R166" s="11">
        <v>20</v>
      </c>
      <c r="S166" s="11">
        <v>35</v>
      </c>
      <c r="T166" s="11">
        <v>28</v>
      </c>
      <c r="U166" s="11">
        <v>29</v>
      </c>
      <c r="V166" s="15"/>
      <c r="W166" s="15"/>
      <c r="X166" s="15"/>
      <c r="Y166" s="15"/>
      <c r="Z166" s="15"/>
      <c r="AA166" s="15"/>
      <c r="AB166" s="15"/>
      <c r="AC166" s="15"/>
      <c r="AD166" s="15"/>
      <c r="AE166" s="15"/>
      <c r="AF166" s="15"/>
      <c r="AG166" s="14">
        <f t="shared" si="56"/>
        <v>28.3</v>
      </c>
      <c r="AH166" s="14">
        <f t="shared" si="57"/>
        <v>4.4981477669517895</v>
      </c>
      <c r="AI166" s="14">
        <f t="shared" si="58"/>
        <v>10</v>
      </c>
      <c r="AJ166" s="11">
        <v>28</v>
      </c>
      <c r="AK166" s="11">
        <v>30</v>
      </c>
      <c r="AL166" s="11">
        <v>31</v>
      </c>
      <c r="AM166" s="11">
        <v>20</v>
      </c>
      <c r="AN166" s="11">
        <v>26</v>
      </c>
      <c r="AO166" s="11">
        <v>34</v>
      </c>
      <c r="AP166" s="11">
        <v>25</v>
      </c>
      <c r="AQ166" s="11">
        <v>27</v>
      </c>
      <c r="AR166" s="11">
        <v>30</v>
      </c>
      <c r="AS166" s="11">
        <v>29</v>
      </c>
      <c r="AT166" s="14">
        <f t="shared" si="59"/>
        <v>28</v>
      </c>
      <c r="AU166" s="14">
        <f t="shared" si="60"/>
        <v>3.8297084310253524</v>
      </c>
      <c r="AV166" s="14">
        <f t="shared" si="61"/>
        <v>10</v>
      </c>
      <c r="AW166" s="14">
        <f t="shared" si="62"/>
        <v>6.7849396267361213</v>
      </c>
      <c r="AX166" s="14">
        <f t="shared" si="63"/>
        <v>0.38293773630401284</v>
      </c>
      <c r="AY166" s="14">
        <f t="shared" si="64"/>
        <v>18</v>
      </c>
      <c r="AZ166" s="14">
        <f t="shared" si="65"/>
        <v>4.197810240280611</v>
      </c>
      <c r="BA166" s="14">
        <f t="shared" si="66"/>
        <v>0.86204866798959834</v>
      </c>
      <c r="BB166" s="14">
        <f t="shared" si="67"/>
        <v>1.0600706713780944E-2</v>
      </c>
      <c r="BC166" s="16" t="str">
        <f t="shared" si="68"/>
        <v>Nontoxic</v>
      </c>
      <c r="BD166" s="14">
        <f t="shared" si="69"/>
        <v>98.939929328621901</v>
      </c>
      <c r="BE166" s="17" t="s">
        <v>663</v>
      </c>
      <c r="BG166" s="14">
        <f t="shared" si="70"/>
        <v>9</v>
      </c>
      <c r="BH166" s="14">
        <f t="shared" si="71"/>
        <v>9</v>
      </c>
      <c r="BI166" s="14">
        <f t="shared" si="72"/>
        <v>20.23333333333337</v>
      </c>
      <c r="BJ166" s="14">
        <f t="shared" si="73"/>
        <v>14.666666666666666</v>
      </c>
      <c r="BK166" s="14">
        <f t="shared" si="74"/>
        <v>17.450000000000021</v>
      </c>
      <c r="BL166" s="14">
        <f t="shared" si="75"/>
        <v>1.0555555555555556</v>
      </c>
      <c r="BM166" s="14">
        <f t="shared" si="76"/>
        <v>0.21972778469469745</v>
      </c>
      <c r="BN166" s="14">
        <v>6.6349999999999998</v>
      </c>
      <c r="BO166" s="14" t="str">
        <f t="shared" si="77"/>
        <v>Same Var</v>
      </c>
      <c r="BP166" s="14">
        <f t="shared" si="78"/>
        <v>0.43710386624475311</v>
      </c>
      <c r="BQ166" s="14" t="str">
        <f t="shared" si="79"/>
        <v>NS</v>
      </c>
      <c r="BR166" s="14" t="str">
        <f t="shared" si="80"/>
        <v>NS</v>
      </c>
      <c r="BS166" s="2" t="str">
        <f t="shared" si="81"/>
        <v>Same Var T-test</v>
      </c>
      <c r="BT166" s="2" t="str">
        <f t="shared" si="82"/>
        <v/>
      </c>
      <c r="BU166" s="2" t="str">
        <f t="shared" si="83"/>
        <v/>
      </c>
    </row>
    <row r="167" spans="1:73" s="14" customFormat="1" x14ac:dyDescent="0.2">
      <c r="A167" s="1" t="s">
        <v>55</v>
      </c>
      <c r="B167" s="5" t="s">
        <v>56</v>
      </c>
      <c r="C167" s="6">
        <v>37768</v>
      </c>
      <c r="D167" s="7">
        <v>0.37222222222222223</v>
      </c>
      <c r="E167" s="1" t="s">
        <v>57</v>
      </c>
      <c r="F167" s="1" t="s">
        <v>64</v>
      </c>
      <c r="G167" s="5" t="s">
        <v>59</v>
      </c>
      <c r="H167" s="5" t="s">
        <v>60</v>
      </c>
      <c r="I167" s="5" t="s">
        <v>61</v>
      </c>
      <c r="J167" s="2">
        <v>0.75</v>
      </c>
      <c r="K167" s="2">
        <v>0.2</v>
      </c>
      <c r="L167" s="5">
        <v>30</v>
      </c>
      <c r="M167" s="5">
        <v>24</v>
      </c>
      <c r="N167" s="5">
        <v>24</v>
      </c>
      <c r="O167" s="5">
        <v>29</v>
      </c>
      <c r="P167" s="5">
        <v>32</v>
      </c>
      <c r="Q167" s="5">
        <v>32</v>
      </c>
      <c r="R167" s="5">
        <v>20</v>
      </c>
      <c r="S167" s="5">
        <v>35</v>
      </c>
      <c r="T167" s="5">
        <v>28</v>
      </c>
      <c r="U167" s="5">
        <v>29</v>
      </c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2">
        <f t="shared" si="56"/>
        <v>28.3</v>
      </c>
      <c r="AH167" s="2">
        <f t="shared" si="57"/>
        <v>4.4981477669517895</v>
      </c>
      <c r="AI167" s="2">
        <f t="shared" si="58"/>
        <v>10</v>
      </c>
      <c r="AJ167" s="5">
        <v>30</v>
      </c>
      <c r="AK167" s="5">
        <v>25</v>
      </c>
      <c r="AL167" s="5">
        <v>23</v>
      </c>
      <c r="AM167" s="5">
        <v>34</v>
      </c>
      <c r="AN167" s="5">
        <v>33</v>
      </c>
      <c r="AO167" s="5">
        <v>31</v>
      </c>
      <c r="AP167" s="9"/>
      <c r="AQ167" s="5">
        <v>29</v>
      </c>
      <c r="AR167" s="5">
        <v>26</v>
      </c>
      <c r="AS167" s="5">
        <v>34</v>
      </c>
      <c r="AT167" s="2">
        <f t="shared" si="59"/>
        <v>29.444444444444443</v>
      </c>
      <c r="AU167" s="2">
        <f t="shared" si="60"/>
        <v>4.0345728123034075</v>
      </c>
      <c r="AV167" s="2">
        <f t="shared" si="61"/>
        <v>9</v>
      </c>
      <c r="AW167" s="2">
        <f t="shared" si="62"/>
        <v>8.6834356067696845</v>
      </c>
      <c r="AX167" s="2">
        <f t="shared" si="63"/>
        <v>0.55282361498104615</v>
      </c>
      <c r="AY167" s="2">
        <f t="shared" si="64"/>
        <v>16</v>
      </c>
      <c r="AZ167" s="2">
        <f t="shared" si="65"/>
        <v>4.7881700673034508</v>
      </c>
      <c r="BA167" s="2">
        <f t="shared" si="66"/>
        <v>0.86466700179829137</v>
      </c>
      <c r="BB167" s="14">
        <f t="shared" si="67"/>
        <v>-4.0439733019238235E-2</v>
      </c>
      <c r="BC167" s="3" t="str">
        <f t="shared" si="68"/>
        <v>Nontoxic</v>
      </c>
      <c r="BD167" s="2">
        <f t="shared" si="69"/>
        <v>104.04397330192383</v>
      </c>
      <c r="BE167" s="4" t="s">
        <v>663</v>
      </c>
      <c r="BF167" s="2"/>
      <c r="BG167" s="2">
        <f t="shared" si="70"/>
        <v>9</v>
      </c>
      <c r="BH167" s="2">
        <f t="shared" si="71"/>
        <v>8</v>
      </c>
      <c r="BI167" s="2">
        <f t="shared" si="72"/>
        <v>20.23333333333337</v>
      </c>
      <c r="BJ167" s="2">
        <f t="shared" si="73"/>
        <v>16.277777777777825</v>
      </c>
      <c r="BK167" s="2">
        <f t="shared" si="74"/>
        <v>18.371895424836644</v>
      </c>
      <c r="BL167" s="2">
        <f t="shared" si="75"/>
        <v>1.0590958605664489</v>
      </c>
      <c r="BM167" s="2">
        <f t="shared" si="76"/>
        <v>9.4029043224502576E-2</v>
      </c>
      <c r="BN167" s="2">
        <v>6.6349999999999998</v>
      </c>
      <c r="BO167" s="2" t="str">
        <f t="shared" si="77"/>
        <v>Same Var</v>
      </c>
      <c r="BP167" s="2">
        <f t="shared" si="78"/>
        <v>0.28439404839275584</v>
      </c>
      <c r="BQ167" s="2" t="str">
        <f t="shared" si="79"/>
        <v>NS</v>
      </c>
      <c r="BR167" s="2" t="str">
        <f t="shared" si="80"/>
        <v>NS</v>
      </c>
      <c r="BS167" s="2" t="str">
        <f t="shared" si="81"/>
        <v/>
      </c>
      <c r="BT167" s="2" t="str">
        <f t="shared" si="82"/>
        <v/>
      </c>
      <c r="BU167" s="2" t="str">
        <f t="shared" si="83"/>
        <v/>
      </c>
    </row>
    <row r="168" spans="1:73" s="14" customFormat="1" x14ac:dyDescent="0.2">
      <c r="A168" s="10" t="s">
        <v>55</v>
      </c>
      <c r="B168" s="11" t="s">
        <v>74</v>
      </c>
      <c r="C168" s="12">
        <v>37768</v>
      </c>
      <c r="D168" s="13">
        <v>0.54513888888888895</v>
      </c>
      <c r="E168" s="10" t="s">
        <v>57</v>
      </c>
      <c r="F168" s="10" t="s">
        <v>64</v>
      </c>
      <c r="G168" s="11" t="s">
        <v>59</v>
      </c>
      <c r="H168" s="11" t="s">
        <v>60</v>
      </c>
      <c r="I168" s="11" t="s">
        <v>61</v>
      </c>
      <c r="J168" s="14">
        <v>0.75</v>
      </c>
      <c r="K168" s="14">
        <v>0.2</v>
      </c>
      <c r="L168" s="11">
        <v>30</v>
      </c>
      <c r="M168" s="11">
        <v>24</v>
      </c>
      <c r="N168" s="11">
        <v>24</v>
      </c>
      <c r="O168" s="11">
        <v>29</v>
      </c>
      <c r="P168" s="11">
        <v>32</v>
      </c>
      <c r="Q168" s="11">
        <v>32</v>
      </c>
      <c r="R168" s="11">
        <v>20</v>
      </c>
      <c r="S168" s="11">
        <v>35</v>
      </c>
      <c r="T168" s="11">
        <v>28</v>
      </c>
      <c r="U168" s="11">
        <v>29</v>
      </c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F168" s="15"/>
      <c r="AG168" s="14">
        <f t="shared" si="56"/>
        <v>28.3</v>
      </c>
      <c r="AH168" s="14">
        <f t="shared" si="57"/>
        <v>4.4981477669517895</v>
      </c>
      <c r="AI168" s="14">
        <f t="shared" si="58"/>
        <v>10</v>
      </c>
      <c r="AJ168" s="11">
        <v>19</v>
      </c>
      <c r="AK168" s="11">
        <v>12</v>
      </c>
      <c r="AL168" s="11">
        <v>9</v>
      </c>
      <c r="AM168" s="11">
        <v>16</v>
      </c>
      <c r="AN168" s="11">
        <v>17</v>
      </c>
      <c r="AO168" s="11">
        <v>3</v>
      </c>
      <c r="AP168" s="11">
        <v>7</v>
      </c>
      <c r="AQ168" s="11">
        <v>13</v>
      </c>
      <c r="AR168" s="11">
        <v>7</v>
      </c>
      <c r="AS168" s="11">
        <v>15</v>
      </c>
      <c r="AT168" s="14">
        <f t="shared" si="59"/>
        <v>11.8</v>
      </c>
      <c r="AU168" s="14">
        <f t="shared" si="60"/>
        <v>5.1596726855704924</v>
      </c>
      <c r="AV168" s="14">
        <f t="shared" si="61"/>
        <v>10</v>
      </c>
      <c r="AW168" s="14">
        <f t="shared" si="62"/>
        <v>14.442639009452174</v>
      </c>
      <c r="AX168" s="14">
        <f t="shared" si="63"/>
        <v>0.93141729734653667</v>
      </c>
      <c r="AY168" s="14">
        <f t="shared" si="64"/>
        <v>16</v>
      </c>
      <c r="AZ168" s="14">
        <f t="shared" si="65"/>
        <v>-4.8347021055614503</v>
      </c>
      <c r="BA168" s="14">
        <f t="shared" si="66"/>
        <v>0.86466700179829137</v>
      </c>
      <c r="BB168" s="14">
        <f t="shared" si="67"/>
        <v>0.58303886925795056</v>
      </c>
      <c r="BC168" s="16" t="str">
        <f t="shared" si="68"/>
        <v>Toxic</v>
      </c>
      <c r="BD168" s="14">
        <f t="shared" si="69"/>
        <v>41.696113074204952</v>
      </c>
      <c r="BE168" s="17" t="s">
        <v>663</v>
      </c>
      <c r="BG168" s="14">
        <f t="shared" si="70"/>
        <v>9</v>
      </c>
      <c r="BH168" s="14">
        <f t="shared" si="71"/>
        <v>9</v>
      </c>
      <c r="BI168" s="14">
        <f t="shared" si="72"/>
        <v>20.23333333333337</v>
      </c>
      <c r="BJ168" s="14">
        <f t="shared" si="73"/>
        <v>26.622222222222216</v>
      </c>
      <c r="BK168" s="14">
        <f t="shared" si="74"/>
        <v>23.427777777777791</v>
      </c>
      <c r="BL168" s="14">
        <f t="shared" si="75"/>
        <v>1.0555555555555556</v>
      </c>
      <c r="BM168" s="14">
        <f t="shared" si="76"/>
        <v>0.16001428423502403</v>
      </c>
      <c r="BN168" s="14">
        <v>6.6349999999999998</v>
      </c>
      <c r="BO168" s="14" t="str">
        <f t="shared" si="77"/>
        <v>Same Var</v>
      </c>
      <c r="BP168" s="14">
        <f t="shared" si="78"/>
        <v>2.4216831961470949E-7</v>
      </c>
      <c r="BQ168" s="14" t="str">
        <f t="shared" si="79"/>
        <v>Sig</v>
      </c>
      <c r="BR168" s="14" t="str">
        <f t="shared" si="80"/>
        <v>Sig</v>
      </c>
      <c r="BS168" s="2" t="str">
        <f t="shared" si="81"/>
        <v>Same Var T-test</v>
      </c>
      <c r="BT168" s="2" t="str">
        <f t="shared" si="82"/>
        <v/>
      </c>
      <c r="BU168" s="2" t="str">
        <f t="shared" si="83"/>
        <v/>
      </c>
    </row>
    <row r="169" spans="1:73" s="14" customFormat="1" x14ac:dyDescent="0.2">
      <c r="A169" s="10" t="s">
        <v>55</v>
      </c>
      <c r="B169" s="11" t="s">
        <v>72</v>
      </c>
      <c r="C169" s="12">
        <v>37768</v>
      </c>
      <c r="D169" s="13">
        <v>0.33958333333333335</v>
      </c>
      <c r="E169" s="10" t="s">
        <v>57</v>
      </c>
      <c r="F169" s="10" t="s">
        <v>64</v>
      </c>
      <c r="G169" s="11" t="s">
        <v>59</v>
      </c>
      <c r="H169" s="11" t="s">
        <v>60</v>
      </c>
      <c r="I169" s="11" t="s">
        <v>61</v>
      </c>
      <c r="J169" s="14">
        <v>0.75</v>
      </c>
      <c r="K169" s="14">
        <v>0.2</v>
      </c>
      <c r="L169" s="11">
        <v>30</v>
      </c>
      <c r="M169" s="11">
        <v>24</v>
      </c>
      <c r="N169" s="11">
        <v>24</v>
      </c>
      <c r="O169" s="11">
        <v>29</v>
      </c>
      <c r="P169" s="11">
        <v>32</v>
      </c>
      <c r="Q169" s="11">
        <v>32</v>
      </c>
      <c r="R169" s="11">
        <v>20</v>
      </c>
      <c r="S169" s="11">
        <v>35</v>
      </c>
      <c r="T169" s="11">
        <v>28</v>
      </c>
      <c r="U169" s="11">
        <v>29</v>
      </c>
      <c r="V169" s="15"/>
      <c r="W169" s="15"/>
      <c r="X169" s="15"/>
      <c r="Y169" s="15"/>
      <c r="Z169" s="15"/>
      <c r="AA169" s="15"/>
      <c r="AB169" s="15"/>
      <c r="AC169" s="15"/>
      <c r="AD169" s="15"/>
      <c r="AE169" s="15"/>
      <c r="AF169" s="15"/>
      <c r="AG169" s="14">
        <f t="shared" si="56"/>
        <v>28.3</v>
      </c>
      <c r="AH169" s="14">
        <f t="shared" si="57"/>
        <v>4.4981477669517895</v>
      </c>
      <c r="AI169" s="14">
        <f t="shared" si="58"/>
        <v>10</v>
      </c>
      <c r="AJ169" s="11">
        <v>21</v>
      </c>
      <c r="AK169" s="11">
        <v>18</v>
      </c>
      <c r="AL169" s="11">
        <v>25</v>
      </c>
      <c r="AM169" s="11">
        <v>25</v>
      </c>
      <c r="AN169" s="11">
        <v>32</v>
      </c>
      <c r="AO169" s="11">
        <v>32</v>
      </c>
      <c r="AP169" s="11">
        <v>21</v>
      </c>
      <c r="AQ169" s="11">
        <v>31</v>
      </c>
      <c r="AR169" s="11">
        <v>34</v>
      </c>
      <c r="AS169" s="11">
        <v>23</v>
      </c>
      <c r="AT169" s="14">
        <f t="shared" si="59"/>
        <v>26.2</v>
      </c>
      <c r="AU169" s="14">
        <f t="shared" si="60"/>
        <v>5.6332347131406992</v>
      </c>
      <c r="AV169" s="14">
        <f t="shared" si="61"/>
        <v>10</v>
      </c>
      <c r="AW169" s="14">
        <f t="shared" si="62"/>
        <v>18.588672960069498</v>
      </c>
      <c r="AX169" s="14">
        <f t="shared" si="63"/>
        <v>1.2628192177854975</v>
      </c>
      <c r="AY169" s="14">
        <f t="shared" si="64"/>
        <v>15</v>
      </c>
      <c r="AZ169" s="14">
        <f t="shared" si="65"/>
        <v>2.3959678619821072</v>
      </c>
      <c r="BA169" s="14">
        <f t="shared" si="66"/>
        <v>0.86624497319495286</v>
      </c>
      <c r="BB169" s="14">
        <f t="shared" si="67"/>
        <v>7.4204946996466473E-2</v>
      </c>
      <c r="BC169" s="16" t="str">
        <f t="shared" si="68"/>
        <v>Nontoxic</v>
      </c>
      <c r="BD169" s="14">
        <f t="shared" si="69"/>
        <v>92.579505300353347</v>
      </c>
      <c r="BE169" s="17" t="s">
        <v>663</v>
      </c>
      <c r="BG169" s="14">
        <f t="shared" si="70"/>
        <v>9</v>
      </c>
      <c r="BH169" s="14">
        <f t="shared" si="71"/>
        <v>9</v>
      </c>
      <c r="BI169" s="14">
        <f t="shared" si="72"/>
        <v>20.23333333333337</v>
      </c>
      <c r="BJ169" s="14">
        <f t="shared" si="73"/>
        <v>31.733333333333377</v>
      </c>
      <c r="BK169" s="14">
        <f t="shared" si="74"/>
        <v>25.983333333333373</v>
      </c>
      <c r="BL169" s="14">
        <f t="shared" si="75"/>
        <v>1.0555555555555556</v>
      </c>
      <c r="BM169" s="14">
        <f t="shared" si="76"/>
        <v>0.42811954133986546</v>
      </c>
      <c r="BN169" s="14">
        <v>6.6349999999999998</v>
      </c>
      <c r="BO169" s="14" t="str">
        <f t="shared" si="77"/>
        <v>Same Var</v>
      </c>
      <c r="BP169" s="14">
        <f t="shared" si="78"/>
        <v>0.18456270721931173</v>
      </c>
      <c r="BQ169" s="14" t="str">
        <f t="shared" si="79"/>
        <v>NS</v>
      </c>
      <c r="BR169" s="14" t="str">
        <f t="shared" si="80"/>
        <v>NS</v>
      </c>
      <c r="BS169" s="2" t="str">
        <f t="shared" si="81"/>
        <v>Same Var T-test</v>
      </c>
      <c r="BT169" s="2" t="str">
        <f t="shared" si="82"/>
        <v/>
      </c>
      <c r="BU169" s="2" t="str">
        <f t="shared" si="83"/>
        <v/>
      </c>
    </row>
    <row r="170" spans="1:73" s="14" customFormat="1" x14ac:dyDescent="0.2">
      <c r="A170" s="10" t="s">
        <v>55</v>
      </c>
      <c r="B170" s="11" t="s">
        <v>70</v>
      </c>
      <c r="C170" s="12">
        <v>37768</v>
      </c>
      <c r="D170" s="13">
        <v>0.4458333333333333</v>
      </c>
      <c r="E170" s="10" t="s">
        <v>57</v>
      </c>
      <c r="F170" s="10" t="s">
        <v>64</v>
      </c>
      <c r="G170" s="11" t="s">
        <v>59</v>
      </c>
      <c r="H170" s="11" t="s">
        <v>60</v>
      </c>
      <c r="I170" s="11" t="s">
        <v>61</v>
      </c>
      <c r="J170" s="14">
        <v>0.75</v>
      </c>
      <c r="K170" s="14">
        <v>0.2</v>
      </c>
      <c r="L170" s="11">
        <v>30</v>
      </c>
      <c r="M170" s="11">
        <v>24</v>
      </c>
      <c r="N170" s="11">
        <v>24</v>
      </c>
      <c r="O170" s="11">
        <v>29</v>
      </c>
      <c r="P170" s="11">
        <v>32</v>
      </c>
      <c r="Q170" s="11">
        <v>32</v>
      </c>
      <c r="R170" s="11">
        <v>20</v>
      </c>
      <c r="S170" s="11">
        <v>35</v>
      </c>
      <c r="T170" s="11">
        <v>28</v>
      </c>
      <c r="U170" s="11">
        <v>29</v>
      </c>
      <c r="V170" s="15"/>
      <c r="W170" s="15"/>
      <c r="X170" s="15"/>
      <c r="Y170" s="15"/>
      <c r="Z170" s="15"/>
      <c r="AA170" s="15"/>
      <c r="AB170" s="15"/>
      <c r="AC170" s="15"/>
      <c r="AD170" s="15"/>
      <c r="AE170" s="15"/>
      <c r="AF170" s="15"/>
      <c r="AG170" s="14">
        <f t="shared" si="56"/>
        <v>28.3</v>
      </c>
      <c r="AH170" s="14">
        <f t="shared" si="57"/>
        <v>4.4981477669517895</v>
      </c>
      <c r="AI170" s="14">
        <f t="shared" si="58"/>
        <v>10</v>
      </c>
      <c r="AJ170" s="11">
        <v>26</v>
      </c>
      <c r="AK170" s="11">
        <v>12</v>
      </c>
      <c r="AL170" s="11">
        <v>30</v>
      </c>
      <c r="AM170" s="11">
        <v>20</v>
      </c>
      <c r="AN170" s="11">
        <v>30</v>
      </c>
      <c r="AO170" s="11">
        <v>29</v>
      </c>
      <c r="AP170" s="11">
        <v>29</v>
      </c>
      <c r="AQ170" s="11">
        <v>11</v>
      </c>
      <c r="AR170" s="11">
        <v>12</v>
      </c>
      <c r="AS170" s="11">
        <v>30</v>
      </c>
      <c r="AT170" s="14">
        <f t="shared" si="59"/>
        <v>22.9</v>
      </c>
      <c r="AU170" s="14">
        <f t="shared" si="60"/>
        <v>8.3193215535349427</v>
      </c>
      <c r="AV170" s="14">
        <f t="shared" si="61"/>
        <v>10</v>
      </c>
      <c r="AW170" s="14">
        <f t="shared" si="62"/>
        <v>64.951286694637275</v>
      </c>
      <c r="AX170" s="14">
        <f t="shared" si="63"/>
        <v>5.4663452808856219</v>
      </c>
      <c r="AY170" s="14">
        <f t="shared" si="64"/>
        <v>12</v>
      </c>
      <c r="AZ170" s="14">
        <f t="shared" si="65"/>
        <v>0.59002154659992134</v>
      </c>
      <c r="BA170" s="14">
        <f t="shared" si="66"/>
        <v>0.87260929158813794</v>
      </c>
      <c r="BB170" s="14">
        <f t="shared" si="67"/>
        <v>0.19081272084805662</v>
      </c>
      <c r="BC170" s="16" t="str">
        <f t="shared" si="68"/>
        <v>Toxic</v>
      </c>
      <c r="BD170" s="14">
        <f t="shared" si="69"/>
        <v>80.918727915194339</v>
      </c>
      <c r="BE170" s="17" t="s">
        <v>664</v>
      </c>
      <c r="BF170" s="17" t="s">
        <v>666</v>
      </c>
      <c r="BG170" s="14">
        <f t="shared" si="70"/>
        <v>9</v>
      </c>
      <c r="BH170" s="14">
        <f t="shared" si="71"/>
        <v>9</v>
      </c>
      <c r="BI170" s="14">
        <f t="shared" si="72"/>
        <v>20.23333333333337</v>
      </c>
      <c r="BJ170" s="14">
        <f t="shared" si="73"/>
        <v>69.211111111111052</v>
      </c>
      <c r="BK170" s="14">
        <f t="shared" si="74"/>
        <v>44.722222222222207</v>
      </c>
      <c r="BL170" s="14">
        <f t="shared" si="75"/>
        <v>1.0555555555555556</v>
      </c>
      <c r="BM170" s="14">
        <f t="shared" si="76"/>
        <v>3.0391900413273012</v>
      </c>
      <c r="BN170" s="14">
        <v>6.6349999999999998</v>
      </c>
      <c r="BO170" s="14" t="str">
        <f t="shared" si="77"/>
        <v>Same Var</v>
      </c>
      <c r="BP170" s="14">
        <f t="shared" si="78"/>
        <v>4.3868436538116951E-2</v>
      </c>
      <c r="BQ170" s="14" t="str">
        <f t="shared" si="79"/>
        <v>Sig</v>
      </c>
      <c r="BR170" s="14" t="str">
        <f t="shared" si="80"/>
        <v>NS</v>
      </c>
      <c r="BS170" s="2" t="str">
        <f t="shared" si="81"/>
        <v>Wilcoxon</v>
      </c>
      <c r="BT170" s="2" t="str">
        <f t="shared" si="82"/>
        <v>TSTToxicLess25</v>
      </c>
      <c r="BU170" s="2" t="str">
        <f t="shared" si="83"/>
        <v/>
      </c>
    </row>
    <row r="171" spans="1:73" s="14" customFormat="1" x14ac:dyDescent="0.2">
      <c r="A171" s="10" t="s">
        <v>142</v>
      </c>
      <c r="B171" s="11" t="s">
        <v>504</v>
      </c>
      <c r="C171" s="12">
        <v>39009</v>
      </c>
      <c r="D171" s="13">
        <v>0.35069444444444442</v>
      </c>
      <c r="E171" s="10" t="s">
        <v>57</v>
      </c>
      <c r="F171" s="10" t="s">
        <v>513</v>
      </c>
      <c r="G171" s="11" t="s">
        <v>59</v>
      </c>
      <c r="H171" s="11" t="s">
        <v>90</v>
      </c>
      <c r="I171" s="11" t="s">
        <v>61</v>
      </c>
      <c r="J171" s="14">
        <v>0.75</v>
      </c>
      <c r="K171" s="14">
        <v>0.2</v>
      </c>
      <c r="L171" s="11">
        <v>29</v>
      </c>
      <c r="M171" s="11">
        <v>31</v>
      </c>
      <c r="N171" s="11">
        <v>31</v>
      </c>
      <c r="O171" s="11">
        <v>20</v>
      </c>
      <c r="P171" s="11">
        <v>32</v>
      </c>
      <c r="Q171" s="11">
        <v>22</v>
      </c>
      <c r="R171" s="11">
        <v>26</v>
      </c>
      <c r="S171" s="11">
        <v>28</v>
      </c>
      <c r="T171" s="11">
        <v>29</v>
      </c>
      <c r="U171" s="11">
        <v>34</v>
      </c>
      <c r="V171" s="15"/>
      <c r="W171" s="15"/>
      <c r="X171" s="15"/>
      <c r="Y171" s="15"/>
      <c r="Z171" s="15"/>
      <c r="AA171" s="15"/>
      <c r="AB171" s="15"/>
      <c r="AC171" s="15"/>
      <c r="AD171" s="15"/>
      <c r="AE171" s="15"/>
      <c r="AF171" s="15"/>
      <c r="AG171" s="14">
        <f t="shared" si="56"/>
        <v>28.2</v>
      </c>
      <c r="AH171" s="14">
        <f t="shared" si="57"/>
        <v>4.4171383395939898</v>
      </c>
      <c r="AI171" s="14">
        <f t="shared" si="58"/>
        <v>10</v>
      </c>
      <c r="AJ171" s="11">
        <v>37</v>
      </c>
      <c r="AK171" s="11">
        <v>30</v>
      </c>
      <c r="AL171" s="11">
        <v>24</v>
      </c>
      <c r="AM171" s="11">
        <v>30</v>
      </c>
      <c r="AN171" s="11">
        <v>35</v>
      </c>
      <c r="AO171" s="11">
        <v>15</v>
      </c>
      <c r="AP171" s="11">
        <v>27</v>
      </c>
      <c r="AQ171" s="11">
        <v>27</v>
      </c>
      <c r="AR171" s="11">
        <v>29</v>
      </c>
      <c r="AS171" s="11">
        <v>34</v>
      </c>
      <c r="AT171" s="14">
        <f t="shared" si="59"/>
        <v>28.8</v>
      </c>
      <c r="AU171" s="14">
        <f t="shared" si="60"/>
        <v>6.2857864353723594</v>
      </c>
      <c r="AV171" s="14">
        <f t="shared" si="61"/>
        <v>10</v>
      </c>
      <c r="AW171" s="14">
        <f t="shared" si="62"/>
        <v>25.488474151234637</v>
      </c>
      <c r="AX171" s="14">
        <f t="shared" si="63"/>
        <v>1.8684205847050799</v>
      </c>
      <c r="AY171" s="14">
        <f t="shared" si="64"/>
        <v>14</v>
      </c>
      <c r="AZ171" s="14">
        <f t="shared" si="65"/>
        <v>3.4046735417249825</v>
      </c>
      <c r="BA171" s="14">
        <f t="shared" si="66"/>
        <v>0.86805478155742033</v>
      </c>
      <c r="BB171" s="14">
        <f t="shared" si="67"/>
        <v>-2.1276595744680903E-2</v>
      </c>
      <c r="BC171" s="16" t="str">
        <f t="shared" si="68"/>
        <v>Nontoxic</v>
      </c>
      <c r="BD171" s="14">
        <f t="shared" si="69"/>
        <v>102.1276595744681</v>
      </c>
      <c r="BE171" s="17" t="s">
        <v>663</v>
      </c>
      <c r="BG171" s="14">
        <f t="shared" si="70"/>
        <v>9</v>
      </c>
      <c r="BH171" s="14">
        <f t="shared" si="71"/>
        <v>9</v>
      </c>
      <c r="BI171" s="14">
        <f t="shared" si="72"/>
        <v>19.511111111111148</v>
      </c>
      <c r="BJ171" s="14">
        <f t="shared" si="73"/>
        <v>39.511111111111155</v>
      </c>
      <c r="BK171" s="14">
        <f t="shared" si="74"/>
        <v>29.511111111111152</v>
      </c>
      <c r="BL171" s="14">
        <f t="shared" si="75"/>
        <v>1.0555555555555556</v>
      </c>
      <c r="BM171" s="14">
        <f t="shared" si="76"/>
        <v>1.0399347031017985</v>
      </c>
      <c r="BN171" s="14">
        <v>6.6349999999999998</v>
      </c>
      <c r="BO171" s="14" t="str">
        <f t="shared" si="77"/>
        <v>Same Var</v>
      </c>
      <c r="BP171" s="14">
        <f t="shared" si="78"/>
        <v>0.4038632952912577</v>
      </c>
      <c r="BQ171" s="14" t="str">
        <f t="shared" si="79"/>
        <v>NS</v>
      </c>
      <c r="BR171" s="14" t="str">
        <f t="shared" si="80"/>
        <v>NS</v>
      </c>
      <c r="BS171" s="2" t="str">
        <f t="shared" si="81"/>
        <v/>
      </c>
      <c r="BT171" s="2" t="str">
        <f t="shared" si="82"/>
        <v/>
      </c>
      <c r="BU171" s="2" t="str">
        <f t="shared" si="83"/>
        <v/>
      </c>
    </row>
    <row r="172" spans="1:73" s="14" customFormat="1" x14ac:dyDescent="0.2">
      <c r="A172" s="10" t="s">
        <v>142</v>
      </c>
      <c r="B172" s="11" t="s">
        <v>552</v>
      </c>
      <c r="C172" s="12">
        <v>39750</v>
      </c>
      <c r="D172" s="13">
        <v>0.33333333333333331</v>
      </c>
      <c r="E172" s="10" t="s">
        <v>57</v>
      </c>
      <c r="F172" s="10" t="s">
        <v>546</v>
      </c>
      <c r="G172" s="11" t="s">
        <v>59</v>
      </c>
      <c r="H172" s="11" t="s">
        <v>90</v>
      </c>
      <c r="I172" s="11" t="s">
        <v>61</v>
      </c>
      <c r="J172" s="14">
        <v>0.75</v>
      </c>
      <c r="K172" s="14">
        <v>0.2</v>
      </c>
      <c r="L172" s="11">
        <v>33</v>
      </c>
      <c r="M172" s="11">
        <v>28</v>
      </c>
      <c r="N172" s="11">
        <v>29</v>
      </c>
      <c r="O172" s="11">
        <v>33</v>
      </c>
      <c r="P172" s="11">
        <v>16</v>
      </c>
      <c r="Q172" s="11">
        <v>23</v>
      </c>
      <c r="R172" s="11">
        <v>32</v>
      </c>
      <c r="S172" s="11">
        <v>26</v>
      </c>
      <c r="T172" s="11">
        <v>29</v>
      </c>
      <c r="U172" s="11">
        <v>32</v>
      </c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F172" s="15"/>
      <c r="AG172" s="14">
        <f t="shared" si="56"/>
        <v>28.1</v>
      </c>
      <c r="AH172" s="14">
        <f t="shared" si="57"/>
        <v>5.3427001080394181</v>
      </c>
      <c r="AI172" s="14">
        <f t="shared" si="58"/>
        <v>10</v>
      </c>
      <c r="AJ172" s="11">
        <v>35</v>
      </c>
      <c r="AK172" s="11">
        <v>34</v>
      </c>
      <c r="AL172" s="11">
        <v>38</v>
      </c>
      <c r="AM172" s="11">
        <v>37</v>
      </c>
      <c r="AN172" s="11">
        <v>36</v>
      </c>
      <c r="AO172" s="11">
        <v>36</v>
      </c>
      <c r="AP172" s="11">
        <v>39</v>
      </c>
      <c r="AQ172" s="11">
        <v>39</v>
      </c>
      <c r="AR172" s="11">
        <v>34</v>
      </c>
      <c r="AS172" s="11">
        <v>35</v>
      </c>
      <c r="AT172" s="14">
        <f t="shared" si="59"/>
        <v>36.299999999999997</v>
      </c>
      <c r="AU172" s="14">
        <f t="shared" si="60"/>
        <v>1.8885620632287057</v>
      </c>
      <c r="AV172" s="14">
        <f t="shared" si="61"/>
        <v>10</v>
      </c>
      <c r="AW172" s="14">
        <f t="shared" si="62"/>
        <v>3.8505885850694361</v>
      </c>
      <c r="AX172" s="14">
        <f t="shared" si="63"/>
        <v>0.3005825279706783</v>
      </c>
      <c r="AY172" s="14">
        <f t="shared" si="64"/>
        <v>13</v>
      </c>
      <c r="AZ172" s="14">
        <f t="shared" si="65"/>
        <v>10.868647948482357</v>
      </c>
      <c r="BA172" s="14">
        <f t="shared" si="66"/>
        <v>0.87015153396817235</v>
      </c>
      <c r="BB172" s="14">
        <f t="shared" si="67"/>
        <v>-0.29181494661921692</v>
      </c>
      <c r="BC172" s="16" t="str">
        <f t="shared" si="68"/>
        <v>Nontoxic</v>
      </c>
      <c r="BD172" s="14">
        <f t="shared" si="69"/>
        <v>129.18149466192168</v>
      </c>
      <c r="BE172" s="17" t="s">
        <v>663</v>
      </c>
      <c r="BG172" s="14">
        <f t="shared" si="70"/>
        <v>9</v>
      </c>
      <c r="BH172" s="14">
        <f t="shared" si="71"/>
        <v>9</v>
      </c>
      <c r="BI172" s="14">
        <f t="shared" si="72"/>
        <v>28.544444444444409</v>
      </c>
      <c r="BJ172" s="14">
        <f t="shared" si="73"/>
        <v>3.5666666666666655</v>
      </c>
      <c r="BK172" s="14">
        <f t="shared" si="74"/>
        <v>16.055555555555536</v>
      </c>
      <c r="BL172" s="14">
        <f t="shared" si="75"/>
        <v>1.0555555555555556</v>
      </c>
      <c r="BM172" s="14">
        <f t="shared" si="76"/>
        <v>7.921084478853289</v>
      </c>
      <c r="BN172" s="14">
        <v>6.6349999999999998</v>
      </c>
      <c r="BO172" s="14" t="str">
        <f t="shared" si="77"/>
        <v>Sig Diff Var</v>
      </c>
      <c r="BP172" s="14">
        <f t="shared" si="78"/>
        <v>3.7853451297921247E-4</v>
      </c>
      <c r="BQ172" s="14" t="str">
        <f t="shared" si="79"/>
        <v>NS</v>
      </c>
      <c r="BR172" s="14" t="str">
        <f t="shared" si="80"/>
        <v>NS</v>
      </c>
      <c r="BS172" s="2" t="str">
        <f t="shared" si="81"/>
        <v/>
      </c>
      <c r="BT172" s="2" t="str">
        <f t="shared" si="82"/>
        <v/>
      </c>
      <c r="BU172" s="2" t="str">
        <f t="shared" si="83"/>
        <v/>
      </c>
    </row>
    <row r="173" spans="1:73" s="14" customFormat="1" x14ac:dyDescent="0.2">
      <c r="A173" s="10" t="s">
        <v>142</v>
      </c>
      <c r="B173" s="11" t="s">
        <v>553</v>
      </c>
      <c r="C173" s="12">
        <v>39750</v>
      </c>
      <c r="D173" s="13">
        <v>0.47916666666666669</v>
      </c>
      <c r="E173" s="10" t="s">
        <v>57</v>
      </c>
      <c r="F173" s="10" t="s">
        <v>546</v>
      </c>
      <c r="G173" s="11" t="s">
        <v>59</v>
      </c>
      <c r="H173" s="11" t="s">
        <v>90</v>
      </c>
      <c r="I173" s="11" t="s">
        <v>61</v>
      </c>
      <c r="J173" s="14">
        <v>0.75</v>
      </c>
      <c r="K173" s="14">
        <v>0.2</v>
      </c>
      <c r="L173" s="11">
        <v>33</v>
      </c>
      <c r="M173" s="11">
        <v>28</v>
      </c>
      <c r="N173" s="11">
        <v>29</v>
      </c>
      <c r="O173" s="11">
        <v>33</v>
      </c>
      <c r="P173" s="11">
        <v>16</v>
      </c>
      <c r="Q173" s="11">
        <v>23</v>
      </c>
      <c r="R173" s="11">
        <v>32</v>
      </c>
      <c r="S173" s="11">
        <v>26</v>
      </c>
      <c r="T173" s="11">
        <v>29</v>
      </c>
      <c r="U173" s="11">
        <v>32</v>
      </c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F173" s="15"/>
      <c r="AG173" s="14">
        <f t="shared" si="56"/>
        <v>28.1</v>
      </c>
      <c r="AH173" s="14">
        <f t="shared" si="57"/>
        <v>5.3427001080394181</v>
      </c>
      <c r="AI173" s="14">
        <f t="shared" si="58"/>
        <v>10</v>
      </c>
      <c r="AJ173" s="11">
        <v>34</v>
      </c>
      <c r="AK173" s="11">
        <v>41</v>
      </c>
      <c r="AL173" s="11">
        <v>37</v>
      </c>
      <c r="AM173" s="11">
        <v>39</v>
      </c>
      <c r="AN173" s="11">
        <v>32</v>
      </c>
      <c r="AO173" s="11">
        <v>36</v>
      </c>
      <c r="AP173" s="11">
        <v>38</v>
      </c>
      <c r="AQ173" s="11">
        <v>38</v>
      </c>
      <c r="AR173" s="11">
        <v>39</v>
      </c>
      <c r="AS173" s="11">
        <v>40</v>
      </c>
      <c r="AT173" s="14">
        <f t="shared" si="59"/>
        <v>37.4</v>
      </c>
      <c r="AU173" s="14">
        <f t="shared" si="60"/>
        <v>2.7568097504180442</v>
      </c>
      <c r="AV173" s="14">
        <f t="shared" si="61"/>
        <v>10</v>
      </c>
      <c r="AW173" s="14">
        <f t="shared" si="62"/>
        <v>5.59618164062499</v>
      </c>
      <c r="AX173" s="14">
        <f t="shared" si="63"/>
        <v>0.35062573784722151</v>
      </c>
      <c r="AY173" s="14">
        <f t="shared" si="64"/>
        <v>16</v>
      </c>
      <c r="AZ173" s="14">
        <f t="shared" si="65"/>
        <v>10.614028253815199</v>
      </c>
      <c r="BA173" s="14">
        <f t="shared" si="66"/>
        <v>0.86466700179829137</v>
      </c>
      <c r="BB173" s="14">
        <f t="shared" si="67"/>
        <v>-0.33096085409252657</v>
      </c>
      <c r="BC173" s="16" t="str">
        <f t="shared" si="68"/>
        <v>Nontoxic</v>
      </c>
      <c r="BD173" s="14">
        <f t="shared" si="69"/>
        <v>133.09608540925265</v>
      </c>
      <c r="BE173" s="17" t="s">
        <v>663</v>
      </c>
      <c r="BG173" s="14">
        <f t="shared" si="70"/>
        <v>9</v>
      </c>
      <c r="BH173" s="14">
        <f t="shared" si="71"/>
        <v>9</v>
      </c>
      <c r="BI173" s="14">
        <f t="shared" si="72"/>
        <v>28.544444444444409</v>
      </c>
      <c r="BJ173" s="14">
        <f t="shared" si="73"/>
        <v>7.6</v>
      </c>
      <c r="BK173" s="14">
        <f t="shared" si="74"/>
        <v>18.072222222222205</v>
      </c>
      <c r="BL173" s="14">
        <f t="shared" si="75"/>
        <v>1.0555555555555556</v>
      </c>
      <c r="BM173" s="14">
        <f t="shared" si="76"/>
        <v>3.4884702889099528</v>
      </c>
      <c r="BN173" s="14">
        <v>6.6349999999999998</v>
      </c>
      <c r="BO173" s="14" t="str">
        <f t="shared" si="77"/>
        <v>Same Var</v>
      </c>
      <c r="BP173" s="14">
        <f t="shared" si="78"/>
        <v>5.871159900798649E-5</v>
      </c>
      <c r="BQ173" s="14" t="str">
        <f t="shared" si="79"/>
        <v>NS</v>
      </c>
      <c r="BR173" s="14" t="str">
        <f t="shared" si="80"/>
        <v>NS</v>
      </c>
      <c r="BS173" s="2" t="str">
        <f t="shared" si="81"/>
        <v/>
      </c>
      <c r="BT173" s="2" t="str">
        <f t="shared" si="82"/>
        <v/>
      </c>
      <c r="BU173" s="2" t="str">
        <f t="shared" si="83"/>
        <v/>
      </c>
    </row>
    <row r="174" spans="1:73" s="14" customFormat="1" x14ac:dyDescent="0.2">
      <c r="A174" s="10" t="s">
        <v>142</v>
      </c>
      <c r="B174" s="11" t="s">
        <v>564</v>
      </c>
      <c r="C174" s="12">
        <v>39750</v>
      </c>
      <c r="D174" s="13">
        <v>0.3527777777777778</v>
      </c>
      <c r="E174" s="10" t="s">
        <v>57</v>
      </c>
      <c r="F174" s="10" t="s">
        <v>546</v>
      </c>
      <c r="G174" s="11" t="s">
        <v>59</v>
      </c>
      <c r="H174" s="11" t="s">
        <v>90</v>
      </c>
      <c r="I174" s="11" t="s">
        <v>61</v>
      </c>
      <c r="J174" s="14">
        <v>0.75</v>
      </c>
      <c r="K174" s="14">
        <v>0.2</v>
      </c>
      <c r="L174" s="11">
        <v>33</v>
      </c>
      <c r="M174" s="11">
        <v>28</v>
      </c>
      <c r="N174" s="11">
        <v>29</v>
      </c>
      <c r="O174" s="11">
        <v>33</v>
      </c>
      <c r="P174" s="11">
        <v>16</v>
      </c>
      <c r="Q174" s="11">
        <v>23</v>
      </c>
      <c r="R174" s="11">
        <v>32</v>
      </c>
      <c r="S174" s="11">
        <v>26</v>
      </c>
      <c r="T174" s="11">
        <v>29</v>
      </c>
      <c r="U174" s="11">
        <v>32</v>
      </c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F174" s="15"/>
      <c r="AG174" s="14">
        <f t="shared" si="56"/>
        <v>28.1</v>
      </c>
      <c r="AH174" s="14">
        <f t="shared" si="57"/>
        <v>5.3427001080394181</v>
      </c>
      <c r="AI174" s="14">
        <f t="shared" si="58"/>
        <v>10</v>
      </c>
      <c r="AJ174" s="11">
        <v>34</v>
      </c>
      <c r="AK174" s="11">
        <v>28</v>
      </c>
      <c r="AL174" s="11">
        <v>46</v>
      </c>
      <c r="AM174" s="11">
        <v>42</v>
      </c>
      <c r="AN174" s="11">
        <v>43</v>
      </c>
      <c r="AO174" s="11">
        <v>47</v>
      </c>
      <c r="AP174" s="11">
        <v>45</v>
      </c>
      <c r="AQ174" s="11">
        <v>40</v>
      </c>
      <c r="AR174" s="11">
        <v>42</v>
      </c>
      <c r="AS174" s="11">
        <v>47</v>
      </c>
      <c r="AT174" s="14">
        <f t="shared" si="59"/>
        <v>41.4</v>
      </c>
      <c r="AU174" s="14">
        <f t="shared" si="60"/>
        <v>6.1137368096588798</v>
      </c>
      <c r="AV174" s="14">
        <f t="shared" si="61"/>
        <v>10</v>
      </c>
      <c r="AW174" s="14">
        <f t="shared" si="62"/>
        <v>28.551953245563421</v>
      </c>
      <c r="AX174" s="14">
        <f t="shared" si="63"/>
        <v>1.8387793729638329</v>
      </c>
      <c r="AY174" s="14">
        <f t="shared" si="64"/>
        <v>16</v>
      </c>
      <c r="AZ174" s="14">
        <f t="shared" si="65"/>
        <v>8.7926866922635369</v>
      </c>
      <c r="BA174" s="14">
        <f t="shared" si="66"/>
        <v>0.86466700179829137</v>
      </c>
      <c r="BB174" s="14">
        <f t="shared" si="67"/>
        <v>-0.47330960854092513</v>
      </c>
      <c r="BC174" s="16" t="str">
        <f t="shared" si="68"/>
        <v>Nontoxic</v>
      </c>
      <c r="BD174" s="14">
        <f t="shared" si="69"/>
        <v>147.33096085409252</v>
      </c>
      <c r="BE174" s="17" t="s">
        <v>663</v>
      </c>
      <c r="BG174" s="14">
        <f t="shared" si="70"/>
        <v>9</v>
      </c>
      <c r="BH174" s="14">
        <f t="shared" si="71"/>
        <v>9</v>
      </c>
      <c r="BI174" s="14">
        <f t="shared" si="72"/>
        <v>28.544444444444409</v>
      </c>
      <c r="BJ174" s="14">
        <f t="shared" si="73"/>
        <v>37.377777777777936</v>
      </c>
      <c r="BK174" s="14">
        <f t="shared" si="74"/>
        <v>32.961111111111173</v>
      </c>
      <c r="BL174" s="14">
        <f t="shared" si="75"/>
        <v>1.0555555555555556</v>
      </c>
      <c r="BM174" s="14">
        <f t="shared" si="76"/>
        <v>0.1544810956598498</v>
      </c>
      <c r="BN174" s="14">
        <v>6.6349999999999998</v>
      </c>
      <c r="BO174" s="14" t="str">
        <f t="shared" si="77"/>
        <v>Same Var</v>
      </c>
      <c r="BP174" s="14">
        <f t="shared" si="78"/>
        <v>3.1489516301765267E-5</v>
      </c>
      <c r="BQ174" s="14" t="str">
        <f t="shared" si="79"/>
        <v>NS</v>
      </c>
      <c r="BR174" s="14" t="str">
        <f t="shared" si="80"/>
        <v>NS</v>
      </c>
      <c r="BS174" s="2" t="str">
        <f t="shared" si="81"/>
        <v/>
      </c>
      <c r="BT174" s="2" t="str">
        <f t="shared" si="82"/>
        <v/>
      </c>
      <c r="BU174" s="2" t="str">
        <f t="shared" si="83"/>
        <v/>
      </c>
    </row>
    <row r="175" spans="1:73" s="14" customFormat="1" x14ac:dyDescent="0.2">
      <c r="A175" s="10" t="s">
        <v>142</v>
      </c>
      <c r="B175" s="11" t="s">
        <v>549</v>
      </c>
      <c r="C175" s="12">
        <v>39750</v>
      </c>
      <c r="D175" s="13">
        <v>0.3125</v>
      </c>
      <c r="E175" s="10" t="s">
        <v>57</v>
      </c>
      <c r="F175" s="10" t="s">
        <v>546</v>
      </c>
      <c r="G175" s="11" t="s">
        <v>59</v>
      </c>
      <c r="H175" s="11" t="s">
        <v>90</v>
      </c>
      <c r="I175" s="11" t="s">
        <v>61</v>
      </c>
      <c r="J175" s="14">
        <v>0.75</v>
      </c>
      <c r="K175" s="14">
        <v>0.2</v>
      </c>
      <c r="L175" s="11">
        <v>33</v>
      </c>
      <c r="M175" s="11">
        <v>28</v>
      </c>
      <c r="N175" s="11">
        <v>29</v>
      </c>
      <c r="O175" s="11">
        <v>33</v>
      </c>
      <c r="P175" s="11">
        <v>16</v>
      </c>
      <c r="Q175" s="11">
        <v>23</v>
      </c>
      <c r="R175" s="11">
        <v>32</v>
      </c>
      <c r="S175" s="11">
        <v>26</v>
      </c>
      <c r="T175" s="11">
        <v>29</v>
      </c>
      <c r="U175" s="11">
        <v>32</v>
      </c>
      <c r="V175" s="15"/>
      <c r="W175" s="15"/>
      <c r="X175" s="15"/>
      <c r="Y175" s="15"/>
      <c r="Z175" s="15"/>
      <c r="AA175" s="15"/>
      <c r="AB175" s="15"/>
      <c r="AC175" s="15"/>
      <c r="AD175" s="15"/>
      <c r="AE175" s="15"/>
      <c r="AF175" s="15"/>
      <c r="AG175" s="14">
        <f t="shared" si="56"/>
        <v>28.1</v>
      </c>
      <c r="AH175" s="14">
        <f t="shared" si="57"/>
        <v>5.3427001080394181</v>
      </c>
      <c r="AI175" s="14">
        <f t="shared" si="58"/>
        <v>10</v>
      </c>
      <c r="AJ175" s="11">
        <v>23</v>
      </c>
      <c r="AK175" s="11">
        <v>40</v>
      </c>
      <c r="AL175" s="11">
        <v>37</v>
      </c>
      <c r="AM175" s="11">
        <v>43</v>
      </c>
      <c r="AN175" s="11">
        <v>41</v>
      </c>
      <c r="AO175" s="11">
        <v>36</v>
      </c>
      <c r="AP175" s="11">
        <v>36</v>
      </c>
      <c r="AQ175" s="11">
        <v>35</v>
      </c>
      <c r="AR175" s="11">
        <v>24</v>
      </c>
      <c r="AS175" s="11">
        <v>40</v>
      </c>
      <c r="AT175" s="14">
        <f t="shared" si="59"/>
        <v>35.5</v>
      </c>
      <c r="AU175" s="14">
        <f t="shared" si="60"/>
        <v>6.8190908484929276</v>
      </c>
      <c r="AV175" s="14">
        <f t="shared" si="61"/>
        <v>10</v>
      </c>
      <c r="AW175" s="14">
        <f t="shared" si="62"/>
        <v>39.132844140624968</v>
      </c>
      <c r="AX175" s="14">
        <f t="shared" si="63"/>
        <v>2.6889479600694433</v>
      </c>
      <c r="AY175" s="14">
        <f t="shared" si="64"/>
        <v>15</v>
      </c>
      <c r="AZ175" s="14">
        <f t="shared" si="65"/>
        <v>5.7674052513240559</v>
      </c>
      <c r="BA175" s="14">
        <f t="shared" si="66"/>
        <v>0.86624497319495286</v>
      </c>
      <c r="BB175" s="14">
        <f t="shared" si="67"/>
        <v>-0.2633451957295373</v>
      </c>
      <c r="BC175" s="16" t="str">
        <f t="shared" si="68"/>
        <v>Nontoxic</v>
      </c>
      <c r="BD175" s="14">
        <f t="shared" si="69"/>
        <v>126.33451957295374</v>
      </c>
      <c r="BE175" s="17" t="s">
        <v>663</v>
      </c>
      <c r="BG175" s="14">
        <f t="shared" si="70"/>
        <v>9</v>
      </c>
      <c r="BH175" s="14">
        <f t="shared" si="71"/>
        <v>9</v>
      </c>
      <c r="BI175" s="14">
        <f t="shared" si="72"/>
        <v>28.544444444444409</v>
      </c>
      <c r="BJ175" s="14">
        <f t="shared" si="73"/>
        <v>46.499999999999993</v>
      </c>
      <c r="BK175" s="14">
        <f t="shared" si="74"/>
        <v>37.522222222222204</v>
      </c>
      <c r="BL175" s="14">
        <f t="shared" si="75"/>
        <v>1.0555555555555556</v>
      </c>
      <c r="BM175" s="14">
        <f t="shared" si="76"/>
        <v>0.50264388628966261</v>
      </c>
      <c r="BN175" s="14">
        <v>6.6349999999999998</v>
      </c>
      <c r="BO175" s="14" t="str">
        <f t="shared" si="77"/>
        <v>Same Var</v>
      </c>
      <c r="BP175" s="14">
        <f t="shared" si="78"/>
        <v>7.3056691849257768E-3</v>
      </c>
      <c r="BQ175" s="14" t="str">
        <f t="shared" si="79"/>
        <v>NS</v>
      </c>
      <c r="BR175" s="14" t="str">
        <f t="shared" si="80"/>
        <v>NS</v>
      </c>
      <c r="BS175" s="2" t="str">
        <f t="shared" si="81"/>
        <v/>
      </c>
      <c r="BT175" s="2" t="str">
        <f t="shared" si="82"/>
        <v/>
      </c>
      <c r="BU175" s="2" t="str">
        <f t="shared" si="83"/>
        <v/>
      </c>
    </row>
    <row r="176" spans="1:73" s="14" customFormat="1" x14ac:dyDescent="0.2">
      <c r="A176" s="10" t="s">
        <v>142</v>
      </c>
      <c r="B176" s="11" t="s">
        <v>534</v>
      </c>
      <c r="C176" s="12">
        <v>39749</v>
      </c>
      <c r="D176" s="13">
        <v>0.72916666666666663</v>
      </c>
      <c r="E176" s="10" t="s">
        <v>57</v>
      </c>
      <c r="F176" s="10" t="s">
        <v>546</v>
      </c>
      <c r="G176" s="11" t="s">
        <v>59</v>
      </c>
      <c r="H176" s="11" t="s">
        <v>90</v>
      </c>
      <c r="I176" s="11" t="s">
        <v>61</v>
      </c>
      <c r="J176" s="14">
        <v>0.75</v>
      </c>
      <c r="K176" s="14">
        <v>0.2</v>
      </c>
      <c r="L176" s="11">
        <v>33</v>
      </c>
      <c r="M176" s="11">
        <v>28</v>
      </c>
      <c r="N176" s="11">
        <v>29</v>
      </c>
      <c r="O176" s="11">
        <v>33</v>
      </c>
      <c r="P176" s="11">
        <v>16</v>
      </c>
      <c r="Q176" s="11">
        <v>23</v>
      </c>
      <c r="R176" s="11">
        <v>32</v>
      </c>
      <c r="S176" s="11">
        <v>26</v>
      </c>
      <c r="T176" s="11">
        <v>29</v>
      </c>
      <c r="U176" s="11">
        <v>32</v>
      </c>
      <c r="V176" s="15"/>
      <c r="W176" s="15"/>
      <c r="X176" s="15"/>
      <c r="Y176" s="15"/>
      <c r="Z176" s="15"/>
      <c r="AA176" s="15"/>
      <c r="AB176" s="15"/>
      <c r="AC176" s="15"/>
      <c r="AD176" s="15"/>
      <c r="AE176" s="15"/>
      <c r="AF176" s="15"/>
      <c r="AG176" s="14">
        <f t="shared" si="56"/>
        <v>28.1</v>
      </c>
      <c r="AH176" s="14">
        <f t="shared" si="57"/>
        <v>5.3427001080394181</v>
      </c>
      <c r="AI176" s="14">
        <f t="shared" si="58"/>
        <v>10</v>
      </c>
      <c r="AJ176" s="11">
        <v>25</v>
      </c>
      <c r="AK176" s="11">
        <v>31</v>
      </c>
      <c r="AL176" s="11">
        <v>30</v>
      </c>
      <c r="AM176" s="11">
        <v>35</v>
      </c>
      <c r="AN176" s="11">
        <v>0</v>
      </c>
      <c r="AO176" s="11">
        <v>27</v>
      </c>
      <c r="AP176" s="11">
        <v>39</v>
      </c>
      <c r="AQ176" s="11">
        <v>24</v>
      </c>
      <c r="AR176" s="11">
        <v>35</v>
      </c>
      <c r="AS176" s="11">
        <v>34</v>
      </c>
      <c r="AT176" s="14">
        <f t="shared" si="59"/>
        <v>28</v>
      </c>
      <c r="AU176" s="14">
        <f t="shared" si="60"/>
        <v>10.944303439588001</v>
      </c>
      <c r="AV176" s="14">
        <f t="shared" si="61"/>
        <v>10</v>
      </c>
      <c r="AW176" s="14">
        <f t="shared" si="62"/>
        <v>184.50883102334095</v>
      </c>
      <c r="AX176" s="14">
        <f t="shared" si="63"/>
        <v>16.227243570494679</v>
      </c>
      <c r="AY176" s="14">
        <f t="shared" si="64"/>
        <v>11</v>
      </c>
      <c r="AZ176" s="14">
        <f t="shared" si="65"/>
        <v>1.8789511464509745</v>
      </c>
      <c r="BA176" s="14">
        <f t="shared" si="66"/>
        <v>0.87552997807388222</v>
      </c>
      <c r="BB176" s="14">
        <f t="shared" si="67"/>
        <v>3.558718861210015E-3</v>
      </c>
      <c r="BC176" s="16" t="str">
        <f t="shared" si="68"/>
        <v>Nontoxic</v>
      </c>
      <c r="BD176" s="14">
        <f t="shared" si="69"/>
        <v>99.644128113878992</v>
      </c>
      <c r="BE176" s="17" t="s">
        <v>664</v>
      </c>
      <c r="BF176" s="17" t="s">
        <v>666</v>
      </c>
      <c r="BG176" s="14">
        <f t="shared" si="70"/>
        <v>9</v>
      </c>
      <c r="BH176" s="14">
        <f t="shared" si="71"/>
        <v>9</v>
      </c>
      <c r="BI176" s="14">
        <f t="shared" si="72"/>
        <v>28.544444444444409</v>
      </c>
      <c r="BJ176" s="14">
        <f t="shared" si="73"/>
        <v>119.77777777777776</v>
      </c>
      <c r="BK176" s="14">
        <f t="shared" si="74"/>
        <v>74.161111111111083</v>
      </c>
      <c r="BL176" s="14">
        <f t="shared" si="75"/>
        <v>1.0555555555555556</v>
      </c>
      <c r="BM176" s="14">
        <f t="shared" si="76"/>
        <v>4.0532340880121094</v>
      </c>
      <c r="BN176" s="14">
        <v>6.6349999999999998</v>
      </c>
      <c r="BO176" s="14" t="str">
        <f t="shared" si="77"/>
        <v>Same Var</v>
      </c>
      <c r="BP176" s="14">
        <f t="shared" si="78"/>
        <v>0.48978527524395155</v>
      </c>
      <c r="BQ176" s="14" t="str">
        <f t="shared" si="79"/>
        <v>NS</v>
      </c>
      <c r="BR176" s="14" t="str">
        <f t="shared" si="80"/>
        <v>NS</v>
      </c>
      <c r="BS176" s="2" t="str">
        <f t="shared" si="81"/>
        <v>Wilcoxon</v>
      </c>
      <c r="BT176" s="2" t="str">
        <f t="shared" si="82"/>
        <v/>
      </c>
      <c r="BU176" s="2" t="str">
        <f t="shared" si="83"/>
        <v/>
      </c>
    </row>
    <row r="177" spans="1:73" s="14" customFormat="1" x14ac:dyDescent="0.2">
      <c r="A177" s="1" t="s">
        <v>55</v>
      </c>
      <c r="B177" s="5" t="s">
        <v>98</v>
      </c>
      <c r="C177" s="6">
        <v>38042</v>
      </c>
      <c r="D177" s="7">
        <v>0</v>
      </c>
      <c r="E177" s="1" t="s">
        <v>57</v>
      </c>
      <c r="F177" s="1" t="s">
        <v>100</v>
      </c>
      <c r="G177" s="5" t="s">
        <v>59</v>
      </c>
      <c r="H177" s="5" t="s">
        <v>90</v>
      </c>
      <c r="I177" s="5" t="s">
        <v>61</v>
      </c>
      <c r="J177" s="2">
        <v>0.75</v>
      </c>
      <c r="K177" s="2">
        <v>0.2</v>
      </c>
      <c r="L177" s="5">
        <v>35</v>
      </c>
      <c r="M177" s="5">
        <v>15</v>
      </c>
      <c r="N177" s="5">
        <v>46</v>
      </c>
      <c r="O177" s="5">
        <v>32</v>
      </c>
      <c r="P177" s="5">
        <v>19</v>
      </c>
      <c r="Q177" s="5">
        <v>29</v>
      </c>
      <c r="R177" s="5">
        <v>28</v>
      </c>
      <c r="S177" s="5">
        <v>17</v>
      </c>
      <c r="T177" s="5">
        <v>29</v>
      </c>
      <c r="U177" s="5">
        <v>29</v>
      </c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2">
        <f t="shared" si="56"/>
        <v>27.9</v>
      </c>
      <c r="AH177" s="2">
        <f t="shared" si="57"/>
        <v>9.2068814843391262</v>
      </c>
      <c r="AI177" s="2">
        <f t="shared" si="58"/>
        <v>10</v>
      </c>
      <c r="AJ177" s="5">
        <v>25</v>
      </c>
      <c r="AK177" s="5">
        <v>24</v>
      </c>
      <c r="AL177" s="5">
        <v>25</v>
      </c>
      <c r="AM177" s="5">
        <v>21</v>
      </c>
      <c r="AN177" s="5">
        <v>20</v>
      </c>
      <c r="AO177" s="5">
        <v>22</v>
      </c>
      <c r="AP177" s="5">
        <v>20</v>
      </c>
      <c r="AQ177" s="5">
        <v>24</v>
      </c>
      <c r="AR177" s="8"/>
      <c r="AS177" s="5">
        <v>26</v>
      </c>
      <c r="AT177" s="2">
        <f t="shared" si="59"/>
        <v>23</v>
      </c>
      <c r="AU177" s="2">
        <f t="shared" si="60"/>
        <v>2.2912878474779199</v>
      </c>
      <c r="AV177" s="2">
        <f t="shared" si="61"/>
        <v>9</v>
      </c>
      <c r="AW177" s="2">
        <f t="shared" si="62"/>
        <v>28.63810629340276</v>
      </c>
      <c r="AX177" s="2">
        <f t="shared" si="63"/>
        <v>2.5686476128472209</v>
      </c>
      <c r="AY177" s="2">
        <f t="shared" si="64"/>
        <v>11</v>
      </c>
      <c r="AZ177" s="2">
        <f t="shared" si="65"/>
        <v>0.89697848651088907</v>
      </c>
      <c r="BA177" s="2">
        <f t="shared" si="66"/>
        <v>0.87552997807388222</v>
      </c>
      <c r="BB177" s="14">
        <f t="shared" si="67"/>
        <v>0.17562724014336914</v>
      </c>
      <c r="BC177" s="3" t="str">
        <f t="shared" si="68"/>
        <v>Nontoxic</v>
      </c>
      <c r="BD177" s="2">
        <f t="shared" si="69"/>
        <v>82.437275985663078</v>
      </c>
      <c r="BE177" s="4" t="s">
        <v>663</v>
      </c>
      <c r="BF177" s="2"/>
      <c r="BG177" s="2">
        <f t="shared" si="70"/>
        <v>9</v>
      </c>
      <c r="BH177" s="2">
        <f t="shared" si="71"/>
        <v>8</v>
      </c>
      <c r="BI177" s="2">
        <f t="shared" si="72"/>
        <v>84.766666666666637</v>
      </c>
      <c r="BJ177" s="2">
        <f t="shared" si="73"/>
        <v>5.25</v>
      </c>
      <c r="BK177" s="2">
        <f t="shared" si="74"/>
        <v>47.347058823529395</v>
      </c>
      <c r="BL177" s="2">
        <f t="shared" si="75"/>
        <v>1.0590958605664489</v>
      </c>
      <c r="BM177" s="2">
        <f t="shared" si="76"/>
        <v>11.663376591297764</v>
      </c>
      <c r="BN177" s="2">
        <v>6.6349999999999998</v>
      </c>
      <c r="BO177" s="2" t="str">
        <f t="shared" si="77"/>
        <v>Sig Diff Var</v>
      </c>
      <c r="BP177" s="2">
        <f t="shared" si="78"/>
        <v>6.6961420680896944E-2</v>
      </c>
      <c r="BQ177" s="2" t="str">
        <f t="shared" si="79"/>
        <v>NS</v>
      </c>
      <c r="BR177" s="2" t="str">
        <f t="shared" si="80"/>
        <v>NS</v>
      </c>
      <c r="BS177" s="2" t="str">
        <f t="shared" si="81"/>
        <v>Diff Var T-test</v>
      </c>
      <c r="BT177" s="2" t="str">
        <f t="shared" si="82"/>
        <v/>
      </c>
      <c r="BU177" s="2" t="str">
        <f t="shared" si="83"/>
        <v/>
      </c>
    </row>
    <row r="178" spans="1:73" s="14" customFormat="1" x14ac:dyDescent="0.2">
      <c r="A178" s="1" t="s">
        <v>55</v>
      </c>
      <c r="B178" s="5" t="s">
        <v>129</v>
      </c>
      <c r="C178" s="6">
        <v>38043</v>
      </c>
      <c r="D178" s="7">
        <v>0</v>
      </c>
      <c r="E178" s="1" t="s">
        <v>57</v>
      </c>
      <c r="F178" s="1" t="s">
        <v>100</v>
      </c>
      <c r="G178" s="5" t="s">
        <v>59</v>
      </c>
      <c r="H178" s="5" t="s">
        <v>90</v>
      </c>
      <c r="I178" s="5" t="s">
        <v>61</v>
      </c>
      <c r="J178" s="2">
        <v>0.75</v>
      </c>
      <c r="K178" s="2">
        <v>0.2</v>
      </c>
      <c r="L178" s="5">
        <v>35</v>
      </c>
      <c r="M178" s="5">
        <v>15</v>
      </c>
      <c r="N178" s="5">
        <v>46</v>
      </c>
      <c r="O178" s="5">
        <v>32</v>
      </c>
      <c r="P178" s="5">
        <v>19</v>
      </c>
      <c r="Q178" s="5">
        <v>29</v>
      </c>
      <c r="R178" s="5">
        <v>28</v>
      </c>
      <c r="S178" s="5">
        <v>17</v>
      </c>
      <c r="T178" s="5">
        <v>29</v>
      </c>
      <c r="U178" s="5">
        <v>29</v>
      </c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2">
        <f t="shared" si="56"/>
        <v>27.9</v>
      </c>
      <c r="AH178" s="2">
        <f t="shared" si="57"/>
        <v>9.2068814843391262</v>
      </c>
      <c r="AI178" s="2">
        <f t="shared" si="58"/>
        <v>10</v>
      </c>
      <c r="AJ178" s="5">
        <v>32</v>
      </c>
      <c r="AK178" s="8"/>
      <c r="AL178" s="5">
        <v>32</v>
      </c>
      <c r="AM178" s="5">
        <v>26</v>
      </c>
      <c r="AN178" s="5">
        <v>32</v>
      </c>
      <c r="AO178" s="5">
        <v>30</v>
      </c>
      <c r="AP178" s="5">
        <v>26</v>
      </c>
      <c r="AQ178" s="5">
        <v>27</v>
      </c>
      <c r="AR178" s="5">
        <v>32</v>
      </c>
      <c r="AS178" s="5">
        <v>30</v>
      </c>
      <c r="AT178" s="2">
        <f t="shared" si="59"/>
        <v>29.666666666666668</v>
      </c>
      <c r="AU178" s="2">
        <f t="shared" si="60"/>
        <v>2.6457513110645907</v>
      </c>
      <c r="AV178" s="2">
        <f t="shared" si="61"/>
        <v>9</v>
      </c>
      <c r="AW178" s="2">
        <f t="shared" si="62"/>
        <v>30.757037620563256</v>
      </c>
      <c r="AX178" s="2">
        <f t="shared" si="63"/>
        <v>2.6017301745756161</v>
      </c>
      <c r="AY178" s="2">
        <f t="shared" si="64"/>
        <v>12</v>
      </c>
      <c r="AZ178" s="2">
        <f t="shared" si="65"/>
        <v>3.712001270418344</v>
      </c>
      <c r="BA178" s="2">
        <f t="shared" si="66"/>
        <v>0.87260929158813794</v>
      </c>
      <c r="BB178" s="14">
        <f t="shared" si="67"/>
        <v>-6.3321385902031166E-2</v>
      </c>
      <c r="BC178" s="3" t="str">
        <f t="shared" si="68"/>
        <v>Nontoxic</v>
      </c>
      <c r="BD178" s="2">
        <f t="shared" si="69"/>
        <v>106.33213859020312</v>
      </c>
      <c r="BE178" s="4" t="s">
        <v>663</v>
      </c>
      <c r="BF178" s="2"/>
      <c r="BG178" s="2">
        <f t="shared" si="70"/>
        <v>9</v>
      </c>
      <c r="BH178" s="2">
        <f t="shared" si="71"/>
        <v>8</v>
      </c>
      <c r="BI178" s="2">
        <f t="shared" si="72"/>
        <v>84.766666666666637</v>
      </c>
      <c r="BJ178" s="2">
        <f t="shared" si="73"/>
        <v>7.0000000000000009</v>
      </c>
      <c r="BK178" s="2">
        <f t="shared" si="74"/>
        <v>48.170588235294105</v>
      </c>
      <c r="BL178" s="2">
        <f t="shared" si="75"/>
        <v>1.0590958605664489</v>
      </c>
      <c r="BM178" s="2">
        <f t="shared" si="76"/>
        <v>9.7671273079322383</v>
      </c>
      <c r="BN178" s="2">
        <v>6.6349999999999998</v>
      </c>
      <c r="BO178" s="2" t="str">
        <f t="shared" si="77"/>
        <v>Sig Diff Var</v>
      </c>
      <c r="BP178" s="2">
        <f t="shared" si="78"/>
        <v>0.28676349907995646</v>
      </c>
      <c r="BQ178" s="2" t="str">
        <f t="shared" si="79"/>
        <v>NS</v>
      </c>
      <c r="BR178" s="2" t="str">
        <f t="shared" si="80"/>
        <v>NS</v>
      </c>
      <c r="BS178" s="2" t="str">
        <f t="shared" si="81"/>
        <v/>
      </c>
      <c r="BT178" s="2" t="str">
        <f t="shared" si="82"/>
        <v/>
      </c>
      <c r="BU178" s="2" t="str">
        <f t="shared" si="83"/>
        <v/>
      </c>
    </row>
    <row r="179" spans="1:73" s="14" customFormat="1" x14ac:dyDescent="0.2">
      <c r="A179" s="1" t="s">
        <v>55</v>
      </c>
      <c r="B179" s="5" t="s">
        <v>135</v>
      </c>
      <c r="C179" s="6">
        <v>38042</v>
      </c>
      <c r="D179" s="7">
        <v>0</v>
      </c>
      <c r="E179" s="1" t="s">
        <v>57</v>
      </c>
      <c r="F179" s="1" t="s">
        <v>100</v>
      </c>
      <c r="G179" s="5" t="s">
        <v>59</v>
      </c>
      <c r="H179" s="5" t="s">
        <v>90</v>
      </c>
      <c r="I179" s="5" t="s">
        <v>61</v>
      </c>
      <c r="J179" s="2">
        <v>0.75</v>
      </c>
      <c r="K179" s="2">
        <v>0.2</v>
      </c>
      <c r="L179" s="5">
        <v>35</v>
      </c>
      <c r="M179" s="5">
        <v>15</v>
      </c>
      <c r="N179" s="5">
        <v>46</v>
      </c>
      <c r="O179" s="5">
        <v>32</v>
      </c>
      <c r="P179" s="5">
        <v>19</v>
      </c>
      <c r="Q179" s="5">
        <v>29</v>
      </c>
      <c r="R179" s="5">
        <v>28</v>
      </c>
      <c r="S179" s="5">
        <v>17</v>
      </c>
      <c r="T179" s="5">
        <v>29</v>
      </c>
      <c r="U179" s="5">
        <v>29</v>
      </c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2">
        <f t="shared" si="56"/>
        <v>27.9</v>
      </c>
      <c r="AH179" s="2">
        <f t="shared" si="57"/>
        <v>9.2068814843391262</v>
      </c>
      <c r="AI179" s="2">
        <f t="shared" si="58"/>
        <v>10</v>
      </c>
      <c r="AJ179" s="5">
        <v>28</v>
      </c>
      <c r="AK179" s="5">
        <v>33</v>
      </c>
      <c r="AL179" s="5">
        <v>34</v>
      </c>
      <c r="AM179" s="5">
        <v>30</v>
      </c>
      <c r="AN179" s="5">
        <v>34</v>
      </c>
      <c r="AO179" s="5">
        <v>34</v>
      </c>
      <c r="AP179" s="5">
        <v>33</v>
      </c>
      <c r="AQ179" s="5">
        <v>30</v>
      </c>
      <c r="AR179" s="5">
        <v>28</v>
      </c>
      <c r="AS179" s="5">
        <v>27</v>
      </c>
      <c r="AT179" s="2">
        <f t="shared" si="59"/>
        <v>31.1</v>
      </c>
      <c r="AU179" s="2">
        <f t="shared" si="60"/>
        <v>2.8067379246694508</v>
      </c>
      <c r="AV179" s="2">
        <f t="shared" si="61"/>
        <v>10</v>
      </c>
      <c r="AW179" s="2">
        <f t="shared" si="62"/>
        <v>30.868055676118807</v>
      </c>
      <c r="AX179" s="2">
        <f t="shared" si="63"/>
        <v>2.5950677603094978</v>
      </c>
      <c r="AY179" s="2">
        <f t="shared" si="64"/>
        <v>12</v>
      </c>
      <c r="AZ179" s="2">
        <f t="shared" si="65"/>
        <v>4.3167520027515121</v>
      </c>
      <c r="BA179" s="2">
        <f t="shared" si="66"/>
        <v>0.87260929158813794</v>
      </c>
      <c r="BB179" s="14">
        <f t="shared" si="67"/>
        <v>-0.11469534050179223</v>
      </c>
      <c r="BC179" s="3" t="str">
        <f t="shared" si="68"/>
        <v>Nontoxic</v>
      </c>
      <c r="BD179" s="2">
        <f t="shared" si="69"/>
        <v>111.46953405017923</v>
      </c>
      <c r="BE179" s="4" t="s">
        <v>663</v>
      </c>
      <c r="BF179" s="2"/>
      <c r="BG179" s="2">
        <f t="shared" si="70"/>
        <v>9</v>
      </c>
      <c r="BH179" s="2">
        <f t="shared" si="71"/>
        <v>9</v>
      </c>
      <c r="BI179" s="2">
        <f t="shared" si="72"/>
        <v>84.766666666666637</v>
      </c>
      <c r="BJ179" s="2">
        <f t="shared" si="73"/>
        <v>7.8777777777777755</v>
      </c>
      <c r="BK179" s="2">
        <f t="shared" si="74"/>
        <v>46.322222222222209</v>
      </c>
      <c r="BL179" s="2">
        <f t="shared" si="75"/>
        <v>1.0555555555555556</v>
      </c>
      <c r="BM179" s="2">
        <f t="shared" si="76"/>
        <v>9.9527289880292873</v>
      </c>
      <c r="BN179" s="2">
        <v>6.6349999999999998</v>
      </c>
      <c r="BO179" s="2" t="str">
        <f t="shared" si="77"/>
        <v>Sig Diff Var</v>
      </c>
      <c r="BP179" s="2">
        <f t="shared" si="78"/>
        <v>0.1581789552445193</v>
      </c>
      <c r="BQ179" s="2" t="str">
        <f t="shared" si="79"/>
        <v>NS</v>
      </c>
      <c r="BR179" s="2" t="str">
        <f t="shared" si="80"/>
        <v>NS</v>
      </c>
      <c r="BS179" s="2" t="str">
        <f t="shared" si="81"/>
        <v/>
      </c>
      <c r="BT179" s="2" t="str">
        <f t="shared" si="82"/>
        <v/>
      </c>
      <c r="BU179" s="2" t="str">
        <f t="shared" si="83"/>
        <v/>
      </c>
    </row>
    <row r="180" spans="1:73" s="14" customFormat="1" x14ac:dyDescent="0.2">
      <c r="A180" s="1" t="s">
        <v>55</v>
      </c>
      <c r="B180" s="5" t="s">
        <v>102</v>
      </c>
      <c r="C180" s="6">
        <v>38043</v>
      </c>
      <c r="D180" s="7">
        <v>0</v>
      </c>
      <c r="E180" s="1" t="s">
        <v>57</v>
      </c>
      <c r="F180" s="1" t="s">
        <v>100</v>
      </c>
      <c r="G180" s="5" t="s">
        <v>59</v>
      </c>
      <c r="H180" s="5" t="s">
        <v>90</v>
      </c>
      <c r="I180" s="5" t="s">
        <v>61</v>
      </c>
      <c r="J180" s="2">
        <v>0.75</v>
      </c>
      <c r="K180" s="2">
        <v>0.2</v>
      </c>
      <c r="L180" s="5">
        <v>35</v>
      </c>
      <c r="M180" s="5">
        <v>15</v>
      </c>
      <c r="N180" s="5">
        <v>46</v>
      </c>
      <c r="O180" s="5">
        <v>32</v>
      </c>
      <c r="P180" s="5">
        <v>19</v>
      </c>
      <c r="Q180" s="5">
        <v>29</v>
      </c>
      <c r="R180" s="5">
        <v>28</v>
      </c>
      <c r="S180" s="5">
        <v>17</v>
      </c>
      <c r="T180" s="5">
        <v>29</v>
      </c>
      <c r="U180" s="5">
        <v>29</v>
      </c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2">
        <f t="shared" si="56"/>
        <v>27.9</v>
      </c>
      <c r="AH180" s="2">
        <f t="shared" si="57"/>
        <v>9.2068814843391262</v>
      </c>
      <c r="AI180" s="2">
        <f t="shared" si="58"/>
        <v>10</v>
      </c>
      <c r="AJ180" s="5">
        <v>30</v>
      </c>
      <c r="AK180" s="5">
        <v>27</v>
      </c>
      <c r="AL180" s="5">
        <v>33</v>
      </c>
      <c r="AM180" s="5">
        <v>22</v>
      </c>
      <c r="AN180" s="5">
        <v>32</v>
      </c>
      <c r="AO180" s="5">
        <v>27</v>
      </c>
      <c r="AP180" s="5">
        <v>34</v>
      </c>
      <c r="AQ180" s="5">
        <v>31</v>
      </c>
      <c r="AR180" s="5">
        <v>26</v>
      </c>
      <c r="AS180" s="5">
        <v>26</v>
      </c>
      <c r="AT180" s="2">
        <f t="shared" si="59"/>
        <v>28.8</v>
      </c>
      <c r="AU180" s="2">
        <f t="shared" si="60"/>
        <v>3.7947331922020608</v>
      </c>
      <c r="AV180" s="2">
        <f t="shared" si="61"/>
        <v>10</v>
      </c>
      <c r="AW180" s="2">
        <f t="shared" si="62"/>
        <v>38.540816015625033</v>
      </c>
      <c r="AX180" s="2">
        <f t="shared" si="63"/>
        <v>2.7565128906249998</v>
      </c>
      <c r="AY180" s="2">
        <f t="shared" si="64"/>
        <v>14</v>
      </c>
      <c r="AZ180" s="2">
        <f t="shared" si="65"/>
        <v>3.1606058241222827</v>
      </c>
      <c r="BA180" s="2">
        <f t="shared" si="66"/>
        <v>0.86805478155742033</v>
      </c>
      <c r="BB180" s="14">
        <f t="shared" si="67"/>
        <v>-3.2258064516129108E-2</v>
      </c>
      <c r="BC180" s="3" t="str">
        <f t="shared" si="68"/>
        <v>Nontoxic</v>
      </c>
      <c r="BD180" s="2">
        <f t="shared" si="69"/>
        <v>103.2258064516129</v>
      </c>
      <c r="BE180" s="4" t="s">
        <v>663</v>
      </c>
      <c r="BF180" s="2"/>
      <c r="BG180" s="2">
        <f t="shared" si="70"/>
        <v>9</v>
      </c>
      <c r="BH180" s="2">
        <f t="shared" si="71"/>
        <v>9</v>
      </c>
      <c r="BI180" s="2">
        <f t="shared" si="72"/>
        <v>84.766666666666637</v>
      </c>
      <c r="BJ180" s="2">
        <f t="shared" si="73"/>
        <v>14.400000000000043</v>
      </c>
      <c r="BK180" s="2">
        <f t="shared" si="74"/>
        <v>49.583333333333343</v>
      </c>
      <c r="BL180" s="2">
        <f t="shared" si="75"/>
        <v>1.0555555555555556</v>
      </c>
      <c r="BM180" s="2">
        <f t="shared" si="76"/>
        <v>5.9699465910568819</v>
      </c>
      <c r="BN180" s="2">
        <v>6.6349999999999998</v>
      </c>
      <c r="BO180" s="2" t="str">
        <f t="shared" si="77"/>
        <v>Same Var</v>
      </c>
      <c r="BP180" s="2">
        <f t="shared" si="78"/>
        <v>0.3891477913528299</v>
      </c>
      <c r="BQ180" s="2" t="str">
        <f t="shared" si="79"/>
        <v>NS</v>
      </c>
      <c r="BR180" s="2" t="str">
        <f t="shared" si="80"/>
        <v>NS</v>
      </c>
      <c r="BS180" s="2" t="str">
        <f t="shared" si="81"/>
        <v/>
      </c>
      <c r="BT180" s="2" t="str">
        <f t="shared" si="82"/>
        <v/>
      </c>
      <c r="BU180" s="2" t="str">
        <f t="shared" si="83"/>
        <v/>
      </c>
    </row>
    <row r="181" spans="1:73" s="14" customFormat="1" x14ac:dyDescent="0.2">
      <c r="A181" s="1" t="s">
        <v>55</v>
      </c>
      <c r="B181" s="5" t="s">
        <v>123</v>
      </c>
      <c r="C181" s="6">
        <v>38043</v>
      </c>
      <c r="D181" s="7">
        <v>0</v>
      </c>
      <c r="E181" s="1" t="s">
        <v>57</v>
      </c>
      <c r="F181" s="1" t="s">
        <v>100</v>
      </c>
      <c r="G181" s="5" t="s">
        <v>59</v>
      </c>
      <c r="H181" s="5" t="s">
        <v>90</v>
      </c>
      <c r="I181" s="5" t="s">
        <v>61</v>
      </c>
      <c r="J181" s="2">
        <v>0.75</v>
      </c>
      <c r="K181" s="2">
        <v>0.2</v>
      </c>
      <c r="L181" s="5">
        <v>35</v>
      </c>
      <c r="M181" s="5">
        <v>15</v>
      </c>
      <c r="N181" s="5">
        <v>46</v>
      </c>
      <c r="O181" s="5">
        <v>32</v>
      </c>
      <c r="P181" s="5">
        <v>19</v>
      </c>
      <c r="Q181" s="5">
        <v>29</v>
      </c>
      <c r="R181" s="5">
        <v>28</v>
      </c>
      <c r="S181" s="5">
        <v>17</v>
      </c>
      <c r="T181" s="5">
        <v>29</v>
      </c>
      <c r="U181" s="5">
        <v>29</v>
      </c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2">
        <f t="shared" si="56"/>
        <v>27.9</v>
      </c>
      <c r="AH181" s="2">
        <f t="shared" si="57"/>
        <v>9.2068814843391262</v>
      </c>
      <c r="AI181" s="2">
        <f t="shared" si="58"/>
        <v>10</v>
      </c>
      <c r="AJ181" s="5">
        <v>30</v>
      </c>
      <c r="AK181" s="5">
        <v>26</v>
      </c>
      <c r="AL181" s="5">
        <v>30</v>
      </c>
      <c r="AM181" s="5">
        <v>34</v>
      </c>
      <c r="AN181" s="5">
        <v>32</v>
      </c>
      <c r="AO181" s="5">
        <v>40</v>
      </c>
      <c r="AP181" s="5">
        <v>38</v>
      </c>
      <c r="AQ181" s="5">
        <v>30</v>
      </c>
      <c r="AR181" s="5">
        <v>29</v>
      </c>
      <c r="AS181" s="5">
        <v>31</v>
      </c>
      <c r="AT181" s="2">
        <f t="shared" si="59"/>
        <v>32</v>
      </c>
      <c r="AU181" s="2">
        <f t="shared" si="60"/>
        <v>4.2426406871192848</v>
      </c>
      <c r="AV181" s="2">
        <f t="shared" si="61"/>
        <v>10</v>
      </c>
      <c r="AW181" s="2">
        <f t="shared" si="62"/>
        <v>43.140266015624981</v>
      </c>
      <c r="AX181" s="2">
        <f t="shared" si="63"/>
        <v>2.8861128906249984</v>
      </c>
      <c r="AY181" s="2">
        <f t="shared" si="64"/>
        <v>15</v>
      </c>
      <c r="AZ181" s="2">
        <f t="shared" si="65"/>
        <v>4.3213856974122145</v>
      </c>
      <c r="BA181" s="2">
        <f t="shared" si="66"/>
        <v>0.86624497319495286</v>
      </c>
      <c r="BB181" s="14">
        <f t="shared" si="67"/>
        <v>-0.1469534050179212</v>
      </c>
      <c r="BC181" s="3" t="str">
        <f t="shared" si="68"/>
        <v>Nontoxic</v>
      </c>
      <c r="BD181" s="2">
        <f t="shared" si="69"/>
        <v>114.69534050179213</v>
      </c>
      <c r="BE181" s="4" t="s">
        <v>663</v>
      </c>
      <c r="BF181" s="2"/>
      <c r="BG181" s="2">
        <f t="shared" si="70"/>
        <v>9</v>
      </c>
      <c r="BH181" s="2">
        <f t="shared" si="71"/>
        <v>9</v>
      </c>
      <c r="BI181" s="2">
        <f t="shared" si="72"/>
        <v>84.766666666666637</v>
      </c>
      <c r="BJ181" s="2">
        <f t="shared" si="73"/>
        <v>17.999999999999996</v>
      </c>
      <c r="BK181" s="2">
        <f t="shared" si="74"/>
        <v>51.383333333333319</v>
      </c>
      <c r="BL181" s="2">
        <f t="shared" si="75"/>
        <v>1.0555555555555556</v>
      </c>
      <c r="BM181" s="2">
        <f t="shared" si="76"/>
        <v>4.6754358698346872</v>
      </c>
      <c r="BN181" s="2">
        <v>6.6349999999999998</v>
      </c>
      <c r="BO181" s="2" t="str">
        <f t="shared" si="77"/>
        <v>Same Var</v>
      </c>
      <c r="BP181" s="2">
        <f t="shared" si="78"/>
        <v>0.10857684116671366</v>
      </c>
      <c r="BQ181" s="2" t="str">
        <f t="shared" si="79"/>
        <v>NS</v>
      </c>
      <c r="BR181" s="2" t="str">
        <f t="shared" si="80"/>
        <v>NS</v>
      </c>
      <c r="BS181" s="2" t="str">
        <f t="shared" si="81"/>
        <v/>
      </c>
      <c r="BT181" s="2" t="str">
        <f t="shared" si="82"/>
        <v/>
      </c>
      <c r="BU181" s="2" t="str">
        <f t="shared" si="83"/>
        <v/>
      </c>
    </row>
    <row r="182" spans="1:73" s="14" customFormat="1" x14ac:dyDescent="0.2">
      <c r="A182" s="1" t="s">
        <v>55</v>
      </c>
      <c r="B182" s="5" t="s">
        <v>136</v>
      </c>
      <c r="C182" s="6">
        <v>38043</v>
      </c>
      <c r="D182" s="7">
        <v>0</v>
      </c>
      <c r="E182" s="1" t="s">
        <v>57</v>
      </c>
      <c r="F182" s="1" t="s">
        <v>100</v>
      </c>
      <c r="G182" s="5" t="s">
        <v>59</v>
      </c>
      <c r="H182" s="5" t="s">
        <v>90</v>
      </c>
      <c r="I182" s="5" t="s">
        <v>61</v>
      </c>
      <c r="J182" s="2">
        <v>0.75</v>
      </c>
      <c r="K182" s="2">
        <v>0.2</v>
      </c>
      <c r="L182" s="5">
        <v>35</v>
      </c>
      <c r="M182" s="5">
        <v>15</v>
      </c>
      <c r="N182" s="5">
        <v>46</v>
      </c>
      <c r="O182" s="5">
        <v>32</v>
      </c>
      <c r="P182" s="5">
        <v>19</v>
      </c>
      <c r="Q182" s="5">
        <v>29</v>
      </c>
      <c r="R182" s="5">
        <v>28</v>
      </c>
      <c r="S182" s="5">
        <v>17</v>
      </c>
      <c r="T182" s="5">
        <v>29</v>
      </c>
      <c r="U182" s="5">
        <v>29</v>
      </c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2">
        <f t="shared" si="56"/>
        <v>27.9</v>
      </c>
      <c r="AH182" s="2">
        <f t="shared" si="57"/>
        <v>9.2068814843391262</v>
      </c>
      <c r="AI182" s="2">
        <f t="shared" si="58"/>
        <v>10</v>
      </c>
      <c r="AJ182" s="8"/>
      <c r="AK182" s="5">
        <v>44</v>
      </c>
      <c r="AL182" s="5">
        <v>31</v>
      </c>
      <c r="AM182" s="5">
        <v>34</v>
      </c>
      <c r="AN182" s="5">
        <v>32</v>
      </c>
      <c r="AO182" s="5">
        <v>38</v>
      </c>
      <c r="AP182" s="5">
        <v>30</v>
      </c>
      <c r="AQ182" s="5">
        <v>34</v>
      </c>
      <c r="AR182" s="5">
        <v>32</v>
      </c>
      <c r="AS182" s="5">
        <v>36</v>
      </c>
      <c r="AT182" s="2">
        <f t="shared" si="59"/>
        <v>34.555555555555557</v>
      </c>
      <c r="AU182" s="2">
        <f t="shared" si="60"/>
        <v>4.3333333333333393</v>
      </c>
      <c r="AV182" s="2">
        <f t="shared" si="61"/>
        <v>9</v>
      </c>
      <c r="AW182" s="2">
        <f t="shared" si="62"/>
        <v>46.984783772064624</v>
      </c>
      <c r="AX182" s="2">
        <f t="shared" si="63"/>
        <v>3.0702563138836512</v>
      </c>
      <c r="AY182" s="2">
        <f t="shared" si="64"/>
        <v>15</v>
      </c>
      <c r="AZ182" s="2">
        <f t="shared" si="65"/>
        <v>5.2062407733170009</v>
      </c>
      <c r="BA182" s="2">
        <f t="shared" si="66"/>
        <v>0.86624497319495286</v>
      </c>
      <c r="BB182" s="14">
        <f t="shared" si="67"/>
        <v>-0.23855037833532469</v>
      </c>
      <c r="BC182" s="3" t="str">
        <f t="shared" si="68"/>
        <v>Nontoxic</v>
      </c>
      <c r="BD182" s="2">
        <f t="shared" si="69"/>
        <v>123.85503783353246</v>
      </c>
      <c r="BE182" s="4" t="s">
        <v>663</v>
      </c>
      <c r="BF182" s="2"/>
      <c r="BG182" s="2">
        <f t="shared" si="70"/>
        <v>9</v>
      </c>
      <c r="BH182" s="2">
        <f t="shared" si="71"/>
        <v>8</v>
      </c>
      <c r="BI182" s="2">
        <f t="shared" si="72"/>
        <v>84.766666666666637</v>
      </c>
      <c r="BJ182" s="2">
        <f t="shared" si="73"/>
        <v>18.777777777777828</v>
      </c>
      <c r="BK182" s="2">
        <f t="shared" si="74"/>
        <v>53.713071895424847</v>
      </c>
      <c r="BL182" s="2">
        <f t="shared" si="75"/>
        <v>1.0590958605664489</v>
      </c>
      <c r="BM182" s="2">
        <f t="shared" si="76"/>
        <v>4.0616192964398099</v>
      </c>
      <c r="BN182" s="2">
        <v>6.6349999999999998</v>
      </c>
      <c r="BO182" s="2" t="str">
        <f t="shared" si="77"/>
        <v>Same Var</v>
      </c>
      <c r="BP182" s="2">
        <f t="shared" si="78"/>
        <v>3.2278940155699938E-2</v>
      </c>
      <c r="BQ182" s="2" t="str">
        <f t="shared" si="79"/>
        <v>NS</v>
      </c>
      <c r="BR182" s="2" t="str">
        <f t="shared" si="80"/>
        <v>NS</v>
      </c>
      <c r="BS182" s="2" t="str">
        <f t="shared" si="81"/>
        <v/>
      </c>
      <c r="BT182" s="2" t="str">
        <f t="shared" si="82"/>
        <v/>
      </c>
      <c r="BU182" s="2" t="str">
        <f t="shared" si="83"/>
        <v/>
      </c>
    </row>
    <row r="183" spans="1:73" s="14" customFormat="1" x14ac:dyDescent="0.2">
      <c r="A183" s="1" t="s">
        <v>55</v>
      </c>
      <c r="B183" s="5" t="s">
        <v>115</v>
      </c>
      <c r="C183" s="6">
        <v>38043</v>
      </c>
      <c r="D183" s="7">
        <v>0</v>
      </c>
      <c r="E183" s="1" t="s">
        <v>57</v>
      </c>
      <c r="F183" s="1" t="s">
        <v>100</v>
      </c>
      <c r="G183" s="5" t="s">
        <v>59</v>
      </c>
      <c r="H183" s="5" t="s">
        <v>90</v>
      </c>
      <c r="I183" s="5" t="s">
        <v>61</v>
      </c>
      <c r="J183" s="2">
        <v>0.75</v>
      </c>
      <c r="K183" s="2">
        <v>0.2</v>
      </c>
      <c r="L183" s="5">
        <v>35</v>
      </c>
      <c r="M183" s="5">
        <v>15</v>
      </c>
      <c r="N183" s="5">
        <v>46</v>
      </c>
      <c r="O183" s="5">
        <v>32</v>
      </c>
      <c r="P183" s="5">
        <v>19</v>
      </c>
      <c r="Q183" s="5">
        <v>29</v>
      </c>
      <c r="R183" s="5">
        <v>28</v>
      </c>
      <c r="S183" s="5">
        <v>17</v>
      </c>
      <c r="T183" s="5">
        <v>29</v>
      </c>
      <c r="U183" s="5">
        <v>29</v>
      </c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2">
        <f t="shared" si="56"/>
        <v>27.9</v>
      </c>
      <c r="AH183" s="2">
        <f t="shared" si="57"/>
        <v>9.2068814843391262</v>
      </c>
      <c r="AI183" s="2">
        <f t="shared" si="58"/>
        <v>10</v>
      </c>
      <c r="AJ183" s="5">
        <v>30</v>
      </c>
      <c r="AK183" s="5">
        <v>27</v>
      </c>
      <c r="AL183" s="5">
        <v>22</v>
      </c>
      <c r="AM183" s="5">
        <v>26</v>
      </c>
      <c r="AN183" s="5">
        <v>27</v>
      </c>
      <c r="AO183" s="5">
        <v>37</v>
      </c>
      <c r="AP183" s="5">
        <v>35</v>
      </c>
      <c r="AQ183" s="5">
        <v>33</v>
      </c>
      <c r="AR183" s="5">
        <v>31</v>
      </c>
      <c r="AS183" s="5">
        <v>27</v>
      </c>
      <c r="AT183" s="2">
        <f t="shared" si="59"/>
        <v>29.5</v>
      </c>
      <c r="AU183" s="2">
        <f t="shared" si="60"/>
        <v>4.5765100725819936</v>
      </c>
      <c r="AV183" s="2">
        <f t="shared" si="61"/>
        <v>10</v>
      </c>
      <c r="AW183" s="2">
        <f t="shared" si="62"/>
        <v>47.094859379822509</v>
      </c>
      <c r="AX183" s="2">
        <f t="shared" si="63"/>
        <v>3.0135237273876871</v>
      </c>
      <c r="AY183" s="2">
        <f t="shared" si="64"/>
        <v>16</v>
      </c>
      <c r="AZ183" s="2">
        <f t="shared" si="65"/>
        <v>3.2733372490835948</v>
      </c>
      <c r="BA183" s="2">
        <f t="shared" si="66"/>
        <v>0.86466700179829137</v>
      </c>
      <c r="BB183" s="14">
        <f t="shared" si="67"/>
        <v>-5.7347670250896113E-2</v>
      </c>
      <c r="BC183" s="3" t="str">
        <f t="shared" si="68"/>
        <v>Nontoxic</v>
      </c>
      <c r="BD183" s="2">
        <f t="shared" si="69"/>
        <v>105.73476702508961</v>
      </c>
      <c r="BE183" s="4" t="s">
        <v>663</v>
      </c>
      <c r="BF183" s="2"/>
      <c r="BG183" s="2">
        <f t="shared" si="70"/>
        <v>9</v>
      </c>
      <c r="BH183" s="2">
        <f t="shared" si="71"/>
        <v>9</v>
      </c>
      <c r="BI183" s="2">
        <f t="shared" si="72"/>
        <v>84.766666666666637</v>
      </c>
      <c r="BJ183" s="2">
        <f t="shared" si="73"/>
        <v>20.944444444444443</v>
      </c>
      <c r="BK183" s="2">
        <f t="shared" si="74"/>
        <v>52.85555555555554</v>
      </c>
      <c r="BL183" s="2">
        <f t="shared" si="75"/>
        <v>1.0555555555555556</v>
      </c>
      <c r="BM183" s="2">
        <f t="shared" si="76"/>
        <v>3.8654038895021081</v>
      </c>
      <c r="BN183" s="2">
        <v>6.6349999999999998</v>
      </c>
      <c r="BO183" s="2" t="str">
        <f t="shared" si="77"/>
        <v>Same Var</v>
      </c>
      <c r="BP183" s="2">
        <f t="shared" si="78"/>
        <v>0.31429580529328582</v>
      </c>
      <c r="BQ183" s="2" t="str">
        <f t="shared" si="79"/>
        <v>NS</v>
      </c>
      <c r="BR183" s="2" t="str">
        <f t="shared" si="80"/>
        <v>NS</v>
      </c>
      <c r="BS183" s="2" t="str">
        <f t="shared" si="81"/>
        <v/>
      </c>
      <c r="BT183" s="2" t="str">
        <f t="shared" si="82"/>
        <v/>
      </c>
      <c r="BU183" s="2" t="str">
        <f t="shared" si="83"/>
        <v/>
      </c>
    </row>
    <row r="184" spans="1:73" s="14" customFormat="1" x14ac:dyDescent="0.2">
      <c r="A184" s="1" t="s">
        <v>55</v>
      </c>
      <c r="B184" s="5" t="s">
        <v>122</v>
      </c>
      <c r="C184" s="6">
        <v>38042</v>
      </c>
      <c r="D184" s="7">
        <v>0</v>
      </c>
      <c r="E184" s="1" t="s">
        <v>57</v>
      </c>
      <c r="F184" s="1" t="s">
        <v>100</v>
      </c>
      <c r="G184" s="5" t="s">
        <v>59</v>
      </c>
      <c r="H184" s="5" t="s">
        <v>90</v>
      </c>
      <c r="I184" s="5" t="s">
        <v>61</v>
      </c>
      <c r="J184" s="2">
        <v>0.75</v>
      </c>
      <c r="K184" s="2">
        <v>0.2</v>
      </c>
      <c r="L184" s="5">
        <v>35</v>
      </c>
      <c r="M184" s="5">
        <v>15</v>
      </c>
      <c r="N184" s="5">
        <v>46</v>
      </c>
      <c r="O184" s="5">
        <v>32</v>
      </c>
      <c r="P184" s="5">
        <v>19</v>
      </c>
      <c r="Q184" s="5">
        <v>29</v>
      </c>
      <c r="R184" s="5">
        <v>28</v>
      </c>
      <c r="S184" s="5">
        <v>17</v>
      </c>
      <c r="T184" s="5">
        <v>29</v>
      </c>
      <c r="U184" s="5">
        <v>29</v>
      </c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2">
        <f t="shared" si="56"/>
        <v>27.9</v>
      </c>
      <c r="AH184" s="2">
        <f t="shared" si="57"/>
        <v>9.2068814843391262</v>
      </c>
      <c r="AI184" s="2">
        <f t="shared" si="58"/>
        <v>10</v>
      </c>
      <c r="AJ184" s="5">
        <v>23</v>
      </c>
      <c r="AK184" s="5">
        <v>21</v>
      </c>
      <c r="AL184" s="5">
        <v>19</v>
      </c>
      <c r="AM184" s="5">
        <v>19</v>
      </c>
      <c r="AN184" s="5">
        <v>19</v>
      </c>
      <c r="AO184" s="5">
        <v>24</v>
      </c>
      <c r="AP184" s="5">
        <v>13</v>
      </c>
      <c r="AQ184" s="5">
        <v>14</v>
      </c>
      <c r="AR184" s="5">
        <v>26</v>
      </c>
      <c r="AS184" s="5">
        <v>28</v>
      </c>
      <c r="AT184" s="2">
        <f t="shared" si="59"/>
        <v>20.6</v>
      </c>
      <c r="AU184" s="2">
        <f t="shared" si="60"/>
        <v>4.8350571638583277</v>
      </c>
      <c r="AV184" s="2">
        <f t="shared" si="61"/>
        <v>10</v>
      </c>
      <c r="AW184" s="2">
        <f t="shared" si="62"/>
        <v>50.493854287229858</v>
      </c>
      <c r="AX184" s="2">
        <f t="shared" si="63"/>
        <v>3.1333578837662861</v>
      </c>
      <c r="AY184" s="2">
        <f t="shared" si="64"/>
        <v>16</v>
      </c>
      <c r="AZ184" s="2">
        <f t="shared" si="65"/>
        <v>-0.12191965649004666</v>
      </c>
      <c r="BA184" s="2">
        <f t="shared" si="66"/>
        <v>0.86466700179829137</v>
      </c>
      <c r="BB184" s="14">
        <f t="shared" si="67"/>
        <v>0.26164874551971318</v>
      </c>
      <c r="BC184" s="3" t="str">
        <f t="shared" si="68"/>
        <v>Toxic</v>
      </c>
      <c r="BD184" s="2">
        <f t="shared" si="69"/>
        <v>73.835125448028677</v>
      </c>
      <c r="BE184" s="4" t="s">
        <v>663</v>
      </c>
      <c r="BF184" s="2"/>
      <c r="BG184" s="2">
        <f t="shared" si="70"/>
        <v>9</v>
      </c>
      <c r="BH184" s="2">
        <f t="shared" si="71"/>
        <v>9</v>
      </c>
      <c r="BI184" s="2">
        <f t="shared" si="72"/>
        <v>84.766666666666637</v>
      </c>
      <c r="BJ184" s="2">
        <f t="shared" si="73"/>
        <v>23.377777777777737</v>
      </c>
      <c r="BK184" s="2">
        <f t="shared" si="74"/>
        <v>54.072222222222187</v>
      </c>
      <c r="BL184" s="2">
        <f t="shared" si="75"/>
        <v>1.0555555555555556</v>
      </c>
      <c r="BM184" s="2">
        <f t="shared" si="76"/>
        <v>3.3163353872217569</v>
      </c>
      <c r="BN184" s="2">
        <v>6.6349999999999998</v>
      </c>
      <c r="BO184" s="2" t="str">
        <f t="shared" si="77"/>
        <v>Same Var</v>
      </c>
      <c r="BP184" s="2">
        <f t="shared" si="78"/>
        <v>1.9756439383185106E-2</v>
      </c>
      <c r="BQ184" s="2" t="str">
        <f t="shared" si="79"/>
        <v>Sig</v>
      </c>
      <c r="BR184" s="2" t="str">
        <f t="shared" si="80"/>
        <v>Sig</v>
      </c>
      <c r="BS184" s="2" t="str">
        <f t="shared" si="81"/>
        <v>Same Var T-test</v>
      </c>
      <c r="BT184" s="2" t="str">
        <f t="shared" si="82"/>
        <v/>
      </c>
      <c r="BU184" s="2" t="str">
        <f t="shared" si="83"/>
        <v/>
      </c>
    </row>
    <row r="185" spans="1:73" s="14" customFormat="1" x14ac:dyDescent="0.2">
      <c r="A185" s="1" t="s">
        <v>55</v>
      </c>
      <c r="B185" s="5" t="s">
        <v>128</v>
      </c>
      <c r="C185" s="6">
        <v>38042</v>
      </c>
      <c r="D185" s="7">
        <v>0</v>
      </c>
      <c r="E185" s="1" t="s">
        <v>57</v>
      </c>
      <c r="F185" s="1" t="s">
        <v>100</v>
      </c>
      <c r="G185" s="5" t="s">
        <v>59</v>
      </c>
      <c r="H185" s="5" t="s">
        <v>90</v>
      </c>
      <c r="I185" s="5" t="s">
        <v>61</v>
      </c>
      <c r="J185" s="2">
        <v>0.75</v>
      </c>
      <c r="K185" s="2">
        <v>0.2</v>
      </c>
      <c r="L185" s="5">
        <v>35</v>
      </c>
      <c r="M185" s="5">
        <v>15</v>
      </c>
      <c r="N185" s="5">
        <v>46</v>
      </c>
      <c r="O185" s="5">
        <v>32</v>
      </c>
      <c r="P185" s="5">
        <v>19</v>
      </c>
      <c r="Q185" s="5">
        <v>29</v>
      </c>
      <c r="R185" s="5">
        <v>28</v>
      </c>
      <c r="S185" s="5">
        <v>17</v>
      </c>
      <c r="T185" s="5">
        <v>29</v>
      </c>
      <c r="U185" s="5">
        <v>29</v>
      </c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2">
        <f t="shared" si="56"/>
        <v>27.9</v>
      </c>
      <c r="AH185" s="2">
        <f t="shared" si="57"/>
        <v>9.2068814843391262</v>
      </c>
      <c r="AI185" s="2">
        <f t="shared" si="58"/>
        <v>10</v>
      </c>
      <c r="AJ185" s="5">
        <v>27</v>
      </c>
      <c r="AK185" s="5">
        <v>26</v>
      </c>
      <c r="AL185" s="5">
        <v>27</v>
      </c>
      <c r="AM185" s="5">
        <v>22</v>
      </c>
      <c r="AN185" s="5">
        <v>19</v>
      </c>
      <c r="AO185" s="5">
        <v>26</v>
      </c>
      <c r="AP185" s="5">
        <v>22</v>
      </c>
      <c r="AQ185" s="5">
        <v>21</v>
      </c>
      <c r="AR185" s="5">
        <v>21</v>
      </c>
      <c r="AS185" s="5">
        <v>10</v>
      </c>
      <c r="AT185" s="2">
        <f t="shared" si="59"/>
        <v>22.1</v>
      </c>
      <c r="AU185" s="2">
        <f t="shared" si="60"/>
        <v>5.130518708885309</v>
      </c>
      <c r="AV185" s="2">
        <f t="shared" si="61"/>
        <v>10</v>
      </c>
      <c r="AW185" s="2">
        <f t="shared" si="62"/>
        <v>54.765139009452064</v>
      </c>
      <c r="AX185" s="2">
        <f t="shared" si="63"/>
        <v>3.2959566491983843</v>
      </c>
      <c r="AY185" s="2">
        <f t="shared" si="64"/>
        <v>17</v>
      </c>
      <c r="AZ185" s="2">
        <f t="shared" si="65"/>
        <v>0.43192845714231043</v>
      </c>
      <c r="BA185" s="2">
        <f t="shared" si="66"/>
        <v>0.86327901742005297</v>
      </c>
      <c r="BB185" s="14">
        <f t="shared" si="67"/>
        <v>0.20788530465949812</v>
      </c>
      <c r="BC185" s="3" t="str">
        <f t="shared" si="68"/>
        <v>Toxic</v>
      </c>
      <c r="BD185" s="2">
        <f t="shared" si="69"/>
        <v>79.211469534050181</v>
      </c>
      <c r="BE185" s="4" t="s">
        <v>663</v>
      </c>
      <c r="BF185" s="2"/>
      <c r="BG185" s="2">
        <f t="shared" si="70"/>
        <v>9</v>
      </c>
      <c r="BH185" s="2">
        <f t="shared" si="71"/>
        <v>9</v>
      </c>
      <c r="BI185" s="2">
        <f t="shared" si="72"/>
        <v>84.766666666666637</v>
      </c>
      <c r="BJ185" s="2">
        <f t="shared" si="73"/>
        <v>26.322222222222177</v>
      </c>
      <c r="BK185" s="2">
        <f t="shared" si="74"/>
        <v>55.544444444444402</v>
      </c>
      <c r="BL185" s="2">
        <f t="shared" si="75"/>
        <v>1.0555555555555556</v>
      </c>
      <c r="BM185" s="2">
        <f t="shared" si="76"/>
        <v>2.7629618790345427</v>
      </c>
      <c r="BN185" s="2">
        <v>6.6349999999999998</v>
      </c>
      <c r="BO185" s="2" t="str">
        <f t="shared" si="77"/>
        <v>Same Var</v>
      </c>
      <c r="BP185" s="2">
        <f t="shared" si="78"/>
        <v>4.9448549851726455E-2</v>
      </c>
      <c r="BQ185" s="2" t="str">
        <f t="shared" si="79"/>
        <v>Sig</v>
      </c>
      <c r="BR185" s="2" t="str">
        <f t="shared" si="80"/>
        <v>Sig</v>
      </c>
      <c r="BS185" s="2" t="str">
        <f t="shared" si="81"/>
        <v>Same Var T-test</v>
      </c>
      <c r="BT185" s="2" t="str">
        <f t="shared" si="82"/>
        <v>TSTToxicLess25</v>
      </c>
      <c r="BU185" s="2" t="str">
        <f t="shared" si="83"/>
        <v>NOECToxicLess25</v>
      </c>
    </row>
    <row r="186" spans="1:73" s="14" customFormat="1" x14ac:dyDescent="0.2">
      <c r="A186" s="1" t="s">
        <v>55</v>
      </c>
      <c r="B186" s="5" t="s">
        <v>114</v>
      </c>
      <c r="C186" s="6">
        <v>38042</v>
      </c>
      <c r="D186" s="7">
        <v>0</v>
      </c>
      <c r="E186" s="1" t="s">
        <v>57</v>
      </c>
      <c r="F186" s="1" t="s">
        <v>100</v>
      </c>
      <c r="G186" s="5" t="s">
        <v>59</v>
      </c>
      <c r="H186" s="5" t="s">
        <v>90</v>
      </c>
      <c r="I186" s="5" t="s">
        <v>61</v>
      </c>
      <c r="J186" s="2">
        <v>0.75</v>
      </c>
      <c r="K186" s="2">
        <v>0.2</v>
      </c>
      <c r="L186" s="5">
        <v>35</v>
      </c>
      <c r="M186" s="5">
        <v>15</v>
      </c>
      <c r="N186" s="5">
        <v>46</v>
      </c>
      <c r="O186" s="5">
        <v>32</v>
      </c>
      <c r="P186" s="5">
        <v>19</v>
      </c>
      <c r="Q186" s="5">
        <v>29</v>
      </c>
      <c r="R186" s="5">
        <v>28</v>
      </c>
      <c r="S186" s="5">
        <v>17</v>
      </c>
      <c r="T186" s="5">
        <v>29</v>
      </c>
      <c r="U186" s="5">
        <v>29</v>
      </c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2">
        <f t="shared" si="56"/>
        <v>27.9</v>
      </c>
      <c r="AH186" s="2">
        <f t="shared" si="57"/>
        <v>9.2068814843391262</v>
      </c>
      <c r="AI186" s="2">
        <f t="shared" si="58"/>
        <v>10</v>
      </c>
      <c r="AJ186" s="5">
        <v>29</v>
      </c>
      <c r="AK186" s="5">
        <v>36</v>
      </c>
      <c r="AL186" s="5">
        <v>29</v>
      </c>
      <c r="AM186" s="5">
        <v>33</v>
      </c>
      <c r="AN186" s="5">
        <v>32</v>
      </c>
      <c r="AO186" s="5">
        <v>31</v>
      </c>
      <c r="AP186" s="5">
        <v>32</v>
      </c>
      <c r="AQ186" s="5">
        <v>34</v>
      </c>
      <c r="AR186" s="5">
        <v>29</v>
      </c>
      <c r="AS186" s="5">
        <v>16</v>
      </c>
      <c r="AT186" s="2">
        <f t="shared" si="59"/>
        <v>30.1</v>
      </c>
      <c r="AU186" s="2">
        <f t="shared" si="60"/>
        <v>5.4660568765589819</v>
      </c>
      <c r="AV186" s="2">
        <f t="shared" si="61"/>
        <v>10</v>
      </c>
      <c r="AW186" s="2">
        <f t="shared" si="62"/>
        <v>60.154027898340956</v>
      </c>
      <c r="AX186" s="2">
        <f t="shared" si="63"/>
        <v>3.5179813405564087</v>
      </c>
      <c r="AY186" s="2">
        <f t="shared" si="64"/>
        <v>17</v>
      </c>
      <c r="AZ186" s="2">
        <f t="shared" si="65"/>
        <v>3.2945029039946889</v>
      </c>
      <c r="BA186" s="2">
        <f t="shared" si="66"/>
        <v>0.86327901742005297</v>
      </c>
      <c r="BB186" s="14">
        <f t="shared" si="67"/>
        <v>-7.8853046594982185E-2</v>
      </c>
      <c r="BC186" s="3" t="str">
        <f t="shared" si="68"/>
        <v>Nontoxic</v>
      </c>
      <c r="BD186" s="2">
        <f t="shared" si="69"/>
        <v>107.88530465949822</v>
      </c>
      <c r="BE186" s="4" t="s">
        <v>664</v>
      </c>
      <c r="BF186" s="4" t="s">
        <v>666</v>
      </c>
      <c r="BG186" s="2">
        <f t="shared" si="70"/>
        <v>9</v>
      </c>
      <c r="BH186" s="2">
        <f t="shared" si="71"/>
        <v>9</v>
      </c>
      <c r="BI186" s="2">
        <f t="shared" si="72"/>
        <v>84.766666666666637</v>
      </c>
      <c r="BJ186" s="2">
        <f t="shared" si="73"/>
        <v>29.877777777777734</v>
      </c>
      <c r="BK186" s="2">
        <f t="shared" si="74"/>
        <v>57.32222222222218</v>
      </c>
      <c r="BL186" s="2">
        <f t="shared" si="75"/>
        <v>1.0555555555555556</v>
      </c>
      <c r="BM186" s="2">
        <f t="shared" si="76"/>
        <v>2.2199062255312274</v>
      </c>
      <c r="BN186" s="2">
        <v>6.6349999999999998</v>
      </c>
      <c r="BO186" s="2" t="str">
        <f t="shared" si="77"/>
        <v>Same Var</v>
      </c>
      <c r="BP186" s="2">
        <f t="shared" si="78"/>
        <v>0.26202995279782382</v>
      </c>
      <c r="BQ186" s="2" t="str">
        <f t="shared" si="79"/>
        <v>NS</v>
      </c>
      <c r="BR186" s="2" t="str">
        <f t="shared" si="80"/>
        <v>NS</v>
      </c>
      <c r="BS186" s="2" t="str">
        <f t="shared" si="81"/>
        <v/>
      </c>
      <c r="BT186" s="2" t="str">
        <f t="shared" si="82"/>
        <v/>
      </c>
      <c r="BU186" s="2" t="str">
        <f t="shared" si="83"/>
        <v/>
      </c>
    </row>
    <row r="187" spans="1:73" s="14" customFormat="1" x14ac:dyDescent="0.2">
      <c r="A187" s="1" t="s">
        <v>55</v>
      </c>
      <c r="B187" s="5" t="s">
        <v>139</v>
      </c>
      <c r="C187" s="6">
        <v>38042</v>
      </c>
      <c r="D187" s="7">
        <v>0</v>
      </c>
      <c r="E187" s="1" t="s">
        <v>57</v>
      </c>
      <c r="F187" s="1" t="s">
        <v>100</v>
      </c>
      <c r="G187" s="5" t="s">
        <v>59</v>
      </c>
      <c r="H187" s="5" t="s">
        <v>90</v>
      </c>
      <c r="I187" s="5" t="s">
        <v>61</v>
      </c>
      <c r="J187" s="2">
        <v>0.75</v>
      </c>
      <c r="K187" s="2">
        <v>0.2</v>
      </c>
      <c r="L187" s="5">
        <v>35</v>
      </c>
      <c r="M187" s="5">
        <v>15</v>
      </c>
      <c r="N187" s="5">
        <v>46</v>
      </c>
      <c r="O187" s="5">
        <v>32</v>
      </c>
      <c r="P187" s="5">
        <v>19</v>
      </c>
      <c r="Q187" s="5">
        <v>29</v>
      </c>
      <c r="R187" s="5">
        <v>28</v>
      </c>
      <c r="S187" s="5">
        <v>17</v>
      </c>
      <c r="T187" s="5">
        <v>29</v>
      </c>
      <c r="U187" s="5">
        <v>29</v>
      </c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2">
        <f t="shared" si="56"/>
        <v>27.9</v>
      </c>
      <c r="AH187" s="2">
        <f t="shared" si="57"/>
        <v>9.2068814843391262</v>
      </c>
      <c r="AI187" s="2">
        <f t="shared" si="58"/>
        <v>10</v>
      </c>
      <c r="AJ187" s="8"/>
      <c r="AK187" s="8"/>
      <c r="AL187" s="5">
        <v>41</v>
      </c>
      <c r="AM187" s="5">
        <v>30</v>
      </c>
      <c r="AN187" s="5">
        <v>31</v>
      </c>
      <c r="AO187" s="5">
        <v>18</v>
      </c>
      <c r="AP187" s="5">
        <v>17</v>
      </c>
      <c r="AQ187" s="5">
        <v>21</v>
      </c>
      <c r="AR187" s="5">
        <v>29</v>
      </c>
      <c r="AS187" s="5">
        <v>29</v>
      </c>
      <c r="AT187" s="2">
        <f t="shared" si="59"/>
        <v>27</v>
      </c>
      <c r="AU187" s="2">
        <f t="shared" si="60"/>
        <v>7.9821228826851387</v>
      </c>
      <c r="AV187" s="2">
        <f t="shared" si="61"/>
        <v>8</v>
      </c>
      <c r="AW187" s="2">
        <f t="shared" si="62"/>
        <v>162.11428259725761</v>
      </c>
      <c r="AX187" s="2">
        <f t="shared" si="63"/>
        <v>11.587519596164356</v>
      </c>
      <c r="AY187" s="2">
        <f t="shared" si="64"/>
        <v>14</v>
      </c>
      <c r="AZ187" s="2">
        <f t="shared" si="65"/>
        <v>1.7025150612704507</v>
      </c>
      <c r="BA187" s="2">
        <f t="shared" si="66"/>
        <v>0.86805478155742033</v>
      </c>
      <c r="BB187" s="14">
        <f t="shared" si="67"/>
        <v>3.2258064516128983E-2</v>
      </c>
      <c r="BC187" s="3" t="str">
        <f t="shared" si="68"/>
        <v>Nontoxic</v>
      </c>
      <c r="BD187" s="2">
        <f t="shared" si="69"/>
        <v>96.774193548387103</v>
      </c>
      <c r="BE187" s="4" t="s">
        <v>663</v>
      </c>
      <c r="BF187" s="2"/>
      <c r="BG187" s="2">
        <f t="shared" si="70"/>
        <v>9</v>
      </c>
      <c r="BH187" s="2">
        <f t="shared" si="71"/>
        <v>7</v>
      </c>
      <c r="BI187" s="2">
        <f t="shared" si="72"/>
        <v>84.766666666666637</v>
      </c>
      <c r="BJ187" s="2">
        <f t="shared" si="73"/>
        <v>63.714285714285708</v>
      </c>
      <c r="BK187" s="2">
        <f t="shared" si="74"/>
        <v>75.556249999999977</v>
      </c>
      <c r="BL187" s="2">
        <f t="shared" si="75"/>
        <v>1.0638227513227514</v>
      </c>
      <c r="BM187" s="2">
        <f t="shared" si="76"/>
        <v>0.14857316851061786</v>
      </c>
      <c r="BN187" s="2">
        <v>6.6349999999999998</v>
      </c>
      <c r="BO187" s="2" t="str">
        <f t="shared" si="77"/>
        <v>Same Var</v>
      </c>
      <c r="BP187" s="2">
        <f t="shared" si="78"/>
        <v>0.41498492867625569</v>
      </c>
      <c r="BQ187" s="2" t="str">
        <f t="shared" si="79"/>
        <v>NS</v>
      </c>
      <c r="BR187" s="2" t="str">
        <f t="shared" si="80"/>
        <v>NS</v>
      </c>
      <c r="BS187" s="2" t="str">
        <f t="shared" si="81"/>
        <v>Same Var T-test</v>
      </c>
      <c r="BT187" s="2" t="str">
        <f t="shared" si="82"/>
        <v/>
      </c>
      <c r="BU187" s="2" t="str">
        <f t="shared" si="83"/>
        <v/>
      </c>
    </row>
    <row r="188" spans="1:73" s="14" customFormat="1" x14ac:dyDescent="0.2">
      <c r="A188" s="10" t="s">
        <v>142</v>
      </c>
      <c r="B188" s="11" t="s">
        <v>482</v>
      </c>
      <c r="C188" s="12">
        <v>38918</v>
      </c>
      <c r="D188" s="13">
        <v>0.46736111111111112</v>
      </c>
      <c r="E188" s="10" t="s">
        <v>57</v>
      </c>
      <c r="F188" s="10" t="s">
        <v>496</v>
      </c>
      <c r="G188" s="11" t="s">
        <v>59</v>
      </c>
      <c r="H188" s="11" t="s">
        <v>90</v>
      </c>
      <c r="I188" s="11" t="s">
        <v>61</v>
      </c>
      <c r="J188" s="14">
        <v>0.75</v>
      </c>
      <c r="K188" s="14">
        <v>0.2</v>
      </c>
      <c r="L188" s="11">
        <v>26</v>
      </c>
      <c r="M188" s="11">
        <v>29</v>
      </c>
      <c r="N188" s="11">
        <v>29</v>
      </c>
      <c r="O188" s="11">
        <v>32</v>
      </c>
      <c r="P188" s="11">
        <v>19</v>
      </c>
      <c r="Q188" s="11">
        <v>29</v>
      </c>
      <c r="R188" s="11">
        <v>32</v>
      </c>
      <c r="S188" s="11">
        <v>24</v>
      </c>
      <c r="T188" s="11">
        <v>23</v>
      </c>
      <c r="U188" s="11">
        <v>36</v>
      </c>
      <c r="V188" s="15"/>
      <c r="W188" s="15"/>
      <c r="X188" s="15"/>
      <c r="Y188" s="15"/>
      <c r="Z188" s="15"/>
      <c r="AA188" s="15"/>
      <c r="AB188" s="15"/>
      <c r="AC188" s="15"/>
      <c r="AD188" s="15"/>
      <c r="AE188" s="15"/>
      <c r="AF188" s="15"/>
      <c r="AG188" s="14">
        <f t="shared" si="56"/>
        <v>27.9</v>
      </c>
      <c r="AH188" s="14">
        <f t="shared" si="57"/>
        <v>4.9988887654046525</v>
      </c>
      <c r="AI188" s="14">
        <f t="shared" si="58"/>
        <v>10</v>
      </c>
      <c r="AJ188" s="11">
        <v>31</v>
      </c>
      <c r="AK188" s="11">
        <v>30</v>
      </c>
      <c r="AL188" s="11">
        <v>31</v>
      </c>
      <c r="AM188" s="11">
        <v>26</v>
      </c>
      <c r="AN188" s="11">
        <v>26</v>
      </c>
      <c r="AO188" s="11">
        <v>30</v>
      </c>
      <c r="AP188" s="11">
        <v>27</v>
      </c>
      <c r="AQ188" s="11">
        <v>23</v>
      </c>
      <c r="AR188" s="11">
        <v>28</v>
      </c>
      <c r="AS188" s="11">
        <v>29</v>
      </c>
      <c r="AT188" s="14">
        <f t="shared" si="59"/>
        <v>28.1</v>
      </c>
      <c r="AU188" s="14">
        <f t="shared" si="60"/>
        <v>2.6012817353502227</v>
      </c>
      <c r="AV188" s="14">
        <f t="shared" si="61"/>
        <v>10</v>
      </c>
      <c r="AW188" s="14">
        <f t="shared" si="62"/>
        <v>4.3359385850694361</v>
      </c>
      <c r="AX188" s="14">
        <f t="shared" si="63"/>
        <v>0.27040660204475242</v>
      </c>
      <c r="AY188" s="14">
        <f t="shared" si="64"/>
        <v>16</v>
      </c>
      <c r="AZ188" s="14">
        <f t="shared" si="65"/>
        <v>4.9722290304012979</v>
      </c>
      <c r="BA188" s="14">
        <f t="shared" si="66"/>
        <v>0.86466700179829137</v>
      </c>
      <c r="BB188" s="14">
        <f t="shared" si="67"/>
        <v>-7.1684587813621095E-3</v>
      </c>
      <c r="BC188" s="16" t="str">
        <f t="shared" si="68"/>
        <v>Nontoxic</v>
      </c>
      <c r="BD188" s="14">
        <f t="shared" si="69"/>
        <v>100.71684587813621</v>
      </c>
      <c r="BE188" s="17" t="s">
        <v>663</v>
      </c>
      <c r="BG188" s="14">
        <f t="shared" si="70"/>
        <v>9</v>
      </c>
      <c r="BH188" s="14">
        <f t="shared" si="71"/>
        <v>9</v>
      </c>
      <c r="BI188" s="14">
        <f t="shared" si="72"/>
        <v>24.988888888888852</v>
      </c>
      <c r="BJ188" s="14">
        <f t="shared" si="73"/>
        <v>6.7666666666666657</v>
      </c>
      <c r="BK188" s="14">
        <f t="shared" si="74"/>
        <v>15.877777777777759</v>
      </c>
      <c r="BL188" s="14">
        <f t="shared" si="75"/>
        <v>1.0555555555555556</v>
      </c>
      <c r="BM188" s="14">
        <f t="shared" si="76"/>
        <v>3.4054202138349683</v>
      </c>
      <c r="BN188" s="14">
        <v>6.6349999999999998</v>
      </c>
      <c r="BO188" s="14" t="str">
        <f t="shared" si="77"/>
        <v>Same Var</v>
      </c>
      <c r="BP188" s="14">
        <f t="shared" si="78"/>
        <v>0.45594044724067351</v>
      </c>
      <c r="BQ188" s="14" t="str">
        <f t="shared" si="79"/>
        <v>NS</v>
      </c>
      <c r="BR188" s="14" t="str">
        <f t="shared" si="80"/>
        <v>NS</v>
      </c>
      <c r="BS188" s="2" t="str">
        <f t="shared" si="81"/>
        <v/>
      </c>
      <c r="BT188" s="2" t="str">
        <f t="shared" si="82"/>
        <v/>
      </c>
      <c r="BU188" s="2" t="str">
        <f t="shared" si="83"/>
        <v/>
      </c>
    </row>
    <row r="189" spans="1:73" s="14" customFormat="1" x14ac:dyDescent="0.2">
      <c r="A189" s="10" t="s">
        <v>142</v>
      </c>
      <c r="B189" s="11" t="s">
        <v>532</v>
      </c>
      <c r="C189" s="12">
        <v>38918</v>
      </c>
      <c r="D189" s="13">
        <v>0.44236111111111109</v>
      </c>
      <c r="E189" s="10" t="s">
        <v>57</v>
      </c>
      <c r="F189" s="10" t="s">
        <v>496</v>
      </c>
      <c r="G189" s="11" t="s">
        <v>59</v>
      </c>
      <c r="H189" s="11" t="s">
        <v>90</v>
      </c>
      <c r="I189" s="11" t="s">
        <v>61</v>
      </c>
      <c r="J189" s="14">
        <v>0.75</v>
      </c>
      <c r="K189" s="14">
        <v>0.2</v>
      </c>
      <c r="L189" s="11">
        <v>26</v>
      </c>
      <c r="M189" s="11">
        <v>29</v>
      </c>
      <c r="N189" s="11">
        <v>29</v>
      </c>
      <c r="O189" s="11">
        <v>32</v>
      </c>
      <c r="P189" s="11">
        <v>19</v>
      </c>
      <c r="Q189" s="11">
        <v>29</v>
      </c>
      <c r="R189" s="11">
        <v>32</v>
      </c>
      <c r="S189" s="11">
        <v>24</v>
      </c>
      <c r="T189" s="11">
        <v>23</v>
      </c>
      <c r="U189" s="11">
        <v>36</v>
      </c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F189" s="15"/>
      <c r="AG189" s="14">
        <f t="shared" si="56"/>
        <v>27.9</v>
      </c>
      <c r="AH189" s="14">
        <f t="shared" si="57"/>
        <v>4.9988887654046525</v>
      </c>
      <c r="AI189" s="14">
        <f t="shared" si="58"/>
        <v>10</v>
      </c>
      <c r="AJ189" s="11">
        <v>24</v>
      </c>
      <c r="AK189" s="11">
        <v>31</v>
      </c>
      <c r="AL189" s="11">
        <v>28</v>
      </c>
      <c r="AM189" s="11">
        <v>25</v>
      </c>
      <c r="AN189" s="11">
        <v>27</v>
      </c>
      <c r="AO189" s="11">
        <v>26</v>
      </c>
      <c r="AP189" s="11">
        <v>22</v>
      </c>
      <c r="AQ189" s="11">
        <v>30</v>
      </c>
      <c r="AR189" s="11">
        <v>27</v>
      </c>
      <c r="AS189" s="11">
        <v>26</v>
      </c>
      <c r="AT189" s="14">
        <f t="shared" si="59"/>
        <v>26.6</v>
      </c>
      <c r="AU189" s="14">
        <f t="shared" si="60"/>
        <v>2.6749870196985173</v>
      </c>
      <c r="AV189" s="14">
        <f t="shared" si="61"/>
        <v>10</v>
      </c>
      <c r="AW189" s="14">
        <f t="shared" si="62"/>
        <v>4.4994069492669659</v>
      </c>
      <c r="AX189" s="14">
        <f t="shared" si="63"/>
        <v>0.27642237707904599</v>
      </c>
      <c r="AY189" s="14">
        <f t="shared" si="64"/>
        <v>16</v>
      </c>
      <c r="AZ189" s="14">
        <f t="shared" si="65"/>
        <v>3.8965212332790773</v>
      </c>
      <c r="BA189" s="14">
        <f t="shared" si="66"/>
        <v>0.86466700179829137</v>
      </c>
      <c r="BB189" s="14">
        <f t="shared" si="67"/>
        <v>4.6594982078852945E-2</v>
      </c>
      <c r="BC189" s="16" t="str">
        <f t="shared" si="68"/>
        <v>Nontoxic</v>
      </c>
      <c r="BD189" s="14">
        <f t="shared" si="69"/>
        <v>95.340501792114708</v>
      </c>
      <c r="BE189" s="17" t="s">
        <v>663</v>
      </c>
      <c r="BG189" s="14">
        <f t="shared" si="70"/>
        <v>9</v>
      </c>
      <c r="BH189" s="14">
        <f t="shared" si="71"/>
        <v>9</v>
      </c>
      <c r="BI189" s="14">
        <f t="shared" si="72"/>
        <v>24.988888888888852</v>
      </c>
      <c r="BJ189" s="14">
        <f t="shared" si="73"/>
        <v>7.1555555555555559</v>
      </c>
      <c r="BK189" s="14">
        <f t="shared" si="74"/>
        <v>16.072222222222205</v>
      </c>
      <c r="BL189" s="14">
        <f t="shared" si="75"/>
        <v>1.0555555555555556</v>
      </c>
      <c r="BM189" s="14">
        <f t="shared" si="76"/>
        <v>3.1365294981332079</v>
      </c>
      <c r="BN189" s="14">
        <v>6.6349999999999998</v>
      </c>
      <c r="BO189" s="14" t="str">
        <f t="shared" si="77"/>
        <v>Same Var</v>
      </c>
      <c r="BP189" s="14">
        <f t="shared" si="78"/>
        <v>0.23885977926156415</v>
      </c>
      <c r="BQ189" s="14" t="str">
        <f t="shared" si="79"/>
        <v>NS</v>
      </c>
      <c r="BR189" s="14" t="str">
        <f t="shared" si="80"/>
        <v>NS</v>
      </c>
      <c r="BS189" s="2" t="str">
        <f t="shared" si="81"/>
        <v>Same Var T-test</v>
      </c>
      <c r="BT189" s="2" t="str">
        <f t="shared" si="82"/>
        <v/>
      </c>
      <c r="BU189" s="2" t="str">
        <f t="shared" si="83"/>
        <v/>
      </c>
    </row>
    <row r="190" spans="1:73" s="14" customFormat="1" x14ac:dyDescent="0.2">
      <c r="A190" s="10" t="s">
        <v>142</v>
      </c>
      <c r="B190" s="11" t="s">
        <v>529</v>
      </c>
      <c r="C190" s="12">
        <v>38918</v>
      </c>
      <c r="D190" s="13">
        <v>0.49652777777777779</v>
      </c>
      <c r="E190" s="10" t="s">
        <v>57</v>
      </c>
      <c r="F190" s="10" t="s">
        <v>496</v>
      </c>
      <c r="G190" s="11" t="s">
        <v>59</v>
      </c>
      <c r="H190" s="11" t="s">
        <v>90</v>
      </c>
      <c r="I190" s="11" t="s">
        <v>61</v>
      </c>
      <c r="J190" s="14">
        <v>0.75</v>
      </c>
      <c r="K190" s="14">
        <v>0.2</v>
      </c>
      <c r="L190" s="11">
        <v>26</v>
      </c>
      <c r="M190" s="11">
        <v>29</v>
      </c>
      <c r="N190" s="11">
        <v>29</v>
      </c>
      <c r="O190" s="11">
        <v>32</v>
      </c>
      <c r="P190" s="11">
        <v>19</v>
      </c>
      <c r="Q190" s="11">
        <v>29</v>
      </c>
      <c r="R190" s="11">
        <v>32</v>
      </c>
      <c r="S190" s="11">
        <v>24</v>
      </c>
      <c r="T190" s="11">
        <v>23</v>
      </c>
      <c r="U190" s="11">
        <v>36</v>
      </c>
      <c r="V190" s="15"/>
      <c r="W190" s="15"/>
      <c r="X190" s="15"/>
      <c r="Y190" s="15"/>
      <c r="Z190" s="15"/>
      <c r="AA190" s="15"/>
      <c r="AB190" s="15"/>
      <c r="AC190" s="15"/>
      <c r="AD190" s="15"/>
      <c r="AE190" s="15"/>
      <c r="AF190" s="15"/>
      <c r="AG190" s="14">
        <f t="shared" si="56"/>
        <v>27.9</v>
      </c>
      <c r="AH190" s="14">
        <f t="shared" si="57"/>
        <v>4.9988887654046525</v>
      </c>
      <c r="AI190" s="14">
        <f t="shared" si="58"/>
        <v>10</v>
      </c>
      <c r="AJ190" s="11">
        <v>31</v>
      </c>
      <c r="AK190" s="11">
        <v>28</v>
      </c>
      <c r="AL190" s="11">
        <v>25</v>
      </c>
      <c r="AM190" s="11">
        <v>26</v>
      </c>
      <c r="AN190" s="11">
        <v>31</v>
      </c>
      <c r="AO190" s="11">
        <v>23</v>
      </c>
      <c r="AP190" s="11">
        <v>24</v>
      </c>
      <c r="AQ190" s="15"/>
      <c r="AR190" s="11">
        <v>14</v>
      </c>
      <c r="AS190" s="11">
        <v>24</v>
      </c>
      <c r="AT190" s="14">
        <f t="shared" si="59"/>
        <v>25.111111111111111</v>
      </c>
      <c r="AU190" s="14">
        <f t="shared" si="60"/>
        <v>5.1099032389186281</v>
      </c>
      <c r="AV190" s="14">
        <f t="shared" si="61"/>
        <v>9</v>
      </c>
      <c r="AW190" s="14">
        <f t="shared" si="62"/>
        <v>18.549039337622364</v>
      </c>
      <c r="AX190" s="14">
        <f t="shared" si="63"/>
        <v>1.271676545650908</v>
      </c>
      <c r="AY190" s="14">
        <f t="shared" si="64"/>
        <v>15</v>
      </c>
      <c r="AZ190" s="14">
        <f t="shared" si="65"/>
        <v>2.0171137785654873</v>
      </c>
      <c r="BA190" s="14">
        <f t="shared" si="66"/>
        <v>0.86624497319495286</v>
      </c>
      <c r="BB190" s="14">
        <f t="shared" si="67"/>
        <v>9.9960175228992407E-2</v>
      </c>
      <c r="BC190" s="16" t="str">
        <f t="shared" si="68"/>
        <v>Nontoxic</v>
      </c>
      <c r="BD190" s="14">
        <f t="shared" si="69"/>
        <v>90.003982477100763</v>
      </c>
      <c r="BE190" s="17" t="s">
        <v>663</v>
      </c>
      <c r="BG190" s="14">
        <f t="shared" si="70"/>
        <v>9</v>
      </c>
      <c r="BH190" s="14">
        <f t="shared" si="71"/>
        <v>8</v>
      </c>
      <c r="BI190" s="14">
        <f t="shared" si="72"/>
        <v>24.988888888888852</v>
      </c>
      <c r="BJ190" s="14">
        <f t="shared" si="73"/>
        <v>26.111111111111086</v>
      </c>
      <c r="BK190" s="14">
        <f t="shared" si="74"/>
        <v>25.516993464052256</v>
      </c>
      <c r="BL190" s="14">
        <f t="shared" si="75"/>
        <v>1.0590958605664489</v>
      </c>
      <c r="BM190" s="14">
        <f t="shared" si="76"/>
        <v>3.8616528110512003E-3</v>
      </c>
      <c r="BN190" s="14">
        <v>6.6349999999999998</v>
      </c>
      <c r="BO190" s="14" t="str">
        <f t="shared" si="77"/>
        <v>Same Var</v>
      </c>
      <c r="BP190" s="14">
        <f t="shared" si="78"/>
        <v>0.12299519473705663</v>
      </c>
      <c r="BQ190" s="14" t="str">
        <f t="shared" si="79"/>
        <v>NS</v>
      </c>
      <c r="BR190" s="14" t="str">
        <f t="shared" si="80"/>
        <v>NS</v>
      </c>
      <c r="BS190" s="2" t="str">
        <f t="shared" si="81"/>
        <v>Same Var T-test</v>
      </c>
      <c r="BT190" s="2" t="str">
        <f t="shared" si="82"/>
        <v/>
      </c>
      <c r="BU190" s="2" t="str">
        <f t="shared" si="83"/>
        <v/>
      </c>
    </row>
    <row r="191" spans="1:73" s="14" customFormat="1" x14ac:dyDescent="0.2">
      <c r="A191" s="10" t="s">
        <v>142</v>
      </c>
      <c r="B191" s="11" t="s">
        <v>516</v>
      </c>
      <c r="C191" s="12">
        <v>38918</v>
      </c>
      <c r="D191" s="13">
        <v>0.56111111111111112</v>
      </c>
      <c r="E191" s="10" t="s">
        <v>57</v>
      </c>
      <c r="F191" s="10" t="s">
        <v>496</v>
      </c>
      <c r="G191" s="11" t="s">
        <v>59</v>
      </c>
      <c r="H191" s="11" t="s">
        <v>90</v>
      </c>
      <c r="I191" s="11" t="s">
        <v>61</v>
      </c>
      <c r="J191" s="14">
        <v>0.75</v>
      </c>
      <c r="K191" s="14">
        <v>0.2</v>
      </c>
      <c r="L191" s="11">
        <v>26</v>
      </c>
      <c r="M191" s="11">
        <v>29</v>
      </c>
      <c r="N191" s="11">
        <v>29</v>
      </c>
      <c r="O191" s="11">
        <v>32</v>
      </c>
      <c r="P191" s="11">
        <v>19</v>
      </c>
      <c r="Q191" s="11">
        <v>29</v>
      </c>
      <c r="R191" s="11">
        <v>32</v>
      </c>
      <c r="S191" s="11">
        <v>24</v>
      </c>
      <c r="T191" s="11">
        <v>23</v>
      </c>
      <c r="U191" s="11">
        <v>36</v>
      </c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F191" s="15"/>
      <c r="AG191" s="14">
        <f t="shared" si="56"/>
        <v>27.9</v>
      </c>
      <c r="AH191" s="14">
        <f t="shared" si="57"/>
        <v>4.9988887654046525</v>
      </c>
      <c r="AI191" s="14">
        <f t="shared" si="58"/>
        <v>10</v>
      </c>
      <c r="AJ191" s="11">
        <v>34</v>
      </c>
      <c r="AK191" s="11">
        <v>25</v>
      </c>
      <c r="AL191" s="11">
        <v>4</v>
      </c>
      <c r="AM191" s="11">
        <v>25</v>
      </c>
      <c r="AN191" s="11">
        <v>23</v>
      </c>
      <c r="AO191" s="11">
        <v>29</v>
      </c>
      <c r="AP191" s="11">
        <v>19</v>
      </c>
      <c r="AQ191" s="11">
        <v>26</v>
      </c>
      <c r="AR191" s="11">
        <v>30</v>
      </c>
      <c r="AS191" s="11">
        <v>22</v>
      </c>
      <c r="AT191" s="14">
        <f t="shared" si="59"/>
        <v>23.7</v>
      </c>
      <c r="AU191" s="14">
        <f t="shared" si="60"/>
        <v>8.13838640845551</v>
      </c>
      <c r="AV191" s="14">
        <f t="shared" si="61"/>
        <v>10</v>
      </c>
      <c r="AW191" s="14">
        <f t="shared" si="62"/>
        <v>64.464171918402812</v>
      </c>
      <c r="AX191" s="14">
        <f t="shared" si="63"/>
        <v>5.0938140094521671</v>
      </c>
      <c r="AY191" s="14">
        <f t="shared" si="64"/>
        <v>13</v>
      </c>
      <c r="AZ191" s="14">
        <f t="shared" si="65"/>
        <v>0.97933975707686927</v>
      </c>
      <c r="BA191" s="14">
        <f t="shared" si="66"/>
        <v>0.87015153396817235</v>
      </c>
      <c r="BB191" s="14">
        <f t="shared" si="67"/>
        <v>0.15053763440860213</v>
      </c>
      <c r="BC191" s="16" t="str">
        <f t="shared" si="68"/>
        <v>Nontoxic</v>
      </c>
      <c r="BD191" s="14">
        <f t="shared" si="69"/>
        <v>84.946236559139791</v>
      </c>
      <c r="BE191" s="17" t="s">
        <v>663</v>
      </c>
      <c r="BG191" s="14">
        <f t="shared" si="70"/>
        <v>9</v>
      </c>
      <c r="BH191" s="14">
        <f t="shared" si="71"/>
        <v>9</v>
      </c>
      <c r="BI191" s="14">
        <f t="shared" si="72"/>
        <v>24.988888888888852</v>
      </c>
      <c r="BJ191" s="14">
        <f t="shared" si="73"/>
        <v>66.233333333333377</v>
      </c>
      <c r="BK191" s="14">
        <f t="shared" si="74"/>
        <v>45.611111111111114</v>
      </c>
      <c r="BL191" s="14">
        <f t="shared" si="75"/>
        <v>1.0555555555555556</v>
      </c>
      <c r="BM191" s="14">
        <f t="shared" si="76"/>
        <v>1.9498623587472805</v>
      </c>
      <c r="BN191" s="14">
        <v>6.6349999999999998</v>
      </c>
      <c r="BO191" s="14" t="str">
        <f t="shared" si="77"/>
        <v>Same Var</v>
      </c>
      <c r="BP191" s="14">
        <f t="shared" si="78"/>
        <v>9.0652449227958468E-2</v>
      </c>
      <c r="BQ191" s="14" t="str">
        <f t="shared" si="79"/>
        <v>NS</v>
      </c>
      <c r="BR191" s="14" t="str">
        <f t="shared" si="80"/>
        <v>NS</v>
      </c>
      <c r="BS191" s="2" t="str">
        <f t="shared" si="81"/>
        <v>Same Var T-test</v>
      </c>
      <c r="BT191" s="2" t="str">
        <f t="shared" si="82"/>
        <v/>
      </c>
      <c r="BU191" s="2" t="str">
        <f t="shared" si="83"/>
        <v/>
      </c>
    </row>
    <row r="192" spans="1:73" s="14" customFormat="1" x14ac:dyDescent="0.2">
      <c r="A192" s="10" t="s">
        <v>55</v>
      </c>
      <c r="B192" s="11" t="s">
        <v>81</v>
      </c>
      <c r="C192" s="12">
        <v>37502</v>
      </c>
      <c r="D192" s="13"/>
      <c r="E192" s="10" t="s">
        <v>57</v>
      </c>
      <c r="F192" s="10" t="s">
        <v>82</v>
      </c>
      <c r="G192" s="11" t="s">
        <v>59</v>
      </c>
      <c r="H192" s="11" t="s">
        <v>60</v>
      </c>
      <c r="I192" s="11" t="s">
        <v>61</v>
      </c>
      <c r="J192" s="14">
        <v>0.75</v>
      </c>
      <c r="K192" s="14">
        <v>0.2</v>
      </c>
      <c r="L192" s="11">
        <v>29</v>
      </c>
      <c r="M192" s="11">
        <v>32</v>
      </c>
      <c r="N192" s="11">
        <v>29</v>
      </c>
      <c r="O192" s="11">
        <v>27</v>
      </c>
      <c r="P192" s="18"/>
      <c r="Q192" s="11">
        <v>27</v>
      </c>
      <c r="R192" s="11">
        <v>27</v>
      </c>
      <c r="S192" s="11">
        <v>23</v>
      </c>
      <c r="T192" s="18"/>
      <c r="U192" s="11">
        <v>29</v>
      </c>
      <c r="V192" s="15"/>
      <c r="W192" s="15"/>
      <c r="X192" s="15"/>
      <c r="Y192" s="15"/>
      <c r="Z192" s="15"/>
      <c r="AA192" s="15"/>
      <c r="AB192" s="15"/>
      <c r="AC192" s="15"/>
      <c r="AD192" s="15"/>
      <c r="AE192" s="15"/>
      <c r="AF192" s="15"/>
      <c r="AG192" s="14">
        <f t="shared" si="56"/>
        <v>27.875</v>
      </c>
      <c r="AH192" s="14">
        <f t="shared" si="57"/>
        <v>2.5877458475338284</v>
      </c>
      <c r="AI192" s="14">
        <f t="shared" si="58"/>
        <v>8</v>
      </c>
      <c r="AJ192" s="11">
        <v>16</v>
      </c>
      <c r="AK192" s="11">
        <v>26</v>
      </c>
      <c r="AL192" s="11">
        <v>28</v>
      </c>
      <c r="AM192" s="18"/>
      <c r="AN192" s="11">
        <v>13</v>
      </c>
      <c r="AO192" s="11">
        <v>28</v>
      </c>
      <c r="AP192" s="11">
        <v>27</v>
      </c>
      <c r="AQ192" s="11">
        <v>30</v>
      </c>
      <c r="AR192" s="18"/>
      <c r="AS192" s="11">
        <v>29</v>
      </c>
      <c r="AT192" s="14">
        <f t="shared" si="59"/>
        <v>24.625</v>
      </c>
      <c r="AU192" s="14">
        <f t="shared" si="60"/>
        <v>6.4128776691903298</v>
      </c>
      <c r="AV192" s="14">
        <f t="shared" si="61"/>
        <v>8</v>
      </c>
      <c r="AW192" s="14">
        <f t="shared" si="62"/>
        <v>31.488569006627905</v>
      </c>
      <c r="AX192" s="14">
        <f t="shared" si="63"/>
        <v>3.806816882364255</v>
      </c>
      <c r="AY192" s="14">
        <f t="shared" si="64"/>
        <v>8</v>
      </c>
      <c r="AZ192" s="14">
        <f t="shared" si="65"/>
        <v>1.5698521492736257</v>
      </c>
      <c r="BA192" s="14">
        <f t="shared" si="66"/>
        <v>0.88888951776701974</v>
      </c>
      <c r="BB192" s="14">
        <f t="shared" si="67"/>
        <v>0.11659192825112108</v>
      </c>
      <c r="BC192" s="16" t="str">
        <f t="shared" si="68"/>
        <v>Nontoxic</v>
      </c>
      <c r="BD192" s="14">
        <f t="shared" si="69"/>
        <v>88.340807174887885</v>
      </c>
      <c r="BE192" s="17" t="s">
        <v>663</v>
      </c>
      <c r="BG192" s="14">
        <f t="shared" si="70"/>
        <v>7</v>
      </c>
      <c r="BH192" s="14">
        <f t="shared" si="71"/>
        <v>7</v>
      </c>
      <c r="BI192" s="14">
        <f t="shared" si="72"/>
        <v>6.6964285714285721</v>
      </c>
      <c r="BJ192" s="14">
        <f t="shared" si="73"/>
        <v>41.124999999999993</v>
      </c>
      <c r="BK192" s="14">
        <f t="shared" si="74"/>
        <v>23.910714285714281</v>
      </c>
      <c r="BL192" s="14">
        <f t="shared" si="75"/>
        <v>1.0714285714285714</v>
      </c>
      <c r="BM192" s="14">
        <f t="shared" si="76"/>
        <v>4.7723567351961629</v>
      </c>
      <c r="BN192" s="14">
        <v>6.6349999999999998</v>
      </c>
      <c r="BO192" s="14" t="str">
        <f t="shared" si="77"/>
        <v>Same Var</v>
      </c>
      <c r="BP192" s="14">
        <f t="shared" si="78"/>
        <v>0.10250561466068463</v>
      </c>
      <c r="BQ192" s="14" t="str">
        <f t="shared" si="79"/>
        <v>NS</v>
      </c>
      <c r="BR192" s="14" t="str">
        <f t="shared" si="80"/>
        <v>NS</v>
      </c>
      <c r="BS192" s="2" t="str">
        <f t="shared" si="81"/>
        <v>Same Var T-test</v>
      </c>
      <c r="BT192" s="2" t="str">
        <f t="shared" si="82"/>
        <v/>
      </c>
      <c r="BU192" s="2" t="str">
        <f t="shared" si="83"/>
        <v/>
      </c>
    </row>
    <row r="193" spans="1:73" s="14" customFormat="1" x14ac:dyDescent="0.2">
      <c r="A193" s="10" t="s">
        <v>55</v>
      </c>
      <c r="B193" s="11" t="s">
        <v>84</v>
      </c>
      <c r="C193" s="12">
        <v>37502</v>
      </c>
      <c r="D193" s="13">
        <v>0.53125</v>
      </c>
      <c r="E193" s="10" t="s">
        <v>57</v>
      </c>
      <c r="F193" s="10" t="s">
        <v>82</v>
      </c>
      <c r="G193" s="11" t="s">
        <v>59</v>
      </c>
      <c r="H193" s="11" t="s">
        <v>60</v>
      </c>
      <c r="I193" s="11" t="s">
        <v>61</v>
      </c>
      <c r="J193" s="14">
        <v>0.75</v>
      </c>
      <c r="K193" s="14">
        <v>0.2</v>
      </c>
      <c r="L193" s="11">
        <v>29</v>
      </c>
      <c r="M193" s="11">
        <v>32</v>
      </c>
      <c r="N193" s="11">
        <v>29</v>
      </c>
      <c r="O193" s="11">
        <v>27</v>
      </c>
      <c r="P193" s="18"/>
      <c r="Q193" s="11">
        <v>27</v>
      </c>
      <c r="R193" s="11">
        <v>27</v>
      </c>
      <c r="S193" s="11">
        <v>23</v>
      </c>
      <c r="T193" s="18"/>
      <c r="U193" s="11">
        <v>29</v>
      </c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F193" s="15"/>
      <c r="AG193" s="14">
        <f t="shared" si="56"/>
        <v>27.875</v>
      </c>
      <c r="AH193" s="14">
        <f t="shared" si="57"/>
        <v>2.5877458475338284</v>
      </c>
      <c r="AI193" s="14">
        <f t="shared" si="58"/>
        <v>8</v>
      </c>
      <c r="AJ193" s="11">
        <v>5</v>
      </c>
      <c r="AK193" s="11">
        <v>19</v>
      </c>
      <c r="AL193" s="11">
        <v>19</v>
      </c>
      <c r="AM193" s="11">
        <v>21</v>
      </c>
      <c r="AN193" s="11">
        <v>10</v>
      </c>
      <c r="AO193" s="11">
        <v>26</v>
      </c>
      <c r="AP193" s="11">
        <v>19</v>
      </c>
      <c r="AQ193" s="11">
        <v>13</v>
      </c>
      <c r="AR193" s="18"/>
      <c r="AS193" s="11">
        <v>0</v>
      </c>
      <c r="AT193" s="14">
        <f t="shared" si="59"/>
        <v>14.666666666666666</v>
      </c>
      <c r="AU193" s="14">
        <f t="shared" si="60"/>
        <v>8.3516465442450336</v>
      </c>
      <c r="AV193" s="14">
        <f t="shared" si="61"/>
        <v>9</v>
      </c>
      <c r="AW193" s="14">
        <f t="shared" si="62"/>
        <v>67.582253611817677</v>
      </c>
      <c r="AX193" s="14">
        <f t="shared" si="63"/>
        <v>7.5394828979892603</v>
      </c>
      <c r="AY193" s="14">
        <f t="shared" si="64"/>
        <v>9</v>
      </c>
      <c r="AZ193" s="14">
        <f t="shared" si="65"/>
        <v>-2.1761930646804815</v>
      </c>
      <c r="BA193" s="14">
        <f t="shared" si="66"/>
        <v>0.8834038596855347</v>
      </c>
      <c r="BB193" s="14">
        <f t="shared" si="67"/>
        <v>0.47384155455904337</v>
      </c>
      <c r="BC193" s="16" t="str">
        <f t="shared" si="68"/>
        <v>Toxic</v>
      </c>
      <c r="BD193" s="14">
        <f t="shared" si="69"/>
        <v>52.615844544095658</v>
      </c>
      <c r="BE193" s="17" t="s">
        <v>663</v>
      </c>
      <c r="BG193" s="14">
        <f t="shared" si="70"/>
        <v>7</v>
      </c>
      <c r="BH193" s="14">
        <f t="shared" si="71"/>
        <v>8</v>
      </c>
      <c r="BI193" s="14">
        <f t="shared" si="72"/>
        <v>6.6964285714285721</v>
      </c>
      <c r="BJ193" s="14">
        <f t="shared" si="73"/>
        <v>69.750000000000014</v>
      </c>
      <c r="BK193" s="14">
        <f t="shared" si="74"/>
        <v>40.32500000000001</v>
      </c>
      <c r="BL193" s="14">
        <f t="shared" si="75"/>
        <v>1.067063492063492</v>
      </c>
      <c r="BM193" s="14">
        <f t="shared" si="76"/>
        <v>7.6698478663943241</v>
      </c>
      <c r="BN193" s="14">
        <v>6.6349999999999998</v>
      </c>
      <c r="BO193" s="14" t="str">
        <f t="shared" si="77"/>
        <v>Sig Diff Var</v>
      </c>
      <c r="BP193" s="14">
        <f t="shared" si="78"/>
        <v>6.1123114508574512E-4</v>
      </c>
      <c r="BQ193" s="14" t="str">
        <f t="shared" si="79"/>
        <v>Sig</v>
      </c>
      <c r="BR193" s="14" t="str">
        <f t="shared" si="80"/>
        <v>Sig</v>
      </c>
      <c r="BS193" s="2" t="str">
        <f t="shared" si="81"/>
        <v>Diff Var T-test</v>
      </c>
      <c r="BT193" s="2" t="str">
        <f t="shared" si="82"/>
        <v/>
      </c>
      <c r="BU193" s="2" t="str">
        <f t="shared" si="83"/>
        <v/>
      </c>
    </row>
    <row r="194" spans="1:73" s="14" customFormat="1" x14ac:dyDescent="0.2">
      <c r="A194" s="10" t="s">
        <v>55</v>
      </c>
      <c r="B194" s="11" t="s">
        <v>86</v>
      </c>
      <c r="C194" s="12">
        <v>37502</v>
      </c>
      <c r="D194" s="13"/>
      <c r="E194" s="10" t="s">
        <v>57</v>
      </c>
      <c r="F194" s="10" t="s">
        <v>82</v>
      </c>
      <c r="G194" s="11" t="s">
        <v>59</v>
      </c>
      <c r="H194" s="11" t="s">
        <v>60</v>
      </c>
      <c r="I194" s="11" t="s">
        <v>61</v>
      </c>
      <c r="J194" s="14">
        <v>0.75</v>
      </c>
      <c r="K194" s="14">
        <v>0.2</v>
      </c>
      <c r="L194" s="11">
        <v>29</v>
      </c>
      <c r="M194" s="11">
        <v>32</v>
      </c>
      <c r="N194" s="11">
        <v>29</v>
      </c>
      <c r="O194" s="11">
        <v>27</v>
      </c>
      <c r="P194" s="18"/>
      <c r="Q194" s="11">
        <v>27</v>
      </c>
      <c r="R194" s="11">
        <v>27</v>
      </c>
      <c r="S194" s="11">
        <v>23</v>
      </c>
      <c r="T194" s="18"/>
      <c r="U194" s="11">
        <v>29</v>
      </c>
      <c r="V194" s="15"/>
      <c r="W194" s="15"/>
      <c r="X194" s="15"/>
      <c r="Y194" s="15"/>
      <c r="Z194" s="15"/>
      <c r="AA194" s="15"/>
      <c r="AB194" s="15"/>
      <c r="AC194" s="15"/>
      <c r="AD194" s="15"/>
      <c r="AE194" s="15"/>
      <c r="AF194" s="15"/>
      <c r="AG194" s="14">
        <f t="shared" ref="AG194:AG257" si="84">AVERAGE(L194:AF194)</f>
        <v>27.875</v>
      </c>
      <c r="AH194" s="14">
        <f t="shared" ref="AH194:AH257" si="85">STDEV(L194:AF194)</f>
        <v>2.5877458475338284</v>
      </c>
      <c r="AI194" s="14">
        <f t="shared" ref="AI194:AI257" si="86">COUNT(L194:AF194)</f>
        <v>8</v>
      </c>
      <c r="AJ194" s="11">
        <v>27</v>
      </c>
      <c r="AK194" s="11">
        <v>23</v>
      </c>
      <c r="AL194" s="11">
        <v>29</v>
      </c>
      <c r="AM194" s="11">
        <v>23</v>
      </c>
      <c r="AN194" s="11">
        <v>26</v>
      </c>
      <c r="AO194" s="11">
        <v>24</v>
      </c>
      <c r="AP194" s="11">
        <v>0</v>
      </c>
      <c r="AQ194" s="11">
        <v>28</v>
      </c>
      <c r="AR194" s="18"/>
      <c r="AS194" s="11">
        <v>31</v>
      </c>
      <c r="AT194" s="14">
        <f t="shared" ref="AT194:AT257" si="87">AVERAGE(AJ194:AS194)</f>
        <v>23.444444444444443</v>
      </c>
      <c r="AU194" s="14">
        <f t="shared" ref="AU194:AU257" si="88">STDEV(AJ194:AS194)</f>
        <v>9.2074848779554248</v>
      </c>
      <c r="AV194" s="14">
        <f t="shared" ref="AV194:AV257" si="89">COUNT(AJ194:AS194)</f>
        <v>9</v>
      </c>
      <c r="AW194" s="14">
        <f t="shared" ref="AW194:AW257" si="90">((AU194^2/AV194)+(((J194^2)*(AH194^2))/AI194))^2</f>
        <v>97.823883703372701</v>
      </c>
      <c r="AX194" s="14">
        <f t="shared" ref="AX194:AX257" si="91">(((AU194^2)/AV194)^2)/(AV194-1)+((((J194^2)*(AH194^2))/AI194)^2)/(AI194-1)</f>
        <v>11.123138924128577</v>
      </c>
      <c r="AY194" s="14">
        <f t="shared" ref="AY194:AY257" si="92">ROUND(AW194/AX194,0)</f>
        <v>9</v>
      </c>
      <c r="AZ194" s="14">
        <f t="shared" ref="AZ194:AZ257" si="93">(AT194-(J194*AG194))/((((AU194^2)/AV194)+(((J194^2)*(AH194^2))/AI194))^0.5)</f>
        <v>0.80707457113926906</v>
      </c>
      <c r="BA194" s="14">
        <f t="shared" ref="BA194:BA257" si="94">TINV((2*K194),AY194)</f>
        <v>0.8834038596855347</v>
      </c>
      <c r="BB194" s="14">
        <f t="shared" ref="BB194:BB257" si="95">(AG194-AT194)/AG194</f>
        <v>0.15894369706028905</v>
      </c>
      <c r="BC194" s="16" t="str">
        <f t="shared" ref="BC194:BC257" si="96">IF(AND(AH194=0,AU194=0),IF(AT194&lt;(J194*AG194),"Toxic","Nontoxic"),IF(AZ194&gt;BA194,"Nontoxic","Toxic"))</f>
        <v>Toxic</v>
      </c>
      <c r="BD194" s="14">
        <f t="shared" ref="BD194:BD257" si="97">(AT194/AG194)*100</f>
        <v>84.105630293971103</v>
      </c>
      <c r="BE194" s="17" t="s">
        <v>664</v>
      </c>
      <c r="BF194" s="17" t="s">
        <v>666</v>
      </c>
      <c r="BG194" s="14">
        <f t="shared" ref="BG194:BG257" si="98">COUNT(L194:AF194)-1</f>
        <v>7</v>
      </c>
      <c r="BH194" s="14">
        <f t="shared" ref="BH194:BH257" si="99">COUNT(AJ194:AS194)-1</f>
        <v>8</v>
      </c>
      <c r="BI194" s="14">
        <f t="shared" ref="BI194:BI257" si="100">(STDEV(L194:AF194))^2</f>
        <v>6.6964285714285721</v>
      </c>
      <c r="BJ194" s="14">
        <f t="shared" ref="BJ194:BJ257" si="101">(STDEV(AJ194:AS194))^2</f>
        <v>84.777777777777828</v>
      </c>
      <c r="BK194" s="14">
        <f t="shared" ref="BK194:BK257" si="102">((BG194*BI194)+(BH194*BJ194))/(BG194+BH194)</f>
        <v>48.339814814814844</v>
      </c>
      <c r="BL194" s="14">
        <f t="shared" ref="BL194:BL257" si="103">1+(((1/BG194+1/BH194)-(1/(BG194+BH194)))/3)</f>
        <v>1.067063492063492</v>
      </c>
      <c r="BM194" s="14">
        <f t="shared" ref="BM194:BM257" si="104">(((BG194+BH194)*LN(BK194))-((BG194*LN(BI194))+(BH194*LN(BJ194))))/BL194</f>
        <v>8.7553789038196932</v>
      </c>
      <c r="BN194" s="14">
        <v>6.6349999999999998</v>
      </c>
      <c r="BO194" s="14" t="str">
        <f t="shared" ref="BO194:BO257" si="105">IF(BM194&gt;BN194,"Sig Diff Var","Same Var")</f>
        <v>Sig Diff Var</v>
      </c>
      <c r="BP194" s="14">
        <f t="shared" ref="BP194:BP257" si="106">TTEST(AJ194:AS194,L194:AF194,1,IF(BO194="Same Var",2,IF(BO194="Sig Diff Var",3,"Wakka Wakka")))</f>
        <v>9.9253430613489388E-2</v>
      </c>
      <c r="BQ194" s="14" t="str">
        <f t="shared" ref="BQ194:BQ257" si="107">IF(AND(BP194&lt;0.05,BD194&lt;100),"Sig","NS")</f>
        <v>NS</v>
      </c>
      <c r="BR194" s="14" t="str">
        <f t="shared" ref="BR194:BR257" si="108">IF(BE194="Normal",BQ194,IF(BE194="Non-normal",BF194,"Bleh"))</f>
        <v>NS</v>
      </c>
      <c r="BS194" s="2" t="str">
        <f t="shared" ref="BS194:BS257" si="109">IF(BD194&lt;100,IF(BE194="Non-normal","Wilcoxon",IF(AND(BE194="Normal",BO194="Same Var"),"Same Var T-test",IF(AND(BE194="Normal",BO194="Sig Diff Var"),"Diff Var T-test","Bleh"))),"")</f>
        <v>Wilcoxon</v>
      </c>
      <c r="BT194" s="2" t="str">
        <f t="shared" ref="BT194:BT257" si="110">IF(AND(BC194="Toxic",BD194&gt;75),"TSTToxicLess25","")</f>
        <v>TSTToxicLess25</v>
      </c>
      <c r="BU194" s="2" t="str">
        <f t="shared" ref="BU194:BU257" si="111">IF(AND(BR194="Sig",BD194&gt;75),"NOECToxicLess25","")</f>
        <v/>
      </c>
    </row>
    <row r="195" spans="1:73" s="14" customFormat="1" x14ac:dyDescent="0.2">
      <c r="A195" s="10" t="s">
        <v>55</v>
      </c>
      <c r="B195" s="11" t="s">
        <v>69</v>
      </c>
      <c r="C195" s="12">
        <v>37502</v>
      </c>
      <c r="D195" s="13">
        <v>0.46527777777777773</v>
      </c>
      <c r="E195" s="10" t="s">
        <v>57</v>
      </c>
      <c r="F195" s="10" t="s">
        <v>62</v>
      </c>
      <c r="G195" s="11" t="s">
        <v>59</v>
      </c>
      <c r="H195" s="11" t="s">
        <v>60</v>
      </c>
      <c r="I195" s="11" t="s">
        <v>61</v>
      </c>
      <c r="J195" s="14">
        <v>0.75</v>
      </c>
      <c r="K195" s="14">
        <v>0.2</v>
      </c>
      <c r="L195" s="11">
        <v>29</v>
      </c>
      <c r="M195" s="11">
        <v>32</v>
      </c>
      <c r="N195" s="11">
        <v>29</v>
      </c>
      <c r="O195" s="11">
        <v>27</v>
      </c>
      <c r="P195" s="18"/>
      <c r="Q195" s="11">
        <v>27</v>
      </c>
      <c r="R195" s="11">
        <v>27</v>
      </c>
      <c r="S195" s="11">
        <v>23</v>
      </c>
      <c r="T195" s="18"/>
      <c r="U195" s="11">
        <v>29</v>
      </c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F195" s="15"/>
      <c r="AG195" s="14">
        <f t="shared" si="84"/>
        <v>27.875</v>
      </c>
      <c r="AH195" s="14">
        <f t="shared" si="85"/>
        <v>2.5877458475338284</v>
      </c>
      <c r="AI195" s="14">
        <f t="shared" si="86"/>
        <v>8</v>
      </c>
      <c r="AJ195" s="11">
        <v>30</v>
      </c>
      <c r="AK195" s="11">
        <v>20</v>
      </c>
      <c r="AL195" s="11">
        <v>26</v>
      </c>
      <c r="AM195" s="11">
        <v>24</v>
      </c>
      <c r="AN195" s="11">
        <v>26</v>
      </c>
      <c r="AO195" s="11">
        <v>29</v>
      </c>
      <c r="AP195" s="18"/>
      <c r="AQ195" s="11">
        <v>29</v>
      </c>
      <c r="AR195" s="18"/>
      <c r="AS195" s="11">
        <v>29</v>
      </c>
      <c r="AT195" s="14">
        <f t="shared" si="87"/>
        <v>26.625</v>
      </c>
      <c r="AU195" s="14">
        <f t="shared" si="88"/>
        <v>3.3779748793788102</v>
      </c>
      <c r="AV195" s="14">
        <f t="shared" si="89"/>
        <v>8</v>
      </c>
      <c r="AW195" s="14">
        <f t="shared" si="90"/>
        <v>3.5992992362197573</v>
      </c>
      <c r="AX195" s="14">
        <f t="shared" si="91"/>
        <v>0.32230522055667638</v>
      </c>
      <c r="AY195" s="14">
        <f t="shared" si="92"/>
        <v>11</v>
      </c>
      <c r="AZ195" s="14">
        <f t="shared" si="93"/>
        <v>4.1518974954479324</v>
      </c>
      <c r="BA195" s="14">
        <f t="shared" si="94"/>
        <v>0.87552997807388222</v>
      </c>
      <c r="BB195" s="14">
        <f t="shared" si="95"/>
        <v>4.4843049327354258E-2</v>
      </c>
      <c r="BC195" s="16" t="str">
        <f t="shared" si="96"/>
        <v>Nontoxic</v>
      </c>
      <c r="BD195" s="14">
        <f t="shared" si="97"/>
        <v>95.515695067264573</v>
      </c>
      <c r="BE195" s="17" t="s">
        <v>663</v>
      </c>
      <c r="BG195" s="14">
        <f t="shared" si="98"/>
        <v>7</v>
      </c>
      <c r="BH195" s="14">
        <f t="shared" si="99"/>
        <v>7</v>
      </c>
      <c r="BI195" s="14">
        <f t="shared" si="100"/>
        <v>6.6964285714285721</v>
      </c>
      <c r="BJ195" s="14">
        <f t="shared" si="101"/>
        <v>11.410714285714288</v>
      </c>
      <c r="BK195" s="14">
        <f t="shared" si="102"/>
        <v>9.0535714285714306</v>
      </c>
      <c r="BL195" s="14">
        <f t="shared" si="103"/>
        <v>1.0714285714285714</v>
      </c>
      <c r="BM195" s="14">
        <f t="shared" si="104"/>
        <v>0.45858464198488635</v>
      </c>
      <c r="BN195" s="14">
        <v>6.6349999999999998</v>
      </c>
      <c r="BO195" s="14" t="str">
        <f t="shared" si="105"/>
        <v>Same Var</v>
      </c>
      <c r="BP195" s="14">
        <f t="shared" si="106"/>
        <v>0.20999751234512609</v>
      </c>
      <c r="BQ195" s="14" t="str">
        <f t="shared" si="107"/>
        <v>NS</v>
      </c>
      <c r="BR195" s="14" t="str">
        <f t="shared" si="108"/>
        <v>NS</v>
      </c>
      <c r="BS195" s="2" t="str">
        <f t="shared" si="109"/>
        <v>Same Var T-test</v>
      </c>
      <c r="BT195" s="2" t="str">
        <f t="shared" si="110"/>
        <v/>
      </c>
      <c r="BU195" s="2" t="str">
        <f t="shared" si="111"/>
        <v/>
      </c>
    </row>
    <row r="196" spans="1:73" s="14" customFormat="1" x14ac:dyDescent="0.2">
      <c r="A196" s="10" t="s">
        <v>55</v>
      </c>
      <c r="B196" s="11" t="s">
        <v>71</v>
      </c>
      <c r="C196" s="12">
        <v>37502</v>
      </c>
      <c r="D196" s="13">
        <v>0.49652777777777773</v>
      </c>
      <c r="E196" s="10" t="s">
        <v>57</v>
      </c>
      <c r="F196" s="10" t="s">
        <v>62</v>
      </c>
      <c r="G196" s="11" t="s">
        <v>59</v>
      </c>
      <c r="H196" s="11" t="s">
        <v>60</v>
      </c>
      <c r="I196" s="11" t="s">
        <v>61</v>
      </c>
      <c r="J196" s="14">
        <v>0.75</v>
      </c>
      <c r="K196" s="14">
        <v>0.2</v>
      </c>
      <c r="L196" s="11">
        <v>29</v>
      </c>
      <c r="M196" s="11">
        <v>32</v>
      </c>
      <c r="N196" s="11">
        <v>29</v>
      </c>
      <c r="O196" s="11">
        <v>27</v>
      </c>
      <c r="P196" s="18"/>
      <c r="Q196" s="11">
        <v>27</v>
      </c>
      <c r="R196" s="11">
        <v>27</v>
      </c>
      <c r="S196" s="11">
        <v>23</v>
      </c>
      <c r="T196" s="18"/>
      <c r="U196" s="11">
        <v>29</v>
      </c>
      <c r="V196" s="15"/>
      <c r="W196" s="15"/>
      <c r="X196" s="15"/>
      <c r="Y196" s="15"/>
      <c r="Z196" s="15"/>
      <c r="AA196" s="15"/>
      <c r="AB196" s="15"/>
      <c r="AC196" s="15"/>
      <c r="AD196" s="15"/>
      <c r="AE196" s="15"/>
      <c r="AF196" s="15"/>
      <c r="AG196" s="14">
        <f t="shared" si="84"/>
        <v>27.875</v>
      </c>
      <c r="AH196" s="14">
        <f t="shared" si="85"/>
        <v>2.5877458475338284</v>
      </c>
      <c r="AI196" s="14">
        <f t="shared" si="86"/>
        <v>8</v>
      </c>
      <c r="AJ196" s="11">
        <v>33</v>
      </c>
      <c r="AK196" s="11">
        <v>16</v>
      </c>
      <c r="AL196" s="11">
        <v>30</v>
      </c>
      <c r="AM196" s="11">
        <v>26</v>
      </c>
      <c r="AN196" s="11">
        <v>27</v>
      </c>
      <c r="AO196" s="11">
        <v>29</v>
      </c>
      <c r="AP196" s="18"/>
      <c r="AQ196" s="11">
        <v>32</v>
      </c>
      <c r="AR196" s="11">
        <v>34</v>
      </c>
      <c r="AS196" s="11">
        <v>31</v>
      </c>
      <c r="AT196" s="14">
        <f t="shared" si="87"/>
        <v>28.666666666666668</v>
      </c>
      <c r="AU196" s="14">
        <f t="shared" si="88"/>
        <v>5.4313902456001077</v>
      </c>
      <c r="AV196" s="14">
        <f t="shared" si="89"/>
        <v>9</v>
      </c>
      <c r="AW196" s="14">
        <f t="shared" si="90"/>
        <v>14.05215499106148</v>
      </c>
      <c r="AX196" s="14">
        <f t="shared" si="91"/>
        <v>1.3746487930509845</v>
      </c>
      <c r="AY196" s="14">
        <f t="shared" si="92"/>
        <v>10</v>
      </c>
      <c r="AZ196" s="14">
        <f t="shared" si="93"/>
        <v>4.0081992910829385</v>
      </c>
      <c r="BA196" s="14">
        <f t="shared" si="94"/>
        <v>0.87905782855058789</v>
      </c>
      <c r="BB196" s="14">
        <f t="shared" si="95"/>
        <v>-2.8400597907324406E-2</v>
      </c>
      <c r="BC196" s="16" t="str">
        <f t="shared" si="96"/>
        <v>Nontoxic</v>
      </c>
      <c r="BD196" s="14">
        <f t="shared" si="97"/>
        <v>102.84005979073243</v>
      </c>
      <c r="BE196" s="17" t="s">
        <v>663</v>
      </c>
      <c r="BG196" s="14">
        <f t="shared" si="98"/>
        <v>7</v>
      </c>
      <c r="BH196" s="14">
        <f t="shared" si="99"/>
        <v>8</v>
      </c>
      <c r="BI196" s="14">
        <f t="shared" si="100"/>
        <v>6.6964285714285721</v>
      </c>
      <c r="BJ196" s="14">
        <f t="shared" si="101"/>
        <v>29.5</v>
      </c>
      <c r="BK196" s="14">
        <f t="shared" si="102"/>
        <v>18.858333333333334</v>
      </c>
      <c r="BL196" s="14">
        <f t="shared" si="103"/>
        <v>1.067063492063492</v>
      </c>
      <c r="BM196" s="14">
        <f t="shared" si="104"/>
        <v>3.4376408870158222</v>
      </c>
      <c r="BN196" s="14">
        <v>6.6349999999999998</v>
      </c>
      <c r="BO196" s="14" t="str">
        <f t="shared" si="105"/>
        <v>Same Var</v>
      </c>
      <c r="BP196" s="14">
        <f t="shared" si="106"/>
        <v>0.35639152421959114</v>
      </c>
      <c r="BQ196" s="14" t="str">
        <f t="shared" si="107"/>
        <v>NS</v>
      </c>
      <c r="BR196" s="14" t="str">
        <f t="shared" si="108"/>
        <v>NS</v>
      </c>
      <c r="BS196" s="2" t="str">
        <f t="shared" si="109"/>
        <v/>
      </c>
      <c r="BT196" s="2" t="str">
        <f t="shared" si="110"/>
        <v/>
      </c>
      <c r="BU196" s="2" t="str">
        <f t="shared" si="111"/>
        <v/>
      </c>
    </row>
    <row r="197" spans="1:73" s="14" customFormat="1" x14ac:dyDescent="0.2">
      <c r="A197" s="10" t="s">
        <v>55</v>
      </c>
      <c r="B197" s="11" t="s">
        <v>72</v>
      </c>
      <c r="C197" s="12">
        <v>37502</v>
      </c>
      <c r="D197" s="13">
        <v>0.37986111111111115</v>
      </c>
      <c r="E197" s="10" t="s">
        <v>57</v>
      </c>
      <c r="F197" s="10" t="s">
        <v>62</v>
      </c>
      <c r="G197" s="11" t="s">
        <v>59</v>
      </c>
      <c r="H197" s="11" t="s">
        <v>60</v>
      </c>
      <c r="I197" s="11" t="s">
        <v>61</v>
      </c>
      <c r="J197" s="14">
        <v>0.75</v>
      </c>
      <c r="K197" s="14">
        <v>0.2</v>
      </c>
      <c r="L197" s="11">
        <v>29</v>
      </c>
      <c r="M197" s="11">
        <v>32</v>
      </c>
      <c r="N197" s="11">
        <v>29</v>
      </c>
      <c r="O197" s="11">
        <v>27</v>
      </c>
      <c r="P197" s="18"/>
      <c r="Q197" s="11">
        <v>27</v>
      </c>
      <c r="R197" s="11">
        <v>27</v>
      </c>
      <c r="S197" s="11">
        <v>23</v>
      </c>
      <c r="T197" s="18"/>
      <c r="U197" s="11">
        <v>29</v>
      </c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F197" s="15"/>
      <c r="AG197" s="14">
        <f t="shared" si="84"/>
        <v>27.875</v>
      </c>
      <c r="AH197" s="14">
        <f t="shared" si="85"/>
        <v>2.5877458475338284</v>
      </c>
      <c r="AI197" s="14">
        <f t="shared" si="86"/>
        <v>8</v>
      </c>
      <c r="AJ197" s="11">
        <v>29</v>
      </c>
      <c r="AK197" s="11">
        <v>19</v>
      </c>
      <c r="AL197" s="11">
        <v>20</v>
      </c>
      <c r="AM197" s="11">
        <v>23</v>
      </c>
      <c r="AN197" s="11">
        <v>25</v>
      </c>
      <c r="AO197" s="11">
        <v>18</v>
      </c>
      <c r="AP197" s="11">
        <v>12</v>
      </c>
      <c r="AQ197" s="11">
        <v>18</v>
      </c>
      <c r="AR197" s="18"/>
      <c r="AS197" s="11">
        <v>13</v>
      </c>
      <c r="AT197" s="14">
        <f t="shared" si="87"/>
        <v>19.666666666666668</v>
      </c>
      <c r="AU197" s="14">
        <f t="shared" si="88"/>
        <v>5.4313902456001077</v>
      </c>
      <c r="AV197" s="14">
        <f t="shared" si="89"/>
        <v>9</v>
      </c>
      <c r="AW197" s="14">
        <f t="shared" si="90"/>
        <v>14.05215499106148</v>
      </c>
      <c r="AX197" s="14">
        <f t="shared" si="91"/>
        <v>1.3746487930509845</v>
      </c>
      <c r="AY197" s="14">
        <f t="shared" si="92"/>
        <v>10</v>
      </c>
      <c r="AZ197" s="14">
        <f t="shared" si="93"/>
        <v>-0.64023585991794518</v>
      </c>
      <c r="BA197" s="14">
        <f t="shared" si="94"/>
        <v>0.87905782855058789</v>
      </c>
      <c r="BB197" s="14">
        <f t="shared" si="95"/>
        <v>0.29446935724962625</v>
      </c>
      <c r="BC197" s="16" t="str">
        <f t="shared" si="96"/>
        <v>Toxic</v>
      </c>
      <c r="BD197" s="14">
        <f t="shared" si="97"/>
        <v>70.553064275037372</v>
      </c>
      <c r="BE197" s="17" t="s">
        <v>663</v>
      </c>
      <c r="BG197" s="14">
        <f t="shared" si="98"/>
        <v>7</v>
      </c>
      <c r="BH197" s="14">
        <f t="shared" si="99"/>
        <v>8</v>
      </c>
      <c r="BI197" s="14">
        <f t="shared" si="100"/>
        <v>6.6964285714285721</v>
      </c>
      <c r="BJ197" s="14">
        <f t="shared" si="101"/>
        <v>29.5</v>
      </c>
      <c r="BK197" s="14">
        <f t="shared" si="102"/>
        <v>18.858333333333334</v>
      </c>
      <c r="BL197" s="14">
        <f t="shared" si="103"/>
        <v>1.067063492063492</v>
      </c>
      <c r="BM197" s="14">
        <f t="shared" si="104"/>
        <v>3.4376408870158222</v>
      </c>
      <c r="BN197" s="14">
        <v>6.6349999999999998</v>
      </c>
      <c r="BO197" s="14" t="str">
        <f t="shared" si="105"/>
        <v>Same Var</v>
      </c>
      <c r="BP197" s="14">
        <f t="shared" si="106"/>
        <v>7.253189942223097E-4</v>
      </c>
      <c r="BQ197" s="14" t="str">
        <f t="shared" si="107"/>
        <v>Sig</v>
      </c>
      <c r="BR197" s="14" t="str">
        <f t="shared" si="108"/>
        <v>Sig</v>
      </c>
      <c r="BS197" s="2" t="str">
        <f t="shared" si="109"/>
        <v>Same Var T-test</v>
      </c>
      <c r="BT197" s="2" t="str">
        <f t="shared" si="110"/>
        <v/>
      </c>
      <c r="BU197" s="2" t="str">
        <f t="shared" si="111"/>
        <v/>
      </c>
    </row>
    <row r="198" spans="1:73" s="14" customFormat="1" x14ac:dyDescent="0.2">
      <c r="A198" s="10" t="s">
        <v>55</v>
      </c>
      <c r="B198" s="11" t="s">
        <v>83</v>
      </c>
      <c r="C198" s="12">
        <v>37502</v>
      </c>
      <c r="D198" s="13">
        <v>0.44444444444444442</v>
      </c>
      <c r="E198" s="10" t="s">
        <v>57</v>
      </c>
      <c r="F198" s="10" t="s">
        <v>62</v>
      </c>
      <c r="G198" s="11" t="s">
        <v>59</v>
      </c>
      <c r="H198" s="11" t="s">
        <v>60</v>
      </c>
      <c r="I198" s="11" t="s">
        <v>61</v>
      </c>
      <c r="J198" s="14">
        <v>0.75</v>
      </c>
      <c r="K198" s="14">
        <v>0.2</v>
      </c>
      <c r="L198" s="11">
        <v>29</v>
      </c>
      <c r="M198" s="11">
        <v>32</v>
      </c>
      <c r="N198" s="11">
        <v>29</v>
      </c>
      <c r="O198" s="11">
        <v>27</v>
      </c>
      <c r="P198" s="18"/>
      <c r="Q198" s="11">
        <v>27</v>
      </c>
      <c r="R198" s="11">
        <v>27</v>
      </c>
      <c r="S198" s="11">
        <v>23</v>
      </c>
      <c r="T198" s="18"/>
      <c r="U198" s="11">
        <v>29</v>
      </c>
      <c r="V198" s="15"/>
      <c r="W198" s="15"/>
      <c r="X198" s="15"/>
      <c r="Y198" s="15"/>
      <c r="Z198" s="15"/>
      <c r="AA198" s="15"/>
      <c r="AB198" s="15"/>
      <c r="AC198" s="15"/>
      <c r="AD198" s="15"/>
      <c r="AE198" s="15"/>
      <c r="AF198" s="15"/>
      <c r="AG198" s="14">
        <f t="shared" si="84"/>
        <v>27.875</v>
      </c>
      <c r="AH198" s="14">
        <f t="shared" si="85"/>
        <v>2.5877458475338284</v>
      </c>
      <c r="AI198" s="14">
        <f t="shared" si="86"/>
        <v>8</v>
      </c>
      <c r="AJ198" s="11">
        <v>14</v>
      </c>
      <c r="AK198" s="11">
        <v>25</v>
      </c>
      <c r="AL198" s="11">
        <v>24</v>
      </c>
      <c r="AM198" s="11">
        <v>22</v>
      </c>
      <c r="AN198" s="11">
        <v>8</v>
      </c>
      <c r="AO198" s="11">
        <v>16</v>
      </c>
      <c r="AP198" s="11">
        <v>26</v>
      </c>
      <c r="AQ198" s="18"/>
      <c r="AR198" s="18"/>
      <c r="AS198" s="11">
        <v>10</v>
      </c>
      <c r="AT198" s="14">
        <f t="shared" si="87"/>
        <v>18.125</v>
      </c>
      <c r="AU198" s="14">
        <f t="shared" si="88"/>
        <v>7.0596944490739624</v>
      </c>
      <c r="AV198" s="14">
        <f t="shared" si="89"/>
        <v>8</v>
      </c>
      <c r="AW198" s="14">
        <f t="shared" si="90"/>
        <v>44.90009543360496</v>
      </c>
      <c r="AX198" s="14">
        <f t="shared" si="91"/>
        <v>5.576211470556677</v>
      </c>
      <c r="AY198" s="14">
        <f t="shared" si="92"/>
        <v>8</v>
      </c>
      <c r="AZ198" s="14">
        <f t="shared" si="93"/>
        <v>-1.0744302132528039</v>
      </c>
      <c r="BA198" s="14">
        <f t="shared" si="94"/>
        <v>0.88888951776701974</v>
      </c>
      <c r="BB198" s="14">
        <f t="shared" si="95"/>
        <v>0.34977578475336324</v>
      </c>
      <c r="BC198" s="16" t="str">
        <f t="shared" si="96"/>
        <v>Toxic</v>
      </c>
      <c r="BD198" s="14">
        <f t="shared" si="97"/>
        <v>65.02242152466367</v>
      </c>
      <c r="BE198" s="17" t="s">
        <v>663</v>
      </c>
      <c r="BG198" s="14">
        <f t="shared" si="98"/>
        <v>7</v>
      </c>
      <c r="BH198" s="14">
        <f t="shared" si="99"/>
        <v>7</v>
      </c>
      <c r="BI198" s="14">
        <f t="shared" si="100"/>
        <v>6.6964285714285721</v>
      </c>
      <c r="BJ198" s="14">
        <f t="shared" si="101"/>
        <v>49.839285714285715</v>
      </c>
      <c r="BK198" s="14">
        <f t="shared" si="102"/>
        <v>28.267857142857142</v>
      </c>
      <c r="BL198" s="14">
        <f t="shared" si="103"/>
        <v>1.0714285714285714</v>
      </c>
      <c r="BM198" s="14">
        <f t="shared" si="104"/>
        <v>5.7040760203345711</v>
      </c>
      <c r="BN198" s="14">
        <v>6.6349999999999998</v>
      </c>
      <c r="BO198" s="14" t="str">
        <f t="shared" si="105"/>
        <v>Same Var</v>
      </c>
      <c r="BP198" s="14">
        <f t="shared" si="106"/>
        <v>1.2673098255717172E-3</v>
      </c>
      <c r="BQ198" s="14" t="str">
        <f t="shared" si="107"/>
        <v>Sig</v>
      </c>
      <c r="BR198" s="14" t="str">
        <f t="shared" si="108"/>
        <v>Sig</v>
      </c>
      <c r="BS198" s="2" t="str">
        <f t="shared" si="109"/>
        <v>Same Var T-test</v>
      </c>
      <c r="BT198" s="2" t="str">
        <f t="shared" si="110"/>
        <v/>
      </c>
      <c r="BU198" s="2" t="str">
        <f t="shared" si="111"/>
        <v/>
      </c>
    </row>
    <row r="199" spans="1:73" s="14" customFormat="1" x14ac:dyDescent="0.2">
      <c r="A199" s="10" t="s">
        <v>55</v>
      </c>
      <c r="B199" s="11" t="s">
        <v>77</v>
      </c>
      <c r="C199" s="12">
        <v>37502</v>
      </c>
      <c r="D199" s="13">
        <v>0.38541666666666669</v>
      </c>
      <c r="E199" s="10" t="s">
        <v>57</v>
      </c>
      <c r="F199" s="10" t="s">
        <v>62</v>
      </c>
      <c r="G199" s="11" t="s">
        <v>59</v>
      </c>
      <c r="H199" s="11" t="s">
        <v>60</v>
      </c>
      <c r="I199" s="11" t="s">
        <v>61</v>
      </c>
      <c r="J199" s="14">
        <v>0.75</v>
      </c>
      <c r="K199" s="14">
        <v>0.2</v>
      </c>
      <c r="L199" s="11">
        <v>29</v>
      </c>
      <c r="M199" s="11">
        <v>32</v>
      </c>
      <c r="N199" s="11">
        <v>29</v>
      </c>
      <c r="O199" s="11">
        <v>27</v>
      </c>
      <c r="P199" s="18"/>
      <c r="Q199" s="11">
        <v>27</v>
      </c>
      <c r="R199" s="11">
        <v>27</v>
      </c>
      <c r="S199" s="11">
        <v>23</v>
      </c>
      <c r="T199" s="18"/>
      <c r="U199" s="11">
        <v>29</v>
      </c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F199" s="15"/>
      <c r="AG199" s="14">
        <f t="shared" si="84"/>
        <v>27.875</v>
      </c>
      <c r="AH199" s="14">
        <f t="shared" si="85"/>
        <v>2.5877458475338284</v>
      </c>
      <c r="AI199" s="14">
        <f t="shared" si="86"/>
        <v>8</v>
      </c>
      <c r="AJ199" s="11">
        <v>17</v>
      </c>
      <c r="AK199" s="11">
        <v>33</v>
      </c>
      <c r="AL199" s="11">
        <v>29</v>
      </c>
      <c r="AM199" s="11">
        <v>29</v>
      </c>
      <c r="AN199" s="11">
        <v>13</v>
      </c>
      <c r="AO199" s="11">
        <v>30</v>
      </c>
      <c r="AP199" s="11">
        <v>34</v>
      </c>
      <c r="AQ199" s="11">
        <v>29</v>
      </c>
      <c r="AR199" s="18"/>
      <c r="AS199" s="11">
        <v>28</v>
      </c>
      <c r="AT199" s="14">
        <f t="shared" si="87"/>
        <v>26.888888888888889</v>
      </c>
      <c r="AU199" s="14">
        <f t="shared" si="88"/>
        <v>7.0965562853479209</v>
      </c>
      <c r="AV199" s="14">
        <f t="shared" si="89"/>
        <v>9</v>
      </c>
      <c r="AW199" s="14">
        <f t="shared" si="90"/>
        <v>36.80268488471399</v>
      </c>
      <c r="AX199" s="14">
        <f t="shared" si="91"/>
        <v>3.9456233491399901</v>
      </c>
      <c r="AY199" s="14">
        <f t="shared" si="92"/>
        <v>9</v>
      </c>
      <c r="AZ199" s="14">
        <f t="shared" si="93"/>
        <v>2.4289742674017112</v>
      </c>
      <c r="BA199" s="14">
        <f t="shared" si="94"/>
        <v>0.8834038596855347</v>
      </c>
      <c r="BB199" s="14">
        <f t="shared" si="95"/>
        <v>3.5376183358246126E-2</v>
      </c>
      <c r="BC199" s="16" t="str">
        <f t="shared" si="96"/>
        <v>Nontoxic</v>
      </c>
      <c r="BD199" s="14">
        <f t="shared" si="97"/>
        <v>96.462381664175396</v>
      </c>
      <c r="BE199" s="17" t="s">
        <v>663</v>
      </c>
      <c r="BG199" s="14">
        <f t="shared" si="98"/>
        <v>7</v>
      </c>
      <c r="BH199" s="14">
        <f t="shared" si="99"/>
        <v>8</v>
      </c>
      <c r="BI199" s="14">
        <f t="shared" si="100"/>
        <v>6.6964285714285721</v>
      </c>
      <c r="BJ199" s="14">
        <f t="shared" si="101"/>
        <v>50.361111111111079</v>
      </c>
      <c r="BK199" s="14">
        <f t="shared" si="102"/>
        <v>29.984259259259243</v>
      </c>
      <c r="BL199" s="14">
        <f t="shared" si="103"/>
        <v>1.067063492063492</v>
      </c>
      <c r="BM199" s="14">
        <f t="shared" si="104"/>
        <v>5.9465194069890082</v>
      </c>
      <c r="BN199" s="14">
        <v>6.6349999999999998</v>
      </c>
      <c r="BO199" s="14" t="str">
        <f t="shared" si="105"/>
        <v>Same Var</v>
      </c>
      <c r="BP199" s="14">
        <f t="shared" si="106"/>
        <v>0.35805352630118947</v>
      </c>
      <c r="BQ199" s="14" t="str">
        <f t="shared" si="107"/>
        <v>NS</v>
      </c>
      <c r="BR199" s="14" t="str">
        <f t="shared" si="108"/>
        <v>NS</v>
      </c>
      <c r="BS199" s="2" t="str">
        <f t="shared" si="109"/>
        <v>Same Var T-test</v>
      </c>
      <c r="BT199" s="2" t="str">
        <f t="shared" si="110"/>
        <v/>
      </c>
      <c r="BU199" s="2" t="str">
        <f t="shared" si="111"/>
        <v/>
      </c>
    </row>
    <row r="200" spans="1:73" s="14" customFormat="1" x14ac:dyDescent="0.2">
      <c r="A200" s="10" t="s">
        <v>55</v>
      </c>
      <c r="B200" s="11" t="s">
        <v>75</v>
      </c>
      <c r="C200" s="12">
        <v>37502</v>
      </c>
      <c r="D200" s="13">
        <v>0.41666666666666669</v>
      </c>
      <c r="E200" s="10" t="s">
        <v>57</v>
      </c>
      <c r="F200" s="10" t="s">
        <v>62</v>
      </c>
      <c r="G200" s="11" t="s">
        <v>59</v>
      </c>
      <c r="H200" s="11" t="s">
        <v>60</v>
      </c>
      <c r="I200" s="11" t="s">
        <v>61</v>
      </c>
      <c r="J200" s="14">
        <v>0.75</v>
      </c>
      <c r="K200" s="14">
        <v>0.2</v>
      </c>
      <c r="L200" s="11">
        <v>29</v>
      </c>
      <c r="M200" s="11">
        <v>32</v>
      </c>
      <c r="N200" s="11">
        <v>29</v>
      </c>
      <c r="O200" s="11">
        <v>27</v>
      </c>
      <c r="P200" s="18"/>
      <c r="Q200" s="11">
        <v>27</v>
      </c>
      <c r="R200" s="11">
        <v>27</v>
      </c>
      <c r="S200" s="11">
        <v>23</v>
      </c>
      <c r="T200" s="18"/>
      <c r="U200" s="11">
        <v>29</v>
      </c>
      <c r="V200" s="15"/>
      <c r="W200" s="15"/>
      <c r="X200" s="15"/>
      <c r="Y200" s="15"/>
      <c r="Z200" s="15"/>
      <c r="AA200" s="15"/>
      <c r="AB200" s="15"/>
      <c r="AC200" s="15"/>
      <c r="AD200" s="15"/>
      <c r="AE200" s="15"/>
      <c r="AF200" s="15"/>
      <c r="AG200" s="14">
        <f t="shared" si="84"/>
        <v>27.875</v>
      </c>
      <c r="AH200" s="14">
        <f t="shared" si="85"/>
        <v>2.5877458475338284</v>
      </c>
      <c r="AI200" s="14">
        <f t="shared" si="86"/>
        <v>8</v>
      </c>
      <c r="AJ200" s="11">
        <v>31</v>
      </c>
      <c r="AK200" s="11">
        <v>24</v>
      </c>
      <c r="AL200" s="11">
        <v>27</v>
      </c>
      <c r="AM200" s="11">
        <v>17</v>
      </c>
      <c r="AN200" s="11">
        <v>15</v>
      </c>
      <c r="AO200" s="11">
        <v>26</v>
      </c>
      <c r="AP200" s="11">
        <v>28</v>
      </c>
      <c r="AQ200" s="11">
        <v>0</v>
      </c>
      <c r="AR200" s="11">
        <v>17</v>
      </c>
      <c r="AS200" s="11">
        <v>28</v>
      </c>
      <c r="AT200" s="14">
        <f t="shared" si="87"/>
        <v>21.3</v>
      </c>
      <c r="AU200" s="14">
        <f t="shared" si="88"/>
        <v>9.286190463981093</v>
      </c>
      <c r="AV200" s="14">
        <f t="shared" si="89"/>
        <v>10</v>
      </c>
      <c r="AW200" s="14">
        <f t="shared" si="90"/>
        <v>82.704036523524096</v>
      </c>
      <c r="AX200" s="14">
        <f t="shared" si="91"/>
        <v>8.2941012621867962</v>
      </c>
      <c r="AY200" s="14">
        <f t="shared" si="92"/>
        <v>10</v>
      </c>
      <c r="AZ200" s="14">
        <f t="shared" si="93"/>
        <v>0.13056864288886816</v>
      </c>
      <c r="BA200" s="14">
        <f t="shared" si="94"/>
        <v>0.87905782855058789</v>
      </c>
      <c r="BB200" s="14">
        <f t="shared" si="95"/>
        <v>0.23587443946188338</v>
      </c>
      <c r="BC200" s="16" t="str">
        <f t="shared" si="96"/>
        <v>Toxic</v>
      </c>
      <c r="BD200" s="14">
        <f t="shared" si="97"/>
        <v>76.41255605381167</v>
      </c>
      <c r="BE200" s="17" t="s">
        <v>663</v>
      </c>
      <c r="BG200" s="14">
        <f t="shared" si="98"/>
        <v>7</v>
      </c>
      <c r="BH200" s="14">
        <f t="shared" si="99"/>
        <v>9</v>
      </c>
      <c r="BI200" s="14">
        <f t="shared" si="100"/>
        <v>6.6964285714285721</v>
      </c>
      <c r="BJ200" s="14">
        <f t="shared" si="101"/>
        <v>86.233333333333391</v>
      </c>
      <c r="BK200" s="14">
        <f t="shared" si="102"/>
        <v>51.43593750000003</v>
      </c>
      <c r="BL200" s="14">
        <f t="shared" si="103"/>
        <v>1.0638227513227514</v>
      </c>
      <c r="BM200" s="14">
        <f t="shared" si="104"/>
        <v>9.04367015798341</v>
      </c>
      <c r="BN200" s="14">
        <v>6.6349999999999998</v>
      </c>
      <c r="BO200" s="14" t="str">
        <f t="shared" si="105"/>
        <v>Sig Diff Var</v>
      </c>
      <c r="BP200" s="14">
        <f t="shared" si="106"/>
        <v>2.8252847927723358E-2</v>
      </c>
      <c r="BQ200" s="14" t="str">
        <f t="shared" si="107"/>
        <v>Sig</v>
      </c>
      <c r="BR200" s="14" t="str">
        <f t="shared" si="108"/>
        <v>Sig</v>
      </c>
      <c r="BS200" s="2" t="str">
        <f t="shared" si="109"/>
        <v>Diff Var T-test</v>
      </c>
      <c r="BT200" s="2" t="str">
        <f t="shared" si="110"/>
        <v>TSTToxicLess25</v>
      </c>
      <c r="BU200" s="2" t="str">
        <f t="shared" si="111"/>
        <v>NOECToxicLess25</v>
      </c>
    </row>
    <row r="201" spans="1:73" s="14" customFormat="1" x14ac:dyDescent="0.2">
      <c r="A201" s="1" t="s">
        <v>55</v>
      </c>
      <c r="B201" s="5" t="s">
        <v>56</v>
      </c>
      <c r="C201" s="6">
        <v>37502</v>
      </c>
      <c r="D201" s="7">
        <v>0.39930555555555558</v>
      </c>
      <c r="E201" s="1" t="s">
        <v>57</v>
      </c>
      <c r="F201" s="1" t="s">
        <v>62</v>
      </c>
      <c r="G201" s="5" t="s">
        <v>59</v>
      </c>
      <c r="H201" s="5" t="s">
        <v>60</v>
      </c>
      <c r="I201" s="5" t="s">
        <v>61</v>
      </c>
      <c r="J201" s="2">
        <v>0.75</v>
      </c>
      <c r="K201" s="2">
        <v>0.2</v>
      </c>
      <c r="L201" s="5">
        <v>29</v>
      </c>
      <c r="M201" s="5">
        <v>32</v>
      </c>
      <c r="N201" s="5">
        <v>29</v>
      </c>
      <c r="O201" s="5">
        <v>27</v>
      </c>
      <c r="P201" s="9"/>
      <c r="Q201" s="5">
        <v>27</v>
      </c>
      <c r="R201" s="5">
        <v>27</v>
      </c>
      <c r="S201" s="5">
        <v>23</v>
      </c>
      <c r="T201" s="9"/>
      <c r="U201" s="5">
        <v>29</v>
      </c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2">
        <f t="shared" si="84"/>
        <v>27.875</v>
      </c>
      <c r="AH201" s="2">
        <f t="shared" si="85"/>
        <v>2.5877458475338284</v>
      </c>
      <c r="AI201" s="2">
        <f t="shared" si="86"/>
        <v>8</v>
      </c>
      <c r="AJ201" s="5">
        <v>16</v>
      </c>
      <c r="AK201" s="5">
        <v>27</v>
      </c>
      <c r="AL201" s="5">
        <v>24</v>
      </c>
      <c r="AM201" s="5">
        <v>28</v>
      </c>
      <c r="AN201" s="5">
        <v>26</v>
      </c>
      <c r="AO201" s="5">
        <v>25</v>
      </c>
      <c r="AP201" s="5">
        <v>0</v>
      </c>
      <c r="AQ201" s="5">
        <v>6</v>
      </c>
      <c r="AR201" s="9"/>
      <c r="AS201" s="5">
        <v>22</v>
      </c>
      <c r="AT201" s="2">
        <f t="shared" si="87"/>
        <v>19.333333333333332</v>
      </c>
      <c r="AU201" s="2">
        <f t="shared" si="88"/>
        <v>10.012492197250394</v>
      </c>
      <c r="AV201" s="2">
        <f t="shared" si="89"/>
        <v>9</v>
      </c>
      <c r="AW201" s="2">
        <f t="shared" si="90"/>
        <v>134.78586603190146</v>
      </c>
      <c r="AX201" s="2">
        <f t="shared" si="91"/>
        <v>15.541026107865806</v>
      </c>
      <c r="AY201" s="2">
        <f t="shared" si="92"/>
        <v>9</v>
      </c>
      <c r="AZ201" s="2">
        <f t="shared" si="93"/>
        <v>-0.46163063913470725</v>
      </c>
      <c r="BA201" s="2">
        <f t="shared" si="94"/>
        <v>0.8834038596855347</v>
      </c>
      <c r="BB201" s="14">
        <f t="shared" si="95"/>
        <v>0.30642750373692079</v>
      </c>
      <c r="BC201" s="3" t="str">
        <f t="shared" si="96"/>
        <v>Toxic</v>
      </c>
      <c r="BD201" s="2">
        <f t="shared" si="97"/>
        <v>69.357249626307919</v>
      </c>
      <c r="BE201" s="4" t="s">
        <v>663</v>
      </c>
      <c r="BF201" s="2"/>
      <c r="BG201" s="2">
        <f t="shared" si="98"/>
        <v>7</v>
      </c>
      <c r="BH201" s="2">
        <f t="shared" si="99"/>
        <v>8</v>
      </c>
      <c r="BI201" s="2">
        <f t="shared" si="100"/>
        <v>6.6964285714285721</v>
      </c>
      <c r="BJ201" s="2">
        <f t="shared" si="101"/>
        <v>100.25000000000001</v>
      </c>
      <c r="BK201" s="2">
        <f t="shared" si="102"/>
        <v>56.591666666666676</v>
      </c>
      <c r="BL201" s="2">
        <f t="shared" si="103"/>
        <v>1.067063492063492</v>
      </c>
      <c r="BM201" s="2">
        <f t="shared" si="104"/>
        <v>9.7141073009544634</v>
      </c>
      <c r="BN201" s="2">
        <v>6.6349999999999998</v>
      </c>
      <c r="BO201" s="2" t="str">
        <f t="shared" si="105"/>
        <v>Sig Diff Var</v>
      </c>
      <c r="BP201" s="2">
        <f t="shared" si="106"/>
        <v>1.7581910025656036E-2</v>
      </c>
      <c r="BQ201" s="2" t="str">
        <f t="shared" si="107"/>
        <v>Sig</v>
      </c>
      <c r="BR201" s="2" t="str">
        <f t="shared" si="108"/>
        <v>Sig</v>
      </c>
      <c r="BS201" s="2" t="str">
        <f t="shared" si="109"/>
        <v>Diff Var T-test</v>
      </c>
      <c r="BT201" s="2" t="str">
        <f t="shared" si="110"/>
        <v/>
      </c>
      <c r="BU201" s="2" t="str">
        <f t="shared" si="111"/>
        <v/>
      </c>
    </row>
    <row r="202" spans="1:73" s="14" customFormat="1" x14ac:dyDescent="0.2">
      <c r="A202" s="10" t="s">
        <v>55</v>
      </c>
      <c r="B202" s="11" t="s">
        <v>70</v>
      </c>
      <c r="C202" s="12">
        <v>37502</v>
      </c>
      <c r="D202" s="13">
        <v>0.51041666666666663</v>
      </c>
      <c r="E202" s="10" t="s">
        <v>57</v>
      </c>
      <c r="F202" s="10" t="s">
        <v>62</v>
      </c>
      <c r="G202" s="11" t="s">
        <v>59</v>
      </c>
      <c r="H202" s="11" t="s">
        <v>60</v>
      </c>
      <c r="I202" s="11" t="s">
        <v>61</v>
      </c>
      <c r="J202" s="14">
        <v>0.75</v>
      </c>
      <c r="K202" s="14">
        <v>0.2</v>
      </c>
      <c r="L202" s="11">
        <v>29</v>
      </c>
      <c r="M202" s="11">
        <v>32</v>
      </c>
      <c r="N202" s="11">
        <v>29</v>
      </c>
      <c r="O202" s="11">
        <v>27</v>
      </c>
      <c r="P202" s="18"/>
      <c r="Q202" s="11">
        <v>27</v>
      </c>
      <c r="R202" s="11">
        <v>27</v>
      </c>
      <c r="S202" s="11">
        <v>23</v>
      </c>
      <c r="T202" s="18"/>
      <c r="U202" s="11">
        <v>29</v>
      </c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F202" s="15"/>
      <c r="AG202" s="14">
        <f t="shared" si="84"/>
        <v>27.875</v>
      </c>
      <c r="AH202" s="14">
        <f t="shared" si="85"/>
        <v>2.5877458475338284</v>
      </c>
      <c r="AI202" s="14">
        <f t="shared" si="86"/>
        <v>8</v>
      </c>
      <c r="AJ202" s="11">
        <v>0</v>
      </c>
      <c r="AK202" s="11">
        <v>29</v>
      </c>
      <c r="AL202" s="11">
        <v>33</v>
      </c>
      <c r="AM202" s="11">
        <v>28</v>
      </c>
      <c r="AN202" s="11">
        <v>33</v>
      </c>
      <c r="AO202" s="11">
        <v>30</v>
      </c>
      <c r="AP202" s="18"/>
      <c r="AQ202" s="11">
        <v>32</v>
      </c>
      <c r="AR202" s="11">
        <v>29</v>
      </c>
      <c r="AS202" s="11">
        <v>31</v>
      </c>
      <c r="AT202" s="14">
        <f t="shared" si="87"/>
        <v>27.222222222222221</v>
      </c>
      <c r="AU202" s="14">
        <f t="shared" si="88"/>
        <v>10.365541203644142</v>
      </c>
      <c r="AV202" s="14">
        <f t="shared" si="89"/>
        <v>9</v>
      </c>
      <c r="AW202" s="14">
        <f t="shared" si="90"/>
        <v>153.98611619324782</v>
      </c>
      <c r="AX202" s="14">
        <f t="shared" si="91"/>
        <v>17.846961512148685</v>
      </c>
      <c r="AY202" s="14">
        <f t="shared" si="92"/>
        <v>9</v>
      </c>
      <c r="AZ202" s="14">
        <f t="shared" si="93"/>
        <v>1.7929567763457208</v>
      </c>
      <c r="BA202" s="14">
        <f t="shared" si="94"/>
        <v>0.8834038596855347</v>
      </c>
      <c r="BB202" s="14">
        <f t="shared" si="95"/>
        <v>2.3418036870951696E-2</v>
      </c>
      <c r="BC202" s="16" t="str">
        <f t="shared" si="96"/>
        <v>Nontoxic</v>
      </c>
      <c r="BD202" s="14">
        <f t="shared" si="97"/>
        <v>97.658196312904835</v>
      </c>
      <c r="BE202" s="17" t="s">
        <v>664</v>
      </c>
      <c r="BF202" s="17" t="s">
        <v>666</v>
      </c>
      <c r="BG202" s="14">
        <f t="shared" si="98"/>
        <v>7</v>
      </c>
      <c r="BH202" s="14">
        <f t="shared" si="99"/>
        <v>8</v>
      </c>
      <c r="BI202" s="14">
        <f t="shared" si="100"/>
        <v>6.6964285714285721</v>
      </c>
      <c r="BJ202" s="14">
        <f t="shared" si="101"/>
        <v>107.44444444444444</v>
      </c>
      <c r="BK202" s="14">
        <f t="shared" si="102"/>
        <v>60.428703703703704</v>
      </c>
      <c r="BL202" s="14">
        <f t="shared" si="103"/>
        <v>1.067063492063492</v>
      </c>
      <c r="BM202" s="14">
        <f t="shared" si="104"/>
        <v>10.116690968052966</v>
      </c>
      <c r="BN202" s="14">
        <v>6.6349999999999998</v>
      </c>
      <c r="BO202" s="14" t="str">
        <f t="shared" si="105"/>
        <v>Sig Diff Var</v>
      </c>
      <c r="BP202" s="14">
        <f t="shared" si="106"/>
        <v>0.4295428357434925</v>
      </c>
      <c r="BQ202" s="14" t="str">
        <f t="shared" si="107"/>
        <v>NS</v>
      </c>
      <c r="BR202" s="14" t="str">
        <f t="shared" si="108"/>
        <v>NS</v>
      </c>
      <c r="BS202" s="2" t="str">
        <f t="shared" si="109"/>
        <v>Wilcoxon</v>
      </c>
      <c r="BT202" s="2" t="str">
        <f t="shared" si="110"/>
        <v/>
      </c>
      <c r="BU202" s="2" t="str">
        <f t="shared" si="111"/>
        <v/>
      </c>
    </row>
    <row r="203" spans="1:73" s="14" customFormat="1" x14ac:dyDescent="0.2">
      <c r="A203" s="10" t="s">
        <v>55</v>
      </c>
      <c r="B203" s="11" t="s">
        <v>68</v>
      </c>
      <c r="C203" s="12">
        <v>37502</v>
      </c>
      <c r="D203" s="13">
        <v>0.4548611111111111</v>
      </c>
      <c r="E203" s="10" t="s">
        <v>57</v>
      </c>
      <c r="F203" s="10" t="s">
        <v>62</v>
      </c>
      <c r="G203" s="11" t="s">
        <v>59</v>
      </c>
      <c r="H203" s="11" t="s">
        <v>60</v>
      </c>
      <c r="I203" s="11" t="s">
        <v>61</v>
      </c>
      <c r="J203" s="14">
        <v>0.75</v>
      </c>
      <c r="K203" s="14">
        <v>0.2</v>
      </c>
      <c r="L203" s="11">
        <v>29</v>
      </c>
      <c r="M203" s="11">
        <v>32</v>
      </c>
      <c r="N203" s="11">
        <v>29</v>
      </c>
      <c r="O203" s="11">
        <v>27</v>
      </c>
      <c r="P203" s="18"/>
      <c r="Q203" s="11">
        <v>27</v>
      </c>
      <c r="R203" s="11">
        <v>27</v>
      </c>
      <c r="S203" s="11">
        <v>23</v>
      </c>
      <c r="T203" s="18"/>
      <c r="U203" s="11">
        <v>29</v>
      </c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F203" s="15"/>
      <c r="AG203" s="14">
        <f t="shared" si="84"/>
        <v>27.875</v>
      </c>
      <c r="AH203" s="14">
        <f t="shared" si="85"/>
        <v>2.5877458475338284</v>
      </c>
      <c r="AI203" s="14">
        <f t="shared" si="86"/>
        <v>8</v>
      </c>
      <c r="AJ203" s="11">
        <v>0</v>
      </c>
      <c r="AK203" s="11">
        <v>25</v>
      </c>
      <c r="AL203" s="11">
        <v>0</v>
      </c>
      <c r="AM203" s="11">
        <v>0</v>
      </c>
      <c r="AN203" s="11">
        <v>0</v>
      </c>
      <c r="AO203" s="11">
        <v>0</v>
      </c>
      <c r="AP203" s="11">
        <v>22</v>
      </c>
      <c r="AQ203" s="11">
        <v>0</v>
      </c>
      <c r="AR203" s="11">
        <v>25</v>
      </c>
      <c r="AS203" s="11">
        <v>0</v>
      </c>
      <c r="AT203" s="14">
        <f t="shared" si="87"/>
        <v>7.2</v>
      </c>
      <c r="AU203" s="14">
        <f t="shared" si="88"/>
        <v>11.621818561080131</v>
      </c>
      <c r="AV203" s="14">
        <f t="shared" si="89"/>
        <v>10</v>
      </c>
      <c r="AW203" s="14">
        <f t="shared" si="90"/>
        <v>195.37076624822632</v>
      </c>
      <c r="AX203" s="14">
        <f t="shared" si="91"/>
        <v>20.301675336260853</v>
      </c>
      <c r="AY203" s="14">
        <f t="shared" si="92"/>
        <v>10</v>
      </c>
      <c r="AZ203" s="14">
        <f t="shared" si="93"/>
        <v>-3.6660953323013339</v>
      </c>
      <c r="BA203" s="14">
        <f t="shared" si="94"/>
        <v>0.87905782855058789</v>
      </c>
      <c r="BB203" s="14">
        <f t="shared" si="95"/>
        <v>0.74170403587443945</v>
      </c>
      <c r="BC203" s="16" t="str">
        <f t="shared" si="96"/>
        <v>Toxic</v>
      </c>
      <c r="BD203" s="14">
        <f t="shared" si="97"/>
        <v>25.829596412556054</v>
      </c>
      <c r="BE203" s="17" t="s">
        <v>664</v>
      </c>
      <c r="BF203" s="17" t="s">
        <v>667</v>
      </c>
      <c r="BG203" s="14">
        <f t="shared" si="98"/>
        <v>7</v>
      </c>
      <c r="BH203" s="14">
        <f t="shared" si="99"/>
        <v>9</v>
      </c>
      <c r="BI203" s="14">
        <f t="shared" si="100"/>
        <v>6.6964285714285721</v>
      </c>
      <c r="BJ203" s="14">
        <f t="shared" si="101"/>
        <v>135.06666666666663</v>
      </c>
      <c r="BK203" s="14">
        <f t="shared" si="102"/>
        <v>78.90468749999998</v>
      </c>
      <c r="BL203" s="14">
        <f t="shared" si="103"/>
        <v>1.0638227513227514</v>
      </c>
      <c r="BM203" s="14">
        <f t="shared" si="104"/>
        <v>11.683255948678422</v>
      </c>
      <c r="BN203" s="14">
        <v>6.6349999999999998</v>
      </c>
      <c r="BO203" s="14" t="str">
        <f t="shared" si="105"/>
        <v>Sig Diff Var</v>
      </c>
      <c r="BP203" s="14">
        <f t="shared" si="106"/>
        <v>1.3387576040614228E-4</v>
      </c>
      <c r="BQ203" s="14" t="str">
        <f t="shared" si="107"/>
        <v>Sig</v>
      </c>
      <c r="BR203" s="14" t="str">
        <f t="shared" si="108"/>
        <v>Sig</v>
      </c>
      <c r="BS203" s="2" t="str">
        <f t="shared" si="109"/>
        <v>Wilcoxon</v>
      </c>
      <c r="BT203" s="2" t="str">
        <f t="shared" si="110"/>
        <v/>
      </c>
      <c r="BU203" s="2" t="str">
        <f t="shared" si="111"/>
        <v/>
      </c>
    </row>
    <row r="204" spans="1:73" s="14" customFormat="1" x14ac:dyDescent="0.2">
      <c r="A204" s="10" t="s">
        <v>55</v>
      </c>
      <c r="B204" s="11" t="s">
        <v>74</v>
      </c>
      <c r="C204" s="12">
        <v>37502</v>
      </c>
      <c r="D204" s="13">
        <v>0.63888888888888895</v>
      </c>
      <c r="E204" s="10" t="s">
        <v>57</v>
      </c>
      <c r="F204" s="10" t="s">
        <v>62</v>
      </c>
      <c r="G204" s="11" t="s">
        <v>59</v>
      </c>
      <c r="H204" s="11" t="s">
        <v>60</v>
      </c>
      <c r="I204" s="11" t="s">
        <v>61</v>
      </c>
      <c r="J204" s="14">
        <v>0.75</v>
      </c>
      <c r="K204" s="14">
        <v>0.2</v>
      </c>
      <c r="L204" s="11">
        <v>29</v>
      </c>
      <c r="M204" s="11">
        <v>32</v>
      </c>
      <c r="N204" s="11">
        <v>29</v>
      </c>
      <c r="O204" s="11">
        <v>27</v>
      </c>
      <c r="P204" s="18"/>
      <c r="Q204" s="11">
        <v>27</v>
      </c>
      <c r="R204" s="11">
        <v>27</v>
      </c>
      <c r="S204" s="11">
        <v>23</v>
      </c>
      <c r="T204" s="18"/>
      <c r="U204" s="11">
        <v>29</v>
      </c>
      <c r="V204" s="15"/>
      <c r="W204" s="15"/>
      <c r="X204" s="15"/>
      <c r="Y204" s="15"/>
      <c r="Z204" s="15"/>
      <c r="AA204" s="15"/>
      <c r="AB204" s="15"/>
      <c r="AC204" s="15"/>
      <c r="AD204" s="15"/>
      <c r="AE204" s="15"/>
      <c r="AF204" s="15"/>
      <c r="AG204" s="14">
        <f t="shared" si="84"/>
        <v>27.875</v>
      </c>
      <c r="AH204" s="14">
        <f t="shared" si="85"/>
        <v>2.5877458475338284</v>
      </c>
      <c r="AI204" s="14">
        <f t="shared" si="86"/>
        <v>8</v>
      </c>
      <c r="AJ204" s="11">
        <v>0</v>
      </c>
      <c r="AK204" s="11">
        <v>0</v>
      </c>
      <c r="AL204" s="11">
        <v>0</v>
      </c>
      <c r="AM204" s="11">
        <v>0</v>
      </c>
      <c r="AN204" s="11">
        <v>0</v>
      </c>
      <c r="AO204" s="11">
        <v>31</v>
      </c>
      <c r="AP204" s="11">
        <v>0</v>
      </c>
      <c r="AQ204" s="11">
        <v>0</v>
      </c>
      <c r="AR204" s="11">
        <v>0</v>
      </c>
      <c r="AS204" s="11">
        <v>33</v>
      </c>
      <c r="AT204" s="14">
        <f t="shared" si="87"/>
        <v>6.4</v>
      </c>
      <c r="AU204" s="14">
        <f t="shared" si="88"/>
        <v>13.50061726983869</v>
      </c>
      <c r="AV204" s="14">
        <f t="shared" si="89"/>
        <v>10</v>
      </c>
      <c r="AW204" s="14">
        <f t="shared" si="90"/>
        <v>349.59685404584548</v>
      </c>
      <c r="AX204" s="14">
        <f t="shared" si="91"/>
        <v>36.944045706631236</v>
      </c>
      <c r="AY204" s="14">
        <f t="shared" si="92"/>
        <v>9</v>
      </c>
      <c r="AZ204" s="14">
        <f t="shared" si="93"/>
        <v>-3.3547740797694767</v>
      </c>
      <c r="BA204" s="14">
        <f t="shared" si="94"/>
        <v>0.8834038596855347</v>
      </c>
      <c r="BB204" s="14">
        <f t="shared" si="95"/>
        <v>0.77040358744394621</v>
      </c>
      <c r="BC204" s="16" t="str">
        <f t="shared" si="96"/>
        <v>Toxic</v>
      </c>
      <c r="BD204" s="14">
        <f t="shared" si="97"/>
        <v>22.95964125560538</v>
      </c>
      <c r="BE204" s="17" t="s">
        <v>664</v>
      </c>
      <c r="BF204" s="17" t="s">
        <v>667</v>
      </c>
      <c r="BG204" s="14">
        <f t="shared" si="98"/>
        <v>7</v>
      </c>
      <c r="BH204" s="14">
        <f t="shared" si="99"/>
        <v>9</v>
      </c>
      <c r="BI204" s="14">
        <f t="shared" si="100"/>
        <v>6.6964285714285721</v>
      </c>
      <c r="BJ204" s="14">
        <f t="shared" si="101"/>
        <v>182.26666666666668</v>
      </c>
      <c r="BK204" s="14">
        <f t="shared" si="102"/>
        <v>105.45468750000001</v>
      </c>
      <c r="BL204" s="14">
        <f t="shared" si="103"/>
        <v>1.0638227513227514</v>
      </c>
      <c r="BM204" s="14">
        <f t="shared" si="104"/>
        <v>13.509998749688222</v>
      </c>
      <c r="BN204" s="14">
        <v>6.6349999999999998</v>
      </c>
      <c r="BO204" s="14" t="str">
        <f t="shared" si="105"/>
        <v>Sig Diff Var</v>
      </c>
      <c r="BP204" s="14">
        <f t="shared" si="106"/>
        <v>3.1985968400614364E-4</v>
      </c>
      <c r="BQ204" s="14" t="str">
        <f t="shared" si="107"/>
        <v>Sig</v>
      </c>
      <c r="BR204" s="14" t="str">
        <f t="shared" si="108"/>
        <v>Sig</v>
      </c>
      <c r="BS204" s="2" t="str">
        <f t="shared" si="109"/>
        <v>Wilcoxon</v>
      </c>
      <c r="BT204" s="2" t="str">
        <f t="shared" si="110"/>
        <v/>
      </c>
      <c r="BU204" s="2" t="str">
        <f t="shared" si="111"/>
        <v/>
      </c>
    </row>
    <row r="205" spans="1:73" s="14" customFormat="1" x14ac:dyDescent="0.2">
      <c r="A205" s="10" t="s">
        <v>142</v>
      </c>
      <c r="B205" s="11" t="s">
        <v>569</v>
      </c>
      <c r="C205" s="12">
        <v>39933</v>
      </c>
      <c r="D205" s="13">
        <v>0.375</v>
      </c>
      <c r="E205" s="10" t="s">
        <v>57</v>
      </c>
      <c r="F205" s="10" t="s">
        <v>570</v>
      </c>
      <c r="G205" s="11" t="s">
        <v>59</v>
      </c>
      <c r="H205" s="11" t="s">
        <v>90</v>
      </c>
      <c r="I205" s="11" t="s">
        <v>61</v>
      </c>
      <c r="J205" s="14">
        <v>0.75</v>
      </c>
      <c r="K205" s="14">
        <v>0.2</v>
      </c>
      <c r="L205" s="11">
        <v>32</v>
      </c>
      <c r="M205" s="11">
        <v>22</v>
      </c>
      <c r="N205" s="11">
        <v>33</v>
      </c>
      <c r="O205" s="11">
        <v>28</v>
      </c>
      <c r="P205" s="11">
        <v>28</v>
      </c>
      <c r="Q205" s="11">
        <v>30</v>
      </c>
      <c r="R205" s="11">
        <v>24</v>
      </c>
      <c r="S205" s="11">
        <v>25</v>
      </c>
      <c r="T205" s="11">
        <v>25</v>
      </c>
      <c r="U205" s="11">
        <v>31</v>
      </c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F205" s="15"/>
      <c r="AG205" s="14">
        <f t="shared" si="84"/>
        <v>27.8</v>
      </c>
      <c r="AH205" s="14">
        <f t="shared" si="85"/>
        <v>3.705851229249951</v>
      </c>
      <c r="AI205" s="14">
        <f t="shared" si="86"/>
        <v>10</v>
      </c>
      <c r="AJ205" s="11">
        <v>30</v>
      </c>
      <c r="AK205" s="11">
        <v>30</v>
      </c>
      <c r="AL205" s="11">
        <v>24</v>
      </c>
      <c r="AM205" s="11">
        <v>26</v>
      </c>
      <c r="AN205" s="11">
        <v>32</v>
      </c>
      <c r="AO205" s="11">
        <v>31</v>
      </c>
      <c r="AP205" s="11">
        <v>32</v>
      </c>
      <c r="AQ205" s="11">
        <v>28</v>
      </c>
      <c r="AR205" s="11">
        <v>32</v>
      </c>
      <c r="AS205" s="11">
        <v>33</v>
      </c>
      <c r="AT205" s="14">
        <f t="shared" si="87"/>
        <v>29.8</v>
      </c>
      <c r="AU205" s="14">
        <f t="shared" si="88"/>
        <v>2.9363620727393651</v>
      </c>
      <c r="AV205" s="14">
        <f t="shared" si="89"/>
        <v>10</v>
      </c>
      <c r="AW205" s="14">
        <f t="shared" si="90"/>
        <v>2.6723167438271669</v>
      </c>
      <c r="AX205" s="14">
        <f t="shared" si="91"/>
        <v>0.1489092678326478</v>
      </c>
      <c r="AY205" s="14">
        <f t="shared" si="92"/>
        <v>18</v>
      </c>
      <c r="AZ205" s="14">
        <f t="shared" si="93"/>
        <v>7.0000485494128952</v>
      </c>
      <c r="BA205" s="14">
        <f t="shared" si="94"/>
        <v>0.86204866798959834</v>
      </c>
      <c r="BB205" s="14">
        <f t="shared" si="95"/>
        <v>-7.1942446043165464E-2</v>
      </c>
      <c r="BC205" s="16" t="str">
        <f t="shared" si="96"/>
        <v>Nontoxic</v>
      </c>
      <c r="BD205" s="14">
        <f t="shared" si="97"/>
        <v>107.19424460431655</v>
      </c>
      <c r="BE205" s="17" t="s">
        <v>663</v>
      </c>
      <c r="BG205" s="14">
        <f t="shared" si="98"/>
        <v>9</v>
      </c>
      <c r="BH205" s="14">
        <f t="shared" si="99"/>
        <v>9</v>
      </c>
      <c r="BI205" s="14">
        <f t="shared" si="100"/>
        <v>13.733333333333373</v>
      </c>
      <c r="BJ205" s="14">
        <f t="shared" si="101"/>
        <v>8.62222222222222</v>
      </c>
      <c r="BK205" s="14">
        <f t="shared" si="102"/>
        <v>11.177777777777797</v>
      </c>
      <c r="BL205" s="14">
        <f t="shared" si="103"/>
        <v>1.0555555555555556</v>
      </c>
      <c r="BM205" s="14">
        <f t="shared" si="104"/>
        <v>0.45774842027365842</v>
      </c>
      <c r="BN205" s="14">
        <v>6.6349999999999998</v>
      </c>
      <c r="BO205" s="14" t="str">
        <f t="shared" si="105"/>
        <v>Same Var</v>
      </c>
      <c r="BP205" s="14">
        <f t="shared" si="106"/>
        <v>9.8836351219332624E-2</v>
      </c>
      <c r="BQ205" s="14" t="str">
        <f t="shared" si="107"/>
        <v>NS</v>
      </c>
      <c r="BR205" s="14" t="str">
        <f t="shared" si="108"/>
        <v>NS</v>
      </c>
      <c r="BS205" s="2" t="str">
        <f t="shared" si="109"/>
        <v/>
      </c>
      <c r="BT205" s="2" t="str">
        <f t="shared" si="110"/>
        <v/>
      </c>
      <c r="BU205" s="2" t="str">
        <f t="shared" si="111"/>
        <v/>
      </c>
    </row>
    <row r="206" spans="1:73" s="14" customFormat="1" x14ac:dyDescent="0.2">
      <c r="A206" s="10" t="s">
        <v>142</v>
      </c>
      <c r="B206" s="11" t="s">
        <v>338</v>
      </c>
      <c r="C206" s="12">
        <v>39973</v>
      </c>
      <c r="D206" s="13">
        <v>0.625</v>
      </c>
      <c r="E206" s="10" t="s">
        <v>57</v>
      </c>
      <c r="F206" s="10" t="s">
        <v>335</v>
      </c>
      <c r="G206" s="11" t="s">
        <v>59</v>
      </c>
      <c r="H206" s="11" t="s">
        <v>90</v>
      </c>
      <c r="I206" s="11" t="s">
        <v>61</v>
      </c>
      <c r="J206" s="14">
        <v>0.75</v>
      </c>
      <c r="K206" s="14">
        <v>0.2</v>
      </c>
      <c r="L206" s="11">
        <v>26</v>
      </c>
      <c r="M206" s="11">
        <v>25</v>
      </c>
      <c r="N206" s="11">
        <v>24</v>
      </c>
      <c r="O206" s="11">
        <v>29</v>
      </c>
      <c r="P206" s="11">
        <v>26</v>
      </c>
      <c r="Q206" s="11">
        <v>32</v>
      </c>
      <c r="R206" s="11">
        <v>28</v>
      </c>
      <c r="S206" s="11">
        <v>28</v>
      </c>
      <c r="T206" s="11">
        <v>27</v>
      </c>
      <c r="U206" s="11">
        <v>32</v>
      </c>
      <c r="V206" s="15"/>
      <c r="W206" s="15"/>
      <c r="X206" s="15"/>
      <c r="Y206" s="15"/>
      <c r="Z206" s="15"/>
      <c r="AA206" s="15"/>
      <c r="AB206" s="15"/>
      <c r="AC206" s="15"/>
      <c r="AD206" s="15"/>
      <c r="AE206" s="15"/>
      <c r="AF206" s="15"/>
      <c r="AG206" s="14">
        <f t="shared" si="84"/>
        <v>27.7</v>
      </c>
      <c r="AH206" s="14">
        <f t="shared" si="85"/>
        <v>2.7100635498903793</v>
      </c>
      <c r="AI206" s="14">
        <f t="shared" si="86"/>
        <v>10</v>
      </c>
      <c r="AJ206" s="11">
        <v>17</v>
      </c>
      <c r="AK206" s="11">
        <v>15</v>
      </c>
      <c r="AL206" s="11">
        <v>19</v>
      </c>
      <c r="AM206" s="11">
        <v>15</v>
      </c>
      <c r="AN206" s="11">
        <v>24</v>
      </c>
      <c r="AO206" s="11">
        <v>21</v>
      </c>
      <c r="AP206" s="11">
        <v>18</v>
      </c>
      <c r="AQ206" s="11">
        <v>26</v>
      </c>
      <c r="AR206" s="11">
        <v>20</v>
      </c>
      <c r="AS206" s="11">
        <v>21</v>
      </c>
      <c r="AT206" s="14">
        <f t="shared" si="87"/>
        <v>19.600000000000001</v>
      </c>
      <c r="AU206" s="14">
        <f t="shared" si="88"/>
        <v>3.5962943891363155</v>
      </c>
      <c r="AV206" s="14">
        <f t="shared" si="89"/>
        <v>10</v>
      </c>
      <c r="AW206" s="14">
        <f t="shared" si="90"/>
        <v>2.9120000434027813</v>
      </c>
      <c r="AX206" s="14">
        <f t="shared" si="91"/>
        <v>0.20482037519290153</v>
      </c>
      <c r="AY206" s="14">
        <f t="shared" si="92"/>
        <v>14</v>
      </c>
      <c r="AZ206" s="14">
        <f t="shared" si="93"/>
        <v>-0.89947691631783511</v>
      </c>
      <c r="BA206" s="14">
        <f t="shared" si="94"/>
        <v>0.86805478155742033</v>
      </c>
      <c r="BB206" s="14">
        <f t="shared" si="95"/>
        <v>0.29241877256317683</v>
      </c>
      <c r="BC206" s="16" t="str">
        <f t="shared" si="96"/>
        <v>Toxic</v>
      </c>
      <c r="BD206" s="14">
        <f t="shared" si="97"/>
        <v>70.758122743682321</v>
      </c>
      <c r="BE206" s="17" t="s">
        <v>663</v>
      </c>
      <c r="BG206" s="14">
        <f t="shared" si="98"/>
        <v>9</v>
      </c>
      <c r="BH206" s="14">
        <f t="shared" si="99"/>
        <v>9</v>
      </c>
      <c r="BI206" s="14">
        <f t="shared" si="100"/>
        <v>7.344444444444445</v>
      </c>
      <c r="BJ206" s="14">
        <f t="shared" si="101"/>
        <v>12.933333333333344</v>
      </c>
      <c r="BK206" s="14">
        <f t="shared" si="102"/>
        <v>10.138888888888895</v>
      </c>
      <c r="BL206" s="14">
        <f t="shared" si="103"/>
        <v>1.0555555555555556</v>
      </c>
      <c r="BM206" s="14">
        <f t="shared" si="104"/>
        <v>0.6736190446724365</v>
      </c>
      <c r="BN206" s="14">
        <v>6.6349999999999998</v>
      </c>
      <c r="BO206" s="14" t="str">
        <f t="shared" si="105"/>
        <v>Same Var</v>
      </c>
      <c r="BP206" s="14">
        <f t="shared" si="106"/>
        <v>1.0737680301505273E-5</v>
      </c>
      <c r="BQ206" s="14" t="str">
        <f t="shared" si="107"/>
        <v>Sig</v>
      </c>
      <c r="BR206" s="14" t="str">
        <f t="shared" si="108"/>
        <v>Sig</v>
      </c>
      <c r="BS206" s="2" t="str">
        <f t="shared" si="109"/>
        <v>Same Var T-test</v>
      </c>
      <c r="BT206" s="2" t="str">
        <f t="shared" si="110"/>
        <v/>
      </c>
      <c r="BU206" s="2" t="str">
        <f t="shared" si="111"/>
        <v/>
      </c>
    </row>
    <row r="207" spans="1:73" s="14" customFormat="1" x14ac:dyDescent="0.2">
      <c r="A207" s="10" t="s">
        <v>142</v>
      </c>
      <c r="B207" s="11" t="s">
        <v>334</v>
      </c>
      <c r="C207" s="12">
        <v>39973</v>
      </c>
      <c r="D207" s="13">
        <v>0.70833333333333337</v>
      </c>
      <c r="E207" s="10" t="s">
        <v>57</v>
      </c>
      <c r="F207" s="10" t="s">
        <v>335</v>
      </c>
      <c r="G207" s="11" t="s">
        <v>59</v>
      </c>
      <c r="H207" s="11" t="s">
        <v>90</v>
      </c>
      <c r="I207" s="11" t="s">
        <v>61</v>
      </c>
      <c r="J207" s="14">
        <v>0.75</v>
      </c>
      <c r="K207" s="14">
        <v>0.2</v>
      </c>
      <c r="L207" s="11">
        <v>26</v>
      </c>
      <c r="M207" s="11">
        <v>25</v>
      </c>
      <c r="N207" s="11">
        <v>24</v>
      </c>
      <c r="O207" s="11">
        <v>29</v>
      </c>
      <c r="P207" s="11">
        <v>26</v>
      </c>
      <c r="Q207" s="11">
        <v>32</v>
      </c>
      <c r="R207" s="11">
        <v>28</v>
      </c>
      <c r="S207" s="11">
        <v>28</v>
      </c>
      <c r="T207" s="11">
        <v>27</v>
      </c>
      <c r="U207" s="11">
        <v>32</v>
      </c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F207" s="15"/>
      <c r="AG207" s="14">
        <f t="shared" si="84"/>
        <v>27.7</v>
      </c>
      <c r="AH207" s="14">
        <f t="shared" si="85"/>
        <v>2.7100635498903793</v>
      </c>
      <c r="AI207" s="14">
        <f t="shared" si="86"/>
        <v>10</v>
      </c>
      <c r="AJ207" s="11">
        <v>15</v>
      </c>
      <c r="AK207" s="11">
        <v>20</v>
      </c>
      <c r="AL207" s="11">
        <v>17</v>
      </c>
      <c r="AM207" s="11">
        <v>18</v>
      </c>
      <c r="AN207" s="11">
        <v>24</v>
      </c>
      <c r="AO207" s="11">
        <v>10</v>
      </c>
      <c r="AP207" s="11">
        <v>13</v>
      </c>
      <c r="AQ207" s="11">
        <v>20</v>
      </c>
      <c r="AR207" s="11">
        <v>21</v>
      </c>
      <c r="AS207" s="11">
        <v>20</v>
      </c>
      <c r="AT207" s="14">
        <f t="shared" si="87"/>
        <v>17.8</v>
      </c>
      <c r="AU207" s="14">
        <f t="shared" si="88"/>
        <v>4.1579909678700453</v>
      </c>
      <c r="AV207" s="14">
        <f t="shared" si="89"/>
        <v>10</v>
      </c>
      <c r="AW207" s="14">
        <f t="shared" si="90"/>
        <v>4.5882235001928962</v>
      </c>
      <c r="AX207" s="14">
        <f t="shared" si="91"/>
        <v>0.35108100619427257</v>
      </c>
      <c r="AY207" s="14">
        <f t="shared" si="92"/>
        <v>13</v>
      </c>
      <c r="AZ207" s="14">
        <f t="shared" si="93"/>
        <v>-2.0327118961574526</v>
      </c>
      <c r="BA207" s="14">
        <f t="shared" si="94"/>
        <v>0.87015153396817235</v>
      </c>
      <c r="BB207" s="14">
        <f t="shared" si="95"/>
        <v>0.35740072202166062</v>
      </c>
      <c r="BC207" s="16" t="str">
        <f t="shared" si="96"/>
        <v>Toxic</v>
      </c>
      <c r="BD207" s="14">
        <f t="shared" si="97"/>
        <v>64.259927797833939</v>
      </c>
      <c r="BE207" s="17" t="s">
        <v>663</v>
      </c>
      <c r="BG207" s="14">
        <f t="shared" si="98"/>
        <v>9</v>
      </c>
      <c r="BH207" s="14">
        <f t="shared" si="99"/>
        <v>9</v>
      </c>
      <c r="BI207" s="14">
        <f t="shared" si="100"/>
        <v>7.344444444444445</v>
      </c>
      <c r="BJ207" s="14">
        <f t="shared" si="101"/>
        <v>17.288888888888877</v>
      </c>
      <c r="BK207" s="14">
        <f t="shared" si="102"/>
        <v>12.316666666666663</v>
      </c>
      <c r="BL207" s="14">
        <f t="shared" si="103"/>
        <v>1.0555555555555556</v>
      </c>
      <c r="BM207" s="14">
        <f t="shared" si="104"/>
        <v>1.5168189047725731</v>
      </c>
      <c r="BN207" s="14">
        <v>6.6349999999999998</v>
      </c>
      <c r="BO207" s="14" t="str">
        <f t="shared" si="105"/>
        <v>Same Var</v>
      </c>
      <c r="BP207" s="14">
        <f t="shared" si="106"/>
        <v>3.0190020215310764E-6</v>
      </c>
      <c r="BQ207" s="14" t="str">
        <f t="shared" si="107"/>
        <v>Sig</v>
      </c>
      <c r="BR207" s="14" t="str">
        <f t="shared" si="108"/>
        <v>Sig</v>
      </c>
      <c r="BS207" s="2" t="str">
        <f t="shared" si="109"/>
        <v>Same Var T-test</v>
      </c>
      <c r="BT207" s="2" t="str">
        <f t="shared" si="110"/>
        <v/>
      </c>
      <c r="BU207" s="2" t="str">
        <f t="shared" si="111"/>
        <v/>
      </c>
    </row>
    <row r="208" spans="1:73" s="14" customFormat="1" x14ac:dyDescent="0.2">
      <c r="A208" s="10" t="s">
        <v>142</v>
      </c>
      <c r="B208" s="11" t="s">
        <v>336</v>
      </c>
      <c r="C208" s="12">
        <v>39973</v>
      </c>
      <c r="D208" s="13">
        <v>0.54166666666666663</v>
      </c>
      <c r="E208" s="10" t="s">
        <v>57</v>
      </c>
      <c r="F208" s="10" t="s">
        <v>335</v>
      </c>
      <c r="G208" s="11" t="s">
        <v>59</v>
      </c>
      <c r="H208" s="11" t="s">
        <v>90</v>
      </c>
      <c r="I208" s="11" t="s">
        <v>61</v>
      </c>
      <c r="J208" s="14">
        <v>0.75</v>
      </c>
      <c r="K208" s="14">
        <v>0.2</v>
      </c>
      <c r="L208" s="11">
        <v>26</v>
      </c>
      <c r="M208" s="11">
        <v>25</v>
      </c>
      <c r="N208" s="11">
        <v>24</v>
      </c>
      <c r="O208" s="11">
        <v>29</v>
      </c>
      <c r="P208" s="11">
        <v>26</v>
      </c>
      <c r="Q208" s="11">
        <v>32</v>
      </c>
      <c r="R208" s="11">
        <v>28</v>
      </c>
      <c r="S208" s="11">
        <v>28</v>
      </c>
      <c r="T208" s="11">
        <v>27</v>
      </c>
      <c r="U208" s="11">
        <v>32</v>
      </c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F208" s="15"/>
      <c r="AG208" s="14">
        <f t="shared" si="84"/>
        <v>27.7</v>
      </c>
      <c r="AH208" s="14">
        <f t="shared" si="85"/>
        <v>2.7100635498903793</v>
      </c>
      <c r="AI208" s="14">
        <f t="shared" si="86"/>
        <v>10</v>
      </c>
      <c r="AJ208" s="11">
        <v>15</v>
      </c>
      <c r="AK208" s="11">
        <v>26</v>
      </c>
      <c r="AL208" s="11">
        <v>8</v>
      </c>
      <c r="AM208" s="11">
        <v>22</v>
      </c>
      <c r="AN208" s="11">
        <v>19</v>
      </c>
      <c r="AO208" s="11">
        <v>17</v>
      </c>
      <c r="AP208" s="11">
        <v>14</v>
      </c>
      <c r="AQ208" s="11">
        <v>21</v>
      </c>
      <c r="AR208" s="11">
        <v>23</v>
      </c>
      <c r="AS208" s="11">
        <v>15</v>
      </c>
      <c r="AT208" s="14">
        <f t="shared" si="87"/>
        <v>18</v>
      </c>
      <c r="AU208" s="14">
        <f t="shared" si="88"/>
        <v>5.2704627669472988</v>
      </c>
      <c r="AV208" s="14">
        <f t="shared" si="89"/>
        <v>10</v>
      </c>
      <c r="AW208" s="14">
        <f t="shared" si="90"/>
        <v>10.181860537229937</v>
      </c>
      <c r="AX208" s="14">
        <f t="shared" si="91"/>
        <v>0.87630240537122761</v>
      </c>
      <c r="AY208" s="14">
        <f t="shared" si="92"/>
        <v>12</v>
      </c>
      <c r="AZ208" s="14">
        <f t="shared" si="93"/>
        <v>-1.5534819138680216</v>
      </c>
      <c r="BA208" s="14">
        <f t="shared" si="94"/>
        <v>0.87260929158813794</v>
      </c>
      <c r="BB208" s="14">
        <f t="shared" si="95"/>
        <v>0.35018050541516244</v>
      </c>
      <c r="BC208" s="16" t="str">
        <f t="shared" si="96"/>
        <v>Toxic</v>
      </c>
      <c r="BD208" s="14">
        <f t="shared" si="97"/>
        <v>64.981949458483754</v>
      </c>
      <c r="BE208" s="17" t="s">
        <v>663</v>
      </c>
      <c r="BG208" s="14">
        <f t="shared" si="98"/>
        <v>9</v>
      </c>
      <c r="BH208" s="14">
        <f t="shared" si="99"/>
        <v>9</v>
      </c>
      <c r="BI208" s="14">
        <f t="shared" si="100"/>
        <v>7.344444444444445</v>
      </c>
      <c r="BJ208" s="14">
        <f t="shared" si="101"/>
        <v>27.777777777777775</v>
      </c>
      <c r="BK208" s="14">
        <f t="shared" si="102"/>
        <v>17.56111111111111</v>
      </c>
      <c r="BL208" s="14">
        <f t="shared" si="103"/>
        <v>1.0555555555555556</v>
      </c>
      <c r="BM208" s="14">
        <f t="shared" si="104"/>
        <v>3.5230158127234357</v>
      </c>
      <c r="BN208" s="14">
        <v>6.6349999999999998</v>
      </c>
      <c r="BO208" s="14" t="str">
        <f t="shared" si="105"/>
        <v>Same Var</v>
      </c>
      <c r="BP208" s="14">
        <f t="shared" si="106"/>
        <v>3.1776843002733709E-5</v>
      </c>
      <c r="BQ208" s="14" t="str">
        <f t="shared" si="107"/>
        <v>Sig</v>
      </c>
      <c r="BR208" s="14" t="str">
        <f t="shared" si="108"/>
        <v>Sig</v>
      </c>
      <c r="BS208" s="2" t="str">
        <f t="shared" si="109"/>
        <v>Same Var T-test</v>
      </c>
      <c r="BT208" s="2" t="str">
        <f t="shared" si="110"/>
        <v/>
      </c>
      <c r="BU208" s="2" t="str">
        <f t="shared" si="111"/>
        <v/>
      </c>
    </row>
    <row r="209" spans="1:73" s="14" customFormat="1" x14ac:dyDescent="0.2">
      <c r="A209" s="1" t="s">
        <v>55</v>
      </c>
      <c r="B209" s="5" t="s">
        <v>105</v>
      </c>
      <c r="C209" s="6">
        <v>38237</v>
      </c>
      <c r="D209" s="7">
        <v>0.40625</v>
      </c>
      <c r="E209" s="1" t="s">
        <v>57</v>
      </c>
      <c r="F209" s="1" t="s">
        <v>94</v>
      </c>
      <c r="G209" s="5" t="s">
        <v>59</v>
      </c>
      <c r="H209" s="5" t="s">
        <v>90</v>
      </c>
      <c r="I209" s="5" t="s">
        <v>61</v>
      </c>
      <c r="J209" s="2">
        <v>0.75</v>
      </c>
      <c r="K209" s="2">
        <v>0.2</v>
      </c>
      <c r="L209" s="5">
        <v>24</v>
      </c>
      <c r="M209" s="5">
        <v>39</v>
      </c>
      <c r="N209" s="5">
        <v>22</v>
      </c>
      <c r="O209" s="5">
        <v>0</v>
      </c>
      <c r="P209" s="5">
        <v>24</v>
      </c>
      <c r="Q209" s="5">
        <v>27</v>
      </c>
      <c r="R209" s="5">
        <v>26</v>
      </c>
      <c r="S209" s="5">
        <v>38</v>
      </c>
      <c r="T209" s="5">
        <v>45</v>
      </c>
      <c r="U209" s="5">
        <v>31</v>
      </c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2">
        <f t="shared" si="84"/>
        <v>27.6</v>
      </c>
      <c r="AH209" s="2">
        <f t="shared" si="85"/>
        <v>12.357633718115741</v>
      </c>
      <c r="AI209" s="2">
        <f t="shared" si="86"/>
        <v>10</v>
      </c>
      <c r="AJ209" s="5">
        <v>29</v>
      </c>
      <c r="AK209" s="5">
        <v>37</v>
      </c>
      <c r="AL209" s="5">
        <v>39</v>
      </c>
      <c r="AM209" s="5">
        <v>32</v>
      </c>
      <c r="AN209" s="5">
        <v>36</v>
      </c>
      <c r="AO209" s="5">
        <v>21</v>
      </c>
      <c r="AP209" s="5">
        <v>28</v>
      </c>
      <c r="AQ209" s="5">
        <v>28</v>
      </c>
      <c r="AR209" s="5">
        <v>34</v>
      </c>
      <c r="AS209" s="5">
        <v>0</v>
      </c>
      <c r="AT209" s="2">
        <f t="shared" si="87"/>
        <v>28.4</v>
      </c>
      <c r="AU209" s="2">
        <f t="shared" si="88"/>
        <v>11.305849027040038</v>
      </c>
      <c r="AV209" s="2">
        <f t="shared" si="89"/>
        <v>10</v>
      </c>
      <c r="AW209" s="2">
        <f t="shared" si="90"/>
        <v>456.77188271604916</v>
      </c>
      <c r="AX209" s="2">
        <f t="shared" si="91"/>
        <v>26.352589437585721</v>
      </c>
      <c r="AY209" s="2">
        <f t="shared" si="92"/>
        <v>17</v>
      </c>
      <c r="AZ209" s="2">
        <f t="shared" si="93"/>
        <v>1.6655814853766306</v>
      </c>
      <c r="BA209" s="2">
        <f t="shared" si="94"/>
        <v>0.86327901742005297</v>
      </c>
      <c r="BB209" s="14">
        <f t="shared" si="95"/>
        <v>-2.8985507246376708E-2</v>
      </c>
      <c r="BC209" s="3" t="str">
        <f t="shared" si="96"/>
        <v>Nontoxic</v>
      </c>
      <c r="BD209" s="2">
        <f t="shared" si="97"/>
        <v>102.89855072463767</v>
      </c>
      <c r="BE209" s="4" t="s">
        <v>663</v>
      </c>
      <c r="BF209" s="2"/>
      <c r="BG209" s="2">
        <f t="shared" si="98"/>
        <v>9</v>
      </c>
      <c r="BH209" s="2">
        <f t="shared" si="99"/>
        <v>9</v>
      </c>
      <c r="BI209" s="2">
        <f t="shared" si="100"/>
        <v>152.71111111111108</v>
      </c>
      <c r="BJ209" s="2">
        <f t="shared" si="101"/>
        <v>127.82222222222218</v>
      </c>
      <c r="BK209" s="2">
        <f t="shared" si="102"/>
        <v>140.26666666666662</v>
      </c>
      <c r="BL209" s="2">
        <f t="shared" si="103"/>
        <v>1.0555555555555556</v>
      </c>
      <c r="BM209" s="2">
        <f t="shared" si="104"/>
        <v>6.7378033779176033E-2</v>
      </c>
      <c r="BN209" s="2">
        <v>6.6349999999999998</v>
      </c>
      <c r="BO209" s="2" t="str">
        <f t="shared" si="105"/>
        <v>Same Var</v>
      </c>
      <c r="BP209" s="2">
        <f t="shared" si="106"/>
        <v>0.44081121206175689</v>
      </c>
      <c r="BQ209" s="2" t="str">
        <f t="shared" si="107"/>
        <v>NS</v>
      </c>
      <c r="BR209" s="2" t="str">
        <f t="shared" si="108"/>
        <v>NS</v>
      </c>
      <c r="BS209" s="2" t="str">
        <f t="shared" si="109"/>
        <v/>
      </c>
      <c r="BT209" s="2" t="str">
        <f t="shared" si="110"/>
        <v/>
      </c>
      <c r="BU209" s="2" t="str">
        <f t="shared" si="111"/>
        <v/>
      </c>
    </row>
    <row r="210" spans="1:73" s="14" customFormat="1" x14ac:dyDescent="0.2">
      <c r="A210" s="1" t="s">
        <v>55</v>
      </c>
      <c r="B210" s="5" t="s">
        <v>131</v>
      </c>
      <c r="C210" s="6">
        <v>38237</v>
      </c>
      <c r="D210" s="7">
        <v>0.34236111111111112</v>
      </c>
      <c r="E210" s="1" t="s">
        <v>57</v>
      </c>
      <c r="F210" s="1" t="s">
        <v>94</v>
      </c>
      <c r="G210" s="5" t="s">
        <v>59</v>
      </c>
      <c r="H210" s="5" t="s">
        <v>90</v>
      </c>
      <c r="I210" s="5" t="s">
        <v>61</v>
      </c>
      <c r="J210" s="2">
        <v>0.75</v>
      </c>
      <c r="K210" s="2">
        <v>0.2</v>
      </c>
      <c r="L210" s="5">
        <v>24</v>
      </c>
      <c r="M210" s="5">
        <v>39</v>
      </c>
      <c r="N210" s="5">
        <v>22</v>
      </c>
      <c r="O210" s="5">
        <v>0</v>
      </c>
      <c r="P210" s="5">
        <v>24</v>
      </c>
      <c r="Q210" s="5">
        <v>27</v>
      </c>
      <c r="R210" s="5">
        <v>26</v>
      </c>
      <c r="S210" s="5">
        <v>38</v>
      </c>
      <c r="T210" s="5">
        <v>45</v>
      </c>
      <c r="U210" s="5">
        <v>31</v>
      </c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2">
        <f t="shared" si="84"/>
        <v>27.6</v>
      </c>
      <c r="AH210" s="2">
        <f t="shared" si="85"/>
        <v>12.357633718115741</v>
      </c>
      <c r="AI210" s="2">
        <f t="shared" si="86"/>
        <v>10</v>
      </c>
      <c r="AJ210" s="5">
        <v>48</v>
      </c>
      <c r="AK210" s="5">
        <v>30</v>
      </c>
      <c r="AL210" s="5">
        <v>27</v>
      </c>
      <c r="AM210" s="5">
        <v>40</v>
      </c>
      <c r="AN210" s="5">
        <v>36</v>
      </c>
      <c r="AO210" s="5">
        <v>38</v>
      </c>
      <c r="AP210" s="5">
        <v>38</v>
      </c>
      <c r="AQ210" s="5">
        <v>38</v>
      </c>
      <c r="AR210" s="5">
        <v>0</v>
      </c>
      <c r="AS210" s="5">
        <v>30</v>
      </c>
      <c r="AT210" s="2">
        <f t="shared" si="87"/>
        <v>32.5</v>
      </c>
      <c r="AU210" s="2">
        <f t="shared" si="88"/>
        <v>12.90348790056394</v>
      </c>
      <c r="AV210" s="2">
        <f t="shared" si="89"/>
        <v>10</v>
      </c>
      <c r="AW210" s="2">
        <f t="shared" si="90"/>
        <v>637.05759999999975</v>
      </c>
      <c r="AX210" s="2">
        <f t="shared" si="91"/>
        <v>39.00117777777777</v>
      </c>
      <c r="AY210" s="2">
        <f t="shared" si="92"/>
        <v>16</v>
      </c>
      <c r="AZ210" s="2">
        <f t="shared" si="93"/>
        <v>2.3487529145411972</v>
      </c>
      <c r="BA210" s="2">
        <f t="shared" si="94"/>
        <v>0.86466700179829137</v>
      </c>
      <c r="BB210" s="14">
        <f t="shared" si="95"/>
        <v>-0.1775362318840579</v>
      </c>
      <c r="BC210" s="3" t="str">
        <f t="shared" si="96"/>
        <v>Nontoxic</v>
      </c>
      <c r="BD210" s="2">
        <f t="shared" si="97"/>
        <v>117.75362318840578</v>
      </c>
      <c r="BE210" s="4" t="s">
        <v>663</v>
      </c>
      <c r="BF210" s="2"/>
      <c r="BG210" s="2">
        <f t="shared" si="98"/>
        <v>9</v>
      </c>
      <c r="BH210" s="2">
        <f t="shared" si="99"/>
        <v>9</v>
      </c>
      <c r="BI210" s="2">
        <f t="shared" si="100"/>
        <v>152.71111111111108</v>
      </c>
      <c r="BJ210" s="2">
        <f t="shared" si="101"/>
        <v>166.5</v>
      </c>
      <c r="BK210" s="2">
        <f t="shared" si="102"/>
        <v>159.60555555555553</v>
      </c>
      <c r="BL210" s="2">
        <f t="shared" si="103"/>
        <v>1.0555555555555556</v>
      </c>
      <c r="BM210" s="2">
        <f t="shared" si="104"/>
        <v>1.5924634072542916E-2</v>
      </c>
      <c r="BN210" s="2">
        <v>6.6349999999999998</v>
      </c>
      <c r="BO210" s="2" t="str">
        <f t="shared" si="105"/>
        <v>Same Var</v>
      </c>
      <c r="BP210" s="2">
        <f t="shared" si="106"/>
        <v>0.19860293688459396</v>
      </c>
      <c r="BQ210" s="2" t="str">
        <f t="shared" si="107"/>
        <v>NS</v>
      </c>
      <c r="BR210" s="2" t="str">
        <f t="shared" si="108"/>
        <v>NS</v>
      </c>
      <c r="BS210" s="2" t="str">
        <f t="shared" si="109"/>
        <v/>
      </c>
      <c r="BT210" s="2" t="str">
        <f t="shared" si="110"/>
        <v/>
      </c>
      <c r="BU210" s="2" t="str">
        <f t="shared" si="111"/>
        <v/>
      </c>
    </row>
    <row r="211" spans="1:73" s="14" customFormat="1" x14ac:dyDescent="0.2">
      <c r="A211" s="1" t="s">
        <v>55</v>
      </c>
      <c r="B211" s="5" t="s">
        <v>117</v>
      </c>
      <c r="C211" s="6">
        <v>38237</v>
      </c>
      <c r="D211" s="7">
        <v>0.44444444444444442</v>
      </c>
      <c r="E211" s="1" t="s">
        <v>57</v>
      </c>
      <c r="F211" s="1" t="s">
        <v>94</v>
      </c>
      <c r="G211" s="5" t="s">
        <v>59</v>
      </c>
      <c r="H211" s="5" t="s">
        <v>90</v>
      </c>
      <c r="I211" s="5" t="s">
        <v>61</v>
      </c>
      <c r="J211" s="2">
        <v>0.75</v>
      </c>
      <c r="K211" s="2">
        <v>0.2</v>
      </c>
      <c r="L211" s="5">
        <v>24</v>
      </c>
      <c r="M211" s="5">
        <v>39</v>
      </c>
      <c r="N211" s="5">
        <v>22</v>
      </c>
      <c r="O211" s="5">
        <v>0</v>
      </c>
      <c r="P211" s="5">
        <v>24</v>
      </c>
      <c r="Q211" s="5">
        <v>27</v>
      </c>
      <c r="R211" s="5">
        <v>26</v>
      </c>
      <c r="S211" s="5">
        <v>38</v>
      </c>
      <c r="T211" s="5">
        <v>45</v>
      </c>
      <c r="U211" s="5">
        <v>31</v>
      </c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2">
        <f t="shared" si="84"/>
        <v>27.6</v>
      </c>
      <c r="AH211" s="2">
        <f t="shared" si="85"/>
        <v>12.357633718115741</v>
      </c>
      <c r="AI211" s="2">
        <f t="shared" si="86"/>
        <v>10</v>
      </c>
      <c r="AJ211" s="5">
        <v>0</v>
      </c>
      <c r="AK211" s="5">
        <v>0</v>
      </c>
      <c r="AL211" s="5">
        <v>30</v>
      </c>
      <c r="AM211" s="5">
        <v>42</v>
      </c>
      <c r="AN211" s="5">
        <v>20</v>
      </c>
      <c r="AO211" s="5">
        <v>19</v>
      </c>
      <c r="AP211" s="5">
        <v>32</v>
      </c>
      <c r="AQ211" s="5">
        <v>32</v>
      </c>
      <c r="AR211" s="5">
        <v>32</v>
      </c>
      <c r="AS211" s="5">
        <v>24</v>
      </c>
      <c r="AT211" s="2">
        <f t="shared" si="87"/>
        <v>23.1</v>
      </c>
      <c r="AU211" s="2">
        <f t="shared" si="88"/>
        <v>13.892044086054753</v>
      </c>
      <c r="AV211" s="2">
        <f t="shared" si="89"/>
        <v>10</v>
      </c>
      <c r="AW211" s="2">
        <f t="shared" si="90"/>
        <v>777.7901234567895</v>
      </c>
      <c r="AX211" s="2">
        <f t="shared" si="91"/>
        <v>49.581690260630971</v>
      </c>
      <c r="AY211" s="2">
        <f t="shared" si="92"/>
        <v>16</v>
      </c>
      <c r="AZ211" s="2">
        <f t="shared" si="93"/>
        <v>0.45445997023041812</v>
      </c>
      <c r="BA211" s="2">
        <f t="shared" si="94"/>
        <v>0.86466700179829137</v>
      </c>
      <c r="BB211" s="14">
        <f t="shared" si="95"/>
        <v>0.16304347826086957</v>
      </c>
      <c r="BC211" s="3" t="str">
        <f t="shared" si="96"/>
        <v>Toxic</v>
      </c>
      <c r="BD211" s="2">
        <f t="shared" si="97"/>
        <v>83.695652173913047</v>
      </c>
      <c r="BE211" s="4" t="s">
        <v>663</v>
      </c>
      <c r="BF211" s="2"/>
      <c r="BG211" s="2">
        <f t="shared" si="98"/>
        <v>9</v>
      </c>
      <c r="BH211" s="2">
        <f t="shared" si="99"/>
        <v>9</v>
      </c>
      <c r="BI211" s="2">
        <f t="shared" si="100"/>
        <v>152.71111111111108</v>
      </c>
      <c r="BJ211" s="2">
        <f t="shared" si="101"/>
        <v>192.98888888888882</v>
      </c>
      <c r="BK211" s="2">
        <f t="shared" si="102"/>
        <v>172.84999999999997</v>
      </c>
      <c r="BL211" s="2">
        <f t="shared" si="103"/>
        <v>1.0555555555555556</v>
      </c>
      <c r="BM211" s="2">
        <f t="shared" si="104"/>
        <v>0.11653548542499804</v>
      </c>
      <c r="BN211" s="2">
        <v>6.6349999999999998</v>
      </c>
      <c r="BO211" s="2" t="str">
        <f t="shared" si="105"/>
        <v>Same Var</v>
      </c>
      <c r="BP211" s="2">
        <f t="shared" si="106"/>
        <v>0.2269896824398922</v>
      </c>
      <c r="BQ211" s="2" t="str">
        <f t="shared" si="107"/>
        <v>NS</v>
      </c>
      <c r="BR211" s="2" t="str">
        <f t="shared" si="108"/>
        <v>NS</v>
      </c>
      <c r="BS211" s="2" t="str">
        <f t="shared" si="109"/>
        <v>Same Var T-test</v>
      </c>
      <c r="BT211" s="2" t="str">
        <f t="shared" si="110"/>
        <v>TSTToxicLess25</v>
      </c>
      <c r="BU211" s="2" t="str">
        <f t="shared" si="111"/>
        <v/>
      </c>
    </row>
    <row r="212" spans="1:73" s="14" customFormat="1" x14ac:dyDescent="0.2">
      <c r="A212" s="10" t="s">
        <v>142</v>
      </c>
      <c r="B212" s="11" t="s">
        <v>247</v>
      </c>
      <c r="C212" s="12">
        <v>39897</v>
      </c>
      <c r="D212" s="13">
        <v>0.47916666666666669</v>
      </c>
      <c r="E212" s="10" t="s">
        <v>57</v>
      </c>
      <c r="F212" s="10" t="s">
        <v>246</v>
      </c>
      <c r="G212" s="11" t="s">
        <v>59</v>
      </c>
      <c r="H212" s="11" t="s">
        <v>90</v>
      </c>
      <c r="I212" s="11" t="s">
        <v>61</v>
      </c>
      <c r="J212" s="14">
        <v>0.75</v>
      </c>
      <c r="K212" s="14">
        <v>0.2</v>
      </c>
      <c r="L212" s="11">
        <v>32</v>
      </c>
      <c r="M212" s="11">
        <v>28</v>
      </c>
      <c r="N212" s="11">
        <v>30</v>
      </c>
      <c r="O212" s="11">
        <v>29</v>
      </c>
      <c r="P212" s="11">
        <v>31</v>
      </c>
      <c r="Q212" s="11">
        <v>26</v>
      </c>
      <c r="R212" s="11">
        <v>24</v>
      </c>
      <c r="S212" s="11">
        <v>29</v>
      </c>
      <c r="T212" s="11">
        <v>24</v>
      </c>
      <c r="U212" s="11">
        <v>22</v>
      </c>
      <c r="V212" s="15"/>
      <c r="W212" s="15"/>
      <c r="X212" s="15"/>
      <c r="Y212" s="15"/>
      <c r="Z212" s="15"/>
      <c r="AA212" s="15"/>
      <c r="AB212" s="15"/>
      <c r="AC212" s="15"/>
      <c r="AD212" s="15"/>
      <c r="AE212" s="15"/>
      <c r="AF212" s="15"/>
      <c r="AG212" s="14">
        <f t="shared" si="84"/>
        <v>27.5</v>
      </c>
      <c r="AH212" s="14">
        <f t="shared" si="85"/>
        <v>3.3416562759605704</v>
      </c>
      <c r="AI212" s="14">
        <f t="shared" si="86"/>
        <v>10</v>
      </c>
      <c r="AJ212" s="11">
        <v>25</v>
      </c>
      <c r="AK212" s="11">
        <v>31</v>
      </c>
      <c r="AL212" s="11">
        <v>30</v>
      </c>
      <c r="AM212" s="11">
        <v>30</v>
      </c>
      <c r="AN212" s="11">
        <v>29</v>
      </c>
      <c r="AO212" s="11">
        <v>27</v>
      </c>
      <c r="AP212" s="11">
        <v>26</v>
      </c>
      <c r="AQ212" s="11">
        <v>31</v>
      </c>
      <c r="AR212" s="11">
        <v>26</v>
      </c>
      <c r="AS212" s="11">
        <v>27</v>
      </c>
      <c r="AT212" s="14">
        <f t="shared" si="87"/>
        <v>28.2</v>
      </c>
      <c r="AU212" s="14">
        <f t="shared" si="88"/>
        <v>2.2509257354845511</v>
      </c>
      <c r="AV212" s="14">
        <f t="shared" si="89"/>
        <v>10</v>
      </c>
      <c r="AW212" s="14">
        <f t="shared" si="90"/>
        <v>1.2877521267361109</v>
      </c>
      <c r="AX212" s="14">
        <f t="shared" si="91"/>
        <v>7.236134741512347E-2</v>
      </c>
      <c r="AY212" s="14">
        <f t="shared" si="92"/>
        <v>18</v>
      </c>
      <c r="AZ212" s="14">
        <f t="shared" si="93"/>
        <v>7.1108999507130495</v>
      </c>
      <c r="BA212" s="14">
        <f t="shared" si="94"/>
        <v>0.86204866798959834</v>
      </c>
      <c r="BB212" s="14">
        <f t="shared" si="95"/>
        <v>-2.5454545454545428E-2</v>
      </c>
      <c r="BC212" s="16" t="str">
        <f t="shared" si="96"/>
        <v>Nontoxic</v>
      </c>
      <c r="BD212" s="14">
        <f t="shared" si="97"/>
        <v>102.54545454545453</v>
      </c>
      <c r="BE212" s="17" t="s">
        <v>663</v>
      </c>
      <c r="BG212" s="14">
        <f t="shared" si="98"/>
        <v>9</v>
      </c>
      <c r="BH212" s="14">
        <f t="shared" si="99"/>
        <v>9</v>
      </c>
      <c r="BI212" s="14">
        <f t="shared" si="100"/>
        <v>11.166666666666668</v>
      </c>
      <c r="BJ212" s="14">
        <f t="shared" si="101"/>
        <v>5.0666666666666673</v>
      </c>
      <c r="BK212" s="14">
        <f t="shared" si="102"/>
        <v>8.1166666666666671</v>
      </c>
      <c r="BL212" s="14">
        <f t="shared" si="103"/>
        <v>1.0555555555555556</v>
      </c>
      <c r="BM212" s="14">
        <f t="shared" si="104"/>
        <v>1.2978999391883788</v>
      </c>
      <c r="BN212" s="14">
        <v>6.6349999999999998</v>
      </c>
      <c r="BO212" s="14" t="str">
        <f t="shared" si="105"/>
        <v>Same Var</v>
      </c>
      <c r="BP212" s="14">
        <f t="shared" si="106"/>
        <v>0.29473905563353403</v>
      </c>
      <c r="BQ212" s="14" t="str">
        <f t="shared" si="107"/>
        <v>NS</v>
      </c>
      <c r="BR212" s="14" t="str">
        <f t="shared" si="108"/>
        <v>NS</v>
      </c>
      <c r="BS212" s="2" t="str">
        <f t="shared" si="109"/>
        <v/>
      </c>
      <c r="BT212" s="2" t="str">
        <f t="shared" si="110"/>
        <v/>
      </c>
      <c r="BU212" s="2" t="str">
        <f t="shared" si="111"/>
        <v/>
      </c>
    </row>
    <row r="213" spans="1:73" s="14" customFormat="1" x14ac:dyDescent="0.2">
      <c r="A213" s="10" t="s">
        <v>142</v>
      </c>
      <c r="B213" s="11" t="s">
        <v>244</v>
      </c>
      <c r="C213" s="12">
        <v>39897</v>
      </c>
      <c r="D213" s="13">
        <v>0.5</v>
      </c>
      <c r="E213" s="10" t="s">
        <v>57</v>
      </c>
      <c r="F213" s="10" t="s">
        <v>246</v>
      </c>
      <c r="G213" s="11" t="s">
        <v>59</v>
      </c>
      <c r="H213" s="11" t="s">
        <v>90</v>
      </c>
      <c r="I213" s="11" t="s">
        <v>61</v>
      </c>
      <c r="J213" s="14">
        <v>0.75</v>
      </c>
      <c r="K213" s="14">
        <v>0.2</v>
      </c>
      <c r="L213" s="11">
        <v>32</v>
      </c>
      <c r="M213" s="11">
        <v>28</v>
      </c>
      <c r="N213" s="11">
        <v>30</v>
      </c>
      <c r="O213" s="11">
        <v>29</v>
      </c>
      <c r="P213" s="11">
        <v>31</v>
      </c>
      <c r="Q213" s="11">
        <v>26</v>
      </c>
      <c r="R213" s="11">
        <v>24</v>
      </c>
      <c r="S213" s="11">
        <v>29</v>
      </c>
      <c r="T213" s="11">
        <v>24</v>
      </c>
      <c r="U213" s="11">
        <v>22</v>
      </c>
      <c r="V213" s="15"/>
      <c r="W213" s="15"/>
      <c r="X213" s="15"/>
      <c r="Y213" s="15"/>
      <c r="Z213" s="15"/>
      <c r="AA213" s="15"/>
      <c r="AB213" s="15"/>
      <c r="AC213" s="15"/>
      <c r="AD213" s="15"/>
      <c r="AE213" s="15"/>
      <c r="AF213" s="15"/>
      <c r="AG213" s="14">
        <f t="shared" si="84"/>
        <v>27.5</v>
      </c>
      <c r="AH213" s="14">
        <f t="shared" si="85"/>
        <v>3.3416562759605704</v>
      </c>
      <c r="AI213" s="14">
        <f t="shared" si="86"/>
        <v>10</v>
      </c>
      <c r="AJ213" s="11">
        <v>26</v>
      </c>
      <c r="AK213" s="11">
        <v>28</v>
      </c>
      <c r="AL213" s="11">
        <v>31</v>
      </c>
      <c r="AM213" s="11">
        <v>32</v>
      </c>
      <c r="AN213" s="11">
        <v>28</v>
      </c>
      <c r="AO213" s="11">
        <v>27</v>
      </c>
      <c r="AP213" s="11">
        <v>31</v>
      </c>
      <c r="AQ213" s="11">
        <v>33</v>
      </c>
      <c r="AR213" s="11">
        <v>26</v>
      </c>
      <c r="AS213" s="11">
        <v>33</v>
      </c>
      <c r="AT213" s="14">
        <f t="shared" si="87"/>
        <v>29.5</v>
      </c>
      <c r="AU213" s="14">
        <f t="shared" si="88"/>
        <v>2.7988092706244441</v>
      </c>
      <c r="AV213" s="14">
        <f t="shared" si="89"/>
        <v>10</v>
      </c>
      <c r="AW213" s="14">
        <f t="shared" si="90"/>
        <v>1.9922146267361109</v>
      </c>
      <c r="AX213" s="14">
        <f t="shared" si="91"/>
        <v>0.11201690297067898</v>
      </c>
      <c r="AY213" s="14">
        <f t="shared" si="92"/>
        <v>18</v>
      </c>
      <c r="AZ213" s="14">
        <f t="shared" si="93"/>
        <v>7.470236143809676</v>
      </c>
      <c r="BA213" s="14">
        <f t="shared" si="94"/>
        <v>0.86204866798959834</v>
      </c>
      <c r="BB213" s="14">
        <f t="shared" si="95"/>
        <v>-7.2727272727272724E-2</v>
      </c>
      <c r="BC213" s="16" t="str">
        <f t="shared" si="96"/>
        <v>Nontoxic</v>
      </c>
      <c r="BD213" s="14">
        <f t="shared" si="97"/>
        <v>107.27272727272728</v>
      </c>
      <c r="BE213" s="17" t="s">
        <v>663</v>
      </c>
      <c r="BG213" s="14">
        <f t="shared" si="98"/>
        <v>9</v>
      </c>
      <c r="BH213" s="14">
        <f t="shared" si="99"/>
        <v>9</v>
      </c>
      <c r="BI213" s="14">
        <f t="shared" si="100"/>
        <v>11.166666666666668</v>
      </c>
      <c r="BJ213" s="14">
        <f t="shared" si="101"/>
        <v>7.8333333333333321</v>
      </c>
      <c r="BK213" s="14">
        <f t="shared" si="102"/>
        <v>9.5</v>
      </c>
      <c r="BL213" s="14">
        <f t="shared" si="103"/>
        <v>1.0555555555555556</v>
      </c>
      <c r="BM213" s="14">
        <f t="shared" si="104"/>
        <v>0.26655236631728113</v>
      </c>
      <c r="BN213" s="14">
        <v>6.6349999999999998</v>
      </c>
      <c r="BO213" s="14" t="str">
        <f t="shared" si="105"/>
        <v>Same Var</v>
      </c>
      <c r="BP213" s="14">
        <f t="shared" si="106"/>
        <v>8.1998941848925047E-2</v>
      </c>
      <c r="BQ213" s="14" t="str">
        <f t="shared" si="107"/>
        <v>NS</v>
      </c>
      <c r="BR213" s="14" t="str">
        <f t="shared" si="108"/>
        <v>NS</v>
      </c>
      <c r="BS213" s="2" t="str">
        <f t="shared" si="109"/>
        <v/>
      </c>
      <c r="BT213" s="2" t="str">
        <f t="shared" si="110"/>
        <v/>
      </c>
      <c r="BU213" s="2" t="str">
        <f t="shared" si="111"/>
        <v/>
      </c>
    </row>
    <row r="214" spans="1:73" s="14" customFormat="1" x14ac:dyDescent="0.2">
      <c r="A214" s="10" t="s">
        <v>142</v>
      </c>
      <c r="B214" s="11" t="s">
        <v>249</v>
      </c>
      <c r="C214" s="12">
        <v>39897</v>
      </c>
      <c r="D214" s="13">
        <v>0.5625</v>
      </c>
      <c r="E214" s="10" t="s">
        <v>57</v>
      </c>
      <c r="F214" s="10" t="s">
        <v>246</v>
      </c>
      <c r="G214" s="11" t="s">
        <v>59</v>
      </c>
      <c r="H214" s="11" t="s">
        <v>90</v>
      </c>
      <c r="I214" s="11" t="s">
        <v>61</v>
      </c>
      <c r="J214" s="14">
        <v>0.75</v>
      </c>
      <c r="K214" s="14">
        <v>0.2</v>
      </c>
      <c r="L214" s="11">
        <v>32</v>
      </c>
      <c r="M214" s="11">
        <v>28</v>
      </c>
      <c r="N214" s="11">
        <v>30</v>
      </c>
      <c r="O214" s="11">
        <v>29</v>
      </c>
      <c r="P214" s="11">
        <v>31</v>
      </c>
      <c r="Q214" s="11">
        <v>26</v>
      </c>
      <c r="R214" s="11">
        <v>24</v>
      </c>
      <c r="S214" s="11">
        <v>29</v>
      </c>
      <c r="T214" s="11">
        <v>24</v>
      </c>
      <c r="U214" s="11">
        <v>22</v>
      </c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F214" s="15"/>
      <c r="AG214" s="14">
        <f t="shared" si="84"/>
        <v>27.5</v>
      </c>
      <c r="AH214" s="14">
        <f t="shared" si="85"/>
        <v>3.3416562759605704</v>
      </c>
      <c r="AI214" s="14">
        <f t="shared" si="86"/>
        <v>10</v>
      </c>
      <c r="AJ214" s="11">
        <v>19</v>
      </c>
      <c r="AK214" s="11">
        <v>33</v>
      </c>
      <c r="AL214" s="11">
        <v>36</v>
      </c>
      <c r="AM214" s="11">
        <v>37</v>
      </c>
      <c r="AN214" s="11">
        <v>38</v>
      </c>
      <c r="AO214" s="11">
        <v>36</v>
      </c>
      <c r="AP214" s="11">
        <v>36</v>
      </c>
      <c r="AQ214" s="11">
        <v>33</v>
      </c>
      <c r="AR214" s="11">
        <v>28</v>
      </c>
      <c r="AS214" s="11">
        <v>19</v>
      </c>
      <c r="AT214" s="14">
        <f t="shared" si="87"/>
        <v>31.5</v>
      </c>
      <c r="AU214" s="14">
        <f t="shared" si="88"/>
        <v>7.1686043892021889</v>
      </c>
      <c r="AV214" s="14">
        <f t="shared" si="89"/>
        <v>10</v>
      </c>
      <c r="AW214" s="14">
        <f t="shared" si="90"/>
        <v>33.258449194637336</v>
      </c>
      <c r="AX214" s="14">
        <f t="shared" si="91"/>
        <v>2.9780800031078525</v>
      </c>
      <c r="AY214" s="14">
        <f t="shared" si="92"/>
        <v>11</v>
      </c>
      <c r="AZ214" s="14">
        <f t="shared" si="93"/>
        <v>4.5284936902523327</v>
      </c>
      <c r="BA214" s="14">
        <f t="shared" si="94"/>
        <v>0.87552997807388222</v>
      </c>
      <c r="BB214" s="14">
        <f t="shared" si="95"/>
        <v>-0.14545454545454545</v>
      </c>
      <c r="BC214" s="16" t="str">
        <f t="shared" si="96"/>
        <v>Nontoxic</v>
      </c>
      <c r="BD214" s="14">
        <f t="shared" si="97"/>
        <v>114.54545454545455</v>
      </c>
      <c r="BE214" s="17" t="s">
        <v>664</v>
      </c>
      <c r="BF214" s="17" t="s">
        <v>666</v>
      </c>
      <c r="BG214" s="14">
        <f t="shared" si="98"/>
        <v>9</v>
      </c>
      <c r="BH214" s="14">
        <f t="shared" si="99"/>
        <v>9</v>
      </c>
      <c r="BI214" s="14">
        <f t="shared" si="100"/>
        <v>11.166666666666668</v>
      </c>
      <c r="BJ214" s="14">
        <f t="shared" si="101"/>
        <v>51.388888888888886</v>
      </c>
      <c r="BK214" s="14">
        <f t="shared" si="102"/>
        <v>31.277777777777779</v>
      </c>
      <c r="BL214" s="14">
        <f t="shared" si="103"/>
        <v>1.0555555555555556</v>
      </c>
      <c r="BM214" s="14">
        <f t="shared" si="104"/>
        <v>4.548453628140873</v>
      </c>
      <c r="BN214" s="14">
        <v>6.6349999999999998</v>
      </c>
      <c r="BO214" s="14" t="str">
        <f t="shared" si="105"/>
        <v>Same Var</v>
      </c>
      <c r="BP214" s="14">
        <f t="shared" si="106"/>
        <v>6.3580684322891309E-2</v>
      </c>
      <c r="BQ214" s="14" t="str">
        <f t="shared" si="107"/>
        <v>NS</v>
      </c>
      <c r="BR214" s="14" t="str">
        <f t="shared" si="108"/>
        <v>NS</v>
      </c>
      <c r="BS214" s="2" t="str">
        <f t="shared" si="109"/>
        <v/>
      </c>
      <c r="BT214" s="2" t="str">
        <f t="shared" si="110"/>
        <v/>
      </c>
      <c r="BU214" s="2" t="str">
        <f t="shared" si="111"/>
        <v/>
      </c>
    </row>
    <row r="215" spans="1:73" s="14" customFormat="1" x14ac:dyDescent="0.2">
      <c r="A215" s="10" t="s">
        <v>142</v>
      </c>
      <c r="B215" s="11" t="s">
        <v>354</v>
      </c>
      <c r="C215" s="12">
        <v>37671</v>
      </c>
      <c r="D215" s="13">
        <v>0.70833333333333337</v>
      </c>
      <c r="E215" s="10" t="s">
        <v>57</v>
      </c>
      <c r="F215" s="10" t="s">
        <v>353</v>
      </c>
      <c r="G215" s="11" t="s">
        <v>59</v>
      </c>
      <c r="H215" s="11" t="s">
        <v>90</v>
      </c>
      <c r="I215" s="11" t="s">
        <v>61</v>
      </c>
      <c r="J215" s="14">
        <v>0.75</v>
      </c>
      <c r="K215" s="14">
        <v>0.2</v>
      </c>
      <c r="L215" s="11">
        <v>29</v>
      </c>
      <c r="M215" s="11">
        <v>29</v>
      </c>
      <c r="N215" s="11">
        <v>31</v>
      </c>
      <c r="O215" s="11">
        <v>42</v>
      </c>
      <c r="P215" s="11">
        <v>23</v>
      </c>
      <c r="Q215" s="11">
        <v>31</v>
      </c>
      <c r="R215" s="11">
        <v>13</v>
      </c>
      <c r="S215" s="11">
        <v>29</v>
      </c>
      <c r="T215" s="11">
        <v>31</v>
      </c>
      <c r="U215" s="11">
        <v>16</v>
      </c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F215" s="15"/>
      <c r="AG215" s="14">
        <f t="shared" si="84"/>
        <v>27.4</v>
      </c>
      <c r="AH215" s="14">
        <f t="shared" si="85"/>
        <v>8.2758014046307835</v>
      </c>
      <c r="AI215" s="14">
        <f t="shared" si="86"/>
        <v>10</v>
      </c>
      <c r="AJ215" s="11">
        <v>30</v>
      </c>
      <c r="AK215" s="11">
        <v>24</v>
      </c>
      <c r="AL215" s="11">
        <v>31</v>
      </c>
      <c r="AM215" s="11">
        <v>28</v>
      </c>
      <c r="AN215" s="11">
        <v>30</v>
      </c>
      <c r="AO215" s="11">
        <v>19</v>
      </c>
      <c r="AP215" s="11">
        <v>24</v>
      </c>
      <c r="AQ215" s="11">
        <v>29</v>
      </c>
      <c r="AR215" s="11">
        <v>28</v>
      </c>
      <c r="AS215" s="11">
        <v>29</v>
      </c>
      <c r="AT215" s="14">
        <f t="shared" si="87"/>
        <v>27.2</v>
      </c>
      <c r="AU215" s="14">
        <f t="shared" si="88"/>
        <v>3.7357135269658452</v>
      </c>
      <c r="AV215" s="14">
        <f t="shared" si="89"/>
        <v>10</v>
      </c>
      <c r="AW215" s="14">
        <f t="shared" si="90"/>
        <v>27.542087114197546</v>
      </c>
      <c r="AX215" s="14">
        <f t="shared" si="91"/>
        <v>1.8654812842935522</v>
      </c>
      <c r="AY215" s="14">
        <f t="shared" si="92"/>
        <v>15</v>
      </c>
      <c r="AZ215" s="14">
        <f t="shared" si="93"/>
        <v>2.9028355520614615</v>
      </c>
      <c r="BA215" s="14">
        <f t="shared" si="94"/>
        <v>0.86624497319495286</v>
      </c>
      <c r="BB215" s="14">
        <f t="shared" si="95"/>
        <v>7.2992700729926753E-3</v>
      </c>
      <c r="BC215" s="16" t="str">
        <f t="shared" si="96"/>
        <v>Nontoxic</v>
      </c>
      <c r="BD215" s="14">
        <f t="shared" si="97"/>
        <v>99.270072992700733</v>
      </c>
      <c r="BE215" s="17" t="s">
        <v>663</v>
      </c>
      <c r="BG215" s="14">
        <f t="shared" si="98"/>
        <v>9</v>
      </c>
      <c r="BH215" s="14">
        <f t="shared" si="99"/>
        <v>9</v>
      </c>
      <c r="BI215" s="14">
        <f t="shared" si="100"/>
        <v>68.488888888888852</v>
      </c>
      <c r="BJ215" s="14">
        <f t="shared" si="101"/>
        <v>13.955555555555595</v>
      </c>
      <c r="BK215" s="14">
        <f t="shared" si="102"/>
        <v>41.222222222222221</v>
      </c>
      <c r="BL215" s="14">
        <f t="shared" si="103"/>
        <v>1.0555555555555556</v>
      </c>
      <c r="BM215" s="14">
        <f t="shared" si="104"/>
        <v>4.9060912827915342</v>
      </c>
      <c r="BN215" s="14">
        <v>6.6349999999999998</v>
      </c>
      <c r="BO215" s="14" t="str">
        <f t="shared" si="105"/>
        <v>Same Var</v>
      </c>
      <c r="BP215" s="14">
        <f t="shared" si="106"/>
        <v>0.47261832243634311</v>
      </c>
      <c r="BQ215" s="14" t="str">
        <f t="shared" si="107"/>
        <v>NS</v>
      </c>
      <c r="BR215" s="14" t="str">
        <f t="shared" si="108"/>
        <v>NS</v>
      </c>
      <c r="BS215" s="2" t="str">
        <f t="shared" si="109"/>
        <v>Same Var T-test</v>
      </c>
      <c r="BT215" s="2" t="str">
        <f t="shared" si="110"/>
        <v/>
      </c>
      <c r="BU215" s="2" t="str">
        <f t="shared" si="111"/>
        <v/>
      </c>
    </row>
    <row r="216" spans="1:73" s="14" customFormat="1" x14ac:dyDescent="0.2">
      <c r="A216" s="10" t="s">
        <v>142</v>
      </c>
      <c r="B216" s="11" t="s">
        <v>351</v>
      </c>
      <c r="C216" s="12">
        <v>37671</v>
      </c>
      <c r="D216" s="13">
        <v>0.48958333333333331</v>
      </c>
      <c r="E216" s="10" t="s">
        <v>57</v>
      </c>
      <c r="F216" s="10" t="s">
        <v>353</v>
      </c>
      <c r="G216" s="11" t="s">
        <v>59</v>
      </c>
      <c r="H216" s="11" t="s">
        <v>90</v>
      </c>
      <c r="I216" s="11" t="s">
        <v>61</v>
      </c>
      <c r="J216" s="14">
        <v>0.75</v>
      </c>
      <c r="K216" s="14">
        <v>0.2</v>
      </c>
      <c r="L216" s="11">
        <v>29</v>
      </c>
      <c r="M216" s="11">
        <v>29</v>
      </c>
      <c r="N216" s="11">
        <v>31</v>
      </c>
      <c r="O216" s="11">
        <v>42</v>
      </c>
      <c r="P216" s="11">
        <v>23</v>
      </c>
      <c r="Q216" s="11">
        <v>31</v>
      </c>
      <c r="R216" s="11">
        <v>13</v>
      </c>
      <c r="S216" s="11">
        <v>29</v>
      </c>
      <c r="T216" s="11">
        <v>31</v>
      </c>
      <c r="U216" s="11">
        <v>16</v>
      </c>
      <c r="V216" s="15"/>
      <c r="W216" s="15"/>
      <c r="X216" s="15"/>
      <c r="Y216" s="15"/>
      <c r="Z216" s="15"/>
      <c r="AA216" s="15"/>
      <c r="AB216" s="15"/>
      <c r="AC216" s="15"/>
      <c r="AD216" s="15"/>
      <c r="AE216" s="15"/>
      <c r="AF216" s="15"/>
      <c r="AG216" s="14">
        <f t="shared" si="84"/>
        <v>27.4</v>
      </c>
      <c r="AH216" s="14">
        <f t="shared" si="85"/>
        <v>8.2758014046307835</v>
      </c>
      <c r="AI216" s="14">
        <f t="shared" si="86"/>
        <v>10</v>
      </c>
      <c r="AJ216" s="11">
        <v>27</v>
      </c>
      <c r="AK216" s="11">
        <v>28</v>
      </c>
      <c r="AL216" s="11">
        <v>27</v>
      </c>
      <c r="AM216" s="11">
        <v>16</v>
      </c>
      <c r="AN216" s="11">
        <v>23</v>
      </c>
      <c r="AO216" s="11">
        <v>26</v>
      </c>
      <c r="AP216" s="11">
        <v>26</v>
      </c>
      <c r="AQ216" s="11">
        <v>23</v>
      </c>
      <c r="AR216" s="11">
        <v>31</v>
      </c>
      <c r="AS216" s="11">
        <v>28</v>
      </c>
      <c r="AT216" s="14">
        <f t="shared" si="87"/>
        <v>25.5</v>
      </c>
      <c r="AU216" s="14">
        <f t="shared" si="88"/>
        <v>4.0892813821284326</v>
      </c>
      <c r="AV216" s="14">
        <f t="shared" si="89"/>
        <v>10</v>
      </c>
      <c r="AW216" s="14">
        <f t="shared" si="90"/>
        <v>30.522555632716024</v>
      </c>
      <c r="AX216" s="14">
        <f t="shared" si="91"/>
        <v>1.9597870456104234</v>
      </c>
      <c r="AY216" s="14">
        <f t="shared" si="92"/>
        <v>16</v>
      </c>
      <c r="AZ216" s="14">
        <f t="shared" si="93"/>
        <v>2.1059593083859935</v>
      </c>
      <c r="BA216" s="14">
        <f t="shared" si="94"/>
        <v>0.86466700179829137</v>
      </c>
      <c r="BB216" s="14">
        <f t="shared" si="95"/>
        <v>6.9343065693430614E-2</v>
      </c>
      <c r="BC216" s="16" t="str">
        <f t="shared" si="96"/>
        <v>Nontoxic</v>
      </c>
      <c r="BD216" s="14">
        <f t="shared" si="97"/>
        <v>93.065693430656935</v>
      </c>
      <c r="BE216" s="17" t="s">
        <v>663</v>
      </c>
      <c r="BG216" s="14">
        <f t="shared" si="98"/>
        <v>9</v>
      </c>
      <c r="BH216" s="14">
        <f t="shared" si="99"/>
        <v>9</v>
      </c>
      <c r="BI216" s="14">
        <f t="shared" si="100"/>
        <v>68.488888888888852</v>
      </c>
      <c r="BJ216" s="14">
        <f t="shared" si="101"/>
        <v>16.722222222222225</v>
      </c>
      <c r="BK216" s="14">
        <f t="shared" si="102"/>
        <v>42.605555555555533</v>
      </c>
      <c r="BL216" s="14">
        <f t="shared" si="103"/>
        <v>1.0555555555555556</v>
      </c>
      <c r="BM216" s="14">
        <f t="shared" si="104"/>
        <v>3.9268738677615103</v>
      </c>
      <c r="BN216" s="14">
        <v>6.6349999999999998</v>
      </c>
      <c r="BO216" s="14" t="str">
        <f t="shared" si="105"/>
        <v>Same Var</v>
      </c>
      <c r="BP216" s="14">
        <f t="shared" si="106"/>
        <v>0.26167117263453554</v>
      </c>
      <c r="BQ216" s="14" t="str">
        <f t="shared" si="107"/>
        <v>NS</v>
      </c>
      <c r="BR216" s="14" t="str">
        <f t="shared" si="108"/>
        <v>NS</v>
      </c>
      <c r="BS216" s="2" t="str">
        <f t="shared" si="109"/>
        <v>Same Var T-test</v>
      </c>
      <c r="BT216" s="2" t="str">
        <f t="shared" si="110"/>
        <v/>
      </c>
      <c r="BU216" s="2" t="str">
        <f t="shared" si="111"/>
        <v/>
      </c>
    </row>
    <row r="217" spans="1:73" s="14" customFormat="1" x14ac:dyDescent="0.2">
      <c r="A217" s="10" t="s">
        <v>142</v>
      </c>
      <c r="B217" s="11" t="s">
        <v>364</v>
      </c>
      <c r="C217" s="12">
        <v>37670</v>
      </c>
      <c r="D217" s="13">
        <v>0.54861111111111116</v>
      </c>
      <c r="E217" s="10" t="s">
        <v>57</v>
      </c>
      <c r="F217" s="10" t="s">
        <v>353</v>
      </c>
      <c r="G217" s="11" t="s">
        <v>59</v>
      </c>
      <c r="H217" s="11" t="s">
        <v>90</v>
      </c>
      <c r="I217" s="11" t="s">
        <v>61</v>
      </c>
      <c r="J217" s="14">
        <v>0.75</v>
      </c>
      <c r="K217" s="14">
        <v>0.2</v>
      </c>
      <c r="L217" s="11">
        <v>29</v>
      </c>
      <c r="M217" s="11">
        <v>29</v>
      </c>
      <c r="N217" s="11">
        <v>31</v>
      </c>
      <c r="O217" s="11">
        <v>42</v>
      </c>
      <c r="P217" s="11">
        <v>23</v>
      </c>
      <c r="Q217" s="11">
        <v>31</v>
      </c>
      <c r="R217" s="11">
        <v>13</v>
      </c>
      <c r="S217" s="11">
        <v>29</v>
      </c>
      <c r="T217" s="11">
        <v>31</v>
      </c>
      <c r="U217" s="11">
        <v>16</v>
      </c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F217" s="15"/>
      <c r="AG217" s="14">
        <f t="shared" si="84"/>
        <v>27.4</v>
      </c>
      <c r="AH217" s="14">
        <f t="shared" si="85"/>
        <v>8.2758014046307835</v>
      </c>
      <c r="AI217" s="14">
        <f t="shared" si="86"/>
        <v>10</v>
      </c>
      <c r="AJ217" s="11">
        <v>27</v>
      </c>
      <c r="AK217" s="11">
        <v>33</v>
      </c>
      <c r="AL217" s="11">
        <v>29</v>
      </c>
      <c r="AM217" s="11">
        <v>29</v>
      </c>
      <c r="AN217" s="11">
        <v>30</v>
      </c>
      <c r="AO217" s="11">
        <v>27</v>
      </c>
      <c r="AP217" s="11">
        <v>28</v>
      </c>
      <c r="AQ217" s="11">
        <v>29</v>
      </c>
      <c r="AR217" s="11">
        <v>31</v>
      </c>
      <c r="AS217" s="11">
        <v>15</v>
      </c>
      <c r="AT217" s="14">
        <f t="shared" si="87"/>
        <v>27.8</v>
      </c>
      <c r="AU217" s="14">
        <f t="shared" si="88"/>
        <v>4.8488257455915189</v>
      </c>
      <c r="AV217" s="14">
        <f t="shared" si="89"/>
        <v>10</v>
      </c>
      <c r="AW217" s="14">
        <f t="shared" si="90"/>
        <v>38.484790817901256</v>
      </c>
      <c r="AX217" s="14">
        <f t="shared" si="91"/>
        <v>2.2632755229766803</v>
      </c>
      <c r="AY217" s="14">
        <f t="shared" si="92"/>
        <v>17</v>
      </c>
      <c r="AZ217" s="14">
        <f t="shared" si="93"/>
        <v>2.9108225049012577</v>
      </c>
      <c r="BA217" s="14">
        <f t="shared" si="94"/>
        <v>0.86327901742005297</v>
      </c>
      <c r="BB217" s="14">
        <f t="shared" si="95"/>
        <v>-1.4598540145985481E-2</v>
      </c>
      <c r="BC217" s="16" t="str">
        <f t="shared" si="96"/>
        <v>Nontoxic</v>
      </c>
      <c r="BD217" s="14">
        <f t="shared" si="97"/>
        <v>101.45985401459853</v>
      </c>
      <c r="BE217" s="17" t="s">
        <v>664</v>
      </c>
      <c r="BF217" s="17" t="s">
        <v>666</v>
      </c>
      <c r="BG217" s="14">
        <f t="shared" si="98"/>
        <v>9</v>
      </c>
      <c r="BH217" s="14">
        <f t="shared" si="99"/>
        <v>9</v>
      </c>
      <c r="BI217" s="14">
        <f t="shared" si="100"/>
        <v>68.488888888888852</v>
      </c>
      <c r="BJ217" s="14">
        <f t="shared" si="101"/>
        <v>23.511111111111148</v>
      </c>
      <c r="BK217" s="14">
        <f t="shared" si="102"/>
        <v>46</v>
      </c>
      <c r="BL217" s="14">
        <f t="shared" si="103"/>
        <v>1.0555555555555556</v>
      </c>
      <c r="BM217" s="14">
        <f t="shared" si="104"/>
        <v>2.3288620717749868</v>
      </c>
      <c r="BN217" s="14">
        <v>6.6349999999999998</v>
      </c>
      <c r="BO217" s="14" t="str">
        <f t="shared" si="105"/>
        <v>Same Var</v>
      </c>
      <c r="BP217" s="14">
        <f t="shared" si="106"/>
        <v>0.44827260394571877</v>
      </c>
      <c r="BQ217" s="14" t="str">
        <f t="shared" si="107"/>
        <v>NS</v>
      </c>
      <c r="BR217" s="14" t="str">
        <f t="shared" si="108"/>
        <v>NS</v>
      </c>
      <c r="BS217" s="2" t="str">
        <f t="shared" si="109"/>
        <v/>
      </c>
      <c r="BT217" s="2" t="str">
        <f t="shared" si="110"/>
        <v/>
      </c>
      <c r="BU217" s="2" t="str">
        <f t="shared" si="111"/>
        <v/>
      </c>
    </row>
    <row r="218" spans="1:73" s="14" customFormat="1" x14ac:dyDescent="0.2">
      <c r="A218" s="10" t="s">
        <v>142</v>
      </c>
      <c r="B218" s="11" t="s">
        <v>373</v>
      </c>
      <c r="C218" s="12">
        <v>37671</v>
      </c>
      <c r="D218" s="13">
        <v>0.46527777777777779</v>
      </c>
      <c r="E218" s="10" t="s">
        <v>57</v>
      </c>
      <c r="F218" s="10" t="s">
        <v>353</v>
      </c>
      <c r="G218" s="11" t="s">
        <v>59</v>
      </c>
      <c r="H218" s="11" t="s">
        <v>90</v>
      </c>
      <c r="I218" s="11" t="s">
        <v>61</v>
      </c>
      <c r="J218" s="14">
        <v>0.75</v>
      </c>
      <c r="K218" s="14">
        <v>0.2</v>
      </c>
      <c r="L218" s="11">
        <v>29</v>
      </c>
      <c r="M218" s="11">
        <v>29</v>
      </c>
      <c r="N218" s="11">
        <v>31</v>
      </c>
      <c r="O218" s="11">
        <v>42</v>
      </c>
      <c r="P218" s="11">
        <v>23</v>
      </c>
      <c r="Q218" s="11">
        <v>31</v>
      </c>
      <c r="R218" s="11">
        <v>13</v>
      </c>
      <c r="S218" s="11">
        <v>29</v>
      </c>
      <c r="T218" s="11">
        <v>31</v>
      </c>
      <c r="U218" s="11">
        <v>16</v>
      </c>
      <c r="V218" s="15"/>
      <c r="W218" s="15"/>
      <c r="X218" s="15"/>
      <c r="Y218" s="15"/>
      <c r="Z218" s="15"/>
      <c r="AA218" s="15"/>
      <c r="AB218" s="15"/>
      <c r="AC218" s="15"/>
      <c r="AD218" s="15"/>
      <c r="AE218" s="15"/>
      <c r="AF218" s="15"/>
      <c r="AG218" s="14">
        <f t="shared" si="84"/>
        <v>27.4</v>
      </c>
      <c r="AH218" s="14">
        <f t="shared" si="85"/>
        <v>8.2758014046307835</v>
      </c>
      <c r="AI218" s="14">
        <f t="shared" si="86"/>
        <v>10</v>
      </c>
      <c r="AJ218" s="11">
        <v>28</v>
      </c>
      <c r="AK218" s="11">
        <v>17</v>
      </c>
      <c r="AL218" s="11">
        <v>26</v>
      </c>
      <c r="AM218" s="15"/>
      <c r="AN218" s="11">
        <v>22</v>
      </c>
      <c r="AO218" s="11">
        <v>7</v>
      </c>
      <c r="AP218" s="11">
        <v>19</v>
      </c>
      <c r="AQ218" s="11">
        <v>20</v>
      </c>
      <c r="AR218" s="11">
        <v>21</v>
      </c>
      <c r="AS218" s="11">
        <v>24</v>
      </c>
      <c r="AT218" s="14">
        <f t="shared" si="87"/>
        <v>20.444444444444443</v>
      </c>
      <c r="AU218" s="14">
        <f t="shared" si="88"/>
        <v>6.1055530280047332</v>
      </c>
      <c r="AV218" s="14">
        <f t="shared" si="89"/>
        <v>9</v>
      </c>
      <c r="AW218" s="14">
        <f t="shared" si="90"/>
        <v>63.911635460486153</v>
      </c>
      <c r="AX218" s="14">
        <f t="shared" si="91"/>
        <v>3.7935789599527476</v>
      </c>
      <c r="AY218" s="14">
        <f t="shared" si="92"/>
        <v>17</v>
      </c>
      <c r="AZ218" s="14">
        <f t="shared" si="93"/>
        <v>-3.7332417419158347E-2</v>
      </c>
      <c r="BA218" s="14">
        <f t="shared" si="94"/>
        <v>0.86327901742005297</v>
      </c>
      <c r="BB218" s="14">
        <f t="shared" si="95"/>
        <v>0.25385239253852393</v>
      </c>
      <c r="BC218" s="16" t="str">
        <f t="shared" si="96"/>
        <v>Toxic</v>
      </c>
      <c r="BD218" s="14">
        <f t="shared" si="97"/>
        <v>74.614760746147596</v>
      </c>
      <c r="BE218" s="17" t="s">
        <v>663</v>
      </c>
      <c r="BG218" s="14">
        <f t="shared" si="98"/>
        <v>9</v>
      </c>
      <c r="BH218" s="14">
        <f t="shared" si="99"/>
        <v>8</v>
      </c>
      <c r="BI218" s="14">
        <f t="shared" si="100"/>
        <v>68.488888888888852</v>
      </c>
      <c r="BJ218" s="14">
        <f t="shared" si="101"/>
        <v>37.277777777777764</v>
      </c>
      <c r="BK218" s="14">
        <f t="shared" si="102"/>
        <v>53.801307189542456</v>
      </c>
      <c r="BL218" s="14">
        <f t="shared" si="103"/>
        <v>1.0590958605664489</v>
      </c>
      <c r="BM218" s="14">
        <f t="shared" si="104"/>
        <v>0.72027400927757501</v>
      </c>
      <c r="BN218" s="14">
        <v>6.6349999999999998</v>
      </c>
      <c r="BO218" s="14" t="str">
        <f t="shared" si="105"/>
        <v>Same Var</v>
      </c>
      <c r="BP218" s="14">
        <f t="shared" si="106"/>
        <v>2.7320307857818117E-2</v>
      </c>
      <c r="BQ218" s="14" t="str">
        <f t="shared" si="107"/>
        <v>Sig</v>
      </c>
      <c r="BR218" s="14" t="str">
        <f t="shared" si="108"/>
        <v>Sig</v>
      </c>
      <c r="BS218" s="2" t="str">
        <f t="shared" si="109"/>
        <v>Same Var T-test</v>
      </c>
      <c r="BT218" s="2" t="str">
        <f t="shared" si="110"/>
        <v/>
      </c>
      <c r="BU218" s="2" t="str">
        <f t="shared" si="111"/>
        <v/>
      </c>
    </row>
    <row r="219" spans="1:73" s="14" customFormat="1" x14ac:dyDescent="0.2">
      <c r="A219" s="10" t="s">
        <v>142</v>
      </c>
      <c r="B219" s="11" t="s">
        <v>363</v>
      </c>
      <c r="C219" s="12">
        <v>37672</v>
      </c>
      <c r="D219" s="13">
        <v>0.39930555555555558</v>
      </c>
      <c r="E219" s="10" t="s">
        <v>57</v>
      </c>
      <c r="F219" s="10" t="s">
        <v>353</v>
      </c>
      <c r="G219" s="11" t="s">
        <v>59</v>
      </c>
      <c r="H219" s="11" t="s">
        <v>90</v>
      </c>
      <c r="I219" s="11" t="s">
        <v>61</v>
      </c>
      <c r="J219" s="14">
        <v>0.75</v>
      </c>
      <c r="K219" s="14">
        <v>0.2</v>
      </c>
      <c r="L219" s="11">
        <v>29</v>
      </c>
      <c r="M219" s="11">
        <v>29</v>
      </c>
      <c r="N219" s="11">
        <v>31</v>
      </c>
      <c r="O219" s="11">
        <v>42</v>
      </c>
      <c r="P219" s="11">
        <v>23</v>
      </c>
      <c r="Q219" s="11">
        <v>31</v>
      </c>
      <c r="R219" s="11">
        <v>13</v>
      </c>
      <c r="S219" s="11">
        <v>29</v>
      </c>
      <c r="T219" s="11">
        <v>31</v>
      </c>
      <c r="U219" s="11">
        <v>16</v>
      </c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F219" s="15"/>
      <c r="AG219" s="14">
        <f t="shared" si="84"/>
        <v>27.4</v>
      </c>
      <c r="AH219" s="14">
        <f t="shared" si="85"/>
        <v>8.2758014046307835</v>
      </c>
      <c r="AI219" s="14">
        <f t="shared" si="86"/>
        <v>10</v>
      </c>
      <c r="AJ219" s="11">
        <v>31</v>
      </c>
      <c r="AK219" s="11">
        <v>29</v>
      </c>
      <c r="AL219" s="11">
        <v>28</v>
      </c>
      <c r="AM219" s="11">
        <v>27</v>
      </c>
      <c r="AN219" s="11">
        <v>43</v>
      </c>
      <c r="AO219" s="11">
        <v>29</v>
      </c>
      <c r="AP219" s="11">
        <v>29</v>
      </c>
      <c r="AQ219" s="11">
        <v>28</v>
      </c>
      <c r="AR219" s="11">
        <v>30</v>
      </c>
      <c r="AS219" s="11">
        <v>16</v>
      </c>
      <c r="AT219" s="14">
        <f t="shared" si="87"/>
        <v>29</v>
      </c>
      <c r="AU219" s="14">
        <f t="shared" si="88"/>
        <v>6.4635731432217725</v>
      </c>
      <c r="AV219" s="14">
        <f t="shared" si="89"/>
        <v>10</v>
      </c>
      <c r="AW219" s="14">
        <f t="shared" si="90"/>
        <v>64.485361188271582</v>
      </c>
      <c r="AX219" s="14">
        <f t="shared" si="91"/>
        <v>3.5883981567215355</v>
      </c>
      <c r="AY219" s="14">
        <f t="shared" si="92"/>
        <v>18</v>
      </c>
      <c r="AZ219" s="14">
        <f t="shared" si="93"/>
        <v>2.9818886693950848</v>
      </c>
      <c r="BA219" s="14">
        <f t="shared" si="94"/>
        <v>0.86204866798959834</v>
      </c>
      <c r="BB219" s="14">
        <f t="shared" si="95"/>
        <v>-5.8394160583941659E-2</v>
      </c>
      <c r="BC219" s="16" t="str">
        <f t="shared" si="96"/>
        <v>Nontoxic</v>
      </c>
      <c r="BD219" s="14">
        <f t="shared" si="97"/>
        <v>105.83941605839418</v>
      </c>
      <c r="BE219" s="17" t="s">
        <v>663</v>
      </c>
      <c r="BG219" s="14">
        <f t="shared" si="98"/>
        <v>9</v>
      </c>
      <c r="BH219" s="14">
        <f t="shared" si="99"/>
        <v>9</v>
      </c>
      <c r="BI219" s="14">
        <f t="shared" si="100"/>
        <v>68.488888888888852</v>
      </c>
      <c r="BJ219" s="14">
        <f t="shared" si="101"/>
        <v>41.777777777777786</v>
      </c>
      <c r="BK219" s="14">
        <f t="shared" si="102"/>
        <v>55.133333333333312</v>
      </c>
      <c r="BL219" s="14">
        <f t="shared" si="103"/>
        <v>1.0555555555555556</v>
      </c>
      <c r="BM219" s="14">
        <f t="shared" si="104"/>
        <v>0.51561100526769699</v>
      </c>
      <c r="BN219" s="14">
        <v>6.6349999999999998</v>
      </c>
      <c r="BO219" s="14" t="str">
        <f t="shared" si="105"/>
        <v>Same Var</v>
      </c>
      <c r="BP219" s="14">
        <f t="shared" si="106"/>
        <v>0.31786494109725705</v>
      </c>
      <c r="BQ219" s="14" t="str">
        <f t="shared" si="107"/>
        <v>NS</v>
      </c>
      <c r="BR219" s="14" t="str">
        <f t="shared" si="108"/>
        <v>NS</v>
      </c>
      <c r="BS219" s="2" t="str">
        <f t="shared" si="109"/>
        <v/>
      </c>
      <c r="BT219" s="2" t="str">
        <f t="shared" si="110"/>
        <v/>
      </c>
      <c r="BU219" s="2" t="str">
        <f t="shared" si="111"/>
        <v/>
      </c>
    </row>
    <row r="220" spans="1:73" s="14" customFormat="1" x14ac:dyDescent="0.2">
      <c r="A220" s="10" t="s">
        <v>142</v>
      </c>
      <c r="B220" s="11" t="s">
        <v>360</v>
      </c>
      <c r="C220" s="12">
        <v>37672</v>
      </c>
      <c r="D220" s="13">
        <v>0.34375</v>
      </c>
      <c r="E220" s="10" t="s">
        <v>57</v>
      </c>
      <c r="F220" s="10" t="s">
        <v>353</v>
      </c>
      <c r="G220" s="11" t="s">
        <v>59</v>
      </c>
      <c r="H220" s="11" t="s">
        <v>90</v>
      </c>
      <c r="I220" s="11" t="s">
        <v>61</v>
      </c>
      <c r="J220" s="14">
        <v>0.75</v>
      </c>
      <c r="K220" s="14">
        <v>0.2</v>
      </c>
      <c r="L220" s="11">
        <v>29</v>
      </c>
      <c r="M220" s="11">
        <v>29</v>
      </c>
      <c r="N220" s="11">
        <v>31</v>
      </c>
      <c r="O220" s="11">
        <v>42</v>
      </c>
      <c r="P220" s="11">
        <v>23</v>
      </c>
      <c r="Q220" s="11">
        <v>31</v>
      </c>
      <c r="R220" s="11">
        <v>13</v>
      </c>
      <c r="S220" s="11">
        <v>29</v>
      </c>
      <c r="T220" s="11">
        <v>31</v>
      </c>
      <c r="U220" s="11">
        <v>16</v>
      </c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F220" s="15"/>
      <c r="AG220" s="14">
        <f t="shared" si="84"/>
        <v>27.4</v>
      </c>
      <c r="AH220" s="14">
        <f t="shared" si="85"/>
        <v>8.2758014046307835</v>
      </c>
      <c r="AI220" s="14">
        <f t="shared" si="86"/>
        <v>10</v>
      </c>
      <c r="AJ220" s="11">
        <v>31</v>
      </c>
      <c r="AK220" s="15"/>
      <c r="AL220" s="11">
        <v>29</v>
      </c>
      <c r="AM220" s="15"/>
      <c r="AN220" s="11">
        <v>40</v>
      </c>
      <c r="AO220" s="11">
        <v>21</v>
      </c>
      <c r="AP220" s="11">
        <v>29</v>
      </c>
      <c r="AQ220" s="11">
        <v>24</v>
      </c>
      <c r="AR220" s="11">
        <v>25</v>
      </c>
      <c r="AS220" s="11">
        <v>19</v>
      </c>
      <c r="AT220" s="14">
        <f t="shared" si="87"/>
        <v>27.25</v>
      </c>
      <c r="AU220" s="14">
        <f t="shared" si="88"/>
        <v>6.6062740741553512</v>
      </c>
      <c r="AV220" s="14">
        <f t="shared" si="89"/>
        <v>8</v>
      </c>
      <c r="AW220" s="14">
        <f t="shared" si="90"/>
        <v>86.636204591836673</v>
      </c>
      <c r="AX220" s="14">
        <f t="shared" si="91"/>
        <v>5.9006442500809824</v>
      </c>
      <c r="AY220" s="14">
        <f t="shared" si="92"/>
        <v>15</v>
      </c>
      <c r="AZ220" s="14">
        <f t="shared" si="93"/>
        <v>2.1960890583433965</v>
      </c>
      <c r="BA220" s="14">
        <f t="shared" si="94"/>
        <v>0.86624497319495286</v>
      </c>
      <c r="BB220" s="14">
        <f t="shared" si="95"/>
        <v>5.4744525547444738E-3</v>
      </c>
      <c r="BC220" s="16" t="str">
        <f t="shared" si="96"/>
        <v>Nontoxic</v>
      </c>
      <c r="BD220" s="14">
        <f t="shared" si="97"/>
        <v>99.452554744525557</v>
      </c>
      <c r="BE220" s="17" t="s">
        <v>663</v>
      </c>
      <c r="BG220" s="14">
        <f t="shared" si="98"/>
        <v>9</v>
      </c>
      <c r="BH220" s="14">
        <f t="shared" si="99"/>
        <v>7</v>
      </c>
      <c r="BI220" s="14">
        <f t="shared" si="100"/>
        <v>68.488888888888852</v>
      </c>
      <c r="BJ220" s="14">
        <f t="shared" si="101"/>
        <v>43.642857142857139</v>
      </c>
      <c r="BK220" s="14">
        <f t="shared" si="102"/>
        <v>57.618749999999977</v>
      </c>
      <c r="BL220" s="14">
        <f t="shared" si="103"/>
        <v>1.0638227513227514</v>
      </c>
      <c r="BM220" s="14">
        <f t="shared" si="104"/>
        <v>0.36589500146548992</v>
      </c>
      <c r="BN220" s="14">
        <v>6.6349999999999998</v>
      </c>
      <c r="BO220" s="14" t="str">
        <f t="shared" si="105"/>
        <v>Same Var</v>
      </c>
      <c r="BP220" s="14">
        <f t="shared" si="106"/>
        <v>0.48364263886458919</v>
      </c>
      <c r="BQ220" s="14" t="str">
        <f t="shared" si="107"/>
        <v>NS</v>
      </c>
      <c r="BR220" s="14" t="str">
        <f t="shared" si="108"/>
        <v>NS</v>
      </c>
      <c r="BS220" s="2" t="str">
        <f t="shared" si="109"/>
        <v>Same Var T-test</v>
      </c>
      <c r="BT220" s="2" t="str">
        <f t="shared" si="110"/>
        <v/>
      </c>
      <c r="BU220" s="2" t="str">
        <f t="shared" si="111"/>
        <v/>
      </c>
    </row>
    <row r="221" spans="1:73" s="14" customFormat="1" x14ac:dyDescent="0.2">
      <c r="A221" s="10" t="s">
        <v>142</v>
      </c>
      <c r="B221" s="11" t="s">
        <v>371</v>
      </c>
      <c r="C221" s="12">
        <v>37672</v>
      </c>
      <c r="D221" s="13">
        <v>0.46527777777777779</v>
      </c>
      <c r="E221" s="10" t="s">
        <v>57</v>
      </c>
      <c r="F221" s="10" t="s">
        <v>353</v>
      </c>
      <c r="G221" s="11" t="s">
        <v>59</v>
      </c>
      <c r="H221" s="11" t="s">
        <v>90</v>
      </c>
      <c r="I221" s="11" t="s">
        <v>61</v>
      </c>
      <c r="J221" s="14">
        <v>0.75</v>
      </c>
      <c r="K221" s="14">
        <v>0.2</v>
      </c>
      <c r="L221" s="11">
        <v>29</v>
      </c>
      <c r="M221" s="11">
        <v>29</v>
      </c>
      <c r="N221" s="11">
        <v>31</v>
      </c>
      <c r="O221" s="11">
        <v>42</v>
      </c>
      <c r="P221" s="11">
        <v>23</v>
      </c>
      <c r="Q221" s="11">
        <v>31</v>
      </c>
      <c r="R221" s="11">
        <v>13</v>
      </c>
      <c r="S221" s="11">
        <v>29</v>
      </c>
      <c r="T221" s="11">
        <v>31</v>
      </c>
      <c r="U221" s="11">
        <v>16</v>
      </c>
      <c r="V221" s="15"/>
      <c r="W221" s="15"/>
      <c r="X221" s="15"/>
      <c r="Y221" s="15"/>
      <c r="Z221" s="15"/>
      <c r="AA221" s="15"/>
      <c r="AB221" s="15"/>
      <c r="AC221" s="15"/>
      <c r="AD221" s="15"/>
      <c r="AE221" s="15"/>
      <c r="AF221" s="15"/>
      <c r="AG221" s="14">
        <f t="shared" si="84"/>
        <v>27.4</v>
      </c>
      <c r="AH221" s="14">
        <f t="shared" si="85"/>
        <v>8.2758014046307835</v>
      </c>
      <c r="AI221" s="14">
        <f t="shared" si="86"/>
        <v>10</v>
      </c>
      <c r="AJ221" s="11">
        <v>20</v>
      </c>
      <c r="AK221" s="11">
        <v>34</v>
      </c>
      <c r="AL221" s="11">
        <v>28</v>
      </c>
      <c r="AM221" s="11">
        <v>45</v>
      </c>
      <c r="AN221" s="11">
        <v>27</v>
      </c>
      <c r="AO221" s="11">
        <v>21</v>
      </c>
      <c r="AP221" s="11">
        <v>30</v>
      </c>
      <c r="AQ221" s="11">
        <v>26</v>
      </c>
      <c r="AR221" s="11">
        <v>27</v>
      </c>
      <c r="AS221" s="11">
        <v>32</v>
      </c>
      <c r="AT221" s="14">
        <f t="shared" si="87"/>
        <v>29</v>
      </c>
      <c r="AU221" s="14">
        <f t="shared" si="88"/>
        <v>7.1024252508875056</v>
      </c>
      <c r="AV221" s="14">
        <f t="shared" si="89"/>
        <v>10</v>
      </c>
      <c r="AW221" s="14">
        <f t="shared" si="90"/>
        <v>79.15562044753085</v>
      </c>
      <c r="AX221" s="14">
        <f t="shared" si="91"/>
        <v>4.4764640003429346</v>
      </c>
      <c r="AY221" s="14">
        <f t="shared" si="92"/>
        <v>18</v>
      </c>
      <c r="AZ221" s="14">
        <f t="shared" si="93"/>
        <v>2.8329327795156458</v>
      </c>
      <c r="BA221" s="14">
        <f t="shared" si="94"/>
        <v>0.86204866798959834</v>
      </c>
      <c r="BB221" s="14">
        <f t="shared" si="95"/>
        <v>-5.8394160583941659E-2</v>
      </c>
      <c r="BC221" s="16" t="str">
        <f t="shared" si="96"/>
        <v>Nontoxic</v>
      </c>
      <c r="BD221" s="14">
        <f t="shared" si="97"/>
        <v>105.83941605839418</v>
      </c>
      <c r="BE221" s="17" t="s">
        <v>663</v>
      </c>
      <c r="BG221" s="14">
        <f t="shared" si="98"/>
        <v>9</v>
      </c>
      <c r="BH221" s="14">
        <f t="shared" si="99"/>
        <v>9</v>
      </c>
      <c r="BI221" s="14">
        <f t="shared" si="100"/>
        <v>68.488888888888852</v>
      </c>
      <c r="BJ221" s="14">
        <f t="shared" si="101"/>
        <v>50.44444444444445</v>
      </c>
      <c r="BK221" s="14">
        <f t="shared" si="102"/>
        <v>59.466666666666647</v>
      </c>
      <c r="BL221" s="14">
        <f t="shared" si="103"/>
        <v>1.0555555555555556</v>
      </c>
      <c r="BM221" s="14">
        <f t="shared" si="104"/>
        <v>0.19855842183146347</v>
      </c>
      <c r="BN221" s="14">
        <v>6.6349999999999998</v>
      </c>
      <c r="BO221" s="14" t="str">
        <f t="shared" si="105"/>
        <v>Same Var</v>
      </c>
      <c r="BP221" s="14">
        <f t="shared" si="106"/>
        <v>0.32412370660248324</v>
      </c>
      <c r="BQ221" s="14" t="str">
        <f t="shared" si="107"/>
        <v>NS</v>
      </c>
      <c r="BR221" s="14" t="str">
        <f t="shared" si="108"/>
        <v>NS</v>
      </c>
      <c r="BS221" s="2" t="str">
        <f t="shared" si="109"/>
        <v/>
      </c>
      <c r="BT221" s="2" t="str">
        <f t="shared" si="110"/>
        <v/>
      </c>
      <c r="BU221" s="2" t="str">
        <f t="shared" si="111"/>
        <v/>
      </c>
    </row>
    <row r="222" spans="1:73" s="14" customFormat="1" x14ac:dyDescent="0.2">
      <c r="A222" s="10" t="s">
        <v>142</v>
      </c>
      <c r="B222" s="11" t="s">
        <v>362</v>
      </c>
      <c r="C222" s="12">
        <v>37671</v>
      </c>
      <c r="D222" s="13">
        <v>0.33333333333333331</v>
      </c>
      <c r="E222" s="10" t="s">
        <v>57</v>
      </c>
      <c r="F222" s="10" t="s">
        <v>353</v>
      </c>
      <c r="G222" s="11" t="s">
        <v>59</v>
      </c>
      <c r="H222" s="11" t="s">
        <v>90</v>
      </c>
      <c r="I222" s="11" t="s">
        <v>61</v>
      </c>
      <c r="J222" s="14">
        <v>0.75</v>
      </c>
      <c r="K222" s="14">
        <v>0.2</v>
      </c>
      <c r="L222" s="11">
        <v>29</v>
      </c>
      <c r="M222" s="11">
        <v>29</v>
      </c>
      <c r="N222" s="11">
        <v>31</v>
      </c>
      <c r="O222" s="11">
        <v>42</v>
      </c>
      <c r="P222" s="11">
        <v>23</v>
      </c>
      <c r="Q222" s="11">
        <v>31</v>
      </c>
      <c r="R222" s="11">
        <v>13</v>
      </c>
      <c r="S222" s="11">
        <v>29</v>
      </c>
      <c r="T222" s="11">
        <v>31</v>
      </c>
      <c r="U222" s="11">
        <v>16</v>
      </c>
      <c r="V222" s="15"/>
      <c r="W222" s="15"/>
      <c r="X222" s="15"/>
      <c r="Y222" s="15"/>
      <c r="Z222" s="15"/>
      <c r="AA222" s="15"/>
      <c r="AB222" s="15"/>
      <c r="AC222" s="15"/>
      <c r="AD222" s="15"/>
      <c r="AE222" s="15"/>
      <c r="AF222" s="15"/>
      <c r="AG222" s="14">
        <f t="shared" si="84"/>
        <v>27.4</v>
      </c>
      <c r="AH222" s="14">
        <f t="shared" si="85"/>
        <v>8.2758014046307835</v>
      </c>
      <c r="AI222" s="14">
        <f t="shared" si="86"/>
        <v>10</v>
      </c>
      <c r="AJ222" s="11">
        <v>23</v>
      </c>
      <c r="AK222" s="11">
        <v>28</v>
      </c>
      <c r="AL222" s="11">
        <v>33</v>
      </c>
      <c r="AM222" s="11">
        <v>39</v>
      </c>
      <c r="AN222" s="11">
        <v>37</v>
      </c>
      <c r="AO222" s="11">
        <v>27</v>
      </c>
      <c r="AP222" s="11">
        <v>26</v>
      </c>
      <c r="AQ222" s="11">
        <v>24</v>
      </c>
      <c r="AR222" s="11">
        <v>17</v>
      </c>
      <c r="AS222" s="11">
        <v>18</v>
      </c>
      <c r="AT222" s="14">
        <f t="shared" si="87"/>
        <v>27.2</v>
      </c>
      <c r="AU222" s="14">
        <f t="shared" si="88"/>
        <v>7.3605555345896159</v>
      </c>
      <c r="AV222" s="14">
        <f t="shared" si="89"/>
        <v>10</v>
      </c>
      <c r="AW222" s="14">
        <f t="shared" si="90"/>
        <v>85.93805007716054</v>
      </c>
      <c r="AX222" s="14">
        <f t="shared" si="91"/>
        <v>4.9104524777091942</v>
      </c>
      <c r="AY222" s="14">
        <f t="shared" si="92"/>
        <v>18</v>
      </c>
      <c r="AZ222" s="14">
        <f t="shared" si="93"/>
        <v>2.1841138430945581</v>
      </c>
      <c r="BA222" s="14">
        <f t="shared" si="94"/>
        <v>0.86204866798959834</v>
      </c>
      <c r="BB222" s="14">
        <f t="shared" si="95"/>
        <v>7.2992700729926753E-3</v>
      </c>
      <c r="BC222" s="16" t="str">
        <f t="shared" si="96"/>
        <v>Nontoxic</v>
      </c>
      <c r="BD222" s="14">
        <f t="shared" si="97"/>
        <v>99.270072992700733</v>
      </c>
      <c r="BE222" s="17" t="s">
        <v>663</v>
      </c>
      <c r="BG222" s="14">
        <f t="shared" si="98"/>
        <v>9</v>
      </c>
      <c r="BH222" s="14">
        <f t="shared" si="99"/>
        <v>9</v>
      </c>
      <c r="BI222" s="14">
        <f t="shared" si="100"/>
        <v>68.488888888888852</v>
      </c>
      <c r="BJ222" s="14">
        <f t="shared" si="101"/>
        <v>54.177777777777827</v>
      </c>
      <c r="BK222" s="14">
        <f t="shared" si="102"/>
        <v>61.333333333333336</v>
      </c>
      <c r="BL222" s="14">
        <f t="shared" si="103"/>
        <v>1.0555555555555556</v>
      </c>
      <c r="BM222" s="14">
        <f t="shared" si="104"/>
        <v>0.11684967490422823</v>
      </c>
      <c r="BN222" s="14">
        <v>6.6349999999999998</v>
      </c>
      <c r="BO222" s="14" t="str">
        <f t="shared" si="105"/>
        <v>Same Var</v>
      </c>
      <c r="BP222" s="14">
        <f t="shared" si="106"/>
        <v>0.4775457304668661</v>
      </c>
      <c r="BQ222" s="14" t="str">
        <f t="shared" si="107"/>
        <v>NS</v>
      </c>
      <c r="BR222" s="14" t="str">
        <f t="shared" si="108"/>
        <v>NS</v>
      </c>
      <c r="BS222" s="2" t="str">
        <f t="shared" si="109"/>
        <v>Same Var T-test</v>
      </c>
      <c r="BT222" s="2" t="str">
        <f t="shared" si="110"/>
        <v/>
      </c>
      <c r="BU222" s="2" t="str">
        <f t="shared" si="111"/>
        <v/>
      </c>
    </row>
    <row r="223" spans="1:73" s="14" customFormat="1" x14ac:dyDescent="0.2">
      <c r="A223" s="10" t="s">
        <v>142</v>
      </c>
      <c r="B223" s="11" t="s">
        <v>367</v>
      </c>
      <c r="C223" s="12">
        <v>37671</v>
      </c>
      <c r="D223" s="13">
        <v>0.53472222222222221</v>
      </c>
      <c r="E223" s="10" t="s">
        <v>57</v>
      </c>
      <c r="F223" s="10" t="s">
        <v>353</v>
      </c>
      <c r="G223" s="11" t="s">
        <v>59</v>
      </c>
      <c r="H223" s="11" t="s">
        <v>90</v>
      </c>
      <c r="I223" s="11" t="s">
        <v>61</v>
      </c>
      <c r="J223" s="14">
        <v>0.75</v>
      </c>
      <c r="K223" s="14">
        <v>0.2</v>
      </c>
      <c r="L223" s="11">
        <v>29</v>
      </c>
      <c r="M223" s="11">
        <v>29</v>
      </c>
      <c r="N223" s="11">
        <v>31</v>
      </c>
      <c r="O223" s="11">
        <v>42</v>
      </c>
      <c r="P223" s="11">
        <v>23</v>
      </c>
      <c r="Q223" s="11">
        <v>31</v>
      </c>
      <c r="R223" s="11">
        <v>13</v>
      </c>
      <c r="S223" s="11">
        <v>29</v>
      </c>
      <c r="T223" s="11">
        <v>31</v>
      </c>
      <c r="U223" s="11">
        <v>16</v>
      </c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F223" s="15"/>
      <c r="AG223" s="14">
        <f t="shared" si="84"/>
        <v>27.4</v>
      </c>
      <c r="AH223" s="14">
        <f t="shared" si="85"/>
        <v>8.2758014046307835</v>
      </c>
      <c r="AI223" s="14">
        <f t="shared" si="86"/>
        <v>10</v>
      </c>
      <c r="AJ223" s="11">
        <v>20</v>
      </c>
      <c r="AK223" s="11">
        <v>26</v>
      </c>
      <c r="AL223" s="11">
        <v>38</v>
      </c>
      <c r="AM223" s="11">
        <v>21</v>
      </c>
      <c r="AN223" s="11">
        <v>24</v>
      </c>
      <c r="AO223" s="11">
        <v>10</v>
      </c>
      <c r="AP223" s="11">
        <v>27</v>
      </c>
      <c r="AQ223" s="11">
        <v>23</v>
      </c>
      <c r="AR223" s="11">
        <v>25</v>
      </c>
      <c r="AS223" s="11">
        <v>15</v>
      </c>
      <c r="AT223" s="14">
        <f t="shared" si="87"/>
        <v>22.9</v>
      </c>
      <c r="AU223" s="14">
        <f t="shared" si="88"/>
        <v>7.4602651129537962</v>
      </c>
      <c r="AV223" s="14">
        <f t="shared" si="89"/>
        <v>10</v>
      </c>
      <c r="AW223" s="14">
        <f t="shared" si="90"/>
        <v>88.699770447530739</v>
      </c>
      <c r="AX223" s="14">
        <f t="shared" si="91"/>
        <v>5.0907960991083607</v>
      </c>
      <c r="AY223" s="14">
        <f t="shared" si="92"/>
        <v>17</v>
      </c>
      <c r="AZ223" s="14">
        <f t="shared" si="93"/>
        <v>0.76575041050984094</v>
      </c>
      <c r="BA223" s="14">
        <f t="shared" si="94"/>
        <v>0.86327901742005297</v>
      </c>
      <c r="BB223" s="14">
        <f t="shared" si="95"/>
        <v>0.16423357664233579</v>
      </c>
      <c r="BC223" s="16" t="str">
        <f t="shared" si="96"/>
        <v>Toxic</v>
      </c>
      <c r="BD223" s="14">
        <f t="shared" si="97"/>
        <v>83.576642335766422</v>
      </c>
      <c r="BE223" s="17" t="s">
        <v>663</v>
      </c>
      <c r="BG223" s="14">
        <f t="shared" si="98"/>
        <v>9</v>
      </c>
      <c r="BH223" s="14">
        <f t="shared" si="99"/>
        <v>9</v>
      </c>
      <c r="BI223" s="14">
        <f t="shared" si="100"/>
        <v>68.488888888888852</v>
      </c>
      <c r="BJ223" s="14">
        <f t="shared" si="101"/>
        <v>55.655555555555516</v>
      </c>
      <c r="BK223" s="14">
        <f t="shared" si="102"/>
        <v>62.07222222222218</v>
      </c>
      <c r="BL223" s="14">
        <f t="shared" si="103"/>
        <v>1.0555555555555556</v>
      </c>
      <c r="BM223" s="14">
        <f t="shared" si="104"/>
        <v>9.1604470352633055E-2</v>
      </c>
      <c r="BN223" s="14">
        <v>6.6349999999999998</v>
      </c>
      <c r="BO223" s="14" t="str">
        <f t="shared" si="105"/>
        <v>Same Var</v>
      </c>
      <c r="BP223" s="14">
        <f t="shared" si="106"/>
        <v>0.10888571609849659</v>
      </c>
      <c r="BQ223" s="14" t="str">
        <f t="shared" si="107"/>
        <v>NS</v>
      </c>
      <c r="BR223" s="14" t="str">
        <f t="shared" si="108"/>
        <v>NS</v>
      </c>
      <c r="BS223" s="2" t="str">
        <f t="shared" si="109"/>
        <v>Same Var T-test</v>
      </c>
      <c r="BT223" s="2" t="str">
        <f t="shared" si="110"/>
        <v>TSTToxicLess25</v>
      </c>
      <c r="BU223" s="2" t="str">
        <f t="shared" si="111"/>
        <v/>
      </c>
    </row>
    <row r="224" spans="1:73" s="14" customFormat="1" x14ac:dyDescent="0.2">
      <c r="A224" s="10" t="s">
        <v>142</v>
      </c>
      <c r="B224" s="11" t="s">
        <v>356</v>
      </c>
      <c r="C224" s="12">
        <v>37671</v>
      </c>
      <c r="D224" s="13">
        <v>0.55208333333333337</v>
      </c>
      <c r="E224" s="10" t="s">
        <v>57</v>
      </c>
      <c r="F224" s="10" t="s">
        <v>353</v>
      </c>
      <c r="G224" s="11" t="s">
        <v>59</v>
      </c>
      <c r="H224" s="11" t="s">
        <v>90</v>
      </c>
      <c r="I224" s="11" t="s">
        <v>61</v>
      </c>
      <c r="J224" s="14">
        <v>0.75</v>
      </c>
      <c r="K224" s="14">
        <v>0.2</v>
      </c>
      <c r="L224" s="11">
        <v>29</v>
      </c>
      <c r="M224" s="11">
        <v>29</v>
      </c>
      <c r="N224" s="11">
        <v>31</v>
      </c>
      <c r="O224" s="11">
        <v>42</v>
      </c>
      <c r="P224" s="11">
        <v>23</v>
      </c>
      <c r="Q224" s="11">
        <v>31</v>
      </c>
      <c r="R224" s="11">
        <v>13</v>
      </c>
      <c r="S224" s="11">
        <v>29</v>
      </c>
      <c r="T224" s="11">
        <v>31</v>
      </c>
      <c r="U224" s="11">
        <v>16</v>
      </c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F224" s="15"/>
      <c r="AG224" s="14">
        <f t="shared" si="84"/>
        <v>27.4</v>
      </c>
      <c r="AH224" s="14">
        <f t="shared" si="85"/>
        <v>8.2758014046307835</v>
      </c>
      <c r="AI224" s="14">
        <f t="shared" si="86"/>
        <v>10</v>
      </c>
      <c r="AJ224" s="11">
        <v>17</v>
      </c>
      <c r="AK224" s="11">
        <v>24</v>
      </c>
      <c r="AL224" s="11">
        <v>29</v>
      </c>
      <c r="AM224" s="11">
        <v>30</v>
      </c>
      <c r="AN224" s="11">
        <v>26</v>
      </c>
      <c r="AO224" s="11">
        <v>44</v>
      </c>
      <c r="AP224" s="11">
        <v>14</v>
      </c>
      <c r="AQ224" s="11">
        <v>27</v>
      </c>
      <c r="AR224" s="11">
        <v>24</v>
      </c>
      <c r="AS224" s="11">
        <v>34</v>
      </c>
      <c r="AT224" s="14">
        <f t="shared" si="87"/>
        <v>26.9</v>
      </c>
      <c r="AU224" s="14">
        <f t="shared" si="88"/>
        <v>8.4254904242357824</v>
      </c>
      <c r="AV224" s="14">
        <f t="shared" si="89"/>
        <v>10</v>
      </c>
      <c r="AW224" s="14">
        <f t="shared" si="90"/>
        <v>119.9329185956789</v>
      </c>
      <c r="AX224" s="14">
        <f t="shared" si="91"/>
        <v>7.2484421896433417</v>
      </c>
      <c r="AY224" s="14">
        <f t="shared" si="92"/>
        <v>17</v>
      </c>
      <c r="AZ224" s="14">
        <f t="shared" si="93"/>
        <v>1.9188415972820001</v>
      </c>
      <c r="BA224" s="14">
        <f t="shared" si="94"/>
        <v>0.86327901742005297</v>
      </c>
      <c r="BB224" s="14">
        <f t="shared" si="95"/>
        <v>1.8248175182481754E-2</v>
      </c>
      <c r="BC224" s="16" t="str">
        <f t="shared" si="96"/>
        <v>Nontoxic</v>
      </c>
      <c r="BD224" s="14">
        <f t="shared" si="97"/>
        <v>98.175182481751818</v>
      </c>
      <c r="BE224" s="17" t="s">
        <v>663</v>
      </c>
      <c r="BG224" s="14">
        <f t="shared" si="98"/>
        <v>9</v>
      </c>
      <c r="BH224" s="14">
        <f t="shared" si="99"/>
        <v>9</v>
      </c>
      <c r="BI224" s="14">
        <f t="shared" si="100"/>
        <v>68.488888888888852</v>
      </c>
      <c r="BJ224" s="14">
        <f t="shared" si="101"/>
        <v>70.988888888888866</v>
      </c>
      <c r="BK224" s="14">
        <f t="shared" si="102"/>
        <v>69.738888888888852</v>
      </c>
      <c r="BL224" s="14">
        <f t="shared" si="103"/>
        <v>1.0555555555555556</v>
      </c>
      <c r="BM224" s="14">
        <f t="shared" si="104"/>
        <v>2.7396883587539975E-3</v>
      </c>
      <c r="BN224" s="14">
        <v>6.6349999999999998</v>
      </c>
      <c r="BO224" s="14" t="str">
        <f t="shared" si="105"/>
        <v>Same Var</v>
      </c>
      <c r="BP224" s="14">
        <f t="shared" si="106"/>
        <v>0.44749127676000067</v>
      </c>
      <c r="BQ224" s="14" t="str">
        <f t="shared" si="107"/>
        <v>NS</v>
      </c>
      <c r="BR224" s="14" t="str">
        <f t="shared" si="108"/>
        <v>NS</v>
      </c>
      <c r="BS224" s="2" t="str">
        <f t="shared" si="109"/>
        <v>Same Var T-test</v>
      </c>
      <c r="BT224" s="2" t="str">
        <f t="shared" si="110"/>
        <v/>
      </c>
      <c r="BU224" s="2" t="str">
        <f t="shared" si="111"/>
        <v/>
      </c>
    </row>
    <row r="225" spans="1:73" s="14" customFormat="1" x14ac:dyDescent="0.2">
      <c r="A225" s="10" t="s">
        <v>142</v>
      </c>
      <c r="B225" s="11" t="s">
        <v>359</v>
      </c>
      <c r="C225" s="12">
        <v>37671</v>
      </c>
      <c r="D225" s="13">
        <v>0.66319444444444442</v>
      </c>
      <c r="E225" s="10" t="s">
        <v>57</v>
      </c>
      <c r="F225" s="10" t="s">
        <v>353</v>
      </c>
      <c r="G225" s="11" t="s">
        <v>59</v>
      </c>
      <c r="H225" s="11" t="s">
        <v>90</v>
      </c>
      <c r="I225" s="11" t="s">
        <v>61</v>
      </c>
      <c r="J225" s="14">
        <v>0.75</v>
      </c>
      <c r="K225" s="14">
        <v>0.2</v>
      </c>
      <c r="L225" s="11">
        <v>29</v>
      </c>
      <c r="M225" s="11">
        <v>29</v>
      </c>
      <c r="N225" s="11">
        <v>31</v>
      </c>
      <c r="O225" s="11">
        <v>42</v>
      </c>
      <c r="P225" s="11">
        <v>23</v>
      </c>
      <c r="Q225" s="11">
        <v>31</v>
      </c>
      <c r="R225" s="11">
        <v>13</v>
      </c>
      <c r="S225" s="11">
        <v>29</v>
      </c>
      <c r="T225" s="11">
        <v>31</v>
      </c>
      <c r="U225" s="11">
        <v>16</v>
      </c>
      <c r="V225" s="15"/>
      <c r="W225" s="15"/>
      <c r="X225" s="15"/>
      <c r="Y225" s="15"/>
      <c r="Z225" s="15"/>
      <c r="AA225" s="15"/>
      <c r="AB225" s="15"/>
      <c r="AC225" s="15"/>
      <c r="AD225" s="15"/>
      <c r="AE225" s="15"/>
      <c r="AF225" s="15"/>
      <c r="AG225" s="14">
        <f t="shared" si="84"/>
        <v>27.4</v>
      </c>
      <c r="AH225" s="14">
        <f t="shared" si="85"/>
        <v>8.2758014046307835</v>
      </c>
      <c r="AI225" s="14">
        <f t="shared" si="86"/>
        <v>10</v>
      </c>
      <c r="AJ225" s="11">
        <v>26</v>
      </c>
      <c r="AK225" s="11">
        <v>42</v>
      </c>
      <c r="AL225" s="11">
        <v>22</v>
      </c>
      <c r="AM225" s="11">
        <v>26</v>
      </c>
      <c r="AN225" s="11">
        <v>25</v>
      </c>
      <c r="AO225" s="11">
        <v>0</v>
      </c>
      <c r="AP225" s="11">
        <v>28</v>
      </c>
      <c r="AQ225" s="11">
        <v>28</v>
      </c>
      <c r="AR225" s="11">
        <v>22</v>
      </c>
      <c r="AS225" s="11">
        <v>31</v>
      </c>
      <c r="AT225" s="14">
        <f t="shared" si="87"/>
        <v>25</v>
      </c>
      <c r="AU225" s="14">
        <f t="shared" si="88"/>
        <v>10.47748909700114</v>
      </c>
      <c r="AV225" s="14">
        <f t="shared" si="89"/>
        <v>10</v>
      </c>
      <c r="AW225" s="14">
        <f t="shared" si="90"/>
        <v>219.93713896604925</v>
      </c>
      <c r="AX225" s="14">
        <f t="shared" si="91"/>
        <v>15.039262354252394</v>
      </c>
      <c r="AY225" s="14">
        <f t="shared" si="92"/>
        <v>15</v>
      </c>
      <c r="AZ225" s="14">
        <f t="shared" si="93"/>
        <v>1.1555410233564247</v>
      </c>
      <c r="BA225" s="14">
        <f t="shared" si="94"/>
        <v>0.86624497319495286</v>
      </c>
      <c r="BB225" s="14">
        <f t="shared" si="95"/>
        <v>8.7591240875912357E-2</v>
      </c>
      <c r="BC225" s="16" t="str">
        <f t="shared" si="96"/>
        <v>Nontoxic</v>
      </c>
      <c r="BD225" s="14">
        <f t="shared" si="97"/>
        <v>91.240875912408754</v>
      </c>
      <c r="BE225" s="17" t="s">
        <v>663</v>
      </c>
      <c r="BG225" s="14">
        <f t="shared" si="98"/>
        <v>9</v>
      </c>
      <c r="BH225" s="14">
        <f t="shared" si="99"/>
        <v>9</v>
      </c>
      <c r="BI225" s="14">
        <f t="shared" si="100"/>
        <v>68.488888888888852</v>
      </c>
      <c r="BJ225" s="14">
        <f t="shared" si="101"/>
        <v>109.77777777777776</v>
      </c>
      <c r="BK225" s="14">
        <f t="shared" si="102"/>
        <v>89.133333333333297</v>
      </c>
      <c r="BL225" s="14">
        <f t="shared" si="103"/>
        <v>1.0555555555555556</v>
      </c>
      <c r="BM225" s="14">
        <f t="shared" si="104"/>
        <v>0.47011637302358922</v>
      </c>
      <c r="BN225" s="14">
        <v>6.6349999999999998</v>
      </c>
      <c r="BO225" s="14" t="str">
        <f t="shared" si="105"/>
        <v>Same Var</v>
      </c>
      <c r="BP225" s="14">
        <f t="shared" si="106"/>
        <v>0.28838365924599202</v>
      </c>
      <c r="BQ225" s="14" t="str">
        <f t="shared" si="107"/>
        <v>NS</v>
      </c>
      <c r="BR225" s="14" t="str">
        <f t="shared" si="108"/>
        <v>NS</v>
      </c>
      <c r="BS225" s="2" t="str">
        <f t="shared" si="109"/>
        <v>Same Var T-test</v>
      </c>
      <c r="BT225" s="2" t="str">
        <f t="shared" si="110"/>
        <v/>
      </c>
      <c r="BU225" s="2" t="str">
        <f t="shared" si="111"/>
        <v/>
      </c>
    </row>
    <row r="226" spans="1:73" s="14" customFormat="1" x14ac:dyDescent="0.2">
      <c r="A226" s="10" t="s">
        <v>142</v>
      </c>
      <c r="B226" s="11" t="s">
        <v>310</v>
      </c>
      <c r="C226" s="12">
        <v>39842</v>
      </c>
      <c r="D226" s="13">
        <v>0.45833333333333331</v>
      </c>
      <c r="E226" s="10" t="s">
        <v>57</v>
      </c>
      <c r="F226" s="10" t="s">
        <v>285</v>
      </c>
      <c r="G226" s="11" t="s">
        <v>59</v>
      </c>
      <c r="H226" s="11" t="s">
        <v>90</v>
      </c>
      <c r="I226" s="11" t="s">
        <v>61</v>
      </c>
      <c r="J226" s="14">
        <v>0.75</v>
      </c>
      <c r="K226" s="14">
        <v>0.2</v>
      </c>
      <c r="L226" s="11">
        <v>28</v>
      </c>
      <c r="M226" s="11">
        <v>25</v>
      </c>
      <c r="N226" s="11">
        <v>28</v>
      </c>
      <c r="O226" s="11">
        <v>25</v>
      </c>
      <c r="P226" s="11">
        <v>29</v>
      </c>
      <c r="Q226" s="11">
        <v>27</v>
      </c>
      <c r="R226" s="11">
        <v>29</v>
      </c>
      <c r="S226" s="11">
        <v>26</v>
      </c>
      <c r="T226" s="11">
        <v>27</v>
      </c>
      <c r="U226" s="11">
        <v>29</v>
      </c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F226" s="15"/>
      <c r="AG226" s="14">
        <f t="shared" si="84"/>
        <v>27.3</v>
      </c>
      <c r="AH226" s="14">
        <f t="shared" si="85"/>
        <v>1.567021236472421</v>
      </c>
      <c r="AI226" s="14">
        <f t="shared" si="86"/>
        <v>10</v>
      </c>
      <c r="AJ226" s="11">
        <v>28</v>
      </c>
      <c r="AK226" s="11">
        <v>23</v>
      </c>
      <c r="AL226" s="11">
        <v>26</v>
      </c>
      <c r="AM226" s="11">
        <v>26</v>
      </c>
      <c r="AN226" s="11">
        <v>26</v>
      </c>
      <c r="AO226" s="11">
        <v>25</v>
      </c>
      <c r="AP226" s="11">
        <v>25</v>
      </c>
      <c r="AQ226" s="11">
        <v>23</v>
      </c>
      <c r="AR226" s="11">
        <v>22</v>
      </c>
      <c r="AS226" s="11">
        <v>25</v>
      </c>
      <c r="AT226" s="14">
        <f t="shared" si="87"/>
        <v>24.9</v>
      </c>
      <c r="AU226" s="14">
        <f t="shared" si="88"/>
        <v>1.7919573407620817</v>
      </c>
      <c r="AV226" s="14">
        <f t="shared" si="89"/>
        <v>10</v>
      </c>
      <c r="AW226" s="14">
        <f t="shared" si="90"/>
        <v>0.21089780574845679</v>
      </c>
      <c r="AX226" s="14">
        <f t="shared" si="91"/>
        <v>1.3576762367112485E-2</v>
      </c>
      <c r="AY226" s="14">
        <f t="shared" si="92"/>
        <v>16</v>
      </c>
      <c r="AZ226" s="14">
        <f t="shared" si="93"/>
        <v>6.5297305393390301</v>
      </c>
      <c r="BA226" s="14">
        <f t="shared" si="94"/>
        <v>0.86466700179829137</v>
      </c>
      <c r="BB226" s="14">
        <f t="shared" si="95"/>
        <v>8.7912087912087988E-2</v>
      </c>
      <c r="BC226" s="16" t="str">
        <f t="shared" si="96"/>
        <v>Nontoxic</v>
      </c>
      <c r="BD226" s="14">
        <f t="shared" si="97"/>
        <v>91.208791208791212</v>
      </c>
      <c r="BE226" s="17" t="s">
        <v>663</v>
      </c>
      <c r="BG226" s="14">
        <f t="shared" si="98"/>
        <v>9</v>
      </c>
      <c r="BH226" s="14">
        <f t="shared" si="99"/>
        <v>9</v>
      </c>
      <c r="BI226" s="14">
        <f t="shared" si="100"/>
        <v>2.4555555555555553</v>
      </c>
      <c r="BJ226" s="14">
        <f t="shared" si="101"/>
        <v>3.2111111111111112</v>
      </c>
      <c r="BK226" s="14">
        <f t="shared" si="102"/>
        <v>2.8333333333333335</v>
      </c>
      <c r="BL226" s="14">
        <f t="shared" si="103"/>
        <v>1.0555555555555556</v>
      </c>
      <c r="BM226" s="14">
        <f t="shared" si="104"/>
        <v>0.15294250059158579</v>
      </c>
      <c r="BN226" s="14">
        <v>6.6349999999999998</v>
      </c>
      <c r="BO226" s="14" t="str">
        <f t="shared" si="105"/>
        <v>Same Var</v>
      </c>
      <c r="BP226" s="14">
        <f t="shared" si="106"/>
        <v>2.5463564228878329E-3</v>
      </c>
      <c r="BQ226" s="14" t="str">
        <f t="shared" si="107"/>
        <v>Sig</v>
      </c>
      <c r="BR226" s="14" t="str">
        <f t="shared" si="108"/>
        <v>Sig</v>
      </c>
      <c r="BS226" s="2" t="str">
        <f t="shared" si="109"/>
        <v>Same Var T-test</v>
      </c>
      <c r="BT226" s="2" t="str">
        <f t="shared" si="110"/>
        <v/>
      </c>
      <c r="BU226" s="2" t="str">
        <f t="shared" si="111"/>
        <v>NOECToxicLess25</v>
      </c>
    </row>
    <row r="227" spans="1:73" s="14" customFormat="1" x14ac:dyDescent="0.2">
      <c r="A227" s="10" t="s">
        <v>142</v>
      </c>
      <c r="B227" s="11" t="s">
        <v>323</v>
      </c>
      <c r="C227" s="12">
        <v>39842</v>
      </c>
      <c r="D227" s="13">
        <v>0.38541666666666669</v>
      </c>
      <c r="E227" s="10" t="s">
        <v>57</v>
      </c>
      <c r="F227" s="10" t="s">
        <v>285</v>
      </c>
      <c r="G227" s="11" t="s">
        <v>59</v>
      </c>
      <c r="H227" s="11" t="s">
        <v>90</v>
      </c>
      <c r="I227" s="11" t="s">
        <v>61</v>
      </c>
      <c r="J227" s="14">
        <v>0.75</v>
      </c>
      <c r="K227" s="14">
        <v>0.2</v>
      </c>
      <c r="L227" s="11">
        <v>28</v>
      </c>
      <c r="M227" s="11">
        <v>25</v>
      </c>
      <c r="N227" s="11">
        <v>28</v>
      </c>
      <c r="O227" s="11">
        <v>25</v>
      </c>
      <c r="P227" s="11">
        <v>29</v>
      </c>
      <c r="Q227" s="11">
        <v>27</v>
      </c>
      <c r="R227" s="11">
        <v>29</v>
      </c>
      <c r="S227" s="11">
        <v>26</v>
      </c>
      <c r="T227" s="11">
        <v>27</v>
      </c>
      <c r="U227" s="11">
        <v>29</v>
      </c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F227" s="15"/>
      <c r="AG227" s="14">
        <f t="shared" si="84"/>
        <v>27.3</v>
      </c>
      <c r="AH227" s="14">
        <f t="shared" si="85"/>
        <v>1.567021236472421</v>
      </c>
      <c r="AI227" s="14">
        <f t="shared" si="86"/>
        <v>10</v>
      </c>
      <c r="AJ227" s="11">
        <v>27</v>
      </c>
      <c r="AK227" s="11">
        <v>28</v>
      </c>
      <c r="AL227" s="11">
        <v>25</v>
      </c>
      <c r="AM227" s="11">
        <v>31</v>
      </c>
      <c r="AN227" s="11">
        <v>25</v>
      </c>
      <c r="AO227" s="11">
        <v>26</v>
      </c>
      <c r="AP227" s="11">
        <v>26</v>
      </c>
      <c r="AQ227" s="11">
        <v>26</v>
      </c>
      <c r="AR227" s="11">
        <v>28</v>
      </c>
      <c r="AS227" s="11">
        <v>30</v>
      </c>
      <c r="AT227" s="14">
        <f t="shared" si="87"/>
        <v>27.2</v>
      </c>
      <c r="AU227" s="14">
        <f t="shared" si="88"/>
        <v>2.0439612955674522</v>
      </c>
      <c r="AV227" s="14">
        <f t="shared" si="89"/>
        <v>10</v>
      </c>
      <c r="AW227" s="14">
        <f t="shared" si="90"/>
        <v>0.30902789834104949</v>
      </c>
      <c r="AX227" s="14">
        <f t="shared" si="91"/>
        <v>2.1512976358882031E-2</v>
      </c>
      <c r="AY227" s="14">
        <f t="shared" si="92"/>
        <v>14</v>
      </c>
      <c r="AZ227" s="14">
        <f t="shared" si="93"/>
        <v>9.0197160682185764</v>
      </c>
      <c r="BA227" s="14">
        <f t="shared" si="94"/>
        <v>0.86805478155742033</v>
      </c>
      <c r="BB227" s="14">
        <f t="shared" si="95"/>
        <v>3.663003663003715E-3</v>
      </c>
      <c r="BC227" s="16" t="str">
        <f t="shared" si="96"/>
        <v>Nontoxic</v>
      </c>
      <c r="BD227" s="14">
        <f t="shared" si="97"/>
        <v>99.633699633699621</v>
      </c>
      <c r="BE227" s="17" t="s">
        <v>663</v>
      </c>
      <c r="BG227" s="14">
        <f t="shared" si="98"/>
        <v>9</v>
      </c>
      <c r="BH227" s="14">
        <f t="shared" si="99"/>
        <v>9</v>
      </c>
      <c r="BI227" s="14">
        <f t="shared" si="100"/>
        <v>2.4555555555555553</v>
      </c>
      <c r="BJ227" s="14">
        <f t="shared" si="101"/>
        <v>4.177777777777778</v>
      </c>
      <c r="BK227" s="14">
        <f t="shared" si="102"/>
        <v>3.3166666666666669</v>
      </c>
      <c r="BL227" s="14">
        <f t="shared" si="103"/>
        <v>1.0555555555555556</v>
      </c>
      <c r="BM227" s="14">
        <f t="shared" si="104"/>
        <v>0.59503470330221042</v>
      </c>
      <c r="BN227" s="14">
        <v>6.6349999999999998</v>
      </c>
      <c r="BO227" s="14" t="str">
        <f t="shared" si="105"/>
        <v>Same Var</v>
      </c>
      <c r="BP227" s="14">
        <f t="shared" si="106"/>
        <v>0.45182019095944592</v>
      </c>
      <c r="BQ227" s="14" t="str">
        <f t="shared" si="107"/>
        <v>NS</v>
      </c>
      <c r="BR227" s="14" t="str">
        <f t="shared" si="108"/>
        <v>NS</v>
      </c>
      <c r="BS227" s="2" t="str">
        <f t="shared" si="109"/>
        <v>Same Var T-test</v>
      </c>
      <c r="BT227" s="2" t="str">
        <f t="shared" si="110"/>
        <v/>
      </c>
      <c r="BU227" s="2" t="str">
        <f t="shared" si="111"/>
        <v/>
      </c>
    </row>
    <row r="228" spans="1:73" s="14" customFormat="1" x14ac:dyDescent="0.2">
      <c r="A228" s="10" t="s">
        <v>142</v>
      </c>
      <c r="B228" s="11" t="s">
        <v>311</v>
      </c>
      <c r="C228" s="12">
        <v>39842</v>
      </c>
      <c r="D228" s="13">
        <v>0.52083333333333337</v>
      </c>
      <c r="E228" s="10" t="s">
        <v>57</v>
      </c>
      <c r="F228" s="10" t="s">
        <v>285</v>
      </c>
      <c r="G228" s="11" t="s">
        <v>59</v>
      </c>
      <c r="H228" s="11" t="s">
        <v>90</v>
      </c>
      <c r="I228" s="11" t="s">
        <v>61</v>
      </c>
      <c r="J228" s="14">
        <v>0.75</v>
      </c>
      <c r="K228" s="14">
        <v>0.2</v>
      </c>
      <c r="L228" s="11">
        <v>28</v>
      </c>
      <c r="M228" s="11">
        <v>25</v>
      </c>
      <c r="N228" s="11">
        <v>28</v>
      </c>
      <c r="O228" s="11">
        <v>25</v>
      </c>
      <c r="P228" s="11">
        <v>29</v>
      </c>
      <c r="Q228" s="11">
        <v>27</v>
      </c>
      <c r="R228" s="11">
        <v>29</v>
      </c>
      <c r="S228" s="11">
        <v>26</v>
      </c>
      <c r="T228" s="11">
        <v>27</v>
      </c>
      <c r="U228" s="11">
        <v>29</v>
      </c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F228" s="15"/>
      <c r="AG228" s="14">
        <f t="shared" si="84"/>
        <v>27.3</v>
      </c>
      <c r="AH228" s="14">
        <f t="shared" si="85"/>
        <v>1.567021236472421</v>
      </c>
      <c r="AI228" s="14">
        <f t="shared" si="86"/>
        <v>10</v>
      </c>
      <c r="AJ228" s="11">
        <v>26</v>
      </c>
      <c r="AK228" s="11">
        <v>25</v>
      </c>
      <c r="AL228" s="11">
        <v>29</v>
      </c>
      <c r="AM228" s="11">
        <v>29</v>
      </c>
      <c r="AN228" s="11">
        <v>26</v>
      </c>
      <c r="AO228" s="11">
        <v>30</v>
      </c>
      <c r="AP228" s="11">
        <v>24</v>
      </c>
      <c r="AQ228" s="11">
        <v>29</v>
      </c>
      <c r="AR228" s="11">
        <v>25</v>
      </c>
      <c r="AS228" s="11">
        <v>24</v>
      </c>
      <c r="AT228" s="14">
        <f t="shared" si="87"/>
        <v>26.7</v>
      </c>
      <c r="AU228" s="14">
        <f t="shared" si="88"/>
        <v>2.3118054512532935</v>
      </c>
      <c r="AV228" s="14">
        <f t="shared" si="89"/>
        <v>10</v>
      </c>
      <c r="AW228" s="14">
        <f t="shared" si="90"/>
        <v>0.45234965760030849</v>
      </c>
      <c r="AX228" s="14">
        <f t="shared" si="91"/>
        <v>3.3856597758058979E-2</v>
      </c>
      <c r="AY228" s="14">
        <f t="shared" si="92"/>
        <v>13</v>
      </c>
      <c r="AZ228" s="14">
        <f t="shared" si="93"/>
        <v>7.5905070729954254</v>
      </c>
      <c r="BA228" s="14">
        <f t="shared" si="94"/>
        <v>0.87015153396817235</v>
      </c>
      <c r="BB228" s="14">
        <f t="shared" si="95"/>
        <v>2.1978021978022028E-2</v>
      </c>
      <c r="BC228" s="16" t="str">
        <f t="shared" si="96"/>
        <v>Nontoxic</v>
      </c>
      <c r="BD228" s="14">
        <f t="shared" si="97"/>
        <v>97.802197802197796</v>
      </c>
      <c r="BE228" s="17" t="s">
        <v>663</v>
      </c>
      <c r="BG228" s="14">
        <f t="shared" si="98"/>
        <v>9</v>
      </c>
      <c r="BH228" s="14">
        <f t="shared" si="99"/>
        <v>9</v>
      </c>
      <c r="BI228" s="14">
        <f t="shared" si="100"/>
        <v>2.4555555555555553</v>
      </c>
      <c r="BJ228" s="14">
        <f t="shared" si="101"/>
        <v>5.3444444444444441</v>
      </c>
      <c r="BK228" s="14">
        <f t="shared" si="102"/>
        <v>3.8999999999999995</v>
      </c>
      <c r="BL228" s="14">
        <f t="shared" si="103"/>
        <v>1.0555555555555556</v>
      </c>
      <c r="BM228" s="14">
        <f t="shared" si="104"/>
        <v>1.2579937368384841</v>
      </c>
      <c r="BN228" s="14">
        <v>6.6349999999999998</v>
      </c>
      <c r="BO228" s="14" t="str">
        <f t="shared" si="105"/>
        <v>Same Var</v>
      </c>
      <c r="BP228" s="14">
        <f t="shared" si="106"/>
        <v>0.25277447031301359</v>
      </c>
      <c r="BQ228" s="14" t="str">
        <f t="shared" si="107"/>
        <v>NS</v>
      </c>
      <c r="BR228" s="14" t="str">
        <f t="shared" si="108"/>
        <v>NS</v>
      </c>
      <c r="BS228" s="2" t="str">
        <f t="shared" si="109"/>
        <v>Same Var T-test</v>
      </c>
      <c r="BT228" s="2" t="str">
        <f t="shared" si="110"/>
        <v/>
      </c>
      <c r="BU228" s="2" t="str">
        <f t="shared" si="111"/>
        <v/>
      </c>
    </row>
    <row r="229" spans="1:73" s="14" customFormat="1" x14ac:dyDescent="0.2">
      <c r="A229" s="10" t="s">
        <v>142</v>
      </c>
      <c r="B229" s="11" t="s">
        <v>309</v>
      </c>
      <c r="C229" s="12">
        <v>39842</v>
      </c>
      <c r="D229" s="13">
        <v>0.47916666666666669</v>
      </c>
      <c r="E229" s="10" t="s">
        <v>57</v>
      </c>
      <c r="F229" s="10" t="s">
        <v>285</v>
      </c>
      <c r="G229" s="11" t="s">
        <v>59</v>
      </c>
      <c r="H229" s="11" t="s">
        <v>90</v>
      </c>
      <c r="I229" s="11" t="s">
        <v>61</v>
      </c>
      <c r="J229" s="14">
        <v>0.75</v>
      </c>
      <c r="K229" s="14">
        <v>0.2</v>
      </c>
      <c r="L229" s="11">
        <v>28</v>
      </c>
      <c r="M229" s="11">
        <v>25</v>
      </c>
      <c r="N229" s="11">
        <v>28</v>
      </c>
      <c r="O229" s="11">
        <v>25</v>
      </c>
      <c r="P229" s="11">
        <v>29</v>
      </c>
      <c r="Q229" s="11">
        <v>27</v>
      </c>
      <c r="R229" s="11">
        <v>29</v>
      </c>
      <c r="S229" s="11">
        <v>26</v>
      </c>
      <c r="T229" s="11">
        <v>27</v>
      </c>
      <c r="U229" s="11">
        <v>29</v>
      </c>
      <c r="V229" s="15"/>
      <c r="W229" s="15"/>
      <c r="X229" s="15"/>
      <c r="Y229" s="15"/>
      <c r="Z229" s="15"/>
      <c r="AA229" s="15"/>
      <c r="AB229" s="15"/>
      <c r="AC229" s="15"/>
      <c r="AD229" s="15"/>
      <c r="AE229" s="15"/>
      <c r="AF229" s="15"/>
      <c r="AG229" s="14">
        <f t="shared" si="84"/>
        <v>27.3</v>
      </c>
      <c r="AH229" s="14">
        <f t="shared" si="85"/>
        <v>1.567021236472421</v>
      </c>
      <c r="AI229" s="14">
        <f t="shared" si="86"/>
        <v>10</v>
      </c>
      <c r="AJ229" s="11">
        <v>24</v>
      </c>
      <c r="AK229" s="11">
        <v>24</v>
      </c>
      <c r="AL229" s="11">
        <v>24</v>
      </c>
      <c r="AM229" s="11">
        <v>25</v>
      </c>
      <c r="AN229" s="11">
        <v>21</v>
      </c>
      <c r="AO229" s="11">
        <v>25</v>
      </c>
      <c r="AP229" s="11">
        <v>25</v>
      </c>
      <c r="AQ229" s="11">
        <v>23</v>
      </c>
      <c r="AR229" s="11">
        <v>25</v>
      </c>
      <c r="AS229" s="11">
        <v>32</v>
      </c>
      <c r="AT229" s="14">
        <f t="shared" si="87"/>
        <v>24.8</v>
      </c>
      <c r="AU229" s="14">
        <f t="shared" si="88"/>
        <v>2.8205594401741645</v>
      </c>
      <c r="AV229" s="14">
        <f t="shared" si="89"/>
        <v>10</v>
      </c>
      <c r="AW229" s="14">
        <f t="shared" si="90"/>
        <v>0.87175937982253848</v>
      </c>
      <c r="AX229" s="14">
        <f t="shared" si="91"/>
        <v>7.2443017511146138E-2</v>
      </c>
      <c r="AY229" s="14">
        <f t="shared" si="92"/>
        <v>12</v>
      </c>
      <c r="AZ229" s="14">
        <f t="shared" si="93"/>
        <v>4.4759678103562575</v>
      </c>
      <c r="BA229" s="14">
        <f t="shared" si="94"/>
        <v>0.87260929158813794</v>
      </c>
      <c r="BB229" s="14">
        <f t="shared" si="95"/>
        <v>9.1575091575091569E-2</v>
      </c>
      <c r="BC229" s="16" t="str">
        <f t="shared" si="96"/>
        <v>Nontoxic</v>
      </c>
      <c r="BD229" s="14">
        <f t="shared" si="97"/>
        <v>90.842490842490847</v>
      </c>
      <c r="BE229" s="17" t="s">
        <v>664</v>
      </c>
      <c r="BF229" s="17" t="s">
        <v>667</v>
      </c>
      <c r="BG229" s="14">
        <f t="shared" si="98"/>
        <v>9</v>
      </c>
      <c r="BH229" s="14">
        <f t="shared" si="99"/>
        <v>9</v>
      </c>
      <c r="BI229" s="14">
        <f t="shared" si="100"/>
        <v>2.4555555555555553</v>
      </c>
      <c r="BJ229" s="14">
        <f t="shared" si="101"/>
        <v>7.9555555555555966</v>
      </c>
      <c r="BK229" s="14">
        <f t="shared" si="102"/>
        <v>5.2055555555555753</v>
      </c>
      <c r="BL229" s="14">
        <f t="shared" si="103"/>
        <v>1.0555555555555556</v>
      </c>
      <c r="BM229" s="14">
        <f t="shared" si="104"/>
        <v>2.7900606447540204</v>
      </c>
      <c r="BN229" s="14">
        <v>6.6349999999999998</v>
      </c>
      <c r="BO229" s="14" t="str">
        <f t="shared" si="105"/>
        <v>Same Var</v>
      </c>
      <c r="BP229" s="14">
        <f t="shared" si="106"/>
        <v>1.2368072102361913E-2</v>
      </c>
      <c r="BQ229" s="14" t="str">
        <f t="shared" si="107"/>
        <v>Sig</v>
      </c>
      <c r="BR229" s="14" t="str">
        <f t="shared" si="108"/>
        <v>Sig</v>
      </c>
      <c r="BS229" s="2" t="str">
        <f t="shared" si="109"/>
        <v>Wilcoxon</v>
      </c>
      <c r="BT229" s="2" t="str">
        <f t="shared" si="110"/>
        <v/>
      </c>
      <c r="BU229" s="2" t="str">
        <f t="shared" si="111"/>
        <v>NOECToxicLess25</v>
      </c>
    </row>
    <row r="230" spans="1:73" s="14" customFormat="1" x14ac:dyDescent="0.2">
      <c r="A230" s="10" t="s">
        <v>142</v>
      </c>
      <c r="B230" s="11" t="s">
        <v>301</v>
      </c>
      <c r="C230" s="12">
        <v>39842</v>
      </c>
      <c r="D230" s="13">
        <v>0.42291666666666666</v>
      </c>
      <c r="E230" s="10" t="s">
        <v>57</v>
      </c>
      <c r="F230" s="10" t="s">
        <v>285</v>
      </c>
      <c r="G230" s="11" t="s">
        <v>59</v>
      </c>
      <c r="H230" s="11" t="s">
        <v>90</v>
      </c>
      <c r="I230" s="11" t="s">
        <v>61</v>
      </c>
      <c r="J230" s="14">
        <v>0.75</v>
      </c>
      <c r="K230" s="14">
        <v>0.2</v>
      </c>
      <c r="L230" s="11">
        <v>28</v>
      </c>
      <c r="M230" s="11">
        <v>25</v>
      </c>
      <c r="N230" s="11">
        <v>28</v>
      </c>
      <c r="O230" s="11">
        <v>25</v>
      </c>
      <c r="P230" s="11">
        <v>29</v>
      </c>
      <c r="Q230" s="11">
        <v>27</v>
      </c>
      <c r="R230" s="11">
        <v>29</v>
      </c>
      <c r="S230" s="11">
        <v>26</v>
      </c>
      <c r="T230" s="11">
        <v>27</v>
      </c>
      <c r="U230" s="11">
        <v>29</v>
      </c>
      <c r="V230" s="15"/>
      <c r="W230" s="15"/>
      <c r="X230" s="15"/>
      <c r="Y230" s="15"/>
      <c r="Z230" s="15"/>
      <c r="AA230" s="15"/>
      <c r="AB230" s="15"/>
      <c r="AC230" s="15"/>
      <c r="AD230" s="15"/>
      <c r="AE230" s="15"/>
      <c r="AF230" s="15"/>
      <c r="AG230" s="14">
        <f t="shared" si="84"/>
        <v>27.3</v>
      </c>
      <c r="AH230" s="14">
        <f t="shared" si="85"/>
        <v>1.567021236472421</v>
      </c>
      <c r="AI230" s="14">
        <f t="shared" si="86"/>
        <v>10</v>
      </c>
      <c r="AJ230" s="11">
        <v>16</v>
      </c>
      <c r="AK230" s="11">
        <v>23</v>
      </c>
      <c r="AL230" s="11">
        <v>27</v>
      </c>
      <c r="AM230" s="11">
        <v>29</v>
      </c>
      <c r="AN230" s="11">
        <v>22</v>
      </c>
      <c r="AO230" s="11">
        <v>26</v>
      </c>
      <c r="AP230" s="11">
        <v>4</v>
      </c>
      <c r="AQ230" s="11">
        <v>21</v>
      </c>
      <c r="AR230" s="11">
        <v>25</v>
      </c>
      <c r="AS230" s="11">
        <v>26</v>
      </c>
      <c r="AT230" s="14">
        <f t="shared" si="87"/>
        <v>21.9</v>
      </c>
      <c r="AU230" s="14">
        <f t="shared" si="88"/>
        <v>7.2793467350366576</v>
      </c>
      <c r="AV230" s="14">
        <f t="shared" si="89"/>
        <v>10</v>
      </c>
      <c r="AW230" s="14">
        <f t="shared" si="90"/>
        <v>29.561120027970624</v>
      </c>
      <c r="AX230" s="14">
        <f t="shared" si="91"/>
        <v>3.1219224413794526</v>
      </c>
      <c r="AY230" s="14">
        <f t="shared" si="92"/>
        <v>9</v>
      </c>
      <c r="AZ230" s="14">
        <f t="shared" si="93"/>
        <v>0.61113146296645837</v>
      </c>
      <c r="BA230" s="14">
        <f t="shared" si="94"/>
        <v>0.8834038596855347</v>
      </c>
      <c r="BB230" s="14">
        <f t="shared" si="95"/>
        <v>0.19780219780219788</v>
      </c>
      <c r="BC230" s="16" t="str">
        <f t="shared" si="96"/>
        <v>Toxic</v>
      </c>
      <c r="BD230" s="14">
        <f t="shared" si="97"/>
        <v>80.219780219780219</v>
      </c>
      <c r="BE230" s="17" t="s">
        <v>663</v>
      </c>
      <c r="BG230" s="14">
        <f t="shared" si="98"/>
        <v>9</v>
      </c>
      <c r="BH230" s="14">
        <f t="shared" si="99"/>
        <v>9</v>
      </c>
      <c r="BI230" s="14">
        <f t="shared" si="100"/>
        <v>2.4555555555555553</v>
      </c>
      <c r="BJ230" s="14">
        <f t="shared" si="101"/>
        <v>52.988888888888845</v>
      </c>
      <c r="BK230" s="14">
        <f t="shared" si="102"/>
        <v>27.7222222222222</v>
      </c>
      <c r="BL230" s="14">
        <f t="shared" si="103"/>
        <v>1.0555555555555556</v>
      </c>
      <c r="BM230" s="14">
        <f t="shared" si="104"/>
        <v>15.143021591681698</v>
      </c>
      <c r="BN230" s="14">
        <v>6.6349999999999998</v>
      </c>
      <c r="BO230" s="14" t="str">
        <f t="shared" si="105"/>
        <v>Sig Diff Var</v>
      </c>
      <c r="BP230" s="14">
        <f t="shared" si="106"/>
        <v>2.2590538271786784E-2</v>
      </c>
      <c r="BQ230" s="14" t="str">
        <f t="shared" si="107"/>
        <v>Sig</v>
      </c>
      <c r="BR230" s="14" t="str">
        <f t="shared" si="108"/>
        <v>Sig</v>
      </c>
      <c r="BS230" s="2" t="str">
        <f t="shared" si="109"/>
        <v>Diff Var T-test</v>
      </c>
      <c r="BT230" s="2" t="str">
        <f t="shared" si="110"/>
        <v>TSTToxicLess25</v>
      </c>
      <c r="BU230" s="2" t="str">
        <f t="shared" si="111"/>
        <v>NOECToxicLess25</v>
      </c>
    </row>
    <row r="231" spans="1:73" s="14" customFormat="1" x14ac:dyDescent="0.2">
      <c r="A231" s="10" t="s">
        <v>142</v>
      </c>
      <c r="B231" s="11" t="s">
        <v>283</v>
      </c>
      <c r="C231" s="12">
        <v>39842</v>
      </c>
      <c r="D231" s="13">
        <v>0.5625</v>
      </c>
      <c r="E231" s="10" t="s">
        <v>57</v>
      </c>
      <c r="F231" s="10" t="s">
        <v>285</v>
      </c>
      <c r="G231" s="11" t="s">
        <v>59</v>
      </c>
      <c r="H231" s="11" t="s">
        <v>90</v>
      </c>
      <c r="I231" s="11" t="s">
        <v>61</v>
      </c>
      <c r="J231" s="14">
        <v>0.75</v>
      </c>
      <c r="K231" s="14">
        <v>0.2</v>
      </c>
      <c r="L231" s="11">
        <v>28</v>
      </c>
      <c r="M231" s="11">
        <v>25</v>
      </c>
      <c r="N231" s="11">
        <v>28</v>
      </c>
      <c r="O231" s="11">
        <v>25</v>
      </c>
      <c r="P231" s="11">
        <v>29</v>
      </c>
      <c r="Q231" s="11">
        <v>27</v>
      </c>
      <c r="R231" s="11">
        <v>29</v>
      </c>
      <c r="S231" s="11">
        <v>26</v>
      </c>
      <c r="T231" s="11">
        <v>27</v>
      </c>
      <c r="U231" s="11">
        <v>29</v>
      </c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F231" s="15"/>
      <c r="AG231" s="14">
        <f t="shared" si="84"/>
        <v>27.3</v>
      </c>
      <c r="AH231" s="14">
        <f t="shared" si="85"/>
        <v>1.567021236472421</v>
      </c>
      <c r="AI231" s="14">
        <f t="shared" si="86"/>
        <v>10</v>
      </c>
      <c r="AJ231" s="11">
        <v>28</v>
      </c>
      <c r="AK231" s="11">
        <v>29</v>
      </c>
      <c r="AL231" s="11">
        <v>0</v>
      </c>
      <c r="AM231" s="11">
        <v>31</v>
      </c>
      <c r="AN231" s="11">
        <v>0</v>
      </c>
      <c r="AO231" s="11">
        <v>30</v>
      </c>
      <c r="AP231" s="11">
        <v>29</v>
      </c>
      <c r="AQ231" s="11">
        <v>20</v>
      </c>
      <c r="AR231" s="11">
        <v>31</v>
      </c>
      <c r="AS231" s="11">
        <v>0</v>
      </c>
      <c r="AT231" s="14">
        <f t="shared" si="87"/>
        <v>19.8</v>
      </c>
      <c r="AU231" s="14">
        <f t="shared" si="88"/>
        <v>14.014278433083881</v>
      </c>
      <c r="AV231" s="14">
        <f t="shared" si="89"/>
        <v>10</v>
      </c>
      <c r="AW231" s="14">
        <f t="shared" si="90"/>
        <v>391.17422851562497</v>
      </c>
      <c r="AX231" s="14">
        <f t="shared" si="91"/>
        <v>42.860964279513887</v>
      </c>
      <c r="AY231" s="14">
        <f t="shared" si="92"/>
        <v>9</v>
      </c>
      <c r="AZ231" s="14">
        <f t="shared" si="93"/>
        <v>-0.15177883469925568</v>
      </c>
      <c r="BA231" s="14">
        <f t="shared" si="94"/>
        <v>0.8834038596855347</v>
      </c>
      <c r="BB231" s="14">
        <f t="shared" si="95"/>
        <v>0.27472527472527469</v>
      </c>
      <c r="BC231" s="16" t="str">
        <f t="shared" si="96"/>
        <v>Toxic</v>
      </c>
      <c r="BD231" s="14">
        <f t="shared" si="97"/>
        <v>72.527472527472526</v>
      </c>
      <c r="BE231" s="17" t="s">
        <v>664</v>
      </c>
      <c r="BF231" s="17" t="s">
        <v>666</v>
      </c>
      <c r="BG231" s="14">
        <f t="shared" si="98"/>
        <v>9</v>
      </c>
      <c r="BH231" s="14">
        <f t="shared" si="99"/>
        <v>9</v>
      </c>
      <c r="BI231" s="14">
        <f t="shared" si="100"/>
        <v>2.4555555555555553</v>
      </c>
      <c r="BJ231" s="14">
        <f t="shared" si="101"/>
        <v>196.4</v>
      </c>
      <c r="BK231" s="14">
        <f t="shared" si="102"/>
        <v>99.427777777777777</v>
      </c>
      <c r="BL231" s="14">
        <f t="shared" si="103"/>
        <v>1.0555555555555556</v>
      </c>
      <c r="BM231" s="14">
        <f t="shared" si="104"/>
        <v>25.75251443398632</v>
      </c>
      <c r="BN231" s="14">
        <v>6.6349999999999998</v>
      </c>
      <c r="BO231" s="14" t="str">
        <f t="shared" si="105"/>
        <v>Sig Diff Var</v>
      </c>
      <c r="BP231" s="14">
        <f t="shared" si="106"/>
        <v>6.303294904313099E-2</v>
      </c>
      <c r="BQ231" s="14" t="str">
        <f t="shared" si="107"/>
        <v>NS</v>
      </c>
      <c r="BR231" s="14" t="str">
        <f t="shared" si="108"/>
        <v>NS</v>
      </c>
      <c r="BS231" s="2" t="str">
        <f t="shared" si="109"/>
        <v>Wilcoxon</v>
      </c>
      <c r="BT231" s="2" t="str">
        <f t="shared" si="110"/>
        <v/>
      </c>
      <c r="BU231" s="2" t="str">
        <f t="shared" si="111"/>
        <v/>
      </c>
    </row>
    <row r="232" spans="1:73" s="14" customFormat="1" x14ac:dyDescent="0.2">
      <c r="A232" s="10" t="s">
        <v>142</v>
      </c>
      <c r="B232" s="11" t="s">
        <v>553</v>
      </c>
      <c r="C232" s="12">
        <v>38483</v>
      </c>
      <c r="D232" s="13">
        <v>0.33333333333333331</v>
      </c>
      <c r="E232" s="10" t="s">
        <v>57</v>
      </c>
      <c r="F232" s="10" t="s">
        <v>550</v>
      </c>
      <c r="G232" s="11" t="s">
        <v>59</v>
      </c>
      <c r="H232" s="11" t="s">
        <v>90</v>
      </c>
      <c r="I232" s="11" t="s">
        <v>61</v>
      </c>
      <c r="J232" s="14">
        <v>0.75</v>
      </c>
      <c r="K232" s="14">
        <v>0.2</v>
      </c>
      <c r="L232" s="11">
        <v>25</v>
      </c>
      <c r="M232" s="11">
        <v>27</v>
      </c>
      <c r="N232" s="11">
        <v>27</v>
      </c>
      <c r="O232" s="11">
        <v>24</v>
      </c>
      <c r="P232" s="11">
        <v>25</v>
      </c>
      <c r="Q232" s="11">
        <v>30</v>
      </c>
      <c r="R232" s="11">
        <v>29</v>
      </c>
      <c r="S232" s="11">
        <v>31</v>
      </c>
      <c r="T232" s="11">
        <v>29</v>
      </c>
      <c r="U232" s="11">
        <v>22</v>
      </c>
      <c r="V232" s="11">
        <v>27</v>
      </c>
      <c r="W232" s="11">
        <v>28</v>
      </c>
      <c r="X232" s="11">
        <v>25</v>
      </c>
      <c r="Y232" s="11">
        <v>26</v>
      </c>
      <c r="Z232" s="11">
        <v>22</v>
      </c>
      <c r="AA232" s="11">
        <v>33</v>
      </c>
      <c r="AB232" s="11">
        <v>29</v>
      </c>
      <c r="AC232" s="11">
        <v>30</v>
      </c>
      <c r="AD232" s="11">
        <v>30</v>
      </c>
      <c r="AE232" s="11">
        <v>25</v>
      </c>
      <c r="AF232" s="15"/>
      <c r="AG232" s="14">
        <f t="shared" si="84"/>
        <v>27.2</v>
      </c>
      <c r="AH232" s="14">
        <f t="shared" si="85"/>
        <v>2.9664793948382715</v>
      </c>
      <c r="AI232" s="14">
        <f t="shared" si="86"/>
        <v>20</v>
      </c>
      <c r="AJ232" s="11">
        <v>29</v>
      </c>
      <c r="AK232" s="11">
        <v>14</v>
      </c>
      <c r="AL232" s="11">
        <v>22</v>
      </c>
      <c r="AM232" s="11">
        <v>11</v>
      </c>
      <c r="AN232" s="11">
        <v>29</v>
      </c>
      <c r="AO232" s="11">
        <v>25</v>
      </c>
      <c r="AP232" s="11">
        <v>25</v>
      </c>
      <c r="AQ232" s="11">
        <v>28</v>
      </c>
      <c r="AR232" s="11">
        <v>30</v>
      </c>
      <c r="AS232" s="11">
        <v>18</v>
      </c>
      <c r="AT232" s="14">
        <f t="shared" si="87"/>
        <v>23.1</v>
      </c>
      <c r="AU232" s="14">
        <f t="shared" si="88"/>
        <v>6.7073757080462437</v>
      </c>
      <c r="AV232" s="14">
        <f t="shared" si="89"/>
        <v>10</v>
      </c>
      <c r="AW232" s="14">
        <f t="shared" si="90"/>
        <v>22.528207484567879</v>
      </c>
      <c r="AX232" s="14">
        <f t="shared" si="91"/>
        <v>2.2521130392209909</v>
      </c>
      <c r="AY232" s="14">
        <f t="shared" si="92"/>
        <v>10</v>
      </c>
      <c r="AZ232" s="14">
        <f t="shared" si="93"/>
        <v>1.2393161375503241</v>
      </c>
      <c r="BA232" s="14">
        <f t="shared" si="94"/>
        <v>0.87905782855058789</v>
      </c>
      <c r="BB232" s="14">
        <f t="shared" si="95"/>
        <v>0.150735294117647</v>
      </c>
      <c r="BC232" s="16" t="str">
        <f t="shared" si="96"/>
        <v>Nontoxic</v>
      </c>
      <c r="BD232" s="14">
        <f t="shared" si="97"/>
        <v>84.926470588235304</v>
      </c>
      <c r="BE232" s="17" t="s">
        <v>663</v>
      </c>
      <c r="BG232" s="14">
        <f t="shared" si="98"/>
        <v>19</v>
      </c>
      <c r="BH232" s="14">
        <f t="shared" si="99"/>
        <v>9</v>
      </c>
      <c r="BI232" s="14">
        <f t="shared" si="100"/>
        <v>8.800000000000038</v>
      </c>
      <c r="BJ232" s="14">
        <f t="shared" si="101"/>
        <v>44.988888888888852</v>
      </c>
      <c r="BK232" s="14">
        <f t="shared" si="102"/>
        <v>20.432142857142871</v>
      </c>
      <c r="BL232" s="14">
        <f t="shared" si="103"/>
        <v>1.042676134781398</v>
      </c>
      <c r="BM232" s="14">
        <f t="shared" si="104"/>
        <v>8.536723182150693</v>
      </c>
      <c r="BN232" s="14">
        <v>6.6349999999999998</v>
      </c>
      <c r="BO232" s="14" t="str">
        <f t="shared" si="105"/>
        <v>Sig Diff Var</v>
      </c>
      <c r="BP232" s="14">
        <f t="shared" si="106"/>
        <v>4.6317222585868997E-2</v>
      </c>
      <c r="BQ232" s="14" t="str">
        <f t="shared" si="107"/>
        <v>Sig</v>
      </c>
      <c r="BR232" s="14" t="str">
        <f t="shared" si="108"/>
        <v>Sig</v>
      </c>
      <c r="BS232" s="2" t="str">
        <f t="shared" si="109"/>
        <v>Diff Var T-test</v>
      </c>
      <c r="BT232" s="2" t="str">
        <f t="shared" si="110"/>
        <v/>
      </c>
      <c r="BU232" s="2" t="str">
        <f t="shared" si="111"/>
        <v>NOECToxicLess25</v>
      </c>
    </row>
    <row r="233" spans="1:73" s="14" customFormat="1" x14ac:dyDescent="0.2">
      <c r="A233" s="10" t="s">
        <v>142</v>
      </c>
      <c r="B233" s="11" t="s">
        <v>549</v>
      </c>
      <c r="C233" s="12">
        <v>38482</v>
      </c>
      <c r="D233" s="13">
        <v>0.58333333333333337</v>
      </c>
      <c r="E233" s="10" t="s">
        <v>57</v>
      </c>
      <c r="F233" s="10" t="s">
        <v>550</v>
      </c>
      <c r="G233" s="11" t="s">
        <v>59</v>
      </c>
      <c r="H233" s="11" t="s">
        <v>90</v>
      </c>
      <c r="I233" s="11" t="s">
        <v>61</v>
      </c>
      <c r="J233" s="14">
        <v>0.75</v>
      </c>
      <c r="K233" s="14">
        <v>0.2</v>
      </c>
      <c r="L233" s="11">
        <v>25</v>
      </c>
      <c r="M233" s="11">
        <v>27</v>
      </c>
      <c r="N233" s="11">
        <v>27</v>
      </c>
      <c r="O233" s="11">
        <v>24</v>
      </c>
      <c r="P233" s="11">
        <v>25</v>
      </c>
      <c r="Q233" s="11">
        <v>30</v>
      </c>
      <c r="R233" s="11">
        <v>29</v>
      </c>
      <c r="S233" s="11">
        <v>31</v>
      </c>
      <c r="T233" s="11">
        <v>29</v>
      </c>
      <c r="U233" s="11">
        <v>22</v>
      </c>
      <c r="V233" s="11">
        <v>27</v>
      </c>
      <c r="W233" s="11">
        <v>28</v>
      </c>
      <c r="X233" s="11">
        <v>25</v>
      </c>
      <c r="Y233" s="11">
        <v>26</v>
      </c>
      <c r="Z233" s="11">
        <v>22</v>
      </c>
      <c r="AA233" s="11">
        <v>33</v>
      </c>
      <c r="AB233" s="11">
        <v>29</v>
      </c>
      <c r="AC233" s="11">
        <v>30</v>
      </c>
      <c r="AD233" s="11">
        <v>30</v>
      </c>
      <c r="AE233" s="11">
        <v>25</v>
      </c>
      <c r="AF233" s="15"/>
      <c r="AG233" s="14">
        <f t="shared" si="84"/>
        <v>27.2</v>
      </c>
      <c r="AH233" s="14">
        <f t="shared" si="85"/>
        <v>2.9664793948382715</v>
      </c>
      <c r="AI233" s="14">
        <f t="shared" si="86"/>
        <v>20</v>
      </c>
      <c r="AJ233" s="11">
        <v>24</v>
      </c>
      <c r="AK233" s="11">
        <v>27</v>
      </c>
      <c r="AL233" s="11">
        <v>32</v>
      </c>
      <c r="AM233" s="11">
        <v>28</v>
      </c>
      <c r="AN233" s="11">
        <v>26</v>
      </c>
      <c r="AO233" s="11">
        <v>24</v>
      </c>
      <c r="AP233" s="11">
        <v>6</v>
      </c>
      <c r="AQ233" s="11">
        <v>21</v>
      </c>
      <c r="AR233" s="11">
        <v>28</v>
      </c>
      <c r="AS233" s="11">
        <v>34</v>
      </c>
      <c r="AT233" s="14">
        <f t="shared" si="87"/>
        <v>25</v>
      </c>
      <c r="AU233" s="14">
        <f t="shared" si="88"/>
        <v>7.6883750631138641</v>
      </c>
      <c r="AV233" s="14">
        <f t="shared" si="89"/>
        <v>10</v>
      </c>
      <c r="AW233" s="14">
        <f t="shared" si="90"/>
        <v>37.928490817901256</v>
      </c>
      <c r="AX233" s="14">
        <f t="shared" si="91"/>
        <v>3.8855834095913657</v>
      </c>
      <c r="AY233" s="14">
        <f t="shared" si="92"/>
        <v>10</v>
      </c>
      <c r="AZ233" s="14">
        <f t="shared" si="93"/>
        <v>1.8536017938871732</v>
      </c>
      <c r="BA233" s="14">
        <f t="shared" si="94"/>
        <v>0.87905782855058789</v>
      </c>
      <c r="BB233" s="14">
        <f t="shared" si="95"/>
        <v>8.0882352941176447E-2</v>
      </c>
      <c r="BC233" s="16" t="str">
        <f t="shared" si="96"/>
        <v>Nontoxic</v>
      </c>
      <c r="BD233" s="14">
        <f t="shared" si="97"/>
        <v>91.911764705882362</v>
      </c>
      <c r="BE233" s="17" t="s">
        <v>663</v>
      </c>
      <c r="BG233" s="14">
        <f t="shared" si="98"/>
        <v>19</v>
      </c>
      <c r="BH233" s="14">
        <f t="shared" si="99"/>
        <v>9</v>
      </c>
      <c r="BI233" s="14">
        <f t="shared" si="100"/>
        <v>8.800000000000038</v>
      </c>
      <c r="BJ233" s="14">
        <f t="shared" si="101"/>
        <v>59.111111111111114</v>
      </c>
      <c r="BK233" s="14">
        <f t="shared" si="102"/>
        <v>24.971428571428596</v>
      </c>
      <c r="BL233" s="14">
        <f t="shared" si="103"/>
        <v>1.042676134781398</v>
      </c>
      <c r="BM233" s="14">
        <f t="shared" si="104"/>
        <v>11.56778358884392</v>
      </c>
      <c r="BN233" s="14">
        <v>6.6349999999999998</v>
      </c>
      <c r="BO233" s="14" t="str">
        <f t="shared" si="105"/>
        <v>Sig Diff Var</v>
      </c>
      <c r="BP233" s="14">
        <f t="shared" si="106"/>
        <v>0.20122836680842654</v>
      </c>
      <c r="BQ233" s="14" t="str">
        <f t="shared" si="107"/>
        <v>NS</v>
      </c>
      <c r="BR233" s="14" t="str">
        <f t="shared" si="108"/>
        <v>NS</v>
      </c>
      <c r="BS233" s="2" t="str">
        <f t="shared" si="109"/>
        <v>Diff Var T-test</v>
      </c>
      <c r="BT233" s="2" t="str">
        <f t="shared" si="110"/>
        <v/>
      </c>
      <c r="BU233" s="2" t="str">
        <f t="shared" si="111"/>
        <v/>
      </c>
    </row>
    <row r="234" spans="1:73" s="14" customFormat="1" x14ac:dyDescent="0.2">
      <c r="A234" s="10" t="s">
        <v>142</v>
      </c>
      <c r="B234" s="11" t="s">
        <v>552</v>
      </c>
      <c r="C234" s="12">
        <v>38482</v>
      </c>
      <c r="D234" s="13">
        <v>0.60416666666666663</v>
      </c>
      <c r="E234" s="10" t="s">
        <v>57</v>
      </c>
      <c r="F234" s="10" t="s">
        <v>550</v>
      </c>
      <c r="G234" s="11" t="s">
        <v>59</v>
      </c>
      <c r="H234" s="11" t="s">
        <v>90</v>
      </c>
      <c r="I234" s="11" t="s">
        <v>61</v>
      </c>
      <c r="J234" s="14">
        <v>0.75</v>
      </c>
      <c r="K234" s="14">
        <v>0.2</v>
      </c>
      <c r="L234" s="11">
        <v>25</v>
      </c>
      <c r="M234" s="11">
        <v>27</v>
      </c>
      <c r="N234" s="11">
        <v>27</v>
      </c>
      <c r="O234" s="11">
        <v>24</v>
      </c>
      <c r="P234" s="11">
        <v>25</v>
      </c>
      <c r="Q234" s="11">
        <v>30</v>
      </c>
      <c r="R234" s="11">
        <v>29</v>
      </c>
      <c r="S234" s="11">
        <v>31</v>
      </c>
      <c r="T234" s="11">
        <v>29</v>
      </c>
      <c r="U234" s="11">
        <v>22</v>
      </c>
      <c r="V234" s="11">
        <v>27</v>
      </c>
      <c r="W234" s="11">
        <v>28</v>
      </c>
      <c r="X234" s="11">
        <v>25</v>
      </c>
      <c r="Y234" s="11">
        <v>26</v>
      </c>
      <c r="Z234" s="11">
        <v>22</v>
      </c>
      <c r="AA234" s="11">
        <v>33</v>
      </c>
      <c r="AB234" s="11">
        <v>29</v>
      </c>
      <c r="AC234" s="11">
        <v>30</v>
      </c>
      <c r="AD234" s="11">
        <v>30</v>
      </c>
      <c r="AE234" s="11">
        <v>25</v>
      </c>
      <c r="AF234" s="15"/>
      <c r="AG234" s="14">
        <f t="shared" si="84"/>
        <v>27.2</v>
      </c>
      <c r="AH234" s="14">
        <f t="shared" si="85"/>
        <v>2.9664793948382715</v>
      </c>
      <c r="AI234" s="14">
        <f t="shared" si="86"/>
        <v>20</v>
      </c>
      <c r="AJ234" s="11">
        <v>28</v>
      </c>
      <c r="AK234" s="11">
        <v>15</v>
      </c>
      <c r="AL234" s="11">
        <v>24</v>
      </c>
      <c r="AM234" s="11">
        <v>31</v>
      </c>
      <c r="AN234" s="11">
        <v>27</v>
      </c>
      <c r="AO234" s="11">
        <v>19</v>
      </c>
      <c r="AP234" s="11">
        <v>8</v>
      </c>
      <c r="AQ234" s="11">
        <v>34</v>
      </c>
      <c r="AR234" s="11">
        <v>26</v>
      </c>
      <c r="AS234" s="11">
        <v>29</v>
      </c>
      <c r="AT234" s="14">
        <f t="shared" si="87"/>
        <v>24.1</v>
      </c>
      <c r="AU234" s="14">
        <f t="shared" si="88"/>
        <v>7.9225416797052333</v>
      </c>
      <c r="AV234" s="14">
        <f t="shared" si="89"/>
        <v>10</v>
      </c>
      <c r="AW234" s="14">
        <f t="shared" si="90"/>
        <v>42.564750694444399</v>
      </c>
      <c r="AX234" s="14">
        <f t="shared" si="91"/>
        <v>4.380617840318382</v>
      </c>
      <c r="AY234" s="14">
        <f t="shared" si="92"/>
        <v>10</v>
      </c>
      <c r="AZ234" s="14">
        <f t="shared" si="93"/>
        <v>1.4485690456394118</v>
      </c>
      <c r="BA234" s="14">
        <f t="shared" si="94"/>
        <v>0.87905782855058789</v>
      </c>
      <c r="BB234" s="14">
        <f t="shared" si="95"/>
        <v>0.11397058823529405</v>
      </c>
      <c r="BC234" s="16" t="str">
        <f t="shared" si="96"/>
        <v>Nontoxic</v>
      </c>
      <c r="BD234" s="14">
        <f t="shared" si="97"/>
        <v>88.602941176470594</v>
      </c>
      <c r="BE234" s="17" t="s">
        <v>663</v>
      </c>
      <c r="BG234" s="14">
        <f t="shared" si="98"/>
        <v>19</v>
      </c>
      <c r="BH234" s="14">
        <f t="shared" si="99"/>
        <v>9</v>
      </c>
      <c r="BI234" s="14">
        <f t="shared" si="100"/>
        <v>8.800000000000038</v>
      </c>
      <c r="BJ234" s="14">
        <f t="shared" si="101"/>
        <v>62.766666666666616</v>
      </c>
      <c r="BK234" s="14">
        <f t="shared" si="102"/>
        <v>26.146428571428579</v>
      </c>
      <c r="BL234" s="14">
        <f t="shared" si="103"/>
        <v>1.042676134781398</v>
      </c>
      <c r="BM234" s="14">
        <f t="shared" si="104"/>
        <v>12.2845939625331</v>
      </c>
      <c r="BN234" s="14">
        <v>6.6349999999999998</v>
      </c>
      <c r="BO234" s="14" t="str">
        <f t="shared" si="105"/>
        <v>Sig Diff Var</v>
      </c>
      <c r="BP234" s="14">
        <f t="shared" si="106"/>
        <v>0.1292468251657716</v>
      </c>
      <c r="BQ234" s="14" t="str">
        <f t="shared" si="107"/>
        <v>NS</v>
      </c>
      <c r="BR234" s="14" t="str">
        <f t="shared" si="108"/>
        <v>NS</v>
      </c>
      <c r="BS234" s="2" t="str">
        <f t="shared" si="109"/>
        <v>Diff Var T-test</v>
      </c>
      <c r="BT234" s="2" t="str">
        <f t="shared" si="110"/>
        <v/>
      </c>
      <c r="BU234" s="2" t="str">
        <f t="shared" si="111"/>
        <v/>
      </c>
    </row>
    <row r="235" spans="1:73" s="14" customFormat="1" x14ac:dyDescent="0.2">
      <c r="A235" s="10" t="s">
        <v>142</v>
      </c>
      <c r="B235" s="11" t="s">
        <v>257</v>
      </c>
      <c r="C235" s="12">
        <v>40078</v>
      </c>
      <c r="D235" s="13">
        <v>0.65625</v>
      </c>
      <c r="E235" s="10" t="s">
        <v>57</v>
      </c>
      <c r="F235" s="10" t="s">
        <v>248</v>
      </c>
      <c r="G235" s="11" t="s">
        <v>59</v>
      </c>
      <c r="H235" s="11" t="s">
        <v>90</v>
      </c>
      <c r="I235" s="11" t="s">
        <v>61</v>
      </c>
      <c r="J235" s="14">
        <v>0.75</v>
      </c>
      <c r="K235" s="14">
        <v>0.2</v>
      </c>
      <c r="L235" s="11">
        <v>24</v>
      </c>
      <c r="M235" s="11">
        <v>24</v>
      </c>
      <c r="N235" s="11">
        <v>24</v>
      </c>
      <c r="O235" s="11">
        <v>25</v>
      </c>
      <c r="P235" s="11">
        <v>26</v>
      </c>
      <c r="Q235" s="11">
        <v>28</v>
      </c>
      <c r="R235" s="11">
        <v>29</v>
      </c>
      <c r="S235" s="11">
        <v>32</v>
      </c>
      <c r="T235" s="11">
        <v>28</v>
      </c>
      <c r="U235" s="11">
        <v>31</v>
      </c>
      <c r="V235" s="15"/>
      <c r="W235" s="15"/>
      <c r="X235" s="15"/>
      <c r="Y235" s="15"/>
      <c r="Z235" s="15"/>
      <c r="AA235" s="15"/>
      <c r="AB235" s="15"/>
      <c r="AC235" s="15"/>
      <c r="AD235" s="15"/>
      <c r="AE235" s="15"/>
      <c r="AF235" s="15"/>
      <c r="AG235" s="14">
        <f t="shared" si="84"/>
        <v>27.1</v>
      </c>
      <c r="AH235" s="14">
        <f t="shared" si="85"/>
        <v>2.9608557321603204</v>
      </c>
      <c r="AI235" s="14">
        <f t="shared" si="86"/>
        <v>10</v>
      </c>
      <c r="AJ235" s="11">
        <v>26</v>
      </c>
      <c r="AK235" s="11">
        <v>30</v>
      </c>
      <c r="AL235" s="11">
        <v>29</v>
      </c>
      <c r="AM235" s="11">
        <v>30</v>
      </c>
      <c r="AN235" s="11">
        <v>33</v>
      </c>
      <c r="AO235" s="11">
        <v>26</v>
      </c>
      <c r="AP235" s="11">
        <v>29</v>
      </c>
      <c r="AQ235" s="11">
        <v>27</v>
      </c>
      <c r="AR235" s="11">
        <v>27</v>
      </c>
      <c r="AS235" s="11">
        <v>25</v>
      </c>
      <c r="AT235" s="14">
        <f t="shared" si="87"/>
        <v>28.2</v>
      </c>
      <c r="AU235" s="14">
        <f t="shared" si="88"/>
        <v>2.4404006956964168</v>
      </c>
      <c r="AV235" s="14">
        <f t="shared" si="89"/>
        <v>10</v>
      </c>
      <c r="AW235" s="14">
        <f t="shared" si="90"/>
        <v>1.185225352044748</v>
      </c>
      <c r="AX235" s="14">
        <f t="shared" si="91"/>
        <v>6.6428742819787112E-2</v>
      </c>
      <c r="AY235" s="14">
        <f t="shared" si="92"/>
        <v>18</v>
      </c>
      <c r="AZ235" s="14">
        <f t="shared" si="93"/>
        <v>7.5474514724527957</v>
      </c>
      <c r="BA235" s="14">
        <f t="shared" si="94"/>
        <v>0.86204866798959834</v>
      </c>
      <c r="BB235" s="14">
        <f t="shared" si="95"/>
        <v>-4.0590405904058963E-2</v>
      </c>
      <c r="BC235" s="16" t="str">
        <f t="shared" si="96"/>
        <v>Nontoxic</v>
      </c>
      <c r="BD235" s="14">
        <f t="shared" si="97"/>
        <v>104.0590405904059</v>
      </c>
      <c r="BE235" s="17" t="s">
        <v>663</v>
      </c>
      <c r="BG235" s="14">
        <f t="shared" si="98"/>
        <v>9</v>
      </c>
      <c r="BH235" s="14">
        <f t="shared" si="99"/>
        <v>9</v>
      </c>
      <c r="BI235" s="14">
        <f t="shared" si="100"/>
        <v>8.7666666666666266</v>
      </c>
      <c r="BJ235" s="14">
        <f t="shared" si="101"/>
        <v>5.9555555555555548</v>
      </c>
      <c r="BK235" s="14">
        <f t="shared" si="102"/>
        <v>7.3611111111110903</v>
      </c>
      <c r="BL235" s="14">
        <f t="shared" si="103"/>
        <v>1.0555555555555556</v>
      </c>
      <c r="BM235" s="14">
        <f t="shared" si="104"/>
        <v>0.31667277243476788</v>
      </c>
      <c r="BN235" s="14">
        <v>6.6349999999999998</v>
      </c>
      <c r="BO235" s="14" t="str">
        <f t="shared" si="105"/>
        <v>Same Var</v>
      </c>
      <c r="BP235" s="14">
        <f t="shared" si="106"/>
        <v>0.18830289174046905</v>
      </c>
      <c r="BQ235" s="14" t="str">
        <f t="shared" si="107"/>
        <v>NS</v>
      </c>
      <c r="BR235" s="14" t="str">
        <f t="shared" si="108"/>
        <v>NS</v>
      </c>
      <c r="BS235" s="2" t="str">
        <f t="shared" si="109"/>
        <v/>
      </c>
      <c r="BT235" s="2" t="str">
        <f t="shared" si="110"/>
        <v/>
      </c>
      <c r="BU235" s="2" t="str">
        <f t="shared" si="111"/>
        <v/>
      </c>
    </row>
    <row r="236" spans="1:73" s="14" customFormat="1" x14ac:dyDescent="0.2">
      <c r="A236" s="10" t="s">
        <v>142</v>
      </c>
      <c r="B236" s="11" t="s">
        <v>251</v>
      </c>
      <c r="C236" s="12">
        <v>40078</v>
      </c>
      <c r="D236" s="13">
        <v>0.58333333333333337</v>
      </c>
      <c r="E236" s="10" t="s">
        <v>57</v>
      </c>
      <c r="F236" s="10" t="s">
        <v>248</v>
      </c>
      <c r="G236" s="11" t="s">
        <v>59</v>
      </c>
      <c r="H236" s="11" t="s">
        <v>90</v>
      </c>
      <c r="I236" s="11" t="s">
        <v>61</v>
      </c>
      <c r="J236" s="14">
        <v>0.75</v>
      </c>
      <c r="K236" s="14">
        <v>0.2</v>
      </c>
      <c r="L236" s="11">
        <v>24</v>
      </c>
      <c r="M236" s="11">
        <v>24</v>
      </c>
      <c r="N236" s="11">
        <v>24</v>
      </c>
      <c r="O236" s="11">
        <v>25</v>
      </c>
      <c r="P236" s="11">
        <v>26</v>
      </c>
      <c r="Q236" s="11">
        <v>28</v>
      </c>
      <c r="R236" s="11">
        <v>29</v>
      </c>
      <c r="S236" s="11">
        <v>32</v>
      </c>
      <c r="T236" s="11">
        <v>28</v>
      </c>
      <c r="U236" s="11">
        <v>31</v>
      </c>
      <c r="V236" s="15"/>
      <c r="W236" s="15"/>
      <c r="X236" s="15"/>
      <c r="Y236" s="15"/>
      <c r="Z236" s="15"/>
      <c r="AA236" s="15"/>
      <c r="AB236" s="15"/>
      <c r="AC236" s="15"/>
      <c r="AD236" s="15"/>
      <c r="AE236" s="15"/>
      <c r="AF236" s="15"/>
      <c r="AG236" s="14">
        <f t="shared" si="84"/>
        <v>27.1</v>
      </c>
      <c r="AH236" s="14">
        <f t="shared" si="85"/>
        <v>2.9608557321603204</v>
      </c>
      <c r="AI236" s="14">
        <f t="shared" si="86"/>
        <v>10</v>
      </c>
      <c r="AJ236" s="11">
        <v>19</v>
      </c>
      <c r="AK236" s="11">
        <v>26</v>
      </c>
      <c r="AL236" s="11">
        <v>25</v>
      </c>
      <c r="AM236" s="11">
        <v>30</v>
      </c>
      <c r="AN236" s="11">
        <v>30</v>
      </c>
      <c r="AO236" s="11">
        <v>26</v>
      </c>
      <c r="AP236" s="11">
        <v>30</v>
      </c>
      <c r="AQ236" s="11">
        <v>32</v>
      </c>
      <c r="AR236" s="11">
        <v>25</v>
      </c>
      <c r="AS236" s="11">
        <v>28</v>
      </c>
      <c r="AT236" s="14">
        <f t="shared" si="87"/>
        <v>27.1</v>
      </c>
      <c r="AU236" s="14">
        <f t="shared" si="88"/>
        <v>3.7549966711037119</v>
      </c>
      <c r="AV236" s="14">
        <f t="shared" si="89"/>
        <v>10</v>
      </c>
      <c r="AW236" s="14">
        <f t="shared" si="90"/>
        <v>3.6218847656249755</v>
      </c>
      <c r="AX236" s="14">
        <f t="shared" si="91"/>
        <v>0.24791914062499845</v>
      </c>
      <c r="AY236" s="14">
        <f t="shared" si="92"/>
        <v>15</v>
      </c>
      <c r="AZ236" s="14">
        <f t="shared" si="93"/>
        <v>4.9110645493833873</v>
      </c>
      <c r="BA236" s="14">
        <f t="shared" si="94"/>
        <v>0.86624497319495286</v>
      </c>
      <c r="BB236" s="14">
        <f t="shared" si="95"/>
        <v>0</v>
      </c>
      <c r="BC236" s="16" t="str">
        <f t="shared" si="96"/>
        <v>Nontoxic</v>
      </c>
      <c r="BD236" s="14">
        <f t="shared" si="97"/>
        <v>100</v>
      </c>
      <c r="BE236" s="17" t="s">
        <v>663</v>
      </c>
      <c r="BG236" s="14">
        <f t="shared" si="98"/>
        <v>9</v>
      </c>
      <c r="BH236" s="14">
        <f t="shared" si="99"/>
        <v>9</v>
      </c>
      <c r="BI236" s="14">
        <f t="shared" si="100"/>
        <v>8.7666666666666266</v>
      </c>
      <c r="BJ236" s="14">
        <f t="shared" si="101"/>
        <v>14.099999999999959</v>
      </c>
      <c r="BK236" s="14">
        <f t="shared" si="102"/>
        <v>11.433333333333293</v>
      </c>
      <c r="BL236" s="14">
        <f t="shared" si="103"/>
        <v>1.0555555555555556</v>
      </c>
      <c r="BM236" s="14">
        <f t="shared" si="104"/>
        <v>0.47691677176156061</v>
      </c>
      <c r="BN236" s="14">
        <v>6.6349999999999998</v>
      </c>
      <c r="BO236" s="14" t="str">
        <f t="shared" si="105"/>
        <v>Same Var</v>
      </c>
      <c r="BP236" s="14">
        <f t="shared" si="106"/>
        <v>0.5</v>
      </c>
      <c r="BQ236" s="14" t="str">
        <f t="shared" si="107"/>
        <v>NS</v>
      </c>
      <c r="BR236" s="14" t="str">
        <f t="shared" si="108"/>
        <v>NS</v>
      </c>
      <c r="BS236" s="2" t="str">
        <f t="shared" si="109"/>
        <v/>
      </c>
      <c r="BT236" s="2" t="str">
        <f t="shared" si="110"/>
        <v/>
      </c>
      <c r="BU236" s="2" t="str">
        <f t="shared" si="111"/>
        <v/>
      </c>
    </row>
    <row r="237" spans="1:73" s="14" customFormat="1" x14ac:dyDescent="0.2">
      <c r="A237" s="10" t="s">
        <v>142</v>
      </c>
      <c r="B237" s="11" t="s">
        <v>260</v>
      </c>
      <c r="C237" s="12">
        <v>40078</v>
      </c>
      <c r="D237" s="13">
        <v>0.54166666666666663</v>
      </c>
      <c r="E237" s="10" t="s">
        <v>57</v>
      </c>
      <c r="F237" s="10" t="s">
        <v>248</v>
      </c>
      <c r="G237" s="11" t="s">
        <v>59</v>
      </c>
      <c r="H237" s="11" t="s">
        <v>90</v>
      </c>
      <c r="I237" s="11" t="s">
        <v>61</v>
      </c>
      <c r="J237" s="14">
        <v>0.75</v>
      </c>
      <c r="K237" s="14">
        <v>0.2</v>
      </c>
      <c r="L237" s="11">
        <v>24</v>
      </c>
      <c r="M237" s="11">
        <v>24</v>
      </c>
      <c r="N237" s="11">
        <v>24</v>
      </c>
      <c r="O237" s="11">
        <v>25</v>
      </c>
      <c r="P237" s="11">
        <v>26</v>
      </c>
      <c r="Q237" s="11">
        <v>28</v>
      </c>
      <c r="R237" s="11">
        <v>29</v>
      </c>
      <c r="S237" s="11">
        <v>32</v>
      </c>
      <c r="T237" s="11">
        <v>28</v>
      </c>
      <c r="U237" s="11">
        <v>31</v>
      </c>
      <c r="V237" s="15"/>
      <c r="W237" s="15"/>
      <c r="X237" s="15"/>
      <c r="Y237" s="15"/>
      <c r="Z237" s="15"/>
      <c r="AA237" s="15"/>
      <c r="AB237" s="15"/>
      <c r="AC237" s="15"/>
      <c r="AD237" s="15"/>
      <c r="AE237" s="15"/>
      <c r="AF237" s="15"/>
      <c r="AG237" s="14">
        <f t="shared" si="84"/>
        <v>27.1</v>
      </c>
      <c r="AH237" s="14">
        <f t="shared" si="85"/>
        <v>2.9608557321603204</v>
      </c>
      <c r="AI237" s="14">
        <f t="shared" si="86"/>
        <v>10</v>
      </c>
      <c r="AJ237" s="11">
        <v>14</v>
      </c>
      <c r="AK237" s="11">
        <v>17</v>
      </c>
      <c r="AL237" s="11">
        <v>18</v>
      </c>
      <c r="AM237" s="11">
        <v>18</v>
      </c>
      <c r="AN237" s="11">
        <v>19</v>
      </c>
      <c r="AO237" s="11">
        <v>22</v>
      </c>
      <c r="AP237" s="11">
        <v>22</v>
      </c>
      <c r="AQ237" s="11">
        <v>7</v>
      </c>
      <c r="AR237" s="11">
        <v>22</v>
      </c>
      <c r="AS237" s="11">
        <v>23</v>
      </c>
      <c r="AT237" s="14">
        <f t="shared" si="87"/>
        <v>18.2</v>
      </c>
      <c r="AU237" s="14">
        <f t="shared" si="88"/>
        <v>4.8488257455915145</v>
      </c>
      <c r="AV237" s="14">
        <f t="shared" si="89"/>
        <v>10</v>
      </c>
      <c r="AW237" s="14">
        <f t="shared" si="90"/>
        <v>8.0896790557484408</v>
      </c>
      <c r="AX237" s="14">
        <f t="shared" si="91"/>
        <v>0.64121063582390203</v>
      </c>
      <c r="AY237" s="14">
        <f t="shared" si="92"/>
        <v>13</v>
      </c>
      <c r="AZ237" s="14">
        <f t="shared" si="93"/>
        <v>-1.2600161492378068</v>
      </c>
      <c r="BA237" s="14">
        <f t="shared" si="94"/>
        <v>0.87015153396817235</v>
      </c>
      <c r="BB237" s="14">
        <f t="shared" si="95"/>
        <v>0.32841328413284138</v>
      </c>
      <c r="BC237" s="16" t="str">
        <f t="shared" si="96"/>
        <v>Toxic</v>
      </c>
      <c r="BD237" s="14">
        <f t="shared" si="97"/>
        <v>67.158671586715855</v>
      </c>
      <c r="BE237" s="17" t="s">
        <v>663</v>
      </c>
      <c r="BG237" s="14">
        <f t="shared" si="98"/>
        <v>9</v>
      </c>
      <c r="BH237" s="14">
        <f t="shared" si="99"/>
        <v>9</v>
      </c>
      <c r="BI237" s="14">
        <f t="shared" si="100"/>
        <v>8.7666666666666266</v>
      </c>
      <c r="BJ237" s="14">
        <f t="shared" si="101"/>
        <v>23.511111111111106</v>
      </c>
      <c r="BK237" s="14">
        <f t="shared" si="102"/>
        <v>16.138888888888868</v>
      </c>
      <c r="BL237" s="14">
        <f t="shared" si="103"/>
        <v>1.0555555555555556</v>
      </c>
      <c r="BM237" s="14">
        <f t="shared" si="104"/>
        <v>1.995446626723542</v>
      </c>
      <c r="BN237" s="14">
        <v>6.6349999999999998</v>
      </c>
      <c r="BO237" s="14" t="str">
        <f t="shared" si="105"/>
        <v>Same Var</v>
      </c>
      <c r="BP237" s="14">
        <f t="shared" si="106"/>
        <v>5.1307875405614082E-5</v>
      </c>
      <c r="BQ237" s="14" t="str">
        <f t="shared" si="107"/>
        <v>Sig</v>
      </c>
      <c r="BR237" s="14" t="str">
        <f t="shared" si="108"/>
        <v>Sig</v>
      </c>
      <c r="BS237" s="2" t="str">
        <f t="shared" si="109"/>
        <v>Same Var T-test</v>
      </c>
      <c r="BT237" s="2" t="str">
        <f t="shared" si="110"/>
        <v/>
      </c>
      <c r="BU237" s="2" t="str">
        <f t="shared" si="111"/>
        <v/>
      </c>
    </row>
    <row r="238" spans="1:73" s="14" customFormat="1" x14ac:dyDescent="0.2">
      <c r="A238" s="10" t="s">
        <v>142</v>
      </c>
      <c r="B238" s="11" t="s">
        <v>255</v>
      </c>
      <c r="C238" s="12">
        <v>40078</v>
      </c>
      <c r="D238" s="13">
        <v>0.625</v>
      </c>
      <c r="E238" s="10" t="s">
        <v>57</v>
      </c>
      <c r="F238" s="10" t="s">
        <v>248</v>
      </c>
      <c r="G238" s="11" t="s">
        <v>59</v>
      </c>
      <c r="H238" s="11" t="s">
        <v>90</v>
      </c>
      <c r="I238" s="11" t="s">
        <v>61</v>
      </c>
      <c r="J238" s="14">
        <v>0.75</v>
      </c>
      <c r="K238" s="14">
        <v>0.2</v>
      </c>
      <c r="L238" s="11">
        <v>24</v>
      </c>
      <c r="M238" s="11">
        <v>24</v>
      </c>
      <c r="N238" s="11">
        <v>24</v>
      </c>
      <c r="O238" s="11">
        <v>25</v>
      </c>
      <c r="P238" s="11">
        <v>26</v>
      </c>
      <c r="Q238" s="11">
        <v>28</v>
      </c>
      <c r="R238" s="11">
        <v>29</v>
      </c>
      <c r="S238" s="11">
        <v>32</v>
      </c>
      <c r="T238" s="11">
        <v>28</v>
      </c>
      <c r="U238" s="11">
        <v>31</v>
      </c>
      <c r="V238" s="15"/>
      <c r="W238" s="15"/>
      <c r="X238" s="15"/>
      <c r="Y238" s="15"/>
      <c r="Z238" s="15"/>
      <c r="AA238" s="15"/>
      <c r="AB238" s="15"/>
      <c r="AC238" s="15"/>
      <c r="AD238" s="15"/>
      <c r="AE238" s="15"/>
      <c r="AF238" s="15"/>
      <c r="AG238" s="14">
        <f t="shared" si="84"/>
        <v>27.1</v>
      </c>
      <c r="AH238" s="14">
        <f t="shared" si="85"/>
        <v>2.9608557321603204</v>
      </c>
      <c r="AI238" s="14">
        <f t="shared" si="86"/>
        <v>10</v>
      </c>
      <c r="AJ238" s="11">
        <v>25</v>
      </c>
      <c r="AK238" s="11">
        <v>32</v>
      </c>
      <c r="AL238" s="11">
        <v>40</v>
      </c>
      <c r="AM238" s="11">
        <v>30</v>
      </c>
      <c r="AN238" s="11">
        <v>33</v>
      </c>
      <c r="AO238" s="11">
        <v>28</v>
      </c>
      <c r="AP238" s="11">
        <v>23</v>
      </c>
      <c r="AQ238" s="11">
        <v>33</v>
      </c>
      <c r="AR238" s="11">
        <v>23</v>
      </c>
      <c r="AS238" s="11">
        <v>34</v>
      </c>
      <c r="AT238" s="14">
        <f t="shared" si="87"/>
        <v>30.1</v>
      </c>
      <c r="AU238" s="14">
        <f t="shared" si="88"/>
        <v>5.4252496102329975</v>
      </c>
      <c r="AV238" s="14">
        <f t="shared" si="89"/>
        <v>10</v>
      </c>
      <c r="AW238" s="14">
        <f t="shared" si="90"/>
        <v>11.809245876736066</v>
      </c>
      <c r="AX238" s="14">
        <f t="shared" si="91"/>
        <v>0.98959815297067588</v>
      </c>
      <c r="AY238" s="14">
        <f t="shared" si="92"/>
        <v>12</v>
      </c>
      <c r="AZ238" s="14">
        <f t="shared" si="93"/>
        <v>5.2730419307450056</v>
      </c>
      <c r="BA238" s="14">
        <f t="shared" si="94"/>
        <v>0.87260929158813794</v>
      </c>
      <c r="BB238" s="14">
        <f t="shared" si="95"/>
        <v>-0.11070110701107011</v>
      </c>
      <c r="BC238" s="16" t="str">
        <f t="shared" si="96"/>
        <v>Nontoxic</v>
      </c>
      <c r="BD238" s="14">
        <f t="shared" si="97"/>
        <v>111.07011070110701</v>
      </c>
      <c r="BE238" s="17" t="s">
        <v>663</v>
      </c>
      <c r="BG238" s="14">
        <f t="shared" si="98"/>
        <v>9</v>
      </c>
      <c r="BH238" s="14">
        <f t="shared" si="99"/>
        <v>9</v>
      </c>
      <c r="BI238" s="14">
        <f t="shared" si="100"/>
        <v>8.7666666666666266</v>
      </c>
      <c r="BJ238" s="14">
        <f t="shared" si="101"/>
        <v>29.433333333333291</v>
      </c>
      <c r="BK238" s="14">
        <f t="shared" si="102"/>
        <v>19.099999999999959</v>
      </c>
      <c r="BL238" s="14">
        <f t="shared" si="103"/>
        <v>1.0555555555555556</v>
      </c>
      <c r="BM238" s="14">
        <f t="shared" si="104"/>
        <v>2.9525966581545497</v>
      </c>
      <c r="BN238" s="14">
        <v>6.6349999999999998</v>
      </c>
      <c r="BO238" s="14" t="str">
        <f t="shared" si="105"/>
        <v>Same Var</v>
      </c>
      <c r="BP238" s="14">
        <f t="shared" si="106"/>
        <v>7.1095177294955875E-2</v>
      </c>
      <c r="BQ238" s="14" t="str">
        <f t="shared" si="107"/>
        <v>NS</v>
      </c>
      <c r="BR238" s="14" t="str">
        <f t="shared" si="108"/>
        <v>NS</v>
      </c>
      <c r="BS238" s="2" t="str">
        <f t="shared" si="109"/>
        <v/>
      </c>
      <c r="BT238" s="2" t="str">
        <f t="shared" si="110"/>
        <v/>
      </c>
      <c r="BU238" s="2" t="str">
        <f t="shared" si="111"/>
        <v/>
      </c>
    </row>
    <row r="239" spans="1:73" s="14" customFormat="1" x14ac:dyDescent="0.2">
      <c r="A239" s="10" t="s">
        <v>142</v>
      </c>
      <c r="B239" s="11" t="s">
        <v>247</v>
      </c>
      <c r="C239" s="12">
        <v>40078</v>
      </c>
      <c r="D239" s="13">
        <v>0.45833333333333331</v>
      </c>
      <c r="E239" s="10" t="s">
        <v>57</v>
      </c>
      <c r="F239" s="10" t="s">
        <v>248</v>
      </c>
      <c r="G239" s="11" t="s">
        <v>59</v>
      </c>
      <c r="H239" s="11" t="s">
        <v>90</v>
      </c>
      <c r="I239" s="11" t="s">
        <v>61</v>
      </c>
      <c r="J239" s="14">
        <v>0.75</v>
      </c>
      <c r="K239" s="14">
        <v>0.2</v>
      </c>
      <c r="L239" s="11">
        <v>24</v>
      </c>
      <c r="M239" s="11">
        <v>24</v>
      </c>
      <c r="N239" s="11">
        <v>24</v>
      </c>
      <c r="O239" s="11">
        <v>25</v>
      </c>
      <c r="P239" s="11">
        <v>26</v>
      </c>
      <c r="Q239" s="11">
        <v>28</v>
      </c>
      <c r="R239" s="11">
        <v>29</v>
      </c>
      <c r="S239" s="11">
        <v>32</v>
      </c>
      <c r="T239" s="11">
        <v>28</v>
      </c>
      <c r="U239" s="11">
        <v>31</v>
      </c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F239" s="15"/>
      <c r="AG239" s="14">
        <f t="shared" si="84"/>
        <v>27.1</v>
      </c>
      <c r="AH239" s="14">
        <f t="shared" si="85"/>
        <v>2.9608557321603204</v>
      </c>
      <c r="AI239" s="14">
        <f t="shared" si="86"/>
        <v>10</v>
      </c>
      <c r="AJ239" s="11">
        <v>23</v>
      </c>
      <c r="AK239" s="11">
        <v>28</v>
      </c>
      <c r="AL239" s="11">
        <v>25</v>
      </c>
      <c r="AM239" s="11">
        <v>22</v>
      </c>
      <c r="AN239" s="11">
        <v>37</v>
      </c>
      <c r="AO239" s="11">
        <v>31</v>
      </c>
      <c r="AP239" s="11">
        <v>25</v>
      </c>
      <c r="AQ239" s="11">
        <v>29</v>
      </c>
      <c r="AR239" s="11">
        <v>20</v>
      </c>
      <c r="AS239" s="11">
        <v>35</v>
      </c>
      <c r="AT239" s="14">
        <f t="shared" si="87"/>
        <v>27.5</v>
      </c>
      <c r="AU239" s="14">
        <f t="shared" si="88"/>
        <v>5.5827114081480751</v>
      </c>
      <c r="AV239" s="14">
        <f t="shared" si="89"/>
        <v>10</v>
      </c>
      <c r="AW239" s="14">
        <f t="shared" si="90"/>
        <v>13.030595876736092</v>
      </c>
      <c r="AX239" s="14">
        <f t="shared" si="91"/>
        <v>1.1063092640817895</v>
      </c>
      <c r="AY239" s="14">
        <f t="shared" si="92"/>
        <v>12</v>
      </c>
      <c r="AZ239" s="14">
        <f t="shared" si="93"/>
        <v>3.7764247599043714</v>
      </c>
      <c r="BA239" s="14">
        <f t="shared" si="94"/>
        <v>0.87260929158813794</v>
      </c>
      <c r="BB239" s="14">
        <f t="shared" si="95"/>
        <v>-1.4760147601475962E-2</v>
      </c>
      <c r="BC239" s="16" t="str">
        <f t="shared" si="96"/>
        <v>Nontoxic</v>
      </c>
      <c r="BD239" s="14">
        <f t="shared" si="97"/>
        <v>101.47601476014761</v>
      </c>
      <c r="BE239" s="17" t="s">
        <v>663</v>
      </c>
      <c r="BG239" s="14">
        <f t="shared" si="98"/>
        <v>9</v>
      </c>
      <c r="BH239" s="14">
        <f t="shared" si="99"/>
        <v>9</v>
      </c>
      <c r="BI239" s="14">
        <f t="shared" si="100"/>
        <v>8.7666666666666266</v>
      </c>
      <c r="BJ239" s="14">
        <f t="shared" si="101"/>
        <v>31.166666666666664</v>
      </c>
      <c r="BK239" s="14">
        <f t="shared" si="102"/>
        <v>19.966666666666647</v>
      </c>
      <c r="BL239" s="14">
        <f t="shared" si="103"/>
        <v>1.0555555555555556</v>
      </c>
      <c r="BM239" s="14">
        <f t="shared" si="104"/>
        <v>3.2214350964126779</v>
      </c>
      <c r="BN239" s="14">
        <v>6.6349999999999998</v>
      </c>
      <c r="BO239" s="14" t="str">
        <f t="shared" si="105"/>
        <v>Same Var</v>
      </c>
      <c r="BP239" s="14">
        <f t="shared" si="106"/>
        <v>0.42179709321839703</v>
      </c>
      <c r="BQ239" s="14" t="str">
        <f t="shared" si="107"/>
        <v>NS</v>
      </c>
      <c r="BR239" s="14" t="str">
        <f t="shared" si="108"/>
        <v>NS</v>
      </c>
      <c r="BS239" s="2" t="str">
        <f t="shared" si="109"/>
        <v/>
      </c>
      <c r="BT239" s="2" t="str">
        <f t="shared" si="110"/>
        <v/>
      </c>
      <c r="BU239" s="2" t="str">
        <f t="shared" si="111"/>
        <v/>
      </c>
    </row>
    <row r="240" spans="1:73" s="14" customFormat="1" x14ac:dyDescent="0.2">
      <c r="A240" s="10" t="s">
        <v>142</v>
      </c>
      <c r="B240" s="11" t="s">
        <v>250</v>
      </c>
      <c r="C240" s="12">
        <v>40078</v>
      </c>
      <c r="D240" s="13">
        <v>0.70833333333333337</v>
      </c>
      <c r="E240" s="10" t="s">
        <v>57</v>
      </c>
      <c r="F240" s="10" t="s">
        <v>248</v>
      </c>
      <c r="G240" s="11" t="s">
        <v>59</v>
      </c>
      <c r="H240" s="11" t="s">
        <v>90</v>
      </c>
      <c r="I240" s="11" t="s">
        <v>61</v>
      </c>
      <c r="J240" s="14">
        <v>0.75</v>
      </c>
      <c r="K240" s="14">
        <v>0.2</v>
      </c>
      <c r="L240" s="11">
        <v>24</v>
      </c>
      <c r="M240" s="11">
        <v>24</v>
      </c>
      <c r="N240" s="11">
        <v>24</v>
      </c>
      <c r="O240" s="11">
        <v>25</v>
      </c>
      <c r="P240" s="11">
        <v>26</v>
      </c>
      <c r="Q240" s="11">
        <v>28</v>
      </c>
      <c r="R240" s="11">
        <v>29</v>
      </c>
      <c r="S240" s="11">
        <v>32</v>
      </c>
      <c r="T240" s="11">
        <v>28</v>
      </c>
      <c r="U240" s="11">
        <v>31</v>
      </c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F240" s="15"/>
      <c r="AG240" s="14">
        <f t="shared" si="84"/>
        <v>27.1</v>
      </c>
      <c r="AH240" s="14">
        <f t="shared" si="85"/>
        <v>2.9608557321603204</v>
      </c>
      <c r="AI240" s="14">
        <f t="shared" si="86"/>
        <v>10</v>
      </c>
      <c r="AJ240" s="11">
        <v>20</v>
      </c>
      <c r="AK240" s="11">
        <v>21</v>
      </c>
      <c r="AL240" s="11">
        <v>21</v>
      </c>
      <c r="AM240" s="11">
        <v>30</v>
      </c>
      <c r="AN240" s="11">
        <v>24</v>
      </c>
      <c r="AO240" s="11">
        <v>32</v>
      </c>
      <c r="AP240" s="11">
        <v>27</v>
      </c>
      <c r="AQ240" s="11">
        <v>33</v>
      </c>
      <c r="AR240" s="11">
        <v>15</v>
      </c>
      <c r="AS240" s="11">
        <v>30</v>
      </c>
      <c r="AT240" s="14">
        <f t="shared" si="87"/>
        <v>25.3</v>
      </c>
      <c r="AU240" s="14">
        <f t="shared" si="88"/>
        <v>6.000925854492051</v>
      </c>
      <c r="AV240" s="14">
        <f t="shared" si="89"/>
        <v>10</v>
      </c>
      <c r="AW240" s="14">
        <f t="shared" si="90"/>
        <v>16.762769333526247</v>
      </c>
      <c r="AX240" s="14">
        <f t="shared" si="91"/>
        <v>1.4679081666881033</v>
      </c>
      <c r="AY240" s="14">
        <f t="shared" si="92"/>
        <v>11</v>
      </c>
      <c r="AZ240" s="14">
        <f t="shared" si="93"/>
        <v>2.4587062367639811</v>
      </c>
      <c r="BA240" s="14">
        <f t="shared" si="94"/>
        <v>0.87552997807388222</v>
      </c>
      <c r="BB240" s="14">
        <f t="shared" si="95"/>
        <v>6.6420664206642083E-2</v>
      </c>
      <c r="BC240" s="16" t="str">
        <f t="shared" si="96"/>
        <v>Nontoxic</v>
      </c>
      <c r="BD240" s="14">
        <f t="shared" si="97"/>
        <v>93.357933579335793</v>
      </c>
      <c r="BE240" s="17" t="s">
        <v>663</v>
      </c>
      <c r="BG240" s="14">
        <f t="shared" si="98"/>
        <v>9</v>
      </c>
      <c r="BH240" s="14">
        <f t="shared" si="99"/>
        <v>9</v>
      </c>
      <c r="BI240" s="14">
        <f t="shared" si="100"/>
        <v>8.7666666666666266</v>
      </c>
      <c r="BJ240" s="14">
        <f t="shared" si="101"/>
        <v>36.011111111111155</v>
      </c>
      <c r="BK240" s="14">
        <f t="shared" si="102"/>
        <v>22.388888888888893</v>
      </c>
      <c r="BL240" s="14">
        <f t="shared" si="103"/>
        <v>1.0555555555555556</v>
      </c>
      <c r="BM240" s="14">
        <f t="shared" si="104"/>
        <v>3.942103095442739</v>
      </c>
      <c r="BN240" s="14">
        <v>6.6349999999999998</v>
      </c>
      <c r="BO240" s="14" t="str">
        <f t="shared" si="105"/>
        <v>Same Var</v>
      </c>
      <c r="BP240" s="14">
        <f t="shared" si="106"/>
        <v>0.20307400861466862</v>
      </c>
      <c r="BQ240" s="14" t="str">
        <f t="shared" si="107"/>
        <v>NS</v>
      </c>
      <c r="BR240" s="14" t="str">
        <f t="shared" si="108"/>
        <v>NS</v>
      </c>
      <c r="BS240" s="2" t="str">
        <f t="shared" si="109"/>
        <v>Same Var T-test</v>
      </c>
      <c r="BT240" s="2" t="str">
        <f t="shared" si="110"/>
        <v/>
      </c>
      <c r="BU240" s="2" t="str">
        <f t="shared" si="111"/>
        <v/>
      </c>
    </row>
    <row r="241" spans="1:73" s="14" customFormat="1" x14ac:dyDescent="0.2">
      <c r="A241" s="10" t="s">
        <v>142</v>
      </c>
      <c r="B241" s="11" t="s">
        <v>249</v>
      </c>
      <c r="C241" s="12">
        <v>40078</v>
      </c>
      <c r="D241" s="13">
        <v>0.40625</v>
      </c>
      <c r="E241" s="10" t="s">
        <v>57</v>
      </c>
      <c r="F241" s="10" t="s">
        <v>248</v>
      </c>
      <c r="G241" s="11" t="s">
        <v>59</v>
      </c>
      <c r="H241" s="11" t="s">
        <v>90</v>
      </c>
      <c r="I241" s="11" t="s">
        <v>61</v>
      </c>
      <c r="J241" s="14">
        <v>0.75</v>
      </c>
      <c r="K241" s="14">
        <v>0.2</v>
      </c>
      <c r="L241" s="11">
        <v>24</v>
      </c>
      <c r="M241" s="11">
        <v>24</v>
      </c>
      <c r="N241" s="11">
        <v>24</v>
      </c>
      <c r="O241" s="11">
        <v>25</v>
      </c>
      <c r="P241" s="11">
        <v>26</v>
      </c>
      <c r="Q241" s="11">
        <v>28</v>
      </c>
      <c r="R241" s="11">
        <v>29</v>
      </c>
      <c r="S241" s="11">
        <v>32</v>
      </c>
      <c r="T241" s="11">
        <v>28</v>
      </c>
      <c r="U241" s="11">
        <v>31</v>
      </c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F241" s="15"/>
      <c r="AG241" s="14">
        <f t="shared" si="84"/>
        <v>27.1</v>
      </c>
      <c r="AH241" s="14">
        <f t="shared" si="85"/>
        <v>2.9608557321603204</v>
      </c>
      <c r="AI241" s="14">
        <f t="shared" si="86"/>
        <v>10</v>
      </c>
      <c r="AJ241" s="11">
        <v>29</v>
      </c>
      <c r="AK241" s="11">
        <v>30</v>
      </c>
      <c r="AL241" s="11">
        <v>20</v>
      </c>
      <c r="AM241" s="11">
        <v>34</v>
      </c>
      <c r="AN241" s="11">
        <v>26</v>
      </c>
      <c r="AO241" s="11">
        <v>25</v>
      </c>
      <c r="AP241" s="11">
        <v>29</v>
      </c>
      <c r="AQ241" s="11">
        <v>39</v>
      </c>
      <c r="AR241" s="11">
        <v>30</v>
      </c>
      <c r="AS241" s="11">
        <v>18</v>
      </c>
      <c r="AT241" s="14">
        <f t="shared" si="87"/>
        <v>28</v>
      </c>
      <c r="AU241" s="14">
        <f t="shared" si="88"/>
        <v>6.182412330330469</v>
      </c>
      <c r="AV241" s="14">
        <f t="shared" si="89"/>
        <v>10</v>
      </c>
      <c r="AW241" s="14">
        <f t="shared" si="90"/>
        <v>18.622221648341025</v>
      </c>
      <c r="AX241" s="14">
        <f t="shared" si="91"/>
        <v>1.6502838868527085</v>
      </c>
      <c r="AY241" s="14">
        <f t="shared" si="92"/>
        <v>11</v>
      </c>
      <c r="AZ241" s="14">
        <f t="shared" si="93"/>
        <v>3.6946262478512453</v>
      </c>
      <c r="BA241" s="14">
        <f t="shared" si="94"/>
        <v>0.87552997807388222</v>
      </c>
      <c r="BB241" s="14">
        <f t="shared" si="95"/>
        <v>-3.3210332103320979E-2</v>
      </c>
      <c r="BC241" s="16" t="str">
        <f t="shared" si="96"/>
        <v>Nontoxic</v>
      </c>
      <c r="BD241" s="14">
        <f t="shared" si="97"/>
        <v>103.3210332103321</v>
      </c>
      <c r="BE241" s="17" t="s">
        <v>663</v>
      </c>
      <c r="BG241" s="14">
        <f t="shared" si="98"/>
        <v>9</v>
      </c>
      <c r="BH241" s="14">
        <f t="shared" si="99"/>
        <v>9</v>
      </c>
      <c r="BI241" s="14">
        <f t="shared" si="100"/>
        <v>8.7666666666666266</v>
      </c>
      <c r="BJ241" s="14">
        <f t="shared" si="101"/>
        <v>38.222222222222221</v>
      </c>
      <c r="BK241" s="14">
        <f t="shared" si="102"/>
        <v>23.494444444444426</v>
      </c>
      <c r="BL241" s="14">
        <f t="shared" si="103"/>
        <v>1.0555555555555556</v>
      </c>
      <c r="BM241" s="14">
        <f t="shared" si="104"/>
        <v>4.2559467001635127</v>
      </c>
      <c r="BN241" s="14">
        <v>6.6349999999999998</v>
      </c>
      <c r="BO241" s="14" t="str">
        <f t="shared" si="105"/>
        <v>Same Var</v>
      </c>
      <c r="BP241" s="14">
        <f t="shared" si="106"/>
        <v>0.34145561165734434</v>
      </c>
      <c r="BQ241" s="14" t="str">
        <f t="shared" si="107"/>
        <v>NS</v>
      </c>
      <c r="BR241" s="14" t="str">
        <f t="shared" si="108"/>
        <v>NS</v>
      </c>
      <c r="BS241" s="2" t="str">
        <f t="shared" si="109"/>
        <v/>
      </c>
      <c r="BT241" s="2" t="str">
        <f t="shared" si="110"/>
        <v/>
      </c>
      <c r="BU241" s="2" t="str">
        <f t="shared" si="111"/>
        <v/>
      </c>
    </row>
    <row r="242" spans="1:73" s="14" customFormat="1" x14ac:dyDescent="0.2">
      <c r="A242" s="10" t="s">
        <v>142</v>
      </c>
      <c r="B242" s="11" t="s">
        <v>256</v>
      </c>
      <c r="C242" s="12">
        <v>40078</v>
      </c>
      <c r="D242" s="13">
        <v>0.67708333333333337</v>
      </c>
      <c r="E242" s="10" t="s">
        <v>57</v>
      </c>
      <c r="F242" s="10" t="s">
        <v>248</v>
      </c>
      <c r="G242" s="11" t="s">
        <v>59</v>
      </c>
      <c r="H242" s="11" t="s">
        <v>90</v>
      </c>
      <c r="I242" s="11" t="s">
        <v>61</v>
      </c>
      <c r="J242" s="14">
        <v>0.75</v>
      </c>
      <c r="K242" s="14">
        <v>0.2</v>
      </c>
      <c r="L242" s="11">
        <v>24</v>
      </c>
      <c r="M242" s="11">
        <v>24</v>
      </c>
      <c r="N242" s="11">
        <v>24</v>
      </c>
      <c r="O242" s="11">
        <v>25</v>
      </c>
      <c r="P242" s="11">
        <v>26</v>
      </c>
      <c r="Q242" s="11">
        <v>28</v>
      </c>
      <c r="R242" s="11">
        <v>29</v>
      </c>
      <c r="S242" s="11">
        <v>32</v>
      </c>
      <c r="T242" s="11">
        <v>28</v>
      </c>
      <c r="U242" s="11">
        <v>31</v>
      </c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F242" s="15"/>
      <c r="AG242" s="14">
        <f t="shared" si="84"/>
        <v>27.1</v>
      </c>
      <c r="AH242" s="14">
        <f t="shared" si="85"/>
        <v>2.9608557321603204</v>
      </c>
      <c r="AI242" s="14">
        <f t="shared" si="86"/>
        <v>10</v>
      </c>
      <c r="AJ242" s="11">
        <v>22</v>
      </c>
      <c r="AK242" s="11">
        <v>36</v>
      </c>
      <c r="AL242" s="11">
        <v>27</v>
      </c>
      <c r="AM242" s="11">
        <v>19</v>
      </c>
      <c r="AN242" s="11">
        <v>29</v>
      </c>
      <c r="AO242" s="11">
        <v>27</v>
      </c>
      <c r="AP242" s="11">
        <v>31</v>
      </c>
      <c r="AQ242" s="11">
        <v>31</v>
      </c>
      <c r="AR242" s="11">
        <v>15</v>
      </c>
      <c r="AS242" s="11">
        <v>25</v>
      </c>
      <c r="AT242" s="14">
        <f t="shared" si="87"/>
        <v>26.2</v>
      </c>
      <c r="AU242" s="14">
        <f t="shared" si="88"/>
        <v>6.2146779660914255</v>
      </c>
      <c r="AV242" s="14">
        <f t="shared" si="89"/>
        <v>10</v>
      </c>
      <c r="AW242" s="14">
        <f t="shared" si="90"/>
        <v>18.969049426118833</v>
      </c>
      <c r="AX242" s="14">
        <f t="shared" si="91"/>
        <v>1.6844369732724649</v>
      </c>
      <c r="AY242" s="14">
        <f t="shared" si="92"/>
        <v>11</v>
      </c>
      <c r="AZ242" s="14">
        <f t="shared" si="93"/>
        <v>2.8151171911617596</v>
      </c>
      <c r="BA242" s="14">
        <f t="shared" si="94"/>
        <v>0.87552997807388222</v>
      </c>
      <c r="BB242" s="14">
        <f t="shared" si="95"/>
        <v>3.3210332103321111E-2</v>
      </c>
      <c r="BC242" s="16" t="str">
        <f t="shared" si="96"/>
        <v>Nontoxic</v>
      </c>
      <c r="BD242" s="14">
        <f t="shared" si="97"/>
        <v>96.678966789667882</v>
      </c>
      <c r="BE242" s="17" t="s">
        <v>663</v>
      </c>
      <c r="BG242" s="14">
        <f t="shared" si="98"/>
        <v>9</v>
      </c>
      <c r="BH242" s="14">
        <f t="shared" si="99"/>
        <v>9</v>
      </c>
      <c r="BI242" s="14">
        <f t="shared" si="100"/>
        <v>8.7666666666666266</v>
      </c>
      <c r="BJ242" s="14">
        <f t="shared" si="101"/>
        <v>38.622222222222256</v>
      </c>
      <c r="BK242" s="14">
        <f t="shared" si="102"/>
        <v>23.694444444444443</v>
      </c>
      <c r="BL242" s="14">
        <f t="shared" si="103"/>
        <v>1.0555555555555556</v>
      </c>
      <c r="BM242" s="14">
        <f t="shared" si="104"/>
        <v>4.3117301970043886</v>
      </c>
      <c r="BN242" s="14">
        <v>6.6349999999999998</v>
      </c>
      <c r="BO242" s="14" t="str">
        <f t="shared" si="105"/>
        <v>Same Var</v>
      </c>
      <c r="BP242" s="14">
        <f t="shared" si="106"/>
        <v>0.34208691877624342</v>
      </c>
      <c r="BQ242" s="14" t="str">
        <f t="shared" si="107"/>
        <v>NS</v>
      </c>
      <c r="BR242" s="14" t="str">
        <f t="shared" si="108"/>
        <v>NS</v>
      </c>
      <c r="BS242" s="2" t="str">
        <f t="shared" si="109"/>
        <v>Same Var T-test</v>
      </c>
      <c r="BT242" s="2" t="str">
        <f t="shared" si="110"/>
        <v/>
      </c>
      <c r="BU242" s="2" t="str">
        <f t="shared" si="111"/>
        <v/>
      </c>
    </row>
    <row r="243" spans="1:73" s="14" customFormat="1" x14ac:dyDescent="0.2">
      <c r="A243" s="10" t="s">
        <v>142</v>
      </c>
      <c r="B243" s="11" t="s">
        <v>254</v>
      </c>
      <c r="C243" s="12">
        <v>40078</v>
      </c>
      <c r="D243" s="13">
        <v>0.64236111111111116</v>
      </c>
      <c r="E243" s="10" t="s">
        <v>57</v>
      </c>
      <c r="F243" s="10" t="s">
        <v>248</v>
      </c>
      <c r="G243" s="11" t="s">
        <v>59</v>
      </c>
      <c r="H243" s="11" t="s">
        <v>90</v>
      </c>
      <c r="I243" s="11" t="s">
        <v>61</v>
      </c>
      <c r="J243" s="14">
        <v>0.75</v>
      </c>
      <c r="K243" s="14">
        <v>0.2</v>
      </c>
      <c r="L243" s="11">
        <v>24</v>
      </c>
      <c r="M243" s="11">
        <v>24</v>
      </c>
      <c r="N243" s="11">
        <v>24</v>
      </c>
      <c r="O243" s="11">
        <v>25</v>
      </c>
      <c r="P243" s="11">
        <v>26</v>
      </c>
      <c r="Q243" s="11">
        <v>28</v>
      </c>
      <c r="R243" s="11">
        <v>29</v>
      </c>
      <c r="S243" s="11">
        <v>32</v>
      </c>
      <c r="T243" s="11">
        <v>28</v>
      </c>
      <c r="U243" s="11">
        <v>31</v>
      </c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F243" s="15"/>
      <c r="AG243" s="14">
        <f t="shared" si="84"/>
        <v>27.1</v>
      </c>
      <c r="AH243" s="14">
        <f t="shared" si="85"/>
        <v>2.9608557321603204</v>
      </c>
      <c r="AI243" s="14">
        <f t="shared" si="86"/>
        <v>10</v>
      </c>
      <c r="AJ243" s="11">
        <v>28</v>
      </c>
      <c r="AK243" s="11">
        <v>33</v>
      </c>
      <c r="AL243" s="11">
        <v>37</v>
      </c>
      <c r="AM243" s="11">
        <v>32</v>
      </c>
      <c r="AN243" s="11">
        <v>31</v>
      </c>
      <c r="AO243" s="11">
        <v>31</v>
      </c>
      <c r="AP243" s="11">
        <v>5</v>
      </c>
      <c r="AQ243" s="11">
        <v>30</v>
      </c>
      <c r="AR243" s="11">
        <v>28</v>
      </c>
      <c r="AS243" s="11">
        <v>35</v>
      </c>
      <c r="AT243" s="14">
        <f t="shared" si="87"/>
        <v>29</v>
      </c>
      <c r="AU243" s="14">
        <f t="shared" si="88"/>
        <v>8.8944427094175555</v>
      </c>
      <c r="AV243" s="14">
        <f t="shared" si="89"/>
        <v>10</v>
      </c>
      <c r="AW243" s="14">
        <f t="shared" si="90"/>
        <v>70.631184611303937</v>
      </c>
      <c r="AX243" s="14">
        <f t="shared" si="91"/>
        <v>6.9809834753300732</v>
      </c>
      <c r="AY243" s="14">
        <f t="shared" si="92"/>
        <v>10</v>
      </c>
      <c r="AZ243" s="14">
        <f t="shared" si="93"/>
        <v>2.9924049254324063</v>
      </c>
      <c r="BA243" s="14">
        <f t="shared" si="94"/>
        <v>0.87905782855058789</v>
      </c>
      <c r="BB243" s="14">
        <f t="shared" si="95"/>
        <v>-7.0110701107011009E-2</v>
      </c>
      <c r="BC243" s="16" t="str">
        <f t="shared" si="96"/>
        <v>Nontoxic</v>
      </c>
      <c r="BD243" s="14">
        <f t="shared" si="97"/>
        <v>107.0110701107011</v>
      </c>
      <c r="BE243" s="17" t="s">
        <v>664</v>
      </c>
      <c r="BF243" s="17" t="s">
        <v>666</v>
      </c>
      <c r="BG243" s="14">
        <f t="shared" si="98"/>
        <v>9</v>
      </c>
      <c r="BH243" s="14">
        <f t="shared" si="99"/>
        <v>9</v>
      </c>
      <c r="BI243" s="14">
        <f t="shared" si="100"/>
        <v>8.7666666666666266</v>
      </c>
      <c r="BJ243" s="14">
        <f t="shared" si="101"/>
        <v>79.1111111111111</v>
      </c>
      <c r="BK243" s="14">
        <f t="shared" si="102"/>
        <v>43.938888888888862</v>
      </c>
      <c r="BL243" s="14">
        <f t="shared" si="103"/>
        <v>1.0555555555555556</v>
      </c>
      <c r="BM243" s="14">
        <f t="shared" si="104"/>
        <v>8.7291532155822331</v>
      </c>
      <c r="BN243" s="14">
        <v>6.6349999999999998</v>
      </c>
      <c r="BO243" s="14" t="str">
        <f t="shared" si="105"/>
        <v>Sig Diff Var</v>
      </c>
      <c r="BP243" s="14">
        <f t="shared" si="106"/>
        <v>0.26736229724385507</v>
      </c>
      <c r="BQ243" s="14" t="str">
        <f t="shared" si="107"/>
        <v>NS</v>
      </c>
      <c r="BR243" s="14" t="str">
        <f t="shared" si="108"/>
        <v>NS</v>
      </c>
      <c r="BS243" s="2" t="str">
        <f t="shared" si="109"/>
        <v/>
      </c>
      <c r="BT243" s="2" t="str">
        <f t="shared" si="110"/>
        <v/>
      </c>
      <c r="BU243" s="2" t="str">
        <f t="shared" si="111"/>
        <v/>
      </c>
    </row>
    <row r="244" spans="1:73" s="14" customFormat="1" x14ac:dyDescent="0.2">
      <c r="A244" s="10" t="s">
        <v>142</v>
      </c>
      <c r="B244" s="11" t="s">
        <v>321</v>
      </c>
      <c r="C244" s="12">
        <v>39841</v>
      </c>
      <c r="D244" s="13">
        <v>0.52083333333333337</v>
      </c>
      <c r="E244" s="10" t="s">
        <v>57</v>
      </c>
      <c r="F244" s="10" t="s">
        <v>294</v>
      </c>
      <c r="G244" s="11" t="s">
        <v>59</v>
      </c>
      <c r="H244" s="11" t="s">
        <v>90</v>
      </c>
      <c r="I244" s="11" t="s">
        <v>61</v>
      </c>
      <c r="J244" s="14">
        <v>0.75</v>
      </c>
      <c r="K244" s="14">
        <v>0.2</v>
      </c>
      <c r="L244" s="11">
        <v>29</v>
      </c>
      <c r="M244" s="11">
        <v>28</v>
      </c>
      <c r="N244" s="11">
        <v>28</v>
      </c>
      <c r="O244" s="11">
        <v>25</v>
      </c>
      <c r="P244" s="11">
        <v>26</v>
      </c>
      <c r="Q244" s="11">
        <v>27</v>
      </c>
      <c r="R244" s="11">
        <v>25</v>
      </c>
      <c r="S244" s="11">
        <v>29</v>
      </c>
      <c r="T244" s="11">
        <v>26</v>
      </c>
      <c r="U244" s="11">
        <v>28</v>
      </c>
      <c r="V244" s="15"/>
      <c r="W244" s="15"/>
      <c r="X244" s="15"/>
      <c r="Y244" s="15"/>
      <c r="Z244" s="15"/>
      <c r="AA244" s="15"/>
      <c r="AB244" s="15"/>
      <c r="AC244" s="15"/>
      <c r="AD244" s="15"/>
      <c r="AE244" s="15"/>
      <c r="AF244" s="15"/>
      <c r="AG244" s="14">
        <f t="shared" si="84"/>
        <v>27.1</v>
      </c>
      <c r="AH244" s="14">
        <f t="shared" si="85"/>
        <v>1.5238839267549951</v>
      </c>
      <c r="AI244" s="14">
        <f t="shared" si="86"/>
        <v>10</v>
      </c>
      <c r="AJ244" s="11">
        <v>29</v>
      </c>
      <c r="AK244" s="11">
        <v>29</v>
      </c>
      <c r="AL244" s="11">
        <v>29</v>
      </c>
      <c r="AM244" s="11">
        <v>30</v>
      </c>
      <c r="AN244" s="11">
        <v>25</v>
      </c>
      <c r="AO244" s="11">
        <v>29</v>
      </c>
      <c r="AP244" s="11">
        <v>25</v>
      </c>
      <c r="AQ244" s="11">
        <v>29</v>
      </c>
      <c r="AR244" s="11">
        <v>29</v>
      </c>
      <c r="AS244" s="11">
        <v>31</v>
      </c>
      <c r="AT244" s="14">
        <f t="shared" si="87"/>
        <v>28.5</v>
      </c>
      <c r="AU244" s="14">
        <f t="shared" si="88"/>
        <v>1.9578900207451218</v>
      </c>
      <c r="AV244" s="14">
        <f t="shared" si="89"/>
        <v>10</v>
      </c>
      <c r="AW244" s="14">
        <f t="shared" si="90"/>
        <v>0.26415316840277786</v>
      </c>
      <c r="AX244" s="14">
        <f t="shared" si="91"/>
        <v>1.8223037229938274E-2</v>
      </c>
      <c r="AY244" s="14">
        <f t="shared" si="92"/>
        <v>14</v>
      </c>
      <c r="AZ244" s="14">
        <f t="shared" si="93"/>
        <v>11.403122905519282</v>
      </c>
      <c r="BA244" s="14">
        <f t="shared" si="94"/>
        <v>0.86805478155742033</v>
      </c>
      <c r="BB244" s="14">
        <f t="shared" si="95"/>
        <v>-5.1660516605165997E-2</v>
      </c>
      <c r="BC244" s="16" t="str">
        <f t="shared" si="96"/>
        <v>Nontoxic</v>
      </c>
      <c r="BD244" s="14">
        <f t="shared" si="97"/>
        <v>105.1660516605166</v>
      </c>
      <c r="BE244" s="17" t="s">
        <v>664</v>
      </c>
      <c r="BF244" s="17" t="s">
        <v>666</v>
      </c>
      <c r="BG244" s="14">
        <f t="shared" si="98"/>
        <v>9</v>
      </c>
      <c r="BH244" s="14">
        <f t="shared" si="99"/>
        <v>9</v>
      </c>
      <c r="BI244" s="14">
        <f t="shared" si="100"/>
        <v>2.3222222222222233</v>
      </c>
      <c r="BJ244" s="14">
        <f t="shared" si="101"/>
        <v>3.8333333333333335</v>
      </c>
      <c r="BK244" s="14">
        <f t="shared" si="102"/>
        <v>3.0777777777777779</v>
      </c>
      <c r="BL244" s="14">
        <f t="shared" si="103"/>
        <v>1.0555555555555556</v>
      </c>
      <c r="BM244" s="14">
        <f t="shared" si="104"/>
        <v>0.52996461196410505</v>
      </c>
      <c r="BN244" s="14">
        <v>6.6349999999999998</v>
      </c>
      <c r="BO244" s="14" t="str">
        <f t="shared" si="105"/>
        <v>Same Var</v>
      </c>
      <c r="BP244" s="14">
        <f t="shared" si="106"/>
        <v>4.5611384942255029E-2</v>
      </c>
      <c r="BQ244" s="14" t="str">
        <f t="shared" si="107"/>
        <v>NS</v>
      </c>
      <c r="BR244" s="14" t="str">
        <f t="shared" si="108"/>
        <v>NS</v>
      </c>
      <c r="BS244" s="2" t="str">
        <f t="shared" si="109"/>
        <v/>
      </c>
      <c r="BT244" s="2" t="str">
        <f t="shared" si="110"/>
        <v/>
      </c>
      <c r="BU244" s="2" t="str">
        <f t="shared" si="111"/>
        <v/>
      </c>
    </row>
    <row r="245" spans="1:73" s="14" customFormat="1" x14ac:dyDescent="0.2">
      <c r="A245" s="10" t="s">
        <v>142</v>
      </c>
      <c r="B245" s="11" t="s">
        <v>312</v>
      </c>
      <c r="C245" s="12">
        <v>39841</v>
      </c>
      <c r="D245" s="13">
        <v>0.54166666666666663</v>
      </c>
      <c r="E245" s="10" t="s">
        <v>57</v>
      </c>
      <c r="F245" s="10" t="s">
        <v>294</v>
      </c>
      <c r="G245" s="11" t="s">
        <v>59</v>
      </c>
      <c r="H245" s="11" t="s">
        <v>90</v>
      </c>
      <c r="I245" s="11" t="s">
        <v>61</v>
      </c>
      <c r="J245" s="14">
        <v>0.75</v>
      </c>
      <c r="K245" s="14">
        <v>0.2</v>
      </c>
      <c r="L245" s="11">
        <v>29</v>
      </c>
      <c r="M245" s="11">
        <v>28</v>
      </c>
      <c r="N245" s="11">
        <v>28</v>
      </c>
      <c r="O245" s="11">
        <v>25</v>
      </c>
      <c r="P245" s="11">
        <v>26</v>
      </c>
      <c r="Q245" s="11">
        <v>27</v>
      </c>
      <c r="R245" s="11">
        <v>25</v>
      </c>
      <c r="S245" s="11">
        <v>29</v>
      </c>
      <c r="T245" s="11">
        <v>26</v>
      </c>
      <c r="U245" s="11">
        <v>28</v>
      </c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F245" s="15"/>
      <c r="AG245" s="14">
        <f t="shared" si="84"/>
        <v>27.1</v>
      </c>
      <c r="AH245" s="14">
        <f t="shared" si="85"/>
        <v>1.5238839267549951</v>
      </c>
      <c r="AI245" s="14">
        <f t="shared" si="86"/>
        <v>10</v>
      </c>
      <c r="AJ245" s="11">
        <v>32</v>
      </c>
      <c r="AK245" s="11">
        <v>27</v>
      </c>
      <c r="AL245" s="11">
        <v>31</v>
      </c>
      <c r="AM245" s="11">
        <v>25</v>
      </c>
      <c r="AN245" s="11">
        <v>30</v>
      </c>
      <c r="AO245" s="11">
        <v>30</v>
      </c>
      <c r="AP245" s="11">
        <v>29</v>
      </c>
      <c r="AQ245" s="11">
        <v>31</v>
      </c>
      <c r="AR245" s="11">
        <v>29</v>
      </c>
      <c r="AS245" s="11">
        <v>30</v>
      </c>
      <c r="AT245" s="14">
        <f t="shared" si="87"/>
        <v>29.4</v>
      </c>
      <c r="AU245" s="14">
        <f t="shared" si="88"/>
        <v>2.0655911179772888</v>
      </c>
      <c r="AV245" s="14">
        <f t="shared" si="89"/>
        <v>10</v>
      </c>
      <c r="AW245" s="14">
        <f t="shared" si="90"/>
        <v>0.31057400173611105</v>
      </c>
      <c r="AX245" s="14">
        <f t="shared" si="91"/>
        <v>2.2123037229938265E-2</v>
      </c>
      <c r="AY245" s="14">
        <f t="shared" si="92"/>
        <v>14</v>
      </c>
      <c r="AZ245" s="14">
        <f t="shared" si="93"/>
        <v>12.156410562209933</v>
      </c>
      <c r="BA245" s="14">
        <f t="shared" si="94"/>
        <v>0.86805478155742033</v>
      </c>
      <c r="BB245" s="14">
        <f t="shared" si="95"/>
        <v>-8.4870848708486976E-2</v>
      </c>
      <c r="BC245" s="16" t="str">
        <f t="shared" si="96"/>
        <v>Nontoxic</v>
      </c>
      <c r="BD245" s="14">
        <f t="shared" si="97"/>
        <v>108.4870848708487</v>
      </c>
      <c r="BE245" s="17" t="s">
        <v>663</v>
      </c>
      <c r="BG245" s="14">
        <f t="shared" si="98"/>
        <v>9</v>
      </c>
      <c r="BH245" s="14">
        <f t="shared" si="99"/>
        <v>9</v>
      </c>
      <c r="BI245" s="14">
        <f t="shared" si="100"/>
        <v>2.3222222222222233</v>
      </c>
      <c r="BJ245" s="14">
        <f t="shared" si="101"/>
        <v>4.2666666666666657</v>
      </c>
      <c r="BK245" s="14">
        <f t="shared" si="102"/>
        <v>3.2944444444444443</v>
      </c>
      <c r="BL245" s="14">
        <f t="shared" si="103"/>
        <v>1.0555555555555556</v>
      </c>
      <c r="BM245" s="14">
        <f t="shared" si="104"/>
        <v>0.77689770717524154</v>
      </c>
      <c r="BN245" s="14">
        <v>6.6349999999999998</v>
      </c>
      <c r="BO245" s="14" t="str">
        <f t="shared" si="105"/>
        <v>Same Var</v>
      </c>
      <c r="BP245" s="14">
        <f t="shared" si="106"/>
        <v>5.5079668339381733E-3</v>
      </c>
      <c r="BQ245" s="14" t="str">
        <f t="shared" si="107"/>
        <v>NS</v>
      </c>
      <c r="BR245" s="14" t="str">
        <f t="shared" si="108"/>
        <v>NS</v>
      </c>
      <c r="BS245" s="2" t="str">
        <f t="shared" si="109"/>
        <v/>
      </c>
      <c r="BT245" s="2" t="str">
        <f t="shared" si="110"/>
        <v/>
      </c>
      <c r="BU245" s="2" t="str">
        <f t="shared" si="111"/>
        <v/>
      </c>
    </row>
    <row r="246" spans="1:73" s="14" customFormat="1" x14ac:dyDescent="0.2">
      <c r="A246" s="10" t="s">
        <v>142</v>
      </c>
      <c r="B246" s="11" t="s">
        <v>298</v>
      </c>
      <c r="C246" s="12">
        <v>39841</v>
      </c>
      <c r="D246" s="13">
        <v>0.57986111111111116</v>
      </c>
      <c r="E246" s="10" t="s">
        <v>57</v>
      </c>
      <c r="F246" s="10" t="s">
        <v>294</v>
      </c>
      <c r="G246" s="11" t="s">
        <v>59</v>
      </c>
      <c r="H246" s="11" t="s">
        <v>90</v>
      </c>
      <c r="I246" s="11" t="s">
        <v>61</v>
      </c>
      <c r="J246" s="14">
        <v>0.75</v>
      </c>
      <c r="K246" s="14">
        <v>0.2</v>
      </c>
      <c r="L246" s="11">
        <v>29</v>
      </c>
      <c r="M246" s="11">
        <v>28</v>
      </c>
      <c r="N246" s="11">
        <v>28</v>
      </c>
      <c r="O246" s="11">
        <v>25</v>
      </c>
      <c r="P246" s="11">
        <v>26</v>
      </c>
      <c r="Q246" s="11">
        <v>27</v>
      </c>
      <c r="R246" s="11">
        <v>25</v>
      </c>
      <c r="S246" s="11">
        <v>29</v>
      </c>
      <c r="T246" s="11">
        <v>26</v>
      </c>
      <c r="U246" s="11">
        <v>28</v>
      </c>
      <c r="V246" s="15"/>
      <c r="W246" s="15"/>
      <c r="X246" s="15"/>
      <c r="Y246" s="15"/>
      <c r="Z246" s="15"/>
      <c r="AA246" s="15"/>
      <c r="AB246" s="15"/>
      <c r="AC246" s="15"/>
      <c r="AD246" s="15"/>
      <c r="AE246" s="15"/>
      <c r="AF246" s="15"/>
      <c r="AG246" s="14">
        <f t="shared" si="84"/>
        <v>27.1</v>
      </c>
      <c r="AH246" s="14">
        <f t="shared" si="85"/>
        <v>1.5238839267549951</v>
      </c>
      <c r="AI246" s="14">
        <f t="shared" si="86"/>
        <v>10</v>
      </c>
      <c r="AJ246" s="11">
        <v>31</v>
      </c>
      <c r="AK246" s="11">
        <v>31</v>
      </c>
      <c r="AL246" s="11">
        <v>32</v>
      </c>
      <c r="AM246" s="11">
        <v>31</v>
      </c>
      <c r="AN246" s="11">
        <v>33</v>
      </c>
      <c r="AO246" s="11">
        <v>33</v>
      </c>
      <c r="AP246" s="11">
        <v>25</v>
      </c>
      <c r="AQ246" s="11">
        <v>31</v>
      </c>
      <c r="AR246" s="11">
        <v>33</v>
      </c>
      <c r="AS246" s="11">
        <v>32</v>
      </c>
      <c r="AT246" s="14">
        <f t="shared" si="87"/>
        <v>31.2</v>
      </c>
      <c r="AU246" s="14">
        <f t="shared" si="88"/>
        <v>2.3475755815545343</v>
      </c>
      <c r="AV246" s="14">
        <f t="shared" si="89"/>
        <v>10</v>
      </c>
      <c r="AW246" s="14">
        <f t="shared" si="90"/>
        <v>0.46476412519290122</v>
      </c>
      <c r="AX246" s="14">
        <f t="shared" si="91"/>
        <v>3.5642927490569257E-2</v>
      </c>
      <c r="AY246" s="14">
        <f t="shared" si="92"/>
        <v>13</v>
      </c>
      <c r="AZ246" s="14">
        <f t="shared" si="93"/>
        <v>13.171071767573439</v>
      </c>
      <c r="BA246" s="14">
        <f t="shared" si="94"/>
        <v>0.87015153396817235</v>
      </c>
      <c r="BB246" s="14">
        <f t="shared" si="95"/>
        <v>-0.15129151291512907</v>
      </c>
      <c r="BC246" s="16" t="str">
        <f t="shared" si="96"/>
        <v>Nontoxic</v>
      </c>
      <c r="BD246" s="14">
        <f t="shared" si="97"/>
        <v>115.12915129151291</v>
      </c>
      <c r="BE246" s="17" t="s">
        <v>664</v>
      </c>
      <c r="BF246" s="17" t="s">
        <v>666</v>
      </c>
      <c r="BG246" s="14">
        <f t="shared" si="98"/>
        <v>9</v>
      </c>
      <c r="BH246" s="14">
        <f t="shared" si="99"/>
        <v>9</v>
      </c>
      <c r="BI246" s="14">
        <f t="shared" si="100"/>
        <v>2.3222222222222233</v>
      </c>
      <c r="BJ246" s="14">
        <f t="shared" si="101"/>
        <v>5.5111111111111102</v>
      </c>
      <c r="BK246" s="14">
        <f t="shared" si="102"/>
        <v>3.9166666666666665</v>
      </c>
      <c r="BL246" s="14">
        <f t="shared" si="103"/>
        <v>1.0555555555555556</v>
      </c>
      <c r="BM246" s="14">
        <f t="shared" si="104"/>
        <v>1.5448922453692138</v>
      </c>
      <c r="BN246" s="14">
        <v>6.6349999999999998</v>
      </c>
      <c r="BO246" s="14" t="str">
        <f t="shared" si="105"/>
        <v>Same Var</v>
      </c>
      <c r="BP246" s="14">
        <f t="shared" si="106"/>
        <v>1.0347685556166897E-4</v>
      </c>
      <c r="BQ246" s="14" t="str">
        <f t="shared" si="107"/>
        <v>NS</v>
      </c>
      <c r="BR246" s="14" t="str">
        <f t="shared" si="108"/>
        <v>NS</v>
      </c>
      <c r="BS246" s="2" t="str">
        <f t="shared" si="109"/>
        <v/>
      </c>
      <c r="BT246" s="2" t="str">
        <f t="shared" si="110"/>
        <v/>
      </c>
      <c r="BU246" s="2" t="str">
        <f t="shared" si="111"/>
        <v/>
      </c>
    </row>
    <row r="247" spans="1:73" s="14" customFormat="1" x14ac:dyDescent="0.2">
      <c r="A247" s="10" t="s">
        <v>142</v>
      </c>
      <c r="B247" s="11" t="s">
        <v>322</v>
      </c>
      <c r="C247" s="12">
        <v>39841</v>
      </c>
      <c r="D247" s="13">
        <v>0.49305555555555558</v>
      </c>
      <c r="E247" s="10" t="s">
        <v>57</v>
      </c>
      <c r="F247" s="10" t="s">
        <v>294</v>
      </c>
      <c r="G247" s="11" t="s">
        <v>59</v>
      </c>
      <c r="H247" s="11" t="s">
        <v>90</v>
      </c>
      <c r="I247" s="11" t="s">
        <v>61</v>
      </c>
      <c r="J247" s="14">
        <v>0.75</v>
      </c>
      <c r="K247" s="14">
        <v>0.2</v>
      </c>
      <c r="L247" s="11">
        <v>29</v>
      </c>
      <c r="M247" s="11">
        <v>28</v>
      </c>
      <c r="N247" s="11">
        <v>28</v>
      </c>
      <c r="O247" s="11">
        <v>25</v>
      </c>
      <c r="P247" s="11">
        <v>26</v>
      </c>
      <c r="Q247" s="11">
        <v>27</v>
      </c>
      <c r="R247" s="11">
        <v>25</v>
      </c>
      <c r="S247" s="11">
        <v>29</v>
      </c>
      <c r="T247" s="11">
        <v>26</v>
      </c>
      <c r="U247" s="11">
        <v>28</v>
      </c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F247" s="15"/>
      <c r="AG247" s="14">
        <f t="shared" si="84"/>
        <v>27.1</v>
      </c>
      <c r="AH247" s="14">
        <f t="shared" si="85"/>
        <v>1.5238839267549951</v>
      </c>
      <c r="AI247" s="14">
        <f t="shared" si="86"/>
        <v>10</v>
      </c>
      <c r="AJ247" s="11">
        <v>30</v>
      </c>
      <c r="AK247" s="11">
        <v>26</v>
      </c>
      <c r="AL247" s="11">
        <v>31</v>
      </c>
      <c r="AM247" s="11">
        <v>27</v>
      </c>
      <c r="AN247" s="11">
        <v>30</v>
      </c>
      <c r="AO247" s="11">
        <v>23</v>
      </c>
      <c r="AP247" s="11">
        <v>29</v>
      </c>
      <c r="AQ247" s="11">
        <v>29</v>
      </c>
      <c r="AR247" s="11">
        <v>28</v>
      </c>
      <c r="AS247" s="11">
        <v>30</v>
      </c>
      <c r="AT247" s="14">
        <f t="shared" si="87"/>
        <v>28.3</v>
      </c>
      <c r="AU247" s="14">
        <f t="shared" si="88"/>
        <v>2.4060109910158118</v>
      </c>
      <c r="AV247" s="14">
        <f t="shared" si="89"/>
        <v>10</v>
      </c>
      <c r="AW247" s="14">
        <f t="shared" si="90"/>
        <v>0.50340995852623471</v>
      </c>
      <c r="AX247" s="14">
        <f t="shared" si="91"/>
        <v>3.9130581811556937E-2</v>
      </c>
      <c r="AY247" s="14">
        <f t="shared" si="92"/>
        <v>13</v>
      </c>
      <c r="AZ247" s="14">
        <f t="shared" si="93"/>
        <v>9.4678254164757387</v>
      </c>
      <c r="BA247" s="14">
        <f t="shared" si="94"/>
        <v>0.87015153396817235</v>
      </c>
      <c r="BB247" s="14">
        <f t="shared" si="95"/>
        <v>-4.4280442804428014E-2</v>
      </c>
      <c r="BC247" s="16" t="str">
        <f t="shared" si="96"/>
        <v>Nontoxic</v>
      </c>
      <c r="BD247" s="14">
        <f t="shared" si="97"/>
        <v>104.4280442804428</v>
      </c>
      <c r="BE247" s="17" t="s">
        <v>663</v>
      </c>
      <c r="BG247" s="14">
        <f t="shared" si="98"/>
        <v>9</v>
      </c>
      <c r="BH247" s="14">
        <f t="shared" si="99"/>
        <v>9</v>
      </c>
      <c r="BI247" s="14">
        <f t="shared" si="100"/>
        <v>2.3222222222222233</v>
      </c>
      <c r="BJ247" s="14">
        <f t="shared" si="101"/>
        <v>5.7888888888888888</v>
      </c>
      <c r="BK247" s="14">
        <f t="shared" si="102"/>
        <v>4.0555555555555562</v>
      </c>
      <c r="BL247" s="14">
        <f t="shared" si="103"/>
        <v>1.0555555555555556</v>
      </c>
      <c r="BM247" s="14">
        <f t="shared" si="104"/>
        <v>1.7198466830727615</v>
      </c>
      <c r="BN247" s="14">
        <v>6.6349999999999998</v>
      </c>
      <c r="BO247" s="14" t="str">
        <f t="shared" si="105"/>
        <v>Same Var</v>
      </c>
      <c r="BP247" s="14">
        <f t="shared" si="106"/>
        <v>9.9672958759255748E-2</v>
      </c>
      <c r="BQ247" s="14" t="str">
        <f t="shared" si="107"/>
        <v>NS</v>
      </c>
      <c r="BR247" s="14" t="str">
        <f t="shared" si="108"/>
        <v>NS</v>
      </c>
      <c r="BS247" s="2" t="str">
        <f t="shared" si="109"/>
        <v/>
      </c>
      <c r="BT247" s="2" t="str">
        <f t="shared" si="110"/>
        <v/>
      </c>
      <c r="BU247" s="2" t="str">
        <f t="shared" si="111"/>
        <v/>
      </c>
    </row>
    <row r="248" spans="1:73" s="14" customFormat="1" x14ac:dyDescent="0.2">
      <c r="A248" s="10" t="s">
        <v>142</v>
      </c>
      <c r="B248" s="11" t="s">
        <v>304</v>
      </c>
      <c r="C248" s="12">
        <v>39841</v>
      </c>
      <c r="D248" s="13">
        <v>0.44791666666666669</v>
      </c>
      <c r="E248" s="10" t="s">
        <v>57</v>
      </c>
      <c r="F248" s="10" t="s">
        <v>294</v>
      </c>
      <c r="G248" s="11" t="s">
        <v>59</v>
      </c>
      <c r="H248" s="11" t="s">
        <v>90</v>
      </c>
      <c r="I248" s="11" t="s">
        <v>61</v>
      </c>
      <c r="J248" s="14">
        <v>0.75</v>
      </c>
      <c r="K248" s="14">
        <v>0.2</v>
      </c>
      <c r="L248" s="11">
        <v>29</v>
      </c>
      <c r="M248" s="11">
        <v>28</v>
      </c>
      <c r="N248" s="11">
        <v>28</v>
      </c>
      <c r="O248" s="11">
        <v>25</v>
      </c>
      <c r="P248" s="11">
        <v>26</v>
      </c>
      <c r="Q248" s="11">
        <v>27</v>
      </c>
      <c r="R248" s="11">
        <v>25</v>
      </c>
      <c r="S248" s="11">
        <v>29</v>
      </c>
      <c r="T248" s="11">
        <v>26</v>
      </c>
      <c r="U248" s="11">
        <v>28</v>
      </c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F248" s="15"/>
      <c r="AG248" s="14">
        <f t="shared" si="84"/>
        <v>27.1</v>
      </c>
      <c r="AH248" s="14">
        <f t="shared" si="85"/>
        <v>1.5238839267549951</v>
      </c>
      <c r="AI248" s="14">
        <f t="shared" si="86"/>
        <v>10</v>
      </c>
      <c r="AJ248" s="11">
        <v>29</v>
      </c>
      <c r="AK248" s="11">
        <v>30</v>
      </c>
      <c r="AL248" s="11">
        <v>28</v>
      </c>
      <c r="AM248" s="11">
        <v>23</v>
      </c>
      <c r="AN248" s="11">
        <v>23</v>
      </c>
      <c r="AO248" s="11">
        <v>27</v>
      </c>
      <c r="AP248" s="11">
        <v>26</v>
      </c>
      <c r="AQ248" s="11">
        <v>25</v>
      </c>
      <c r="AR248" s="11">
        <v>25</v>
      </c>
      <c r="AS248" s="11">
        <v>28</v>
      </c>
      <c r="AT248" s="14">
        <f t="shared" si="87"/>
        <v>26.4</v>
      </c>
      <c r="AU248" s="14">
        <f t="shared" si="88"/>
        <v>2.412928142780514</v>
      </c>
      <c r="AV248" s="14">
        <f t="shared" si="89"/>
        <v>10</v>
      </c>
      <c r="AW248" s="14">
        <f t="shared" si="90"/>
        <v>0.50815116222993817</v>
      </c>
      <c r="AX248" s="14">
        <f t="shared" si="91"/>
        <v>3.9560622963820291E-2</v>
      </c>
      <c r="AY248" s="14">
        <f t="shared" si="92"/>
        <v>13</v>
      </c>
      <c r="AZ248" s="14">
        <f t="shared" si="93"/>
        <v>7.1952858410312706</v>
      </c>
      <c r="BA248" s="14">
        <f t="shared" si="94"/>
        <v>0.87015153396817235</v>
      </c>
      <c r="BB248" s="14">
        <f t="shared" si="95"/>
        <v>2.583025830258313E-2</v>
      </c>
      <c r="BC248" s="16" t="str">
        <f t="shared" si="96"/>
        <v>Nontoxic</v>
      </c>
      <c r="BD248" s="14">
        <f t="shared" si="97"/>
        <v>97.416974169741692</v>
      </c>
      <c r="BE248" s="17" t="s">
        <v>663</v>
      </c>
      <c r="BG248" s="14">
        <f t="shared" si="98"/>
        <v>9</v>
      </c>
      <c r="BH248" s="14">
        <f t="shared" si="99"/>
        <v>9</v>
      </c>
      <c r="BI248" s="14">
        <f t="shared" si="100"/>
        <v>2.3222222222222233</v>
      </c>
      <c r="BJ248" s="14">
        <f t="shared" si="101"/>
        <v>5.8222222222222211</v>
      </c>
      <c r="BK248" s="14">
        <f t="shared" si="102"/>
        <v>4.072222222222222</v>
      </c>
      <c r="BL248" s="14">
        <f t="shared" si="103"/>
        <v>1.0555555555555556</v>
      </c>
      <c r="BM248" s="14">
        <f t="shared" si="104"/>
        <v>1.7408273279760265</v>
      </c>
      <c r="BN248" s="14">
        <v>6.6349999999999998</v>
      </c>
      <c r="BO248" s="14" t="str">
        <f t="shared" si="105"/>
        <v>Same Var</v>
      </c>
      <c r="BP248" s="14">
        <f t="shared" si="106"/>
        <v>0.22401290043023742</v>
      </c>
      <c r="BQ248" s="14" t="str">
        <f t="shared" si="107"/>
        <v>NS</v>
      </c>
      <c r="BR248" s="14" t="str">
        <f t="shared" si="108"/>
        <v>NS</v>
      </c>
      <c r="BS248" s="2" t="str">
        <f t="shared" si="109"/>
        <v>Same Var T-test</v>
      </c>
      <c r="BT248" s="2" t="str">
        <f t="shared" si="110"/>
        <v/>
      </c>
      <c r="BU248" s="2" t="str">
        <f t="shared" si="111"/>
        <v/>
      </c>
    </row>
    <row r="249" spans="1:73" s="14" customFormat="1" x14ac:dyDescent="0.2">
      <c r="A249" s="10" t="s">
        <v>142</v>
      </c>
      <c r="B249" s="11" t="s">
        <v>308</v>
      </c>
      <c r="C249" s="12">
        <v>39841</v>
      </c>
      <c r="D249" s="13">
        <v>0.47916666666666669</v>
      </c>
      <c r="E249" s="10" t="s">
        <v>57</v>
      </c>
      <c r="F249" s="10" t="s">
        <v>294</v>
      </c>
      <c r="G249" s="11" t="s">
        <v>59</v>
      </c>
      <c r="H249" s="11" t="s">
        <v>90</v>
      </c>
      <c r="I249" s="11" t="s">
        <v>61</v>
      </c>
      <c r="J249" s="14">
        <v>0.75</v>
      </c>
      <c r="K249" s="14">
        <v>0.2</v>
      </c>
      <c r="L249" s="11">
        <v>29</v>
      </c>
      <c r="M249" s="11">
        <v>28</v>
      </c>
      <c r="N249" s="11">
        <v>28</v>
      </c>
      <c r="O249" s="11">
        <v>25</v>
      </c>
      <c r="P249" s="11">
        <v>26</v>
      </c>
      <c r="Q249" s="11">
        <v>27</v>
      </c>
      <c r="R249" s="11">
        <v>25</v>
      </c>
      <c r="S249" s="11">
        <v>29</v>
      </c>
      <c r="T249" s="11">
        <v>26</v>
      </c>
      <c r="U249" s="11">
        <v>28</v>
      </c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F249" s="15"/>
      <c r="AG249" s="14">
        <f t="shared" si="84"/>
        <v>27.1</v>
      </c>
      <c r="AH249" s="14">
        <f t="shared" si="85"/>
        <v>1.5238839267549951</v>
      </c>
      <c r="AI249" s="14">
        <f t="shared" si="86"/>
        <v>10</v>
      </c>
      <c r="AJ249" s="11">
        <v>31</v>
      </c>
      <c r="AK249" s="11">
        <v>25</v>
      </c>
      <c r="AL249" s="11">
        <v>30</v>
      </c>
      <c r="AM249" s="11">
        <v>22</v>
      </c>
      <c r="AN249" s="11">
        <v>29</v>
      </c>
      <c r="AO249" s="11">
        <v>29</v>
      </c>
      <c r="AP249" s="11">
        <v>24</v>
      </c>
      <c r="AQ249" s="11">
        <v>27</v>
      </c>
      <c r="AR249" s="11">
        <v>26</v>
      </c>
      <c r="AS249" s="11">
        <v>32</v>
      </c>
      <c r="AT249" s="14">
        <f t="shared" si="87"/>
        <v>27.5</v>
      </c>
      <c r="AU249" s="14">
        <f t="shared" si="88"/>
        <v>3.2403703492039302</v>
      </c>
      <c r="AV249" s="14">
        <f t="shared" si="89"/>
        <v>10</v>
      </c>
      <c r="AW249" s="14">
        <f t="shared" si="90"/>
        <v>1.3938753906250001</v>
      </c>
      <c r="AX249" s="14">
        <f t="shared" si="91"/>
        <v>0.12439587673611111</v>
      </c>
      <c r="AY249" s="14">
        <f t="shared" si="92"/>
        <v>11</v>
      </c>
      <c r="AZ249" s="14">
        <f t="shared" si="93"/>
        <v>6.6033743399395526</v>
      </c>
      <c r="BA249" s="14">
        <f t="shared" si="94"/>
        <v>0.87552997807388222</v>
      </c>
      <c r="BB249" s="14">
        <f t="shared" si="95"/>
        <v>-1.4760147601475962E-2</v>
      </c>
      <c r="BC249" s="16" t="str">
        <f t="shared" si="96"/>
        <v>Nontoxic</v>
      </c>
      <c r="BD249" s="14">
        <f t="shared" si="97"/>
        <v>101.47601476014761</v>
      </c>
      <c r="BE249" s="17" t="s">
        <v>663</v>
      </c>
      <c r="BG249" s="14">
        <f t="shared" si="98"/>
        <v>9</v>
      </c>
      <c r="BH249" s="14">
        <f t="shared" si="99"/>
        <v>9</v>
      </c>
      <c r="BI249" s="14">
        <f t="shared" si="100"/>
        <v>2.3222222222222233</v>
      </c>
      <c r="BJ249" s="14">
        <f t="shared" si="101"/>
        <v>10.5</v>
      </c>
      <c r="BK249" s="14">
        <f t="shared" si="102"/>
        <v>6.4111111111111114</v>
      </c>
      <c r="BL249" s="14">
        <f t="shared" si="103"/>
        <v>1.0555555555555556</v>
      </c>
      <c r="BM249" s="14">
        <f t="shared" si="104"/>
        <v>4.4521466987546567</v>
      </c>
      <c r="BN249" s="14">
        <v>6.6349999999999998</v>
      </c>
      <c r="BO249" s="14" t="str">
        <f t="shared" si="105"/>
        <v>Same Var</v>
      </c>
      <c r="BP249" s="14">
        <f t="shared" si="106"/>
        <v>0.36400330216118959</v>
      </c>
      <c r="BQ249" s="14" t="str">
        <f t="shared" si="107"/>
        <v>NS</v>
      </c>
      <c r="BR249" s="14" t="str">
        <f t="shared" si="108"/>
        <v>NS</v>
      </c>
      <c r="BS249" s="2" t="str">
        <f t="shared" si="109"/>
        <v/>
      </c>
      <c r="BT249" s="2" t="str">
        <f t="shared" si="110"/>
        <v/>
      </c>
      <c r="BU249" s="2" t="str">
        <f t="shared" si="111"/>
        <v/>
      </c>
    </row>
    <row r="250" spans="1:73" s="14" customFormat="1" x14ac:dyDescent="0.2">
      <c r="A250" s="10" t="s">
        <v>142</v>
      </c>
      <c r="B250" s="11" t="s">
        <v>293</v>
      </c>
      <c r="C250" s="12">
        <v>39841</v>
      </c>
      <c r="D250" s="13">
        <v>0.65277777777777779</v>
      </c>
      <c r="E250" s="10" t="s">
        <v>57</v>
      </c>
      <c r="F250" s="10" t="s">
        <v>294</v>
      </c>
      <c r="G250" s="11" t="s">
        <v>59</v>
      </c>
      <c r="H250" s="11" t="s">
        <v>90</v>
      </c>
      <c r="I250" s="11" t="s">
        <v>61</v>
      </c>
      <c r="J250" s="14">
        <v>0.75</v>
      </c>
      <c r="K250" s="14">
        <v>0.2</v>
      </c>
      <c r="L250" s="11">
        <v>29</v>
      </c>
      <c r="M250" s="11">
        <v>28</v>
      </c>
      <c r="N250" s="11">
        <v>28</v>
      </c>
      <c r="O250" s="11">
        <v>25</v>
      </c>
      <c r="P250" s="11">
        <v>26</v>
      </c>
      <c r="Q250" s="11">
        <v>27</v>
      </c>
      <c r="R250" s="11">
        <v>25</v>
      </c>
      <c r="S250" s="11">
        <v>29</v>
      </c>
      <c r="T250" s="11">
        <v>26</v>
      </c>
      <c r="U250" s="11">
        <v>28</v>
      </c>
      <c r="V250" s="15"/>
      <c r="W250" s="15"/>
      <c r="X250" s="15"/>
      <c r="Y250" s="15"/>
      <c r="Z250" s="15"/>
      <c r="AA250" s="15"/>
      <c r="AB250" s="15"/>
      <c r="AC250" s="15"/>
      <c r="AD250" s="15"/>
      <c r="AE250" s="15"/>
      <c r="AF250" s="15"/>
      <c r="AG250" s="14">
        <f t="shared" si="84"/>
        <v>27.1</v>
      </c>
      <c r="AH250" s="14">
        <f t="shared" si="85"/>
        <v>1.5238839267549951</v>
      </c>
      <c r="AI250" s="14">
        <f t="shared" si="86"/>
        <v>10</v>
      </c>
      <c r="AJ250" s="11">
        <v>26</v>
      </c>
      <c r="AK250" s="11">
        <v>22</v>
      </c>
      <c r="AL250" s="11">
        <v>21</v>
      </c>
      <c r="AM250" s="11">
        <v>30</v>
      </c>
      <c r="AN250" s="11">
        <v>18</v>
      </c>
      <c r="AO250" s="11">
        <v>16</v>
      </c>
      <c r="AP250" s="11">
        <v>16</v>
      </c>
      <c r="AQ250" s="11">
        <v>25</v>
      </c>
      <c r="AR250" s="11">
        <v>21</v>
      </c>
      <c r="AS250" s="11">
        <v>23</v>
      </c>
      <c r="AT250" s="14">
        <f t="shared" si="87"/>
        <v>21.8</v>
      </c>
      <c r="AU250" s="14">
        <f t="shared" si="88"/>
        <v>4.4671641514002589</v>
      </c>
      <c r="AV250" s="14">
        <f t="shared" si="89"/>
        <v>10</v>
      </c>
      <c r="AW250" s="14">
        <f t="shared" si="90"/>
        <v>4.5206437548225473</v>
      </c>
      <c r="AX250" s="14">
        <f t="shared" si="91"/>
        <v>0.44436720732596202</v>
      </c>
      <c r="AY250" s="14">
        <f t="shared" si="92"/>
        <v>10</v>
      </c>
      <c r="AZ250" s="14">
        <f t="shared" si="93"/>
        <v>1.0115607022722599</v>
      </c>
      <c r="BA250" s="14">
        <f t="shared" si="94"/>
        <v>0.87905782855058789</v>
      </c>
      <c r="BB250" s="14">
        <f t="shared" si="95"/>
        <v>0.19557195571955721</v>
      </c>
      <c r="BC250" s="16" t="str">
        <f t="shared" si="96"/>
        <v>Nontoxic</v>
      </c>
      <c r="BD250" s="14">
        <f t="shared" si="97"/>
        <v>80.442804428044283</v>
      </c>
      <c r="BE250" s="17" t="s">
        <v>663</v>
      </c>
      <c r="BG250" s="14">
        <f t="shared" si="98"/>
        <v>9</v>
      </c>
      <c r="BH250" s="14">
        <f t="shared" si="99"/>
        <v>9</v>
      </c>
      <c r="BI250" s="14">
        <f t="shared" si="100"/>
        <v>2.3222222222222233</v>
      </c>
      <c r="BJ250" s="14">
        <f t="shared" si="101"/>
        <v>19.955555555555595</v>
      </c>
      <c r="BK250" s="14">
        <f t="shared" si="102"/>
        <v>11.138888888888909</v>
      </c>
      <c r="BL250" s="14">
        <f t="shared" si="103"/>
        <v>1.0555555555555556</v>
      </c>
      <c r="BM250" s="14">
        <f t="shared" si="104"/>
        <v>8.3971661284519978</v>
      </c>
      <c r="BN250" s="14">
        <v>6.6349999999999998</v>
      </c>
      <c r="BO250" s="14" t="str">
        <f t="shared" si="105"/>
        <v>Sig Diff Var</v>
      </c>
      <c r="BP250" s="14">
        <f t="shared" si="106"/>
        <v>2.2517008581176001E-3</v>
      </c>
      <c r="BQ250" s="14" t="str">
        <f t="shared" si="107"/>
        <v>Sig</v>
      </c>
      <c r="BR250" s="14" t="str">
        <f t="shared" si="108"/>
        <v>Sig</v>
      </c>
      <c r="BS250" s="2" t="str">
        <f t="shared" si="109"/>
        <v>Diff Var T-test</v>
      </c>
      <c r="BT250" s="2" t="str">
        <f t="shared" si="110"/>
        <v/>
      </c>
      <c r="BU250" s="2" t="str">
        <f t="shared" si="111"/>
        <v>NOECToxicLess25</v>
      </c>
    </row>
    <row r="251" spans="1:73" s="14" customFormat="1" x14ac:dyDescent="0.2">
      <c r="A251" s="10" t="s">
        <v>142</v>
      </c>
      <c r="B251" s="11" t="s">
        <v>297</v>
      </c>
      <c r="C251" s="12">
        <v>39841</v>
      </c>
      <c r="D251" s="13">
        <v>0.5625</v>
      </c>
      <c r="E251" s="10" t="s">
        <v>57</v>
      </c>
      <c r="F251" s="10" t="s">
        <v>294</v>
      </c>
      <c r="G251" s="11" t="s">
        <v>59</v>
      </c>
      <c r="H251" s="11" t="s">
        <v>90</v>
      </c>
      <c r="I251" s="11" t="s">
        <v>61</v>
      </c>
      <c r="J251" s="14">
        <v>0.75</v>
      </c>
      <c r="K251" s="14">
        <v>0.2</v>
      </c>
      <c r="L251" s="11">
        <v>29</v>
      </c>
      <c r="M251" s="11">
        <v>28</v>
      </c>
      <c r="N251" s="11">
        <v>28</v>
      </c>
      <c r="O251" s="11">
        <v>25</v>
      </c>
      <c r="P251" s="11">
        <v>26</v>
      </c>
      <c r="Q251" s="11">
        <v>27</v>
      </c>
      <c r="R251" s="11">
        <v>25</v>
      </c>
      <c r="S251" s="11">
        <v>29</v>
      </c>
      <c r="T251" s="11">
        <v>26</v>
      </c>
      <c r="U251" s="11">
        <v>28</v>
      </c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F251" s="15"/>
      <c r="AG251" s="14">
        <f t="shared" si="84"/>
        <v>27.1</v>
      </c>
      <c r="AH251" s="14">
        <f t="shared" si="85"/>
        <v>1.5238839267549951</v>
      </c>
      <c r="AI251" s="14">
        <f t="shared" si="86"/>
        <v>10</v>
      </c>
      <c r="AJ251" s="11">
        <v>32</v>
      </c>
      <c r="AK251" s="11">
        <v>32</v>
      </c>
      <c r="AL251" s="11">
        <v>33</v>
      </c>
      <c r="AM251" s="11">
        <v>32</v>
      </c>
      <c r="AN251" s="11">
        <v>32</v>
      </c>
      <c r="AO251" s="11">
        <v>31</v>
      </c>
      <c r="AP251" s="11">
        <v>3</v>
      </c>
      <c r="AQ251" s="11">
        <v>34</v>
      </c>
      <c r="AR251" s="11">
        <v>26</v>
      </c>
      <c r="AS251" s="11">
        <v>32</v>
      </c>
      <c r="AT251" s="14">
        <f t="shared" si="87"/>
        <v>28.7</v>
      </c>
      <c r="AU251" s="14">
        <f t="shared" si="88"/>
        <v>9.2742175471093589</v>
      </c>
      <c r="AV251" s="14">
        <f t="shared" si="89"/>
        <v>10</v>
      </c>
      <c r="AW251" s="14">
        <f t="shared" si="90"/>
        <v>76.243215514081825</v>
      </c>
      <c r="AX251" s="14">
        <f t="shared" si="91"/>
        <v>8.2217972484782269</v>
      </c>
      <c r="AY251" s="14">
        <f t="shared" si="92"/>
        <v>9</v>
      </c>
      <c r="AZ251" s="14">
        <f t="shared" si="93"/>
        <v>2.8342262409487926</v>
      </c>
      <c r="BA251" s="14">
        <f t="shared" si="94"/>
        <v>0.8834038596855347</v>
      </c>
      <c r="BB251" s="14">
        <f t="shared" si="95"/>
        <v>-5.9040590405903974E-2</v>
      </c>
      <c r="BC251" s="16" t="str">
        <f t="shared" si="96"/>
        <v>Nontoxic</v>
      </c>
      <c r="BD251" s="14">
        <f t="shared" si="97"/>
        <v>105.9040590405904</v>
      </c>
      <c r="BE251" s="17" t="s">
        <v>664</v>
      </c>
      <c r="BF251" s="17" t="s">
        <v>666</v>
      </c>
      <c r="BG251" s="14">
        <f t="shared" si="98"/>
        <v>9</v>
      </c>
      <c r="BH251" s="14">
        <f t="shared" si="99"/>
        <v>9</v>
      </c>
      <c r="BI251" s="14">
        <f t="shared" si="100"/>
        <v>2.3222222222222233</v>
      </c>
      <c r="BJ251" s="14">
        <f t="shared" si="101"/>
        <v>86.011111111111134</v>
      </c>
      <c r="BK251" s="14">
        <f t="shared" si="102"/>
        <v>44.166666666666679</v>
      </c>
      <c r="BL251" s="14">
        <f t="shared" si="103"/>
        <v>1.0555555555555556</v>
      </c>
      <c r="BM251" s="14">
        <f t="shared" si="104"/>
        <v>19.430959078483632</v>
      </c>
      <c r="BN251" s="14">
        <v>6.6349999999999998</v>
      </c>
      <c r="BO251" s="14" t="str">
        <f t="shared" si="105"/>
        <v>Sig Diff Var</v>
      </c>
      <c r="BP251" s="14">
        <f t="shared" si="106"/>
        <v>0.30137171973740756</v>
      </c>
      <c r="BQ251" s="14" t="str">
        <f t="shared" si="107"/>
        <v>NS</v>
      </c>
      <c r="BR251" s="14" t="str">
        <f t="shared" si="108"/>
        <v>NS</v>
      </c>
      <c r="BS251" s="2" t="str">
        <f t="shared" si="109"/>
        <v/>
      </c>
      <c r="BT251" s="2" t="str">
        <f t="shared" si="110"/>
        <v/>
      </c>
      <c r="BU251" s="2" t="str">
        <f t="shared" si="111"/>
        <v/>
      </c>
    </row>
    <row r="252" spans="1:73" s="14" customFormat="1" x14ac:dyDescent="0.2">
      <c r="A252" s="1" t="s">
        <v>55</v>
      </c>
      <c r="B252" s="5" t="s">
        <v>117</v>
      </c>
      <c r="C252" s="6">
        <v>38195</v>
      </c>
      <c r="D252" s="7">
        <v>0.43055555555555552</v>
      </c>
      <c r="E252" s="1" t="s">
        <v>57</v>
      </c>
      <c r="F252" s="1" t="s">
        <v>107</v>
      </c>
      <c r="G252" s="5" t="s">
        <v>59</v>
      </c>
      <c r="H252" s="5" t="s">
        <v>90</v>
      </c>
      <c r="I252" s="5" t="s">
        <v>61</v>
      </c>
      <c r="J252" s="2">
        <v>0.75</v>
      </c>
      <c r="K252" s="2">
        <v>0.2</v>
      </c>
      <c r="L252" s="5">
        <v>34</v>
      </c>
      <c r="M252" s="5">
        <v>21</v>
      </c>
      <c r="N252" s="5">
        <v>34</v>
      </c>
      <c r="O252" s="5">
        <v>39</v>
      </c>
      <c r="P252" s="5">
        <v>30</v>
      </c>
      <c r="Q252" s="5">
        <v>21</v>
      </c>
      <c r="R252" s="5">
        <v>16</v>
      </c>
      <c r="S252" s="5">
        <v>34</v>
      </c>
      <c r="T252" s="5">
        <v>31</v>
      </c>
      <c r="U252" s="5">
        <v>10</v>
      </c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2">
        <f t="shared" si="84"/>
        <v>27</v>
      </c>
      <c r="AH252" s="2">
        <f t="shared" si="85"/>
        <v>9.41629792788369</v>
      </c>
      <c r="AI252" s="2">
        <f t="shared" si="86"/>
        <v>10</v>
      </c>
      <c r="AJ252" s="5">
        <v>17</v>
      </c>
      <c r="AK252" s="5">
        <v>0</v>
      </c>
      <c r="AL252" s="5">
        <v>18</v>
      </c>
      <c r="AM252" s="5">
        <v>11</v>
      </c>
      <c r="AN252" s="5">
        <v>19</v>
      </c>
      <c r="AO252" s="5">
        <v>16</v>
      </c>
      <c r="AP252" s="5">
        <v>0</v>
      </c>
      <c r="AQ252" s="5">
        <v>13</v>
      </c>
      <c r="AR252" s="5">
        <v>17</v>
      </c>
      <c r="AS252" s="5">
        <v>18</v>
      </c>
      <c r="AT252" s="2">
        <f t="shared" si="87"/>
        <v>12.9</v>
      </c>
      <c r="AU252" s="2">
        <f t="shared" si="88"/>
        <v>7.2180329730474364</v>
      </c>
      <c r="AV252" s="2">
        <f t="shared" si="89"/>
        <v>10</v>
      </c>
      <c r="AW252" s="2">
        <f t="shared" si="90"/>
        <v>103.98900625000003</v>
      </c>
      <c r="AX252" s="2">
        <f t="shared" si="91"/>
        <v>5.7799173611111136</v>
      </c>
      <c r="AY252" s="2">
        <f t="shared" si="92"/>
        <v>18</v>
      </c>
      <c r="AZ252" s="2">
        <f t="shared" si="93"/>
        <v>-2.3016563527529859</v>
      </c>
      <c r="BA252" s="2">
        <f t="shared" si="94"/>
        <v>0.86204866798959834</v>
      </c>
      <c r="BB252" s="14">
        <f t="shared" si="95"/>
        <v>0.52222222222222225</v>
      </c>
      <c r="BC252" s="3" t="str">
        <f t="shared" si="96"/>
        <v>Toxic</v>
      </c>
      <c r="BD252" s="2">
        <f t="shared" si="97"/>
        <v>47.777777777777779</v>
      </c>
      <c r="BE252" s="4" t="s">
        <v>664</v>
      </c>
      <c r="BF252" s="4" t="s">
        <v>667</v>
      </c>
      <c r="BG252" s="2">
        <f t="shared" si="98"/>
        <v>9</v>
      </c>
      <c r="BH252" s="2">
        <f t="shared" si="99"/>
        <v>9</v>
      </c>
      <c r="BI252" s="2">
        <f t="shared" si="100"/>
        <v>88.666666666666671</v>
      </c>
      <c r="BJ252" s="2">
        <f t="shared" si="101"/>
        <v>52.100000000000016</v>
      </c>
      <c r="BK252" s="2">
        <f t="shared" si="102"/>
        <v>70.38333333333334</v>
      </c>
      <c r="BL252" s="2">
        <f t="shared" si="103"/>
        <v>1.0555555555555556</v>
      </c>
      <c r="BM252" s="2">
        <f t="shared" si="104"/>
        <v>0.59568266743293541</v>
      </c>
      <c r="BN252" s="2">
        <v>6.6349999999999998</v>
      </c>
      <c r="BO252" s="2" t="str">
        <f t="shared" si="105"/>
        <v>Same Var</v>
      </c>
      <c r="BP252" s="2">
        <f t="shared" si="106"/>
        <v>7.1985053602146079E-4</v>
      </c>
      <c r="BQ252" s="2" t="str">
        <f t="shared" si="107"/>
        <v>Sig</v>
      </c>
      <c r="BR252" s="2" t="str">
        <f t="shared" si="108"/>
        <v>Sig</v>
      </c>
      <c r="BS252" s="2" t="str">
        <f t="shared" si="109"/>
        <v>Wilcoxon</v>
      </c>
      <c r="BT252" s="2" t="str">
        <f t="shared" si="110"/>
        <v/>
      </c>
      <c r="BU252" s="2" t="str">
        <f t="shared" si="111"/>
        <v/>
      </c>
    </row>
    <row r="253" spans="1:73" s="14" customFormat="1" x14ac:dyDescent="0.2">
      <c r="A253" s="1" t="s">
        <v>55</v>
      </c>
      <c r="B253" s="5" t="s">
        <v>105</v>
      </c>
      <c r="C253" s="6">
        <v>38195</v>
      </c>
      <c r="D253" s="7">
        <v>0.48958333333333331</v>
      </c>
      <c r="E253" s="1" t="s">
        <v>57</v>
      </c>
      <c r="F253" s="1" t="s">
        <v>107</v>
      </c>
      <c r="G253" s="5" t="s">
        <v>59</v>
      </c>
      <c r="H253" s="5" t="s">
        <v>90</v>
      </c>
      <c r="I253" s="5" t="s">
        <v>61</v>
      </c>
      <c r="J253" s="2">
        <v>0.75</v>
      </c>
      <c r="K253" s="2">
        <v>0.2</v>
      </c>
      <c r="L253" s="5">
        <v>34</v>
      </c>
      <c r="M253" s="5">
        <v>21</v>
      </c>
      <c r="N253" s="5">
        <v>34</v>
      </c>
      <c r="O253" s="5">
        <v>39</v>
      </c>
      <c r="P253" s="5">
        <v>30</v>
      </c>
      <c r="Q253" s="5">
        <v>21</v>
      </c>
      <c r="R253" s="5">
        <v>16</v>
      </c>
      <c r="S253" s="5">
        <v>34</v>
      </c>
      <c r="T253" s="5">
        <v>31</v>
      </c>
      <c r="U253" s="5">
        <v>10</v>
      </c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2">
        <f t="shared" si="84"/>
        <v>27</v>
      </c>
      <c r="AH253" s="2">
        <f t="shared" si="85"/>
        <v>9.41629792788369</v>
      </c>
      <c r="AI253" s="2">
        <f t="shared" si="86"/>
        <v>10</v>
      </c>
      <c r="AJ253" s="5">
        <v>31</v>
      </c>
      <c r="AK253" s="5">
        <v>21</v>
      </c>
      <c r="AL253" s="5">
        <v>37</v>
      </c>
      <c r="AM253" s="5">
        <v>33</v>
      </c>
      <c r="AN253" s="5">
        <v>28</v>
      </c>
      <c r="AO253" s="5">
        <v>27</v>
      </c>
      <c r="AP253" s="5">
        <v>15</v>
      </c>
      <c r="AQ253" s="5">
        <v>28</v>
      </c>
      <c r="AR253" s="5">
        <v>14</v>
      </c>
      <c r="AS253" s="5">
        <v>17</v>
      </c>
      <c r="AT253" s="2">
        <f t="shared" si="87"/>
        <v>25.1</v>
      </c>
      <c r="AU253" s="2">
        <f t="shared" si="88"/>
        <v>7.9365539681204744</v>
      </c>
      <c r="AV253" s="2">
        <f t="shared" si="89"/>
        <v>10</v>
      </c>
      <c r="AW253" s="2">
        <f t="shared" si="90"/>
        <v>127.38257415123448</v>
      </c>
      <c r="AX253" s="2">
        <f t="shared" si="91"/>
        <v>7.1723508316186493</v>
      </c>
      <c r="AY253" s="2">
        <f t="shared" si="92"/>
        <v>18</v>
      </c>
      <c r="AZ253" s="2">
        <f t="shared" si="93"/>
        <v>1.4436577059853555</v>
      </c>
      <c r="BA253" s="2">
        <f t="shared" si="94"/>
        <v>0.86204866798959834</v>
      </c>
      <c r="BB253" s="14">
        <f t="shared" si="95"/>
        <v>7.0370370370370319E-2</v>
      </c>
      <c r="BC253" s="3" t="str">
        <f t="shared" si="96"/>
        <v>Nontoxic</v>
      </c>
      <c r="BD253" s="2">
        <f t="shared" si="97"/>
        <v>92.962962962962976</v>
      </c>
      <c r="BE253" s="4" t="s">
        <v>663</v>
      </c>
      <c r="BF253" s="2"/>
      <c r="BG253" s="2">
        <f t="shared" si="98"/>
        <v>9</v>
      </c>
      <c r="BH253" s="2">
        <f t="shared" si="99"/>
        <v>9</v>
      </c>
      <c r="BI253" s="2">
        <f t="shared" si="100"/>
        <v>88.666666666666671</v>
      </c>
      <c r="BJ253" s="2">
        <f t="shared" si="101"/>
        <v>62.988888888888852</v>
      </c>
      <c r="BK253" s="2">
        <f t="shared" si="102"/>
        <v>75.827777777777754</v>
      </c>
      <c r="BL253" s="2">
        <f t="shared" si="103"/>
        <v>1.0555555555555556</v>
      </c>
      <c r="BM253" s="2">
        <f t="shared" si="104"/>
        <v>0.24800503113387823</v>
      </c>
      <c r="BN253" s="2">
        <v>6.6349999999999998</v>
      </c>
      <c r="BO253" s="2" t="str">
        <f t="shared" si="105"/>
        <v>Same Var</v>
      </c>
      <c r="BP253" s="2">
        <f t="shared" si="106"/>
        <v>0.31575777090724827</v>
      </c>
      <c r="BQ253" s="2" t="str">
        <f t="shared" si="107"/>
        <v>NS</v>
      </c>
      <c r="BR253" s="2" t="str">
        <f t="shared" si="108"/>
        <v>NS</v>
      </c>
      <c r="BS253" s="2" t="str">
        <f t="shared" si="109"/>
        <v>Same Var T-test</v>
      </c>
      <c r="BT253" s="2" t="str">
        <f t="shared" si="110"/>
        <v/>
      </c>
      <c r="BU253" s="2" t="str">
        <f t="shared" si="111"/>
        <v/>
      </c>
    </row>
    <row r="254" spans="1:73" s="14" customFormat="1" x14ac:dyDescent="0.2">
      <c r="A254" s="1" t="s">
        <v>55</v>
      </c>
      <c r="B254" s="5" t="s">
        <v>131</v>
      </c>
      <c r="C254" s="6">
        <v>38195</v>
      </c>
      <c r="D254" s="7">
        <v>0.3576388888888889</v>
      </c>
      <c r="E254" s="1" t="s">
        <v>57</v>
      </c>
      <c r="F254" s="1" t="s">
        <v>107</v>
      </c>
      <c r="G254" s="5" t="s">
        <v>59</v>
      </c>
      <c r="H254" s="5" t="s">
        <v>90</v>
      </c>
      <c r="I254" s="5" t="s">
        <v>61</v>
      </c>
      <c r="J254" s="2">
        <v>0.75</v>
      </c>
      <c r="K254" s="2">
        <v>0.2</v>
      </c>
      <c r="L254" s="5">
        <v>34</v>
      </c>
      <c r="M254" s="5">
        <v>21</v>
      </c>
      <c r="N254" s="5">
        <v>34</v>
      </c>
      <c r="O254" s="5">
        <v>39</v>
      </c>
      <c r="P254" s="5">
        <v>30</v>
      </c>
      <c r="Q254" s="5">
        <v>21</v>
      </c>
      <c r="R254" s="5">
        <v>16</v>
      </c>
      <c r="S254" s="5">
        <v>34</v>
      </c>
      <c r="T254" s="5">
        <v>31</v>
      </c>
      <c r="U254" s="5">
        <v>10</v>
      </c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2">
        <f t="shared" si="84"/>
        <v>27</v>
      </c>
      <c r="AH254" s="2">
        <f t="shared" si="85"/>
        <v>9.41629792788369</v>
      </c>
      <c r="AI254" s="2">
        <f t="shared" si="86"/>
        <v>10</v>
      </c>
      <c r="AJ254" s="5">
        <v>18</v>
      </c>
      <c r="AK254" s="5">
        <v>0</v>
      </c>
      <c r="AL254" s="5">
        <v>29</v>
      </c>
      <c r="AM254" s="5">
        <v>24</v>
      </c>
      <c r="AN254" s="5">
        <v>24</v>
      </c>
      <c r="AO254" s="5">
        <v>33</v>
      </c>
      <c r="AP254" s="5">
        <v>21</v>
      </c>
      <c r="AQ254" s="5">
        <v>15</v>
      </c>
      <c r="AR254" s="5">
        <v>17</v>
      </c>
      <c r="AS254" s="5">
        <v>26</v>
      </c>
      <c r="AT254" s="2">
        <f t="shared" si="87"/>
        <v>20.7</v>
      </c>
      <c r="AU254" s="2">
        <f t="shared" si="88"/>
        <v>9.1414805511288328</v>
      </c>
      <c r="AV254" s="2">
        <f t="shared" si="89"/>
        <v>10</v>
      </c>
      <c r="AW254" s="2">
        <f t="shared" si="90"/>
        <v>178.06678402777786</v>
      </c>
      <c r="AX254" s="2">
        <f t="shared" si="91"/>
        <v>10.523226003086426</v>
      </c>
      <c r="AY254" s="2">
        <f t="shared" si="92"/>
        <v>17</v>
      </c>
      <c r="AZ254" s="2">
        <f t="shared" si="93"/>
        <v>0.12318754066151895</v>
      </c>
      <c r="BA254" s="2">
        <f t="shared" si="94"/>
        <v>0.86327901742005297</v>
      </c>
      <c r="BB254" s="14">
        <f t="shared" si="95"/>
        <v>0.23333333333333336</v>
      </c>
      <c r="BC254" s="3" t="str">
        <f t="shared" si="96"/>
        <v>Toxic</v>
      </c>
      <c r="BD254" s="2">
        <f t="shared" si="97"/>
        <v>76.666666666666657</v>
      </c>
      <c r="BE254" s="4" t="s">
        <v>663</v>
      </c>
      <c r="BF254" s="2"/>
      <c r="BG254" s="2">
        <f t="shared" si="98"/>
        <v>9</v>
      </c>
      <c r="BH254" s="2">
        <f t="shared" si="99"/>
        <v>9</v>
      </c>
      <c r="BI254" s="2">
        <f t="shared" si="100"/>
        <v>88.666666666666671</v>
      </c>
      <c r="BJ254" s="2">
        <f t="shared" si="101"/>
        <v>83.566666666666706</v>
      </c>
      <c r="BK254" s="2">
        <f t="shared" si="102"/>
        <v>86.116666666666688</v>
      </c>
      <c r="BL254" s="2">
        <f t="shared" si="103"/>
        <v>1.0555555555555556</v>
      </c>
      <c r="BM254" s="2">
        <f t="shared" si="104"/>
        <v>7.4792460163869709E-3</v>
      </c>
      <c r="BN254" s="2">
        <v>6.6349999999999998</v>
      </c>
      <c r="BO254" s="2" t="str">
        <f t="shared" si="105"/>
        <v>Same Var</v>
      </c>
      <c r="BP254" s="2">
        <f t="shared" si="106"/>
        <v>7.318675867009368E-2</v>
      </c>
      <c r="BQ254" s="2" t="str">
        <f t="shared" si="107"/>
        <v>NS</v>
      </c>
      <c r="BR254" s="2" t="str">
        <f t="shared" si="108"/>
        <v>NS</v>
      </c>
      <c r="BS254" s="2" t="str">
        <f t="shared" si="109"/>
        <v>Same Var T-test</v>
      </c>
      <c r="BT254" s="2" t="str">
        <f t="shared" si="110"/>
        <v>TSTToxicLess25</v>
      </c>
      <c r="BU254" s="2" t="str">
        <f t="shared" si="111"/>
        <v/>
      </c>
    </row>
    <row r="255" spans="1:73" s="14" customFormat="1" x14ac:dyDescent="0.2">
      <c r="A255" s="10" t="s">
        <v>142</v>
      </c>
      <c r="B255" s="11" t="s">
        <v>473</v>
      </c>
      <c r="C255" s="12">
        <v>38516</v>
      </c>
      <c r="D255" s="13">
        <v>0.63888888888888884</v>
      </c>
      <c r="E255" s="10" t="s">
        <v>57</v>
      </c>
      <c r="F255" s="10" t="s">
        <v>474</v>
      </c>
      <c r="G255" s="11" t="s">
        <v>59</v>
      </c>
      <c r="H255" s="11" t="s">
        <v>90</v>
      </c>
      <c r="I255" s="11" t="s">
        <v>61</v>
      </c>
      <c r="J255" s="14">
        <v>0.75</v>
      </c>
      <c r="K255" s="14">
        <v>0.2</v>
      </c>
      <c r="L255" s="11">
        <v>21</v>
      </c>
      <c r="M255" s="11">
        <v>30</v>
      </c>
      <c r="N255" s="11">
        <v>26</v>
      </c>
      <c r="O255" s="11">
        <v>30</v>
      </c>
      <c r="P255" s="11">
        <v>27</v>
      </c>
      <c r="Q255" s="11">
        <v>27</v>
      </c>
      <c r="R255" s="11">
        <v>31</v>
      </c>
      <c r="S255" s="11">
        <v>29</v>
      </c>
      <c r="T255" s="11">
        <v>21</v>
      </c>
      <c r="U255" s="11">
        <v>28</v>
      </c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F255" s="15"/>
      <c r="AG255" s="14">
        <f t="shared" si="84"/>
        <v>27</v>
      </c>
      <c r="AH255" s="14">
        <f t="shared" si="85"/>
        <v>3.5276684147527875</v>
      </c>
      <c r="AI255" s="14">
        <f t="shared" si="86"/>
        <v>10</v>
      </c>
      <c r="AJ255" s="11">
        <v>29</v>
      </c>
      <c r="AK255" s="11">
        <v>32</v>
      </c>
      <c r="AL255" s="11">
        <v>31</v>
      </c>
      <c r="AM255" s="11">
        <v>31</v>
      </c>
      <c r="AN255" s="11">
        <v>30</v>
      </c>
      <c r="AO255" s="11">
        <v>32</v>
      </c>
      <c r="AP255" s="11">
        <v>24</v>
      </c>
      <c r="AQ255" s="11">
        <v>30</v>
      </c>
      <c r="AR255" s="11">
        <v>25</v>
      </c>
      <c r="AS255" s="11">
        <v>26</v>
      </c>
      <c r="AT255" s="14">
        <f t="shared" si="87"/>
        <v>29</v>
      </c>
      <c r="AU255" s="14">
        <f t="shared" si="88"/>
        <v>2.9439202887759488</v>
      </c>
      <c r="AV255" s="14">
        <f t="shared" si="89"/>
        <v>10</v>
      </c>
      <c r="AW255" s="14">
        <f t="shared" si="90"/>
        <v>2.4544444444444435</v>
      </c>
      <c r="AX255" s="14">
        <f t="shared" si="91"/>
        <v>0.13790123456790121</v>
      </c>
      <c r="AY255" s="14">
        <f t="shared" si="92"/>
        <v>18</v>
      </c>
      <c r="AZ255" s="14">
        <f t="shared" si="93"/>
        <v>6.9906852919484104</v>
      </c>
      <c r="BA255" s="14">
        <f t="shared" si="94"/>
        <v>0.86204866798959834</v>
      </c>
      <c r="BB255" s="14">
        <f t="shared" si="95"/>
        <v>-7.407407407407407E-2</v>
      </c>
      <c r="BC255" s="16" t="str">
        <f t="shared" si="96"/>
        <v>Nontoxic</v>
      </c>
      <c r="BD255" s="14">
        <f t="shared" si="97"/>
        <v>107.40740740740742</v>
      </c>
      <c r="BE255" s="17" t="s">
        <v>663</v>
      </c>
      <c r="BG255" s="14">
        <f t="shared" si="98"/>
        <v>9</v>
      </c>
      <c r="BH255" s="14">
        <f t="shared" si="99"/>
        <v>9</v>
      </c>
      <c r="BI255" s="14">
        <f t="shared" si="100"/>
        <v>12.444444444444445</v>
      </c>
      <c r="BJ255" s="14">
        <f t="shared" si="101"/>
        <v>8.6666666666666661</v>
      </c>
      <c r="BK255" s="14">
        <f t="shared" si="102"/>
        <v>10.555555555555555</v>
      </c>
      <c r="BL255" s="14">
        <f t="shared" si="103"/>
        <v>1.0555555555555556</v>
      </c>
      <c r="BM255" s="14">
        <f t="shared" si="104"/>
        <v>0.27749820026611727</v>
      </c>
      <c r="BN255" s="14">
        <v>6.6349999999999998</v>
      </c>
      <c r="BO255" s="14" t="str">
        <f t="shared" si="105"/>
        <v>Same Var</v>
      </c>
      <c r="BP255" s="14">
        <f t="shared" si="106"/>
        <v>9.2775688196701706E-2</v>
      </c>
      <c r="BQ255" s="14" t="str">
        <f t="shared" si="107"/>
        <v>NS</v>
      </c>
      <c r="BR255" s="14" t="str">
        <f t="shared" si="108"/>
        <v>NS</v>
      </c>
      <c r="BS255" s="2" t="str">
        <f t="shared" si="109"/>
        <v/>
      </c>
      <c r="BT255" s="2" t="str">
        <f t="shared" si="110"/>
        <v/>
      </c>
      <c r="BU255" s="2" t="str">
        <f t="shared" si="111"/>
        <v/>
      </c>
    </row>
    <row r="256" spans="1:73" s="14" customFormat="1" x14ac:dyDescent="0.2">
      <c r="A256" s="1" t="s">
        <v>142</v>
      </c>
      <c r="B256" s="5" t="s">
        <v>153</v>
      </c>
      <c r="C256" s="6">
        <v>37426</v>
      </c>
      <c r="D256" s="7">
        <v>0.3215277777777778</v>
      </c>
      <c r="E256" s="1" t="s">
        <v>57</v>
      </c>
      <c r="F256" s="1" t="s">
        <v>155</v>
      </c>
      <c r="G256" s="5" t="s">
        <v>59</v>
      </c>
      <c r="H256" s="5" t="s">
        <v>90</v>
      </c>
      <c r="I256" s="5" t="s">
        <v>61</v>
      </c>
      <c r="J256" s="2">
        <v>0.75</v>
      </c>
      <c r="K256" s="2">
        <v>0.2</v>
      </c>
      <c r="L256" s="5">
        <v>13</v>
      </c>
      <c r="M256" s="5">
        <v>27</v>
      </c>
      <c r="N256" s="5">
        <v>26</v>
      </c>
      <c r="O256" s="5">
        <v>30</v>
      </c>
      <c r="P256" s="5">
        <v>32</v>
      </c>
      <c r="Q256" s="5">
        <v>26</v>
      </c>
      <c r="R256" s="5">
        <v>31</v>
      </c>
      <c r="S256" s="5">
        <v>28</v>
      </c>
      <c r="T256" s="5">
        <v>24</v>
      </c>
      <c r="U256" s="5">
        <v>32</v>
      </c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2">
        <f t="shared" si="84"/>
        <v>26.9</v>
      </c>
      <c r="AH256" s="2">
        <f t="shared" si="85"/>
        <v>5.6065437957206123</v>
      </c>
      <c r="AI256" s="2">
        <f t="shared" si="86"/>
        <v>10</v>
      </c>
      <c r="AJ256" s="5">
        <v>18</v>
      </c>
      <c r="AK256" s="5">
        <v>24</v>
      </c>
      <c r="AL256" s="5">
        <v>25</v>
      </c>
      <c r="AM256" s="5">
        <v>28</v>
      </c>
      <c r="AN256" s="5">
        <v>27</v>
      </c>
      <c r="AO256" s="5">
        <v>29</v>
      </c>
      <c r="AP256" s="5">
        <v>23</v>
      </c>
      <c r="AQ256" s="5">
        <v>27</v>
      </c>
      <c r="AR256" s="5">
        <v>27</v>
      </c>
      <c r="AS256" s="5">
        <v>30</v>
      </c>
      <c r="AT256" s="2">
        <f t="shared" si="87"/>
        <v>25.8</v>
      </c>
      <c r="AU256" s="2">
        <f t="shared" si="88"/>
        <v>3.4896672875473125</v>
      </c>
      <c r="AV256" s="2">
        <f t="shared" si="89"/>
        <v>10</v>
      </c>
      <c r="AW256" s="2">
        <f t="shared" si="90"/>
        <v>8.9156153983410587</v>
      </c>
      <c r="AX256" s="2">
        <f t="shared" si="91"/>
        <v>0.51213874796382053</v>
      </c>
      <c r="AY256" s="2">
        <f t="shared" si="92"/>
        <v>17</v>
      </c>
      <c r="AZ256" s="2">
        <f t="shared" si="93"/>
        <v>3.2552526069544667</v>
      </c>
      <c r="BA256" s="2">
        <f t="shared" si="94"/>
        <v>0.86327901742005297</v>
      </c>
      <c r="BB256" s="14">
        <f t="shared" si="95"/>
        <v>4.0892193308550109E-2</v>
      </c>
      <c r="BC256" s="3" t="str">
        <f t="shared" si="96"/>
        <v>Nontoxic</v>
      </c>
      <c r="BD256" s="2">
        <f t="shared" si="97"/>
        <v>95.910780669144984</v>
      </c>
      <c r="BE256" s="4" t="s">
        <v>663</v>
      </c>
      <c r="BF256" s="2"/>
      <c r="BG256" s="2">
        <f t="shared" si="98"/>
        <v>9</v>
      </c>
      <c r="BH256" s="2">
        <f t="shared" si="99"/>
        <v>9</v>
      </c>
      <c r="BI256" s="2">
        <f t="shared" si="100"/>
        <v>31.433333333333291</v>
      </c>
      <c r="BJ256" s="2">
        <f t="shared" si="101"/>
        <v>12.177777777777818</v>
      </c>
      <c r="BK256" s="2">
        <f t="shared" si="102"/>
        <v>21.805555555555557</v>
      </c>
      <c r="BL256" s="2">
        <f t="shared" si="103"/>
        <v>1.0555555555555556</v>
      </c>
      <c r="BM256" s="2">
        <f t="shared" si="104"/>
        <v>1.8489133369254063</v>
      </c>
      <c r="BN256" s="2">
        <v>6.6349999999999998</v>
      </c>
      <c r="BO256" s="2" t="str">
        <f t="shared" si="105"/>
        <v>Same Var</v>
      </c>
      <c r="BP256" s="2">
        <f t="shared" si="106"/>
        <v>0.30240359807990635</v>
      </c>
      <c r="BQ256" s="2" t="str">
        <f t="shared" si="107"/>
        <v>NS</v>
      </c>
      <c r="BR256" s="2" t="str">
        <f t="shared" si="108"/>
        <v>NS</v>
      </c>
      <c r="BS256" s="2" t="str">
        <f t="shared" si="109"/>
        <v>Same Var T-test</v>
      </c>
      <c r="BT256" s="2" t="str">
        <f t="shared" si="110"/>
        <v/>
      </c>
      <c r="BU256" s="2" t="str">
        <f t="shared" si="111"/>
        <v/>
      </c>
    </row>
    <row r="257" spans="1:73" s="14" customFormat="1" x14ac:dyDescent="0.2">
      <c r="A257" s="1" t="s">
        <v>142</v>
      </c>
      <c r="B257" s="5" t="s">
        <v>157</v>
      </c>
      <c r="C257" s="6">
        <v>37426</v>
      </c>
      <c r="D257" s="7">
        <v>0.38333333333333336</v>
      </c>
      <c r="E257" s="1" t="s">
        <v>57</v>
      </c>
      <c r="F257" s="1" t="s">
        <v>155</v>
      </c>
      <c r="G257" s="5" t="s">
        <v>59</v>
      </c>
      <c r="H257" s="5" t="s">
        <v>90</v>
      </c>
      <c r="I257" s="5" t="s">
        <v>61</v>
      </c>
      <c r="J257" s="2">
        <v>0.75</v>
      </c>
      <c r="K257" s="2">
        <v>0.2</v>
      </c>
      <c r="L257" s="5">
        <v>13</v>
      </c>
      <c r="M257" s="5">
        <v>27</v>
      </c>
      <c r="N257" s="5">
        <v>26</v>
      </c>
      <c r="O257" s="5">
        <v>30</v>
      </c>
      <c r="P257" s="5">
        <v>32</v>
      </c>
      <c r="Q257" s="5">
        <v>26</v>
      </c>
      <c r="R257" s="5">
        <v>31</v>
      </c>
      <c r="S257" s="5">
        <v>28</v>
      </c>
      <c r="T257" s="5">
        <v>24</v>
      </c>
      <c r="U257" s="5">
        <v>32</v>
      </c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2">
        <f t="shared" si="84"/>
        <v>26.9</v>
      </c>
      <c r="AH257" s="2">
        <f t="shared" si="85"/>
        <v>5.6065437957206123</v>
      </c>
      <c r="AI257" s="2">
        <f t="shared" si="86"/>
        <v>10</v>
      </c>
      <c r="AJ257" s="5">
        <v>26</v>
      </c>
      <c r="AK257" s="5">
        <v>20</v>
      </c>
      <c r="AL257" s="5">
        <v>26</v>
      </c>
      <c r="AM257" s="5">
        <v>26</v>
      </c>
      <c r="AN257" s="5">
        <v>23</v>
      </c>
      <c r="AO257" s="5">
        <v>17</v>
      </c>
      <c r="AP257" s="5">
        <v>30</v>
      </c>
      <c r="AQ257" s="5">
        <v>21</v>
      </c>
      <c r="AR257" s="5">
        <v>23</v>
      </c>
      <c r="AS257" s="5">
        <v>24</v>
      </c>
      <c r="AT257" s="2">
        <f t="shared" si="87"/>
        <v>23.6</v>
      </c>
      <c r="AU257" s="2">
        <f t="shared" si="88"/>
        <v>3.6878177829171492</v>
      </c>
      <c r="AV257" s="2">
        <f t="shared" si="89"/>
        <v>10</v>
      </c>
      <c r="AW257" s="2">
        <f t="shared" si="90"/>
        <v>9.7851660156249594</v>
      </c>
      <c r="AX257" s="2">
        <f t="shared" si="91"/>
        <v>0.55287400173610901</v>
      </c>
      <c r="AY257" s="2">
        <f t="shared" si="92"/>
        <v>18</v>
      </c>
      <c r="AZ257" s="2">
        <f t="shared" si="93"/>
        <v>1.9365045701082058</v>
      </c>
      <c r="BA257" s="2">
        <f t="shared" si="94"/>
        <v>0.86204866798959834</v>
      </c>
      <c r="BB257" s="14">
        <f t="shared" si="95"/>
        <v>0.12267657992565045</v>
      </c>
      <c r="BC257" s="3" t="str">
        <f t="shared" si="96"/>
        <v>Nontoxic</v>
      </c>
      <c r="BD257" s="2">
        <f t="shared" si="97"/>
        <v>87.732342007434951</v>
      </c>
      <c r="BE257" s="4" t="s">
        <v>663</v>
      </c>
      <c r="BF257" s="2"/>
      <c r="BG257" s="2">
        <f t="shared" si="98"/>
        <v>9</v>
      </c>
      <c r="BH257" s="2">
        <f t="shared" si="99"/>
        <v>9</v>
      </c>
      <c r="BI257" s="2">
        <f t="shared" si="100"/>
        <v>31.433333333333291</v>
      </c>
      <c r="BJ257" s="2">
        <f t="shared" si="101"/>
        <v>13.599999999999959</v>
      </c>
      <c r="BK257" s="2">
        <f t="shared" si="102"/>
        <v>22.516666666666627</v>
      </c>
      <c r="BL257" s="2">
        <f t="shared" si="103"/>
        <v>1.0555555555555556</v>
      </c>
      <c r="BM257" s="2">
        <f t="shared" si="104"/>
        <v>1.4543580503993661</v>
      </c>
      <c r="BN257" s="2">
        <v>6.6349999999999998</v>
      </c>
      <c r="BO257" s="2" t="str">
        <f t="shared" si="105"/>
        <v>Same Var</v>
      </c>
      <c r="BP257" s="2">
        <f t="shared" si="106"/>
        <v>6.8669302219554834E-2</v>
      </c>
      <c r="BQ257" s="2" t="str">
        <f t="shared" si="107"/>
        <v>NS</v>
      </c>
      <c r="BR257" s="2" t="str">
        <f t="shared" si="108"/>
        <v>NS</v>
      </c>
      <c r="BS257" s="2" t="str">
        <f t="shared" si="109"/>
        <v>Same Var T-test</v>
      </c>
      <c r="BT257" s="2" t="str">
        <f t="shared" si="110"/>
        <v/>
      </c>
      <c r="BU257" s="2" t="str">
        <f t="shared" si="111"/>
        <v/>
      </c>
    </row>
    <row r="258" spans="1:73" s="14" customFormat="1" x14ac:dyDescent="0.2">
      <c r="A258" s="1" t="s">
        <v>142</v>
      </c>
      <c r="B258" s="5" t="s">
        <v>158</v>
      </c>
      <c r="C258" s="6">
        <v>37426</v>
      </c>
      <c r="D258" s="7">
        <v>0.43402777777777779</v>
      </c>
      <c r="E258" s="1" t="s">
        <v>57</v>
      </c>
      <c r="F258" s="1" t="s">
        <v>155</v>
      </c>
      <c r="G258" s="5" t="s">
        <v>59</v>
      </c>
      <c r="H258" s="5" t="s">
        <v>90</v>
      </c>
      <c r="I258" s="5" t="s">
        <v>61</v>
      </c>
      <c r="J258" s="2">
        <v>0.75</v>
      </c>
      <c r="K258" s="2">
        <v>0.2</v>
      </c>
      <c r="L258" s="5">
        <v>13</v>
      </c>
      <c r="M258" s="5">
        <v>27</v>
      </c>
      <c r="N258" s="5">
        <v>26</v>
      </c>
      <c r="O258" s="5">
        <v>30</v>
      </c>
      <c r="P258" s="5">
        <v>32</v>
      </c>
      <c r="Q258" s="5">
        <v>26</v>
      </c>
      <c r="R258" s="5">
        <v>31</v>
      </c>
      <c r="S258" s="5">
        <v>28</v>
      </c>
      <c r="T258" s="5">
        <v>24</v>
      </c>
      <c r="U258" s="5">
        <v>32</v>
      </c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2">
        <f t="shared" ref="AG258:AG321" si="112">AVERAGE(L258:AF258)</f>
        <v>26.9</v>
      </c>
      <c r="AH258" s="2">
        <f t="shared" ref="AH258:AH321" si="113">STDEV(L258:AF258)</f>
        <v>5.6065437957206123</v>
      </c>
      <c r="AI258" s="2">
        <f t="shared" ref="AI258:AI321" si="114">COUNT(L258:AF258)</f>
        <v>10</v>
      </c>
      <c r="AJ258" s="5">
        <v>27</v>
      </c>
      <c r="AK258" s="5">
        <v>30</v>
      </c>
      <c r="AL258" s="5">
        <v>24</v>
      </c>
      <c r="AM258" s="5">
        <v>23</v>
      </c>
      <c r="AN258" s="5">
        <v>19</v>
      </c>
      <c r="AO258" s="5">
        <v>26</v>
      </c>
      <c r="AP258" s="5">
        <v>23</v>
      </c>
      <c r="AQ258" s="5">
        <v>15</v>
      </c>
      <c r="AR258" s="5">
        <v>24</v>
      </c>
      <c r="AS258" s="5">
        <v>24</v>
      </c>
      <c r="AT258" s="2">
        <f t="shared" ref="AT258:AT321" si="115">AVERAGE(AJ258:AS258)</f>
        <v>23.5</v>
      </c>
      <c r="AU258" s="2">
        <f t="shared" ref="AU258:AU321" si="116">STDEV(AJ258:AS258)</f>
        <v>4.1432676315520176</v>
      </c>
      <c r="AV258" s="2">
        <f t="shared" ref="AV258:AV321" si="117">COUNT(AJ258:AS258)</f>
        <v>10</v>
      </c>
      <c r="AW258" s="2">
        <f t="shared" ref="AW258:AW321" si="118">((AU258^2/AV258)+(((J258^2)*(AH258^2))/AI258))^2</f>
        <v>12.143772960069427</v>
      </c>
      <c r="AX258" s="2">
        <f t="shared" ref="AX258:AX321" si="119">(((AU258^2)/AV258)^2)/(AV258-1)+((((J258^2)*(AH258^2))/AI258)^2)/(AI258-1)</f>
        <v>0.67480116222993725</v>
      </c>
      <c r="AY258" s="2">
        <f t="shared" ref="AY258:AY321" si="120">ROUND(AW258/AX258,0)</f>
        <v>18</v>
      </c>
      <c r="AZ258" s="2">
        <f t="shared" ref="AZ258:AZ321" si="121">(AT258-(J258*AG258))/((((AU258^2)/AV258)+(((J258^2)*(AH258^2))/AI258))^0.5)</f>
        <v>1.7811612565327117</v>
      </c>
      <c r="BA258" s="2">
        <f t="shared" ref="BA258:BA321" si="122">TINV((2*K258),AY258)</f>
        <v>0.86204866798959834</v>
      </c>
      <c r="BB258" s="14">
        <f t="shared" ref="BB258:BB321" si="123">(AG258-AT258)/AG258</f>
        <v>0.12639405204460963</v>
      </c>
      <c r="BC258" s="3" t="str">
        <f t="shared" ref="BC258:BC321" si="124">IF(AND(AH258=0,AU258=0),IF(AT258&lt;(J258*AG258),"Toxic","Nontoxic"),IF(AZ258&gt;BA258,"Nontoxic","Toxic"))</f>
        <v>Nontoxic</v>
      </c>
      <c r="BD258" s="2">
        <f t="shared" ref="BD258:BD321" si="125">(AT258/AG258)*100</f>
        <v>87.360594795539043</v>
      </c>
      <c r="BE258" s="4" t="s">
        <v>663</v>
      </c>
      <c r="BF258" s="2"/>
      <c r="BG258" s="2">
        <f t="shared" ref="BG258:BG321" si="126">COUNT(L258:AF258)-1</f>
        <v>9</v>
      </c>
      <c r="BH258" s="2">
        <f t="shared" ref="BH258:BH321" si="127">COUNT(AJ258:AS258)-1</f>
        <v>9</v>
      </c>
      <c r="BI258" s="2">
        <f t="shared" ref="BI258:BI321" si="128">(STDEV(L258:AF258))^2</f>
        <v>31.433333333333291</v>
      </c>
      <c r="BJ258" s="2">
        <f t="shared" ref="BJ258:BJ321" si="129">(STDEV(AJ258:AS258))^2</f>
        <v>17.166666666666664</v>
      </c>
      <c r="BK258" s="2">
        <f t="shared" ref="BK258:BK321" si="130">((BG258*BI258)+(BH258*BJ258))/(BG258+BH258)</f>
        <v>24.299999999999979</v>
      </c>
      <c r="BL258" s="2">
        <f t="shared" ref="BL258:BL321" si="131">1+(((1/BG258+1/BH258)-(1/(BG258+BH258)))/3)</f>
        <v>1.0555555555555556</v>
      </c>
      <c r="BM258" s="2">
        <f t="shared" ref="BM258:BM321" si="132">(((BG258+BH258)*LN(BK258))-((BG258*LN(BI258))+(BH258*LN(BJ258))))/BL258</f>
        <v>0.76834281456104447</v>
      </c>
      <c r="BN258" s="2">
        <v>6.6349999999999998</v>
      </c>
      <c r="BO258" s="2" t="str">
        <f t="shared" ref="BO258:BO321" si="133">IF(BM258&gt;BN258,"Sig Diff Var","Same Var")</f>
        <v>Same Var</v>
      </c>
      <c r="BP258" s="2">
        <f t="shared" ref="BP258:BP321" si="134">TTEST(AJ258:AS258,L258:AF258,1,IF(BO258="Same Var",2,IF(BO258="Sig Diff Var",3,"Wakka Wakka")))</f>
        <v>7.0202551814739347E-2</v>
      </c>
      <c r="BQ258" s="2" t="str">
        <f t="shared" ref="BQ258:BQ321" si="135">IF(AND(BP258&lt;0.05,BD258&lt;100),"Sig","NS")</f>
        <v>NS</v>
      </c>
      <c r="BR258" s="2" t="str">
        <f t="shared" ref="BR258:BR321" si="136">IF(BE258="Normal",BQ258,IF(BE258="Non-normal",BF258,"Bleh"))</f>
        <v>NS</v>
      </c>
      <c r="BS258" s="2" t="str">
        <f t="shared" ref="BS258:BS321" si="137">IF(BD258&lt;100,IF(BE258="Non-normal","Wilcoxon",IF(AND(BE258="Normal",BO258="Same Var"),"Same Var T-test",IF(AND(BE258="Normal",BO258="Sig Diff Var"),"Diff Var T-test","Bleh"))),"")</f>
        <v>Same Var T-test</v>
      </c>
      <c r="BT258" s="2" t="str">
        <f t="shared" ref="BT258:BT321" si="138">IF(AND(BC258="Toxic",BD258&gt;75),"TSTToxicLess25","")</f>
        <v/>
      </c>
      <c r="BU258" s="2" t="str">
        <f t="shared" ref="BU258:BU321" si="139">IF(AND(BR258="Sig",BD258&gt;75),"NOECToxicLess25","")</f>
        <v/>
      </c>
    </row>
    <row r="259" spans="1:73" s="14" customFormat="1" x14ac:dyDescent="0.2">
      <c r="A259" s="10" t="s">
        <v>142</v>
      </c>
      <c r="B259" s="11" t="s">
        <v>516</v>
      </c>
      <c r="C259" s="12">
        <v>39009</v>
      </c>
      <c r="D259" s="13">
        <v>0.55138888888888893</v>
      </c>
      <c r="E259" s="10" t="s">
        <v>57</v>
      </c>
      <c r="F259" s="10" t="s">
        <v>499</v>
      </c>
      <c r="G259" s="11" t="s">
        <v>59</v>
      </c>
      <c r="H259" s="11" t="s">
        <v>90</v>
      </c>
      <c r="I259" s="11" t="s">
        <v>61</v>
      </c>
      <c r="J259" s="14">
        <v>0.75</v>
      </c>
      <c r="K259" s="14">
        <v>0.2</v>
      </c>
      <c r="L259" s="11">
        <v>21</v>
      </c>
      <c r="M259" s="11">
        <v>25</v>
      </c>
      <c r="N259" s="11">
        <v>26</v>
      </c>
      <c r="O259" s="15"/>
      <c r="P259" s="11">
        <v>23</v>
      </c>
      <c r="Q259" s="11">
        <v>23</v>
      </c>
      <c r="R259" s="11">
        <v>27</v>
      </c>
      <c r="S259" s="11">
        <v>27</v>
      </c>
      <c r="T259" s="11">
        <v>43</v>
      </c>
      <c r="U259" s="15"/>
      <c r="V259" s="15"/>
      <c r="W259" s="15"/>
      <c r="X259" s="15"/>
      <c r="Y259" s="15"/>
      <c r="Z259" s="15"/>
      <c r="AA259" s="15"/>
      <c r="AB259" s="15"/>
      <c r="AC259" s="15"/>
      <c r="AD259" s="15"/>
      <c r="AE259" s="15"/>
      <c r="AF259" s="15"/>
      <c r="AG259" s="14">
        <f t="shared" si="112"/>
        <v>26.875</v>
      </c>
      <c r="AH259" s="14">
        <f t="shared" si="113"/>
        <v>6.8543521106770449</v>
      </c>
      <c r="AI259" s="14">
        <f t="shared" si="114"/>
        <v>8</v>
      </c>
      <c r="AJ259" s="11">
        <v>33</v>
      </c>
      <c r="AK259" s="11">
        <v>32</v>
      </c>
      <c r="AL259" s="11">
        <v>21</v>
      </c>
      <c r="AM259" s="11">
        <v>29</v>
      </c>
      <c r="AN259" s="15"/>
      <c r="AO259" s="11">
        <v>31</v>
      </c>
      <c r="AP259" s="11">
        <v>28</v>
      </c>
      <c r="AQ259" s="11">
        <v>27</v>
      </c>
      <c r="AR259" s="11">
        <v>30</v>
      </c>
      <c r="AS259" s="11">
        <v>27</v>
      </c>
      <c r="AT259" s="14">
        <f t="shared" si="115"/>
        <v>28.666666666666668</v>
      </c>
      <c r="AU259" s="14">
        <f t="shared" si="116"/>
        <v>3.5707142142714252</v>
      </c>
      <c r="AV259" s="14">
        <f t="shared" si="117"/>
        <v>9</v>
      </c>
      <c r="AW259" s="14">
        <f t="shared" si="118"/>
        <v>22.279330664481172</v>
      </c>
      <c r="AX259" s="14">
        <f t="shared" si="119"/>
        <v>1.8098198338005977</v>
      </c>
      <c r="AY259" s="14">
        <f t="shared" si="120"/>
        <v>12</v>
      </c>
      <c r="AZ259" s="14">
        <f t="shared" si="121"/>
        <v>3.917195876651705</v>
      </c>
      <c r="BA259" s="14">
        <f t="shared" si="122"/>
        <v>0.87260929158813794</v>
      </c>
      <c r="BB259" s="14">
        <f t="shared" si="123"/>
        <v>-6.6666666666666707E-2</v>
      </c>
      <c r="BC259" s="16" t="str">
        <f t="shared" si="124"/>
        <v>Nontoxic</v>
      </c>
      <c r="BD259" s="14">
        <f t="shared" si="125"/>
        <v>106.66666666666667</v>
      </c>
      <c r="BE259" s="17" t="s">
        <v>664</v>
      </c>
      <c r="BF259" s="17" t="s">
        <v>666</v>
      </c>
      <c r="BG259" s="14">
        <f t="shared" si="126"/>
        <v>7</v>
      </c>
      <c r="BH259" s="14">
        <f t="shared" si="127"/>
        <v>8</v>
      </c>
      <c r="BI259" s="14">
        <f t="shared" si="128"/>
        <v>46.982142857142861</v>
      </c>
      <c r="BJ259" s="14">
        <f t="shared" si="129"/>
        <v>12.750000000000002</v>
      </c>
      <c r="BK259" s="14">
        <f t="shared" si="130"/>
        <v>28.725000000000001</v>
      </c>
      <c r="BL259" s="14">
        <f t="shared" si="131"/>
        <v>1.067063492063492</v>
      </c>
      <c r="BM259" s="14">
        <f t="shared" si="132"/>
        <v>2.8619609552428509</v>
      </c>
      <c r="BN259" s="14">
        <v>6.6349999999999998</v>
      </c>
      <c r="BO259" s="14" t="str">
        <f t="shared" si="133"/>
        <v>Same Var</v>
      </c>
      <c r="BP259" s="14">
        <f t="shared" si="134"/>
        <v>0.25098661233987007</v>
      </c>
      <c r="BQ259" s="14" t="str">
        <f t="shared" si="135"/>
        <v>NS</v>
      </c>
      <c r="BR259" s="14" t="str">
        <f t="shared" si="136"/>
        <v>NS</v>
      </c>
      <c r="BS259" s="2" t="str">
        <f t="shared" si="137"/>
        <v/>
      </c>
      <c r="BT259" s="2" t="str">
        <f t="shared" si="138"/>
        <v/>
      </c>
      <c r="BU259" s="2" t="str">
        <f t="shared" si="139"/>
        <v/>
      </c>
    </row>
    <row r="260" spans="1:73" s="14" customFormat="1" x14ac:dyDescent="0.2">
      <c r="A260" s="10" t="s">
        <v>142</v>
      </c>
      <c r="B260" s="11" t="s">
        <v>529</v>
      </c>
      <c r="C260" s="12">
        <v>39009</v>
      </c>
      <c r="D260" s="13">
        <v>0.48819444444444443</v>
      </c>
      <c r="E260" s="10" t="s">
        <v>57</v>
      </c>
      <c r="F260" s="10" t="s">
        <v>499</v>
      </c>
      <c r="G260" s="11" t="s">
        <v>59</v>
      </c>
      <c r="H260" s="11" t="s">
        <v>90</v>
      </c>
      <c r="I260" s="11" t="s">
        <v>61</v>
      </c>
      <c r="J260" s="14">
        <v>0.75</v>
      </c>
      <c r="K260" s="14">
        <v>0.2</v>
      </c>
      <c r="L260" s="11">
        <v>21</v>
      </c>
      <c r="M260" s="11">
        <v>25</v>
      </c>
      <c r="N260" s="11">
        <v>26</v>
      </c>
      <c r="O260" s="15"/>
      <c r="P260" s="11">
        <v>23</v>
      </c>
      <c r="Q260" s="11">
        <v>23</v>
      </c>
      <c r="R260" s="11">
        <v>27</v>
      </c>
      <c r="S260" s="11">
        <v>27</v>
      </c>
      <c r="T260" s="11">
        <v>43</v>
      </c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F260" s="15"/>
      <c r="AG260" s="14">
        <f t="shared" si="112"/>
        <v>26.875</v>
      </c>
      <c r="AH260" s="14">
        <f t="shared" si="113"/>
        <v>6.8543521106770449</v>
      </c>
      <c r="AI260" s="14">
        <f t="shared" si="114"/>
        <v>8</v>
      </c>
      <c r="AJ260" s="11">
        <v>38</v>
      </c>
      <c r="AK260" s="11">
        <v>26</v>
      </c>
      <c r="AL260" s="11">
        <v>27</v>
      </c>
      <c r="AM260" s="11">
        <v>31</v>
      </c>
      <c r="AN260" s="11">
        <v>23</v>
      </c>
      <c r="AO260" s="11">
        <v>38</v>
      </c>
      <c r="AP260" s="11">
        <v>31</v>
      </c>
      <c r="AQ260" s="11">
        <v>33</v>
      </c>
      <c r="AR260" s="11">
        <v>30</v>
      </c>
      <c r="AS260" s="11">
        <v>28</v>
      </c>
      <c r="AT260" s="14">
        <f t="shared" si="115"/>
        <v>30.5</v>
      </c>
      <c r="AU260" s="14">
        <f t="shared" si="116"/>
        <v>4.8819395052922694</v>
      </c>
      <c r="AV260" s="14">
        <f t="shared" si="117"/>
        <v>10</v>
      </c>
      <c r="AW260" s="14">
        <f t="shared" si="118"/>
        <v>32.339299042457355</v>
      </c>
      <c r="AX260" s="14">
        <f t="shared" si="119"/>
        <v>2.190093753553684</v>
      </c>
      <c r="AY260" s="14">
        <f t="shared" si="120"/>
        <v>15</v>
      </c>
      <c r="AZ260" s="14">
        <f t="shared" si="121"/>
        <v>4.3375586975439449</v>
      </c>
      <c r="BA260" s="14">
        <f t="shared" si="122"/>
        <v>0.86624497319495286</v>
      </c>
      <c r="BB260" s="14">
        <f t="shared" si="123"/>
        <v>-0.13488372093023257</v>
      </c>
      <c r="BC260" s="16" t="str">
        <f t="shared" si="124"/>
        <v>Nontoxic</v>
      </c>
      <c r="BD260" s="14">
        <f t="shared" si="125"/>
        <v>113.48837209302324</v>
      </c>
      <c r="BE260" s="17" t="s">
        <v>664</v>
      </c>
      <c r="BF260" s="17" t="s">
        <v>666</v>
      </c>
      <c r="BG260" s="14">
        <f t="shared" si="126"/>
        <v>7</v>
      </c>
      <c r="BH260" s="14">
        <f t="shared" si="127"/>
        <v>9</v>
      </c>
      <c r="BI260" s="14">
        <f t="shared" si="128"/>
        <v>46.982142857142861</v>
      </c>
      <c r="BJ260" s="14">
        <f t="shared" si="129"/>
        <v>23.833333333333329</v>
      </c>
      <c r="BK260" s="14">
        <f t="shared" si="130"/>
        <v>33.9609375</v>
      </c>
      <c r="BL260" s="14">
        <f t="shared" si="131"/>
        <v>1.0638227513227514</v>
      </c>
      <c r="BM260" s="14">
        <f t="shared" si="132"/>
        <v>0.86032742817929697</v>
      </c>
      <c r="BN260" s="14">
        <v>6.6349999999999998</v>
      </c>
      <c r="BO260" s="14" t="str">
        <f t="shared" si="133"/>
        <v>Same Var</v>
      </c>
      <c r="BP260" s="14">
        <f t="shared" si="134"/>
        <v>0.10411950261140591</v>
      </c>
      <c r="BQ260" s="14" t="str">
        <f t="shared" si="135"/>
        <v>NS</v>
      </c>
      <c r="BR260" s="14" t="str">
        <f t="shared" si="136"/>
        <v>NS</v>
      </c>
      <c r="BS260" s="2" t="str">
        <f t="shared" si="137"/>
        <v/>
      </c>
      <c r="BT260" s="2" t="str">
        <f t="shared" si="138"/>
        <v/>
      </c>
      <c r="BU260" s="2" t="str">
        <f t="shared" si="139"/>
        <v/>
      </c>
    </row>
    <row r="261" spans="1:73" s="14" customFormat="1" x14ac:dyDescent="0.2">
      <c r="A261" s="10" t="s">
        <v>142</v>
      </c>
      <c r="B261" s="11" t="s">
        <v>482</v>
      </c>
      <c r="C261" s="12">
        <v>39009</v>
      </c>
      <c r="D261" s="13">
        <v>0.47291666666666665</v>
      </c>
      <c r="E261" s="10" t="s">
        <v>57</v>
      </c>
      <c r="F261" s="10" t="s">
        <v>499</v>
      </c>
      <c r="G261" s="11" t="s">
        <v>59</v>
      </c>
      <c r="H261" s="11" t="s">
        <v>90</v>
      </c>
      <c r="I261" s="11" t="s">
        <v>61</v>
      </c>
      <c r="J261" s="14">
        <v>0.75</v>
      </c>
      <c r="K261" s="14">
        <v>0.2</v>
      </c>
      <c r="L261" s="11">
        <v>21</v>
      </c>
      <c r="M261" s="11">
        <v>25</v>
      </c>
      <c r="N261" s="11">
        <v>26</v>
      </c>
      <c r="O261" s="15"/>
      <c r="P261" s="11">
        <v>23</v>
      </c>
      <c r="Q261" s="11">
        <v>23</v>
      </c>
      <c r="R261" s="11">
        <v>27</v>
      </c>
      <c r="S261" s="11">
        <v>27</v>
      </c>
      <c r="T261" s="11">
        <v>43</v>
      </c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F261" s="15"/>
      <c r="AG261" s="14">
        <f t="shared" si="112"/>
        <v>26.875</v>
      </c>
      <c r="AH261" s="14">
        <f t="shared" si="113"/>
        <v>6.8543521106770449</v>
      </c>
      <c r="AI261" s="14">
        <f t="shared" si="114"/>
        <v>8</v>
      </c>
      <c r="AJ261" s="11">
        <v>37</v>
      </c>
      <c r="AK261" s="11">
        <v>27</v>
      </c>
      <c r="AL261" s="11">
        <v>25</v>
      </c>
      <c r="AM261" s="11">
        <v>28</v>
      </c>
      <c r="AN261" s="11">
        <v>31</v>
      </c>
      <c r="AO261" s="11">
        <v>29</v>
      </c>
      <c r="AP261" s="11">
        <v>28</v>
      </c>
      <c r="AQ261" s="11">
        <v>24</v>
      </c>
      <c r="AR261" s="11">
        <v>32</v>
      </c>
      <c r="AS261" s="11">
        <v>16</v>
      </c>
      <c r="AT261" s="14">
        <f t="shared" si="115"/>
        <v>27.7</v>
      </c>
      <c r="AU261" s="14">
        <f t="shared" si="116"/>
        <v>5.538752366533263</v>
      </c>
      <c r="AV261" s="14">
        <f t="shared" si="117"/>
        <v>10</v>
      </c>
      <c r="AW261" s="14">
        <f t="shared" si="118"/>
        <v>40.5923130085068</v>
      </c>
      <c r="AX261" s="14">
        <f t="shared" si="119"/>
        <v>2.6046473886702852</v>
      </c>
      <c r="AY261" s="14">
        <f t="shared" si="120"/>
        <v>16</v>
      </c>
      <c r="AZ261" s="14">
        <f t="shared" si="121"/>
        <v>2.9886588074389273</v>
      </c>
      <c r="BA261" s="14">
        <f t="shared" si="122"/>
        <v>0.86466700179829137</v>
      </c>
      <c r="BB261" s="14">
        <f t="shared" si="123"/>
        <v>-3.0697674418604624E-2</v>
      </c>
      <c r="BC261" s="16" t="str">
        <f t="shared" si="124"/>
        <v>Nontoxic</v>
      </c>
      <c r="BD261" s="14">
        <f t="shared" si="125"/>
        <v>103.06976744186048</v>
      </c>
      <c r="BE261" s="17" t="s">
        <v>664</v>
      </c>
      <c r="BF261" s="17" t="s">
        <v>666</v>
      </c>
      <c r="BG261" s="14">
        <f t="shared" si="126"/>
        <v>7</v>
      </c>
      <c r="BH261" s="14">
        <f t="shared" si="127"/>
        <v>9</v>
      </c>
      <c r="BI261" s="14">
        <f t="shared" si="128"/>
        <v>46.982142857142861</v>
      </c>
      <c r="BJ261" s="14">
        <f t="shared" si="129"/>
        <v>30.67777777777782</v>
      </c>
      <c r="BK261" s="14">
        <f t="shared" si="130"/>
        <v>37.810937500000023</v>
      </c>
      <c r="BL261" s="14">
        <f t="shared" si="131"/>
        <v>1.0638227513227514</v>
      </c>
      <c r="BM261" s="14">
        <f t="shared" si="132"/>
        <v>0.33967556624184159</v>
      </c>
      <c r="BN261" s="14">
        <v>6.6349999999999998</v>
      </c>
      <c r="BO261" s="14" t="str">
        <f t="shared" si="133"/>
        <v>Same Var</v>
      </c>
      <c r="BP261" s="14">
        <f t="shared" si="134"/>
        <v>0.39045976925205428</v>
      </c>
      <c r="BQ261" s="14" t="str">
        <f t="shared" si="135"/>
        <v>NS</v>
      </c>
      <c r="BR261" s="14" t="str">
        <f t="shared" si="136"/>
        <v>NS</v>
      </c>
      <c r="BS261" s="2" t="str">
        <f t="shared" si="137"/>
        <v/>
      </c>
      <c r="BT261" s="2" t="str">
        <f t="shared" si="138"/>
        <v/>
      </c>
      <c r="BU261" s="2" t="str">
        <f t="shared" si="139"/>
        <v/>
      </c>
    </row>
    <row r="262" spans="1:73" s="14" customFormat="1" x14ac:dyDescent="0.2">
      <c r="A262" s="10" t="s">
        <v>142</v>
      </c>
      <c r="B262" s="11" t="s">
        <v>532</v>
      </c>
      <c r="C262" s="12">
        <v>39009</v>
      </c>
      <c r="D262" s="13">
        <v>0.45624999999999999</v>
      </c>
      <c r="E262" s="10" t="s">
        <v>57</v>
      </c>
      <c r="F262" s="10" t="s">
        <v>499</v>
      </c>
      <c r="G262" s="11" t="s">
        <v>59</v>
      </c>
      <c r="H262" s="11" t="s">
        <v>90</v>
      </c>
      <c r="I262" s="11" t="s">
        <v>61</v>
      </c>
      <c r="J262" s="14">
        <v>0.75</v>
      </c>
      <c r="K262" s="14">
        <v>0.2</v>
      </c>
      <c r="L262" s="11">
        <v>21</v>
      </c>
      <c r="M262" s="11">
        <v>25</v>
      </c>
      <c r="N262" s="11">
        <v>26</v>
      </c>
      <c r="O262" s="15"/>
      <c r="P262" s="11">
        <v>23</v>
      </c>
      <c r="Q262" s="11">
        <v>23</v>
      </c>
      <c r="R262" s="11">
        <v>27</v>
      </c>
      <c r="S262" s="11">
        <v>27</v>
      </c>
      <c r="T262" s="11">
        <v>43</v>
      </c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F262" s="15"/>
      <c r="AG262" s="14">
        <f t="shared" si="112"/>
        <v>26.875</v>
      </c>
      <c r="AH262" s="14">
        <f t="shared" si="113"/>
        <v>6.8543521106770449</v>
      </c>
      <c r="AI262" s="14">
        <f t="shared" si="114"/>
        <v>8</v>
      </c>
      <c r="AJ262" s="11">
        <v>35</v>
      </c>
      <c r="AK262" s="11">
        <v>44</v>
      </c>
      <c r="AL262" s="11">
        <v>38</v>
      </c>
      <c r="AM262" s="11">
        <v>32</v>
      </c>
      <c r="AN262" s="11">
        <v>39</v>
      </c>
      <c r="AO262" s="11">
        <v>37</v>
      </c>
      <c r="AP262" s="11">
        <v>26</v>
      </c>
      <c r="AQ262" s="11">
        <v>28</v>
      </c>
      <c r="AR262" s="11">
        <v>47</v>
      </c>
      <c r="AS262" s="11">
        <v>36</v>
      </c>
      <c r="AT262" s="14">
        <f t="shared" si="115"/>
        <v>36.200000000000003</v>
      </c>
      <c r="AU262" s="14">
        <f t="shared" si="116"/>
        <v>6.494442068244032</v>
      </c>
      <c r="AV262" s="14">
        <f t="shared" si="117"/>
        <v>10</v>
      </c>
      <c r="AW262" s="14">
        <f t="shared" si="118"/>
        <v>56.568595312574267</v>
      </c>
      <c r="AX262" s="14">
        <f t="shared" si="119"/>
        <v>3.5355794874357178</v>
      </c>
      <c r="AY262" s="14">
        <f t="shared" si="120"/>
        <v>16</v>
      </c>
      <c r="AZ262" s="14">
        <f t="shared" si="121"/>
        <v>5.8500831283414554</v>
      </c>
      <c r="BA262" s="14">
        <f t="shared" si="122"/>
        <v>0.86466700179829137</v>
      </c>
      <c r="BB262" s="14">
        <f t="shared" si="123"/>
        <v>-0.34697674418604663</v>
      </c>
      <c r="BC262" s="16" t="str">
        <f t="shared" si="124"/>
        <v>Nontoxic</v>
      </c>
      <c r="BD262" s="14">
        <f t="shared" si="125"/>
        <v>134.69767441860466</v>
      </c>
      <c r="BE262" s="17" t="s">
        <v>664</v>
      </c>
      <c r="BF262" s="17" t="s">
        <v>666</v>
      </c>
      <c r="BG262" s="14">
        <f t="shared" si="126"/>
        <v>7</v>
      </c>
      <c r="BH262" s="14">
        <f t="shared" si="127"/>
        <v>9</v>
      </c>
      <c r="BI262" s="14">
        <f t="shared" si="128"/>
        <v>46.982142857142861</v>
      </c>
      <c r="BJ262" s="14">
        <f t="shared" si="129"/>
        <v>42.17777777777782</v>
      </c>
      <c r="BK262" s="14">
        <f t="shared" si="130"/>
        <v>44.279687500000023</v>
      </c>
      <c r="BL262" s="14">
        <f t="shared" si="131"/>
        <v>1.0638227513227514</v>
      </c>
      <c r="BM262" s="14">
        <f t="shared" si="132"/>
        <v>2.1622277293929969E-2</v>
      </c>
      <c r="BN262" s="14">
        <v>6.6349999999999998</v>
      </c>
      <c r="BO262" s="14" t="str">
        <f t="shared" si="133"/>
        <v>Same Var</v>
      </c>
      <c r="BP262" s="14">
        <f t="shared" si="134"/>
        <v>4.6632930500360038E-3</v>
      </c>
      <c r="BQ262" s="14" t="str">
        <f t="shared" si="135"/>
        <v>NS</v>
      </c>
      <c r="BR262" s="14" t="str">
        <f t="shared" si="136"/>
        <v>NS</v>
      </c>
      <c r="BS262" s="2" t="str">
        <f t="shared" si="137"/>
        <v/>
      </c>
      <c r="BT262" s="2" t="str">
        <f t="shared" si="138"/>
        <v/>
      </c>
      <c r="BU262" s="2" t="str">
        <f t="shared" si="139"/>
        <v/>
      </c>
    </row>
    <row r="263" spans="1:73" s="14" customFormat="1" x14ac:dyDescent="0.2">
      <c r="A263" s="10" t="s">
        <v>142</v>
      </c>
      <c r="B263" s="11" t="s">
        <v>343</v>
      </c>
      <c r="C263" s="12">
        <v>37670</v>
      </c>
      <c r="D263" s="13">
        <v>0.4201388888888889</v>
      </c>
      <c r="E263" s="10" t="s">
        <v>57</v>
      </c>
      <c r="F263" s="10" t="s">
        <v>344</v>
      </c>
      <c r="G263" s="11" t="s">
        <v>59</v>
      </c>
      <c r="H263" s="11" t="s">
        <v>90</v>
      </c>
      <c r="I263" s="11" t="s">
        <v>61</v>
      </c>
      <c r="J263" s="14">
        <v>0.75</v>
      </c>
      <c r="K263" s="14">
        <v>0.2</v>
      </c>
      <c r="L263" s="11">
        <v>15</v>
      </c>
      <c r="M263" s="11">
        <v>24</v>
      </c>
      <c r="N263" s="11">
        <v>30</v>
      </c>
      <c r="O263" s="11">
        <v>28</v>
      </c>
      <c r="P263" s="11">
        <v>26</v>
      </c>
      <c r="Q263" s="11">
        <v>31</v>
      </c>
      <c r="R263" s="11">
        <v>29</v>
      </c>
      <c r="S263" s="11">
        <v>24</v>
      </c>
      <c r="T263" s="11">
        <v>33</v>
      </c>
      <c r="U263" s="11">
        <v>28</v>
      </c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F263" s="15"/>
      <c r="AG263" s="14">
        <f t="shared" si="112"/>
        <v>26.8</v>
      </c>
      <c r="AH263" s="14">
        <f t="shared" si="113"/>
        <v>5.05085251330022</v>
      </c>
      <c r="AI263" s="14">
        <f t="shared" si="114"/>
        <v>10</v>
      </c>
      <c r="AJ263" s="11">
        <v>31</v>
      </c>
      <c r="AK263" s="11">
        <v>20</v>
      </c>
      <c r="AL263" s="11">
        <v>25</v>
      </c>
      <c r="AM263" s="11">
        <v>26</v>
      </c>
      <c r="AN263" s="11">
        <v>33</v>
      </c>
      <c r="AO263" s="11">
        <v>27</v>
      </c>
      <c r="AP263" s="11">
        <v>24</v>
      </c>
      <c r="AQ263" s="11">
        <v>27</v>
      </c>
      <c r="AR263" s="11">
        <v>29</v>
      </c>
      <c r="AS263" s="11">
        <v>31</v>
      </c>
      <c r="AT263" s="14">
        <f t="shared" si="115"/>
        <v>27.3</v>
      </c>
      <c r="AU263" s="14">
        <f t="shared" si="116"/>
        <v>3.860051813123762</v>
      </c>
      <c r="AV263" s="14">
        <f t="shared" si="117"/>
        <v>10</v>
      </c>
      <c r="AW263" s="14">
        <f t="shared" si="118"/>
        <v>8.5556250000000347</v>
      </c>
      <c r="AX263" s="14">
        <f t="shared" si="119"/>
        <v>0.47548055555555757</v>
      </c>
      <c r="AY263" s="14">
        <f t="shared" si="120"/>
        <v>18</v>
      </c>
      <c r="AZ263" s="14">
        <f t="shared" si="121"/>
        <v>4.2098784926737354</v>
      </c>
      <c r="BA263" s="14">
        <f t="shared" si="122"/>
        <v>0.86204866798959834</v>
      </c>
      <c r="BB263" s="14">
        <f t="shared" si="123"/>
        <v>-1.8656716417910446E-2</v>
      </c>
      <c r="BC263" s="16" t="str">
        <f t="shared" si="124"/>
        <v>Nontoxic</v>
      </c>
      <c r="BD263" s="14">
        <f t="shared" si="125"/>
        <v>101.86567164179105</v>
      </c>
      <c r="BE263" s="17" t="s">
        <v>663</v>
      </c>
      <c r="BG263" s="14">
        <f t="shared" si="126"/>
        <v>9</v>
      </c>
      <c r="BH263" s="14">
        <f t="shared" si="127"/>
        <v>9</v>
      </c>
      <c r="BI263" s="14">
        <f t="shared" si="128"/>
        <v>25.511111111111148</v>
      </c>
      <c r="BJ263" s="14">
        <f t="shared" si="129"/>
        <v>14.900000000000043</v>
      </c>
      <c r="BK263" s="14">
        <f t="shared" si="130"/>
        <v>20.205555555555595</v>
      </c>
      <c r="BL263" s="14">
        <f t="shared" si="131"/>
        <v>1.0555555555555556</v>
      </c>
      <c r="BM263" s="14">
        <f t="shared" si="132"/>
        <v>0.60911904618621959</v>
      </c>
      <c r="BN263" s="14">
        <v>6.6349999999999998</v>
      </c>
      <c r="BO263" s="14" t="str">
        <f t="shared" si="133"/>
        <v>Same Var</v>
      </c>
      <c r="BP263" s="14">
        <f t="shared" si="134"/>
        <v>0.40319459899362764</v>
      </c>
      <c r="BQ263" s="14" t="str">
        <f t="shared" si="135"/>
        <v>NS</v>
      </c>
      <c r="BR263" s="14" t="str">
        <f t="shared" si="136"/>
        <v>NS</v>
      </c>
      <c r="BS263" s="2" t="str">
        <f t="shared" si="137"/>
        <v/>
      </c>
      <c r="BT263" s="2" t="str">
        <f t="shared" si="138"/>
        <v/>
      </c>
      <c r="BU263" s="2" t="str">
        <f t="shared" si="139"/>
        <v/>
      </c>
    </row>
    <row r="264" spans="1:73" s="14" customFormat="1" x14ac:dyDescent="0.2">
      <c r="A264" s="10" t="s">
        <v>142</v>
      </c>
      <c r="B264" s="11" t="s">
        <v>368</v>
      </c>
      <c r="C264" s="12">
        <v>37669</v>
      </c>
      <c r="D264" s="13">
        <v>0.47916666666666669</v>
      </c>
      <c r="E264" s="10" t="s">
        <v>57</v>
      </c>
      <c r="F264" s="10" t="s">
        <v>344</v>
      </c>
      <c r="G264" s="11" t="s">
        <v>59</v>
      </c>
      <c r="H264" s="11" t="s">
        <v>90</v>
      </c>
      <c r="I264" s="11" t="s">
        <v>61</v>
      </c>
      <c r="J264" s="14">
        <v>0.75</v>
      </c>
      <c r="K264" s="14">
        <v>0.2</v>
      </c>
      <c r="L264" s="11">
        <v>15</v>
      </c>
      <c r="M264" s="11">
        <v>24</v>
      </c>
      <c r="N264" s="11">
        <v>30</v>
      </c>
      <c r="O264" s="11">
        <v>28</v>
      </c>
      <c r="P264" s="11">
        <v>26</v>
      </c>
      <c r="Q264" s="11">
        <v>31</v>
      </c>
      <c r="R264" s="11">
        <v>29</v>
      </c>
      <c r="S264" s="11">
        <v>24</v>
      </c>
      <c r="T264" s="11">
        <v>33</v>
      </c>
      <c r="U264" s="11">
        <v>28</v>
      </c>
      <c r="V264" s="15"/>
      <c r="W264" s="15"/>
      <c r="X264" s="15"/>
      <c r="Y264" s="15"/>
      <c r="Z264" s="15"/>
      <c r="AA264" s="15"/>
      <c r="AB264" s="15"/>
      <c r="AC264" s="15"/>
      <c r="AD264" s="15"/>
      <c r="AE264" s="15"/>
      <c r="AF264" s="15"/>
      <c r="AG264" s="14">
        <f t="shared" si="112"/>
        <v>26.8</v>
      </c>
      <c r="AH264" s="14">
        <f t="shared" si="113"/>
        <v>5.05085251330022</v>
      </c>
      <c r="AI264" s="14">
        <f t="shared" si="114"/>
        <v>10</v>
      </c>
      <c r="AJ264" s="11">
        <v>13</v>
      </c>
      <c r="AK264" s="11">
        <v>25</v>
      </c>
      <c r="AL264" s="11">
        <v>27</v>
      </c>
      <c r="AM264" s="11">
        <v>25</v>
      </c>
      <c r="AN264" s="11">
        <v>38</v>
      </c>
      <c r="AO264" s="11">
        <v>29</v>
      </c>
      <c r="AP264" s="11">
        <v>27</v>
      </c>
      <c r="AQ264" s="11">
        <v>27</v>
      </c>
      <c r="AR264" s="11">
        <v>28</v>
      </c>
      <c r="AS264" s="11">
        <v>27</v>
      </c>
      <c r="AT264" s="14">
        <f t="shared" si="115"/>
        <v>26.6</v>
      </c>
      <c r="AU264" s="14">
        <f t="shared" si="116"/>
        <v>6.0406033547062874</v>
      </c>
      <c r="AV264" s="14">
        <f t="shared" si="117"/>
        <v>10</v>
      </c>
      <c r="AW264" s="14">
        <f t="shared" si="118"/>
        <v>25.84592623456788</v>
      </c>
      <c r="AX264" s="14">
        <f t="shared" si="119"/>
        <v>1.708179458161863</v>
      </c>
      <c r="AY264" s="14">
        <f t="shared" si="120"/>
        <v>15</v>
      </c>
      <c r="AZ264" s="14">
        <f t="shared" si="121"/>
        <v>2.8828054306753041</v>
      </c>
      <c r="BA264" s="14">
        <f t="shared" si="122"/>
        <v>0.86624497319495286</v>
      </c>
      <c r="BB264" s="14">
        <f t="shared" si="123"/>
        <v>7.4626865671641521E-3</v>
      </c>
      <c r="BC264" s="16" t="str">
        <f t="shared" si="124"/>
        <v>Nontoxic</v>
      </c>
      <c r="BD264" s="14">
        <f t="shared" si="125"/>
        <v>99.253731343283576</v>
      </c>
      <c r="BE264" s="17" t="s">
        <v>663</v>
      </c>
      <c r="BG264" s="14">
        <f t="shared" si="126"/>
        <v>9</v>
      </c>
      <c r="BH264" s="14">
        <f t="shared" si="127"/>
        <v>9</v>
      </c>
      <c r="BI264" s="14">
        <f t="shared" si="128"/>
        <v>25.511111111111148</v>
      </c>
      <c r="BJ264" s="14">
        <f t="shared" si="129"/>
        <v>36.488888888888852</v>
      </c>
      <c r="BK264" s="14">
        <f t="shared" si="130"/>
        <v>31</v>
      </c>
      <c r="BL264" s="14">
        <f t="shared" si="131"/>
        <v>1.0555555555555556</v>
      </c>
      <c r="BM264" s="14">
        <f t="shared" si="132"/>
        <v>0.27158465801502463</v>
      </c>
      <c r="BN264" s="14">
        <v>6.6349999999999998</v>
      </c>
      <c r="BO264" s="14" t="str">
        <f t="shared" si="133"/>
        <v>Same Var</v>
      </c>
      <c r="BP264" s="14">
        <f t="shared" si="134"/>
        <v>0.46843376464933684</v>
      </c>
      <c r="BQ264" s="14" t="str">
        <f t="shared" si="135"/>
        <v>NS</v>
      </c>
      <c r="BR264" s="14" t="str">
        <f t="shared" si="136"/>
        <v>NS</v>
      </c>
      <c r="BS264" s="2" t="str">
        <f t="shared" si="137"/>
        <v>Same Var T-test</v>
      </c>
      <c r="BT264" s="2" t="str">
        <f t="shared" si="138"/>
        <v/>
      </c>
      <c r="BU264" s="2" t="str">
        <f t="shared" si="139"/>
        <v/>
      </c>
    </row>
    <row r="265" spans="1:73" s="14" customFormat="1" x14ac:dyDescent="0.2">
      <c r="A265" s="10" t="s">
        <v>142</v>
      </c>
      <c r="B265" s="11" t="s">
        <v>375</v>
      </c>
      <c r="C265" s="12">
        <v>37669</v>
      </c>
      <c r="D265" s="13">
        <v>0.69791666666666663</v>
      </c>
      <c r="E265" s="10" t="s">
        <v>57</v>
      </c>
      <c r="F265" s="10" t="s">
        <v>344</v>
      </c>
      <c r="G265" s="11" t="s">
        <v>59</v>
      </c>
      <c r="H265" s="11" t="s">
        <v>90</v>
      </c>
      <c r="I265" s="11" t="s">
        <v>61</v>
      </c>
      <c r="J265" s="14">
        <v>0.75</v>
      </c>
      <c r="K265" s="14">
        <v>0.2</v>
      </c>
      <c r="L265" s="11">
        <v>15</v>
      </c>
      <c r="M265" s="11">
        <v>24</v>
      </c>
      <c r="N265" s="11">
        <v>30</v>
      </c>
      <c r="O265" s="11">
        <v>28</v>
      </c>
      <c r="P265" s="11">
        <v>26</v>
      </c>
      <c r="Q265" s="11">
        <v>31</v>
      </c>
      <c r="R265" s="11">
        <v>29</v>
      </c>
      <c r="S265" s="11">
        <v>24</v>
      </c>
      <c r="T265" s="11">
        <v>33</v>
      </c>
      <c r="U265" s="11">
        <v>28</v>
      </c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F265" s="15"/>
      <c r="AG265" s="14">
        <f t="shared" si="112"/>
        <v>26.8</v>
      </c>
      <c r="AH265" s="14">
        <f t="shared" si="113"/>
        <v>5.05085251330022</v>
      </c>
      <c r="AI265" s="14">
        <f t="shared" si="114"/>
        <v>10</v>
      </c>
      <c r="AJ265" s="11">
        <v>11</v>
      </c>
      <c r="AK265" s="11">
        <v>19</v>
      </c>
      <c r="AL265" s="11">
        <v>26</v>
      </c>
      <c r="AM265" s="15"/>
      <c r="AN265" s="11">
        <v>37</v>
      </c>
      <c r="AO265" s="11">
        <v>28</v>
      </c>
      <c r="AP265" s="11">
        <v>27</v>
      </c>
      <c r="AQ265" s="11">
        <v>28</v>
      </c>
      <c r="AR265" s="11">
        <v>30</v>
      </c>
      <c r="AS265" s="11">
        <v>29</v>
      </c>
      <c r="AT265" s="14">
        <f t="shared" si="115"/>
        <v>26.111111111111111</v>
      </c>
      <c r="AU265" s="14">
        <f t="shared" si="116"/>
        <v>7.3219608788295973</v>
      </c>
      <c r="AV265" s="14">
        <f t="shared" si="117"/>
        <v>9</v>
      </c>
      <c r="AW265" s="14">
        <f t="shared" si="118"/>
        <v>54.638561229233346</v>
      </c>
      <c r="AX265" s="14">
        <f t="shared" si="119"/>
        <v>4.6642213496418199</v>
      </c>
      <c r="AY265" s="14">
        <f t="shared" si="120"/>
        <v>12</v>
      </c>
      <c r="AZ265" s="14">
        <f t="shared" si="121"/>
        <v>2.2109551964570029</v>
      </c>
      <c r="BA265" s="14">
        <f t="shared" si="122"/>
        <v>0.87260929158813794</v>
      </c>
      <c r="BB265" s="14">
        <f t="shared" si="123"/>
        <v>2.5704809286898878E-2</v>
      </c>
      <c r="BC265" s="16" t="str">
        <f t="shared" si="124"/>
        <v>Nontoxic</v>
      </c>
      <c r="BD265" s="14">
        <f t="shared" si="125"/>
        <v>97.429519071310111</v>
      </c>
      <c r="BE265" s="17" t="s">
        <v>663</v>
      </c>
      <c r="BG265" s="14">
        <f t="shared" si="126"/>
        <v>9</v>
      </c>
      <c r="BH265" s="14">
        <f t="shared" si="127"/>
        <v>8</v>
      </c>
      <c r="BI265" s="14">
        <f t="shared" si="128"/>
        <v>25.511111111111148</v>
      </c>
      <c r="BJ265" s="14">
        <f t="shared" si="129"/>
        <v>53.611111111111093</v>
      </c>
      <c r="BK265" s="14">
        <f t="shared" si="130"/>
        <v>38.734640522875829</v>
      </c>
      <c r="BL265" s="14">
        <f t="shared" si="131"/>
        <v>1.0590958605664489</v>
      </c>
      <c r="BM265" s="14">
        <f t="shared" si="132"/>
        <v>1.0937684426265499</v>
      </c>
      <c r="BN265" s="14">
        <v>6.6349999999999998</v>
      </c>
      <c r="BO265" s="14" t="str">
        <f t="shared" si="133"/>
        <v>Same Var</v>
      </c>
      <c r="BP265" s="14">
        <f t="shared" si="134"/>
        <v>0.40625549753981977</v>
      </c>
      <c r="BQ265" s="14" t="str">
        <f t="shared" si="135"/>
        <v>NS</v>
      </c>
      <c r="BR265" s="14" t="str">
        <f t="shared" si="136"/>
        <v>NS</v>
      </c>
      <c r="BS265" s="2" t="str">
        <f t="shared" si="137"/>
        <v>Same Var T-test</v>
      </c>
      <c r="BT265" s="2" t="str">
        <f t="shared" si="138"/>
        <v/>
      </c>
      <c r="BU265" s="2" t="str">
        <f t="shared" si="139"/>
        <v/>
      </c>
    </row>
    <row r="266" spans="1:73" s="14" customFormat="1" x14ac:dyDescent="0.2">
      <c r="A266" s="10" t="s">
        <v>142</v>
      </c>
      <c r="B266" s="11" t="s">
        <v>361</v>
      </c>
      <c r="C266" s="12">
        <v>37670</v>
      </c>
      <c r="D266" s="13">
        <v>0.51041666666666663</v>
      </c>
      <c r="E266" s="10" t="s">
        <v>57</v>
      </c>
      <c r="F266" s="10" t="s">
        <v>344</v>
      </c>
      <c r="G266" s="11" t="s">
        <v>59</v>
      </c>
      <c r="H266" s="11" t="s">
        <v>90</v>
      </c>
      <c r="I266" s="11" t="s">
        <v>61</v>
      </c>
      <c r="J266" s="14">
        <v>0.75</v>
      </c>
      <c r="K266" s="14">
        <v>0.2</v>
      </c>
      <c r="L266" s="11">
        <v>15</v>
      </c>
      <c r="M266" s="11">
        <v>24</v>
      </c>
      <c r="N266" s="11">
        <v>30</v>
      </c>
      <c r="O266" s="11">
        <v>28</v>
      </c>
      <c r="P266" s="11">
        <v>26</v>
      </c>
      <c r="Q266" s="11">
        <v>31</v>
      </c>
      <c r="R266" s="11">
        <v>29</v>
      </c>
      <c r="S266" s="11">
        <v>24</v>
      </c>
      <c r="T266" s="11">
        <v>33</v>
      </c>
      <c r="U266" s="11">
        <v>28</v>
      </c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F266" s="15"/>
      <c r="AG266" s="14">
        <f t="shared" si="112"/>
        <v>26.8</v>
      </c>
      <c r="AH266" s="14">
        <f t="shared" si="113"/>
        <v>5.05085251330022</v>
      </c>
      <c r="AI266" s="14">
        <f t="shared" si="114"/>
        <v>10</v>
      </c>
      <c r="AJ266" s="11">
        <v>15</v>
      </c>
      <c r="AK266" s="11">
        <v>43</v>
      </c>
      <c r="AL266" s="11">
        <v>23</v>
      </c>
      <c r="AM266" s="15"/>
      <c r="AN266" s="11">
        <v>15</v>
      </c>
      <c r="AO266" s="11">
        <v>32</v>
      </c>
      <c r="AP266" s="11">
        <v>25</v>
      </c>
      <c r="AQ266" s="11">
        <v>27</v>
      </c>
      <c r="AR266" s="11">
        <v>30</v>
      </c>
      <c r="AS266" s="11">
        <v>24</v>
      </c>
      <c r="AT266" s="14">
        <f t="shared" si="115"/>
        <v>26</v>
      </c>
      <c r="AU266" s="14">
        <f t="shared" si="116"/>
        <v>8.6458082328952912</v>
      </c>
      <c r="AV266" s="14">
        <f t="shared" si="117"/>
        <v>9</v>
      </c>
      <c r="AW266" s="14">
        <f t="shared" si="118"/>
        <v>94.878422530864242</v>
      </c>
      <c r="AX266" s="14">
        <f t="shared" si="119"/>
        <v>8.8515844135802464</v>
      </c>
      <c r="AY266" s="14">
        <f t="shared" si="120"/>
        <v>11</v>
      </c>
      <c r="AZ266" s="14">
        <f t="shared" si="121"/>
        <v>1.8904280286547304</v>
      </c>
      <c r="BA266" s="14">
        <f t="shared" si="122"/>
        <v>0.87552997807388222</v>
      </c>
      <c r="BB266" s="14">
        <f t="shared" si="123"/>
        <v>2.9850746268656744E-2</v>
      </c>
      <c r="BC266" s="16" t="str">
        <f t="shared" si="124"/>
        <v>Nontoxic</v>
      </c>
      <c r="BD266" s="14">
        <f t="shared" si="125"/>
        <v>97.014925373134332</v>
      </c>
      <c r="BE266" s="17" t="s">
        <v>663</v>
      </c>
      <c r="BG266" s="14">
        <f t="shared" si="126"/>
        <v>9</v>
      </c>
      <c r="BH266" s="14">
        <f t="shared" si="127"/>
        <v>8</v>
      </c>
      <c r="BI266" s="14">
        <f t="shared" si="128"/>
        <v>25.511111111111148</v>
      </c>
      <c r="BJ266" s="14">
        <f t="shared" si="129"/>
        <v>74.75</v>
      </c>
      <c r="BK266" s="14">
        <f t="shared" si="130"/>
        <v>48.682352941176489</v>
      </c>
      <c r="BL266" s="14">
        <f t="shared" si="131"/>
        <v>1.0590958605664489</v>
      </c>
      <c r="BM266" s="14">
        <f t="shared" si="132"/>
        <v>2.252073525651531</v>
      </c>
      <c r="BN266" s="14">
        <v>6.6349999999999998</v>
      </c>
      <c r="BO266" s="14" t="str">
        <f t="shared" si="133"/>
        <v>Same Var</v>
      </c>
      <c r="BP266" s="14">
        <f t="shared" si="134"/>
        <v>0.40296481724796018</v>
      </c>
      <c r="BQ266" s="14" t="str">
        <f t="shared" si="135"/>
        <v>NS</v>
      </c>
      <c r="BR266" s="14" t="str">
        <f t="shared" si="136"/>
        <v>NS</v>
      </c>
      <c r="BS266" s="2" t="str">
        <f t="shared" si="137"/>
        <v>Same Var T-test</v>
      </c>
      <c r="BT266" s="2" t="str">
        <f t="shared" si="138"/>
        <v/>
      </c>
      <c r="BU266" s="2" t="str">
        <f t="shared" si="139"/>
        <v/>
      </c>
    </row>
    <row r="267" spans="1:73" s="14" customFormat="1" x14ac:dyDescent="0.2">
      <c r="A267" s="1" t="s">
        <v>55</v>
      </c>
      <c r="B267" s="5" t="s">
        <v>118</v>
      </c>
      <c r="C267" s="6">
        <v>38188</v>
      </c>
      <c r="D267" s="7">
        <v>0.41319444444444442</v>
      </c>
      <c r="E267" s="1" t="s">
        <v>57</v>
      </c>
      <c r="F267" s="1" t="s">
        <v>110</v>
      </c>
      <c r="G267" s="5" t="s">
        <v>59</v>
      </c>
      <c r="H267" s="5" t="s">
        <v>90</v>
      </c>
      <c r="I267" s="5" t="s">
        <v>61</v>
      </c>
      <c r="J267" s="2">
        <v>0.75</v>
      </c>
      <c r="K267" s="2">
        <v>0.2</v>
      </c>
      <c r="L267" s="5">
        <v>34</v>
      </c>
      <c r="M267" s="5">
        <v>28</v>
      </c>
      <c r="N267" s="5">
        <v>26</v>
      </c>
      <c r="O267" s="5">
        <v>32</v>
      </c>
      <c r="P267" s="5">
        <v>26</v>
      </c>
      <c r="Q267" s="5">
        <v>0</v>
      </c>
      <c r="R267" s="5">
        <v>27</v>
      </c>
      <c r="S267" s="5">
        <v>34</v>
      </c>
      <c r="T267" s="5">
        <v>28</v>
      </c>
      <c r="U267" s="5">
        <v>32</v>
      </c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2">
        <f t="shared" si="112"/>
        <v>26.7</v>
      </c>
      <c r="AH267" s="2">
        <f t="shared" si="113"/>
        <v>9.8888264667193422</v>
      </c>
      <c r="AI267" s="2">
        <f t="shared" si="114"/>
        <v>10</v>
      </c>
      <c r="AJ267" s="5">
        <v>31</v>
      </c>
      <c r="AK267" s="5">
        <v>31</v>
      </c>
      <c r="AL267" s="5">
        <v>27</v>
      </c>
      <c r="AM267" s="5">
        <v>24</v>
      </c>
      <c r="AN267" s="5">
        <v>20</v>
      </c>
      <c r="AO267" s="5">
        <v>22</v>
      </c>
      <c r="AP267" s="5">
        <v>24</v>
      </c>
      <c r="AQ267" s="5">
        <v>28</v>
      </c>
      <c r="AR267" s="5">
        <v>31</v>
      </c>
      <c r="AS267" s="5">
        <v>32</v>
      </c>
      <c r="AT267" s="2">
        <f t="shared" si="115"/>
        <v>27</v>
      </c>
      <c r="AU267" s="2">
        <f t="shared" si="116"/>
        <v>4.2946995755750415</v>
      </c>
      <c r="AV267" s="2">
        <f t="shared" si="117"/>
        <v>10</v>
      </c>
      <c r="AW267" s="2">
        <f t="shared" si="118"/>
        <v>53.950045143711471</v>
      </c>
      <c r="AX267" s="2">
        <f t="shared" si="119"/>
        <v>3.7398722999185576</v>
      </c>
      <c r="AY267" s="2">
        <f t="shared" si="120"/>
        <v>14</v>
      </c>
      <c r="AZ267" s="2">
        <f t="shared" si="121"/>
        <v>2.5736308799017382</v>
      </c>
      <c r="BA267" s="2">
        <f t="shared" si="122"/>
        <v>0.86805478155742033</v>
      </c>
      <c r="BB267" s="14">
        <f t="shared" si="123"/>
        <v>-1.1235955056179803E-2</v>
      </c>
      <c r="BC267" s="3" t="str">
        <f t="shared" si="124"/>
        <v>Nontoxic</v>
      </c>
      <c r="BD267" s="2">
        <f t="shared" si="125"/>
        <v>101.12359550561798</v>
      </c>
      <c r="BE267" s="4" t="s">
        <v>664</v>
      </c>
      <c r="BF267" s="4" t="s">
        <v>666</v>
      </c>
      <c r="BG267" s="2">
        <f t="shared" si="126"/>
        <v>9</v>
      </c>
      <c r="BH267" s="2">
        <f t="shared" si="127"/>
        <v>9</v>
      </c>
      <c r="BI267" s="2">
        <f t="shared" si="128"/>
        <v>97.788888888888948</v>
      </c>
      <c r="BJ267" s="2">
        <f t="shared" si="129"/>
        <v>18.444444444444443</v>
      </c>
      <c r="BK267" s="2">
        <f t="shared" si="130"/>
        <v>58.116666666666703</v>
      </c>
      <c r="BL267" s="2">
        <f t="shared" si="131"/>
        <v>1.0555555555555556</v>
      </c>
      <c r="BM267" s="2">
        <f t="shared" si="132"/>
        <v>5.3488204868738833</v>
      </c>
      <c r="BN267" s="2">
        <v>6.6349999999999998</v>
      </c>
      <c r="BO267" s="2" t="str">
        <f t="shared" si="133"/>
        <v>Same Var</v>
      </c>
      <c r="BP267" s="2">
        <f t="shared" si="134"/>
        <v>0.46542628885114323</v>
      </c>
      <c r="BQ267" s="2" t="str">
        <f t="shared" si="135"/>
        <v>NS</v>
      </c>
      <c r="BR267" s="2" t="str">
        <f t="shared" si="136"/>
        <v>NS</v>
      </c>
      <c r="BS267" s="2" t="str">
        <f t="shared" si="137"/>
        <v/>
      </c>
      <c r="BT267" s="2" t="str">
        <f t="shared" si="138"/>
        <v/>
      </c>
      <c r="BU267" s="2" t="str">
        <f t="shared" si="139"/>
        <v/>
      </c>
    </row>
    <row r="268" spans="1:73" s="14" customFormat="1" x14ac:dyDescent="0.2">
      <c r="A268" s="1" t="s">
        <v>55</v>
      </c>
      <c r="B268" s="5" t="s">
        <v>109</v>
      </c>
      <c r="C268" s="6">
        <v>38188</v>
      </c>
      <c r="D268" s="7">
        <v>0.44097222222222221</v>
      </c>
      <c r="E268" s="1" t="s">
        <v>57</v>
      </c>
      <c r="F268" s="1" t="s">
        <v>110</v>
      </c>
      <c r="G268" s="5" t="s">
        <v>59</v>
      </c>
      <c r="H268" s="5" t="s">
        <v>90</v>
      </c>
      <c r="I268" s="5" t="s">
        <v>61</v>
      </c>
      <c r="J268" s="2">
        <v>0.75</v>
      </c>
      <c r="K268" s="2">
        <v>0.2</v>
      </c>
      <c r="L268" s="5">
        <v>34</v>
      </c>
      <c r="M268" s="5">
        <v>28</v>
      </c>
      <c r="N268" s="5">
        <v>26</v>
      </c>
      <c r="O268" s="5">
        <v>32</v>
      </c>
      <c r="P268" s="5">
        <v>26</v>
      </c>
      <c r="Q268" s="5">
        <v>0</v>
      </c>
      <c r="R268" s="5">
        <v>27</v>
      </c>
      <c r="S268" s="5">
        <v>34</v>
      </c>
      <c r="T268" s="5">
        <v>28</v>
      </c>
      <c r="U268" s="5">
        <v>32</v>
      </c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2">
        <f t="shared" si="112"/>
        <v>26.7</v>
      </c>
      <c r="AH268" s="2">
        <f t="shared" si="113"/>
        <v>9.8888264667193422</v>
      </c>
      <c r="AI268" s="2">
        <f t="shared" si="114"/>
        <v>10</v>
      </c>
      <c r="AJ268" s="5">
        <v>29</v>
      </c>
      <c r="AK268" s="5">
        <v>25</v>
      </c>
      <c r="AL268" s="5">
        <v>24</v>
      </c>
      <c r="AM268" s="5">
        <v>23</v>
      </c>
      <c r="AN268" s="5">
        <v>24</v>
      </c>
      <c r="AO268" s="5">
        <v>21</v>
      </c>
      <c r="AP268" s="5">
        <v>26</v>
      </c>
      <c r="AQ268" s="5">
        <v>31</v>
      </c>
      <c r="AR268" s="5">
        <v>17</v>
      </c>
      <c r="AS268" s="5">
        <v>17</v>
      </c>
      <c r="AT268" s="2">
        <f t="shared" si="115"/>
        <v>23.7</v>
      </c>
      <c r="AU268" s="2">
        <f t="shared" si="116"/>
        <v>4.5472824607426601</v>
      </c>
      <c r="AV268" s="2">
        <f t="shared" si="117"/>
        <v>10</v>
      </c>
      <c r="AW268" s="2">
        <f t="shared" si="118"/>
        <v>57.280720606674507</v>
      </c>
      <c r="AX268" s="2">
        <f t="shared" si="119"/>
        <v>3.8369533698774072</v>
      </c>
      <c r="AY268" s="2">
        <f t="shared" si="120"/>
        <v>15</v>
      </c>
      <c r="AZ268" s="2">
        <f t="shared" si="121"/>
        <v>1.3358424037821035</v>
      </c>
      <c r="BA268" s="2">
        <f t="shared" si="122"/>
        <v>0.86624497319495286</v>
      </c>
      <c r="BB268" s="14">
        <f t="shared" si="123"/>
        <v>0.11235955056179775</v>
      </c>
      <c r="BC268" s="3" t="str">
        <f t="shared" si="124"/>
        <v>Nontoxic</v>
      </c>
      <c r="BD268" s="2">
        <f t="shared" si="125"/>
        <v>88.764044943820224</v>
      </c>
      <c r="BE268" s="4" t="s">
        <v>664</v>
      </c>
      <c r="BF268" s="4" t="s">
        <v>667</v>
      </c>
      <c r="BG268" s="2">
        <f t="shared" si="126"/>
        <v>9</v>
      </c>
      <c r="BH268" s="2">
        <f t="shared" si="127"/>
        <v>9</v>
      </c>
      <c r="BI268" s="2">
        <f t="shared" si="128"/>
        <v>97.788888888888948</v>
      </c>
      <c r="BJ268" s="2">
        <f t="shared" si="129"/>
        <v>20.677777777777823</v>
      </c>
      <c r="BK268" s="2">
        <f t="shared" si="130"/>
        <v>59.233333333333384</v>
      </c>
      <c r="BL268" s="2">
        <f t="shared" si="131"/>
        <v>1.0555555555555556</v>
      </c>
      <c r="BM268" s="2">
        <f t="shared" si="132"/>
        <v>4.6988385344195978</v>
      </c>
      <c r="BN268" s="2">
        <v>6.6349999999999998</v>
      </c>
      <c r="BO268" s="2" t="str">
        <f t="shared" si="133"/>
        <v>Same Var</v>
      </c>
      <c r="BP268" s="2">
        <f t="shared" si="134"/>
        <v>0.19744872486517268</v>
      </c>
      <c r="BQ268" s="2" t="str">
        <f t="shared" si="135"/>
        <v>NS</v>
      </c>
      <c r="BR268" s="2" t="str">
        <f t="shared" si="136"/>
        <v>Sig</v>
      </c>
      <c r="BS268" s="2" t="str">
        <f t="shared" si="137"/>
        <v>Wilcoxon</v>
      </c>
      <c r="BT268" s="2" t="str">
        <f t="shared" si="138"/>
        <v/>
      </c>
      <c r="BU268" s="2" t="str">
        <f t="shared" si="139"/>
        <v>NOECToxicLess25</v>
      </c>
    </row>
    <row r="269" spans="1:73" s="14" customFormat="1" x14ac:dyDescent="0.2">
      <c r="A269" s="1" t="s">
        <v>55</v>
      </c>
      <c r="B269" s="5" t="s">
        <v>120</v>
      </c>
      <c r="C269" s="6">
        <v>38188</v>
      </c>
      <c r="D269" s="7">
        <v>0.76388888888888884</v>
      </c>
      <c r="E269" s="1" t="s">
        <v>57</v>
      </c>
      <c r="F269" s="1" t="s">
        <v>110</v>
      </c>
      <c r="G269" s="5" t="s">
        <v>59</v>
      </c>
      <c r="H269" s="5" t="s">
        <v>90</v>
      </c>
      <c r="I269" s="5" t="s">
        <v>61</v>
      </c>
      <c r="J269" s="2">
        <v>0.75</v>
      </c>
      <c r="K269" s="2">
        <v>0.2</v>
      </c>
      <c r="L269" s="5">
        <v>34</v>
      </c>
      <c r="M269" s="5">
        <v>28</v>
      </c>
      <c r="N269" s="5">
        <v>26</v>
      </c>
      <c r="O269" s="5">
        <v>32</v>
      </c>
      <c r="P269" s="5">
        <v>26</v>
      </c>
      <c r="Q269" s="5">
        <v>0</v>
      </c>
      <c r="R269" s="5">
        <v>27</v>
      </c>
      <c r="S269" s="5">
        <v>34</v>
      </c>
      <c r="T269" s="5">
        <v>28</v>
      </c>
      <c r="U269" s="5">
        <v>32</v>
      </c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2">
        <f t="shared" si="112"/>
        <v>26.7</v>
      </c>
      <c r="AH269" s="2">
        <f t="shared" si="113"/>
        <v>9.8888264667193422</v>
      </c>
      <c r="AI269" s="2">
        <f t="shared" si="114"/>
        <v>10</v>
      </c>
      <c r="AJ269" s="5">
        <v>28</v>
      </c>
      <c r="AK269" s="5">
        <v>23</v>
      </c>
      <c r="AL269" s="5">
        <v>33</v>
      </c>
      <c r="AM269" s="5">
        <v>33</v>
      </c>
      <c r="AN269" s="5">
        <v>26</v>
      </c>
      <c r="AO269" s="5">
        <v>35</v>
      </c>
      <c r="AP269" s="5">
        <v>29</v>
      </c>
      <c r="AQ269" s="5">
        <v>31</v>
      </c>
      <c r="AR269" s="5">
        <v>25</v>
      </c>
      <c r="AS269" s="5">
        <v>41</v>
      </c>
      <c r="AT269" s="2">
        <f t="shared" si="115"/>
        <v>30.4</v>
      </c>
      <c r="AU269" s="2">
        <f t="shared" si="116"/>
        <v>5.3582750126426948</v>
      </c>
      <c r="AV269" s="2">
        <f t="shared" si="117"/>
        <v>10</v>
      </c>
      <c r="AW269" s="2">
        <f t="shared" si="118"/>
        <v>70.085965514081806</v>
      </c>
      <c r="AX269" s="2">
        <f t="shared" si="119"/>
        <v>4.2777949336634107</v>
      </c>
      <c r="AY269" s="2">
        <f t="shared" si="120"/>
        <v>16</v>
      </c>
      <c r="AZ269" s="2">
        <f t="shared" si="121"/>
        <v>3.585752750583505</v>
      </c>
      <c r="BA269" s="2">
        <f t="shared" si="122"/>
        <v>0.86466700179829137</v>
      </c>
      <c r="BB269" s="14">
        <f t="shared" si="123"/>
        <v>-0.13857677902621721</v>
      </c>
      <c r="BC269" s="3" t="str">
        <f t="shared" si="124"/>
        <v>Nontoxic</v>
      </c>
      <c r="BD269" s="2">
        <f t="shared" si="125"/>
        <v>113.85767790262172</v>
      </c>
      <c r="BE269" s="4" t="s">
        <v>664</v>
      </c>
      <c r="BF269" s="4" t="s">
        <v>666</v>
      </c>
      <c r="BG269" s="2">
        <f t="shared" si="126"/>
        <v>9</v>
      </c>
      <c r="BH269" s="2">
        <f t="shared" si="127"/>
        <v>9</v>
      </c>
      <c r="BI269" s="2">
        <f t="shared" si="128"/>
        <v>97.788888888888948</v>
      </c>
      <c r="BJ269" s="2">
        <f t="shared" si="129"/>
        <v>28.71111111111107</v>
      </c>
      <c r="BK269" s="2">
        <f t="shared" si="130"/>
        <v>63.250000000000014</v>
      </c>
      <c r="BL269" s="2">
        <f t="shared" si="131"/>
        <v>1.0555555555555556</v>
      </c>
      <c r="BM269" s="2">
        <f t="shared" si="132"/>
        <v>3.0191266472166718</v>
      </c>
      <c r="BN269" s="2">
        <v>6.6349999999999998</v>
      </c>
      <c r="BO269" s="2" t="str">
        <f t="shared" si="133"/>
        <v>Same Var</v>
      </c>
      <c r="BP269" s="2">
        <f t="shared" si="134"/>
        <v>0.15598774223944983</v>
      </c>
      <c r="BQ269" s="2" t="str">
        <f t="shared" si="135"/>
        <v>NS</v>
      </c>
      <c r="BR269" s="2" t="str">
        <f t="shared" si="136"/>
        <v>NS</v>
      </c>
      <c r="BS269" s="2" t="str">
        <f t="shared" si="137"/>
        <v/>
      </c>
      <c r="BT269" s="2" t="str">
        <f t="shared" si="138"/>
        <v/>
      </c>
      <c r="BU269" s="2" t="str">
        <f t="shared" si="139"/>
        <v/>
      </c>
    </row>
    <row r="270" spans="1:73" s="14" customFormat="1" x14ac:dyDescent="0.2">
      <c r="A270" s="1" t="s">
        <v>55</v>
      </c>
      <c r="B270" s="5" t="s">
        <v>112</v>
      </c>
      <c r="C270" s="6">
        <v>38188</v>
      </c>
      <c r="D270" s="7">
        <v>0.80902777777777779</v>
      </c>
      <c r="E270" s="1" t="s">
        <v>57</v>
      </c>
      <c r="F270" s="1" t="s">
        <v>110</v>
      </c>
      <c r="G270" s="5" t="s">
        <v>59</v>
      </c>
      <c r="H270" s="5" t="s">
        <v>90</v>
      </c>
      <c r="I270" s="5" t="s">
        <v>61</v>
      </c>
      <c r="J270" s="2">
        <v>0.75</v>
      </c>
      <c r="K270" s="2">
        <v>0.2</v>
      </c>
      <c r="L270" s="5">
        <v>34</v>
      </c>
      <c r="M270" s="5">
        <v>28</v>
      </c>
      <c r="N270" s="5">
        <v>26</v>
      </c>
      <c r="O270" s="5">
        <v>32</v>
      </c>
      <c r="P270" s="5">
        <v>26</v>
      </c>
      <c r="Q270" s="5">
        <v>0</v>
      </c>
      <c r="R270" s="5">
        <v>27</v>
      </c>
      <c r="S270" s="5">
        <v>34</v>
      </c>
      <c r="T270" s="5">
        <v>28</v>
      </c>
      <c r="U270" s="5">
        <v>32</v>
      </c>
      <c r="V270" s="8"/>
      <c r="W270" s="43" t="s">
        <v>1372</v>
      </c>
      <c r="X270" s="8"/>
      <c r="Y270" s="8"/>
      <c r="Z270" s="8"/>
      <c r="AA270" s="8"/>
      <c r="AB270" s="8"/>
      <c r="AC270" s="8"/>
      <c r="AD270" s="8"/>
      <c r="AE270" s="8"/>
      <c r="AF270" s="8"/>
      <c r="AG270" s="2">
        <f t="shared" si="112"/>
        <v>26.7</v>
      </c>
      <c r="AH270" s="2">
        <f t="shared" si="113"/>
        <v>9.8888264667193422</v>
      </c>
      <c r="AI270" s="2">
        <f t="shared" si="114"/>
        <v>10</v>
      </c>
      <c r="AJ270" s="5">
        <v>31</v>
      </c>
      <c r="AK270" s="5">
        <v>28</v>
      </c>
      <c r="AL270" s="5">
        <v>25</v>
      </c>
      <c r="AM270" s="5">
        <v>32</v>
      </c>
      <c r="AN270" s="5">
        <v>26</v>
      </c>
      <c r="AO270" s="5">
        <v>19</v>
      </c>
      <c r="AP270" s="5">
        <v>19</v>
      </c>
      <c r="AQ270" s="5">
        <v>30</v>
      </c>
      <c r="AR270" s="5">
        <v>15</v>
      </c>
      <c r="AS270" s="5">
        <v>28</v>
      </c>
      <c r="AT270" s="2">
        <f t="shared" si="115"/>
        <v>25.3</v>
      </c>
      <c r="AU270" s="2">
        <f t="shared" si="116"/>
        <v>5.7744648621707348</v>
      </c>
      <c r="AV270" s="2">
        <f t="shared" si="117"/>
        <v>10</v>
      </c>
      <c r="AW270" s="2">
        <f t="shared" si="118"/>
        <v>78.058452088155988</v>
      </c>
      <c r="AX270" s="2">
        <f t="shared" si="119"/>
        <v>4.5972661270790542</v>
      </c>
      <c r="AY270" s="2">
        <f t="shared" si="120"/>
        <v>17</v>
      </c>
      <c r="AZ270" s="2">
        <f t="shared" si="121"/>
        <v>1.7746694787185655</v>
      </c>
      <c r="BA270" s="2">
        <f t="shared" si="122"/>
        <v>0.86327901742005297</v>
      </c>
      <c r="BB270" s="14">
        <f t="shared" si="123"/>
        <v>5.2434456928838899E-2</v>
      </c>
      <c r="BC270" s="3" t="str">
        <f t="shared" si="124"/>
        <v>Nontoxic</v>
      </c>
      <c r="BD270" s="2">
        <f t="shared" si="125"/>
        <v>94.756554307116119</v>
      </c>
      <c r="BE270" s="4" t="s">
        <v>664</v>
      </c>
      <c r="BF270" s="4" t="s">
        <v>666</v>
      </c>
      <c r="BG270" s="2">
        <f t="shared" si="126"/>
        <v>9</v>
      </c>
      <c r="BH270" s="2">
        <f t="shared" si="127"/>
        <v>9</v>
      </c>
      <c r="BI270" s="2">
        <f t="shared" si="128"/>
        <v>97.788888888888948</v>
      </c>
      <c r="BJ270" s="2">
        <f t="shared" si="129"/>
        <v>33.344444444444484</v>
      </c>
      <c r="BK270" s="2">
        <f t="shared" si="130"/>
        <v>65.56666666666672</v>
      </c>
      <c r="BL270" s="2">
        <f t="shared" si="131"/>
        <v>1.0555555555555556</v>
      </c>
      <c r="BM270" s="2">
        <f t="shared" si="132"/>
        <v>2.3569528212960891</v>
      </c>
      <c r="BN270" s="2">
        <v>6.6349999999999998</v>
      </c>
      <c r="BO270" s="2" t="str">
        <f t="shared" si="133"/>
        <v>Same Var</v>
      </c>
      <c r="BP270" s="2">
        <f t="shared" si="134"/>
        <v>0.35178914490027213</v>
      </c>
      <c r="BQ270" s="2" t="str">
        <f t="shared" si="135"/>
        <v>NS</v>
      </c>
      <c r="BR270" s="2" t="str">
        <f t="shared" si="136"/>
        <v>NS</v>
      </c>
      <c r="BS270" s="2" t="str">
        <f t="shared" si="137"/>
        <v>Wilcoxon</v>
      </c>
      <c r="BT270" s="2" t="str">
        <f t="shared" si="138"/>
        <v/>
      </c>
      <c r="BU270" s="2" t="str">
        <f t="shared" si="139"/>
        <v/>
      </c>
    </row>
    <row r="271" spans="1:73" s="14" customFormat="1" x14ac:dyDescent="0.2">
      <c r="A271" s="1" t="s">
        <v>55</v>
      </c>
      <c r="B271" s="5" t="s">
        <v>113</v>
      </c>
      <c r="C271" s="6">
        <v>38188</v>
      </c>
      <c r="D271" s="7">
        <v>0.31597222222222221</v>
      </c>
      <c r="E271" s="1" t="s">
        <v>57</v>
      </c>
      <c r="F271" s="1" t="s">
        <v>110</v>
      </c>
      <c r="G271" s="5" t="s">
        <v>59</v>
      </c>
      <c r="H271" s="5" t="s">
        <v>90</v>
      </c>
      <c r="I271" s="5" t="s">
        <v>61</v>
      </c>
      <c r="J271" s="2">
        <v>0.75</v>
      </c>
      <c r="K271" s="2">
        <v>0.2</v>
      </c>
      <c r="L271" s="5">
        <v>34</v>
      </c>
      <c r="M271" s="5">
        <v>28</v>
      </c>
      <c r="N271" s="5">
        <v>26</v>
      </c>
      <c r="O271" s="5">
        <v>32</v>
      </c>
      <c r="P271" s="5">
        <v>26</v>
      </c>
      <c r="Q271" s="5">
        <v>0</v>
      </c>
      <c r="R271" s="5">
        <v>27</v>
      </c>
      <c r="S271" s="5">
        <v>34</v>
      </c>
      <c r="T271" s="5">
        <v>28</v>
      </c>
      <c r="U271" s="5">
        <v>32</v>
      </c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2">
        <f t="shared" si="112"/>
        <v>26.7</v>
      </c>
      <c r="AH271" s="2">
        <f t="shared" si="113"/>
        <v>9.8888264667193422</v>
      </c>
      <c r="AI271" s="2">
        <f t="shared" si="114"/>
        <v>10</v>
      </c>
      <c r="AJ271" s="5">
        <v>18</v>
      </c>
      <c r="AK271" s="5">
        <v>24</v>
      </c>
      <c r="AL271" s="5">
        <v>23</v>
      </c>
      <c r="AM271" s="5">
        <v>20</v>
      </c>
      <c r="AN271" s="5">
        <v>0</v>
      </c>
      <c r="AO271" s="5">
        <v>26</v>
      </c>
      <c r="AP271" s="5">
        <v>21</v>
      </c>
      <c r="AQ271" s="5">
        <v>22</v>
      </c>
      <c r="AR271" s="5">
        <v>21</v>
      </c>
      <c r="AS271" s="5">
        <v>25</v>
      </c>
      <c r="AT271" s="2">
        <f t="shared" si="115"/>
        <v>20</v>
      </c>
      <c r="AU271" s="2">
        <f t="shared" si="116"/>
        <v>7.4236858171066959</v>
      </c>
      <c r="AV271" s="2">
        <f t="shared" si="117"/>
        <v>10</v>
      </c>
      <c r="AW271" s="2">
        <f t="shared" si="118"/>
        <v>121.25833218074857</v>
      </c>
      <c r="AX271" s="2">
        <f t="shared" si="119"/>
        <v>6.7365801188485985</v>
      </c>
      <c r="AY271" s="2">
        <f t="shared" si="120"/>
        <v>18</v>
      </c>
      <c r="AZ271" s="2">
        <f t="shared" si="121"/>
        <v>-7.533765726228105E-3</v>
      </c>
      <c r="BA271" s="2">
        <f t="shared" si="122"/>
        <v>0.86204866798959834</v>
      </c>
      <c r="BB271" s="14">
        <f t="shared" si="123"/>
        <v>0.25093632958801498</v>
      </c>
      <c r="BC271" s="3" t="str">
        <f t="shared" si="124"/>
        <v>Toxic</v>
      </c>
      <c r="BD271" s="2">
        <f t="shared" si="125"/>
        <v>74.906367041198507</v>
      </c>
      <c r="BE271" s="4" t="s">
        <v>664</v>
      </c>
      <c r="BF271" s="4" t="s">
        <v>667</v>
      </c>
      <c r="BG271" s="2">
        <f t="shared" si="126"/>
        <v>9</v>
      </c>
      <c r="BH271" s="2">
        <f t="shared" si="127"/>
        <v>9</v>
      </c>
      <c r="BI271" s="2">
        <f t="shared" si="128"/>
        <v>97.788888888888948</v>
      </c>
      <c r="BJ271" s="2">
        <f t="shared" si="129"/>
        <v>55.111111111111114</v>
      </c>
      <c r="BK271" s="2">
        <f t="shared" si="130"/>
        <v>76.450000000000031</v>
      </c>
      <c r="BL271" s="2">
        <f t="shared" si="131"/>
        <v>1.0555555555555556</v>
      </c>
      <c r="BM271" s="2">
        <f t="shared" si="132"/>
        <v>0.69158273481567489</v>
      </c>
      <c r="BN271" s="2">
        <v>6.6349999999999998</v>
      </c>
      <c r="BO271" s="2" t="str">
        <f t="shared" si="133"/>
        <v>Same Var</v>
      </c>
      <c r="BP271" s="2">
        <f t="shared" si="134"/>
        <v>5.189985888477066E-2</v>
      </c>
      <c r="BQ271" s="2" t="str">
        <f t="shared" si="135"/>
        <v>NS</v>
      </c>
      <c r="BR271" s="2" t="str">
        <f t="shared" si="136"/>
        <v>Sig</v>
      </c>
      <c r="BS271" s="2" t="str">
        <f t="shared" si="137"/>
        <v>Wilcoxon</v>
      </c>
      <c r="BT271" s="2" t="str">
        <f t="shared" si="138"/>
        <v/>
      </c>
      <c r="BU271" s="2" t="str">
        <f t="shared" si="139"/>
        <v/>
      </c>
    </row>
    <row r="272" spans="1:73" s="14" customFormat="1" x14ac:dyDescent="0.2">
      <c r="A272" s="1" t="s">
        <v>55</v>
      </c>
      <c r="B272" s="5" t="s">
        <v>121</v>
      </c>
      <c r="C272" s="6">
        <v>38188</v>
      </c>
      <c r="D272" s="7">
        <v>0.27430555555555552</v>
      </c>
      <c r="E272" s="1" t="s">
        <v>57</v>
      </c>
      <c r="F272" s="1" t="s">
        <v>110</v>
      </c>
      <c r="G272" s="5" t="s">
        <v>59</v>
      </c>
      <c r="H272" s="5" t="s">
        <v>90</v>
      </c>
      <c r="I272" s="5" t="s">
        <v>61</v>
      </c>
      <c r="J272" s="2">
        <v>0.75</v>
      </c>
      <c r="K272" s="2">
        <v>0.2</v>
      </c>
      <c r="L272" s="5">
        <v>34</v>
      </c>
      <c r="M272" s="5">
        <v>28</v>
      </c>
      <c r="N272" s="5">
        <v>26</v>
      </c>
      <c r="O272" s="5">
        <v>32</v>
      </c>
      <c r="P272" s="5">
        <v>26</v>
      </c>
      <c r="Q272" s="5">
        <v>0</v>
      </c>
      <c r="R272" s="5">
        <v>27</v>
      </c>
      <c r="S272" s="5">
        <v>34</v>
      </c>
      <c r="T272" s="5">
        <v>28</v>
      </c>
      <c r="U272" s="5">
        <v>32</v>
      </c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2">
        <f t="shared" si="112"/>
        <v>26.7</v>
      </c>
      <c r="AH272" s="2">
        <f t="shared" si="113"/>
        <v>9.8888264667193422</v>
      </c>
      <c r="AI272" s="2">
        <f t="shared" si="114"/>
        <v>10</v>
      </c>
      <c r="AJ272" s="5">
        <v>33</v>
      </c>
      <c r="AK272" s="5">
        <v>0</v>
      </c>
      <c r="AL272" s="5">
        <v>33</v>
      </c>
      <c r="AM272" s="5">
        <v>31</v>
      </c>
      <c r="AN272" s="5">
        <v>29</v>
      </c>
      <c r="AO272" s="5">
        <v>30</v>
      </c>
      <c r="AP272" s="5">
        <v>31</v>
      </c>
      <c r="AQ272" s="5">
        <v>32</v>
      </c>
      <c r="AR272" s="5">
        <v>30</v>
      </c>
      <c r="AS272" s="5">
        <v>24</v>
      </c>
      <c r="AT272" s="2">
        <f t="shared" si="115"/>
        <v>27.3</v>
      </c>
      <c r="AU272" s="2">
        <f t="shared" si="116"/>
        <v>9.93366889813516</v>
      </c>
      <c r="AV272" s="2">
        <f t="shared" si="117"/>
        <v>10</v>
      </c>
      <c r="AW272" s="2">
        <f t="shared" si="118"/>
        <v>236.18780394000794</v>
      </c>
      <c r="AX272" s="2">
        <f t="shared" si="119"/>
        <v>14.181101518025558</v>
      </c>
      <c r="AY272" s="2">
        <f t="shared" si="120"/>
        <v>17</v>
      </c>
      <c r="AZ272" s="2">
        <f t="shared" si="121"/>
        <v>1.8557464166431263</v>
      </c>
      <c r="BA272" s="2">
        <f t="shared" si="122"/>
        <v>0.86327901742005297</v>
      </c>
      <c r="BB272" s="14">
        <f t="shared" si="123"/>
        <v>-2.2471910112359605E-2</v>
      </c>
      <c r="BC272" s="3" t="str">
        <f t="shared" si="124"/>
        <v>Nontoxic</v>
      </c>
      <c r="BD272" s="2">
        <f t="shared" si="125"/>
        <v>102.24719101123596</v>
      </c>
      <c r="BE272" s="4" t="s">
        <v>664</v>
      </c>
      <c r="BF272" s="4" t="s">
        <v>666</v>
      </c>
      <c r="BG272" s="2">
        <f t="shared" si="126"/>
        <v>9</v>
      </c>
      <c r="BH272" s="2">
        <f t="shared" si="127"/>
        <v>9</v>
      </c>
      <c r="BI272" s="2">
        <f t="shared" si="128"/>
        <v>97.788888888888948</v>
      </c>
      <c r="BJ272" s="2">
        <f t="shared" si="129"/>
        <v>98.677777777777806</v>
      </c>
      <c r="BK272" s="2">
        <f t="shared" si="130"/>
        <v>98.233333333333377</v>
      </c>
      <c r="BL272" s="2">
        <f t="shared" si="131"/>
        <v>1.0555555555555556</v>
      </c>
      <c r="BM272" s="2">
        <f t="shared" si="132"/>
        <v>1.7453521291306635E-4</v>
      </c>
      <c r="BN272" s="2">
        <v>6.6349999999999998</v>
      </c>
      <c r="BO272" s="2" t="str">
        <f t="shared" si="133"/>
        <v>Same Var</v>
      </c>
      <c r="BP272" s="2">
        <f t="shared" si="134"/>
        <v>0.44691273736923004</v>
      </c>
      <c r="BQ272" s="2" t="str">
        <f t="shared" si="135"/>
        <v>NS</v>
      </c>
      <c r="BR272" s="2" t="str">
        <f t="shared" si="136"/>
        <v>NS</v>
      </c>
      <c r="BS272" s="2" t="str">
        <f t="shared" si="137"/>
        <v/>
      </c>
      <c r="BT272" s="2" t="str">
        <f t="shared" si="138"/>
        <v/>
      </c>
      <c r="BU272" s="2" t="str">
        <f t="shared" si="139"/>
        <v/>
      </c>
    </row>
    <row r="273" spans="1:73" s="14" customFormat="1" x14ac:dyDescent="0.2">
      <c r="A273" s="1" t="s">
        <v>55</v>
      </c>
      <c r="B273" s="5" t="s">
        <v>111</v>
      </c>
      <c r="C273" s="6">
        <v>38188</v>
      </c>
      <c r="D273" s="7">
        <v>0.60416666666666663</v>
      </c>
      <c r="E273" s="1" t="s">
        <v>57</v>
      </c>
      <c r="F273" s="1" t="s">
        <v>110</v>
      </c>
      <c r="G273" s="5" t="s">
        <v>59</v>
      </c>
      <c r="H273" s="5" t="s">
        <v>90</v>
      </c>
      <c r="I273" s="5" t="s">
        <v>61</v>
      </c>
      <c r="J273" s="2">
        <v>0.75</v>
      </c>
      <c r="K273" s="2">
        <v>0.2</v>
      </c>
      <c r="L273" s="5">
        <v>34</v>
      </c>
      <c r="M273" s="5">
        <v>28</v>
      </c>
      <c r="N273" s="5">
        <v>26</v>
      </c>
      <c r="O273" s="5">
        <v>32</v>
      </c>
      <c r="P273" s="5">
        <v>26</v>
      </c>
      <c r="Q273" s="5">
        <v>0</v>
      </c>
      <c r="R273" s="5">
        <v>27</v>
      </c>
      <c r="S273" s="5">
        <v>34</v>
      </c>
      <c r="T273" s="5">
        <v>28</v>
      </c>
      <c r="U273" s="5">
        <v>32</v>
      </c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2">
        <f t="shared" si="112"/>
        <v>26.7</v>
      </c>
      <c r="AH273" s="2">
        <f t="shared" si="113"/>
        <v>9.8888264667193422</v>
      </c>
      <c r="AI273" s="2">
        <f t="shared" si="114"/>
        <v>10</v>
      </c>
      <c r="AJ273" s="5">
        <v>24</v>
      </c>
      <c r="AK273" s="5">
        <v>25</v>
      </c>
      <c r="AL273" s="5">
        <v>30</v>
      </c>
      <c r="AM273" s="5">
        <v>33</v>
      </c>
      <c r="AN273" s="5">
        <v>26</v>
      </c>
      <c r="AO273" s="5">
        <v>31</v>
      </c>
      <c r="AP273" s="5">
        <v>25</v>
      </c>
      <c r="AQ273" s="5">
        <v>0</v>
      </c>
      <c r="AR273" s="5">
        <v>0</v>
      </c>
      <c r="AS273" s="5">
        <v>33</v>
      </c>
      <c r="AT273" s="2">
        <f t="shared" si="115"/>
        <v>22.7</v>
      </c>
      <c r="AU273" s="2">
        <f t="shared" si="116"/>
        <v>12.419071355513397</v>
      </c>
      <c r="AV273" s="2">
        <f t="shared" si="117"/>
        <v>10</v>
      </c>
      <c r="AW273" s="2">
        <f t="shared" si="118"/>
        <v>437.81203233506983</v>
      </c>
      <c r="AX273" s="2">
        <f t="shared" si="119"/>
        <v>29.792898500192919</v>
      </c>
      <c r="AY273" s="2">
        <f t="shared" si="120"/>
        <v>15</v>
      </c>
      <c r="AZ273" s="2">
        <f t="shared" si="121"/>
        <v>0.58479259285794849</v>
      </c>
      <c r="BA273" s="2">
        <f t="shared" si="122"/>
        <v>0.86624497319495286</v>
      </c>
      <c r="BB273" s="14">
        <f t="shared" si="123"/>
        <v>0.14981273408239701</v>
      </c>
      <c r="BC273" s="3" t="str">
        <f t="shared" si="124"/>
        <v>Toxic</v>
      </c>
      <c r="BD273" s="2">
        <f t="shared" si="125"/>
        <v>85.018726591760299</v>
      </c>
      <c r="BE273" s="4" t="s">
        <v>664</v>
      </c>
      <c r="BF273" s="4" t="s">
        <v>666</v>
      </c>
      <c r="BG273" s="2">
        <f t="shared" si="126"/>
        <v>9</v>
      </c>
      <c r="BH273" s="2">
        <f t="shared" si="127"/>
        <v>9</v>
      </c>
      <c r="BI273" s="2">
        <f t="shared" si="128"/>
        <v>97.788888888888948</v>
      </c>
      <c r="BJ273" s="2">
        <f t="shared" si="129"/>
        <v>154.23333333333338</v>
      </c>
      <c r="BK273" s="2">
        <f t="shared" si="130"/>
        <v>126.01111111111115</v>
      </c>
      <c r="BL273" s="2">
        <f t="shared" si="131"/>
        <v>1.0555555555555556</v>
      </c>
      <c r="BM273" s="2">
        <f t="shared" si="132"/>
        <v>0.43878642739168811</v>
      </c>
      <c r="BN273" s="2">
        <v>6.6349999999999998</v>
      </c>
      <c r="BO273" s="2" t="str">
        <f t="shared" si="133"/>
        <v>Same Var</v>
      </c>
      <c r="BP273" s="2">
        <f t="shared" si="134"/>
        <v>0.21798039035720895</v>
      </c>
      <c r="BQ273" s="2" t="str">
        <f t="shared" si="135"/>
        <v>NS</v>
      </c>
      <c r="BR273" s="2" t="str">
        <f t="shared" si="136"/>
        <v>NS</v>
      </c>
      <c r="BS273" s="2" t="str">
        <f t="shared" si="137"/>
        <v>Wilcoxon</v>
      </c>
      <c r="BT273" s="2" t="str">
        <f t="shared" si="138"/>
        <v>TSTToxicLess25</v>
      </c>
      <c r="BU273" s="2" t="str">
        <f t="shared" si="139"/>
        <v/>
      </c>
    </row>
    <row r="274" spans="1:73" s="14" customFormat="1" x14ac:dyDescent="0.2">
      <c r="A274" s="1" t="s">
        <v>55</v>
      </c>
      <c r="B274" s="5" t="s">
        <v>119</v>
      </c>
      <c r="C274" s="6">
        <v>38188</v>
      </c>
      <c r="D274" s="7">
        <v>0.57638888888888884</v>
      </c>
      <c r="E274" s="1" t="s">
        <v>57</v>
      </c>
      <c r="F274" s="1" t="s">
        <v>110</v>
      </c>
      <c r="G274" s="5" t="s">
        <v>59</v>
      </c>
      <c r="H274" s="5" t="s">
        <v>90</v>
      </c>
      <c r="I274" s="5" t="s">
        <v>61</v>
      </c>
      <c r="J274" s="2">
        <v>0.75</v>
      </c>
      <c r="K274" s="2">
        <v>0.2</v>
      </c>
      <c r="L274" s="5">
        <v>34</v>
      </c>
      <c r="M274" s="5">
        <v>28</v>
      </c>
      <c r="N274" s="5">
        <v>26</v>
      </c>
      <c r="O274" s="5">
        <v>32</v>
      </c>
      <c r="P274" s="5">
        <v>26</v>
      </c>
      <c r="Q274" s="5">
        <v>0</v>
      </c>
      <c r="R274" s="5">
        <v>27</v>
      </c>
      <c r="S274" s="5">
        <v>34</v>
      </c>
      <c r="T274" s="5">
        <v>28</v>
      </c>
      <c r="U274" s="5">
        <v>32</v>
      </c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2">
        <f t="shared" si="112"/>
        <v>26.7</v>
      </c>
      <c r="AH274" s="2">
        <f t="shared" si="113"/>
        <v>9.8888264667193422</v>
      </c>
      <c r="AI274" s="2">
        <f t="shared" si="114"/>
        <v>10</v>
      </c>
      <c r="AJ274" s="5">
        <v>27</v>
      </c>
      <c r="AK274" s="5">
        <v>35</v>
      </c>
      <c r="AL274" s="5">
        <v>0</v>
      </c>
      <c r="AM274" s="5">
        <v>27</v>
      </c>
      <c r="AN274" s="5">
        <v>0</v>
      </c>
      <c r="AO274" s="5">
        <v>31</v>
      </c>
      <c r="AP274" s="5">
        <v>34</v>
      </c>
      <c r="AQ274" s="5">
        <v>27</v>
      </c>
      <c r="AR274" s="5">
        <v>28</v>
      </c>
      <c r="AS274" s="5">
        <v>32</v>
      </c>
      <c r="AT274" s="2">
        <f t="shared" si="115"/>
        <v>24.1</v>
      </c>
      <c r="AU274" s="2">
        <f t="shared" si="116"/>
        <v>13.033716959401019</v>
      </c>
      <c r="AV274" s="2">
        <f t="shared" si="117"/>
        <v>10</v>
      </c>
      <c r="AW274" s="2">
        <f t="shared" si="118"/>
        <v>505.72825949556318</v>
      </c>
      <c r="AX274" s="2">
        <f t="shared" si="119"/>
        <v>35.426829913087261</v>
      </c>
      <c r="AY274" s="2">
        <f t="shared" si="120"/>
        <v>14</v>
      </c>
      <c r="AZ274" s="2">
        <f t="shared" si="121"/>
        <v>0.85930691674009174</v>
      </c>
      <c r="BA274" s="2">
        <f t="shared" si="122"/>
        <v>0.86805478155742033</v>
      </c>
      <c r="BB274" s="14">
        <f t="shared" si="123"/>
        <v>9.7378277153557971E-2</v>
      </c>
      <c r="BC274" s="3" t="str">
        <f t="shared" si="124"/>
        <v>Toxic</v>
      </c>
      <c r="BD274" s="2">
        <f t="shared" si="125"/>
        <v>90.262172284644208</v>
      </c>
      <c r="BE274" s="4" t="s">
        <v>664</v>
      </c>
      <c r="BF274" s="4" t="s">
        <v>666</v>
      </c>
      <c r="BG274" s="2">
        <f t="shared" si="126"/>
        <v>9</v>
      </c>
      <c r="BH274" s="2">
        <f t="shared" si="127"/>
        <v>9</v>
      </c>
      <c r="BI274" s="2">
        <f t="shared" si="128"/>
        <v>97.788888888888948</v>
      </c>
      <c r="BJ274" s="2">
        <f t="shared" si="129"/>
        <v>169.87777777777774</v>
      </c>
      <c r="BK274" s="2">
        <f t="shared" si="130"/>
        <v>133.83333333333334</v>
      </c>
      <c r="BL274" s="2">
        <f t="shared" si="131"/>
        <v>1.0555555555555556</v>
      </c>
      <c r="BM274" s="2">
        <f t="shared" si="132"/>
        <v>0.6420341808679082</v>
      </c>
      <c r="BN274" s="2">
        <v>6.6349999999999998</v>
      </c>
      <c r="BO274" s="2" t="str">
        <f t="shared" si="133"/>
        <v>Same Var</v>
      </c>
      <c r="BP274" s="2">
        <f t="shared" si="134"/>
        <v>0.31068797822389282</v>
      </c>
      <c r="BQ274" s="2" t="str">
        <f t="shared" si="135"/>
        <v>NS</v>
      </c>
      <c r="BR274" s="2" t="str">
        <f t="shared" si="136"/>
        <v>NS</v>
      </c>
      <c r="BS274" s="2" t="str">
        <f t="shared" si="137"/>
        <v>Wilcoxon</v>
      </c>
      <c r="BT274" s="2" t="str">
        <f t="shared" si="138"/>
        <v>TSTToxicLess25</v>
      </c>
      <c r="BU274" s="2" t="str">
        <f t="shared" si="139"/>
        <v/>
      </c>
    </row>
    <row r="275" spans="1:73" s="14" customFormat="1" x14ac:dyDescent="0.2">
      <c r="A275" s="10" t="s">
        <v>142</v>
      </c>
      <c r="B275" s="11" t="s">
        <v>414</v>
      </c>
      <c r="C275" s="12">
        <v>38517</v>
      </c>
      <c r="D275" s="13">
        <v>0.46875</v>
      </c>
      <c r="E275" s="10" t="s">
        <v>57</v>
      </c>
      <c r="F275" s="10" t="s">
        <v>415</v>
      </c>
      <c r="G275" s="11" t="s">
        <v>59</v>
      </c>
      <c r="H275" s="11" t="s">
        <v>90</v>
      </c>
      <c r="I275" s="11" t="s">
        <v>61</v>
      </c>
      <c r="J275" s="14">
        <v>0.75</v>
      </c>
      <c r="K275" s="14">
        <v>0.2</v>
      </c>
      <c r="L275" s="11">
        <v>24</v>
      </c>
      <c r="M275" s="11">
        <v>23</v>
      </c>
      <c r="N275" s="11">
        <v>27</v>
      </c>
      <c r="O275" s="11">
        <v>26</v>
      </c>
      <c r="P275" s="11">
        <v>29</v>
      </c>
      <c r="Q275" s="11">
        <v>27</v>
      </c>
      <c r="R275" s="11">
        <v>29</v>
      </c>
      <c r="S275" s="11">
        <v>24</v>
      </c>
      <c r="T275" s="11">
        <v>28</v>
      </c>
      <c r="U275" s="11">
        <v>29</v>
      </c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F275" s="15"/>
      <c r="AG275" s="14">
        <f t="shared" si="112"/>
        <v>26.6</v>
      </c>
      <c r="AH275" s="14">
        <f t="shared" si="113"/>
        <v>2.2705848487901865</v>
      </c>
      <c r="AI275" s="14">
        <f t="shared" si="114"/>
        <v>10</v>
      </c>
      <c r="AJ275" s="11">
        <v>29</v>
      </c>
      <c r="AK275" s="11">
        <v>27</v>
      </c>
      <c r="AL275" s="11">
        <v>21</v>
      </c>
      <c r="AM275" s="11">
        <v>25</v>
      </c>
      <c r="AN275" s="11">
        <v>30</v>
      </c>
      <c r="AO275" s="11">
        <v>15</v>
      </c>
      <c r="AP275" s="11">
        <v>23</v>
      </c>
      <c r="AQ275" s="11">
        <v>25</v>
      </c>
      <c r="AR275" s="11">
        <v>29</v>
      </c>
      <c r="AS275" s="11">
        <v>15</v>
      </c>
      <c r="AT275" s="14">
        <f t="shared" si="115"/>
        <v>23.9</v>
      </c>
      <c r="AU275" s="14">
        <f t="shared" si="116"/>
        <v>5.4660568765589819</v>
      </c>
      <c r="AV275" s="14">
        <f t="shared" si="117"/>
        <v>10</v>
      </c>
      <c r="AW275" s="14">
        <f t="shared" si="118"/>
        <v>10.743827160493797</v>
      </c>
      <c r="AX275" s="14">
        <f t="shared" si="119"/>
        <v>1.0012128943758543</v>
      </c>
      <c r="AY275" s="14">
        <f t="shared" si="120"/>
        <v>11</v>
      </c>
      <c r="AZ275" s="14">
        <f t="shared" si="121"/>
        <v>2.1817618444190257</v>
      </c>
      <c r="BA275" s="14">
        <f t="shared" si="122"/>
        <v>0.87552997807388222</v>
      </c>
      <c r="BB275" s="14">
        <f t="shared" si="123"/>
        <v>0.10150375939849635</v>
      </c>
      <c r="BC275" s="16" t="str">
        <f t="shared" si="124"/>
        <v>Nontoxic</v>
      </c>
      <c r="BD275" s="14">
        <f t="shared" si="125"/>
        <v>89.849624060150362</v>
      </c>
      <c r="BE275" s="17" t="s">
        <v>663</v>
      </c>
      <c r="BG275" s="14">
        <f t="shared" si="126"/>
        <v>9</v>
      </c>
      <c r="BH275" s="14">
        <f t="shared" si="127"/>
        <v>9</v>
      </c>
      <c r="BI275" s="14">
        <f t="shared" si="128"/>
        <v>5.1555555555555541</v>
      </c>
      <c r="BJ275" s="14">
        <f t="shared" si="129"/>
        <v>29.877777777777734</v>
      </c>
      <c r="BK275" s="14">
        <f t="shared" si="130"/>
        <v>17.516666666666641</v>
      </c>
      <c r="BL275" s="14">
        <f t="shared" si="131"/>
        <v>1.0555555555555556</v>
      </c>
      <c r="BM275" s="14">
        <f t="shared" si="132"/>
        <v>5.8756184955246233</v>
      </c>
      <c r="BN275" s="14">
        <v>6.6349999999999998</v>
      </c>
      <c r="BO275" s="14" t="str">
        <f t="shared" si="133"/>
        <v>Same Var</v>
      </c>
      <c r="BP275" s="14">
        <f t="shared" si="134"/>
        <v>8.3165182562555381E-2</v>
      </c>
      <c r="BQ275" s="14" t="str">
        <f t="shared" si="135"/>
        <v>NS</v>
      </c>
      <c r="BR275" s="14" t="str">
        <f t="shared" si="136"/>
        <v>NS</v>
      </c>
      <c r="BS275" s="2" t="str">
        <f t="shared" si="137"/>
        <v>Same Var T-test</v>
      </c>
      <c r="BT275" s="2" t="str">
        <f t="shared" si="138"/>
        <v/>
      </c>
      <c r="BU275" s="2" t="str">
        <f t="shared" si="139"/>
        <v/>
      </c>
    </row>
    <row r="276" spans="1:73" s="14" customFormat="1" x14ac:dyDescent="0.2">
      <c r="A276" s="10" t="s">
        <v>142</v>
      </c>
      <c r="B276" s="11" t="s">
        <v>329</v>
      </c>
      <c r="C276" s="12">
        <v>39953</v>
      </c>
      <c r="D276" s="13">
        <v>0.5</v>
      </c>
      <c r="E276" s="10" t="s">
        <v>57</v>
      </c>
      <c r="F276" s="10" t="s">
        <v>330</v>
      </c>
      <c r="G276" s="11" t="s">
        <v>59</v>
      </c>
      <c r="H276" s="11" t="s">
        <v>90</v>
      </c>
      <c r="I276" s="11" t="s">
        <v>61</v>
      </c>
      <c r="J276" s="14">
        <v>0.75</v>
      </c>
      <c r="K276" s="14">
        <v>0.2</v>
      </c>
      <c r="L276" s="11">
        <v>29</v>
      </c>
      <c r="M276" s="11">
        <v>28</v>
      </c>
      <c r="N276" s="11">
        <v>34</v>
      </c>
      <c r="O276" s="11">
        <v>26</v>
      </c>
      <c r="P276" s="11">
        <v>27</v>
      </c>
      <c r="Q276" s="11">
        <v>29</v>
      </c>
      <c r="R276" s="11">
        <v>29</v>
      </c>
      <c r="S276" s="11">
        <v>10</v>
      </c>
      <c r="T276" s="11">
        <v>32</v>
      </c>
      <c r="U276" s="11">
        <v>22</v>
      </c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F276" s="15"/>
      <c r="AG276" s="14">
        <f t="shared" si="112"/>
        <v>26.6</v>
      </c>
      <c r="AH276" s="14">
        <f t="shared" si="113"/>
        <v>6.6699991670830707</v>
      </c>
      <c r="AI276" s="14">
        <f t="shared" si="114"/>
        <v>10</v>
      </c>
      <c r="AJ276" s="11">
        <v>24</v>
      </c>
      <c r="AK276" s="11">
        <v>14</v>
      </c>
      <c r="AL276" s="11">
        <v>15</v>
      </c>
      <c r="AM276" s="11">
        <v>11</v>
      </c>
      <c r="AN276" s="11">
        <v>14</v>
      </c>
      <c r="AO276" s="11">
        <v>0</v>
      </c>
      <c r="AP276" s="11">
        <v>16</v>
      </c>
      <c r="AQ276" s="11">
        <v>22</v>
      </c>
      <c r="AR276" s="11">
        <v>3</v>
      </c>
      <c r="AS276" s="11">
        <v>23</v>
      </c>
      <c r="AT276" s="14">
        <f t="shared" si="115"/>
        <v>14.2</v>
      </c>
      <c r="AU276" s="14">
        <f t="shared" si="116"/>
        <v>7.9972217398016134</v>
      </c>
      <c r="AV276" s="14">
        <f t="shared" si="117"/>
        <v>10</v>
      </c>
      <c r="AW276" s="14">
        <f t="shared" si="118"/>
        <v>79.175392669753037</v>
      </c>
      <c r="AX276" s="14">
        <f t="shared" si="119"/>
        <v>5.2406263460219451</v>
      </c>
      <c r="AY276" s="14">
        <f t="shared" si="120"/>
        <v>15</v>
      </c>
      <c r="AZ276" s="14">
        <f t="shared" si="121"/>
        <v>-1.9276149602443184</v>
      </c>
      <c r="BA276" s="14">
        <f t="shared" si="122"/>
        <v>0.86624497319495286</v>
      </c>
      <c r="BB276" s="14">
        <f t="shared" si="123"/>
        <v>0.46616541353383462</v>
      </c>
      <c r="BC276" s="16" t="str">
        <f t="shared" si="124"/>
        <v>Toxic</v>
      </c>
      <c r="BD276" s="14">
        <f t="shared" si="125"/>
        <v>53.383458646616532</v>
      </c>
      <c r="BE276" s="17" t="s">
        <v>663</v>
      </c>
      <c r="BG276" s="14">
        <f t="shared" si="126"/>
        <v>9</v>
      </c>
      <c r="BH276" s="14">
        <f t="shared" si="127"/>
        <v>9</v>
      </c>
      <c r="BI276" s="14">
        <f t="shared" si="128"/>
        <v>44.488888888888859</v>
      </c>
      <c r="BJ276" s="14">
        <f t="shared" si="129"/>
        <v>63.955555555555542</v>
      </c>
      <c r="BK276" s="14">
        <f t="shared" si="130"/>
        <v>54.2222222222222</v>
      </c>
      <c r="BL276" s="14">
        <f t="shared" si="131"/>
        <v>1.0555555555555556</v>
      </c>
      <c r="BM276" s="14">
        <f t="shared" si="132"/>
        <v>0.27926915046455597</v>
      </c>
      <c r="BN276" s="14">
        <v>6.6349999999999998</v>
      </c>
      <c r="BO276" s="14" t="str">
        <f t="shared" si="133"/>
        <v>Same Var</v>
      </c>
      <c r="BP276" s="14">
        <f t="shared" si="134"/>
        <v>7.0815403189980713E-4</v>
      </c>
      <c r="BQ276" s="14" t="str">
        <f t="shared" si="135"/>
        <v>Sig</v>
      </c>
      <c r="BR276" s="14" t="str">
        <f t="shared" si="136"/>
        <v>Sig</v>
      </c>
      <c r="BS276" s="2" t="str">
        <f t="shared" si="137"/>
        <v>Same Var T-test</v>
      </c>
      <c r="BT276" s="2" t="str">
        <f t="shared" si="138"/>
        <v/>
      </c>
      <c r="BU276" s="2" t="str">
        <f t="shared" si="139"/>
        <v/>
      </c>
    </row>
    <row r="277" spans="1:73" s="14" customFormat="1" x14ac:dyDescent="0.2">
      <c r="A277" s="10" t="s">
        <v>142</v>
      </c>
      <c r="B277" s="11" t="s">
        <v>431</v>
      </c>
      <c r="C277" s="12">
        <v>38510</v>
      </c>
      <c r="D277" s="13">
        <v>0.41666666666666669</v>
      </c>
      <c r="E277" s="10" t="s">
        <v>57</v>
      </c>
      <c r="F277" s="10" t="s">
        <v>432</v>
      </c>
      <c r="G277" s="11" t="s">
        <v>59</v>
      </c>
      <c r="H277" s="11" t="s">
        <v>90</v>
      </c>
      <c r="I277" s="11" t="s">
        <v>61</v>
      </c>
      <c r="J277" s="14">
        <v>0.75</v>
      </c>
      <c r="K277" s="14">
        <v>0.2</v>
      </c>
      <c r="L277" s="11">
        <v>23</v>
      </c>
      <c r="M277" s="11">
        <v>28</v>
      </c>
      <c r="N277" s="11">
        <v>30</v>
      </c>
      <c r="O277" s="11">
        <v>30</v>
      </c>
      <c r="P277" s="11">
        <v>28</v>
      </c>
      <c r="Q277" s="11">
        <v>26</v>
      </c>
      <c r="R277" s="11">
        <v>32</v>
      </c>
      <c r="S277" s="11">
        <v>16</v>
      </c>
      <c r="T277" s="11">
        <v>25</v>
      </c>
      <c r="U277" s="11">
        <v>27</v>
      </c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F277" s="15"/>
      <c r="AG277" s="14">
        <f t="shared" si="112"/>
        <v>26.5</v>
      </c>
      <c r="AH277" s="14">
        <f t="shared" si="113"/>
        <v>4.5276925690687087</v>
      </c>
      <c r="AI277" s="14">
        <f t="shared" si="114"/>
        <v>10</v>
      </c>
      <c r="AJ277" s="11">
        <v>25</v>
      </c>
      <c r="AK277" s="11">
        <v>28</v>
      </c>
      <c r="AL277" s="11">
        <v>28</v>
      </c>
      <c r="AM277" s="11">
        <v>26</v>
      </c>
      <c r="AN277" s="11">
        <v>8</v>
      </c>
      <c r="AO277" s="11">
        <v>18</v>
      </c>
      <c r="AP277" s="11">
        <v>21</v>
      </c>
      <c r="AQ277" s="11">
        <v>6</v>
      </c>
      <c r="AR277" s="11">
        <v>20</v>
      </c>
      <c r="AS277" s="11">
        <v>22</v>
      </c>
      <c r="AT277" s="14">
        <f t="shared" si="115"/>
        <v>20.2</v>
      </c>
      <c r="AU277" s="14">
        <f t="shared" si="116"/>
        <v>7.7287342646343662</v>
      </c>
      <c r="AV277" s="14">
        <f t="shared" si="117"/>
        <v>10</v>
      </c>
      <c r="AW277" s="14">
        <f t="shared" si="118"/>
        <v>50.786408376736091</v>
      </c>
      <c r="AX277" s="14">
        <f t="shared" si="119"/>
        <v>4.1122675974151219</v>
      </c>
      <c r="AY277" s="14">
        <f t="shared" si="120"/>
        <v>12</v>
      </c>
      <c r="AZ277" s="14">
        <f t="shared" si="121"/>
        <v>0.12174369699280729</v>
      </c>
      <c r="BA277" s="14">
        <f t="shared" si="122"/>
        <v>0.87260929158813794</v>
      </c>
      <c r="BB277" s="14">
        <f t="shared" si="123"/>
        <v>0.2377358490566038</v>
      </c>
      <c r="BC277" s="16" t="str">
        <f t="shared" si="124"/>
        <v>Toxic</v>
      </c>
      <c r="BD277" s="14">
        <f t="shared" si="125"/>
        <v>76.226415094339615</v>
      </c>
      <c r="BE277" s="17" t="s">
        <v>663</v>
      </c>
      <c r="BG277" s="14">
        <f t="shared" si="126"/>
        <v>9</v>
      </c>
      <c r="BH277" s="14">
        <f t="shared" si="127"/>
        <v>9</v>
      </c>
      <c r="BI277" s="14">
        <f t="shared" si="128"/>
        <v>20.500000000000004</v>
      </c>
      <c r="BJ277" s="14">
        <f t="shared" si="129"/>
        <v>59.73333333333332</v>
      </c>
      <c r="BK277" s="14">
        <f t="shared" si="130"/>
        <v>40.11666666666666</v>
      </c>
      <c r="BL277" s="14">
        <f t="shared" si="131"/>
        <v>1.0555555555555556</v>
      </c>
      <c r="BM277" s="14">
        <f t="shared" si="132"/>
        <v>2.3299748317361706</v>
      </c>
      <c r="BN277" s="14">
        <v>6.6349999999999998</v>
      </c>
      <c r="BO277" s="14" t="str">
        <f t="shared" si="133"/>
        <v>Same Var</v>
      </c>
      <c r="BP277" s="14">
        <f t="shared" si="134"/>
        <v>1.9586890499982971E-2</v>
      </c>
      <c r="BQ277" s="14" t="str">
        <f t="shared" si="135"/>
        <v>Sig</v>
      </c>
      <c r="BR277" s="14" t="str">
        <f t="shared" si="136"/>
        <v>Sig</v>
      </c>
      <c r="BS277" s="2" t="str">
        <f t="shared" si="137"/>
        <v>Same Var T-test</v>
      </c>
      <c r="BT277" s="2" t="str">
        <f t="shared" si="138"/>
        <v>TSTToxicLess25</v>
      </c>
      <c r="BU277" s="2" t="str">
        <f t="shared" si="139"/>
        <v>NOECToxicLess25</v>
      </c>
    </row>
    <row r="278" spans="1:73" s="14" customFormat="1" x14ac:dyDescent="0.2">
      <c r="A278" s="10" t="s">
        <v>142</v>
      </c>
      <c r="B278" s="11" t="s">
        <v>433</v>
      </c>
      <c r="C278" s="12">
        <v>38510</v>
      </c>
      <c r="D278" s="13">
        <v>0.6875</v>
      </c>
      <c r="E278" s="10" t="s">
        <v>57</v>
      </c>
      <c r="F278" s="10" t="s">
        <v>432</v>
      </c>
      <c r="G278" s="11" t="s">
        <v>59</v>
      </c>
      <c r="H278" s="11" t="s">
        <v>90</v>
      </c>
      <c r="I278" s="11" t="s">
        <v>61</v>
      </c>
      <c r="J278" s="14">
        <v>0.75</v>
      </c>
      <c r="K278" s="14">
        <v>0.2</v>
      </c>
      <c r="L278" s="11">
        <v>23</v>
      </c>
      <c r="M278" s="11">
        <v>28</v>
      </c>
      <c r="N278" s="11">
        <v>30</v>
      </c>
      <c r="O278" s="11">
        <v>30</v>
      </c>
      <c r="P278" s="11">
        <v>28</v>
      </c>
      <c r="Q278" s="11">
        <v>26</v>
      </c>
      <c r="R278" s="11">
        <v>32</v>
      </c>
      <c r="S278" s="11">
        <v>16</v>
      </c>
      <c r="T278" s="11">
        <v>25</v>
      </c>
      <c r="U278" s="11">
        <v>27</v>
      </c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F278" s="15"/>
      <c r="AG278" s="14">
        <f t="shared" si="112"/>
        <v>26.5</v>
      </c>
      <c r="AH278" s="14">
        <f t="shared" si="113"/>
        <v>4.5276925690687087</v>
      </c>
      <c r="AI278" s="14">
        <f t="shared" si="114"/>
        <v>10</v>
      </c>
      <c r="AJ278" s="11">
        <v>31</v>
      </c>
      <c r="AK278" s="11">
        <v>36</v>
      </c>
      <c r="AL278" s="11">
        <v>36</v>
      </c>
      <c r="AM278" s="11">
        <v>31</v>
      </c>
      <c r="AN278" s="11">
        <v>30</v>
      </c>
      <c r="AO278" s="11">
        <v>26</v>
      </c>
      <c r="AP278" s="11">
        <v>28</v>
      </c>
      <c r="AQ278" s="11">
        <v>0</v>
      </c>
      <c r="AR278" s="11">
        <v>29</v>
      </c>
      <c r="AS278" s="11">
        <v>27</v>
      </c>
      <c r="AT278" s="14">
        <f t="shared" si="115"/>
        <v>27.4</v>
      </c>
      <c r="AU278" s="14">
        <f t="shared" si="116"/>
        <v>10.200217862597073</v>
      </c>
      <c r="AV278" s="14">
        <f t="shared" si="117"/>
        <v>10</v>
      </c>
      <c r="AW278" s="14">
        <f t="shared" si="118"/>
        <v>133.57741146315576</v>
      </c>
      <c r="AX278" s="14">
        <f t="shared" si="119"/>
        <v>12.17579571812842</v>
      </c>
      <c r="AY278" s="14">
        <f t="shared" si="120"/>
        <v>11</v>
      </c>
      <c r="AZ278" s="14">
        <f t="shared" si="121"/>
        <v>2.2134680034504401</v>
      </c>
      <c r="BA278" s="14">
        <f t="shared" si="122"/>
        <v>0.87552997807388222</v>
      </c>
      <c r="BB278" s="14">
        <f t="shared" si="123"/>
        <v>-3.396226415094334E-2</v>
      </c>
      <c r="BC278" s="16" t="str">
        <f t="shared" si="124"/>
        <v>Nontoxic</v>
      </c>
      <c r="BD278" s="14">
        <f t="shared" si="125"/>
        <v>103.39622641509433</v>
      </c>
      <c r="BE278" s="17" t="s">
        <v>664</v>
      </c>
      <c r="BF278" s="17" t="s">
        <v>666</v>
      </c>
      <c r="BG278" s="14">
        <f t="shared" si="126"/>
        <v>9</v>
      </c>
      <c r="BH278" s="14">
        <f t="shared" si="127"/>
        <v>9</v>
      </c>
      <c r="BI278" s="14">
        <f t="shared" si="128"/>
        <v>20.500000000000004</v>
      </c>
      <c r="BJ278" s="14">
        <f t="shared" si="129"/>
        <v>104.04444444444441</v>
      </c>
      <c r="BK278" s="14">
        <f t="shared" si="130"/>
        <v>62.272222222222204</v>
      </c>
      <c r="BL278" s="14">
        <f t="shared" si="131"/>
        <v>1.0555555555555556</v>
      </c>
      <c r="BM278" s="14">
        <f t="shared" si="132"/>
        <v>5.0969281192406823</v>
      </c>
      <c r="BN278" s="14">
        <v>6.6349999999999998</v>
      </c>
      <c r="BO278" s="14" t="str">
        <f t="shared" si="133"/>
        <v>Same Var</v>
      </c>
      <c r="BP278" s="14">
        <f t="shared" si="134"/>
        <v>0.40079797176860404</v>
      </c>
      <c r="BQ278" s="14" t="str">
        <f t="shared" si="135"/>
        <v>NS</v>
      </c>
      <c r="BR278" s="14" t="str">
        <f t="shared" si="136"/>
        <v>NS</v>
      </c>
      <c r="BS278" s="2" t="str">
        <f t="shared" si="137"/>
        <v/>
      </c>
      <c r="BT278" s="2" t="str">
        <f t="shared" si="138"/>
        <v/>
      </c>
      <c r="BU278" s="2" t="str">
        <f t="shared" si="139"/>
        <v/>
      </c>
    </row>
    <row r="279" spans="1:73" s="14" customFormat="1" x14ac:dyDescent="0.2">
      <c r="A279" s="1" t="s">
        <v>142</v>
      </c>
      <c r="B279" s="5" t="s">
        <v>172</v>
      </c>
      <c r="C279" s="6">
        <v>37152</v>
      </c>
      <c r="D279" s="7">
        <v>0.3298611111111111</v>
      </c>
      <c r="E279" s="1" t="s">
        <v>57</v>
      </c>
      <c r="F279" s="1" t="s">
        <v>173</v>
      </c>
      <c r="G279" s="5" t="s">
        <v>59</v>
      </c>
      <c r="H279" s="5" t="s">
        <v>90</v>
      </c>
      <c r="I279" s="5" t="s">
        <v>61</v>
      </c>
      <c r="J279" s="2">
        <v>0.75</v>
      </c>
      <c r="K279" s="2">
        <v>0.2</v>
      </c>
      <c r="L279" s="5">
        <v>29</v>
      </c>
      <c r="M279" s="5">
        <v>26</v>
      </c>
      <c r="N279" s="5">
        <v>26</v>
      </c>
      <c r="O279" s="5">
        <v>26</v>
      </c>
      <c r="P279" s="5">
        <v>21</v>
      </c>
      <c r="Q279" s="5">
        <v>29</v>
      </c>
      <c r="R279" s="5">
        <v>30</v>
      </c>
      <c r="S279" s="5">
        <v>21</v>
      </c>
      <c r="T279" s="5">
        <v>29</v>
      </c>
      <c r="U279" s="5">
        <v>28</v>
      </c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2">
        <f t="shared" si="112"/>
        <v>26.5</v>
      </c>
      <c r="AH279" s="2">
        <f t="shared" si="113"/>
        <v>3.2403703492039302</v>
      </c>
      <c r="AI279" s="2">
        <f t="shared" si="114"/>
        <v>10</v>
      </c>
      <c r="AJ279" s="5">
        <v>30</v>
      </c>
      <c r="AK279" s="5">
        <v>20</v>
      </c>
      <c r="AL279" s="5">
        <v>30</v>
      </c>
      <c r="AM279" s="5">
        <v>28</v>
      </c>
      <c r="AN279" s="5">
        <v>31</v>
      </c>
      <c r="AO279" s="5">
        <v>30</v>
      </c>
      <c r="AP279" s="8"/>
      <c r="AQ279" s="5">
        <v>20</v>
      </c>
      <c r="AR279" s="5">
        <v>29</v>
      </c>
      <c r="AS279" s="5">
        <v>33</v>
      </c>
      <c r="AT279" s="2">
        <f t="shared" si="115"/>
        <v>27.888888888888889</v>
      </c>
      <c r="AU279" s="2">
        <f t="shared" si="116"/>
        <v>4.6755867130351767</v>
      </c>
      <c r="AV279" s="2">
        <f t="shared" si="117"/>
        <v>9</v>
      </c>
      <c r="AW279" s="2">
        <f t="shared" si="118"/>
        <v>9.1182096994193778</v>
      </c>
      <c r="AX279" s="2">
        <f t="shared" si="119"/>
        <v>0.77627238755763073</v>
      </c>
      <c r="AY279" s="2">
        <f t="shared" si="120"/>
        <v>12</v>
      </c>
      <c r="AZ279" s="2">
        <f t="shared" si="121"/>
        <v>4.611751766257103</v>
      </c>
      <c r="BA279" s="2">
        <f t="shared" si="122"/>
        <v>0.87260929158813794</v>
      </c>
      <c r="BB279" s="14">
        <f t="shared" si="123"/>
        <v>-5.2410901467505253E-2</v>
      </c>
      <c r="BC279" s="3" t="str">
        <f t="shared" si="124"/>
        <v>Nontoxic</v>
      </c>
      <c r="BD279" s="2">
        <f t="shared" si="125"/>
        <v>105.24109014675051</v>
      </c>
      <c r="BE279" s="4" t="s">
        <v>663</v>
      </c>
      <c r="BF279" s="2"/>
      <c r="BG279" s="2">
        <f t="shared" si="126"/>
        <v>9</v>
      </c>
      <c r="BH279" s="2">
        <f t="shared" si="127"/>
        <v>8</v>
      </c>
      <c r="BI279" s="2">
        <f t="shared" si="128"/>
        <v>10.5</v>
      </c>
      <c r="BJ279" s="2">
        <f t="shared" si="129"/>
        <v>21.861111111111089</v>
      </c>
      <c r="BK279" s="2">
        <f t="shared" si="130"/>
        <v>15.846405228758158</v>
      </c>
      <c r="BL279" s="2">
        <f t="shared" si="131"/>
        <v>1.0590958605664489</v>
      </c>
      <c r="BM279" s="2">
        <f t="shared" si="132"/>
        <v>1.0669229533524049</v>
      </c>
      <c r="BN279" s="2">
        <v>6.6349999999999998</v>
      </c>
      <c r="BO279" s="2" t="str">
        <f t="shared" si="133"/>
        <v>Same Var</v>
      </c>
      <c r="BP279" s="2">
        <f t="shared" si="134"/>
        <v>0.22901975361607768</v>
      </c>
      <c r="BQ279" s="2" t="str">
        <f t="shared" si="135"/>
        <v>NS</v>
      </c>
      <c r="BR279" s="2" t="str">
        <f t="shared" si="136"/>
        <v>NS</v>
      </c>
      <c r="BS279" s="2" t="str">
        <f t="shared" si="137"/>
        <v/>
      </c>
      <c r="BT279" s="2" t="str">
        <f t="shared" si="138"/>
        <v/>
      </c>
      <c r="BU279" s="2" t="str">
        <f t="shared" si="139"/>
        <v/>
      </c>
    </row>
    <row r="280" spans="1:73" s="14" customFormat="1" x14ac:dyDescent="0.2">
      <c r="A280" s="1" t="s">
        <v>142</v>
      </c>
      <c r="B280" s="5" t="s">
        <v>175</v>
      </c>
      <c r="C280" s="6">
        <v>37152</v>
      </c>
      <c r="D280" s="7">
        <v>0.6</v>
      </c>
      <c r="E280" s="1" t="s">
        <v>57</v>
      </c>
      <c r="F280" s="1" t="s">
        <v>173</v>
      </c>
      <c r="G280" s="5" t="s">
        <v>59</v>
      </c>
      <c r="H280" s="5" t="s">
        <v>90</v>
      </c>
      <c r="I280" s="5" t="s">
        <v>61</v>
      </c>
      <c r="J280" s="2">
        <v>0.75</v>
      </c>
      <c r="K280" s="2">
        <v>0.2</v>
      </c>
      <c r="L280" s="5">
        <v>29</v>
      </c>
      <c r="M280" s="5">
        <v>26</v>
      </c>
      <c r="N280" s="5">
        <v>26</v>
      </c>
      <c r="O280" s="5">
        <v>26</v>
      </c>
      <c r="P280" s="5">
        <v>21</v>
      </c>
      <c r="Q280" s="5">
        <v>29</v>
      </c>
      <c r="R280" s="5">
        <v>30</v>
      </c>
      <c r="S280" s="5">
        <v>21</v>
      </c>
      <c r="T280" s="5">
        <v>29</v>
      </c>
      <c r="U280" s="5">
        <v>28</v>
      </c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2">
        <f t="shared" si="112"/>
        <v>26.5</v>
      </c>
      <c r="AH280" s="2">
        <f t="shared" si="113"/>
        <v>3.2403703492039302</v>
      </c>
      <c r="AI280" s="2">
        <f t="shared" si="114"/>
        <v>10</v>
      </c>
      <c r="AJ280" s="5">
        <v>24</v>
      </c>
      <c r="AK280" s="5">
        <v>21</v>
      </c>
      <c r="AL280" s="5">
        <v>24</v>
      </c>
      <c r="AM280" s="5">
        <v>24</v>
      </c>
      <c r="AN280" s="5">
        <v>37</v>
      </c>
      <c r="AO280" s="5">
        <v>36</v>
      </c>
      <c r="AP280" s="5">
        <v>27</v>
      </c>
      <c r="AQ280" s="5">
        <v>22</v>
      </c>
      <c r="AR280" s="5">
        <v>31</v>
      </c>
      <c r="AS280" s="5">
        <v>29</v>
      </c>
      <c r="AT280" s="2">
        <f t="shared" si="115"/>
        <v>27.5</v>
      </c>
      <c r="AU280" s="2">
        <f t="shared" si="116"/>
        <v>5.6421036266035856</v>
      </c>
      <c r="AV280" s="2">
        <f t="shared" si="117"/>
        <v>10</v>
      </c>
      <c r="AW280" s="2">
        <f t="shared" si="118"/>
        <v>14.242761501736107</v>
      </c>
      <c r="AX280" s="2">
        <f t="shared" si="119"/>
        <v>1.1647165557484567</v>
      </c>
      <c r="AY280" s="2">
        <f t="shared" si="120"/>
        <v>12</v>
      </c>
      <c r="AZ280" s="2">
        <f t="shared" si="121"/>
        <v>3.9250147895946998</v>
      </c>
      <c r="BA280" s="2">
        <f t="shared" si="122"/>
        <v>0.87260929158813794</v>
      </c>
      <c r="BB280" s="14">
        <f t="shared" si="123"/>
        <v>-3.7735849056603772E-2</v>
      </c>
      <c r="BC280" s="3" t="str">
        <f t="shared" si="124"/>
        <v>Nontoxic</v>
      </c>
      <c r="BD280" s="2">
        <f t="shared" si="125"/>
        <v>103.77358490566037</v>
      </c>
      <c r="BE280" s="4" t="s">
        <v>663</v>
      </c>
      <c r="BF280" s="2"/>
      <c r="BG280" s="2">
        <f t="shared" si="126"/>
        <v>9</v>
      </c>
      <c r="BH280" s="2">
        <f t="shared" si="127"/>
        <v>9</v>
      </c>
      <c r="BI280" s="2">
        <f t="shared" si="128"/>
        <v>10.5</v>
      </c>
      <c r="BJ280" s="2">
        <f t="shared" si="129"/>
        <v>31.833333333333332</v>
      </c>
      <c r="BK280" s="2">
        <f t="shared" si="130"/>
        <v>21.166666666666668</v>
      </c>
      <c r="BL280" s="2">
        <f t="shared" si="131"/>
        <v>1.0555555555555556</v>
      </c>
      <c r="BM280" s="2">
        <f t="shared" si="132"/>
        <v>2.4979207891369075</v>
      </c>
      <c r="BN280" s="2">
        <v>6.6349999999999998</v>
      </c>
      <c r="BO280" s="2" t="str">
        <f t="shared" si="133"/>
        <v>Same Var</v>
      </c>
      <c r="BP280" s="2">
        <f t="shared" si="134"/>
        <v>0.31640667509485831</v>
      </c>
      <c r="BQ280" s="2" t="str">
        <f t="shared" si="135"/>
        <v>NS</v>
      </c>
      <c r="BR280" s="2" t="str">
        <f t="shared" si="136"/>
        <v>NS</v>
      </c>
      <c r="BS280" s="2" t="str">
        <f t="shared" si="137"/>
        <v/>
      </c>
      <c r="BT280" s="2" t="str">
        <f t="shared" si="138"/>
        <v/>
      </c>
      <c r="BU280" s="2" t="str">
        <f t="shared" si="139"/>
        <v/>
      </c>
    </row>
    <row r="281" spans="1:73" s="14" customFormat="1" x14ac:dyDescent="0.2">
      <c r="A281" s="1" t="s">
        <v>142</v>
      </c>
      <c r="B281" s="5" t="s">
        <v>174</v>
      </c>
      <c r="C281" s="6">
        <v>37152</v>
      </c>
      <c r="D281" s="7">
        <v>0.55208333333333337</v>
      </c>
      <c r="E281" s="1" t="s">
        <v>57</v>
      </c>
      <c r="F281" s="1" t="s">
        <v>173</v>
      </c>
      <c r="G281" s="5" t="s">
        <v>59</v>
      </c>
      <c r="H281" s="5" t="s">
        <v>90</v>
      </c>
      <c r="I281" s="5" t="s">
        <v>61</v>
      </c>
      <c r="J281" s="2">
        <v>0.75</v>
      </c>
      <c r="K281" s="2">
        <v>0.2</v>
      </c>
      <c r="L281" s="5">
        <v>29</v>
      </c>
      <c r="M281" s="5">
        <v>26</v>
      </c>
      <c r="N281" s="5">
        <v>26</v>
      </c>
      <c r="O281" s="5">
        <v>26</v>
      </c>
      <c r="P281" s="5">
        <v>21</v>
      </c>
      <c r="Q281" s="5">
        <v>29</v>
      </c>
      <c r="R281" s="5">
        <v>30</v>
      </c>
      <c r="S281" s="5">
        <v>21</v>
      </c>
      <c r="T281" s="5">
        <v>29</v>
      </c>
      <c r="U281" s="5">
        <v>28</v>
      </c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2">
        <f t="shared" si="112"/>
        <v>26.5</v>
      </c>
      <c r="AH281" s="2">
        <f t="shared" si="113"/>
        <v>3.2403703492039302</v>
      </c>
      <c r="AI281" s="2">
        <f t="shared" si="114"/>
        <v>10</v>
      </c>
      <c r="AJ281" s="5">
        <v>34</v>
      </c>
      <c r="AK281" s="5">
        <v>30</v>
      </c>
      <c r="AL281" s="5">
        <v>21</v>
      </c>
      <c r="AM281" s="5">
        <v>25</v>
      </c>
      <c r="AN281" s="5">
        <v>43</v>
      </c>
      <c r="AO281" s="5">
        <v>47</v>
      </c>
      <c r="AP281" s="5">
        <v>29</v>
      </c>
      <c r="AQ281" s="5">
        <v>23</v>
      </c>
      <c r="AR281" s="5">
        <v>30</v>
      </c>
      <c r="AS281" s="5">
        <v>29</v>
      </c>
      <c r="AT281" s="2">
        <f t="shared" si="115"/>
        <v>31.1</v>
      </c>
      <c r="AU281" s="2">
        <f t="shared" si="116"/>
        <v>8.2925669527997563</v>
      </c>
      <c r="AV281" s="2">
        <f t="shared" si="117"/>
        <v>10</v>
      </c>
      <c r="AW281" s="2">
        <f t="shared" si="118"/>
        <v>55.7604448350694</v>
      </c>
      <c r="AX281" s="2">
        <f t="shared" si="119"/>
        <v>5.2930424816743775</v>
      </c>
      <c r="AY281" s="2">
        <f t="shared" si="120"/>
        <v>11</v>
      </c>
      <c r="AZ281" s="2">
        <f t="shared" si="121"/>
        <v>4.107757452512943</v>
      </c>
      <c r="BA281" s="2">
        <f t="shared" si="122"/>
        <v>0.87552997807388222</v>
      </c>
      <c r="BB281" s="14">
        <f t="shared" si="123"/>
        <v>-0.1735849056603774</v>
      </c>
      <c r="BC281" s="3" t="str">
        <f t="shared" si="124"/>
        <v>Nontoxic</v>
      </c>
      <c r="BD281" s="2">
        <f t="shared" si="125"/>
        <v>117.35849056603773</v>
      </c>
      <c r="BE281" s="4" t="s">
        <v>663</v>
      </c>
      <c r="BF281" s="2"/>
      <c r="BG281" s="2">
        <f t="shared" si="126"/>
        <v>9</v>
      </c>
      <c r="BH281" s="2">
        <f t="shared" si="127"/>
        <v>9</v>
      </c>
      <c r="BI281" s="2">
        <f t="shared" si="128"/>
        <v>10.5</v>
      </c>
      <c r="BJ281" s="2">
        <f t="shared" si="129"/>
        <v>68.766666666666637</v>
      </c>
      <c r="BK281" s="2">
        <f t="shared" si="130"/>
        <v>39.633333333333319</v>
      </c>
      <c r="BL281" s="2">
        <f t="shared" si="131"/>
        <v>1.0555555555555556</v>
      </c>
      <c r="BM281" s="2">
        <f t="shared" si="132"/>
        <v>6.6270503116062152</v>
      </c>
      <c r="BN281" s="2">
        <v>6.6349999999999998</v>
      </c>
      <c r="BO281" s="2" t="str">
        <f t="shared" si="133"/>
        <v>Same Var</v>
      </c>
      <c r="BP281" s="2">
        <f t="shared" si="134"/>
        <v>5.9829225779389816E-2</v>
      </c>
      <c r="BQ281" s="2" t="str">
        <f t="shared" si="135"/>
        <v>NS</v>
      </c>
      <c r="BR281" s="2" t="str">
        <f t="shared" si="136"/>
        <v>NS</v>
      </c>
      <c r="BS281" s="2" t="str">
        <f t="shared" si="137"/>
        <v/>
      </c>
      <c r="BT281" s="2" t="str">
        <f t="shared" si="138"/>
        <v/>
      </c>
      <c r="BU281" s="2" t="str">
        <f t="shared" si="139"/>
        <v/>
      </c>
    </row>
    <row r="282" spans="1:73" s="14" customFormat="1" x14ac:dyDescent="0.2">
      <c r="A282" s="10" t="s">
        <v>142</v>
      </c>
      <c r="B282" s="11" t="s">
        <v>585</v>
      </c>
      <c r="C282" s="12">
        <v>37635</v>
      </c>
      <c r="D282" s="13">
        <v>0.47916666666666669</v>
      </c>
      <c r="E282" s="10" t="s">
        <v>57</v>
      </c>
      <c r="F282" s="10" t="s">
        <v>582</v>
      </c>
      <c r="G282" s="11" t="s">
        <v>59</v>
      </c>
      <c r="H282" s="11" t="s">
        <v>90</v>
      </c>
      <c r="I282" s="11" t="s">
        <v>61</v>
      </c>
      <c r="J282" s="14">
        <v>0.75</v>
      </c>
      <c r="K282" s="14">
        <v>0.2</v>
      </c>
      <c r="L282" s="15"/>
      <c r="M282" s="11">
        <v>15</v>
      </c>
      <c r="N282" s="11">
        <v>27</v>
      </c>
      <c r="O282" s="11">
        <v>30</v>
      </c>
      <c r="P282" s="15"/>
      <c r="Q282" s="11">
        <v>29</v>
      </c>
      <c r="R282" s="11">
        <v>30</v>
      </c>
      <c r="S282" s="11">
        <v>25</v>
      </c>
      <c r="T282" s="11">
        <v>32</v>
      </c>
      <c r="U282" s="11">
        <v>23</v>
      </c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F282" s="15"/>
      <c r="AG282" s="14">
        <f t="shared" si="112"/>
        <v>26.375</v>
      </c>
      <c r="AH282" s="14">
        <f t="shared" si="113"/>
        <v>5.4494429597371301</v>
      </c>
      <c r="AI282" s="14">
        <f t="shared" si="114"/>
        <v>8</v>
      </c>
      <c r="AJ282" s="15"/>
      <c r="AK282" s="11">
        <v>21</v>
      </c>
      <c r="AL282" s="11">
        <v>23</v>
      </c>
      <c r="AM282" s="11">
        <v>18</v>
      </c>
      <c r="AN282" s="11">
        <v>29</v>
      </c>
      <c r="AO282" s="15"/>
      <c r="AP282" s="11">
        <v>20</v>
      </c>
      <c r="AQ282" s="11">
        <v>19</v>
      </c>
      <c r="AR282" s="11">
        <v>23</v>
      </c>
      <c r="AS282" s="11">
        <v>20</v>
      </c>
      <c r="AT282" s="14">
        <f t="shared" si="115"/>
        <v>21.625</v>
      </c>
      <c r="AU282" s="14">
        <f t="shared" si="116"/>
        <v>3.4615231989895516</v>
      </c>
      <c r="AV282" s="14">
        <f t="shared" si="117"/>
        <v>8</v>
      </c>
      <c r="AW282" s="14">
        <f t="shared" si="118"/>
        <v>12.857947232771895</v>
      </c>
      <c r="AX282" s="14">
        <f t="shared" si="119"/>
        <v>0.94331119915486794</v>
      </c>
      <c r="AY282" s="14">
        <f t="shared" si="120"/>
        <v>14</v>
      </c>
      <c r="AZ282" s="14">
        <f t="shared" si="121"/>
        <v>0.97366402404327435</v>
      </c>
      <c r="BA282" s="14">
        <f t="shared" si="122"/>
        <v>0.86805478155742033</v>
      </c>
      <c r="BB282" s="14">
        <f t="shared" si="123"/>
        <v>0.18009478672985782</v>
      </c>
      <c r="BC282" s="16" t="str">
        <f t="shared" si="124"/>
        <v>Nontoxic</v>
      </c>
      <c r="BD282" s="14">
        <f t="shared" si="125"/>
        <v>81.990521327014221</v>
      </c>
      <c r="BE282" s="17" t="s">
        <v>663</v>
      </c>
      <c r="BG282" s="14">
        <f t="shared" si="126"/>
        <v>7</v>
      </c>
      <c r="BH282" s="14">
        <f t="shared" si="127"/>
        <v>7</v>
      </c>
      <c r="BI282" s="14">
        <f t="shared" si="128"/>
        <v>29.696428571428573</v>
      </c>
      <c r="BJ282" s="14">
        <f t="shared" si="129"/>
        <v>11.982142857142859</v>
      </c>
      <c r="BK282" s="14">
        <f t="shared" si="130"/>
        <v>20.839285714285715</v>
      </c>
      <c r="BL282" s="14">
        <f t="shared" si="131"/>
        <v>1.0714285714285714</v>
      </c>
      <c r="BM282" s="14">
        <f t="shared" si="132"/>
        <v>1.3016729029355503</v>
      </c>
      <c r="BN282" s="14">
        <v>6.6349999999999998</v>
      </c>
      <c r="BO282" s="14" t="str">
        <f t="shared" si="133"/>
        <v>Same Var</v>
      </c>
      <c r="BP282" s="14">
        <f t="shared" si="134"/>
        <v>2.8134655161781673E-2</v>
      </c>
      <c r="BQ282" s="14" t="str">
        <f t="shared" si="135"/>
        <v>Sig</v>
      </c>
      <c r="BR282" s="14" t="str">
        <f t="shared" si="136"/>
        <v>Sig</v>
      </c>
      <c r="BS282" s="2" t="str">
        <f t="shared" si="137"/>
        <v>Same Var T-test</v>
      </c>
      <c r="BT282" s="2" t="str">
        <f t="shared" si="138"/>
        <v/>
      </c>
      <c r="BU282" s="2" t="str">
        <f t="shared" si="139"/>
        <v>NOECToxicLess25</v>
      </c>
    </row>
    <row r="283" spans="1:73" s="14" customFormat="1" x14ac:dyDescent="0.2">
      <c r="A283" s="10" t="s">
        <v>142</v>
      </c>
      <c r="B283" s="11" t="s">
        <v>580</v>
      </c>
      <c r="C283" s="12">
        <v>37634</v>
      </c>
      <c r="D283" s="13">
        <v>0.66666666666666663</v>
      </c>
      <c r="E283" s="10" t="s">
        <v>57</v>
      </c>
      <c r="F283" s="10" t="s">
        <v>582</v>
      </c>
      <c r="G283" s="11" t="s">
        <v>59</v>
      </c>
      <c r="H283" s="11" t="s">
        <v>90</v>
      </c>
      <c r="I283" s="11" t="s">
        <v>61</v>
      </c>
      <c r="J283" s="14">
        <v>0.75</v>
      </c>
      <c r="K283" s="14">
        <v>0.2</v>
      </c>
      <c r="L283" s="15"/>
      <c r="M283" s="11">
        <v>15</v>
      </c>
      <c r="N283" s="11">
        <v>27</v>
      </c>
      <c r="O283" s="11">
        <v>30</v>
      </c>
      <c r="P283" s="15"/>
      <c r="Q283" s="11">
        <v>29</v>
      </c>
      <c r="R283" s="11">
        <v>30</v>
      </c>
      <c r="S283" s="11">
        <v>25</v>
      </c>
      <c r="T283" s="11">
        <v>32</v>
      </c>
      <c r="U283" s="11">
        <v>23</v>
      </c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F283" s="15"/>
      <c r="AG283" s="14">
        <f t="shared" si="112"/>
        <v>26.375</v>
      </c>
      <c r="AH283" s="14">
        <f t="shared" si="113"/>
        <v>5.4494429597371301</v>
      </c>
      <c r="AI283" s="14">
        <f t="shared" si="114"/>
        <v>8</v>
      </c>
      <c r="AJ283" s="15"/>
      <c r="AK283" s="11">
        <v>22</v>
      </c>
      <c r="AL283" s="15"/>
      <c r="AM283" s="11">
        <v>28</v>
      </c>
      <c r="AN283" s="11">
        <v>25</v>
      </c>
      <c r="AO283" s="11">
        <v>38</v>
      </c>
      <c r="AP283" s="11">
        <v>33</v>
      </c>
      <c r="AQ283" s="11">
        <v>23</v>
      </c>
      <c r="AR283" s="11">
        <v>29</v>
      </c>
      <c r="AS283" s="11">
        <v>27</v>
      </c>
      <c r="AT283" s="14">
        <f t="shared" si="115"/>
        <v>28.125</v>
      </c>
      <c r="AU283" s="14">
        <f t="shared" si="116"/>
        <v>5.3033008588991066</v>
      </c>
      <c r="AV283" s="14">
        <f t="shared" si="117"/>
        <v>8</v>
      </c>
      <c r="AW283" s="14">
        <f t="shared" si="118"/>
        <v>31.400950860004041</v>
      </c>
      <c r="AX283" s="14">
        <f t="shared" si="119"/>
        <v>2.3884984258312532</v>
      </c>
      <c r="AY283" s="14">
        <f t="shared" si="120"/>
        <v>13</v>
      </c>
      <c r="AZ283" s="14">
        <f t="shared" si="121"/>
        <v>3.5247277947858429</v>
      </c>
      <c r="BA283" s="14">
        <f t="shared" si="122"/>
        <v>0.87015153396817235</v>
      </c>
      <c r="BB283" s="14">
        <f t="shared" si="123"/>
        <v>-6.6350710900473939E-2</v>
      </c>
      <c r="BC283" s="16" t="str">
        <f t="shared" si="124"/>
        <v>Nontoxic</v>
      </c>
      <c r="BD283" s="14">
        <f t="shared" si="125"/>
        <v>106.63507109004739</v>
      </c>
      <c r="BE283" s="17" t="s">
        <v>663</v>
      </c>
      <c r="BG283" s="14">
        <f t="shared" si="126"/>
        <v>7</v>
      </c>
      <c r="BH283" s="14">
        <f t="shared" si="127"/>
        <v>7</v>
      </c>
      <c r="BI283" s="14">
        <f t="shared" si="128"/>
        <v>29.696428571428573</v>
      </c>
      <c r="BJ283" s="14">
        <f t="shared" si="129"/>
        <v>28.125000000000004</v>
      </c>
      <c r="BK283" s="14">
        <f t="shared" si="130"/>
        <v>28.910714285714285</v>
      </c>
      <c r="BL283" s="14">
        <f t="shared" si="131"/>
        <v>1.0714285714285714</v>
      </c>
      <c r="BM283" s="14">
        <f t="shared" si="132"/>
        <v>4.8273290970409256E-3</v>
      </c>
      <c r="BN283" s="14">
        <v>6.6349999999999998</v>
      </c>
      <c r="BO283" s="14" t="str">
        <f t="shared" si="133"/>
        <v>Same Var</v>
      </c>
      <c r="BP283" s="14">
        <f t="shared" si="134"/>
        <v>0.26281395014483977</v>
      </c>
      <c r="BQ283" s="14" t="str">
        <f t="shared" si="135"/>
        <v>NS</v>
      </c>
      <c r="BR283" s="14" t="str">
        <f t="shared" si="136"/>
        <v>NS</v>
      </c>
      <c r="BS283" s="2" t="str">
        <f t="shared" si="137"/>
        <v/>
      </c>
      <c r="BT283" s="2" t="str">
        <f t="shared" si="138"/>
        <v/>
      </c>
      <c r="BU283" s="2" t="str">
        <f t="shared" si="139"/>
        <v/>
      </c>
    </row>
    <row r="284" spans="1:73" s="14" customFormat="1" x14ac:dyDescent="0.2">
      <c r="A284" s="10" t="s">
        <v>142</v>
      </c>
      <c r="B284" s="11" t="s">
        <v>482</v>
      </c>
      <c r="C284" s="12">
        <v>38855</v>
      </c>
      <c r="D284" s="13">
        <v>0.47638888888888886</v>
      </c>
      <c r="E284" s="10" t="s">
        <v>57</v>
      </c>
      <c r="F284" s="10" t="s">
        <v>494</v>
      </c>
      <c r="G284" s="11" t="s">
        <v>59</v>
      </c>
      <c r="H284" s="11" t="s">
        <v>90</v>
      </c>
      <c r="I284" s="11" t="s">
        <v>61</v>
      </c>
      <c r="J284" s="14">
        <v>0.75</v>
      </c>
      <c r="K284" s="14">
        <v>0.2</v>
      </c>
      <c r="L284" s="11">
        <v>27</v>
      </c>
      <c r="M284" s="11">
        <v>24</v>
      </c>
      <c r="N284" s="11">
        <v>26</v>
      </c>
      <c r="O284" s="11">
        <v>25</v>
      </c>
      <c r="P284" s="11">
        <v>27</v>
      </c>
      <c r="Q284" s="11">
        <v>32</v>
      </c>
      <c r="R284" s="11">
        <v>27</v>
      </c>
      <c r="S284" s="11">
        <v>23</v>
      </c>
      <c r="T284" s="11">
        <v>28</v>
      </c>
      <c r="U284" s="11">
        <v>23</v>
      </c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F284" s="15"/>
      <c r="AG284" s="14">
        <f t="shared" si="112"/>
        <v>26.2</v>
      </c>
      <c r="AH284" s="14">
        <f t="shared" si="113"/>
        <v>2.6997942308422114</v>
      </c>
      <c r="AI284" s="14">
        <f t="shared" si="114"/>
        <v>10</v>
      </c>
      <c r="AJ284" s="11">
        <v>24</v>
      </c>
      <c r="AK284" s="11">
        <v>7</v>
      </c>
      <c r="AL284" s="11">
        <v>20</v>
      </c>
      <c r="AM284" s="11">
        <v>11</v>
      </c>
      <c r="AN284" s="11">
        <v>16</v>
      </c>
      <c r="AO284" s="11">
        <v>8</v>
      </c>
      <c r="AP284" s="11">
        <v>15</v>
      </c>
      <c r="AQ284" s="11">
        <v>16</v>
      </c>
      <c r="AR284" s="11">
        <v>14</v>
      </c>
      <c r="AS284" s="11">
        <v>16</v>
      </c>
      <c r="AT284" s="14">
        <f t="shared" si="115"/>
        <v>14.7</v>
      </c>
      <c r="AU284" s="14">
        <f t="shared" si="116"/>
        <v>5.1434964329292141</v>
      </c>
      <c r="AV284" s="14">
        <f t="shared" si="117"/>
        <v>10</v>
      </c>
      <c r="AW284" s="14">
        <f t="shared" si="118"/>
        <v>9.3364197530864157</v>
      </c>
      <c r="AX284" s="14">
        <f t="shared" si="119"/>
        <v>0.79634046639231781</v>
      </c>
      <c r="AY284" s="14">
        <f t="shared" si="120"/>
        <v>12</v>
      </c>
      <c r="AZ284" s="14">
        <f t="shared" si="121"/>
        <v>-2.831783890059409</v>
      </c>
      <c r="BA284" s="14">
        <f t="shared" si="122"/>
        <v>0.87260929158813794</v>
      </c>
      <c r="BB284" s="14">
        <f t="shared" si="123"/>
        <v>0.43893129770992367</v>
      </c>
      <c r="BC284" s="16" t="str">
        <f t="shared" si="124"/>
        <v>Toxic</v>
      </c>
      <c r="BD284" s="14">
        <f t="shared" si="125"/>
        <v>56.106870229007633</v>
      </c>
      <c r="BE284" s="17" t="s">
        <v>663</v>
      </c>
      <c r="BG284" s="14">
        <f t="shared" si="126"/>
        <v>9</v>
      </c>
      <c r="BH284" s="14">
        <f t="shared" si="127"/>
        <v>9</v>
      </c>
      <c r="BI284" s="14">
        <f t="shared" si="128"/>
        <v>7.2888888888888879</v>
      </c>
      <c r="BJ284" s="14">
        <f t="shared" si="129"/>
        <v>26.455555555555549</v>
      </c>
      <c r="BK284" s="14">
        <f t="shared" si="130"/>
        <v>16.87222222222222</v>
      </c>
      <c r="BL284" s="14">
        <f t="shared" si="131"/>
        <v>1.0555555555555556</v>
      </c>
      <c r="BM284" s="14">
        <f t="shared" si="132"/>
        <v>3.3211699596624293</v>
      </c>
      <c r="BN284" s="14">
        <v>6.6349999999999998</v>
      </c>
      <c r="BO284" s="14" t="str">
        <f t="shared" si="133"/>
        <v>Same Var</v>
      </c>
      <c r="BP284" s="14">
        <f t="shared" si="134"/>
        <v>3.3210032341955224E-6</v>
      </c>
      <c r="BQ284" s="14" t="str">
        <f t="shared" si="135"/>
        <v>Sig</v>
      </c>
      <c r="BR284" s="14" t="str">
        <f t="shared" si="136"/>
        <v>Sig</v>
      </c>
      <c r="BS284" s="2" t="str">
        <f t="shared" si="137"/>
        <v>Same Var T-test</v>
      </c>
      <c r="BT284" s="2" t="str">
        <f t="shared" si="138"/>
        <v/>
      </c>
      <c r="BU284" s="2" t="str">
        <f t="shared" si="139"/>
        <v/>
      </c>
    </row>
    <row r="285" spans="1:73" s="14" customFormat="1" x14ac:dyDescent="0.2">
      <c r="A285" s="10" t="s">
        <v>142</v>
      </c>
      <c r="B285" s="11" t="s">
        <v>529</v>
      </c>
      <c r="C285" s="12">
        <v>38855</v>
      </c>
      <c r="D285" s="13">
        <v>0.49236111111111114</v>
      </c>
      <c r="E285" s="10" t="s">
        <v>57</v>
      </c>
      <c r="F285" s="10" t="s">
        <v>494</v>
      </c>
      <c r="G285" s="11" t="s">
        <v>59</v>
      </c>
      <c r="H285" s="11" t="s">
        <v>90</v>
      </c>
      <c r="I285" s="11" t="s">
        <v>61</v>
      </c>
      <c r="J285" s="14">
        <v>0.75</v>
      </c>
      <c r="K285" s="14">
        <v>0.2</v>
      </c>
      <c r="L285" s="11">
        <v>27</v>
      </c>
      <c r="M285" s="11">
        <v>24</v>
      </c>
      <c r="N285" s="11">
        <v>26</v>
      </c>
      <c r="O285" s="11">
        <v>25</v>
      </c>
      <c r="P285" s="11">
        <v>27</v>
      </c>
      <c r="Q285" s="11">
        <v>32</v>
      </c>
      <c r="R285" s="11">
        <v>27</v>
      </c>
      <c r="S285" s="11">
        <v>23</v>
      </c>
      <c r="T285" s="11">
        <v>28</v>
      </c>
      <c r="U285" s="11">
        <v>23</v>
      </c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F285" s="15"/>
      <c r="AG285" s="14">
        <f t="shared" si="112"/>
        <v>26.2</v>
      </c>
      <c r="AH285" s="14">
        <f t="shared" si="113"/>
        <v>2.6997942308422114</v>
      </c>
      <c r="AI285" s="14">
        <f t="shared" si="114"/>
        <v>10</v>
      </c>
      <c r="AJ285" s="11">
        <v>26</v>
      </c>
      <c r="AK285" s="11">
        <v>13</v>
      </c>
      <c r="AL285" s="11">
        <v>26</v>
      </c>
      <c r="AM285" s="11">
        <v>20</v>
      </c>
      <c r="AN285" s="11">
        <v>11</v>
      </c>
      <c r="AO285" s="11">
        <v>17</v>
      </c>
      <c r="AP285" s="11">
        <v>16</v>
      </c>
      <c r="AQ285" s="11">
        <v>13</v>
      </c>
      <c r="AR285" s="11">
        <v>16</v>
      </c>
      <c r="AS285" s="11">
        <v>10</v>
      </c>
      <c r="AT285" s="14">
        <f t="shared" si="115"/>
        <v>16.8</v>
      </c>
      <c r="AU285" s="14">
        <f t="shared" si="116"/>
        <v>5.6725459696487057</v>
      </c>
      <c r="AV285" s="14">
        <f t="shared" si="117"/>
        <v>10</v>
      </c>
      <c r="AW285" s="14">
        <f t="shared" si="118"/>
        <v>13.160771604938272</v>
      </c>
      <c r="AX285" s="14">
        <f t="shared" si="119"/>
        <v>1.1691326474622772</v>
      </c>
      <c r="AY285" s="14">
        <f t="shared" si="120"/>
        <v>11</v>
      </c>
      <c r="AZ285" s="14">
        <f t="shared" si="121"/>
        <v>-1.4963201416506222</v>
      </c>
      <c r="BA285" s="14">
        <f t="shared" si="122"/>
        <v>0.87552997807388222</v>
      </c>
      <c r="BB285" s="14">
        <f t="shared" si="123"/>
        <v>0.3587786259541984</v>
      </c>
      <c r="BC285" s="16" t="str">
        <f t="shared" si="124"/>
        <v>Toxic</v>
      </c>
      <c r="BD285" s="14">
        <f t="shared" si="125"/>
        <v>64.122137404580158</v>
      </c>
      <c r="BE285" s="17" t="s">
        <v>663</v>
      </c>
      <c r="BG285" s="14">
        <f t="shared" si="126"/>
        <v>9</v>
      </c>
      <c r="BH285" s="14">
        <f t="shared" si="127"/>
        <v>9</v>
      </c>
      <c r="BI285" s="14">
        <f t="shared" si="128"/>
        <v>7.2888888888888879</v>
      </c>
      <c r="BJ285" s="14">
        <f t="shared" si="129"/>
        <v>32.177777777777777</v>
      </c>
      <c r="BK285" s="14">
        <f t="shared" si="130"/>
        <v>19.733333333333334</v>
      </c>
      <c r="BL285" s="14">
        <f t="shared" si="131"/>
        <v>1.0555555555555556</v>
      </c>
      <c r="BM285" s="14">
        <f t="shared" si="132"/>
        <v>4.3227679660018277</v>
      </c>
      <c r="BN285" s="14">
        <v>6.6349999999999998</v>
      </c>
      <c r="BO285" s="14" t="str">
        <f t="shared" si="133"/>
        <v>Same Var</v>
      </c>
      <c r="BP285" s="14">
        <f t="shared" si="134"/>
        <v>8.3250863683138155E-5</v>
      </c>
      <c r="BQ285" s="14" t="str">
        <f t="shared" si="135"/>
        <v>Sig</v>
      </c>
      <c r="BR285" s="14" t="str">
        <f t="shared" si="136"/>
        <v>Sig</v>
      </c>
      <c r="BS285" s="2" t="str">
        <f t="shared" si="137"/>
        <v>Same Var T-test</v>
      </c>
      <c r="BT285" s="2" t="str">
        <f t="shared" si="138"/>
        <v/>
      </c>
      <c r="BU285" s="2" t="str">
        <f t="shared" si="139"/>
        <v/>
      </c>
    </row>
    <row r="286" spans="1:73" s="14" customFormat="1" x14ac:dyDescent="0.2">
      <c r="A286" s="10" t="s">
        <v>142</v>
      </c>
      <c r="B286" s="11" t="s">
        <v>516</v>
      </c>
      <c r="C286" s="12">
        <v>38855</v>
      </c>
      <c r="D286" s="13">
        <v>0.55347222222222225</v>
      </c>
      <c r="E286" s="10" t="s">
        <v>57</v>
      </c>
      <c r="F286" s="10" t="s">
        <v>494</v>
      </c>
      <c r="G286" s="11" t="s">
        <v>59</v>
      </c>
      <c r="H286" s="11" t="s">
        <v>90</v>
      </c>
      <c r="I286" s="11" t="s">
        <v>61</v>
      </c>
      <c r="J286" s="14">
        <v>0.75</v>
      </c>
      <c r="K286" s="14">
        <v>0.2</v>
      </c>
      <c r="L286" s="11">
        <v>27</v>
      </c>
      <c r="M286" s="11">
        <v>24</v>
      </c>
      <c r="N286" s="11">
        <v>26</v>
      </c>
      <c r="O286" s="11">
        <v>25</v>
      </c>
      <c r="P286" s="11">
        <v>27</v>
      </c>
      <c r="Q286" s="11">
        <v>32</v>
      </c>
      <c r="R286" s="11">
        <v>27</v>
      </c>
      <c r="S286" s="11">
        <v>23</v>
      </c>
      <c r="T286" s="11">
        <v>28</v>
      </c>
      <c r="U286" s="11">
        <v>23</v>
      </c>
      <c r="V286" s="15"/>
      <c r="W286" s="15"/>
      <c r="X286" s="15"/>
      <c r="Y286" s="15"/>
      <c r="Z286" s="15"/>
      <c r="AA286" s="15"/>
      <c r="AB286" s="15"/>
      <c r="AC286" s="15"/>
      <c r="AD286" s="15"/>
      <c r="AE286" s="15"/>
      <c r="AF286" s="15"/>
      <c r="AG286" s="14">
        <f t="shared" si="112"/>
        <v>26.2</v>
      </c>
      <c r="AH286" s="14">
        <f t="shared" si="113"/>
        <v>2.6997942308422114</v>
      </c>
      <c r="AI286" s="14">
        <f t="shared" si="114"/>
        <v>10</v>
      </c>
      <c r="AJ286" s="11">
        <v>22</v>
      </c>
      <c r="AK286" s="11">
        <v>17</v>
      </c>
      <c r="AL286" s="11">
        <v>12</v>
      </c>
      <c r="AM286" s="11">
        <v>10</v>
      </c>
      <c r="AN286" s="15"/>
      <c r="AO286" s="11">
        <v>12</v>
      </c>
      <c r="AP286" s="11">
        <v>7</v>
      </c>
      <c r="AQ286" s="11">
        <v>3</v>
      </c>
      <c r="AR286" s="11">
        <v>9</v>
      </c>
      <c r="AS286" s="11">
        <v>17</v>
      </c>
      <c r="AT286" s="14">
        <f t="shared" si="115"/>
        <v>12.111111111111111</v>
      </c>
      <c r="AU286" s="14">
        <f t="shared" si="116"/>
        <v>5.7975090436420293</v>
      </c>
      <c r="AV286" s="14">
        <f t="shared" si="117"/>
        <v>9</v>
      </c>
      <c r="AW286" s="14">
        <f t="shared" si="118"/>
        <v>17.177443087943914</v>
      </c>
      <c r="AX286" s="14">
        <f t="shared" si="119"/>
        <v>1.7620524538942235</v>
      </c>
      <c r="AY286" s="14">
        <f t="shared" si="120"/>
        <v>10</v>
      </c>
      <c r="AZ286" s="14">
        <f t="shared" si="121"/>
        <v>-3.7031193804507496</v>
      </c>
      <c r="BA286" s="14">
        <f t="shared" si="122"/>
        <v>0.87905782855058789</v>
      </c>
      <c r="BB286" s="14">
        <f t="shared" si="123"/>
        <v>0.53774385072094999</v>
      </c>
      <c r="BC286" s="16" t="str">
        <f t="shared" si="124"/>
        <v>Toxic</v>
      </c>
      <c r="BD286" s="14">
        <f t="shared" si="125"/>
        <v>46.225614927905006</v>
      </c>
      <c r="BE286" s="17" t="s">
        <v>663</v>
      </c>
      <c r="BG286" s="14">
        <f t="shared" si="126"/>
        <v>9</v>
      </c>
      <c r="BH286" s="14">
        <f t="shared" si="127"/>
        <v>8</v>
      </c>
      <c r="BI286" s="14">
        <f t="shared" si="128"/>
        <v>7.2888888888888879</v>
      </c>
      <c r="BJ286" s="14">
        <f t="shared" si="129"/>
        <v>33.611111111111114</v>
      </c>
      <c r="BK286" s="14">
        <f t="shared" si="130"/>
        <v>19.675816993464053</v>
      </c>
      <c r="BL286" s="14">
        <f t="shared" si="131"/>
        <v>1.0590958605664489</v>
      </c>
      <c r="BM286" s="14">
        <f t="shared" si="132"/>
        <v>4.3939570616248806</v>
      </c>
      <c r="BN286" s="14">
        <v>6.6349999999999998</v>
      </c>
      <c r="BO286" s="14" t="str">
        <f t="shared" si="133"/>
        <v>Same Var</v>
      </c>
      <c r="BP286" s="14">
        <f t="shared" si="134"/>
        <v>1.2552904370501746E-6</v>
      </c>
      <c r="BQ286" s="14" t="str">
        <f t="shared" si="135"/>
        <v>Sig</v>
      </c>
      <c r="BR286" s="14" t="str">
        <f t="shared" si="136"/>
        <v>Sig</v>
      </c>
      <c r="BS286" s="2" t="str">
        <f t="shared" si="137"/>
        <v>Same Var T-test</v>
      </c>
      <c r="BT286" s="2" t="str">
        <f t="shared" si="138"/>
        <v/>
      </c>
      <c r="BU286" s="2" t="str">
        <f t="shared" si="139"/>
        <v/>
      </c>
    </row>
    <row r="287" spans="1:73" s="14" customFormat="1" x14ac:dyDescent="0.2">
      <c r="A287" s="1" t="s">
        <v>142</v>
      </c>
      <c r="B287" s="5" t="s">
        <v>220</v>
      </c>
      <c r="C287" s="6">
        <v>38720</v>
      </c>
      <c r="D287" s="7">
        <v>0.59375</v>
      </c>
      <c r="E287" s="1" t="s">
        <v>57</v>
      </c>
      <c r="F287" s="1" t="s">
        <v>216</v>
      </c>
      <c r="G287" s="5" t="s">
        <v>59</v>
      </c>
      <c r="H287" s="5" t="s">
        <v>90</v>
      </c>
      <c r="I287" s="5" t="s">
        <v>61</v>
      </c>
      <c r="J287" s="2">
        <v>0.75</v>
      </c>
      <c r="K287" s="2">
        <v>0.2</v>
      </c>
      <c r="L287" s="5">
        <v>28</v>
      </c>
      <c r="M287" s="5">
        <v>30</v>
      </c>
      <c r="N287" s="5">
        <v>25</v>
      </c>
      <c r="O287" s="5">
        <v>28</v>
      </c>
      <c r="P287" s="5">
        <v>28</v>
      </c>
      <c r="Q287" s="5">
        <v>23</v>
      </c>
      <c r="R287" s="5">
        <v>23</v>
      </c>
      <c r="S287" s="5">
        <v>27</v>
      </c>
      <c r="T287" s="5">
        <v>30</v>
      </c>
      <c r="U287" s="5">
        <v>22</v>
      </c>
      <c r="V287" s="5">
        <v>25</v>
      </c>
      <c r="W287" s="5">
        <v>29</v>
      </c>
      <c r="X287" s="5">
        <v>27</v>
      </c>
      <c r="Y287" s="5">
        <v>28</v>
      </c>
      <c r="Z287" s="5">
        <v>27</v>
      </c>
      <c r="AA287" s="5">
        <v>20</v>
      </c>
      <c r="AB287" s="5">
        <v>21</v>
      </c>
      <c r="AC287" s="5">
        <v>25</v>
      </c>
      <c r="AD287" s="5">
        <v>30</v>
      </c>
      <c r="AE287" s="5">
        <v>25</v>
      </c>
      <c r="AF287" s="8"/>
      <c r="AG287" s="2">
        <f t="shared" si="112"/>
        <v>26.05</v>
      </c>
      <c r="AH287" s="2">
        <f t="shared" si="113"/>
        <v>3.0344513073770263</v>
      </c>
      <c r="AI287" s="2">
        <f t="shared" si="114"/>
        <v>20</v>
      </c>
      <c r="AJ287" s="5">
        <v>32</v>
      </c>
      <c r="AK287" s="5">
        <v>28</v>
      </c>
      <c r="AL287" s="5">
        <v>32</v>
      </c>
      <c r="AM287" s="5">
        <v>32</v>
      </c>
      <c r="AN287" s="5">
        <v>24</v>
      </c>
      <c r="AO287" s="5">
        <v>29</v>
      </c>
      <c r="AP287" s="5">
        <v>22</v>
      </c>
      <c r="AQ287" s="5">
        <v>29</v>
      </c>
      <c r="AR287" s="5">
        <v>29</v>
      </c>
      <c r="AS287" s="5">
        <v>24</v>
      </c>
      <c r="AT287" s="2">
        <f t="shared" si="115"/>
        <v>28.1</v>
      </c>
      <c r="AU287" s="2">
        <f t="shared" si="116"/>
        <v>3.6347092196090558</v>
      </c>
      <c r="AV287" s="2">
        <f t="shared" si="117"/>
        <v>10</v>
      </c>
      <c r="AW287" s="2">
        <f t="shared" si="118"/>
        <v>2.4966627627619635</v>
      </c>
      <c r="AX287" s="2">
        <f t="shared" si="119"/>
        <v>0.19745587979640758</v>
      </c>
      <c r="AY287" s="2">
        <f t="shared" si="120"/>
        <v>13</v>
      </c>
      <c r="AZ287" s="2">
        <f t="shared" si="121"/>
        <v>6.8117800065017802</v>
      </c>
      <c r="BA287" s="2">
        <f t="shared" si="122"/>
        <v>0.87015153396817235</v>
      </c>
      <c r="BB287" s="14">
        <f t="shared" si="123"/>
        <v>-7.8694817658349348E-2</v>
      </c>
      <c r="BC287" s="3" t="str">
        <f t="shared" si="124"/>
        <v>Nontoxic</v>
      </c>
      <c r="BD287" s="2">
        <f t="shared" si="125"/>
        <v>107.86948176583493</v>
      </c>
      <c r="BE287" s="4" t="s">
        <v>663</v>
      </c>
      <c r="BF287" s="2"/>
      <c r="BG287" s="2">
        <f t="shared" si="126"/>
        <v>19</v>
      </c>
      <c r="BH287" s="2">
        <f t="shared" si="127"/>
        <v>9</v>
      </c>
      <c r="BI287" s="2">
        <f t="shared" si="128"/>
        <v>9.2078947368421442</v>
      </c>
      <c r="BJ287" s="2">
        <f t="shared" si="129"/>
        <v>13.211111111111071</v>
      </c>
      <c r="BK287" s="2">
        <f t="shared" si="130"/>
        <v>10.494642857142869</v>
      </c>
      <c r="BL287" s="2">
        <f t="shared" si="131"/>
        <v>1.042676134781398</v>
      </c>
      <c r="BM287" s="2">
        <f t="shared" si="132"/>
        <v>0.39660469478464866</v>
      </c>
      <c r="BN287" s="2">
        <v>6.6349999999999998</v>
      </c>
      <c r="BO287" s="2" t="str">
        <f t="shared" si="133"/>
        <v>Same Var</v>
      </c>
      <c r="BP287" s="2">
        <f t="shared" si="134"/>
        <v>5.6738151144042126E-2</v>
      </c>
      <c r="BQ287" s="2" t="str">
        <f t="shared" si="135"/>
        <v>NS</v>
      </c>
      <c r="BR287" s="2" t="str">
        <f t="shared" si="136"/>
        <v>NS</v>
      </c>
      <c r="BS287" s="2" t="str">
        <f t="shared" si="137"/>
        <v/>
      </c>
      <c r="BT287" s="2" t="str">
        <f t="shared" si="138"/>
        <v/>
      </c>
      <c r="BU287" s="2" t="str">
        <f t="shared" si="139"/>
        <v/>
      </c>
    </row>
    <row r="288" spans="1:73" s="14" customFormat="1" x14ac:dyDescent="0.2">
      <c r="A288" s="1" t="s">
        <v>142</v>
      </c>
      <c r="B288" s="5" t="s">
        <v>223</v>
      </c>
      <c r="C288" s="6">
        <v>38720</v>
      </c>
      <c r="D288" s="7">
        <v>0.57291666666666663</v>
      </c>
      <c r="E288" s="1" t="s">
        <v>57</v>
      </c>
      <c r="F288" s="1" t="s">
        <v>216</v>
      </c>
      <c r="G288" s="5" t="s">
        <v>59</v>
      </c>
      <c r="H288" s="5" t="s">
        <v>90</v>
      </c>
      <c r="I288" s="5" t="s">
        <v>61</v>
      </c>
      <c r="J288" s="2">
        <v>0.75</v>
      </c>
      <c r="K288" s="2">
        <v>0.2</v>
      </c>
      <c r="L288" s="5">
        <v>28</v>
      </c>
      <c r="M288" s="5">
        <v>30</v>
      </c>
      <c r="N288" s="5">
        <v>25</v>
      </c>
      <c r="O288" s="5">
        <v>28</v>
      </c>
      <c r="P288" s="5">
        <v>28</v>
      </c>
      <c r="Q288" s="5">
        <v>23</v>
      </c>
      <c r="R288" s="5">
        <v>23</v>
      </c>
      <c r="S288" s="5">
        <v>27</v>
      </c>
      <c r="T288" s="5">
        <v>30</v>
      </c>
      <c r="U288" s="5">
        <v>22</v>
      </c>
      <c r="V288" s="5">
        <v>25</v>
      </c>
      <c r="W288" s="5">
        <v>29</v>
      </c>
      <c r="X288" s="5">
        <v>27</v>
      </c>
      <c r="Y288" s="5">
        <v>28</v>
      </c>
      <c r="Z288" s="5">
        <v>27</v>
      </c>
      <c r="AA288" s="5">
        <v>20</v>
      </c>
      <c r="AB288" s="5">
        <v>21</v>
      </c>
      <c r="AC288" s="5">
        <v>25</v>
      </c>
      <c r="AD288" s="5">
        <v>30</v>
      </c>
      <c r="AE288" s="5">
        <v>25</v>
      </c>
      <c r="AF288" s="8"/>
      <c r="AG288" s="2">
        <f t="shared" si="112"/>
        <v>26.05</v>
      </c>
      <c r="AH288" s="2">
        <f t="shared" si="113"/>
        <v>3.0344513073770263</v>
      </c>
      <c r="AI288" s="2">
        <f t="shared" si="114"/>
        <v>20</v>
      </c>
      <c r="AJ288" s="5">
        <v>17</v>
      </c>
      <c r="AK288" s="5">
        <v>16</v>
      </c>
      <c r="AL288" s="5">
        <v>15</v>
      </c>
      <c r="AM288" s="5">
        <v>21</v>
      </c>
      <c r="AN288" s="5">
        <v>24</v>
      </c>
      <c r="AO288" s="5">
        <v>28</v>
      </c>
      <c r="AP288" s="5">
        <v>15</v>
      </c>
      <c r="AQ288" s="5">
        <v>16</v>
      </c>
      <c r="AR288" s="5">
        <v>28</v>
      </c>
      <c r="AS288" s="5">
        <v>26</v>
      </c>
      <c r="AT288" s="2">
        <f t="shared" si="115"/>
        <v>20.6</v>
      </c>
      <c r="AU288" s="2">
        <f t="shared" si="116"/>
        <v>5.460972644339301</v>
      </c>
      <c r="AV288" s="2">
        <f t="shared" si="117"/>
        <v>10</v>
      </c>
      <c r="AW288" s="2">
        <f t="shared" si="118"/>
        <v>10.505340242050449</v>
      </c>
      <c r="AX288" s="2">
        <f t="shared" si="119"/>
        <v>0.99171308144249637</v>
      </c>
      <c r="AY288" s="2">
        <f t="shared" si="120"/>
        <v>11</v>
      </c>
      <c r="AZ288" s="2">
        <f t="shared" si="121"/>
        <v>0.59016901985836423</v>
      </c>
      <c r="BA288" s="2">
        <f t="shared" si="122"/>
        <v>0.87552997807388222</v>
      </c>
      <c r="BB288" s="14">
        <f t="shared" si="123"/>
        <v>0.20921305182341648</v>
      </c>
      <c r="BC288" s="3" t="str">
        <f t="shared" si="124"/>
        <v>Toxic</v>
      </c>
      <c r="BD288" s="2">
        <f t="shared" si="125"/>
        <v>79.078694817658359</v>
      </c>
      <c r="BE288" s="4" t="s">
        <v>663</v>
      </c>
      <c r="BF288" s="2"/>
      <c r="BG288" s="2">
        <f t="shared" si="126"/>
        <v>19</v>
      </c>
      <c r="BH288" s="2">
        <f t="shared" si="127"/>
        <v>9</v>
      </c>
      <c r="BI288" s="2">
        <f t="shared" si="128"/>
        <v>9.2078947368421442</v>
      </c>
      <c r="BJ288" s="2">
        <f t="shared" si="129"/>
        <v>29.822222222222177</v>
      </c>
      <c r="BK288" s="2">
        <f t="shared" si="130"/>
        <v>15.833928571428583</v>
      </c>
      <c r="BL288" s="2">
        <f t="shared" si="131"/>
        <v>1.042676134781398</v>
      </c>
      <c r="BM288" s="2">
        <f t="shared" si="132"/>
        <v>4.4135396232482709</v>
      </c>
      <c r="BN288" s="2">
        <v>6.6349999999999998</v>
      </c>
      <c r="BO288" s="2" t="str">
        <f t="shared" si="133"/>
        <v>Same Var</v>
      </c>
      <c r="BP288" s="2">
        <f t="shared" si="134"/>
        <v>7.1702218538329616E-4</v>
      </c>
      <c r="BQ288" s="2" t="str">
        <f t="shared" si="135"/>
        <v>Sig</v>
      </c>
      <c r="BR288" s="2" t="str">
        <f t="shared" si="136"/>
        <v>Sig</v>
      </c>
      <c r="BS288" s="2" t="str">
        <f t="shared" si="137"/>
        <v>Same Var T-test</v>
      </c>
      <c r="BT288" s="2" t="str">
        <f t="shared" si="138"/>
        <v>TSTToxicLess25</v>
      </c>
      <c r="BU288" s="2" t="str">
        <f t="shared" si="139"/>
        <v>NOECToxicLess25</v>
      </c>
    </row>
    <row r="289" spans="1:73" s="14" customFormat="1" x14ac:dyDescent="0.2">
      <c r="A289" s="1" t="s">
        <v>142</v>
      </c>
      <c r="B289" s="5" t="s">
        <v>219</v>
      </c>
      <c r="C289" s="6">
        <v>38720</v>
      </c>
      <c r="D289" s="7">
        <v>0.48958333333333331</v>
      </c>
      <c r="E289" s="1" t="s">
        <v>57</v>
      </c>
      <c r="F289" s="1" t="s">
        <v>216</v>
      </c>
      <c r="G289" s="5" t="s">
        <v>59</v>
      </c>
      <c r="H289" s="5" t="s">
        <v>90</v>
      </c>
      <c r="I289" s="5" t="s">
        <v>61</v>
      </c>
      <c r="J289" s="2">
        <v>0.75</v>
      </c>
      <c r="K289" s="2">
        <v>0.2</v>
      </c>
      <c r="L289" s="5">
        <v>28</v>
      </c>
      <c r="M289" s="5">
        <v>30</v>
      </c>
      <c r="N289" s="5">
        <v>25</v>
      </c>
      <c r="O289" s="5">
        <v>28</v>
      </c>
      <c r="P289" s="5">
        <v>28</v>
      </c>
      <c r="Q289" s="5">
        <v>23</v>
      </c>
      <c r="R289" s="5">
        <v>23</v>
      </c>
      <c r="S289" s="5">
        <v>27</v>
      </c>
      <c r="T289" s="5">
        <v>30</v>
      </c>
      <c r="U289" s="5">
        <v>22</v>
      </c>
      <c r="V289" s="5">
        <v>25</v>
      </c>
      <c r="W289" s="5">
        <v>29</v>
      </c>
      <c r="X289" s="5">
        <v>27</v>
      </c>
      <c r="Y289" s="5">
        <v>28</v>
      </c>
      <c r="Z289" s="5">
        <v>27</v>
      </c>
      <c r="AA289" s="5">
        <v>20</v>
      </c>
      <c r="AB289" s="5">
        <v>21</v>
      </c>
      <c r="AC289" s="5">
        <v>25</v>
      </c>
      <c r="AD289" s="5">
        <v>30</v>
      </c>
      <c r="AE289" s="5">
        <v>25</v>
      </c>
      <c r="AF289" s="8"/>
      <c r="AG289" s="2">
        <f t="shared" si="112"/>
        <v>26.05</v>
      </c>
      <c r="AH289" s="2">
        <f t="shared" si="113"/>
        <v>3.0344513073770263</v>
      </c>
      <c r="AI289" s="2">
        <f t="shared" si="114"/>
        <v>20</v>
      </c>
      <c r="AJ289" s="5">
        <v>35</v>
      </c>
      <c r="AK289" s="5">
        <v>27</v>
      </c>
      <c r="AL289" s="5">
        <v>32</v>
      </c>
      <c r="AM289" s="5">
        <v>30</v>
      </c>
      <c r="AN289" s="5">
        <v>24</v>
      </c>
      <c r="AO289" s="5">
        <v>27</v>
      </c>
      <c r="AP289" s="5">
        <v>13</v>
      </c>
      <c r="AQ289" s="5">
        <v>33</v>
      </c>
      <c r="AR289" s="5">
        <v>26</v>
      </c>
      <c r="AS289" s="5">
        <v>28</v>
      </c>
      <c r="AT289" s="2">
        <f t="shared" si="115"/>
        <v>27.5</v>
      </c>
      <c r="AU289" s="2">
        <f t="shared" si="116"/>
        <v>6.1327898309913662</v>
      </c>
      <c r="AV289" s="2">
        <f t="shared" si="117"/>
        <v>10</v>
      </c>
      <c r="AW289" s="2">
        <f t="shared" si="118"/>
        <v>16.16106853761578</v>
      </c>
      <c r="AX289" s="2">
        <f t="shared" si="119"/>
        <v>1.5753027933766552</v>
      </c>
      <c r="AY289" s="2">
        <f t="shared" si="120"/>
        <v>10</v>
      </c>
      <c r="AZ289" s="2">
        <f t="shared" si="121"/>
        <v>3.9712929730320501</v>
      </c>
      <c r="BA289" s="2">
        <f t="shared" si="122"/>
        <v>0.87905782855058789</v>
      </c>
      <c r="BB289" s="14">
        <f t="shared" si="123"/>
        <v>-5.5662188099808031E-2</v>
      </c>
      <c r="BC289" s="3" t="str">
        <f t="shared" si="124"/>
        <v>Nontoxic</v>
      </c>
      <c r="BD289" s="2">
        <f t="shared" si="125"/>
        <v>105.56621880998081</v>
      </c>
      <c r="BE289" s="4" t="s">
        <v>663</v>
      </c>
      <c r="BF289" s="2"/>
      <c r="BG289" s="2">
        <f t="shared" si="126"/>
        <v>19</v>
      </c>
      <c r="BH289" s="2">
        <f t="shared" si="127"/>
        <v>9</v>
      </c>
      <c r="BI289" s="2">
        <f t="shared" si="128"/>
        <v>9.2078947368421442</v>
      </c>
      <c r="BJ289" s="2">
        <f t="shared" si="129"/>
        <v>37.611111111111107</v>
      </c>
      <c r="BK289" s="2">
        <f t="shared" si="130"/>
        <v>18.337500000000027</v>
      </c>
      <c r="BL289" s="2">
        <f t="shared" si="131"/>
        <v>1.042676134781398</v>
      </c>
      <c r="BM289" s="2">
        <f t="shared" si="132"/>
        <v>6.3525850527696202</v>
      </c>
      <c r="BN289" s="2">
        <v>6.6349999999999998</v>
      </c>
      <c r="BO289" s="2" t="str">
        <f t="shared" si="133"/>
        <v>Same Var</v>
      </c>
      <c r="BP289" s="2">
        <f t="shared" si="134"/>
        <v>0.19470067726825846</v>
      </c>
      <c r="BQ289" s="2" t="str">
        <f t="shared" si="135"/>
        <v>NS</v>
      </c>
      <c r="BR289" s="2" t="str">
        <f t="shared" si="136"/>
        <v>NS</v>
      </c>
      <c r="BS289" s="2" t="str">
        <f t="shared" si="137"/>
        <v/>
      </c>
      <c r="BT289" s="2" t="str">
        <f t="shared" si="138"/>
        <v/>
      </c>
      <c r="BU289" s="2" t="str">
        <f t="shared" si="139"/>
        <v/>
      </c>
    </row>
    <row r="290" spans="1:73" s="14" customFormat="1" x14ac:dyDescent="0.2">
      <c r="A290" s="1" t="s">
        <v>142</v>
      </c>
      <c r="B290" s="5" t="s">
        <v>222</v>
      </c>
      <c r="C290" s="6">
        <v>38720</v>
      </c>
      <c r="D290" s="7">
        <v>0.55208333333333337</v>
      </c>
      <c r="E290" s="1" t="s">
        <v>57</v>
      </c>
      <c r="F290" s="1" t="s">
        <v>216</v>
      </c>
      <c r="G290" s="5" t="s">
        <v>59</v>
      </c>
      <c r="H290" s="5" t="s">
        <v>90</v>
      </c>
      <c r="I290" s="5" t="s">
        <v>61</v>
      </c>
      <c r="J290" s="2">
        <v>0.75</v>
      </c>
      <c r="K290" s="2">
        <v>0.2</v>
      </c>
      <c r="L290" s="5">
        <v>28</v>
      </c>
      <c r="M290" s="5">
        <v>30</v>
      </c>
      <c r="N290" s="5">
        <v>25</v>
      </c>
      <c r="O290" s="5">
        <v>28</v>
      </c>
      <c r="P290" s="5">
        <v>28</v>
      </c>
      <c r="Q290" s="5">
        <v>23</v>
      </c>
      <c r="R290" s="5">
        <v>23</v>
      </c>
      <c r="S290" s="5">
        <v>27</v>
      </c>
      <c r="T290" s="5">
        <v>30</v>
      </c>
      <c r="U290" s="5">
        <v>22</v>
      </c>
      <c r="V290" s="5">
        <v>25</v>
      </c>
      <c r="W290" s="5">
        <v>29</v>
      </c>
      <c r="X290" s="5">
        <v>27</v>
      </c>
      <c r="Y290" s="5">
        <v>28</v>
      </c>
      <c r="Z290" s="5">
        <v>27</v>
      </c>
      <c r="AA290" s="5">
        <v>20</v>
      </c>
      <c r="AB290" s="5">
        <v>21</v>
      </c>
      <c r="AC290" s="5">
        <v>25</v>
      </c>
      <c r="AD290" s="5">
        <v>30</v>
      </c>
      <c r="AE290" s="5">
        <v>25</v>
      </c>
      <c r="AF290" s="8"/>
      <c r="AG290" s="2">
        <f t="shared" si="112"/>
        <v>26.05</v>
      </c>
      <c r="AH290" s="2">
        <f t="shared" si="113"/>
        <v>3.0344513073770263</v>
      </c>
      <c r="AI290" s="2">
        <f t="shared" si="114"/>
        <v>20</v>
      </c>
      <c r="AJ290" s="5">
        <v>31</v>
      </c>
      <c r="AK290" s="5">
        <v>31</v>
      </c>
      <c r="AL290" s="5">
        <v>35</v>
      </c>
      <c r="AM290" s="5">
        <v>25</v>
      </c>
      <c r="AN290" s="5">
        <v>28</v>
      </c>
      <c r="AO290" s="5">
        <v>31</v>
      </c>
      <c r="AP290" s="5">
        <v>13</v>
      </c>
      <c r="AQ290" s="5">
        <v>34</v>
      </c>
      <c r="AR290" s="5">
        <v>34</v>
      </c>
      <c r="AS290" s="5">
        <v>25</v>
      </c>
      <c r="AT290" s="2">
        <f t="shared" si="115"/>
        <v>28.7</v>
      </c>
      <c r="AU290" s="2">
        <f t="shared" si="116"/>
        <v>6.5498091575251287</v>
      </c>
      <c r="AV290" s="2">
        <f t="shared" si="117"/>
        <v>10</v>
      </c>
      <c r="AW290" s="2">
        <f t="shared" si="118"/>
        <v>20.693146615913417</v>
      </c>
      <c r="AX290" s="2">
        <f t="shared" si="119"/>
        <v>2.0484298166962751</v>
      </c>
      <c r="AY290" s="2">
        <f t="shared" si="120"/>
        <v>10</v>
      </c>
      <c r="AZ290" s="2">
        <f t="shared" si="121"/>
        <v>4.2959315608938384</v>
      </c>
      <c r="BA290" s="2">
        <f t="shared" si="122"/>
        <v>0.87905782855058789</v>
      </c>
      <c r="BB290" s="14">
        <f t="shared" si="123"/>
        <v>-0.10172744721689053</v>
      </c>
      <c r="BC290" s="3" t="str">
        <f t="shared" si="124"/>
        <v>Nontoxic</v>
      </c>
      <c r="BD290" s="2">
        <f t="shared" si="125"/>
        <v>110.17274472168906</v>
      </c>
      <c r="BE290" s="4" t="s">
        <v>663</v>
      </c>
      <c r="BF290" s="2"/>
      <c r="BG290" s="2">
        <f t="shared" si="126"/>
        <v>19</v>
      </c>
      <c r="BH290" s="2">
        <f t="shared" si="127"/>
        <v>9</v>
      </c>
      <c r="BI290" s="2">
        <f t="shared" si="128"/>
        <v>9.2078947368421442</v>
      </c>
      <c r="BJ290" s="2">
        <f t="shared" si="129"/>
        <v>42.900000000000034</v>
      </c>
      <c r="BK290" s="2">
        <f t="shared" si="130"/>
        <v>20.037500000000041</v>
      </c>
      <c r="BL290" s="2">
        <f t="shared" si="131"/>
        <v>1.042676134781398</v>
      </c>
      <c r="BM290" s="2">
        <f t="shared" si="132"/>
        <v>7.5977038806551658</v>
      </c>
      <c r="BN290" s="2">
        <v>6.6349999999999998</v>
      </c>
      <c r="BO290" s="2" t="str">
        <f t="shared" si="133"/>
        <v>Sig Diff Var</v>
      </c>
      <c r="BP290" s="2">
        <f t="shared" si="134"/>
        <v>0.12477260133669095</v>
      </c>
      <c r="BQ290" s="2" t="str">
        <f t="shared" si="135"/>
        <v>NS</v>
      </c>
      <c r="BR290" s="2" t="str">
        <f t="shared" si="136"/>
        <v>NS</v>
      </c>
      <c r="BS290" s="2" t="str">
        <f t="shared" si="137"/>
        <v/>
      </c>
      <c r="BT290" s="2" t="str">
        <f t="shared" si="138"/>
        <v/>
      </c>
      <c r="BU290" s="2" t="str">
        <f t="shared" si="139"/>
        <v/>
      </c>
    </row>
    <row r="291" spans="1:73" s="14" customFormat="1" x14ac:dyDescent="0.2">
      <c r="A291" s="1" t="s">
        <v>142</v>
      </c>
      <c r="B291" s="5" t="s">
        <v>221</v>
      </c>
      <c r="C291" s="6">
        <v>38720</v>
      </c>
      <c r="D291" s="7">
        <v>0.53125</v>
      </c>
      <c r="E291" s="1" t="s">
        <v>57</v>
      </c>
      <c r="F291" s="1" t="s">
        <v>216</v>
      </c>
      <c r="G291" s="5" t="s">
        <v>59</v>
      </c>
      <c r="H291" s="5" t="s">
        <v>90</v>
      </c>
      <c r="I291" s="5" t="s">
        <v>61</v>
      </c>
      <c r="J291" s="2">
        <v>0.75</v>
      </c>
      <c r="K291" s="2">
        <v>0.2</v>
      </c>
      <c r="L291" s="5">
        <v>28</v>
      </c>
      <c r="M291" s="5">
        <v>30</v>
      </c>
      <c r="N291" s="5">
        <v>25</v>
      </c>
      <c r="O291" s="5">
        <v>28</v>
      </c>
      <c r="P291" s="5">
        <v>28</v>
      </c>
      <c r="Q291" s="5">
        <v>23</v>
      </c>
      <c r="R291" s="5">
        <v>23</v>
      </c>
      <c r="S291" s="5">
        <v>27</v>
      </c>
      <c r="T291" s="5">
        <v>30</v>
      </c>
      <c r="U291" s="5">
        <v>22</v>
      </c>
      <c r="V291" s="5">
        <v>25</v>
      </c>
      <c r="W291" s="5">
        <v>29</v>
      </c>
      <c r="X291" s="5">
        <v>27</v>
      </c>
      <c r="Y291" s="5">
        <v>28</v>
      </c>
      <c r="Z291" s="5">
        <v>27</v>
      </c>
      <c r="AA291" s="5">
        <v>20</v>
      </c>
      <c r="AB291" s="5">
        <v>21</v>
      </c>
      <c r="AC291" s="5">
        <v>25</v>
      </c>
      <c r="AD291" s="5">
        <v>30</v>
      </c>
      <c r="AE291" s="5">
        <v>25</v>
      </c>
      <c r="AF291" s="8"/>
      <c r="AG291" s="2">
        <f t="shared" si="112"/>
        <v>26.05</v>
      </c>
      <c r="AH291" s="2">
        <f t="shared" si="113"/>
        <v>3.0344513073770263</v>
      </c>
      <c r="AI291" s="2">
        <f t="shared" si="114"/>
        <v>20</v>
      </c>
      <c r="AJ291" s="5">
        <v>18</v>
      </c>
      <c r="AK291" s="5">
        <v>23</v>
      </c>
      <c r="AL291" s="5">
        <v>21</v>
      </c>
      <c r="AM291" s="5">
        <v>24</v>
      </c>
      <c r="AN291" s="5">
        <v>6</v>
      </c>
      <c r="AO291" s="5">
        <v>25</v>
      </c>
      <c r="AP291" s="5">
        <v>21</v>
      </c>
      <c r="AQ291" s="5">
        <v>26</v>
      </c>
      <c r="AR291" s="5">
        <v>29</v>
      </c>
      <c r="AS291" s="5">
        <v>29</v>
      </c>
      <c r="AT291" s="2">
        <f t="shared" si="115"/>
        <v>22.2</v>
      </c>
      <c r="AU291" s="2">
        <f t="shared" si="116"/>
        <v>6.6799866932668559</v>
      </c>
      <c r="AV291" s="2">
        <f t="shared" si="117"/>
        <v>10</v>
      </c>
      <c r="AW291" s="2">
        <f t="shared" si="118"/>
        <v>22.289675256670407</v>
      </c>
      <c r="AX291" s="2">
        <f t="shared" si="119"/>
        <v>2.2159106123067005</v>
      </c>
      <c r="AY291" s="2">
        <f t="shared" si="120"/>
        <v>10</v>
      </c>
      <c r="AZ291" s="2">
        <f t="shared" si="121"/>
        <v>1.2253599486476798</v>
      </c>
      <c r="BA291" s="2">
        <f t="shared" si="122"/>
        <v>0.87905782855058789</v>
      </c>
      <c r="BB291" s="14">
        <f t="shared" si="123"/>
        <v>0.14779270633397318</v>
      </c>
      <c r="BC291" s="3" t="str">
        <f t="shared" si="124"/>
        <v>Nontoxic</v>
      </c>
      <c r="BD291" s="2">
        <f t="shared" si="125"/>
        <v>85.220729366602683</v>
      </c>
      <c r="BE291" s="4" t="s">
        <v>663</v>
      </c>
      <c r="BF291" s="2"/>
      <c r="BG291" s="2">
        <f t="shared" si="126"/>
        <v>19</v>
      </c>
      <c r="BH291" s="2">
        <f t="shared" si="127"/>
        <v>9</v>
      </c>
      <c r="BI291" s="2">
        <f t="shared" si="128"/>
        <v>9.2078947368421442</v>
      </c>
      <c r="BJ291" s="2">
        <f t="shared" si="129"/>
        <v>44.622222222222263</v>
      </c>
      <c r="BK291" s="2">
        <f t="shared" si="130"/>
        <v>20.591071428571468</v>
      </c>
      <c r="BL291" s="2">
        <f t="shared" si="131"/>
        <v>1.042676134781398</v>
      </c>
      <c r="BM291" s="2">
        <f t="shared" si="132"/>
        <v>7.9897868749540111</v>
      </c>
      <c r="BN291" s="2">
        <v>6.6349999999999998</v>
      </c>
      <c r="BO291" s="2" t="str">
        <f t="shared" si="133"/>
        <v>Sig Diff Var</v>
      </c>
      <c r="BP291" s="2">
        <f t="shared" si="134"/>
        <v>5.5422812982068373E-2</v>
      </c>
      <c r="BQ291" s="2" t="str">
        <f t="shared" si="135"/>
        <v>NS</v>
      </c>
      <c r="BR291" s="2" t="str">
        <f t="shared" si="136"/>
        <v>NS</v>
      </c>
      <c r="BS291" s="2" t="str">
        <f t="shared" si="137"/>
        <v>Diff Var T-test</v>
      </c>
      <c r="BT291" s="2" t="str">
        <f t="shared" si="138"/>
        <v/>
      </c>
      <c r="BU291" s="2" t="str">
        <f t="shared" si="139"/>
        <v/>
      </c>
    </row>
    <row r="292" spans="1:73" s="14" customFormat="1" x14ac:dyDescent="0.2">
      <c r="A292" s="1" t="s">
        <v>142</v>
      </c>
      <c r="B292" s="5" t="s">
        <v>215</v>
      </c>
      <c r="C292" s="6">
        <v>38720</v>
      </c>
      <c r="D292" s="7">
        <v>0.44791666666666669</v>
      </c>
      <c r="E292" s="1" t="s">
        <v>57</v>
      </c>
      <c r="F292" s="1" t="s">
        <v>216</v>
      </c>
      <c r="G292" s="5" t="s">
        <v>59</v>
      </c>
      <c r="H292" s="5" t="s">
        <v>90</v>
      </c>
      <c r="I292" s="5" t="s">
        <v>61</v>
      </c>
      <c r="J292" s="2">
        <v>0.75</v>
      </c>
      <c r="K292" s="2">
        <v>0.2</v>
      </c>
      <c r="L292" s="5">
        <v>28</v>
      </c>
      <c r="M292" s="5">
        <v>30</v>
      </c>
      <c r="N292" s="5">
        <v>25</v>
      </c>
      <c r="O292" s="5">
        <v>28</v>
      </c>
      <c r="P292" s="5">
        <v>28</v>
      </c>
      <c r="Q292" s="5">
        <v>23</v>
      </c>
      <c r="R292" s="5">
        <v>23</v>
      </c>
      <c r="S292" s="5">
        <v>27</v>
      </c>
      <c r="T292" s="5">
        <v>30</v>
      </c>
      <c r="U292" s="5">
        <v>22</v>
      </c>
      <c r="V292" s="5">
        <v>25</v>
      </c>
      <c r="W292" s="5">
        <v>29</v>
      </c>
      <c r="X292" s="5">
        <v>27</v>
      </c>
      <c r="Y292" s="5">
        <v>28</v>
      </c>
      <c r="Z292" s="5">
        <v>27</v>
      </c>
      <c r="AA292" s="5">
        <v>20</v>
      </c>
      <c r="AB292" s="5">
        <v>21</v>
      </c>
      <c r="AC292" s="5">
        <v>25</v>
      </c>
      <c r="AD292" s="5">
        <v>30</v>
      </c>
      <c r="AE292" s="5">
        <v>25</v>
      </c>
      <c r="AF292" s="8"/>
      <c r="AG292" s="2">
        <f t="shared" si="112"/>
        <v>26.05</v>
      </c>
      <c r="AH292" s="2">
        <f t="shared" si="113"/>
        <v>3.0344513073770263</v>
      </c>
      <c r="AI292" s="2">
        <f t="shared" si="114"/>
        <v>20</v>
      </c>
      <c r="AJ292" s="5">
        <v>26</v>
      </c>
      <c r="AK292" s="5">
        <v>15</v>
      </c>
      <c r="AL292" s="5">
        <v>31</v>
      </c>
      <c r="AM292" s="5">
        <v>33</v>
      </c>
      <c r="AN292" s="5">
        <v>12</v>
      </c>
      <c r="AO292" s="5">
        <v>32</v>
      </c>
      <c r="AP292" s="5">
        <v>25</v>
      </c>
      <c r="AQ292" s="5">
        <v>30</v>
      </c>
      <c r="AR292" s="5">
        <v>33</v>
      </c>
      <c r="AS292" s="5">
        <v>29</v>
      </c>
      <c r="AT292" s="2">
        <f t="shared" si="115"/>
        <v>26.6</v>
      </c>
      <c r="AU292" s="2">
        <f t="shared" si="116"/>
        <v>7.4416246732671043</v>
      </c>
      <c r="AV292" s="2">
        <f t="shared" si="117"/>
        <v>10</v>
      </c>
      <c r="AW292" s="2">
        <f t="shared" si="118"/>
        <v>33.60230844380483</v>
      </c>
      <c r="AX292" s="2">
        <f t="shared" si="119"/>
        <v>3.4109723407017536</v>
      </c>
      <c r="AY292" s="2">
        <f t="shared" si="120"/>
        <v>10</v>
      </c>
      <c r="AZ292" s="2">
        <f t="shared" si="121"/>
        <v>2.9333655168201624</v>
      </c>
      <c r="BA292" s="2">
        <f t="shared" si="122"/>
        <v>0.87905782855058789</v>
      </c>
      <c r="BB292" s="14">
        <f t="shared" si="123"/>
        <v>-2.1113243761996189E-2</v>
      </c>
      <c r="BC292" s="3" t="str">
        <f t="shared" si="124"/>
        <v>Nontoxic</v>
      </c>
      <c r="BD292" s="2">
        <f t="shared" si="125"/>
        <v>102.1113243761996</v>
      </c>
      <c r="BE292" s="4" t="s">
        <v>663</v>
      </c>
      <c r="BF292" s="2"/>
      <c r="BG292" s="2">
        <f t="shared" si="126"/>
        <v>19</v>
      </c>
      <c r="BH292" s="2">
        <f t="shared" si="127"/>
        <v>9</v>
      </c>
      <c r="BI292" s="2">
        <f t="shared" si="128"/>
        <v>9.2078947368421442</v>
      </c>
      <c r="BJ292" s="2">
        <f t="shared" si="129"/>
        <v>55.377777777777737</v>
      </c>
      <c r="BK292" s="2">
        <f t="shared" si="130"/>
        <v>24.048214285714298</v>
      </c>
      <c r="BL292" s="2">
        <f t="shared" si="131"/>
        <v>1.042676134781398</v>
      </c>
      <c r="BM292" s="2">
        <f t="shared" si="132"/>
        <v>10.293639032893726</v>
      </c>
      <c r="BN292" s="2">
        <v>6.6349999999999998</v>
      </c>
      <c r="BO292" s="2" t="str">
        <f t="shared" si="133"/>
        <v>Sig Diff Var</v>
      </c>
      <c r="BP292" s="2">
        <f t="shared" si="134"/>
        <v>0.41330676597678739</v>
      </c>
      <c r="BQ292" s="2" t="str">
        <f t="shared" si="135"/>
        <v>NS</v>
      </c>
      <c r="BR292" s="2" t="str">
        <f t="shared" si="136"/>
        <v>NS</v>
      </c>
      <c r="BS292" s="2" t="str">
        <f t="shared" si="137"/>
        <v/>
      </c>
      <c r="BT292" s="2" t="str">
        <f t="shared" si="138"/>
        <v/>
      </c>
      <c r="BU292" s="2" t="str">
        <f t="shared" si="139"/>
        <v/>
      </c>
    </row>
    <row r="293" spans="1:73" s="14" customFormat="1" x14ac:dyDescent="0.2">
      <c r="A293" s="1" t="s">
        <v>142</v>
      </c>
      <c r="B293" s="5" t="s">
        <v>218</v>
      </c>
      <c r="C293" s="6">
        <v>38720</v>
      </c>
      <c r="D293" s="7">
        <v>0.46875</v>
      </c>
      <c r="E293" s="1" t="s">
        <v>57</v>
      </c>
      <c r="F293" s="1" t="s">
        <v>216</v>
      </c>
      <c r="G293" s="5" t="s">
        <v>59</v>
      </c>
      <c r="H293" s="5" t="s">
        <v>90</v>
      </c>
      <c r="I293" s="5" t="s">
        <v>61</v>
      </c>
      <c r="J293" s="2">
        <v>0.75</v>
      </c>
      <c r="K293" s="2">
        <v>0.2</v>
      </c>
      <c r="L293" s="5">
        <v>28</v>
      </c>
      <c r="M293" s="5">
        <v>30</v>
      </c>
      <c r="N293" s="5">
        <v>25</v>
      </c>
      <c r="O293" s="5">
        <v>28</v>
      </c>
      <c r="P293" s="5">
        <v>28</v>
      </c>
      <c r="Q293" s="5">
        <v>23</v>
      </c>
      <c r="R293" s="5">
        <v>23</v>
      </c>
      <c r="S293" s="5">
        <v>27</v>
      </c>
      <c r="T293" s="5">
        <v>30</v>
      </c>
      <c r="U293" s="5">
        <v>22</v>
      </c>
      <c r="V293" s="5">
        <v>25</v>
      </c>
      <c r="W293" s="5">
        <v>29</v>
      </c>
      <c r="X293" s="5">
        <v>27</v>
      </c>
      <c r="Y293" s="5">
        <v>28</v>
      </c>
      <c r="Z293" s="5">
        <v>27</v>
      </c>
      <c r="AA293" s="5">
        <v>20</v>
      </c>
      <c r="AB293" s="5">
        <v>21</v>
      </c>
      <c r="AC293" s="5">
        <v>25</v>
      </c>
      <c r="AD293" s="5">
        <v>30</v>
      </c>
      <c r="AE293" s="5">
        <v>25</v>
      </c>
      <c r="AF293" s="8"/>
      <c r="AG293" s="2">
        <f t="shared" si="112"/>
        <v>26.05</v>
      </c>
      <c r="AH293" s="2">
        <f t="shared" si="113"/>
        <v>3.0344513073770263</v>
      </c>
      <c r="AI293" s="2">
        <f t="shared" si="114"/>
        <v>20</v>
      </c>
      <c r="AJ293" s="5">
        <v>32</v>
      </c>
      <c r="AK293" s="5">
        <v>38</v>
      </c>
      <c r="AL293" s="5">
        <v>37</v>
      </c>
      <c r="AM293" s="5">
        <v>41</v>
      </c>
      <c r="AN293" s="5">
        <v>28</v>
      </c>
      <c r="AO293" s="5">
        <v>18</v>
      </c>
      <c r="AP293" s="5">
        <v>28</v>
      </c>
      <c r="AQ293" s="5">
        <v>33</v>
      </c>
      <c r="AR293" s="5">
        <v>37</v>
      </c>
      <c r="AS293" s="5">
        <v>16</v>
      </c>
      <c r="AT293" s="2">
        <f t="shared" si="115"/>
        <v>30.8</v>
      </c>
      <c r="AU293" s="2">
        <f t="shared" si="116"/>
        <v>8.4169141877795379</v>
      </c>
      <c r="AV293" s="2">
        <f t="shared" si="117"/>
        <v>10</v>
      </c>
      <c r="AW293" s="2">
        <f t="shared" si="118"/>
        <v>53.925765656280561</v>
      </c>
      <c r="AX293" s="2">
        <f t="shared" si="119"/>
        <v>5.58012460407625</v>
      </c>
      <c r="AY293" s="2">
        <f t="shared" si="120"/>
        <v>10</v>
      </c>
      <c r="AZ293" s="2">
        <f t="shared" si="121"/>
        <v>4.1560974677331126</v>
      </c>
      <c r="BA293" s="2">
        <f t="shared" si="122"/>
        <v>0.87905782855058789</v>
      </c>
      <c r="BB293" s="14">
        <f t="shared" si="123"/>
        <v>-0.18234165067178501</v>
      </c>
      <c r="BC293" s="3" t="str">
        <f t="shared" si="124"/>
        <v>Nontoxic</v>
      </c>
      <c r="BD293" s="2">
        <f t="shared" si="125"/>
        <v>118.23416506717849</v>
      </c>
      <c r="BE293" s="4" t="s">
        <v>663</v>
      </c>
      <c r="BF293" s="2"/>
      <c r="BG293" s="2">
        <f t="shared" si="126"/>
        <v>19</v>
      </c>
      <c r="BH293" s="2">
        <f t="shared" si="127"/>
        <v>9</v>
      </c>
      <c r="BI293" s="2">
        <f t="shared" si="128"/>
        <v>9.2078947368421442</v>
      </c>
      <c r="BJ293" s="2">
        <f t="shared" si="129"/>
        <v>70.844444444444477</v>
      </c>
      <c r="BK293" s="2">
        <f t="shared" si="130"/>
        <v>29.019642857142891</v>
      </c>
      <c r="BL293" s="2">
        <f t="shared" si="131"/>
        <v>1.042676134781398</v>
      </c>
      <c r="BM293" s="2">
        <f t="shared" si="132"/>
        <v>13.213786498569224</v>
      </c>
      <c r="BN293" s="2">
        <v>6.6349999999999998</v>
      </c>
      <c r="BO293" s="2" t="str">
        <f t="shared" si="133"/>
        <v>Sig Diff Var</v>
      </c>
      <c r="BP293" s="2">
        <f t="shared" si="134"/>
        <v>5.6943199339317505E-2</v>
      </c>
      <c r="BQ293" s="2" t="str">
        <f t="shared" si="135"/>
        <v>NS</v>
      </c>
      <c r="BR293" s="2" t="str">
        <f t="shared" si="136"/>
        <v>NS</v>
      </c>
      <c r="BS293" s="2" t="str">
        <f t="shared" si="137"/>
        <v/>
      </c>
      <c r="BT293" s="2" t="str">
        <f t="shared" si="138"/>
        <v/>
      </c>
      <c r="BU293" s="2" t="str">
        <f t="shared" si="139"/>
        <v/>
      </c>
    </row>
    <row r="294" spans="1:73" s="14" customFormat="1" x14ac:dyDescent="0.2">
      <c r="A294" s="10" t="s">
        <v>55</v>
      </c>
      <c r="B294" s="11" t="s">
        <v>81</v>
      </c>
      <c r="C294" s="12">
        <v>37768</v>
      </c>
      <c r="D294" s="13">
        <v>0.63541666666666663</v>
      </c>
      <c r="E294" s="10" t="s">
        <v>57</v>
      </c>
      <c r="F294" s="10" t="s">
        <v>76</v>
      </c>
      <c r="G294" s="11" t="s">
        <v>59</v>
      </c>
      <c r="H294" s="11" t="s">
        <v>60</v>
      </c>
      <c r="I294" s="11" t="s">
        <v>61</v>
      </c>
      <c r="J294" s="14">
        <v>0.75</v>
      </c>
      <c r="K294" s="14">
        <v>0.2</v>
      </c>
      <c r="L294" s="11">
        <v>29</v>
      </c>
      <c r="M294" s="11">
        <v>24</v>
      </c>
      <c r="N294" s="11">
        <v>25</v>
      </c>
      <c r="O294" s="11">
        <v>28</v>
      </c>
      <c r="P294" s="11">
        <v>25</v>
      </c>
      <c r="Q294" s="18"/>
      <c r="R294" s="11">
        <v>24</v>
      </c>
      <c r="S294" s="11">
        <v>25</v>
      </c>
      <c r="T294" s="11">
        <v>27</v>
      </c>
      <c r="U294" s="11">
        <v>27</v>
      </c>
      <c r="V294" s="15"/>
      <c r="W294" s="15"/>
      <c r="X294" s="15"/>
      <c r="Y294" s="15"/>
      <c r="Z294" s="15"/>
      <c r="AA294" s="15"/>
      <c r="AB294" s="15"/>
      <c r="AC294" s="15"/>
      <c r="AD294" s="15"/>
      <c r="AE294" s="15"/>
      <c r="AF294" s="15"/>
      <c r="AG294" s="14">
        <f t="shared" si="112"/>
        <v>26</v>
      </c>
      <c r="AH294" s="14">
        <f t="shared" si="113"/>
        <v>1.8027756377319946</v>
      </c>
      <c r="AI294" s="14">
        <f t="shared" si="114"/>
        <v>9</v>
      </c>
      <c r="AJ294" s="11">
        <v>5</v>
      </c>
      <c r="AK294" s="11">
        <v>5</v>
      </c>
      <c r="AL294" s="11">
        <v>5</v>
      </c>
      <c r="AM294" s="11">
        <v>7</v>
      </c>
      <c r="AN294" s="11">
        <v>6</v>
      </c>
      <c r="AO294" s="18"/>
      <c r="AP294" s="11">
        <v>8</v>
      </c>
      <c r="AQ294" s="11">
        <v>7</v>
      </c>
      <c r="AR294" s="11">
        <v>7</v>
      </c>
      <c r="AS294" s="11">
        <v>11</v>
      </c>
      <c r="AT294" s="14">
        <f t="shared" si="115"/>
        <v>6.7777777777777777</v>
      </c>
      <c r="AU294" s="14">
        <f t="shared" si="116"/>
        <v>1.9220937657784656</v>
      </c>
      <c r="AV294" s="14">
        <f t="shared" si="117"/>
        <v>9</v>
      </c>
      <c r="AW294" s="14">
        <f t="shared" si="118"/>
        <v>0.37652806504581976</v>
      </c>
      <c r="AX294" s="14">
        <f t="shared" si="119"/>
        <v>2.6220618470233652E-2</v>
      </c>
      <c r="AY294" s="14">
        <f t="shared" si="120"/>
        <v>14</v>
      </c>
      <c r="AZ294" s="14">
        <f t="shared" si="121"/>
        <v>-16.241032638061583</v>
      </c>
      <c r="BA294" s="14">
        <f t="shared" si="122"/>
        <v>0.86805478155742033</v>
      </c>
      <c r="BB294" s="14">
        <f t="shared" si="123"/>
        <v>0.73931623931623924</v>
      </c>
      <c r="BC294" s="16" t="str">
        <f t="shared" si="124"/>
        <v>Toxic</v>
      </c>
      <c r="BD294" s="14">
        <f t="shared" si="125"/>
        <v>26.068376068376072</v>
      </c>
      <c r="BE294" s="17" t="s">
        <v>663</v>
      </c>
      <c r="BG294" s="14">
        <f t="shared" si="126"/>
        <v>8</v>
      </c>
      <c r="BH294" s="14">
        <f t="shared" si="127"/>
        <v>8</v>
      </c>
      <c r="BI294" s="14">
        <f t="shared" si="128"/>
        <v>3.2499999999999996</v>
      </c>
      <c r="BJ294" s="14">
        <f t="shared" si="129"/>
        <v>3.6944444444444429</v>
      </c>
      <c r="BK294" s="14">
        <f t="shared" si="130"/>
        <v>3.4722222222222214</v>
      </c>
      <c r="BL294" s="14">
        <f t="shared" si="131"/>
        <v>1.0625</v>
      </c>
      <c r="BM294" s="14">
        <f t="shared" si="132"/>
        <v>3.090380487599104E-2</v>
      </c>
      <c r="BN294" s="14">
        <v>6.6349999999999998</v>
      </c>
      <c r="BO294" s="14" t="str">
        <f t="shared" si="133"/>
        <v>Same Var</v>
      </c>
      <c r="BP294" s="14">
        <f t="shared" si="134"/>
        <v>1.18980431471836E-13</v>
      </c>
      <c r="BQ294" s="14" t="str">
        <f t="shared" si="135"/>
        <v>Sig</v>
      </c>
      <c r="BR294" s="14" t="str">
        <f t="shared" si="136"/>
        <v>Sig</v>
      </c>
      <c r="BS294" s="2" t="str">
        <f t="shared" si="137"/>
        <v>Same Var T-test</v>
      </c>
      <c r="BT294" s="2" t="str">
        <f t="shared" si="138"/>
        <v/>
      </c>
      <c r="BU294" s="2" t="str">
        <f t="shared" si="139"/>
        <v/>
      </c>
    </row>
    <row r="295" spans="1:73" s="14" customFormat="1" x14ac:dyDescent="0.2">
      <c r="A295" s="10" t="s">
        <v>55</v>
      </c>
      <c r="B295" s="11" t="s">
        <v>77</v>
      </c>
      <c r="C295" s="12">
        <v>37768</v>
      </c>
      <c r="D295" s="13">
        <v>0.54166666666666663</v>
      </c>
      <c r="E295" s="10" t="s">
        <v>57</v>
      </c>
      <c r="F295" s="10" t="s">
        <v>76</v>
      </c>
      <c r="G295" s="11" t="s">
        <v>59</v>
      </c>
      <c r="H295" s="11" t="s">
        <v>60</v>
      </c>
      <c r="I295" s="11" t="s">
        <v>61</v>
      </c>
      <c r="J295" s="14">
        <v>0.75</v>
      </c>
      <c r="K295" s="14">
        <v>0.2</v>
      </c>
      <c r="L295" s="11">
        <v>29</v>
      </c>
      <c r="M295" s="11">
        <v>24</v>
      </c>
      <c r="N295" s="11">
        <v>25</v>
      </c>
      <c r="O295" s="11">
        <v>28</v>
      </c>
      <c r="P295" s="11">
        <v>25</v>
      </c>
      <c r="Q295" s="18"/>
      <c r="R295" s="11">
        <v>24</v>
      </c>
      <c r="S295" s="11">
        <v>25</v>
      </c>
      <c r="T295" s="11">
        <v>27</v>
      </c>
      <c r="U295" s="11">
        <v>27</v>
      </c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F295" s="15"/>
      <c r="AG295" s="14">
        <f t="shared" si="112"/>
        <v>26</v>
      </c>
      <c r="AH295" s="14">
        <f t="shared" si="113"/>
        <v>1.8027756377319946</v>
      </c>
      <c r="AI295" s="14">
        <f t="shared" si="114"/>
        <v>9</v>
      </c>
      <c r="AJ295" s="11">
        <v>30</v>
      </c>
      <c r="AK295" s="11">
        <v>24</v>
      </c>
      <c r="AL295" s="11">
        <v>24</v>
      </c>
      <c r="AM295" s="11">
        <v>25</v>
      </c>
      <c r="AN295" s="18"/>
      <c r="AO295" s="11">
        <v>25</v>
      </c>
      <c r="AP295" s="11">
        <v>25</v>
      </c>
      <c r="AQ295" s="11">
        <v>23</v>
      </c>
      <c r="AR295" s="11">
        <v>26</v>
      </c>
      <c r="AS295" s="11">
        <v>23</v>
      </c>
      <c r="AT295" s="14">
        <f t="shared" si="115"/>
        <v>25</v>
      </c>
      <c r="AU295" s="14">
        <f t="shared" si="116"/>
        <v>2.1213203435596424</v>
      </c>
      <c r="AV295" s="14">
        <f t="shared" si="117"/>
        <v>9</v>
      </c>
      <c r="AW295" s="14">
        <f t="shared" si="118"/>
        <v>0.49438476562499983</v>
      </c>
      <c r="AX295" s="14">
        <f t="shared" si="119"/>
        <v>3.6407470703124986E-2</v>
      </c>
      <c r="AY295" s="14">
        <f t="shared" si="120"/>
        <v>14</v>
      </c>
      <c r="AZ295" s="14">
        <f t="shared" si="121"/>
        <v>6.5591327339993839</v>
      </c>
      <c r="BA295" s="14">
        <f t="shared" si="122"/>
        <v>0.86805478155742033</v>
      </c>
      <c r="BB295" s="14">
        <f t="shared" si="123"/>
        <v>3.8461538461538464E-2</v>
      </c>
      <c r="BC295" s="16" t="str">
        <f t="shared" si="124"/>
        <v>Nontoxic</v>
      </c>
      <c r="BD295" s="14">
        <f t="shared" si="125"/>
        <v>96.15384615384616</v>
      </c>
      <c r="BE295" s="17" t="s">
        <v>663</v>
      </c>
      <c r="BG295" s="14">
        <f t="shared" si="126"/>
        <v>8</v>
      </c>
      <c r="BH295" s="14">
        <f t="shared" si="127"/>
        <v>8</v>
      </c>
      <c r="BI295" s="14">
        <f t="shared" si="128"/>
        <v>3.2499999999999996</v>
      </c>
      <c r="BJ295" s="14">
        <f t="shared" si="129"/>
        <v>4.4999999999999991</v>
      </c>
      <c r="BK295" s="14">
        <f t="shared" si="130"/>
        <v>3.8749999999999991</v>
      </c>
      <c r="BL295" s="14">
        <f t="shared" si="131"/>
        <v>1.0625</v>
      </c>
      <c r="BM295" s="14">
        <f t="shared" si="132"/>
        <v>0.1984672564156239</v>
      </c>
      <c r="BN295" s="14">
        <v>6.6349999999999998</v>
      </c>
      <c r="BO295" s="14" t="str">
        <f t="shared" si="133"/>
        <v>Same Var</v>
      </c>
      <c r="BP295" s="14">
        <f t="shared" si="134"/>
        <v>0.14858897922576203</v>
      </c>
      <c r="BQ295" s="14" t="str">
        <f t="shared" si="135"/>
        <v>NS</v>
      </c>
      <c r="BR295" s="14" t="str">
        <f t="shared" si="136"/>
        <v>NS</v>
      </c>
      <c r="BS295" s="2" t="str">
        <f t="shared" si="137"/>
        <v>Same Var T-test</v>
      </c>
      <c r="BT295" s="2" t="str">
        <f t="shared" si="138"/>
        <v/>
      </c>
      <c r="BU295" s="2" t="str">
        <f t="shared" si="139"/>
        <v/>
      </c>
    </row>
    <row r="296" spans="1:73" s="14" customFormat="1" x14ac:dyDescent="0.2">
      <c r="A296" s="10" t="s">
        <v>55</v>
      </c>
      <c r="B296" s="11" t="s">
        <v>87</v>
      </c>
      <c r="C296" s="12">
        <v>37769</v>
      </c>
      <c r="D296" s="13">
        <v>0.35416666666666669</v>
      </c>
      <c r="E296" s="10" t="s">
        <v>57</v>
      </c>
      <c r="F296" s="10" t="s">
        <v>76</v>
      </c>
      <c r="G296" s="11" t="s">
        <v>59</v>
      </c>
      <c r="H296" s="11" t="s">
        <v>60</v>
      </c>
      <c r="I296" s="11" t="s">
        <v>61</v>
      </c>
      <c r="J296" s="14">
        <v>0.75</v>
      </c>
      <c r="K296" s="14">
        <v>0.2</v>
      </c>
      <c r="L296" s="11">
        <v>29</v>
      </c>
      <c r="M296" s="11">
        <v>24</v>
      </c>
      <c r="N296" s="11">
        <v>25</v>
      </c>
      <c r="O296" s="11">
        <v>28</v>
      </c>
      <c r="P296" s="11">
        <v>25</v>
      </c>
      <c r="Q296" s="18"/>
      <c r="R296" s="11">
        <v>24</v>
      </c>
      <c r="S296" s="11">
        <v>25</v>
      </c>
      <c r="T296" s="11">
        <v>27</v>
      </c>
      <c r="U296" s="11">
        <v>27</v>
      </c>
      <c r="V296" s="15"/>
      <c r="W296" s="15"/>
      <c r="X296" s="15"/>
      <c r="Y296" s="15"/>
      <c r="Z296" s="15"/>
      <c r="AA296" s="15"/>
      <c r="AB296" s="15"/>
      <c r="AC296" s="15"/>
      <c r="AD296" s="15"/>
      <c r="AE296" s="15"/>
      <c r="AF296" s="15"/>
      <c r="AG296" s="14">
        <f t="shared" si="112"/>
        <v>26</v>
      </c>
      <c r="AH296" s="14">
        <f t="shared" si="113"/>
        <v>1.8027756377319946</v>
      </c>
      <c r="AI296" s="14">
        <f t="shared" si="114"/>
        <v>9</v>
      </c>
      <c r="AJ296" s="11">
        <v>12</v>
      </c>
      <c r="AK296" s="11">
        <v>9</v>
      </c>
      <c r="AL296" s="11">
        <v>10</v>
      </c>
      <c r="AM296" s="11">
        <v>20</v>
      </c>
      <c r="AN296" s="18"/>
      <c r="AO296" s="18"/>
      <c r="AP296" s="11">
        <v>5</v>
      </c>
      <c r="AQ296" s="11">
        <v>13</v>
      </c>
      <c r="AR296" s="11">
        <v>22</v>
      </c>
      <c r="AS296" s="11">
        <v>18</v>
      </c>
      <c r="AT296" s="14">
        <f t="shared" si="115"/>
        <v>13.625</v>
      </c>
      <c r="AU296" s="14">
        <f t="shared" si="116"/>
        <v>5.8782285961479444</v>
      </c>
      <c r="AV296" s="14">
        <f t="shared" si="117"/>
        <v>8</v>
      </c>
      <c r="AW296" s="14">
        <f t="shared" si="118"/>
        <v>20.451391103316329</v>
      </c>
      <c r="AX296" s="14">
        <f t="shared" si="119"/>
        <v>2.6702228690722944</v>
      </c>
      <c r="AY296" s="14">
        <f t="shared" si="120"/>
        <v>8</v>
      </c>
      <c r="AZ296" s="14">
        <f t="shared" si="121"/>
        <v>-2.7626582045884822</v>
      </c>
      <c r="BA296" s="14">
        <f t="shared" si="122"/>
        <v>0.88888951776701974</v>
      </c>
      <c r="BB296" s="14">
        <f t="shared" si="123"/>
        <v>0.47596153846153844</v>
      </c>
      <c r="BC296" s="16" t="str">
        <f t="shared" si="124"/>
        <v>Toxic</v>
      </c>
      <c r="BD296" s="14">
        <f t="shared" si="125"/>
        <v>52.403846153846153</v>
      </c>
      <c r="BE296" s="17" t="s">
        <v>663</v>
      </c>
      <c r="BG296" s="14">
        <f t="shared" si="126"/>
        <v>8</v>
      </c>
      <c r="BH296" s="14">
        <f t="shared" si="127"/>
        <v>7</v>
      </c>
      <c r="BI296" s="14">
        <f t="shared" si="128"/>
        <v>3.2499999999999996</v>
      </c>
      <c r="BJ296" s="14">
        <f t="shared" si="129"/>
        <v>34.553571428571431</v>
      </c>
      <c r="BK296" s="14">
        <f t="shared" si="130"/>
        <v>17.858333333333334</v>
      </c>
      <c r="BL296" s="14">
        <f t="shared" si="131"/>
        <v>1.067063492063492</v>
      </c>
      <c r="BM296" s="14">
        <f t="shared" si="132"/>
        <v>8.4439562252426317</v>
      </c>
      <c r="BN296" s="14">
        <v>6.6349999999999998</v>
      </c>
      <c r="BO296" s="14" t="str">
        <f t="shared" si="133"/>
        <v>Sig Diff Var</v>
      </c>
      <c r="BP296" s="14">
        <f t="shared" si="134"/>
        <v>2.0551199519449682E-4</v>
      </c>
      <c r="BQ296" s="14" t="str">
        <f t="shared" si="135"/>
        <v>Sig</v>
      </c>
      <c r="BR296" s="14" t="str">
        <f t="shared" si="136"/>
        <v>Sig</v>
      </c>
      <c r="BS296" s="2" t="str">
        <f t="shared" si="137"/>
        <v>Diff Var T-test</v>
      </c>
      <c r="BT296" s="2" t="str">
        <f t="shared" si="138"/>
        <v/>
      </c>
      <c r="BU296" s="2" t="str">
        <f t="shared" si="139"/>
        <v/>
      </c>
    </row>
    <row r="297" spans="1:73" s="14" customFormat="1" x14ac:dyDescent="0.2">
      <c r="A297" s="10" t="s">
        <v>55</v>
      </c>
      <c r="B297" s="11" t="s">
        <v>84</v>
      </c>
      <c r="C297" s="12">
        <v>37769</v>
      </c>
      <c r="D297" s="13">
        <v>0.4375</v>
      </c>
      <c r="E297" s="10" t="s">
        <v>57</v>
      </c>
      <c r="F297" s="10" t="s">
        <v>76</v>
      </c>
      <c r="G297" s="11" t="s">
        <v>59</v>
      </c>
      <c r="H297" s="11" t="s">
        <v>60</v>
      </c>
      <c r="I297" s="11" t="s">
        <v>61</v>
      </c>
      <c r="J297" s="14">
        <v>0.75</v>
      </c>
      <c r="K297" s="14">
        <v>0.2</v>
      </c>
      <c r="L297" s="11">
        <v>29</v>
      </c>
      <c r="M297" s="11">
        <v>24</v>
      </c>
      <c r="N297" s="11">
        <v>25</v>
      </c>
      <c r="O297" s="11">
        <v>28</v>
      </c>
      <c r="P297" s="11">
        <v>25</v>
      </c>
      <c r="Q297" s="18"/>
      <c r="R297" s="11">
        <v>24</v>
      </c>
      <c r="S297" s="11">
        <v>25</v>
      </c>
      <c r="T297" s="11">
        <v>27</v>
      </c>
      <c r="U297" s="11">
        <v>27</v>
      </c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F297" s="15"/>
      <c r="AG297" s="14">
        <f t="shared" si="112"/>
        <v>26</v>
      </c>
      <c r="AH297" s="14">
        <f t="shared" si="113"/>
        <v>1.8027756377319946</v>
      </c>
      <c r="AI297" s="14">
        <f t="shared" si="114"/>
        <v>9</v>
      </c>
      <c r="AJ297" s="11">
        <v>10</v>
      </c>
      <c r="AK297" s="11">
        <v>12</v>
      </c>
      <c r="AL297" s="11">
        <v>12</v>
      </c>
      <c r="AM297" s="11">
        <v>18</v>
      </c>
      <c r="AN297" s="11">
        <v>19</v>
      </c>
      <c r="AO297" s="11">
        <v>18</v>
      </c>
      <c r="AP297" s="11">
        <v>17</v>
      </c>
      <c r="AQ297" s="11">
        <v>8</v>
      </c>
      <c r="AR297" s="11">
        <v>23</v>
      </c>
      <c r="AS297" s="11">
        <v>0</v>
      </c>
      <c r="AT297" s="14">
        <f t="shared" si="115"/>
        <v>13.7</v>
      </c>
      <c r="AU297" s="14">
        <f t="shared" si="116"/>
        <v>6.6841437580125227</v>
      </c>
      <c r="AV297" s="14">
        <f t="shared" si="117"/>
        <v>10</v>
      </c>
      <c r="AW297" s="14">
        <f t="shared" si="118"/>
        <v>21.817332759452157</v>
      </c>
      <c r="AX297" s="14">
        <f t="shared" si="119"/>
        <v>2.2230506119925622</v>
      </c>
      <c r="AY297" s="14">
        <f t="shared" si="120"/>
        <v>10</v>
      </c>
      <c r="AZ297" s="14">
        <f t="shared" si="121"/>
        <v>-2.6836605351769425</v>
      </c>
      <c r="BA297" s="14">
        <f t="shared" si="122"/>
        <v>0.87905782855058789</v>
      </c>
      <c r="BB297" s="14">
        <f t="shared" si="123"/>
        <v>0.47307692307692312</v>
      </c>
      <c r="BC297" s="16" t="str">
        <f t="shared" si="124"/>
        <v>Toxic</v>
      </c>
      <c r="BD297" s="14">
        <f t="shared" si="125"/>
        <v>52.692307692307693</v>
      </c>
      <c r="BE297" s="17" t="s">
        <v>663</v>
      </c>
      <c r="BG297" s="14">
        <f t="shared" si="126"/>
        <v>8</v>
      </c>
      <c r="BH297" s="14">
        <f t="shared" si="127"/>
        <v>9</v>
      </c>
      <c r="BI297" s="14">
        <f t="shared" si="128"/>
        <v>3.2499999999999996</v>
      </c>
      <c r="BJ297" s="14">
        <f t="shared" si="129"/>
        <v>44.67777777777777</v>
      </c>
      <c r="BK297" s="14">
        <f t="shared" si="130"/>
        <v>25.182352941176465</v>
      </c>
      <c r="BL297" s="14">
        <f t="shared" si="131"/>
        <v>1.0590958605664489</v>
      </c>
      <c r="BM297" s="14">
        <f t="shared" si="132"/>
        <v>10.593859623596778</v>
      </c>
      <c r="BN297" s="14">
        <v>6.6349999999999998</v>
      </c>
      <c r="BO297" s="14" t="str">
        <f t="shared" si="133"/>
        <v>Sig Diff Var</v>
      </c>
      <c r="BP297" s="14">
        <f t="shared" si="134"/>
        <v>9.7667036628697591E-5</v>
      </c>
      <c r="BQ297" s="14" t="str">
        <f t="shared" si="135"/>
        <v>Sig</v>
      </c>
      <c r="BR297" s="14" t="str">
        <f t="shared" si="136"/>
        <v>Sig</v>
      </c>
      <c r="BS297" s="2" t="str">
        <f t="shared" si="137"/>
        <v>Diff Var T-test</v>
      </c>
      <c r="BT297" s="2" t="str">
        <f t="shared" si="138"/>
        <v/>
      </c>
      <c r="BU297" s="2" t="str">
        <f t="shared" si="139"/>
        <v/>
      </c>
    </row>
    <row r="298" spans="1:73" s="14" customFormat="1" x14ac:dyDescent="0.2">
      <c r="A298" s="10" t="s">
        <v>55</v>
      </c>
      <c r="B298" s="11" t="s">
        <v>86</v>
      </c>
      <c r="C298" s="12">
        <v>37768</v>
      </c>
      <c r="D298" s="13">
        <v>0.6875</v>
      </c>
      <c r="E298" s="10" t="s">
        <v>57</v>
      </c>
      <c r="F298" s="10" t="s">
        <v>76</v>
      </c>
      <c r="G298" s="11" t="s">
        <v>59</v>
      </c>
      <c r="H298" s="11" t="s">
        <v>60</v>
      </c>
      <c r="I298" s="11" t="s">
        <v>61</v>
      </c>
      <c r="J298" s="14">
        <v>0.75</v>
      </c>
      <c r="K298" s="14">
        <v>0.2</v>
      </c>
      <c r="L298" s="11">
        <v>29</v>
      </c>
      <c r="M298" s="11">
        <v>24</v>
      </c>
      <c r="N298" s="11">
        <v>25</v>
      </c>
      <c r="O298" s="11">
        <v>28</v>
      </c>
      <c r="P298" s="11">
        <v>25</v>
      </c>
      <c r="Q298" s="18"/>
      <c r="R298" s="11">
        <v>24</v>
      </c>
      <c r="S298" s="11">
        <v>25</v>
      </c>
      <c r="T298" s="11">
        <v>27</v>
      </c>
      <c r="U298" s="11">
        <v>27</v>
      </c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F298" s="15"/>
      <c r="AG298" s="14">
        <f t="shared" si="112"/>
        <v>26</v>
      </c>
      <c r="AH298" s="14">
        <f t="shared" si="113"/>
        <v>1.8027756377319946</v>
      </c>
      <c r="AI298" s="14">
        <f t="shared" si="114"/>
        <v>9</v>
      </c>
      <c r="AJ298" s="11">
        <v>16</v>
      </c>
      <c r="AK298" s="11">
        <v>11</v>
      </c>
      <c r="AL298" s="11">
        <v>9</v>
      </c>
      <c r="AM298" s="11">
        <v>23</v>
      </c>
      <c r="AN298" s="11">
        <v>19</v>
      </c>
      <c r="AO298" s="11">
        <v>0</v>
      </c>
      <c r="AP298" s="11">
        <v>16</v>
      </c>
      <c r="AQ298" s="11">
        <v>12</v>
      </c>
      <c r="AR298" s="11">
        <v>25</v>
      </c>
      <c r="AS298" s="11">
        <v>14</v>
      </c>
      <c r="AT298" s="14">
        <f t="shared" si="115"/>
        <v>14.5</v>
      </c>
      <c r="AU298" s="14">
        <f t="shared" si="116"/>
        <v>7.1995370221517252</v>
      </c>
      <c r="AV298" s="14">
        <f t="shared" si="117"/>
        <v>10</v>
      </c>
      <c r="AW298" s="14">
        <f t="shared" si="118"/>
        <v>29.013933376736105</v>
      </c>
      <c r="AX298" s="14">
        <f t="shared" si="119"/>
        <v>2.9903735200858406</v>
      </c>
      <c r="AY298" s="14">
        <f t="shared" si="120"/>
        <v>10</v>
      </c>
      <c r="AZ298" s="14">
        <f t="shared" si="121"/>
        <v>-2.1543603722267548</v>
      </c>
      <c r="BA298" s="14">
        <f t="shared" si="122"/>
        <v>0.87905782855058789</v>
      </c>
      <c r="BB298" s="14">
        <f t="shared" si="123"/>
        <v>0.44230769230769229</v>
      </c>
      <c r="BC298" s="16" t="str">
        <f t="shared" si="124"/>
        <v>Toxic</v>
      </c>
      <c r="BD298" s="14">
        <f t="shared" si="125"/>
        <v>55.769230769230774</v>
      </c>
      <c r="BE298" s="17" t="s">
        <v>663</v>
      </c>
      <c r="BG298" s="14">
        <f t="shared" si="126"/>
        <v>8</v>
      </c>
      <c r="BH298" s="14">
        <f t="shared" si="127"/>
        <v>9</v>
      </c>
      <c r="BI298" s="14">
        <f t="shared" si="128"/>
        <v>3.2499999999999996</v>
      </c>
      <c r="BJ298" s="14">
        <f t="shared" si="129"/>
        <v>51.833333333333329</v>
      </c>
      <c r="BK298" s="14">
        <f t="shared" si="130"/>
        <v>28.970588235294116</v>
      </c>
      <c r="BL298" s="14">
        <f t="shared" si="131"/>
        <v>1.0590958605664489</v>
      </c>
      <c r="BM298" s="14">
        <f t="shared" si="132"/>
        <v>11.580857296144112</v>
      </c>
      <c r="BN298" s="14">
        <v>6.6349999999999998</v>
      </c>
      <c r="BO298" s="14" t="str">
        <f t="shared" si="133"/>
        <v>Sig Diff Var</v>
      </c>
      <c r="BP298" s="14">
        <f t="shared" si="134"/>
        <v>2.9770296893097658E-4</v>
      </c>
      <c r="BQ298" s="14" t="str">
        <f t="shared" si="135"/>
        <v>Sig</v>
      </c>
      <c r="BR298" s="14" t="str">
        <f t="shared" si="136"/>
        <v>Sig</v>
      </c>
      <c r="BS298" s="2" t="str">
        <f t="shared" si="137"/>
        <v>Diff Var T-test</v>
      </c>
      <c r="BT298" s="2" t="str">
        <f t="shared" si="138"/>
        <v/>
      </c>
      <c r="BU298" s="2" t="str">
        <f t="shared" si="139"/>
        <v/>
      </c>
    </row>
    <row r="299" spans="1:73" s="14" customFormat="1" x14ac:dyDescent="0.2">
      <c r="A299" s="10" t="s">
        <v>55</v>
      </c>
      <c r="B299" s="11" t="s">
        <v>75</v>
      </c>
      <c r="C299" s="12">
        <v>37768</v>
      </c>
      <c r="D299" s="13">
        <v>0.5625</v>
      </c>
      <c r="E299" s="10" t="s">
        <v>57</v>
      </c>
      <c r="F299" s="10" t="s">
        <v>76</v>
      </c>
      <c r="G299" s="11" t="s">
        <v>59</v>
      </c>
      <c r="H299" s="11" t="s">
        <v>60</v>
      </c>
      <c r="I299" s="11" t="s">
        <v>61</v>
      </c>
      <c r="J299" s="14">
        <v>0.75</v>
      </c>
      <c r="K299" s="14">
        <v>0.2</v>
      </c>
      <c r="L299" s="11">
        <v>29</v>
      </c>
      <c r="M299" s="11">
        <v>24</v>
      </c>
      <c r="N299" s="11">
        <v>25</v>
      </c>
      <c r="O299" s="11">
        <v>28</v>
      </c>
      <c r="P299" s="11">
        <v>25</v>
      </c>
      <c r="Q299" s="18"/>
      <c r="R299" s="11">
        <v>24</v>
      </c>
      <c r="S299" s="11">
        <v>25</v>
      </c>
      <c r="T299" s="11">
        <v>27</v>
      </c>
      <c r="U299" s="11">
        <v>27</v>
      </c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F299" s="15"/>
      <c r="AG299" s="14">
        <f t="shared" si="112"/>
        <v>26</v>
      </c>
      <c r="AH299" s="14">
        <f t="shared" si="113"/>
        <v>1.8027756377319946</v>
      </c>
      <c r="AI299" s="14">
        <f t="shared" si="114"/>
        <v>9</v>
      </c>
      <c r="AJ299" s="11">
        <v>28</v>
      </c>
      <c r="AK299" s="11">
        <v>3</v>
      </c>
      <c r="AL299" s="11">
        <v>27</v>
      </c>
      <c r="AM299" s="11">
        <v>6</v>
      </c>
      <c r="AN299" s="11">
        <v>20</v>
      </c>
      <c r="AO299" s="18"/>
      <c r="AP299" s="11">
        <v>20</v>
      </c>
      <c r="AQ299" s="11">
        <v>27</v>
      </c>
      <c r="AR299" s="11">
        <v>25</v>
      </c>
      <c r="AS299" s="11">
        <v>17</v>
      </c>
      <c r="AT299" s="14">
        <f t="shared" si="115"/>
        <v>19.222222222222221</v>
      </c>
      <c r="AU299" s="14">
        <f t="shared" si="116"/>
        <v>9.1893658347268143</v>
      </c>
      <c r="AV299" s="14">
        <f t="shared" si="117"/>
        <v>9</v>
      </c>
      <c r="AW299" s="14">
        <f t="shared" si="118"/>
        <v>91.888348624030712</v>
      </c>
      <c r="AX299" s="14">
        <f t="shared" si="119"/>
        <v>11.009577528621122</v>
      </c>
      <c r="AY299" s="14">
        <f t="shared" si="120"/>
        <v>8</v>
      </c>
      <c r="AZ299" s="14">
        <f t="shared" si="121"/>
        <v>-8.9718579235544743E-2</v>
      </c>
      <c r="BA299" s="14">
        <f t="shared" si="122"/>
        <v>0.88888951776701974</v>
      </c>
      <c r="BB299" s="14">
        <f t="shared" si="123"/>
        <v>0.2606837606837607</v>
      </c>
      <c r="BC299" s="16" t="str">
        <f t="shared" si="124"/>
        <v>Toxic</v>
      </c>
      <c r="BD299" s="14">
        <f t="shared" si="125"/>
        <v>73.931623931623918</v>
      </c>
      <c r="BE299" s="17" t="s">
        <v>663</v>
      </c>
      <c r="BG299" s="14">
        <f t="shared" si="126"/>
        <v>8</v>
      </c>
      <c r="BH299" s="14">
        <f t="shared" si="127"/>
        <v>8</v>
      </c>
      <c r="BI299" s="14">
        <f t="shared" si="128"/>
        <v>3.2499999999999996</v>
      </c>
      <c r="BJ299" s="14">
        <f t="shared" si="129"/>
        <v>84.444444444444443</v>
      </c>
      <c r="BK299" s="14">
        <f t="shared" si="130"/>
        <v>43.847222222222221</v>
      </c>
      <c r="BL299" s="14">
        <f t="shared" si="131"/>
        <v>1.0625</v>
      </c>
      <c r="BM299" s="14">
        <f t="shared" si="132"/>
        <v>14.657309265303111</v>
      </c>
      <c r="BN299" s="14">
        <v>6.6349999999999998</v>
      </c>
      <c r="BO299" s="14" t="str">
        <f t="shared" si="133"/>
        <v>Sig Diff Var</v>
      </c>
      <c r="BP299" s="14">
        <f t="shared" si="134"/>
        <v>2.9655233307631066E-2</v>
      </c>
      <c r="BQ299" s="14" t="str">
        <f t="shared" si="135"/>
        <v>Sig</v>
      </c>
      <c r="BR299" s="14" t="str">
        <f t="shared" si="136"/>
        <v>Sig</v>
      </c>
      <c r="BS299" s="2" t="str">
        <f t="shared" si="137"/>
        <v>Diff Var T-test</v>
      </c>
      <c r="BT299" s="2" t="str">
        <f t="shared" si="138"/>
        <v/>
      </c>
      <c r="BU299" s="2" t="str">
        <f t="shared" si="139"/>
        <v/>
      </c>
    </row>
    <row r="300" spans="1:73" s="14" customFormat="1" x14ac:dyDescent="0.2">
      <c r="A300" s="10" t="s">
        <v>142</v>
      </c>
      <c r="B300" s="11" t="s">
        <v>331</v>
      </c>
      <c r="C300" s="12">
        <v>39972</v>
      </c>
      <c r="D300" s="13">
        <v>0.58333333333333337</v>
      </c>
      <c r="E300" s="10" t="s">
        <v>57</v>
      </c>
      <c r="F300" s="10" t="s">
        <v>332</v>
      </c>
      <c r="G300" s="11" t="s">
        <v>59</v>
      </c>
      <c r="H300" s="11" t="s">
        <v>90</v>
      </c>
      <c r="I300" s="11" t="s">
        <v>61</v>
      </c>
      <c r="J300" s="14">
        <v>0.75</v>
      </c>
      <c r="K300" s="14">
        <v>0.2</v>
      </c>
      <c r="L300" s="11">
        <v>3</v>
      </c>
      <c r="M300" s="11">
        <v>31</v>
      </c>
      <c r="N300" s="11">
        <v>32</v>
      </c>
      <c r="O300" s="11">
        <v>30</v>
      </c>
      <c r="P300" s="11">
        <v>31</v>
      </c>
      <c r="Q300" s="11">
        <v>27</v>
      </c>
      <c r="R300" s="11">
        <v>35</v>
      </c>
      <c r="S300" s="11">
        <v>22</v>
      </c>
      <c r="T300" s="11">
        <v>31</v>
      </c>
      <c r="U300" s="11">
        <v>18</v>
      </c>
      <c r="V300" s="15"/>
      <c r="W300" s="15"/>
      <c r="X300" s="15"/>
      <c r="Y300" s="15"/>
      <c r="Z300" s="15"/>
      <c r="AA300" s="15"/>
      <c r="AB300" s="15"/>
      <c r="AC300" s="15"/>
      <c r="AD300" s="15"/>
      <c r="AE300" s="15"/>
      <c r="AF300" s="15"/>
      <c r="AG300" s="14">
        <f t="shared" si="112"/>
        <v>26</v>
      </c>
      <c r="AH300" s="14">
        <f t="shared" si="113"/>
        <v>9.5335664307167285</v>
      </c>
      <c r="AI300" s="14">
        <f t="shared" si="114"/>
        <v>10</v>
      </c>
      <c r="AJ300" s="11">
        <v>7</v>
      </c>
      <c r="AK300" s="11">
        <v>20</v>
      </c>
      <c r="AL300" s="11">
        <v>7</v>
      </c>
      <c r="AM300" s="11">
        <v>21</v>
      </c>
      <c r="AN300" s="11">
        <v>8</v>
      </c>
      <c r="AO300" s="11">
        <v>20</v>
      </c>
      <c r="AP300" s="11">
        <v>12</v>
      </c>
      <c r="AQ300" s="11">
        <v>16</v>
      </c>
      <c r="AR300" s="11">
        <v>21</v>
      </c>
      <c r="AS300" s="11">
        <v>7</v>
      </c>
      <c r="AT300" s="14">
        <f t="shared" si="115"/>
        <v>13.9</v>
      </c>
      <c r="AU300" s="14">
        <f t="shared" si="116"/>
        <v>6.3324560795950262</v>
      </c>
      <c r="AV300" s="14">
        <f t="shared" si="117"/>
        <v>10</v>
      </c>
      <c r="AW300" s="14">
        <f t="shared" si="118"/>
        <v>83.22000625000004</v>
      </c>
      <c r="AX300" s="14">
        <f t="shared" si="119"/>
        <v>4.6908618055555564</v>
      </c>
      <c r="AY300" s="14">
        <f t="shared" si="120"/>
        <v>18</v>
      </c>
      <c r="AZ300" s="14">
        <f t="shared" si="121"/>
        <v>-1.8540911929628532</v>
      </c>
      <c r="BA300" s="14">
        <f t="shared" si="122"/>
        <v>0.86204866798959834</v>
      </c>
      <c r="BB300" s="14">
        <f t="shared" si="123"/>
        <v>0.4653846153846154</v>
      </c>
      <c r="BC300" s="16" t="str">
        <f t="shared" si="124"/>
        <v>Toxic</v>
      </c>
      <c r="BD300" s="14">
        <f t="shared" si="125"/>
        <v>53.46153846153846</v>
      </c>
      <c r="BE300" s="17" t="s">
        <v>663</v>
      </c>
      <c r="BG300" s="14">
        <f t="shared" si="126"/>
        <v>9</v>
      </c>
      <c r="BH300" s="14">
        <f t="shared" si="127"/>
        <v>9</v>
      </c>
      <c r="BI300" s="14">
        <f t="shared" si="128"/>
        <v>90.8888888888889</v>
      </c>
      <c r="BJ300" s="14">
        <f t="shared" si="129"/>
        <v>40.100000000000009</v>
      </c>
      <c r="BK300" s="14">
        <f t="shared" si="130"/>
        <v>65.494444444444454</v>
      </c>
      <c r="BL300" s="14">
        <f t="shared" si="131"/>
        <v>1.0555555555555556</v>
      </c>
      <c r="BM300" s="14">
        <f t="shared" si="132"/>
        <v>1.3890779460218334</v>
      </c>
      <c r="BN300" s="14">
        <v>6.6349999999999998</v>
      </c>
      <c r="BO300" s="14" t="str">
        <f t="shared" si="133"/>
        <v>Same Var</v>
      </c>
      <c r="BP300" s="14">
        <f t="shared" si="134"/>
        <v>1.8092867046304716E-3</v>
      </c>
      <c r="BQ300" s="14" t="str">
        <f t="shared" si="135"/>
        <v>Sig</v>
      </c>
      <c r="BR300" s="14" t="str">
        <f t="shared" si="136"/>
        <v>Sig</v>
      </c>
      <c r="BS300" s="2" t="str">
        <f t="shared" si="137"/>
        <v>Same Var T-test</v>
      </c>
      <c r="BT300" s="2" t="str">
        <f t="shared" si="138"/>
        <v/>
      </c>
      <c r="BU300" s="2" t="str">
        <f t="shared" si="139"/>
        <v/>
      </c>
    </row>
    <row r="301" spans="1:73" s="14" customFormat="1" x14ac:dyDescent="0.2">
      <c r="A301" s="10" t="s">
        <v>142</v>
      </c>
      <c r="B301" s="11" t="s">
        <v>337</v>
      </c>
      <c r="C301" s="12">
        <v>39972</v>
      </c>
      <c r="D301" s="13">
        <v>0.66666666666666663</v>
      </c>
      <c r="E301" s="10" t="s">
        <v>57</v>
      </c>
      <c r="F301" s="10" t="s">
        <v>332</v>
      </c>
      <c r="G301" s="11" t="s">
        <v>59</v>
      </c>
      <c r="H301" s="11" t="s">
        <v>90</v>
      </c>
      <c r="I301" s="11" t="s">
        <v>61</v>
      </c>
      <c r="J301" s="14">
        <v>0.75</v>
      </c>
      <c r="K301" s="14">
        <v>0.2</v>
      </c>
      <c r="L301" s="11">
        <v>3</v>
      </c>
      <c r="M301" s="11">
        <v>31</v>
      </c>
      <c r="N301" s="11">
        <v>32</v>
      </c>
      <c r="O301" s="11">
        <v>30</v>
      </c>
      <c r="P301" s="11">
        <v>31</v>
      </c>
      <c r="Q301" s="11">
        <v>27</v>
      </c>
      <c r="R301" s="11">
        <v>35</v>
      </c>
      <c r="S301" s="11">
        <v>22</v>
      </c>
      <c r="T301" s="11">
        <v>31</v>
      </c>
      <c r="U301" s="11">
        <v>18</v>
      </c>
      <c r="V301" s="15"/>
      <c r="W301" s="15"/>
      <c r="X301" s="15"/>
      <c r="Y301" s="15"/>
      <c r="Z301" s="15"/>
      <c r="AA301" s="15"/>
      <c r="AB301" s="15"/>
      <c r="AC301" s="15"/>
      <c r="AD301" s="15"/>
      <c r="AE301" s="15"/>
      <c r="AF301" s="15"/>
      <c r="AG301" s="14">
        <f t="shared" si="112"/>
        <v>26</v>
      </c>
      <c r="AH301" s="14">
        <f t="shared" si="113"/>
        <v>9.5335664307167285</v>
      </c>
      <c r="AI301" s="14">
        <f t="shared" si="114"/>
        <v>10</v>
      </c>
      <c r="AJ301" s="11">
        <v>5</v>
      </c>
      <c r="AK301" s="11">
        <v>20</v>
      </c>
      <c r="AL301" s="11">
        <v>20</v>
      </c>
      <c r="AM301" s="11">
        <v>7</v>
      </c>
      <c r="AN301" s="11">
        <v>0</v>
      </c>
      <c r="AO301" s="11">
        <v>19</v>
      </c>
      <c r="AP301" s="11">
        <v>10</v>
      </c>
      <c r="AQ301" s="11">
        <v>15</v>
      </c>
      <c r="AR301" s="11">
        <v>21</v>
      </c>
      <c r="AS301" s="11">
        <v>30</v>
      </c>
      <c r="AT301" s="14">
        <f t="shared" si="115"/>
        <v>14.7</v>
      </c>
      <c r="AU301" s="14">
        <f t="shared" si="116"/>
        <v>9.0682596639781607</v>
      </c>
      <c r="AV301" s="14">
        <f t="shared" si="117"/>
        <v>10</v>
      </c>
      <c r="AW301" s="14">
        <f t="shared" si="118"/>
        <v>177.84445069444439</v>
      </c>
      <c r="AX301" s="14">
        <f t="shared" si="119"/>
        <v>10.417874151234566</v>
      </c>
      <c r="AY301" s="14">
        <f t="shared" si="120"/>
        <v>17</v>
      </c>
      <c r="AZ301" s="14">
        <f t="shared" si="121"/>
        <v>-1.3144109177645369</v>
      </c>
      <c r="BA301" s="14">
        <f t="shared" si="122"/>
        <v>0.86327901742005297</v>
      </c>
      <c r="BB301" s="14">
        <f t="shared" si="123"/>
        <v>0.43461538461538463</v>
      </c>
      <c r="BC301" s="16" t="str">
        <f t="shared" si="124"/>
        <v>Toxic</v>
      </c>
      <c r="BD301" s="14">
        <f t="shared" si="125"/>
        <v>56.53846153846154</v>
      </c>
      <c r="BE301" s="17" t="s">
        <v>663</v>
      </c>
      <c r="BG301" s="14">
        <f t="shared" si="126"/>
        <v>9</v>
      </c>
      <c r="BH301" s="14">
        <f t="shared" si="127"/>
        <v>9</v>
      </c>
      <c r="BI301" s="14">
        <f t="shared" si="128"/>
        <v>90.8888888888889</v>
      </c>
      <c r="BJ301" s="14">
        <f t="shared" si="129"/>
        <v>82.233333333333306</v>
      </c>
      <c r="BK301" s="14">
        <f t="shared" si="130"/>
        <v>86.561111111111103</v>
      </c>
      <c r="BL301" s="14">
        <f t="shared" si="131"/>
        <v>1.0555555555555556</v>
      </c>
      <c r="BM301" s="14">
        <f t="shared" si="132"/>
        <v>2.1339735806884318E-2</v>
      </c>
      <c r="BN301" s="14">
        <v>6.6349999999999998</v>
      </c>
      <c r="BO301" s="14" t="str">
        <f t="shared" si="133"/>
        <v>Same Var</v>
      </c>
      <c r="BP301" s="14">
        <f t="shared" si="134"/>
        <v>7.0835145054476047E-3</v>
      </c>
      <c r="BQ301" s="14" t="str">
        <f t="shared" si="135"/>
        <v>Sig</v>
      </c>
      <c r="BR301" s="14" t="str">
        <f t="shared" si="136"/>
        <v>Sig</v>
      </c>
      <c r="BS301" s="2" t="str">
        <f t="shared" si="137"/>
        <v>Same Var T-test</v>
      </c>
      <c r="BT301" s="2" t="str">
        <f t="shared" si="138"/>
        <v/>
      </c>
      <c r="BU301" s="2" t="str">
        <f t="shared" si="139"/>
        <v/>
      </c>
    </row>
    <row r="302" spans="1:73" s="14" customFormat="1" x14ac:dyDescent="0.2">
      <c r="A302" s="10" t="s">
        <v>142</v>
      </c>
      <c r="B302" s="11" t="s">
        <v>630</v>
      </c>
      <c r="C302" s="12">
        <v>39945</v>
      </c>
      <c r="D302" s="13">
        <v>0.47916666666666669</v>
      </c>
      <c r="E302" s="10" t="s">
        <v>57</v>
      </c>
      <c r="F302" s="10" t="s">
        <v>594</v>
      </c>
      <c r="G302" s="11" t="s">
        <v>59</v>
      </c>
      <c r="H302" s="11" t="s">
        <v>90</v>
      </c>
      <c r="I302" s="11" t="s">
        <v>61</v>
      </c>
      <c r="J302" s="14">
        <v>0.75</v>
      </c>
      <c r="K302" s="14">
        <v>0.2</v>
      </c>
      <c r="L302" s="11">
        <v>29</v>
      </c>
      <c r="M302" s="11">
        <v>23</v>
      </c>
      <c r="N302" s="11">
        <v>21</v>
      </c>
      <c r="O302" s="11">
        <v>28</v>
      </c>
      <c r="P302" s="11">
        <v>24</v>
      </c>
      <c r="Q302" s="11">
        <v>27</v>
      </c>
      <c r="R302" s="11">
        <v>26</v>
      </c>
      <c r="S302" s="11">
        <v>28</v>
      </c>
      <c r="T302" s="11">
        <v>29</v>
      </c>
      <c r="U302" s="11">
        <v>24</v>
      </c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F302" s="15"/>
      <c r="AG302" s="14">
        <f t="shared" si="112"/>
        <v>25.9</v>
      </c>
      <c r="AH302" s="14">
        <f t="shared" si="113"/>
        <v>2.7668674625929439</v>
      </c>
      <c r="AI302" s="14">
        <f t="shared" si="114"/>
        <v>10</v>
      </c>
      <c r="AJ302" s="11">
        <v>11</v>
      </c>
      <c r="AK302" s="11">
        <v>17</v>
      </c>
      <c r="AL302" s="11">
        <v>12</v>
      </c>
      <c r="AM302" s="11">
        <v>25</v>
      </c>
      <c r="AN302" s="11">
        <v>15</v>
      </c>
      <c r="AO302" s="11">
        <v>7</v>
      </c>
      <c r="AP302" s="11">
        <v>22</v>
      </c>
      <c r="AQ302" s="11">
        <v>25</v>
      </c>
      <c r="AR302" s="11">
        <v>18</v>
      </c>
      <c r="AS302" s="11">
        <v>21</v>
      </c>
      <c r="AT302" s="14">
        <f t="shared" si="115"/>
        <v>17.3</v>
      </c>
      <c r="AU302" s="14">
        <f t="shared" si="116"/>
        <v>6.0928008520074091</v>
      </c>
      <c r="AV302" s="14">
        <f t="shared" si="117"/>
        <v>10</v>
      </c>
      <c r="AW302" s="14">
        <f t="shared" si="118"/>
        <v>17.163183106674357</v>
      </c>
      <c r="AX302" s="14">
        <f t="shared" si="119"/>
        <v>1.5517813019761648</v>
      </c>
      <c r="AY302" s="14">
        <f t="shared" si="120"/>
        <v>11</v>
      </c>
      <c r="AZ302" s="14">
        <f t="shared" si="121"/>
        <v>-1.0440215794626841</v>
      </c>
      <c r="BA302" s="14">
        <f t="shared" si="122"/>
        <v>0.87552997807388222</v>
      </c>
      <c r="BB302" s="14">
        <f t="shared" si="123"/>
        <v>0.33204633204633199</v>
      </c>
      <c r="BC302" s="16" t="str">
        <f t="shared" si="124"/>
        <v>Toxic</v>
      </c>
      <c r="BD302" s="14">
        <f t="shared" si="125"/>
        <v>66.795366795366803</v>
      </c>
      <c r="BE302" s="17" t="s">
        <v>663</v>
      </c>
      <c r="BG302" s="14">
        <f t="shared" si="126"/>
        <v>9</v>
      </c>
      <c r="BH302" s="14">
        <f t="shared" si="127"/>
        <v>9</v>
      </c>
      <c r="BI302" s="14">
        <f t="shared" si="128"/>
        <v>7.6555555555555159</v>
      </c>
      <c r="BJ302" s="14">
        <f t="shared" si="129"/>
        <v>37.122222222222213</v>
      </c>
      <c r="BK302" s="14">
        <f t="shared" si="130"/>
        <v>22.388888888888864</v>
      </c>
      <c r="BL302" s="14">
        <f t="shared" si="131"/>
        <v>1.0555555555555556</v>
      </c>
      <c r="BM302" s="14">
        <f t="shared" si="132"/>
        <v>4.838532743861423</v>
      </c>
      <c r="BN302" s="14">
        <v>6.6349999999999998</v>
      </c>
      <c r="BO302" s="14" t="str">
        <f t="shared" si="133"/>
        <v>Same Var</v>
      </c>
      <c r="BP302" s="14">
        <f t="shared" si="134"/>
        <v>3.6404286348552171E-4</v>
      </c>
      <c r="BQ302" s="14" t="str">
        <f t="shared" si="135"/>
        <v>Sig</v>
      </c>
      <c r="BR302" s="14" t="str">
        <f t="shared" si="136"/>
        <v>Sig</v>
      </c>
      <c r="BS302" s="2" t="str">
        <f t="shared" si="137"/>
        <v>Same Var T-test</v>
      </c>
      <c r="BT302" s="2" t="str">
        <f t="shared" si="138"/>
        <v/>
      </c>
      <c r="BU302" s="2" t="str">
        <f t="shared" si="139"/>
        <v/>
      </c>
    </row>
    <row r="303" spans="1:73" s="14" customFormat="1" x14ac:dyDescent="0.2">
      <c r="A303" s="10" t="s">
        <v>142</v>
      </c>
      <c r="B303" s="11" t="s">
        <v>593</v>
      </c>
      <c r="C303" s="12">
        <v>39944</v>
      </c>
      <c r="D303" s="13">
        <v>0.64583333333333337</v>
      </c>
      <c r="E303" s="10" t="s">
        <v>57</v>
      </c>
      <c r="F303" s="10" t="s">
        <v>594</v>
      </c>
      <c r="G303" s="11" t="s">
        <v>59</v>
      </c>
      <c r="H303" s="11" t="s">
        <v>90</v>
      </c>
      <c r="I303" s="11" t="s">
        <v>61</v>
      </c>
      <c r="J303" s="14">
        <v>0.75</v>
      </c>
      <c r="K303" s="14">
        <v>0.2</v>
      </c>
      <c r="L303" s="11">
        <v>29</v>
      </c>
      <c r="M303" s="11">
        <v>23</v>
      </c>
      <c r="N303" s="11">
        <v>21</v>
      </c>
      <c r="O303" s="11">
        <v>28</v>
      </c>
      <c r="P303" s="11">
        <v>24</v>
      </c>
      <c r="Q303" s="11">
        <v>27</v>
      </c>
      <c r="R303" s="11">
        <v>26</v>
      </c>
      <c r="S303" s="11">
        <v>28</v>
      </c>
      <c r="T303" s="11">
        <v>29</v>
      </c>
      <c r="U303" s="11">
        <v>24</v>
      </c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F303" s="15"/>
      <c r="AG303" s="14">
        <f t="shared" si="112"/>
        <v>25.9</v>
      </c>
      <c r="AH303" s="14">
        <f t="shared" si="113"/>
        <v>2.7668674625929439</v>
      </c>
      <c r="AI303" s="14">
        <f t="shared" si="114"/>
        <v>10</v>
      </c>
      <c r="AJ303" s="11">
        <v>20</v>
      </c>
      <c r="AK303" s="11">
        <v>23</v>
      </c>
      <c r="AL303" s="11">
        <v>21</v>
      </c>
      <c r="AM303" s="11">
        <v>20</v>
      </c>
      <c r="AN303" s="11">
        <v>25</v>
      </c>
      <c r="AO303" s="11">
        <v>14</v>
      </c>
      <c r="AP303" s="11">
        <v>16</v>
      </c>
      <c r="AQ303" s="11">
        <v>17</v>
      </c>
      <c r="AR303" s="11">
        <v>11</v>
      </c>
      <c r="AS303" s="11">
        <v>0</v>
      </c>
      <c r="AT303" s="14">
        <f t="shared" si="115"/>
        <v>16.7</v>
      </c>
      <c r="AU303" s="14">
        <f t="shared" si="116"/>
        <v>7.2118729267168247</v>
      </c>
      <c r="AV303" s="14">
        <f t="shared" si="117"/>
        <v>10</v>
      </c>
      <c r="AW303" s="14">
        <f t="shared" si="118"/>
        <v>31.716451625192857</v>
      </c>
      <c r="AX303" s="14">
        <f t="shared" si="119"/>
        <v>3.0263327423053821</v>
      </c>
      <c r="AY303" s="14">
        <f t="shared" si="120"/>
        <v>10</v>
      </c>
      <c r="AZ303" s="14">
        <f t="shared" si="121"/>
        <v>-1.148273542407106</v>
      </c>
      <c r="BA303" s="14">
        <f t="shared" si="122"/>
        <v>0.87905782855058789</v>
      </c>
      <c r="BB303" s="14">
        <f t="shared" si="123"/>
        <v>0.35521235521235522</v>
      </c>
      <c r="BC303" s="16" t="str">
        <f t="shared" si="124"/>
        <v>Toxic</v>
      </c>
      <c r="BD303" s="14">
        <f t="shared" si="125"/>
        <v>64.478764478764489</v>
      </c>
      <c r="BE303" s="17" t="s">
        <v>663</v>
      </c>
      <c r="BG303" s="14">
        <f t="shared" si="126"/>
        <v>9</v>
      </c>
      <c r="BH303" s="14">
        <f t="shared" si="127"/>
        <v>9</v>
      </c>
      <c r="BI303" s="14">
        <f t="shared" si="128"/>
        <v>7.6555555555555159</v>
      </c>
      <c r="BJ303" s="14">
        <f t="shared" si="129"/>
        <v>52.011111111111099</v>
      </c>
      <c r="BK303" s="14">
        <f t="shared" si="130"/>
        <v>29.833333333333307</v>
      </c>
      <c r="BL303" s="14">
        <f t="shared" si="131"/>
        <v>1.0555555555555556</v>
      </c>
      <c r="BM303" s="14">
        <f t="shared" si="132"/>
        <v>6.8582589291945926</v>
      </c>
      <c r="BN303" s="14">
        <v>6.6349999999999998</v>
      </c>
      <c r="BO303" s="14" t="str">
        <f t="shared" si="133"/>
        <v>Sig Diff Var</v>
      </c>
      <c r="BP303" s="14">
        <f t="shared" si="134"/>
        <v>1.4257402961216203E-3</v>
      </c>
      <c r="BQ303" s="14" t="str">
        <f t="shared" si="135"/>
        <v>Sig</v>
      </c>
      <c r="BR303" s="14" t="str">
        <f t="shared" si="136"/>
        <v>Sig</v>
      </c>
      <c r="BS303" s="2" t="str">
        <f t="shared" si="137"/>
        <v>Diff Var T-test</v>
      </c>
      <c r="BT303" s="2" t="str">
        <f t="shared" si="138"/>
        <v/>
      </c>
      <c r="BU303" s="2" t="str">
        <f t="shared" si="139"/>
        <v/>
      </c>
    </row>
    <row r="304" spans="1:73" s="14" customFormat="1" x14ac:dyDescent="0.2">
      <c r="A304" s="10" t="s">
        <v>142</v>
      </c>
      <c r="B304" s="11" t="s">
        <v>387</v>
      </c>
      <c r="C304" s="12">
        <v>39944</v>
      </c>
      <c r="D304" s="13">
        <v>0.625</v>
      </c>
      <c r="E304" s="10" t="s">
        <v>57</v>
      </c>
      <c r="F304" s="10" t="s">
        <v>388</v>
      </c>
      <c r="G304" s="11" t="s">
        <v>59</v>
      </c>
      <c r="H304" s="11" t="s">
        <v>90</v>
      </c>
      <c r="I304" s="11" t="s">
        <v>61</v>
      </c>
      <c r="J304" s="14">
        <v>0.75</v>
      </c>
      <c r="K304" s="14">
        <v>0.2</v>
      </c>
      <c r="L304" s="11">
        <v>29</v>
      </c>
      <c r="M304" s="11">
        <v>23</v>
      </c>
      <c r="N304" s="11">
        <v>21</v>
      </c>
      <c r="O304" s="11">
        <v>28</v>
      </c>
      <c r="P304" s="11">
        <v>24</v>
      </c>
      <c r="Q304" s="11">
        <v>27</v>
      </c>
      <c r="R304" s="11">
        <v>26</v>
      </c>
      <c r="S304" s="11">
        <v>28</v>
      </c>
      <c r="T304" s="11">
        <v>29</v>
      </c>
      <c r="U304" s="11">
        <v>24</v>
      </c>
      <c r="V304" s="15"/>
      <c r="W304" s="15"/>
      <c r="X304" s="15"/>
      <c r="Y304" s="15"/>
      <c r="Z304" s="15"/>
      <c r="AA304" s="15"/>
      <c r="AB304" s="15"/>
      <c r="AC304" s="15"/>
      <c r="AD304" s="15"/>
      <c r="AE304" s="15"/>
      <c r="AF304" s="15"/>
      <c r="AG304" s="14">
        <f t="shared" si="112"/>
        <v>25.9</v>
      </c>
      <c r="AH304" s="14">
        <f t="shared" si="113"/>
        <v>2.7668674625929439</v>
      </c>
      <c r="AI304" s="14">
        <f t="shared" si="114"/>
        <v>10</v>
      </c>
      <c r="AJ304" s="11">
        <v>13</v>
      </c>
      <c r="AK304" s="11">
        <v>10</v>
      </c>
      <c r="AL304" s="11">
        <v>23</v>
      </c>
      <c r="AM304" s="11">
        <v>4</v>
      </c>
      <c r="AN304" s="11">
        <v>14</v>
      </c>
      <c r="AO304" s="11">
        <v>13</v>
      </c>
      <c r="AP304" s="11">
        <v>17</v>
      </c>
      <c r="AQ304" s="11">
        <v>6</v>
      </c>
      <c r="AR304" s="11">
        <v>4</v>
      </c>
      <c r="AS304" s="11">
        <v>16</v>
      </c>
      <c r="AT304" s="14">
        <f t="shared" si="115"/>
        <v>12</v>
      </c>
      <c r="AU304" s="14">
        <f t="shared" si="116"/>
        <v>6.110100926607787</v>
      </c>
      <c r="AV304" s="14">
        <f t="shared" si="117"/>
        <v>10</v>
      </c>
      <c r="AW304" s="14">
        <f t="shared" si="118"/>
        <v>17.338549001736091</v>
      </c>
      <c r="AX304" s="14">
        <f t="shared" si="119"/>
        <v>1.5692461853780861</v>
      </c>
      <c r="AY304" s="14">
        <f t="shared" si="120"/>
        <v>11</v>
      </c>
      <c r="AZ304" s="14">
        <f t="shared" si="121"/>
        <v>-3.6386750296476595</v>
      </c>
      <c r="BA304" s="14">
        <f t="shared" si="122"/>
        <v>0.87552997807388222</v>
      </c>
      <c r="BB304" s="14">
        <f t="shared" si="123"/>
        <v>0.53667953667953661</v>
      </c>
      <c r="BC304" s="16" t="str">
        <f t="shared" si="124"/>
        <v>Toxic</v>
      </c>
      <c r="BD304" s="14">
        <f t="shared" si="125"/>
        <v>46.332046332046332</v>
      </c>
      <c r="BE304" s="17" t="s">
        <v>663</v>
      </c>
      <c r="BG304" s="14">
        <f t="shared" si="126"/>
        <v>9</v>
      </c>
      <c r="BH304" s="14">
        <f t="shared" si="127"/>
        <v>9</v>
      </c>
      <c r="BI304" s="14">
        <f t="shared" si="128"/>
        <v>7.6555555555555159</v>
      </c>
      <c r="BJ304" s="14">
        <f t="shared" si="129"/>
        <v>37.333333333333336</v>
      </c>
      <c r="BK304" s="14">
        <f t="shared" si="130"/>
        <v>22.494444444444426</v>
      </c>
      <c r="BL304" s="14">
        <f t="shared" si="131"/>
        <v>1.0555555555555556</v>
      </c>
      <c r="BM304" s="14">
        <f t="shared" si="132"/>
        <v>4.8703897163005907</v>
      </c>
      <c r="BN304" s="14">
        <v>6.6349999999999998</v>
      </c>
      <c r="BO304" s="14" t="str">
        <f t="shared" si="133"/>
        <v>Same Var</v>
      </c>
      <c r="BP304" s="14">
        <f t="shared" si="134"/>
        <v>1.8513253751279507E-6</v>
      </c>
      <c r="BQ304" s="14" t="str">
        <f t="shared" si="135"/>
        <v>Sig</v>
      </c>
      <c r="BR304" s="14" t="str">
        <f t="shared" si="136"/>
        <v>Sig</v>
      </c>
      <c r="BS304" s="2" t="str">
        <f t="shared" si="137"/>
        <v>Same Var T-test</v>
      </c>
      <c r="BT304" s="2" t="str">
        <f t="shared" si="138"/>
        <v/>
      </c>
      <c r="BU304" s="2" t="str">
        <f t="shared" si="139"/>
        <v/>
      </c>
    </row>
    <row r="305" spans="1:73" s="14" customFormat="1" x14ac:dyDescent="0.2">
      <c r="A305" s="1" t="s">
        <v>55</v>
      </c>
      <c r="B305" s="5" t="s">
        <v>131</v>
      </c>
      <c r="C305" s="6">
        <v>37963</v>
      </c>
      <c r="D305" s="7">
        <v>0.53125</v>
      </c>
      <c r="E305" s="1" t="s">
        <v>57</v>
      </c>
      <c r="F305" s="1" t="s">
        <v>89</v>
      </c>
      <c r="G305" s="5" t="s">
        <v>59</v>
      </c>
      <c r="H305" s="5" t="s">
        <v>90</v>
      </c>
      <c r="I305" s="5" t="s">
        <v>61</v>
      </c>
      <c r="J305" s="2">
        <v>0.75</v>
      </c>
      <c r="K305" s="2">
        <v>0.2</v>
      </c>
      <c r="L305" s="5">
        <v>0</v>
      </c>
      <c r="M305" s="5">
        <v>30</v>
      </c>
      <c r="N305" s="5">
        <v>33</v>
      </c>
      <c r="O305" s="5">
        <v>24</v>
      </c>
      <c r="P305" s="5">
        <v>28</v>
      </c>
      <c r="Q305" s="5">
        <v>26</v>
      </c>
      <c r="R305" s="5">
        <v>26</v>
      </c>
      <c r="S305" s="5">
        <v>29</v>
      </c>
      <c r="T305" s="5">
        <v>33</v>
      </c>
      <c r="U305" s="5">
        <v>29</v>
      </c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2">
        <f t="shared" si="112"/>
        <v>25.8</v>
      </c>
      <c r="AH305" s="2">
        <f t="shared" si="113"/>
        <v>9.5195704851753824</v>
      </c>
      <c r="AI305" s="2">
        <f t="shared" si="114"/>
        <v>10</v>
      </c>
      <c r="AJ305" s="5">
        <v>31</v>
      </c>
      <c r="AK305" s="5">
        <v>30</v>
      </c>
      <c r="AL305" s="5">
        <v>29</v>
      </c>
      <c r="AM305" s="5">
        <v>29</v>
      </c>
      <c r="AN305" s="5">
        <v>33</v>
      </c>
      <c r="AO305" s="5">
        <v>32</v>
      </c>
      <c r="AP305" s="5">
        <v>29</v>
      </c>
      <c r="AQ305" s="5">
        <v>31</v>
      </c>
      <c r="AR305" s="5">
        <v>29</v>
      </c>
      <c r="AS305" s="5">
        <v>32</v>
      </c>
      <c r="AT305" s="2">
        <f t="shared" si="115"/>
        <v>30.5</v>
      </c>
      <c r="AU305" s="2">
        <f t="shared" si="116"/>
        <v>1.509230856356236</v>
      </c>
      <c r="AV305" s="2">
        <f t="shared" si="117"/>
        <v>10</v>
      </c>
      <c r="AW305" s="2">
        <f t="shared" si="118"/>
        <v>28.35858341049385</v>
      </c>
      <c r="AX305" s="2">
        <f t="shared" si="119"/>
        <v>2.8929321073388223</v>
      </c>
      <c r="AY305" s="2">
        <f t="shared" si="120"/>
        <v>10</v>
      </c>
      <c r="AZ305" s="2">
        <f t="shared" si="121"/>
        <v>4.8317419768121663</v>
      </c>
      <c r="BA305" s="2">
        <f t="shared" si="122"/>
        <v>0.87905782855058789</v>
      </c>
      <c r="BB305" s="14">
        <f t="shared" si="123"/>
        <v>-0.18217054263565888</v>
      </c>
      <c r="BC305" s="3" t="str">
        <f t="shared" si="124"/>
        <v>Nontoxic</v>
      </c>
      <c r="BD305" s="2">
        <f t="shared" si="125"/>
        <v>118.21705426356588</v>
      </c>
      <c r="BE305" s="4" t="s">
        <v>664</v>
      </c>
      <c r="BF305" s="4" t="s">
        <v>666</v>
      </c>
      <c r="BG305" s="2">
        <f t="shared" si="126"/>
        <v>9</v>
      </c>
      <c r="BH305" s="2">
        <f t="shared" si="127"/>
        <v>9</v>
      </c>
      <c r="BI305" s="2">
        <f t="shared" si="128"/>
        <v>90.622222222222263</v>
      </c>
      <c r="BJ305" s="2">
        <f t="shared" si="129"/>
        <v>2.2777777777777772</v>
      </c>
      <c r="BK305" s="2">
        <f t="shared" si="130"/>
        <v>46.450000000000017</v>
      </c>
      <c r="BL305" s="2">
        <f t="shared" si="131"/>
        <v>1.0555555555555556</v>
      </c>
      <c r="BM305" s="2">
        <f t="shared" si="132"/>
        <v>20.010011156646861</v>
      </c>
      <c r="BN305" s="2">
        <v>6.6349999999999998</v>
      </c>
      <c r="BO305" s="2" t="str">
        <f t="shared" si="133"/>
        <v>Sig Diff Var</v>
      </c>
      <c r="BP305" s="2">
        <f t="shared" si="134"/>
        <v>7.7926610720159439E-2</v>
      </c>
      <c r="BQ305" s="2" t="str">
        <f t="shared" si="135"/>
        <v>NS</v>
      </c>
      <c r="BR305" s="2" t="str">
        <f t="shared" si="136"/>
        <v>NS</v>
      </c>
      <c r="BS305" s="2" t="str">
        <f t="shared" si="137"/>
        <v/>
      </c>
      <c r="BT305" s="2" t="str">
        <f t="shared" si="138"/>
        <v/>
      </c>
      <c r="BU305" s="2" t="str">
        <f t="shared" si="139"/>
        <v/>
      </c>
    </row>
    <row r="306" spans="1:73" s="14" customFormat="1" x14ac:dyDescent="0.2">
      <c r="A306" s="1" t="s">
        <v>55</v>
      </c>
      <c r="B306" s="5" t="s">
        <v>127</v>
      </c>
      <c r="C306" s="6">
        <v>37963</v>
      </c>
      <c r="D306" s="7">
        <v>0.47013888888888888</v>
      </c>
      <c r="E306" s="1" t="s">
        <v>57</v>
      </c>
      <c r="F306" s="1" t="s">
        <v>89</v>
      </c>
      <c r="G306" s="5" t="s">
        <v>59</v>
      </c>
      <c r="H306" s="5" t="s">
        <v>90</v>
      </c>
      <c r="I306" s="5" t="s">
        <v>61</v>
      </c>
      <c r="J306" s="2">
        <v>0.75</v>
      </c>
      <c r="K306" s="2">
        <v>0.2</v>
      </c>
      <c r="L306" s="5">
        <v>0</v>
      </c>
      <c r="M306" s="5">
        <v>30</v>
      </c>
      <c r="N306" s="5">
        <v>33</v>
      </c>
      <c r="O306" s="5">
        <v>24</v>
      </c>
      <c r="P306" s="5">
        <v>28</v>
      </c>
      <c r="Q306" s="5">
        <v>26</v>
      </c>
      <c r="R306" s="5">
        <v>26</v>
      </c>
      <c r="S306" s="5">
        <v>29</v>
      </c>
      <c r="T306" s="5">
        <v>33</v>
      </c>
      <c r="U306" s="5">
        <v>29</v>
      </c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2">
        <f t="shared" si="112"/>
        <v>25.8</v>
      </c>
      <c r="AH306" s="2">
        <f t="shared" si="113"/>
        <v>9.5195704851753824</v>
      </c>
      <c r="AI306" s="2">
        <f t="shared" si="114"/>
        <v>10</v>
      </c>
      <c r="AJ306" s="5">
        <v>36</v>
      </c>
      <c r="AK306" s="5">
        <v>24</v>
      </c>
      <c r="AL306" s="5">
        <v>40</v>
      </c>
      <c r="AM306" s="5">
        <v>21</v>
      </c>
      <c r="AN306" s="5">
        <v>36</v>
      </c>
      <c r="AO306" s="5">
        <v>27</v>
      </c>
      <c r="AP306" s="5">
        <v>28</v>
      </c>
      <c r="AQ306" s="5">
        <v>36</v>
      </c>
      <c r="AR306" s="5">
        <v>31</v>
      </c>
      <c r="AS306" s="5">
        <v>32</v>
      </c>
      <c r="AT306" s="2">
        <f t="shared" si="115"/>
        <v>31.1</v>
      </c>
      <c r="AU306" s="2">
        <f t="shared" si="116"/>
        <v>6.0635523141691969</v>
      </c>
      <c r="AV306" s="2">
        <f t="shared" si="117"/>
        <v>10</v>
      </c>
      <c r="AW306" s="2">
        <f t="shared" si="118"/>
        <v>76.9860006944444</v>
      </c>
      <c r="AX306" s="2">
        <f t="shared" si="119"/>
        <v>4.3891537808641967</v>
      </c>
      <c r="AY306" s="2">
        <f t="shared" si="120"/>
        <v>18</v>
      </c>
      <c r="AZ306" s="2">
        <f t="shared" si="121"/>
        <v>3.9667508802924214</v>
      </c>
      <c r="BA306" s="2">
        <f t="shared" si="122"/>
        <v>0.86204866798959834</v>
      </c>
      <c r="BB306" s="14">
        <f t="shared" si="123"/>
        <v>-0.20542635658914732</v>
      </c>
      <c r="BC306" s="3" t="str">
        <f t="shared" si="124"/>
        <v>Nontoxic</v>
      </c>
      <c r="BD306" s="2">
        <f t="shared" si="125"/>
        <v>120.54263565891472</v>
      </c>
      <c r="BE306" s="4" t="s">
        <v>664</v>
      </c>
      <c r="BF306" s="4" t="s">
        <v>666</v>
      </c>
      <c r="BG306" s="2">
        <f t="shared" si="126"/>
        <v>9</v>
      </c>
      <c r="BH306" s="2">
        <f t="shared" si="127"/>
        <v>9</v>
      </c>
      <c r="BI306" s="2">
        <f t="shared" si="128"/>
        <v>90.622222222222263</v>
      </c>
      <c r="BJ306" s="2">
        <f t="shared" si="129"/>
        <v>36.766666666666623</v>
      </c>
      <c r="BK306" s="2">
        <f t="shared" si="130"/>
        <v>63.694444444444443</v>
      </c>
      <c r="BL306" s="2">
        <f t="shared" si="131"/>
        <v>1.0555555555555556</v>
      </c>
      <c r="BM306" s="2">
        <f t="shared" si="132"/>
        <v>1.6788621871264215</v>
      </c>
      <c r="BN306" s="2">
        <v>6.6349999999999998</v>
      </c>
      <c r="BO306" s="2" t="str">
        <f t="shared" si="133"/>
        <v>Same Var</v>
      </c>
      <c r="BP306" s="2">
        <f t="shared" si="134"/>
        <v>7.743063437478992E-2</v>
      </c>
      <c r="BQ306" s="2" t="str">
        <f t="shared" si="135"/>
        <v>NS</v>
      </c>
      <c r="BR306" s="2" t="str">
        <f t="shared" si="136"/>
        <v>NS</v>
      </c>
      <c r="BS306" s="2" t="str">
        <f t="shared" si="137"/>
        <v/>
      </c>
      <c r="BT306" s="2" t="str">
        <f t="shared" si="138"/>
        <v/>
      </c>
      <c r="BU306" s="2" t="str">
        <f t="shared" si="139"/>
        <v/>
      </c>
    </row>
    <row r="307" spans="1:73" s="14" customFormat="1" x14ac:dyDescent="0.2">
      <c r="A307" s="1" t="s">
        <v>55</v>
      </c>
      <c r="B307" s="5" t="s">
        <v>105</v>
      </c>
      <c r="C307" s="6">
        <v>37963</v>
      </c>
      <c r="D307" s="7">
        <v>0.44791666666666669</v>
      </c>
      <c r="E307" s="1" t="s">
        <v>57</v>
      </c>
      <c r="F307" s="1" t="s">
        <v>89</v>
      </c>
      <c r="G307" s="5" t="s">
        <v>59</v>
      </c>
      <c r="H307" s="5" t="s">
        <v>90</v>
      </c>
      <c r="I307" s="5" t="s">
        <v>61</v>
      </c>
      <c r="J307" s="2">
        <v>0.75</v>
      </c>
      <c r="K307" s="2">
        <v>0.2</v>
      </c>
      <c r="L307" s="5">
        <v>0</v>
      </c>
      <c r="M307" s="5">
        <v>30</v>
      </c>
      <c r="N307" s="5">
        <v>33</v>
      </c>
      <c r="O307" s="5">
        <v>24</v>
      </c>
      <c r="P307" s="5">
        <v>28</v>
      </c>
      <c r="Q307" s="5">
        <v>26</v>
      </c>
      <c r="R307" s="5">
        <v>26</v>
      </c>
      <c r="S307" s="5">
        <v>29</v>
      </c>
      <c r="T307" s="5">
        <v>33</v>
      </c>
      <c r="U307" s="5">
        <v>29</v>
      </c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2">
        <f t="shared" si="112"/>
        <v>25.8</v>
      </c>
      <c r="AH307" s="2">
        <f t="shared" si="113"/>
        <v>9.5195704851753824</v>
      </c>
      <c r="AI307" s="2">
        <f t="shared" si="114"/>
        <v>10</v>
      </c>
      <c r="AJ307" s="5">
        <v>29</v>
      </c>
      <c r="AK307" s="5">
        <v>13</v>
      </c>
      <c r="AL307" s="5">
        <v>29</v>
      </c>
      <c r="AM307" s="5">
        <v>41</v>
      </c>
      <c r="AN307" s="5">
        <v>31</v>
      </c>
      <c r="AO307" s="5">
        <v>22</v>
      </c>
      <c r="AP307" s="5">
        <v>34</v>
      </c>
      <c r="AQ307" s="5">
        <v>19</v>
      </c>
      <c r="AR307" s="5">
        <v>27</v>
      </c>
      <c r="AS307" s="5">
        <v>27</v>
      </c>
      <c r="AT307" s="2">
        <f t="shared" si="115"/>
        <v>27.2</v>
      </c>
      <c r="AU307" s="2">
        <f t="shared" si="116"/>
        <v>7.8429019572547984</v>
      </c>
      <c r="AV307" s="2">
        <f t="shared" si="117"/>
        <v>10</v>
      </c>
      <c r="AW307" s="2">
        <f t="shared" si="118"/>
        <v>126.53125192901248</v>
      </c>
      <c r="AX307" s="2">
        <f t="shared" si="119"/>
        <v>7.0911860168038485</v>
      </c>
      <c r="AY307" s="2">
        <f t="shared" si="120"/>
        <v>18</v>
      </c>
      <c r="AZ307" s="2">
        <f t="shared" si="121"/>
        <v>2.340562300063612</v>
      </c>
      <c r="BA307" s="2">
        <f t="shared" si="122"/>
        <v>0.86204866798959834</v>
      </c>
      <c r="BB307" s="14">
        <f t="shared" si="123"/>
        <v>-5.4263565891472812E-2</v>
      </c>
      <c r="BC307" s="3" t="str">
        <f t="shared" si="124"/>
        <v>Nontoxic</v>
      </c>
      <c r="BD307" s="2">
        <f t="shared" si="125"/>
        <v>105.42635658914728</v>
      </c>
      <c r="BE307" s="4" t="s">
        <v>664</v>
      </c>
      <c r="BF307" s="4" t="s">
        <v>666</v>
      </c>
      <c r="BG307" s="2">
        <f t="shared" si="126"/>
        <v>9</v>
      </c>
      <c r="BH307" s="2">
        <f t="shared" si="127"/>
        <v>9</v>
      </c>
      <c r="BI307" s="2">
        <f t="shared" si="128"/>
        <v>90.622222222222263</v>
      </c>
      <c r="BJ307" s="2">
        <f t="shared" si="129"/>
        <v>61.511111111111148</v>
      </c>
      <c r="BK307" s="2">
        <f t="shared" si="130"/>
        <v>76.066666666666706</v>
      </c>
      <c r="BL307" s="2">
        <f t="shared" si="131"/>
        <v>1.0555555555555556</v>
      </c>
      <c r="BM307" s="2">
        <f t="shared" si="132"/>
        <v>0.31805723623801596</v>
      </c>
      <c r="BN307" s="2">
        <v>6.6349999999999998</v>
      </c>
      <c r="BO307" s="2" t="str">
        <f t="shared" si="133"/>
        <v>Same Var</v>
      </c>
      <c r="BP307" s="2">
        <f t="shared" si="134"/>
        <v>0.36190972415710987</v>
      </c>
      <c r="BQ307" s="2" t="str">
        <f t="shared" si="135"/>
        <v>NS</v>
      </c>
      <c r="BR307" s="2" t="str">
        <f t="shared" si="136"/>
        <v>NS</v>
      </c>
      <c r="BS307" s="2" t="str">
        <f t="shared" si="137"/>
        <v/>
      </c>
      <c r="BT307" s="2" t="str">
        <f t="shared" si="138"/>
        <v/>
      </c>
      <c r="BU307" s="2" t="str">
        <f t="shared" si="139"/>
        <v/>
      </c>
    </row>
    <row r="308" spans="1:73" s="14" customFormat="1" x14ac:dyDescent="0.2">
      <c r="A308" s="1" t="s">
        <v>55</v>
      </c>
      <c r="B308" s="5" t="s">
        <v>96</v>
      </c>
      <c r="C308" s="6">
        <v>37963</v>
      </c>
      <c r="D308" s="7">
        <v>0.4909722222222222</v>
      </c>
      <c r="E308" s="1" t="s">
        <v>57</v>
      </c>
      <c r="F308" s="1" t="s">
        <v>89</v>
      </c>
      <c r="G308" s="5" t="s">
        <v>59</v>
      </c>
      <c r="H308" s="5" t="s">
        <v>90</v>
      </c>
      <c r="I308" s="5" t="s">
        <v>61</v>
      </c>
      <c r="J308" s="2">
        <v>0.75</v>
      </c>
      <c r="K308" s="2">
        <v>0.2</v>
      </c>
      <c r="L308" s="5">
        <v>0</v>
      </c>
      <c r="M308" s="5">
        <v>30</v>
      </c>
      <c r="N308" s="5">
        <v>33</v>
      </c>
      <c r="O308" s="5">
        <v>24</v>
      </c>
      <c r="P308" s="5">
        <v>28</v>
      </c>
      <c r="Q308" s="5">
        <v>26</v>
      </c>
      <c r="R308" s="5">
        <v>26</v>
      </c>
      <c r="S308" s="5">
        <v>29</v>
      </c>
      <c r="T308" s="5">
        <v>33</v>
      </c>
      <c r="U308" s="5">
        <v>29</v>
      </c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2">
        <f t="shared" si="112"/>
        <v>25.8</v>
      </c>
      <c r="AH308" s="2">
        <f t="shared" si="113"/>
        <v>9.5195704851753824</v>
      </c>
      <c r="AI308" s="2">
        <f t="shared" si="114"/>
        <v>10</v>
      </c>
      <c r="AJ308" s="5">
        <v>30</v>
      </c>
      <c r="AK308" s="5">
        <v>0</v>
      </c>
      <c r="AL308" s="5">
        <v>33</v>
      </c>
      <c r="AM308" s="5">
        <v>29</v>
      </c>
      <c r="AN308" s="5">
        <v>30</v>
      </c>
      <c r="AO308" s="5">
        <v>29</v>
      </c>
      <c r="AP308" s="5">
        <v>19</v>
      </c>
      <c r="AQ308" s="5">
        <v>27</v>
      </c>
      <c r="AR308" s="5">
        <v>38</v>
      </c>
      <c r="AS308" s="5">
        <v>27</v>
      </c>
      <c r="AT308" s="2">
        <f t="shared" si="115"/>
        <v>26.2</v>
      </c>
      <c r="AU308" s="2">
        <f t="shared" si="116"/>
        <v>10.379466909881902</v>
      </c>
      <c r="AV308" s="2">
        <f t="shared" si="117"/>
        <v>10</v>
      </c>
      <c r="AW308" s="2">
        <f t="shared" si="118"/>
        <v>251.88335069444463</v>
      </c>
      <c r="AX308" s="2">
        <f t="shared" si="119"/>
        <v>15.783246373456802</v>
      </c>
      <c r="AY308" s="2">
        <f t="shared" si="120"/>
        <v>16</v>
      </c>
      <c r="AZ308" s="2">
        <f t="shared" si="121"/>
        <v>1.7194545710931211</v>
      </c>
      <c r="BA308" s="2">
        <f t="shared" si="122"/>
        <v>0.86466700179829137</v>
      </c>
      <c r="BB308" s="14">
        <f t="shared" si="123"/>
        <v>-1.5503875968992192E-2</v>
      </c>
      <c r="BC308" s="3" t="str">
        <f t="shared" si="124"/>
        <v>Nontoxic</v>
      </c>
      <c r="BD308" s="2">
        <f t="shared" si="125"/>
        <v>101.55038759689923</v>
      </c>
      <c r="BE308" s="4" t="s">
        <v>664</v>
      </c>
      <c r="BF308" s="4" t="s">
        <v>666</v>
      </c>
      <c r="BG308" s="2">
        <f t="shared" si="126"/>
        <v>9</v>
      </c>
      <c r="BH308" s="2">
        <f t="shared" si="127"/>
        <v>9</v>
      </c>
      <c r="BI308" s="2">
        <f t="shared" si="128"/>
        <v>90.622222222222263</v>
      </c>
      <c r="BJ308" s="2">
        <f t="shared" si="129"/>
        <v>107.73333333333336</v>
      </c>
      <c r="BK308" s="2">
        <f t="shared" si="130"/>
        <v>99.17777777777782</v>
      </c>
      <c r="BL308" s="2">
        <f t="shared" si="131"/>
        <v>1.0555555555555556</v>
      </c>
      <c r="BM308" s="2">
        <f t="shared" si="132"/>
        <v>6.3686892670969386E-2</v>
      </c>
      <c r="BN308" s="2">
        <v>6.6349999999999998</v>
      </c>
      <c r="BO308" s="2" t="str">
        <f t="shared" si="133"/>
        <v>Same Var</v>
      </c>
      <c r="BP308" s="2">
        <f t="shared" si="134"/>
        <v>0.46471393480095391</v>
      </c>
      <c r="BQ308" s="2" t="str">
        <f t="shared" si="135"/>
        <v>NS</v>
      </c>
      <c r="BR308" s="2" t="str">
        <f t="shared" si="136"/>
        <v>NS</v>
      </c>
      <c r="BS308" s="2" t="str">
        <f t="shared" si="137"/>
        <v/>
      </c>
      <c r="BT308" s="2" t="str">
        <f t="shared" si="138"/>
        <v/>
      </c>
      <c r="BU308" s="2" t="str">
        <f t="shared" si="139"/>
        <v/>
      </c>
    </row>
    <row r="309" spans="1:73" s="14" customFormat="1" x14ac:dyDescent="0.2">
      <c r="A309" s="1" t="s">
        <v>55</v>
      </c>
      <c r="B309" s="5" t="s">
        <v>117</v>
      </c>
      <c r="C309" s="6">
        <v>37963</v>
      </c>
      <c r="D309" s="7">
        <v>0.4236111111111111</v>
      </c>
      <c r="E309" s="1" t="s">
        <v>57</v>
      </c>
      <c r="F309" s="1" t="s">
        <v>89</v>
      </c>
      <c r="G309" s="5" t="s">
        <v>59</v>
      </c>
      <c r="H309" s="5" t="s">
        <v>90</v>
      </c>
      <c r="I309" s="5" t="s">
        <v>61</v>
      </c>
      <c r="J309" s="2">
        <v>0.75</v>
      </c>
      <c r="K309" s="2">
        <v>0.2</v>
      </c>
      <c r="L309" s="5">
        <v>0</v>
      </c>
      <c r="M309" s="5">
        <v>30</v>
      </c>
      <c r="N309" s="5">
        <v>33</v>
      </c>
      <c r="O309" s="5">
        <v>24</v>
      </c>
      <c r="P309" s="5">
        <v>28</v>
      </c>
      <c r="Q309" s="5">
        <v>26</v>
      </c>
      <c r="R309" s="5">
        <v>26</v>
      </c>
      <c r="S309" s="5">
        <v>29</v>
      </c>
      <c r="T309" s="5">
        <v>33</v>
      </c>
      <c r="U309" s="5">
        <v>29</v>
      </c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2">
        <f t="shared" si="112"/>
        <v>25.8</v>
      </c>
      <c r="AH309" s="2">
        <f t="shared" si="113"/>
        <v>9.5195704851753824</v>
      </c>
      <c r="AI309" s="2">
        <f t="shared" si="114"/>
        <v>10</v>
      </c>
      <c r="AJ309" s="5">
        <v>28</v>
      </c>
      <c r="AK309" s="5">
        <v>19</v>
      </c>
      <c r="AL309" s="5">
        <v>20</v>
      </c>
      <c r="AM309" s="5">
        <v>50</v>
      </c>
      <c r="AN309" s="5">
        <v>25</v>
      </c>
      <c r="AO309" s="5">
        <v>25</v>
      </c>
      <c r="AP309" s="5">
        <v>19</v>
      </c>
      <c r="AQ309" s="5">
        <v>26</v>
      </c>
      <c r="AR309" s="5">
        <v>0</v>
      </c>
      <c r="AS309" s="5">
        <v>25</v>
      </c>
      <c r="AT309" s="2">
        <f t="shared" si="115"/>
        <v>23.7</v>
      </c>
      <c r="AU309" s="2">
        <f t="shared" si="116"/>
        <v>12.202458768625283</v>
      </c>
      <c r="AV309" s="2">
        <f t="shared" si="117"/>
        <v>10</v>
      </c>
      <c r="AW309" s="2">
        <f t="shared" si="118"/>
        <v>399.50015625000015</v>
      </c>
      <c r="AX309" s="2">
        <f t="shared" si="119"/>
        <v>27.521845138888906</v>
      </c>
      <c r="AY309" s="2">
        <f t="shared" si="120"/>
        <v>15</v>
      </c>
      <c r="AZ309" s="2">
        <f t="shared" si="121"/>
        <v>0.972993678261174</v>
      </c>
      <c r="BA309" s="2">
        <f t="shared" si="122"/>
        <v>0.86624497319495286</v>
      </c>
      <c r="BB309" s="14">
        <f t="shared" si="123"/>
        <v>8.139534883720935E-2</v>
      </c>
      <c r="BC309" s="3" t="str">
        <f t="shared" si="124"/>
        <v>Nontoxic</v>
      </c>
      <c r="BD309" s="2">
        <f t="shared" si="125"/>
        <v>91.860465116279073</v>
      </c>
      <c r="BE309" s="4" t="s">
        <v>664</v>
      </c>
      <c r="BF309" s="4" t="s">
        <v>667</v>
      </c>
      <c r="BG309" s="2">
        <f t="shared" si="126"/>
        <v>9</v>
      </c>
      <c r="BH309" s="2">
        <f t="shared" si="127"/>
        <v>9</v>
      </c>
      <c r="BI309" s="2">
        <f t="shared" si="128"/>
        <v>90.622222222222263</v>
      </c>
      <c r="BJ309" s="2">
        <f t="shared" si="129"/>
        <v>148.90000000000003</v>
      </c>
      <c r="BK309" s="2">
        <f t="shared" si="130"/>
        <v>119.76111111111115</v>
      </c>
      <c r="BL309" s="2">
        <f t="shared" si="131"/>
        <v>1.0555555555555556</v>
      </c>
      <c r="BM309" s="2">
        <f t="shared" si="132"/>
        <v>0.52030678017942622</v>
      </c>
      <c r="BN309" s="2">
        <v>6.6349999999999998</v>
      </c>
      <c r="BO309" s="2" t="str">
        <f t="shared" si="133"/>
        <v>Same Var</v>
      </c>
      <c r="BP309" s="2">
        <f t="shared" si="134"/>
        <v>0.3364754288851205</v>
      </c>
      <c r="BQ309" s="2" t="str">
        <f t="shared" si="135"/>
        <v>NS</v>
      </c>
      <c r="BR309" s="2" t="str">
        <f t="shared" si="136"/>
        <v>Sig</v>
      </c>
      <c r="BS309" s="2" t="str">
        <f t="shared" si="137"/>
        <v>Wilcoxon</v>
      </c>
      <c r="BT309" s="2" t="str">
        <f t="shared" si="138"/>
        <v/>
      </c>
      <c r="BU309" s="2" t="str">
        <f t="shared" si="139"/>
        <v>NOECToxicLess25</v>
      </c>
    </row>
    <row r="310" spans="1:73" s="14" customFormat="1" x14ac:dyDescent="0.2">
      <c r="A310" s="10" t="s">
        <v>142</v>
      </c>
      <c r="B310" s="11" t="s">
        <v>350</v>
      </c>
      <c r="C310" s="12">
        <v>37795</v>
      </c>
      <c r="D310" s="13">
        <v>0.54166666666666663</v>
      </c>
      <c r="E310" s="10" t="s">
        <v>57</v>
      </c>
      <c r="F310" s="10" t="s">
        <v>347</v>
      </c>
      <c r="G310" s="11" t="s">
        <v>59</v>
      </c>
      <c r="H310" s="11" t="s">
        <v>90</v>
      </c>
      <c r="I310" s="11" t="s">
        <v>61</v>
      </c>
      <c r="J310" s="14">
        <v>0.75</v>
      </c>
      <c r="K310" s="14">
        <v>0.2</v>
      </c>
      <c r="L310" s="11">
        <v>26</v>
      </c>
      <c r="M310" s="11">
        <v>11</v>
      </c>
      <c r="N310" s="11">
        <v>17</v>
      </c>
      <c r="O310" s="11">
        <v>28</v>
      </c>
      <c r="P310" s="11">
        <v>28</v>
      </c>
      <c r="Q310" s="11">
        <v>43</v>
      </c>
      <c r="R310" s="11">
        <v>27</v>
      </c>
      <c r="S310" s="11">
        <v>24</v>
      </c>
      <c r="T310" s="11">
        <v>28</v>
      </c>
      <c r="U310" s="11">
        <v>26</v>
      </c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F310" s="15"/>
      <c r="AG310" s="14">
        <f t="shared" si="112"/>
        <v>25.8</v>
      </c>
      <c r="AH310" s="14">
        <f t="shared" si="113"/>
        <v>8.2435159704798036</v>
      </c>
      <c r="AI310" s="14">
        <f t="shared" si="114"/>
        <v>10</v>
      </c>
      <c r="AJ310" s="11">
        <v>0</v>
      </c>
      <c r="AK310" s="11">
        <v>15</v>
      </c>
      <c r="AL310" s="11">
        <v>9</v>
      </c>
      <c r="AM310" s="11">
        <v>6</v>
      </c>
      <c r="AN310" s="11">
        <v>14</v>
      </c>
      <c r="AO310" s="11">
        <v>7</v>
      </c>
      <c r="AP310" s="11">
        <v>3</v>
      </c>
      <c r="AQ310" s="11">
        <v>5</v>
      </c>
      <c r="AR310" s="11">
        <v>10</v>
      </c>
      <c r="AS310" s="11">
        <v>19</v>
      </c>
      <c r="AT310" s="14">
        <f t="shared" si="115"/>
        <v>8.8000000000000007</v>
      </c>
      <c r="AU310" s="14">
        <f t="shared" si="116"/>
        <v>5.846176338238334</v>
      </c>
      <c r="AV310" s="14">
        <f t="shared" si="117"/>
        <v>10</v>
      </c>
      <c r="AW310" s="14">
        <f t="shared" si="118"/>
        <v>52.421622299382733</v>
      </c>
      <c r="AX310" s="14">
        <f t="shared" si="119"/>
        <v>2.9214123542524009</v>
      </c>
      <c r="AY310" s="14">
        <f t="shared" si="120"/>
        <v>18</v>
      </c>
      <c r="AZ310" s="14">
        <f t="shared" si="121"/>
        <v>-3.9208014072924957</v>
      </c>
      <c r="BA310" s="14">
        <f t="shared" si="122"/>
        <v>0.86204866798959834</v>
      </c>
      <c r="BB310" s="14">
        <f t="shared" si="123"/>
        <v>0.65891472868217049</v>
      </c>
      <c r="BC310" s="16" t="str">
        <f t="shared" si="124"/>
        <v>Toxic</v>
      </c>
      <c r="BD310" s="14">
        <f t="shared" si="125"/>
        <v>34.108527131782942</v>
      </c>
      <c r="BE310" s="17" t="s">
        <v>663</v>
      </c>
      <c r="BG310" s="14">
        <f t="shared" si="126"/>
        <v>9</v>
      </c>
      <c r="BH310" s="14">
        <f t="shared" si="127"/>
        <v>9</v>
      </c>
      <c r="BI310" s="14">
        <f t="shared" si="128"/>
        <v>67.955555555555577</v>
      </c>
      <c r="BJ310" s="14">
        <f t="shared" si="129"/>
        <v>34.177777777777777</v>
      </c>
      <c r="BK310" s="14">
        <f t="shared" si="130"/>
        <v>51.066666666666677</v>
      </c>
      <c r="BL310" s="14">
        <f t="shared" si="131"/>
        <v>1.0555555555555556</v>
      </c>
      <c r="BM310" s="14">
        <f t="shared" si="132"/>
        <v>0.98764050539865056</v>
      </c>
      <c r="BN310" s="14">
        <v>6.6349999999999998</v>
      </c>
      <c r="BO310" s="14" t="str">
        <f t="shared" si="133"/>
        <v>Same Var</v>
      </c>
      <c r="BP310" s="14">
        <f t="shared" si="134"/>
        <v>2.3374553966592203E-5</v>
      </c>
      <c r="BQ310" s="14" t="str">
        <f t="shared" si="135"/>
        <v>Sig</v>
      </c>
      <c r="BR310" s="14" t="str">
        <f t="shared" si="136"/>
        <v>Sig</v>
      </c>
      <c r="BS310" s="2" t="str">
        <f t="shared" si="137"/>
        <v>Same Var T-test</v>
      </c>
      <c r="BT310" s="2" t="str">
        <f t="shared" si="138"/>
        <v/>
      </c>
      <c r="BU310" s="2" t="str">
        <f t="shared" si="139"/>
        <v/>
      </c>
    </row>
    <row r="311" spans="1:73" s="14" customFormat="1" x14ac:dyDescent="0.2">
      <c r="A311" s="10" t="s">
        <v>142</v>
      </c>
      <c r="B311" s="11" t="s">
        <v>355</v>
      </c>
      <c r="C311" s="12">
        <v>37795</v>
      </c>
      <c r="D311" s="13">
        <v>0.56944444444444442</v>
      </c>
      <c r="E311" s="10" t="s">
        <v>57</v>
      </c>
      <c r="F311" s="10" t="s">
        <v>347</v>
      </c>
      <c r="G311" s="11" t="s">
        <v>59</v>
      </c>
      <c r="H311" s="11" t="s">
        <v>90</v>
      </c>
      <c r="I311" s="11" t="s">
        <v>61</v>
      </c>
      <c r="J311" s="14">
        <v>0.75</v>
      </c>
      <c r="K311" s="14">
        <v>0.2</v>
      </c>
      <c r="L311" s="11">
        <v>26</v>
      </c>
      <c r="M311" s="11">
        <v>11</v>
      </c>
      <c r="N311" s="11">
        <v>17</v>
      </c>
      <c r="O311" s="11">
        <v>28</v>
      </c>
      <c r="P311" s="11">
        <v>28</v>
      </c>
      <c r="Q311" s="11">
        <v>43</v>
      </c>
      <c r="R311" s="11">
        <v>27</v>
      </c>
      <c r="S311" s="11">
        <v>24</v>
      </c>
      <c r="T311" s="11">
        <v>28</v>
      </c>
      <c r="U311" s="11">
        <v>26</v>
      </c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F311" s="15"/>
      <c r="AG311" s="14">
        <f t="shared" si="112"/>
        <v>25.8</v>
      </c>
      <c r="AH311" s="14">
        <f t="shared" si="113"/>
        <v>8.2435159704798036</v>
      </c>
      <c r="AI311" s="14">
        <f t="shared" si="114"/>
        <v>10</v>
      </c>
      <c r="AJ311" s="15"/>
      <c r="AK311" s="15"/>
      <c r="AL311" s="11">
        <v>3</v>
      </c>
      <c r="AM311" s="11">
        <v>16</v>
      </c>
      <c r="AN311" s="11">
        <v>14</v>
      </c>
      <c r="AO311" s="11">
        <v>23</v>
      </c>
      <c r="AP311" s="11">
        <v>14</v>
      </c>
      <c r="AQ311" s="11">
        <v>12</v>
      </c>
      <c r="AR311" s="11">
        <v>15</v>
      </c>
      <c r="AS311" s="11">
        <v>21</v>
      </c>
      <c r="AT311" s="14">
        <f t="shared" si="115"/>
        <v>14.75</v>
      </c>
      <c r="AU311" s="14">
        <f t="shared" si="116"/>
        <v>6.0415229867972862</v>
      </c>
      <c r="AV311" s="14">
        <f t="shared" si="117"/>
        <v>8</v>
      </c>
      <c r="AW311" s="14">
        <f t="shared" si="118"/>
        <v>70.308225000000022</v>
      </c>
      <c r="AX311" s="14">
        <f t="shared" si="119"/>
        <v>4.5972730158730162</v>
      </c>
      <c r="AY311" s="14">
        <f t="shared" si="120"/>
        <v>15</v>
      </c>
      <c r="AZ311" s="14">
        <f t="shared" si="121"/>
        <v>-1.5885697861329326</v>
      </c>
      <c r="BA311" s="14">
        <f t="shared" si="122"/>
        <v>0.86624497319495286</v>
      </c>
      <c r="BB311" s="14">
        <f t="shared" si="123"/>
        <v>0.42829457364341089</v>
      </c>
      <c r="BC311" s="16" t="str">
        <f t="shared" si="124"/>
        <v>Toxic</v>
      </c>
      <c r="BD311" s="14">
        <f t="shared" si="125"/>
        <v>57.170542635658919</v>
      </c>
      <c r="BE311" s="17" t="s">
        <v>663</v>
      </c>
      <c r="BG311" s="14">
        <f t="shared" si="126"/>
        <v>9</v>
      </c>
      <c r="BH311" s="14">
        <f t="shared" si="127"/>
        <v>7</v>
      </c>
      <c r="BI311" s="14">
        <f t="shared" si="128"/>
        <v>67.955555555555577</v>
      </c>
      <c r="BJ311" s="14">
        <f t="shared" si="129"/>
        <v>36.5</v>
      </c>
      <c r="BK311" s="14">
        <f t="shared" si="130"/>
        <v>54.193750000000009</v>
      </c>
      <c r="BL311" s="14">
        <f t="shared" si="131"/>
        <v>1.0638227513227514</v>
      </c>
      <c r="BM311" s="14">
        <f t="shared" si="132"/>
        <v>0.6863723442632923</v>
      </c>
      <c r="BN311" s="14">
        <v>6.6349999999999998</v>
      </c>
      <c r="BO311" s="14" t="str">
        <f t="shared" si="133"/>
        <v>Same Var</v>
      </c>
      <c r="BP311" s="14">
        <f t="shared" si="134"/>
        <v>3.0051511287178556E-3</v>
      </c>
      <c r="BQ311" s="14" t="str">
        <f t="shared" si="135"/>
        <v>Sig</v>
      </c>
      <c r="BR311" s="14" t="str">
        <f t="shared" si="136"/>
        <v>Sig</v>
      </c>
      <c r="BS311" s="2" t="str">
        <f t="shared" si="137"/>
        <v>Same Var T-test</v>
      </c>
      <c r="BT311" s="2" t="str">
        <f t="shared" si="138"/>
        <v/>
      </c>
      <c r="BU311" s="2" t="str">
        <f t="shared" si="139"/>
        <v/>
      </c>
    </row>
    <row r="312" spans="1:73" s="14" customFormat="1" x14ac:dyDescent="0.2">
      <c r="A312" s="10" t="s">
        <v>142</v>
      </c>
      <c r="B312" s="11" t="s">
        <v>345</v>
      </c>
      <c r="C312" s="12">
        <v>37795</v>
      </c>
      <c r="D312" s="13">
        <v>0.75</v>
      </c>
      <c r="E312" s="10" t="s">
        <v>57</v>
      </c>
      <c r="F312" s="10" t="s">
        <v>347</v>
      </c>
      <c r="G312" s="11" t="s">
        <v>59</v>
      </c>
      <c r="H312" s="11" t="s">
        <v>90</v>
      </c>
      <c r="I312" s="11" t="s">
        <v>61</v>
      </c>
      <c r="J312" s="14">
        <v>0.75</v>
      </c>
      <c r="K312" s="14">
        <v>0.2</v>
      </c>
      <c r="L312" s="11">
        <v>26</v>
      </c>
      <c r="M312" s="11">
        <v>11</v>
      </c>
      <c r="N312" s="11">
        <v>17</v>
      </c>
      <c r="O312" s="11">
        <v>28</v>
      </c>
      <c r="P312" s="11">
        <v>28</v>
      </c>
      <c r="Q312" s="11">
        <v>43</v>
      </c>
      <c r="R312" s="11">
        <v>27</v>
      </c>
      <c r="S312" s="11">
        <v>24</v>
      </c>
      <c r="T312" s="11">
        <v>28</v>
      </c>
      <c r="U312" s="11">
        <v>26</v>
      </c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F312" s="15"/>
      <c r="AG312" s="14">
        <f t="shared" si="112"/>
        <v>25.8</v>
      </c>
      <c r="AH312" s="14">
        <f t="shared" si="113"/>
        <v>8.2435159704798036</v>
      </c>
      <c r="AI312" s="14">
        <f t="shared" si="114"/>
        <v>10</v>
      </c>
      <c r="AJ312" s="11">
        <v>19</v>
      </c>
      <c r="AK312" s="11">
        <v>13</v>
      </c>
      <c r="AL312" s="11">
        <v>14</v>
      </c>
      <c r="AM312" s="11">
        <v>16</v>
      </c>
      <c r="AN312" s="11">
        <v>16</v>
      </c>
      <c r="AO312" s="11">
        <v>35</v>
      </c>
      <c r="AP312" s="11">
        <v>20</v>
      </c>
      <c r="AQ312" s="11">
        <v>16</v>
      </c>
      <c r="AR312" s="11">
        <v>21</v>
      </c>
      <c r="AS312" s="11">
        <v>17</v>
      </c>
      <c r="AT312" s="14">
        <f t="shared" si="115"/>
        <v>18.7</v>
      </c>
      <c r="AU312" s="14">
        <f t="shared" si="116"/>
        <v>6.254775952999613</v>
      </c>
      <c r="AV312" s="14">
        <f t="shared" si="117"/>
        <v>10</v>
      </c>
      <c r="AW312" s="14">
        <f t="shared" si="118"/>
        <v>59.825927854938278</v>
      </c>
      <c r="AX312" s="14">
        <f t="shared" si="119"/>
        <v>3.3241098851165982</v>
      </c>
      <c r="AY312" s="14">
        <f t="shared" si="120"/>
        <v>18</v>
      </c>
      <c r="AZ312" s="14">
        <f t="shared" si="121"/>
        <v>-0.23371737286492733</v>
      </c>
      <c r="BA312" s="14">
        <f t="shared" si="122"/>
        <v>0.86204866798959834</v>
      </c>
      <c r="BB312" s="14">
        <f t="shared" si="123"/>
        <v>0.27519379844961245</v>
      </c>
      <c r="BC312" s="16" t="str">
        <f t="shared" si="124"/>
        <v>Toxic</v>
      </c>
      <c r="BD312" s="14">
        <f t="shared" si="125"/>
        <v>72.48062015503875</v>
      </c>
      <c r="BE312" s="17" t="s">
        <v>664</v>
      </c>
      <c r="BF312" s="17" t="s">
        <v>667</v>
      </c>
      <c r="BG312" s="14">
        <f t="shared" si="126"/>
        <v>9</v>
      </c>
      <c r="BH312" s="14">
        <f t="shared" si="127"/>
        <v>9</v>
      </c>
      <c r="BI312" s="14">
        <f t="shared" si="128"/>
        <v>67.955555555555577</v>
      </c>
      <c r="BJ312" s="14">
        <f t="shared" si="129"/>
        <v>39.12222222222222</v>
      </c>
      <c r="BK312" s="14">
        <f t="shared" si="130"/>
        <v>53.538888888888891</v>
      </c>
      <c r="BL312" s="14">
        <f t="shared" si="131"/>
        <v>1.0555555555555556</v>
      </c>
      <c r="BM312" s="14">
        <f t="shared" si="132"/>
        <v>0.6417930499655875</v>
      </c>
      <c r="BN312" s="14">
        <v>6.6349999999999998</v>
      </c>
      <c r="BO312" s="14" t="str">
        <f t="shared" si="133"/>
        <v>Same Var</v>
      </c>
      <c r="BP312" s="14">
        <f t="shared" si="134"/>
        <v>2.1828390918306247E-2</v>
      </c>
      <c r="BQ312" s="14" t="str">
        <f t="shared" si="135"/>
        <v>Sig</v>
      </c>
      <c r="BR312" s="14" t="str">
        <f t="shared" si="136"/>
        <v>Sig</v>
      </c>
      <c r="BS312" s="2" t="str">
        <f t="shared" si="137"/>
        <v>Wilcoxon</v>
      </c>
      <c r="BT312" s="2" t="str">
        <f t="shared" si="138"/>
        <v/>
      </c>
      <c r="BU312" s="2" t="str">
        <f t="shared" si="139"/>
        <v/>
      </c>
    </row>
    <row r="313" spans="1:73" s="14" customFormat="1" x14ac:dyDescent="0.2">
      <c r="A313" s="10" t="s">
        <v>142</v>
      </c>
      <c r="B313" s="11" t="s">
        <v>372</v>
      </c>
      <c r="C313" s="12">
        <v>37795</v>
      </c>
      <c r="D313" s="13">
        <v>0.5</v>
      </c>
      <c r="E313" s="10" t="s">
        <v>57</v>
      </c>
      <c r="F313" s="10" t="s">
        <v>347</v>
      </c>
      <c r="G313" s="11" t="s">
        <v>59</v>
      </c>
      <c r="H313" s="11" t="s">
        <v>90</v>
      </c>
      <c r="I313" s="11" t="s">
        <v>61</v>
      </c>
      <c r="J313" s="14">
        <v>0.75</v>
      </c>
      <c r="K313" s="14">
        <v>0.2</v>
      </c>
      <c r="L313" s="11">
        <v>26</v>
      </c>
      <c r="M313" s="11">
        <v>11</v>
      </c>
      <c r="N313" s="11">
        <v>17</v>
      </c>
      <c r="O313" s="11">
        <v>28</v>
      </c>
      <c r="P313" s="11">
        <v>28</v>
      </c>
      <c r="Q313" s="11">
        <v>43</v>
      </c>
      <c r="R313" s="11">
        <v>27</v>
      </c>
      <c r="S313" s="11">
        <v>24</v>
      </c>
      <c r="T313" s="11">
        <v>28</v>
      </c>
      <c r="U313" s="11">
        <v>26</v>
      </c>
      <c r="V313" s="15"/>
      <c r="W313" s="15"/>
      <c r="X313" s="15"/>
      <c r="Y313" s="15"/>
      <c r="Z313" s="15"/>
      <c r="AA313" s="15"/>
      <c r="AB313" s="15"/>
      <c r="AC313" s="15"/>
      <c r="AD313" s="15"/>
      <c r="AE313" s="15"/>
      <c r="AF313" s="15"/>
      <c r="AG313" s="14">
        <f t="shared" si="112"/>
        <v>25.8</v>
      </c>
      <c r="AH313" s="14">
        <f t="shared" si="113"/>
        <v>8.2435159704798036</v>
      </c>
      <c r="AI313" s="14">
        <f t="shared" si="114"/>
        <v>10</v>
      </c>
      <c r="AJ313" s="11">
        <v>0</v>
      </c>
      <c r="AK313" s="11">
        <v>4</v>
      </c>
      <c r="AL313" s="11">
        <v>1</v>
      </c>
      <c r="AM313" s="11">
        <v>4</v>
      </c>
      <c r="AN313" s="11">
        <v>12</v>
      </c>
      <c r="AO313" s="11">
        <v>26</v>
      </c>
      <c r="AP313" s="11">
        <v>16</v>
      </c>
      <c r="AQ313" s="11">
        <v>0</v>
      </c>
      <c r="AR313" s="11">
        <v>20</v>
      </c>
      <c r="AS313" s="11">
        <v>12</v>
      </c>
      <c r="AT313" s="14">
        <f t="shared" si="115"/>
        <v>9.5</v>
      </c>
      <c r="AU313" s="14">
        <f t="shared" si="116"/>
        <v>9.1317516878684835</v>
      </c>
      <c r="AV313" s="14">
        <f t="shared" si="117"/>
        <v>10</v>
      </c>
      <c r="AW313" s="14">
        <f t="shared" si="118"/>
        <v>147.89937970679014</v>
      </c>
      <c r="AX313" s="14">
        <f t="shared" si="119"/>
        <v>9.3498415723593986</v>
      </c>
      <c r="AY313" s="14">
        <f t="shared" si="120"/>
        <v>16</v>
      </c>
      <c r="AZ313" s="14">
        <f t="shared" si="121"/>
        <v>-2.8245199226100008</v>
      </c>
      <c r="BA313" s="14">
        <f t="shared" si="122"/>
        <v>0.86466700179829137</v>
      </c>
      <c r="BB313" s="14">
        <f t="shared" si="123"/>
        <v>0.63178294573643412</v>
      </c>
      <c r="BC313" s="16" t="str">
        <f t="shared" si="124"/>
        <v>Toxic</v>
      </c>
      <c r="BD313" s="14">
        <f t="shared" si="125"/>
        <v>36.821705426356587</v>
      </c>
      <c r="BE313" s="17" t="s">
        <v>663</v>
      </c>
      <c r="BG313" s="14">
        <f t="shared" si="126"/>
        <v>9</v>
      </c>
      <c r="BH313" s="14">
        <f t="shared" si="127"/>
        <v>9</v>
      </c>
      <c r="BI313" s="14">
        <f t="shared" si="128"/>
        <v>67.955555555555577</v>
      </c>
      <c r="BJ313" s="14">
        <f t="shared" si="129"/>
        <v>83.3888888888889</v>
      </c>
      <c r="BK313" s="14">
        <f t="shared" si="130"/>
        <v>75.672222222222246</v>
      </c>
      <c r="BL313" s="14">
        <f t="shared" si="131"/>
        <v>1.0555555555555556</v>
      </c>
      <c r="BM313" s="14">
        <f t="shared" si="132"/>
        <v>8.9128347086358417E-2</v>
      </c>
      <c r="BN313" s="14">
        <v>6.6349999999999998</v>
      </c>
      <c r="BO313" s="14" t="str">
        <f t="shared" si="133"/>
        <v>Same Var</v>
      </c>
      <c r="BP313" s="14">
        <f t="shared" si="134"/>
        <v>2.7521182440801796E-4</v>
      </c>
      <c r="BQ313" s="14" t="str">
        <f t="shared" si="135"/>
        <v>Sig</v>
      </c>
      <c r="BR313" s="14" t="str">
        <f t="shared" si="136"/>
        <v>Sig</v>
      </c>
      <c r="BS313" s="2" t="str">
        <f t="shared" si="137"/>
        <v>Same Var T-test</v>
      </c>
      <c r="BT313" s="2" t="str">
        <f t="shared" si="138"/>
        <v/>
      </c>
      <c r="BU313" s="2" t="str">
        <f t="shared" si="139"/>
        <v/>
      </c>
    </row>
    <row r="314" spans="1:73" s="14" customFormat="1" x14ac:dyDescent="0.2">
      <c r="A314" s="10" t="s">
        <v>142</v>
      </c>
      <c r="B314" s="11" t="s">
        <v>366</v>
      </c>
      <c r="C314" s="12">
        <v>37795</v>
      </c>
      <c r="D314" s="13">
        <v>0.61111111111111116</v>
      </c>
      <c r="E314" s="10" t="s">
        <v>57</v>
      </c>
      <c r="F314" s="10" t="s">
        <v>347</v>
      </c>
      <c r="G314" s="11" t="s">
        <v>59</v>
      </c>
      <c r="H314" s="11" t="s">
        <v>90</v>
      </c>
      <c r="I314" s="11" t="s">
        <v>61</v>
      </c>
      <c r="J314" s="14">
        <v>0.75</v>
      </c>
      <c r="K314" s="14">
        <v>0.2</v>
      </c>
      <c r="L314" s="11">
        <v>26</v>
      </c>
      <c r="M314" s="11">
        <v>11</v>
      </c>
      <c r="N314" s="11">
        <v>17</v>
      </c>
      <c r="O314" s="11">
        <v>28</v>
      </c>
      <c r="P314" s="11">
        <v>28</v>
      </c>
      <c r="Q314" s="11">
        <v>43</v>
      </c>
      <c r="R314" s="11">
        <v>27</v>
      </c>
      <c r="S314" s="11">
        <v>24</v>
      </c>
      <c r="T314" s="11">
        <v>28</v>
      </c>
      <c r="U314" s="11">
        <v>26</v>
      </c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4">
        <f t="shared" si="112"/>
        <v>25.8</v>
      </c>
      <c r="AH314" s="14">
        <f t="shared" si="113"/>
        <v>8.2435159704798036</v>
      </c>
      <c r="AI314" s="14">
        <f t="shared" si="114"/>
        <v>10</v>
      </c>
      <c r="AJ314" s="11">
        <v>8</v>
      </c>
      <c r="AK314" s="11">
        <v>31</v>
      </c>
      <c r="AL314" s="11">
        <v>1</v>
      </c>
      <c r="AM314" s="11">
        <v>12</v>
      </c>
      <c r="AN314" s="11">
        <v>11</v>
      </c>
      <c r="AO314" s="11">
        <v>30</v>
      </c>
      <c r="AP314" s="11">
        <v>5</v>
      </c>
      <c r="AQ314" s="11">
        <v>14</v>
      </c>
      <c r="AR314" s="11">
        <v>15</v>
      </c>
      <c r="AS314" s="11">
        <v>14</v>
      </c>
      <c r="AT314" s="14">
        <f t="shared" si="115"/>
        <v>14.1</v>
      </c>
      <c r="AU314" s="14">
        <f t="shared" si="116"/>
        <v>9.689054534771584</v>
      </c>
      <c r="AV314" s="14">
        <f t="shared" si="117"/>
        <v>10</v>
      </c>
      <c r="AW314" s="14">
        <f t="shared" si="118"/>
        <v>174.51143896604944</v>
      </c>
      <c r="AX314" s="14">
        <f t="shared" si="119"/>
        <v>11.415764206104257</v>
      </c>
      <c r="AY314" s="14">
        <f t="shared" si="120"/>
        <v>15</v>
      </c>
      <c r="AZ314" s="14">
        <f t="shared" si="121"/>
        <v>-1.4444527116031816</v>
      </c>
      <c r="BA314" s="14">
        <f t="shared" si="122"/>
        <v>0.86624497319495286</v>
      </c>
      <c r="BB314" s="14">
        <f t="shared" si="123"/>
        <v>0.45348837209302328</v>
      </c>
      <c r="BC314" s="16" t="str">
        <f t="shared" si="124"/>
        <v>Toxic</v>
      </c>
      <c r="BD314" s="14">
        <f t="shared" si="125"/>
        <v>54.651162790697668</v>
      </c>
      <c r="BE314" s="17" t="s">
        <v>663</v>
      </c>
      <c r="BG314" s="14">
        <f t="shared" si="126"/>
        <v>9</v>
      </c>
      <c r="BH314" s="14">
        <f t="shared" si="127"/>
        <v>9</v>
      </c>
      <c r="BI314" s="14">
        <f t="shared" si="128"/>
        <v>67.955555555555577</v>
      </c>
      <c r="BJ314" s="14">
        <f t="shared" si="129"/>
        <v>93.877777777777794</v>
      </c>
      <c r="BK314" s="14">
        <f t="shared" si="130"/>
        <v>80.916666666666686</v>
      </c>
      <c r="BL314" s="14">
        <f t="shared" si="131"/>
        <v>1.0555555555555556</v>
      </c>
      <c r="BM314" s="14">
        <f t="shared" si="132"/>
        <v>0.22161634502061725</v>
      </c>
      <c r="BN314" s="14">
        <v>6.6349999999999998</v>
      </c>
      <c r="BO314" s="14" t="str">
        <f t="shared" si="133"/>
        <v>Same Var</v>
      </c>
      <c r="BP314" s="14">
        <f t="shared" si="134"/>
        <v>4.687019095814802E-3</v>
      </c>
      <c r="BQ314" s="14" t="str">
        <f t="shared" si="135"/>
        <v>Sig</v>
      </c>
      <c r="BR314" s="14" t="str">
        <f t="shared" si="136"/>
        <v>Sig</v>
      </c>
      <c r="BS314" s="2" t="str">
        <f t="shared" si="137"/>
        <v>Same Var T-test</v>
      </c>
      <c r="BT314" s="2" t="str">
        <f t="shared" si="138"/>
        <v/>
      </c>
      <c r="BU314" s="2" t="str">
        <f t="shared" si="139"/>
        <v/>
      </c>
    </row>
    <row r="315" spans="1:73" s="14" customFormat="1" x14ac:dyDescent="0.2">
      <c r="A315" s="1" t="s">
        <v>142</v>
      </c>
      <c r="B315" s="5" t="s">
        <v>201</v>
      </c>
      <c r="C315" s="6">
        <v>37160</v>
      </c>
      <c r="D315" s="7">
        <v>0.47708333333333336</v>
      </c>
      <c r="E315" s="1" t="s">
        <v>57</v>
      </c>
      <c r="F315" s="1" t="s">
        <v>202</v>
      </c>
      <c r="G315" s="5" t="s">
        <v>59</v>
      </c>
      <c r="H315" s="5" t="s">
        <v>90</v>
      </c>
      <c r="I315" s="5" t="s">
        <v>61</v>
      </c>
      <c r="J315" s="2">
        <v>0.75</v>
      </c>
      <c r="K315" s="2">
        <v>0.2</v>
      </c>
      <c r="L315" s="5">
        <v>30</v>
      </c>
      <c r="M315" s="5">
        <v>28</v>
      </c>
      <c r="N315" s="5">
        <v>35</v>
      </c>
      <c r="O315" s="5">
        <v>25</v>
      </c>
      <c r="P315" s="5">
        <v>28</v>
      </c>
      <c r="Q315" s="5">
        <v>19</v>
      </c>
      <c r="R315" s="5">
        <v>16</v>
      </c>
      <c r="S315" s="5">
        <v>29</v>
      </c>
      <c r="T315" s="5">
        <v>18</v>
      </c>
      <c r="U315" s="5">
        <v>30</v>
      </c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2">
        <f t="shared" si="112"/>
        <v>25.8</v>
      </c>
      <c r="AH315" s="2">
        <f t="shared" si="113"/>
        <v>6.1788168590578749</v>
      </c>
      <c r="AI315" s="2">
        <f t="shared" si="114"/>
        <v>10</v>
      </c>
      <c r="AJ315" s="5">
        <v>32</v>
      </c>
      <c r="AK315" s="5">
        <v>27</v>
      </c>
      <c r="AL315" s="5">
        <v>31</v>
      </c>
      <c r="AM315" s="5">
        <v>30</v>
      </c>
      <c r="AN315" s="5">
        <v>32</v>
      </c>
      <c r="AO315" s="5">
        <v>40</v>
      </c>
      <c r="AP315" s="5">
        <v>32</v>
      </c>
      <c r="AQ315" s="5">
        <v>28</v>
      </c>
      <c r="AR315" s="5">
        <v>28</v>
      </c>
      <c r="AS315" s="5">
        <v>31</v>
      </c>
      <c r="AT315" s="2">
        <f t="shared" si="115"/>
        <v>31.1</v>
      </c>
      <c r="AU315" s="2">
        <f t="shared" si="116"/>
        <v>3.6347092196090558</v>
      </c>
      <c r="AV315" s="2">
        <f t="shared" si="117"/>
        <v>10</v>
      </c>
      <c r="AW315" s="2">
        <f t="shared" si="118"/>
        <v>12.031263040123445</v>
      </c>
      <c r="AX315" s="2">
        <f t="shared" si="119"/>
        <v>0.70634342421124829</v>
      </c>
      <c r="AY315" s="2">
        <f t="shared" si="120"/>
        <v>17</v>
      </c>
      <c r="AZ315" s="2">
        <f t="shared" si="121"/>
        <v>6.3089932264468809</v>
      </c>
      <c r="BA315" s="2">
        <f t="shared" si="122"/>
        <v>0.86327901742005297</v>
      </c>
      <c r="BB315" s="14">
        <f t="shared" si="123"/>
        <v>-0.20542635658914732</v>
      </c>
      <c r="BC315" s="3" t="str">
        <f t="shared" si="124"/>
        <v>Nontoxic</v>
      </c>
      <c r="BD315" s="2">
        <f t="shared" si="125"/>
        <v>120.54263565891472</v>
      </c>
      <c r="BE315" s="4" t="s">
        <v>663</v>
      </c>
      <c r="BF315" s="2"/>
      <c r="BG315" s="2">
        <f t="shared" si="126"/>
        <v>9</v>
      </c>
      <c r="BH315" s="2">
        <f t="shared" si="127"/>
        <v>9</v>
      </c>
      <c r="BI315" s="2">
        <f t="shared" si="128"/>
        <v>38.17777777777782</v>
      </c>
      <c r="BJ315" s="2">
        <f t="shared" si="129"/>
        <v>13.211111111111071</v>
      </c>
      <c r="BK315" s="2">
        <f t="shared" si="130"/>
        <v>25.694444444444443</v>
      </c>
      <c r="BL315" s="2">
        <f t="shared" si="131"/>
        <v>1.0555555555555556</v>
      </c>
      <c r="BM315" s="2">
        <f t="shared" si="132"/>
        <v>2.2956061554986245</v>
      </c>
      <c r="BN315" s="2">
        <v>6.6349999999999998</v>
      </c>
      <c r="BO315" s="2" t="str">
        <f t="shared" si="133"/>
        <v>Same Var</v>
      </c>
      <c r="BP315" s="2">
        <f t="shared" si="134"/>
        <v>1.5566647950437107E-2</v>
      </c>
      <c r="BQ315" s="2" t="str">
        <f t="shared" si="135"/>
        <v>NS</v>
      </c>
      <c r="BR315" s="2" t="str">
        <f t="shared" si="136"/>
        <v>NS</v>
      </c>
      <c r="BS315" s="2" t="str">
        <f t="shared" si="137"/>
        <v/>
      </c>
      <c r="BT315" s="2" t="str">
        <f t="shared" si="138"/>
        <v/>
      </c>
      <c r="BU315" s="2" t="str">
        <f t="shared" si="139"/>
        <v/>
      </c>
    </row>
    <row r="316" spans="1:73" s="14" customFormat="1" x14ac:dyDescent="0.2">
      <c r="A316" s="1" t="s">
        <v>142</v>
      </c>
      <c r="B316" s="5" t="s">
        <v>203</v>
      </c>
      <c r="C316" s="6">
        <v>37160</v>
      </c>
      <c r="D316" s="7">
        <v>0.42708333333333331</v>
      </c>
      <c r="E316" s="1" t="s">
        <v>57</v>
      </c>
      <c r="F316" s="1" t="s">
        <v>202</v>
      </c>
      <c r="G316" s="5" t="s">
        <v>59</v>
      </c>
      <c r="H316" s="5" t="s">
        <v>90</v>
      </c>
      <c r="I316" s="5" t="s">
        <v>61</v>
      </c>
      <c r="J316" s="2">
        <v>0.75</v>
      </c>
      <c r="K316" s="2">
        <v>0.2</v>
      </c>
      <c r="L316" s="5">
        <v>30</v>
      </c>
      <c r="M316" s="5">
        <v>28</v>
      </c>
      <c r="N316" s="5">
        <v>35</v>
      </c>
      <c r="O316" s="5">
        <v>25</v>
      </c>
      <c r="P316" s="5">
        <v>28</v>
      </c>
      <c r="Q316" s="5">
        <v>19</v>
      </c>
      <c r="R316" s="5">
        <v>16</v>
      </c>
      <c r="S316" s="5">
        <v>29</v>
      </c>
      <c r="T316" s="5">
        <v>18</v>
      </c>
      <c r="U316" s="5">
        <v>30</v>
      </c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2">
        <f t="shared" si="112"/>
        <v>25.8</v>
      </c>
      <c r="AH316" s="2">
        <f t="shared" si="113"/>
        <v>6.1788168590578749</v>
      </c>
      <c r="AI316" s="2">
        <f t="shared" si="114"/>
        <v>10</v>
      </c>
      <c r="AJ316" s="5">
        <v>37</v>
      </c>
      <c r="AK316" s="5">
        <v>28</v>
      </c>
      <c r="AL316" s="5">
        <v>37</v>
      </c>
      <c r="AM316" s="5">
        <v>32</v>
      </c>
      <c r="AN316" s="5">
        <v>36</v>
      </c>
      <c r="AO316" s="5">
        <v>37</v>
      </c>
      <c r="AP316" s="5">
        <v>31</v>
      </c>
      <c r="AQ316" s="5">
        <v>26</v>
      </c>
      <c r="AR316" s="5">
        <v>32</v>
      </c>
      <c r="AS316" s="5">
        <v>27</v>
      </c>
      <c r="AT316" s="2">
        <f t="shared" si="115"/>
        <v>32.299999999999997</v>
      </c>
      <c r="AU316" s="2">
        <f t="shared" si="116"/>
        <v>4.3217794688967901</v>
      </c>
      <c r="AV316" s="2">
        <f t="shared" si="117"/>
        <v>10</v>
      </c>
      <c r="AW316" s="2">
        <f t="shared" si="118"/>
        <v>16.122455632716104</v>
      </c>
      <c r="AX316" s="2">
        <f t="shared" si="119"/>
        <v>0.90003889746227994</v>
      </c>
      <c r="AY316" s="2">
        <f t="shared" si="120"/>
        <v>18</v>
      </c>
      <c r="AZ316" s="2">
        <f t="shared" si="121"/>
        <v>6.4626698581093525</v>
      </c>
      <c r="BA316" s="2">
        <f t="shared" si="122"/>
        <v>0.86204866798959834</v>
      </c>
      <c r="BB316" s="14">
        <f t="shared" si="123"/>
        <v>-0.25193798449612387</v>
      </c>
      <c r="BC316" s="3" t="str">
        <f t="shared" si="124"/>
        <v>Nontoxic</v>
      </c>
      <c r="BD316" s="2">
        <f t="shared" si="125"/>
        <v>125.19379844961239</v>
      </c>
      <c r="BE316" s="4" t="s">
        <v>663</v>
      </c>
      <c r="BF316" s="2"/>
      <c r="BG316" s="2">
        <f t="shared" si="126"/>
        <v>9</v>
      </c>
      <c r="BH316" s="2">
        <f t="shared" si="127"/>
        <v>9</v>
      </c>
      <c r="BI316" s="2">
        <f t="shared" si="128"/>
        <v>38.17777777777782</v>
      </c>
      <c r="BJ316" s="2">
        <f t="shared" si="129"/>
        <v>18.67777777777782</v>
      </c>
      <c r="BK316" s="2">
        <f t="shared" si="130"/>
        <v>28.42777777777782</v>
      </c>
      <c r="BL316" s="2">
        <f t="shared" si="131"/>
        <v>1.0555555555555556</v>
      </c>
      <c r="BM316" s="2">
        <f t="shared" si="132"/>
        <v>1.0670295408610571</v>
      </c>
      <c r="BN316" s="2">
        <v>6.6349999999999998</v>
      </c>
      <c r="BO316" s="2" t="str">
        <f t="shared" si="133"/>
        <v>Same Var</v>
      </c>
      <c r="BP316" s="2">
        <f t="shared" si="134"/>
        <v>6.9317202129301862E-3</v>
      </c>
      <c r="BQ316" s="2" t="str">
        <f t="shared" si="135"/>
        <v>NS</v>
      </c>
      <c r="BR316" s="2" t="str">
        <f t="shared" si="136"/>
        <v>NS</v>
      </c>
      <c r="BS316" s="2" t="str">
        <f t="shared" si="137"/>
        <v/>
      </c>
      <c r="BT316" s="2" t="str">
        <f t="shared" si="138"/>
        <v/>
      </c>
      <c r="BU316" s="2" t="str">
        <f t="shared" si="139"/>
        <v/>
      </c>
    </row>
    <row r="317" spans="1:73" s="14" customFormat="1" x14ac:dyDescent="0.2">
      <c r="A317" s="10" t="s">
        <v>142</v>
      </c>
      <c r="B317" s="11" t="s">
        <v>534</v>
      </c>
      <c r="C317" s="12">
        <v>38481</v>
      </c>
      <c r="D317" s="13">
        <v>0.70833333333333337</v>
      </c>
      <c r="E317" s="10" t="s">
        <v>57</v>
      </c>
      <c r="F317" s="10" t="s">
        <v>541</v>
      </c>
      <c r="G317" s="11" t="s">
        <v>59</v>
      </c>
      <c r="H317" s="11" t="s">
        <v>90</v>
      </c>
      <c r="I317" s="11" t="s">
        <v>61</v>
      </c>
      <c r="J317" s="14">
        <v>0.75</v>
      </c>
      <c r="K317" s="14">
        <v>0.2</v>
      </c>
      <c r="L317" s="11">
        <v>7</v>
      </c>
      <c r="M317" s="11">
        <v>27</v>
      </c>
      <c r="N317" s="11">
        <v>24</v>
      </c>
      <c r="O317" s="11">
        <v>31</v>
      </c>
      <c r="P317" s="11">
        <v>27</v>
      </c>
      <c r="Q317" s="11">
        <v>29</v>
      </c>
      <c r="R317" s="11">
        <v>27</v>
      </c>
      <c r="S317" s="11">
        <v>28</v>
      </c>
      <c r="T317" s="11">
        <v>29</v>
      </c>
      <c r="U317" s="11">
        <v>28</v>
      </c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F317" s="15"/>
      <c r="AG317" s="14">
        <f t="shared" si="112"/>
        <v>25.7</v>
      </c>
      <c r="AH317" s="14">
        <f t="shared" si="113"/>
        <v>6.8158312446506182</v>
      </c>
      <c r="AI317" s="14">
        <f t="shared" si="114"/>
        <v>10</v>
      </c>
      <c r="AJ317" s="11">
        <v>17</v>
      </c>
      <c r="AK317" s="11">
        <v>19</v>
      </c>
      <c r="AL317" s="11">
        <v>25</v>
      </c>
      <c r="AM317" s="11">
        <v>18</v>
      </c>
      <c r="AN317" s="11">
        <v>23</v>
      </c>
      <c r="AO317" s="11">
        <v>24</v>
      </c>
      <c r="AP317" s="11">
        <v>16</v>
      </c>
      <c r="AQ317" s="11">
        <v>18</v>
      </c>
      <c r="AR317" s="11">
        <v>21</v>
      </c>
      <c r="AS317" s="11">
        <v>29</v>
      </c>
      <c r="AT317" s="14">
        <f t="shared" si="115"/>
        <v>21</v>
      </c>
      <c r="AU317" s="14">
        <f t="shared" si="116"/>
        <v>4.1633319989322652</v>
      </c>
      <c r="AV317" s="14">
        <f t="shared" si="117"/>
        <v>10</v>
      </c>
      <c r="AW317" s="14">
        <f t="shared" si="118"/>
        <v>18.891700043402796</v>
      </c>
      <c r="AX317" s="14">
        <f t="shared" si="119"/>
        <v>1.092540745563273</v>
      </c>
      <c r="AY317" s="14">
        <f t="shared" si="120"/>
        <v>17</v>
      </c>
      <c r="AZ317" s="14">
        <f t="shared" si="121"/>
        <v>0.8274110928782239</v>
      </c>
      <c r="BA317" s="14">
        <f t="shared" si="122"/>
        <v>0.86327901742005297</v>
      </c>
      <c r="BB317" s="14">
        <f t="shared" si="123"/>
        <v>0.1828793774319066</v>
      </c>
      <c r="BC317" s="16" t="str">
        <f t="shared" si="124"/>
        <v>Toxic</v>
      </c>
      <c r="BD317" s="14">
        <f t="shared" si="125"/>
        <v>81.712062256809332</v>
      </c>
      <c r="BE317" s="17" t="s">
        <v>664</v>
      </c>
      <c r="BF317" s="17" t="s">
        <v>667</v>
      </c>
      <c r="BG317" s="14">
        <f t="shared" si="126"/>
        <v>9</v>
      </c>
      <c r="BH317" s="14">
        <f t="shared" si="127"/>
        <v>9</v>
      </c>
      <c r="BI317" s="14">
        <f t="shared" si="128"/>
        <v>46.455555555555598</v>
      </c>
      <c r="BJ317" s="14">
        <f t="shared" si="129"/>
        <v>17.333333333333332</v>
      </c>
      <c r="BK317" s="14">
        <f t="shared" si="130"/>
        <v>31.894444444444463</v>
      </c>
      <c r="BL317" s="14">
        <f t="shared" si="131"/>
        <v>1.0555555555555556</v>
      </c>
      <c r="BM317" s="14">
        <f t="shared" si="132"/>
        <v>1.9929085470351746</v>
      </c>
      <c r="BN317" s="14">
        <v>6.6349999999999998</v>
      </c>
      <c r="BO317" s="14" t="str">
        <f t="shared" si="133"/>
        <v>Same Var</v>
      </c>
      <c r="BP317" s="14">
        <f t="shared" si="134"/>
        <v>3.9586228009104593E-2</v>
      </c>
      <c r="BQ317" s="14" t="str">
        <f t="shared" si="135"/>
        <v>Sig</v>
      </c>
      <c r="BR317" s="14" t="str">
        <f t="shared" si="136"/>
        <v>Sig</v>
      </c>
      <c r="BS317" s="2" t="str">
        <f t="shared" si="137"/>
        <v>Wilcoxon</v>
      </c>
      <c r="BT317" s="2" t="str">
        <f t="shared" si="138"/>
        <v>TSTToxicLess25</v>
      </c>
      <c r="BU317" s="2" t="str">
        <f t="shared" si="139"/>
        <v>NOECToxicLess25</v>
      </c>
    </row>
    <row r="318" spans="1:73" s="14" customFormat="1" x14ac:dyDescent="0.2">
      <c r="A318" s="10" t="s">
        <v>142</v>
      </c>
      <c r="B318" s="11" t="s">
        <v>564</v>
      </c>
      <c r="C318" s="12">
        <v>38482</v>
      </c>
      <c r="D318" s="13">
        <v>0.38541666666666669</v>
      </c>
      <c r="E318" s="10" t="s">
        <v>57</v>
      </c>
      <c r="F318" s="10" t="s">
        <v>541</v>
      </c>
      <c r="G318" s="11" t="s">
        <v>59</v>
      </c>
      <c r="H318" s="11" t="s">
        <v>90</v>
      </c>
      <c r="I318" s="11" t="s">
        <v>61</v>
      </c>
      <c r="J318" s="14">
        <v>0.75</v>
      </c>
      <c r="K318" s="14">
        <v>0.2</v>
      </c>
      <c r="L318" s="11">
        <v>7</v>
      </c>
      <c r="M318" s="11">
        <v>27</v>
      </c>
      <c r="N318" s="11">
        <v>24</v>
      </c>
      <c r="O318" s="11">
        <v>31</v>
      </c>
      <c r="P318" s="11">
        <v>27</v>
      </c>
      <c r="Q318" s="11">
        <v>29</v>
      </c>
      <c r="R318" s="11">
        <v>27</v>
      </c>
      <c r="S318" s="11">
        <v>28</v>
      </c>
      <c r="T318" s="11">
        <v>29</v>
      </c>
      <c r="U318" s="11">
        <v>28</v>
      </c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4">
        <f t="shared" si="112"/>
        <v>25.7</v>
      </c>
      <c r="AH318" s="14">
        <f t="shared" si="113"/>
        <v>6.8158312446506182</v>
      </c>
      <c r="AI318" s="14">
        <f t="shared" si="114"/>
        <v>10</v>
      </c>
      <c r="AJ318" s="11">
        <v>24</v>
      </c>
      <c r="AK318" s="11">
        <v>24</v>
      </c>
      <c r="AL318" s="11">
        <v>33</v>
      </c>
      <c r="AM318" s="11">
        <v>25</v>
      </c>
      <c r="AN318" s="11">
        <v>29</v>
      </c>
      <c r="AO318" s="11">
        <v>32</v>
      </c>
      <c r="AP318" s="11">
        <v>30</v>
      </c>
      <c r="AQ318" s="11">
        <v>32</v>
      </c>
      <c r="AR318" s="11">
        <v>16</v>
      </c>
      <c r="AS318" s="11">
        <v>32</v>
      </c>
      <c r="AT318" s="14">
        <f t="shared" si="115"/>
        <v>27.7</v>
      </c>
      <c r="AU318" s="14">
        <f t="shared" si="116"/>
        <v>5.3965009239526927</v>
      </c>
      <c r="AV318" s="14">
        <f t="shared" si="117"/>
        <v>10</v>
      </c>
      <c r="AW318" s="14">
        <f t="shared" si="118"/>
        <v>30.529461926118902</v>
      </c>
      <c r="AX318" s="14">
        <f t="shared" si="119"/>
        <v>1.7010511708033307</v>
      </c>
      <c r="AY318" s="14">
        <f t="shared" si="120"/>
        <v>18</v>
      </c>
      <c r="AZ318" s="14">
        <f t="shared" si="121"/>
        <v>3.5841825577882549</v>
      </c>
      <c r="BA318" s="14">
        <f t="shared" si="122"/>
        <v>0.86204866798959834</v>
      </c>
      <c r="BB318" s="14">
        <f t="shared" si="123"/>
        <v>-7.7821011673151752E-2</v>
      </c>
      <c r="BC318" s="16" t="str">
        <f t="shared" si="124"/>
        <v>Nontoxic</v>
      </c>
      <c r="BD318" s="14">
        <f t="shared" si="125"/>
        <v>107.78210116731518</v>
      </c>
      <c r="BE318" s="17" t="s">
        <v>664</v>
      </c>
      <c r="BF318" s="17" t="s">
        <v>666</v>
      </c>
      <c r="BG318" s="14">
        <f t="shared" si="126"/>
        <v>9</v>
      </c>
      <c r="BH318" s="14">
        <f t="shared" si="127"/>
        <v>9</v>
      </c>
      <c r="BI318" s="14">
        <f t="shared" si="128"/>
        <v>46.455555555555598</v>
      </c>
      <c r="BJ318" s="14">
        <f t="shared" si="129"/>
        <v>29.122222222222266</v>
      </c>
      <c r="BK318" s="14">
        <f t="shared" si="130"/>
        <v>37.788888888888927</v>
      </c>
      <c r="BL318" s="14">
        <f t="shared" si="131"/>
        <v>1.0555555555555556</v>
      </c>
      <c r="BM318" s="14">
        <f t="shared" si="132"/>
        <v>0.46069931179872164</v>
      </c>
      <c r="BN318" s="14">
        <v>6.6349999999999998</v>
      </c>
      <c r="BO318" s="14" t="str">
        <f t="shared" si="133"/>
        <v>Same Var</v>
      </c>
      <c r="BP318" s="14">
        <f t="shared" si="134"/>
        <v>0.23813839441288182</v>
      </c>
      <c r="BQ318" s="14" t="str">
        <f t="shared" si="135"/>
        <v>NS</v>
      </c>
      <c r="BR318" s="14" t="str">
        <f t="shared" si="136"/>
        <v>NS</v>
      </c>
      <c r="BS318" s="2" t="str">
        <f t="shared" si="137"/>
        <v/>
      </c>
      <c r="BT318" s="2" t="str">
        <f t="shared" si="138"/>
        <v/>
      </c>
      <c r="BU318" s="2" t="str">
        <f t="shared" si="139"/>
        <v/>
      </c>
    </row>
    <row r="319" spans="1:73" s="14" customFormat="1" x14ac:dyDescent="0.2">
      <c r="A319" s="10" t="s">
        <v>142</v>
      </c>
      <c r="B319" s="11" t="s">
        <v>609</v>
      </c>
      <c r="C319" s="12">
        <v>38412</v>
      </c>
      <c r="D319" s="13">
        <v>0.55555555555555558</v>
      </c>
      <c r="E319" s="10" t="s">
        <v>57</v>
      </c>
      <c r="F319" s="10" t="s">
        <v>607</v>
      </c>
      <c r="G319" s="11" t="s">
        <v>59</v>
      </c>
      <c r="H319" s="11" t="s">
        <v>90</v>
      </c>
      <c r="I319" s="11" t="s">
        <v>61</v>
      </c>
      <c r="J319" s="14">
        <v>0.75</v>
      </c>
      <c r="K319" s="14">
        <v>0.2</v>
      </c>
      <c r="L319" s="11">
        <v>33</v>
      </c>
      <c r="M319" s="11">
        <v>31</v>
      </c>
      <c r="N319" s="11">
        <v>26</v>
      </c>
      <c r="O319" s="11">
        <v>25</v>
      </c>
      <c r="P319" s="11">
        <v>30</v>
      </c>
      <c r="Q319" s="11">
        <v>27</v>
      </c>
      <c r="R319" s="11">
        <v>27</v>
      </c>
      <c r="S319" s="11">
        <v>23</v>
      </c>
      <c r="T319" s="11">
        <v>25</v>
      </c>
      <c r="U319" s="11">
        <v>23</v>
      </c>
      <c r="V319" s="11">
        <v>26</v>
      </c>
      <c r="W319" s="11">
        <v>28</v>
      </c>
      <c r="X319" s="11">
        <v>26</v>
      </c>
      <c r="Y319" s="11">
        <v>8</v>
      </c>
      <c r="Z319" s="11">
        <v>26</v>
      </c>
      <c r="AA319" s="11">
        <v>30</v>
      </c>
      <c r="AB319" s="11">
        <v>22</v>
      </c>
      <c r="AC319" s="11">
        <v>26</v>
      </c>
      <c r="AD319" s="11">
        <v>25</v>
      </c>
      <c r="AE319" s="11">
        <v>26</v>
      </c>
      <c r="AF319" s="11">
        <v>25</v>
      </c>
      <c r="AG319" s="14">
        <f t="shared" si="112"/>
        <v>25.61904761904762</v>
      </c>
      <c r="AH319" s="14">
        <f t="shared" si="113"/>
        <v>4.8525889015678096</v>
      </c>
      <c r="AI319" s="14">
        <f t="shared" si="114"/>
        <v>21</v>
      </c>
      <c r="AJ319" s="11">
        <v>29</v>
      </c>
      <c r="AK319" s="11">
        <v>33</v>
      </c>
      <c r="AL319" s="11">
        <v>32</v>
      </c>
      <c r="AM319" s="11">
        <v>30</v>
      </c>
      <c r="AN319" s="11">
        <v>29</v>
      </c>
      <c r="AO319" s="11">
        <v>29</v>
      </c>
      <c r="AP319" s="11">
        <v>32</v>
      </c>
      <c r="AQ319" s="11">
        <v>30</v>
      </c>
      <c r="AR319" s="11">
        <v>29</v>
      </c>
      <c r="AS319" s="11">
        <v>30</v>
      </c>
      <c r="AT319" s="14">
        <f t="shared" si="115"/>
        <v>30.3</v>
      </c>
      <c r="AU319" s="14">
        <f t="shared" si="116"/>
        <v>1.4944341180973262</v>
      </c>
      <c r="AV319" s="14">
        <f t="shared" si="117"/>
        <v>10</v>
      </c>
      <c r="AW319" s="14">
        <f t="shared" si="118"/>
        <v>0.72944091010979384</v>
      </c>
      <c r="AX319" s="14">
        <f t="shared" si="119"/>
        <v>2.5433609816399225E-2</v>
      </c>
      <c r="AY319" s="14">
        <f t="shared" si="120"/>
        <v>29</v>
      </c>
      <c r="AZ319" s="14">
        <f t="shared" si="121"/>
        <v>11.995439151597147</v>
      </c>
      <c r="BA319" s="14">
        <f t="shared" si="122"/>
        <v>0.85419198588185485</v>
      </c>
      <c r="BB319" s="14">
        <f t="shared" si="123"/>
        <v>-0.18271375464684012</v>
      </c>
      <c r="BC319" s="16" t="str">
        <f t="shared" si="124"/>
        <v>Nontoxic</v>
      </c>
      <c r="BD319" s="14">
        <f t="shared" si="125"/>
        <v>118.271375464684</v>
      </c>
      <c r="BE319" s="17" t="s">
        <v>664</v>
      </c>
      <c r="BF319" s="17" t="s">
        <v>666</v>
      </c>
      <c r="BG319" s="14">
        <f t="shared" si="126"/>
        <v>20</v>
      </c>
      <c r="BH319" s="14">
        <f t="shared" si="127"/>
        <v>9</v>
      </c>
      <c r="BI319" s="14">
        <f t="shared" si="128"/>
        <v>23.547619047619083</v>
      </c>
      <c r="BJ319" s="14">
        <f t="shared" si="129"/>
        <v>2.2333333333333329</v>
      </c>
      <c r="BK319" s="14">
        <f t="shared" si="130"/>
        <v>16.932840722495918</v>
      </c>
      <c r="BL319" s="14">
        <f t="shared" si="131"/>
        <v>1.0422094508301405</v>
      </c>
      <c r="BM319" s="14">
        <f t="shared" si="132"/>
        <v>11.165167269537484</v>
      </c>
      <c r="BN319" s="14">
        <v>6.6349999999999998</v>
      </c>
      <c r="BO319" s="14" t="str">
        <f t="shared" si="133"/>
        <v>Sig Diff Var</v>
      </c>
      <c r="BP319" s="14">
        <f t="shared" si="134"/>
        <v>2.0723337775718331E-4</v>
      </c>
      <c r="BQ319" s="14" t="str">
        <f t="shared" si="135"/>
        <v>NS</v>
      </c>
      <c r="BR319" s="14" t="str">
        <f t="shared" si="136"/>
        <v>NS</v>
      </c>
      <c r="BS319" s="2" t="str">
        <f t="shared" si="137"/>
        <v/>
      </c>
      <c r="BT319" s="2" t="str">
        <f t="shared" si="138"/>
        <v/>
      </c>
      <c r="BU319" s="2" t="str">
        <f t="shared" si="139"/>
        <v/>
      </c>
    </row>
    <row r="320" spans="1:73" s="14" customFormat="1" x14ac:dyDescent="0.2">
      <c r="A320" s="10" t="s">
        <v>142</v>
      </c>
      <c r="B320" s="11" t="s">
        <v>640</v>
      </c>
      <c r="C320" s="12">
        <v>38412</v>
      </c>
      <c r="D320" s="13">
        <v>0.59722222222222221</v>
      </c>
      <c r="E320" s="10" t="s">
        <v>57</v>
      </c>
      <c r="F320" s="10" t="s">
        <v>607</v>
      </c>
      <c r="G320" s="11" t="s">
        <v>59</v>
      </c>
      <c r="H320" s="11" t="s">
        <v>90</v>
      </c>
      <c r="I320" s="11" t="s">
        <v>61</v>
      </c>
      <c r="J320" s="14">
        <v>0.75</v>
      </c>
      <c r="K320" s="14">
        <v>0.2</v>
      </c>
      <c r="L320" s="11">
        <v>33</v>
      </c>
      <c r="M320" s="11">
        <v>31</v>
      </c>
      <c r="N320" s="11">
        <v>26</v>
      </c>
      <c r="O320" s="11">
        <v>25</v>
      </c>
      <c r="P320" s="11">
        <v>30</v>
      </c>
      <c r="Q320" s="11">
        <v>27</v>
      </c>
      <c r="R320" s="11">
        <v>27</v>
      </c>
      <c r="S320" s="11">
        <v>23</v>
      </c>
      <c r="T320" s="11">
        <v>25</v>
      </c>
      <c r="U320" s="11">
        <v>23</v>
      </c>
      <c r="V320" s="11">
        <v>26</v>
      </c>
      <c r="W320" s="11">
        <v>28</v>
      </c>
      <c r="X320" s="11">
        <v>26</v>
      </c>
      <c r="Y320" s="11">
        <v>8</v>
      </c>
      <c r="Z320" s="11">
        <v>26</v>
      </c>
      <c r="AA320" s="11">
        <v>30</v>
      </c>
      <c r="AB320" s="11">
        <v>22</v>
      </c>
      <c r="AC320" s="11">
        <v>26</v>
      </c>
      <c r="AD320" s="11">
        <v>25</v>
      </c>
      <c r="AE320" s="11">
        <v>26</v>
      </c>
      <c r="AF320" s="11">
        <v>25</v>
      </c>
      <c r="AG320" s="14">
        <f t="shared" si="112"/>
        <v>25.61904761904762</v>
      </c>
      <c r="AH320" s="14">
        <f t="shared" si="113"/>
        <v>4.8525889015678096</v>
      </c>
      <c r="AI320" s="14">
        <f t="shared" si="114"/>
        <v>21</v>
      </c>
      <c r="AJ320" s="11">
        <v>19</v>
      </c>
      <c r="AK320" s="11">
        <v>22</v>
      </c>
      <c r="AL320" s="11">
        <v>25</v>
      </c>
      <c r="AM320" s="11">
        <v>27</v>
      </c>
      <c r="AN320" s="11">
        <v>14</v>
      </c>
      <c r="AO320" s="11">
        <v>29</v>
      </c>
      <c r="AP320" s="11">
        <v>22</v>
      </c>
      <c r="AQ320" s="11">
        <v>21</v>
      </c>
      <c r="AR320" s="11">
        <v>23</v>
      </c>
      <c r="AS320" s="11">
        <v>18</v>
      </c>
      <c r="AT320" s="14">
        <f t="shared" si="115"/>
        <v>22</v>
      </c>
      <c r="AU320" s="14">
        <f t="shared" si="116"/>
        <v>4.3969686527576393</v>
      </c>
      <c r="AV320" s="14">
        <f t="shared" si="117"/>
        <v>10</v>
      </c>
      <c r="AW320" s="14">
        <f t="shared" si="118"/>
        <v>6.574471012150612</v>
      </c>
      <c r="AX320" s="14">
        <f t="shared" si="119"/>
        <v>0.43520027648306575</v>
      </c>
      <c r="AY320" s="14">
        <f t="shared" si="120"/>
        <v>15</v>
      </c>
      <c r="AZ320" s="14">
        <f t="shared" si="121"/>
        <v>1.739687999322288</v>
      </c>
      <c r="BA320" s="14">
        <f t="shared" si="122"/>
        <v>0.86624497319495286</v>
      </c>
      <c r="BB320" s="14">
        <f t="shared" si="123"/>
        <v>0.14126394052044614</v>
      </c>
      <c r="BC320" s="16" t="str">
        <f t="shared" si="124"/>
        <v>Nontoxic</v>
      </c>
      <c r="BD320" s="14">
        <f t="shared" si="125"/>
        <v>85.873605947955383</v>
      </c>
      <c r="BE320" s="17" t="s">
        <v>664</v>
      </c>
      <c r="BF320" s="17" t="s">
        <v>667</v>
      </c>
      <c r="BG320" s="14">
        <f t="shared" si="126"/>
        <v>20</v>
      </c>
      <c r="BH320" s="14">
        <f t="shared" si="127"/>
        <v>9</v>
      </c>
      <c r="BI320" s="14">
        <f t="shared" si="128"/>
        <v>23.547619047619083</v>
      </c>
      <c r="BJ320" s="14">
        <f t="shared" si="129"/>
        <v>19.333333333333329</v>
      </c>
      <c r="BK320" s="14">
        <f t="shared" si="130"/>
        <v>22.239737274220058</v>
      </c>
      <c r="BL320" s="14">
        <f t="shared" si="131"/>
        <v>1.0422094508301405</v>
      </c>
      <c r="BM320" s="14">
        <f t="shared" si="132"/>
        <v>0.11280675223568548</v>
      </c>
      <c r="BN320" s="14">
        <v>6.6349999999999998</v>
      </c>
      <c r="BO320" s="14" t="str">
        <f t="shared" si="133"/>
        <v>Same Var</v>
      </c>
      <c r="BP320" s="14">
        <f t="shared" si="134"/>
        <v>2.7621998848770795E-2</v>
      </c>
      <c r="BQ320" s="14" t="str">
        <f t="shared" si="135"/>
        <v>Sig</v>
      </c>
      <c r="BR320" s="14" t="str">
        <f t="shared" si="136"/>
        <v>Sig</v>
      </c>
      <c r="BS320" s="2" t="str">
        <f t="shared" si="137"/>
        <v>Wilcoxon</v>
      </c>
      <c r="BT320" s="2" t="str">
        <f t="shared" si="138"/>
        <v/>
      </c>
      <c r="BU320" s="2" t="str">
        <f t="shared" si="139"/>
        <v>NOECToxicLess25</v>
      </c>
    </row>
    <row r="321" spans="1:73" s="14" customFormat="1" x14ac:dyDescent="0.2">
      <c r="A321" s="10" t="s">
        <v>142</v>
      </c>
      <c r="B321" s="11" t="s">
        <v>608</v>
      </c>
      <c r="C321" s="12">
        <v>38412</v>
      </c>
      <c r="D321" s="13">
        <v>0.35416666666666669</v>
      </c>
      <c r="E321" s="10" t="s">
        <v>57</v>
      </c>
      <c r="F321" s="10" t="s">
        <v>607</v>
      </c>
      <c r="G321" s="11" t="s">
        <v>59</v>
      </c>
      <c r="H321" s="11" t="s">
        <v>90</v>
      </c>
      <c r="I321" s="11" t="s">
        <v>61</v>
      </c>
      <c r="J321" s="14">
        <v>0.75</v>
      </c>
      <c r="K321" s="14">
        <v>0.2</v>
      </c>
      <c r="L321" s="11">
        <v>33</v>
      </c>
      <c r="M321" s="11">
        <v>31</v>
      </c>
      <c r="N321" s="11">
        <v>26</v>
      </c>
      <c r="O321" s="11">
        <v>25</v>
      </c>
      <c r="P321" s="11">
        <v>30</v>
      </c>
      <c r="Q321" s="11">
        <v>27</v>
      </c>
      <c r="R321" s="11">
        <v>27</v>
      </c>
      <c r="S321" s="11">
        <v>23</v>
      </c>
      <c r="T321" s="11">
        <v>25</v>
      </c>
      <c r="U321" s="11">
        <v>23</v>
      </c>
      <c r="V321" s="11">
        <v>26</v>
      </c>
      <c r="W321" s="11">
        <v>28</v>
      </c>
      <c r="X321" s="11">
        <v>26</v>
      </c>
      <c r="Y321" s="11">
        <v>8</v>
      </c>
      <c r="Z321" s="11">
        <v>26</v>
      </c>
      <c r="AA321" s="11">
        <v>30</v>
      </c>
      <c r="AB321" s="11">
        <v>22</v>
      </c>
      <c r="AC321" s="11">
        <v>26</v>
      </c>
      <c r="AD321" s="11">
        <v>25</v>
      </c>
      <c r="AE321" s="11">
        <v>26</v>
      </c>
      <c r="AF321" s="11">
        <v>25</v>
      </c>
      <c r="AG321" s="14">
        <f t="shared" si="112"/>
        <v>25.61904761904762</v>
      </c>
      <c r="AH321" s="14">
        <f t="shared" si="113"/>
        <v>4.8525889015678096</v>
      </c>
      <c r="AI321" s="14">
        <f t="shared" si="114"/>
        <v>21</v>
      </c>
      <c r="AJ321" s="11">
        <v>21</v>
      </c>
      <c r="AK321" s="11">
        <v>23</v>
      </c>
      <c r="AL321" s="11">
        <v>22</v>
      </c>
      <c r="AM321" s="11">
        <v>29</v>
      </c>
      <c r="AN321" s="11">
        <v>25</v>
      </c>
      <c r="AO321" s="11">
        <v>19</v>
      </c>
      <c r="AP321" s="11">
        <v>30</v>
      </c>
      <c r="AQ321" s="11">
        <v>26</v>
      </c>
      <c r="AR321" s="11">
        <v>16</v>
      </c>
      <c r="AS321" s="11">
        <v>17</v>
      </c>
      <c r="AT321" s="14">
        <f t="shared" si="115"/>
        <v>22.8</v>
      </c>
      <c r="AU321" s="14">
        <f t="shared" si="116"/>
        <v>4.7562823951298627</v>
      </c>
      <c r="AV321" s="14">
        <f t="shared" si="117"/>
        <v>10</v>
      </c>
      <c r="AW321" s="14">
        <f t="shared" si="118"/>
        <v>8.3692292384041025</v>
      </c>
      <c r="AX321" s="14">
        <f t="shared" si="119"/>
        <v>0.5885193436984314</v>
      </c>
      <c r="AY321" s="14">
        <f t="shared" si="120"/>
        <v>14</v>
      </c>
      <c r="AZ321" s="14">
        <f t="shared" si="121"/>
        <v>2.1081636248643711</v>
      </c>
      <c r="BA321" s="14">
        <f t="shared" si="122"/>
        <v>0.86805478155742033</v>
      </c>
      <c r="BB321" s="14">
        <f t="shared" si="123"/>
        <v>0.11003717472118961</v>
      </c>
      <c r="BC321" s="16" t="str">
        <f t="shared" si="124"/>
        <v>Nontoxic</v>
      </c>
      <c r="BD321" s="14">
        <f t="shared" si="125"/>
        <v>88.99628252788105</v>
      </c>
      <c r="BE321" s="17" t="s">
        <v>664</v>
      </c>
      <c r="BF321" s="17" t="s">
        <v>667</v>
      </c>
      <c r="BG321" s="14">
        <f t="shared" si="126"/>
        <v>20</v>
      </c>
      <c r="BH321" s="14">
        <f t="shared" si="127"/>
        <v>9</v>
      </c>
      <c r="BI321" s="14">
        <f t="shared" si="128"/>
        <v>23.547619047619083</v>
      </c>
      <c r="BJ321" s="14">
        <f t="shared" si="129"/>
        <v>22.622222222222263</v>
      </c>
      <c r="BK321" s="14">
        <f t="shared" si="130"/>
        <v>23.260426929392484</v>
      </c>
      <c r="BL321" s="14">
        <f t="shared" si="131"/>
        <v>1.0422094508301405</v>
      </c>
      <c r="BM321" s="14">
        <f t="shared" si="132"/>
        <v>4.7619152071882408E-3</v>
      </c>
      <c r="BN321" s="14">
        <v>6.6349999999999998</v>
      </c>
      <c r="BO321" s="14" t="str">
        <f t="shared" si="133"/>
        <v>Same Var</v>
      </c>
      <c r="BP321" s="14">
        <f t="shared" si="134"/>
        <v>6.9504004059798549E-2</v>
      </c>
      <c r="BQ321" s="14" t="str">
        <f t="shared" si="135"/>
        <v>NS</v>
      </c>
      <c r="BR321" s="14" t="str">
        <f t="shared" si="136"/>
        <v>Sig</v>
      </c>
      <c r="BS321" s="2" t="str">
        <f t="shared" si="137"/>
        <v>Wilcoxon</v>
      </c>
      <c r="BT321" s="2" t="str">
        <f t="shared" si="138"/>
        <v/>
      </c>
      <c r="BU321" s="2" t="str">
        <f t="shared" si="139"/>
        <v>NOECToxicLess25</v>
      </c>
    </row>
    <row r="322" spans="1:73" s="14" customFormat="1" x14ac:dyDescent="0.2">
      <c r="A322" s="10" t="s">
        <v>142</v>
      </c>
      <c r="B322" s="11" t="s">
        <v>637</v>
      </c>
      <c r="C322" s="12">
        <v>38411</v>
      </c>
      <c r="D322" s="13">
        <v>0.68055555555555558</v>
      </c>
      <c r="E322" s="10" t="s">
        <v>57</v>
      </c>
      <c r="F322" s="10" t="s">
        <v>607</v>
      </c>
      <c r="G322" s="11" t="s">
        <v>59</v>
      </c>
      <c r="H322" s="11" t="s">
        <v>90</v>
      </c>
      <c r="I322" s="11" t="s">
        <v>61</v>
      </c>
      <c r="J322" s="14">
        <v>0.75</v>
      </c>
      <c r="K322" s="14">
        <v>0.2</v>
      </c>
      <c r="L322" s="11">
        <v>33</v>
      </c>
      <c r="M322" s="11">
        <v>31</v>
      </c>
      <c r="N322" s="11">
        <v>26</v>
      </c>
      <c r="O322" s="11">
        <v>25</v>
      </c>
      <c r="P322" s="11">
        <v>30</v>
      </c>
      <c r="Q322" s="11">
        <v>27</v>
      </c>
      <c r="R322" s="11">
        <v>27</v>
      </c>
      <c r="S322" s="11">
        <v>23</v>
      </c>
      <c r="T322" s="11">
        <v>25</v>
      </c>
      <c r="U322" s="11">
        <v>23</v>
      </c>
      <c r="V322" s="11">
        <v>26</v>
      </c>
      <c r="W322" s="11">
        <v>28</v>
      </c>
      <c r="X322" s="11">
        <v>26</v>
      </c>
      <c r="Y322" s="11">
        <v>8</v>
      </c>
      <c r="Z322" s="11">
        <v>26</v>
      </c>
      <c r="AA322" s="11">
        <v>30</v>
      </c>
      <c r="AB322" s="11">
        <v>22</v>
      </c>
      <c r="AC322" s="11">
        <v>26</v>
      </c>
      <c r="AD322" s="11">
        <v>25</v>
      </c>
      <c r="AE322" s="11">
        <v>26</v>
      </c>
      <c r="AF322" s="11">
        <v>25</v>
      </c>
      <c r="AG322" s="14">
        <f t="shared" ref="AG322:AG385" si="140">AVERAGE(L322:AF322)</f>
        <v>25.61904761904762</v>
      </c>
      <c r="AH322" s="14">
        <f t="shared" ref="AH322:AH385" si="141">STDEV(L322:AF322)</f>
        <v>4.8525889015678096</v>
      </c>
      <c r="AI322" s="14">
        <f t="shared" ref="AI322:AI385" si="142">COUNT(L322:AF322)</f>
        <v>21</v>
      </c>
      <c r="AJ322" s="11">
        <v>24</v>
      </c>
      <c r="AK322" s="11">
        <v>28</v>
      </c>
      <c r="AL322" s="11">
        <v>28</v>
      </c>
      <c r="AM322" s="11">
        <v>27</v>
      </c>
      <c r="AN322" s="11">
        <v>29</v>
      </c>
      <c r="AO322" s="11">
        <v>21</v>
      </c>
      <c r="AP322" s="11">
        <v>23</v>
      </c>
      <c r="AQ322" s="11">
        <v>28</v>
      </c>
      <c r="AR322" s="11">
        <v>13</v>
      </c>
      <c r="AS322" s="11">
        <v>29</v>
      </c>
      <c r="AT322" s="14">
        <f t="shared" ref="AT322:AT385" si="143">AVERAGE(AJ322:AS322)</f>
        <v>25</v>
      </c>
      <c r="AU322" s="14">
        <f t="shared" ref="AU322:AU385" si="144">STDEV(AJ322:AS322)</f>
        <v>5.0332229568471663</v>
      </c>
      <c r="AV322" s="14">
        <f t="shared" ref="AV322:AV385" si="145">COUNT(AJ322:AS322)</f>
        <v>10</v>
      </c>
      <c r="AW322" s="14">
        <f t="shared" ref="AW322:AW385" si="146">((AU322^2/AV322)+(((J322^2)*(AH322^2))/AI322))^2</f>
        <v>10.011358767252654</v>
      </c>
      <c r="AX322" s="14">
        <f t="shared" ref="AX322:AX385" si="147">(((AU322^2)/AV322)^2)/(AV322-1)+((((J322^2)*(AH322^2))/AI322)^2)/(AI322-1)</f>
        <v>0.73297805426084361</v>
      </c>
      <c r="AY322" s="14">
        <f t="shared" ref="AY322:AY385" si="148">ROUND(AW322/AX322,0)</f>
        <v>14</v>
      </c>
      <c r="AZ322" s="14">
        <f t="shared" ref="AZ322:AZ385" si="149">(AT322-(J322*AG322))/((((AU322^2)/AV322)+(((J322^2)*(AH322^2))/AI322))^0.5)</f>
        <v>3.2526229870839889</v>
      </c>
      <c r="BA322" s="14">
        <f t="shared" ref="BA322:BA385" si="150">TINV((2*K322),AY322)</f>
        <v>0.86805478155742033</v>
      </c>
      <c r="BB322" s="14">
        <f t="shared" ref="BB322:BB385" si="151">(AG322-AT322)/AG322</f>
        <v>2.4163568773234251E-2</v>
      </c>
      <c r="BC322" s="16" t="str">
        <f t="shared" ref="BC322:BC385" si="152">IF(AND(AH322=0,AU322=0),IF(AT322&lt;(J322*AG322),"Toxic","Nontoxic"),IF(AZ322&gt;BA322,"Nontoxic","Toxic"))</f>
        <v>Nontoxic</v>
      </c>
      <c r="BD322" s="14">
        <f t="shared" ref="BD322:BD385" si="153">(AT322/AG322)*100</f>
        <v>97.583643122676577</v>
      </c>
      <c r="BE322" s="17" t="s">
        <v>664</v>
      </c>
      <c r="BF322" s="17" t="s">
        <v>666</v>
      </c>
      <c r="BG322" s="14">
        <f t="shared" ref="BG322:BG385" si="154">COUNT(L322:AF322)-1</f>
        <v>20</v>
      </c>
      <c r="BH322" s="14">
        <f t="shared" ref="BH322:BH385" si="155">COUNT(AJ322:AS322)-1</f>
        <v>9</v>
      </c>
      <c r="BI322" s="14">
        <f t="shared" ref="BI322:BI385" si="156">(STDEV(L322:AF322))^2</f>
        <v>23.547619047619083</v>
      </c>
      <c r="BJ322" s="14">
        <f t="shared" ref="BJ322:BJ385" si="157">(STDEV(AJ322:AS322))^2</f>
        <v>25.333333333333332</v>
      </c>
      <c r="BK322" s="14">
        <f t="shared" ref="BK322:BK385" si="158">((BG322*BI322)+(BH322*BJ322))/(BG322+BH322)</f>
        <v>24.101806239737297</v>
      </c>
      <c r="BL322" s="14">
        <f t="shared" ref="BL322:BL385" si="159">1+(((1/BG322+1/BH322)-(1/(BG322+BH322)))/3)</f>
        <v>1.0422094508301405</v>
      </c>
      <c r="BM322" s="14">
        <f t="shared" ref="BM322:BM385" si="160">(((BG322+BH322)*LN(BK322))-((BG322*LN(BI322))+(BH322*LN(BJ322))))/BL322</f>
        <v>1.6055357293119694E-2</v>
      </c>
      <c r="BN322" s="14">
        <v>6.6349999999999998</v>
      </c>
      <c r="BO322" s="14" t="str">
        <f t="shared" ref="BO322:BO385" si="161">IF(BM322&gt;BN322,"Sig Diff Var","Same Var")</f>
        <v>Same Var</v>
      </c>
      <c r="BP322" s="14">
        <f t="shared" ref="BP322:BP385" si="162">TTEST(AJ322:AS322,L322:AF322,1,IF(BO322="Same Var",2,IF(BO322="Sig Diff Var",3,"Wakka Wakka")))</f>
        <v>0.37256219558282122</v>
      </c>
      <c r="BQ322" s="14" t="str">
        <f t="shared" ref="BQ322:BQ385" si="163">IF(AND(BP322&lt;0.05,BD322&lt;100),"Sig","NS")</f>
        <v>NS</v>
      </c>
      <c r="BR322" s="14" t="str">
        <f t="shared" ref="BR322:BR385" si="164">IF(BE322="Normal",BQ322,IF(BE322="Non-normal",BF322,"Bleh"))</f>
        <v>NS</v>
      </c>
      <c r="BS322" s="2" t="str">
        <f t="shared" ref="BS322:BS385" si="165">IF(BD322&lt;100,IF(BE322="Non-normal","Wilcoxon",IF(AND(BE322="Normal",BO322="Same Var"),"Same Var T-test",IF(AND(BE322="Normal",BO322="Sig Diff Var"),"Diff Var T-test","Bleh"))),"")</f>
        <v>Wilcoxon</v>
      </c>
      <c r="BT322" s="2" t="str">
        <f t="shared" ref="BT322:BT385" si="166">IF(AND(BC322="Toxic",BD322&gt;75),"TSTToxicLess25","")</f>
        <v/>
      </c>
      <c r="BU322" s="2" t="str">
        <f t="shared" ref="BU322:BU385" si="167">IF(AND(BR322="Sig",BD322&gt;75),"NOECToxicLess25","")</f>
        <v/>
      </c>
    </row>
    <row r="323" spans="1:73" s="14" customFormat="1" x14ac:dyDescent="0.2">
      <c r="A323" s="10" t="s">
        <v>142</v>
      </c>
      <c r="B323" s="11" t="s">
        <v>634</v>
      </c>
      <c r="C323" s="12">
        <v>38411</v>
      </c>
      <c r="D323" s="13">
        <v>0.74305555555555558</v>
      </c>
      <c r="E323" s="10" t="s">
        <v>57</v>
      </c>
      <c r="F323" s="10" t="s">
        <v>607</v>
      </c>
      <c r="G323" s="11" t="s">
        <v>59</v>
      </c>
      <c r="H323" s="11" t="s">
        <v>90</v>
      </c>
      <c r="I323" s="11" t="s">
        <v>61</v>
      </c>
      <c r="J323" s="14">
        <v>0.75</v>
      </c>
      <c r="K323" s="14">
        <v>0.2</v>
      </c>
      <c r="L323" s="11">
        <v>33</v>
      </c>
      <c r="M323" s="11">
        <v>31</v>
      </c>
      <c r="N323" s="11">
        <v>26</v>
      </c>
      <c r="O323" s="11">
        <v>25</v>
      </c>
      <c r="P323" s="11">
        <v>30</v>
      </c>
      <c r="Q323" s="11">
        <v>27</v>
      </c>
      <c r="R323" s="11">
        <v>27</v>
      </c>
      <c r="S323" s="11">
        <v>23</v>
      </c>
      <c r="T323" s="11">
        <v>25</v>
      </c>
      <c r="U323" s="11">
        <v>23</v>
      </c>
      <c r="V323" s="11">
        <v>26</v>
      </c>
      <c r="W323" s="11">
        <v>28</v>
      </c>
      <c r="X323" s="11">
        <v>26</v>
      </c>
      <c r="Y323" s="11">
        <v>8</v>
      </c>
      <c r="Z323" s="11">
        <v>26</v>
      </c>
      <c r="AA323" s="11">
        <v>30</v>
      </c>
      <c r="AB323" s="11">
        <v>22</v>
      </c>
      <c r="AC323" s="11">
        <v>26</v>
      </c>
      <c r="AD323" s="11">
        <v>25</v>
      </c>
      <c r="AE323" s="11">
        <v>26</v>
      </c>
      <c r="AF323" s="11">
        <v>25</v>
      </c>
      <c r="AG323" s="14">
        <f t="shared" si="140"/>
        <v>25.61904761904762</v>
      </c>
      <c r="AH323" s="14">
        <f t="shared" si="141"/>
        <v>4.8525889015678096</v>
      </c>
      <c r="AI323" s="14">
        <f t="shared" si="142"/>
        <v>21</v>
      </c>
      <c r="AJ323" s="11">
        <v>27</v>
      </c>
      <c r="AK323" s="11">
        <v>26</v>
      </c>
      <c r="AL323" s="11">
        <v>27</v>
      </c>
      <c r="AM323" s="11">
        <v>25</v>
      </c>
      <c r="AN323" s="11">
        <v>25</v>
      </c>
      <c r="AO323" s="11">
        <v>27</v>
      </c>
      <c r="AP323" s="11">
        <v>25</v>
      </c>
      <c r="AQ323" s="11">
        <v>26</v>
      </c>
      <c r="AR323" s="11">
        <v>27</v>
      </c>
      <c r="AS323" s="11">
        <v>8</v>
      </c>
      <c r="AT323" s="14">
        <f t="shared" si="143"/>
        <v>24.3</v>
      </c>
      <c r="AU323" s="14">
        <f t="shared" si="144"/>
        <v>5.7936747118445222</v>
      </c>
      <c r="AV323" s="14">
        <f t="shared" si="145"/>
        <v>10</v>
      </c>
      <c r="AW323" s="14">
        <f t="shared" si="146"/>
        <v>15.899410297864932</v>
      </c>
      <c r="AX323" s="14">
        <f t="shared" si="147"/>
        <v>1.2718039801867724</v>
      </c>
      <c r="AY323" s="14">
        <f t="shared" si="148"/>
        <v>13</v>
      </c>
      <c r="AZ323" s="14">
        <f t="shared" si="149"/>
        <v>2.5468695656548923</v>
      </c>
      <c r="BA323" s="14">
        <f t="shared" si="150"/>
        <v>0.87015153396817235</v>
      </c>
      <c r="BB323" s="14">
        <f t="shared" si="151"/>
        <v>5.1486988847583667E-2</v>
      </c>
      <c r="BC323" s="16" t="str">
        <f t="shared" si="152"/>
        <v>Nontoxic</v>
      </c>
      <c r="BD323" s="14">
        <f t="shared" si="153"/>
        <v>94.85130111524164</v>
      </c>
      <c r="BE323" s="17" t="s">
        <v>664</v>
      </c>
      <c r="BF323" s="17" t="s">
        <v>666</v>
      </c>
      <c r="BG323" s="14">
        <f t="shared" si="154"/>
        <v>20</v>
      </c>
      <c r="BH323" s="14">
        <f t="shared" si="155"/>
        <v>9</v>
      </c>
      <c r="BI323" s="14">
        <f t="shared" si="156"/>
        <v>23.547619047619083</v>
      </c>
      <c r="BJ323" s="14">
        <f t="shared" si="157"/>
        <v>33.566666666666706</v>
      </c>
      <c r="BK323" s="14">
        <f t="shared" si="158"/>
        <v>26.656978653530413</v>
      </c>
      <c r="BL323" s="14">
        <f t="shared" si="159"/>
        <v>1.0422094508301405</v>
      </c>
      <c r="BM323" s="14">
        <f t="shared" si="160"/>
        <v>0.38973215890994145</v>
      </c>
      <c r="BN323" s="14">
        <v>6.6349999999999998</v>
      </c>
      <c r="BO323" s="14" t="str">
        <f t="shared" si="161"/>
        <v>Same Var</v>
      </c>
      <c r="BP323" s="14">
        <f t="shared" si="162"/>
        <v>0.25567064026357222</v>
      </c>
      <c r="BQ323" s="14" t="str">
        <f t="shared" si="163"/>
        <v>NS</v>
      </c>
      <c r="BR323" s="14" t="str">
        <f t="shared" si="164"/>
        <v>NS</v>
      </c>
      <c r="BS323" s="2" t="str">
        <f t="shared" si="165"/>
        <v>Wilcoxon</v>
      </c>
      <c r="BT323" s="2" t="str">
        <f t="shared" si="166"/>
        <v/>
      </c>
      <c r="BU323" s="2" t="str">
        <f t="shared" si="167"/>
        <v/>
      </c>
    </row>
    <row r="324" spans="1:73" s="14" customFormat="1" x14ac:dyDescent="0.2">
      <c r="A324" s="10" t="s">
        <v>142</v>
      </c>
      <c r="B324" s="11" t="s">
        <v>639</v>
      </c>
      <c r="C324" s="12">
        <v>38411</v>
      </c>
      <c r="D324" s="13">
        <v>0.72916666666666663</v>
      </c>
      <c r="E324" s="10" t="s">
        <v>57</v>
      </c>
      <c r="F324" s="10" t="s">
        <v>607</v>
      </c>
      <c r="G324" s="11" t="s">
        <v>59</v>
      </c>
      <c r="H324" s="11" t="s">
        <v>90</v>
      </c>
      <c r="I324" s="11" t="s">
        <v>61</v>
      </c>
      <c r="J324" s="14">
        <v>0.75</v>
      </c>
      <c r="K324" s="14">
        <v>0.2</v>
      </c>
      <c r="L324" s="11">
        <v>33</v>
      </c>
      <c r="M324" s="11">
        <v>31</v>
      </c>
      <c r="N324" s="11">
        <v>26</v>
      </c>
      <c r="O324" s="11">
        <v>25</v>
      </c>
      <c r="P324" s="11">
        <v>30</v>
      </c>
      <c r="Q324" s="11">
        <v>27</v>
      </c>
      <c r="R324" s="11">
        <v>27</v>
      </c>
      <c r="S324" s="11">
        <v>23</v>
      </c>
      <c r="T324" s="11">
        <v>25</v>
      </c>
      <c r="U324" s="11">
        <v>23</v>
      </c>
      <c r="V324" s="11">
        <v>26</v>
      </c>
      <c r="W324" s="11">
        <v>28</v>
      </c>
      <c r="X324" s="11">
        <v>26</v>
      </c>
      <c r="Y324" s="11">
        <v>8</v>
      </c>
      <c r="Z324" s="11">
        <v>26</v>
      </c>
      <c r="AA324" s="11">
        <v>30</v>
      </c>
      <c r="AB324" s="11">
        <v>22</v>
      </c>
      <c r="AC324" s="11">
        <v>26</v>
      </c>
      <c r="AD324" s="11">
        <v>25</v>
      </c>
      <c r="AE324" s="11">
        <v>26</v>
      </c>
      <c r="AF324" s="11">
        <v>25</v>
      </c>
      <c r="AG324" s="14">
        <f t="shared" si="140"/>
        <v>25.61904761904762</v>
      </c>
      <c r="AH324" s="14">
        <f t="shared" si="141"/>
        <v>4.8525889015678096</v>
      </c>
      <c r="AI324" s="14">
        <f t="shared" si="142"/>
        <v>21</v>
      </c>
      <c r="AJ324" s="11">
        <v>28</v>
      </c>
      <c r="AK324" s="11">
        <v>28</v>
      </c>
      <c r="AL324" s="11">
        <v>28</v>
      </c>
      <c r="AM324" s="11">
        <v>26</v>
      </c>
      <c r="AN324" s="11">
        <v>27</v>
      </c>
      <c r="AO324" s="11">
        <v>23</v>
      </c>
      <c r="AP324" s="11">
        <v>27</v>
      </c>
      <c r="AQ324" s="11">
        <v>9</v>
      </c>
      <c r="AR324" s="11">
        <v>27</v>
      </c>
      <c r="AS324" s="11">
        <v>28</v>
      </c>
      <c r="AT324" s="14">
        <f t="shared" si="143"/>
        <v>25.1</v>
      </c>
      <c r="AU324" s="14">
        <f t="shared" si="144"/>
        <v>5.8585170668200819</v>
      </c>
      <c r="AV324" s="14">
        <f t="shared" si="145"/>
        <v>10</v>
      </c>
      <c r="AW324" s="14">
        <f t="shared" si="146"/>
        <v>16.50766036085302</v>
      </c>
      <c r="AX324" s="14">
        <f t="shared" si="147"/>
        <v>1.3287971214762035</v>
      </c>
      <c r="AY324" s="14">
        <f t="shared" si="148"/>
        <v>12</v>
      </c>
      <c r="AZ324" s="14">
        <f t="shared" si="149"/>
        <v>2.9199660016280267</v>
      </c>
      <c r="BA324" s="14">
        <f t="shared" si="150"/>
        <v>0.87260929158813794</v>
      </c>
      <c r="BB324" s="14">
        <f t="shared" si="151"/>
        <v>2.0260223048327135E-2</v>
      </c>
      <c r="BC324" s="16" t="str">
        <f t="shared" si="152"/>
        <v>Nontoxic</v>
      </c>
      <c r="BD324" s="14">
        <f t="shared" si="153"/>
        <v>97.973977695167292</v>
      </c>
      <c r="BE324" s="17" t="s">
        <v>664</v>
      </c>
      <c r="BF324" s="17" t="s">
        <v>666</v>
      </c>
      <c r="BG324" s="14">
        <f t="shared" si="154"/>
        <v>20</v>
      </c>
      <c r="BH324" s="14">
        <f t="shared" si="155"/>
        <v>9</v>
      </c>
      <c r="BI324" s="14">
        <f t="shared" si="156"/>
        <v>23.547619047619083</v>
      </c>
      <c r="BJ324" s="14">
        <f t="shared" si="157"/>
        <v>34.322222222222173</v>
      </c>
      <c r="BK324" s="14">
        <f t="shared" si="158"/>
        <v>26.891461412151077</v>
      </c>
      <c r="BL324" s="14">
        <f t="shared" si="159"/>
        <v>1.0422094508301405</v>
      </c>
      <c r="BM324" s="14">
        <f t="shared" si="160"/>
        <v>0.4412013447600826</v>
      </c>
      <c r="BN324" s="14">
        <v>6.6349999999999998</v>
      </c>
      <c r="BO324" s="14" t="str">
        <f t="shared" si="161"/>
        <v>Same Var</v>
      </c>
      <c r="BP324" s="14">
        <f t="shared" si="162"/>
        <v>0.39815465561424013</v>
      </c>
      <c r="BQ324" s="14" t="str">
        <f t="shared" si="163"/>
        <v>NS</v>
      </c>
      <c r="BR324" s="14" t="str">
        <f t="shared" si="164"/>
        <v>NS</v>
      </c>
      <c r="BS324" s="2" t="str">
        <f t="shared" si="165"/>
        <v>Wilcoxon</v>
      </c>
      <c r="BT324" s="2" t="str">
        <f t="shared" si="166"/>
        <v/>
      </c>
      <c r="BU324" s="2" t="str">
        <f t="shared" si="167"/>
        <v/>
      </c>
    </row>
    <row r="325" spans="1:73" s="14" customFormat="1" x14ac:dyDescent="0.2">
      <c r="A325" s="10" t="s">
        <v>142</v>
      </c>
      <c r="B325" s="11" t="s">
        <v>641</v>
      </c>
      <c r="C325" s="12">
        <v>38411</v>
      </c>
      <c r="D325" s="13">
        <v>0.58333333333333337</v>
      </c>
      <c r="E325" s="10" t="s">
        <v>57</v>
      </c>
      <c r="F325" s="10" t="s">
        <v>607</v>
      </c>
      <c r="G325" s="11" t="s">
        <v>59</v>
      </c>
      <c r="H325" s="11" t="s">
        <v>90</v>
      </c>
      <c r="I325" s="11" t="s">
        <v>61</v>
      </c>
      <c r="J325" s="14">
        <v>0.75</v>
      </c>
      <c r="K325" s="14">
        <v>0.2</v>
      </c>
      <c r="L325" s="11">
        <v>33</v>
      </c>
      <c r="M325" s="11">
        <v>31</v>
      </c>
      <c r="N325" s="11">
        <v>26</v>
      </c>
      <c r="O325" s="11">
        <v>25</v>
      </c>
      <c r="P325" s="11">
        <v>30</v>
      </c>
      <c r="Q325" s="11">
        <v>27</v>
      </c>
      <c r="R325" s="11">
        <v>27</v>
      </c>
      <c r="S325" s="11">
        <v>23</v>
      </c>
      <c r="T325" s="11">
        <v>25</v>
      </c>
      <c r="U325" s="11">
        <v>23</v>
      </c>
      <c r="V325" s="11">
        <v>26</v>
      </c>
      <c r="W325" s="11">
        <v>28</v>
      </c>
      <c r="X325" s="11">
        <v>26</v>
      </c>
      <c r="Y325" s="11">
        <v>8</v>
      </c>
      <c r="Z325" s="11">
        <v>26</v>
      </c>
      <c r="AA325" s="11">
        <v>30</v>
      </c>
      <c r="AB325" s="11">
        <v>22</v>
      </c>
      <c r="AC325" s="11">
        <v>26</v>
      </c>
      <c r="AD325" s="11">
        <v>25</v>
      </c>
      <c r="AE325" s="11">
        <v>26</v>
      </c>
      <c r="AF325" s="11">
        <v>25</v>
      </c>
      <c r="AG325" s="14">
        <f t="shared" si="140"/>
        <v>25.61904761904762</v>
      </c>
      <c r="AH325" s="14">
        <f t="shared" si="141"/>
        <v>4.8525889015678096</v>
      </c>
      <c r="AI325" s="14">
        <f t="shared" si="142"/>
        <v>21</v>
      </c>
      <c r="AJ325" s="11">
        <v>30</v>
      </c>
      <c r="AK325" s="11">
        <v>20</v>
      </c>
      <c r="AL325" s="11">
        <v>11</v>
      </c>
      <c r="AM325" s="11">
        <v>26</v>
      </c>
      <c r="AN325" s="11">
        <v>31</v>
      </c>
      <c r="AO325" s="11">
        <v>23</v>
      </c>
      <c r="AP325" s="11">
        <v>19</v>
      </c>
      <c r="AQ325" s="11">
        <v>26</v>
      </c>
      <c r="AR325" s="11">
        <v>29</v>
      </c>
      <c r="AS325" s="11">
        <v>25</v>
      </c>
      <c r="AT325" s="14">
        <f t="shared" si="143"/>
        <v>24</v>
      </c>
      <c r="AU325" s="14">
        <f t="shared" si="144"/>
        <v>6.0553007081949835</v>
      </c>
      <c r="AV325" s="14">
        <f t="shared" si="145"/>
        <v>10</v>
      </c>
      <c r="AW325" s="14">
        <f t="shared" si="146"/>
        <v>18.467702304667629</v>
      </c>
      <c r="AX325" s="14">
        <f t="shared" si="147"/>
        <v>1.5137187950015847</v>
      </c>
      <c r="AY325" s="14">
        <f t="shared" si="148"/>
        <v>12</v>
      </c>
      <c r="AZ325" s="14">
        <f t="shared" si="149"/>
        <v>2.3085726740226566</v>
      </c>
      <c r="BA325" s="14">
        <f t="shared" si="150"/>
        <v>0.87260929158813794</v>
      </c>
      <c r="BB325" s="14">
        <f t="shared" si="151"/>
        <v>6.3197026022304884E-2</v>
      </c>
      <c r="BC325" s="16" t="str">
        <f t="shared" si="152"/>
        <v>Nontoxic</v>
      </c>
      <c r="BD325" s="14">
        <f t="shared" si="153"/>
        <v>93.680297397769507</v>
      </c>
      <c r="BE325" s="17" t="s">
        <v>664</v>
      </c>
      <c r="BF325" s="17" t="s">
        <v>666</v>
      </c>
      <c r="BG325" s="14">
        <f t="shared" si="154"/>
        <v>20</v>
      </c>
      <c r="BH325" s="14">
        <f t="shared" si="155"/>
        <v>9</v>
      </c>
      <c r="BI325" s="14">
        <f t="shared" si="156"/>
        <v>23.547619047619083</v>
      </c>
      <c r="BJ325" s="14">
        <f t="shared" si="157"/>
        <v>36.666666666666671</v>
      </c>
      <c r="BK325" s="14">
        <f t="shared" si="158"/>
        <v>27.619047619047642</v>
      </c>
      <c r="BL325" s="14">
        <f t="shared" si="159"/>
        <v>1.0422094508301405</v>
      </c>
      <c r="BM325" s="14">
        <f t="shared" si="160"/>
        <v>0.61346339479009182</v>
      </c>
      <c r="BN325" s="14">
        <v>6.6349999999999998</v>
      </c>
      <c r="BO325" s="14" t="str">
        <f t="shared" si="161"/>
        <v>Same Var</v>
      </c>
      <c r="BP325" s="14">
        <f t="shared" si="162"/>
        <v>0.21458559653090692</v>
      </c>
      <c r="BQ325" s="14" t="str">
        <f t="shared" si="163"/>
        <v>NS</v>
      </c>
      <c r="BR325" s="14" t="str">
        <f t="shared" si="164"/>
        <v>NS</v>
      </c>
      <c r="BS325" s="2" t="str">
        <f t="shared" si="165"/>
        <v>Wilcoxon</v>
      </c>
      <c r="BT325" s="2" t="str">
        <f t="shared" si="166"/>
        <v/>
      </c>
      <c r="BU325" s="2" t="str">
        <f t="shared" si="167"/>
        <v/>
      </c>
    </row>
    <row r="326" spans="1:73" s="14" customFormat="1" x14ac:dyDescent="0.2">
      <c r="A326" s="10" t="s">
        <v>142</v>
      </c>
      <c r="B326" s="11" t="s">
        <v>604</v>
      </c>
      <c r="C326" s="12">
        <v>38412</v>
      </c>
      <c r="D326" s="13">
        <v>0.5</v>
      </c>
      <c r="E326" s="10" t="s">
        <v>57</v>
      </c>
      <c r="F326" s="10" t="s">
        <v>607</v>
      </c>
      <c r="G326" s="11" t="s">
        <v>59</v>
      </c>
      <c r="H326" s="11" t="s">
        <v>90</v>
      </c>
      <c r="I326" s="11" t="s">
        <v>61</v>
      </c>
      <c r="J326" s="14">
        <v>0.75</v>
      </c>
      <c r="K326" s="14">
        <v>0.2</v>
      </c>
      <c r="L326" s="11">
        <v>33</v>
      </c>
      <c r="M326" s="11">
        <v>31</v>
      </c>
      <c r="N326" s="11">
        <v>26</v>
      </c>
      <c r="O326" s="11">
        <v>25</v>
      </c>
      <c r="P326" s="11">
        <v>30</v>
      </c>
      <c r="Q326" s="11">
        <v>27</v>
      </c>
      <c r="R326" s="11">
        <v>27</v>
      </c>
      <c r="S326" s="11">
        <v>23</v>
      </c>
      <c r="T326" s="11">
        <v>25</v>
      </c>
      <c r="U326" s="11">
        <v>23</v>
      </c>
      <c r="V326" s="11">
        <v>26</v>
      </c>
      <c r="W326" s="11">
        <v>28</v>
      </c>
      <c r="X326" s="11">
        <v>26</v>
      </c>
      <c r="Y326" s="11">
        <v>8</v>
      </c>
      <c r="Z326" s="11">
        <v>26</v>
      </c>
      <c r="AA326" s="11">
        <v>30</v>
      </c>
      <c r="AB326" s="11">
        <v>22</v>
      </c>
      <c r="AC326" s="11">
        <v>26</v>
      </c>
      <c r="AD326" s="11">
        <v>25</v>
      </c>
      <c r="AE326" s="11">
        <v>26</v>
      </c>
      <c r="AF326" s="11">
        <v>25</v>
      </c>
      <c r="AG326" s="14">
        <f t="shared" si="140"/>
        <v>25.61904761904762</v>
      </c>
      <c r="AH326" s="14">
        <f t="shared" si="141"/>
        <v>4.8525889015678096</v>
      </c>
      <c r="AI326" s="14">
        <f t="shared" si="142"/>
        <v>21</v>
      </c>
      <c r="AJ326" s="11">
        <v>20</v>
      </c>
      <c r="AK326" s="11">
        <v>29</v>
      </c>
      <c r="AL326" s="11">
        <v>0</v>
      </c>
      <c r="AM326" s="11">
        <v>27</v>
      </c>
      <c r="AN326" s="11">
        <v>30</v>
      </c>
      <c r="AO326" s="11">
        <v>29</v>
      </c>
      <c r="AP326" s="11">
        <v>6</v>
      </c>
      <c r="AQ326" s="11">
        <v>25</v>
      </c>
      <c r="AR326" s="11">
        <v>10</v>
      </c>
      <c r="AS326" s="11">
        <v>26</v>
      </c>
      <c r="AT326" s="14">
        <f t="shared" si="143"/>
        <v>20.2</v>
      </c>
      <c r="AU326" s="14">
        <f t="shared" si="144"/>
        <v>10.891382934330341</v>
      </c>
      <c r="AV326" s="14">
        <f t="shared" si="145"/>
        <v>10</v>
      </c>
      <c r="AW326" s="14">
        <f t="shared" si="146"/>
        <v>156.07409998670332</v>
      </c>
      <c r="AX326" s="14">
        <f t="shared" si="147"/>
        <v>15.654593417772494</v>
      </c>
      <c r="AY326" s="14">
        <f t="shared" si="148"/>
        <v>10</v>
      </c>
      <c r="AZ326" s="14">
        <f t="shared" si="149"/>
        <v>0.27888062362139865</v>
      </c>
      <c r="BA326" s="14">
        <f t="shared" si="150"/>
        <v>0.87905782855058789</v>
      </c>
      <c r="BB326" s="14">
        <f t="shared" si="151"/>
        <v>0.21152416356877329</v>
      </c>
      <c r="BC326" s="16" t="str">
        <f t="shared" si="152"/>
        <v>Toxic</v>
      </c>
      <c r="BD326" s="14">
        <f t="shared" si="153"/>
        <v>78.847583643122661</v>
      </c>
      <c r="BE326" s="17" t="s">
        <v>664</v>
      </c>
      <c r="BF326" s="17" t="s">
        <v>666</v>
      </c>
      <c r="BG326" s="14">
        <f t="shared" si="154"/>
        <v>20</v>
      </c>
      <c r="BH326" s="14">
        <f t="shared" si="155"/>
        <v>9</v>
      </c>
      <c r="BI326" s="14">
        <f t="shared" si="156"/>
        <v>23.547619047619083</v>
      </c>
      <c r="BJ326" s="14">
        <f t="shared" si="157"/>
        <v>118.62222222222219</v>
      </c>
      <c r="BK326" s="14">
        <f t="shared" si="158"/>
        <v>53.053530377668324</v>
      </c>
      <c r="BL326" s="14">
        <f t="shared" si="159"/>
        <v>1.0422094508301405</v>
      </c>
      <c r="BM326" s="14">
        <f t="shared" si="160"/>
        <v>8.6391004056313765</v>
      </c>
      <c r="BN326" s="14">
        <v>6.6349999999999998</v>
      </c>
      <c r="BO326" s="14" t="str">
        <f t="shared" si="161"/>
        <v>Sig Diff Var</v>
      </c>
      <c r="BP326" s="14">
        <f t="shared" si="162"/>
        <v>8.0714301199494506E-2</v>
      </c>
      <c r="BQ326" s="14" t="str">
        <f t="shared" si="163"/>
        <v>NS</v>
      </c>
      <c r="BR326" s="14" t="str">
        <f t="shared" si="164"/>
        <v>NS</v>
      </c>
      <c r="BS326" s="2" t="str">
        <f t="shared" si="165"/>
        <v>Wilcoxon</v>
      </c>
      <c r="BT326" s="2" t="str">
        <f t="shared" si="166"/>
        <v>TSTToxicLess25</v>
      </c>
      <c r="BU326" s="2" t="str">
        <f t="shared" si="167"/>
        <v/>
      </c>
    </row>
    <row r="327" spans="1:73" s="14" customFormat="1" x14ac:dyDescent="0.2">
      <c r="A327" s="1" t="s">
        <v>142</v>
      </c>
      <c r="B327" s="5" t="s">
        <v>213</v>
      </c>
      <c r="C327" s="6">
        <v>37356</v>
      </c>
      <c r="D327" s="7">
        <v>0.36458333333333331</v>
      </c>
      <c r="E327" s="1" t="s">
        <v>57</v>
      </c>
      <c r="F327" s="1" t="s">
        <v>188</v>
      </c>
      <c r="G327" s="5" t="s">
        <v>59</v>
      </c>
      <c r="H327" s="5" t="s">
        <v>90</v>
      </c>
      <c r="I327" s="5" t="s">
        <v>61</v>
      </c>
      <c r="J327" s="2">
        <v>0.75</v>
      </c>
      <c r="K327" s="2">
        <v>0.2</v>
      </c>
      <c r="L327" s="5">
        <v>19</v>
      </c>
      <c r="M327" s="5">
        <v>16</v>
      </c>
      <c r="N327" s="5">
        <v>18</v>
      </c>
      <c r="O327" s="5">
        <v>24</v>
      </c>
      <c r="P327" s="5">
        <v>17</v>
      </c>
      <c r="Q327" s="5">
        <v>32</v>
      </c>
      <c r="R327" s="5">
        <v>34</v>
      </c>
      <c r="S327" s="5">
        <v>32</v>
      </c>
      <c r="T327" s="5">
        <v>30</v>
      </c>
      <c r="U327" s="5">
        <v>34</v>
      </c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2">
        <f t="shared" si="140"/>
        <v>25.6</v>
      </c>
      <c r="AH327" s="2">
        <f t="shared" si="141"/>
        <v>7.5454180356911502</v>
      </c>
      <c r="AI327" s="2">
        <f t="shared" si="142"/>
        <v>10</v>
      </c>
      <c r="AJ327" s="5">
        <v>31</v>
      </c>
      <c r="AK327" s="5">
        <v>30</v>
      </c>
      <c r="AL327" s="5">
        <v>29</v>
      </c>
      <c r="AM327" s="5">
        <v>19</v>
      </c>
      <c r="AN327" s="5">
        <v>31</v>
      </c>
      <c r="AO327" s="5">
        <v>32</v>
      </c>
      <c r="AP327" s="5">
        <v>30</v>
      </c>
      <c r="AQ327" s="5">
        <v>33</v>
      </c>
      <c r="AR327" s="5">
        <v>36</v>
      </c>
      <c r="AS327" s="5">
        <v>32</v>
      </c>
      <c r="AT327" s="2">
        <f t="shared" si="143"/>
        <v>30.3</v>
      </c>
      <c r="AU327" s="2">
        <f t="shared" si="144"/>
        <v>4.4234225060089729</v>
      </c>
      <c r="AV327" s="2">
        <f t="shared" si="145"/>
        <v>10</v>
      </c>
      <c r="AW327" s="2">
        <f t="shared" si="146"/>
        <v>26.617000694444453</v>
      </c>
      <c r="AX327" s="2">
        <f t="shared" si="147"/>
        <v>1.5649500771604938</v>
      </c>
      <c r="AY327" s="2">
        <f t="shared" si="148"/>
        <v>17</v>
      </c>
      <c r="AZ327" s="2">
        <f t="shared" si="149"/>
        <v>4.8868971598296476</v>
      </c>
      <c r="BA327" s="2">
        <f t="shared" si="150"/>
        <v>0.86327901742005297</v>
      </c>
      <c r="BB327" s="14">
        <f t="shared" si="151"/>
        <v>-0.18359374999999997</v>
      </c>
      <c r="BC327" s="3" t="str">
        <f t="shared" si="152"/>
        <v>Nontoxic</v>
      </c>
      <c r="BD327" s="2">
        <f t="shared" si="153"/>
        <v>118.359375</v>
      </c>
      <c r="BE327" s="4" t="s">
        <v>664</v>
      </c>
      <c r="BF327" s="4" t="s">
        <v>666</v>
      </c>
      <c r="BG327" s="2">
        <f t="shared" si="154"/>
        <v>9</v>
      </c>
      <c r="BH327" s="2">
        <f t="shared" si="155"/>
        <v>9</v>
      </c>
      <c r="BI327" s="2">
        <f t="shared" si="156"/>
        <v>56.933333333333294</v>
      </c>
      <c r="BJ327" s="2">
        <f t="shared" si="157"/>
        <v>19.566666666666702</v>
      </c>
      <c r="BK327" s="2">
        <f t="shared" si="158"/>
        <v>38.25</v>
      </c>
      <c r="BL327" s="2">
        <f t="shared" si="159"/>
        <v>1.0555555555555556</v>
      </c>
      <c r="BM327" s="2">
        <f t="shared" si="160"/>
        <v>2.3240919858016604</v>
      </c>
      <c r="BN327" s="2">
        <v>6.6349999999999998</v>
      </c>
      <c r="BO327" s="2" t="str">
        <f t="shared" si="161"/>
        <v>Same Var</v>
      </c>
      <c r="BP327" s="2">
        <f t="shared" si="162"/>
        <v>5.3240585066883263E-2</v>
      </c>
      <c r="BQ327" s="2" t="str">
        <f t="shared" si="163"/>
        <v>NS</v>
      </c>
      <c r="BR327" s="2" t="str">
        <f t="shared" si="164"/>
        <v>NS</v>
      </c>
      <c r="BS327" s="2" t="str">
        <f t="shared" si="165"/>
        <v/>
      </c>
      <c r="BT327" s="2" t="str">
        <f t="shared" si="166"/>
        <v/>
      </c>
      <c r="BU327" s="2" t="str">
        <f t="shared" si="167"/>
        <v/>
      </c>
    </row>
    <row r="328" spans="1:73" s="14" customFormat="1" x14ac:dyDescent="0.2">
      <c r="A328" s="1" t="s">
        <v>142</v>
      </c>
      <c r="B328" s="5" t="s">
        <v>196</v>
      </c>
      <c r="C328" s="6">
        <v>37357</v>
      </c>
      <c r="D328" s="7">
        <v>0.37916666666666665</v>
      </c>
      <c r="E328" s="1" t="s">
        <v>57</v>
      </c>
      <c r="F328" s="1" t="s">
        <v>188</v>
      </c>
      <c r="G328" s="5" t="s">
        <v>59</v>
      </c>
      <c r="H328" s="5" t="s">
        <v>90</v>
      </c>
      <c r="I328" s="5" t="s">
        <v>61</v>
      </c>
      <c r="J328" s="2">
        <v>0.75</v>
      </c>
      <c r="K328" s="2">
        <v>0.2</v>
      </c>
      <c r="L328" s="5">
        <v>19</v>
      </c>
      <c r="M328" s="5">
        <v>16</v>
      </c>
      <c r="N328" s="5">
        <v>18</v>
      </c>
      <c r="O328" s="5">
        <v>24</v>
      </c>
      <c r="P328" s="5">
        <v>17</v>
      </c>
      <c r="Q328" s="5">
        <v>32</v>
      </c>
      <c r="R328" s="5">
        <v>34</v>
      </c>
      <c r="S328" s="5">
        <v>32</v>
      </c>
      <c r="T328" s="5">
        <v>30</v>
      </c>
      <c r="U328" s="5">
        <v>34</v>
      </c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2">
        <f t="shared" si="140"/>
        <v>25.6</v>
      </c>
      <c r="AH328" s="2">
        <f t="shared" si="141"/>
        <v>7.5454180356911502</v>
      </c>
      <c r="AI328" s="2">
        <f t="shared" si="142"/>
        <v>10</v>
      </c>
      <c r="AJ328" s="5">
        <v>18</v>
      </c>
      <c r="AK328" s="5">
        <v>17</v>
      </c>
      <c r="AL328" s="5">
        <v>12</v>
      </c>
      <c r="AM328" s="5">
        <v>17</v>
      </c>
      <c r="AN328" s="5">
        <v>25</v>
      </c>
      <c r="AO328" s="5">
        <v>25</v>
      </c>
      <c r="AP328" s="5">
        <v>26</v>
      </c>
      <c r="AQ328" s="5">
        <v>30</v>
      </c>
      <c r="AR328" s="5">
        <v>24</v>
      </c>
      <c r="AS328" s="5">
        <v>28</v>
      </c>
      <c r="AT328" s="2">
        <f t="shared" si="143"/>
        <v>22.2</v>
      </c>
      <c r="AU328" s="2">
        <f t="shared" si="144"/>
        <v>5.808040403899871</v>
      </c>
      <c r="AV328" s="2">
        <f t="shared" si="145"/>
        <v>10</v>
      </c>
      <c r="AW328" s="2">
        <f t="shared" si="146"/>
        <v>43.241584027777805</v>
      </c>
      <c r="AX328" s="2">
        <f t="shared" si="147"/>
        <v>2.4039315586419772</v>
      </c>
      <c r="AY328" s="2">
        <f t="shared" si="148"/>
        <v>18</v>
      </c>
      <c r="AZ328" s="2">
        <f t="shared" si="149"/>
        <v>1.1698922286424243</v>
      </c>
      <c r="BA328" s="2">
        <f t="shared" si="150"/>
        <v>0.86204866798959834</v>
      </c>
      <c r="BB328" s="14">
        <f t="shared" si="151"/>
        <v>0.13281250000000008</v>
      </c>
      <c r="BC328" s="3" t="str">
        <f t="shared" si="152"/>
        <v>Nontoxic</v>
      </c>
      <c r="BD328" s="2">
        <f t="shared" si="153"/>
        <v>86.718749999999986</v>
      </c>
      <c r="BE328" s="4" t="s">
        <v>663</v>
      </c>
      <c r="BF328" s="2"/>
      <c r="BG328" s="2">
        <f t="shared" si="154"/>
        <v>9</v>
      </c>
      <c r="BH328" s="2">
        <f t="shared" si="155"/>
        <v>9</v>
      </c>
      <c r="BI328" s="2">
        <f t="shared" si="156"/>
        <v>56.933333333333294</v>
      </c>
      <c r="BJ328" s="2">
        <f t="shared" si="157"/>
        <v>33.733333333333377</v>
      </c>
      <c r="BK328" s="2">
        <f t="shared" si="158"/>
        <v>45.333333333333336</v>
      </c>
      <c r="BL328" s="2">
        <f t="shared" si="159"/>
        <v>1.0555555555555556</v>
      </c>
      <c r="BM328" s="2">
        <f t="shared" si="160"/>
        <v>0.57738277835850815</v>
      </c>
      <c r="BN328" s="2">
        <v>6.6349999999999998</v>
      </c>
      <c r="BO328" s="2" t="str">
        <f t="shared" si="161"/>
        <v>Same Var</v>
      </c>
      <c r="BP328" s="2">
        <f t="shared" si="162"/>
        <v>0.13682754669989874</v>
      </c>
      <c r="BQ328" s="2" t="str">
        <f t="shared" si="163"/>
        <v>NS</v>
      </c>
      <c r="BR328" s="2" t="str">
        <f t="shared" si="164"/>
        <v>NS</v>
      </c>
      <c r="BS328" s="2" t="str">
        <f t="shared" si="165"/>
        <v>Same Var T-test</v>
      </c>
      <c r="BT328" s="2" t="str">
        <f t="shared" si="166"/>
        <v/>
      </c>
      <c r="BU328" s="2" t="str">
        <f t="shared" si="167"/>
        <v/>
      </c>
    </row>
    <row r="329" spans="1:73" s="14" customFormat="1" x14ac:dyDescent="0.2">
      <c r="A329" s="1" t="s">
        <v>142</v>
      </c>
      <c r="B329" s="5" t="s">
        <v>211</v>
      </c>
      <c r="C329" s="6">
        <v>37356</v>
      </c>
      <c r="D329" s="7">
        <v>0.57638888888888884</v>
      </c>
      <c r="E329" s="1" t="s">
        <v>57</v>
      </c>
      <c r="F329" s="1" t="s">
        <v>188</v>
      </c>
      <c r="G329" s="5" t="s">
        <v>59</v>
      </c>
      <c r="H329" s="5" t="s">
        <v>90</v>
      </c>
      <c r="I329" s="5" t="s">
        <v>61</v>
      </c>
      <c r="J329" s="2">
        <v>0.75</v>
      </c>
      <c r="K329" s="2">
        <v>0.2</v>
      </c>
      <c r="L329" s="5">
        <v>19</v>
      </c>
      <c r="M329" s="5">
        <v>16</v>
      </c>
      <c r="N329" s="5">
        <v>18</v>
      </c>
      <c r="O329" s="5">
        <v>24</v>
      </c>
      <c r="P329" s="5">
        <v>17</v>
      </c>
      <c r="Q329" s="5">
        <v>32</v>
      </c>
      <c r="R329" s="5">
        <v>34</v>
      </c>
      <c r="S329" s="5">
        <v>32</v>
      </c>
      <c r="T329" s="5">
        <v>30</v>
      </c>
      <c r="U329" s="5">
        <v>34</v>
      </c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2">
        <f t="shared" si="140"/>
        <v>25.6</v>
      </c>
      <c r="AH329" s="2">
        <f t="shared" si="141"/>
        <v>7.5454180356911502</v>
      </c>
      <c r="AI329" s="2">
        <f t="shared" si="142"/>
        <v>10</v>
      </c>
      <c r="AJ329" s="5">
        <v>19</v>
      </c>
      <c r="AK329" s="5">
        <v>25</v>
      </c>
      <c r="AL329" s="5">
        <v>16</v>
      </c>
      <c r="AM329" s="5">
        <v>15</v>
      </c>
      <c r="AN329" s="5">
        <v>27</v>
      </c>
      <c r="AO329" s="5">
        <v>27</v>
      </c>
      <c r="AP329" s="5">
        <v>28</v>
      </c>
      <c r="AQ329" s="5">
        <v>30</v>
      </c>
      <c r="AR329" s="5">
        <v>31</v>
      </c>
      <c r="AS329" s="5">
        <v>29</v>
      </c>
      <c r="AT329" s="2">
        <f t="shared" si="143"/>
        <v>24.7</v>
      </c>
      <c r="AU329" s="2">
        <f t="shared" si="144"/>
        <v>5.8698854806167722</v>
      </c>
      <c r="AV329" s="2">
        <f t="shared" si="145"/>
        <v>10</v>
      </c>
      <c r="AW329" s="2">
        <f t="shared" si="146"/>
        <v>44.196642669753096</v>
      </c>
      <c r="AX329" s="2">
        <f t="shared" si="147"/>
        <v>2.4586510373799735</v>
      </c>
      <c r="AY329" s="2">
        <f t="shared" si="148"/>
        <v>18</v>
      </c>
      <c r="AZ329" s="2">
        <f t="shared" si="149"/>
        <v>2.1331204019140499</v>
      </c>
      <c r="BA329" s="2">
        <f t="shared" si="150"/>
        <v>0.86204866798959834</v>
      </c>
      <c r="BB329" s="14">
        <f t="shared" si="151"/>
        <v>3.5156250000000083E-2</v>
      </c>
      <c r="BC329" s="3" t="str">
        <f t="shared" si="152"/>
        <v>Nontoxic</v>
      </c>
      <c r="BD329" s="2">
        <f t="shared" si="153"/>
        <v>96.484374999999986</v>
      </c>
      <c r="BE329" s="4" t="s">
        <v>663</v>
      </c>
      <c r="BF329" s="2"/>
      <c r="BG329" s="2">
        <f t="shared" si="154"/>
        <v>9</v>
      </c>
      <c r="BH329" s="2">
        <f t="shared" si="155"/>
        <v>9</v>
      </c>
      <c r="BI329" s="2">
        <f t="shared" si="156"/>
        <v>56.933333333333294</v>
      </c>
      <c r="BJ329" s="2">
        <f t="shared" si="157"/>
        <v>34.455555555555591</v>
      </c>
      <c r="BK329" s="2">
        <f t="shared" si="158"/>
        <v>45.694444444444443</v>
      </c>
      <c r="BL329" s="2">
        <f t="shared" si="159"/>
        <v>1.0555555555555556</v>
      </c>
      <c r="BM329" s="2">
        <f t="shared" si="160"/>
        <v>0.53206093162574575</v>
      </c>
      <c r="BN329" s="2">
        <v>6.6349999999999998</v>
      </c>
      <c r="BO329" s="2" t="str">
        <f t="shared" si="161"/>
        <v>Same Var</v>
      </c>
      <c r="BP329" s="2">
        <f t="shared" si="162"/>
        <v>0.38466604409382987</v>
      </c>
      <c r="BQ329" s="2" t="str">
        <f t="shared" si="163"/>
        <v>NS</v>
      </c>
      <c r="BR329" s="2" t="str">
        <f t="shared" si="164"/>
        <v>NS</v>
      </c>
      <c r="BS329" s="2" t="str">
        <f t="shared" si="165"/>
        <v>Same Var T-test</v>
      </c>
      <c r="BT329" s="2" t="str">
        <f t="shared" si="166"/>
        <v/>
      </c>
      <c r="BU329" s="2" t="str">
        <f t="shared" si="167"/>
        <v/>
      </c>
    </row>
    <row r="330" spans="1:73" s="14" customFormat="1" x14ac:dyDescent="0.2">
      <c r="A330" s="1" t="s">
        <v>142</v>
      </c>
      <c r="B330" s="5" t="s">
        <v>197</v>
      </c>
      <c r="C330" s="6">
        <v>37357</v>
      </c>
      <c r="D330" s="7">
        <v>0.49305555555555558</v>
      </c>
      <c r="E330" s="1" t="s">
        <v>57</v>
      </c>
      <c r="F330" s="1" t="s">
        <v>188</v>
      </c>
      <c r="G330" s="5" t="s">
        <v>59</v>
      </c>
      <c r="H330" s="5" t="s">
        <v>90</v>
      </c>
      <c r="I330" s="5" t="s">
        <v>61</v>
      </c>
      <c r="J330" s="2">
        <v>0.75</v>
      </c>
      <c r="K330" s="2">
        <v>0.2</v>
      </c>
      <c r="L330" s="5">
        <v>19</v>
      </c>
      <c r="M330" s="5">
        <v>16</v>
      </c>
      <c r="N330" s="5">
        <v>18</v>
      </c>
      <c r="O330" s="5">
        <v>24</v>
      </c>
      <c r="P330" s="5">
        <v>17</v>
      </c>
      <c r="Q330" s="5">
        <v>32</v>
      </c>
      <c r="R330" s="5">
        <v>34</v>
      </c>
      <c r="S330" s="5">
        <v>32</v>
      </c>
      <c r="T330" s="5">
        <v>30</v>
      </c>
      <c r="U330" s="5">
        <v>34</v>
      </c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2">
        <f t="shared" si="140"/>
        <v>25.6</v>
      </c>
      <c r="AH330" s="2">
        <f t="shared" si="141"/>
        <v>7.5454180356911502</v>
      </c>
      <c r="AI330" s="2">
        <f t="shared" si="142"/>
        <v>10</v>
      </c>
      <c r="AJ330" s="5">
        <v>22</v>
      </c>
      <c r="AK330" s="5">
        <v>15</v>
      </c>
      <c r="AL330" s="5">
        <v>15</v>
      </c>
      <c r="AM330" s="5">
        <v>13</v>
      </c>
      <c r="AN330" s="5">
        <v>14</v>
      </c>
      <c r="AO330" s="5">
        <v>21</v>
      </c>
      <c r="AP330" s="5">
        <v>28</v>
      </c>
      <c r="AQ330" s="5">
        <v>28</v>
      </c>
      <c r="AR330" s="5">
        <v>24</v>
      </c>
      <c r="AS330" s="5">
        <v>26</v>
      </c>
      <c r="AT330" s="2">
        <f t="shared" si="143"/>
        <v>20.6</v>
      </c>
      <c r="AU330" s="2">
        <f t="shared" si="144"/>
        <v>5.929212051829106</v>
      </c>
      <c r="AV330" s="2">
        <f t="shared" si="145"/>
        <v>10</v>
      </c>
      <c r="AW330" s="2">
        <f t="shared" si="146"/>
        <v>45.132270447530786</v>
      </c>
      <c r="AX330" s="2">
        <f t="shared" si="147"/>
        <v>2.5127930126886104</v>
      </c>
      <c r="AY330" s="2">
        <f t="shared" si="148"/>
        <v>18</v>
      </c>
      <c r="AZ330" s="2">
        <f t="shared" si="149"/>
        <v>0.54013987575766131</v>
      </c>
      <c r="BA330" s="2">
        <f t="shared" si="150"/>
        <v>0.86204866798959834</v>
      </c>
      <c r="BB330" s="14">
        <f t="shared" si="151"/>
        <v>0.1953125</v>
      </c>
      <c r="BC330" s="3" t="str">
        <f t="shared" si="152"/>
        <v>Toxic</v>
      </c>
      <c r="BD330" s="2">
        <f t="shared" si="153"/>
        <v>80.46875</v>
      </c>
      <c r="BE330" s="4" t="s">
        <v>663</v>
      </c>
      <c r="BF330" s="2"/>
      <c r="BG330" s="2">
        <f t="shared" si="154"/>
        <v>9</v>
      </c>
      <c r="BH330" s="2">
        <f t="shared" si="155"/>
        <v>9</v>
      </c>
      <c r="BI330" s="2">
        <f t="shared" si="156"/>
        <v>56.933333333333294</v>
      </c>
      <c r="BJ330" s="2">
        <f t="shared" si="157"/>
        <v>35.155555555555516</v>
      </c>
      <c r="BK330" s="2">
        <f t="shared" si="158"/>
        <v>46.044444444444402</v>
      </c>
      <c r="BL330" s="2">
        <f t="shared" si="159"/>
        <v>1.0555555555555556</v>
      </c>
      <c r="BM330" s="2">
        <f t="shared" si="160"/>
        <v>0.49069438462441145</v>
      </c>
      <c r="BN330" s="2">
        <v>6.6349999999999998</v>
      </c>
      <c r="BO330" s="2" t="str">
        <f t="shared" si="161"/>
        <v>Same Var</v>
      </c>
      <c r="BP330" s="2">
        <f t="shared" si="162"/>
        <v>5.8384300305734035E-2</v>
      </c>
      <c r="BQ330" s="2" t="str">
        <f t="shared" si="163"/>
        <v>NS</v>
      </c>
      <c r="BR330" s="2" t="str">
        <f t="shared" si="164"/>
        <v>NS</v>
      </c>
      <c r="BS330" s="2" t="str">
        <f t="shared" si="165"/>
        <v>Same Var T-test</v>
      </c>
      <c r="BT330" s="2" t="str">
        <f t="shared" si="166"/>
        <v>TSTToxicLess25</v>
      </c>
      <c r="BU330" s="2" t="str">
        <f t="shared" si="167"/>
        <v/>
      </c>
    </row>
    <row r="331" spans="1:73" s="14" customFormat="1" x14ac:dyDescent="0.2">
      <c r="A331" s="1" t="s">
        <v>142</v>
      </c>
      <c r="B331" s="5" t="s">
        <v>214</v>
      </c>
      <c r="C331" s="6">
        <v>37356</v>
      </c>
      <c r="D331" s="7">
        <v>0.46180555555555558</v>
      </c>
      <c r="E331" s="1" t="s">
        <v>57</v>
      </c>
      <c r="F331" s="1" t="s">
        <v>188</v>
      </c>
      <c r="G331" s="5" t="s">
        <v>59</v>
      </c>
      <c r="H331" s="5" t="s">
        <v>90</v>
      </c>
      <c r="I331" s="5" t="s">
        <v>61</v>
      </c>
      <c r="J331" s="2">
        <v>0.75</v>
      </c>
      <c r="K331" s="2">
        <v>0.2</v>
      </c>
      <c r="L331" s="5">
        <v>19</v>
      </c>
      <c r="M331" s="5">
        <v>16</v>
      </c>
      <c r="N331" s="5">
        <v>18</v>
      </c>
      <c r="O331" s="5">
        <v>24</v>
      </c>
      <c r="P331" s="5">
        <v>17</v>
      </c>
      <c r="Q331" s="5">
        <v>32</v>
      </c>
      <c r="R331" s="5">
        <v>34</v>
      </c>
      <c r="S331" s="5">
        <v>32</v>
      </c>
      <c r="T331" s="5">
        <v>30</v>
      </c>
      <c r="U331" s="5">
        <v>34</v>
      </c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2">
        <f t="shared" si="140"/>
        <v>25.6</v>
      </c>
      <c r="AH331" s="2">
        <f t="shared" si="141"/>
        <v>7.5454180356911502</v>
      </c>
      <c r="AI331" s="2">
        <f t="shared" si="142"/>
        <v>10</v>
      </c>
      <c r="AJ331" s="5">
        <v>31</v>
      </c>
      <c r="AK331" s="5">
        <v>17</v>
      </c>
      <c r="AL331" s="5">
        <v>16</v>
      </c>
      <c r="AM331" s="5">
        <v>18</v>
      </c>
      <c r="AN331" s="5">
        <v>29</v>
      </c>
      <c r="AO331" s="5">
        <v>31</v>
      </c>
      <c r="AP331" s="5">
        <v>29</v>
      </c>
      <c r="AQ331" s="5">
        <v>33</v>
      </c>
      <c r="AR331" s="5">
        <v>24</v>
      </c>
      <c r="AS331" s="5">
        <v>18</v>
      </c>
      <c r="AT331" s="2">
        <f t="shared" si="143"/>
        <v>24.6</v>
      </c>
      <c r="AU331" s="2">
        <f t="shared" si="144"/>
        <v>6.7527772064536498</v>
      </c>
      <c r="AV331" s="2">
        <f t="shared" si="145"/>
        <v>10</v>
      </c>
      <c r="AW331" s="2">
        <f t="shared" si="146"/>
        <v>60.256406249999905</v>
      </c>
      <c r="AX331" s="2">
        <f t="shared" si="147"/>
        <v>3.4499562499999943</v>
      </c>
      <c r="AY331" s="2">
        <f t="shared" si="148"/>
        <v>17</v>
      </c>
      <c r="AZ331" s="2">
        <f t="shared" si="149"/>
        <v>1.9381748474093963</v>
      </c>
      <c r="BA331" s="2">
        <f t="shared" si="150"/>
        <v>0.86327901742005297</v>
      </c>
      <c r="BB331" s="14">
        <f t="shared" si="151"/>
        <v>3.90625E-2</v>
      </c>
      <c r="BC331" s="3" t="str">
        <f t="shared" si="152"/>
        <v>Nontoxic</v>
      </c>
      <c r="BD331" s="2">
        <f t="shared" si="153"/>
        <v>96.09375</v>
      </c>
      <c r="BE331" s="4" t="s">
        <v>663</v>
      </c>
      <c r="BF331" s="2"/>
      <c r="BG331" s="2">
        <f t="shared" si="154"/>
        <v>9</v>
      </c>
      <c r="BH331" s="2">
        <f t="shared" si="155"/>
        <v>9</v>
      </c>
      <c r="BI331" s="2">
        <f t="shared" si="156"/>
        <v>56.933333333333294</v>
      </c>
      <c r="BJ331" s="2">
        <f t="shared" si="157"/>
        <v>45.599999999999959</v>
      </c>
      <c r="BK331" s="2">
        <f t="shared" si="158"/>
        <v>51.266666666666623</v>
      </c>
      <c r="BL331" s="2">
        <f t="shared" si="159"/>
        <v>1.0555555555555556</v>
      </c>
      <c r="BM331" s="2">
        <f t="shared" si="160"/>
        <v>0.10481253006458838</v>
      </c>
      <c r="BN331" s="2">
        <v>6.6349999999999998</v>
      </c>
      <c r="BO331" s="2" t="str">
        <f t="shared" si="161"/>
        <v>Same Var</v>
      </c>
      <c r="BP331" s="2">
        <f t="shared" si="162"/>
        <v>0.37920193460828389</v>
      </c>
      <c r="BQ331" s="2" t="str">
        <f t="shared" si="163"/>
        <v>NS</v>
      </c>
      <c r="BR331" s="2" t="str">
        <f t="shared" si="164"/>
        <v>NS</v>
      </c>
      <c r="BS331" s="2" t="str">
        <f t="shared" si="165"/>
        <v>Same Var T-test</v>
      </c>
      <c r="BT331" s="2" t="str">
        <f t="shared" si="166"/>
        <v/>
      </c>
      <c r="BU331" s="2" t="str">
        <f t="shared" si="167"/>
        <v/>
      </c>
    </row>
    <row r="332" spans="1:73" s="14" customFormat="1" x14ac:dyDescent="0.2">
      <c r="A332" s="1" t="s">
        <v>142</v>
      </c>
      <c r="B332" s="5" t="s">
        <v>201</v>
      </c>
      <c r="C332" s="6">
        <v>37355</v>
      </c>
      <c r="D332" s="7">
        <v>0.31944444444444442</v>
      </c>
      <c r="E332" s="1" t="s">
        <v>57</v>
      </c>
      <c r="F332" s="1" t="s">
        <v>188</v>
      </c>
      <c r="G332" s="5" t="s">
        <v>59</v>
      </c>
      <c r="H332" s="5" t="s">
        <v>90</v>
      </c>
      <c r="I332" s="5" t="s">
        <v>61</v>
      </c>
      <c r="J332" s="2">
        <v>0.75</v>
      </c>
      <c r="K332" s="2">
        <v>0.2</v>
      </c>
      <c r="L332" s="5">
        <v>19</v>
      </c>
      <c r="M332" s="5">
        <v>16</v>
      </c>
      <c r="N332" s="5">
        <v>18</v>
      </c>
      <c r="O332" s="5">
        <v>24</v>
      </c>
      <c r="P332" s="5">
        <v>17</v>
      </c>
      <c r="Q332" s="5">
        <v>32</v>
      </c>
      <c r="R332" s="5">
        <v>34</v>
      </c>
      <c r="S332" s="5">
        <v>32</v>
      </c>
      <c r="T332" s="5">
        <v>30</v>
      </c>
      <c r="U332" s="5">
        <v>34</v>
      </c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2">
        <f t="shared" si="140"/>
        <v>25.6</v>
      </c>
      <c r="AH332" s="2">
        <f t="shared" si="141"/>
        <v>7.5454180356911502</v>
      </c>
      <c r="AI332" s="2">
        <f t="shared" si="142"/>
        <v>10</v>
      </c>
      <c r="AJ332" s="5">
        <v>30</v>
      </c>
      <c r="AK332" s="5">
        <v>28</v>
      </c>
      <c r="AL332" s="5">
        <v>13</v>
      </c>
      <c r="AM332" s="5">
        <v>20</v>
      </c>
      <c r="AN332" s="5">
        <v>32</v>
      </c>
      <c r="AO332" s="5">
        <v>33</v>
      </c>
      <c r="AP332" s="5">
        <v>28</v>
      </c>
      <c r="AQ332" s="5">
        <v>30</v>
      </c>
      <c r="AR332" s="5">
        <v>31</v>
      </c>
      <c r="AS332" s="5">
        <v>18</v>
      </c>
      <c r="AT332" s="2">
        <f t="shared" si="143"/>
        <v>26.3</v>
      </c>
      <c r="AU332" s="2">
        <f t="shared" si="144"/>
        <v>6.8158312446506182</v>
      </c>
      <c r="AV332" s="2">
        <f t="shared" si="145"/>
        <v>10</v>
      </c>
      <c r="AW332" s="2">
        <f t="shared" si="146"/>
        <v>61.591976003086451</v>
      </c>
      <c r="AX332" s="2">
        <f t="shared" si="147"/>
        <v>3.5374658521947904</v>
      </c>
      <c r="AY332" s="2">
        <f t="shared" si="148"/>
        <v>17</v>
      </c>
      <c r="AZ332" s="2">
        <f t="shared" si="149"/>
        <v>2.5344125727285847</v>
      </c>
      <c r="BA332" s="2">
        <f t="shared" si="150"/>
        <v>0.86327901742005297</v>
      </c>
      <c r="BB332" s="14">
        <f t="shared" si="151"/>
        <v>-2.7343749999999972E-2</v>
      </c>
      <c r="BC332" s="3" t="str">
        <f t="shared" si="152"/>
        <v>Nontoxic</v>
      </c>
      <c r="BD332" s="2">
        <f t="shared" si="153"/>
        <v>102.734375</v>
      </c>
      <c r="BE332" s="4" t="s">
        <v>663</v>
      </c>
      <c r="BF332" s="2"/>
      <c r="BG332" s="2">
        <f t="shared" si="154"/>
        <v>9</v>
      </c>
      <c r="BH332" s="2">
        <f t="shared" si="155"/>
        <v>9</v>
      </c>
      <c r="BI332" s="2">
        <f t="shared" si="156"/>
        <v>56.933333333333294</v>
      </c>
      <c r="BJ332" s="2">
        <f t="shared" si="157"/>
        <v>46.455555555555598</v>
      </c>
      <c r="BK332" s="2">
        <f t="shared" si="158"/>
        <v>51.694444444444443</v>
      </c>
      <c r="BL332" s="2">
        <f t="shared" si="159"/>
        <v>1.0555555555555556</v>
      </c>
      <c r="BM332" s="2">
        <f t="shared" si="160"/>
        <v>8.8022125834669396E-2</v>
      </c>
      <c r="BN332" s="2">
        <v>6.6349999999999998</v>
      </c>
      <c r="BO332" s="2" t="str">
        <f t="shared" si="161"/>
        <v>Same Var</v>
      </c>
      <c r="BP332" s="2">
        <f t="shared" si="162"/>
        <v>0.4150553136484848</v>
      </c>
      <c r="BQ332" s="2" t="str">
        <f t="shared" si="163"/>
        <v>NS</v>
      </c>
      <c r="BR332" s="2" t="str">
        <f t="shared" si="164"/>
        <v>NS</v>
      </c>
      <c r="BS332" s="2" t="str">
        <f t="shared" si="165"/>
        <v/>
      </c>
      <c r="BT332" s="2" t="str">
        <f t="shared" si="166"/>
        <v/>
      </c>
      <c r="BU332" s="2" t="str">
        <f t="shared" si="167"/>
        <v/>
      </c>
    </row>
    <row r="333" spans="1:73" s="14" customFormat="1" x14ac:dyDescent="0.2">
      <c r="A333" s="1" t="s">
        <v>142</v>
      </c>
      <c r="B333" s="5" t="s">
        <v>204</v>
      </c>
      <c r="C333" s="6">
        <v>37356</v>
      </c>
      <c r="D333" s="7">
        <v>0.5493055555555556</v>
      </c>
      <c r="E333" s="1" t="s">
        <v>57</v>
      </c>
      <c r="F333" s="1" t="s">
        <v>188</v>
      </c>
      <c r="G333" s="5" t="s">
        <v>59</v>
      </c>
      <c r="H333" s="5" t="s">
        <v>90</v>
      </c>
      <c r="I333" s="5" t="s">
        <v>61</v>
      </c>
      <c r="J333" s="2">
        <v>0.75</v>
      </c>
      <c r="K333" s="2">
        <v>0.2</v>
      </c>
      <c r="L333" s="5">
        <v>19</v>
      </c>
      <c r="M333" s="5">
        <v>16</v>
      </c>
      <c r="N333" s="5">
        <v>18</v>
      </c>
      <c r="O333" s="5">
        <v>24</v>
      </c>
      <c r="P333" s="5">
        <v>17</v>
      </c>
      <c r="Q333" s="5">
        <v>32</v>
      </c>
      <c r="R333" s="5">
        <v>34</v>
      </c>
      <c r="S333" s="5">
        <v>32</v>
      </c>
      <c r="T333" s="5">
        <v>30</v>
      </c>
      <c r="U333" s="5">
        <v>34</v>
      </c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2">
        <f t="shared" si="140"/>
        <v>25.6</v>
      </c>
      <c r="AH333" s="2">
        <f t="shared" si="141"/>
        <v>7.5454180356911502</v>
      </c>
      <c r="AI333" s="2">
        <f t="shared" si="142"/>
        <v>10</v>
      </c>
      <c r="AJ333" s="5">
        <v>15</v>
      </c>
      <c r="AK333" s="5">
        <v>26</v>
      </c>
      <c r="AL333" s="5">
        <v>18</v>
      </c>
      <c r="AM333" s="5">
        <v>15</v>
      </c>
      <c r="AN333" s="5">
        <v>31</v>
      </c>
      <c r="AO333" s="5">
        <v>31</v>
      </c>
      <c r="AP333" s="5">
        <v>28</v>
      </c>
      <c r="AQ333" s="5">
        <v>33</v>
      </c>
      <c r="AR333" s="5">
        <v>33</v>
      </c>
      <c r="AS333" s="5">
        <v>30</v>
      </c>
      <c r="AT333" s="2">
        <f t="shared" si="143"/>
        <v>26</v>
      </c>
      <c r="AU333" s="2">
        <f t="shared" si="144"/>
        <v>7.2571803523590805</v>
      </c>
      <c r="AV333" s="2">
        <f t="shared" si="145"/>
        <v>10</v>
      </c>
      <c r="AW333" s="2">
        <f t="shared" si="146"/>
        <v>71.726784027777768</v>
      </c>
      <c r="AX333" s="2">
        <f t="shared" si="147"/>
        <v>4.221531558641975</v>
      </c>
      <c r="AY333" s="2">
        <f t="shared" si="148"/>
        <v>17</v>
      </c>
      <c r="AZ333" s="2">
        <f t="shared" si="149"/>
        <v>2.3366226001725465</v>
      </c>
      <c r="BA333" s="2">
        <f t="shared" si="150"/>
        <v>0.86327901742005297</v>
      </c>
      <c r="BB333" s="14">
        <f t="shared" si="151"/>
        <v>-1.5624999999999944E-2</v>
      </c>
      <c r="BC333" s="3" t="str">
        <f t="shared" si="152"/>
        <v>Nontoxic</v>
      </c>
      <c r="BD333" s="2">
        <f t="shared" si="153"/>
        <v>101.5625</v>
      </c>
      <c r="BE333" s="4" t="s">
        <v>663</v>
      </c>
      <c r="BF333" s="2"/>
      <c r="BG333" s="2">
        <f t="shared" si="154"/>
        <v>9</v>
      </c>
      <c r="BH333" s="2">
        <f t="shared" si="155"/>
        <v>9</v>
      </c>
      <c r="BI333" s="2">
        <f t="shared" si="156"/>
        <v>56.933333333333294</v>
      </c>
      <c r="BJ333" s="2">
        <f t="shared" si="157"/>
        <v>52.666666666666671</v>
      </c>
      <c r="BK333" s="2">
        <f t="shared" si="158"/>
        <v>54.799999999999983</v>
      </c>
      <c r="BL333" s="2">
        <f t="shared" si="159"/>
        <v>1.0555555555555556</v>
      </c>
      <c r="BM333" s="2">
        <f t="shared" si="160"/>
        <v>1.2931444197966201E-2</v>
      </c>
      <c r="BN333" s="2">
        <v>6.6349999999999998</v>
      </c>
      <c r="BO333" s="2" t="str">
        <f t="shared" si="161"/>
        <v>Same Var</v>
      </c>
      <c r="BP333" s="2">
        <f t="shared" si="162"/>
        <v>0.45258431407050576</v>
      </c>
      <c r="BQ333" s="2" t="str">
        <f t="shared" si="163"/>
        <v>NS</v>
      </c>
      <c r="BR333" s="2" t="str">
        <f t="shared" si="164"/>
        <v>NS</v>
      </c>
      <c r="BS333" s="2" t="str">
        <f t="shared" si="165"/>
        <v/>
      </c>
      <c r="BT333" s="2" t="str">
        <f t="shared" si="166"/>
        <v/>
      </c>
      <c r="BU333" s="2" t="str">
        <f t="shared" si="167"/>
        <v/>
      </c>
    </row>
    <row r="334" spans="1:73" s="14" customFormat="1" x14ac:dyDescent="0.2">
      <c r="A334" s="1" t="s">
        <v>142</v>
      </c>
      <c r="B334" s="5" t="s">
        <v>187</v>
      </c>
      <c r="C334" s="6">
        <v>37356</v>
      </c>
      <c r="D334" s="7">
        <v>0.38611111111111113</v>
      </c>
      <c r="E334" s="1" t="s">
        <v>57</v>
      </c>
      <c r="F334" s="1" t="s">
        <v>188</v>
      </c>
      <c r="G334" s="5" t="s">
        <v>59</v>
      </c>
      <c r="H334" s="5" t="s">
        <v>90</v>
      </c>
      <c r="I334" s="5" t="s">
        <v>61</v>
      </c>
      <c r="J334" s="2">
        <v>0.75</v>
      </c>
      <c r="K334" s="2">
        <v>0.2</v>
      </c>
      <c r="L334" s="5">
        <v>19</v>
      </c>
      <c r="M334" s="5">
        <v>16</v>
      </c>
      <c r="N334" s="5">
        <v>18</v>
      </c>
      <c r="O334" s="5">
        <v>24</v>
      </c>
      <c r="P334" s="5">
        <v>17</v>
      </c>
      <c r="Q334" s="5">
        <v>32</v>
      </c>
      <c r="R334" s="5">
        <v>34</v>
      </c>
      <c r="S334" s="5">
        <v>32</v>
      </c>
      <c r="T334" s="5">
        <v>30</v>
      </c>
      <c r="U334" s="5">
        <v>34</v>
      </c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2">
        <f t="shared" si="140"/>
        <v>25.6</v>
      </c>
      <c r="AH334" s="2">
        <f t="shared" si="141"/>
        <v>7.5454180356911502</v>
      </c>
      <c r="AI334" s="2">
        <f t="shared" si="142"/>
        <v>10</v>
      </c>
      <c r="AJ334" s="5">
        <v>15</v>
      </c>
      <c r="AK334" s="5">
        <v>14</v>
      </c>
      <c r="AL334" s="5">
        <v>16</v>
      </c>
      <c r="AM334" s="5">
        <v>15</v>
      </c>
      <c r="AN334" s="5">
        <v>32</v>
      </c>
      <c r="AO334" s="5">
        <v>29</v>
      </c>
      <c r="AP334" s="5">
        <v>31</v>
      </c>
      <c r="AQ334" s="5">
        <v>29</v>
      </c>
      <c r="AR334" s="5">
        <v>25</v>
      </c>
      <c r="AS334" s="5">
        <v>27</v>
      </c>
      <c r="AT334" s="2">
        <f t="shared" si="143"/>
        <v>23.3</v>
      </c>
      <c r="AU334" s="2">
        <f t="shared" si="144"/>
        <v>7.4094534211370844</v>
      </c>
      <c r="AV334" s="2">
        <f t="shared" si="145"/>
        <v>10</v>
      </c>
      <c r="AW334" s="2">
        <f t="shared" si="146"/>
        <v>75.559556250000043</v>
      </c>
      <c r="AX334" s="2">
        <f t="shared" si="147"/>
        <v>4.4884562500000031</v>
      </c>
      <c r="AY334" s="2">
        <f t="shared" si="148"/>
        <v>17</v>
      </c>
      <c r="AZ334" s="2">
        <f t="shared" si="149"/>
        <v>1.3906297210239353</v>
      </c>
      <c r="BA334" s="2">
        <f t="shared" si="150"/>
        <v>0.86327901742005297</v>
      </c>
      <c r="BB334" s="14">
        <f t="shared" si="151"/>
        <v>8.9843750000000028E-2</v>
      </c>
      <c r="BC334" s="3" t="str">
        <f t="shared" si="152"/>
        <v>Nontoxic</v>
      </c>
      <c r="BD334" s="2">
        <f t="shared" si="153"/>
        <v>91.015625</v>
      </c>
      <c r="BE334" s="4" t="s">
        <v>663</v>
      </c>
      <c r="BF334" s="2"/>
      <c r="BG334" s="2">
        <f t="shared" si="154"/>
        <v>9</v>
      </c>
      <c r="BH334" s="2">
        <f t="shared" si="155"/>
        <v>9</v>
      </c>
      <c r="BI334" s="2">
        <f t="shared" si="156"/>
        <v>56.933333333333294</v>
      </c>
      <c r="BJ334" s="2">
        <f t="shared" si="157"/>
        <v>54.900000000000041</v>
      </c>
      <c r="BK334" s="2">
        <f t="shared" si="158"/>
        <v>55.916666666666664</v>
      </c>
      <c r="BL334" s="2">
        <f t="shared" si="159"/>
        <v>1.0555555555555556</v>
      </c>
      <c r="BM334" s="2">
        <f t="shared" si="160"/>
        <v>2.8190827796678555E-3</v>
      </c>
      <c r="BN334" s="2">
        <v>6.6349999999999998</v>
      </c>
      <c r="BO334" s="2" t="str">
        <f t="shared" si="161"/>
        <v>Same Var</v>
      </c>
      <c r="BP334" s="2">
        <f t="shared" si="162"/>
        <v>0.25018306291539411</v>
      </c>
      <c r="BQ334" s="2" t="str">
        <f t="shared" si="163"/>
        <v>NS</v>
      </c>
      <c r="BR334" s="2" t="str">
        <f t="shared" si="164"/>
        <v>NS</v>
      </c>
      <c r="BS334" s="2" t="str">
        <f t="shared" si="165"/>
        <v>Same Var T-test</v>
      </c>
      <c r="BT334" s="2" t="str">
        <f t="shared" si="166"/>
        <v/>
      </c>
      <c r="BU334" s="2" t="str">
        <f t="shared" si="167"/>
        <v/>
      </c>
    </row>
    <row r="335" spans="1:73" s="14" customFormat="1" x14ac:dyDescent="0.2">
      <c r="A335" s="1" t="s">
        <v>142</v>
      </c>
      <c r="B335" s="5" t="s">
        <v>195</v>
      </c>
      <c r="C335" s="6">
        <v>37356</v>
      </c>
      <c r="D335" s="7">
        <v>0.73888888888888893</v>
      </c>
      <c r="E335" s="1" t="s">
        <v>57</v>
      </c>
      <c r="F335" s="1" t="s">
        <v>188</v>
      </c>
      <c r="G335" s="5" t="s">
        <v>59</v>
      </c>
      <c r="H335" s="5" t="s">
        <v>90</v>
      </c>
      <c r="I335" s="5" t="s">
        <v>61</v>
      </c>
      <c r="J335" s="2">
        <v>0.75</v>
      </c>
      <c r="K335" s="2">
        <v>0.2</v>
      </c>
      <c r="L335" s="5">
        <v>19</v>
      </c>
      <c r="M335" s="5">
        <v>16</v>
      </c>
      <c r="N335" s="5">
        <v>18</v>
      </c>
      <c r="O335" s="5">
        <v>24</v>
      </c>
      <c r="P335" s="5">
        <v>17</v>
      </c>
      <c r="Q335" s="5">
        <v>32</v>
      </c>
      <c r="R335" s="5">
        <v>34</v>
      </c>
      <c r="S335" s="5">
        <v>32</v>
      </c>
      <c r="T335" s="5">
        <v>30</v>
      </c>
      <c r="U335" s="5">
        <v>34</v>
      </c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2">
        <f t="shared" si="140"/>
        <v>25.6</v>
      </c>
      <c r="AH335" s="2">
        <f t="shared" si="141"/>
        <v>7.5454180356911502</v>
      </c>
      <c r="AI335" s="2">
        <f t="shared" si="142"/>
        <v>10</v>
      </c>
      <c r="AJ335" s="5">
        <v>18</v>
      </c>
      <c r="AK335" s="5">
        <v>13</v>
      </c>
      <c r="AL335" s="5">
        <v>15</v>
      </c>
      <c r="AM335" s="5">
        <v>15</v>
      </c>
      <c r="AN335" s="5">
        <v>29</v>
      </c>
      <c r="AO335" s="5">
        <v>32</v>
      </c>
      <c r="AP335" s="5">
        <v>31</v>
      </c>
      <c r="AQ335" s="5">
        <v>31</v>
      </c>
      <c r="AR335" s="5">
        <v>29</v>
      </c>
      <c r="AS335" s="5">
        <v>27</v>
      </c>
      <c r="AT335" s="2">
        <f t="shared" si="143"/>
        <v>24</v>
      </c>
      <c r="AU335" s="2">
        <f t="shared" si="144"/>
        <v>7.745966692414834</v>
      </c>
      <c r="AV335" s="2">
        <f t="shared" si="145"/>
        <v>10</v>
      </c>
      <c r="AW335" s="2">
        <f t="shared" si="146"/>
        <v>84.686006249999977</v>
      </c>
      <c r="AX335" s="2">
        <f t="shared" si="147"/>
        <v>5.13955625</v>
      </c>
      <c r="AY335" s="2">
        <f t="shared" si="148"/>
        <v>16</v>
      </c>
      <c r="AZ335" s="2">
        <f t="shared" si="149"/>
        <v>1.5822981645892753</v>
      </c>
      <c r="BA335" s="2">
        <f t="shared" si="150"/>
        <v>0.86466700179829137</v>
      </c>
      <c r="BB335" s="14">
        <f t="shared" si="151"/>
        <v>6.2500000000000056E-2</v>
      </c>
      <c r="BC335" s="3" t="str">
        <f t="shared" si="152"/>
        <v>Nontoxic</v>
      </c>
      <c r="BD335" s="2">
        <f t="shared" si="153"/>
        <v>93.75</v>
      </c>
      <c r="BE335" s="4" t="s">
        <v>663</v>
      </c>
      <c r="BF335" s="2"/>
      <c r="BG335" s="2">
        <f t="shared" si="154"/>
        <v>9</v>
      </c>
      <c r="BH335" s="2">
        <f t="shared" si="155"/>
        <v>9</v>
      </c>
      <c r="BI335" s="2">
        <f t="shared" si="156"/>
        <v>56.933333333333294</v>
      </c>
      <c r="BJ335" s="2">
        <f t="shared" si="157"/>
        <v>60.000000000000007</v>
      </c>
      <c r="BK335" s="2">
        <f t="shared" si="158"/>
        <v>58.466666666666647</v>
      </c>
      <c r="BL335" s="2">
        <f t="shared" si="159"/>
        <v>1.0555555555555556</v>
      </c>
      <c r="BM335" s="2">
        <f t="shared" si="160"/>
        <v>5.8663408579356629E-3</v>
      </c>
      <c r="BN335" s="2">
        <v>6.6349999999999998</v>
      </c>
      <c r="BO335" s="2" t="str">
        <f t="shared" si="161"/>
        <v>Same Var</v>
      </c>
      <c r="BP335" s="2">
        <f t="shared" si="162"/>
        <v>0.32273661404725507</v>
      </c>
      <c r="BQ335" s="2" t="str">
        <f t="shared" si="163"/>
        <v>NS</v>
      </c>
      <c r="BR335" s="2" t="str">
        <f t="shared" si="164"/>
        <v>NS</v>
      </c>
      <c r="BS335" s="2" t="str">
        <f t="shared" si="165"/>
        <v>Same Var T-test</v>
      </c>
      <c r="BT335" s="2" t="str">
        <f t="shared" si="166"/>
        <v/>
      </c>
      <c r="BU335" s="2" t="str">
        <f t="shared" si="167"/>
        <v/>
      </c>
    </row>
    <row r="336" spans="1:73" s="14" customFormat="1" x14ac:dyDescent="0.2">
      <c r="A336" s="1" t="s">
        <v>142</v>
      </c>
      <c r="B336" s="5" t="s">
        <v>198</v>
      </c>
      <c r="C336" s="6">
        <v>37357</v>
      </c>
      <c r="D336" s="7">
        <v>0.32500000000000001</v>
      </c>
      <c r="E336" s="1" t="s">
        <v>57</v>
      </c>
      <c r="F336" s="1" t="s">
        <v>188</v>
      </c>
      <c r="G336" s="5" t="s">
        <v>59</v>
      </c>
      <c r="H336" s="5" t="s">
        <v>90</v>
      </c>
      <c r="I336" s="5" t="s">
        <v>61</v>
      </c>
      <c r="J336" s="2">
        <v>0.75</v>
      </c>
      <c r="K336" s="2">
        <v>0.2</v>
      </c>
      <c r="L336" s="5">
        <v>19</v>
      </c>
      <c r="M336" s="5">
        <v>16</v>
      </c>
      <c r="N336" s="5">
        <v>18</v>
      </c>
      <c r="O336" s="5">
        <v>24</v>
      </c>
      <c r="P336" s="5">
        <v>17</v>
      </c>
      <c r="Q336" s="5">
        <v>32</v>
      </c>
      <c r="R336" s="5">
        <v>34</v>
      </c>
      <c r="S336" s="5">
        <v>32</v>
      </c>
      <c r="T336" s="5">
        <v>30</v>
      </c>
      <c r="U336" s="5">
        <v>34</v>
      </c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2">
        <f t="shared" si="140"/>
        <v>25.6</v>
      </c>
      <c r="AH336" s="2">
        <f t="shared" si="141"/>
        <v>7.5454180356911502</v>
      </c>
      <c r="AI336" s="2">
        <f t="shared" si="142"/>
        <v>10</v>
      </c>
      <c r="AJ336" s="5">
        <v>32</v>
      </c>
      <c r="AK336" s="5">
        <v>10</v>
      </c>
      <c r="AL336" s="5">
        <v>16</v>
      </c>
      <c r="AM336" s="5">
        <v>13</v>
      </c>
      <c r="AN336" s="5">
        <v>29</v>
      </c>
      <c r="AO336" s="5">
        <v>32</v>
      </c>
      <c r="AP336" s="5">
        <v>30</v>
      </c>
      <c r="AQ336" s="5">
        <v>28</v>
      </c>
      <c r="AR336" s="5">
        <v>29</v>
      </c>
      <c r="AS336" s="5">
        <v>17</v>
      </c>
      <c r="AT336" s="2">
        <f t="shared" si="143"/>
        <v>23.6</v>
      </c>
      <c r="AU336" s="2">
        <f t="shared" si="144"/>
        <v>8.5531021013171298</v>
      </c>
      <c r="AV336" s="2">
        <f t="shared" si="145"/>
        <v>10</v>
      </c>
      <c r="AW336" s="2">
        <f t="shared" si="146"/>
        <v>110.62949266975293</v>
      </c>
      <c r="AX336" s="2">
        <f t="shared" si="147"/>
        <v>7.0859288151577395</v>
      </c>
      <c r="AY336" s="2">
        <f t="shared" si="148"/>
        <v>16</v>
      </c>
      <c r="AZ336" s="2">
        <f t="shared" si="149"/>
        <v>1.3567035028183645</v>
      </c>
      <c r="BA336" s="2">
        <f t="shared" si="150"/>
        <v>0.86466700179829137</v>
      </c>
      <c r="BB336" s="14">
        <f t="shared" si="151"/>
        <v>7.8125E-2</v>
      </c>
      <c r="BC336" s="3" t="str">
        <f t="shared" si="152"/>
        <v>Nontoxic</v>
      </c>
      <c r="BD336" s="2">
        <f t="shared" si="153"/>
        <v>92.1875</v>
      </c>
      <c r="BE336" s="4" t="s">
        <v>663</v>
      </c>
      <c r="BF336" s="2"/>
      <c r="BG336" s="2">
        <f t="shared" si="154"/>
        <v>9</v>
      </c>
      <c r="BH336" s="2">
        <f t="shared" si="155"/>
        <v>9</v>
      </c>
      <c r="BI336" s="2">
        <f t="shared" si="156"/>
        <v>56.933333333333294</v>
      </c>
      <c r="BJ336" s="2">
        <f t="shared" si="157"/>
        <v>73.155555555555495</v>
      </c>
      <c r="BK336" s="2">
        <f t="shared" si="158"/>
        <v>65.044444444444395</v>
      </c>
      <c r="BL336" s="2">
        <f t="shared" si="159"/>
        <v>1.0555555555555556</v>
      </c>
      <c r="BM336" s="2">
        <f t="shared" si="160"/>
        <v>0.13362893258322789</v>
      </c>
      <c r="BN336" s="2">
        <v>6.6349999999999998</v>
      </c>
      <c r="BO336" s="2" t="str">
        <f t="shared" si="161"/>
        <v>Same Var</v>
      </c>
      <c r="BP336" s="2">
        <f t="shared" si="162"/>
        <v>0.29302700923203173</v>
      </c>
      <c r="BQ336" s="2" t="str">
        <f t="shared" si="163"/>
        <v>NS</v>
      </c>
      <c r="BR336" s="2" t="str">
        <f t="shared" si="164"/>
        <v>NS</v>
      </c>
      <c r="BS336" s="2" t="str">
        <f t="shared" si="165"/>
        <v>Same Var T-test</v>
      </c>
      <c r="BT336" s="2" t="str">
        <f t="shared" si="166"/>
        <v/>
      </c>
      <c r="BU336" s="2" t="str">
        <f t="shared" si="167"/>
        <v/>
      </c>
    </row>
    <row r="337" spans="1:73" s="14" customFormat="1" x14ac:dyDescent="0.2">
      <c r="A337" s="10" t="s">
        <v>142</v>
      </c>
      <c r="B337" s="11" t="s">
        <v>410</v>
      </c>
      <c r="C337" s="12">
        <v>37837</v>
      </c>
      <c r="D337" s="13">
        <v>0.625</v>
      </c>
      <c r="E337" s="10" t="s">
        <v>57</v>
      </c>
      <c r="F337" s="10" t="s">
        <v>408</v>
      </c>
      <c r="G337" s="11" t="s">
        <v>59</v>
      </c>
      <c r="H337" s="11" t="s">
        <v>90</v>
      </c>
      <c r="I337" s="11" t="s">
        <v>61</v>
      </c>
      <c r="J337" s="14">
        <v>0.75</v>
      </c>
      <c r="K337" s="14">
        <v>0.2</v>
      </c>
      <c r="L337" s="11">
        <v>20</v>
      </c>
      <c r="M337" s="11">
        <v>26</v>
      </c>
      <c r="N337" s="11">
        <v>26</v>
      </c>
      <c r="O337" s="11">
        <v>23</v>
      </c>
      <c r="P337" s="11">
        <v>29</v>
      </c>
      <c r="Q337" s="11">
        <v>30</v>
      </c>
      <c r="R337" s="11">
        <v>26</v>
      </c>
      <c r="S337" s="11">
        <v>20</v>
      </c>
      <c r="T337" s="11">
        <v>31</v>
      </c>
      <c r="U337" s="11">
        <v>24</v>
      </c>
      <c r="V337" s="15"/>
      <c r="W337" s="15"/>
      <c r="X337" s="15"/>
      <c r="Y337" s="15"/>
      <c r="Z337" s="15"/>
      <c r="AA337" s="15"/>
      <c r="AB337" s="15"/>
      <c r="AC337" s="15"/>
      <c r="AD337" s="15"/>
      <c r="AE337" s="15"/>
      <c r="AF337" s="15"/>
      <c r="AG337" s="14">
        <f t="shared" si="140"/>
        <v>25.5</v>
      </c>
      <c r="AH337" s="14">
        <f t="shared" si="141"/>
        <v>3.8369548110737792</v>
      </c>
      <c r="AI337" s="14">
        <f t="shared" si="142"/>
        <v>10</v>
      </c>
      <c r="AJ337" s="11">
        <v>27</v>
      </c>
      <c r="AK337" s="11">
        <v>29</v>
      </c>
      <c r="AL337" s="11">
        <v>29</v>
      </c>
      <c r="AM337" s="11">
        <v>27</v>
      </c>
      <c r="AN337" s="11">
        <v>27</v>
      </c>
      <c r="AO337" s="11">
        <v>33</v>
      </c>
      <c r="AP337" s="11">
        <v>31</v>
      </c>
      <c r="AQ337" s="11">
        <v>30</v>
      </c>
      <c r="AR337" s="11">
        <v>29</v>
      </c>
      <c r="AS337" s="11">
        <v>27</v>
      </c>
      <c r="AT337" s="14">
        <f t="shared" si="143"/>
        <v>28.9</v>
      </c>
      <c r="AU337" s="14">
        <f t="shared" si="144"/>
        <v>2.0248456731316584</v>
      </c>
      <c r="AV337" s="14">
        <f t="shared" si="145"/>
        <v>10</v>
      </c>
      <c r="AW337" s="14">
        <f t="shared" si="146"/>
        <v>1.5329535156249998</v>
      </c>
      <c r="AX337" s="14">
        <f t="shared" si="147"/>
        <v>9.487677951388887E-2</v>
      </c>
      <c r="AY337" s="14">
        <f t="shared" si="148"/>
        <v>16</v>
      </c>
      <c r="AZ337" s="14">
        <f t="shared" si="149"/>
        <v>8.7848534234717253</v>
      </c>
      <c r="BA337" s="14">
        <f t="shared" si="150"/>
        <v>0.86466700179829137</v>
      </c>
      <c r="BB337" s="14">
        <f t="shared" si="151"/>
        <v>-0.13333333333333328</v>
      </c>
      <c r="BC337" s="16" t="str">
        <f t="shared" si="152"/>
        <v>Nontoxic</v>
      </c>
      <c r="BD337" s="14">
        <f t="shared" si="153"/>
        <v>113.33333333333333</v>
      </c>
      <c r="BE337" s="17" t="s">
        <v>663</v>
      </c>
      <c r="BG337" s="14">
        <f t="shared" si="154"/>
        <v>9</v>
      </c>
      <c r="BH337" s="14">
        <f t="shared" si="155"/>
        <v>9</v>
      </c>
      <c r="BI337" s="14">
        <f t="shared" si="156"/>
        <v>14.722222222222221</v>
      </c>
      <c r="BJ337" s="14">
        <f t="shared" si="157"/>
        <v>4.0999999999999988</v>
      </c>
      <c r="BK337" s="14">
        <f t="shared" si="158"/>
        <v>9.4111111111111097</v>
      </c>
      <c r="BL337" s="14">
        <f t="shared" si="159"/>
        <v>1.0555555555555556</v>
      </c>
      <c r="BM337" s="14">
        <f t="shared" si="160"/>
        <v>3.269305005716209</v>
      </c>
      <c r="BN337" s="14">
        <v>6.6349999999999998</v>
      </c>
      <c r="BO337" s="14" t="str">
        <f t="shared" si="161"/>
        <v>Same Var</v>
      </c>
      <c r="BP337" s="14">
        <f t="shared" si="162"/>
        <v>1.1669393142477488E-2</v>
      </c>
      <c r="BQ337" s="14" t="str">
        <f t="shared" si="163"/>
        <v>NS</v>
      </c>
      <c r="BR337" s="14" t="str">
        <f t="shared" si="164"/>
        <v>NS</v>
      </c>
      <c r="BS337" s="2" t="str">
        <f t="shared" si="165"/>
        <v/>
      </c>
      <c r="BT337" s="2" t="str">
        <f t="shared" si="166"/>
        <v/>
      </c>
      <c r="BU337" s="2" t="str">
        <f t="shared" si="167"/>
        <v/>
      </c>
    </row>
    <row r="338" spans="1:73" s="14" customFormat="1" x14ac:dyDescent="0.2">
      <c r="A338" s="10" t="s">
        <v>142</v>
      </c>
      <c r="B338" s="11" t="s">
        <v>407</v>
      </c>
      <c r="C338" s="12">
        <v>37838</v>
      </c>
      <c r="D338" s="13">
        <v>0.4861111111111111</v>
      </c>
      <c r="E338" s="10" t="s">
        <v>57</v>
      </c>
      <c r="F338" s="10" t="s">
        <v>408</v>
      </c>
      <c r="G338" s="11" t="s">
        <v>59</v>
      </c>
      <c r="H338" s="11" t="s">
        <v>90</v>
      </c>
      <c r="I338" s="11" t="s">
        <v>61</v>
      </c>
      <c r="J338" s="14">
        <v>0.75</v>
      </c>
      <c r="K338" s="14">
        <v>0.2</v>
      </c>
      <c r="L338" s="11">
        <v>20</v>
      </c>
      <c r="M338" s="11">
        <v>26</v>
      </c>
      <c r="N338" s="11">
        <v>26</v>
      </c>
      <c r="O338" s="11">
        <v>23</v>
      </c>
      <c r="P338" s="11">
        <v>29</v>
      </c>
      <c r="Q338" s="11">
        <v>30</v>
      </c>
      <c r="R338" s="11">
        <v>26</v>
      </c>
      <c r="S338" s="11">
        <v>20</v>
      </c>
      <c r="T338" s="11">
        <v>31</v>
      </c>
      <c r="U338" s="11">
        <v>24</v>
      </c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4">
        <f t="shared" si="140"/>
        <v>25.5</v>
      </c>
      <c r="AH338" s="14">
        <f t="shared" si="141"/>
        <v>3.8369548110737792</v>
      </c>
      <c r="AI338" s="14">
        <f t="shared" si="142"/>
        <v>10</v>
      </c>
      <c r="AJ338" s="15"/>
      <c r="AK338" s="11">
        <v>36</v>
      </c>
      <c r="AL338" s="11">
        <v>30</v>
      </c>
      <c r="AM338" s="11">
        <v>31</v>
      </c>
      <c r="AN338" s="11">
        <v>33</v>
      </c>
      <c r="AO338" s="11">
        <v>34</v>
      </c>
      <c r="AP338" s="11">
        <v>33</v>
      </c>
      <c r="AQ338" s="11">
        <v>32</v>
      </c>
      <c r="AR338" s="11">
        <v>29</v>
      </c>
      <c r="AS338" s="11">
        <v>36</v>
      </c>
      <c r="AT338" s="14">
        <f t="shared" si="143"/>
        <v>32.666666666666664</v>
      </c>
      <c r="AU338" s="14">
        <f t="shared" si="144"/>
        <v>2.4494897427831783</v>
      </c>
      <c r="AV338" s="14">
        <f t="shared" si="145"/>
        <v>9</v>
      </c>
      <c r="AW338" s="14">
        <f t="shared" si="146"/>
        <v>2.2344021267361112</v>
      </c>
      <c r="AX338" s="14">
        <f t="shared" si="147"/>
        <v>0.13175455729166669</v>
      </c>
      <c r="AY338" s="14">
        <f t="shared" si="148"/>
        <v>17</v>
      </c>
      <c r="AZ338" s="14">
        <f t="shared" si="149"/>
        <v>11.075970369603699</v>
      </c>
      <c r="BA338" s="14">
        <f t="shared" si="150"/>
        <v>0.86327901742005297</v>
      </c>
      <c r="BB338" s="14">
        <f t="shared" si="151"/>
        <v>-0.28104575163398682</v>
      </c>
      <c r="BC338" s="16" t="str">
        <f t="shared" si="152"/>
        <v>Nontoxic</v>
      </c>
      <c r="BD338" s="14">
        <f t="shared" si="153"/>
        <v>128.10457516339869</v>
      </c>
      <c r="BE338" s="17" t="s">
        <v>663</v>
      </c>
      <c r="BG338" s="14">
        <f t="shared" si="154"/>
        <v>9</v>
      </c>
      <c r="BH338" s="14">
        <f t="shared" si="155"/>
        <v>8</v>
      </c>
      <c r="BI338" s="14">
        <f t="shared" si="156"/>
        <v>14.722222222222221</v>
      </c>
      <c r="BJ338" s="14">
        <f t="shared" si="157"/>
        <v>6.0000000000000009</v>
      </c>
      <c r="BK338" s="14">
        <f t="shared" si="158"/>
        <v>10.617647058823529</v>
      </c>
      <c r="BL338" s="14">
        <f t="shared" si="159"/>
        <v>1.0590958605664489</v>
      </c>
      <c r="BM338" s="14">
        <f t="shared" si="160"/>
        <v>1.533853607623787</v>
      </c>
      <c r="BN338" s="14">
        <v>6.6349999999999998</v>
      </c>
      <c r="BO338" s="14" t="str">
        <f t="shared" si="161"/>
        <v>Same Var</v>
      </c>
      <c r="BP338" s="14">
        <f t="shared" si="162"/>
        <v>8.5785471624911209E-5</v>
      </c>
      <c r="BQ338" s="14" t="str">
        <f t="shared" si="163"/>
        <v>NS</v>
      </c>
      <c r="BR338" s="14" t="str">
        <f t="shared" si="164"/>
        <v>NS</v>
      </c>
      <c r="BS338" s="2" t="str">
        <f t="shared" si="165"/>
        <v/>
      </c>
      <c r="BT338" s="2" t="str">
        <f t="shared" si="166"/>
        <v/>
      </c>
      <c r="BU338" s="2" t="str">
        <f t="shared" si="167"/>
        <v/>
      </c>
    </row>
    <row r="339" spans="1:73" s="14" customFormat="1" x14ac:dyDescent="0.2">
      <c r="A339" s="10" t="s">
        <v>142</v>
      </c>
      <c r="B339" s="11" t="s">
        <v>411</v>
      </c>
      <c r="C339" s="12">
        <v>37837</v>
      </c>
      <c r="D339" s="13">
        <v>0.65277777777777779</v>
      </c>
      <c r="E339" s="10" t="s">
        <v>57</v>
      </c>
      <c r="F339" s="10" t="s">
        <v>408</v>
      </c>
      <c r="G339" s="11" t="s">
        <v>59</v>
      </c>
      <c r="H339" s="11" t="s">
        <v>90</v>
      </c>
      <c r="I339" s="11" t="s">
        <v>61</v>
      </c>
      <c r="J339" s="14">
        <v>0.75</v>
      </c>
      <c r="K339" s="14">
        <v>0.2</v>
      </c>
      <c r="L339" s="11">
        <v>20</v>
      </c>
      <c r="M339" s="11">
        <v>26</v>
      </c>
      <c r="N339" s="11">
        <v>26</v>
      </c>
      <c r="O339" s="11">
        <v>23</v>
      </c>
      <c r="P339" s="11">
        <v>29</v>
      </c>
      <c r="Q339" s="11">
        <v>30</v>
      </c>
      <c r="R339" s="11">
        <v>26</v>
      </c>
      <c r="S339" s="11">
        <v>20</v>
      </c>
      <c r="T339" s="11">
        <v>31</v>
      </c>
      <c r="U339" s="11">
        <v>24</v>
      </c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4">
        <f t="shared" si="140"/>
        <v>25.5</v>
      </c>
      <c r="AH339" s="14">
        <f t="shared" si="141"/>
        <v>3.8369548110737792</v>
      </c>
      <c r="AI339" s="14">
        <f t="shared" si="142"/>
        <v>10</v>
      </c>
      <c r="AJ339" s="11">
        <v>33</v>
      </c>
      <c r="AK339" s="11">
        <v>29</v>
      </c>
      <c r="AL339" s="11">
        <v>32</v>
      </c>
      <c r="AM339" s="11">
        <v>26</v>
      </c>
      <c r="AN339" s="15"/>
      <c r="AO339" s="11">
        <v>28</v>
      </c>
      <c r="AP339" s="11">
        <v>26</v>
      </c>
      <c r="AQ339" s="11">
        <v>32</v>
      </c>
      <c r="AR339" s="15"/>
      <c r="AS339" s="11">
        <v>28</v>
      </c>
      <c r="AT339" s="14">
        <f t="shared" si="143"/>
        <v>29.25</v>
      </c>
      <c r="AU339" s="14">
        <f t="shared" si="144"/>
        <v>2.7645717829090897</v>
      </c>
      <c r="AV339" s="14">
        <f t="shared" si="145"/>
        <v>8</v>
      </c>
      <c r="AW339" s="14">
        <f t="shared" si="146"/>
        <v>3.1808085538903059</v>
      </c>
      <c r="AX339" s="14">
        <f t="shared" si="147"/>
        <v>0.20658575465156301</v>
      </c>
      <c r="AY339" s="14">
        <f t="shared" si="148"/>
        <v>15</v>
      </c>
      <c r="AZ339" s="14">
        <f t="shared" si="149"/>
        <v>7.5815961875411615</v>
      </c>
      <c r="BA339" s="14">
        <f t="shared" si="150"/>
        <v>0.86624497319495286</v>
      </c>
      <c r="BB339" s="14">
        <f t="shared" si="151"/>
        <v>-0.14705882352941177</v>
      </c>
      <c r="BC339" s="16" t="str">
        <f t="shared" si="152"/>
        <v>Nontoxic</v>
      </c>
      <c r="BD339" s="14">
        <f t="shared" si="153"/>
        <v>114.70588235294117</v>
      </c>
      <c r="BE339" s="17" t="s">
        <v>663</v>
      </c>
      <c r="BG339" s="14">
        <f t="shared" si="154"/>
        <v>9</v>
      </c>
      <c r="BH339" s="14">
        <f t="shared" si="155"/>
        <v>7</v>
      </c>
      <c r="BI339" s="14">
        <f t="shared" si="156"/>
        <v>14.722222222222221</v>
      </c>
      <c r="BJ339" s="14">
        <f t="shared" si="157"/>
        <v>7.6428571428571432</v>
      </c>
      <c r="BK339" s="14">
        <f t="shared" si="158"/>
        <v>11.625</v>
      </c>
      <c r="BL339" s="14">
        <f t="shared" si="159"/>
        <v>1.0638227513227514</v>
      </c>
      <c r="BM339" s="14">
        <f t="shared" si="160"/>
        <v>0.76131486737864729</v>
      </c>
      <c r="BN339" s="14">
        <v>6.6349999999999998</v>
      </c>
      <c r="BO339" s="14" t="str">
        <f t="shared" si="161"/>
        <v>Same Var</v>
      </c>
      <c r="BP339" s="14">
        <f t="shared" si="162"/>
        <v>1.6986067153511041E-2</v>
      </c>
      <c r="BQ339" s="14" t="str">
        <f t="shared" si="163"/>
        <v>NS</v>
      </c>
      <c r="BR339" s="14" t="str">
        <f t="shared" si="164"/>
        <v>NS</v>
      </c>
      <c r="BS339" s="2" t="str">
        <f t="shared" si="165"/>
        <v/>
      </c>
      <c r="BT339" s="2" t="str">
        <f t="shared" si="166"/>
        <v/>
      </c>
      <c r="BU339" s="2" t="str">
        <f t="shared" si="167"/>
        <v/>
      </c>
    </row>
    <row r="340" spans="1:73" s="14" customFormat="1" x14ac:dyDescent="0.2">
      <c r="A340" s="10" t="s">
        <v>142</v>
      </c>
      <c r="B340" s="11" t="s">
        <v>412</v>
      </c>
      <c r="C340" s="12">
        <v>37837</v>
      </c>
      <c r="D340" s="13">
        <v>0.67708333333333337</v>
      </c>
      <c r="E340" s="10" t="s">
        <v>57</v>
      </c>
      <c r="F340" s="10" t="s">
        <v>408</v>
      </c>
      <c r="G340" s="11" t="s">
        <v>59</v>
      </c>
      <c r="H340" s="11" t="s">
        <v>90</v>
      </c>
      <c r="I340" s="11" t="s">
        <v>61</v>
      </c>
      <c r="J340" s="14">
        <v>0.75</v>
      </c>
      <c r="K340" s="14">
        <v>0.2</v>
      </c>
      <c r="L340" s="11">
        <v>20</v>
      </c>
      <c r="M340" s="11">
        <v>26</v>
      </c>
      <c r="N340" s="11">
        <v>26</v>
      </c>
      <c r="O340" s="11">
        <v>23</v>
      </c>
      <c r="P340" s="11">
        <v>29</v>
      </c>
      <c r="Q340" s="11">
        <v>30</v>
      </c>
      <c r="R340" s="11">
        <v>26</v>
      </c>
      <c r="S340" s="11">
        <v>20</v>
      </c>
      <c r="T340" s="11">
        <v>31</v>
      </c>
      <c r="U340" s="11">
        <v>24</v>
      </c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4">
        <f t="shared" si="140"/>
        <v>25.5</v>
      </c>
      <c r="AH340" s="14">
        <f t="shared" si="141"/>
        <v>3.8369548110737792</v>
      </c>
      <c r="AI340" s="14">
        <f t="shared" si="142"/>
        <v>10</v>
      </c>
      <c r="AJ340" s="15"/>
      <c r="AK340" s="15"/>
      <c r="AL340" s="11">
        <v>31</v>
      </c>
      <c r="AM340" s="11">
        <v>30</v>
      </c>
      <c r="AN340" s="11">
        <v>27</v>
      </c>
      <c r="AO340" s="11">
        <v>23</v>
      </c>
      <c r="AP340" s="11">
        <v>28</v>
      </c>
      <c r="AQ340" s="11">
        <v>33</v>
      </c>
      <c r="AR340" s="11">
        <v>24</v>
      </c>
      <c r="AS340" s="11">
        <v>34</v>
      </c>
      <c r="AT340" s="14">
        <f t="shared" si="143"/>
        <v>28.75</v>
      </c>
      <c r="AU340" s="14">
        <f t="shared" si="144"/>
        <v>3.9910614413425693</v>
      </c>
      <c r="AV340" s="14">
        <f t="shared" si="145"/>
        <v>8</v>
      </c>
      <c r="AW340" s="14">
        <f t="shared" si="146"/>
        <v>7.9478685028698965</v>
      </c>
      <c r="AX340" s="14">
        <f t="shared" si="147"/>
        <v>0.64253692083232083</v>
      </c>
      <c r="AY340" s="14">
        <f t="shared" si="148"/>
        <v>12</v>
      </c>
      <c r="AZ340" s="14">
        <f t="shared" si="149"/>
        <v>5.7324208889283979</v>
      </c>
      <c r="BA340" s="14">
        <f t="shared" si="150"/>
        <v>0.87260929158813794</v>
      </c>
      <c r="BB340" s="14">
        <f t="shared" si="151"/>
        <v>-0.12745098039215685</v>
      </c>
      <c r="BC340" s="16" t="str">
        <f t="shared" si="152"/>
        <v>Nontoxic</v>
      </c>
      <c r="BD340" s="14">
        <f t="shared" si="153"/>
        <v>112.74509803921569</v>
      </c>
      <c r="BE340" s="17" t="s">
        <v>663</v>
      </c>
      <c r="BG340" s="14">
        <f t="shared" si="154"/>
        <v>9</v>
      </c>
      <c r="BH340" s="14">
        <f t="shared" si="155"/>
        <v>7</v>
      </c>
      <c r="BI340" s="14">
        <f t="shared" si="156"/>
        <v>14.722222222222221</v>
      </c>
      <c r="BJ340" s="14">
        <f t="shared" si="157"/>
        <v>15.928571428571427</v>
      </c>
      <c r="BK340" s="14">
        <f t="shared" si="158"/>
        <v>15.25</v>
      </c>
      <c r="BL340" s="14">
        <f t="shared" si="159"/>
        <v>1.0638227513227514</v>
      </c>
      <c r="BM340" s="14">
        <f t="shared" si="160"/>
        <v>1.1513518689987802E-2</v>
      </c>
      <c r="BN340" s="14">
        <v>6.6349999999999998</v>
      </c>
      <c r="BO340" s="14" t="str">
        <f t="shared" si="161"/>
        <v>Same Var</v>
      </c>
      <c r="BP340" s="14">
        <f t="shared" si="162"/>
        <v>4.9235137204271792E-2</v>
      </c>
      <c r="BQ340" s="14" t="str">
        <f t="shared" si="163"/>
        <v>NS</v>
      </c>
      <c r="BR340" s="14" t="str">
        <f t="shared" si="164"/>
        <v>NS</v>
      </c>
      <c r="BS340" s="2" t="str">
        <f t="shared" si="165"/>
        <v/>
      </c>
      <c r="BT340" s="2" t="str">
        <f t="shared" si="166"/>
        <v/>
      </c>
      <c r="BU340" s="2" t="str">
        <f t="shared" si="167"/>
        <v/>
      </c>
    </row>
    <row r="341" spans="1:73" s="14" customFormat="1" x14ac:dyDescent="0.2">
      <c r="A341" s="10" t="s">
        <v>142</v>
      </c>
      <c r="B341" s="11" t="s">
        <v>409</v>
      </c>
      <c r="C341" s="12">
        <v>37837</v>
      </c>
      <c r="D341" s="13">
        <v>0.58333333333333337</v>
      </c>
      <c r="E341" s="10" t="s">
        <v>57</v>
      </c>
      <c r="F341" s="10" t="s">
        <v>408</v>
      </c>
      <c r="G341" s="11" t="s">
        <v>59</v>
      </c>
      <c r="H341" s="11" t="s">
        <v>90</v>
      </c>
      <c r="I341" s="11" t="s">
        <v>61</v>
      </c>
      <c r="J341" s="14">
        <v>0.75</v>
      </c>
      <c r="K341" s="14">
        <v>0.2</v>
      </c>
      <c r="L341" s="11">
        <v>20</v>
      </c>
      <c r="M341" s="11">
        <v>26</v>
      </c>
      <c r="N341" s="11">
        <v>26</v>
      </c>
      <c r="O341" s="11">
        <v>23</v>
      </c>
      <c r="P341" s="11">
        <v>29</v>
      </c>
      <c r="Q341" s="11">
        <v>30</v>
      </c>
      <c r="R341" s="11">
        <v>26</v>
      </c>
      <c r="S341" s="11">
        <v>20</v>
      </c>
      <c r="T341" s="11">
        <v>31</v>
      </c>
      <c r="U341" s="11">
        <v>24</v>
      </c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F341" s="15"/>
      <c r="AG341" s="14">
        <f t="shared" si="140"/>
        <v>25.5</v>
      </c>
      <c r="AH341" s="14">
        <f t="shared" si="141"/>
        <v>3.8369548110737792</v>
      </c>
      <c r="AI341" s="14">
        <f t="shared" si="142"/>
        <v>10</v>
      </c>
      <c r="AJ341" s="11">
        <v>30</v>
      </c>
      <c r="AK341" s="11">
        <v>26</v>
      </c>
      <c r="AL341" s="11">
        <v>34</v>
      </c>
      <c r="AM341" s="11">
        <v>26</v>
      </c>
      <c r="AN341" s="11">
        <v>32</v>
      </c>
      <c r="AO341" s="11">
        <v>30</v>
      </c>
      <c r="AP341" s="11">
        <v>28</v>
      </c>
      <c r="AQ341" s="11">
        <v>28</v>
      </c>
      <c r="AR341" s="11">
        <v>20</v>
      </c>
      <c r="AS341" s="11">
        <v>32</v>
      </c>
      <c r="AT341" s="14">
        <f t="shared" si="143"/>
        <v>28.6</v>
      </c>
      <c r="AU341" s="14">
        <f t="shared" si="144"/>
        <v>4.0055517028799423</v>
      </c>
      <c r="AV341" s="14">
        <f t="shared" si="145"/>
        <v>10</v>
      </c>
      <c r="AW341" s="14">
        <f t="shared" si="146"/>
        <v>5.9173941020447334</v>
      </c>
      <c r="AX341" s="14">
        <f t="shared" si="147"/>
        <v>0.36222588788151439</v>
      </c>
      <c r="AY341" s="14">
        <f t="shared" si="148"/>
        <v>16</v>
      </c>
      <c r="AZ341" s="14">
        <f t="shared" si="149"/>
        <v>6.0750043746805726</v>
      </c>
      <c r="BA341" s="14">
        <f t="shared" si="150"/>
        <v>0.86466700179829137</v>
      </c>
      <c r="BB341" s="14">
        <f t="shared" si="151"/>
        <v>-0.12156862745098045</v>
      </c>
      <c r="BC341" s="16" t="str">
        <f t="shared" si="152"/>
        <v>Nontoxic</v>
      </c>
      <c r="BD341" s="14">
        <f t="shared" si="153"/>
        <v>112.15686274509804</v>
      </c>
      <c r="BE341" s="17" t="s">
        <v>663</v>
      </c>
      <c r="BG341" s="14">
        <f t="shared" si="154"/>
        <v>9</v>
      </c>
      <c r="BH341" s="14">
        <f t="shared" si="155"/>
        <v>9</v>
      </c>
      <c r="BI341" s="14">
        <f t="shared" si="156"/>
        <v>14.722222222222221</v>
      </c>
      <c r="BJ341" s="14">
        <f t="shared" si="157"/>
        <v>16.044444444444405</v>
      </c>
      <c r="BK341" s="14">
        <f t="shared" si="158"/>
        <v>15.383333333333313</v>
      </c>
      <c r="BL341" s="14">
        <f t="shared" si="159"/>
        <v>1.0555555555555556</v>
      </c>
      <c r="BM341" s="14">
        <f t="shared" si="160"/>
        <v>1.5761980554106152E-2</v>
      </c>
      <c r="BN341" s="14">
        <v>6.6349999999999998</v>
      </c>
      <c r="BO341" s="14" t="str">
        <f t="shared" si="161"/>
        <v>Same Var</v>
      </c>
      <c r="BP341" s="14">
        <f t="shared" si="162"/>
        <v>4.7059720761864904E-2</v>
      </c>
      <c r="BQ341" s="14" t="str">
        <f t="shared" si="163"/>
        <v>NS</v>
      </c>
      <c r="BR341" s="14" t="str">
        <f t="shared" si="164"/>
        <v>NS</v>
      </c>
      <c r="BS341" s="2" t="str">
        <f t="shared" si="165"/>
        <v/>
      </c>
      <c r="BT341" s="2" t="str">
        <f t="shared" si="166"/>
        <v/>
      </c>
      <c r="BU341" s="2" t="str">
        <f t="shared" si="167"/>
        <v/>
      </c>
    </row>
    <row r="342" spans="1:73" s="14" customFormat="1" x14ac:dyDescent="0.2">
      <c r="A342" s="10" t="s">
        <v>142</v>
      </c>
      <c r="B342" s="11" t="s">
        <v>413</v>
      </c>
      <c r="C342" s="12">
        <v>37837</v>
      </c>
      <c r="D342" s="13">
        <v>0.70138888888888884</v>
      </c>
      <c r="E342" s="10" t="s">
        <v>57</v>
      </c>
      <c r="F342" s="10" t="s">
        <v>408</v>
      </c>
      <c r="G342" s="11" t="s">
        <v>59</v>
      </c>
      <c r="H342" s="11" t="s">
        <v>90</v>
      </c>
      <c r="I342" s="11" t="s">
        <v>61</v>
      </c>
      <c r="J342" s="14">
        <v>0.75</v>
      </c>
      <c r="K342" s="14">
        <v>0.2</v>
      </c>
      <c r="L342" s="11">
        <v>20</v>
      </c>
      <c r="M342" s="11">
        <v>26</v>
      </c>
      <c r="N342" s="11">
        <v>26</v>
      </c>
      <c r="O342" s="11">
        <v>23</v>
      </c>
      <c r="P342" s="11">
        <v>29</v>
      </c>
      <c r="Q342" s="11">
        <v>30</v>
      </c>
      <c r="R342" s="11">
        <v>26</v>
      </c>
      <c r="S342" s="11">
        <v>20</v>
      </c>
      <c r="T342" s="11">
        <v>31</v>
      </c>
      <c r="U342" s="11">
        <v>24</v>
      </c>
      <c r="V342" s="15"/>
      <c r="W342" s="15"/>
      <c r="X342" s="15"/>
      <c r="Y342" s="15"/>
      <c r="Z342" s="15"/>
      <c r="AA342" s="15"/>
      <c r="AB342" s="15"/>
      <c r="AC342" s="15"/>
      <c r="AD342" s="15"/>
      <c r="AE342" s="15"/>
      <c r="AF342" s="15"/>
      <c r="AG342" s="14">
        <f t="shared" si="140"/>
        <v>25.5</v>
      </c>
      <c r="AH342" s="14">
        <f t="shared" si="141"/>
        <v>3.8369548110737792</v>
      </c>
      <c r="AI342" s="14">
        <f t="shared" si="142"/>
        <v>10</v>
      </c>
      <c r="AJ342" s="11">
        <v>22</v>
      </c>
      <c r="AK342" s="11">
        <v>33</v>
      </c>
      <c r="AL342" s="11">
        <v>23</v>
      </c>
      <c r="AM342" s="15"/>
      <c r="AN342" s="11">
        <v>34</v>
      </c>
      <c r="AO342" s="15"/>
      <c r="AP342" s="11">
        <v>39</v>
      </c>
      <c r="AQ342" s="11">
        <v>32</v>
      </c>
      <c r="AR342" s="11">
        <v>36</v>
      </c>
      <c r="AS342" s="11">
        <v>28</v>
      </c>
      <c r="AT342" s="14">
        <f t="shared" si="143"/>
        <v>30.875</v>
      </c>
      <c r="AU342" s="14">
        <f t="shared" si="144"/>
        <v>6.0577577181188564</v>
      </c>
      <c r="AV342" s="14">
        <f t="shared" si="145"/>
        <v>8</v>
      </c>
      <c r="AW342" s="14">
        <f t="shared" si="146"/>
        <v>29.32415896045919</v>
      </c>
      <c r="AX342" s="14">
        <f t="shared" si="147"/>
        <v>3.0820647827583421</v>
      </c>
      <c r="AY342" s="14">
        <f t="shared" si="148"/>
        <v>10</v>
      </c>
      <c r="AZ342" s="14">
        <f t="shared" si="149"/>
        <v>5.0493034952658764</v>
      </c>
      <c r="BA342" s="14">
        <f t="shared" si="150"/>
        <v>0.87905782855058789</v>
      </c>
      <c r="BB342" s="14">
        <f t="shared" si="151"/>
        <v>-0.2107843137254902</v>
      </c>
      <c r="BC342" s="16" t="str">
        <f t="shared" si="152"/>
        <v>Nontoxic</v>
      </c>
      <c r="BD342" s="14">
        <f t="shared" si="153"/>
        <v>121.07843137254901</v>
      </c>
      <c r="BE342" s="17" t="s">
        <v>663</v>
      </c>
      <c r="BG342" s="14">
        <f t="shared" si="154"/>
        <v>9</v>
      </c>
      <c r="BH342" s="14">
        <f t="shared" si="155"/>
        <v>7</v>
      </c>
      <c r="BI342" s="14">
        <f t="shared" si="156"/>
        <v>14.722222222222221</v>
      </c>
      <c r="BJ342" s="14">
        <f t="shared" si="157"/>
        <v>36.696428571428577</v>
      </c>
      <c r="BK342" s="14">
        <f t="shared" si="158"/>
        <v>24.335937500000004</v>
      </c>
      <c r="BL342" s="14">
        <f t="shared" si="159"/>
        <v>1.0638227513227514</v>
      </c>
      <c r="BM342" s="14">
        <f t="shared" si="160"/>
        <v>1.5494009773758812</v>
      </c>
      <c r="BN342" s="14">
        <v>6.6349999999999998</v>
      </c>
      <c r="BO342" s="14" t="str">
        <f t="shared" si="161"/>
        <v>Same Var</v>
      </c>
      <c r="BP342" s="14">
        <f t="shared" si="162"/>
        <v>1.772657700446335E-2</v>
      </c>
      <c r="BQ342" s="14" t="str">
        <f t="shared" si="163"/>
        <v>NS</v>
      </c>
      <c r="BR342" s="14" t="str">
        <f t="shared" si="164"/>
        <v>NS</v>
      </c>
      <c r="BS342" s="2" t="str">
        <f t="shared" si="165"/>
        <v/>
      </c>
      <c r="BT342" s="2" t="str">
        <f t="shared" si="166"/>
        <v/>
      </c>
      <c r="BU342" s="2" t="str">
        <f t="shared" si="167"/>
        <v/>
      </c>
    </row>
    <row r="343" spans="1:73" s="14" customFormat="1" x14ac:dyDescent="0.2">
      <c r="A343" s="10" t="s">
        <v>142</v>
      </c>
      <c r="B343" s="11" t="s">
        <v>595</v>
      </c>
      <c r="C343" s="12">
        <v>37727</v>
      </c>
      <c r="D343" s="13">
        <v>0.41666666666666669</v>
      </c>
      <c r="E343" s="10" t="s">
        <v>57</v>
      </c>
      <c r="F343" s="10" t="s">
        <v>590</v>
      </c>
      <c r="G343" s="11" t="s">
        <v>59</v>
      </c>
      <c r="H343" s="11" t="s">
        <v>90</v>
      </c>
      <c r="I343" s="11" t="s">
        <v>61</v>
      </c>
      <c r="J343" s="14">
        <v>0.75</v>
      </c>
      <c r="K343" s="14">
        <v>0.2</v>
      </c>
      <c r="L343" s="11">
        <v>25</v>
      </c>
      <c r="M343" s="11">
        <v>27</v>
      </c>
      <c r="N343" s="11">
        <v>24</v>
      </c>
      <c r="O343" s="11">
        <v>30</v>
      </c>
      <c r="P343" s="11">
        <v>28</v>
      </c>
      <c r="Q343" s="11">
        <v>27</v>
      </c>
      <c r="R343" s="11">
        <v>24</v>
      </c>
      <c r="S343" s="11">
        <v>27</v>
      </c>
      <c r="T343" s="11">
        <v>28</v>
      </c>
      <c r="U343" s="11">
        <v>15</v>
      </c>
      <c r="V343" s="15"/>
      <c r="W343" s="15"/>
      <c r="X343" s="15"/>
      <c r="Y343" s="15"/>
      <c r="Z343" s="15"/>
      <c r="AA343" s="15"/>
      <c r="AB343" s="15"/>
      <c r="AC343" s="15"/>
      <c r="AD343" s="15"/>
      <c r="AE343" s="15"/>
      <c r="AF343" s="15"/>
      <c r="AG343" s="14">
        <f t="shared" si="140"/>
        <v>25.5</v>
      </c>
      <c r="AH343" s="14">
        <f t="shared" si="141"/>
        <v>4.1432676315520176</v>
      </c>
      <c r="AI343" s="14">
        <f t="shared" si="142"/>
        <v>10</v>
      </c>
      <c r="AJ343" s="11">
        <v>27</v>
      </c>
      <c r="AK343" s="11">
        <v>30</v>
      </c>
      <c r="AL343" s="11">
        <v>29</v>
      </c>
      <c r="AM343" s="11">
        <v>27</v>
      </c>
      <c r="AN343" s="11">
        <v>27</v>
      </c>
      <c r="AO343" s="11">
        <v>25</v>
      </c>
      <c r="AP343" s="11">
        <v>26</v>
      </c>
      <c r="AQ343" s="11">
        <v>29</v>
      </c>
      <c r="AR343" s="11">
        <v>33</v>
      </c>
      <c r="AS343" s="11">
        <v>26</v>
      </c>
      <c r="AT343" s="14">
        <f t="shared" si="143"/>
        <v>27.9</v>
      </c>
      <c r="AU343" s="14">
        <f t="shared" si="144"/>
        <v>2.3781411975649291</v>
      </c>
      <c r="AV343" s="14">
        <f t="shared" si="145"/>
        <v>10</v>
      </c>
      <c r="AW343" s="14">
        <f t="shared" si="146"/>
        <v>2.3445138937114192</v>
      </c>
      <c r="AX343" s="14">
        <f t="shared" si="147"/>
        <v>0.13914274744941699</v>
      </c>
      <c r="AY343" s="14">
        <f t="shared" si="148"/>
        <v>17</v>
      </c>
      <c r="AZ343" s="14">
        <f t="shared" si="149"/>
        <v>7.0914316680189131</v>
      </c>
      <c r="BA343" s="14">
        <f t="shared" si="150"/>
        <v>0.86327901742005297</v>
      </c>
      <c r="BB343" s="14">
        <f t="shared" si="151"/>
        <v>-9.4117647058823473E-2</v>
      </c>
      <c r="BC343" s="16" t="str">
        <f t="shared" si="152"/>
        <v>Nontoxic</v>
      </c>
      <c r="BD343" s="14">
        <f t="shared" si="153"/>
        <v>109.41176470588235</v>
      </c>
      <c r="BE343" s="17" t="s">
        <v>664</v>
      </c>
      <c r="BF343" s="17" t="s">
        <v>666</v>
      </c>
      <c r="BG343" s="14">
        <f t="shared" si="154"/>
        <v>9</v>
      </c>
      <c r="BH343" s="14">
        <f t="shared" si="155"/>
        <v>9</v>
      </c>
      <c r="BI343" s="14">
        <f t="shared" si="156"/>
        <v>17.166666666666664</v>
      </c>
      <c r="BJ343" s="14">
        <f t="shared" si="157"/>
        <v>5.655555555555555</v>
      </c>
      <c r="BK343" s="14">
        <f t="shared" si="158"/>
        <v>11.41111111111111</v>
      </c>
      <c r="BL343" s="14">
        <f t="shared" si="159"/>
        <v>1.0555555555555556</v>
      </c>
      <c r="BM343" s="14">
        <f t="shared" si="160"/>
        <v>2.503046771784696</v>
      </c>
      <c r="BN343" s="14">
        <v>6.6349999999999998</v>
      </c>
      <c r="BO343" s="14" t="str">
        <f t="shared" si="161"/>
        <v>Same Var</v>
      </c>
      <c r="BP343" s="14">
        <f t="shared" si="162"/>
        <v>6.4773095876446196E-2</v>
      </c>
      <c r="BQ343" s="14" t="str">
        <f t="shared" si="163"/>
        <v>NS</v>
      </c>
      <c r="BR343" s="14" t="str">
        <f t="shared" si="164"/>
        <v>NS</v>
      </c>
      <c r="BS343" s="2" t="str">
        <f t="shared" si="165"/>
        <v/>
      </c>
      <c r="BT343" s="2" t="str">
        <f t="shared" si="166"/>
        <v/>
      </c>
      <c r="BU343" s="2" t="str">
        <f t="shared" si="167"/>
        <v/>
      </c>
    </row>
    <row r="344" spans="1:73" s="14" customFormat="1" x14ac:dyDescent="0.2">
      <c r="A344" s="10" t="s">
        <v>142</v>
      </c>
      <c r="B344" s="11" t="s">
        <v>598</v>
      </c>
      <c r="C344" s="12">
        <v>37727</v>
      </c>
      <c r="D344" s="13">
        <v>0.3125</v>
      </c>
      <c r="E344" s="10" t="s">
        <v>57</v>
      </c>
      <c r="F344" s="10" t="s">
        <v>590</v>
      </c>
      <c r="G344" s="11" t="s">
        <v>59</v>
      </c>
      <c r="H344" s="11" t="s">
        <v>90</v>
      </c>
      <c r="I344" s="11" t="s">
        <v>61</v>
      </c>
      <c r="J344" s="14">
        <v>0.75</v>
      </c>
      <c r="K344" s="14">
        <v>0.2</v>
      </c>
      <c r="L344" s="11">
        <v>25</v>
      </c>
      <c r="M344" s="11">
        <v>27</v>
      </c>
      <c r="N344" s="11">
        <v>24</v>
      </c>
      <c r="O344" s="11">
        <v>30</v>
      </c>
      <c r="P344" s="11">
        <v>28</v>
      </c>
      <c r="Q344" s="11">
        <v>27</v>
      </c>
      <c r="R344" s="11">
        <v>24</v>
      </c>
      <c r="S344" s="11">
        <v>27</v>
      </c>
      <c r="T344" s="11">
        <v>28</v>
      </c>
      <c r="U344" s="11">
        <v>15</v>
      </c>
      <c r="V344" s="15"/>
      <c r="W344" s="15"/>
      <c r="X344" s="15"/>
      <c r="Y344" s="15"/>
      <c r="Z344" s="15"/>
      <c r="AA344" s="15"/>
      <c r="AB344" s="15"/>
      <c r="AC344" s="15"/>
      <c r="AD344" s="15"/>
      <c r="AE344" s="15"/>
      <c r="AF344" s="15"/>
      <c r="AG344" s="14">
        <f t="shared" si="140"/>
        <v>25.5</v>
      </c>
      <c r="AH344" s="14">
        <f t="shared" si="141"/>
        <v>4.1432676315520176</v>
      </c>
      <c r="AI344" s="14">
        <f t="shared" si="142"/>
        <v>10</v>
      </c>
      <c r="AJ344" s="11">
        <v>23</v>
      </c>
      <c r="AK344" s="11">
        <v>28</v>
      </c>
      <c r="AL344" s="11">
        <v>22</v>
      </c>
      <c r="AM344" s="11">
        <v>24</v>
      </c>
      <c r="AN344" s="11">
        <v>20</v>
      </c>
      <c r="AO344" s="11">
        <v>18</v>
      </c>
      <c r="AP344" s="11">
        <v>21</v>
      </c>
      <c r="AQ344" s="11">
        <v>25</v>
      </c>
      <c r="AR344" s="11">
        <v>21</v>
      </c>
      <c r="AS344" s="11">
        <v>21</v>
      </c>
      <c r="AT344" s="14">
        <f t="shared" si="143"/>
        <v>22.3</v>
      </c>
      <c r="AU344" s="14">
        <f t="shared" si="144"/>
        <v>2.8303906287138445</v>
      </c>
      <c r="AV344" s="14">
        <f t="shared" si="145"/>
        <v>10</v>
      </c>
      <c r="AW344" s="14">
        <f t="shared" si="146"/>
        <v>3.1213564863040264</v>
      </c>
      <c r="AX344" s="14">
        <f t="shared" si="147"/>
        <v>0.17491229477452058</v>
      </c>
      <c r="AY344" s="14">
        <f t="shared" si="148"/>
        <v>18</v>
      </c>
      <c r="AZ344" s="14">
        <f t="shared" si="149"/>
        <v>2.3886795236595701</v>
      </c>
      <c r="BA344" s="14">
        <f t="shared" si="150"/>
        <v>0.86204866798959834</v>
      </c>
      <c r="BB344" s="14">
        <f t="shared" si="151"/>
        <v>0.12549019607843134</v>
      </c>
      <c r="BC344" s="16" t="str">
        <f t="shared" si="152"/>
        <v>Nontoxic</v>
      </c>
      <c r="BD344" s="14">
        <f t="shared" si="153"/>
        <v>87.450980392156865</v>
      </c>
      <c r="BE344" s="17" t="s">
        <v>664</v>
      </c>
      <c r="BF344" s="17" t="s">
        <v>667</v>
      </c>
      <c r="BG344" s="14">
        <f t="shared" si="154"/>
        <v>9</v>
      </c>
      <c r="BH344" s="14">
        <f t="shared" si="155"/>
        <v>9</v>
      </c>
      <c r="BI344" s="14">
        <f t="shared" si="156"/>
        <v>17.166666666666664</v>
      </c>
      <c r="BJ344" s="14">
        <f t="shared" si="157"/>
        <v>8.0111111111111519</v>
      </c>
      <c r="BK344" s="14">
        <f t="shared" si="158"/>
        <v>12.588888888888908</v>
      </c>
      <c r="BL344" s="14">
        <f t="shared" si="159"/>
        <v>1.0555555555555556</v>
      </c>
      <c r="BM344" s="14">
        <f t="shared" si="160"/>
        <v>1.2092890347975258</v>
      </c>
      <c r="BN344" s="14">
        <v>6.6349999999999998</v>
      </c>
      <c r="BO344" s="14" t="str">
        <f t="shared" si="161"/>
        <v>Same Var</v>
      </c>
      <c r="BP344" s="14">
        <f t="shared" si="162"/>
        <v>2.94482138421986E-2</v>
      </c>
      <c r="BQ344" s="14" t="str">
        <f t="shared" si="163"/>
        <v>Sig</v>
      </c>
      <c r="BR344" s="14" t="str">
        <f t="shared" si="164"/>
        <v>Sig</v>
      </c>
      <c r="BS344" s="2" t="str">
        <f t="shared" si="165"/>
        <v>Wilcoxon</v>
      </c>
      <c r="BT344" s="2" t="str">
        <f t="shared" si="166"/>
        <v/>
      </c>
      <c r="BU344" s="2" t="str">
        <f t="shared" si="167"/>
        <v>NOECToxicLess25</v>
      </c>
    </row>
    <row r="345" spans="1:73" s="14" customFormat="1" x14ac:dyDescent="0.2">
      <c r="A345" s="10" t="s">
        <v>142</v>
      </c>
      <c r="B345" s="11" t="s">
        <v>599</v>
      </c>
      <c r="C345" s="12">
        <v>37727</v>
      </c>
      <c r="D345" s="13">
        <v>0.45833333333333331</v>
      </c>
      <c r="E345" s="10" t="s">
        <v>57</v>
      </c>
      <c r="F345" s="10" t="s">
        <v>590</v>
      </c>
      <c r="G345" s="11" t="s">
        <v>59</v>
      </c>
      <c r="H345" s="11" t="s">
        <v>90</v>
      </c>
      <c r="I345" s="11" t="s">
        <v>61</v>
      </c>
      <c r="J345" s="14">
        <v>0.75</v>
      </c>
      <c r="K345" s="14">
        <v>0.2</v>
      </c>
      <c r="L345" s="11">
        <v>25</v>
      </c>
      <c r="M345" s="11">
        <v>27</v>
      </c>
      <c r="N345" s="11">
        <v>24</v>
      </c>
      <c r="O345" s="11">
        <v>30</v>
      </c>
      <c r="P345" s="11">
        <v>28</v>
      </c>
      <c r="Q345" s="11">
        <v>27</v>
      </c>
      <c r="R345" s="11">
        <v>24</v>
      </c>
      <c r="S345" s="11">
        <v>27</v>
      </c>
      <c r="T345" s="11">
        <v>28</v>
      </c>
      <c r="U345" s="11">
        <v>15</v>
      </c>
      <c r="V345" s="15"/>
      <c r="W345" s="15"/>
      <c r="X345" s="15"/>
      <c r="Y345" s="15"/>
      <c r="Z345" s="15"/>
      <c r="AA345" s="15"/>
      <c r="AB345" s="15"/>
      <c r="AC345" s="15"/>
      <c r="AD345" s="15"/>
      <c r="AE345" s="15"/>
      <c r="AF345" s="15"/>
      <c r="AG345" s="14">
        <f t="shared" si="140"/>
        <v>25.5</v>
      </c>
      <c r="AH345" s="14">
        <f t="shared" si="141"/>
        <v>4.1432676315520176</v>
      </c>
      <c r="AI345" s="14">
        <f t="shared" si="142"/>
        <v>10</v>
      </c>
      <c r="AJ345" s="11">
        <v>27</v>
      </c>
      <c r="AK345" s="11">
        <v>26</v>
      </c>
      <c r="AL345" s="11">
        <v>28</v>
      </c>
      <c r="AM345" s="11">
        <v>25</v>
      </c>
      <c r="AN345" s="11">
        <v>28</v>
      </c>
      <c r="AO345" s="11">
        <v>35</v>
      </c>
      <c r="AP345" s="11">
        <v>23</v>
      </c>
      <c r="AQ345" s="11">
        <v>26</v>
      </c>
      <c r="AR345" s="11">
        <v>27</v>
      </c>
      <c r="AS345" s="11">
        <v>28</v>
      </c>
      <c r="AT345" s="14">
        <f t="shared" si="143"/>
        <v>27.3</v>
      </c>
      <c r="AU345" s="14">
        <f t="shared" si="144"/>
        <v>3.1287200080686235</v>
      </c>
      <c r="AV345" s="14">
        <f t="shared" si="145"/>
        <v>10</v>
      </c>
      <c r="AW345" s="14">
        <f t="shared" si="146"/>
        <v>3.7811342640818038</v>
      </c>
      <c r="AX345" s="14">
        <f t="shared" si="147"/>
        <v>0.21007278860168119</v>
      </c>
      <c r="AY345" s="14">
        <f t="shared" si="148"/>
        <v>18</v>
      </c>
      <c r="AZ345" s="14">
        <f t="shared" si="149"/>
        <v>5.8624916423691316</v>
      </c>
      <c r="BA345" s="14">
        <f t="shared" si="150"/>
        <v>0.86204866798959834</v>
      </c>
      <c r="BB345" s="14">
        <f t="shared" si="151"/>
        <v>-7.0588235294117674E-2</v>
      </c>
      <c r="BC345" s="16" t="str">
        <f t="shared" si="152"/>
        <v>Nontoxic</v>
      </c>
      <c r="BD345" s="14">
        <f t="shared" si="153"/>
        <v>107.05882352941177</v>
      </c>
      <c r="BE345" s="17" t="s">
        <v>664</v>
      </c>
      <c r="BF345" s="17" t="s">
        <v>666</v>
      </c>
      <c r="BG345" s="14">
        <f t="shared" si="154"/>
        <v>9</v>
      </c>
      <c r="BH345" s="14">
        <f t="shared" si="155"/>
        <v>9</v>
      </c>
      <c r="BI345" s="14">
        <f t="shared" si="156"/>
        <v>17.166666666666664</v>
      </c>
      <c r="BJ345" s="14">
        <f t="shared" si="157"/>
        <v>9.7888888888889269</v>
      </c>
      <c r="BK345" s="14">
        <f t="shared" si="158"/>
        <v>13.477777777777796</v>
      </c>
      <c r="BL345" s="14">
        <f t="shared" si="159"/>
        <v>1.0555555555555556</v>
      </c>
      <c r="BM345" s="14">
        <f t="shared" si="160"/>
        <v>0.66391865391852811</v>
      </c>
      <c r="BN345" s="14">
        <v>6.6349999999999998</v>
      </c>
      <c r="BO345" s="14" t="str">
        <f t="shared" si="161"/>
        <v>Same Var</v>
      </c>
      <c r="BP345" s="14">
        <f t="shared" si="162"/>
        <v>0.14368924833188351</v>
      </c>
      <c r="BQ345" s="14" t="str">
        <f t="shared" si="163"/>
        <v>NS</v>
      </c>
      <c r="BR345" s="14" t="str">
        <f t="shared" si="164"/>
        <v>NS</v>
      </c>
      <c r="BS345" s="2" t="str">
        <f t="shared" si="165"/>
        <v/>
      </c>
      <c r="BT345" s="2" t="str">
        <f t="shared" si="166"/>
        <v/>
      </c>
      <c r="BU345" s="2" t="str">
        <f t="shared" si="167"/>
        <v/>
      </c>
    </row>
    <row r="346" spans="1:73" s="14" customFormat="1" x14ac:dyDescent="0.2">
      <c r="A346" s="10" t="s">
        <v>142</v>
      </c>
      <c r="B346" s="11" t="s">
        <v>600</v>
      </c>
      <c r="C346" s="12">
        <v>37727</v>
      </c>
      <c r="D346" s="13">
        <v>0.375</v>
      </c>
      <c r="E346" s="10" t="s">
        <v>57</v>
      </c>
      <c r="F346" s="10" t="s">
        <v>590</v>
      </c>
      <c r="G346" s="11" t="s">
        <v>59</v>
      </c>
      <c r="H346" s="11" t="s">
        <v>90</v>
      </c>
      <c r="I346" s="11" t="s">
        <v>61</v>
      </c>
      <c r="J346" s="14">
        <v>0.75</v>
      </c>
      <c r="K346" s="14">
        <v>0.2</v>
      </c>
      <c r="L346" s="11">
        <v>25</v>
      </c>
      <c r="M346" s="11">
        <v>27</v>
      </c>
      <c r="N346" s="11">
        <v>24</v>
      </c>
      <c r="O346" s="11">
        <v>30</v>
      </c>
      <c r="P346" s="11">
        <v>28</v>
      </c>
      <c r="Q346" s="11">
        <v>27</v>
      </c>
      <c r="R346" s="11">
        <v>24</v>
      </c>
      <c r="S346" s="11">
        <v>27</v>
      </c>
      <c r="T346" s="11">
        <v>28</v>
      </c>
      <c r="U346" s="11">
        <v>15</v>
      </c>
      <c r="V346" s="15"/>
      <c r="W346" s="15"/>
      <c r="X346" s="15"/>
      <c r="Y346" s="15"/>
      <c r="Z346" s="15"/>
      <c r="AA346" s="15"/>
      <c r="AB346" s="15"/>
      <c r="AC346" s="15"/>
      <c r="AD346" s="15"/>
      <c r="AE346" s="15"/>
      <c r="AF346" s="15"/>
      <c r="AG346" s="14">
        <f t="shared" si="140"/>
        <v>25.5</v>
      </c>
      <c r="AH346" s="14">
        <f t="shared" si="141"/>
        <v>4.1432676315520176</v>
      </c>
      <c r="AI346" s="14">
        <f t="shared" si="142"/>
        <v>10</v>
      </c>
      <c r="AJ346" s="11">
        <v>27</v>
      </c>
      <c r="AK346" s="11">
        <v>29</v>
      </c>
      <c r="AL346" s="11">
        <v>31</v>
      </c>
      <c r="AM346" s="11">
        <v>29</v>
      </c>
      <c r="AN346" s="11">
        <v>26</v>
      </c>
      <c r="AO346" s="11">
        <v>26</v>
      </c>
      <c r="AP346" s="11">
        <v>19</v>
      </c>
      <c r="AQ346" s="11">
        <v>26</v>
      </c>
      <c r="AR346" s="11">
        <v>26</v>
      </c>
      <c r="AS346" s="11">
        <v>26</v>
      </c>
      <c r="AT346" s="14">
        <f t="shared" si="143"/>
        <v>26.5</v>
      </c>
      <c r="AU346" s="14">
        <f t="shared" si="144"/>
        <v>3.1710495984067415</v>
      </c>
      <c r="AV346" s="14">
        <f t="shared" si="145"/>
        <v>10</v>
      </c>
      <c r="AW346" s="14">
        <f t="shared" si="146"/>
        <v>3.8855527826003091</v>
      </c>
      <c r="AX346" s="14">
        <f t="shared" si="147"/>
        <v>0.21595262399262691</v>
      </c>
      <c r="AY346" s="14">
        <f t="shared" si="148"/>
        <v>18</v>
      </c>
      <c r="AZ346" s="14">
        <f t="shared" si="149"/>
        <v>5.2528962292375692</v>
      </c>
      <c r="BA346" s="14">
        <f t="shared" si="150"/>
        <v>0.86204866798959834</v>
      </c>
      <c r="BB346" s="14">
        <f t="shared" si="151"/>
        <v>-3.9215686274509803E-2</v>
      </c>
      <c r="BC346" s="16" t="str">
        <f t="shared" si="152"/>
        <v>Nontoxic</v>
      </c>
      <c r="BD346" s="14">
        <f t="shared" si="153"/>
        <v>103.92156862745099</v>
      </c>
      <c r="BE346" s="17" t="s">
        <v>664</v>
      </c>
      <c r="BF346" s="17" t="s">
        <v>666</v>
      </c>
      <c r="BG346" s="14">
        <f t="shared" si="154"/>
        <v>9</v>
      </c>
      <c r="BH346" s="14">
        <f t="shared" si="155"/>
        <v>9</v>
      </c>
      <c r="BI346" s="14">
        <f t="shared" si="156"/>
        <v>17.166666666666664</v>
      </c>
      <c r="BJ346" s="14">
        <f t="shared" si="157"/>
        <v>10.055555555555557</v>
      </c>
      <c r="BK346" s="14">
        <f t="shared" si="158"/>
        <v>13.611111111111111</v>
      </c>
      <c r="BL346" s="14">
        <f t="shared" si="159"/>
        <v>1.0555555555555556</v>
      </c>
      <c r="BM346" s="14">
        <f t="shared" si="160"/>
        <v>0.60262391021015937</v>
      </c>
      <c r="BN346" s="14">
        <v>6.6349999999999998</v>
      </c>
      <c r="BO346" s="14" t="str">
        <f t="shared" si="161"/>
        <v>Same Var</v>
      </c>
      <c r="BP346" s="14">
        <f t="shared" si="162"/>
        <v>0.27601068199435358</v>
      </c>
      <c r="BQ346" s="14" t="str">
        <f t="shared" si="163"/>
        <v>NS</v>
      </c>
      <c r="BR346" s="14" t="str">
        <f t="shared" si="164"/>
        <v>NS</v>
      </c>
      <c r="BS346" s="2" t="str">
        <f t="shared" si="165"/>
        <v/>
      </c>
      <c r="BT346" s="2" t="str">
        <f t="shared" si="166"/>
        <v/>
      </c>
      <c r="BU346" s="2" t="str">
        <f t="shared" si="167"/>
        <v/>
      </c>
    </row>
    <row r="347" spans="1:73" s="14" customFormat="1" x14ac:dyDescent="0.2">
      <c r="A347" s="10" t="s">
        <v>142</v>
      </c>
      <c r="B347" s="11" t="s">
        <v>625</v>
      </c>
      <c r="C347" s="12">
        <v>37728</v>
      </c>
      <c r="D347" s="13">
        <v>0.33333333333333331</v>
      </c>
      <c r="E347" s="10" t="s">
        <v>57</v>
      </c>
      <c r="F347" s="10" t="s">
        <v>590</v>
      </c>
      <c r="G347" s="11" t="s">
        <v>59</v>
      </c>
      <c r="H347" s="11" t="s">
        <v>90</v>
      </c>
      <c r="I347" s="11" t="s">
        <v>61</v>
      </c>
      <c r="J347" s="14">
        <v>0.75</v>
      </c>
      <c r="K347" s="14">
        <v>0.2</v>
      </c>
      <c r="L347" s="11">
        <v>25</v>
      </c>
      <c r="M347" s="11">
        <v>27</v>
      </c>
      <c r="N347" s="11">
        <v>24</v>
      </c>
      <c r="O347" s="11">
        <v>30</v>
      </c>
      <c r="P347" s="11">
        <v>28</v>
      </c>
      <c r="Q347" s="11">
        <v>27</v>
      </c>
      <c r="R347" s="11">
        <v>24</v>
      </c>
      <c r="S347" s="11">
        <v>27</v>
      </c>
      <c r="T347" s="11">
        <v>28</v>
      </c>
      <c r="U347" s="11">
        <v>15</v>
      </c>
      <c r="V347" s="15"/>
      <c r="W347" s="15"/>
      <c r="X347" s="15"/>
      <c r="Y347" s="15"/>
      <c r="Z347" s="15"/>
      <c r="AA347" s="15"/>
      <c r="AB347" s="15"/>
      <c r="AC347" s="15"/>
      <c r="AD347" s="15"/>
      <c r="AE347" s="15"/>
      <c r="AF347" s="15"/>
      <c r="AG347" s="14">
        <f t="shared" si="140"/>
        <v>25.5</v>
      </c>
      <c r="AH347" s="14">
        <f t="shared" si="141"/>
        <v>4.1432676315520176</v>
      </c>
      <c r="AI347" s="14">
        <f t="shared" si="142"/>
        <v>10</v>
      </c>
      <c r="AJ347" s="11">
        <v>25</v>
      </c>
      <c r="AK347" s="11">
        <v>26</v>
      </c>
      <c r="AL347" s="11">
        <v>20</v>
      </c>
      <c r="AM347" s="11">
        <v>21</v>
      </c>
      <c r="AN347" s="11">
        <v>19</v>
      </c>
      <c r="AO347" s="11">
        <v>21</v>
      </c>
      <c r="AP347" s="11">
        <v>27</v>
      </c>
      <c r="AQ347" s="15"/>
      <c r="AR347" s="11">
        <v>27</v>
      </c>
      <c r="AS347" s="11">
        <v>15</v>
      </c>
      <c r="AT347" s="14">
        <f t="shared" si="143"/>
        <v>22.333333333333332</v>
      </c>
      <c r="AU347" s="14">
        <f t="shared" si="144"/>
        <v>4.1533119314590374</v>
      </c>
      <c r="AV347" s="14">
        <f t="shared" si="145"/>
        <v>9</v>
      </c>
      <c r="AW347" s="14">
        <f t="shared" si="146"/>
        <v>8.3076052517361116</v>
      </c>
      <c r="AX347" s="14">
        <f t="shared" si="147"/>
        <v>0.56280490451388898</v>
      </c>
      <c r="AY347" s="14">
        <f t="shared" si="148"/>
        <v>15</v>
      </c>
      <c r="AZ347" s="14">
        <f t="shared" si="149"/>
        <v>1.8897768320951225</v>
      </c>
      <c r="BA347" s="14">
        <f t="shared" si="150"/>
        <v>0.86624497319495286</v>
      </c>
      <c r="BB347" s="14">
        <f t="shared" si="151"/>
        <v>0.12418300653594776</v>
      </c>
      <c r="BC347" s="16" t="str">
        <f t="shared" si="152"/>
        <v>Nontoxic</v>
      </c>
      <c r="BD347" s="14">
        <f t="shared" si="153"/>
        <v>87.58169934640523</v>
      </c>
      <c r="BE347" s="17" t="s">
        <v>664</v>
      </c>
      <c r="BF347" s="17" t="s">
        <v>667</v>
      </c>
      <c r="BG347" s="14">
        <f t="shared" si="154"/>
        <v>9</v>
      </c>
      <c r="BH347" s="14">
        <f t="shared" si="155"/>
        <v>8</v>
      </c>
      <c r="BI347" s="14">
        <f t="shared" si="156"/>
        <v>17.166666666666664</v>
      </c>
      <c r="BJ347" s="14">
        <f t="shared" si="157"/>
        <v>17.25</v>
      </c>
      <c r="BK347" s="14">
        <f t="shared" si="158"/>
        <v>17.205882352941178</v>
      </c>
      <c r="BL347" s="14">
        <f t="shared" si="159"/>
        <v>1.0590958605664489</v>
      </c>
      <c r="BM347" s="14">
        <f t="shared" si="160"/>
        <v>4.689437046136976E-5</v>
      </c>
      <c r="BN347" s="14">
        <v>6.6349999999999998</v>
      </c>
      <c r="BO347" s="14" t="str">
        <f t="shared" si="161"/>
        <v>Same Var</v>
      </c>
      <c r="BP347" s="14">
        <f t="shared" si="162"/>
        <v>5.746763704035153E-2</v>
      </c>
      <c r="BQ347" s="14" t="str">
        <f t="shared" si="163"/>
        <v>NS</v>
      </c>
      <c r="BR347" s="14" t="str">
        <f t="shared" si="164"/>
        <v>Sig</v>
      </c>
      <c r="BS347" s="2" t="str">
        <f t="shared" si="165"/>
        <v>Wilcoxon</v>
      </c>
      <c r="BT347" s="2" t="str">
        <f t="shared" si="166"/>
        <v/>
      </c>
      <c r="BU347" s="2" t="str">
        <f t="shared" si="167"/>
        <v>NOECToxicLess25</v>
      </c>
    </row>
    <row r="348" spans="1:73" s="14" customFormat="1" x14ac:dyDescent="0.2">
      <c r="A348" s="10" t="s">
        <v>142</v>
      </c>
      <c r="B348" s="11" t="s">
        <v>589</v>
      </c>
      <c r="C348" s="12">
        <v>37727</v>
      </c>
      <c r="D348" s="13">
        <v>0.58333333333333337</v>
      </c>
      <c r="E348" s="10" t="s">
        <v>57</v>
      </c>
      <c r="F348" s="10" t="s">
        <v>590</v>
      </c>
      <c r="G348" s="11" t="s">
        <v>59</v>
      </c>
      <c r="H348" s="11" t="s">
        <v>90</v>
      </c>
      <c r="I348" s="11" t="s">
        <v>61</v>
      </c>
      <c r="J348" s="14">
        <v>0.75</v>
      </c>
      <c r="K348" s="14">
        <v>0.2</v>
      </c>
      <c r="L348" s="11">
        <v>25</v>
      </c>
      <c r="M348" s="11">
        <v>27</v>
      </c>
      <c r="N348" s="11">
        <v>24</v>
      </c>
      <c r="O348" s="11">
        <v>30</v>
      </c>
      <c r="P348" s="11">
        <v>28</v>
      </c>
      <c r="Q348" s="11">
        <v>27</v>
      </c>
      <c r="R348" s="11">
        <v>24</v>
      </c>
      <c r="S348" s="11">
        <v>27</v>
      </c>
      <c r="T348" s="11">
        <v>28</v>
      </c>
      <c r="U348" s="11">
        <v>15</v>
      </c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F348" s="15"/>
      <c r="AG348" s="14">
        <f t="shared" si="140"/>
        <v>25.5</v>
      </c>
      <c r="AH348" s="14">
        <f t="shared" si="141"/>
        <v>4.1432676315520176</v>
      </c>
      <c r="AI348" s="14">
        <f t="shared" si="142"/>
        <v>10</v>
      </c>
      <c r="AJ348" s="11">
        <v>26</v>
      </c>
      <c r="AK348" s="11">
        <v>10</v>
      </c>
      <c r="AL348" s="11">
        <v>20</v>
      </c>
      <c r="AM348" s="11">
        <v>28</v>
      </c>
      <c r="AN348" s="11">
        <v>25</v>
      </c>
      <c r="AO348" s="11">
        <v>23</v>
      </c>
      <c r="AP348" s="11">
        <v>22</v>
      </c>
      <c r="AQ348" s="11">
        <v>20</v>
      </c>
      <c r="AR348" s="11">
        <v>22</v>
      </c>
      <c r="AS348" s="11">
        <v>21</v>
      </c>
      <c r="AT348" s="14">
        <f t="shared" si="143"/>
        <v>21.7</v>
      </c>
      <c r="AU348" s="14">
        <f t="shared" si="144"/>
        <v>4.8773854562551167</v>
      </c>
      <c r="AV348" s="14">
        <f t="shared" si="145"/>
        <v>10</v>
      </c>
      <c r="AW348" s="14">
        <f t="shared" si="146"/>
        <v>11.185773152970707</v>
      </c>
      <c r="AX348" s="14">
        <f t="shared" si="147"/>
        <v>0.73239377625600377</v>
      </c>
      <c r="AY348" s="14">
        <f t="shared" si="148"/>
        <v>15</v>
      </c>
      <c r="AZ348" s="14">
        <f t="shared" si="149"/>
        <v>1.4080261851271714</v>
      </c>
      <c r="BA348" s="14">
        <f t="shared" si="150"/>
        <v>0.86624497319495286</v>
      </c>
      <c r="BB348" s="14">
        <f t="shared" si="151"/>
        <v>0.14901960784313728</v>
      </c>
      <c r="BC348" s="16" t="str">
        <f t="shared" si="152"/>
        <v>Nontoxic</v>
      </c>
      <c r="BD348" s="14">
        <f t="shared" si="153"/>
        <v>85.098039215686271</v>
      </c>
      <c r="BE348" s="17" t="s">
        <v>663</v>
      </c>
      <c r="BG348" s="14">
        <f t="shared" si="154"/>
        <v>9</v>
      </c>
      <c r="BH348" s="14">
        <f t="shared" si="155"/>
        <v>9</v>
      </c>
      <c r="BI348" s="14">
        <f t="shared" si="156"/>
        <v>17.166666666666664</v>
      </c>
      <c r="BJ348" s="14">
        <f t="shared" si="157"/>
        <v>23.788888888888934</v>
      </c>
      <c r="BK348" s="14">
        <f t="shared" si="158"/>
        <v>20.477777777777799</v>
      </c>
      <c r="BL348" s="14">
        <f t="shared" si="159"/>
        <v>1.0555555555555556</v>
      </c>
      <c r="BM348" s="14">
        <f t="shared" si="160"/>
        <v>0.22588288745975141</v>
      </c>
      <c r="BN348" s="14">
        <v>6.6349999999999998</v>
      </c>
      <c r="BO348" s="14" t="str">
        <f t="shared" si="161"/>
        <v>Same Var</v>
      </c>
      <c r="BP348" s="14">
        <f t="shared" si="162"/>
        <v>3.8361410230329407E-2</v>
      </c>
      <c r="BQ348" s="14" t="str">
        <f t="shared" si="163"/>
        <v>Sig</v>
      </c>
      <c r="BR348" s="14" t="str">
        <f t="shared" si="164"/>
        <v>Sig</v>
      </c>
      <c r="BS348" s="2" t="str">
        <f t="shared" si="165"/>
        <v>Same Var T-test</v>
      </c>
      <c r="BT348" s="2" t="str">
        <f t="shared" si="166"/>
        <v/>
      </c>
      <c r="BU348" s="2" t="str">
        <f t="shared" si="167"/>
        <v>NOECToxicLess25</v>
      </c>
    </row>
    <row r="349" spans="1:73" s="14" customFormat="1" x14ac:dyDescent="0.2">
      <c r="A349" s="10" t="s">
        <v>142</v>
      </c>
      <c r="B349" s="11" t="s">
        <v>624</v>
      </c>
      <c r="C349" s="12">
        <v>37728</v>
      </c>
      <c r="D349" s="13">
        <v>0.52083333333333337</v>
      </c>
      <c r="E349" s="10" t="s">
        <v>57</v>
      </c>
      <c r="F349" s="10" t="s">
        <v>590</v>
      </c>
      <c r="G349" s="11" t="s">
        <v>59</v>
      </c>
      <c r="H349" s="11" t="s">
        <v>90</v>
      </c>
      <c r="I349" s="11" t="s">
        <v>61</v>
      </c>
      <c r="J349" s="14">
        <v>0.75</v>
      </c>
      <c r="K349" s="14">
        <v>0.2</v>
      </c>
      <c r="L349" s="11">
        <v>25</v>
      </c>
      <c r="M349" s="11">
        <v>27</v>
      </c>
      <c r="N349" s="11">
        <v>24</v>
      </c>
      <c r="O349" s="11">
        <v>30</v>
      </c>
      <c r="P349" s="11">
        <v>28</v>
      </c>
      <c r="Q349" s="11">
        <v>27</v>
      </c>
      <c r="R349" s="11">
        <v>24</v>
      </c>
      <c r="S349" s="11">
        <v>27</v>
      </c>
      <c r="T349" s="11">
        <v>28</v>
      </c>
      <c r="U349" s="11">
        <v>15</v>
      </c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F349" s="15"/>
      <c r="AG349" s="14">
        <f t="shared" si="140"/>
        <v>25.5</v>
      </c>
      <c r="AH349" s="14">
        <f t="shared" si="141"/>
        <v>4.1432676315520176</v>
      </c>
      <c r="AI349" s="14">
        <f t="shared" si="142"/>
        <v>10</v>
      </c>
      <c r="AJ349" s="11">
        <v>24</v>
      </c>
      <c r="AK349" s="11">
        <v>8</v>
      </c>
      <c r="AL349" s="11">
        <v>27</v>
      </c>
      <c r="AM349" s="11">
        <v>32</v>
      </c>
      <c r="AN349" s="11">
        <v>23</v>
      </c>
      <c r="AO349" s="11">
        <v>20</v>
      </c>
      <c r="AP349" s="11">
        <v>17</v>
      </c>
      <c r="AQ349" s="11">
        <v>25</v>
      </c>
      <c r="AR349" s="11">
        <v>25</v>
      </c>
      <c r="AS349" s="11">
        <v>16</v>
      </c>
      <c r="AT349" s="14">
        <f t="shared" si="143"/>
        <v>21.7</v>
      </c>
      <c r="AU349" s="14">
        <f t="shared" si="144"/>
        <v>6.7338283646410595</v>
      </c>
      <c r="AV349" s="14">
        <f t="shared" si="145"/>
        <v>10</v>
      </c>
      <c r="AW349" s="14">
        <f t="shared" si="146"/>
        <v>30.250763893711461</v>
      </c>
      <c r="AX349" s="14">
        <f t="shared" si="147"/>
        <v>2.3881797844864581</v>
      </c>
      <c r="AY349" s="14">
        <f t="shared" si="148"/>
        <v>13</v>
      </c>
      <c r="AZ349" s="14">
        <f t="shared" si="149"/>
        <v>1.0979767575818238</v>
      </c>
      <c r="BA349" s="14">
        <f t="shared" si="150"/>
        <v>0.87015153396817235</v>
      </c>
      <c r="BB349" s="14">
        <f t="shared" si="151"/>
        <v>0.14901960784313728</v>
      </c>
      <c r="BC349" s="16" t="str">
        <f t="shared" si="152"/>
        <v>Nontoxic</v>
      </c>
      <c r="BD349" s="14">
        <f t="shared" si="153"/>
        <v>85.098039215686271</v>
      </c>
      <c r="BE349" s="17" t="s">
        <v>664</v>
      </c>
      <c r="BF349" s="17" t="s">
        <v>666</v>
      </c>
      <c r="BG349" s="14">
        <f t="shared" si="154"/>
        <v>9</v>
      </c>
      <c r="BH349" s="14">
        <f t="shared" si="155"/>
        <v>9</v>
      </c>
      <c r="BI349" s="14">
        <f t="shared" si="156"/>
        <v>17.166666666666664</v>
      </c>
      <c r="BJ349" s="14">
        <f t="shared" si="157"/>
        <v>45.344444444444484</v>
      </c>
      <c r="BK349" s="14">
        <f t="shared" si="158"/>
        <v>31.255555555555574</v>
      </c>
      <c r="BL349" s="14">
        <f t="shared" si="159"/>
        <v>1.0555555555555556</v>
      </c>
      <c r="BM349" s="14">
        <f t="shared" si="160"/>
        <v>1.936642575958645</v>
      </c>
      <c r="BN349" s="14">
        <v>6.6349999999999998</v>
      </c>
      <c r="BO349" s="14" t="str">
        <f t="shared" si="161"/>
        <v>Same Var</v>
      </c>
      <c r="BP349" s="14">
        <f t="shared" si="162"/>
        <v>7.2957889146308214E-2</v>
      </c>
      <c r="BQ349" s="14" t="str">
        <f t="shared" si="163"/>
        <v>NS</v>
      </c>
      <c r="BR349" s="14" t="str">
        <f t="shared" si="164"/>
        <v>NS</v>
      </c>
      <c r="BS349" s="2" t="str">
        <f t="shared" si="165"/>
        <v>Wilcoxon</v>
      </c>
      <c r="BT349" s="2" t="str">
        <f t="shared" si="166"/>
        <v/>
      </c>
      <c r="BU349" s="2" t="str">
        <f t="shared" si="167"/>
        <v/>
      </c>
    </row>
    <row r="350" spans="1:73" s="14" customFormat="1" x14ac:dyDescent="0.2">
      <c r="A350" s="10" t="s">
        <v>142</v>
      </c>
      <c r="B350" s="11" t="s">
        <v>626</v>
      </c>
      <c r="C350" s="12">
        <v>37728</v>
      </c>
      <c r="D350" s="13">
        <v>0.41666666666666669</v>
      </c>
      <c r="E350" s="10" t="s">
        <v>57</v>
      </c>
      <c r="F350" s="10" t="s">
        <v>590</v>
      </c>
      <c r="G350" s="11" t="s">
        <v>59</v>
      </c>
      <c r="H350" s="11" t="s">
        <v>90</v>
      </c>
      <c r="I350" s="11" t="s">
        <v>61</v>
      </c>
      <c r="J350" s="14">
        <v>0.75</v>
      </c>
      <c r="K350" s="14">
        <v>0.2</v>
      </c>
      <c r="L350" s="11">
        <v>25</v>
      </c>
      <c r="M350" s="11">
        <v>27</v>
      </c>
      <c r="N350" s="11">
        <v>24</v>
      </c>
      <c r="O350" s="11">
        <v>30</v>
      </c>
      <c r="P350" s="11">
        <v>28</v>
      </c>
      <c r="Q350" s="11">
        <v>27</v>
      </c>
      <c r="R350" s="11">
        <v>24</v>
      </c>
      <c r="S350" s="11">
        <v>27</v>
      </c>
      <c r="T350" s="11">
        <v>28</v>
      </c>
      <c r="U350" s="11">
        <v>15</v>
      </c>
      <c r="V350" s="15"/>
      <c r="W350" s="15"/>
      <c r="X350" s="15"/>
      <c r="Y350" s="15"/>
      <c r="Z350" s="15"/>
      <c r="AA350" s="15"/>
      <c r="AB350" s="15"/>
      <c r="AC350" s="15"/>
      <c r="AD350" s="15"/>
      <c r="AE350" s="15"/>
      <c r="AF350" s="15"/>
      <c r="AG350" s="14">
        <f t="shared" si="140"/>
        <v>25.5</v>
      </c>
      <c r="AH350" s="14">
        <f t="shared" si="141"/>
        <v>4.1432676315520176</v>
      </c>
      <c r="AI350" s="14">
        <f t="shared" si="142"/>
        <v>10</v>
      </c>
      <c r="AJ350" s="11">
        <v>28</v>
      </c>
      <c r="AK350" s="11">
        <v>27</v>
      </c>
      <c r="AL350" s="11">
        <v>25</v>
      </c>
      <c r="AM350" s="11">
        <v>25</v>
      </c>
      <c r="AN350" s="11">
        <v>28</v>
      </c>
      <c r="AO350" s="11">
        <v>26</v>
      </c>
      <c r="AP350" s="11">
        <v>4</v>
      </c>
      <c r="AQ350" s="11">
        <v>29</v>
      </c>
      <c r="AR350" s="11">
        <v>27</v>
      </c>
      <c r="AS350" s="11">
        <v>13</v>
      </c>
      <c r="AT350" s="14">
        <f t="shared" si="143"/>
        <v>23.2</v>
      </c>
      <c r="AU350" s="14">
        <f t="shared" si="144"/>
        <v>8.1349725124168568</v>
      </c>
      <c r="AV350" s="14">
        <f t="shared" si="145"/>
        <v>10</v>
      </c>
      <c r="AW350" s="14">
        <f t="shared" si="146"/>
        <v>57.507997690007812</v>
      </c>
      <c r="AX350" s="14">
        <f t="shared" si="147"/>
        <v>4.9697127062971624</v>
      </c>
      <c r="AY350" s="14">
        <f t="shared" si="148"/>
        <v>12</v>
      </c>
      <c r="AZ350" s="14">
        <f t="shared" si="149"/>
        <v>1.4797745418662738</v>
      </c>
      <c r="BA350" s="14">
        <f t="shared" si="150"/>
        <v>0.87260929158813794</v>
      </c>
      <c r="BB350" s="14">
        <f t="shared" si="151"/>
        <v>9.0196078431372576E-2</v>
      </c>
      <c r="BC350" s="16" t="str">
        <f t="shared" si="152"/>
        <v>Nontoxic</v>
      </c>
      <c r="BD350" s="14">
        <f t="shared" si="153"/>
        <v>90.980392156862749</v>
      </c>
      <c r="BE350" s="17" t="s">
        <v>664</v>
      </c>
      <c r="BF350" s="17" t="s">
        <v>666</v>
      </c>
      <c r="BG350" s="14">
        <f t="shared" si="154"/>
        <v>9</v>
      </c>
      <c r="BH350" s="14">
        <f t="shared" si="155"/>
        <v>9</v>
      </c>
      <c r="BI350" s="14">
        <f t="shared" si="156"/>
        <v>17.166666666666664</v>
      </c>
      <c r="BJ350" s="14">
        <f t="shared" si="157"/>
        <v>66.177777777777834</v>
      </c>
      <c r="BK350" s="14">
        <f t="shared" si="158"/>
        <v>41.672222222222246</v>
      </c>
      <c r="BL350" s="14">
        <f t="shared" si="159"/>
        <v>1.0555555555555556</v>
      </c>
      <c r="BM350" s="14">
        <f t="shared" si="160"/>
        <v>3.6181873261446955</v>
      </c>
      <c r="BN350" s="14">
        <v>6.6349999999999998</v>
      </c>
      <c r="BO350" s="14" t="str">
        <f t="shared" si="161"/>
        <v>Same Var</v>
      </c>
      <c r="BP350" s="14">
        <f t="shared" si="162"/>
        <v>0.2180069083884757</v>
      </c>
      <c r="BQ350" s="14" t="str">
        <f t="shared" si="163"/>
        <v>NS</v>
      </c>
      <c r="BR350" s="14" t="str">
        <f t="shared" si="164"/>
        <v>NS</v>
      </c>
      <c r="BS350" s="2" t="str">
        <f t="shared" si="165"/>
        <v>Wilcoxon</v>
      </c>
      <c r="BT350" s="2" t="str">
        <f t="shared" si="166"/>
        <v/>
      </c>
      <c r="BU350" s="2" t="str">
        <f t="shared" si="167"/>
        <v/>
      </c>
    </row>
    <row r="351" spans="1:73" s="14" customFormat="1" x14ac:dyDescent="0.2">
      <c r="A351" s="1" t="s">
        <v>142</v>
      </c>
      <c r="B351" s="5" t="s">
        <v>203</v>
      </c>
      <c r="C351" s="6">
        <v>37355</v>
      </c>
      <c r="D351" s="7">
        <v>0.38541666666666669</v>
      </c>
      <c r="E351" s="1" t="s">
        <v>57</v>
      </c>
      <c r="F351" s="1" t="s">
        <v>148</v>
      </c>
      <c r="G351" s="5" t="s">
        <v>59</v>
      </c>
      <c r="H351" s="5" t="s">
        <v>90</v>
      </c>
      <c r="I351" s="5" t="s">
        <v>61</v>
      </c>
      <c r="J351" s="2">
        <v>0.75</v>
      </c>
      <c r="K351" s="2">
        <v>0.2</v>
      </c>
      <c r="L351" s="5">
        <v>27</v>
      </c>
      <c r="M351" s="5">
        <v>25</v>
      </c>
      <c r="N351" s="5">
        <v>29</v>
      </c>
      <c r="O351" s="5">
        <v>29</v>
      </c>
      <c r="P351" s="5">
        <v>19</v>
      </c>
      <c r="Q351" s="5">
        <v>21</v>
      </c>
      <c r="R351" s="5">
        <v>30</v>
      </c>
      <c r="S351" s="5">
        <v>35</v>
      </c>
      <c r="T351" s="5">
        <v>26</v>
      </c>
      <c r="U351" s="5">
        <v>13</v>
      </c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2">
        <f t="shared" si="140"/>
        <v>25.4</v>
      </c>
      <c r="AH351" s="2">
        <f t="shared" si="141"/>
        <v>6.2928530890209062</v>
      </c>
      <c r="AI351" s="2">
        <f t="shared" si="142"/>
        <v>10</v>
      </c>
      <c r="AJ351" s="5">
        <v>30</v>
      </c>
      <c r="AK351" s="5">
        <v>33</v>
      </c>
      <c r="AL351" s="5">
        <v>36</v>
      </c>
      <c r="AM351" s="5">
        <v>31</v>
      </c>
      <c r="AN351" s="5">
        <v>39</v>
      </c>
      <c r="AO351" s="5">
        <v>28</v>
      </c>
      <c r="AP351" s="5">
        <v>46</v>
      </c>
      <c r="AQ351" s="5">
        <v>37</v>
      </c>
      <c r="AR351" s="5">
        <v>29</v>
      </c>
      <c r="AS351" s="5">
        <v>32</v>
      </c>
      <c r="AT351" s="2">
        <f t="shared" si="143"/>
        <v>34.1</v>
      </c>
      <c r="AU351" s="2">
        <f t="shared" si="144"/>
        <v>5.5065617423417841</v>
      </c>
      <c r="AV351" s="2">
        <f t="shared" si="145"/>
        <v>10</v>
      </c>
      <c r="AW351" s="2">
        <f t="shared" si="146"/>
        <v>27.664677854938205</v>
      </c>
      <c r="AX351" s="2">
        <f t="shared" si="147"/>
        <v>1.5729030949931375</v>
      </c>
      <c r="AY351" s="2">
        <f t="shared" si="148"/>
        <v>18</v>
      </c>
      <c r="AZ351" s="2">
        <f t="shared" si="149"/>
        <v>6.5622851166297957</v>
      </c>
      <c r="BA351" s="2">
        <f t="shared" si="150"/>
        <v>0.86204866798959834</v>
      </c>
      <c r="BB351" s="14">
        <f t="shared" si="151"/>
        <v>-0.34251968503937019</v>
      </c>
      <c r="BC351" s="3" t="str">
        <f t="shared" si="152"/>
        <v>Nontoxic</v>
      </c>
      <c r="BD351" s="2">
        <f t="shared" si="153"/>
        <v>134.25196850393701</v>
      </c>
      <c r="BE351" s="4" t="s">
        <v>663</v>
      </c>
      <c r="BF351" s="2"/>
      <c r="BG351" s="2">
        <f t="shared" si="154"/>
        <v>9</v>
      </c>
      <c r="BH351" s="2">
        <f t="shared" si="155"/>
        <v>9</v>
      </c>
      <c r="BI351" s="2">
        <f t="shared" si="156"/>
        <v>39.599999999999959</v>
      </c>
      <c r="BJ351" s="2">
        <f t="shared" si="157"/>
        <v>30.322222222222184</v>
      </c>
      <c r="BK351" s="2">
        <f t="shared" si="158"/>
        <v>34.961111111111073</v>
      </c>
      <c r="BL351" s="2">
        <f t="shared" si="159"/>
        <v>1.0555555555555556</v>
      </c>
      <c r="BM351" s="2">
        <f t="shared" si="160"/>
        <v>0.15145036078211441</v>
      </c>
      <c r="BN351" s="2">
        <v>6.6349999999999998</v>
      </c>
      <c r="BO351" s="2" t="str">
        <f t="shared" si="161"/>
        <v>Same Var</v>
      </c>
      <c r="BP351" s="2">
        <f t="shared" si="162"/>
        <v>2.0345390140760009E-3</v>
      </c>
      <c r="BQ351" s="2" t="str">
        <f t="shared" si="163"/>
        <v>NS</v>
      </c>
      <c r="BR351" s="2" t="str">
        <f t="shared" si="164"/>
        <v>NS</v>
      </c>
      <c r="BS351" s="2" t="str">
        <f t="shared" si="165"/>
        <v/>
      </c>
      <c r="BT351" s="2" t="str">
        <f t="shared" si="166"/>
        <v/>
      </c>
      <c r="BU351" s="2" t="str">
        <f t="shared" si="167"/>
        <v/>
      </c>
    </row>
    <row r="352" spans="1:73" s="14" customFormat="1" x14ac:dyDescent="0.2">
      <c r="A352" s="1" t="s">
        <v>142</v>
      </c>
      <c r="B352" s="5" t="s">
        <v>205</v>
      </c>
      <c r="C352" s="6">
        <v>37355</v>
      </c>
      <c r="D352" s="7">
        <v>0.56527777777777777</v>
      </c>
      <c r="E352" s="1" t="s">
        <v>57</v>
      </c>
      <c r="F352" s="1" t="s">
        <v>148</v>
      </c>
      <c r="G352" s="5" t="s">
        <v>59</v>
      </c>
      <c r="H352" s="5" t="s">
        <v>90</v>
      </c>
      <c r="I352" s="5" t="s">
        <v>61</v>
      </c>
      <c r="J352" s="2">
        <v>0.75</v>
      </c>
      <c r="K352" s="2">
        <v>0.2</v>
      </c>
      <c r="L352" s="5">
        <v>27</v>
      </c>
      <c r="M352" s="5">
        <v>25</v>
      </c>
      <c r="N352" s="5">
        <v>29</v>
      </c>
      <c r="O352" s="5">
        <v>29</v>
      </c>
      <c r="P352" s="5">
        <v>19</v>
      </c>
      <c r="Q352" s="5">
        <v>21</v>
      </c>
      <c r="R352" s="5">
        <v>30</v>
      </c>
      <c r="S352" s="5">
        <v>35</v>
      </c>
      <c r="T352" s="5">
        <v>26</v>
      </c>
      <c r="U352" s="5">
        <v>13</v>
      </c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2">
        <f t="shared" si="140"/>
        <v>25.4</v>
      </c>
      <c r="AH352" s="2">
        <f t="shared" si="141"/>
        <v>6.2928530890209062</v>
      </c>
      <c r="AI352" s="2">
        <f t="shared" si="142"/>
        <v>10</v>
      </c>
      <c r="AJ352" s="5">
        <v>30</v>
      </c>
      <c r="AK352" s="5">
        <v>46</v>
      </c>
      <c r="AL352" s="5">
        <v>34</v>
      </c>
      <c r="AM352" s="5">
        <v>36</v>
      </c>
      <c r="AN352" s="5">
        <v>41</v>
      </c>
      <c r="AO352" s="5">
        <v>27</v>
      </c>
      <c r="AP352" s="5">
        <v>29</v>
      </c>
      <c r="AQ352" s="5">
        <v>35</v>
      </c>
      <c r="AR352" s="5">
        <v>33</v>
      </c>
      <c r="AS352" s="5">
        <v>37</v>
      </c>
      <c r="AT352" s="2">
        <f t="shared" si="143"/>
        <v>34.799999999999997</v>
      </c>
      <c r="AU352" s="2">
        <f t="shared" si="144"/>
        <v>5.6920997883030866</v>
      </c>
      <c r="AV352" s="2">
        <f t="shared" si="145"/>
        <v>10</v>
      </c>
      <c r="AW352" s="2">
        <f t="shared" si="146"/>
        <v>29.893556250000021</v>
      </c>
      <c r="AX352" s="2">
        <f t="shared" si="147"/>
        <v>1.7177062500000018</v>
      </c>
      <c r="AY352" s="2">
        <f t="shared" si="148"/>
        <v>17</v>
      </c>
      <c r="AZ352" s="2">
        <f t="shared" si="149"/>
        <v>6.7357531405456319</v>
      </c>
      <c r="BA352" s="2">
        <f t="shared" si="150"/>
        <v>0.86327901742005297</v>
      </c>
      <c r="BB352" s="14">
        <f t="shared" si="151"/>
        <v>-0.37007874015748027</v>
      </c>
      <c r="BC352" s="3" t="str">
        <f t="shared" si="152"/>
        <v>Nontoxic</v>
      </c>
      <c r="BD352" s="2">
        <f t="shared" si="153"/>
        <v>137.00787401574803</v>
      </c>
      <c r="BE352" s="4" t="s">
        <v>663</v>
      </c>
      <c r="BF352" s="2"/>
      <c r="BG352" s="2">
        <f t="shared" si="154"/>
        <v>9</v>
      </c>
      <c r="BH352" s="2">
        <f t="shared" si="155"/>
        <v>9</v>
      </c>
      <c r="BI352" s="2">
        <f t="shared" si="156"/>
        <v>39.599999999999959</v>
      </c>
      <c r="BJ352" s="2">
        <f t="shared" si="157"/>
        <v>32.400000000000041</v>
      </c>
      <c r="BK352" s="2">
        <f t="shared" si="158"/>
        <v>36</v>
      </c>
      <c r="BL352" s="2">
        <f t="shared" si="159"/>
        <v>1.0555555555555556</v>
      </c>
      <c r="BM352" s="2">
        <f t="shared" si="160"/>
        <v>8.5692337277225167E-2</v>
      </c>
      <c r="BN352" s="2">
        <v>6.6349999999999998</v>
      </c>
      <c r="BO352" s="2" t="str">
        <f t="shared" si="161"/>
        <v>Same Var</v>
      </c>
      <c r="BP352" s="2">
        <f t="shared" si="162"/>
        <v>1.2693882041896201E-3</v>
      </c>
      <c r="BQ352" s="2" t="str">
        <f t="shared" si="163"/>
        <v>NS</v>
      </c>
      <c r="BR352" s="2" t="str">
        <f t="shared" si="164"/>
        <v>NS</v>
      </c>
      <c r="BS352" s="2" t="str">
        <f t="shared" si="165"/>
        <v/>
      </c>
      <c r="BT352" s="2" t="str">
        <f t="shared" si="166"/>
        <v/>
      </c>
      <c r="BU352" s="2" t="str">
        <f t="shared" si="167"/>
        <v/>
      </c>
    </row>
    <row r="353" spans="1:73" s="14" customFormat="1" x14ac:dyDescent="0.2">
      <c r="A353" s="1" t="s">
        <v>142</v>
      </c>
      <c r="B353" s="5" t="s">
        <v>185</v>
      </c>
      <c r="C353" s="6">
        <v>37354</v>
      </c>
      <c r="D353" s="7">
        <v>0.65277777777777779</v>
      </c>
      <c r="E353" s="1" t="s">
        <v>57</v>
      </c>
      <c r="F353" s="1" t="s">
        <v>148</v>
      </c>
      <c r="G353" s="5" t="s">
        <v>59</v>
      </c>
      <c r="H353" s="5" t="s">
        <v>90</v>
      </c>
      <c r="I353" s="5" t="s">
        <v>61</v>
      </c>
      <c r="J353" s="2">
        <v>0.75</v>
      </c>
      <c r="K353" s="2">
        <v>0.2</v>
      </c>
      <c r="L353" s="5">
        <v>27</v>
      </c>
      <c r="M353" s="5">
        <v>25</v>
      </c>
      <c r="N353" s="5">
        <v>29</v>
      </c>
      <c r="O353" s="5">
        <v>29</v>
      </c>
      <c r="P353" s="5">
        <v>19</v>
      </c>
      <c r="Q353" s="5">
        <v>21</v>
      </c>
      <c r="R353" s="5">
        <v>30</v>
      </c>
      <c r="S353" s="5">
        <v>35</v>
      </c>
      <c r="T353" s="5">
        <v>26</v>
      </c>
      <c r="U353" s="5">
        <v>13</v>
      </c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2">
        <f t="shared" si="140"/>
        <v>25.4</v>
      </c>
      <c r="AH353" s="2">
        <f t="shared" si="141"/>
        <v>6.2928530890209062</v>
      </c>
      <c r="AI353" s="2">
        <f t="shared" si="142"/>
        <v>10</v>
      </c>
      <c r="AJ353" s="5">
        <v>25</v>
      </c>
      <c r="AK353" s="5">
        <v>45</v>
      </c>
      <c r="AL353" s="5">
        <v>37</v>
      </c>
      <c r="AM353" s="5">
        <v>39</v>
      </c>
      <c r="AN353" s="5">
        <v>33</v>
      </c>
      <c r="AO353" s="5">
        <v>31</v>
      </c>
      <c r="AP353" s="5">
        <v>46</v>
      </c>
      <c r="AQ353" s="5">
        <v>30</v>
      </c>
      <c r="AR353" s="5">
        <v>32</v>
      </c>
      <c r="AS353" s="5">
        <v>39</v>
      </c>
      <c r="AT353" s="2">
        <f t="shared" si="143"/>
        <v>35.700000000000003</v>
      </c>
      <c r="AU353" s="2">
        <f t="shared" si="144"/>
        <v>6.7173076617214926</v>
      </c>
      <c r="AV353" s="2">
        <f t="shared" si="145"/>
        <v>10</v>
      </c>
      <c r="AW353" s="2">
        <f t="shared" si="146"/>
        <v>45.423855632716091</v>
      </c>
      <c r="AX353" s="2">
        <f t="shared" si="147"/>
        <v>2.8135450703017866</v>
      </c>
      <c r="AY353" s="2">
        <f t="shared" si="148"/>
        <v>16</v>
      </c>
      <c r="AZ353" s="2">
        <f t="shared" si="149"/>
        <v>6.4134725329065398</v>
      </c>
      <c r="BA353" s="2">
        <f t="shared" si="150"/>
        <v>0.86466700179829137</v>
      </c>
      <c r="BB353" s="14">
        <f t="shared" si="151"/>
        <v>-0.40551181102362222</v>
      </c>
      <c r="BC353" s="3" t="str">
        <f t="shared" si="152"/>
        <v>Nontoxic</v>
      </c>
      <c r="BD353" s="2">
        <f t="shared" si="153"/>
        <v>140.55118110236222</v>
      </c>
      <c r="BE353" s="4" t="s">
        <v>663</v>
      </c>
      <c r="BF353" s="2"/>
      <c r="BG353" s="2">
        <f t="shared" si="154"/>
        <v>9</v>
      </c>
      <c r="BH353" s="2">
        <f t="shared" si="155"/>
        <v>9</v>
      </c>
      <c r="BI353" s="2">
        <f t="shared" si="156"/>
        <v>39.599999999999959</v>
      </c>
      <c r="BJ353" s="2">
        <f t="shared" si="157"/>
        <v>45.12222222222227</v>
      </c>
      <c r="BK353" s="2">
        <f t="shared" si="158"/>
        <v>42.361111111111114</v>
      </c>
      <c r="BL353" s="2">
        <f t="shared" si="159"/>
        <v>1.0555555555555556</v>
      </c>
      <c r="BM353" s="2">
        <f t="shared" si="160"/>
        <v>3.6301007358016897E-2</v>
      </c>
      <c r="BN353" s="2">
        <v>6.6349999999999998</v>
      </c>
      <c r="BO353" s="2" t="str">
        <f t="shared" si="161"/>
        <v>Same Var</v>
      </c>
      <c r="BP353" s="2">
        <f t="shared" si="162"/>
        <v>1.1731724676765267E-3</v>
      </c>
      <c r="BQ353" s="2" t="str">
        <f t="shared" si="163"/>
        <v>NS</v>
      </c>
      <c r="BR353" s="2" t="str">
        <f t="shared" si="164"/>
        <v>NS</v>
      </c>
      <c r="BS353" s="2" t="str">
        <f t="shared" si="165"/>
        <v/>
      </c>
      <c r="BT353" s="2" t="str">
        <f t="shared" si="166"/>
        <v/>
      </c>
      <c r="BU353" s="2" t="str">
        <f t="shared" si="167"/>
        <v/>
      </c>
    </row>
    <row r="354" spans="1:73" s="14" customFormat="1" x14ac:dyDescent="0.2">
      <c r="A354" s="1" t="s">
        <v>142</v>
      </c>
      <c r="B354" s="5" t="s">
        <v>172</v>
      </c>
      <c r="C354" s="6">
        <v>37354</v>
      </c>
      <c r="D354" s="7">
        <v>0.5756944444444444</v>
      </c>
      <c r="E354" s="1" t="s">
        <v>57</v>
      </c>
      <c r="F354" s="1" t="s">
        <v>148</v>
      </c>
      <c r="G354" s="5" t="s">
        <v>59</v>
      </c>
      <c r="H354" s="5" t="s">
        <v>90</v>
      </c>
      <c r="I354" s="5" t="s">
        <v>61</v>
      </c>
      <c r="J354" s="2">
        <v>0.75</v>
      </c>
      <c r="K354" s="2">
        <v>0.2</v>
      </c>
      <c r="L354" s="5">
        <v>27</v>
      </c>
      <c r="M354" s="5">
        <v>25</v>
      </c>
      <c r="N354" s="5">
        <v>29</v>
      </c>
      <c r="O354" s="5">
        <v>29</v>
      </c>
      <c r="P354" s="5">
        <v>19</v>
      </c>
      <c r="Q354" s="5">
        <v>21</v>
      </c>
      <c r="R354" s="5">
        <v>30</v>
      </c>
      <c r="S354" s="5">
        <v>35</v>
      </c>
      <c r="T354" s="5">
        <v>26</v>
      </c>
      <c r="U354" s="5">
        <v>13</v>
      </c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2">
        <f t="shared" si="140"/>
        <v>25.4</v>
      </c>
      <c r="AH354" s="2">
        <f t="shared" si="141"/>
        <v>6.2928530890209062</v>
      </c>
      <c r="AI354" s="2">
        <f t="shared" si="142"/>
        <v>10</v>
      </c>
      <c r="AJ354" s="5">
        <v>32</v>
      </c>
      <c r="AK354" s="5">
        <v>32</v>
      </c>
      <c r="AL354" s="5">
        <v>28</v>
      </c>
      <c r="AM354" s="5">
        <v>28</v>
      </c>
      <c r="AN354" s="5">
        <v>40</v>
      </c>
      <c r="AO354" s="5">
        <v>29</v>
      </c>
      <c r="AP354" s="5">
        <v>47</v>
      </c>
      <c r="AQ354" s="5">
        <v>34</v>
      </c>
      <c r="AR354" s="5">
        <v>23</v>
      </c>
      <c r="AS354" s="5">
        <v>32</v>
      </c>
      <c r="AT354" s="2">
        <f t="shared" si="143"/>
        <v>32.5</v>
      </c>
      <c r="AU354" s="2">
        <f t="shared" si="144"/>
        <v>6.7700320038633004</v>
      </c>
      <c r="AV354" s="2">
        <f t="shared" si="145"/>
        <v>10</v>
      </c>
      <c r="AW354" s="2">
        <f t="shared" si="146"/>
        <v>46.387450694444418</v>
      </c>
      <c r="AX354" s="2">
        <f t="shared" si="147"/>
        <v>2.8854111882716045</v>
      </c>
      <c r="AY354" s="2">
        <f t="shared" si="148"/>
        <v>16</v>
      </c>
      <c r="AZ354" s="2">
        <f t="shared" si="149"/>
        <v>5.153735879459977</v>
      </c>
      <c r="BA354" s="2">
        <f t="shared" si="150"/>
        <v>0.86466700179829137</v>
      </c>
      <c r="BB354" s="14">
        <f t="shared" si="151"/>
        <v>-0.27952755905511817</v>
      </c>
      <c r="BC354" s="3" t="str">
        <f t="shared" si="152"/>
        <v>Nontoxic</v>
      </c>
      <c r="BD354" s="2">
        <f t="shared" si="153"/>
        <v>127.95275590551182</v>
      </c>
      <c r="BE354" s="4" t="s">
        <v>663</v>
      </c>
      <c r="BF354" s="2"/>
      <c r="BG354" s="2">
        <f t="shared" si="154"/>
        <v>9</v>
      </c>
      <c r="BH354" s="2">
        <f t="shared" si="155"/>
        <v>9</v>
      </c>
      <c r="BI354" s="2">
        <f t="shared" si="156"/>
        <v>39.599999999999959</v>
      </c>
      <c r="BJ354" s="2">
        <f t="shared" si="157"/>
        <v>45.833333333333336</v>
      </c>
      <c r="BK354" s="2">
        <f t="shared" si="158"/>
        <v>42.716666666666647</v>
      </c>
      <c r="BL354" s="2">
        <f t="shared" si="159"/>
        <v>1.0555555555555556</v>
      </c>
      <c r="BM354" s="2">
        <f t="shared" si="160"/>
        <v>4.550990614571572E-2</v>
      </c>
      <c r="BN354" s="2">
        <v>6.6349999999999998</v>
      </c>
      <c r="BO354" s="2" t="str">
        <f t="shared" si="161"/>
        <v>Same Var</v>
      </c>
      <c r="BP354" s="2">
        <f t="shared" si="162"/>
        <v>1.2916966946566272E-2</v>
      </c>
      <c r="BQ354" s="2" t="str">
        <f t="shared" si="163"/>
        <v>NS</v>
      </c>
      <c r="BR354" s="2" t="str">
        <f t="shared" si="164"/>
        <v>NS</v>
      </c>
      <c r="BS354" s="2" t="str">
        <f t="shared" si="165"/>
        <v/>
      </c>
      <c r="BT354" s="2" t="str">
        <f t="shared" si="166"/>
        <v/>
      </c>
      <c r="BU354" s="2" t="str">
        <f t="shared" si="167"/>
        <v/>
      </c>
    </row>
    <row r="355" spans="1:73" s="14" customFormat="1" x14ac:dyDescent="0.2">
      <c r="A355" s="1" t="s">
        <v>142</v>
      </c>
      <c r="B355" s="5" t="s">
        <v>151</v>
      </c>
      <c r="C355" s="6">
        <v>37354</v>
      </c>
      <c r="D355" s="7">
        <v>0.49305555555555558</v>
      </c>
      <c r="E355" s="1" t="s">
        <v>57</v>
      </c>
      <c r="F355" s="1" t="s">
        <v>148</v>
      </c>
      <c r="G355" s="5" t="s">
        <v>59</v>
      </c>
      <c r="H355" s="5" t="s">
        <v>90</v>
      </c>
      <c r="I355" s="5" t="s">
        <v>61</v>
      </c>
      <c r="J355" s="2">
        <v>0.75</v>
      </c>
      <c r="K355" s="2">
        <v>0.2</v>
      </c>
      <c r="L355" s="5">
        <v>27</v>
      </c>
      <c r="M355" s="5">
        <v>25</v>
      </c>
      <c r="N355" s="5">
        <v>29</v>
      </c>
      <c r="O355" s="5">
        <v>29</v>
      </c>
      <c r="P355" s="5">
        <v>19</v>
      </c>
      <c r="Q355" s="5">
        <v>21</v>
      </c>
      <c r="R355" s="5">
        <v>30</v>
      </c>
      <c r="S355" s="5">
        <v>35</v>
      </c>
      <c r="T355" s="5">
        <v>26</v>
      </c>
      <c r="U355" s="5">
        <v>13</v>
      </c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2">
        <f t="shared" si="140"/>
        <v>25.4</v>
      </c>
      <c r="AH355" s="2">
        <f t="shared" si="141"/>
        <v>6.2928530890209062</v>
      </c>
      <c r="AI355" s="2">
        <f t="shared" si="142"/>
        <v>10</v>
      </c>
      <c r="AJ355" s="5">
        <v>25</v>
      </c>
      <c r="AK355" s="5">
        <v>41</v>
      </c>
      <c r="AL355" s="5">
        <v>31</v>
      </c>
      <c r="AM355" s="5">
        <v>28</v>
      </c>
      <c r="AN355" s="5">
        <v>37</v>
      </c>
      <c r="AO355" s="5">
        <v>42</v>
      </c>
      <c r="AP355" s="5">
        <v>44</v>
      </c>
      <c r="AQ355" s="5">
        <v>32</v>
      </c>
      <c r="AR355" s="5">
        <v>22</v>
      </c>
      <c r="AS355" s="5">
        <v>34</v>
      </c>
      <c r="AT355" s="2">
        <f t="shared" si="143"/>
        <v>33.6</v>
      </c>
      <c r="AU355" s="2">
        <f t="shared" si="144"/>
        <v>7.4117024584998887</v>
      </c>
      <c r="AV355" s="2">
        <f t="shared" si="145"/>
        <v>10</v>
      </c>
      <c r="AW355" s="2">
        <f t="shared" si="146"/>
        <v>59.611267361111025</v>
      </c>
      <c r="AX355" s="2">
        <f t="shared" si="147"/>
        <v>3.9042741512345622</v>
      </c>
      <c r="AY355" s="2">
        <f t="shared" si="148"/>
        <v>15</v>
      </c>
      <c r="AZ355" s="2">
        <f t="shared" si="149"/>
        <v>5.2363769746678024</v>
      </c>
      <c r="BA355" s="2">
        <f t="shared" si="150"/>
        <v>0.86624497319495286</v>
      </c>
      <c r="BB355" s="14">
        <f t="shared" si="151"/>
        <v>-0.32283464566929149</v>
      </c>
      <c r="BC355" s="3" t="str">
        <f t="shared" si="152"/>
        <v>Nontoxic</v>
      </c>
      <c r="BD355" s="2">
        <f t="shared" si="153"/>
        <v>132.28346456692915</v>
      </c>
      <c r="BE355" s="4" t="s">
        <v>663</v>
      </c>
      <c r="BF355" s="2"/>
      <c r="BG355" s="2">
        <f t="shared" si="154"/>
        <v>9</v>
      </c>
      <c r="BH355" s="2">
        <f t="shared" si="155"/>
        <v>9</v>
      </c>
      <c r="BI355" s="2">
        <f t="shared" si="156"/>
        <v>39.599999999999959</v>
      </c>
      <c r="BJ355" s="2">
        <f t="shared" si="157"/>
        <v>54.933333333333294</v>
      </c>
      <c r="BK355" s="2">
        <f t="shared" si="158"/>
        <v>47.266666666666623</v>
      </c>
      <c r="BL355" s="2">
        <f t="shared" si="159"/>
        <v>1.0555555555555556</v>
      </c>
      <c r="BM355" s="2">
        <f t="shared" si="160"/>
        <v>0.22732184285928569</v>
      </c>
      <c r="BN355" s="2">
        <v>6.6349999999999998</v>
      </c>
      <c r="BO355" s="2" t="str">
        <f t="shared" si="161"/>
        <v>Same Var</v>
      </c>
      <c r="BP355" s="2">
        <f t="shared" si="162"/>
        <v>7.8569599076560911E-3</v>
      </c>
      <c r="BQ355" s="2" t="str">
        <f t="shared" si="163"/>
        <v>NS</v>
      </c>
      <c r="BR355" s="2" t="str">
        <f t="shared" si="164"/>
        <v>NS</v>
      </c>
      <c r="BS355" s="2" t="str">
        <f t="shared" si="165"/>
        <v/>
      </c>
      <c r="BT355" s="2" t="str">
        <f t="shared" si="166"/>
        <v/>
      </c>
      <c r="BU355" s="2" t="str">
        <f t="shared" si="167"/>
        <v/>
      </c>
    </row>
    <row r="356" spans="1:73" s="14" customFormat="1" x14ac:dyDescent="0.2">
      <c r="A356" s="1" t="s">
        <v>142</v>
      </c>
      <c r="B356" s="5" t="s">
        <v>147</v>
      </c>
      <c r="C356" s="6">
        <v>37354</v>
      </c>
      <c r="D356" s="7">
        <v>0.61458333333333337</v>
      </c>
      <c r="E356" s="1" t="s">
        <v>57</v>
      </c>
      <c r="F356" s="1" t="s">
        <v>148</v>
      </c>
      <c r="G356" s="5" t="s">
        <v>59</v>
      </c>
      <c r="H356" s="5" t="s">
        <v>90</v>
      </c>
      <c r="I356" s="5" t="s">
        <v>61</v>
      </c>
      <c r="J356" s="2">
        <v>0.75</v>
      </c>
      <c r="K356" s="2">
        <v>0.2</v>
      </c>
      <c r="L356" s="5">
        <v>27</v>
      </c>
      <c r="M356" s="5">
        <v>25</v>
      </c>
      <c r="N356" s="5">
        <v>29</v>
      </c>
      <c r="O356" s="5">
        <v>29</v>
      </c>
      <c r="P356" s="5">
        <v>19</v>
      </c>
      <c r="Q356" s="5">
        <v>21</v>
      </c>
      <c r="R356" s="5">
        <v>30</v>
      </c>
      <c r="S356" s="5">
        <v>35</v>
      </c>
      <c r="T356" s="5">
        <v>26</v>
      </c>
      <c r="U356" s="5">
        <v>13</v>
      </c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2">
        <f t="shared" si="140"/>
        <v>25.4</v>
      </c>
      <c r="AH356" s="2">
        <f t="shared" si="141"/>
        <v>6.2928530890209062</v>
      </c>
      <c r="AI356" s="2">
        <f t="shared" si="142"/>
        <v>10</v>
      </c>
      <c r="AJ356" s="5">
        <v>27</v>
      </c>
      <c r="AK356" s="5">
        <v>46</v>
      </c>
      <c r="AL356" s="5">
        <v>27</v>
      </c>
      <c r="AM356" s="5">
        <v>33</v>
      </c>
      <c r="AN356" s="5">
        <v>45</v>
      </c>
      <c r="AO356" s="5">
        <v>26</v>
      </c>
      <c r="AP356" s="5">
        <v>47</v>
      </c>
      <c r="AQ356" s="5">
        <v>32</v>
      </c>
      <c r="AR356" s="5">
        <v>32</v>
      </c>
      <c r="AS356" s="5">
        <v>34</v>
      </c>
      <c r="AT356" s="2">
        <f t="shared" si="143"/>
        <v>34.9</v>
      </c>
      <c r="AU356" s="2">
        <f t="shared" si="144"/>
        <v>8.1438456654225817</v>
      </c>
      <c r="AV356" s="2">
        <f t="shared" si="145"/>
        <v>10</v>
      </c>
      <c r="AW356" s="2">
        <f t="shared" si="146"/>
        <v>78.494677854938118</v>
      </c>
      <c r="AX356" s="2">
        <f t="shared" si="147"/>
        <v>5.4386808727709086</v>
      </c>
      <c r="AY356" s="2">
        <f t="shared" si="148"/>
        <v>14</v>
      </c>
      <c r="AZ356" s="2">
        <f t="shared" si="149"/>
        <v>5.3249951149104708</v>
      </c>
      <c r="BA356" s="2">
        <f t="shared" si="150"/>
        <v>0.86805478155742033</v>
      </c>
      <c r="BB356" s="14">
        <f t="shared" si="151"/>
        <v>-0.37401574803149606</v>
      </c>
      <c r="BC356" s="3" t="str">
        <f t="shared" si="152"/>
        <v>Nontoxic</v>
      </c>
      <c r="BD356" s="2">
        <f t="shared" si="153"/>
        <v>137.4015748031496</v>
      </c>
      <c r="BE356" s="4" t="s">
        <v>663</v>
      </c>
      <c r="BF356" s="2"/>
      <c r="BG356" s="2">
        <f t="shared" si="154"/>
        <v>9</v>
      </c>
      <c r="BH356" s="2">
        <f t="shared" si="155"/>
        <v>9</v>
      </c>
      <c r="BI356" s="2">
        <f t="shared" si="156"/>
        <v>39.599999999999959</v>
      </c>
      <c r="BJ356" s="2">
        <f t="shared" si="157"/>
        <v>66.322222222222166</v>
      </c>
      <c r="BK356" s="2">
        <f t="shared" si="158"/>
        <v>52.961111111111066</v>
      </c>
      <c r="BL356" s="2">
        <f t="shared" si="159"/>
        <v>1.0555555555555556</v>
      </c>
      <c r="BM356" s="2">
        <f t="shared" si="160"/>
        <v>0.56070457007802299</v>
      </c>
      <c r="BN356" s="2">
        <v>6.6349999999999998</v>
      </c>
      <c r="BO356" s="2" t="str">
        <f t="shared" si="161"/>
        <v>Same Var</v>
      </c>
      <c r="BP356" s="2">
        <f t="shared" si="162"/>
        <v>4.5809496082786279E-3</v>
      </c>
      <c r="BQ356" s="2" t="str">
        <f t="shared" si="163"/>
        <v>NS</v>
      </c>
      <c r="BR356" s="2" t="str">
        <f t="shared" si="164"/>
        <v>NS</v>
      </c>
      <c r="BS356" s="2" t="str">
        <f t="shared" si="165"/>
        <v/>
      </c>
      <c r="BT356" s="2" t="str">
        <f t="shared" si="166"/>
        <v/>
      </c>
      <c r="BU356" s="2" t="str">
        <f t="shared" si="167"/>
        <v/>
      </c>
    </row>
    <row r="357" spans="1:73" s="14" customFormat="1" x14ac:dyDescent="0.2">
      <c r="A357" s="1" t="s">
        <v>142</v>
      </c>
      <c r="B357" s="5" t="s">
        <v>206</v>
      </c>
      <c r="C357" s="6">
        <v>37354</v>
      </c>
      <c r="D357" s="7">
        <v>0.76736111111111116</v>
      </c>
      <c r="E357" s="1" t="s">
        <v>57</v>
      </c>
      <c r="F357" s="1" t="s">
        <v>148</v>
      </c>
      <c r="G357" s="5" t="s">
        <v>59</v>
      </c>
      <c r="H357" s="5" t="s">
        <v>90</v>
      </c>
      <c r="I357" s="5" t="s">
        <v>61</v>
      </c>
      <c r="J357" s="2">
        <v>0.75</v>
      </c>
      <c r="K357" s="2">
        <v>0.2</v>
      </c>
      <c r="L357" s="5">
        <v>27</v>
      </c>
      <c r="M357" s="5">
        <v>25</v>
      </c>
      <c r="N357" s="5">
        <v>29</v>
      </c>
      <c r="O357" s="5">
        <v>29</v>
      </c>
      <c r="P357" s="5">
        <v>19</v>
      </c>
      <c r="Q357" s="5">
        <v>21</v>
      </c>
      <c r="R357" s="5">
        <v>30</v>
      </c>
      <c r="S357" s="5">
        <v>35</v>
      </c>
      <c r="T357" s="5">
        <v>26</v>
      </c>
      <c r="U357" s="5">
        <v>13</v>
      </c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2">
        <f t="shared" si="140"/>
        <v>25.4</v>
      </c>
      <c r="AH357" s="2">
        <f t="shared" si="141"/>
        <v>6.2928530890209062</v>
      </c>
      <c r="AI357" s="2">
        <f t="shared" si="142"/>
        <v>10</v>
      </c>
      <c r="AJ357" s="5">
        <v>50</v>
      </c>
      <c r="AK357" s="5">
        <v>53</v>
      </c>
      <c r="AL357" s="5">
        <v>34</v>
      </c>
      <c r="AM357" s="5">
        <v>30</v>
      </c>
      <c r="AN357" s="5">
        <v>54</v>
      </c>
      <c r="AO357" s="5">
        <v>36</v>
      </c>
      <c r="AP357" s="5">
        <v>40</v>
      </c>
      <c r="AQ357" s="5">
        <v>37</v>
      </c>
      <c r="AR357" s="5">
        <v>40</v>
      </c>
      <c r="AS357" s="5">
        <v>37</v>
      </c>
      <c r="AT357" s="2">
        <f t="shared" si="143"/>
        <v>41.1</v>
      </c>
      <c r="AU357" s="2">
        <f t="shared" si="144"/>
        <v>8.3193215535349569</v>
      </c>
      <c r="AV357" s="2">
        <f t="shared" si="145"/>
        <v>10</v>
      </c>
      <c r="AW357" s="2">
        <f t="shared" si="146"/>
        <v>83.697085262345965</v>
      </c>
      <c r="AX357" s="2">
        <f t="shared" si="147"/>
        <v>5.8737261402606569</v>
      </c>
      <c r="AY357" s="2">
        <f t="shared" si="148"/>
        <v>14</v>
      </c>
      <c r="AZ357" s="2">
        <f t="shared" si="149"/>
        <v>7.2900584482247739</v>
      </c>
      <c r="BA357" s="2">
        <f t="shared" si="150"/>
        <v>0.86805478155742033</v>
      </c>
      <c r="BB357" s="14">
        <f t="shared" si="151"/>
        <v>-0.61811023622047256</v>
      </c>
      <c r="BC357" s="3" t="str">
        <f t="shared" si="152"/>
        <v>Nontoxic</v>
      </c>
      <c r="BD357" s="2">
        <f t="shared" si="153"/>
        <v>161.81102362204726</v>
      </c>
      <c r="BE357" s="4" t="s">
        <v>663</v>
      </c>
      <c r="BF357" s="2"/>
      <c r="BG357" s="2">
        <f t="shared" si="154"/>
        <v>9</v>
      </c>
      <c r="BH357" s="2">
        <f t="shared" si="155"/>
        <v>9</v>
      </c>
      <c r="BI357" s="2">
        <f t="shared" si="156"/>
        <v>39.599999999999959</v>
      </c>
      <c r="BJ357" s="2">
        <f t="shared" si="157"/>
        <v>69.211111111111293</v>
      </c>
      <c r="BK357" s="2">
        <f t="shared" si="158"/>
        <v>54.40555555555563</v>
      </c>
      <c r="BL357" s="2">
        <f t="shared" si="159"/>
        <v>1.0555555555555556</v>
      </c>
      <c r="BM357" s="2">
        <f t="shared" si="160"/>
        <v>0.65603189585529043</v>
      </c>
      <c r="BN357" s="2">
        <v>6.6349999999999998</v>
      </c>
      <c r="BO357" s="2" t="str">
        <f t="shared" si="161"/>
        <v>Same Var</v>
      </c>
      <c r="BP357" s="2">
        <f t="shared" si="162"/>
        <v>7.8327804593038825E-5</v>
      </c>
      <c r="BQ357" s="2" t="str">
        <f t="shared" si="163"/>
        <v>NS</v>
      </c>
      <c r="BR357" s="2" t="str">
        <f t="shared" si="164"/>
        <v>NS</v>
      </c>
      <c r="BS357" s="2" t="str">
        <f t="shared" si="165"/>
        <v/>
      </c>
      <c r="BT357" s="2" t="str">
        <f t="shared" si="166"/>
        <v/>
      </c>
      <c r="BU357" s="2" t="str">
        <f t="shared" si="167"/>
        <v/>
      </c>
    </row>
    <row r="358" spans="1:73" s="14" customFormat="1" x14ac:dyDescent="0.2">
      <c r="A358" s="1" t="s">
        <v>142</v>
      </c>
      <c r="B358" s="5" t="s">
        <v>149</v>
      </c>
      <c r="C358" s="6">
        <v>37354</v>
      </c>
      <c r="D358" s="7">
        <v>0.65972222222222221</v>
      </c>
      <c r="E358" s="1" t="s">
        <v>57</v>
      </c>
      <c r="F358" s="1" t="s">
        <v>148</v>
      </c>
      <c r="G358" s="5" t="s">
        <v>59</v>
      </c>
      <c r="H358" s="5" t="s">
        <v>90</v>
      </c>
      <c r="I358" s="5" t="s">
        <v>61</v>
      </c>
      <c r="J358" s="2">
        <v>0.75</v>
      </c>
      <c r="K358" s="2">
        <v>0.2</v>
      </c>
      <c r="L358" s="5">
        <v>27</v>
      </c>
      <c r="M358" s="5">
        <v>25</v>
      </c>
      <c r="N358" s="5">
        <v>29</v>
      </c>
      <c r="O358" s="5">
        <v>29</v>
      </c>
      <c r="P358" s="5">
        <v>19</v>
      </c>
      <c r="Q358" s="5">
        <v>21</v>
      </c>
      <c r="R358" s="5">
        <v>30</v>
      </c>
      <c r="S358" s="5">
        <v>35</v>
      </c>
      <c r="T358" s="5">
        <v>26</v>
      </c>
      <c r="U358" s="5">
        <v>13</v>
      </c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2">
        <f t="shared" si="140"/>
        <v>25.4</v>
      </c>
      <c r="AH358" s="2">
        <f t="shared" si="141"/>
        <v>6.2928530890209062</v>
      </c>
      <c r="AI358" s="2">
        <f t="shared" si="142"/>
        <v>10</v>
      </c>
      <c r="AJ358" s="5">
        <v>28</v>
      </c>
      <c r="AK358" s="5">
        <v>49</v>
      </c>
      <c r="AL358" s="5">
        <v>31</v>
      </c>
      <c r="AM358" s="5">
        <v>26</v>
      </c>
      <c r="AN358" s="5">
        <v>42</v>
      </c>
      <c r="AO358" s="5">
        <v>31</v>
      </c>
      <c r="AP358" s="5">
        <v>49</v>
      </c>
      <c r="AQ358" s="5">
        <v>31</v>
      </c>
      <c r="AR358" s="5">
        <v>32</v>
      </c>
      <c r="AS358" s="5">
        <v>34</v>
      </c>
      <c r="AT358" s="2">
        <f t="shared" si="143"/>
        <v>35.299999999999997</v>
      </c>
      <c r="AU358" s="2">
        <f t="shared" si="144"/>
        <v>8.3539744366911339</v>
      </c>
      <c r="AV358" s="2">
        <f t="shared" si="145"/>
        <v>10</v>
      </c>
      <c r="AW358" s="2">
        <f t="shared" si="146"/>
        <v>84.757596373456849</v>
      </c>
      <c r="AX358" s="2">
        <f t="shared" si="147"/>
        <v>5.962960708161873</v>
      </c>
      <c r="AY358" s="2">
        <f t="shared" si="148"/>
        <v>14</v>
      </c>
      <c r="AZ358" s="2">
        <f t="shared" si="149"/>
        <v>5.3556070832806677</v>
      </c>
      <c r="BA358" s="2">
        <f t="shared" si="150"/>
        <v>0.86805478155742033</v>
      </c>
      <c r="BB358" s="14">
        <f t="shared" si="151"/>
        <v>-0.38976377952755903</v>
      </c>
      <c r="BC358" s="3" t="str">
        <f t="shared" si="152"/>
        <v>Nontoxic</v>
      </c>
      <c r="BD358" s="2">
        <f t="shared" si="153"/>
        <v>138.97637795275591</v>
      </c>
      <c r="BE358" s="4" t="s">
        <v>663</v>
      </c>
      <c r="BF358" s="2"/>
      <c r="BG358" s="2">
        <f t="shared" si="154"/>
        <v>9</v>
      </c>
      <c r="BH358" s="2">
        <f t="shared" si="155"/>
        <v>9</v>
      </c>
      <c r="BI358" s="2">
        <f t="shared" si="156"/>
        <v>39.599999999999959</v>
      </c>
      <c r="BJ358" s="2">
        <f t="shared" si="157"/>
        <v>69.788888888888948</v>
      </c>
      <c r="BK358" s="2">
        <f t="shared" si="158"/>
        <v>54.694444444444457</v>
      </c>
      <c r="BL358" s="2">
        <f t="shared" si="159"/>
        <v>1.0555555555555556</v>
      </c>
      <c r="BM358" s="2">
        <f t="shared" si="160"/>
        <v>0.67545772089473799</v>
      </c>
      <c r="BN358" s="2">
        <v>6.6349999999999998</v>
      </c>
      <c r="BO358" s="2" t="str">
        <f t="shared" si="161"/>
        <v>Same Var</v>
      </c>
      <c r="BP358" s="2">
        <f t="shared" si="162"/>
        <v>3.8991878181794518E-3</v>
      </c>
      <c r="BQ358" s="2" t="str">
        <f t="shared" si="163"/>
        <v>NS</v>
      </c>
      <c r="BR358" s="2" t="str">
        <f t="shared" si="164"/>
        <v>NS</v>
      </c>
      <c r="BS358" s="2" t="str">
        <f t="shared" si="165"/>
        <v/>
      </c>
      <c r="BT358" s="2" t="str">
        <f t="shared" si="166"/>
        <v/>
      </c>
      <c r="BU358" s="2" t="str">
        <f t="shared" si="167"/>
        <v/>
      </c>
    </row>
    <row r="359" spans="1:73" s="14" customFormat="1" x14ac:dyDescent="0.2">
      <c r="A359" s="1" t="s">
        <v>142</v>
      </c>
      <c r="B359" s="5" t="s">
        <v>175</v>
      </c>
      <c r="C359" s="6">
        <v>37354</v>
      </c>
      <c r="D359" s="7">
        <v>0.47916666666666669</v>
      </c>
      <c r="E359" s="1" t="s">
        <v>57</v>
      </c>
      <c r="F359" s="1" t="s">
        <v>148</v>
      </c>
      <c r="G359" s="5" t="s">
        <v>59</v>
      </c>
      <c r="H359" s="5" t="s">
        <v>90</v>
      </c>
      <c r="I359" s="5" t="s">
        <v>61</v>
      </c>
      <c r="J359" s="2">
        <v>0.75</v>
      </c>
      <c r="K359" s="2">
        <v>0.2</v>
      </c>
      <c r="L359" s="5">
        <v>27</v>
      </c>
      <c r="M359" s="5">
        <v>25</v>
      </c>
      <c r="N359" s="5">
        <v>29</v>
      </c>
      <c r="O359" s="5">
        <v>29</v>
      </c>
      <c r="P359" s="5">
        <v>19</v>
      </c>
      <c r="Q359" s="5">
        <v>21</v>
      </c>
      <c r="R359" s="5">
        <v>30</v>
      </c>
      <c r="S359" s="5">
        <v>35</v>
      </c>
      <c r="T359" s="5">
        <v>26</v>
      </c>
      <c r="U359" s="5">
        <v>13</v>
      </c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2">
        <f t="shared" si="140"/>
        <v>25.4</v>
      </c>
      <c r="AH359" s="2">
        <f t="shared" si="141"/>
        <v>6.2928530890209062</v>
      </c>
      <c r="AI359" s="2">
        <f t="shared" si="142"/>
        <v>10</v>
      </c>
      <c r="AJ359" s="5">
        <v>31</v>
      </c>
      <c r="AK359" s="5">
        <v>32</v>
      </c>
      <c r="AL359" s="5">
        <v>29</v>
      </c>
      <c r="AM359" s="5">
        <v>38</v>
      </c>
      <c r="AN359" s="5">
        <v>46</v>
      </c>
      <c r="AO359" s="5">
        <v>0</v>
      </c>
      <c r="AP359" s="5">
        <v>32</v>
      </c>
      <c r="AQ359" s="5">
        <v>18</v>
      </c>
      <c r="AR359" s="5">
        <v>18</v>
      </c>
      <c r="AS359" s="5">
        <v>22</v>
      </c>
      <c r="AT359" s="2">
        <f t="shared" si="143"/>
        <v>26.6</v>
      </c>
      <c r="AU359" s="2">
        <f t="shared" si="144"/>
        <v>12.764534199622533</v>
      </c>
      <c r="AV359" s="2">
        <f t="shared" si="145"/>
        <v>10</v>
      </c>
      <c r="AW359" s="2">
        <f t="shared" si="146"/>
        <v>343.0212673611108</v>
      </c>
      <c r="AX359" s="2">
        <f t="shared" si="147"/>
        <v>30.048274151234541</v>
      </c>
      <c r="AY359" s="2">
        <f t="shared" si="148"/>
        <v>11</v>
      </c>
      <c r="AZ359" s="2">
        <f t="shared" si="149"/>
        <v>1.7543518122699486</v>
      </c>
      <c r="BA359" s="2">
        <f t="shared" si="150"/>
        <v>0.87552997807388222</v>
      </c>
      <c r="BB359" s="14">
        <f t="shared" si="151"/>
        <v>-4.7244094488189094E-2</v>
      </c>
      <c r="BC359" s="3" t="str">
        <f t="shared" si="152"/>
        <v>Nontoxic</v>
      </c>
      <c r="BD359" s="2">
        <f t="shared" si="153"/>
        <v>104.72440944881892</v>
      </c>
      <c r="BE359" s="4" t="s">
        <v>663</v>
      </c>
      <c r="BF359" s="2"/>
      <c r="BG359" s="2">
        <f t="shared" si="154"/>
        <v>9</v>
      </c>
      <c r="BH359" s="2">
        <f t="shared" si="155"/>
        <v>9</v>
      </c>
      <c r="BI359" s="2">
        <f t="shared" si="156"/>
        <v>39.599999999999959</v>
      </c>
      <c r="BJ359" s="2">
        <f t="shared" si="157"/>
        <v>162.93333333333325</v>
      </c>
      <c r="BK359" s="2">
        <f t="shared" si="158"/>
        <v>101.26666666666659</v>
      </c>
      <c r="BL359" s="2">
        <f t="shared" si="159"/>
        <v>1.0555555555555556</v>
      </c>
      <c r="BM359" s="2">
        <f t="shared" si="160"/>
        <v>3.9506203798453208</v>
      </c>
      <c r="BN359" s="2">
        <v>6.6349999999999998</v>
      </c>
      <c r="BO359" s="2" t="str">
        <f t="shared" si="161"/>
        <v>Same Var</v>
      </c>
      <c r="BP359" s="2">
        <f t="shared" si="162"/>
        <v>0.3963867077536341</v>
      </c>
      <c r="BQ359" s="2" t="str">
        <f t="shared" si="163"/>
        <v>NS</v>
      </c>
      <c r="BR359" s="2" t="str">
        <f t="shared" si="164"/>
        <v>NS</v>
      </c>
      <c r="BS359" s="2" t="str">
        <f t="shared" si="165"/>
        <v/>
      </c>
      <c r="BT359" s="2" t="str">
        <f t="shared" si="166"/>
        <v/>
      </c>
      <c r="BU359" s="2" t="str">
        <f t="shared" si="167"/>
        <v/>
      </c>
    </row>
    <row r="360" spans="1:73" s="14" customFormat="1" x14ac:dyDescent="0.2">
      <c r="A360" s="10" t="s">
        <v>142</v>
      </c>
      <c r="B360" s="11" t="s">
        <v>532</v>
      </c>
      <c r="C360" s="12">
        <v>38148</v>
      </c>
      <c r="D360" s="13">
        <v>0.46111111111111114</v>
      </c>
      <c r="E360" s="10" t="s">
        <v>57</v>
      </c>
      <c r="F360" s="10" t="s">
        <v>486</v>
      </c>
      <c r="G360" s="11" t="s">
        <v>59</v>
      </c>
      <c r="H360" s="11" t="s">
        <v>90</v>
      </c>
      <c r="I360" s="11" t="s">
        <v>61</v>
      </c>
      <c r="J360" s="14">
        <v>0.75</v>
      </c>
      <c r="K360" s="14">
        <v>0.2</v>
      </c>
      <c r="L360" s="11">
        <v>30</v>
      </c>
      <c r="M360" s="11">
        <v>21</v>
      </c>
      <c r="N360" s="11">
        <v>18</v>
      </c>
      <c r="O360" s="11">
        <v>26</v>
      </c>
      <c r="P360" s="11">
        <v>21</v>
      </c>
      <c r="Q360" s="11">
        <v>25</v>
      </c>
      <c r="R360" s="11">
        <v>28</v>
      </c>
      <c r="S360" s="11">
        <v>24</v>
      </c>
      <c r="T360" s="11">
        <v>25</v>
      </c>
      <c r="U360" s="11">
        <v>34</v>
      </c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F360" s="15"/>
      <c r="AG360" s="14">
        <f t="shared" si="140"/>
        <v>25.2</v>
      </c>
      <c r="AH360" s="14">
        <f t="shared" si="141"/>
        <v>4.6856755708814921</v>
      </c>
      <c r="AI360" s="14">
        <f t="shared" si="142"/>
        <v>10</v>
      </c>
      <c r="AJ360" s="11">
        <v>27</v>
      </c>
      <c r="AK360" s="11">
        <v>23</v>
      </c>
      <c r="AL360" s="11">
        <v>23</v>
      </c>
      <c r="AM360" s="11">
        <v>24</v>
      </c>
      <c r="AN360" s="11">
        <v>21</v>
      </c>
      <c r="AO360" s="11">
        <v>28</v>
      </c>
      <c r="AP360" s="11">
        <v>28</v>
      </c>
      <c r="AQ360" s="11">
        <v>30</v>
      </c>
      <c r="AR360" s="11">
        <v>24</v>
      </c>
      <c r="AS360" s="11">
        <v>25</v>
      </c>
      <c r="AT360" s="14">
        <f t="shared" si="143"/>
        <v>25.3</v>
      </c>
      <c r="AU360" s="14">
        <f t="shared" si="144"/>
        <v>2.8303906287138445</v>
      </c>
      <c r="AV360" s="14">
        <f t="shared" si="145"/>
        <v>10</v>
      </c>
      <c r="AW360" s="14">
        <f t="shared" si="146"/>
        <v>4.1457484567901499</v>
      </c>
      <c r="AX360" s="14">
        <f t="shared" si="147"/>
        <v>0.24077822359396578</v>
      </c>
      <c r="AY360" s="14">
        <f t="shared" si="148"/>
        <v>17</v>
      </c>
      <c r="AZ360" s="14">
        <f t="shared" si="149"/>
        <v>4.4851733918218404</v>
      </c>
      <c r="BA360" s="14">
        <f t="shared" si="150"/>
        <v>0.86327901742005297</v>
      </c>
      <c r="BB360" s="14">
        <f t="shared" si="151"/>
        <v>-3.9682539682540244E-3</v>
      </c>
      <c r="BC360" s="16" t="str">
        <f t="shared" si="152"/>
        <v>Nontoxic</v>
      </c>
      <c r="BD360" s="14">
        <f t="shared" si="153"/>
        <v>100.39682539682539</v>
      </c>
      <c r="BE360" s="17" t="s">
        <v>663</v>
      </c>
      <c r="BG360" s="14">
        <f t="shared" si="154"/>
        <v>9</v>
      </c>
      <c r="BH360" s="14">
        <f t="shared" si="155"/>
        <v>9</v>
      </c>
      <c r="BI360" s="14">
        <f t="shared" si="156"/>
        <v>21.955555555555598</v>
      </c>
      <c r="BJ360" s="14">
        <f t="shared" si="157"/>
        <v>8.0111111111111519</v>
      </c>
      <c r="BK360" s="14">
        <f t="shared" si="158"/>
        <v>14.983333333333373</v>
      </c>
      <c r="BL360" s="14">
        <f t="shared" si="159"/>
        <v>1.0555555555555556</v>
      </c>
      <c r="BM360" s="14">
        <f t="shared" si="160"/>
        <v>2.0806535615696049</v>
      </c>
      <c r="BN360" s="14">
        <v>6.6349999999999998</v>
      </c>
      <c r="BO360" s="14" t="str">
        <f t="shared" si="161"/>
        <v>Same Var</v>
      </c>
      <c r="BP360" s="14">
        <f t="shared" si="162"/>
        <v>0.47728529071685116</v>
      </c>
      <c r="BQ360" s="14" t="str">
        <f t="shared" si="163"/>
        <v>NS</v>
      </c>
      <c r="BR360" s="14" t="str">
        <f t="shared" si="164"/>
        <v>NS</v>
      </c>
      <c r="BS360" s="2" t="str">
        <f t="shared" si="165"/>
        <v/>
      </c>
      <c r="BT360" s="2" t="str">
        <f t="shared" si="166"/>
        <v/>
      </c>
      <c r="BU360" s="2" t="str">
        <f t="shared" si="167"/>
        <v/>
      </c>
    </row>
    <row r="361" spans="1:73" s="14" customFormat="1" x14ac:dyDescent="0.2">
      <c r="A361" s="10" t="s">
        <v>142</v>
      </c>
      <c r="B361" s="11" t="s">
        <v>504</v>
      </c>
      <c r="C361" s="12">
        <v>38148</v>
      </c>
      <c r="D361" s="13">
        <v>0.37638888888888888</v>
      </c>
      <c r="E361" s="10" t="s">
        <v>57</v>
      </c>
      <c r="F361" s="10" t="s">
        <v>486</v>
      </c>
      <c r="G361" s="11" t="s">
        <v>59</v>
      </c>
      <c r="H361" s="11" t="s">
        <v>90</v>
      </c>
      <c r="I361" s="11" t="s">
        <v>61</v>
      </c>
      <c r="J361" s="14">
        <v>0.75</v>
      </c>
      <c r="K361" s="14">
        <v>0.2</v>
      </c>
      <c r="L361" s="11">
        <v>30</v>
      </c>
      <c r="M361" s="11">
        <v>21</v>
      </c>
      <c r="N361" s="11">
        <v>18</v>
      </c>
      <c r="O361" s="11">
        <v>26</v>
      </c>
      <c r="P361" s="11">
        <v>21</v>
      </c>
      <c r="Q361" s="11">
        <v>25</v>
      </c>
      <c r="R361" s="11">
        <v>28</v>
      </c>
      <c r="S361" s="11">
        <v>24</v>
      </c>
      <c r="T361" s="11">
        <v>25</v>
      </c>
      <c r="U361" s="11">
        <v>34</v>
      </c>
      <c r="V361" s="15"/>
      <c r="W361" s="15"/>
      <c r="X361" s="15"/>
      <c r="Y361" s="15"/>
      <c r="Z361" s="15"/>
      <c r="AA361" s="15"/>
      <c r="AB361" s="15"/>
      <c r="AC361" s="15"/>
      <c r="AD361" s="15"/>
      <c r="AE361" s="15"/>
      <c r="AF361" s="15"/>
      <c r="AG361" s="14">
        <f t="shared" si="140"/>
        <v>25.2</v>
      </c>
      <c r="AH361" s="14">
        <f t="shared" si="141"/>
        <v>4.6856755708814921</v>
      </c>
      <c r="AI361" s="14">
        <f t="shared" si="142"/>
        <v>10</v>
      </c>
      <c r="AJ361" s="11">
        <v>31</v>
      </c>
      <c r="AK361" s="11">
        <v>27</v>
      </c>
      <c r="AL361" s="11">
        <v>21</v>
      </c>
      <c r="AM361" s="11">
        <v>28</v>
      </c>
      <c r="AN361" s="11">
        <v>27</v>
      </c>
      <c r="AO361" s="11">
        <v>23</v>
      </c>
      <c r="AP361" s="11">
        <v>23</v>
      </c>
      <c r="AQ361" s="11">
        <v>31</v>
      </c>
      <c r="AR361" s="11">
        <v>28</v>
      </c>
      <c r="AS361" s="11">
        <v>20</v>
      </c>
      <c r="AT361" s="14">
        <f t="shared" si="143"/>
        <v>25.9</v>
      </c>
      <c r="AU361" s="14">
        <f t="shared" si="144"/>
        <v>3.928528138289618</v>
      </c>
      <c r="AV361" s="14">
        <f t="shared" si="145"/>
        <v>10</v>
      </c>
      <c r="AW361" s="14">
        <f t="shared" si="146"/>
        <v>7.7191361111111014</v>
      </c>
      <c r="AX361" s="14">
        <f t="shared" si="147"/>
        <v>0.43412253086419683</v>
      </c>
      <c r="AY361" s="14">
        <f t="shared" si="148"/>
        <v>18</v>
      </c>
      <c r="AZ361" s="14">
        <f t="shared" si="149"/>
        <v>4.1995800629895035</v>
      </c>
      <c r="BA361" s="14">
        <f t="shared" si="150"/>
        <v>0.86204866798959834</v>
      </c>
      <c r="BB361" s="14">
        <f t="shared" si="151"/>
        <v>-2.7777777777777752E-2</v>
      </c>
      <c r="BC361" s="16" t="str">
        <f t="shared" si="152"/>
        <v>Nontoxic</v>
      </c>
      <c r="BD361" s="14">
        <f t="shared" si="153"/>
        <v>102.77777777777777</v>
      </c>
      <c r="BE361" s="17" t="s">
        <v>663</v>
      </c>
      <c r="BG361" s="14">
        <f t="shared" si="154"/>
        <v>9</v>
      </c>
      <c r="BH361" s="14">
        <f t="shared" si="155"/>
        <v>9</v>
      </c>
      <c r="BI361" s="14">
        <f t="shared" si="156"/>
        <v>21.955555555555598</v>
      </c>
      <c r="BJ361" s="14">
        <f t="shared" si="157"/>
        <v>15.433333333333293</v>
      </c>
      <c r="BK361" s="14">
        <f t="shared" si="158"/>
        <v>18.694444444444443</v>
      </c>
      <c r="BL361" s="14">
        <f t="shared" si="159"/>
        <v>1.0555555555555556</v>
      </c>
      <c r="BM361" s="14">
        <f t="shared" si="160"/>
        <v>0.26348790105519904</v>
      </c>
      <c r="BN361" s="14">
        <v>6.6349999999999998</v>
      </c>
      <c r="BO361" s="14" t="str">
        <f t="shared" si="161"/>
        <v>Same Var</v>
      </c>
      <c r="BP361" s="14">
        <f t="shared" si="162"/>
        <v>0.36077791479691856</v>
      </c>
      <c r="BQ361" s="14" t="str">
        <f t="shared" si="163"/>
        <v>NS</v>
      </c>
      <c r="BR361" s="14" t="str">
        <f t="shared" si="164"/>
        <v>NS</v>
      </c>
      <c r="BS361" s="2" t="str">
        <f t="shared" si="165"/>
        <v/>
      </c>
      <c r="BT361" s="2" t="str">
        <f t="shared" si="166"/>
        <v/>
      </c>
      <c r="BU361" s="2" t="str">
        <f t="shared" si="167"/>
        <v/>
      </c>
    </row>
    <row r="362" spans="1:73" s="14" customFormat="1" x14ac:dyDescent="0.2">
      <c r="A362" s="10" t="s">
        <v>142</v>
      </c>
      <c r="B362" s="11" t="s">
        <v>482</v>
      </c>
      <c r="C362" s="12">
        <v>38148</v>
      </c>
      <c r="D362" s="13">
        <v>0.53611111111111109</v>
      </c>
      <c r="E362" s="10" t="s">
        <v>57</v>
      </c>
      <c r="F362" s="10" t="s">
        <v>486</v>
      </c>
      <c r="G362" s="11" t="s">
        <v>59</v>
      </c>
      <c r="H362" s="11" t="s">
        <v>90</v>
      </c>
      <c r="I362" s="11" t="s">
        <v>61</v>
      </c>
      <c r="J362" s="14">
        <v>0.75</v>
      </c>
      <c r="K362" s="14">
        <v>0.2</v>
      </c>
      <c r="L362" s="11">
        <v>30</v>
      </c>
      <c r="M362" s="11">
        <v>21</v>
      </c>
      <c r="N362" s="11">
        <v>18</v>
      </c>
      <c r="O362" s="11">
        <v>26</v>
      </c>
      <c r="P362" s="11">
        <v>21</v>
      </c>
      <c r="Q362" s="11">
        <v>25</v>
      </c>
      <c r="R362" s="11">
        <v>28</v>
      </c>
      <c r="S362" s="11">
        <v>24</v>
      </c>
      <c r="T362" s="11">
        <v>25</v>
      </c>
      <c r="U362" s="11">
        <v>34</v>
      </c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F362" s="15"/>
      <c r="AG362" s="14">
        <f t="shared" si="140"/>
        <v>25.2</v>
      </c>
      <c r="AH362" s="14">
        <f t="shared" si="141"/>
        <v>4.6856755708814921</v>
      </c>
      <c r="AI362" s="14">
        <f t="shared" si="142"/>
        <v>10</v>
      </c>
      <c r="AJ362" s="11">
        <v>33</v>
      </c>
      <c r="AK362" s="11">
        <v>35</v>
      </c>
      <c r="AL362" s="11">
        <v>33</v>
      </c>
      <c r="AM362" s="11">
        <v>28</v>
      </c>
      <c r="AN362" s="11">
        <v>30</v>
      </c>
      <c r="AO362" s="11">
        <v>24</v>
      </c>
      <c r="AP362" s="11">
        <v>28</v>
      </c>
      <c r="AQ362" s="11">
        <v>36</v>
      </c>
      <c r="AR362" s="11">
        <v>36</v>
      </c>
      <c r="AS362" s="11">
        <v>31</v>
      </c>
      <c r="AT362" s="14">
        <f t="shared" si="143"/>
        <v>31.4</v>
      </c>
      <c r="AU362" s="14">
        <f t="shared" si="144"/>
        <v>3.9496835316262944</v>
      </c>
      <c r="AV362" s="14">
        <f t="shared" si="145"/>
        <v>10</v>
      </c>
      <c r="AW362" s="14">
        <f t="shared" si="146"/>
        <v>7.8120249999999896</v>
      </c>
      <c r="AX362" s="14">
        <f t="shared" si="147"/>
        <v>0.43986944444444365</v>
      </c>
      <c r="AY362" s="14">
        <f t="shared" si="148"/>
        <v>18</v>
      </c>
      <c r="AZ362" s="14">
        <f t="shared" si="149"/>
        <v>7.4768575569322424</v>
      </c>
      <c r="BA362" s="14">
        <f t="shared" si="150"/>
        <v>0.86204866798959834</v>
      </c>
      <c r="BB362" s="14">
        <f t="shared" si="151"/>
        <v>-0.24603174603174602</v>
      </c>
      <c r="BC362" s="16" t="str">
        <f t="shared" si="152"/>
        <v>Nontoxic</v>
      </c>
      <c r="BD362" s="14">
        <f t="shared" si="153"/>
        <v>124.60317460317461</v>
      </c>
      <c r="BE362" s="17" t="s">
        <v>663</v>
      </c>
      <c r="BG362" s="14">
        <f t="shared" si="154"/>
        <v>9</v>
      </c>
      <c r="BH362" s="14">
        <f t="shared" si="155"/>
        <v>9</v>
      </c>
      <c r="BI362" s="14">
        <f t="shared" si="156"/>
        <v>21.955555555555598</v>
      </c>
      <c r="BJ362" s="14">
        <f t="shared" si="157"/>
        <v>15.599999999999957</v>
      </c>
      <c r="BK362" s="14">
        <f t="shared" si="158"/>
        <v>18.777777777777779</v>
      </c>
      <c r="BL362" s="14">
        <f t="shared" si="159"/>
        <v>1.0555555555555556</v>
      </c>
      <c r="BM362" s="14">
        <f t="shared" si="160"/>
        <v>0.24775046191518119</v>
      </c>
      <c r="BN362" s="14">
        <v>6.6349999999999998</v>
      </c>
      <c r="BO362" s="14" t="str">
        <f t="shared" si="161"/>
        <v>Same Var</v>
      </c>
      <c r="BP362" s="14">
        <f t="shared" si="162"/>
        <v>2.4850809987939423E-3</v>
      </c>
      <c r="BQ362" s="14" t="str">
        <f t="shared" si="163"/>
        <v>NS</v>
      </c>
      <c r="BR362" s="14" t="str">
        <f t="shared" si="164"/>
        <v>NS</v>
      </c>
      <c r="BS362" s="2" t="str">
        <f t="shared" si="165"/>
        <v/>
      </c>
      <c r="BT362" s="2" t="str">
        <f t="shared" si="166"/>
        <v/>
      </c>
      <c r="BU362" s="2" t="str">
        <f t="shared" si="167"/>
        <v/>
      </c>
    </row>
    <row r="363" spans="1:73" s="14" customFormat="1" x14ac:dyDescent="0.2">
      <c r="A363" s="10" t="s">
        <v>142</v>
      </c>
      <c r="B363" s="11" t="s">
        <v>516</v>
      </c>
      <c r="C363" s="12">
        <v>38148</v>
      </c>
      <c r="D363" s="13">
        <v>0.59861111111111109</v>
      </c>
      <c r="E363" s="10" t="s">
        <v>57</v>
      </c>
      <c r="F363" s="10" t="s">
        <v>486</v>
      </c>
      <c r="G363" s="11" t="s">
        <v>59</v>
      </c>
      <c r="H363" s="11" t="s">
        <v>90</v>
      </c>
      <c r="I363" s="11" t="s">
        <v>61</v>
      </c>
      <c r="J363" s="14">
        <v>0.75</v>
      </c>
      <c r="K363" s="14">
        <v>0.2</v>
      </c>
      <c r="L363" s="11">
        <v>30</v>
      </c>
      <c r="M363" s="11">
        <v>21</v>
      </c>
      <c r="N363" s="11">
        <v>18</v>
      </c>
      <c r="O363" s="11">
        <v>26</v>
      </c>
      <c r="P363" s="11">
        <v>21</v>
      </c>
      <c r="Q363" s="11">
        <v>25</v>
      </c>
      <c r="R363" s="11">
        <v>28</v>
      </c>
      <c r="S363" s="11">
        <v>24</v>
      </c>
      <c r="T363" s="11">
        <v>25</v>
      </c>
      <c r="U363" s="11">
        <v>34</v>
      </c>
      <c r="V363" s="15"/>
      <c r="W363" s="15"/>
      <c r="X363" s="15"/>
      <c r="Y363" s="15"/>
      <c r="Z363" s="15"/>
      <c r="AA363" s="15"/>
      <c r="AB363" s="15"/>
      <c r="AC363" s="15"/>
      <c r="AD363" s="15"/>
      <c r="AE363" s="15"/>
      <c r="AF363" s="15"/>
      <c r="AG363" s="14">
        <f t="shared" si="140"/>
        <v>25.2</v>
      </c>
      <c r="AH363" s="14">
        <f t="shared" si="141"/>
        <v>4.6856755708814921</v>
      </c>
      <c r="AI363" s="14">
        <f t="shared" si="142"/>
        <v>10</v>
      </c>
      <c r="AJ363" s="11">
        <v>34</v>
      </c>
      <c r="AK363" s="11">
        <v>32</v>
      </c>
      <c r="AL363" s="11">
        <v>34</v>
      </c>
      <c r="AM363" s="11">
        <v>31</v>
      </c>
      <c r="AN363" s="11">
        <v>20</v>
      </c>
      <c r="AO363" s="11">
        <v>25</v>
      </c>
      <c r="AP363" s="11">
        <v>28</v>
      </c>
      <c r="AQ363" s="11">
        <v>28</v>
      </c>
      <c r="AR363" s="11">
        <v>20</v>
      </c>
      <c r="AS363" s="11">
        <v>30</v>
      </c>
      <c r="AT363" s="14">
        <f t="shared" si="143"/>
        <v>28.2</v>
      </c>
      <c r="AU363" s="14">
        <f t="shared" si="144"/>
        <v>5.138093031466056</v>
      </c>
      <c r="AV363" s="14">
        <f t="shared" si="145"/>
        <v>10</v>
      </c>
      <c r="AW363" s="14">
        <f t="shared" si="146"/>
        <v>15.015625000000055</v>
      </c>
      <c r="AX363" s="14">
        <f t="shared" si="147"/>
        <v>0.94386944444444776</v>
      </c>
      <c r="AY363" s="14">
        <f t="shared" si="148"/>
        <v>16</v>
      </c>
      <c r="AZ363" s="14">
        <f t="shared" si="149"/>
        <v>4.7244047244070826</v>
      </c>
      <c r="BA363" s="14">
        <f t="shared" si="150"/>
        <v>0.86466700179829137</v>
      </c>
      <c r="BB363" s="14">
        <f t="shared" si="151"/>
        <v>-0.11904761904761905</v>
      </c>
      <c r="BC363" s="16" t="str">
        <f t="shared" si="152"/>
        <v>Nontoxic</v>
      </c>
      <c r="BD363" s="14">
        <f t="shared" si="153"/>
        <v>111.90476190476191</v>
      </c>
      <c r="BE363" s="17" t="s">
        <v>663</v>
      </c>
      <c r="BG363" s="14">
        <f t="shared" si="154"/>
        <v>9</v>
      </c>
      <c r="BH363" s="14">
        <f t="shared" si="155"/>
        <v>9</v>
      </c>
      <c r="BI363" s="14">
        <f t="shared" si="156"/>
        <v>21.955555555555598</v>
      </c>
      <c r="BJ363" s="14">
        <f t="shared" si="157"/>
        <v>26.400000000000045</v>
      </c>
      <c r="BK363" s="14">
        <f t="shared" si="158"/>
        <v>24.17777777777782</v>
      </c>
      <c r="BL363" s="14">
        <f t="shared" si="159"/>
        <v>1.0555555555555556</v>
      </c>
      <c r="BM363" s="14">
        <f t="shared" si="160"/>
        <v>7.2334340007025252E-2</v>
      </c>
      <c r="BN363" s="14">
        <v>6.6349999999999998</v>
      </c>
      <c r="BO363" s="14" t="str">
        <f t="shared" si="161"/>
        <v>Same Var</v>
      </c>
      <c r="BP363" s="14">
        <f t="shared" si="162"/>
        <v>9.4650359874684509E-2</v>
      </c>
      <c r="BQ363" s="14" t="str">
        <f t="shared" si="163"/>
        <v>NS</v>
      </c>
      <c r="BR363" s="14" t="str">
        <f t="shared" si="164"/>
        <v>NS</v>
      </c>
      <c r="BS363" s="2" t="str">
        <f t="shared" si="165"/>
        <v/>
      </c>
      <c r="BT363" s="2" t="str">
        <f t="shared" si="166"/>
        <v/>
      </c>
      <c r="BU363" s="2" t="str">
        <f t="shared" si="167"/>
        <v/>
      </c>
    </row>
    <row r="364" spans="1:73" s="14" customFormat="1" x14ac:dyDescent="0.2">
      <c r="A364" s="1" t="s">
        <v>55</v>
      </c>
      <c r="B364" s="5" t="s">
        <v>56</v>
      </c>
      <c r="C364" s="6">
        <v>38140</v>
      </c>
      <c r="D364" s="7"/>
      <c r="E364" s="1" t="s">
        <v>57</v>
      </c>
      <c r="F364" s="1" t="s">
        <v>66</v>
      </c>
      <c r="G364" s="5" t="s">
        <v>59</v>
      </c>
      <c r="H364" s="5" t="s">
        <v>60</v>
      </c>
      <c r="I364" s="5" t="s">
        <v>61</v>
      </c>
      <c r="J364" s="2">
        <v>0.75</v>
      </c>
      <c r="K364" s="2">
        <v>0.2</v>
      </c>
      <c r="L364" s="5">
        <v>25</v>
      </c>
      <c r="M364" s="5">
        <v>28</v>
      </c>
      <c r="N364" s="5">
        <v>30</v>
      </c>
      <c r="O364" s="5">
        <v>19</v>
      </c>
      <c r="P364" s="5">
        <v>29</v>
      </c>
      <c r="Q364" s="5">
        <v>27</v>
      </c>
      <c r="R364" s="5">
        <v>37</v>
      </c>
      <c r="S364" s="5">
        <v>30</v>
      </c>
      <c r="T364" s="5">
        <v>22</v>
      </c>
      <c r="U364" s="5">
        <v>5</v>
      </c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2">
        <f t="shared" si="140"/>
        <v>25.2</v>
      </c>
      <c r="AH364" s="2">
        <f t="shared" si="141"/>
        <v>8.6126521918499535</v>
      </c>
      <c r="AI364" s="2">
        <f t="shared" si="142"/>
        <v>10</v>
      </c>
      <c r="AJ364" s="5">
        <v>20</v>
      </c>
      <c r="AK364" s="5">
        <v>29</v>
      </c>
      <c r="AL364" s="5">
        <v>32</v>
      </c>
      <c r="AM364" s="5">
        <v>29</v>
      </c>
      <c r="AN364" s="5">
        <v>30</v>
      </c>
      <c r="AO364" s="5">
        <v>28</v>
      </c>
      <c r="AP364" s="5">
        <v>33</v>
      </c>
      <c r="AQ364" s="5">
        <v>22</v>
      </c>
      <c r="AR364" s="5">
        <v>37</v>
      </c>
      <c r="AS364" s="5">
        <v>32</v>
      </c>
      <c r="AT364" s="2">
        <f t="shared" si="143"/>
        <v>29.2</v>
      </c>
      <c r="AU364" s="2">
        <f t="shared" si="144"/>
        <v>5.05085251330022</v>
      </c>
      <c r="AV364" s="2">
        <f t="shared" si="145"/>
        <v>10</v>
      </c>
      <c r="AW364" s="2">
        <f t="shared" si="146"/>
        <v>45.206946373456852</v>
      </c>
      <c r="AX364" s="2">
        <f t="shared" si="147"/>
        <v>2.6575471279149552</v>
      </c>
      <c r="AY364" s="2">
        <f t="shared" si="148"/>
        <v>17</v>
      </c>
      <c r="AZ364" s="2">
        <f t="shared" si="149"/>
        <v>3.9722441269709634</v>
      </c>
      <c r="BA364" s="2">
        <f t="shared" si="150"/>
        <v>0.86327901742005297</v>
      </c>
      <c r="BB364" s="14">
        <f t="shared" si="151"/>
        <v>-0.15873015873015872</v>
      </c>
      <c r="BC364" s="3" t="str">
        <f t="shared" si="152"/>
        <v>Nontoxic</v>
      </c>
      <c r="BD364" s="2">
        <f t="shared" si="153"/>
        <v>115.87301587301589</v>
      </c>
      <c r="BE364" s="4" t="s">
        <v>663</v>
      </c>
      <c r="BF364" s="2"/>
      <c r="BG364" s="2">
        <f t="shared" si="154"/>
        <v>9</v>
      </c>
      <c r="BH364" s="2">
        <f t="shared" si="155"/>
        <v>9</v>
      </c>
      <c r="BI364" s="2">
        <f t="shared" si="156"/>
        <v>74.177777777777806</v>
      </c>
      <c r="BJ364" s="2">
        <f t="shared" si="157"/>
        <v>25.511111111111148</v>
      </c>
      <c r="BK364" s="2">
        <f t="shared" si="158"/>
        <v>49.844444444444477</v>
      </c>
      <c r="BL364" s="2">
        <f t="shared" si="159"/>
        <v>1.0555555555555556</v>
      </c>
      <c r="BM364" s="2">
        <f t="shared" si="160"/>
        <v>2.3211648866388468</v>
      </c>
      <c r="BN364" s="2">
        <v>6.6349999999999998</v>
      </c>
      <c r="BO364" s="2" t="str">
        <f t="shared" si="161"/>
        <v>Same Var</v>
      </c>
      <c r="BP364" s="2">
        <f t="shared" si="162"/>
        <v>0.11067235260804488</v>
      </c>
      <c r="BQ364" s="2" t="str">
        <f t="shared" si="163"/>
        <v>NS</v>
      </c>
      <c r="BR364" s="2" t="str">
        <f t="shared" si="164"/>
        <v>NS</v>
      </c>
      <c r="BS364" s="2" t="str">
        <f t="shared" si="165"/>
        <v/>
      </c>
      <c r="BT364" s="2" t="str">
        <f t="shared" si="166"/>
        <v/>
      </c>
      <c r="BU364" s="2" t="str">
        <f t="shared" si="167"/>
        <v/>
      </c>
    </row>
    <row r="365" spans="1:73" s="14" customFormat="1" x14ac:dyDescent="0.2">
      <c r="A365" s="10" t="s">
        <v>55</v>
      </c>
      <c r="B365" s="11" t="s">
        <v>72</v>
      </c>
      <c r="C365" s="12">
        <v>38140</v>
      </c>
      <c r="D365" s="13"/>
      <c r="E365" s="10" t="s">
        <v>57</v>
      </c>
      <c r="F365" s="10" t="s">
        <v>66</v>
      </c>
      <c r="G365" s="11" t="s">
        <v>59</v>
      </c>
      <c r="H365" s="11" t="s">
        <v>60</v>
      </c>
      <c r="I365" s="11" t="s">
        <v>61</v>
      </c>
      <c r="J365" s="14">
        <v>0.75</v>
      </c>
      <c r="K365" s="14">
        <v>0.2</v>
      </c>
      <c r="L365" s="11">
        <v>25</v>
      </c>
      <c r="M365" s="11">
        <v>28</v>
      </c>
      <c r="N365" s="11">
        <v>30</v>
      </c>
      <c r="O365" s="11">
        <v>19</v>
      </c>
      <c r="P365" s="11">
        <v>29</v>
      </c>
      <c r="Q365" s="11">
        <v>27</v>
      </c>
      <c r="R365" s="11">
        <v>37</v>
      </c>
      <c r="S365" s="11">
        <v>30</v>
      </c>
      <c r="T365" s="11">
        <v>22</v>
      </c>
      <c r="U365" s="11">
        <v>5</v>
      </c>
      <c r="V365" s="15"/>
      <c r="W365" s="15"/>
      <c r="X365" s="15"/>
      <c r="Y365" s="15"/>
      <c r="Z365" s="15"/>
      <c r="AA365" s="15"/>
      <c r="AB365" s="15"/>
      <c r="AC365" s="15"/>
      <c r="AD365" s="15"/>
      <c r="AE365" s="15"/>
      <c r="AF365" s="15"/>
      <c r="AG365" s="14">
        <f t="shared" si="140"/>
        <v>25.2</v>
      </c>
      <c r="AH365" s="14">
        <f t="shared" si="141"/>
        <v>8.6126521918499535</v>
      </c>
      <c r="AI365" s="14">
        <f t="shared" si="142"/>
        <v>10</v>
      </c>
      <c r="AJ365" s="11">
        <v>12</v>
      </c>
      <c r="AK365" s="11">
        <v>33</v>
      </c>
      <c r="AL365" s="11">
        <v>18</v>
      </c>
      <c r="AM365" s="11">
        <v>18</v>
      </c>
      <c r="AN365" s="11">
        <v>11</v>
      </c>
      <c r="AO365" s="11">
        <v>19</v>
      </c>
      <c r="AP365" s="11">
        <v>25</v>
      </c>
      <c r="AQ365" s="11">
        <v>24</v>
      </c>
      <c r="AR365" s="11">
        <v>17</v>
      </c>
      <c r="AS365" s="11">
        <v>5</v>
      </c>
      <c r="AT365" s="14">
        <f t="shared" si="143"/>
        <v>18.2</v>
      </c>
      <c r="AU365" s="14">
        <f t="shared" si="144"/>
        <v>7.9274487979705324</v>
      </c>
      <c r="AV365" s="14">
        <f t="shared" si="145"/>
        <v>10</v>
      </c>
      <c r="AW365" s="14">
        <f t="shared" si="146"/>
        <v>109.34768711419756</v>
      </c>
      <c r="AX365" s="14">
        <f t="shared" si="147"/>
        <v>6.3226664694787393</v>
      </c>
      <c r="AY365" s="14">
        <f t="shared" si="148"/>
        <v>17</v>
      </c>
      <c r="AZ365" s="14">
        <f t="shared" si="149"/>
        <v>-0.216468964499102</v>
      </c>
      <c r="BA365" s="14">
        <f t="shared" si="150"/>
        <v>0.86327901742005297</v>
      </c>
      <c r="BB365" s="14">
        <f t="shared" si="151"/>
        <v>0.27777777777777779</v>
      </c>
      <c r="BC365" s="16" t="str">
        <f t="shared" si="152"/>
        <v>Toxic</v>
      </c>
      <c r="BD365" s="14">
        <f t="shared" si="153"/>
        <v>72.222222222222214</v>
      </c>
      <c r="BE365" s="17" t="s">
        <v>663</v>
      </c>
      <c r="BG365" s="14">
        <f t="shared" si="154"/>
        <v>9</v>
      </c>
      <c r="BH365" s="14">
        <f t="shared" si="155"/>
        <v>9</v>
      </c>
      <c r="BI365" s="14">
        <f t="shared" si="156"/>
        <v>74.177777777777806</v>
      </c>
      <c r="BJ365" s="14">
        <f t="shared" si="157"/>
        <v>62.844444444444441</v>
      </c>
      <c r="BK365" s="14">
        <f t="shared" si="158"/>
        <v>68.51111111111112</v>
      </c>
      <c r="BL365" s="14">
        <f t="shared" si="159"/>
        <v>1.0555555555555556</v>
      </c>
      <c r="BM365" s="14">
        <f t="shared" si="160"/>
        <v>5.8530809185121394E-2</v>
      </c>
      <c r="BN365" s="14">
        <v>6.6349999999999998</v>
      </c>
      <c r="BO365" s="14" t="str">
        <f t="shared" si="161"/>
        <v>Same Var</v>
      </c>
      <c r="BP365" s="14">
        <f t="shared" si="162"/>
        <v>3.7412255727440925E-2</v>
      </c>
      <c r="BQ365" s="14" t="str">
        <f t="shared" si="163"/>
        <v>Sig</v>
      </c>
      <c r="BR365" s="14" t="str">
        <f t="shared" si="164"/>
        <v>Sig</v>
      </c>
      <c r="BS365" s="2" t="str">
        <f t="shared" si="165"/>
        <v>Same Var T-test</v>
      </c>
      <c r="BT365" s="2" t="str">
        <f t="shared" si="166"/>
        <v/>
      </c>
      <c r="BU365" s="2" t="str">
        <f t="shared" si="167"/>
        <v/>
      </c>
    </row>
    <row r="366" spans="1:73" s="14" customFormat="1" x14ac:dyDescent="0.2">
      <c r="A366" s="10" t="s">
        <v>55</v>
      </c>
      <c r="B366" s="11" t="s">
        <v>71</v>
      </c>
      <c r="C366" s="12">
        <v>38140</v>
      </c>
      <c r="D366" s="13"/>
      <c r="E366" s="10" t="s">
        <v>57</v>
      </c>
      <c r="F366" s="10" t="s">
        <v>66</v>
      </c>
      <c r="G366" s="11" t="s">
        <v>59</v>
      </c>
      <c r="H366" s="11" t="s">
        <v>60</v>
      </c>
      <c r="I366" s="11" t="s">
        <v>61</v>
      </c>
      <c r="J366" s="14">
        <v>0.75</v>
      </c>
      <c r="K366" s="14">
        <v>0.2</v>
      </c>
      <c r="L366" s="11">
        <v>25</v>
      </c>
      <c r="M366" s="11">
        <v>28</v>
      </c>
      <c r="N366" s="11">
        <v>30</v>
      </c>
      <c r="O366" s="11">
        <v>19</v>
      </c>
      <c r="P366" s="11">
        <v>29</v>
      </c>
      <c r="Q366" s="11">
        <v>27</v>
      </c>
      <c r="R366" s="11">
        <v>37</v>
      </c>
      <c r="S366" s="11">
        <v>30</v>
      </c>
      <c r="T366" s="11">
        <v>22</v>
      </c>
      <c r="U366" s="11">
        <v>5</v>
      </c>
      <c r="V366" s="15"/>
      <c r="W366" s="15"/>
      <c r="X366" s="15"/>
      <c r="Y366" s="15"/>
      <c r="Z366" s="15"/>
      <c r="AA366" s="15"/>
      <c r="AB366" s="15"/>
      <c r="AC366" s="15"/>
      <c r="AD366" s="15"/>
      <c r="AE366" s="15"/>
      <c r="AF366" s="15"/>
      <c r="AG366" s="14">
        <f t="shared" si="140"/>
        <v>25.2</v>
      </c>
      <c r="AH366" s="14">
        <f t="shared" si="141"/>
        <v>8.6126521918499535</v>
      </c>
      <c r="AI366" s="14">
        <f t="shared" si="142"/>
        <v>10</v>
      </c>
      <c r="AJ366" s="11">
        <v>27</v>
      </c>
      <c r="AK366" s="11">
        <v>17</v>
      </c>
      <c r="AL366" s="11">
        <v>28</v>
      </c>
      <c r="AM366" s="11">
        <v>26</v>
      </c>
      <c r="AN366" s="11">
        <v>20</v>
      </c>
      <c r="AO366" s="11">
        <v>18</v>
      </c>
      <c r="AP366" s="11">
        <v>13</v>
      </c>
      <c r="AQ366" s="11">
        <v>16</v>
      </c>
      <c r="AR366" s="11">
        <v>21</v>
      </c>
      <c r="AS366" s="11">
        <v>0</v>
      </c>
      <c r="AT366" s="14">
        <f t="shared" si="143"/>
        <v>18.600000000000001</v>
      </c>
      <c r="AU366" s="14">
        <f t="shared" si="144"/>
        <v>8.2219219164377861</v>
      </c>
      <c r="AV366" s="14">
        <f t="shared" si="145"/>
        <v>10</v>
      </c>
      <c r="AW366" s="14">
        <f t="shared" si="146"/>
        <v>119.51955625000002</v>
      </c>
      <c r="AX366" s="14">
        <f t="shared" si="147"/>
        <v>7.0119284722222233</v>
      </c>
      <c r="AY366" s="14">
        <f t="shared" si="148"/>
        <v>17</v>
      </c>
      <c r="AZ366" s="14">
        <f t="shared" si="149"/>
        <v>-9.0732214684831183E-2</v>
      </c>
      <c r="BA366" s="14">
        <f t="shared" si="150"/>
        <v>0.86327901742005297</v>
      </c>
      <c r="BB366" s="14">
        <f t="shared" si="151"/>
        <v>0.26190476190476181</v>
      </c>
      <c r="BC366" s="16" t="str">
        <f t="shared" si="152"/>
        <v>Toxic</v>
      </c>
      <c r="BD366" s="14">
        <f t="shared" si="153"/>
        <v>73.80952380952381</v>
      </c>
      <c r="BE366" s="17" t="s">
        <v>663</v>
      </c>
      <c r="BG366" s="14">
        <f t="shared" si="154"/>
        <v>9</v>
      </c>
      <c r="BH366" s="14">
        <f t="shared" si="155"/>
        <v>9</v>
      </c>
      <c r="BI366" s="14">
        <f t="shared" si="156"/>
        <v>74.177777777777806</v>
      </c>
      <c r="BJ366" s="14">
        <f t="shared" si="157"/>
        <v>67.599999999999994</v>
      </c>
      <c r="BK366" s="14">
        <f t="shared" si="158"/>
        <v>70.8888888888889</v>
      </c>
      <c r="BL366" s="14">
        <f t="shared" si="159"/>
        <v>1.0555555555555556</v>
      </c>
      <c r="BM366" s="14">
        <f t="shared" si="160"/>
        <v>1.8372629037653916E-2</v>
      </c>
      <c r="BN366" s="14">
        <v>6.6349999999999998</v>
      </c>
      <c r="BO366" s="14" t="str">
        <f t="shared" si="161"/>
        <v>Same Var</v>
      </c>
      <c r="BP366" s="14">
        <f t="shared" si="162"/>
        <v>4.8323087757968869E-2</v>
      </c>
      <c r="BQ366" s="14" t="str">
        <f t="shared" si="163"/>
        <v>Sig</v>
      </c>
      <c r="BR366" s="14" t="str">
        <f t="shared" si="164"/>
        <v>Sig</v>
      </c>
      <c r="BS366" s="2" t="str">
        <f t="shared" si="165"/>
        <v>Same Var T-test</v>
      </c>
      <c r="BT366" s="2" t="str">
        <f t="shared" si="166"/>
        <v/>
      </c>
      <c r="BU366" s="2" t="str">
        <f t="shared" si="167"/>
        <v/>
      </c>
    </row>
    <row r="367" spans="1:73" s="14" customFormat="1" x14ac:dyDescent="0.2">
      <c r="A367" s="10" t="s">
        <v>55</v>
      </c>
      <c r="B367" s="11" t="s">
        <v>68</v>
      </c>
      <c r="C367" s="12">
        <v>38140</v>
      </c>
      <c r="D367" s="13"/>
      <c r="E367" s="10" t="s">
        <v>57</v>
      </c>
      <c r="F367" s="10" t="s">
        <v>66</v>
      </c>
      <c r="G367" s="11" t="s">
        <v>59</v>
      </c>
      <c r="H367" s="11" t="s">
        <v>60</v>
      </c>
      <c r="I367" s="11" t="s">
        <v>61</v>
      </c>
      <c r="J367" s="14">
        <v>0.75</v>
      </c>
      <c r="K367" s="14">
        <v>0.2</v>
      </c>
      <c r="L367" s="11">
        <v>25</v>
      </c>
      <c r="M367" s="11">
        <v>28</v>
      </c>
      <c r="N367" s="11">
        <v>30</v>
      </c>
      <c r="O367" s="11">
        <v>19</v>
      </c>
      <c r="P367" s="11">
        <v>29</v>
      </c>
      <c r="Q367" s="11">
        <v>27</v>
      </c>
      <c r="R367" s="11">
        <v>37</v>
      </c>
      <c r="S367" s="11">
        <v>30</v>
      </c>
      <c r="T367" s="11">
        <v>22</v>
      </c>
      <c r="U367" s="11">
        <v>5</v>
      </c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F367" s="15"/>
      <c r="AG367" s="14">
        <f t="shared" si="140"/>
        <v>25.2</v>
      </c>
      <c r="AH367" s="14">
        <f t="shared" si="141"/>
        <v>8.6126521918499535</v>
      </c>
      <c r="AI367" s="14">
        <f t="shared" si="142"/>
        <v>10</v>
      </c>
      <c r="AJ367" s="11">
        <v>26</v>
      </c>
      <c r="AK367" s="11">
        <v>0</v>
      </c>
      <c r="AL367" s="11">
        <v>36</v>
      </c>
      <c r="AM367" s="11">
        <v>33</v>
      </c>
      <c r="AN367" s="11">
        <v>22</v>
      </c>
      <c r="AO367" s="11">
        <v>27</v>
      </c>
      <c r="AP367" s="11">
        <v>20</v>
      </c>
      <c r="AQ367" s="11">
        <v>30</v>
      </c>
      <c r="AR367" s="11">
        <v>28</v>
      </c>
      <c r="AS367" s="11">
        <v>30</v>
      </c>
      <c r="AT367" s="14">
        <f t="shared" si="143"/>
        <v>25.2</v>
      </c>
      <c r="AU367" s="14">
        <f t="shared" si="144"/>
        <v>10.042133460796292</v>
      </c>
      <c r="AV367" s="14">
        <f t="shared" si="145"/>
        <v>10</v>
      </c>
      <c r="AW367" s="14">
        <f t="shared" si="146"/>
        <v>203.26046489197552</v>
      </c>
      <c r="AX367" s="14">
        <f t="shared" si="147"/>
        <v>13.233975111454061</v>
      </c>
      <c r="AY367" s="14">
        <f t="shared" si="148"/>
        <v>15</v>
      </c>
      <c r="AZ367" s="14">
        <f t="shared" si="149"/>
        <v>1.6685042638016849</v>
      </c>
      <c r="BA367" s="14">
        <f t="shared" si="150"/>
        <v>0.86624497319495286</v>
      </c>
      <c r="BB367" s="14">
        <f t="shared" si="151"/>
        <v>0</v>
      </c>
      <c r="BC367" s="16" t="str">
        <f t="shared" si="152"/>
        <v>Nontoxic</v>
      </c>
      <c r="BD367" s="14">
        <f t="shared" si="153"/>
        <v>100</v>
      </c>
      <c r="BE367" s="17" t="s">
        <v>663</v>
      </c>
      <c r="BG367" s="14">
        <f t="shared" si="154"/>
        <v>9</v>
      </c>
      <c r="BH367" s="14">
        <f t="shared" si="155"/>
        <v>9</v>
      </c>
      <c r="BI367" s="14">
        <f t="shared" si="156"/>
        <v>74.177777777777806</v>
      </c>
      <c r="BJ367" s="14">
        <f t="shared" si="157"/>
        <v>100.84444444444451</v>
      </c>
      <c r="BK367" s="14">
        <f t="shared" si="158"/>
        <v>87.511111111111148</v>
      </c>
      <c r="BL367" s="14">
        <f t="shared" si="159"/>
        <v>1.0555555555555556</v>
      </c>
      <c r="BM367" s="14">
        <f t="shared" si="160"/>
        <v>0.20026396376446082</v>
      </c>
      <c r="BN367" s="14">
        <v>6.6349999999999998</v>
      </c>
      <c r="BO367" s="14" t="str">
        <f t="shared" si="161"/>
        <v>Same Var</v>
      </c>
      <c r="BP367" s="14">
        <f t="shared" si="162"/>
        <v>0.5</v>
      </c>
      <c r="BQ367" s="14" t="str">
        <f t="shared" si="163"/>
        <v>NS</v>
      </c>
      <c r="BR367" s="14" t="str">
        <f t="shared" si="164"/>
        <v>NS</v>
      </c>
      <c r="BS367" s="2" t="str">
        <f t="shared" si="165"/>
        <v/>
      </c>
      <c r="BT367" s="2" t="str">
        <f t="shared" si="166"/>
        <v/>
      </c>
      <c r="BU367" s="2" t="str">
        <f t="shared" si="167"/>
        <v/>
      </c>
    </row>
    <row r="368" spans="1:73" s="14" customFormat="1" x14ac:dyDescent="0.2">
      <c r="A368" s="10" t="s">
        <v>55</v>
      </c>
      <c r="B368" s="11" t="s">
        <v>70</v>
      </c>
      <c r="C368" s="12">
        <v>38140</v>
      </c>
      <c r="D368" s="13"/>
      <c r="E368" s="10" t="s">
        <v>57</v>
      </c>
      <c r="F368" s="10" t="s">
        <v>66</v>
      </c>
      <c r="G368" s="11" t="s">
        <v>59</v>
      </c>
      <c r="H368" s="11" t="s">
        <v>60</v>
      </c>
      <c r="I368" s="11" t="s">
        <v>61</v>
      </c>
      <c r="J368" s="14">
        <v>0.75</v>
      </c>
      <c r="K368" s="14">
        <v>0.2</v>
      </c>
      <c r="L368" s="11">
        <v>25</v>
      </c>
      <c r="M368" s="11">
        <v>28</v>
      </c>
      <c r="N368" s="11">
        <v>30</v>
      </c>
      <c r="O368" s="11">
        <v>19</v>
      </c>
      <c r="P368" s="11">
        <v>29</v>
      </c>
      <c r="Q368" s="11">
        <v>27</v>
      </c>
      <c r="R368" s="11">
        <v>37</v>
      </c>
      <c r="S368" s="11">
        <v>30</v>
      </c>
      <c r="T368" s="11">
        <v>22</v>
      </c>
      <c r="U368" s="11">
        <v>5</v>
      </c>
      <c r="V368" s="15"/>
      <c r="W368" s="15"/>
      <c r="X368" s="15"/>
      <c r="Y368" s="15"/>
      <c r="Z368" s="15"/>
      <c r="AA368" s="15"/>
      <c r="AB368" s="15"/>
      <c r="AC368" s="15"/>
      <c r="AD368" s="15"/>
      <c r="AE368" s="15"/>
      <c r="AF368" s="15"/>
      <c r="AG368" s="14">
        <f t="shared" si="140"/>
        <v>25.2</v>
      </c>
      <c r="AH368" s="14">
        <f t="shared" si="141"/>
        <v>8.6126521918499535</v>
      </c>
      <c r="AI368" s="14">
        <f t="shared" si="142"/>
        <v>10</v>
      </c>
      <c r="AJ368" s="11">
        <v>2</v>
      </c>
      <c r="AK368" s="11">
        <v>22</v>
      </c>
      <c r="AL368" s="11">
        <v>27</v>
      </c>
      <c r="AM368" s="11">
        <v>24</v>
      </c>
      <c r="AN368" s="11">
        <v>22</v>
      </c>
      <c r="AO368" s="11">
        <v>27</v>
      </c>
      <c r="AP368" s="11">
        <v>39</v>
      </c>
      <c r="AQ368" s="11">
        <v>17</v>
      </c>
      <c r="AR368" s="11">
        <v>18</v>
      </c>
      <c r="AS368" s="11">
        <v>35</v>
      </c>
      <c r="AT368" s="14">
        <f t="shared" si="143"/>
        <v>23.3</v>
      </c>
      <c r="AU368" s="14">
        <f t="shared" si="144"/>
        <v>10.198583779677998</v>
      </c>
      <c r="AV368" s="14">
        <f t="shared" si="145"/>
        <v>10</v>
      </c>
      <c r="AW368" s="14">
        <f t="shared" si="146"/>
        <v>212.39014081790145</v>
      </c>
      <c r="AX368" s="14">
        <f t="shared" si="147"/>
        <v>13.954763177297682</v>
      </c>
      <c r="AY368" s="14">
        <f t="shared" si="148"/>
        <v>15</v>
      </c>
      <c r="AZ368" s="14">
        <f t="shared" si="149"/>
        <v>1.1525747160713453</v>
      </c>
      <c r="BA368" s="14">
        <f t="shared" si="150"/>
        <v>0.86624497319495286</v>
      </c>
      <c r="BB368" s="14">
        <f t="shared" si="151"/>
        <v>7.5396825396825337E-2</v>
      </c>
      <c r="BC368" s="16" t="str">
        <f t="shared" si="152"/>
        <v>Nontoxic</v>
      </c>
      <c r="BD368" s="14">
        <f t="shared" si="153"/>
        <v>92.460317460317469</v>
      </c>
      <c r="BE368" s="17" t="s">
        <v>663</v>
      </c>
      <c r="BG368" s="14">
        <f t="shared" si="154"/>
        <v>9</v>
      </c>
      <c r="BH368" s="14">
        <f t="shared" si="155"/>
        <v>9</v>
      </c>
      <c r="BI368" s="14">
        <f t="shared" si="156"/>
        <v>74.177777777777806</v>
      </c>
      <c r="BJ368" s="14">
        <f t="shared" si="157"/>
        <v>104.01111111111116</v>
      </c>
      <c r="BK368" s="14">
        <f t="shared" si="158"/>
        <v>89.094444444444491</v>
      </c>
      <c r="BL368" s="14">
        <f t="shared" si="159"/>
        <v>1.0555555555555556</v>
      </c>
      <c r="BM368" s="14">
        <f t="shared" si="160"/>
        <v>0.24241693424048841</v>
      </c>
      <c r="BN368" s="14">
        <v>6.6349999999999998</v>
      </c>
      <c r="BO368" s="14" t="str">
        <f t="shared" si="161"/>
        <v>Same Var</v>
      </c>
      <c r="BP368" s="14">
        <f t="shared" si="162"/>
        <v>0.32900448164055857</v>
      </c>
      <c r="BQ368" s="14" t="str">
        <f t="shared" si="163"/>
        <v>NS</v>
      </c>
      <c r="BR368" s="14" t="str">
        <f t="shared" si="164"/>
        <v>NS</v>
      </c>
      <c r="BS368" s="2" t="str">
        <f t="shared" si="165"/>
        <v>Same Var T-test</v>
      </c>
      <c r="BT368" s="2" t="str">
        <f t="shared" si="166"/>
        <v/>
      </c>
      <c r="BU368" s="2" t="str">
        <f t="shared" si="167"/>
        <v/>
      </c>
    </row>
    <row r="369" spans="1:73" s="14" customFormat="1" x14ac:dyDescent="0.2">
      <c r="A369" s="10" t="s">
        <v>55</v>
      </c>
      <c r="B369" s="11" t="s">
        <v>77</v>
      </c>
      <c r="C369" s="12">
        <v>38140</v>
      </c>
      <c r="D369" s="13"/>
      <c r="E369" s="10" t="s">
        <v>57</v>
      </c>
      <c r="F369" s="10" t="s">
        <v>66</v>
      </c>
      <c r="G369" s="11" t="s">
        <v>59</v>
      </c>
      <c r="H369" s="11" t="s">
        <v>60</v>
      </c>
      <c r="I369" s="11" t="s">
        <v>61</v>
      </c>
      <c r="J369" s="14">
        <v>0.75</v>
      </c>
      <c r="K369" s="14">
        <v>0.2</v>
      </c>
      <c r="L369" s="11">
        <v>25</v>
      </c>
      <c r="M369" s="11">
        <v>28</v>
      </c>
      <c r="N369" s="11">
        <v>30</v>
      </c>
      <c r="O369" s="11">
        <v>19</v>
      </c>
      <c r="P369" s="11">
        <v>29</v>
      </c>
      <c r="Q369" s="11">
        <v>27</v>
      </c>
      <c r="R369" s="11">
        <v>37</v>
      </c>
      <c r="S369" s="11">
        <v>30</v>
      </c>
      <c r="T369" s="11">
        <v>22</v>
      </c>
      <c r="U369" s="11">
        <v>5</v>
      </c>
      <c r="V369" s="15"/>
      <c r="W369" s="15"/>
      <c r="X369" s="15"/>
      <c r="Y369" s="15"/>
      <c r="Z369" s="15"/>
      <c r="AA369" s="15"/>
      <c r="AB369" s="15"/>
      <c r="AC369" s="15"/>
      <c r="AD369" s="15"/>
      <c r="AE369" s="15"/>
      <c r="AF369" s="15"/>
      <c r="AG369" s="14">
        <f t="shared" si="140"/>
        <v>25.2</v>
      </c>
      <c r="AH369" s="14">
        <f t="shared" si="141"/>
        <v>8.6126521918499535</v>
      </c>
      <c r="AI369" s="14">
        <f t="shared" si="142"/>
        <v>10</v>
      </c>
      <c r="AJ369" s="11">
        <v>10</v>
      </c>
      <c r="AK369" s="11">
        <v>16</v>
      </c>
      <c r="AL369" s="11">
        <v>29</v>
      </c>
      <c r="AM369" s="11">
        <v>14</v>
      </c>
      <c r="AN369" s="11">
        <v>0</v>
      </c>
      <c r="AO369" s="11">
        <v>21</v>
      </c>
      <c r="AP369" s="11">
        <v>27</v>
      </c>
      <c r="AQ369" s="11">
        <v>51</v>
      </c>
      <c r="AR369" s="11">
        <v>14</v>
      </c>
      <c r="AS369" s="11">
        <v>25</v>
      </c>
      <c r="AT369" s="14">
        <f t="shared" si="143"/>
        <v>20.7</v>
      </c>
      <c r="AU369" s="14">
        <f t="shared" si="144"/>
        <v>13.744089638822938</v>
      </c>
      <c r="AV369" s="14">
        <f t="shared" si="145"/>
        <v>10</v>
      </c>
      <c r="AW369" s="14">
        <f t="shared" si="146"/>
        <v>531.87890625000034</v>
      </c>
      <c r="AX369" s="14">
        <f t="shared" si="147"/>
        <v>41.582428472222233</v>
      </c>
      <c r="AY369" s="14">
        <f t="shared" si="148"/>
        <v>13</v>
      </c>
      <c r="AZ369" s="14">
        <f t="shared" si="149"/>
        <v>0.37481702853265464</v>
      </c>
      <c r="BA369" s="14">
        <f t="shared" si="150"/>
        <v>0.87015153396817235</v>
      </c>
      <c r="BB369" s="14">
        <f t="shared" si="151"/>
        <v>0.17857142857142858</v>
      </c>
      <c r="BC369" s="16" t="str">
        <f t="shared" si="152"/>
        <v>Toxic</v>
      </c>
      <c r="BD369" s="14">
        <f t="shared" si="153"/>
        <v>82.142857142857139</v>
      </c>
      <c r="BE369" s="17" t="s">
        <v>663</v>
      </c>
      <c r="BG369" s="14">
        <f t="shared" si="154"/>
        <v>9</v>
      </c>
      <c r="BH369" s="14">
        <f t="shared" si="155"/>
        <v>9</v>
      </c>
      <c r="BI369" s="14">
        <f t="shared" si="156"/>
        <v>74.177777777777806</v>
      </c>
      <c r="BJ369" s="14">
        <f t="shared" si="157"/>
        <v>188.90000000000003</v>
      </c>
      <c r="BK369" s="14">
        <f t="shared" si="158"/>
        <v>131.53888888888892</v>
      </c>
      <c r="BL369" s="14">
        <f t="shared" si="159"/>
        <v>1.0555555555555556</v>
      </c>
      <c r="BM369" s="14">
        <f t="shared" si="160"/>
        <v>1.7983934862062025</v>
      </c>
      <c r="BN369" s="14">
        <v>6.6349999999999998</v>
      </c>
      <c r="BO369" s="14" t="str">
        <f t="shared" si="161"/>
        <v>Same Var</v>
      </c>
      <c r="BP369" s="14">
        <f t="shared" si="162"/>
        <v>0.19592953400901797</v>
      </c>
      <c r="BQ369" s="14" t="str">
        <f t="shared" si="163"/>
        <v>NS</v>
      </c>
      <c r="BR369" s="14" t="str">
        <f t="shared" si="164"/>
        <v>NS</v>
      </c>
      <c r="BS369" s="2" t="str">
        <f t="shared" si="165"/>
        <v>Same Var T-test</v>
      </c>
      <c r="BT369" s="2" t="str">
        <f t="shared" si="166"/>
        <v>TSTToxicLess25</v>
      </c>
      <c r="BU369" s="2" t="str">
        <f t="shared" si="167"/>
        <v/>
      </c>
    </row>
    <row r="370" spans="1:73" s="14" customFormat="1" x14ac:dyDescent="0.2">
      <c r="A370" s="10" t="s">
        <v>55</v>
      </c>
      <c r="B370" s="11" t="s">
        <v>75</v>
      </c>
      <c r="C370" s="12">
        <v>38140</v>
      </c>
      <c r="D370" s="13"/>
      <c r="E370" s="10" t="s">
        <v>57</v>
      </c>
      <c r="F370" s="10" t="s">
        <v>66</v>
      </c>
      <c r="G370" s="11" t="s">
        <v>59</v>
      </c>
      <c r="H370" s="11" t="s">
        <v>60</v>
      </c>
      <c r="I370" s="11" t="s">
        <v>61</v>
      </c>
      <c r="J370" s="14">
        <v>0.75</v>
      </c>
      <c r="K370" s="14">
        <v>0.2</v>
      </c>
      <c r="L370" s="11">
        <v>25</v>
      </c>
      <c r="M370" s="11">
        <v>28</v>
      </c>
      <c r="N370" s="11">
        <v>30</v>
      </c>
      <c r="O370" s="11">
        <v>19</v>
      </c>
      <c r="P370" s="11">
        <v>29</v>
      </c>
      <c r="Q370" s="11">
        <v>27</v>
      </c>
      <c r="R370" s="11">
        <v>37</v>
      </c>
      <c r="S370" s="11">
        <v>30</v>
      </c>
      <c r="T370" s="11">
        <v>22</v>
      </c>
      <c r="U370" s="11">
        <v>5</v>
      </c>
      <c r="V370" s="15"/>
      <c r="W370" s="15"/>
      <c r="X370" s="15"/>
      <c r="Y370" s="15"/>
      <c r="Z370" s="15"/>
      <c r="AA370" s="15"/>
      <c r="AB370" s="15"/>
      <c r="AC370" s="15"/>
      <c r="AD370" s="15"/>
      <c r="AE370" s="15"/>
      <c r="AF370" s="15"/>
      <c r="AG370" s="14">
        <f t="shared" si="140"/>
        <v>25.2</v>
      </c>
      <c r="AH370" s="14">
        <f t="shared" si="141"/>
        <v>8.6126521918499535</v>
      </c>
      <c r="AI370" s="14">
        <f t="shared" si="142"/>
        <v>10</v>
      </c>
      <c r="AJ370" s="11">
        <v>0</v>
      </c>
      <c r="AK370" s="11">
        <v>30</v>
      </c>
      <c r="AL370" s="11">
        <v>40</v>
      </c>
      <c r="AM370" s="11">
        <v>25</v>
      </c>
      <c r="AN370" s="11">
        <v>28</v>
      </c>
      <c r="AO370" s="11">
        <v>24</v>
      </c>
      <c r="AP370" s="11">
        <v>27</v>
      </c>
      <c r="AQ370" s="11">
        <v>0</v>
      </c>
      <c r="AR370" s="11">
        <v>22</v>
      </c>
      <c r="AS370" s="11">
        <v>0</v>
      </c>
      <c r="AT370" s="14">
        <f t="shared" si="143"/>
        <v>19.600000000000001</v>
      </c>
      <c r="AU370" s="14">
        <f t="shared" si="144"/>
        <v>14.36198686347633</v>
      </c>
      <c r="AV370" s="14">
        <f t="shared" si="145"/>
        <v>10</v>
      </c>
      <c r="AW370" s="14">
        <f t="shared" si="146"/>
        <v>614.99866736111142</v>
      </c>
      <c r="AX370" s="14">
        <f t="shared" si="147"/>
        <v>49.207681558641994</v>
      </c>
      <c r="AY370" s="14">
        <f t="shared" si="148"/>
        <v>12</v>
      </c>
      <c r="AZ370" s="14">
        <f t="shared" si="149"/>
        <v>0.14056574423342644</v>
      </c>
      <c r="BA370" s="14">
        <f t="shared" si="150"/>
        <v>0.87260929158813794</v>
      </c>
      <c r="BB370" s="14">
        <f t="shared" si="151"/>
        <v>0.22222222222222215</v>
      </c>
      <c r="BC370" s="16" t="str">
        <f t="shared" si="152"/>
        <v>Toxic</v>
      </c>
      <c r="BD370" s="14">
        <f t="shared" si="153"/>
        <v>77.777777777777786</v>
      </c>
      <c r="BE370" s="17" t="s">
        <v>663</v>
      </c>
      <c r="BG370" s="14">
        <f t="shared" si="154"/>
        <v>9</v>
      </c>
      <c r="BH370" s="14">
        <f t="shared" si="155"/>
        <v>9</v>
      </c>
      <c r="BI370" s="14">
        <f t="shared" si="156"/>
        <v>74.177777777777806</v>
      </c>
      <c r="BJ370" s="14">
        <f t="shared" si="157"/>
        <v>206.26666666666668</v>
      </c>
      <c r="BK370" s="14">
        <f t="shared" si="158"/>
        <v>140.22222222222226</v>
      </c>
      <c r="BL370" s="14">
        <f t="shared" si="159"/>
        <v>1.0555555555555556</v>
      </c>
      <c r="BM370" s="14">
        <f t="shared" si="160"/>
        <v>2.138591731669131</v>
      </c>
      <c r="BN370" s="14">
        <v>6.6349999999999998</v>
      </c>
      <c r="BO370" s="14" t="str">
        <f t="shared" si="161"/>
        <v>Same Var</v>
      </c>
      <c r="BP370" s="14">
        <f t="shared" si="162"/>
        <v>0.1521435055113434</v>
      </c>
      <c r="BQ370" s="14" t="str">
        <f t="shared" si="163"/>
        <v>NS</v>
      </c>
      <c r="BR370" s="14" t="str">
        <f t="shared" si="164"/>
        <v>NS</v>
      </c>
      <c r="BS370" s="2" t="str">
        <f t="shared" si="165"/>
        <v>Same Var T-test</v>
      </c>
      <c r="BT370" s="2" t="str">
        <f t="shared" si="166"/>
        <v>TSTToxicLess25</v>
      </c>
      <c r="BU370" s="2" t="str">
        <f t="shared" si="167"/>
        <v/>
      </c>
    </row>
    <row r="371" spans="1:73" s="14" customFormat="1" x14ac:dyDescent="0.2">
      <c r="A371" s="10" t="s">
        <v>55</v>
      </c>
      <c r="B371" s="11" t="s">
        <v>69</v>
      </c>
      <c r="C371" s="12">
        <v>38140</v>
      </c>
      <c r="D371" s="13"/>
      <c r="E371" s="10" t="s">
        <v>57</v>
      </c>
      <c r="F371" s="10" t="s">
        <v>66</v>
      </c>
      <c r="G371" s="11" t="s">
        <v>59</v>
      </c>
      <c r="H371" s="11" t="s">
        <v>60</v>
      </c>
      <c r="I371" s="11" t="s">
        <v>61</v>
      </c>
      <c r="J371" s="14">
        <v>0.75</v>
      </c>
      <c r="K371" s="14">
        <v>0.2</v>
      </c>
      <c r="L371" s="11">
        <v>25</v>
      </c>
      <c r="M371" s="11">
        <v>28</v>
      </c>
      <c r="N371" s="11">
        <v>30</v>
      </c>
      <c r="O371" s="11">
        <v>19</v>
      </c>
      <c r="P371" s="11">
        <v>29</v>
      </c>
      <c r="Q371" s="11">
        <v>27</v>
      </c>
      <c r="R371" s="11">
        <v>37</v>
      </c>
      <c r="S371" s="11">
        <v>30</v>
      </c>
      <c r="T371" s="11">
        <v>22</v>
      </c>
      <c r="U371" s="11">
        <v>5</v>
      </c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F371" s="15"/>
      <c r="AG371" s="14">
        <f t="shared" si="140"/>
        <v>25.2</v>
      </c>
      <c r="AH371" s="14">
        <f t="shared" si="141"/>
        <v>8.6126521918499535</v>
      </c>
      <c r="AI371" s="14">
        <f t="shared" si="142"/>
        <v>10</v>
      </c>
      <c r="AJ371" s="11">
        <v>45</v>
      </c>
      <c r="AK371" s="11">
        <v>22</v>
      </c>
      <c r="AL371" s="11">
        <v>18</v>
      </c>
      <c r="AM371" s="11">
        <v>32</v>
      </c>
      <c r="AN371" s="11">
        <v>33</v>
      </c>
      <c r="AO371" s="11">
        <v>0</v>
      </c>
      <c r="AP371" s="11">
        <v>27</v>
      </c>
      <c r="AQ371" s="11">
        <v>21</v>
      </c>
      <c r="AR371" s="11">
        <v>0</v>
      </c>
      <c r="AS371" s="11">
        <v>34</v>
      </c>
      <c r="AT371" s="14">
        <f t="shared" si="143"/>
        <v>23.2</v>
      </c>
      <c r="AU371" s="14">
        <f t="shared" si="144"/>
        <v>14.489843186023636</v>
      </c>
      <c r="AV371" s="14">
        <f t="shared" si="145"/>
        <v>10</v>
      </c>
      <c r="AW371" s="14">
        <f t="shared" si="146"/>
        <v>633.43102044753118</v>
      </c>
      <c r="AX371" s="14">
        <f t="shared" si="147"/>
        <v>50.91367881515778</v>
      </c>
      <c r="AY371" s="14">
        <f t="shared" si="148"/>
        <v>12</v>
      </c>
      <c r="AZ371" s="14">
        <f t="shared" si="149"/>
        <v>0.8571239365023281</v>
      </c>
      <c r="BA371" s="14">
        <f t="shared" si="150"/>
        <v>0.87260929158813794</v>
      </c>
      <c r="BB371" s="14">
        <f t="shared" si="151"/>
        <v>7.9365079365079361E-2</v>
      </c>
      <c r="BC371" s="16" t="str">
        <f t="shared" si="152"/>
        <v>Toxic</v>
      </c>
      <c r="BD371" s="14">
        <f t="shared" si="153"/>
        <v>92.063492063492063</v>
      </c>
      <c r="BE371" s="17" t="s">
        <v>663</v>
      </c>
      <c r="BG371" s="14">
        <f t="shared" si="154"/>
        <v>9</v>
      </c>
      <c r="BH371" s="14">
        <f t="shared" si="155"/>
        <v>9</v>
      </c>
      <c r="BI371" s="14">
        <f t="shared" si="156"/>
        <v>74.177777777777806</v>
      </c>
      <c r="BJ371" s="14">
        <f t="shared" si="157"/>
        <v>209.95555555555561</v>
      </c>
      <c r="BK371" s="14">
        <f t="shared" si="158"/>
        <v>142.06666666666672</v>
      </c>
      <c r="BL371" s="14">
        <f t="shared" si="159"/>
        <v>1.0555555555555556</v>
      </c>
      <c r="BM371" s="14">
        <f t="shared" si="160"/>
        <v>2.2102971299150069</v>
      </c>
      <c r="BN371" s="14">
        <v>6.6349999999999998</v>
      </c>
      <c r="BO371" s="14" t="str">
        <f t="shared" si="161"/>
        <v>Same Var</v>
      </c>
      <c r="BP371" s="14">
        <f t="shared" si="162"/>
        <v>0.35594622168560752</v>
      </c>
      <c r="BQ371" s="14" t="str">
        <f t="shared" si="163"/>
        <v>NS</v>
      </c>
      <c r="BR371" s="14" t="str">
        <f t="shared" si="164"/>
        <v>NS</v>
      </c>
      <c r="BS371" s="2" t="str">
        <f t="shared" si="165"/>
        <v>Same Var T-test</v>
      </c>
      <c r="BT371" s="2" t="str">
        <f t="shared" si="166"/>
        <v>TSTToxicLess25</v>
      </c>
      <c r="BU371" s="2" t="str">
        <f t="shared" si="167"/>
        <v/>
      </c>
    </row>
    <row r="372" spans="1:73" s="14" customFormat="1" x14ac:dyDescent="0.2">
      <c r="A372" s="10" t="s">
        <v>142</v>
      </c>
      <c r="B372" s="11" t="s">
        <v>465</v>
      </c>
      <c r="C372" s="12">
        <v>38495</v>
      </c>
      <c r="D372" s="13">
        <v>0.47916666666666669</v>
      </c>
      <c r="E372" s="10" t="s">
        <v>57</v>
      </c>
      <c r="F372" s="10" t="s">
        <v>464</v>
      </c>
      <c r="G372" s="11" t="s">
        <v>59</v>
      </c>
      <c r="H372" s="11" t="s">
        <v>90</v>
      </c>
      <c r="I372" s="11" t="s">
        <v>61</v>
      </c>
      <c r="J372" s="14">
        <v>0.75</v>
      </c>
      <c r="K372" s="14">
        <v>0.2</v>
      </c>
      <c r="L372" s="11">
        <v>28</v>
      </c>
      <c r="M372" s="11">
        <v>24</v>
      </c>
      <c r="N372" s="11">
        <v>23</v>
      </c>
      <c r="O372" s="11">
        <v>27</v>
      </c>
      <c r="P372" s="11">
        <v>22</v>
      </c>
      <c r="Q372" s="11">
        <v>21</v>
      </c>
      <c r="R372" s="11">
        <v>24</v>
      </c>
      <c r="S372" s="11">
        <v>26</v>
      </c>
      <c r="T372" s="11">
        <v>25</v>
      </c>
      <c r="U372" s="11">
        <v>29</v>
      </c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F372" s="15"/>
      <c r="AG372" s="14">
        <f t="shared" si="140"/>
        <v>24.9</v>
      </c>
      <c r="AH372" s="14">
        <f t="shared" si="141"/>
        <v>2.6012817353502227</v>
      </c>
      <c r="AI372" s="14">
        <f t="shared" si="142"/>
        <v>10</v>
      </c>
      <c r="AJ372" s="11">
        <v>28</v>
      </c>
      <c r="AK372" s="11">
        <v>13</v>
      </c>
      <c r="AL372" s="11">
        <v>20</v>
      </c>
      <c r="AM372" s="11">
        <v>30</v>
      </c>
      <c r="AN372" s="11">
        <v>28</v>
      </c>
      <c r="AO372" s="11">
        <v>28</v>
      </c>
      <c r="AP372" s="11">
        <v>31</v>
      </c>
      <c r="AQ372" s="11">
        <v>31</v>
      </c>
      <c r="AR372" s="11">
        <v>30</v>
      </c>
      <c r="AS372" s="11">
        <v>33</v>
      </c>
      <c r="AT372" s="14">
        <f t="shared" si="143"/>
        <v>27.2</v>
      </c>
      <c r="AU372" s="14">
        <f t="shared" si="144"/>
        <v>6.0882400303098025</v>
      </c>
      <c r="AV372" s="14">
        <f t="shared" si="145"/>
        <v>10</v>
      </c>
      <c r="AW372" s="14">
        <f t="shared" si="146"/>
        <v>16.705953168402811</v>
      </c>
      <c r="AX372" s="14">
        <f t="shared" si="147"/>
        <v>1.5426947964892006</v>
      </c>
      <c r="AY372" s="14">
        <f t="shared" si="148"/>
        <v>11</v>
      </c>
      <c r="AZ372" s="14">
        <f t="shared" si="149"/>
        <v>4.2167375637733358</v>
      </c>
      <c r="BA372" s="14">
        <f t="shared" si="150"/>
        <v>0.87552997807388222</v>
      </c>
      <c r="BB372" s="14">
        <f t="shared" si="151"/>
        <v>-9.2369477911646625E-2</v>
      </c>
      <c r="BC372" s="16" t="str">
        <f t="shared" si="152"/>
        <v>Nontoxic</v>
      </c>
      <c r="BD372" s="14">
        <f t="shared" si="153"/>
        <v>109.23694779116467</v>
      </c>
      <c r="BE372" s="17" t="s">
        <v>664</v>
      </c>
      <c r="BF372" s="17" t="s">
        <v>666</v>
      </c>
      <c r="BG372" s="14">
        <f t="shared" si="154"/>
        <v>9</v>
      </c>
      <c r="BH372" s="14">
        <f t="shared" si="155"/>
        <v>9</v>
      </c>
      <c r="BI372" s="14">
        <f t="shared" si="156"/>
        <v>6.7666666666666657</v>
      </c>
      <c r="BJ372" s="14">
        <f t="shared" si="157"/>
        <v>37.066666666666706</v>
      </c>
      <c r="BK372" s="14">
        <f t="shared" si="158"/>
        <v>21.916666666666686</v>
      </c>
      <c r="BL372" s="14">
        <f t="shared" si="159"/>
        <v>1.0555555555555556</v>
      </c>
      <c r="BM372" s="14">
        <f t="shared" si="160"/>
        <v>5.5401277909866931</v>
      </c>
      <c r="BN372" s="14">
        <v>6.6349999999999998</v>
      </c>
      <c r="BO372" s="14" t="str">
        <f t="shared" si="161"/>
        <v>Same Var</v>
      </c>
      <c r="BP372" s="14">
        <f t="shared" si="162"/>
        <v>0.14321786434741279</v>
      </c>
      <c r="BQ372" s="14" t="str">
        <f t="shared" si="163"/>
        <v>NS</v>
      </c>
      <c r="BR372" s="14" t="str">
        <f t="shared" si="164"/>
        <v>NS</v>
      </c>
      <c r="BS372" s="2" t="str">
        <f t="shared" si="165"/>
        <v/>
      </c>
      <c r="BT372" s="2" t="str">
        <f t="shared" si="166"/>
        <v/>
      </c>
      <c r="BU372" s="2" t="str">
        <f t="shared" si="167"/>
        <v/>
      </c>
    </row>
    <row r="373" spans="1:73" s="14" customFormat="1" x14ac:dyDescent="0.2">
      <c r="A373" s="10" t="s">
        <v>142</v>
      </c>
      <c r="B373" s="11" t="s">
        <v>463</v>
      </c>
      <c r="C373" s="12">
        <v>38495</v>
      </c>
      <c r="D373" s="13">
        <v>0.65277777777777779</v>
      </c>
      <c r="E373" s="10" t="s">
        <v>57</v>
      </c>
      <c r="F373" s="10" t="s">
        <v>464</v>
      </c>
      <c r="G373" s="11" t="s">
        <v>59</v>
      </c>
      <c r="H373" s="11" t="s">
        <v>90</v>
      </c>
      <c r="I373" s="11" t="s">
        <v>61</v>
      </c>
      <c r="J373" s="14">
        <v>0.75</v>
      </c>
      <c r="K373" s="14">
        <v>0.2</v>
      </c>
      <c r="L373" s="11">
        <v>28</v>
      </c>
      <c r="M373" s="11">
        <v>24</v>
      </c>
      <c r="N373" s="11">
        <v>23</v>
      </c>
      <c r="O373" s="11">
        <v>27</v>
      </c>
      <c r="P373" s="11">
        <v>22</v>
      </c>
      <c r="Q373" s="11">
        <v>21</v>
      </c>
      <c r="R373" s="11">
        <v>24</v>
      </c>
      <c r="S373" s="11">
        <v>26</v>
      </c>
      <c r="T373" s="11">
        <v>25</v>
      </c>
      <c r="U373" s="11">
        <v>29</v>
      </c>
      <c r="V373" s="15"/>
      <c r="W373" s="15"/>
      <c r="X373" s="15"/>
      <c r="Y373" s="15"/>
      <c r="Z373" s="15"/>
      <c r="AA373" s="15"/>
      <c r="AB373" s="15"/>
      <c r="AC373" s="15"/>
      <c r="AD373" s="15"/>
      <c r="AE373" s="15"/>
      <c r="AF373" s="15"/>
      <c r="AG373" s="14">
        <f t="shared" si="140"/>
        <v>24.9</v>
      </c>
      <c r="AH373" s="14">
        <f t="shared" si="141"/>
        <v>2.6012817353502227</v>
      </c>
      <c r="AI373" s="14">
        <f t="shared" si="142"/>
        <v>10</v>
      </c>
      <c r="AJ373" s="11">
        <v>15</v>
      </c>
      <c r="AK373" s="11">
        <v>0</v>
      </c>
      <c r="AL373" s="11">
        <v>22</v>
      </c>
      <c r="AM373" s="11">
        <v>18</v>
      </c>
      <c r="AN373" s="11">
        <v>22</v>
      </c>
      <c r="AO373" s="11">
        <v>21</v>
      </c>
      <c r="AP373" s="11">
        <v>21</v>
      </c>
      <c r="AQ373" s="11">
        <v>24</v>
      </c>
      <c r="AR373" s="11">
        <v>31</v>
      </c>
      <c r="AS373" s="11">
        <v>28</v>
      </c>
      <c r="AT373" s="14">
        <f t="shared" si="143"/>
        <v>20.2</v>
      </c>
      <c r="AU373" s="14">
        <f t="shared" si="144"/>
        <v>8.4301047838485772</v>
      </c>
      <c r="AV373" s="14">
        <f t="shared" si="145"/>
        <v>10</v>
      </c>
      <c r="AW373" s="14">
        <f t="shared" si="146"/>
        <v>56.059536501736112</v>
      </c>
      <c r="AX373" s="14">
        <f t="shared" si="147"/>
        <v>5.6277318335262336</v>
      </c>
      <c r="AY373" s="14">
        <f t="shared" si="148"/>
        <v>10</v>
      </c>
      <c r="AZ373" s="14">
        <f t="shared" si="149"/>
        <v>0.55732364396210832</v>
      </c>
      <c r="BA373" s="14">
        <f t="shared" si="150"/>
        <v>0.87905782855058789</v>
      </c>
      <c r="BB373" s="14">
        <f t="shared" si="151"/>
        <v>0.18875502008032127</v>
      </c>
      <c r="BC373" s="16" t="str">
        <f t="shared" si="152"/>
        <v>Toxic</v>
      </c>
      <c r="BD373" s="14">
        <f t="shared" si="153"/>
        <v>81.124497991967871</v>
      </c>
      <c r="BE373" s="17" t="s">
        <v>663</v>
      </c>
      <c r="BG373" s="14">
        <f t="shared" si="154"/>
        <v>9</v>
      </c>
      <c r="BH373" s="14">
        <f t="shared" si="155"/>
        <v>9</v>
      </c>
      <c r="BI373" s="14">
        <f t="shared" si="156"/>
        <v>6.7666666666666657</v>
      </c>
      <c r="BJ373" s="14">
        <f t="shared" si="157"/>
        <v>71.066666666666663</v>
      </c>
      <c r="BK373" s="14">
        <f t="shared" si="158"/>
        <v>38.916666666666657</v>
      </c>
      <c r="BL373" s="14">
        <f t="shared" si="159"/>
        <v>1.0555555555555556</v>
      </c>
      <c r="BM373" s="14">
        <f t="shared" si="160"/>
        <v>9.7815447784679019</v>
      </c>
      <c r="BN373" s="14">
        <v>6.6349999999999998</v>
      </c>
      <c r="BO373" s="14" t="str">
        <f t="shared" si="161"/>
        <v>Sig Diff Var</v>
      </c>
      <c r="BP373" s="14">
        <f t="shared" si="162"/>
        <v>6.0481219836524519E-2</v>
      </c>
      <c r="BQ373" s="14" t="str">
        <f t="shared" si="163"/>
        <v>NS</v>
      </c>
      <c r="BR373" s="14" t="str">
        <f t="shared" si="164"/>
        <v>NS</v>
      </c>
      <c r="BS373" s="2" t="str">
        <f t="shared" si="165"/>
        <v>Diff Var T-test</v>
      </c>
      <c r="BT373" s="2" t="str">
        <f t="shared" si="166"/>
        <v>TSTToxicLess25</v>
      </c>
      <c r="BU373" s="2" t="str">
        <f t="shared" si="167"/>
        <v/>
      </c>
    </row>
    <row r="374" spans="1:73" s="14" customFormat="1" x14ac:dyDescent="0.2">
      <c r="A374" s="1" t="s">
        <v>142</v>
      </c>
      <c r="B374" s="5" t="s">
        <v>204</v>
      </c>
      <c r="C374" s="6">
        <v>37153</v>
      </c>
      <c r="D374" s="7">
        <v>0.78402777777777777</v>
      </c>
      <c r="E374" s="1" t="s">
        <v>57</v>
      </c>
      <c r="F374" s="1" t="s">
        <v>186</v>
      </c>
      <c r="G374" s="5" t="s">
        <v>59</v>
      </c>
      <c r="H374" s="5" t="s">
        <v>90</v>
      </c>
      <c r="I374" s="5" t="s">
        <v>61</v>
      </c>
      <c r="J374" s="2">
        <v>0.75</v>
      </c>
      <c r="K374" s="2">
        <v>0.2</v>
      </c>
      <c r="L374" s="5">
        <v>34</v>
      </c>
      <c r="M374" s="5">
        <v>22</v>
      </c>
      <c r="N374" s="5">
        <v>29</v>
      </c>
      <c r="O374" s="5">
        <v>28</v>
      </c>
      <c r="P374" s="5">
        <v>10</v>
      </c>
      <c r="Q374" s="5">
        <v>24</v>
      </c>
      <c r="R374" s="5">
        <v>22</v>
      </c>
      <c r="S374" s="5">
        <v>28</v>
      </c>
      <c r="T374" s="5">
        <v>26</v>
      </c>
      <c r="U374" s="5">
        <v>26</v>
      </c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2">
        <f t="shared" si="140"/>
        <v>24.9</v>
      </c>
      <c r="AH374" s="2">
        <f t="shared" si="141"/>
        <v>6.3324560795950227</v>
      </c>
      <c r="AI374" s="2">
        <f t="shared" si="142"/>
        <v>10</v>
      </c>
      <c r="AJ374" s="5">
        <v>32</v>
      </c>
      <c r="AK374" s="5">
        <v>28</v>
      </c>
      <c r="AL374" s="5">
        <v>30</v>
      </c>
      <c r="AM374" s="5">
        <v>24</v>
      </c>
      <c r="AN374" s="5">
        <v>14</v>
      </c>
      <c r="AO374" s="5">
        <v>18</v>
      </c>
      <c r="AP374" s="5">
        <v>30</v>
      </c>
      <c r="AQ374" s="5">
        <v>29</v>
      </c>
      <c r="AR374" s="5">
        <v>25</v>
      </c>
      <c r="AS374" s="5">
        <v>16</v>
      </c>
      <c r="AT374" s="2">
        <f t="shared" si="143"/>
        <v>24.6</v>
      </c>
      <c r="AU374" s="2">
        <f t="shared" si="144"/>
        <v>6.4498061986388366</v>
      </c>
      <c r="AV374" s="2">
        <f t="shared" si="145"/>
        <v>10</v>
      </c>
      <c r="AW374" s="2">
        <f t="shared" si="146"/>
        <v>41.160244140624911</v>
      </c>
      <c r="AX374" s="2">
        <f t="shared" si="147"/>
        <v>2.4881604600694391</v>
      </c>
      <c r="AY374" s="2">
        <f t="shared" si="148"/>
        <v>17</v>
      </c>
      <c r="AZ374" s="2">
        <f t="shared" si="149"/>
        <v>2.3392081540801293</v>
      </c>
      <c r="BA374" s="2">
        <f t="shared" si="150"/>
        <v>0.86327901742005297</v>
      </c>
      <c r="BB374" s="14">
        <f t="shared" si="151"/>
        <v>1.2048192771084223E-2</v>
      </c>
      <c r="BC374" s="3" t="str">
        <f t="shared" si="152"/>
        <v>Nontoxic</v>
      </c>
      <c r="BD374" s="2">
        <f t="shared" si="153"/>
        <v>98.795180722891573</v>
      </c>
      <c r="BE374" s="4" t="s">
        <v>663</v>
      </c>
      <c r="BF374" s="2"/>
      <c r="BG374" s="2">
        <f t="shared" si="154"/>
        <v>9</v>
      </c>
      <c r="BH374" s="2">
        <f t="shared" si="155"/>
        <v>9</v>
      </c>
      <c r="BI374" s="2">
        <f t="shared" si="156"/>
        <v>40.099999999999966</v>
      </c>
      <c r="BJ374" s="2">
        <f t="shared" si="157"/>
        <v>41.599999999999959</v>
      </c>
      <c r="BK374" s="2">
        <f t="shared" si="158"/>
        <v>40.849999999999959</v>
      </c>
      <c r="BL374" s="2">
        <f t="shared" si="159"/>
        <v>1.0555555555555556</v>
      </c>
      <c r="BM374" s="2">
        <f t="shared" si="160"/>
        <v>2.8745709068387945E-3</v>
      </c>
      <c r="BN374" s="2">
        <v>6.6349999999999998</v>
      </c>
      <c r="BO374" s="2" t="str">
        <f t="shared" si="161"/>
        <v>Same Var</v>
      </c>
      <c r="BP374" s="2">
        <f t="shared" si="162"/>
        <v>0.4587854401401687</v>
      </c>
      <c r="BQ374" s="2" t="str">
        <f t="shared" si="163"/>
        <v>NS</v>
      </c>
      <c r="BR374" s="2" t="str">
        <f t="shared" si="164"/>
        <v>NS</v>
      </c>
      <c r="BS374" s="2" t="str">
        <f t="shared" si="165"/>
        <v>Same Var T-test</v>
      </c>
      <c r="BT374" s="2" t="str">
        <f t="shared" si="166"/>
        <v/>
      </c>
      <c r="BU374" s="2" t="str">
        <f t="shared" si="167"/>
        <v/>
      </c>
    </row>
    <row r="375" spans="1:73" s="14" customFormat="1" x14ac:dyDescent="0.2">
      <c r="A375" s="1" t="s">
        <v>142</v>
      </c>
      <c r="B375" s="5" t="s">
        <v>187</v>
      </c>
      <c r="C375" s="6">
        <v>37153</v>
      </c>
      <c r="D375" s="7">
        <v>0.65625</v>
      </c>
      <c r="E375" s="1" t="s">
        <v>57</v>
      </c>
      <c r="F375" s="1" t="s">
        <v>186</v>
      </c>
      <c r="G375" s="5" t="s">
        <v>59</v>
      </c>
      <c r="H375" s="5" t="s">
        <v>90</v>
      </c>
      <c r="I375" s="5" t="s">
        <v>61</v>
      </c>
      <c r="J375" s="2">
        <v>0.75</v>
      </c>
      <c r="K375" s="2">
        <v>0.2</v>
      </c>
      <c r="L375" s="5">
        <v>34</v>
      </c>
      <c r="M375" s="5">
        <v>22</v>
      </c>
      <c r="N375" s="5">
        <v>29</v>
      </c>
      <c r="O375" s="5">
        <v>28</v>
      </c>
      <c r="P375" s="5">
        <v>10</v>
      </c>
      <c r="Q375" s="5">
        <v>24</v>
      </c>
      <c r="R375" s="5">
        <v>22</v>
      </c>
      <c r="S375" s="5">
        <v>28</v>
      </c>
      <c r="T375" s="5">
        <v>26</v>
      </c>
      <c r="U375" s="5">
        <v>26</v>
      </c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2">
        <f t="shared" si="140"/>
        <v>24.9</v>
      </c>
      <c r="AH375" s="2">
        <f t="shared" si="141"/>
        <v>6.3324560795950227</v>
      </c>
      <c r="AI375" s="2">
        <f t="shared" si="142"/>
        <v>10</v>
      </c>
      <c r="AJ375" s="5">
        <v>46</v>
      </c>
      <c r="AK375" s="5">
        <v>31</v>
      </c>
      <c r="AL375" s="5">
        <v>23</v>
      </c>
      <c r="AM375" s="5">
        <v>32</v>
      </c>
      <c r="AN375" s="5">
        <v>30</v>
      </c>
      <c r="AO375" s="5">
        <v>27</v>
      </c>
      <c r="AP375" s="5">
        <v>25</v>
      </c>
      <c r="AQ375" s="5">
        <v>28</v>
      </c>
      <c r="AR375" s="8"/>
      <c r="AS375" s="5">
        <v>30</v>
      </c>
      <c r="AT375" s="2">
        <f t="shared" si="143"/>
        <v>30.222222222222221</v>
      </c>
      <c r="AU375" s="2">
        <f t="shared" si="144"/>
        <v>6.5912399777617221</v>
      </c>
      <c r="AV375" s="2">
        <f t="shared" si="145"/>
        <v>9</v>
      </c>
      <c r="AW375" s="2">
        <f t="shared" si="146"/>
        <v>50.165850351568267</v>
      </c>
      <c r="AX375" s="2">
        <f t="shared" si="147"/>
        <v>3.4780008197706946</v>
      </c>
      <c r="AY375" s="2">
        <f t="shared" si="148"/>
        <v>14</v>
      </c>
      <c r="AZ375" s="2">
        <f t="shared" si="149"/>
        <v>4.3388584214106718</v>
      </c>
      <c r="BA375" s="2">
        <f t="shared" si="150"/>
        <v>0.86805478155742033</v>
      </c>
      <c r="BB375" s="14">
        <f t="shared" si="151"/>
        <v>-0.21374386434627402</v>
      </c>
      <c r="BC375" s="3" t="str">
        <f t="shared" si="152"/>
        <v>Nontoxic</v>
      </c>
      <c r="BD375" s="2">
        <f t="shared" si="153"/>
        <v>121.37438643462741</v>
      </c>
      <c r="BE375" s="4" t="s">
        <v>663</v>
      </c>
      <c r="BF375" s="2"/>
      <c r="BG375" s="2">
        <f t="shared" si="154"/>
        <v>9</v>
      </c>
      <c r="BH375" s="2">
        <f t="shared" si="155"/>
        <v>8</v>
      </c>
      <c r="BI375" s="2">
        <f t="shared" si="156"/>
        <v>40.099999999999966</v>
      </c>
      <c r="BJ375" s="2">
        <f t="shared" si="157"/>
        <v>43.444444444444343</v>
      </c>
      <c r="BK375" s="2">
        <f t="shared" si="158"/>
        <v>41.673856209150259</v>
      </c>
      <c r="BL375" s="2">
        <f t="shared" si="159"/>
        <v>1.0590958605664489</v>
      </c>
      <c r="BM375" s="2">
        <f t="shared" si="160"/>
        <v>1.2847597250202718E-2</v>
      </c>
      <c r="BN375" s="2">
        <v>6.6349999999999998</v>
      </c>
      <c r="BO375" s="2" t="str">
        <f t="shared" si="161"/>
        <v>Same Var</v>
      </c>
      <c r="BP375" s="2">
        <f t="shared" si="162"/>
        <v>4.5280781932199844E-2</v>
      </c>
      <c r="BQ375" s="2" t="str">
        <f t="shared" si="163"/>
        <v>NS</v>
      </c>
      <c r="BR375" s="2" t="str">
        <f t="shared" si="164"/>
        <v>NS</v>
      </c>
      <c r="BS375" s="2" t="str">
        <f t="shared" si="165"/>
        <v/>
      </c>
      <c r="BT375" s="2" t="str">
        <f t="shared" si="166"/>
        <v/>
      </c>
      <c r="BU375" s="2" t="str">
        <f t="shared" si="167"/>
        <v/>
      </c>
    </row>
    <row r="376" spans="1:73" s="14" customFormat="1" x14ac:dyDescent="0.2">
      <c r="A376" s="1" t="s">
        <v>142</v>
      </c>
      <c r="B376" s="5" t="s">
        <v>185</v>
      </c>
      <c r="C376" s="6">
        <v>37153</v>
      </c>
      <c r="D376" s="7">
        <v>0.3888888888888889</v>
      </c>
      <c r="E376" s="1" t="s">
        <v>57</v>
      </c>
      <c r="F376" s="1" t="s">
        <v>186</v>
      </c>
      <c r="G376" s="5" t="s">
        <v>59</v>
      </c>
      <c r="H376" s="5" t="s">
        <v>90</v>
      </c>
      <c r="I376" s="5" t="s">
        <v>61</v>
      </c>
      <c r="J376" s="2">
        <v>0.75</v>
      </c>
      <c r="K376" s="2">
        <v>0.2</v>
      </c>
      <c r="L376" s="5">
        <v>34</v>
      </c>
      <c r="M376" s="5">
        <v>22</v>
      </c>
      <c r="N376" s="5">
        <v>29</v>
      </c>
      <c r="O376" s="5">
        <v>28</v>
      </c>
      <c r="P376" s="5">
        <v>10</v>
      </c>
      <c r="Q376" s="5">
        <v>24</v>
      </c>
      <c r="R376" s="5">
        <v>22</v>
      </c>
      <c r="S376" s="5">
        <v>28</v>
      </c>
      <c r="T376" s="5">
        <v>26</v>
      </c>
      <c r="U376" s="5">
        <v>26</v>
      </c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2">
        <f t="shared" si="140"/>
        <v>24.9</v>
      </c>
      <c r="AH376" s="2">
        <f t="shared" si="141"/>
        <v>6.3324560795950227</v>
      </c>
      <c r="AI376" s="2">
        <f t="shared" si="142"/>
        <v>10</v>
      </c>
      <c r="AJ376" s="5">
        <v>35</v>
      </c>
      <c r="AK376" s="5">
        <v>6</v>
      </c>
      <c r="AL376" s="5">
        <v>10</v>
      </c>
      <c r="AM376" s="5">
        <v>17</v>
      </c>
      <c r="AN376" s="5">
        <v>16</v>
      </c>
      <c r="AO376" s="5">
        <v>20</v>
      </c>
      <c r="AP376" s="5">
        <v>4</v>
      </c>
      <c r="AQ376" s="5">
        <v>2</v>
      </c>
      <c r="AR376" s="5">
        <v>29</v>
      </c>
      <c r="AS376" s="5">
        <v>18</v>
      </c>
      <c r="AT376" s="2">
        <f t="shared" si="143"/>
        <v>15.7</v>
      </c>
      <c r="AU376" s="2">
        <f t="shared" si="144"/>
        <v>10.677598564804311</v>
      </c>
      <c r="AV376" s="2">
        <f t="shared" si="145"/>
        <v>10</v>
      </c>
      <c r="AW376" s="2">
        <f t="shared" si="146"/>
        <v>186.50644120852616</v>
      </c>
      <c r="AX376" s="2">
        <f t="shared" si="147"/>
        <v>15.008130967614024</v>
      </c>
      <c r="AY376" s="2">
        <f t="shared" si="148"/>
        <v>12</v>
      </c>
      <c r="AZ376" s="2">
        <f t="shared" si="149"/>
        <v>-0.80503268093563285</v>
      </c>
      <c r="BA376" s="2">
        <f t="shared" si="150"/>
        <v>0.87260929158813794</v>
      </c>
      <c r="BB376" s="14">
        <f t="shared" si="151"/>
        <v>0.36947791164658633</v>
      </c>
      <c r="BC376" s="3" t="str">
        <f t="shared" si="152"/>
        <v>Toxic</v>
      </c>
      <c r="BD376" s="2">
        <f t="shared" si="153"/>
        <v>63.052208835341361</v>
      </c>
      <c r="BE376" s="4" t="s">
        <v>663</v>
      </c>
      <c r="BF376" s="2"/>
      <c r="BG376" s="2">
        <f t="shared" si="154"/>
        <v>9</v>
      </c>
      <c r="BH376" s="2">
        <f t="shared" si="155"/>
        <v>9</v>
      </c>
      <c r="BI376" s="2">
        <f t="shared" si="156"/>
        <v>40.099999999999966</v>
      </c>
      <c r="BJ376" s="2">
        <f t="shared" si="157"/>
        <v>114.01111111111109</v>
      </c>
      <c r="BK376" s="2">
        <f t="shared" si="158"/>
        <v>77.055555555555529</v>
      </c>
      <c r="BL376" s="2">
        <f t="shared" si="159"/>
        <v>1.0555555555555556</v>
      </c>
      <c r="BM376" s="2">
        <f t="shared" si="160"/>
        <v>2.2286176379391684</v>
      </c>
      <c r="BN376" s="2">
        <v>6.6349999999999998</v>
      </c>
      <c r="BO376" s="2" t="str">
        <f t="shared" si="161"/>
        <v>Same Var</v>
      </c>
      <c r="BP376" s="2">
        <f t="shared" si="162"/>
        <v>1.5391772454476366E-2</v>
      </c>
      <c r="BQ376" s="2" t="str">
        <f t="shared" si="163"/>
        <v>Sig</v>
      </c>
      <c r="BR376" s="2" t="str">
        <f t="shared" si="164"/>
        <v>Sig</v>
      </c>
      <c r="BS376" s="2" t="str">
        <f t="shared" si="165"/>
        <v>Same Var T-test</v>
      </c>
      <c r="BT376" s="2" t="str">
        <f t="shared" si="166"/>
        <v/>
      </c>
      <c r="BU376" s="2" t="str">
        <f t="shared" si="167"/>
        <v/>
      </c>
    </row>
    <row r="377" spans="1:73" s="14" customFormat="1" x14ac:dyDescent="0.2">
      <c r="A377" s="1" t="s">
        <v>142</v>
      </c>
      <c r="B377" s="5" t="s">
        <v>205</v>
      </c>
      <c r="C377" s="6">
        <v>37153</v>
      </c>
      <c r="D377" s="7">
        <v>0.73541666666666672</v>
      </c>
      <c r="E377" s="1" t="s">
        <v>57</v>
      </c>
      <c r="F377" s="1" t="s">
        <v>186</v>
      </c>
      <c r="G377" s="5" t="s">
        <v>59</v>
      </c>
      <c r="H377" s="5" t="s">
        <v>90</v>
      </c>
      <c r="I377" s="5" t="s">
        <v>61</v>
      </c>
      <c r="J377" s="2">
        <v>0.75</v>
      </c>
      <c r="K377" s="2">
        <v>0.2</v>
      </c>
      <c r="L377" s="5">
        <v>34</v>
      </c>
      <c r="M377" s="5">
        <v>22</v>
      </c>
      <c r="N377" s="5">
        <v>29</v>
      </c>
      <c r="O377" s="5">
        <v>28</v>
      </c>
      <c r="P377" s="5">
        <v>10</v>
      </c>
      <c r="Q377" s="5">
        <v>24</v>
      </c>
      <c r="R377" s="5">
        <v>22</v>
      </c>
      <c r="S377" s="5">
        <v>28</v>
      </c>
      <c r="T377" s="5">
        <v>26</v>
      </c>
      <c r="U377" s="5">
        <v>26</v>
      </c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2">
        <f t="shared" si="140"/>
        <v>24.9</v>
      </c>
      <c r="AH377" s="2">
        <f t="shared" si="141"/>
        <v>6.3324560795950227</v>
      </c>
      <c r="AI377" s="2">
        <f t="shared" si="142"/>
        <v>10</v>
      </c>
      <c r="AJ377" s="8"/>
      <c r="AK377" s="5">
        <v>34</v>
      </c>
      <c r="AL377" s="5">
        <v>45</v>
      </c>
      <c r="AM377" s="5">
        <v>12</v>
      </c>
      <c r="AN377" s="5">
        <v>20</v>
      </c>
      <c r="AO377" s="5">
        <v>14</v>
      </c>
      <c r="AP377" s="5">
        <v>31</v>
      </c>
      <c r="AQ377" s="5">
        <v>22</v>
      </c>
      <c r="AR377" s="5">
        <v>0</v>
      </c>
      <c r="AS377" s="5">
        <v>31</v>
      </c>
      <c r="AT377" s="2">
        <f t="shared" si="143"/>
        <v>23.222222222222221</v>
      </c>
      <c r="AU377" s="2">
        <f t="shared" si="144"/>
        <v>13.571825391024026</v>
      </c>
      <c r="AV377" s="2">
        <f t="shared" si="145"/>
        <v>9</v>
      </c>
      <c r="AW377" s="2">
        <f t="shared" si="146"/>
        <v>516.27448675417475</v>
      </c>
      <c r="AX377" s="2">
        <f t="shared" si="147"/>
        <v>52.922713182596503</v>
      </c>
      <c r="AY377" s="2">
        <f t="shared" si="148"/>
        <v>10</v>
      </c>
      <c r="AZ377" s="2">
        <f t="shared" si="149"/>
        <v>0.95395087949447921</v>
      </c>
      <c r="BA377" s="2">
        <f t="shared" si="150"/>
        <v>0.87905782855058789</v>
      </c>
      <c r="BB377" s="14">
        <f t="shared" si="151"/>
        <v>6.7380633645693869E-2</v>
      </c>
      <c r="BC377" s="3" t="str">
        <f t="shared" si="152"/>
        <v>Nontoxic</v>
      </c>
      <c r="BD377" s="2">
        <f t="shared" si="153"/>
        <v>93.261936635430615</v>
      </c>
      <c r="BE377" s="4" t="s">
        <v>663</v>
      </c>
      <c r="BF377" s="2"/>
      <c r="BG377" s="2">
        <f t="shared" si="154"/>
        <v>9</v>
      </c>
      <c r="BH377" s="2">
        <f t="shared" si="155"/>
        <v>8</v>
      </c>
      <c r="BI377" s="2">
        <f t="shared" si="156"/>
        <v>40.099999999999966</v>
      </c>
      <c r="BJ377" s="2">
        <f t="shared" si="157"/>
        <v>184.19444444444446</v>
      </c>
      <c r="BK377" s="2">
        <f t="shared" si="158"/>
        <v>107.90915032679737</v>
      </c>
      <c r="BL377" s="2">
        <f t="shared" si="159"/>
        <v>1.0590958605664489</v>
      </c>
      <c r="BM377" s="2">
        <f t="shared" si="160"/>
        <v>4.3731657272874394</v>
      </c>
      <c r="BN377" s="2">
        <v>6.6349999999999998</v>
      </c>
      <c r="BO377" s="2" t="str">
        <f t="shared" si="161"/>
        <v>Same Var</v>
      </c>
      <c r="BP377" s="2">
        <f t="shared" si="162"/>
        <v>0.3647588050289432</v>
      </c>
      <c r="BQ377" s="2" t="str">
        <f t="shared" si="163"/>
        <v>NS</v>
      </c>
      <c r="BR377" s="2" t="str">
        <f t="shared" si="164"/>
        <v>NS</v>
      </c>
      <c r="BS377" s="2" t="str">
        <f t="shared" si="165"/>
        <v>Same Var T-test</v>
      </c>
      <c r="BT377" s="2" t="str">
        <f t="shared" si="166"/>
        <v/>
      </c>
      <c r="BU377" s="2" t="str">
        <f t="shared" si="167"/>
        <v/>
      </c>
    </row>
    <row r="378" spans="1:73" s="14" customFormat="1" x14ac:dyDescent="0.2">
      <c r="A378" s="10" t="s">
        <v>142</v>
      </c>
      <c r="B378" s="11" t="s">
        <v>457</v>
      </c>
      <c r="C378" s="12">
        <v>38532</v>
      </c>
      <c r="D378" s="13">
        <v>0.4861111111111111</v>
      </c>
      <c r="E378" s="10" t="s">
        <v>57</v>
      </c>
      <c r="F378" s="10" t="s">
        <v>458</v>
      </c>
      <c r="G378" s="11" t="s">
        <v>59</v>
      </c>
      <c r="H378" s="11" t="s">
        <v>90</v>
      </c>
      <c r="I378" s="11" t="s">
        <v>61</v>
      </c>
      <c r="J378" s="14">
        <v>0.75</v>
      </c>
      <c r="K378" s="14">
        <v>0.2</v>
      </c>
      <c r="L378" s="15"/>
      <c r="M378" s="11">
        <v>22</v>
      </c>
      <c r="N378" s="11">
        <v>2</v>
      </c>
      <c r="O378" s="11">
        <v>26</v>
      </c>
      <c r="P378" s="11">
        <v>28</v>
      </c>
      <c r="Q378" s="11">
        <v>31</v>
      </c>
      <c r="R378" s="15"/>
      <c r="S378" s="15"/>
      <c r="T378" s="11">
        <v>31</v>
      </c>
      <c r="U378" s="11">
        <v>28</v>
      </c>
      <c r="V378" s="11">
        <v>26</v>
      </c>
      <c r="W378" s="11">
        <v>23</v>
      </c>
      <c r="X378" s="11">
        <v>18</v>
      </c>
      <c r="Y378" s="11">
        <v>23</v>
      </c>
      <c r="Z378" s="11">
        <v>24</v>
      </c>
      <c r="AA378" s="15"/>
      <c r="AB378" s="15"/>
      <c r="AC378" s="11">
        <v>29</v>
      </c>
      <c r="AD378" s="11">
        <v>32</v>
      </c>
      <c r="AE378" s="11">
        <v>30</v>
      </c>
      <c r="AF378" s="15"/>
      <c r="AG378" s="14">
        <f t="shared" si="140"/>
        <v>24.866666666666667</v>
      </c>
      <c r="AH378" s="14">
        <f t="shared" si="141"/>
        <v>7.4533469631019438</v>
      </c>
      <c r="AI378" s="14">
        <f t="shared" si="142"/>
        <v>15</v>
      </c>
      <c r="AJ378" s="11">
        <v>5</v>
      </c>
      <c r="AK378" s="11">
        <v>27</v>
      </c>
      <c r="AL378" s="11">
        <v>4</v>
      </c>
      <c r="AM378" s="11">
        <v>12</v>
      </c>
      <c r="AN378" s="11">
        <v>7</v>
      </c>
      <c r="AO378" s="11">
        <v>33</v>
      </c>
      <c r="AP378" s="11">
        <v>30</v>
      </c>
      <c r="AQ378" s="11">
        <v>4</v>
      </c>
      <c r="AR378" s="11">
        <v>5</v>
      </c>
      <c r="AS378" s="11">
        <v>27</v>
      </c>
      <c r="AT378" s="14">
        <f t="shared" si="143"/>
        <v>15.4</v>
      </c>
      <c r="AU378" s="14">
        <f t="shared" si="144"/>
        <v>12.249263016379576</v>
      </c>
      <c r="AV378" s="14">
        <f t="shared" si="145"/>
        <v>10</v>
      </c>
      <c r="AW378" s="14">
        <f t="shared" si="146"/>
        <v>291.98808087837006</v>
      </c>
      <c r="AX378" s="14">
        <f t="shared" si="147"/>
        <v>25.324801421045358</v>
      </c>
      <c r="AY378" s="14">
        <f t="shared" si="148"/>
        <v>12</v>
      </c>
      <c r="AZ378" s="14">
        <f t="shared" si="149"/>
        <v>-0.78621636626354408</v>
      </c>
      <c r="BA378" s="14">
        <f t="shared" si="150"/>
        <v>0.87260929158813794</v>
      </c>
      <c r="BB378" s="14">
        <f t="shared" si="151"/>
        <v>0.38069705093833778</v>
      </c>
      <c r="BC378" s="16" t="str">
        <f t="shared" si="152"/>
        <v>Toxic</v>
      </c>
      <c r="BD378" s="14">
        <f t="shared" si="153"/>
        <v>61.930294906166218</v>
      </c>
      <c r="BE378" s="17" t="s">
        <v>664</v>
      </c>
      <c r="BF378" s="17" t="s">
        <v>666</v>
      </c>
      <c r="BG378" s="14">
        <f t="shared" si="154"/>
        <v>14</v>
      </c>
      <c r="BH378" s="14">
        <f t="shared" si="155"/>
        <v>9</v>
      </c>
      <c r="BI378" s="14">
        <f t="shared" si="156"/>
        <v>55.552380952380965</v>
      </c>
      <c r="BJ378" s="14">
        <f t="shared" si="157"/>
        <v>150.04444444444448</v>
      </c>
      <c r="BK378" s="14">
        <f t="shared" si="158"/>
        <v>92.527536231884071</v>
      </c>
      <c r="BL378" s="14">
        <f t="shared" si="159"/>
        <v>1.0463538072233725</v>
      </c>
      <c r="BM378" s="14">
        <f t="shared" si="160"/>
        <v>2.6680186392875593</v>
      </c>
      <c r="BN378" s="14">
        <v>6.6349999999999998</v>
      </c>
      <c r="BO378" s="14" t="str">
        <f t="shared" si="161"/>
        <v>Same Var</v>
      </c>
      <c r="BP378" s="14">
        <f t="shared" si="162"/>
        <v>1.2157479899380605E-2</v>
      </c>
      <c r="BQ378" s="14" t="str">
        <f t="shared" si="163"/>
        <v>Sig</v>
      </c>
      <c r="BR378" s="14" t="str">
        <f t="shared" si="164"/>
        <v>NS</v>
      </c>
      <c r="BS378" s="2" t="str">
        <f t="shared" si="165"/>
        <v>Wilcoxon</v>
      </c>
      <c r="BT378" s="2" t="str">
        <f t="shared" si="166"/>
        <v/>
      </c>
      <c r="BU378" s="2" t="str">
        <f t="shared" si="167"/>
        <v/>
      </c>
    </row>
    <row r="379" spans="1:73" s="14" customFormat="1" x14ac:dyDescent="0.2">
      <c r="A379" s="10" t="s">
        <v>142</v>
      </c>
      <c r="B379" s="11" t="s">
        <v>609</v>
      </c>
      <c r="C379" s="12">
        <v>38126</v>
      </c>
      <c r="D379" s="13">
        <v>0.60069444444444442</v>
      </c>
      <c r="E379" s="10" t="s">
        <v>57</v>
      </c>
      <c r="F379" s="10" t="s">
        <v>605</v>
      </c>
      <c r="G379" s="11" t="s">
        <v>59</v>
      </c>
      <c r="H379" s="11" t="s">
        <v>90</v>
      </c>
      <c r="I379" s="11" t="s">
        <v>61</v>
      </c>
      <c r="J379" s="14">
        <v>0.75</v>
      </c>
      <c r="K379" s="14">
        <v>0.2</v>
      </c>
      <c r="L379" s="11">
        <v>20</v>
      </c>
      <c r="M379" s="11">
        <v>27</v>
      </c>
      <c r="N379" s="11">
        <v>23</v>
      </c>
      <c r="O379" s="11">
        <v>31</v>
      </c>
      <c r="P379" s="11">
        <v>24</v>
      </c>
      <c r="Q379" s="11">
        <v>24</v>
      </c>
      <c r="R379" s="11">
        <v>30</v>
      </c>
      <c r="S379" s="11">
        <v>20</v>
      </c>
      <c r="T379" s="11">
        <v>23</v>
      </c>
      <c r="U379" s="11">
        <v>26</v>
      </c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F379" s="15"/>
      <c r="AG379" s="14">
        <f t="shared" si="140"/>
        <v>24.8</v>
      </c>
      <c r="AH379" s="14">
        <f t="shared" si="141"/>
        <v>3.7357135269658452</v>
      </c>
      <c r="AI379" s="14">
        <f t="shared" si="142"/>
        <v>10</v>
      </c>
      <c r="AJ379" s="11">
        <v>25</v>
      </c>
      <c r="AK379" s="11">
        <v>23</v>
      </c>
      <c r="AL379" s="11">
        <v>16</v>
      </c>
      <c r="AM379" s="11">
        <v>14</v>
      </c>
      <c r="AN379" s="11">
        <v>20</v>
      </c>
      <c r="AO379" s="11">
        <v>21</v>
      </c>
      <c r="AP379" s="11">
        <v>23</v>
      </c>
      <c r="AQ379" s="11">
        <v>17</v>
      </c>
      <c r="AR379" s="11">
        <v>23</v>
      </c>
      <c r="AS379" s="11">
        <v>13</v>
      </c>
      <c r="AT379" s="14">
        <f t="shared" si="143"/>
        <v>19.5</v>
      </c>
      <c r="AU379" s="14">
        <f t="shared" si="144"/>
        <v>4.2229531531066424</v>
      </c>
      <c r="AV379" s="14">
        <f t="shared" si="145"/>
        <v>10</v>
      </c>
      <c r="AW379" s="14">
        <f t="shared" si="146"/>
        <v>6.5963361111111203</v>
      </c>
      <c r="AX379" s="14">
        <f t="shared" si="147"/>
        <v>0.42183364197530898</v>
      </c>
      <c r="AY379" s="14">
        <f t="shared" si="148"/>
        <v>16</v>
      </c>
      <c r="AZ379" s="14">
        <f t="shared" si="149"/>
        <v>0.56158670178434966</v>
      </c>
      <c r="BA379" s="14">
        <f t="shared" si="150"/>
        <v>0.86466700179829137</v>
      </c>
      <c r="BB379" s="14">
        <f t="shared" si="151"/>
        <v>0.21370967741935487</v>
      </c>
      <c r="BC379" s="16" t="str">
        <f t="shared" si="152"/>
        <v>Toxic</v>
      </c>
      <c r="BD379" s="14">
        <f t="shared" si="153"/>
        <v>78.629032258064512</v>
      </c>
      <c r="BE379" s="17" t="s">
        <v>663</v>
      </c>
      <c r="BG379" s="14">
        <f t="shared" si="154"/>
        <v>9</v>
      </c>
      <c r="BH379" s="14">
        <f t="shared" si="155"/>
        <v>9</v>
      </c>
      <c r="BI379" s="14">
        <f t="shared" si="156"/>
        <v>13.955555555555595</v>
      </c>
      <c r="BJ379" s="14">
        <f t="shared" si="157"/>
        <v>17.833333333333332</v>
      </c>
      <c r="BK379" s="14">
        <f t="shared" si="158"/>
        <v>15.894444444444465</v>
      </c>
      <c r="BL379" s="14">
        <f t="shared" si="159"/>
        <v>1.0555555555555556</v>
      </c>
      <c r="BM379" s="14">
        <f t="shared" si="160"/>
        <v>0.12782859299302254</v>
      </c>
      <c r="BN379" s="14">
        <v>6.6349999999999998</v>
      </c>
      <c r="BO379" s="14" t="str">
        <f t="shared" si="161"/>
        <v>Same Var</v>
      </c>
      <c r="BP379" s="14">
        <f t="shared" si="162"/>
        <v>4.0783090993237979E-3</v>
      </c>
      <c r="BQ379" s="14" t="str">
        <f t="shared" si="163"/>
        <v>Sig</v>
      </c>
      <c r="BR379" s="14" t="str">
        <f t="shared" si="164"/>
        <v>Sig</v>
      </c>
      <c r="BS379" s="2" t="str">
        <f t="shared" si="165"/>
        <v>Same Var T-test</v>
      </c>
      <c r="BT379" s="2" t="str">
        <f t="shared" si="166"/>
        <v>TSTToxicLess25</v>
      </c>
      <c r="BU379" s="2" t="str">
        <f t="shared" si="167"/>
        <v>NOECToxicLess25</v>
      </c>
    </row>
    <row r="380" spans="1:73" s="14" customFormat="1" x14ac:dyDescent="0.2">
      <c r="A380" s="10" t="s">
        <v>142</v>
      </c>
      <c r="B380" s="11" t="s">
        <v>604</v>
      </c>
      <c r="C380" s="12">
        <v>38126</v>
      </c>
      <c r="D380" s="13">
        <v>0.64583333333333337</v>
      </c>
      <c r="E380" s="10" t="s">
        <v>57</v>
      </c>
      <c r="F380" s="10" t="s">
        <v>605</v>
      </c>
      <c r="G380" s="11" t="s">
        <v>59</v>
      </c>
      <c r="H380" s="11" t="s">
        <v>90</v>
      </c>
      <c r="I380" s="11" t="s">
        <v>61</v>
      </c>
      <c r="J380" s="14">
        <v>0.75</v>
      </c>
      <c r="K380" s="14">
        <v>0.2</v>
      </c>
      <c r="L380" s="11">
        <v>20</v>
      </c>
      <c r="M380" s="11">
        <v>27</v>
      </c>
      <c r="N380" s="11">
        <v>23</v>
      </c>
      <c r="O380" s="11">
        <v>31</v>
      </c>
      <c r="P380" s="11">
        <v>24</v>
      </c>
      <c r="Q380" s="11">
        <v>24</v>
      </c>
      <c r="R380" s="11">
        <v>30</v>
      </c>
      <c r="S380" s="11">
        <v>20</v>
      </c>
      <c r="T380" s="11">
        <v>23</v>
      </c>
      <c r="U380" s="11">
        <v>26</v>
      </c>
      <c r="V380" s="15"/>
      <c r="W380" s="15"/>
      <c r="X380" s="15"/>
      <c r="Y380" s="15"/>
      <c r="Z380" s="15"/>
      <c r="AA380" s="15"/>
      <c r="AB380" s="15"/>
      <c r="AC380" s="15"/>
      <c r="AD380" s="15"/>
      <c r="AE380" s="15"/>
      <c r="AF380" s="15"/>
      <c r="AG380" s="14">
        <f t="shared" si="140"/>
        <v>24.8</v>
      </c>
      <c r="AH380" s="14">
        <f t="shared" si="141"/>
        <v>3.7357135269658452</v>
      </c>
      <c r="AI380" s="14">
        <f t="shared" si="142"/>
        <v>10</v>
      </c>
      <c r="AJ380" s="11">
        <v>25</v>
      </c>
      <c r="AK380" s="11">
        <v>30</v>
      </c>
      <c r="AL380" s="11">
        <v>24</v>
      </c>
      <c r="AM380" s="11">
        <v>30</v>
      </c>
      <c r="AN380" s="11">
        <v>30</v>
      </c>
      <c r="AO380" s="11">
        <v>25</v>
      </c>
      <c r="AP380" s="11">
        <v>34</v>
      </c>
      <c r="AQ380" s="11">
        <v>24</v>
      </c>
      <c r="AR380" s="11">
        <v>20</v>
      </c>
      <c r="AS380" s="11">
        <v>15</v>
      </c>
      <c r="AT380" s="14">
        <f t="shared" si="143"/>
        <v>25.7</v>
      </c>
      <c r="AU380" s="14">
        <f t="shared" si="144"/>
        <v>5.5587768438749219</v>
      </c>
      <c r="AV380" s="14">
        <f t="shared" si="145"/>
        <v>10</v>
      </c>
      <c r="AW380" s="14">
        <f t="shared" si="146"/>
        <v>15.015625000000048</v>
      </c>
      <c r="AX380" s="14">
        <f t="shared" si="147"/>
        <v>1.1293694444444478</v>
      </c>
      <c r="AY380" s="14">
        <f t="shared" si="148"/>
        <v>13</v>
      </c>
      <c r="AZ380" s="14">
        <f t="shared" si="149"/>
        <v>3.6068036068054061</v>
      </c>
      <c r="BA380" s="14">
        <f t="shared" si="150"/>
        <v>0.87015153396817235</v>
      </c>
      <c r="BB380" s="14">
        <f t="shared" si="151"/>
        <v>-3.6290322580645101E-2</v>
      </c>
      <c r="BC380" s="16" t="str">
        <f t="shared" si="152"/>
        <v>Nontoxic</v>
      </c>
      <c r="BD380" s="14">
        <f t="shared" si="153"/>
        <v>103.6290322580645</v>
      </c>
      <c r="BE380" s="17" t="s">
        <v>663</v>
      </c>
      <c r="BG380" s="14">
        <f t="shared" si="154"/>
        <v>9</v>
      </c>
      <c r="BH380" s="14">
        <f t="shared" si="155"/>
        <v>9</v>
      </c>
      <c r="BI380" s="14">
        <f t="shared" si="156"/>
        <v>13.955555555555595</v>
      </c>
      <c r="BJ380" s="14">
        <f t="shared" si="157"/>
        <v>30.900000000000038</v>
      </c>
      <c r="BK380" s="14">
        <f t="shared" si="158"/>
        <v>22.42777777777782</v>
      </c>
      <c r="BL380" s="14">
        <f t="shared" si="159"/>
        <v>1.0555555555555556</v>
      </c>
      <c r="BM380" s="14">
        <f t="shared" si="160"/>
        <v>1.3127685289720448</v>
      </c>
      <c r="BN380" s="14">
        <v>6.6349999999999998</v>
      </c>
      <c r="BO380" s="14" t="str">
        <f t="shared" si="161"/>
        <v>Same Var</v>
      </c>
      <c r="BP380" s="14">
        <f t="shared" si="162"/>
        <v>0.33795604395579282</v>
      </c>
      <c r="BQ380" s="14" t="str">
        <f t="shared" si="163"/>
        <v>NS</v>
      </c>
      <c r="BR380" s="14" t="str">
        <f t="shared" si="164"/>
        <v>NS</v>
      </c>
      <c r="BS380" s="2" t="str">
        <f t="shared" si="165"/>
        <v/>
      </c>
      <c r="BT380" s="2" t="str">
        <f t="shared" si="166"/>
        <v/>
      </c>
      <c r="BU380" s="2" t="str">
        <f t="shared" si="167"/>
        <v/>
      </c>
    </row>
    <row r="381" spans="1:73" s="14" customFormat="1" x14ac:dyDescent="0.2">
      <c r="A381" s="10" t="s">
        <v>142</v>
      </c>
      <c r="B381" s="11" t="s">
        <v>529</v>
      </c>
      <c r="C381" s="12">
        <v>38771</v>
      </c>
      <c r="D381" s="13">
        <v>0.50277777777777777</v>
      </c>
      <c r="E381" s="10" t="s">
        <v>57</v>
      </c>
      <c r="F381" s="10" t="s">
        <v>492</v>
      </c>
      <c r="G381" s="11" t="s">
        <v>59</v>
      </c>
      <c r="H381" s="11" t="s">
        <v>90</v>
      </c>
      <c r="I381" s="11" t="s">
        <v>61</v>
      </c>
      <c r="J381" s="14">
        <v>0.75</v>
      </c>
      <c r="K381" s="14">
        <v>0.2</v>
      </c>
      <c r="L381" s="11">
        <v>27</v>
      </c>
      <c r="M381" s="11">
        <v>22</v>
      </c>
      <c r="N381" s="11">
        <v>20</v>
      </c>
      <c r="O381" s="11">
        <v>24</v>
      </c>
      <c r="P381" s="11">
        <v>24</v>
      </c>
      <c r="Q381" s="11">
        <v>26</v>
      </c>
      <c r="R381" s="11">
        <v>25</v>
      </c>
      <c r="S381" s="11">
        <v>29</v>
      </c>
      <c r="T381" s="11">
        <v>32</v>
      </c>
      <c r="U381" s="11">
        <v>18</v>
      </c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F381" s="15"/>
      <c r="AG381" s="14">
        <f t="shared" si="140"/>
        <v>24.7</v>
      </c>
      <c r="AH381" s="14">
        <f t="shared" si="141"/>
        <v>4.137900702315398</v>
      </c>
      <c r="AI381" s="14">
        <f t="shared" si="142"/>
        <v>10</v>
      </c>
      <c r="AJ381" s="11">
        <v>24</v>
      </c>
      <c r="AK381" s="11">
        <v>23</v>
      </c>
      <c r="AL381" s="11">
        <v>20</v>
      </c>
      <c r="AM381" s="11">
        <v>25</v>
      </c>
      <c r="AN381" s="11">
        <v>25</v>
      </c>
      <c r="AO381" s="11">
        <v>24</v>
      </c>
      <c r="AP381" s="11">
        <v>24</v>
      </c>
      <c r="AQ381" s="11">
        <v>26</v>
      </c>
      <c r="AR381" s="11">
        <v>27</v>
      </c>
      <c r="AS381" s="11">
        <v>29</v>
      </c>
      <c r="AT381" s="14">
        <f t="shared" si="143"/>
        <v>24.7</v>
      </c>
      <c r="AU381" s="14">
        <f t="shared" si="144"/>
        <v>2.4060109910158114</v>
      </c>
      <c r="AV381" s="14">
        <f t="shared" si="145"/>
        <v>10</v>
      </c>
      <c r="AW381" s="14">
        <f t="shared" si="146"/>
        <v>2.3778068335262406</v>
      </c>
      <c r="AX381" s="14">
        <f t="shared" si="147"/>
        <v>0.14030245681155737</v>
      </c>
      <c r="AY381" s="14">
        <f t="shared" si="148"/>
        <v>17</v>
      </c>
      <c r="AZ381" s="14">
        <f t="shared" si="149"/>
        <v>4.9727064112025845</v>
      </c>
      <c r="BA381" s="14">
        <f t="shared" si="150"/>
        <v>0.86327901742005297</v>
      </c>
      <c r="BB381" s="14">
        <f t="shared" si="151"/>
        <v>0</v>
      </c>
      <c r="BC381" s="16" t="str">
        <f t="shared" si="152"/>
        <v>Nontoxic</v>
      </c>
      <c r="BD381" s="14">
        <f t="shared" si="153"/>
        <v>100</v>
      </c>
      <c r="BE381" s="17" t="s">
        <v>663</v>
      </c>
      <c r="BG381" s="14">
        <f t="shared" si="154"/>
        <v>9</v>
      </c>
      <c r="BH381" s="14">
        <f t="shared" si="155"/>
        <v>9</v>
      </c>
      <c r="BI381" s="14">
        <f t="shared" si="156"/>
        <v>17.122222222222263</v>
      </c>
      <c r="BJ381" s="14">
        <f t="shared" si="157"/>
        <v>5.788888888888887</v>
      </c>
      <c r="BK381" s="14">
        <f t="shared" si="158"/>
        <v>11.455555555555573</v>
      </c>
      <c r="BL381" s="14">
        <f t="shared" si="159"/>
        <v>1.0555555555555556</v>
      </c>
      <c r="BM381" s="14">
        <f t="shared" si="160"/>
        <v>2.392757828189005</v>
      </c>
      <c r="BN381" s="14">
        <v>6.6349999999999998</v>
      </c>
      <c r="BO381" s="14" t="str">
        <f t="shared" si="161"/>
        <v>Same Var</v>
      </c>
      <c r="BP381" s="14">
        <f t="shared" si="162"/>
        <v>0.5</v>
      </c>
      <c r="BQ381" s="14" t="str">
        <f t="shared" si="163"/>
        <v>NS</v>
      </c>
      <c r="BR381" s="14" t="str">
        <f t="shared" si="164"/>
        <v>NS</v>
      </c>
      <c r="BS381" s="2" t="str">
        <f t="shared" si="165"/>
        <v/>
      </c>
      <c r="BT381" s="2" t="str">
        <f t="shared" si="166"/>
        <v/>
      </c>
      <c r="BU381" s="2" t="str">
        <f t="shared" si="167"/>
        <v/>
      </c>
    </row>
    <row r="382" spans="1:73" s="14" customFormat="1" x14ac:dyDescent="0.2">
      <c r="A382" s="10" t="s">
        <v>142</v>
      </c>
      <c r="B382" s="11" t="s">
        <v>482</v>
      </c>
      <c r="C382" s="12">
        <v>38771</v>
      </c>
      <c r="D382" s="13">
        <v>0.4826388888888889</v>
      </c>
      <c r="E382" s="10" t="s">
        <v>57</v>
      </c>
      <c r="F382" s="10" t="s">
        <v>492</v>
      </c>
      <c r="G382" s="11" t="s">
        <v>59</v>
      </c>
      <c r="H382" s="11" t="s">
        <v>90</v>
      </c>
      <c r="I382" s="11" t="s">
        <v>61</v>
      </c>
      <c r="J382" s="14">
        <v>0.75</v>
      </c>
      <c r="K382" s="14">
        <v>0.2</v>
      </c>
      <c r="L382" s="11">
        <v>27</v>
      </c>
      <c r="M382" s="11">
        <v>22</v>
      </c>
      <c r="N382" s="11">
        <v>20</v>
      </c>
      <c r="O382" s="11">
        <v>24</v>
      </c>
      <c r="P382" s="11">
        <v>24</v>
      </c>
      <c r="Q382" s="11">
        <v>26</v>
      </c>
      <c r="R382" s="11">
        <v>25</v>
      </c>
      <c r="S382" s="11">
        <v>29</v>
      </c>
      <c r="T382" s="11">
        <v>32</v>
      </c>
      <c r="U382" s="11">
        <v>18</v>
      </c>
      <c r="V382" s="15"/>
      <c r="W382" s="15"/>
      <c r="X382" s="15"/>
      <c r="Y382" s="15"/>
      <c r="Z382" s="15"/>
      <c r="AA382" s="15"/>
      <c r="AB382" s="15"/>
      <c r="AC382" s="15"/>
      <c r="AD382" s="15"/>
      <c r="AE382" s="15"/>
      <c r="AF382" s="15"/>
      <c r="AG382" s="14">
        <f t="shared" si="140"/>
        <v>24.7</v>
      </c>
      <c r="AH382" s="14">
        <f t="shared" si="141"/>
        <v>4.137900702315398</v>
      </c>
      <c r="AI382" s="14">
        <f t="shared" si="142"/>
        <v>10</v>
      </c>
      <c r="AJ382" s="11">
        <v>22</v>
      </c>
      <c r="AK382" s="11">
        <v>27</v>
      </c>
      <c r="AL382" s="11">
        <v>25</v>
      </c>
      <c r="AM382" s="11">
        <v>23</v>
      </c>
      <c r="AN382" s="11">
        <v>24</v>
      </c>
      <c r="AO382" s="11">
        <v>25</v>
      </c>
      <c r="AP382" s="11">
        <v>25</v>
      </c>
      <c r="AQ382" s="11">
        <v>21</v>
      </c>
      <c r="AR382" s="11">
        <v>24</v>
      </c>
      <c r="AS382" s="11">
        <v>18</v>
      </c>
      <c r="AT382" s="14">
        <f t="shared" si="143"/>
        <v>23.4</v>
      </c>
      <c r="AU382" s="14">
        <f t="shared" si="144"/>
        <v>2.5473297566056985</v>
      </c>
      <c r="AV382" s="14">
        <f t="shared" si="145"/>
        <v>10</v>
      </c>
      <c r="AW382" s="14">
        <f t="shared" si="146"/>
        <v>2.5985887779706731</v>
      </c>
      <c r="AX382" s="14">
        <f t="shared" si="147"/>
        <v>0.1498518395276062</v>
      </c>
      <c r="AY382" s="14">
        <f t="shared" si="148"/>
        <v>17</v>
      </c>
      <c r="AZ382" s="14">
        <f t="shared" si="149"/>
        <v>3.8396375512830572</v>
      </c>
      <c r="BA382" s="14">
        <f t="shared" si="150"/>
        <v>0.86327901742005297</v>
      </c>
      <c r="BB382" s="14">
        <f t="shared" si="151"/>
        <v>5.2631578947368453E-2</v>
      </c>
      <c r="BC382" s="16" t="str">
        <f t="shared" si="152"/>
        <v>Nontoxic</v>
      </c>
      <c r="BD382" s="14">
        <f t="shared" si="153"/>
        <v>94.73684210526315</v>
      </c>
      <c r="BE382" s="17" t="s">
        <v>663</v>
      </c>
      <c r="BG382" s="14">
        <f t="shared" si="154"/>
        <v>9</v>
      </c>
      <c r="BH382" s="14">
        <f t="shared" si="155"/>
        <v>9</v>
      </c>
      <c r="BI382" s="14">
        <f t="shared" si="156"/>
        <v>17.122222222222263</v>
      </c>
      <c r="BJ382" s="14">
        <f t="shared" si="157"/>
        <v>6.4888888888888472</v>
      </c>
      <c r="BK382" s="14">
        <f t="shared" si="158"/>
        <v>11.805555555555555</v>
      </c>
      <c r="BL382" s="14">
        <f t="shared" si="159"/>
        <v>1.0555555555555556</v>
      </c>
      <c r="BM382" s="14">
        <f t="shared" si="160"/>
        <v>1.932676911510866</v>
      </c>
      <c r="BN382" s="14">
        <v>6.6349999999999998</v>
      </c>
      <c r="BO382" s="14" t="str">
        <f t="shared" si="161"/>
        <v>Same Var</v>
      </c>
      <c r="BP382" s="14">
        <f t="shared" si="162"/>
        <v>0.20432171150425987</v>
      </c>
      <c r="BQ382" s="14" t="str">
        <f t="shared" si="163"/>
        <v>NS</v>
      </c>
      <c r="BR382" s="14" t="str">
        <f t="shared" si="164"/>
        <v>NS</v>
      </c>
      <c r="BS382" s="2" t="str">
        <f t="shared" si="165"/>
        <v>Same Var T-test</v>
      </c>
      <c r="BT382" s="2" t="str">
        <f t="shared" si="166"/>
        <v/>
      </c>
      <c r="BU382" s="2" t="str">
        <f t="shared" si="167"/>
        <v/>
      </c>
    </row>
    <row r="383" spans="1:73" s="14" customFormat="1" x14ac:dyDescent="0.2">
      <c r="A383" s="10" t="s">
        <v>142</v>
      </c>
      <c r="B383" s="11" t="s">
        <v>516</v>
      </c>
      <c r="C383" s="12">
        <v>38771</v>
      </c>
      <c r="D383" s="13">
        <v>0.56666666666666665</v>
      </c>
      <c r="E383" s="10" t="s">
        <v>57</v>
      </c>
      <c r="F383" s="10" t="s">
        <v>492</v>
      </c>
      <c r="G383" s="11" t="s">
        <v>59</v>
      </c>
      <c r="H383" s="11" t="s">
        <v>90</v>
      </c>
      <c r="I383" s="11" t="s">
        <v>61</v>
      </c>
      <c r="J383" s="14">
        <v>0.75</v>
      </c>
      <c r="K383" s="14">
        <v>0.2</v>
      </c>
      <c r="L383" s="11">
        <v>27</v>
      </c>
      <c r="M383" s="11">
        <v>22</v>
      </c>
      <c r="N383" s="11">
        <v>20</v>
      </c>
      <c r="O383" s="11">
        <v>24</v>
      </c>
      <c r="P383" s="11">
        <v>24</v>
      </c>
      <c r="Q383" s="11">
        <v>26</v>
      </c>
      <c r="R383" s="11">
        <v>25</v>
      </c>
      <c r="S383" s="11">
        <v>29</v>
      </c>
      <c r="T383" s="11">
        <v>32</v>
      </c>
      <c r="U383" s="11">
        <v>18</v>
      </c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F383" s="15"/>
      <c r="AG383" s="14">
        <f t="shared" si="140"/>
        <v>24.7</v>
      </c>
      <c r="AH383" s="14">
        <f t="shared" si="141"/>
        <v>4.137900702315398</v>
      </c>
      <c r="AI383" s="14">
        <f t="shared" si="142"/>
        <v>10</v>
      </c>
      <c r="AJ383" s="11">
        <v>27</v>
      </c>
      <c r="AK383" s="11">
        <v>25</v>
      </c>
      <c r="AL383" s="11">
        <v>30</v>
      </c>
      <c r="AM383" s="11">
        <v>32</v>
      </c>
      <c r="AN383" s="11">
        <v>21</v>
      </c>
      <c r="AO383" s="11">
        <v>31</v>
      </c>
      <c r="AP383" s="11">
        <v>29</v>
      </c>
      <c r="AQ383" s="11">
        <v>25</v>
      </c>
      <c r="AR383" s="11">
        <v>28</v>
      </c>
      <c r="AS383" s="11">
        <v>29</v>
      </c>
      <c r="AT383" s="14">
        <f t="shared" si="143"/>
        <v>27.7</v>
      </c>
      <c r="AU383" s="14">
        <f t="shared" si="144"/>
        <v>3.3015148038438418</v>
      </c>
      <c r="AV383" s="14">
        <f t="shared" si="145"/>
        <v>10</v>
      </c>
      <c r="AW383" s="14">
        <f t="shared" si="146"/>
        <v>4.2153222656250255</v>
      </c>
      <c r="AX383" s="14">
        <f t="shared" si="147"/>
        <v>0.23507886284722368</v>
      </c>
      <c r="AY383" s="14">
        <f t="shared" si="148"/>
        <v>18</v>
      </c>
      <c r="AZ383" s="14">
        <f t="shared" si="149"/>
        <v>6.4032193196869382</v>
      </c>
      <c r="BA383" s="14">
        <f t="shared" si="150"/>
        <v>0.86204866798959834</v>
      </c>
      <c r="BB383" s="14">
        <f t="shared" si="151"/>
        <v>-0.12145748987854252</v>
      </c>
      <c r="BC383" s="16" t="str">
        <f t="shared" si="152"/>
        <v>Nontoxic</v>
      </c>
      <c r="BD383" s="14">
        <f t="shared" si="153"/>
        <v>112.14574898785426</v>
      </c>
      <c r="BE383" s="17" t="s">
        <v>663</v>
      </c>
      <c r="BG383" s="14">
        <f t="shared" si="154"/>
        <v>9</v>
      </c>
      <c r="BH383" s="14">
        <f t="shared" si="155"/>
        <v>9</v>
      </c>
      <c r="BI383" s="14">
        <f t="shared" si="156"/>
        <v>17.122222222222263</v>
      </c>
      <c r="BJ383" s="14">
        <f t="shared" si="157"/>
        <v>10.900000000000041</v>
      </c>
      <c r="BK383" s="14">
        <f t="shared" si="158"/>
        <v>14.011111111111152</v>
      </c>
      <c r="BL383" s="14">
        <f t="shared" si="159"/>
        <v>1.0555555555555556</v>
      </c>
      <c r="BM383" s="14">
        <f t="shared" si="160"/>
        <v>0.43110226743085439</v>
      </c>
      <c r="BN383" s="14">
        <v>6.6349999999999998</v>
      </c>
      <c r="BO383" s="14" t="str">
        <f t="shared" si="161"/>
        <v>Same Var</v>
      </c>
      <c r="BP383" s="14">
        <f t="shared" si="162"/>
        <v>4.4968745650608391E-2</v>
      </c>
      <c r="BQ383" s="14" t="str">
        <f t="shared" si="163"/>
        <v>NS</v>
      </c>
      <c r="BR383" s="14" t="str">
        <f t="shared" si="164"/>
        <v>NS</v>
      </c>
      <c r="BS383" s="2" t="str">
        <f t="shared" si="165"/>
        <v/>
      </c>
      <c r="BT383" s="2" t="str">
        <f t="shared" si="166"/>
        <v/>
      </c>
      <c r="BU383" s="2" t="str">
        <f t="shared" si="167"/>
        <v/>
      </c>
    </row>
    <row r="384" spans="1:73" s="14" customFormat="1" x14ac:dyDescent="0.2">
      <c r="A384" s="10" t="s">
        <v>142</v>
      </c>
      <c r="B384" s="11" t="s">
        <v>532</v>
      </c>
      <c r="C384" s="12">
        <v>38771</v>
      </c>
      <c r="D384" s="13">
        <v>0.44722222222222224</v>
      </c>
      <c r="E384" s="10" t="s">
        <v>57</v>
      </c>
      <c r="F384" s="10" t="s">
        <v>492</v>
      </c>
      <c r="G384" s="11" t="s">
        <v>59</v>
      </c>
      <c r="H384" s="11" t="s">
        <v>90</v>
      </c>
      <c r="I384" s="11" t="s">
        <v>61</v>
      </c>
      <c r="J384" s="14">
        <v>0.75</v>
      </c>
      <c r="K384" s="14">
        <v>0.2</v>
      </c>
      <c r="L384" s="11">
        <v>27</v>
      </c>
      <c r="M384" s="11">
        <v>22</v>
      </c>
      <c r="N384" s="11">
        <v>20</v>
      </c>
      <c r="O384" s="11">
        <v>24</v>
      </c>
      <c r="P384" s="11">
        <v>24</v>
      </c>
      <c r="Q384" s="11">
        <v>26</v>
      </c>
      <c r="R384" s="11">
        <v>25</v>
      </c>
      <c r="S384" s="11">
        <v>29</v>
      </c>
      <c r="T384" s="11">
        <v>32</v>
      </c>
      <c r="U384" s="11">
        <v>18</v>
      </c>
      <c r="V384" s="15"/>
      <c r="W384" s="15"/>
      <c r="X384" s="15"/>
      <c r="Y384" s="15"/>
      <c r="Z384" s="15"/>
      <c r="AA384" s="15"/>
      <c r="AB384" s="15"/>
      <c r="AC384" s="15"/>
      <c r="AD384" s="15"/>
      <c r="AE384" s="15"/>
      <c r="AF384" s="15"/>
      <c r="AG384" s="14">
        <f t="shared" si="140"/>
        <v>24.7</v>
      </c>
      <c r="AH384" s="14">
        <f t="shared" si="141"/>
        <v>4.137900702315398</v>
      </c>
      <c r="AI384" s="14">
        <f t="shared" si="142"/>
        <v>10</v>
      </c>
      <c r="AJ384" s="11">
        <v>24</v>
      </c>
      <c r="AK384" s="11">
        <v>22</v>
      </c>
      <c r="AL384" s="11">
        <v>20</v>
      </c>
      <c r="AM384" s="11">
        <v>25</v>
      </c>
      <c r="AN384" s="11">
        <v>24</v>
      </c>
      <c r="AO384" s="11">
        <v>29</v>
      </c>
      <c r="AP384" s="11">
        <v>31</v>
      </c>
      <c r="AQ384" s="11">
        <v>29</v>
      </c>
      <c r="AR384" s="11">
        <v>26</v>
      </c>
      <c r="AS384" s="11">
        <v>21</v>
      </c>
      <c r="AT384" s="14">
        <f t="shared" si="143"/>
        <v>25.1</v>
      </c>
      <c r="AU384" s="14">
        <f t="shared" si="144"/>
        <v>3.6651512019742505</v>
      </c>
      <c r="AV384" s="14">
        <f t="shared" si="145"/>
        <v>10</v>
      </c>
      <c r="AW384" s="14">
        <f t="shared" si="146"/>
        <v>5.3197500434027702</v>
      </c>
      <c r="AX384" s="14">
        <f t="shared" si="147"/>
        <v>0.30357269000771531</v>
      </c>
      <c r="AY384" s="14">
        <f t="shared" si="148"/>
        <v>18</v>
      </c>
      <c r="AZ384" s="14">
        <f t="shared" si="149"/>
        <v>4.3293525253520873</v>
      </c>
      <c r="BA384" s="14">
        <f t="shared" si="150"/>
        <v>0.86204866798959834</v>
      </c>
      <c r="BB384" s="14">
        <f t="shared" si="151"/>
        <v>-1.6194331983805755E-2</v>
      </c>
      <c r="BC384" s="16" t="str">
        <f t="shared" si="152"/>
        <v>Nontoxic</v>
      </c>
      <c r="BD384" s="14">
        <f t="shared" si="153"/>
        <v>101.61943319838058</v>
      </c>
      <c r="BE384" s="17" t="s">
        <v>663</v>
      </c>
      <c r="BG384" s="14">
        <f t="shared" si="154"/>
        <v>9</v>
      </c>
      <c r="BH384" s="14">
        <f t="shared" si="155"/>
        <v>9</v>
      </c>
      <c r="BI384" s="14">
        <f t="shared" si="156"/>
        <v>17.122222222222263</v>
      </c>
      <c r="BJ384" s="14">
        <f t="shared" si="157"/>
        <v>13.433333333333293</v>
      </c>
      <c r="BK384" s="14">
        <f t="shared" si="158"/>
        <v>15.277777777777779</v>
      </c>
      <c r="BL384" s="14">
        <f t="shared" si="159"/>
        <v>1.0555555555555556</v>
      </c>
      <c r="BM384" s="14">
        <f t="shared" si="160"/>
        <v>0.12518621848224293</v>
      </c>
      <c r="BN384" s="14">
        <v>6.6349999999999998</v>
      </c>
      <c r="BO384" s="14" t="str">
        <f t="shared" si="161"/>
        <v>Same Var</v>
      </c>
      <c r="BP384" s="14">
        <f t="shared" si="162"/>
        <v>0.41078999130749788</v>
      </c>
      <c r="BQ384" s="14" t="str">
        <f t="shared" si="163"/>
        <v>NS</v>
      </c>
      <c r="BR384" s="14" t="str">
        <f t="shared" si="164"/>
        <v>NS</v>
      </c>
      <c r="BS384" s="2" t="str">
        <f t="shared" si="165"/>
        <v/>
      </c>
      <c r="BT384" s="2" t="str">
        <f t="shared" si="166"/>
        <v/>
      </c>
      <c r="BU384" s="2" t="str">
        <f t="shared" si="167"/>
        <v/>
      </c>
    </row>
    <row r="385" spans="1:73" s="14" customFormat="1" x14ac:dyDescent="0.2">
      <c r="A385" s="10" t="s">
        <v>142</v>
      </c>
      <c r="B385" s="11" t="s">
        <v>516</v>
      </c>
      <c r="C385" s="12">
        <v>38343</v>
      </c>
      <c r="D385" s="13">
        <v>0.33611111111111114</v>
      </c>
      <c r="E385" s="10" t="s">
        <v>57</v>
      </c>
      <c r="F385" s="10" t="s">
        <v>518</v>
      </c>
      <c r="G385" s="11" t="s">
        <v>59</v>
      </c>
      <c r="H385" s="11" t="s">
        <v>90</v>
      </c>
      <c r="I385" s="11" t="s">
        <v>61</v>
      </c>
      <c r="J385" s="14">
        <v>0.75</v>
      </c>
      <c r="K385" s="14">
        <v>0.2</v>
      </c>
      <c r="L385" s="11">
        <v>27</v>
      </c>
      <c r="M385" s="11">
        <v>22</v>
      </c>
      <c r="N385" s="11">
        <v>17</v>
      </c>
      <c r="O385" s="11">
        <v>25</v>
      </c>
      <c r="P385" s="11">
        <v>24</v>
      </c>
      <c r="Q385" s="11">
        <v>30</v>
      </c>
      <c r="R385" s="11">
        <v>19</v>
      </c>
      <c r="S385" s="11">
        <v>30</v>
      </c>
      <c r="T385" s="11">
        <v>35</v>
      </c>
      <c r="U385" s="11">
        <v>18</v>
      </c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F385" s="15"/>
      <c r="AG385" s="14">
        <f t="shared" si="140"/>
        <v>24.7</v>
      </c>
      <c r="AH385" s="14">
        <f t="shared" si="141"/>
        <v>5.8887840661530308</v>
      </c>
      <c r="AI385" s="14">
        <f t="shared" si="142"/>
        <v>10</v>
      </c>
      <c r="AJ385" s="11">
        <v>15</v>
      </c>
      <c r="AK385" s="11">
        <v>13</v>
      </c>
      <c r="AL385" s="11">
        <v>16</v>
      </c>
      <c r="AM385" s="11">
        <v>17</v>
      </c>
      <c r="AN385" s="11">
        <v>18</v>
      </c>
      <c r="AO385" s="11">
        <v>22</v>
      </c>
      <c r="AP385" s="11">
        <v>26</v>
      </c>
      <c r="AQ385" s="11">
        <v>27</v>
      </c>
      <c r="AR385" s="11">
        <v>23</v>
      </c>
      <c r="AS385" s="11">
        <v>13</v>
      </c>
      <c r="AT385" s="14">
        <f t="shared" si="143"/>
        <v>19</v>
      </c>
      <c r="AU385" s="14">
        <f t="shared" si="144"/>
        <v>5.1639777949432224</v>
      </c>
      <c r="AV385" s="14">
        <f t="shared" si="145"/>
        <v>10</v>
      </c>
      <c r="AW385" s="14">
        <f t="shared" si="146"/>
        <v>21.319382335069466</v>
      </c>
      <c r="AX385" s="14">
        <f t="shared" si="147"/>
        <v>1.2128943335262357</v>
      </c>
      <c r="AY385" s="14">
        <f t="shared" si="148"/>
        <v>18</v>
      </c>
      <c r="AZ385" s="14">
        <f t="shared" si="149"/>
        <v>0.22105480276806647</v>
      </c>
      <c r="BA385" s="14">
        <f t="shared" si="150"/>
        <v>0.86204866798959834</v>
      </c>
      <c r="BB385" s="14">
        <f t="shared" si="151"/>
        <v>0.23076923076923075</v>
      </c>
      <c r="BC385" s="16" t="str">
        <f t="shared" si="152"/>
        <v>Toxic</v>
      </c>
      <c r="BD385" s="14">
        <f t="shared" si="153"/>
        <v>76.923076923076934</v>
      </c>
      <c r="BE385" s="17" t="s">
        <v>663</v>
      </c>
      <c r="BG385" s="14">
        <f t="shared" si="154"/>
        <v>9</v>
      </c>
      <c r="BH385" s="14">
        <f t="shared" si="155"/>
        <v>9</v>
      </c>
      <c r="BI385" s="14">
        <f t="shared" si="156"/>
        <v>34.677777777777827</v>
      </c>
      <c r="BJ385" s="14">
        <f t="shared" si="157"/>
        <v>26.666666666666664</v>
      </c>
      <c r="BK385" s="14">
        <f t="shared" si="158"/>
        <v>30.672222222222242</v>
      </c>
      <c r="BL385" s="14">
        <f t="shared" si="159"/>
        <v>1.0555555555555556</v>
      </c>
      <c r="BM385" s="14">
        <f t="shared" si="160"/>
        <v>0.14666495075284042</v>
      </c>
      <c r="BN385" s="14">
        <v>6.6349999999999998</v>
      </c>
      <c r="BO385" s="14" t="str">
        <f t="shared" si="161"/>
        <v>Same Var</v>
      </c>
      <c r="BP385" s="14">
        <f t="shared" si="162"/>
        <v>1.6767369730865529E-2</v>
      </c>
      <c r="BQ385" s="14" t="str">
        <f t="shared" si="163"/>
        <v>Sig</v>
      </c>
      <c r="BR385" s="14" t="str">
        <f t="shared" si="164"/>
        <v>Sig</v>
      </c>
      <c r="BS385" s="2" t="str">
        <f t="shared" si="165"/>
        <v>Same Var T-test</v>
      </c>
      <c r="BT385" s="2" t="str">
        <f t="shared" si="166"/>
        <v>TSTToxicLess25</v>
      </c>
      <c r="BU385" s="2" t="str">
        <f t="shared" si="167"/>
        <v>NOECToxicLess25</v>
      </c>
    </row>
    <row r="386" spans="1:73" s="14" customFormat="1" x14ac:dyDescent="0.2">
      <c r="A386" s="10" t="s">
        <v>142</v>
      </c>
      <c r="B386" s="11" t="s">
        <v>529</v>
      </c>
      <c r="C386" s="12">
        <v>38343</v>
      </c>
      <c r="D386" s="13">
        <v>0.38541666666666669</v>
      </c>
      <c r="E386" s="10" t="s">
        <v>57</v>
      </c>
      <c r="F386" s="10" t="s">
        <v>518</v>
      </c>
      <c r="G386" s="11" t="s">
        <v>59</v>
      </c>
      <c r="H386" s="11" t="s">
        <v>90</v>
      </c>
      <c r="I386" s="11" t="s">
        <v>61</v>
      </c>
      <c r="J386" s="14">
        <v>0.75</v>
      </c>
      <c r="K386" s="14">
        <v>0.2</v>
      </c>
      <c r="L386" s="11">
        <v>27</v>
      </c>
      <c r="M386" s="11">
        <v>22</v>
      </c>
      <c r="N386" s="11">
        <v>17</v>
      </c>
      <c r="O386" s="11">
        <v>25</v>
      </c>
      <c r="P386" s="11">
        <v>24</v>
      </c>
      <c r="Q386" s="11">
        <v>30</v>
      </c>
      <c r="R386" s="11">
        <v>19</v>
      </c>
      <c r="S386" s="11">
        <v>30</v>
      </c>
      <c r="T386" s="11">
        <v>35</v>
      </c>
      <c r="U386" s="11">
        <v>18</v>
      </c>
      <c r="V386" s="15"/>
      <c r="W386" s="15"/>
      <c r="X386" s="15"/>
      <c r="Y386" s="15"/>
      <c r="Z386" s="15"/>
      <c r="AA386" s="15"/>
      <c r="AB386" s="15"/>
      <c r="AC386" s="15"/>
      <c r="AD386" s="15"/>
      <c r="AE386" s="15"/>
      <c r="AF386" s="15"/>
      <c r="AG386" s="14">
        <f t="shared" ref="AG386:AG449" si="168">AVERAGE(L386:AF386)</f>
        <v>24.7</v>
      </c>
      <c r="AH386" s="14">
        <f t="shared" ref="AH386:AH449" si="169">STDEV(L386:AF386)</f>
        <v>5.8887840661530308</v>
      </c>
      <c r="AI386" s="14">
        <f t="shared" ref="AI386:AI449" si="170">COUNT(L386:AF386)</f>
        <v>10</v>
      </c>
      <c r="AJ386" s="11">
        <v>34</v>
      </c>
      <c r="AK386" s="11">
        <v>29</v>
      </c>
      <c r="AL386" s="11">
        <v>36</v>
      </c>
      <c r="AM386" s="11">
        <v>31</v>
      </c>
      <c r="AN386" s="11">
        <v>21</v>
      </c>
      <c r="AO386" s="11">
        <v>26</v>
      </c>
      <c r="AP386" s="11">
        <v>24</v>
      </c>
      <c r="AQ386" s="11">
        <v>31</v>
      </c>
      <c r="AR386" s="11">
        <v>18</v>
      </c>
      <c r="AS386" s="11">
        <v>32</v>
      </c>
      <c r="AT386" s="14">
        <f t="shared" ref="AT386:AT449" si="171">AVERAGE(AJ386:AS386)</f>
        <v>28.2</v>
      </c>
      <c r="AU386" s="14">
        <f t="shared" ref="AU386:AU449" si="172">STDEV(AJ386:AS386)</f>
        <v>5.808040403899871</v>
      </c>
      <c r="AV386" s="14">
        <f t="shared" ref="AV386:AV449" si="173">COUNT(AJ386:AS386)</f>
        <v>10</v>
      </c>
      <c r="AW386" s="14">
        <f t="shared" ref="AW386:AW449" si="174">((AU386^2/AV386)+(((J386^2)*(AH386^2))/AI386))^2</f>
        <v>28.344532335069523</v>
      </c>
      <c r="AX386" s="14">
        <f t="shared" ref="AX386:AX449" si="175">(((AU386^2)/AV386)^2)/(AV386-1)+((((J386^2)*(AH386^2))/AI386)^2)/(AI386-1)</f>
        <v>1.6871461853780907</v>
      </c>
      <c r="AY386" s="14">
        <f t="shared" ref="AY386:AY449" si="176">ROUND(AW386/AX386,0)</f>
        <v>17</v>
      </c>
      <c r="AZ386" s="14">
        <f t="shared" ref="AZ386:AZ449" si="177">(AT386-(J386*AG386))/((((AU386^2)/AV386)+(((J386^2)*(AH386^2))/AI386))^0.5)</f>
        <v>4.1930848402341754</v>
      </c>
      <c r="BA386" s="14">
        <f t="shared" ref="BA386:BA449" si="178">TINV((2*K386),AY386)</f>
        <v>0.86327901742005297</v>
      </c>
      <c r="BB386" s="14">
        <f t="shared" ref="BB386:BB449" si="179">(AG386-AT386)/AG386</f>
        <v>-0.1417004048582996</v>
      </c>
      <c r="BC386" s="16" t="str">
        <f t="shared" ref="BC386:BC449" si="180">IF(AND(AH386=0,AU386=0),IF(AT386&lt;(J386*AG386),"Toxic","Nontoxic"),IF(AZ386&gt;BA386,"Nontoxic","Toxic"))</f>
        <v>Nontoxic</v>
      </c>
      <c r="BD386" s="14">
        <f t="shared" ref="BD386:BD449" si="181">(AT386/AG386)*100</f>
        <v>114.17004048582994</v>
      </c>
      <c r="BE386" s="17" t="s">
        <v>663</v>
      </c>
      <c r="BG386" s="14">
        <f t="shared" ref="BG386:BG449" si="182">COUNT(L386:AF386)-1</f>
        <v>9</v>
      </c>
      <c r="BH386" s="14">
        <f t="shared" ref="BH386:BH449" si="183">COUNT(AJ386:AS386)-1</f>
        <v>9</v>
      </c>
      <c r="BI386" s="14">
        <f t="shared" ref="BI386:BI449" si="184">(STDEV(L386:AF386))^2</f>
        <v>34.677777777777827</v>
      </c>
      <c r="BJ386" s="14">
        <f t="shared" ref="BJ386:BJ449" si="185">(STDEV(AJ386:AS386))^2</f>
        <v>33.733333333333377</v>
      </c>
      <c r="BK386" s="14">
        <f t="shared" ref="BK386:BK449" si="186">((BG386*BI386)+(BH386*BJ386))/(BG386+BH386)</f>
        <v>34.205555555555598</v>
      </c>
      <c r="BL386" s="14">
        <f t="shared" ref="BL386:BL449" si="187">1+(((1/BG386+1/BH386)-(1/(BG386+BH386)))/3)</f>
        <v>1.0555555555555556</v>
      </c>
      <c r="BM386" s="14">
        <f t="shared" ref="BM386:BM449" si="188">(((BG386+BH386)*LN(BK386))-((BG386*LN(BI386))+(BH386*LN(BJ386))))/BL386</f>
        <v>1.6251832857459715E-3</v>
      </c>
      <c r="BN386" s="14">
        <v>6.6349999999999998</v>
      </c>
      <c r="BO386" s="14" t="str">
        <f t="shared" ref="BO386:BO449" si="189">IF(BM386&gt;BN386,"Sig Diff Var","Same Var")</f>
        <v>Same Var</v>
      </c>
      <c r="BP386" s="14">
        <f t="shared" ref="BP386:BP449" si="190">TTEST(AJ386:AS386,L386:AF386,1,IF(BO386="Same Var",2,IF(BO386="Sig Diff Var",3,"Wakka Wakka")))</f>
        <v>9.8753881881112851E-2</v>
      </c>
      <c r="BQ386" s="14" t="str">
        <f t="shared" ref="BQ386:BQ449" si="191">IF(AND(BP386&lt;0.05,BD386&lt;100),"Sig","NS")</f>
        <v>NS</v>
      </c>
      <c r="BR386" s="14" t="str">
        <f t="shared" ref="BR386:BR449" si="192">IF(BE386="Normal",BQ386,IF(BE386="Non-normal",BF386,"Bleh"))</f>
        <v>NS</v>
      </c>
      <c r="BS386" s="2" t="str">
        <f t="shared" ref="BS386:BS449" si="193">IF(BD386&lt;100,IF(BE386="Non-normal","Wilcoxon",IF(AND(BE386="Normal",BO386="Same Var"),"Same Var T-test",IF(AND(BE386="Normal",BO386="Sig Diff Var"),"Diff Var T-test","Bleh"))),"")</f>
        <v/>
      </c>
      <c r="BT386" s="2" t="str">
        <f t="shared" ref="BT386:BT449" si="194">IF(AND(BC386="Toxic",BD386&gt;75),"TSTToxicLess25","")</f>
        <v/>
      </c>
      <c r="BU386" s="2" t="str">
        <f t="shared" ref="BU386:BU449" si="195">IF(AND(BR386="Sig",BD386&gt;75),"NOECToxicLess25","")</f>
        <v/>
      </c>
    </row>
    <row r="387" spans="1:73" s="14" customFormat="1" x14ac:dyDescent="0.2">
      <c r="A387" s="1" t="s">
        <v>142</v>
      </c>
      <c r="B387" s="5" t="s">
        <v>210</v>
      </c>
      <c r="C387" s="6">
        <v>37642</v>
      </c>
      <c r="D387" s="7">
        <v>0.5625</v>
      </c>
      <c r="E387" s="1" t="s">
        <v>57</v>
      </c>
      <c r="F387" s="1" t="s">
        <v>209</v>
      </c>
      <c r="G387" s="5" t="s">
        <v>59</v>
      </c>
      <c r="H387" s="5" t="s">
        <v>90</v>
      </c>
      <c r="I387" s="5" t="s">
        <v>61</v>
      </c>
      <c r="J387" s="2">
        <v>0.75</v>
      </c>
      <c r="K387" s="2">
        <v>0.2</v>
      </c>
      <c r="L387" s="8"/>
      <c r="M387" s="5">
        <v>25</v>
      </c>
      <c r="N387" s="5">
        <v>29</v>
      </c>
      <c r="O387" s="5">
        <v>31</v>
      </c>
      <c r="P387" s="5">
        <v>27</v>
      </c>
      <c r="Q387" s="5">
        <v>32</v>
      </c>
      <c r="R387" s="5">
        <v>13</v>
      </c>
      <c r="S387" s="5">
        <v>27</v>
      </c>
      <c r="T387" s="5">
        <v>18</v>
      </c>
      <c r="U387" s="5">
        <v>20</v>
      </c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2">
        <f t="shared" si="168"/>
        <v>24.666666666666668</v>
      </c>
      <c r="AH387" s="2">
        <f t="shared" si="169"/>
        <v>6.383572667401852</v>
      </c>
      <c r="AI387" s="2">
        <f t="shared" si="170"/>
        <v>9</v>
      </c>
      <c r="AJ387" s="8"/>
      <c r="AK387" s="5">
        <v>16</v>
      </c>
      <c r="AL387" s="5">
        <v>17</v>
      </c>
      <c r="AM387" s="5">
        <v>12</v>
      </c>
      <c r="AN387" s="5">
        <v>14</v>
      </c>
      <c r="AO387" s="5">
        <v>18</v>
      </c>
      <c r="AP387" s="5">
        <v>17</v>
      </c>
      <c r="AQ387" s="5">
        <v>15</v>
      </c>
      <c r="AR387" s="5">
        <v>15</v>
      </c>
      <c r="AS387" s="5">
        <v>12</v>
      </c>
      <c r="AT387" s="2">
        <f t="shared" si="171"/>
        <v>15.111111111111111</v>
      </c>
      <c r="AU387" s="2">
        <f t="shared" si="172"/>
        <v>2.147349787787515</v>
      </c>
      <c r="AV387" s="2">
        <f t="shared" si="173"/>
        <v>9</v>
      </c>
      <c r="AW387" s="2">
        <f t="shared" si="174"/>
        <v>9.3588311628967364</v>
      </c>
      <c r="AX387" s="2">
        <f t="shared" si="175"/>
        <v>0.84363379505345204</v>
      </c>
      <c r="AY387" s="2">
        <f t="shared" si="176"/>
        <v>11</v>
      </c>
      <c r="AZ387" s="2">
        <f t="shared" si="177"/>
        <v>-1.9375455749894277</v>
      </c>
      <c r="BA387" s="2">
        <f t="shared" si="178"/>
        <v>0.87552997807388222</v>
      </c>
      <c r="BB387" s="14">
        <f t="shared" si="179"/>
        <v>0.38738738738738743</v>
      </c>
      <c r="BC387" s="3" t="str">
        <f t="shared" si="180"/>
        <v>Toxic</v>
      </c>
      <c r="BD387" s="2">
        <f t="shared" si="181"/>
        <v>61.261261261261254</v>
      </c>
      <c r="BE387" s="4" t="s">
        <v>663</v>
      </c>
      <c r="BF387" s="2"/>
      <c r="BG387" s="2">
        <f t="shared" si="182"/>
        <v>8</v>
      </c>
      <c r="BH387" s="2">
        <f t="shared" si="183"/>
        <v>8</v>
      </c>
      <c r="BI387" s="2">
        <f t="shared" si="184"/>
        <v>40.749999999999993</v>
      </c>
      <c r="BJ387" s="2">
        <f t="shared" si="185"/>
        <v>4.6111111111110858</v>
      </c>
      <c r="BK387" s="2">
        <f t="shared" si="186"/>
        <v>22.680555555555539</v>
      </c>
      <c r="BL387" s="2">
        <f t="shared" si="187"/>
        <v>1.0625</v>
      </c>
      <c r="BM387" s="2">
        <f t="shared" si="188"/>
        <v>7.5828047685384945</v>
      </c>
      <c r="BN387" s="2">
        <v>6.6349999999999998</v>
      </c>
      <c r="BO387" s="2" t="str">
        <f t="shared" si="189"/>
        <v>Sig Diff Var</v>
      </c>
      <c r="BP387" s="2">
        <f t="shared" si="190"/>
        <v>8.7779084847117953E-4</v>
      </c>
      <c r="BQ387" s="2" t="str">
        <f t="shared" si="191"/>
        <v>Sig</v>
      </c>
      <c r="BR387" s="2" t="str">
        <f t="shared" si="192"/>
        <v>Sig</v>
      </c>
      <c r="BS387" s="2" t="str">
        <f t="shared" si="193"/>
        <v>Diff Var T-test</v>
      </c>
      <c r="BT387" s="2" t="str">
        <f t="shared" si="194"/>
        <v/>
      </c>
      <c r="BU387" s="2" t="str">
        <f t="shared" si="195"/>
        <v/>
      </c>
    </row>
    <row r="388" spans="1:73" s="14" customFormat="1" x14ac:dyDescent="0.2">
      <c r="A388" s="1" t="s">
        <v>142</v>
      </c>
      <c r="B388" s="5" t="s">
        <v>208</v>
      </c>
      <c r="C388" s="6">
        <v>37642</v>
      </c>
      <c r="D388" s="7">
        <v>0.31597222222222221</v>
      </c>
      <c r="E388" s="1" t="s">
        <v>57</v>
      </c>
      <c r="F388" s="1" t="s">
        <v>209</v>
      </c>
      <c r="G388" s="5" t="s">
        <v>59</v>
      </c>
      <c r="H388" s="5" t="s">
        <v>90</v>
      </c>
      <c r="I388" s="5" t="s">
        <v>61</v>
      </c>
      <c r="J388" s="2">
        <v>0.75</v>
      </c>
      <c r="K388" s="2">
        <v>0.2</v>
      </c>
      <c r="L388" s="8"/>
      <c r="M388" s="5">
        <v>25</v>
      </c>
      <c r="N388" s="5">
        <v>29</v>
      </c>
      <c r="O388" s="5">
        <v>31</v>
      </c>
      <c r="P388" s="5">
        <v>27</v>
      </c>
      <c r="Q388" s="5">
        <v>32</v>
      </c>
      <c r="R388" s="5">
        <v>13</v>
      </c>
      <c r="S388" s="5">
        <v>27</v>
      </c>
      <c r="T388" s="5">
        <v>18</v>
      </c>
      <c r="U388" s="5">
        <v>20</v>
      </c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2">
        <f t="shared" si="168"/>
        <v>24.666666666666668</v>
      </c>
      <c r="AH388" s="2">
        <f t="shared" si="169"/>
        <v>6.383572667401852</v>
      </c>
      <c r="AI388" s="2">
        <f t="shared" si="170"/>
        <v>9</v>
      </c>
      <c r="AJ388" s="8"/>
      <c r="AK388" s="5">
        <v>10</v>
      </c>
      <c r="AL388" s="5">
        <v>16</v>
      </c>
      <c r="AM388" s="8"/>
      <c r="AN388" s="8"/>
      <c r="AO388" s="5">
        <v>17</v>
      </c>
      <c r="AP388" s="8"/>
      <c r="AQ388" s="5">
        <v>17</v>
      </c>
      <c r="AR388" s="5">
        <v>6</v>
      </c>
      <c r="AS388" s="5">
        <v>15</v>
      </c>
      <c r="AT388" s="2">
        <f t="shared" si="171"/>
        <v>13.5</v>
      </c>
      <c r="AU388" s="2">
        <f t="shared" si="172"/>
        <v>4.5055521304275237</v>
      </c>
      <c r="AV388" s="2">
        <f t="shared" si="173"/>
        <v>6</v>
      </c>
      <c r="AW388" s="2">
        <f t="shared" si="174"/>
        <v>35.167370876736108</v>
      </c>
      <c r="AX388" s="2">
        <f t="shared" si="175"/>
        <v>3.1002104220920126</v>
      </c>
      <c r="AY388" s="2">
        <f t="shared" si="176"/>
        <v>11</v>
      </c>
      <c r="AZ388" s="2">
        <f t="shared" si="177"/>
        <v>-2.0532178392759048</v>
      </c>
      <c r="BA388" s="2">
        <f t="shared" si="178"/>
        <v>0.87552997807388222</v>
      </c>
      <c r="BB388" s="14">
        <f t="shared" si="179"/>
        <v>0.45270270270270274</v>
      </c>
      <c r="BC388" s="3" t="str">
        <f t="shared" si="180"/>
        <v>Toxic</v>
      </c>
      <c r="BD388" s="2">
        <f t="shared" si="181"/>
        <v>54.729729729729726</v>
      </c>
      <c r="BE388" s="4" t="s">
        <v>663</v>
      </c>
      <c r="BF388" s="2"/>
      <c r="BG388" s="2">
        <f t="shared" si="182"/>
        <v>8</v>
      </c>
      <c r="BH388" s="2">
        <f t="shared" si="183"/>
        <v>5</v>
      </c>
      <c r="BI388" s="2">
        <f t="shared" si="184"/>
        <v>40.749999999999993</v>
      </c>
      <c r="BJ388" s="2">
        <f t="shared" si="185"/>
        <v>20.299999999999997</v>
      </c>
      <c r="BK388" s="2">
        <f t="shared" si="186"/>
        <v>32.88461538461538</v>
      </c>
      <c r="BL388" s="2">
        <f t="shared" si="187"/>
        <v>1.0826923076923076</v>
      </c>
      <c r="BM388" s="2">
        <f t="shared" si="188"/>
        <v>0.64313097009904807</v>
      </c>
      <c r="BN388" s="2">
        <v>6.6349999999999998</v>
      </c>
      <c r="BO388" s="2" t="str">
        <f t="shared" si="189"/>
        <v>Same Var</v>
      </c>
      <c r="BP388" s="2">
        <f t="shared" si="190"/>
        <v>1.3485984699101424E-3</v>
      </c>
      <c r="BQ388" s="2" t="str">
        <f t="shared" si="191"/>
        <v>Sig</v>
      </c>
      <c r="BR388" s="2" t="str">
        <f t="shared" si="192"/>
        <v>Sig</v>
      </c>
      <c r="BS388" s="2" t="str">
        <f t="shared" si="193"/>
        <v>Same Var T-test</v>
      </c>
      <c r="BT388" s="2" t="str">
        <f t="shared" si="194"/>
        <v/>
      </c>
      <c r="BU388" s="2" t="str">
        <f t="shared" si="195"/>
        <v/>
      </c>
    </row>
    <row r="389" spans="1:73" s="14" customFormat="1" x14ac:dyDescent="0.2">
      <c r="A389" s="10" t="s">
        <v>142</v>
      </c>
      <c r="B389" s="11" t="s">
        <v>234</v>
      </c>
      <c r="C389" s="12">
        <v>38729</v>
      </c>
      <c r="D389" s="13">
        <v>0.45833333333333331</v>
      </c>
      <c r="E389" s="10" t="s">
        <v>57</v>
      </c>
      <c r="F389" s="10" t="s">
        <v>225</v>
      </c>
      <c r="G389" s="11" t="s">
        <v>59</v>
      </c>
      <c r="H389" s="11" t="s">
        <v>90</v>
      </c>
      <c r="I389" s="11" t="s">
        <v>61</v>
      </c>
      <c r="J389" s="14">
        <v>0.75</v>
      </c>
      <c r="K389" s="14">
        <v>0.2</v>
      </c>
      <c r="L389" s="11">
        <v>12</v>
      </c>
      <c r="M389" s="11">
        <v>20</v>
      </c>
      <c r="N389" s="11">
        <v>25</v>
      </c>
      <c r="O389" s="11">
        <v>25</v>
      </c>
      <c r="P389" s="11">
        <v>23</v>
      </c>
      <c r="Q389" s="11">
        <v>24</v>
      </c>
      <c r="R389" s="11">
        <v>27</v>
      </c>
      <c r="S389" s="11">
        <v>27</v>
      </c>
      <c r="T389" s="11">
        <v>25</v>
      </c>
      <c r="U389" s="11">
        <v>25</v>
      </c>
      <c r="V389" s="11">
        <v>27</v>
      </c>
      <c r="W389" s="11">
        <v>26</v>
      </c>
      <c r="X389" s="11">
        <v>27</v>
      </c>
      <c r="Y389" s="11">
        <v>25</v>
      </c>
      <c r="Z389" s="11">
        <v>24</v>
      </c>
      <c r="AA389" s="11">
        <v>24</v>
      </c>
      <c r="AB389" s="11">
        <v>31</v>
      </c>
      <c r="AC389" s="11">
        <v>25</v>
      </c>
      <c r="AD389" s="11">
        <v>25</v>
      </c>
      <c r="AE389" s="11">
        <v>26</v>
      </c>
      <c r="AF389" s="15"/>
      <c r="AG389" s="14">
        <f t="shared" si="168"/>
        <v>24.65</v>
      </c>
      <c r="AH389" s="14">
        <f t="shared" si="169"/>
        <v>3.6458339598996901</v>
      </c>
      <c r="AI389" s="14">
        <f t="shared" si="170"/>
        <v>20</v>
      </c>
      <c r="AJ389" s="11">
        <v>37</v>
      </c>
      <c r="AK389" s="11">
        <v>34</v>
      </c>
      <c r="AL389" s="11">
        <v>32</v>
      </c>
      <c r="AM389" s="11">
        <v>35</v>
      </c>
      <c r="AN389" s="11">
        <v>37</v>
      </c>
      <c r="AO389" s="11">
        <v>33</v>
      </c>
      <c r="AP389" s="11">
        <v>26</v>
      </c>
      <c r="AQ389" s="11">
        <v>33</v>
      </c>
      <c r="AR389" s="11">
        <v>36</v>
      </c>
      <c r="AS389" s="11">
        <v>35</v>
      </c>
      <c r="AT389" s="14">
        <f t="shared" si="171"/>
        <v>33.799999999999997</v>
      </c>
      <c r="AU389" s="14">
        <f t="shared" si="172"/>
        <v>3.2249030993194201</v>
      </c>
      <c r="AV389" s="14">
        <f t="shared" si="173"/>
        <v>10</v>
      </c>
      <c r="AW389" s="14">
        <f t="shared" si="174"/>
        <v>1.9989448478212621</v>
      </c>
      <c r="AX389" s="14">
        <f t="shared" si="175"/>
        <v>0.12753339303706873</v>
      </c>
      <c r="AY389" s="14">
        <f t="shared" si="176"/>
        <v>16</v>
      </c>
      <c r="AZ389" s="14">
        <f t="shared" si="177"/>
        <v>12.877925216069348</v>
      </c>
      <c r="BA389" s="14">
        <f t="shared" si="178"/>
        <v>0.86466700179829137</v>
      </c>
      <c r="BB389" s="14">
        <f t="shared" si="179"/>
        <v>-0.3711967545638945</v>
      </c>
      <c r="BC389" s="16" t="str">
        <f t="shared" si="180"/>
        <v>Nontoxic</v>
      </c>
      <c r="BD389" s="14">
        <f t="shared" si="181"/>
        <v>137.11967545638944</v>
      </c>
      <c r="BE389" s="17" t="s">
        <v>664</v>
      </c>
      <c r="BF389" s="17" t="s">
        <v>666</v>
      </c>
      <c r="BG389" s="14">
        <f t="shared" si="182"/>
        <v>19</v>
      </c>
      <c r="BH389" s="14">
        <f t="shared" si="183"/>
        <v>9</v>
      </c>
      <c r="BI389" s="14">
        <f t="shared" si="184"/>
        <v>13.292105263157854</v>
      </c>
      <c r="BJ389" s="14">
        <f t="shared" si="185"/>
        <v>10.400000000000002</v>
      </c>
      <c r="BK389" s="14">
        <f t="shared" si="186"/>
        <v>12.362499999999972</v>
      </c>
      <c r="BL389" s="14">
        <f t="shared" si="187"/>
        <v>1.042676134781398</v>
      </c>
      <c r="BM389" s="14">
        <f t="shared" si="188"/>
        <v>0.17091417755895197</v>
      </c>
      <c r="BN389" s="14">
        <v>6.6349999999999998</v>
      </c>
      <c r="BO389" s="14" t="str">
        <f t="shared" si="189"/>
        <v>Same Var</v>
      </c>
      <c r="BP389" s="14">
        <f t="shared" si="190"/>
        <v>1.3520026065028105E-7</v>
      </c>
      <c r="BQ389" s="14" t="str">
        <f t="shared" si="191"/>
        <v>NS</v>
      </c>
      <c r="BR389" s="14" t="str">
        <f t="shared" si="192"/>
        <v>NS</v>
      </c>
      <c r="BS389" s="2" t="str">
        <f t="shared" si="193"/>
        <v/>
      </c>
      <c r="BT389" s="2" t="str">
        <f t="shared" si="194"/>
        <v/>
      </c>
      <c r="BU389" s="2" t="str">
        <f t="shared" si="195"/>
        <v/>
      </c>
    </row>
    <row r="390" spans="1:73" s="14" customFormat="1" x14ac:dyDescent="0.2">
      <c r="A390" s="10" t="s">
        <v>142</v>
      </c>
      <c r="B390" s="11" t="s">
        <v>224</v>
      </c>
      <c r="C390" s="12">
        <v>38729</v>
      </c>
      <c r="D390" s="13">
        <v>0.52083333333333337</v>
      </c>
      <c r="E390" s="10" t="s">
        <v>57</v>
      </c>
      <c r="F390" s="10" t="s">
        <v>225</v>
      </c>
      <c r="G390" s="11" t="s">
        <v>59</v>
      </c>
      <c r="H390" s="11" t="s">
        <v>90</v>
      </c>
      <c r="I390" s="11" t="s">
        <v>61</v>
      </c>
      <c r="J390" s="14">
        <v>0.75</v>
      </c>
      <c r="K390" s="14">
        <v>0.2</v>
      </c>
      <c r="L390" s="11">
        <v>12</v>
      </c>
      <c r="M390" s="11">
        <v>20</v>
      </c>
      <c r="N390" s="11">
        <v>25</v>
      </c>
      <c r="O390" s="11">
        <v>25</v>
      </c>
      <c r="P390" s="11">
        <v>23</v>
      </c>
      <c r="Q390" s="11">
        <v>24</v>
      </c>
      <c r="R390" s="11">
        <v>27</v>
      </c>
      <c r="S390" s="11">
        <v>27</v>
      </c>
      <c r="T390" s="11">
        <v>25</v>
      </c>
      <c r="U390" s="11">
        <v>25</v>
      </c>
      <c r="V390" s="11">
        <v>27</v>
      </c>
      <c r="W390" s="11">
        <v>26</v>
      </c>
      <c r="X390" s="11">
        <v>27</v>
      </c>
      <c r="Y390" s="11">
        <v>25</v>
      </c>
      <c r="Z390" s="11">
        <v>24</v>
      </c>
      <c r="AA390" s="11">
        <v>24</v>
      </c>
      <c r="AB390" s="11">
        <v>31</v>
      </c>
      <c r="AC390" s="11">
        <v>25</v>
      </c>
      <c r="AD390" s="11">
        <v>25</v>
      </c>
      <c r="AE390" s="11">
        <v>26</v>
      </c>
      <c r="AF390" s="15"/>
      <c r="AG390" s="14">
        <f t="shared" si="168"/>
        <v>24.65</v>
      </c>
      <c r="AH390" s="14">
        <f t="shared" si="169"/>
        <v>3.6458339598996901</v>
      </c>
      <c r="AI390" s="14">
        <f t="shared" si="170"/>
        <v>20</v>
      </c>
      <c r="AJ390" s="11">
        <v>25</v>
      </c>
      <c r="AK390" s="11">
        <v>14</v>
      </c>
      <c r="AL390" s="11">
        <v>13</v>
      </c>
      <c r="AM390" s="11">
        <v>8</v>
      </c>
      <c r="AN390" s="11">
        <v>10</v>
      </c>
      <c r="AO390" s="11">
        <v>5</v>
      </c>
      <c r="AP390" s="11">
        <v>9</v>
      </c>
      <c r="AQ390" s="11">
        <v>7</v>
      </c>
      <c r="AR390" s="11">
        <v>15</v>
      </c>
      <c r="AS390" s="11">
        <v>7</v>
      </c>
      <c r="AT390" s="14">
        <f t="shared" si="171"/>
        <v>11.3</v>
      </c>
      <c r="AU390" s="14">
        <f t="shared" si="172"/>
        <v>5.8319045869347947</v>
      </c>
      <c r="AV390" s="14">
        <f t="shared" si="173"/>
        <v>10</v>
      </c>
      <c r="AW390" s="14">
        <f t="shared" si="174"/>
        <v>14.250259368207862</v>
      </c>
      <c r="AX390" s="14">
        <f t="shared" si="175"/>
        <v>1.2926397030507852</v>
      </c>
      <c r="AY390" s="14">
        <f t="shared" si="176"/>
        <v>11</v>
      </c>
      <c r="AZ390" s="14">
        <f t="shared" si="177"/>
        <v>-3.699322257291318</v>
      </c>
      <c r="BA390" s="14">
        <f t="shared" si="178"/>
        <v>0.87552997807388222</v>
      </c>
      <c r="BB390" s="14">
        <f t="shared" si="179"/>
        <v>0.54158215010141986</v>
      </c>
      <c r="BC390" s="16" t="str">
        <f t="shared" si="180"/>
        <v>Toxic</v>
      </c>
      <c r="BD390" s="14">
        <f t="shared" si="181"/>
        <v>45.84178498985802</v>
      </c>
      <c r="BE390" s="17" t="s">
        <v>664</v>
      </c>
      <c r="BF390" s="17" t="s">
        <v>667</v>
      </c>
      <c r="BG390" s="14">
        <f t="shared" si="182"/>
        <v>19</v>
      </c>
      <c r="BH390" s="14">
        <f t="shared" si="183"/>
        <v>9</v>
      </c>
      <c r="BI390" s="14">
        <f t="shared" si="184"/>
        <v>13.292105263157854</v>
      </c>
      <c r="BJ390" s="14">
        <f t="shared" si="185"/>
        <v>34.011111111111099</v>
      </c>
      <c r="BK390" s="14">
        <f t="shared" si="186"/>
        <v>19.951785714285684</v>
      </c>
      <c r="BL390" s="14">
        <f t="shared" si="187"/>
        <v>1.042676134781398</v>
      </c>
      <c r="BM390" s="14">
        <f t="shared" si="188"/>
        <v>2.7971308893325175</v>
      </c>
      <c r="BN390" s="14">
        <v>6.6349999999999998</v>
      </c>
      <c r="BO390" s="14" t="str">
        <f t="shared" si="189"/>
        <v>Same Var</v>
      </c>
      <c r="BP390" s="14">
        <f t="shared" si="190"/>
        <v>1.045003466506897E-8</v>
      </c>
      <c r="BQ390" s="14" t="str">
        <f t="shared" si="191"/>
        <v>Sig</v>
      </c>
      <c r="BR390" s="14" t="str">
        <f t="shared" si="192"/>
        <v>Sig</v>
      </c>
      <c r="BS390" s="2" t="str">
        <f t="shared" si="193"/>
        <v>Wilcoxon</v>
      </c>
      <c r="BT390" s="2" t="str">
        <f t="shared" si="194"/>
        <v/>
      </c>
      <c r="BU390" s="2" t="str">
        <f t="shared" si="195"/>
        <v/>
      </c>
    </row>
    <row r="391" spans="1:73" s="14" customFormat="1" x14ac:dyDescent="0.2">
      <c r="A391" s="10" t="s">
        <v>142</v>
      </c>
      <c r="B391" s="11" t="s">
        <v>240</v>
      </c>
      <c r="C391" s="12">
        <v>38729</v>
      </c>
      <c r="D391" s="13">
        <v>0.5</v>
      </c>
      <c r="E391" s="10" t="s">
        <v>57</v>
      </c>
      <c r="F391" s="10" t="s">
        <v>225</v>
      </c>
      <c r="G391" s="11" t="s">
        <v>59</v>
      </c>
      <c r="H391" s="11" t="s">
        <v>90</v>
      </c>
      <c r="I391" s="11" t="s">
        <v>61</v>
      </c>
      <c r="J391" s="14">
        <v>0.75</v>
      </c>
      <c r="K391" s="14">
        <v>0.2</v>
      </c>
      <c r="L391" s="11">
        <v>12</v>
      </c>
      <c r="M391" s="11">
        <v>20</v>
      </c>
      <c r="N391" s="11">
        <v>25</v>
      </c>
      <c r="O391" s="11">
        <v>25</v>
      </c>
      <c r="P391" s="11">
        <v>23</v>
      </c>
      <c r="Q391" s="11">
        <v>24</v>
      </c>
      <c r="R391" s="11">
        <v>27</v>
      </c>
      <c r="S391" s="11">
        <v>27</v>
      </c>
      <c r="T391" s="11">
        <v>25</v>
      </c>
      <c r="U391" s="11">
        <v>25</v>
      </c>
      <c r="V391" s="11">
        <v>27</v>
      </c>
      <c r="W391" s="11">
        <v>26</v>
      </c>
      <c r="X391" s="11">
        <v>27</v>
      </c>
      <c r="Y391" s="11">
        <v>25</v>
      </c>
      <c r="Z391" s="11">
        <v>24</v>
      </c>
      <c r="AA391" s="11">
        <v>24</v>
      </c>
      <c r="AB391" s="11">
        <v>31</v>
      </c>
      <c r="AC391" s="11">
        <v>25</v>
      </c>
      <c r="AD391" s="11">
        <v>25</v>
      </c>
      <c r="AE391" s="11">
        <v>26</v>
      </c>
      <c r="AF391" s="15"/>
      <c r="AG391" s="14">
        <f t="shared" si="168"/>
        <v>24.65</v>
      </c>
      <c r="AH391" s="14">
        <f t="shared" si="169"/>
        <v>3.6458339598996901</v>
      </c>
      <c r="AI391" s="14">
        <f t="shared" si="170"/>
        <v>20</v>
      </c>
      <c r="AJ391" s="11">
        <v>28</v>
      </c>
      <c r="AK391" s="11">
        <v>21</v>
      </c>
      <c r="AL391" s="11">
        <v>31</v>
      </c>
      <c r="AM391" s="11">
        <v>11</v>
      </c>
      <c r="AN391" s="11">
        <v>27</v>
      </c>
      <c r="AO391" s="11">
        <v>21</v>
      </c>
      <c r="AP391" s="11">
        <v>21</v>
      </c>
      <c r="AQ391" s="11">
        <v>19</v>
      </c>
      <c r="AR391" s="11">
        <v>31</v>
      </c>
      <c r="AS391" s="11">
        <v>21</v>
      </c>
      <c r="AT391" s="14">
        <f t="shared" si="171"/>
        <v>23.1</v>
      </c>
      <c r="AU391" s="14">
        <f t="shared" si="172"/>
        <v>6.1904945054674085</v>
      </c>
      <c r="AV391" s="14">
        <f t="shared" si="173"/>
        <v>10</v>
      </c>
      <c r="AW391" s="14">
        <f t="shared" si="174"/>
        <v>17.690963291209776</v>
      </c>
      <c r="AX391" s="14">
        <f t="shared" si="175"/>
        <v>1.6391252997586008</v>
      </c>
      <c r="AY391" s="14">
        <f t="shared" si="176"/>
        <v>11</v>
      </c>
      <c r="AZ391" s="14">
        <f t="shared" si="177"/>
        <v>2.2490468836327184</v>
      </c>
      <c r="BA391" s="14">
        <f t="shared" si="178"/>
        <v>0.87552997807388222</v>
      </c>
      <c r="BB391" s="14">
        <f t="shared" si="179"/>
        <v>6.2880324543610436E-2</v>
      </c>
      <c r="BC391" s="16" t="str">
        <f t="shared" si="180"/>
        <v>Nontoxic</v>
      </c>
      <c r="BD391" s="14">
        <f t="shared" si="181"/>
        <v>93.711967545638956</v>
      </c>
      <c r="BE391" s="17" t="s">
        <v>664</v>
      </c>
      <c r="BF391" s="17" t="s">
        <v>666</v>
      </c>
      <c r="BG391" s="14">
        <f t="shared" si="182"/>
        <v>19</v>
      </c>
      <c r="BH391" s="14">
        <f t="shared" si="183"/>
        <v>9</v>
      </c>
      <c r="BI391" s="14">
        <f t="shared" si="184"/>
        <v>13.292105263157854</v>
      </c>
      <c r="BJ391" s="14">
        <f t="shared" si="185"/>
        <v>38.322222222222173</v>
      </c>
      <c r="BK391" s="14">
        <f t="shared" si="186"/>
        <v>21.337499999999956</v>
      </c>
      <c r="BL391" s="14">
        <f t="shared" si="187"/>
        <v>1.042676134781398</v>
      </c>
      <c r="BM391" s="14">
        <f t="shared" si="188"/>
        <v>3.5701841967373049</v>
      </c>
      <c r="BN391" s="14">
        <v>6.6349999999999998</v>
      </c>
      <c r="BO391" s="14" t="str">
        <f t="shared" si="189"/>
        <v>Same Var</v>
      </c>
      <c r="BP391" s="14">
        <f t="shared" si="190"/>
        <v>0.19681958915523795</v>
      </c>
      <c r="BQ391" s="14" t="str">
        <f t="shared" si="191"/>
        <v>NS</v>
      </c>
      <c r="BR391" s="14" t="str">
        <f t="shared" si="192"/>
        <v>NS</v>
      </c>
      <c r="BS391" s="2" t="str">
        <f t="shared" si="193"/>
        <v>Wilcoxon</v>
      </c>
      <c r="BT391" s="2" t="str">
        <f t="shared" si="194"/>
        <v/>
      </c>
      <c r="BU391" s="2" t="str">
        <f t="shared" si="195"/>
        <v/>
      </c>
    </row>
    <row r="392" spans="1:73" s="14" customFormat="1" x14ac:dyDescent="0.2">
      <c r="A392" s="10" t="s">
        <v>142</v>
      </c>
      <c r="B392" s="11" t="s">
        <v>243</v>
      </c>
      <c r="C392" s="12">
        <v>38729</v>
      </c>
      <c r="D392" s="13">
        <v>0.41666666666666669</v>
      </c>
      <c r="E392" s="10" t="s">
        <v>57</v>
      </c>
      <c r="F392" s="10" t="s">
        <v>225</v>
      </c>
      <c r="G392" s="11" t="s">
        <v>59</v>
      </c>
      <c r="H392" s="11" t="s">
        <v>90</v>
      </c>
      <c r="I392" s="11" t="s">
        <v>61</v>
      </c>
      <c r="J392" s="14">
        <v>0.75</v>
      </c>
      <c r="K392" s="14">
        <v>0.2</v>
      </c>
      <c r="L392" s="11">
        <v>12</v>
      </c>
      <c r="M392" s="11">
        <v>20</v>
      </c>
      <c r="N392" s="11">
        <v>25</v>
      </c>
      <c r="O392" s="11">
        <v>25</v>
      </c>
      <c r="P392" s="11">
        <v>23</v>
      </c>
      <c r="Q392" s="11">
        <v>24</v>
      </c>
      <c r="R392" s="11">
        <v>27</v>
      </c>
      <c r="S392" s="11">
        <v>27</v>
      </c>
      <c r="T392" s="11">
        <v>25</v>
      </c>
      <c r="U392" s="11">
        <v>25</v>
      </c>
      <c r="V392" s="11">
        <v>27</v>
      </c>
      <c r="W392" s="11">
        <v>26</v>
      </c>
      <c r="X392" s="11">
        <v>27</v>
      </c>
      <c r="Y392" s="11">
        <v>25</v>
      </c>
      <c r="Z392" s="11">
        <v>24</v>
      </c>
      <c r="AA392" s="11">
        <v>24</v>
      </c>
      <c r="AB392" s="11">
        <v>31</v>
      </c>
      <c r="AC392" s="11">
        <v>25</v>
      </c>
      <c r="AD392" s="11">
        <v>25</v>
      </c>
      <c r="AE392" s="11">
        <v>26</v>
      </c>
      <c r="AF392" s="15"/>
      <c r="AG392" s="14">
        <f t="shared" si="168"/>
        <v>24.65</v>
      </c>
      <c r="AH392" s="14">
        <f t="shared" si="169"/>
        <v>3.6458339598996901</v>
      </c>
      <c r="AI392" s="14">
        <f t="shared" si="170"/>
        <v>20</v>
      </c>
      <c r="AJ392" s="11">
        <v>34</v>
      </c>
      <c r="AK392" s="11">
        <v>20</v>
      </c>
      <c r="AL392" s="11">
        <v>40</v>
      </c>
      <c r="AM392" s="11">
        <v>35</v>
      </c>
      <c r="AN392" s="11">
        <v>43</v>
      </c>
      <c r="AO392" s="11">
        <v>40</v>
      </c>
      <c r="AP392" s="11">
        <v>36</v>
      </c>
      <c r="AQ392" s="11">
        <v>40</v>
      </c>
      <c r="AR392" s="11">
        <v>39</v>
      </c>
      <c r="AS392" s="11">
        <v>37</v>
      </c>
      <c r="AT392" s="14">
        <f t="shared" si="171"/>
        <v>36.4</v>
      </c>
      <c r="AU392" s="14">
        <f t="shared" si="172"/>
        <v>6.3805259274695434</v>
      </c>
      <c r="AV392" s="14">
        <f t="shared" si="173"/>
        <v>10</v>
      </c>
      <c r="AW392" s="14">
        <f t="shared" si="174"/>
        <v>19.757594474201991</v>
      </c>
      <c r="AX392" s="14">
        <f t="shared" si="175"/>
        <v>1.8489051351495489</v>
      </c>
      <c r="AY392" s="14">
        <f t="shared" si="176"/>
        <v>11</v>
      </c>
      <c r="AZ392" s="14">
        <f t="shared" si="177"/>
        <v>8.4961600806873001</v>
      </c>
      <c r="BA392" s="14">
        <f t="shared" si="178"/>
        <v>0.87552997807388222</v>
      </c>
      <c r="BB392" s="14">
        <f t="shared" si="179"/>
        <v>-0.47667342799188644</v>
      </c>
      <c r="BC392" s="16" t="str">
        <f t="shared" si="180"/>
        <v>Nontoxic</v>
      </c>
      <c r="BD392" s="14">
        <f t="shared" si="181"/>
        <v>147.66734279918865</v>
      </c>
      <c r="BE392" s="17" t="s">
        <v>664</v>
      </c>
      <c r="BF392" s="17" t="s">
        <v>666</v>
      </c>
      <c r="BG392" s="14">
        <f t="shared" si="182"/>
        <v>19</v>
      </c>
      <c r="BH392" s="14">
        <f t="shared" si="183"/>
        <v>9</v>
      </c>
      <c r="BI392" s="14">
        <f t="shared" si="184"/>
        <v>13.292105263157854</v>
      </c>
      <c r="BJ392" s="14">
        <f t="shared" si="185"/>
        <v>40.71111111111108</v>
      </c>
      <c r="BK392" s="14">
        <f t="shared" si="186"/>
        <v>22.105357142857105</v>
      </c>
      <c r="BL392" s="14">
        <f t="shared" si="187"/>
        <v>1.042676134781398</v>
      </c>
      <c r="BM392" s="14">
        <f t="shared" si="188"/>
        <v>3.9976122815628847</v>
      </c>
      <c r="BN392" s="14">
        <v>6.6349999999999998</v>
      </c>
      <c r="BO392" s="14" t="str">
        <f t="shared" si="189"/>
        <v>Same Var</v>
      </c>
      <c r="BP392" s="14">
        <f t="shared" si="190"/>
        <v>2.7305399274428282E-7</v>
      </c>
      <c r="BQ392" s="14" t="str">
        <f t="shared" si="191"/>
        <v>NS</v>
      </c>
      <c r="BR392" s="14" t="str">
        <f t="shared" si="192"/>
        <v>NS</v>
      </c>
      <c r="BS392" s="2" t="str">
        <f t="shared" si="193"/>
        <v/>
      </c>
      <c r="BT392" s="2" t="str">
        <f t="shared" si="194"/>
        <v/>
      </c>
      <c r="BU392" s="2" t="str">
        <f t="shared" si="195"/>
        <v/>
      </c>
    </row>
    <row r="393" spans="1:73" s="14" customFormat="1" x14ac:dyDescent="0.2">
      <c r="A393" s="10" t="s">
        <v>142</v>
      </c>
      <c r="B393" s="11" t="s">
        <v>239</v>
      </c>
      <c r="C393" s="12">
        <v>38729</v>
      </c>
      <c r="D393" s="13">
        <v>0.54166666666666663</v>
      </c>
      <c r="E393" s="10" t="s">
        <v>57</v>
      </c>
      <c r="F393" s="10" t="s">
        <v>225</v>
      </c>
      <c r="G393" s="11" t="s">
        <v>59</v>
      </c>
      <c r="H393" s="11" t="s">
        <v>90</v>
      </c>
      <c r="I393" s="11" t="s">
        <v>61</v>
      </c>
      <c r="J393" s="14">
        <v>0.75</v>
      </c>
      <c r="K393" s="14">
        <v>0.2</v>
      </c>
      <c r="L393" s="11">
        <v>12</v>
      </c>
      <c r="M393" s="11">
        <v>20</v>
      </c>
      <c r="N393" s="11">
        <v>25</v>
      </c>
      <c r="O393" s="11">
        <v>25</v>
      </c>
      <c r="P393" s="11">
        <v>23</v>
      </c>
      <c r="Q393" s="11">
        <v>24</v>
      </c>
      <c r="R393" s="11">
        <v>27</v>
      </c>
      <c r="S393" s="11">
        <v>27</v>
      </c>
      <c r="T393" s="11">
        <v>25</v>
      </c>
      <c r="U393" s="11">
        <v>25</v>
      </c>
      <c r="V393" s="11">
        <v>27</v>
      </c>
      <c r="W393" s="11">
        <v>26</v>
      </c>
      <c r="X393" s="11">
        <v>27</v>
      </c>
      <c r="Y393" s="11">
        <v>25</v>
      </c>
      <c r="Z393" s="11">
        <v>24</v>
      </c>
      <c r="AA393" s="11">
        <v>24</v>
      </c>
      <c r="AB393" s="11">
        <v>31</v>
      </c>
      <c r="AC393" s="11">
        <v>25</v>
      </c>
      <c r="AD393" s="11">
        <v>25</v>
      </c>
      <c r="AE393" s="11">
        <v>26</v>
      </c>
      <c r="AF393" s="15"/>
      <c r="AG393" s="14">
        <f t="shared" si="168"/>
        <v>24.65</v>
      </c>
      <c r="AH393" s="14">
        <f t="shared" si="169"/>
        <v>3.6458339598996901</v>
      </c>
      <c r="AI393" s="14">
        <f t="shared" si="170"/>
        <v>20</v>
      </c>
      <c r="AJ393" s="11">
        <v>30</v>
      </c>
      <c r="AK393" s="11">
        <v>34</v>
      </c>
      <c r="AL393" s="11">
        <v>37</v>
      </c>
      <c r="AM393" s="11">
        <v>31</v>
      </c>
      <c r="AN393" s="11">
        <v>14</v>
      </c>
      <c r="AO393" s="11">
        <v>31</v>
      </c>
      <c r="AP393" s="11">
        <v>37</v>
      </c>
      <c r="AQ393" s="11">
        <v>36</v>
      </c>
      <c r="AR393" s="11">
        <v>33</v>
      </c>
      <c r="AS393" s="11">
        <v>30</v>
      </c>
      <c r="AT393" s="14">
        <f t="shared" si="171"/>
        <v>31.3</v>
      </c>
      <c r="AU393" s="14">
        <f t="shared" si="172"/>
        <v>6.6674999479231793</v>
      </c>
      <c r="AV393" s="14">
        <f t="shared" si="173"/>
        <v>10</v>
      </c>
      <c r="AW393" s="14">
        <f t="shared" si="174"/>
        <v>23.226577959825836</v>
      </c>
      <c r="AX393" s="14">
        <f t="shared" si="175"/>
        <v>2.2032405260960575</v>
      </c>
      <c r="AY393" s="14">
        <f t="shared" si="176"/>
        <v>11</v>
      </c>
      <c r="AZ393" s="14">
        <f t="shared" si="177"/>
        <v>5.8362995115911271</v>
      </c>
      <c r="BA393" s="14">
        <f t="shared" si="178"/>
        <v>0.87552997807388222</v>
      </c>
      <c r="BB393" s="14">
        <f t="shared" si="179"/>
        <v>-0.2697768762677486</v>
      </c>
      <c r="BC393" s="16" t="str">
        <f t="shared" si="180"/>
        <v>Nontoxic</v>
      </c>
      <c r="BD393" s="14">
        <f t="shared" si="181"/>
        <v>126.97768762677487</v>
      </c>
      <c r="BE393" s="17" t="s">
        <v>664</v>
      </c>
      <c r="BF393" s="17" t="s">
        <v>666</v>
      </c>
      <c r="BG393" s="14">
        <f t="shared" si="182"/>
        <v>19</v>
      </c>
      <c r="BH393" s="14">
        <f t="shared" si="183"/>
        <v>9</v>
      </c>
      <c r="BI393" s="14">
        <f t="shared" si="184"/>
        <v>13.292105263157854</v>
      </c>
      <c r="BJ393" s="14">
        <f t="shared" si="185"/>
        <v>44.455555555555598</v>
      </c>
      <c r="BK393" s="14">
        <f t="shared" si="186"/>
        <v>23.308928571428559</v>
      </c>
      <c r="BL393" s="14">
        <f t="shared" si="187"/>
        <v>1.042676134781398</v>
      </c>
      <c r="BM393" s="14">
        <f t="shared" si="188"/>
        <v>4.6618282709043095</v>
      </c>
      <c r="BN393" s="14">
        <v>6.6349999999999998</v>
      </c>
      <c r="BO393" s="14" t="str">
        <f t="shared" si="189"/>
        <v>Same Var</v>
      </c>
      <c r="BP393" s="14">
        <f t="shared" si="190"/>
        <v>6.8042377698800745E-4</v>
      </c>
      <c r="BQ393" s="14" t="str">
        <f t="shared" si="191"/>
        <v>NS</v>
      </c>
      <c r="BR393" s="14" t="str">
        <f t="shared" si="192"/>
        <v>NS</v>
      </c>
      <c r="BS393" s="2" t="str">
        <f t="shared" si="193"/>
        <v/>
      </c>
      <c r="BT393" s="2" t="str">
        <f t="shared" si="194"/>
        <v/>
      </c>
      <c r="BU393" s="2" t="str">
        <f t="shared" si="195"/>
        <v/>
      </c>
    </row>
    <row r="394" spans="1:73" s="14" customFormat="1" x14ac:dyDescent="0.2">
      <c r="A394" s="1" t="s">
        <v>55</v>
      </c>
      <c r="B394" s="5" t="s">
        <v>105</v>
      </c>
      <c r="C394" s="6">
        <v>38252</v>
      </c>
      <c r="D394" s="7">
        <v>0.4201388888888889</v>
      </c>
      <c r="E394" s="1" t="s">
        <v>57</v>
      </c>
      <c r="F394" s="1" t="s">
        <v>108</v>
      </c>
      <c r="G394" s="5" t="s">
        <v>59</v>
      </c>
      <c r="H394" s="5" t="s">
        <v>90</v>
      </c>
      <c r="I394" s="5" t="s">
        <v>61</v>
      </c>
      <c r="J394" s="2">
        <v>0.75</v>
      </c>
      <c r="K394" s="2">
        <v>0.2</v>
      </c>
      <c r="L394" s="9"/>
      <c r="M394" s="5">
        <v>20</v>
      </c>
      <c r="N394" s="5">
        <v>29</v>
      </c>
      <c r="O394" s="5">
        <v>23</v>
      </c>
      <c r="P394" s="5">
        <v>21</v>
      </c>
      <c r="Q394" s="5">
        <v>22</v>
      </c>
      <c r="R394" s="5">
        <v>22</v>
      </c>
      <c r="S394" s="5">
        <v>39</v>
      </c>
      <c r="T394" s="5">
        <v>21</v>
      </c>
      <c r="U394" s="5">
        <v>24</v>
      </c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2">
        <f t="shared" si="168"/>
        <v>24.555555555555557</v>
      </c>
      <c r="AH394" s="2">
        <f t="shared" si="169"/>
        <v>6.0231036665308881</v>
      </c>
      <c r="AI394" s="2">
        <f t="shared" si="170"/>
        <v>9</v>
      </c>
      <c r="AJ394" s="5">
        <v>20</v>
      </c>
      <c r="AK394" s="5">
        <v>26</v>
      </c>
      <c r="AL394" s="5">
        <v>20</v>
      </c>
      <c r="AM394" s="5">
        <v>27</v>
      </c>
      <c r="AN394" s="5">
        <v>15</v>
      </c>
      <c r="AO394" s="5">
        <v>22</v>
      </c>
      <c r="AP394" s="5">
        <v>26</v>
      </c>
      <c r="AQ394" s="5">
        <v>25</v>
      </c>
      <c r="AR394" s="5">
        <v>26</v>
      </c>
      <c r="AS394" s="5">
        <v>21</v>
      </c>
      <c r="AT394" s="2">
        <f t="shared" si="171"/>
        <v>22.8</v>
      </c>
      <c r="AU394" s="2">
        <f t="shared" si="172"/>
        <v>3.8528488738133091</v>
      </c>
      <c r="AV394" s="2">
        <f t="shared" si="173"/>
        <v>10</v>
      </c>
      <c r="AW394" s="2">
        <f t="shared" si="174"/>
        <v>14.076044926697582</v>
      </c>
      <c r="AX394" s="2">
        <f t="shared" si="175"/>
        <v>0.88745750198259921</v>
      </c>
      <c r="AY394" s="2">
        <f t="shared" si="176"/>
        <v>16</v>
      </c>
      <c r="AZ394" s="2">
        <f t="shared" si="177"/>
        <v>2.2629988696541177</v>
      </c>
      <c r="BA394" s="2">
        <f t="shared" si="178"/>
        <v>0.86466700179829137</v>
      </c>
      <c r="BB394" s="14">
        <f t="shared" si="179"/>
        <v>7.1493212669683295E-2</v>
      </c>
      <c r="BC394" s="3" t="str">
        <f t="shared" si="180"/>
        <v>Nontoxic</v>
      </c>
      <c r="BD394" s="2">
        <f t="shared" si="181"/>
        <v>92.850678733031671</v>
      </c>
      <c r="BE394" s="4" t="s">
        <v>664</v>
      </c>
      <c r="BF394" s="4" t="s">
        <v>666</v>
      </c>
      <c r="BG394" s="2">
        <f t="shared" si="182"/>
        <v>8</v>
      </c>
      <c r="BH394" s="2">
        <f t="shared" si="183"/>
        <v>9</v>
      </c>
      <c r="BI394" s="2">
        <f t="shared" si="184"/>
        <v>36.277777777777828</v>
      </c>
      <c r="BJ394" s="2">
        <f t="shared" si="185"/>
        <v>14.844444444444484</v>
      </c>
      <c r="BK394" s="2">
        <f t="shared" si="186"/>
        <v>24.930718954248412</v>
      </c>
      <c r="BL394" s="2">
        <f t="shared" si="187"/>
        <v>1.0590958605664489</v>
      </c>
      <c r="BM394" s="2">
        <f t="shared" si="188"/>
        <v>1.5725095807903251</v>
      </c>
      <c r="BN394" s="2">
        <v>6.6349999999999998</v>
      </c>
      <c r="BO394" s="2" t="str">
        <f t="shared" si="189"/>
        <v>Same Var</v>
      </c>
      <c r="BP394" s="2">
        <f t="shared" si="190"/>
        <v>0.22731409060613844</v>
      </c>
      <c r="BQ394" s="2" t="str">
        <f t="shared" si="191"/>
        <v>NS</v>
      </c>
      <c r="BR394" s="2" t="str">
        <f t="shared" si="192"/>
        <v>NS</v>
      </c>
      <c r="BS394" s="2" t="str">
        <f t="shared" si="193"/>
        <v>Wilcoxon</v>
      </c>
      <c r="BT394" s="2" t="str">
        <f t="shared" si="194"/>
        <v/>
      </c>
      <c r="BU394" s="2" t="str">
        <f t="shared" si="195"/>
        <v/>
      </c>
    </row>
    <row r="395" spans="1:73" s="14" customFormat="1" x14ac:dyDescent="0.2">
      <c r="A395" s="1" t="s">
        <v>55</v>
      </c>
      <c r="B395" s="5" t="s">
        <v>117</v>
      </c>
      <c r="C395" s="6">
        <v>38252</v>
      </c>
      <c r="D395" s="7">
        <v>0.44791666666666663</v>
      </c>
      <c r="E395" s="1" t="s">
        <v>57</v>
      </c>
      <c r="F395" s="1" t="s">
        <v>108</v>
      </c>
      <c r="G395" s="5" t="s">
        <v>59</v>
      </c>
      <c r="H395" s="5" t="s">
        <v>90</v>
      </c>
      <c r="I395" s="5" t="s">
        <v>61</v>
      </c>
      <c r="J395" s="2">
        <v>0.75</v>
      </c>
      <c r="K395" s="2">
        <v>0.2</v>
      </c>
      <c r="L395" s="9"/>
      <c r="M395" s="5">
        <v>20</v>
      </c>
      <c r="N395" s="5">
        <v>29</v>
      </c>
      <c r="O395" s="5">
        <v>23</v>
      </c>
      <c r="P395" s="5">
        <v>21</v>
      </c>
      <c r="Q395" s="5">
        <v>22</v>
      </c>
      <c r="R395" s="5">
        <v>22</v>
      </c>
      <c r="S395" s="5">
        <v>39</v>
      </c>
      <c r="T395" s="5">
        <v>21</v>
      </c>
      <c r="U395" s="5">
        <v>24</v>
      </c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2">
        <f t="shared" si="168"/>
        <v>24.555555555555557</v>
      </c>
      <c r="AH395" s="2">
        <f t="shared" si="169"/>
        <v>6.0231036665308881</v>
      </c>
      <c r="AI395" s="2">
        <f t="shared" si="170"/>
        <v>9</v>
      </c>
      <c r="AJ395" s="5">
        <v>29</v>
      </c>
      <c r="AK395" s="5">
        <v>21</v>
      </c>
      <c r="AL395" s="5">
        <v>26</v>
      </c>
      <c r="AM395" s="5">
        <v>29</v>
      </c>
      <c r="AN395" s="5">
        <v>18</v>
      </c>
      <c r="AO395" s="5">
        <v>27</v>
      </c>
      <c r="AP395" s="5">
        <v>18</v>
      </c>
      <c r="AQ395" s="5">
        <v>20</v>
      </c>
      <c r="AR395" s="5">
        <v>21</v>
      </c>
      <c r="AS395" s="5">
        <v>14</v>
      </c>
      <c r="AT395" s="2">
        <f t="shared" si="171"/>
        <v>22.3</v>
      </c>
      <c r="AU395" s="2">
        <f t="shared" si="172"/>
        <v>5.1650535116083569</v>
      </c>
      <c r="AV395" s="2">
        <f t="shared" si="173"/>
        <v>10</v>
      </c>
      <c r="AW395" s="2">
        <f t="shared" si="174"/>
        <v>24.355595852623527</v>
      </c>
      <c r="AX395" s="2">
        <f t="shared" si="175"/>
        <v>1.4333978312007072</v>
      </c>
      <c r="AY395" s="2">
        <f t="shared" si="176"/>
        <v>17</v>
      </c>
      <c r="AZ395" s="2">
        <f t="shared" si="177"/>
        <v>1.7480545490142241</v>
      </c>
      <c r="BA395" s="2">
        <f t="shared" si="178"/>
        <v>0.86327901742005297</v>
      </c>
      <c r="BB395" s="14">
        <f t="shared" si="179"/>
        <v>9.1855203619909537E-2</v>
      </c>
      <c r="BC395" s="3" t="str">
        <f t="shared" si="180"/>
        <v>Nontoxic</v>
      </c>
      <c r="BD395" s="2">
        <f t="shared" si="181"/>
        <v>90.814479638009047</v>
      </c>
      <c r="BE395" s="4" t="s">
        <v>664</v>
      </c>
      <c r="BF395" s="4" t="s">
        <v>666</v>
      </c>
      <c r="BG395" s="2">
        <f t="shared" si="182"/>
        <v>8</v>
      </c>
      <c r="BH395" s="2">
        <f t="shared" si="183"/>
        <v>9</v>
      </c>
      <c r="BI395" s="2">
        <f t="shared" si="184"/>
        <v>36.277777777777828</v>
      </c>
      <c r="BJ395" s="2">
        <f t="shared" si="185"/>
        <v>26.67777777777782</v>
      </c>
      <c r="BK395" s="2">
        <f t="shared" si="186"/>
        <v>31.195424836601351</v>
      </c>
      <c r="BL395" s="2">
        <f t="shared" si="187"/>
        <v>1.0590958605664489</v>
      </c>
      <c r="BM395" s="2">
        <f t="shared" si="188"/>
        <v>0.18930604393621797</v>
      </c>
      <c r="BN395" s="2">
        <v>6.6349999999999998</v>
      </c>
      <c r="BO395" s="2" t="str">
        <f t="shared" si="189"/>
        <v>Same Var</v>
      </c>
      <c r="BP395" s="2">
        <f t="shared" si="190"/>
        <v>0.19584775822404304</v>
      </c>
      <c r="BQ395" s="2" t="str">
        <f t="shared" si="191"/>
        <v>NS</v>
      </c>
      <c r="BR395" s="2" t="str">
        <f t="shared" si="192"/>
        <v>NS</v>
      </c>
      <c r="BS395" s="2" t="str">
        <f t="shared" si="193"/>
        <v>Wilcoxon</v>
      </c>
      <c r="BT395" s="2" t="str">
        <f t="shared" si="194"/>
        <v/>
      </c>
      <c r="BU395" s="2" t="str">
        <f t="shared" si="195"/>
        <v/>
      </c>
    </row>
    <row r="396" spans="1:73" s="14" customFormat="1" x14ac:dyDescent="0.2">
      <c r="A396" s="1" t="s">
        <v>55</v>
      </c>
      <c r="B396" s="5" t="s">
        <v>131</v>
      </c>
      <c r="C396" s="6">
        <v>38252</v>
      </c>
      <c r="D396" s="7">
        <v>0.34722222222222221</v>
      </c>
      <c r="E396" s="1" t="s">
        <v>57</v>
      </c>
      <c r="F396" s="1" t="s">
        <v>108</v>
      </c>
      <c r="G396" s="5" t="s">
        <v>59</v>
      </c>
      <c r="H396" s="5" t="s">
        <v>90</v>
      </c>
      <c r="I396" s="5" t="s">
        <v>61</v>
      </c>
      <c r="J396" s="2">
        <v>0.75</v>
      </c>
      <c r="K396" s="2">
        <v>0.2</v>
      </c>
      <c r="L396" s="9"/>
      <c r="M396" s="5">
        <v>20</v>
      </c>
      <c r="N396" s="5">
        <v>29</v>
      </c>
      <c r="O396" s="5">
        <v>23</v>
      </c>
      <c r="P396" s="5">
        <v>21</v>
      </c>
      <c r="Q396" s="5">
        <v>22</v>
      </c>
      <c r="R396" s="5">
        <v>22</v>
      </c>
      <c r="S396" s="5">
        <v>39</v>
      </c>
      <c r="T396" s="5">
        <v>21</v>
      </c>
      <c r="U396" s="5">
        <v>24</v>
      </c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2">
        <f t="shared" si="168"/>
        <v>24.555555555555557</v>
      </c>
      <c r="AH396" s="2">
        <f t="shared" si="169"/>
        <v>6.0231036665308881</v>
      </c>
      <c r="AI396" s="2">
        <f t="shared" si="170"/>
        <v>9</v>
      </c>
      <c r="AJ396" s="5">
        <v>19</v>
      </c>
      <c r="AK396" s="5">
        <v>20</v>
      </c>
      <c r="AL396" s="5">
        <v>10</v>
      </c>
      <c r="AM396" s="5">
        <v>0</v>
      </c>
      <c r="AN396" s="5">
        <v>16</v>
      </c>
      <c r="AO396" s="5">
        <v>16</v>
      </c>
      <c r="AP396" s="5">
        <v>22</v>
      </c>
      <c r="AQ396" s="5">
        <v>11</v>
      </c>
      <c r="AR396" s="5">
        <v>9</v>
      </c>
      <c r="AS396" s="5">
        <v>9</v>
      </c>
      <c r="AT396" s="2">
        <f t="shared" si="171"/>
        <v>13.2</v>
      </c>
      <c r="AU396" s="2">
        <f t="shared" si="172"/>
        <v>6.646636576327742</v>
      </c>
      <c r="AV396" s="2">
        <f t="shared" si="173"/>
        <v>10</v>
      </c>
      <c r="AW396" s="2">
        <f t="shared" si="174"/>
        <v>44.691081963734604</v>
      </c>
      <c r="AX396" s="2">
        <f t="shared" si="175"/>
        <v>2.8111447447809512</v>
      </c>
      <c r="AY396" s="2">
        <f t="shared" si="176"/>
        <v>16</v>
      </c>
      <c r="AZ396" s="2">
        <f t="shared" si="177"/>
        <v>-2.017613011183403</v>
      </c>
      <c r="BA396" s="2">
        <f t="shared" si="178"/>
        <v>0.86466700179829137</v>
      </c>
      <c r="BB396" s="14">
        <f t="shared" si="179"/>
        <v>0.46244343891402723</v>
      </c>
      <c r="BC396" s="3" t="str">
        <f t="shared" si="180"/>
        <v>Toxic</v>
      </c>
      <c r="BD396" s="2">
        <f t="shared" si="181"/>
        <v>53.755656108597286</v>
      </c>
      <c r="BE396" s="4" t="s">
        <v>664</v>
      </c>
      <c r="BF396" s="4" t="s">
        <v>667</v>
      </c>
      <c r="BG396" s="2">
        <f t="shared" si="182"/>
        <v>8</v>
      </c>
      <c r="BH396" s="2">
        <f t="shared" si="183"/>
        <v>9</v>
      </c>
      <c r="BI396" s="2">
        <f t="shared" si="184"/>
        <v>36.277777777777828</v>
      </c>
      <c r="BJ396" s="2">
        <f t="shared" si="185"/>
        <v>44.17777777777777</v>
      </c>
      <c r="BK396" s="2">
        <f t="shared" si="186"/>
        <v>40.460130718954268</v>
      </c>
      <c r="BL396" s="2">
        <f t="shared" si="187"/>
        <v>1.0590958605664489</v>
      </c>
      <c r="BM396" s="2">
        <f t="shared" si="188"/>
        <v>7.7188494829132176E-2</v>
      </c>
      <c r="BN396" s="2">
        <v>6.6349999999999998</v>
      </c>
      <c r="BO396" s="2" t="str">
        <f t="shared" si="189"/>
        <v>Same Var</v>
      </c>
      <c r="BP396" s="2">
        <f t="shared" si="190"/>
        <v>5.9433992297457225E-4</v>
      </c>
      <c r="BQ396" s="2" t="str">
        <f t="shared" si="191"/>
        <v>Sig</v>
      </c>
      <c r="BR396" s="2" t="str">
        <f t="shared" si="192"/>
        <v>Sig</v>
      </c>
      <c r="BS396" s="2" t="str">
        <f t="shared" si="193"/>
        <v>Wilcoxon</v>
      </c>
      <c r="BT396" s="2" t="str">
        <f t="shared" si="194"/>
        <v/>
      </c>
      <c r="BU396" s="2" t="str">
        <f t="shared" si="195"/>
        <v/>
      </c>
    </row>
    <row r="397" spans="1:73" s="14" customFormat="1" x14ac:dyDescent="0.2">
      <c r="A397" s="10" t="s">
        <v>142</v>
      </c>
      <c r="B397" s="11" t="s">
        <v>504</v>
      </c>
      <c r="C397" s="12">
        <v>38799</v>
      </c>
      <c r="D397" s="13">
        <v>0.3298611111111111</v>
      </c>
      <c r="E397" s="10" t="s">
        <v>57</v>
      </c>
      <c r="F397" s="10" t="s">
        <v>508</v>
      </c>
      <c r="G397" s="11" t="s">
        <v>59</v>
      </c>
      <c r="H397" s="11" t="s">
        <v>90</v>
      </c>
      <c r="I397" s="11" t="s">
        <v>61</v>
      </c>
      <c r="J397" s="14">
        <v>0.75</v>
      </c>
      <c r="K397" s="14">
        <v>0.2</v>
      </c>
      <c r="L397" s="11">
        <v>31</v>
      </c>
      <c r="M397" s="11">
        <v>31</v>
      </c>
      <c r="N397" s="11">
        <v>12</v>
      </c>
      <c r="O397" s="11">
        <v>24</v>
      </c>
      <c r="P397" s="11">
        <v>25</v>
      </c>
      <c r="Q397" s="11">
        <v>13</v>
      </c>
      <c r="R397" s="11">
        <v>21</v>
      </c>
      <c r="S397" s="11">
        <v>21</v>
      </c>
      <c r="T397" s="11">
        <v>35</v>
      </c>
      <c r="U397" s="11">
        <v>30</v>
      </c>
      <c r="V397" s="15"/>
      <c r="W397" s="15"/>
      <c r="X397" s="15"/>
      <c r="Y397" s="15"/>
      <c r="Z397" s="15"/>
      <c r="AA397" s="15"/>
      <c r="AB397" s="15"/>
      <c r="AC397" s="15"/>
      <c r="AD397" s="15"/>
      <c r="AE397" s="15"/>
      <c r="AF397" s="15"/>
      <c r="AG397" s="14">
        <f t="shared" si="168"/>
        <v>24.3</v>
      </c>
      <c r="AH397" s="14">
        <f t="shared" si="169"/>
        <v>7.732327520797921</v>
      </c>
      <c r="AI397" s="14">
        <f t="shared" si="170"/>
        <v>10</v>
      </c>
      <c r="AJ397" s="11">
        <v>30</v>
      </c>
      <c r="AK397" s="11">
        <v>30</v>
      </c>
      <c r="AL397" s="11">
        <v>32</v>
      </c>
      <c r="AM397" s="11">
        <v>46</v>
      </c>
      <c r="AN397" s="11">
        <v>23</v>
      </c>
      <c r="AO397" s="11">
        <v>32</v>
      </c>
      <c r="AP397" s="11">
        <v>33</v>
      </c>
      <c r="AQ397" s="11">
        <v>31</v>
      </c>
      <c r="AR397" s="11">
        <v>35</v>
      </c>
      <c r="AS397" s="11">
        <v>28</v>
      </c>
      <c r="AT397" s="14">
        <f t="shared" si="171"/>
        <v>32</v>
      </c>
      <c r="AU397" s="14">
        <f t="shared" si="172"/>
        <v>5.8878405775518976</v>
      </c>
      <c r="AV397" s="14">
        <f t="shared" si="173"/>
        <v>10</v>
      </c>
      <c r="AW397" s="14">
        <f t="shared" si="174"/>
        <v>46.646054210069458</v>
      </c>
      <c r="AX397" s="14">
        <f t="shared" si="175"/>
        <v>2.5920430603780873</v>
      </c>
      <c r="AY397" s="14">
        <f t="shared" si="176"/>
        <v>18</v>
      </c>
      <c r="AZ397" s="14">
        <f t="shared" si="177"/>
        <v>5.2709376547133946</v>
      </c>
      <c r="BA397" s="14">
        <f t="shared" si="178"/>
        <v>0.86204866798959834</v>
      </c>
      <c r="BB397" s="14">
        <f t="shared" si="179"/>
        <v>-0.31687242798353904</v>
      </c>
      <c r="BC397" s="16" t="str">
        <f t="shared" si="180"/>
        <v>Nontoxic</v>
      </c>
      <c r="BD397" s="14">
        <f t="shared" si="181"/>
        <v>131.68724279835391</v>
      </c>
      <c r="BE397" s="17" t="s">
        <v>663</v>
      </c>
      <c r="BG397" s="14">
        <f t="shared" si="182"/>
        <v>9</v>
      </c>
      <c r="BH397" s="14">
        <f t="shared" si="183"/>
        <v>9</v>
      </c>
      <c r="BI397" s="14">
        <f t="shared" si="184"/>
        <v>59.78888888888892</v>
      </c>
      <c r="BJ397" s="14">
        <f t="shared" si="185"/>
        <v>34.666666666666664</v>
      </c>
      <c r="BK397" s="14">
        <f t="shared" si="186"/>
        <v>47.227777777777789</v>
      </c>
      <c r="BL397" s="14">
        <f t="shared" si="187"/>
        <v>1.0555555555555556</v>
      </c>
      <c r="BM397" s="14">
        <f t="shared" si="188"/>
        <v>0.62554180206023302</v>
      </c>
      <c r="BN397" s="14">
        <v>6.6349999999999998</v>
      </c>
      <c r="BO397" s="14" t="str">
        <f t="shared" si="189"/>
        <v>Same Var</v>
      </c>
      <c r="BP397" s="14">
        <f t="shared" si="190"/>
        <v>1.1029484145811888E-2</v>
      </c>
      <c r="BQ397" s="14" t="str">
        <f t="shared" si="191"/>
        <v>NS</v>
      </c>
      <c r="BR397" s="14" t="str">
        <f t="shared" si="192"/>
        <v>NS</v>
      </c>
      <c r="BS397" s="2" t="str">
        <f t="shared" si="193"/>
        <v/>
      </c>
      <c r="BT397" s="2" t="str">
        <f t="shared" si="194"/>
        <v/>
      </c>
      <c r="BU397" s="2" t="str">
        <f t="shared" si="195"/>
        <v/>
      </c>
    </row>
    <row r="398" spans="1:73" s="14" customFormat="1" x14ac:dyDescent="0.2">
      <c r="A398" s="10" t="s">
        <v>142</v>
      </c>
      <c r="B398" s="11" t="s">
        <v>516</v>
      </c>
      <c r="C398" s="12">
        <v>38673</v>
      </c>
      <c r="D398" s="13">
        <v>0.56805555555555554</v>
      </c>
      <c r="E398" s="10" t="s">
        <v>57</v>
      </c>
      <c r="F398" s="10" t="s">
        <v>528</v>
      </c>
      <c r="G398" s="11" t="s">
        <v>59</v>
      </c>
      <c r="H398" s="11" t="s">
        <v>90</v>
      </c>
      <c r="I398" s="11" t="s">
        <v>61</v>
      </c>
      <c r="J398" s="14">
        <v>0.75</v>
      </c>
      <c r="K398" s="14">
        <v>0.2</v>
      </c>
      <c r="L398" s="11">
        <v>23</v>
      </c>
      <c r="M398" s="11">
        <v>23</v>
      </c>
      <c r="N398" s="11">
        <v>26</v>
      </c>
      <c r="O398" s="11">
        <v>21</v>
      </c>
      <c r="P398" s="11">
        <v>28</v>
      </c>
      <c r="Q398" s="11">
        <v>33</v>
      </c>
      <c r="R398" s="11">
        <v>20</v>
      </c>
      <c r="S398" s="11">
        <v>21</v>
      </c>
      <c r="T398" s="11">
        <v>20</v>
      </c>
      <c r="U398" s="11">
        <v>28</v>
      </c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F398" s="15"/>
      <c r="AG398" s="14">
        <f t="shared" si="168"/>
        <v>24.3</v>
      </c>
      <c r="AH398" s="14">
        <f t="shared" si="169"/>
        <v>4.3217794688967901</v>
      </c>
      <c r="AI398" s="14">
        <f t="shared" si="170"/>
        <v>10</v>
      </c>
      <c r="AJ398" s="11">
        <v>16</v>
      </c>
      <c r="AK398" s="11">
        <v>20</v>
      </c>
      <c r="AL398" s="11">
        <v>21</v>
      </c>
      <c r="AM398" s="11">
        <v>17</v>
      </c>
      <c r="AN398" s="11">
        <v>18</v>
      </c>
      <c r="AO398" s="11">
        <v>16</v>
      </c>
      <c r="AP398" s="11">
        <v>29</v>
      </c>
      <c r="AQ398" s="11">
        <v>18</v>
      </c>
      <c r="AR398" s="11">
        <v>21</v>
      </c>
      <c r="AS398" s="11">
        <v>22</v>
      </c>
      <c r="AT398" s="14">
        <f t="shared" si="171"/>
        <v>19.8</v>
      </c>
      <c r="AU398" s="14">
        <f t="shared" si="172"/>
        <v>3.8815804341359019</v>
      </c>
      <c r="AV398" s="14">
        <f t="shared" si="173"/>
        <v>10</v>
      </c>
      <c r="AW398" s="14">
        <f t="shared" si="174"/>
        <v>6.5397406684027839</v>
      </c>
      <c r="AX398" s="14">
        <f t="shared" si="175"/>
        <v>0.37487303722993853</v>
      </c>
      <c r="AY398" s="14">
        <f t="shared" si="176"/>
        <v>17</v>
      </c>
      <c r="AZ398" s="14">
        <f t="shared" si="177"/>
        <v>0.98489611969931967</v>
      </c>
      <c r="BA398" s="14">
        <f t="shared" si="178"/>
        <v>0.86327901742005297</v>
      </c>
      <c r="BB398" s="14">
        <f t="shared" si="179"/>
        <v>0.18518518518518517</v>
      </c>
      <c r="BC398" s="16" t="str">
        <f t="shared" si="180"/>
        <v>Nontoxic</v>
      </c>
      <c r="BD398" s="14">
        <f t="shared" si="181"/>
        <v>81.481481481481481</v>
      </c>
      <c r="BE398" s="17" t="s">
        <v>663</v>
      </c>
      <c r="BG398" s="14">
        <f t="shared" si="182"/>
        <v>9</v>
      </c>
      <c r="BH398" s="14">
        <f t="shared" si="183"/>
        <v>9</v>
      </c>
      <c r="BI398" s="14">
        <f t="shared" si="184"/>
        <v>18.67777777777782</v>
      </c>
      <c r="BJ398" s="14">
        <f t="shared" si="185"/>
        <v>15.066666666666658</v>
      </c>
      <c r="BK398" s="14">
        <f t="shared" si="186"/>
        <v>16.872222222222238</v>
      </c>
      <c r="BL398" s="14">
        <f t="shared" si="187"/>
        <v>1.0555555555555556</v>
      </c>
      <c r="BM398" s="14">
        <f t="shared" si="188"/>
        <v>9.8205824428918592E-2</v>
      </c>
      <c r="BN398" s="14">
        <v>6.6349999999999998</v>
      </c>
      <c r="BO398" s="14" t="str">
        <f t="shared" si="189"/>
        <v>Same Var</v>
      </c>
      <c r="BP398" s="14">
        <f t="shared" si="190"/>
        <v>1.2379621995620654E-2</v>
      </c>
      <c r="BQ398" s="14" t="str">
        <f t="shared" si="191"/>
        <v>Sig</v>
      </c>
      <c r="BR398" s="14" t="str">
        <f t="shared" si="192"/>
        <v>Sig</v>
      </c>
      <c r="BS398" s="2" t="str">
        <f t="shared" si="193"/>
        <v>Same Var T-test</v>
      </c>
      <c r="BT398" s="2" t="str">
        <f t="shared" si="194"/>
        <v/>
      </c>
      <c r="BU398" s="2" t="str">
        <f t="shared" si="195"/>
        <v>NOECToxicLess25</v>
      </c>
    </row>
    <row r="399" spans="1:73" s="14" customFormat="1" x14ac:dyDescent="0.2">
      <c r="A399" s="10" t="s">
        <v>142</v>
      </c>
      <c r="B399" s="11" t="s">
        <v>529</v>
      </c>
      <c r="C399" s="12">
        <v>38673</v>
      </c>
      <c r="D399" s="13">
        <v>0.50694444444444442</v>
      </c>
      <c r="E399" s="10" t="s">
        <v>57</v>
      </c>
      <c r="F399" s="10" t="s">
        <v>528</v>
      </c>
      <c r="G399" s="11" t="s">
        <v>59</v>
      </c>
      <c r="H399" s="11" t="s">
        <v>90</v>
      </c>
      <c r="I399" s="11" t="s">
        <v>61</v>
      </c>
      <c r="J399" s="14">
        <v>0.75</v>
      </c>
      <c r="K399" s="14">
        <v>0.2</v>
      </c>
      <c r="L399" s="11">
        <v>23</v>
      </c>
      <c r="M399" s="11">
        <v>23</v>
      </c>
      <c r="N399" s="11">
        <v>26</v>
      </c>
      <c r="O399" s="11">
        <v>21</v>
      </c>
      <c r="P399" s="11">
        <v>28</v>
      </c>
      <c r="Q399" s="11">
        <v>33</v>
      </c>
      <c r="R399" s="11">
        <v>20</v>
      </c>
      <c r="S399" s="11">
        <v>21</v>
      </c>
      <c r="T399" s="11">
        <v>20</v>
      </c>
      <c r="U399" s="11">
        <v>28</v>
      </c>
      <c r="V399" s="15"/>
      <c r="W399" s="15"/>
      <c r="X399" s="15"/>
      <c r="Y399" s="15"/>
      <c r="Z399" s="15"/>
      <c r="AA399" s="15"/>
      <c r="AB399" s="15"/>
      <c r="AC399" s="15"/>
      <c r="AD399" s="15"/>
      <c r="AE399" s="15"/>
      <c r="AF399" s="15"/>
      <c r="AG399" s="14">
        <f t="shared" si="168"/>
        <v>24.3</v>
      </c>
      <c r="AH399" s="14">
        <f t="shared" si="169"/>
        <v>4.3217794688967901</v>
      </c>
      <c r="AI399" s="14">
        <f t="shared" si="170"/>
        <v>10</v>
      </c>
      <c r="AJ399" s="11">
        <v>8</v>
      </c>
      <c r="AK399" s="11">
        <v>26</v>
      </c>
      <c r="AL399" s="11">
        <v>27</v>
      </c>
      <c r="AM399" s="11">
        <v>18</v>
      </c>
      <c r="AN399" s="11">
        <v>21</v>
      </c>
      <c r="AO399" s="11">
        <v>21</v>
      </c>
      <c r="AP399" s="11">
        <v>21</v>
      </c>
      <c r="AQ399" s="11">
        <v>28</v>
      </c>
      <c r="AR399" s="11">
        <v>23</v>
      </c>
      <c r="AS399" s="11">
        <v>22</v>
      </c>
      <c r="AT399" s="14">
        <f t="shared" si="171"/>
        <v>21.5</v>
      </c>
      <c r="AU399" s="14">
        <f t="shared" si="172"/>
        <v>5.6813535163531039</v>
      </c>
      <c r="AV399" s="14">
        <f t="shared" si="173"/>
        <v>10</v>
      </c>
      <c r="AW399" s="14">
        <f t="shared" si="174"/>
        <v>18.304730328896621</v>
      </c>
      <c r="AX399" s="14">
        <f t="shared" si="175"/>
        <v>1.2802624748156726</v>
      </c>
      <c r="AY399" s="14">
        <f t="shared" si="176"/>
        <v>14</v>
      </c>
      <c r="AZ399" s="14">
        <f t="shared" si="177"/>
        <v>1.583326463451785</v>
      </c>
      <c r="BA399" s="14">
        <f t="shared" si="178"/>
        <v>0.86805478155742033</v>
      </c>
      <c r="BB399" s="14">
        <f t="shared" si="179"/>
        <v>0.1152263374485597</v>
      </c>
      <c r="BC399" s="16" t="str">
        <f t="shared" si="180"/>
        <v>Nontoxic</v>
      </c>
      <c r="BD399" s="14">
        <f t="shared" si="181"/>
        <v>88.477366255144034</v>
      </c>
      <c r="BE399" s="17" t="s">
        <v>663</v>
      </c>
      <c r="BG399" s="14">
        <f t="shared" si="182"/>
        <v>9</v>
      </c>
      <c r="BH399" s="14">
        <f t="shared" si="183"/>
        <v>9</v>
      </c>
      <c r="BI399" s="14">
        <f t="shared" si="184"/>
        <v>18.67777777777782</v>
      </c>
      <c r="BJ399" s="14">
        <f t="shared" si="185"/>
        <v>32.277777777777779</v>
      </c>
      <c r="BK399" s="14">
        <f t="shared" si="186"/>
        <v>25.477777777777799</v>
      </c>
      <c r="BL399" s="14">
        <f t="shared" si="187"/>
        <v>1.0555555555555556</v>
      </c>
      <c r="BM399" s="14">
        <f t="shared" si="188"/>
        <v>0.6300927162858615</v>
      </c>
      <c r="BN399" s="14">
        <v>6.6349999999999998</v>
      </c>
      <c r="BO399" s="14" t="str">
        <f t="shared" si="189"/>
        <v>Same Var</v>
      </c>
      <c r="BP399" s="14">
        <f t="shared" si="190"/>
        <v>0.11537641403511852</v>
      </c>
      <c r="BQ399" s="14" t="str">
        <f t="shared" si="191"/>
        <v>NS</v>
      </c>
      <c r="BR399" s="14" t="str">
        <f t="shared" si="192"/>
        <v>NS</v>
      </c>
      <c r="BS399" s="2" t="str">
        <f t="shared" si="193"/>
        <v>Same Var T-test</v>
      </c>
      <c r="BT399" s="2" t="str">
        <f t="shared" si="194"/>
        <v/>
      </c>
      <c r="BU399" s="2" t="str">
        <f t="shared" si="195"/>
        <v/>
      </c>
    </row>
    <row r="400" spans="1:73" s="14" customFormat="1" x14ac:dyDescent="0.2">
      <c r="A400" s="10" t="s">
        <v>142</v>
      </c>
      <c r="B400" s="11" t="s">
        <v>461</v>
      </c>
      <c r="C400" s="12">
        <v>38524</v>
      </c>
      <c r="D400" s="13">
        <v>0.375</v>
      </c>
      <c r="E400" s="10" t="s">
        <v>57</v>
      </c>
      <c r="F400" s="10" t="s">
        <v>462</v>
      </c>
      <c r="G400" s="11" t="s">
        <v>59</v>
      </c>
      <c r="H400" s="11" t="s">
        <v>90</v>
      </c>
      <c r="I400" s="11" t="s">
        <v>61</v>
      </c>
      <c r="J400" s="14">
        <v>0.75</v>
      </c>
      <c r="K400" s="14">
        <v>0.2</v>
      </c>
      <c r="L400" s="11">
        <v>6</v>
      </c>
      <c r="M400" s="11">
        <v>28</v>
      </c>
      <c r="N400" s="11">
        <v>27</v>
      </c>
      <c r="O400" s="11">
        <v>26</v>
      </c>
      <c r="P400" s="11">
        <v>26</v>
      </c>
      <c r="Q400" s="11">
        <v>5</v>
      </c>
      <c r="R400" s="11">
        <v>28</v>
      </c>
      <c r="S400" s="11">
        <v>9</v>
      </c>
      <c r="T400" s="11">
        <v>25</v>
      </c>
      <c r="U400" s="11">
        <v>25</v>
      </c>
      <c r="V400" s="11">
        <v>30</v>
      </c>
      <c r="W400" s="11">
        <v>31</v>
      </c>
      <c r="X400" s="11">
        <v>25</v>
      </c>
      <c r="Y400" s="11">
        <v>29</v>
      </c>
      <c r="Z400" s="11">
        <v>24</v>
      </c>
      <c r="AA400" s="11">
        <v>27</v>
      </c>
      <c r="AB400" s="11">
        <v>29</v>
      </c>
      <c r="AC400" s="11">
        <v>28</v>
      </c>
      <c r="AD400" s="11">
        <v>27</v>
      </c>
      <c r="AE400" s="11">
        <v>30</v>
      </c>
      <c r="AF400" s="15"/>
      <c r="AG400" s="14">
        <f t="shared" si="168"/>
        <v>24.25</v>
      </c>
      <c r="AH400" s="14">
        <f t="shared" si="169"/>
        <v>7.8329600508297466</v>
      </c>
      <c r="AI400" s="14">
        <f t="shared" si="170"/>
        <v>20</v>
      </c>
      <c r="AJ400" s="11">
        <v>19</v>
      </c>
      <c r="AK400" s="11">
        <v>16</v>
      </c>
      <c r="AL400" s="11">
        <v>21</v>
      </c>
      <c r="AM400" s="11">
        <v>18</v>
      </c>
      <c r="AN400" s="11">
        <v>14</v>
      </c>
      <c r="AO400" s="11">
        <v>16</v>
      </c>
      <c r="AP400" s="11">
        <v>7</v>
      </c>
      <c r="AQ400" s="11">
        <v>8</v>
      </c>
      <c r="AR400" s="11">
        <v>15</v>
      </c>
      <c r="AS400" s="11">
        <v>23</v>
      </c>
      <c r="AT400" s="14">
        <f t="shared" si="171"/>
        <v>15.7</v>
      </c>
      <c r="AU400" s="14">
        <f t="shared" si="172"/>
        <v>5.1218486246016024</v>
      </c>
      <c r="AV400" s="14">
        <f t="shared" si="173"/>
        <v>10</v>
      </c>
      <c r="AW400" s="14">
        <f t="shared" si="174"/>
        <v>18.913367056217112</v>
      </c>
      <c r="AX400" s="14">
        <f t="shared" si="175"/>
        <v>0.92137694214093679</v>
      </c>
      <c r="AY400" s="14">
        <f t="shared" si="176"/>
        <v>21</v>
      </c>
      <c r="AZ400" s="14">
        <f t="shared" si="177"/>
        <v>-1.1928089157946993</v>
      </c>
      <c r="BA400" s="14">
        <f t="shared" si="178"/>
        <v>0.85907403519482572</v>
      </c>
      <c r="BB400" s="14">
        <f t="shared" si="179"/>
        <v>0.35257731958762889</v>
      </c>
      <c r="BC400" s="16" t="str">
        <f t="shared" si="180"/>
        <v>Toxic</v>
      </c>
      <c r="BD400" s="14">
        <f t="shared" si="181"/>
        <v>64.742268041237111</v>
      </c>
      <c r="BE400" s="17" t="s">
        <v>664</v>
      </c>
      <c r="BF400" s="17" t="s">
        <v>667</v>
      </c>
      <c r="BG400" s="14">
        <f t="shared" si="182"/>
        <v>19</v>
      </c>
      <c r="BH400" s="14">
        <f t="shared" si="183"/>
        <v>9</v>
      </c>
      <c r="BI400" s="14">
        <f t="shared" si="184"/>
        <v>61.355263157894747</v>
      </c>
      <c r="BJ400" s="14">
        <f t="shared" si="185"/>
        <v>26.233333333333327</v>
      </c>
      <c r="BK400" s="14">
        <f t="shared" si="186"/>
        <v>50.066071428571433</v>
      </c>
      <c r="BL400" s="14">
        <f t="shared" si="187"/>
        <v>1.042676134781398</v>
      </c>
      <c r="BM400" s="14">
        <f t="shared" si="188"/>
        <v>1.8734520597508768</v>
      </c>
      <c r="BN400" s="14">
        <v>6.6349999999999998</v>
      </c>
      <c r="BO400" s="14" t="str">
        <f t="shared" si="189"/>
        <v>Same Var</v>
      </c>
      <c r="BP400" s="14">
        <f t="shared" si="190"/>
        <v>2.0830357766483194E-3</v>
      </c>
      <c r="BQ400" s="14" t="str">
        <f t="shared" si="191"/>
        <v>Sig</v>
      </c>
      <c r="BR400" s="14" t="str">
        <f t="shared" si="192"/>
        <v>Sig</v>
      </c>
      <c r="BS400" s="2" t="str">
        <f t="shared" si="193"/>
        <v>Wilcoxon</v>
      </c>
      <c r="BT400" s="2" t="str">
        <f t="shared" si="194"/>
        <v/>
      </c>
      <c r="BU400" s="2" t="str">
        <f t="shared" si="195"/>
        <v/>
      </c>
    </row>
    <row r="401" spans="1:73" s="14" customFormat="1" x14ac:dyDescent="0.2">
      <c r="A401" s="10" t="s">
        <v>142</v>
      </c>
      <c r="B401" s="11" t="s">
        <v>479</v>
      </c>
      <c r="C401" s="12">
        <v>38524</v>
      </c>
      <c r="D401" s="13">
        <v>0.66666666666666663</v>
      </c>
      <c r="E401" s="10" t="s">
        <v>57</v>
      </c>
      <c r="F401" s="10" t="s">
        <v>462</v>
      </c>
      <c r="G401" s="11" t="s">
        <v>59</v>
      </c>
      <c r="H401" s="11" t="s">
        <v>90</v>
      </c>
      <c r="I401" s="11" t="s">
        <v>61</v>
      </c>
      <c r="J401" s="14">
        <v>0.75</v>
      </c>
      <c r="K401" s="14">
        <v>0.2</v>
      </c>
      <c r="L401" s="11">
        <v>6</v>
      </c>
      <c r="M401" s="11">
        <v>28</v>
      </c>
      <c r="N401" s="11">
        <v>27</v>
      </c>
      <c r="O401" s="11">
        <v>26</v>
      </c>
      <c r="P401" s="11">
        <v>26</v>
      </c>
      <c r="Q401" s="11">
        <v>5</v>
      </c>
      <c r="R401" s="11">
        <v>28</v>
      </c>
      <c r="S401" s="11">
        <v>9</v>
      </c>
      <c r="T401" s="11">
        <v>25</v>
      </c>
      <c r="U401" s="11">
        <v>25</v>
      </c>
      <c r="V401" s="11">
        <v>30</v>
      </c>
      <c r="W401" s="11">
        <v>31</v>
      </c>
      <c r="X401" s="11">
        <v>25</v>
      </c>
      <c r="Y401" s="11">
        <v>29</v>
      </c>
      <c r="Z401" s="11">
        <v>24</v>
      </c>
      <c r="AA401" s="11">
        <v>27</v>
      </c>
      <c r="AB401" s="11">
        <v>29</v>
      </c>
      <c r="AC401" s="11">
        <v>28</v>
      </c>
      <c r="AD401" s="11">
        <v>27</v>
      </c>
      <c r="AE401" s="11">
        <v>30</v>
      </c>
      <c r="AF401" s="15"/>
      <c r="AG401" s="14">
        <f t="shared" si="168"/>
        <v>24.25</v>
      </c>
      <c r="AH401" s="14">
        <f t="shared" si="169"/>
        <v>7.8329600508297466</v>
      </c>
      <c r="AI401" s="14">
        <f t="shared" si="170"/>
        <v>20</v>
      </c>
      <c r="AJ401" s="11">
        <v>5</v>
      </c>
      <c r="AK401" s="11">
        <v>11</v>
      </c>
      <c r="AL401" s="11">
        <v>9</v>
      </c>
      <c r="AM401" s="11">
        <v>6</v>
      </c>
      <c r="AN401" s="11">
        <v>2</v>
      </c>
      <c r="AO401" s="11">
        <v>5</v>
      </c>
      <c r="AP401" s="11">
        <v>21</v>
      </c>
      <c r="AQ401" s="11">
        <v>3</v>
      </c>
      <c r="AR401" s="11">
        <v>0</v>
      </c>
      <c r="AS401" s="11">
        <v>16</v>
      </c>
      <c r="AT401" s="14">
        <f t="shared" si="171"/>
        <v>7.8</v>
      </c>
      <c r="AU401" s="14">
        <f t="shared" si="172"/>
        <v>6.5794292221201749</v>
      </c>
      <c r="AV401" s="14">
        <f t="shared" si="173"/>
        <v>10</v>
      </c>
      <c r="AW401" s="14">
        <f t="shared" si="174"/>
        <v>36.657038849995551</v>
      </c>
      <c r="AX401" s="14">
        <f t="shared" si="175"/>
        <v>2.2388659682040375</v>
      </c>
      <c r="AY401" s="14">
        <f t="shared" si="176"/>
        <v>16</v>
      </c>
      <c r="AZ401" s="14">
        <f t="shared" si="177"/>
        <v>-4.2215476128677656</v>
      </c>
      <c r="BA401" s="14">
        <f t="shared" si="178"/>
        <v>0.86466700179829137</v>
      </c>
      <c r="BB401" s="14">
        <f t="shared" si="179"/>
        <v>0.67835051546391745</v>
      </c>
      <c r="BC401" s="16" t="str">
        <f t="shared" si="180"/>
        <v>Toxic</v>
      </c>
      <c r="BD401" s="14">
        <f t="shared" si="181"/>
        <v>32.164948453608247</v>
      </c>
      <c r="BE401" s="17" t="s">
        <v>664</v>
      </c>
      <c r="BF401" s="17" t="s">
        <v>667</v>
      </c>
      <c r="BG401" s="14">
        <f t="shared" si="182"/>
        <v>19</v>
      </c>
      <c r="BH401" s="14">
        <f t="shared" si="183"/>
        <v>9</v>
      </c>
      <c r="BI401" s="14">
        <f t="shared" si="184"/>
        <v>61.355263157894747</v>
      </c>
      <c r="BJ401" s="14">
        <f t="shared" si="185"/>
        <v>43.288888888888891</v>
      </c>
      <c r="BK401" s="14">
        <f t="shared" si="186"/>
        <v>55.548214285714302</v>
      </c>
      <c r="BL401" s="14">
        <f t="shared" si="187"/>
        <v>1.042676134781398</v>
      </c>
      <c r="BM401" s="14">
        <f t="shared" si="188"/>
        <v>0.34050479364678321</v>
      </c>
      <c r="BN401" s="14">
        <v>6.6349999999999998</v>
      </c>
      <c r="BO401" s="14" t="str">
        <f t="shared" si="189"/>
        <v>Same Var</v>
      </c>
      <c r="BP401" s="14">
        <f t="shared" si="190"/>
        <v>2.0640173047798431E-6</v>
      </c>
      <c r="BQ401" s="14" t="str">
        <f t="shared" si="191"/>
        <v>Sig</v>
      </c>
      <c r="BR401" s="14" t="str">
        <f t="shared" si="192"/>
        <v>Sig</v>
      </c>
      <c r="BS401" s="2" t="str">
        <f t="shared" si="193"/>
        <v>Wilcoxon</v>
      </c>
      <c r="BT401" s="2" t="str">
        <f t="shared" si="194"/>
        <v/>
      </c>
      <c r="BU401" s="2" t="str">
        <f t="shared" si="195"/>
        <v/>
      </c>
    </row>
    <row r="402" spans="1:73" s="14" customFormat="1" x14ac:dyDescent="0.2">
      <c r="A402" s="10" t="s">
        <v>142</v>
      </c>
      <c r="B402" s="11" t="s">
        <v>301</v>
      </c>
      <c r="C402" s="12">
        <v>37237</v>
      </c>
      <c r="D402" s="13">
        <v>0</v>
      </c>
      <c r="E402" s="10" t="s">
        <v>57</v>
      </c>
      <c r="F402" s="10" t="s">
        <v>302</v>
      </c>
      <c r="G402" s="11" t="s">
        <v>59</v>
      </c>
      <c r="H402" s="11" t="s">
        <v>90</v>
      </c>
      <c r="I402" s="11" t="s">
        <v>61</v>
      </c>
      <c r="J402" s="14">
        <v>0.75</v>
      </c>
      <c r="K402" s="14">
        <v>0.2</v>
      </c>
      <c r="L402" s="11">
        <v>23</v>
      </c>
      <c r="M402" s="11">
        <v>19</v>
      </c>
      <c r="N402" s="11">
        <v>30</v>
      </c>
      <c r="O402" s="11">
        <v>8</v>
      </c>
      <c r="P402" s="11">
        <v>30</v>
      </c>
      <c r="Q402" s="11">
        <v>28</v>
      </c>
      <c r="R402" s="11">
        <v>31</v>
      </c>
      <c r="S402" s="11">
        <v>29</v>
      </c>
      <c r="T402" s="11">
        <v>30</v>
      </c>
      <c r="U402" s="11">
        <v>14</v>
      </c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F402" s="15"/>
      <c r="AG402" s="14">
        <f t="shared" si="168"/>
        <v>24.2</v>
      </c>
      <c r="AH402" s="14">
        <f t="shared" si="169"/>
        <v>8.0249610590955545</v>
      </c>
      <c r="AI402" s="14">
        <f t="shared" si="170"/>
        <v>10</v>
      </c>
      <c r="AJ402" s="11">
        <v>25</v>
      </c>
      <c r="AK402" s="11">
        <v>25</v>
      </c>
      <c r="AL402" s="11">
        <v>25</v>
      </c>
      <c r="AM402" s="11">
        <v>26</v>
      </c>
      <c r="AN402" s="11">
        <v>22</v>
      </c>
      <c r="AO402" s="11">
        <v>26</v>
      </c>
      <c r="AP402" s="11">
        <v>25</v>
      </c>
      <c r="AQ402" s="11">
        <v>26</v>
      </c>
      <c r="AR402" s="11">
        <v>24</v>
      </c>
      <c r="AS402" s="11">
        <v>16</v>
      </c>
      <c r="AT402" s="14">
        <f t="shared" si="171"/>
        <v>24</v>
      </c>
      <c r="AU402" s="14">
        <f t="shared" si="172"/>
        <v>3.0550504633038935</v>
      </c>
      <c r="AV402" s="14">
        <f t="shared" si="173"/>
        <v>10</v>
      </c>
      <c r="AW402" s="14">
        <f t="shared" si="174"/>
        <v>20.755617361111142</v>
      </c>
      <c r="AX402" s="14">
        <f t="shared" si="175"/>
        <v>1.5548463734567926</v>
      </c>
      <c r="AY402" s="14">
        <f t="shared" si="176"/>
        <v>13</v>
      </c>
      <c r="AZ402" s="14">
        <f t="shared" si="177"/>
        <v>2.7407659624808964</v>
      </c>
      <c r="BA402" s="14">
        <f t="shared" si="178"/>
        <v>0.87015153396817235</v>
      </c>
      <c r="BB402" s="14">
        <f t="shared" si="179"/>
        <v>8.2644628099173261E-3</v>
      </c>
      <c r="BC402" s="16" t="str">
        <f t="shared" si="180"/>
        <v>Nontoxic</v>
      </c>
      <c r="BD402" s="14">
        <f t="shared" si="181"/>
        <v>99.173553719008268</v>
      </c>
      <c r="BE402" s="17" t="s">
        <v>664</v>
      </c>
      <c r="BF402" s="17" t="s">
        <v>666</v>
      </c>
      <c r="BG402" s="14">
        <f t="shared" si="182"/>
        <v>9</v>
      </c>
      <c r="BH402" s="14">
        <f t="shared" si="183"/>
        <v>9</v>
      </c>
      <c r="BI402" s="14">
        <f t="shared" si="184"/>
        <v>64.400000000000048</v>
      </c>
      <c r="BJ402" s="14">
        <f t="shared" si="185"/>
        <v>9.3333333333333339</v>
      </c>
      <c r="BK402" s="14">
        <f t="shared" si="186"/>
        <v>36.866666666666696</v>
      </c>
      <c r="BL402" s="14">
        <f t="shared" si="187"/>
        <v>1.0555555555555556</v>
      </c>
      <c r="BM402" s="14">
        <f t="shared" si="188"/>
        <v>6.9567041520053268</v>
      </c>
      <c r="BN402" s="14">
        <v>6.6349999999999998</v>
      </c>
      <c r="BO402" s="14" t="str">
        <f t="shared" si="189"/>
        <v>Sig Diff Var</v>
      </c>
      <c r="BP402" s="14">
        <f t="shared" si="190"/>
        <v>0.47127254814884678</v>
      </c>
      <c r="BQ402" s="14" t="str">
        <f t="shared" si="191"/>
        <v>NS</v>
      </c>
      <c r="BR402" s="14" t="str">
        <f t="shared" si="192"/>
        <v>NS</v>
      </c>
      <c r="BS402" s="2" t="str">
        <f t="shared" si="193"/>
        <v>Wilcoxon</v>
      </c>
      <c r="BT402" s="2" t="str">
        <f t="shared" si="194"/>
        <v/>
      </c>
      <c r="BU402" s="2" t="str">
        <f t="shared" si="195"/>
        <v/>
      </c>
    </row>
    <row r="403" spans="1:73" s="14" customFormat="1" x14ac:dyDescent="0.2">
      <c r="A403" s="10" t="s">
        <v>142</v>
      </c>
      <c r="B403" s="11" t="s">
        <v>309</v>
      </c>
      <c r="C403" s="12">
        <v>37237</v>
      </c>
      <c r="D403" s="13">
        <v>0</v>
      </c>
      <c r="E403" s="10" t="s">
        <v>57</v>
      </c>
      <c r="F403" s="10" t="s">
        <v>302</v>
      </c>
      <c r="G403" s="11" t="s">
        <v>59</v>
      </c>
      <c r="H403" s="11" t="s">
        <v>90</v>
      </c>
      <c r="I403" s="11" t="s">
        <v>61</v>
      </c>
      <c r="J403" s="14">
        <v>0.75</v>
      </c>
      <c r="K403" s="14">
        <v>0.2</v>
      </c>
      <c r="L403" s="11">
        <v>23</v>
      </c>
      <c r="M403" s="11">
        <v>19</v>
      </c>
      <c r="N403" s="11">
        <v>30</v>
      </c>
      <c r="O403" s="11">
        <v>8</v>
      </c>
      <c r="P403" s="11">
        <v>30</v>
      </c>
      <c r="Q403" s="11">
        <v>28</v>
      </c>
      <c r="R403" s="11">
        <v>31</v>
      </c>
      <c r="S403" s="11">
        <v>29</v>
      </c>
      <c r="T403" s="11">
        <v>30</v>
      </c>
      <c r="U403" s="11">
        <v>14</v>
      </c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F403" s="15"/>
      <c r="AG403" s="14">
        <f t="shared" si="168"/>
        <v>24.2</v>
      </c>
      <c r="AH403" s="14">
        <f t="shared" si="169"/>
        <v>8.0249610590955545</v>
      </c>
      <c r="AI403" s="14">
        <f t="shared" si="170"/>
        <v>10</v>
      </c>
      <c r="AJ403" s="11">
        <v>20</v>
      </c>
      <c r="AK403" s="11">
        <v>23</v>
      </c>
      <c r="AL403" s="11">
        <v>26</v>
      </c>
      <c r="AM403" s="11">
        <v>26</v>
      </c>
      <c r="AN403" s="11">
        <v>25</v>
      </c>
      <c r="AO403" s="11">
        <v>25</v>
      </c>
      <c r="AP403" s="11">
        <v>28</v>
      </c>
      <c r="AQ403" s="11">
        <v>26</v>
      </c>
      <c r="AR403" s="11">
        <v>24</v>
      </c>
      <c r="AS403" s="11">
        <v>14</v>
      </c>
      <c r="AT403" s="14">
        <f t="shared" si="171"/>
        <v>23.7</v>
      </c>
      <c r="AU403" s="14">
        <f t="shared" si="172"/>
        <v>4.0290610982378228</v>
      </c>
      <c r="AV403" s="14">
        <f t="shared" si="173"/>
        <v>10</v>
      </c>
      <c r="AW403" s="14">
        <f t="shared" si="174"/>
        <v>27.518767361111188</v>
      </c>
      <c r="AX403" s="14">
        <f t="shared" si="175"/>
        <v>1.750857484567905</v>
      </c>
      <c r="AY403" s="14">
        <f t="shared" si="176"/>
        <v>16</v>
      </c>
      <c r="AZ403" s="14">
        <f t="shared" si="177"/>
        <v>2.423180351989604</v>
      </c>
      <c r="BA403" s="14">
        <f t="shared" si="178"/>
        <v>0.86466700179829137</v>
      </c>
      <c r="BB403" s="14">
        <f t="shared" si="179"/>
        <v>2.0661157024793389E-2</v>
      </c>
      <c r="BC403" s="16" t="str">
        <f t="shared" si="180"/>
        <v>Nontoxic</v>
      </c>
      <c r="BD403" s="14">
        <f t="shared" si="181"/>
        <v>97.933884297520663</v>
      </c>
      <c r="BE403" s="17" t="s">
        <v>663</v>
      </c>
      <c r="BG403" s="14">
        <f t="shared" si="182"/>
        <v>9</v>
      </c>
      <c r="BH403" s="14">
        <f t="shared" si="183"/>
        <v>9</v>
      </c>
      <c r="BI403" s="14">
        <f t="shared" si="184"/>
        <v>64.400000000000048</v>
      </c>
      <c r="BJ403" s="14">
        <f t="shared" si="185"/>
        <v>16.23333333333337</v>
      </c>
      <c r="BK403" s="14">
        <f t="shared" si="186"/>
        <v>40.316666666666713</v>
      </c>
      <c r="BL403" s="14">
        <f t="shared" si="187"/>
        <v>1.0555555555555556</v>
      </c>
      <c r="BM403" s="14">
        <f t="shared" si="188"/>
        <v>3.7630854001951435</v>
      </c>
      <c r="BN403" s="14">
        <v>6.6349999999999998</v>
      </c>
      <c r="BO403" s="14" t="str">
        <f t="shared" si="189"/>
        <v>Same Var</v>
      </c>
      <c r="BP403" s="14">
        <f t="shared" si="190"/>
        <v>0.43109805134793383</v>
      </c>
      <c r="BQ403" s="14" t="str">
        <f t="shared" si="191"/>
        <v>NS</v>
      </c>
      <c r="BR403" s="14" t="str">
        <f t="shared" si="192"/>
        <v>NS</v>
      </c>
      <c r="BS403" s="2" t="str">
        <f t="shared" si="193"/>
        <v>Same Var T-test</v>
      </c>
      <c r="BT403" s="2" t="str">
        <f t="shared" si="194"/>
        <v/>
      </c>
      <c r="BU403" s="2" t="str">
        <f t="shared" si="195"/>
        <v/>
      </c>
    </row>
    <row r="404" spans="1:73" s="14" customFormat="1" x14ac:dyDescent="0.2">
      <c r="A404" s="10" t="s">
        <v>142</v>
      </c>
      <c r="B404" s="11" t="s">
        <v>311</v>
      </c>
      <c r="C404" s="12">
        <v>37237</v>
      </c>
      <c r="D404" s="13">
        <v>0</v>
      </c>
      <c r="E404" s="10" t="s">
        <v>57</v>
      </c>
      <c r="F404" s="10" t="s">
        <v>302</v>
      </c>
      <c r="G404" s="11" t="s">
        <v>59</v>
      </c>
      <c r="H404" s="11" t="s">
        <v>90</v>
      </c>
      <c r="I404" s="11" t="s">
        <v>61</v>
      </c>
      <c r="J404" s="14">
        <v>0.75</v>
      </c>
      <c r="K404" s="14">
        <v>0.2</v>
      </c>
      <c r="L404" s="11">
        <v>23</v>
      </c>
      <c r="M404" s="11">
        <v>19</v>
      </c>
      <c r="N404" s="11">
        <v>30</v>
      </c>
      <c r="O404" s="11">
        <v>8</v>
      </c>
      <c r="P404" s="11">
        <v>30</v>
      </c>
      <c r="Q404" s="11">
        <v>28</v>
      </c>
      <c r="R404" s="11">
        <v>31</v>
      </c>
      <c r="S404" s="11">
        <v>29</v>
      </c>
      <c r="T404" s="11">
        <v>30</v>
      </c>
      <c r="U404" s="11">
        <v>14</v>
      </c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F404" s="15"/>
      <c r="AG404" s="14">
        <f t="shared" si="168"/>
        <v>24.2</v>
      </c>
      <c r="AH404" s="14">
        <f t="shared" si="169"/>
        <v>8.0249610590955545</v>
      </c>
      <c r="AI404" s="14">
        <f t="shared" si="170"/>
        <v>10</v>
      </c>
      <c r="AJ404" s="11">
        <v>25</v>
      </c>
      <c r="AK404" s="11">
        <v>16</v>
      </c>
      <c r="AL404" s="11">
        <v>22</v>
      </c>
      <c r="AM404" s="11">
        <v>30</v>
      </c>
      <c r="AN404" s="11">
        <v>19</v>
      </c>
      <c r="AO404" s="11">
        <v>17</v>
      </c>
      <c r="AP404" s="11">
        <v>16</v>
      </c>
      <c r="AQ404" s="11">
        <v>10</v>
      </c>
      <c r="AR404" s="11">
        <v>17</v>
      </c>
      <c r="AS404" s="11">
        <v>4</v>
      </c>
      <c r="AT404" s="14">
        <f t="shared" si="171"/>
        <v>17.600000000000001</v>
      </c>
      <c r="AU404" s="14">
        <f t="shared" si="172"/>
        <v>7.2907856610625696</v>
      </c>
      <c r="AV404" s="14">
        <f t="shared" si="173"/>
        <v>10</v>
      </c>
      <c r="AW404" s="14">
        <f t="shared" si="174"/>
        <v>79.888837114197628</v>
      </c>
      <c r="AX404" s="14">
        <f t="shared" si="175"/>
        <v>4.5975152349108406</v>
      </c>
      <c r="AY404" s="14">
        <f t="shared" si="176"/>
        <v>17</v>
      </c>
      <c r="AZ404" s="14">
        <f t="shared" si="177"/>
        <v>-0.18396752457402812</v>
      </c>
      <c r="BA404" s="14">
        <f t="shared" si="178"/>
        <v>0.86327901742005297</v>
      </c>
      <c r="BB404" s="14">
        <f t="shared" si="179"/>
        <v>0.27272727272727265</v>
      </c>
      <c r="BC404" s="16" t="str">
        <f t="shared" si="180"/>
        <v>Toxic</v>
      </c>
      <c r="BD404" s="14">
        <f t="shared" si="181"/>
        <v>72.727272727272734</v>
      </c>
      <c r="BE404" s="17" t="s">
        <v>663</v>
      </c>
      <c r="BG404" s="14">
        <f t="shared" si="182"/>
        <v>9</v>
      </c>
      <c r="BH404" s="14">
        <f t="shared" si="183"/>
        <v>9</v>
      </c>
      <c r="BI404" s="14">
        <f t="shared" si="184"/>
        <v>64.400000000000048</v>
      </c>
      <c r="BJ404" s="14">
        <f t="shared" si="185"/>
        <v>53.155555555555573</v>
      </c>
      <c r="BK404" s="14">
        <f t="shared" si="186"/>
        <v>58.777777777777814</v>
      </c>
      <c r="BL404" s="14">
        <f t="shared" si="187"/>
        <v>1.0555555555555556</v>
      </c>
      <c r="BM404" s="14">
        <f t="shared" si="188"/>
        <v>7.8369210665837685E-2</v>
      </c>
      <c r="BN404" s="14">
        <v>6.6349999999999998</v>
      </c>
      <c r="BO404" s="14" t="str">
        <f t="shared" si="189"/>
        <v>Same Var</v>
      </c>
      <c r="BP404" s="14">
        <f t="shared" si="190"/>
        <v>3.5092880301859405E-2</v>
      </c>
      <c r="BQ404" s="14" t="str">
        <f t="shared" si="191"/>
        <v>Sig</v>
      </c>
      <c r="BR404" s="14" t="str">
        <f t="shared" si="192"/>
        <v>Sig</v>
      </c>
      <c r="BS404" s="2" t="str">
        <f t="shared" si="193"/>
        <v>Same Var T-test</v>
      </c>
      <c r="BT404" s="2" t="str">
        <f t="shared" si="194"/>
        <v/>
      </c>
      <c r="BU404" s="2" t="str">
        <f t="shared" si="195"/>
        <v/>
      </c>
    </row>
    <row r="405" spans="1:73" s="14" customFormat="1" x14ac:dyDescent="0.2">
      <c r="A405" s="10" t="s">
        <v>142</v>
      </c>
      <c r="B405" s="11" t="s">
        <v>320</v>
      </c>
      <c r="C405" s="12">
        <v>37237</v>
      </c>
      <c r="D405" s="13">
        <v>0</v>
      </c>
      <c r="E405" s="10" t="s">
        <v>57</v>
      </c>
      <c r="F405" s="10" t="s">
        <v>302</v>
      </c>
      <c r="G405" s="11" t="s">
        <v>59</v>
      </c>
      <c r="H405" s="11" t="s">
        <v>90</v>
      </c>
      <c r="I405" s="11" t="s">
        <v>61</v>
      </c>
      <c r="J405" s="14">
        <v>0.75</v>
      </c>
      <c r="K405" s="14">
        <v>0.2</v>
      </c>
      <c r="L405" s="11">
        <v>23</v>
      </c>
      <c r="M405" s="11">
        <v>19</v>
      </c>
      <c r="N405" s="11">
        <v>30</v>
      </c>
      <c r="O405" s="11">
        <v>8</v>
      </c>
      <c r="P405" s="11">
        <v>30</v>
      </c>
      <c r="Q405" s="11">
        <v>28</v>
      </c>
      <c r="R405" s="11">
        <v>31</v>
      </c>
      <c r="S405" s="11">
        <v>29</v>
      </c>
      <c r="T405" s="11">
        <v>30</v>
      </c>
      <c r="U405" s="11">
        <v>14</v>
      </c>
      <c r="V405" s="15"/>
      <c r="W405" s="15"/>
      <c r="X405" s="15"/>
      <c r="Y405" s="15"/>
      <c r="Z405" s="15"/>
      <c r="AA405" s="15"/>
      <c r="AB405" s="15"/>
      <c r="AC405" s="15"/>
      <c r="AD405" s="15"/>
      <c r="AE405" s="15"/>
      <c r="AF405" s="15"/>
      <c r="AG405" s="14">
        <f t="shared" si="168"/>
        <v>24.2</v>
      </c>
      <c r="AH405" s="14">
        <f t="shared" si="169"/>
        <v>8.0249610590955545</v>
      </c>
      <c r="AI405" s="14">
        <f t="shared" si="170"/>
        <v>10</v>
      </c>
      <c r="AJ405" s="11">
        <v>11</v>
      </c>
      <c r="AK405" s="11">
        <v>15</v>
      </c>
      <c r="AL405" s="11">
        <v>32</v>
      </c>
      <c r="AM405" s="11">
        <v>9</v>
      </c>
      <c r="AN405" s="11">
        <v>33</v>
      </c>
      <c r="AO405" s="11">
        <v>22</v>
      </c>
      <c r="AP405" s="11">
        <v>21</v>
      </c>
      <c r="AQ405" s="11">
        <v>9</v>
      </c>
      <c r="AR405" s="11">
        <v>26</v>
      </c>
      <c r="AS405" s="11">
        <v>13</v>
      </c>
      <c r="AT405" s="14">
        <f t="shared" si="171"/>
        <v>19.100000000000001</v>
      </c>
      <c r="AU405" s="14">
        <f t="shared" si="172"/>
        <v>9.0853973190193749</v>
      </c>
      <c r="AV405" s="14">
        <f t="shared" si="173"/>
        <v>10</v>
      </c>
      <c r="AW405" s="14">
        <f t="shared" si="174"/>
        <v>141.06180933641983</v>
      </c>
      <c r="AX405" s="14">
        <f t="shared" si="175"/>
        <v>9.0287065929355315</v>
      </c>
      <c r="AY405" s="14">
        <f t="shared" si="176"/>
        <v>16</v>
      </c>
      <c r="AZ405" s="14">
        <f t="shared" si="177"/>
        <v>0.27565840744100151</v>
      </c>
      <c r="BA405" s="14">
        <f t="shared" si="178"/>
        <v>0.86466700179829137</v>
      </c>
      <c r="BB405" s="14">
        <f t="shared" si="179"/>
        <v>0.21074380165289247</v>
      </c>
      <c r="BC405" s="16" t="str">
        <f t="shared" si="180"/>
        <v>Toxic</v>
      </c>
      <c r="BD405" s="14">
        <f t="shared" si="181"/>
        <v>78.925619834710744</v>
      </c>
      <c r="BE405" s="17" t="s">
        <v>663</v>
      </c>
      <c r="BG405" s="14">
        <f t="shared" si="182"/>
        <v>9</v>
      </c>
      <c r="BH405" s="14">
        <f t="shared" si="183"/>
        <v>9</v>
      </c>
      <c r="BI405" s="14">
        <f t="shared" si="184"/>
        <v>64.400000000000048</v>
      </c>
      <c r="BJ405" s="14">
        <f t="shared" si="185"/>
        <v>82.544444444444451</v>
      </c>
      <c r="BK405" s="14">
        <f t="shared" si="186"/>
        <v>73.472222222222243</v>
      </c>
      <c r="BL405" s="14">
        <f t="shared" si="187"/>
        <v>1.0555555555555556</v>
      </c>
      <c r="BM405" s="14">
        <f t="shared" si="188"/>
        <v>0.13100095673675882</v>
      </c>
      <c r="BN405" s="14">
        <v>6.6349999999999998</v>
      </c>
      <c r="BO405" s="14" t="str">
        <f t="shared" si="189"/>
        <v>Same Var</v>
      </c>
      <c r="BP405" s="14">
        <f t="shared" si="190"/>
        <v>9.9992924321532881E-2</v>
      </c>
      <c r="BQ405" s="14" t="str">
        <f t="shared" si="191"/>
        <v>NS</v>
      </c>
      <c r="BR405" s="14" t="str">
        <f t="shared" si="192"/>
        <v>NS</v>
      </c>
      <c r="BS405" s="2" t="str">
        <f t="shared" si="193"/>
        <v>Same Var T-test</v>
      </c>
      <c r="BT405" s="2" t="str">
        <f t="shared" si="194"/>
        <v>TSTToxicLess25</v>
      </c>
      <c r="BU405" s="2" t="str">
        <f t="shared" si="195"/>
        <v/>
      </c>
    </row>
    <row r="406" spans="1:73" s="14" customFormat="1" x14ac:dyDescent="0.2">
      <c r="A406" s="10" t="s">
        <v>142</v>
      </c>
      <c r="B406" s="11" t="s">
        <v>310</v>
      </c>
      <c r="C406" s="12">
        <v>37237</v>
      </c>
      <c r="D406" s="13">
        <v>0</v>
      </c>
      <c r="E406" s="10" t="s">
        <v>57</v>
      </c>
      <c r="F406" s="10" t="s">
        <v>302</v>
      </c>
      <c r="G406" s="11" t="s">
        <v>59</v>
      </c>
      <c r="H406" s="11" t="s">
        <v>90</v>
      </c>
      <c r="I406" s="11" t="s">
        <v>61</v>
      </c>
      <c r="J406" s="14">
        <v>0.75</v>
      </c>
      <c r="K406" s="14">
        <v>0.2</v>
      </c>
      <c r="L406" s="11">
        <v>23</v>
      </c>
      <c r="M406" s="11">
        <v>19</v>
      </c>
      <c r="N406" s="11">
        <v>30</v>
      </c>
      <c r="O406" s="11">
        <v>8</v>
      </c>
      <c r="P406" s="11">
        <v>30</v>
      </c>
      <c r="Q406" s="11">
        <v>28</v>
      </c>
      <c r="R406" s="11">
        <v>31</v>
      </c>
      <c r="S406" s="11">
        <v>29</v>
      </c>
      <c r="T406" s="11">
        <v>30</v>
      </c>
      <c r="U406" s="11">
        <v>14</v>
      </c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F406" s="15"/>
      <c r="AG406" s="14">
        <f t="shared" si="168"/>
        <v>24.2</v>
      </c>
      <c r="AH406" s="14">
        <f t="shared" si="169"/>
        <v>8.0249610590955545</v>
      </c>
      <c r="AI406" s="14">
        <f t="shared" si="170"/>
        <v>10</v>
      </c>
      <c r="AJ406" s="11">
        <v>25</v>
      </c>
      <c r="AK406" s="11">
        <v>15</v>
      </c>
      <c r="AL406" s="11">
        <v>25</v>
      </c>
      <c r="AM406" s="11">
        <v>33</v>
      </c>
      <c r="AN406" s="11">
        <v>24</v>
      </c>
      <c r="AO406" s="11">
        <v>1</v>
      </c>
      <c r="AP406" s="11">
        <v>27</v>
      </c>
      <c r="AQ406" s="11">
        <v>30</v>
      </c>
      <c r="AR406" s="11">
        <v>13</v>
      </c>
      <c r="AS406" s="11">
        <v>15</v>
      </c>
      <c r="AT406" s="14">
        <f t="shared" si="171"/>
        <v>20.8</v>
      </c>
      <c r="AU406" s="14">
        <f t="shared" si="172"/>
        <v>9.647106647418525</v>
      </c>
      <c r="AV406" s="14">
        <f t="shared" si="173"/>
        <v>10</v>
      </c>
      <c r="AW406" s="14">
        <f t="shared" si="174"/>
        <v>167.16335069444455</v>
      </c>
      <c r="AX406" s="14">
        <f t="shared" si="175"/>
        <v>11.081838966049387</v>
      </c>
      <c r="AY406" s="14">
        <f t="shared" si="176"/>
        <v>15</v>
      </c>
      <c r="AZ406" s="14">
        <f t="shared" si="177"/>
        <v>0.73698832323971464</v>
      </c>
      <c r="BA406" s="14">
        <f t="shared" si="178"/>
        <v>0.86624497319495286</v>
      </c>
      <c r="BB406" s="14">
        <f t="shared" si="179"/>
        <v>0.14049586776859499</v>
      </c>
      <c r="BC406" s="16" t="str">
        <f t="shared" si="180"/>
        <v>Toxic</v>
      </c>
      <c r="BD406" s="14">
        <f t="shared" si="181"/>
        <v>85.950413223140501</v>
      </c>
      <c r="BE406" s="17" t="s">
        <v>663</v>
      </c>
      <c r="BG406" s="14">
        <f t="shared" si="182"/>
        <v>9</v>
      </c>
      <c r="BH406" s="14">
        <f t="shared" si="183"/>
        <v>9</v>
      </c>
      <c r="BI406" s="14">
        <f t="shared" si="184"/>
        <v>64.400000000000048</v>
      </c>
      <c r="BJ406" s="14">
        <f t="shared" si="185"/>
        <v>93.066666666666691</v>
      </c>
      <c r="BK406" s="14">
        <f t="shared" si="186"/>
        <v>78.733333333333377</v>
      </c>
      <c r="BL406" s="14">
        <f t="shared" si="187"/>
        <v>1.0555555555555556</v>
      </c>
      <c r="BM406" s="14">
        <f t="shared" si="188"/>
        <v>0.2873668109106105</v>
      </c>
      <c r="BN406" s="14">
        <v>6.6349999999999998</v>
      </c>
      <c r="BO406" s="14" t="str">
        <f t="shared" si="189"/>
        <v>Same Var</v>
      </c>
      <c r="BP406" s="14">
        <f t="shared" si="190"/>
        <v>0.20140660410913408</v>
      </c>
      <c r="BQ406" s="14" t="str">
        <f t="shared" si="191"/>
        <v>NS</v>
      </c>
      <c r="BR406" s="14" t="str">
        <f t="shared" si="192"/>
        <v>NS</v>
      </c>
      <c r="BS406" s="2" t="str">
        <f t="shared" si="193"/>
        <v>Same Var T-test</v>
      </c>
      <c r="BT406" s="2" t="str">
        <f t="shared" si="194"/>
        <v>TSTToxicLess25</v>
      </c>
      <c r="BU406" s="2" t="str">
        <f t="shared" si="195"/>
        <v/>
      </c>
    </row>
    <row r="407" spans="1:73" s="14" customFormat="1" x14ac:dyDescent="0.2">
      <c r="A407" s="10" t="s">
        <v>142</v>
      </c>
      <c r="B407" s="11" t="s">
        <v>427</v>
      </c>
      <c r="C407" s="12">
        <v>38488</v>
      </c>
      <c r="D407" s="13">
        <v>0.3125</v>
      </c>
      <c r="E407" s="10" t="s">
        <v>57</v>
      </c>
      <c r="F407" s="10" t="s">
        <v>428</v>
      </c>
      <c r="G407" s="11" t="s">
        <v>59</v>
      </c>
      <c r="H407" s="11" t="s">
        <v>90</v>
      </c>
      <c r="I407" s="11" t="s">
        <v>61</v>
      </c>
      <c r="J407" s="14">
        <v>0.75</v>
      </c>
      <c r="K407" s="14">
        <v>0.2</v>
      </c>
      <c r="L407" s="11">
        <v>17</v>
      </c>
      <c r="M407" s="11">
        <v>25</v>
      </c>
      <c r="N407" s="11">
        <v>23</v>
      </c>
      <c r="O407" s="11">
        <v>25</v>
      </c>
      <c r="P407" s="11">
        <v>24</v>
      </c>
      <c r="Q407" s="11">
        <v>25</v>
      </c>
      <c r="R407" s="11">
        <v>25</v>
      </c>
      <c r="S407" s="11">
        <v>28</v>
      </c>
      <c r="T407" s="11">
        <v>4</v>
      </c>
      <c r="U407" s="11">
        <v>26</v>
      </c>
      <c r="V407" s="11">
        <v>26</v>
      </c>
      <c r="W407" s="11">
        <v>31</v>
      </c>
      <c r="X407" s="11">
        <v>24</v>
      </c>
      <c r="Y407" s="11">
        <v>21</v>
      </c>
      <c r="Z407" s="11">
        <v>22</v>
      </c>
      <c r="AA407" s="11">
        <v>32</v>
      </c>
      <c r="AB407" s="11">
        <v>25</v>
      </c>
      <c r="AC407" s="11">
        <v>23</v>
      </c>
      <c r="AD407" s="11">
        <v>31</v>
      </c>
      <c r="AE407" s="11">
        <v>25</v>
      </c>
      <c r="AF407" s="15"/>
      <c r="AG407" s="14">
        <f t="shared" si="168"/>
        <v>24.1</v>
      </c>
      <c r="AH407" s="14">
        <f t="shared" si="169"/>
        <v>5.8750139977436797</v>
      </c>
      <c r="AI407" s="14">
        <f t="shared" si="170"/>
        <v>20</v>
      </c>
      <c r="AJ407" s="11">
        <v>15</v>
      </c>
      <c r="AK407" s="11">
        <v>20</v>
      </c>
      <c r="AL407" s="11">
        <v>16</v>
      </c>
      <c r="AM407" s="11">
        <v>17</v>
      </c>
      <c r="AN407" s="11">
        <v>22</v>
      </c>
      <c r="AO407" s="11">
        <v>5</v>
      </c>
      <c r="AP407" s="11">
        <v>14</v>
      </c>
      <c r="AQ407" s="11">
        <v>10</v>
      </c>
      <c r="AR407" s="11">
        <v>11</v>
      </c>
      <c r="AS407" s="11">
        <v>15</v>
      </c>
      <c r="AT407" s="14">
        <f t="shared" si="171"/>
        <v>14.5</v>
      </c>
      <c r="AU407" s="14">
        <f t="shared" si="172"/>
        <v>4.9272484996981607</v>
      </c>
      <c r="AV407" s="14">
        <f t="shared" si="173"/>
        <v>10</v>
      </c>
      <c r="AW407" s="14">
        <f t="shared" si="174"/>
        <v>11.550035773841197</v>
      </c>
      <c r="AX407" s="14">
        <f t="shared" si="175"/>
        <v>0.70449888214787626</v>
      </c>
      <c r="AY407" s="14">
        <f t="shared" si="176"/>
        <v>16</v>
      </c>
      <c r="AZ407" s="14">
        <f t="shared" si="177"/>
        <v>-1.939233986109647</v>
      </c>
      <c r="BA407" s="14">
        <f t="shared" si="178"/>
        <v>0.86466700179829137</v>
      </c>
      <c r="BB407" s="14">
        <f t="shared" si="179"/>
        <v>0.39834024896265563</v>
      </c>
      <c r="BC407" s="16" t="str">
        <f t="shared" si="180"/>
        <v>Toxic</v>
      </c>
      <c r="BD407" s="14">
        <f t="shared" si="181"/>
        <v>60.165975103734439</v>
      </c>
      <c r="BE407" s="17" t="s">
        <v>664</v>
      </c>
      <c r="BF407" s="17" t="s">
        <v>667</v>
      </c>
      <c r="BG407" s="14">
        <f t="shared" si="182"/>
        <v>19</v>
      </c>
      <c r="BH407" s="14">
        <f t="shared" si="183"/>
        <v>9</v>
      </c>
      <c r="BI407" s="14">
        <f t="shared" si="184"/>
        <v>34.515789473684173</v>
      </c>
      <c r="BJ407" s="14">
        <f t="shared" si="185"/>
        <v>24.277777777777775</v>
      </c>
      <c r="BK407" s="14">
        <f t="shared" si="186"/>
        <v>31.224999999999973</v>
      </c>
      <c r="BL407" s="14">
        <f t="shared" si="187"/>
        <v>1.042676134781398</v>
      </c>
      <c r="BM407" s="14">
        <f t="shared" si="188"/>
        <v>0.34637775033452789</v>
      </c>
      <c r="BN407" s="14">
        <v>6.6349999999999998</v>
      </c>
      <c r="BO407" s="14" t="str">
        <f t="shared" si="189"/>
        <v>Same Var</v>
      </c>
      <c r="BP407" s="14">
        <f t="shared" si="190"/>
        <v>6.4695538146414085E-5</v>
      </c>
      <c r="BQ407" s="14" t="str">
        <f t="shared" si="191"/>
        <v>Sig</v>
      </c>
      <c r="BR407" s="14" t="str">
        <f t="shared" si="192"/>
        <v>Sig</v>
      </c>
      <c r="BS407" s="2" t="str">
        <f t="shared" si="193"/>
        <v>Wilcoxon</v>
      </c>
      <c r="BT407" s="2" t="str">
        <f t="shared" si="194"/>
        <v/>
      </c>
      <c r="BU407" s="2" t="str">
        <f t="shared" si="195"/>
        <v/>
      </c>
    </row>
    <row r="408" spans="1:73" s="14" customFormat="1" x14ac:dyDescent="0.2">
      <c r="A408" s="10" t="s">
        <v>142</v>
      </c>
      <c r="B408" s="11" t="s">
        <v>467</v>
      </c>
      <c r="C408" s="12">
        <v>38488</v>
      </c>
      <c r="D408" s="13">
        <v>0.52083333333333337</v>
      </c>
      <c r="E408" s="10" t="s">
        <v>57</v>
      </c>
      <c r="F408" s="10" t="s">
        <v>428</v>
      </c>
      <c r="G408" s="11" t="s">
        <v>59</v>
      </c>
      <c r="H408" s="11" t="s">
        <v>90</v>
      </c>
      <c r="I408" s="11" t="s">
        <v>61</v>
      </c>
      <c r="J408" s="14">
        <v>0.75</v>
      </c>
      <c r="K408" s="14">
        <v>0.2</v>
      </c>
      <c r="L408" s="11">
        <v>17</v>
      </c>
      <c r="M408" s="11">
        <v>25</v>
      </c>
      <c r="N408" s="11">
        <v>23</v>
      </c>
      <c r="O408" s="11">
        <v>25</v>
      </c>
      <c r="P408" s="11">
        <v>24</v>
      </c>
      <c r="Q408" s="11">
        <v>25</v>
      </c>
      <c r="R408" s="11">
        <v>25</v>
      </c>
      <c r="S408" s="11">
        <v>28</v>
      </c>
      <c r="T408" s="11">
        <v>4</v>
      </c>
      <c r="U408" s="11">
        <v>26</v>
      </c>
      <c r="V408" s="11">
        <v>26</v>
      </c>
      <c r="W408" s="11">
        <v>31</v>
      </c>
      <c r="X408" s="11">
        <v>24</v>
      </c>
      <c r="Y408" s="11">
        <v>21</v>
      </c>
      <c r="Z408" s="11">
        <v>22</v>
      </c>
      <c r="AA408" s="11">
        <v>32</v>
      </c>
      <c r="AB408" s="11">
        <v>25</v>
      </c>
      <c r="AC408" s="11">
        <v>23</v>
      </c>
      <c r="AD408" s="11">
        <v>31</v>
      </c>
      <c r="AE408" s="11">
        <v>25</v>
      </c>
      <c r="AF408" s="15"/>
      <c r="AG408" s="14">
        <f t="shared" si="168"/>
        <v>24.1</v>
      </c>
      <c r="AH408" s="14">
        <f t="shared" si="169"/>
        <v>5.8750139977436797</v>
      </c>
      <c r="AI408" s="14">
        <f t="shared" si="170"/>
        <v>20</v>
      </c>
      <c r="AJ408" s="11">
        <v>16</v>
      </c>
      <c r="AK408" s="11">
        <v>1</v>
      </c>
      <c r="AL408" s="11">
        <v>19</v>
      </c>
      <c r="AM408" s="11">
        <v>21</v>
      </c>
      <c r="AN408" s="11">
        <v>25</v>
      </c>
      <c r="AO408" s="11">
        <v>18</v>
      </c>
      <c r="AP408" s="11">
        <v>20</v>
      </c>
      <c r="AQ408" s="11">
        <v>18</v>
      </c>
      <c r="AR408" s="11">
        <v>26</v>
      </c>
      <c r="AS408" s="11">
        <v>11</v>
      </c>
      <c r="AT408" s="14">
        <f t="shared" si="171"/>
        <v>17.5</v>
      </c>
      <c r="AU408" s="14">
        <f t="shared" si="172"/>
        <v>7.1995370221517252</v>
      </c>
      <c r="AV408" s="14">
        <f t="shared" si="173"/>
        <v>10</v>
      </c>
      <c r="AW408" s="14">
        <f t="shared" si="174"/>
        <v>37.872822648435069</v>
      </c>
      <c r="AX408" s="14">
        <f t="shared" si="175"/>
        <v>3.0348143828337468</v>
      </c>
      <c r="AY408" s="14">
        <f t="shared" si="176"/>
        <v>12</v>
      </c>
      <c r="AZ408" s="14">
        <f t="shared" si="177"/>
        <v>-0.23178531971437466</v>
      </c>
      <c r="BA408" s="14">
        <f t="shared" si="178"/>
        <v>0.87260929158813794</v>
      </c>
      <c r="BB408" s="14">
        <f t="shared" si="179"/>
        <v>0.27385892116182575</v>
      </c>
      <c r="BC408" s="16" t="str">
        <f t="shared" si="180"/>
        <v>Toxic</v>
      </c>
      <c r="BD408" s="14">
        <f t="shared" si="181"/>
        <v>72.614107883817425</v>
      </c>
      <c r="BE408" s="17" t="s">
        <v>664</v>
      </c>
      <c r="BF408" s="17" t="s">
        <v>667</v>
      </c>
      <c r="BG408" s="14">
        <f t="shared" si="182"/>
        <v>19</v>
      </c>
      <c r="BH408" s="14">
        <f t="shared" si="183"/>
        <v>9</v>
      </c>
      <c r="BI408" s="14">
        <f t="shared" si="184"/>
        <v>34.515789473684173</v>
      </c>
      <c r="BJ408" s="14">
        <f t="shared" si="185"/>
        <v>51.833333333333329</v>
      </c>
      <c r="BK408" s="14">
        <f t="shared" si="186"/>
        <v>40.082142857142834</v>
      </c>
      <c r="BL408" s="14">
        <f t="shared" si="187"/>
        <v>1.042676134781398</v>
      </c>
      <c r="BM408" s="14">
        <f t="shared" si="188"/>
        <v>0.50528052953659319</v>
      </c>
      <c r="BN408" s="14">
        <v>6.6349999999999998</v>
      </c>
      <c r="BO408" s="14" t="str">
        <f t="shared" si="189"/>
        <v>Same Var</v>
      </c>
      <c r="BP408" s="14">
        <f t="shared" si="190"/>
        <v>5.9301952577215204E-3</v>
      </c>
      <c r="BQ408" s="14" t="str">
        <f t="shared" si="191"/>
        <v>Sig</v>
      </c>
      <c r="BR408" s="14" t="str">
        <f t="shared" si="192"/>
        <v>Sig</v>
      </c>
      <c r="BS408" s="2" t="str">
        <f t="shared" si="193"/>
        <v>Wilcoxon</v>
      </c>
      <c r="BT408" s="2" t="str">
        <f t="shared" si="194"/>
        <v/>
      </c>
      <c r="BU408" s="2" t="str">
        <f t="shared" si="195"/>
        <v/>
      </c>
    </row>
    <row r="409" spans="1:73" s="14" customFormat="1" x14ac:dyDescent="0.2">
      <c r="A409" s="10" t="s">
        <v>142</v>
      </c>
      <c r="B409" s="11" t="s">
        <v>460</v>
      </c>
      <c r="C409" s="12">
        <v>38488</v>
      </c>
      <c r="D409" s="13">
        <v>0.58333333333333337</v>
      </c>
      <c r="E409" s="10" t="s">
        <v>57</v>
      </c>
      <c r="F409" s="10" t="s">
        <v>428</v>
      </c>
      <c r="G409" s="11" t="s">
        <v>59</v>
      </c>
      <c r="H409" s="11" t="s">
        <v>90</v>
      </c>
      <c r="I409" s="11" t="s">
        <v>61</v>
      </c>
      <c r="J409" s="14">
        <v>0.75</v>
      </c>
      <c r="K409" s="14">
        <v>0.2</v>
      </c>
      <c r="L409" s="11">
        <v>17</v>
      </c>
      <c r="M409" s="11">
        <v>25</v>
      </c>
      <c r="N409" s="11">
        <v>23</v>
      </c>
      <c r="O409" s="11">
        <v>25</v>
      </c>
      <c r="P409" s="11">
        <v>24</v>
      </c>
      <c r="Q409" s="11">
        <v>25</v>
      </c>
      <c r="R409" s="11">
        <v>25</v>
      </c>
      <c r="S409" s="11">
        <v>28</v>
      </c>
      <c r="T409" s="11">
        <v>4</v>
      </c>
      <c r="U409" s="11">
        <v>26</v>
      </c>
      <c r="V409" s="11">
        <v>26</v>
      </c>
      <c r="W409" s="11">
        <v>31</v>
      </c>
      <c r="X409" s="11">
        <v>24</v>
      </c>
      <c r="Y409" s="11">
        <v>21</v>
      </c>
      <c r="Z409" s="11">
        <v>22</v>
      </c>
      <c r="AA409" s="11">
        <v>32</v>
      </c>
      <c r="AB409" s="11">
        <v>25</v>
      </c>
      <c r="AC409" s="11">
        <v>23</v>
      </c>
      <c r="AD409" s="11">
        <v>31</v>
      </c>
      <c r="AE409" s="11">
        <v>25</v>
      </c>
      <c r="AF409" s="15"/>
      <c r="AG409" s="14">
        <f t="shared" si="168"/>
        <v>24.1</v>
      </c>
      <c r="AH409" s="14">
        <f t="shared" si="169"/>
        <v>5.8750139977436797</v>
      </c>
      <c r="AI409" s="14">
        <f t="shared" si="170"/>
        <v>20</v>
      </c>
      <c r="AJ409" s="11">
        <v>1</v>
      </c>
      <c r="AK409" s="11">
        <v>18</v>
      </c>
      <c r="AL409" s="11">
        <v>0</v>
      </c>
      <c r="AM409" s="11">
        <v>18</v>
      </c>
      <c r="AN409" s="11">
        <v>12</v>
      </c>
      <c r="AO409" s="11">
        <v>20</v>
      </c>
      <c r="AP409" s="11">
        <v>24</v>
      </c>
      <c r="AQ409" s="11">
        <v>26</v>
      </c>
      <c r="AR409" s="11">
        <v>18</v>
      </c>
      <c r="AS409" s="11">
        <v>21</v>
      </c>
      <c r="AT409" s="14">
        <f t="shared" si="171"/>
        <v>15.8</v>
      </c>
      <c r="AU409" s="14">
        <f t="shared" si="172"/>
        <v>8.9044308571007988</v>
      </c>
      <c r="AV409" s="14">
        <f t="shared" si="173"/>
        <v>10</v>
      </c>
      <c r="AW409" s="14">
        <f t="shared" si="174"/>
        <v>79.203689453178384</v>
      </c>
      <c r="AX409" s="14">
        <f t="shared" si="175"/>
        <v>7.0348515570449921</v>
      </c>
      <c r="AY409" s="14">
        <f t="shared" si="176"/>
        <v>11</v>
      </c>
      <c r="AZ409" s="14">
        <f t="shared" si="177"/>
        <v>-0.76259692179155891</v>
      </c>
      <c r="BA409" s="14">
        <f t="shared" si="178"/>
        <v>0.87552997807388222</v>
      </c>
      <c r="BB409" s="14">
        <f t="shared" si="179"/>
        <v>0.34439834024896265</v>
      </c>
      <c r="BC409" s="16" t="str">
        <f t="shared" si="180"/>
        <v>Toxic</v>
      </c>
      <c r="BD409" s="14">
        <f t="shared" si="181"/>
        <v>65.560165975103729</v>
      </c>
      <c r="BE409" s="17" t="s">
        <v>664</v>
      </c>
      <c r="BF409" s="17" t="s">
        <v>667</v>
      </c>
      <c r="BG409" s="14">
        <f t="shared" si="182"/>
        <v>19</v>
      </c>
      <c r="BH409" s="14">
        <f t="shared" si="183"/>
        <v>9</v>
      </c>
      <c r="BI409" s="14">
        <f t="shared" si="184"/>
        <v>34.515789473684173</v>
      </c>
      <c r="BJ409" s="14">
        <f t="shared" si="185"/>
        <v>79.288888888888863</v>
      </c>
      <c r="BK409" s="14">
        <f t="shared" si="186"/>
        <v>48.90714285714283</v>
      </c>
      <c r="BL409" s="14">
        <f t="shared" si="187"/>
        <v>1.042676134781398</v>
      </c>
      <c r="BM409" s="14">
        <f t="shared" si="188"/>
        <v>2.1800191368161861</v>
      </c>
      <c r="BN409" s="14">
        <v>6.6349999999999998</v>
      </c>
      <c r="BO409" s="14" t="str">
        <f t="shared" si="189"/>
        <v>Same Var</v>
      </c>
      <c r="BP409" s="14">
        <f t="shared" si="190"/>
        <v>2.3935147687540494E-3</v>
      </c>
      <c r="BQ409" s="14" t="str">
        <f t="shared" si="191"/>
        <v>Sig</v>
      </c>
      <c r="BR409" s="14" t="str">
        <f t="shared" si="192"/>
        <v>Sig</v>
      </c>
      <c r="BS409" s="2" t="str">
        <f t="shared" si="193"/>
        <v>Wilcoxon</v>
      </c>
      <c r="BT409" s="2" t="str">
        <f t="shared" si="194"/>
        <v/>
      </c>
      <c r="BU409" s="2" t="str">
        <f t="shared" si="195"/>
        <v/>
      </c>
    </row>
    <row r="410" spans="1:73" s="14" customFormat="1" x14ac:dyDescent="0.2">
      <c r="A410" s="10" t="s">
        <v>142</v>
      </c>
      <c r="B410" s="11" t="s">
        <v>418</v>
      </c>
      <c r="C410" s="12">
        <v>38519</v>
      </c>
      <c r="D410" s="13">
        <v>0.40972222222222221</v>
      </c>
      <c r="E410" s="10" t="s">
        <v>57</v>
      </c>
      <c r="F410" s="10" t="s">
        <v>419</v>
      </c>
      <c r="G410" s="11" t="s">
        <v>59</v>
      </c>
      <c r="H410" s="11" t="s">
        <v>90</v>
      </c>
      <c r="I410" s="11" t="s">
        <v>61</v>
      </c>
      <c r="J410" s="14">
        <v>0.75</v>
      </c>
      <c r="K410" s="14">
        <v>0.2</v>
      </c>
      <c r="L410" s="11">
        <v>33</v>
      </c>
      <c r="M410" s="11">
        <v>25</v>
      </c>
      <c r="N410" s="11">
        <v>35</v>
      </c>
      <c r="O410" s="11">
        <v>18</v>
      </c>
      <c r="P410" s="11">
        <v>24</v>
      </c>
      <c r="Q410" s="11">
        <v>1</v>
      </c>
      <c r="R410" s="11">
        <v>31</v>
      </c>
      <c r="S410" s="11">
        <v>30</v>
      </c>
      <c r="T410" s="11">
        <v>24</v>
      </c>
      <c r="U410" s="11">
        <v>19</v>
      </c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F410" s="15"/>
      <c r="AG410" s="14">
        <f t="shared" si="168"/>
        <v>24</v>
      </c>
      <c r="AH410" s="14">
        <f t="shared" si="169"/>
        <v>9.877021593352703</v>
      </c>
      <c r="AI410" s="14">
        <f t="shared" si="170"/>
        <v>10</v>
      </c>
      <c r="AJ410" s="11">
        <v>0</v>
      </c>
      <c r="AK410" s="11">
        <v>0</v>
      </c>
      <c r="AL410" s="11">
        <v>2</v>
      </c>
      <c r="AM410" s="11">
        <v>6</v>
      </c>
      <c r="AN410" s="11">
        <v>5</v>
      </c>
      <c r="AO410" s="11">
        <v>4</v>
      </c>
      <c r="AP410" s="11">
        <v>8</v>
      </c>
      <c r="AQ410" s="15"/>
      <c r="AR410" s="15"/>
      <c r="AS410" s="15"/>
      <c r="AT410" s="14">
        <f t="shared" si="171"/>
        <v>3.5714285714285716</v>
      </c>
      <c r="AU410" s="14">
        <f t="shared" si="172"/>
        <v>3.04724700110022</v>
      </c>
      <c r="AV410" s="14">
        <f t="shared" si="173"/>
        <v>7</v>
      </c>
      <c r="AW410" s="14">
        <f t="shared" si="174"/>
        <v>46.431013184610592</v>
      </c>
      <c r="AX410" s="14">
        <f t="shared" si="175"/>
        <v>3.6391312719815829</v>
      </c>
      <c r="AY410" s="14">
        <f t="shared" si="176"/>
        <v>13</v>
      </c>
      <c r="AZ410" s="14">
        <f t="shared" si="177"/>
        <v>-5.5274050833945356</v>
      </c>
      <c r="BA410" s="14">
        <f t="shared" si="178"/>
        <v>0.87015153396817235</v>
      </c>
      <c r="BB410" s="14">
        <f t="shared" si="179"/>
        <v>0.85119047619047616</v>
      </c>
      <c r="BC410" s="16" t="str">
        <f t="shared" si="180"/>
        <v>Toxic</v>
      </c>
      <c r="BD410" s="14">
        <f t="shared" si="181"/>
        <v>14.880952380952381</v>
      </c>
      <c r="BE410" s="17" t="s">
        <v>663</v>
      </c>
      <c r="BG410" s="14">
        <f t="shared" si="182"/>
        <v>9</v>
      </c>
      <c r="BH410" s="14">
        <f t="shared" si="183"/>
        <v>6</v>
      </c>
      <c r="BI410" s="14">
        <f t="shared" si="184"/>
        <v>97.555555555555571</v>
      </c>
      <c r="BJ410" s="14">
        <f t="shared" si="185"/>
        <v>9.2857142857142847</v>
      </c>
      <c r="BK410" s="14">
        <f t="shared" si="186"/>
        <v>62.247619047619054</v>
      </c>
      <c r="BL410" s="14">
        <f t="shared" si="187"/>
        <v>1.0703703703703704</v>
      </c>
      <c r="BM410" s="14">
        <f t="shared" si="188"/>
        <v>6.8874696348814286</v>
      </c>
      <c r="BN410" s="14">
        <v>6.6349999999999998</v>
      </c>
      <c r="BO410" s="14" t="str">
        <f t="shared" si="189"/>
        <v>Sig Diff Var</v>
      </c>
      <c r="BP410" s="14">
        <f t="shared" si="190"/>
        <v>3.2711275939484809E-5</v>
      </c>
      <c r="BQ410" s="14" t="str">
        <f t="shared" si="191"/>
        <v>Sig</v>
      </c>
      <c r="BR410" s="14" t="str">
        <f t="shared" si="192"/>
        <v>Sig</v>
      </c>
      <c r="BS410" s="2" t="str">
        <f t="shared" si="193"/>
        <v>Diff Var T-test</v>
      </c>
      <c r="BT410" s="2" t="str">
        <f t="shared" si="194"/>
        <v/>
      </c>
      <c r="BU410" s="2" t="str">
        <f t="shared" si="195"/>
        <v/>
      </c>
    </row>
    <row r="411" spans="1:73" s="14" customFormat="1" x14ac:dyDescent="0.2">
      <c r="A411" s="10" t="s">
        <v>142</v>
      </c>
      <c r="B411" s="11" t="s">
        <v>322</v>
      </c>
      <c r="C411" s="12">
        <v>37334</v>
      </c>
      <c r="D411" s="13">
        <v>0</v>
      </c>
      <c r="E411" s="10" t="s">
        <v>57</v>
      </c>
      <c r="F411" s="10" t="s">
        <v>245</v>
      </c>
      <c r="G411" s="11" t="s">
        <v>59</v>
      </c>
      <c r="H411" s="11" t="s">
        <v>90</v>
      </c>
      <c r="I411" s="11" t="s">
        <v>61</v>
      </c>
      <c r="J411" s="14">
        <v>0.75</v>
      </c>
      <c r="K411" s="14">
        <v>0.2</v>
      </c>
      <c r="L411" s="11">
        <v>27</v>
      </c>
      <c r="M411" s="11">
        <v>26</v>
      </c>
      <c r="N411" s="11">
        <v>27</v>
      </c>
      <c r="O411" s="11">
        <v>4</v>
      </c>
      <c r="P411" s="11">
        <v>35</v>
      </c>
      <c r="Q411" s="11">
        <v>21</v>
      </c>
      <c r="R411" s="11">
        <v>26</v>
      </c>
      <c r="S411" s="11">
        <v>23</v>
      </c>
      <c r="T411" s="11">
        <v>28</v>
      </c>
      <c r="U411" s="11">
        <v>23</v>
      </c>
      <c r="V411" s="15"/>
      <c r="W411" s="15"/>
      <c r="X411" s="15"/>
      <c r="Y411" s="15"/>
      <c r="Z411" s="15"/>
      <c r="AA411" s="15"/>
      <c r="AB411" s="15"/>
      <c r="AC411" s="15"/>
      <c r="AD411" s="15"/>
      <c r="AE411" s="15"/>
      <c r="AF411" s="15"/>
      <c r="AG411" s="14">
        <f t="shared" si="168"/>
        <v>24</v>
      </c>
      <c r="AH411" s="14">
        <f t="shared" si="169"/>
        <v>7.9860990338072932</v>
      </c>
      <c r="AI411" s="14">
        <f t="shared" si="170"/>
        <v>10</v>
      </c>
      <c r="AJ411" s="11">
        <v>22</v>
      </c>
      <c r="AK411" s="11">
        <v>25</v>
      </c>
      <c r="AL411" s="11">
        <v>28</v>
      </c>
      <c r="AM411" s="11">
        <v>25</v>
      </c>
      <c r="AN411" s="11">
        <v>25</v>
      </c>
      <c r="AO411" s="11">
        <v>29</v>
      </c>
      <c r="AP411" s="11">
        <v>27</v>
      </c>
      <c r="AQ411" s="11">
        <v>26</v>
      </c>
      <c r="AR411" s="11">
        <v>28</v>
      </c>
      <c r="AS411" s="11">
        <v>26</v>
      </c>
      <c r="AT411" s="14">
        <f t="shared" si="171"/>
        <v>26.1</v>
      </c>
      <c r="AU411" s="14">
        <f t="shared" si="172"/>
        <v>2.0248456731316584</v>
      </c>
      <c r="AV411" s="14">
        <f t="shared" si="173"/>
        <v>10</v>
      </c>
      <c r="AW411" s="14">
        <f t="shared" si="174"/>
        <v>15.980006250000004</v>
      </c>
      <c r="AX411" s="14">
        <f t="shared" si="175"/>
        <v>1.4486951388888896</v>
      </c>
      <c r="AY411" s="14">
        <f t="shared" si="176"/>
        <v>11</v>
      </c>
      <c r="AZ411" s="14">
        <f t="shared" si="177"/>
        <v>4.0512662185708788</v>
      </c>
      <c r="BA411" s="14">
        <f t="shared" si="178"/>
        <v>0.87552997807388222</v>
      </c>
      <c r="BB411" s="14">
        <f t="shared" si="179"/>
        <v>-8.7500000000000064E-2</v>
      </c>
      <c r="BC411" s="16" t="str">
        <f t="shared" si="180"/>
        <v>Nontoxic</v>
      </c>
      <c r="BD411" s="14">
        <f t="shared" si="181"/>
        <v>108.75000000000001</v>
      </c>
      <c r="BE411" s="17" t="s">
        <v>663</v>
      </c>
      <c r="BG411" s="14">
        <f t="shared" si="182"/>
        <v>9</v>
      </c>
      <c r="BH411" s="14">
        <f t="shared" si="183"/>
        <v>9</v>
      </c>
      <c r="BI411" s="14">
        <f t="shared" si="184"/>
        <v>63.777777777777786</v>
      </c>
      <c r="BJ411" s="14">
        <f t="shared" si="185"/>
        <v>4.0999999999999988</v>
      </c>
      <c r="BK411" s="14">
        <f t="shared" si="186"/>
        <v>33.938888888888897</v>
      </c>
      <c r="BL411" s="14">
        <f t="shared" si="187"/>
        <v>1.0555555555555556</v>
      </c>
      <c r="BM411" s="14">
        <f t="shared" si="188"/>
        <v>12.64223487545957</v>
      </c>
      <c r="BN411" s="14">
        <v>6.6349999999999998</v>
      </c>
      <c r="BO411" s="14" t="str">
        <f t="shared" si="189"/>
        <v>Sig Diff Var</v>
      </c>
      <c r="BP411" s="14">
        <f t="shared" si="190"/>
        <v>0.21934664342821525</v>
      </c>
      <c r="BQ411" s="14" t="str">
        <f t="shared" si="191"/>
        <v>NS</v>
      </c>
      <c r="BR411" s="14" t="str">
        <f t="shared" si="192"/>
        <v>NS</v>
      </c>
      <c r="BS411" s="2" t="str">
        <f t="shared" si="193"/>
        <v/>
      </c>
      <c r="BT411" s="2" t="str">
        <f t="shared" si="194"/>
        <v/>
      </c>
      <c r="BU411" s="2" t="str">
        <f t="shared" si="195"/>
        <v/>
      </c>
    </row>
    <row r="412" spans="1:73" s="14" customFormat="1" x14ac:dyDescent="0.2">
      <c r="A412" s="10" t="s">
        <v>142</v>
      </c>
      <c r="B412" s="11" t="s">
        <v>260</v>
      </c>
      <c r="C412" s="12">
        <v>37335</v>
      </c>
      <c r="D412" s="13">
        <v>0</v>
      </c>
      <c r="E412" s="10" t="s">
        <v>57</v>
      </c>
      <c r="F412" s="10" t="s">
        <v>245</v>
      </c>
      <c r="G412" s="11" t="s">
        <v>59</v>
      </c>
      <c r="H412" s="11" t="s">
        <v>90</v>
      </c>
      <c r="I412" s="11" t="s">
        <v>61</v>
      </c>
      <c r="J412" s="14">
        <v>0.75</v>
      </c>
      <c r="K412" s="14">
        <v>0.2</v>
      </c>
      <c r="L412" s="11">
        <v>27</v>
      </c>
      <c r="M412" s="11">
        <v>26</v>
      </c>
      <c r="N412" s="11">
        <v>27</v>
      </c>
      <c r="O412" s="11">
        <v>4</v>
      </c>
      <c r="P412" s="11">
        <v>35</v>
      </c>
      <c r="Q412" s="11">
        <v>21</v>
      </c>
      <c r="R412" s="11">
        <v>26</v>
      </c>
      <c r="S412" s="11">
        <v>23</v>
      </c>
      <c r="T412" s="11">
        <v>28</v>
      </c>
      <c r="U412" s="11">
        <v>23</v>
      </c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F412" s="15"/>
      <c r="AG412" s="14">
        <f t="shared" si="168"/>
        <v>24</v>
      </c>
      <c r="AH412" s="14">
        <f t="shared" si="169"/>
        <v>7.9860990338072932</v>
      </c>
      <c r="AI412" s="14">
        <f t="shared" si="170"/>
        <v>10</v>
      </c>
      <c r="AJ412" s="11">
        <v>23</v>
      </c>
      <c r="AK412" s="11">
        <v>21</v>
      </c>
      <c r="AL412" s="11">
        <v>21</v>
      </c>
      <c r="AM412" s="11">
        <v>19</v>
      </c>
      <c r="AN412" s="11">
        <v>19</v>
      </c>
      <c r="AO412" s="11">
        <v>21</v>
      </c>
      <c r="AP412" s="11">
        <v>27</v>
      </c>
      <c r="AQ412" s="11">
        <v>24</v>
      </c>
      <c r="AR412" s="11">
        <v>24</v>
      </c>
      <c r="AS412" s="11">
        <v>27</v>
      </c>
      <c r="AT412" s="14">
        <f t="shared" si="171"/>
        <v>22.6</v>
      </c>
      <c r="AU412" s="14">
        <f t="shared" si="172"/>
        <v>2.9135697844549475</v>
      </c>
      <c r="AV412" s="14">
        <f t="shared" si="173"/>
        <v>10</v>
      </c>
      <c r="AW412" s="14">
        <f t="shared" si="174"/>
        <v>19.681546373456765</v>
      </c>
      <c r="AX412" s="14">
        <f t="shared" si="175"/>
        <v>1.5100853995198902</v>
      </c>
      <c r="AY412" s="14">
        <f t="shared" si="176"/>
        <v>13</v>
      </c>
      <c r="AZ412" s="14">
        <f t="shared" si="177"/>
        <v>2.1839516893761703</v>
      </c>
      <c r="BA412" s="14">
        <f t="shared" si="178"/>
        <v>0.87015153396817235</v>
      </c>
      <c r="BB412" s="14">
        <f t="shared" si="179"/>
        <v>5.8333333333333272E-2</v>
      </c>
      <c r="BC412" s="16" t="str">
        <f t="shared" si="180"/>
        <v>Nontoxic</v>
      </c>
      <c r="BD412" s="14">
        <f t="shared" si="181"/>
        <v>94.166666666666671</v>
      </c>
      <c r="BE412" s="17" t="s">
        <v>663</v>
      </c>
      <c r="BG412" s="14">
        <f t="shared" si="182"/>
        <v>9</v>
      </c>
      <c r="BH412" s="14">
        <f t="shared" si="183"/>
        <v>9</v>
      </c>
      <c r="BI412" s="14">
        <f t="shared" si="184"/>
        <v>63.777777777777786</v>
      </c>
      <c r="BJ412" s="14">
        <f t="shared" si="185"/>
        <v>8.4888888888888498</v>
      </c>
      <c r="BK412" s="14">
        <f t="shared" si="186"/>
        <v>36.133333333333319</v>
      </c>
      <c r="BL412" s="14">
        <f t="shared" si="187"/>
        <v>1.0555555555555556</v>
      </c>
      <c r="BM412" s="14">
        <f t="shared" si="188"/>
        <v>7.5054485990818067</v>
      </c>
      <c r="BN412" s="14">
        <v>6.6349999999999998</v>
      </c>
      <c r="BO412" s="14" t="str">
        <f t="shared" si="189"/>
        <v>Sig Diff Var</v>
      </c>
      <c r="BP412" s="14">
        <f t="shared" si="190"/>
        <v>0.30626068329038914</v>
      </c>
      <c r="BQ412" s="14" t="str">
        <f t="shared" si="191"/>
        <v>NS</v>
      </c>
      <c r="BR412" s="14" t="str">
        <f t="shared" si="192"/>
        <v>NS</v>
      </c>
      <c r="BS412" s="2" t="str">
        <f t="shared" si="193"/>
        <v>Diff Var T-test</v>
      </c>
      <c r="BT412" s="2" t="str">
        <f t="shared" si="194"/>
        <v/>
      </c>
      <c r="BU412" s="2" t="str">
        <f t="shared" si="195"/>
        <v/>
      </c>
    </row>
    <row r="413" spans="1:73" s="14" customFormat="1" x14ac:dyDescent="0.2">
      <c r="A413" s="10" t="s">
        <v>142</v>
      </c>
      <c r="B413" s="11" t="s">
        <v>319</v>
      </c>
      <c r="C413" s="12">
        <v>37334</v>
      </c>
      <c r="D413" s="13">
        <v>0</v>
      </c>
      <c r="E413" s="10" t="s">
        <v>57</v>
      </c>
      <c r="F413" s="10" t="s">
        <v>245</v>
      </c>
      <c r="G413" s="11" t="s">
        <v>59</v>
      </c>
      <c r="H413" s="11" t="s">
        <v>90</v>
      </c>
      <c r="I413" s="11" t="s">
        <v>61</v>
      </c>
      <c r="J413" s="14">
        <v>0.75</v>
      </c>
      <c r="K413" s="14">
        <v>0.2</v>
      </c>
      <c r="L413" s="11">
        <v>27</v>
      </c>
      <c r="M413" s="11">
        <v>26</v>
      </c>
      <c r="N413" s="11">
        <v>27</v>
      </c>
      <c r="O413" s="11">
        <v>4</v>
      </c>
      <c r="P413" s="11">
        <v>35</v>
      </c>
      <c r="Q413" s="11">
        <v>21</v>
      </c>
      <c r="R413" s="11">
        <v>26</v>
      </c>
      <c r="S413" s="11">
        <v>23</v>
      </c>
      <c r="T413" s="11">
        <v>28</v>
      </c>
      <c r="U413" s="11">
        <v>23</v>
      </c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F413" s="15"/>
      <c r="AG413" s="14">
        <f t="shared" si="168"/>
        <v>24</v>
      </c>
      <c r="AH413" s="14">
        <f t="shared" si="169"/>
        <v>7.9860990338072932</v>
      </c>
      <c r="AI413" s="14">
        <f t="shared" si="170"/>
        <v>10</v>
      </c>
      <c r="AJ413" s="11">
        <v>29</v>
      </c>
      <c r="AK413" s="11">
        <v>23</v>
      </c>
      <c r="AL413" s="11">
        <v>21</v>
      </c>
      <c r="AM413" s="11">
        <v>24</v>
      </c>
      <c r="AN413" s="11">
        <v>27</v>
      </c>
      <c r="AO413" s="11">
        <v>29</v>
      </c>
      <c r="AP413" s="11">
        <v>22</v>
      </c>
      <c r="AQ413" s="11">
        <v>20</v>
      </c>
      <c r="AR413" s="11">
        <v>23</v>
      </c>
      <c r="AS413" s="11">
        <v>25</v>
      </c>
      <c r="AT413" s="14">
        <f t="shared" si="171"/>
        <v>24.3</v>
      </c>
      <c r="AU413" s="14">
        <f t="shared" si="172"/>
        <v>3.1640339933558161</v>
      </c>
      <c r="AV413" s="14">
        <f t="shared" si="173"/>
        <v>10</v>
      </c>
      <c r="AW413" s="14">
        <f t="shared" si="174"/>
        <v>21.055351929012392</v>
      </c>
      <c r="AX413" s="14">
        <f t="shared" si="175"/>
        <v>1.5413755229766819</v>
      </c>
      <c r="AY413" s="14">
        <f t="shared" si="176"/>
        <v>14</v>
      </c>
      <c r="AZ413" s="14">
        <f t="shared" si="177"/>
        <v>2.9410331739911348</v>
      </c>
      <c r="BA413" s="14">
        <f t="shared" si="178"/>
        <v>0.86805478155742033</v>
      </c>
      <c r="BB413" s="14">
        <f t="shared" si="179"/>
        <v>-1.250000000000003E-2</v>
      </c>
      <c r="BC413" s="16" t="str">
        <f t="shared" si="180"/>
        <v>Nontoxic</v>
      </c>
      <c r="BD413" s="14">
        <f t="shared" si="181"/>
        <v>101.25</v>
      </c>
      <c r="BE413" s="17" t="s">
        <v>663</v>
      </c>
      <c r="BG413" s="14">
        <f t="shared" si="182"/>
        <v>9</v>
      </c>
      <c r="BH413" s="14">
        <f t="shared" si="183"/>
        <v>9</v>
      </c>
      <c r="BI413" s="14">
        <f t="shared" si="184"/>
        <v>63.777777777777786</v>
      </c>
      <c r="BJ413" s="14">
        <f t="shared" si="185"/>
        <v>10.011111111111152</v>
      </c>
      <c r="BK413" s="14">
        <f t="shared" si="186"/>
        <v>36.894444444444474</v>
      </c>
      <c r="BL413" s="14">
        <f t="shared" si="187"/>
        <v>1.0555555555555556</v>
      </c>
      <c r="BM413" s="14">
        <f t="shared" si="188"/>
        <v>6.4546048718111946</v>
      </c>
      <c r="BN413" s="14">
        <v>6.6349999999999998</v>
      </c>
      <c r="BO413" s="14" t="str">
        <f t="shared" si="189"/>
        <v>Same Var</v>
      </c>
      <c r="BP413" s="14">
        <f t="shared" si="190"/>
        <v>0.45664130973988359</v>
      </c>
      <c r="BQ413" s="14" t="str">
        <f t="shared" si="191"/>
        <v>NS</v>
      </c>
      <c r="BR413" s="14" t="str">
        <f t="shared" si="192"/>
        <v>NS</v>
      </c>
      <c r="BS413" s="2" t="str">
        <f t="shared" si="193"/>
        <v/>
      </c>
      <c r="BT413" s="2" t="str">
        <f t="shared" si="194"/>
        <v/>
      </c>
      <c r="BU413" s="2" t="str">
        <f t="shared" si="195"/>
        <v/>
      </c>
    </row>
    <row r="414" spans="1:73" s="14" customFormat="1" x14ac:dyDescent="0.2">
      <c r="A414" s="10" t="s">
        <v>142</v>
      </c>
      <c r="B414" s="11" t="s">
        <v>325</v>
      </c>
      <c r="C414" s="12">
        <v>37334</v>
      </c>
      <c r="D414" s="13">
        <v>0</v>
      </c>
      <c r="E414" s="10" t="s">
        <v>57</v>
      </c>
      <c r="F414" s="10" t="s">
        <v>245</v>
      </c>
      <c r="G414" s="11" t="s">
        <v>59</v>
      </c>
      <c r="H414" s="11" t="s">
        <v>90</v>
      </c>
      <c r="I414" s="11" t="s">
        <v>61</v>
      </c>
      <c r="J414" s="14">
        <v>0.75</v>
      </c>
      <c r="K414" s="14">
        <v>0.2</v>
      </c>
      <c r="L414" s="11">
        <v>27</v>
      </c>
      <c r="M414" s="11">
        <v>26</v>
      </c>
      <c r="N414" s="11">
        <v>27</v>
      </c>
      <c r="O414" s="11">
        <v>4</v>
      </c>
      <c r="P414" s="11">
        <v>35</v>
      </c>
      <c r="Q414" s="11">
        <v>21</v>
      </c>
      <c r="R414" s="11">
        <v>26</v>
      </c>
      <c r="S414" s="11">
        <v>23</v>
      </c>
      <c r="T414" s="11">
        <v>28</v>
      </c>
      <c r="U414" s="11">
        <v>23</v>
      </c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F414" s="15"/>
      <c r="AG414" s="14">
        <f t="shared" si="168"/>
        <v>24</v>
      </c>
      <c r="AH414" s="14">
        <f t="shared" si="169"/>
        <v>7.9860990338072932</v>
      </c>
      <c r="AI414" s="14">
        <f t="shared" si="170"/>
        <v>10</v>
      </c>
      <c r="AJ414" s="11">
        <v>26</v>
      </c>
      <c r="AK414" s="11">
        <v>30</v>
      </c>
      <c r="AL414" s="15"/>
      <c r="AM414" s="11">
        <v>28</v>
      </c>
      <c r="AN414" s="11">
        <v>20</v>
      </c>
      <c r="AO414" s="15"/>
      <c r="AP414" s="11">
        <v>27</v>
      </c>
      <c r="AQ414" s="11">
        <v>30</v>
      </c>
      <c r="AR414" s="11">
        <v>27</v>
      </c>
      <c r="AS414" s="11">
        <v>20</v>
      </c>
      <c r="AT414" s="14">
        <f t="shared" si="171"/>
        <v>26</v>
      </c>
      <c r="AU414" s="14">
        <f t="shared" si="172"/>
        <v>3.9641248358604595</v>
      </c>
      <c r="AV414" s="14">
        <f t="shared" si="173"/>
        <v>8</v>
      </c>
      <c r="AW414" s="14">
        <f t="shared" si="174"/>
        <v>30.822324617346954</v>
      </c>
      <c r="AX414" s="14">
        <f t="shared" si="175"/>
        <v>1.9812199850178174</v>
      </c>
      <c r="AY414" s="14">
        <f t="shared" si="176"/>
        <v>16</v>
      </c>
      <c r="AZ414" s="14">
        <f t="shared" si="177"/>
        <v>3.395264709996682</v>
      </c>
      <c r="BA414" s="14">
        <f t="shared" si="178"/>
        <v>0.86466700179829137</v>
      </c>
      <c r="BB414" s="14">
        <f t="shared" si="179"/>
        <v>-8.3333333333333329E-2</v>
      </c>
      <c r="BC414" s="16" t="str">
        <f t="shared" si="180"/>
        <v>Nontoxic</v>
      </c>
      <c r="BD414" s="14">
        <f t="shared" si="181"/>
        <v>108.33333333333333</v>
      </c>
      <c r="BE414" s="17" t="s">
        <v>663</v>
      </c>
      <c r="BG414" s="14">
        <f t="shared" si="182"/>
        <v>9</v>
      </c>
      <c r="BH414" s="14">
        <f t="shared" si="183"/>
        <v>7</v>
      </c>
      <c r="BI414" s="14">
        <f t="shared" si="184"/>
        <v>63.777777777777786</v>
      </c>
      <c r="BJ414" s="14">
        <f t="shared" si="185"/>
        <v>15.714285714285715</v>
      </c>
      <c r="BK414" s="14">
        <f t="shared" si="186"/>
        <v>42.750000000000007</v>
      </c>
      <c r="BL414" s="14">
        <f t="shared" si="187"/>
        <v>1.0638227513227514</v>
      </c>
      <c r="BM414" s="14">
        <f t="shared" si="188"/>
        <v>3.2009770743108912</v>
      </c>
      <c r="BN414" s="14">
        <v>6.6349999999999998</v>
      </c>
      <c r="BO414" s="14" t="str">
        <f t="shared" si="189"/>
        <v>Same Var</v>
      </c>
      <c r="BP414" s="14">
        <f t="shared" si="190"/>
        <v>0.26407584691503366</v>
      </c>
      <c r="BQ414" s="14" t="str">
        <f t="shared" si="191"/>
        <v>NS</v>
      </c>
      <c r="BR414" s="14" t="str">
        <f t="shared" si="192"/>
        <v>NS</v>
      </c>
      <c r="BS414" s="2" t="str">
        <f t="shared" si="193"/>
        <v/>
      </c>
      <c r="BT414" s="2" t="str">
        <f t="shared" si="194"/>
        <v/>
      </c>
      <c r="BU414" s="2" t="str">
        <f t="shared" si="195"/>
        <v/>
      </c>
    </row>
    <row r="415" spans="1:73" s="14" customFormat="1" x14ac:dyDescent="0.2">
      <c r="A415" s="10" t="s">
        <v>142</v>
      </c>
      <c r="B415" s="11" t="s">
        <v>257</v>
      </c>
      <c r="C415" s="12">
        <v>37334</v>
      </c>
      <c r="D415" s="13">
        <v>0</v>
      </c>
      <c r="E415" s="10" t="s">
        <v>57</v>
      </c>
      <c r="F415" s="10" t="s">
        <v>245</v>
      </c>
      <c r="G415" s="11" t="s">
        <v>59</v>
      </c>
      <c r="H415" s="11" t="s">
        <v>90</v>
      </c>
      <c r="I415" s="11" t="s">
        <v>61</v>
      </c>
      <c r="J415" s="14">
        <v>0.75</v>
      </c>
      <c r="K415" s="14">
        <v>0.2</v>
      </c>
      <c r="L415" s="11">
        <v>27</v>
      </c>
      <c r="M415" s="11">
        <v>26</v>
      </c>
      <c r="N415" s="11">
        <v>27</v>
      </c>
      <c r="O415" s="11">
        <v>4</v>
      </c>
      <c r="P415" s="11">
        <v>35</v>
      </c>
      <c r="Q415" s="11">
        <v>21</v>
      </c>
      <c r="R415" s="11">
        <v>26</v>
      </c>
      <c r="S415" s="11">
        <v>23</v>
      </c>
      <c r="T415" s="11">
        <v>28</v>
      </c>
      <c r="U415" s="11">
        <v>23</v>
      </c>
      <c r="V415" s="15"/>
      <c r="W415" s="15"/>
      <c r="X415" s="15"/>
      <c r="Y415" s="15"/>
      <c r="Z415" s="15"/>
      <c r="AA415" s="15"/>
      <c r="AB415" s="15"/>
      <c r="AC415" s="15"/>
      <c r="AD415" s="15"/>
      <c r="AE415" s="15"/>
      <c r="AF415" s="15"/>
      <c r="AG415" s="14">
        <f t="shared" si="168"/>
        <v>24</v>
      </c>
      <c r="AH415" s="14">
        <f t="shared" si="169"/>
        <v>7.9860990338072932</v>
      </c>
      <c r="AI415" s="14">
        <f t="shared" si="170"/>
        <v>10</v>
      </c>
      <c r="AJ415" s="11">
        <v>29</v>
      </c>
      <c r="AK415" s="11">
        <v>24</v>
      </c>
      <c r="AL415" s="11">
        <v>34</v>
      </c>
      <c r="AM415" s="11">
        <v>46</v>
      </c>
      <c r="AN415" s="11">
        <v>43</v>
      </c>
      <c r="AO415" s="11">
        <v>32</v>
      </c>
      <c r="AP415" s="11">
        <v>31</v>
      </c>
      <c r="AQ415" s="11">
        <v>28</v>
      </c>
      <c r="AR415" s="11">
        <v>27</v>
      </c>
      <c r="AS415" s="11">
        <v>31</v>
      </c>
      <c r="AT415" s="14">
        <f t="shared" si="171"/>
        <v>32.5</v>
      </c>
      <c r="AU415" s="14">
        <f t="shared" si="172"/>
        <v>6.948221195225277</v>
      </c>
      <c r="AV415" s="14">
        <f t="shared" si="173"/>
        <v>10</v>
      </c>
      <c r="AW415" s="14">
        <f t="shared" si="174"/>
        <v>70.816900077160497</v>
      </c>
      <c r="AX415" s="14">
        <f t="shared" si="175"/>
        <v>4.0197327246227719</v>
      </c>
      <c r="AY415" s="14">
        <f t="shared" si="176"/>
        <v>18</v>
      </c>
      <c r="AZ415" s="14">
        <f t="shared" si="177"/>
        <v>4.9984318385893722</v>
      </c>
      <c r="BA415" s="14">
        <f t="shared" si="178"/>
        <v>0.86204866798959834</v>
      </c>
      <c r="BB415" s="14">
        <f t="shared" si="179"/>
        <v>-0.35416666666666669</v>
      </c>
      <c r="BC415" s="16" t="str">
        <f t="shared" si="180"/>
        <v>Nontoxic</v>
      </c>
      <c r="BD415" s="14">
        <f t="shared" si="181"/>
        <v>135.41666666666669</v>
      </c>
      <c r="BE415" s="17" t="s">
        <v>663</v>
      </c>
      <c r="BG415" s="14">
        <f t="shared" si="182"/>
        <v>9</v>
      </c>
      <c r="BH415" s="14">
        <f t="shared" si="183"/>
        <v>9</v>
      </c>
      <c r="BI415" s="14">
        <f t="shared" si="184"/>
        <v>63.777777777777786</v>
      </c>
      <c r="BJ415" s="14">
        <f t="shared" si="185"/>
        <v>48.277777777777779</v>
      </c>
      <c r="BK415" s="14">
        <f t="shared" si="186"/>
        <v>56.027777777777786</v>
      </c>
      <c r="BL415" s="14">
        <f t="shared" si="187"/>
        <v>1.0555555555555556</v>
      </c>
      <c r="BM415" s="14">
        <f t="shared" si="188"/>
        <v>0.16472000254041205</v>
      </c>
      <c r="BN415" s="14">
        <v>6.6349999999999998</v>
      </c>
      <c r="BO415" s="14" t="str">
        <f t="shared" si="189"/>
        <v>Same Var</v>
      </c>
      <c r="BP415" s="14">
        <f t="shared" si="190"/>
        <v>1.0278586607503389E-2</v>
      </c>
      <c r="BQ415" s="14" t="str">
        <f t="shared" si="191"/>
        <v>NS</v>
      </c>
      <c r="BR415" s="14" t="str">
        <f t="shared" si="192"/>
        <v>NS</v>
      </c>
      <c r="BS415" s="2" t="str">
        <f t="shared" si="193"/>
        <v/>
      </c>
      <c r="BT415" s="2" t="str">
        <f t="shared" si="194"/>
        <v/>
      </c>
      <c r="BU415" s="2" t="str">
        <f t="shared" si="195"/>
        <v/>
      </c>
    </row>
    <row r="416" spans="1:73" s="14" customFormat="1" x14ac:dyDescent="0.2">
      <c r="A416" s="10" t="s">
        <v>142</v>
      </c>
      <c r="B416" s="11" t="s">
        <v>308</v>
      </c>
      <c r="C416" s="12">
        <v>37334</v>
      </c>
      <c r="D416" s="13">
        <v>0</v>
      </c>
      <c r="E416" s="10" t="s">
        <v>57</v>
      </c>
      <c r="F416" s="10" t="s">
        <v>245</v>
      </c>
      <c r="G416" s="11" t="s">
        <v>59</v>
      </c>
      <c r="H416" s="11" t="s">
        <v>90</v>
      </c>
      <c r="I416" s="11" t="s">
        <v>61</v>
      </c>
      <c r="J416" s="14">
        <v>0.75</v>
      </c>
      <c r="K416" s="14">
        <v>0.2</v>
      </c>
      <c r="L416" s="11">
        <v>27</v>
      </c>
      <c r="M416" s="11">
        <v>26</v>
      </c>
      <c r="N416" s="11">
        <v>27</v>
      </c>
      <c r="O416" s="11">
        <v>4</v>
      </c>
      <c r="P416" s="11">
        <v>35</v>
      </c>
      <c r="Q416" s="11">
        <v>21</v>
      </c>
      <c r="R416" s="11">
        <v>26</v>
      </c>
      <c r="S416" s="11">
        <v>23</v>
      </c>
      <c r="T416" s="11">
        <v>28</v>
      </c>
      <c r="U416" s="11">
        <v>23</v>
      </c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F416" s="15"/>
      <c r="AG416" s="14">
        <f t="shared" si="168"/>
        <v>24</v>
      </c>
      <c r="AH416" s="14">
        <f t="shared" si="169"/>
        <v>7.9860990338072932</v>
      </c>
      <c r="AI416" s="14">
        <f t="shared" si="170"/>
        <v>10</v>
      </c>
      <c r="AJ416" s="11">
        <v>15</v>
      </c>
      <c r="AK416" s="11">
        <v>23</v>
      </c>
      <c r="AL416" s="11">
        <v>29</v>
      </c>
      <c r="AM416" s="15"/>
      <c r="AN416" s="11">
        <v>41</v>
      </c>
      <c r="AO416" s="11">
        <v>28</v>
      </c>
      <c r="AP416" s="11">
        <v>26</v>
      </c>
      <c r="AQ416" s="11">
        <v>28</v>
      </c>
      <c r="AR416" s="11">
        <v>22</v>
      </c>
      <c r="AS416" s="11">
        <v>26</v>
      </c>
      <c r="AT416" s="14">
        <f t="shared" si="171"/>
        <v>26.444444444444443</v>
      </c>
      <c r="AU416" s="14">
        <f t="shared" si="172"/>
        <v>6.9482211952252806</v>
      </c>
      <c r="AV416" s="14">
        <f t="shared" si="173"/>
        <v>9</v>
      </c>
      <c r="AW416" s="14">
        <f t="shared" si="174"/>
        <v>80.132888684080271</v>
      </c>
      <c r="AX416" s="14">
        <f t="shared" si="175"/>
        <v>5.0268442548773136</v>
      </c>
      <c r="AY416" s="14">
        <f t="shared" si="176"/>
        <v>16</v>
      </c>
      <c r="AZ416" s="14">
        <f t="shared" si="177"/>
        <v>2.8223988282590859</v>
      </c>
      <c r="BA416" s="14">
        <f t="shared" si="178"/>
        <v>0.86466700179829137</v>
      </c>
      <c r="BB416" s="14">
        <f t="shared" si="179"/>
        <v>-0.10185185185185179</v>
      </c>
      <c r="BC416" s="16" t="str">
        <f t="shared" si="180"/>
        <v>Nontoxic</v>
      </c>
      <c r="BD416" s="14">
        <f t="shared" si="181"/>
        <v>110.18518518518519</v>
      </c>
      <c r="BE416" s="17" t="s">
        <v>663</v>
      </c>
      <c r="BG416" s="14">
        <f t="shared" si="182"/>
        <v>9</v>
      </c>
      <c r="BH416" s="14">
        <f t="shared" si="183"/>
        <v>8</v>
      </c>
      <c r="BI416" s="14">
        <f t="shared" si="184"/>
        <v>63.777777777777786</v>
      </c>
      <c r="BJ416" s="14">
        <f t="shared" si="185"/>
        <v>48.277777777777828</v>
      </c>
      <c r="BK416" s="14">
        <f t="shared" si="186"/>
        <v>56.483660130718988</v>
      </c>
      <c r="BL416" s="14">
        <f t="shared" si="187"/>
        <v>1.0590958605664489</v>
      </c>
      <c r="BM416" s="14">
        <f t="shared" si="188"/>
        <v>0.1536776914599049</v>
      </c>
      <c r="BN416" s="14">
        <v>6.6349999999999998</v>
      </c>
      <c r="BO416" s="14" t="str">
        <f t="shared" si="189"/>
        <v>Same Var</v>
      </c>
      <c r="BP416" s="14">
        <f t="shared" si="190"/>
        <v>0.2443044077962061</v>
      </c>
      <c r="BQ416" s="14" t="str">
        <f t="shared" si="191"/>
        <v>NS</v>
      </c>
      <c r="BR416" s="14" t="str">
        <f t="shared" si="192"/>
        <v>NS</v>
      </c>
      <c r="BS416" s="2" t="str">
        <f t="shared" si="193"/>
        <v/>
      </c>
      <c r="BT416" s="2" t="str">
        <f t="shared" si="194"/>
        <v/>
      </c>
      <c r="BU416" s="2" t="str">
        <f t="shared" si="195"/>
        <v/>
      </c>
    </row>
    <row r="417" spans="1:73" s="14" customFormat="1" x14ac:dyDescent="0.2">
      <c r="A417" s="10" t="s">
        <v>142</v>
      </c>
      <c r="B417" s="11" t="s">
        <v>244</v>
      </c>
      <c r="C417" s="12">
        <v>37335</v>
      </c>
      <c r="D417" s="13">
        <v>0</v>
      </c>
      <c r="E417" s="10" t="s">
        <v>57</v>
      </c>
      <c r="F417" s="10" t="s">
        <v>245</v>
      </c>
      <c r="G417" s="11" t="s">
        <v>59</v>
      </c>
      <c r="H417" s="11" t="s">
        <v>90</v>
      </c>
      <c r="I417" s="11" t="s">
        <v>61</v>
      </c>
      <c r="J417" s="14">
        <v>0.75</v>
      </c>
      <c r="K417" s="14">
        <v>0.2</v>
      </c>
      <c r="L417" s="11">
        <v>27</v>
      </c>
      <c r="M417" s="11">
        <v>26</v>
      </c>
      <c r="N417" s="11">
        <v>27</v>
      </c>
      <c r="O417" s="11">
        <v>4</v>
      </c>
      <c r="P417" s="11">
        <v>35</v>
      </c>
      <c r="Q417" s="11">
        <v>21</v>
      </c>
      <c r="R417" s="11">
        <v>26</v>
      </c>
      <c r="S417" s="11">
        <v>23</v>
      </c>
      <c r="T417" s="11">
        <v>28</v>
      </c>
      <c r="U417" s="11">
        <v>23</v>
      </c>
      <c r="V417" s="15"/>
      <c r="W417" s="15"/>
      <c r="X417" s="15"/>
      <c r="Y417" s="15"/>
      <c r="Z417" s="15"/>
      <c r="AA417" s="15"/>
      <c r="AB417" s="15"/>
      <c r="AC417" s="15"/>
      <c r="AD417" s="15"/>
      <c r="AE417" s="15"/>
      <c r="AF417" s="15"/>
      <c r="AG417" s="14">
        <f t="shared" si="168"/>
        <v>24</v>
      </c>
      <c r="AH417" s="14">
        <f t="shared" si="169"/>
        <v>7.9860990338072932</v>
      </c>
      <c r="AI417" s="14">
        <f t="shared" si="170"/>
        <v>10</v>
      </c>
      <c r="AJ417" s="11">
        <v>20</v>
      </c>
      <c r="AK417" s="11">
        <v>23</v>
      </c>
      <c r="AL417" s="11">
        <v>29</v>
      </c>
      <c r="AM417" s="15"/>
      <c r="AN417" s="15"/>
      <c r="AO417" s="11">
        <v>43</v>
      </c>
      <c r="AP417" s="11">
        <v>29</v>
      </c>
      <c r="AQ417" s="11">
        <v>28</v>
      </c>
      <c r="AR417" s="11">
        <v>17</v>
      </c>
      <c r="AS417" s="11">
        <v>29</v>
      </c>
      <c r="AT417" s="14">
        <f t="shared" si="171"/>
        <v>27.25</v>
      </c>
      <c r="AU417" s="14">
        <f t="shared" si="172"/>
        <v>7.8694708480666877</v>
      </c>
      <c r="AV417" s="14">
        <f t="shared" si="173"/>
        <v>8</v>
      </c>
      <c r="AW417" s="14">
        <f t="shared" si="174"/>
        <v>128.3365306122449</v>
      </c>
      <c r="AX417" s="14">
        <f t="shared" si="175"/>
        <v>9.9906154842889556</v>
      </c>
      <c r="AY417" s="14">
        <f t="shared" si="176"/>
        <v>13</v>
      </c>
      <c r="AZ417" s="14">
        <f t="shared" si="177"/>
        <v>2.7482368531035712</v>
      </c>
      <c r="BA417" s="14">
        <f t="shared" si="178"/>
        <v>0.87015153396817235</v>
      </c>
      <c r="BB417" s="14">
        <f t="shared" si="179"/>
        <v>-0.13541666666666666</v>
      </c>
      <c r="BC417" s="16" t="str">
        <f t="shared" si="180"/>
        <v>Nontoxic</v>
      </c>
      <c r="BD417" s="14">
        <f t="shared" si="181"/>
        <v>113.54166666666667</v>
      </c>
      <c r="BE417" s="17" t="s">
        <v>663</v>
      </c>
      <c r="BG417" s="14">
        <f t="shared" si="182"/>
        <v>9</v>
      </c>
      <c r="BH417" s="14">
        <f t="shared" si="183"/>
        <v>7</v>
      </c>
      <c r="BI417" s="14">
        <f t="shared" si="184"/>
        <v>63.777777777777786</v>
      </c>
      <c r="BJ417" s="14">
        <f t="shared" si="185"/>
        <v>61.928571428571431</v>
      </c>
      <c r="BK417" s="14">
        <f t="shared" si="186"/>
        <v>62.968750000000007</v>
      </c>
      <c r="BL417" s="14">
        <f t="shared" si="187"/>
        <v>1.0638227513227514</v>
      </c>
      <c r="BM417" s="14">
        <f t="shared" si="188"/>
        <v>1.6001202152199866E-3</v>
      </c>
      <c r="BN417" s="14">
        <v>6.6349999999999998</v>
      </c>
      <c r="BO417" s="14" t="str">
        <f t="shared" si="189"/>
        <v>Same Var</v>
      </c>
      <c r="BP417" s="14">
        <f t="shared" si="190"/>
        <v>0.20032843180068854</v>
      </c>
      <c r="BQ417" s="14" t="str">
        <f t="shared" si="191"/>
        <v>NS</v>
      </c>
      <c r="BR417" s="14" t="str">
        <f t="shared" si="192"/>
        <v>NS</v>
      </c>
      <c r="BS417" s="2" t="str">
        <f t="shared" si="193"/>
        <v/>
      </c>
      <c r="BT417" s="2" t="str">
        <f t="shared" si="194"/>
        <v/>
      </c>
      <c r="BU417" s="2" t="str">
        <f t="shared" si="195"/>
        <v/>
      </c>
    </row>
    <row r="418" spans="1:73" s="14" customFormat="1" x14ac:dyDescent="0.2">
      <c r="A418" s="10" t="s">
        <v>142</v>
      </c>
      <c r="B418" s="11" t="s">
        <v>304</v>
      </c>
      <c r="C418" s="12">
        <v>37334</v>
      </c>
      <c r="D418" s="13">
        <v>0</v>
      </c>
      <c r="E418" s="10" t="s">
        <v>57</v>
      </c>
      <c r="F418" s="10" t="s">
        <v>245</v>
      </c>
      <c r="G418" s="11" t="s">
        <v>59</v>
      </c>
      <c r="H418" s="11" t="s">
        <v>90</v>
      </c>
      <c r="I418" s="11" t="s">
        <v>61</v>
      </c>
      <c r="J418" s="14">
        <v>0.75</v>
      </c>
      <c r="K418" s="14">
        <v>0.2</v>
      </c>
      <c r="L418" s="11">
        <v>27</v>
      </c>
      <c r="M418" s="11">
        <v>26</v>
      </c>
      <c r="N418" s="11">
        <v>27</v>
      </c>
      <c r="O418" s="11">
        <v>4</v>
      </c>
      <c r="P418" s="11">
        <v>35</v>
      </c>
      <c r="Q418" s="11">
        <v>21</v>
      </c>
      <c r="R418" s="11">
        <v>26</v>
      </c>
      <c r="S418" s="11">
        <v>23</v>
      </c>
      <c r="T418" s="11">
        <v>28</v>
      </c>
      <c r="U418" s="11">
        <v>23</v>
      </c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F418" s="15"/>
      <c r="AG418" s="14">
        <f t="shared" si="168"/>
        <v>24</v>
      </c>
      <c r="AH418" s="14">
        <f t="shared" si="169"/>
        <v>7.9860990338072932</v>
      </c>
      <c r="AI418" s="14">
        <f t="shared" si="170"/>
        <v>10</v>
      </c>
      <c r="AJ418" s="11">
        <v>26</v>
      </c>
      <c r="AK418" s="11">
        <v>26</v>
      </c>
      <c r="AL418" s="11">
        <v>21</v>
      </c>
      <c r="AM418" s="11">
        <v>0</v>
      </c>
      <c r="AN418" s="15"/>
      <c r="AO418" s="11">
        <v>27</v>
      </c>
      <c r="AP418" s="11">
        <v>20</v>
      </c>
      <c r="AQ418" s="11">
        <v>22</v>
      </c>
      <c r="AR418" s="15"/>
      <c r="AS418" s="11">
        <v>27</v>
      </c>
      <c r="AT418" s="14">
        <f t="shared" si="171"/>
        <v>21.125</v>
      </c>
      <c r="AU418" s="14">
        <f t="shared" si="172"/>
        <v>8.9831190892377997</v>
      </c>
      <c r="AV418" s="14">
        <f t="shared" si="173"/>
        <v>8</v>
      </c>
      <c r="AW418" s="14">
        <f t="shared" si="174"/>
        <v>186.99341537786987</v>
      </c>
      <c r="AX418" s="14">
        <f t="shared" si="175"/>
        <v>15.965538754378233</v>
      </c>
      <c r="AY418" s="14">
        <f t="shared" si="176"/>
        <v>12</v>
      </c>
      <c r="AZ418" s="14">
        <f t="shared" si="177"/>
        <v>0.84507147627081192</v>
      </c>
      <c r="BA418" s="14">
        <f t="shared" si="178"/>
        <v>0.87260929158813794</v>
      </c>
      <c r="BB418" s="14">
        <f t="shared" si="179"/>
        <v>0.11979166666666667</v>
      </c>
      <c r="BC418" s="16" t="str">
        <f t="shared" si="180"/>
        <v>Toxic</v>
      </c>
      <c r="BD418" s="14">
        <f t="shared" si="181"/>
        <v>88.020833333333343</v>
      </c>
      <c r="BE418" s="17" t="s">
        <v>664</v>
      </c>
      <c r="BF418" s="17" t="s">
        <v>666</v>
      </c>
      <c r="BG418" s="14">
        <f t="shared" si="182"/>
        <v>9</v>
      </c>
      <c r="BH418" s="14">
        <f t="shared" si="183"/>
        <v>7</v>
      </c>
      <c r="BI418" s="14">
        <f t="shared" si="184"/>
        <v>63.777777777777786</v>
      </c>
      <c r="BJ418" s="14">
        <f t="shared" si="185"/>
        <v>80.696428571428555</v>
      </c>
      <c r="BK418" s="14">
        <f t="shared" si="186"/>
        <v>71.1796875</v>
      </c>
      <c r="BL418" s="14">
        <f t="shared" si="187"/>
        <v>1.0638227513227514</v>
      </c>
      <c r="BM418" s="14">
        <f t="shared" si="188"/>
        <v>0.10322794374181765</v>
      </c>
      <c r="BN418" s="14">
        <v>6.6349999999999998</v>
      </c>
      <c r="BO418" s="14" t="str">
        <f t="shared" si="189"/>
        <v>Same Var</v>
      </c>
      <c r="BP418" s="14">
        <f t="shared" si="190"/>
        <v>0.24143410300942147</v>
      </c>
      <c r="BQ418" s="14" t="str">
        <f t="shared" si="191"/>
        <v>NS</v>
      </c>
      <c r="BR418" s="14" t="str">
        <f t="shared" si="192"/>
        <v>NS</v>
      </c>
      <c r="BS418" s="2" t="str">
        <f t="shared" si="193"/>
        <v>Wilcoxon</v>
      </c>
      <c r="BT418" s="2" t="str">
        <f t="shared" si="194"/>
        <v>TSTToxicLess25</v>
      </c>
      <c r="BU418" s="2" t="str">
        <f t="shared" si="195"/>
        <v/>
      </c>
    </row>
    <row r="419" spans="1:73" s="14" customFormat="1" x14ac:dyDescent="0.2">
      <c r="A419" s="10" t="s">
        <v>142</v>
      </c>
      <c r="B419" s="11" t="s">
        <v>253</v>
      </c>
      <c r="C419" s="12">
        <v>37334</v>
      </c>
      <c r="D419" s="13">
        <v>0</v>
      </c>
      <c r="E419" s="10" t="s">
        <v>57</v>
      </c>
      <c r="F419" s="10" t="s">
        <v>245</v>
      </c>
      <c r="G419" s="11" t="s">
        <v>59</v>
      </c>
      <c r="H419" s="11" t="s">
        <v>90</v>
      </c>
      <c r="I419" s="11" t="s">
        <v>61</v>
      </c>
      <c r="J419" s="14">
        <v>0.75</v>
      </c>
      <c r="K419" s="14">
        <v>0.2</v>
      </c>
      <c r="L419" s="11">
        <v>27</v>
      </c>
      <c r="M419" s="11">
        <v>26</v>
      </c>
      <c r="N419" s="11">
        <v>27</v>
      </c>
      <c r="O419" s="11">
        <v>4</v>
      </c>
      <c r="P419" s="11">
        <v>35</v>
      </c>
      <c r="Q419" s="11">
        <v>21</v>
      </c>
      <c r="R419" s="11">
        <v>26</v>
      </c>
      <c r="S419" s="11">
        <v>23</v>
      </c>
      <c r="T419" s="11">
        <v>28</v>
      </c>
      <c r="U419" s="11">
        <v>23</v>
      </c>
      <c r="V419" s="15"/>
      <c r="W419" s="15"/>
      <c r="X419" s="15"/>
      <c r="Y419" s="15"/>
      <c r="Z419" s="15"/>
      <c r="AA419" s="15"/>
      <c r="AB419" s="15"/>
      <c r="AC419" s="15"/>
      <c r="AD419" s="15"/>
      <c r="AE419" s="15"/>
      <c r="AF419" s="15"/>
      <c r="AG419" s="14">
        <f t="shared" si="168"/>
        <v>24</v>
      </c>
      <c r="AH419" s="14">
        <f t="shared" si="169"/>
        <v>7.9860990338072932</v>
      </c>
      <c r="AI419" s="14">
        <f t="shared" si="170"/>
        <v>10</v>
      </c>
      <c r="AJ419" s="11">
        <v>27</v>
      </c>
      <c r="AK419" s="11">
        <v>30</v>
      </c>
      <c r="AL419" s="11">
        <v>27</v>
      </c>
      <c r="AM419" s="11">
        <v>46</v>
      </c>
      <c r="AN419" s="11">
        <v>28</v>
      </c>
      <c r="AO419" s="11">
        <v>12</v>
      </c>
      <c r="AP419" s="11">
        <v>30</v>
      </c>
      <c r="AQ419" s="11">
        <v>31</v>
      </c>
      <c r="AR419" s="11">
        <v>24</v>
      </c>
      <c r="AS419" s="11">
        <v>42</v>
      </c>
      <c r="AT419" s="14">
        <f t="shared" si="171"/>
        <v>29.7</v>
      </c>
      <c r="AU419" s="14">
        <f t="shared" si="172"/>
        <v>9.3220169491371365</v>
      </c>
      <c r="AV419" s="14">
        <f t="shared" si="173"/>
        <v>10</v>
      </c>
      <c r="AW419" s="14">
        <f t="shared" si="174"/>
        <v>150.73700625000012</v>
      </c>
      <c r="AX419" s="14">
        <f t="shared" si="175"/>
        <v>9.8206951388888992</v>
      </c>
      <c r="AY419" s="14">
        <f t="shared" si="176"/>
        <v>15</v>
      </c>
      <c r="AZ419" s="14">
        <f t="shared" si="177"/>
        <v>3.3391112619300283</v>
      </c>
      <c r="BA419" s="14">
        <f t="shared" si="178"/>
        <v>0.86624497319495286</v>
      </c>
      <c r="BB419" s="14">
        <f t="shared" si="179"/>
        <v>-0.23749999999999996</v>
      </c>
      <c r="BC419" s="16" t="str">
        <f t="shared" si="180"/>
        <v>Nontoxic</v>
      </c>
      <c r="BD419" s="14">
        <f t="shared" si="181"/>
        <v>123.75</v>
      </c>
      <c r="BE419" s="17" t="s">
        <v>663</v>
      </c>
      <c r="BG419" s="14">
        <f t="shared" si="182"/>
        <v>9</v>
      </c>
      <c r="BH419" s="14">
        <f t="shared" si="183"/>
        <v>9</v>
      </c>
      <c r="BI419" s="14">
        <f t="shared" si="184"/>
        <v>63.777777777777786</v>
      </c>
      <c r="BJ419" s="14">
        <f t="shared" si="185"/>
        <v>86.900000000000048</v>
      </c>
      <c r="BK419" s="14">
        <f t="shared" si="186"/>
        <v>75.338888888888917</v>
      </c>
      <c r="BL419" s="14">
        <f t="shared" si="187"/>
        <v>1.0555555555555556</v>
      </c>
      <c r="BM419" s="14">
        <f t="shared" si="188"/>
        <v>0.20318259246346615</v>
      </c>
      <c r="BN419" s="14">
        <v>6.6349999999999998</v>
      </c>
      <c r="BO419" s="14" t="str">
        <f t="shared" si="189"/>
        <v>Same Var</v>
      </c>
      <c r="BP419" s="14">
        <f t="shared" si="190"/>
        <v>7.9624574228692777E-2</v>
      </c>
      <c r="BQ419" s="14" t="str">
        <f t="shared" si="191"/>
        <v>NS</v>
      </c>
      <c r="BR419" s="14" t="str">
        <f t="shared" si="192"/>
        <v>NS</v>
      </c>
      <c r="BS419" s="2" t="str">
        <f t="shared" si="193"/>
        <v/>
      </c>
      <c r="BT419" s="2" t="str">
        <f t="shared" si="194"/>
        <v/>
      </c>
      <c r="BU419" s="2" t="str">
        <f t="shared" si="195"/>
        <v/>
      </c>
    </row>
    <row r="420" spans="1:73" s="14" customFormat="1" x14ac:dyDescent="0.2">
      <c r="A420" s="10" t="s">
        <v>142</v>
      </c>
      <c r="B420" s="11" t="s">
        <v>312</v>
      </c>
      <c r="C420" s="12">
        <v>37334</v>
      </c>
      <c r="D420" s="13">
        <v>0</v>
      </c>
      <c r="E420" s="10" t="s">
        <v>57</v>
      </c>
      <c r="F420" s="10" t="s">
        <v>245</v>
      </c>
      <c r="G420" s="11" t="s">
        <v>59</v>
      </c>
      <c r="H420" s="11" t="s">
        <v>90</v>
      </c>
      <c r="I420" s="11" t="s">
        <v>61</v>
      </c>
      <c r="J420" s="14">
        <v>0.75</v>
      </c>
      <c r="K420" s="14">
        <v>0.2</v>
      </c>
      <c r="L420" s="11">
        <v>27</v>
      </c>
      <c r="M420" s="11">
        <v>26</v>
      </c>
      <c r="N420" s="11">
        <v>27</v>
      </c>
      <c r="O420" s="11">
        <v>4</v>
      </c>
      <c r="P420" s="11">
        <v>35</v>
      </c>
      <c r="Q420" s="11">
        <v>21</v>
      </c>
      <c r="R420" s="11">
        <v>26</v>
      </c>
      <c r="S420" s="11">
        <v>23</v>
      </c>
      <c r="T420" s="11">
        <v>28</v>
      </c>
      <c r="U420" s="11">
        <v>23</v>
      </c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F420" s="15"/>
      <c r="AG420" s="14">
        <f t="shared" si="168"/>
        <v>24</v>
      </c>
      <c r="AH420" s="14">
        <f t="shared" si="169"/>
        <v>7.9860990338072932</v>
      </c>
      <c r="AI420" s="14">
        <f t="shared" si="170"/>
        <v>10</v>
      </c>
      <c r="AJ420" s="11">
        <v>49</v>
      </c>
      <c r="AK420" s="11">
        <v>39</v>
      </c>
      <c r="AL420" s="11">
        <v>55</v>
      </c>
      <c r="AM420" s="11">
        <v>40</v>
      </c>
      <c r="AN420" s="11">
        <v>24</v>
      </c>
      <c r="AO420" s="11">
        <v>34</v>
      </c>
      <c r="AP420" s="11">
        <v>49</v>
      </c>
      <c r="AQ420" s="11">
        <v>47</v>
      </c>
      <c r="AR420" s="11">
        <v>34</v>
      </c>
      <c r="AS420" s="11">
        <v>28</v>
      </c>
      <c r="AT420" s="14">
        <f t="shared" si="171"/>
        <v>39.9</v>
      </c>
      <c r="AU420" s="14">
        <f t="shared" si="172"/>
        <v>10.049322807477569</v>
      </c>
      <c r="AV420" s="14">
        <f t="shared" si="173"/>
        <v>10</v>
      </c>
      <c r="AW420" s="14">
        <f t="shared" si="174"/>
        <v>187.31724081790114</v>
      </c>
      <c r="AX420" s="14">
        <f t="shared" si="175"/>
        <v>12.761968115569266</v>
      </c>
      <c r="AY420" s="14">
        <f t="shared" si="176"/>
        <v>15</v>
      </c>
      <c r="AZ420" s="14">
        <f t="shared" si="177"/>
        <v>5.9196997115873078</v>
      </c>
      <c r="BA420" s="14">
        <f t="shared" si="178"/>
        <v>0.86624497319495286</v>
      </c>
      <c r="BB420" s="14">
        <f t="shared" si="179"/>
        <v>-0.66249999999999998</v>
      </c>
      <c r="BC420" s="16" t="str">
        <f t="shared" si="180"/>
        <v>Nontoxic</v>
      </c>
      <c r="BD420" s="14">
        <f t="shared" si="181"/>
        <v>166.25</v>
      </c>
      <c r="BE420" s="17" t="s">
        <v>663</v>
      </c>
      <c r="BG420" s="14">
        <f t="shared" si="182"/>
        <v>9</v>
      </c>
      <c r="BH420" s="14">
        <f t="shared" si="183"/>
        <v>9</v>
      </c>
      <c r="BI420" s="14">
        <f t="shared" si="184"/>
        <v>63.777777777777786</v>
      </c>
      <c r="BJ420" s="14">
        <f t="shared" si="185"/>
        <v>100.98888888888885</v>
      </c>
      <c r="BK420" s="14">
        <f t="shared" si="186"/>
        <v>82.383333333333312</v>
      </c>
      <c r="BL420" s="14">
        <f t="shared" si="187"/>
        <v>1.0555555555555556</v>
      </c>
      <c r="BM420" s="14">
        <f t="shared" si="188"/>
        <v>0.44636101633968461</v>
      </c>
      <c r="BN420" s="14">
        <v>6.6349999999999998</v>
      </c>
      <c r="BO420" s="14" t="str">
        <f t="shared" si="189"/>
        <v>Same Var</v>
      </c>
      <c r="BP420" s="14">
        <f t="shared" si="190"/>
        <v>5.0511288031606023E-4</v>
      </c>
      <c r="BQ420" s="14" t="str">
        <f t="shared" si="191"/>
        <v>NS</v>
      </c>
      <c r="BR420" s="14" t="str">
        <f t="shared" si="192"/>
        <v>NS</v>
      </c>
      <c r="BS420" s="2" t="str">
        <f t="shared" si="193"/>
        <v/>
      </c>
      <c r="BT420" s="2" t="str">
        <f t="shared" si="194"/>
        <v/>
      </c>
      <c r="BU420" s="2" t="str">
        <f t="shared" si="195"/>
        <v/>
      </c>
    </row>
    <row r="421" spans="1:73" s="14" customFormat="1" x14ac:dyDescent="0.2">
      <c r="A421" s="10" t="s">
        <v>142</v>
      </c>
      <c r="B421" s="11" t="s">
        <v>504</v>
      </c>
      <c r="C421" s="12">
        <v>38883</v>
      </c>
      <c r="D421" s="13">
        <v>0.33680555555555558</v>
      </c>
      <c r="E421" s="10" t="s">
        <v>57</v>
      </c>
      <c r="F421" s="10" t="s">
        <v>495</v>
      </c>
      <c r="G421" s="11" t="s">
        <v>59</v>
      </c>
      <c r="H421" s="11" t="s">
        <v>90</v>
      </c>
      <c r="I421" s="11" t="s">
        <v>61</v>
      </c>
      <c r="J421" s="14">
        <v>0.75</v>
      </c>
      <c r="K421" s="14">
        <v>0.2</v>
      </c>
      <c r="L421" s="11">
        <v>34</v>
      </c>
      <c r="M421" s="11">
        <v>0</v>
      </c>
      <c r="N421" s="11">
        <v>30</v>
      </c>
      <c r="O421" s="11">
        <v>32</v>
      </c>
      <c r="P421" s="11">
        <v>0</v>
      </c>
      <c r="Q421" s="11">
        <v>19</v>
      </c>
      <c r="R421" s="11">
        <v>23</v>
      </c>
      <c r="S421" s="11">
        <v>30</v>
      </c>
      <c r="T421" s="11">
        <v>29</v>
      </c>
      <c r="U421" s="11">
        <v>40</v>
      </c>
      <c r="V421" s="15"/>
      <c r="W421" s="15"/>
      <c r="X421" s="15"/>
      <c r="Y421" s="15"/>
      <c r="Z421" s="15"/>
      <c r="AA421" s="15"/>
      <c r="AB421" s="15"/>
      <c r="AC421" s="15"/>
      <c r="AD421" s="15"/>
      <c r="AE421" s="15"/>
      <c r="AF421" s="15"/>
      <c r="AG421" s="14">
        <f t="shared" si="168"/>
        <v>23.7</v>
      </c>
      <c r="AH421" s="14">
        <f t="shared" si="169"/>
        <v>13.71981535347081</v>
      </c>
      <c r="AI421" s="14">
        <f t="shared" si="170"/>
        <v>10</v>
      </c>
      <c r="AJ421" s="11">
        <v>29</v>
      </c>
      <c r="AK421" s="11">
        <v>28</v>
      </c>
      <c r="AL421" s="11">
        <v>29</v>
      </c>
      <c r="AM421" s="11">
        <v>35</v>
      </c>
      <c r="AN421" s="11">
        <v>24</v>
      </c>
      <c r="AO421" s="11">
        <v>36</v>
      </c>
      <c r="AP421" s="11">
        <v>23</v>
      </c>
      <c r="AQ421" s="11">
        <v>31</v>
      </c>
      <c r="AR421" s="11">
        <v>22</v>
      </c>
      <c r="AS421" s="11">
        <v>31</v>
      </c>
      <c r="AT421" s="14">
        <f t="shared" si="171"/>
        <v>28.8</v>
      </c>
      <c r="AU421" s="14">
        <f t="shared" si="172"/>
        <v>4.7562823951298627</v>
      </c>
      <c r="AV421" s="14">
        <f t="shared" si="173"/>
        <v>10</v>
      </c>
      <c r="AW421" s="14">
        <f t="shared" si="174"/>
        <v>165.13142373167452</v>
      </c>
      <c r="AX421" s="14">
        <f t="shared" si="175"/>
        <v>13.025115599815678</v>
      </c>
      <c r="AY421" s="14">
        <f t="shared" si="176"/>
        <v>13</v>
      </c>
      <c r="AZ421" s="14">
        <f t="shared" si="177"/>
        <v>3.0755384919263484</v>
      </c>
      <c r="BA421" s="14">
        <f t="shared" si="178"/>
        <v>0.87015153396817235</v>
      </c>
      <c r="BB421" s="14">
        <f t="shared" si="179"/>
        <v>-0.21518987341772158</v>
      </c>
      <c r="BC421" s="16" t="str">
        <f t="shared" si="180"/>
        <v>Nontoxic</v>
      </c>
      <c r="BD421" s="14">
        <f t="shared" si="181"/>
        <v>121.51898734177216</v>
      </c>
      <c r="BE421" s="17" t="s">
        <v>663</v>
      </c>
      <c r="BG421" s="14">
        <f t="shared" si="182"/>
        <v>9</v>
      </c>
      <c r="BH421" s="14">
        <f t="shared" si="183"/>
        <v>9</v>
      </c>
      <c r="BI421" s="14">
        <f t="shared" si="184"/>
        <v>188.23333333333338</v>
      </c>
      <c r="BJ421" s="14">
        <f t="shared" si="185"/>
        <v>22.622222222222263</v>
      </c>
      <c r="BK421" s="14">
        <f t="shared" si="186"/>
        <v>105.42777777777782</v>
      </c>
      <c r="BL421" s="14">
        <f t="shared" si="187"/>
        <v>1.0555555555555556</v>
      </c>
      <c r="BM421" s="14">
        <f t="shared" si="188"/>
        <v>8.1804650587487622</v>
      </c>
      <c r="BN421" s="14">
        <v>6.6349999999999998</v>
      </c>
      <c r="BO421" s="14" t="str">
        <f t="shared" si="189"/>
        <v>Sig Diff Var</v>
      </c>
      <c r="BP421" s="14">
        <f t="shared" si="190"/>
        <v>0.14506573918626217</v>
      </c>
      <c r="BQ421" s="14" t="str">
        <f t="shared" si="191"/>
        <v>NS</v>
      </c>
      <c r="BR421" s="14" t="str">
        <f t="shared" si="192"/>
        <v>NS</v>
      </c>
      <c r="BS421" s="2" t="str">
        <f t="shared" si="193"/>
        <v/>
      </c>
      <c r="BT421" s="2" t="str">
        <f t="shared" si="194"/>
        <v/>
      </c>
      <c r="BU421" s="2" t="str">
        <f t="shared" si="195"/>
        <v/>
      </c>
    </row>
    <row r="422" spans="1:73" s="14" customFormat="1" x14ac:dyDescent="0.2">
      <c r="A422" s="10" t="s">
        <v>142</v>
      </c>
      <c r="B422" s="11" t="s">
        <v>516</v>
      </c>
      <c r="C422" s="12">
        <v>38883</v>
      </c>
      <c r="D422" s="13">
        <v>0.55902777777777779</v>
      </c>
      <c r="E422" s="10" t="s">
        <v>57</v>
      </c>
      <c r="F422" s="10" t="s">
        <v>495</v>
      </c>
      <c r="G422" s="11" t="s">
        <v>59</v>
      </c>
      <c r="H422" s="11" t="s">
        <v>90</v>
      </c>
      <c r="I422" s="11" t="s">
        <v>61</v>
      </c>
      <c r="J422" s="14">
        <v>0.75</v>
      </c>
      <c r="K422" s="14">
        <v>0.2</v>
      </c>
      <c r="L422" s="11">
        <v>34</v>
      </c>
      <c r="M422" s="11">
        <v>0</v>
      </c>
      <c r="N422" s="11">
        <v>30</v>
      </c>
      <c r="O422" s="11">
        <v>32</v>
      </c>
      <c r="P422" s="11">
        <v>0</v>
      </c>
      <c r="Q422" s="11">
        <v>19</v>
      </c>
      <c r="R422" s="11">
        <v>23</v>
      </c>
      <c r="S422" s="11">
        <v>30</v>
      </c>
      <c r="T422" s="11">
        <v>29</v>
      </c>
      <c r="U422" s="11">
        <v>40</v>
      </c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F422" s="15"/>
      <c r="AG422" s="14">
        <f t="shared" si="168"/>
        <v>23.7</v>
      </c>
      <c r="AH422" s="14">
        <f t="shared" si="169"/>
        <v>13.71981535347081</v>
      </c>
      <c r="AI422" s="14">
        <f t="shared" si="170"/>
        <v>10</v>
      </c>
      <c r="AJ422" s="11">
        <v>33</v>
      </c>
      <c r="AK422" s="11">
        <v>36</v>
      </c>
      <c r="AL422" s="11">
        <v>35</v>
      </c>
      <c r="AM422" s="11">
        <v>34</v>
      </c>
      <c r="AN422" s="11">
        <v>0</v>
      </c>
      <c r="AO422" s="11">
        <v>27</v>
      </c>
      <c r="AP422" s="11">
        <v>17</v>
      </c>
      <c r="AQ422" s="11">
        <v>11</v>
      </c>
      <c r="AR422" s="11">
        <v>19</v>
      </c>
      <c r="AS422" s="11">
        <v>29</v>
      </c>
      <c r="AT422" s="14">
        <f t="shared" si="171"/>
        <v>24.1</v>
      </c>
      <c r="AU422" s="14">
        <f t="shared" si="172"/>
        <v>12.013418423672015</v>
      </c>
      <c r="AV422" s="14">
        <f t="shared" si="173"/>
        <v>10</v>
      </c>
      <c r="AW422" s="14">
        <f t="shared" si="174"/>
        <v>626.01777512056321</v>
      </c>
      <c r="AX422" s="14">
        <f t="shared" si="175"/>
        <v>35.599714365247763</v>
      </c>
      <c r="AY422" s="14">
        <f t="shared" si="176"/>
        <v>18</v>
      </c>
      <c r="AZ422" s="14">
        <f t="shared" si="177"/>
        <v>1.2644855292979784</v>
      </c>
      <c r="BA422" s="14">
        <f t="shared" si="178"/>
        <v>0.86204866798959834</v>
      </c>
      <c r="BB422" s="14">
        <f t="shared" si="179"/>
        <v>-1.6877637130801777E-2</v>
      </c>
      <c r="BC422" s="16" t="str">
        <f t="shared" si="180"/>
        <v>Nontoxic</v>
      </c>
      <c r="BD422" s="14">
        <f t="shared" si="181"/>
        <v>101.68776371308017</v>
      </c>
      <c r="BE422" s="17" t="s">
        <v>663</v>
      </c>
      <c r="BG422" s="14">
        <f t="shared" si="182"/>
        <v>9</v>
      </c>
      <c r="BH422" s="14">
        <f t="shared" si="183"/>
        <v>9</v>
      </c>
      <c r="BI422" s="14">
        <f t="shared" si="184"/>
        <v>188.23333333333338</v>
      </c>
      <c r="BJ422" s="14">
        <f t="shared" si="185"/>
        <v>144.32222222222219</v>
      </c>
      <c r="BK422" s="14">
        <f t="shared" si="186"/>
        <v>166.27777777777777</v>
      </c>
      <c r="BL422" s="14">
        <f t="shared" si="187"/>
        <v>1.0555555555555556</v>
      </c>
      <c r="BM422" s="14">
        <f t="shared" si="188"/>
        <v>0.14996696251104649</v>
      </c>
      <c r="BN422" s="14">
        <v>6.6349999999999998</v>
      </c>
      <c r="BO422" s="14" t="str">
        <f t="shared" si="189"/>
        <v>Same Var</v>
      </c>
      <c r="BP422" s="14">
        <f t="shared" si="190"/>
        <v>0.47273272515761466</v>
      </c>
      <c r="BQ422" s="14" t="str">
        <f t="shared" si="191"/>
        <v>NS</v>
      </c>
      <c r="BR422" s="14" t="str">
        <f t="shared" si="192"/>
        <v>NS</v>
      </c>
      <c r="BS422" s="2" t="str">
        <f t="shared" si="193"/>
        <v/>
      </c>
      <c r="BT422" s="2" t="str">
        <f t="shared" si="194"/>
        <v/>
      </c>
      <c r="BU422" s="2" t="str">
        <f t="shared" si="195"/>
        <v/>
      </c>
    </row>
    <row r="423" spans="1:73" s="14" customFormat="1" x14ac:dyDescent="0.2">
      <c r="A423" s="10" t="s">
        <v>142</v>
      </c>
      <c r="B423" s="11" t="s">
        <v>529</v>
      </c>
      <c r="C423" s="12">
        <v>38883</v>
      </c>
      <c r="D423" s="13">
        <v>0.4909722222222222</v>
      </c>
      <c r="E423" s="10" t="s">
        <v>57</v>
      </c>
      <c r="F423" s="10" t="s">
        <v>495</v>
      </c>
      <c r="G423" s="11" t="s">
        <v>59</v>
      </c>
      <c r="H423" s="11" t="s">
        <v>90</v>
      </c>
      <c r="I423" s="11" t="s">
        <v>61</v>
      </c>
      <c r="J423" s="14">
        <v>0.75</v>
      </c>
      <c r="K423" s="14">
        <v>0.2</v>
      </c>
      <c r="L423" s="11">
        <v>34</v>
      </c>
      <c r="M423" s="11">
        <v>0</v>
      </c>
      <c r="N423" s="11">
        <v>30</v>
      </c>
      <c r="O423" s="11">
        <v>32</v>
      </c>
      <c r="P423" s="11">
        <v>0</v>
      </c>
      <c r="Q423" s="11">
        <v>19</v>
      </c>
      <c r="R423" s="11">
        <v>23</v>
      </c>
      <c r="S423" s="11">
        <v>30</v>
      </c>
      <c r="T423" s="11">
        <v>29</v>
      </c>
      <c r="U423" s="11">
        <v>40</v>
      </c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F423" s="15"/>
      <c r="AG423" s="14">
        <f t="shared" si="168"/>
        <v>23.7</v>
      </c>
      <c r="AH423" s="14">
        <f t="shared" si="169"/>
        <v>13.71981535347081</v>
      </c>
      <c r="AI423" s="14">
        <f t="shared" si="170"/>
        <v>10</v>
      </c>
      <c r="AJ423" s="11">
        <v>41</v>
      </c>
      <c r="AK423" s="11">
        <v>42</v>
      </c>
      <c r="AL423" s="11">
        <v>0</v>
      </c>
      <c r="AM423" s="11">
        <v>22</v>
      </c>
      <c r="AN423" s="11">
        <v>30</v>
      </c>
      <c r="AO423" s="11">
        <v>19</v>
      </c>
      <c r="AP423" s="11">
        <v>30</v>
      </c>
      <c r="AQ423" s="11">
        <v>23</v>
      </c>
      <c r="AR423" s="11">
        <v>21</v>
      </c>
      <c r="AS423" s="11">
        <v>34</v>
      </c>
      <c r="AT423" s="14">
        <f t="shared" si="171"/>
        <v>26.2</v>
      </c>
      <c r="AU423" s="14">
        <f t="shared" si="172"/>
        <v>12.25470431213164</v>
      </c>
      <c r="AV423" s="14">
        <f t="shared" si="173"/>
        <v>10</v>
      </c>
      <c r="AW423" s="14">
        <f t="shared" si="174"/>
        <v>655.66225706500791</v>
      </c>
      <c r="AX423" s="14">
        <f t="shared" si="175"/>
        <v>37.515782266482354</v>
      </c>
      <c r="AY423" s="14">
        <f t="shared" si="176"/>
        <v>17</v>
      </c>
      <c r="AZ423" s="14">
        <f t="shared" si="177"/>
        <v>1.6649448922828045</v>
      </c>
      <c r="BA423" s="14">
        <f t="shared" si="178"/>
        <v>0.86327901742005297</v>
      </c>
      <c r="BB423" s="14">
        <f t="shared" si="179"/>
        <v>-0.10548523206751055</v>
      </c>
      <c r="BC423" s="16" t="str">
        <f t="shared" si="180"/>
        <v>Nontoxic</v>
      </c>
      <c r="BD423" s="14">
        <f t="shared" si="181"/>
        <v>110.54852320675106</v>
      </c>
      <c r="BE423" s="17" t="s">
        <v>663</v>
      </c>
      <c r="BG423" s="14">
        <f t="shared" si="182"/>
        <v>9</v>
      </c>
      <c r="BH423" s="14">
        <f t="shared" si="183"/>
        <v>9</v>
      </c>
      <c r="BI423" s="14">
        <f t="shared" si="184"/>
        <v>188.23333333333338</v>
      </c>
      <c r="BJ423" s="14">
        <f t="shared" si="185"/>
        <v>150.17777777777781</v>
      </c>
      <c r="BK423" s="14">
        <f t="shared" si="186"/>
        <v>169.20555555555561</v>
      </c>
      <c r="BL423" s="14">
        <f t="shared" si="187"/>
        <v>1.0555555555555556</v>
      </c>
      <c r="BM423" s="14">
        <f t="shared" si="188"/>
        <v>0.10850978492785514</v>
      </c>
      <c r="BN423" s="14">
        <v>6.6349999999999998</v>
      </c>
      <c r="BO423" s="14" t="str">
        <f t="shared" si="189"/>
        <v>Same Var</v>
      </c>
      <c r="BP423" s="14">
        <f t="shared" si="190"/>
        <v>0.33623837209018098</v>
      </c>
      <c r="BQ423" s="14" t="str">
        <f t="shared" si="191"/>
        <v>NS</v>
      </c>
      <c r="BR423" s="14" t="str">
        <f t="shared" si="192"/>
        <v>NS</v>
      </c>
      <c r="BS423" s="2" t="str">
        <f t="shared" si="193"/>
        <v/>
      </c>
      <c r="BT423" s="2" t="str">
        <f t="shared" si="194"/>
        <v/>
      </c>
      <c r="BU423" s="2" t="str">
        <f t="shared" si="195"/>
        <v/>
      </c>
    </row>
    <row r="424" spans="1:73" s="14" customFormat="1" x14ac:dyDescent="0.2">
      <c r="A424" s="10" t="s">
        <v>142</v>
      </c>
      <c r="B424" s="11" t="s">
        <v>482</v>
      </c>
      <c r="C424" s="12">
        <v>38883</v>
      </c>
      <c r="D424" s="13">
        <v>0.47083333333333333</v>
      </c>
      <c r="E424" s="10" t="s">
        <v>57</v>
      </c>
      <c r="F424" s="10" t="s">
        <v>495</v>
      </c>
      <c r="G424" s="11" t="s">
        <v>59</v>
      </c>
      <c r="H424" s="11" t="s">
        <v>90</v>
      </c>
      <c r="I424" s="11" t="s">
        <v>61</v>
      </c>
      <c r="J424" s="14">
        <v>0.75</v>
      </c>
      <c r="K424" s="14">
        <v>0.2</v>
      </c>
      <c r="L424" s="11">
        <v>34</v>
      </c>
      <c r="M424" s="11">
        <v>0</v>
      </c>
      <c r="N424" s="11">
        <v>30</v>
      </c>
      <c r="O424" s="11">
        <v>32</v>
      </c>
      <c r="P424" s="11">
        <v>0</v>
      </c>
      <c r="Q424" s="11">
        <v>19</v>
      </c>
      <c r="R424" s="11">
        <v>23</v>
      </c>
      <c r="S424" s="11">
        <v>30</v>
      </c>
      <c r="T424" s="11">
        <v>29</v>
      </c>
      <c r="U424" s="11">
        <v>40</v>
      </c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F424" s="15"/>
      <c r="AG424" s="14">
        <f t="shared" si="168"/>
        <v>23.7</v>
      </c>
      <c r="AH424" s="14">
        <f t="shared" si="169"/>
        <v>13.71981535347081</v>
      </c>
      <c r="AI424" s="14">
        <f t="shared" si="170"/>
        <v>10</v>
      </c>
      <c r="AJ424" s="11">
        <v>42</v>
      </c>
      <c r="AK424" s="11">
        <v>40</v>
      </c>
      <c r="AL424" s="11">
        <v>36</v>
      </c>
      <c r="AM424" s="11">
        <v>0</v>
      </c>
      <c r="AN424" s="11">
        <v>28</v>
      </c>
      <c r="AO424" s="11">
        <v>23</v>
      </c>
      <c r="AP424" s="11">
        <v>17</v>
      </c>
      <c r="AQ424" s="11">
        <v>21</v>
      </c>
      <c r="AR424" s="11">
        <v>21</v>
      </c>
      <c r="AS424" s="11">
        <v>29</v>
      </c>
      <c r="AT424" s="14">
        <f t="shared" si="171"/>
        <v>25.7</v>
      </c>
      <c r="AU424" s="14">
        <f t="shared" si="172"/>
        <v>12.383232390795404</v>
      </c>
      <c r="AV424" s="14">
        <f t="shared" si="173"/>
        <v>10</v>
      </c>
      <c r="AW424" s="14">
        <f t="shared" si="174"/>
        <v>671.97960660204501</v>
      </c>
      <c r="AX424" s="14">
        <f t="shared" si="175"/>
        <v>38.583730826153136</v>
      </c>
      <c r="AY424" s="14">
        <f t="shared" si="176"/>
        <v>17</v>
      </c>
      <c r="AZ424" s="14">
        <f t="shared" si="177"/>
        <v>1.5565398635303815</v>
      </c>
      <c r="BA424" s="14">
        <f t="shared" si="178"/>
        <v>0.86327901742005297</v>
      </c>
      <c r="BB424" s="14">
        <f t="shared" si="179"/>
        <v>-8.4388185654008435E-2</v>
      </c>
      <c r="BC424" s="16" t="str">
        <f t="shared" si="180"/>
        <v>Nontoxic</v>
      </c>
      <c r="BD424" s="14">
        <f t="shared" si="181"/>
        <v>108.43881856540085</v>
      </c>
      <c r="BE424" s="17" t="s">
        <v>663</v>
      </c>
      <c r="BG424" s="14">
        <f t="shared" si="182"/>
        <v>9</v>
      </c>
      <c r="BH424" s="14">
        <f t="shared" si="183"/>
        <v>9</v>
      </c>
      <c r="BI424" s="14">
        <f t="shared" si="184"/>
        <v>188.23333333333338</v>
      </c>
      <c r="BJ424" s="14">
        <f t="shared" si="185"/>
        <v>153.34444444444446</v>
      </c>
      <c r="BK424" s="14">
        <f t="shared" si="186"/>
        <v>170.78888888888892</v>
      </c>
      <c r="BL424" s="14">
        <f t="shared" si="187"/>
        <v>1.0555555555555556</v>
      </c>
      <c r="BM424" s="14">
        <f t="shared" si="188"/>
        <v>8.9419411314862057E-2</v>
      </c>
      <c r="BN424" s="14">
        <v>6.6349999999999998</v>
      </c>
      <c r="BO424" s="14" t="str">
        <f t="shared" si="189"/>
        <v>Same Var</v>
      </c>
      <c r="BP424" s="14">
        <f t="shared" si="190"/>
        <v>0.36808026317749343</v>
      </c>
      <c r="BQ424" s="14" t="str">
        <f t="shared" si="191"/>
        <v>NS</v>
      </c>
      <c r="BR424" s="14" t="str">
        <f t="shared" si="192"/>
        <v>NS</v>
      </c>
      <c r="BS424" s="2" t="str">
        <f t="shared" si="193"/>
        <v/>
      </c>
      <c r="BT424" s="2" t="str">
        <f t="shared" si="194"/>
        <v/>
      </c>
      <c r="BU424" s="2" t="str">
        <f t="shared" si="195"/>
        <v/>
      </c>
    </row>
    <row r="425" spans="1:73" s="14" customFormat="1" x14ac:dyDescent="0.2">
      <c r="A425" s="10" t="s">
        <v>142</v>
      </c>
      <c r="B425" s="11" t="s">
        <v>377</v>
      </c>
      <c r="C425" s="12">
        <v>37210</v>
      </c>
      <c r="D425" s="13">
        <v>0.4548611111111111</v>
      </c>
      <c r="E425" s="10" t="s">
        <v>57</v>
      </c>
      <c r="F425" s="10" t="s">
        <v>352</v>
      </c>
      <c r="G425" s="11" t="s">
        <v>59</v>
      </c>
      <c r="H425" s="11" t="s">
        <v>90</v>
      </c>
      <c r="I425" s="11" t="s">
        <v>61</v>
      </c>
      <c r="J425" s="14">
        <v>0.75</v>
      </c>
      <c r="K425" s="14">
        <v>0.2</v>
      </c>
      <c r="L425" s="11">
        <v>21</v>
      </c>
      <c r="M425" s="11">
        <v>23</v>
      </c>
      <c r="N425" s="11">
        <v>25</v>
      </c>
      <c r="O425" s="11">
        <v>25</v>
      </c>
      <c r="P425" s="11">
        <v>25</v>
      </c>
      <c r="Q425" s="11">
        <v>23</v>
      </c>
      <c r="R425" s="11">
        <v>25</v>
      </c>
      <c r="S425" s="11">
        <v>13</v>
      </c>
      <c r="T425" s="11">
        <v>30</v>
      </c>
      <c r="U425" s="11">
        <v>27</v>
      </c>
      <c r="V425" s="15"/>
      <c r="W425" s="15"/>
      <c r="X425" s="15"/>
      <c r="Y425" s="15"/>
      <c r="Z425" s="15"/>
      <c r="AA425" s="15"/>
      <c r="AB425" s="15"/>
      <c r="AC425" s="15"/>
      <c r="AD425" s="15"/>
      <c r="AE425" s="15"/>
      <c r="AF425" s="15"/>
      <c r="AG425" s="14">
        <f t="shared" si="168"/>
        <v>23.7</v>
      </c>
      <c r="AH425" s="14">
        <f t="shared" si="169"/>
        <v>4.4733780424988847</v>
      </c>
      <c r="AI425" s="14">
        <f t="shared" si="170"/>
        <v>10</v>
      </c>
      <c r="AJ425" s="11">
        <v>25</v>
      </c>
      <c r="AK425" s="11">
        <v>24</v>
      </c>
      <c r="AL425" s="11">
        <v>25</v>
      </c>
      <c r="AM425" s="11">
        <v>27</v>
      </c>
      <c r="AN425" s="11">
        <v>29</v>
      </c>
      <c r="AO425" s="11">
        <v>28</v>
      </c>
      <c r="AP425" s="11">
        <v>19</v>
      </c>
      <c r="AQ425" s="11">
        <v>29</v>
      </c>
      <c r="AR425" s="11">
        <v>29</v>
      </c>
      <c r="AS425" s="11">
        <v>29</v>
      </c>
      <c r="AT425" s="14">
        <f t="shared" si="171"/>
        <v>26.4</v>
      </c>
      <c r="AU425" s="14">
        <f t="shared" si="172"/>
        <v>3.2386554137309589</v>
      </c>
      <c r="AV425" s="14">
        <f t="shared" si="173"/>
        <v>10</v>
      </c>
      <c r="AW425" s="14">
        <f t="shared" si="174"/>
        <v>4.7285106529706713</v>
      </c>
      <c r="AX425" s="14">
        <f t="shared" si="175"/>
        <v>0.26302217131772943</v>
      </c>
      <c r="AY425" s="14">
        <f t="shared" si="176"/>
        <v>18</v>
      </c>
      <c r="AZ425" s="14">
        <f t="shared" si="177"/>
        <v>5.8489513737029304</v>
      </c>
      <c r="BA425" s="14">
        <f t="shared" si="178"/>
        <v>0.86204866798959834</v>
      </c>
      <c r="BB425" s="14">
        <f t="shared" si="179"/>
        <v>-0.11392405063291136</v>
      </c>
      <c r="BC425" s="16" t="str">
        <f t="shared" si="180"/>
        <v>Nontoxic</v>
      </c>
      <c r="BD425" s="14">
        <f t="shared" si="181"/>
        <v>111.39240506329114</v>
      </c>
      <c r="BE425" s="17" t="s">
        <v>663</v>
      </c>
      <c r="BG425" s="14">
        <f t="shared" si="182"/>
        <v>9</v>
      </c>
      <c r="BH425" s="14">
        <f t="shared" si="183"/>
        <v>9</v>
      </c>
      <c r="BI425" s="14">
        <f t="shared" si="184"/>
        <v>20.011111111111152</v>
      </c>
      <c r="BJ425" s="14">
        <f t="shared" si="185"/>
        <v>10.488888888888848</v>
      </c>
      <c r="BK425" s="14">
        <f t="shared" si="186"/>
        <v>15.25</v>
      </c>
      <c r="BL425" s="14">
        <f t="shared" si="187"/>
        <v>1.0555555555555556</v>
      </c>
      <c r="BM425" s="14">
        <f t="shared" si="188"/>
        <v>0.87441491274939143</v>
      </c>
      <c r="BN425" s="14">
        <v>6.6349999999999998</v>
      </c>
      <c r="BO425" s="14" t="str">
        <f t="shared" si="189"/>
        <v>Same Var</v>
      </c>
      <c r="BP425" s="14">
        <f t="shared" si="190"/>
        <v>6.9750694385706469E-2</v>
      </c>
      <c r="BQ425" s="14" t="str">
        <f t="shared" si="191"/>
        <v>NS</v>
      </c>
      <c r="BR425" s="14" t="str">
        <f t="shared" si="192"/>
        <v>NS</v>
      </c>
      <c r="BS425" s="2" t="str">
        <f t="shared" si="193"/>
        <v/>
      </c>
      <c r="BT425" s="2" t="str">
        <f t="shared" si="194"/>
        <v/>
      </c>
      <c r="BU425" s="2" t="str">
        <f t="shared" si="195"/>
        <v/>
      </c>
    </row>
    <row r="426" spans="1:73" s="14" customFormat="1" x14ac:dyDescent="0.2">
      <c r="A426" s="10" t="s">
        <v>142</v>
      </c>
      <c r="B426" s="11" t="s">
        <v>354</v>
      </c>
      <c r="C426" s="12">
        <v>37209</v>
      </c>
      <c r="D426" s="13">
        <v>0.61805555555555558</v>
      </c>
      <c r="E426" s="10" t="s">
        <v>57</v>
      </c>
      <c r="F426" s="10" t="s">
        <v>352</v>
      </c>
      <c r="G426" s="11" t="s">
        <v>59</v>
      </c>
      <c r="H426" s="11" t="s">
        <v>90</v>
      </c>
      <c r="I426" s="11" t="s">
        <v>61</v>
      </c>
      <c r="J426" s="14">
        <v>0.75</v>
      </c>
      <c r="K426" s="14">
        <v>0.2</v>
      </c>
      <c r="L426" s="11">
        <v>21</v>
      </c>
      <c r="M426" s="11">
        <v>23</v>
      </c>
      <c r="N426" s="11">
        <v>25</v>
      </c>
      <c r="O426" s="11">
        <v>25</v>
      </c>
      <c r="P426" s="11">
        <v>25</v>
      </c>
      <c r="Q426" s="11">
        <v>23</v>
      </c>
      <c r="R426" s="11">
        <v>25</v>
      </c>
      <c r="S426" s="11">
        <v>13</v>
      </c>
      <c r="T426" s="11">
        <v>30</v>
      </c>
      <c r="U426" s="11">
        <v>27</v>
      </c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F426" s="15"/>
      <c r="AG426" s="14">
        <f t="shared" si="168"/>
        <v>23.7</v>
      </c>
      <c r="AH426" s="14">
        <f t="shared" si="169"/>
        <v>4.4733780424988847</v>
      </c>
      <c r="AI426" s="14">
        <f t="shared" si="170"/>
        <v>10</v>
      </c>
      <c r="AJ426" s="11">
        <v>26</v>
      </c>
      <c r="AK426" s="11">
        <v>22</v>
      </c>
      <c r="AL426" s="11">
        <v>22</v>
      </c>
      <c r="AM426" s="11">
        <v>22</v>
      </c>
      <c r="AN426" s="11">
        <v>25</v>
      </c>
      <c r="AO426" s="15"/>
      <c r="AP426" s="11">
        <v>17</v>
      </c>
      <c r="AQ426" s="11">
        <v>17</v>
      </c>
      <c r="AR426" s="11">
        <v>20</v>
      </c>
      <c r="AS426" s="15"/>
      <c r="AT426" s="14">
        <f t="shared" si="171"/>
        <v>21.375</v>
      </c>
      <c r="AU426" s="14">
        <f t="shared" si="172"/>
        <v>3.2923070504261465</v>
      </c>
      <c r="AV426" s="14">
        <f t="shared" si="173"/>
        <v>8</v>
      </c>
      <c r="AW426" s="14">
        <f t="shared" si="174"/>
        <v>6.1530574298469496</v>
      </c>
      <c r="AX426" s="14">
        <f t="shared" si="175"/>
        <v>0.40303601392938171</v>
      </c>
      <c r="AY426" s="14">
        <f t="shared" si="176"/>
        <v>15</v>
      </c>
      <c r="AZ426" s="14">
        <f t="shared" si="177"/>
        <v>2.2857554219484979</v>
      </c>
      <c r="BA426" s="14">
        <f t="shared" si="178"/>
        <v>0.86624497319495286</v>
      </c>
      <c r="BB426" s="14">
        <f t="shared" si="179"/>
        <v>9.8101265822784778E-2</v>
      </c>
      <c r="BC426" s="16" t="str">
        <f t="shared" si="180"/>
        <v>Nontoxic</v>
      </c>
      <c r="BD426" s="14">
        <f t="shared" si="181"/>
        <v>90.189873417721529</v>
      </c>
      <c r="BE426" s="17" t="s">
        <v>663</v>
      </c>
      <c r="BG426" s="14">
        <f t="shared" si="182"/>
        <v>9</v>
      </c>
      <c r="BH426" s="14">
        <f t="shared" si="183"/>
        <v>7</v>
      </c>
      <c r="BI426" s="14">
        <f t="shared" si="184"/>
        <v>20.011111111111152</v>
      </c>
      <c r="BJ426" s="14">
        <f t="shared" si="185"/>
        <v>10.839285714285712</v>
      </c>
      <c r="BK426" s="14">
        <f t="shared" si="186"/>
        <v>15.998437500000023</v>
      </c>
      <c r="BL426" s="14">
        <f t="shared" si="187"/>
        <v>1.0638227513227514</v>
      </c>
      <c r="BM426" s="14">
        <f t="shared" si="188"/>
        <v>0.66837093187924379</v>
      </c>
      <c r="BN426" s="14">
        <v>6.6349999999999998</v>
      </c>
      <c r="BO426" s="14" t="str">
        <f t="shared" si="189"/>
        <v>Same Var</v>
      </c>
      <c r="BP426" s="14">
        <f t="shared" si="190"/>
        <v>0.11907103444544279</v>
      </c>
      <c r="BQ426" s="14" t="str">
        <f t="shared" si="191"/>
        <v>NS</v>
      </c>
      <c r="BR426" s="14" t="str">
        <f t="shared" si="192"/>
        <v>NS</v>
      </c>
      <c r="BS426" s="2" t="str">
        <f t="shared" si="193"/>
        <v>Same Var T-test</v>
      </c>
      <c r="BT426" s="2" t="str">
        <f t="shared" si="194"/>
        <v/>
      </c>
      <c r="BU426" s="2" t="str">
        <f t="shared" si="195"/>
        <v/>
      </c>
    </row>
    <row r="427" spans="1:73" s="14" customFormat="1" x14ac:dyDescent="0.2">
      <c r="A427" s="10" t="s">
        <v>142</v>
      </c>
      <c r="B427" s="11" t="s">
        <v>351</v>
      </c>
      <c r="C427" s="12">
        <v>37209</v>
      </c>
      <c r="D427" s="13">
        <v>0.44791666666666669</v>
      </c>
      <c r="E427" s="10" t="s">
        <v>57</v>
      </c>
      <c r="F427" s="10" t="s">
        <v>352</v>
      </c>
      <c r="G427" s="11" t="s">
        <v>59</v>
      </c>
      <c r="H427" s="11" t="s">
        <v>90</v>
      </c>
      <c r="I427" s="11" t="s">
        <v>61</v>
      </c>
      <c r="J427" s="14">
        <v>0.75</v>
      </c>
      <c r="K427" s="14">
        <v>0.2</v>
      </c>
      <c r="L427" s="11">
        <v>21</v>
      </c>
      <c r="M427" s="11">
        <v>23</v>
      </c>
      <c r="N427" s="11">
        <v>25</v>
      </c>
      <c r="O427" s="11">
        <v>25</v>
      </c>
      <c r="P427" s="11">
        <v>25</v>
      </c>
      <c r="Q427" s="11">
        <v>23</v>
      </c>
      <c r="R427" s="11">
        <v>25</v>
      </c>
      <c r="S427" s="11">
        <v>13</v>
      </c>
      <c r="T427" s="11">
        <v>30</v>
      </c>
      <c r="U427" s="11">
        <v>27</v>
      </c>
      <c r="V427" s="15"/>
      <c r="W427" s="15"/>
      <c r="X427" s="15"/>
      <c r="Y427" s="15"/>
      <c r="Z427" s="15"/>
      <c r="AA427" s="15"/>
      <c r="AB427" s="15"/>
      <c r="AC427" s="15"/>
      <c r="AD427" s="15"/>
      <c r="AE427" s="15"/>
      <c r="AF427" s="15"/>
      <c r="AG427" s="14">
        <f t="shared" si="168"/>
        <v>23.7</v>
      </c>
      <c r="AH427" s="14">
        <f t="shared" si="169"/>
        <v>4.4733780424988847</v>
      </c>
      <c r="AI427" s="14">
        <f t="shared" si="170"/>
        <v>10</v>
      </c>
      <c r="AJ427" s="11">
        <v>27</v>
      </c>
      <c r="AK427" s="11">
        <v>23</v>
      </c>
      <c r="AL427" s="11">
        <v>24</v>
      </c>
      <c r="AM427" s="11">
        <v>37</v>
      </c>
      <c r="AN427" s="11">
        <v>26</v>
      </c>
      <c r="AO427" s="11">
        <v>24</v>
      </c>
      <c r="AP427" s="11">
        <v>24</v>
      </c>
      <c r="AQ427" s="11">
        <v>27</v>
      </c>
      <c r="AR427" s="11">
        <v>31</v>
      </c>
      <c r="AS427" s="11">
        <v>30</v>
      </c>
      <c r="AT427" s="14">
        <f t="shared" si="171"/>
        <v>27.3</v>
      </c>
      <c r="AU427" s="14">
        <f t="shared" si="172"/>
        <v>4.3217794688967901</v>
      </c>
      <c r="AV427" s="14">
        <f t="shared" si="173"/>
        <v>10</v>
      </c>
      <c r="AW427" s="14">
        <f t="shared" si="174"/>
        <v>8.960460190007753</v>
      </c>
      <c r="AX427" s="14">
        <f t="shared" si="175"/>
        <v>0.52840282975394615</v>
      </c>
      <c r="AY427" s="14">
        <f t="shared" si="176"/>
        <v>17</v>
      </c>
      <c r="AZ427" s="14">
        <f t="shared" si="177"/>
        <v>5.5053179465926396</v>
      </c>
      <c r="BA427" s="14">
        <f t="shared" si="178"/>
        <v>0.86327901742005297</v>
      </c>
      <c r="BB427" s="14">
        <f t="shared" si="179"/>
        <v>-0.15189873417721525</v>
      </c>
      <c r="BC427" s="16" t="str">
        <f t="shared" si="180"/>
        <v>Nontoxic</v>
      </c>
      <c r="BD427" s="14">
        <f t="shared" si="181"/>
        <v>115.18987341772153</v>
      </c>
      <c r="BE427" s="17" t="s">
        <v>663</v>
      </c>
      <c r="BG427" s="14">
        <f t="shared" si="182"/>
        <v>9</v>
      </c>
      <c r="BH427" s="14">
        <f t="shared" si="183"/>
        <v>9</v>
      </c>
      <c r="BI427" s="14">
        <f t="shared" si="184"/>
        <v>20.011111111111152</v>
      </c>
      <c r="BJ427" s="14">
        <f t="shared" si="185"/>
        <v>18.67777777777782</v>
      </c>
      <c r="BK427" s="14">
        <f t="shared" si="186"/>
        <v>19.344444444444484</v>
      </c>
      <c r="BL427" s="14">
        <f t="shared" si="187"/>
        <v>1.0555555555555556</v>
      </c>
      <c r="BM427" s="14">
        <f t="shared" si="188"/>
        <v>1.0132681799613638E-2</v>
      </c>
      <c r="BN427" s="14">
        <v>6.6349999999999998</v>
      </c>
      <c r="BO427" s="14" t="str">
        <f t="shared" si="189"/>
        <v>Same Var</v>
      </c>
      <c r="BP427" s="14">
        <f t="shared" si="190"/>
        <v>4.1911749138591435E-2</v>
      </c>
      <c r="BQ427" s="14" t="str">
        <f t="shared" si="191"/>
        <v>NS</v>
      </c>
      <c r="BR427" s="14" t="str">
        <f t="shared" si="192"/>
        <v>NS</v>
      </c>
      <c r="BS427" s="2" t="str">
        <f t="shared" si="193"/>
        <v/>
      </c>
      <c r="BT427" s="2" t="str">
        <f t="shared" si="194"/>
        <v/>
      </c>
      <c r="BU427" s="2" t="str">
        <f t="shared" si="195"/>
        <v/>
      </c>
    </row>
    <row r="428" spans="1:73" s="14" customFormat="1" x14ac:dyDescent="0.2">
      <c r="A428" s="10" t="s">
        <v>142</v>
      </c>
      <c r="B428" s="11" t="s">
        <v>382</v>
      </c>
      <c r="C428" s="12">
        <v>37210</v>
      </c>
      <c r="D428" s="13">
        <v>0.3263888888888889</v>
      </c>
      <c r="E428" s="10" t="s">
        <v>57</v>
      </c>
      <c r="F428" s="10" t="s">
        <v>352</v>
      </c>
      <c r="G428" s="11" t="s">
        <v>59</v>
      </c>
      <c r="H428" s="11" t="s">
        <v>90</v>
      </c>
      <c r="I428" s="11" t="s">
        <v>61</v>
      </c>
      <c r="J428" s="14">
        <v>0.75</v>
      </c>
      <c r="K428" s="14">
        <v>0.2</v>
      </c>
      <c r="L428" s="11">
        <v>21</v>
      </c>
      <c r="M428" s="11">
        <v>23</v>
      </c>
      <c r="N428" s="11">
        <v>25</v>
      </c>
      <c r="O428" s="11">
        <v>25</v>
      </c>
      <c r="P428" s="11">
        <v>25</v>
      </c>
      <c r="Q428" s="11">
        <v>23</v>
      </c>
      <c r="R428" s="11">
        <v>25</v>
      </c>
      <c r="S428" s="11">
        <v>13</v>
      </c>
      <c r="T428" s="11">
        <v>30</v>
      </c>
      <c r="U428" s="11">
        <v>27</v>
      </c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F428" s="15"/>
      <c r="AG428" s="14">
        <f t="shared" si="168"/>
        <v>23.7</v>
      </c>
      <c r="AH428" s="14">
        <f t="shared" si="169"/>
        <v>4.4733780424988847</v>
      </c>
      <c r="AI428" s="14">
        <f t="shared" si="170"/>
        <v>10</v>
      </c>
      <c r="AJ428" s="11">
        <v>27</v>
      </c>
      <c r="AK428" s="11">
        <v>39</v>
      </c>
      <c r="AL428" s="11">
        <v>25</v>
      </c>
      <c r="AM428" s="11">
        <v>41</v>
      </c>
      <c r="AN428" s="11">
        <v>17</v>
      </c>
      <c r="AO428" s="11">
        <v>29</v>
      </c>
      <c r="AP428" s="11">
        <v>27</v>
      </c>
      <c r="AQ428" s="11">
        <v>39</v>
      </c>
      <c r="AR428" s="11">
        <v>41</v>
      </c>
      <c r="AS428" s="11">
        <v>24</v>
      </c>
      <c r="AT428" s="14">
        <f t="shared" si="171"/>
        <v>30.9</v>
      </c>
      <c r="AU428" s="14">
        <f t="shared" si="172"/>
        <v>8.464960458003068</v>
      </c>
      <c r="AV428" s="14">
        <f t="shared" si="173"/>
        <v>10</v>
      </c>
      <c r="AW428" s="14">
        <f t="shared" si="174"/>
        <v>68.743675004822506</v>
      </c>
      <c r="AX428" s="14">
        <f t="shared" si="175"/>
        <v>5.84580200670867</v>
      </c>
      <c r="AY428" s="14">
        <f t="shared" si="176"/>
        <v>12</v>
      </c>
      <c r="AZ428" s="14">
        <f t="shared" si="177"/>
        <v>4.5581763732079192</v>
      </c>
      <c r="BA428" s="14">
        <f t="shared" si="178"/>
        <v>0.87260929158813794</v>
      </c>
      <c r="BB428" s="14">
        <f t="shared" si="179"/>
        <v>-0.30379746835443033</v>
      </c>
      <c r="BC428" s="16" t="str">
        <f t="shared" si="180"/>
        <v>Nontoxic</v>
      </c>
      <c r="BD428" s="14">
        <f t="shared" si="181"/>
        <v>130.37974683544306</v>
      </c>
      <c r="BE428" s="17" t="s">
        <v>663</v>
      </c>
      <c r="BG428" s="14">
        <f t="shared" si="182"/>
        <v>9</v>
      </c>
      <c r="BH428" s="14">
        <f t="shared" si="183"/>
        <v>9</v>
      </c>
      <c r="BI428" s="14">
        <f t="shared" si="184"/>
        <v>20.011111111111152</v>
      </c>
      <c r="BJ428" s="14">
        <f t="shared" si="185"/>
        <v>71.655555555555509</v>
      </c>
      <c r="BK428" s="14">
        <f t="shared" si="186"/>
        <v>45.833333333333336</v>
      </c>
      <c r="BL428" s="14">
        <f t="shared" si="187"/>
        <v>1.0555555555555556</v>
      </c>
      <c r="BM428" s="14">
        <f t="shared" si="188"/>
        <v>3.2559006696262518</v>
      </c>
      <c r="BN428" s="14">
        <v>6.6349999999999998</v>
      </c>
      <c r="BO428" s="14" t="str">
        <f t="shared" si="189"/>
        <v>Same Var</v>
      </c>
      <c r="BP428" s="14">
        <f t="shared" si="190"/>
        <v>1.4343501305354623E-2</v>
      </c>
      <c r="BQ428" s="14" t="str">
        <f t="shared" si="191"/>
        <v>NS</v>
      </c>
      <c r="BR428" s="14" t="str">
        <f t="shared" si="192"/>
        <v>NS</v>
      </c>
      <c r="BS428" s="2" t="str">
        <f t="shared" si="193"/>
        <v/>
      </c>
      <c r="BT428" s="2" t="str">
        <f t="shared" si="194"/>
        <v/>
      </c>
      <c r="BU428" s="2" t="str">
        <f t="shared" si="195"/>
        <v/>
      </c>
    </row>
    <row r="429" spans="1:73" s="14" customFormat="1" x14ac:dyDescent="0.2">
      <c r="A429" s="10" t="s">
        <v>142</v>
      </c>
      <c r="B429" s="11" t="s">
        <v>504</v>
      </c>
      <c r="C429" s="12">
        <v>38918</v>
      </c>
      <c r="D429" s="13">
        <v>0.35347222222222224</v>
      </c>
      <c r="E429" s="10" t="s">
        <v>57</v>
      </c>
      <c r="F429" s="10" t="s">
        <v>510</v>
      </c>
      <c r="G429" s="11" t="s">
        <v>59</v>
      </c>
      <c r="H429" s="11" t="s">
        <v>90</v>
      </c>
      <c r="I429" s="11" t="s">
        <v>61</v>
      </c>
      <c r="J429" s="14">
        <v>0.75</v>
      </c>
      <c r="K429" s="14">
        <v>0.2</v>
      </c>
      <c r="L429" s="11">
        <v>25</v>
      </c>
      <c r="M429" s="11">
        <v>1</v>
      </c>
      <c r="N429" s="11">
        <v>21</v>
      </c>
      <c r="O429" s="11">
        <v>22</v>
      </c>
      <c r="P429" s="11">
        <v>29</v>
      </c>
      <c r="Q429" s="11">
        <v>28</v>
      </c>
      <c r="R429" s="11">
        <v>25</v>
      </c>
      <c r="S429" s="11">
        <v>33</v>
      </c>
      <c r="T429" s="11">
        <v>22</v>
      </c>
      <c r="U429" s="11">
        <v>29</v>
      </c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F429" s="15"/>
      <c r="AG429" s="14">
        <f t="shared" si="168"/>
        <v>23.5</v>
      </c>
      <c r="AH429" s="14">
        <f t="shared" si="169"/>
        <v>8.7717982446271776</v>
      </c>
      <c r="AI429" s="14">
        <f t="shared" si="170"/>
        <v>10</v>
      </c>
      <c r="AJ429" s="11">
        <v>33</v>
      </c>
      <c r="AK429" s="11">
        <v>27</v>
      </c>
      <c r="AL429" s="11">
        <v>23</v>
      </c>
      <c r="AM429" s="11">
        <v>24</v>
      </c>
      <c r="AN429" s="11">
        <v>11</v>
      </c>
      <c r="AO429" s="11">
        <v>11</v>
      </c>
      <c r="AP429" s="11">
        <v>25</v>
      </c>
      <c r="AQ429" s="11">
        <v>0</v>
      </c>
      <c r="AR429" s="11">
        <v>20</v>
      </c>
      <c r="AS429" s="11">
        <v>28</v>
      </c>
      <c r="AT429" s="14">
        <f t="shared" si="171"/>
        <v>20.2</v>
      </c>
      <c r="AU429" s="14">
        <f t="shared" si="172"/>
        <v>9.9643810088178029</v>
      </c>
      <c r="AV429" s="14">
        <f t="shared" si="173"/>
        <v>10</v>
      </c>
      <c r="AW429" s="14">
        <f t="shared" si="174"/>
        <v>203.26244502797067</v>
      </c>
      <c r="AX429" s="14">
        <f t="shared" si="175"/>
        <v>13.035055620391802</v>
      </c>
      <c r="AY429" s="14">
        <f t="shared" si="176"/>
        <v>16</v>
      </c>
      <c r="AZ429" s="14">
        <f t="shared" si="177"/>
        <v>0.68196635168565489</v>
      </c>
      <c r="BA429" s="14">
        <f t="shared" si="178"/>
        <v>0.86466700179829137</v>
      </c>
      <c r="BB429" s="14">
        <f t="shared" si="179"/>
        <v>0.14042553191489365</v>
      </c>
      <c r="BC429" s="16" t="str">
        <f t="shared" si="180"/>
        <v>Toxic</v>
      </c>
      <c r="BD429" s="14">
        <f t="shared" si="181"/>
        <v>85.957446808510639</v>
      </c>
      <c r="BE429" s="17" t="s">
        <v>664</v>
      </c>
      <c r="BF429" s="17" t="s">
        <v>666</v>
      </c>
      <c r="BG429" s="14">
        <f t="shared" si="182"/>
        <v>9</v>
      </c>
      <c r="BH429" s="14">
        <f t="shared" si="183"/>
        <v>9</v>
      </c>
      <c r="BI429" s="14">
        <f t="shared" si="184"/>
        <v>76.944444444444429</v>
      </c>
      <c r="BJ429" s="14">
        <f t="shared" si="185"/>
        <v>99.288888888888891</v>
      </c>
      <c r="BK429" s="14">
        <f t="shared" si="186"/>
        <v>88.11666666666666</v>
      </c>
      <c r="BL429" s="14">
        <f t="shared" si="187"/>
        <v>1.0555555555555556</v>
      </c>
      <c r="BM429" s="14">
        <f t="shared" si="188"/>
        <v>0.13817795868369018</v>
      </c>
      <c r="BN429" s="14">
        <v>6.6349999999999998</v>
      </c>
      <c r="BO429" s="14" t="str">
        <f t="shared" si="189"/>
        <v>Same Var</v>
      </c>
      <c r="BP429" s="14">
        <f t="shared" si="190"/>
        <v>0.22102171485799038</v>
      </c>
      <c r="BQ429" s="14" t="str">
        <f t="shared" si="191"/>
        <v>NS</v>
      </c>
      <c r="BR429" s="14" t="str">
        <f t="shared" si="192"/>
        <v>NS</v>
      </c>
      <c r="BS429" s="2" t="str">
        <f t="shared" si="193"/>
        <v>Wilcoxon</v>
      </c>
      <c r="BT429" s="2" t="str">
        <f t="shared" si="194"/>
        <v>TSTToxicLess25</v>
      </c>
      <c r="BU429" s="2" t="str">
        <f t="shared" si="195"/>
        <v/>
      </c>
    </row>
    <row r="430" spans="1:73" s="14" customFormat="1" x14ac:dyDescent="0.2">
      <c r="A430" s="1" t="s">
        <v>55</v>
      </c>
      <c r="B430" s="5" t="s">
        <v>105</v>
      </c>
      <c r="C430" s="6">
        <v>38210</v>
      </c>
      <c r="D430" s="7">
        <v>0.43402777777777773</v>
      </c>
      <c r="E430" s="1" t="s">
        <v>57</v>
      </c>
      <c r="F430" s="1" t="s">
        <v>92</v>
      </c>
      <c r="G430" s="5" t="s">
        <v>59</v>
      </c>
      <c r="H430" s="5" t="s">
        <v>90</v>
      </c>
      <c r="I430" s="5" t="s">
        <v>61</v>
      </c>
      <c r="J430" s="2">
        <v>0.75</v>
      </c>
      <c r="K430" s="2">
        <v>0.2</v>
      </c>
      <c r="L430" s="5">
        <v>18</v>
      </c>
      <c r="M430" s="5">
        <v>23</v>
      </c>
      <c r="N430" s="5">
        <v>33</v>
      </c>
      <c r="O430" s="5">
        <v>24</v>
      </c>
      <c r="P430" s="5">
        <v>27</v>
      </c>
      <c r="Q430" s="5">
        <v>0</v>
      </c>
      <c r="R430" s="5">
        <v>32</v>
      </c>
      <c r="S430" s="5">
        <v>33</v>
      </c>
      <c r="T430" s="5">
        <v>20</v>
      </c>
      <c r="U430" s="5">
        <v>24</v>
      </c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2">
        <f t="shared" si="168"/>
        <v>23.4</v>
      </c>
      <c r="AH430" s="2">
        <f t="shared" si="169"/>
        <v>9.7775252492642508</v>
      </c>
      <c r="AI430" s="2">
        <f t="shared" si="170"/>
        <v>10</v>
      </c>
      <c r="AJ430" s="5">
        <v>28</v>
      </c>
      <c r="AK430" s="5">
        <v>29</v>
      </c>
      <c r="AL430" s="5">
        <v>30</v>
      </c>
      <c r="AM430" s="5">
        <v>30</v>
      </c>
      <c r="AN430" s="5">
        <v>21</v>
      </c>
      <c r="AO430" s="5">
        <v>16</v>
      </c>
      <c r="AP430" s="5">
        <v>20</v>
      </c>
      <c r="AQ430" s="5">
        <v>25</v>
      </c>
      <c r="AR430" s="5">
        <v>27</v>
      </c>
      <c r="AS430" s="5">
        <v>25</v>
      </c>
      <c r="AT430" s="2">
        <f t="shared" si="171"/>
        <v>25.1</v>
      </c>
      <c r="AU430" s="2">
        <f t="shared" si="172"/>
        <v>4.7246399039738662</v>
      </c>
      <c r="AV430" s="2">
        <f t="shared" si="173"/>
        <v>10</v>
      </c>
      <c r="AW430" s="2">
        <f t="shared" si="174"/>
        <v>57.90787229938261</v>
      </c>
      <c r="AX430" s="2">
        <f t="shared" si="175"/>
        <v>3.7667024777091851</v>
      </c>
      <c r="AY430" s="2">
        <f t="shared" si="176"/>
        <v>15</v>
      </c>
      <c r="AZ430" s="2">
        <f t="shared" si="177"/>
        <v>2.7369228134138455</v>
      </c>
      <c r="BA430" s="2">
        <f t="shared" si="178"/>
        <v>0.86624497319495286</v>
      </c>
      <c r="BB430" s="14">
        <f t="shared" si="179"/>
        <v>-7.264957264957278E-2</v>
      </c>
      <c r="BC430" s="3" t="str">
        <f t="shared" si="180"/>
        <v>Nontoxic</v>
      </c>
      <c r="BD430" s="2">
        <f t="shared" si="181"/>
        <v>107.26495726495729</v>
      </c>
      <c r="BE430" s="4" t="s">
        <v>663</v>
      </c>
      <c r="BF430" s="2"/>
      <c r="BG430" s="2">
        <f t="shared" si="182"/>
        <v>9</v>
      </c>
      <c r="BH430" s="2">
        <f t="shared" si="183"/>
        <v>9</v>
      </c>
      <c r="BI430" s="2">
        <f t="shared" si="184"/>
        <v>95.599999999999952</v>
      </c>
      <c r="BJ430" s="2">
        <f t="shared" si="185"/>
        <v>22.322222222222184</v>
      </c>
      <c r="BK430" s="2">
        <f t="shared" si="186"/>
        <v>58.961111111111073</v>
      </c>
      <c r="BL430" s="2">
        <f t="shared" si="187"/>
        <v>1.0555555555555556</v>
      </c>
      <c r="BM430" s="2">
        <f t="shared" si="188"/>
        <v>4.1608478281365455</v>
      </c>
      <c r="BN430" s="2">
        <v>6.6349999999999998</v>
      </c>
      <c r="BO430" s="2" t="str">
        <f t="shared" si="189"/>
        <v>Same Var</v>
      </c>
      <c r="BP430" s="2">
        <f t="shared" si="190"/>
        <v>0.31327597875791235</v>
      </c>
      <c r="BQ430" s="2" t="str">
        <f t="shared" si="191"/>
        <v>NS</v>
      </c>
      <c r="BR430" s="2" t="str">
        <f t="shared" si="192"/>
        <v>NS</v>
      </c>
      <c r="BS430" s="2" t="str">
        <f t="shared" si="193"/>
        <v/>
      </c>
      <c r="BT430" s="2" t="str">
        <f t="shared" si="194"/>
        <v/>
      </c>
      <c r="BU430" s="2" t="str">
        <f t="shared" si="195"/>
        <v/>
      </c>
    </row>
    <row r="431" spans="1:73" s="14" customFormat="1" x14ac:dyDescent="0.2">
      <c r="A431" s="1" t="s">
        <v>55</v>
      </c>
      <c r="B431" s="5" t="s">
        <v>131</v>
      </c>
      <c r="C431" s="6">
        <v>38210</v>
      </c>
      <c r="D431" s="7">
        <v>0.38194444444444442</v>
      </c>
      <c r="E431" s="1" t="s">
        <v>57</v>
      </c>
      <c r="F431" s="1" t="s">
        <v>92</v>
      </c>
      <c r="G431" s="5" t="s">
        <v>59</v>
      </c>
      <c r="H431" s="5" t="s">
        <v>90</v>
      </c>
      <c r="I431" s="5" t="s">
        <v>61</v>
      </c>
      <c r="J431" s="2">
        <v>0.75</v>
      </c>
      <c r="K431" s="2">
        <v>0.2</v>
      </c>
      <c r="L431" s="5">
        <v>18</v>
      </c>
      <c r="M431" s="5">
        <v>23</v>
      </c>
      <c r="N431" s="5">
        <v>33</v>
      </c>
      <c r="O431" s="5">
        <v>24</v>
      </c>
      <c r="P431" s="5">
        <v>27</v>
      </c>
      <c r="Q431" s="5">
        <v>0</v>
      </c>
      <c r="R431" s="5">
        <v>32</v>
      </c>
      <c r="S431" s="5">
        <v>33</v>
      </c>
      <c r="T431" s="5">
        <v>20</v>
      </c>
      <c r="U431" s="5">
        <v>24</v>
      </c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2">
        <f t="shared" si="168"/>
        <v>23.4</v>
      </c>
      <c r="AH431" s="2">
        <f t="shared" si="169"/>
        <v>9.7775252492642508</v>
      </c>
      <c r="AI431" s="2">
        <f t="shared" si="170"/>
        <v>10</v>
      </c>
      <c r="AJ431" s="5">
        <v>18</v>
      </c>
      <c r="AK431" s="5">
        <v>20</v>
      </c>
      <c r="AL431" s="5">
        <v>16</v>
      </c>
      <c r="AM431" s="5">
        <v>25</v>
      </c>
      <c r="AN431" s="5">
        <v>10</v>
      </c>
      <c r="AO431" s="5">
        <v>21</v>
      </c>
      <c r="AP431" s="5">
        <v>27</v>
      </c>
      <c r="AQ431" s="5">
        <v>24</v>
      </c>
      <c r="AR431" s="5">
        <v>29</v>
      </c>
      <c r="AS431" s="5">
        <v>20</v>
      </c>
      <c r="AT431" s="2">
        <f t="shared" si="171"/>
        <v>21</v>
      </c>
      <c r="AU431" s="2">
        <f t="shared" si="172"/>
        <v>5.5976185412488881</v>
      </c>
      <c r="AV431" s="2">
        <f t="shared" si="173"/>
        <v>10</v>
      </c>
      <c r="AW431" s="2">
        <f t="shared" si="174"/>
        <v>72.434284027777736</v>
      </c>
      <c r="AX431" s="2">
        <f t="shared" si="175"/>
        <v>4.3039204475308601</v>
      </c>
      <c r="AY431" s="2">
        <f t="shared" si="176"/>
        <v>17</v>
      </c>
      <c r="AZ431" s="2">
        <f t="shared" si="177"/>
        <v>1.1825868681722822</v>
      </c>
      <c r="BA431" s="2">
        <f t="shared" si="178"/>
        <v>0.86327901742005297</v>
      </c>
      <c r="BB431" s="14">
        <f t="shared" si="179"/>
        <v>0.10256410256410251</v>
      </c>
      <c r="BC431" s="3" t="str">
        <f t="shared" si="180"/>
        <v>Nontoxic</v>
      </c>
      <c r="BD431" s="2">
        <f t="shared" si="181"/>
        <v>89.743589743589752</v>
      </c>
      <c r="BE431" s="4" t="s">
        <v>663</v>
      </c>
      <c r="BF431" s="2"/>
      <c r="BG431" s="2">
        <f t="shared" si="182"/>
        <v>9</v>
      </c>
      <c r="BH431" s="2">
        <f t="shared" si="183"/>
        <v>9</v>
      </c>
      <c r="BI431" s="2">
        <f t="shared" si="184"/>
        <v>95.599999999999952</v>
      </c>
      <c r="BJ431" s="2">
        <f t="shared" si="185"/>
        <v>31.333333333333329</v>
      </c>
      <c r="BK431" s="2">
        <f t="shared" si="186"/>
        <v>63.466666666666633</v>
      </c>
      <c r="BL431" s="2">
        <f t="shared" si="187"/>
        <v>1.0555555555555556</v>
      </c>
      <c r="BM431" s="2">
        <f t="shared" si="188"/>
        <v>2.5252760685519919</v>
      </c>
      <c r="BN431" s="2">
        <v>6.6349999999999998</v>
      </c>
      <c r="BO431" s="2" t="str">
        <f t="shared" si="189"/>
        <v>Same Var</v>
      </c>
      <c r="BP431" s="2">
        <f t="shared" si="190"/>
        <v>0.25455146815644325</v>
      </c>
      <c r="BQ431" s="2" t="str">
        <f t="shared" si="191"/>
        <v>NS</v>
      </c>
      <c r="BR431" s="2" t="str">
        <f t="shared" si="192"/>
        <v>NS</v>
      </c>
      <c r="BS431" s="2" t="str">
        <f t="shared" si="193"/>
        <v>Same Var T-test</v>
      </c>
      <c r="BT431" s="2" t="str">
        <f t="shared" si="194"/>
        <v/>
      </c>
      <c r="BU431" s="2" t="str">
        <f t="shared" si="195"/>
        <v/>
      </c>
    </row>
    <row r="432" spans="1:73" s="14" customFormat="1" x14ac:dyDescent="0.2">
      <c r="A432" s="1" t="s">
        <v>55</v>
      </c>
      <c r="B432" s="5" t="s">
        <v>117</v>
      </c>
      <c r="C432" s="6">
        <v>38210</v>
      </c>
      <c r="D432" s="7">
        <v>0.47222222222222221</v>
      </c>
      <c r="E432" s="1" t="s">
        <v>57</v>
      </c>
      <c r="F432" s="1" t="s">
        <v>92</v>
      </c>
      <c r="G432" s="5" t="s">
        <v>59</v>
      </c>
      <c r="H432" s="5" t="s">
        <v>90</v>
      </c>
      <c r="I432" s="5" t="s">
        <v>61</v>
      </c>
      <c r="J432" s="2">
        <v>0.75</v>
      </c>
      <c r="K432" s="2">
        <v>0.2</v>
      </c>
      <c r="L432" s="5">
        <v>18</v>
      </c>
      <c r="M432" s="5">
        <v>23</v>
      </c>
      <c r="N432" s="5">
        <v>33</v>
      </c>
      <c r="O432" s="5">
        <v>24</v>
      </c>
      <c r="P432" s="5">
        <v>27</v>
      </c>
      <c r="Q432" s="5">
        <v>0</v>
      </c>
      <c r="R432" s="5">
        <v>32</v>
      </c>
      <c r="S432" s="5">
        <v>33</v>
      </c>
      <c r="T432" s="5">
        <v>20</v>
      </c>
      <c r="U432" s="5">
        <v>24</v>
      </c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2">
        <f t="shared" si="168"/>
        <v>23.4</v>
      </c>
      <c r="AH432" s="2">
        <f t="shared" si="169"/>
        <v>9.7775252492642508</v>
      </c>
      <c r="AI432" s="2">
        <f t="shared" si="170"/>
        <v>10</v>
      </c>
      <c r="AJ432" s="5">
        <v>35</v>
      </c>
      <c r="AK432" s="5">
        <v>12</v>
      </c>
      <c r="AL432" s="5">
        <v>21</v>
      </c>
      <c r="AM432" s="5">
        <v>28</v>
      </c>
      <c r="AN432" s="5">
        <v>22</v>
      </c>
      <c r="AO432" s="5">
        <v>15</v>
      </c>
      <c r="AP432" s="5">
        <v>24</v>
      </c>
      <c r="AQ432" s="5">
        <v>29</v>
      </c>
      <c r="AR432" s="5">
        <v>21</v>
      </c>
      <c r="AS432" s="5">
        <v>18</v>
      </c>
      <c r="AT432" s="2">
        <f t="shared" si="171"/>
        <v>22.5</v>
      </c>
      <c r="AU432" s="2">
        <f t="shared" si="172"/>
        <v>6.8516015970314887</v>
      </c>
      <c r="AV432" s="2">
        <f t="shared" si="173"/>
        <v>10</v>
      </c>
      <c r="AW432" s="2">
        <f t="shared" si="174"/>
        <v>101.44406489197523</v>
      </c>
      <c r="AX432" s="2">
        <f t="shared" si="175"/>
        <v>5.6617016546639194</v>
      </c>
      <c r="AY432" s="2">
        <f t="shared" si="176"/>
        <v>18</v>
      </c>
      <c r="AZ432" s="2">
        <f t="shared" si="177"/>
        <v>1.5597268131303237</v>
      </c>
      <c r="BA432" s="2">
        <f t="shared" si="178"/>
        <v>0.86204866798959834</v>
      </c>
      <c r="BB432" s="14">
        <f t="shared" si="179"/>
        <v>3.8461538461538401E-2</v>
      </c>
      <c r="BC432" s="3" t="str">
        <f t="shared" si="180"/>
        <v>Nontoxic</v>
      </c>
      <c r="BD432" s="2">
        <f t="shared" si="181"/>
        <v>96.15384615384616</v>
      </c>
      <c r="BE432" s="4" t="s">
        <v>663</v>
      </c>
      <c r="BF432" s="2"/>
      <c r="BG432" s="2">
        <f t="shared" si="182"/>
        <v>9</v>
      </c>
      <c r="BH432" s="2">
        <f t="shared" si="183"/>
        <v>9</v>
      </c>
      <c r="BI432" s="2">
        <f t="shared" si="184"/>
        <v>95.599999999999952</v>
      </c>
      <c r="BJ432" s="2">
        <f t="shared" si="185"/>
        <v>46.94444444444445</v>
      </c>
      <c r="BK432" s="2">
        <f t="shared" si="186"/>
        <v>71.272222222222197</v>
      </c>
      <c r="BL432" s="2">
        <f t="shared" si="187"/>
        <v>1.0555555555555556</v>
      </c>
      <c r="BM432" s="2">
        <f t="shared" si="188"/>
        <v>1.056202767283329</v>
      </c>
      <c r="BN432" s="2">
        <v>6.6349999999999998</v>
      </c>
      <c r="BO432" s="2" t="str">
        <f t="shared" si="189"/>
        <v>Same Var</v>
      </c>
      <c r="BP432" s="2">
        <f t="shared" si="190"/>
        <v>0.40714004966138062</v>
      </c>
      <c r="BQ432" s="2" t="str">
        <f t="shared" si="191"/>
        <v>NS</v>
      </c>
      <c r="BR432" s="2" t="str">
        <f t="shared" si="192"/>
        <v>NS</v>
      </c>
      <c r="BS432" s="2" t="str">
        <f t="shared" si="193"/>
        <v>Same Var T-test</v>
      </c>
      <c r="BT432" s="2" t="str">
        <f t="shared" si="194"/>
        <v/>
      </c>
      <c r="BU432" s="2" t="str">
        <f t="shared" si="195"/>
        <v/>
      </c>
    </row>
    <row r="433" spans="1:73" s="14" customFormat="1" x14ac:dyDescent="0.2">
      <c r="A433" s="10" t="s">
        <v>142</v>
      </c>
      <c r="B433" s="11" t="s">
        <v>267</v>
      </c>
      <c r="C433" s="12">
        <v>39140</v>
      </c>
      <c r="D433" s="13">
        <v>0.5625</v>
      </c>
      <c r="E433" s="10" t="s">
        <v>57</v>
      </c>
      <c r="F433" s="10" t="s">
        <v>268</v>
      </c>
      <c r="G433" s="11" t="s">
        <v>59</v>
      </c>
      <c r="H433" s="11" t="s">
        <v>90</v>
      </c>
      <c r="I433" s="11" t="s">
        <v>61</v>
      </c>
      <c r="J433" s="14">
        <v>0.75</v>
      </c>
      <c r="K433" s="14">
        <v>0.2</v>
      </c>
      <c r="L433" s="11">
        <v>31</v>
      </c>
      <c r="M433" s="11">
        <v>31</v>
      </c>
      <c r="N433" s="11">
        <v>24</v>
      </c>
      <c r="O433" s="11">
        <v>0</v>
      </c>
      <c r="P433" s="11">
        <v>21</v>
      </c>
      <c r="Q433" s="11">
        <v>27</v>
      </c>
      <c r="R433" s="11">
        <v>32</v>
      </c>
      <c r="S433" s="11">
        <v>30</v>
      </c>
      <c r="T433" s="11">
        <v>28</v>
      </c>
      <c r="U433" s="11">
        <v>9</v>
      </c>
      <c r="V433" s="15"/>
      <c r="W433" s="15"/>
      <c r="X433" s="15"/>
      <c r="Y433" s="15"/>
      <c r="Z433" s="15"/>
      <c r="AA433" s="15"/>
      <c r="AB433" s="15"/>
      <c r="AC433" s="15"/>
      <c r="AD433" s="15"/>
      <c r="AE433" s="15"/>
      <c r="AF433" s="15"/>
      <c r="AG433" s="14">
        <f t="shared" si="168"/>
        <v>23.3</v>
      </c>
      <c r="AH433" s="14">
        <f t="shared" si="169"/>
        <v>10.687999500997995</v>
      </c>
      <c r="AI433" s="14">
        <f t="shared" si="170"/>
        <v>10</v>
      </c>
      <c r="AJ433" s="11">
        <v>16</v>
      </c>
      <c r="AK433" s="11">
        <v>15</v>
      </c>
      <c r="AL433" s="11">
        <v>14</v>
      </c>
      <c r="AM433" s="11">
        <v>16</v>
      </c>
      <c r="AN433" s="11">
        <v>6</v>
      </c>
      <c r="AO433" s="11">
        <v>14</v>
      </c>
      <c r="AP433" s="11">
        <v>12</v>
      </c>
      <c r="AQ433" s="11">
        <v>12</v>
      </c>
      <c r="AR433" s="11">
        <v>13</v>
      </c>
      <c r="AS433" s="11">
        <v>15</v>
      </c>
      <c r="AT433" s="14">
        <f t="shared" si="171"/>
        <v>13.3</v>
      </c>
      <c r="AU433" s="14">
        <f t="shared" si="172"/>
        <v>2.9458068127047583</v>
      </c>
      <c r="AV433" s="14">
        <f t="shared" si="173"/>
        <v>10</v>
      </c>
      <c r="AW433" s="14">
        <f t="shared" si="174"/>
        <v>53.193724078896615</v>
      </c>
      <c r="AX433" s="14">
        <f t="shared" si="175"/>
        <v>4.6712994346922176</v>
      </c>
      <c r="AY433" s="14">
        <f t="shared" si="176"/>
        <v>11</v>
      </c>
      <c r="AZ433" s="14">
        <f t="shared" si="177"/>
        <v>-1.5459355376286601</v>
      </c>
      <c r="BA433" s="14">
        <f t="shared" si="178"/>
        <v>0.87552997807388222</v>
      </c>
      <c r="BB433" s="14">
        <f t="shared" si="179"/>
        <v>0.42918454935622319</v>
      </c>
      <c r="BC433" s="16" t="str">
        <f t="shared" si="180"/>
        <v>Toxic</v>
      </c>
      <c r="BD433" s="14">
        <f t="shared" si="181"/>
        <v>57.081545064377679</v>
      </c>
      <c r="BE433" s="17" t="s">
        <v>663</v>
      </c>
      <c r="BG433" s="14">
        <f t="shared" si="182"/>
        <v>9</v>
      </c>
      <c r="BH433" s="14">
        <f t="shared" si="183"/>
        <v>9</v>
      </c>
      <c r="BI433" s="14">
        <f t="shared" si="184"/>
        <v>114.23333333333338</v>
      </c>
      <c r="BJ433" s="14">
        <f t="shared" si="185"/>
        <v>8.6777777777777665</v>
      </c>
      <c r="BK433" s="14">
        <f t="shared" si="186"/>
        <v>61.45555555555557</v>
      </c>
      <c r="BL433" s="14">
        <f t="shared" si="187"/>
        <v>1.0555555555555556</v>
      </c>
      <c r="BM433" s="14">
        <f t="shared" si="188"/>
        <v>11.404969329280341</v>
      </c>
      <c r="BN433" s="14">
        <v>6.6349999999999998</v>
      </c>
      <c r="BO433" s="14" t="str">
        <f t="shared" si="189"/>
        <v>Sig Diff Var</v>
      </c>
      <c r="BP433" s="14">
        <f t="shared" si="190"/>
        <v>8.3105791444502263E-3</v>
      </c>
      <c r="BQ433" s="14" t="str">
        <f t="shared" si="191"/>
        <v>Sig</v>
      </c>
      <c r="BR433" s="14" t="str">
        <f t="shared" si="192"/>
        <v>Sig</v>
      </c>
      <c r="BS433" s="2" t="str">
        <f t="shared" si="193"/>
        <v>Diff Var T-test</v>
      </c>
      <c r="BT433" s="2" t="str">
        <f t="shared" si="194"/>
        <v/>
      </c>
      <c r="BU433" s="2" t="str">
        <f t="shared" si="195"/>
        <v/>
      </c>
    </row>
    <row r="434" spans="1:73" s="14" customFormat="1" x14ac:dyDescent="0.2">
      <c r="A434" s="10" t="s">
        <v>142</v>
      </c>
      <c r="B434" s="11" t="s">
        <v>271</v>
      </c>
      <c r="C434" s="12">
        <v>39140</v>
      </c>
      <c r="D434" s="13">
        <v>0.5</v>
      </c>
      <c r="E434" s="10" t="s">
        <v>57</v>
      </c>
      <c r="F434" s="10" t="s">
        <v>268</v>
      </c>
      <c r="G434" s="11" t="s">
        <v>59</v>
      </c>
      <c r="H434" s="11" t="s">
        <v>90</v>
      </c>
      <c r="I434" s="11" t="s">
        <v>61</v>
      </c>
      <c r="J434" s="14">
        <v>0.75</v>
      </c>
      <c r="K434" s="14">
        <v>0.2</v>
      </c>
      <c r="L434" s="11">
        <v>31</v>
      </c>
      <c r="M434" s="11">
        <v>31</v>
      </c>
      <c r="N434" s="11">
        <v>24</v>
      </c>
      <c r="O434" s="11">
        <v>0</v>
      </c>
      <c r="P434" s="11">
        <v>21</v>
      </c>
      <c r="Q434" s="11">
        <v>27</v>
      </c>
      <c r="R434" s="11">
        <v>32</v>
      </c>
      <c r="S434" s="11">
        <v>30</v>
      </c>
      <c r="T434" s="11">
        <v>28</v>
      </c>
      <c r="U434" s="11">
        <v>9</v>
      </c>
      <c r="V434" s="15"/>
      <c r="W434" s="15"/>
      <c r="X434" s="15"/>
      <c r="Y434" s="15"/>
      <c r="Z434" s="15"/>
      <c r="AA434" s="15"/>
      <c r="AB434" s="15"/>
      <c r="AC434" s="15"/>
      <c r="AD434" s="15"/>
      <c r="AE434" s="15"/>
      <c r="AF434" s="15"/>
      <c r="AG434" s="14">
        <f t="shared" si="168"/>
        <v>23.3</v>
      </c>
      <c r="AH434" s="14">
        <f t="shared" si="169"/>
        <v>10.687999500997995</v>
      </c>
      <c r="AI434" s="14">
        <f t="shared" si="170"/>
        <v>10</v>
      </c>
      <c r="AJ434" s="11">
        <v>25</v>
      </c>
      <c r="AK434" s="11">
        <v>22</v>
      </c>
      <c r="AL434" s="11">
        <v>31</v>
      </c>
      <c r="AM434" s="11">
        <v>33</v>
      </c>
      <c r="AN434" s="11">
        <v>27</v>
      </c>
      <c r="AO434" s="11">
        <v>32</v>
      </c>
      <c r="AP434" s="11">
        <v>30</v>
      </c>
      <c r="AQ434" s="11">
        <v>26</v>
      </c>
      <c r="AR434" s="11">
        <v>4</v>
      </c>
      <c r="AS434" s="11">
        <v>28</v>
      </c>
      <c r="AT434" s="14">
        <f t="shared" si="171"/>
        <v>25.8</v>
      </c>
      <c r="AU434" s="14">
        <f t="shared" si="172"/>
        <v>8.3772177826398799</v>
      </c>
      <c r="AV434" s="14">
        <f t="shared" si="173"/>
        <v>10</v>
      </c>
      <c r="AW434" s="14">
        <f t="shared" si="174"/>
        <v>180.72507824556345</v>
      </c>
      <c r="AX434" s="14">
        <f t="shared" si="175"/>
        <v>10.059762397655188</v>
      </c>
      <c r="AY434" s="14">
        <f t="shared" si="176"/>
        <v>18</v>
      </c>
      <c r="AZ434" s="14">
        <f t="shared" si="177"/>
        <v>2.27054250722452</v>
      </c>
      <c r="BA434" s="14">
        <f t="shared" si="178"/>
        <v>0.86204866798959834</v>
      </c>
      <c r="BB434" s="14">
        <f t="shared" si="179"/>
        <v>-0.1072961373390558</v>
      </c>
      <c r="BC434" s="16" t="str">
        <f t="shared" si="180"/>
        <v>Nontoxic</v>
      </c>
      <c r="BD434" s="14">
        <f t="shared" si="181"/>
        <v>110.72961373390558</v>
      </c>
      <c r="BE434" s="17" t="s">
        <v>664</v>
      </c>
      <c r="BF434" s="17" t="s">
        <v>666</v>
      </c>
      <c r="BG434" s="14">
        <f t="shared" si="182"/>
        <v>9</v>
      </c>
      <c r="BH434" s="14">
        <f t="shared" si="183"/>
        <v>9</v>
      </c>
      <c r="BI434" s="14">
        <f t="shared" si="184"/>
        <v>114.23333333333338</v>
      </c>
      <c r="BJ434" s="14">
        <f t="shared" si="185"/>
        <v>70.17777777777782</v>
      </c>
      <c r="BK434" s="14">
        <f t="shared" si="186"/>
        <v>92.205555555555591</v>
      </c>
      <c r="BL434" s="14">
        <f t="shared" si="187"/>
        <v>1.0555555555555556</v>
      </c>
      <c r="BM434" s="14">
        <f t="shared" si="188"/>
        <v>0.50105681889124898</v>
      </c>
      <c r="BN434" s="14">
        <v>6.6349999999999998</v>
      </c>
      <c r="BO434" s="14" t="str">
        <f t="shared" si="189"/>
        <v>Same Var</v>
      </c>
      <c r="BP434" s="14">
        <f t="shared" si="190"/>
        <v>0.28383812062797364</v>
      </c>
      <c r="BQ434" s="14" t="str">
        <f t="shared" si="191"/>
        <v>NS</v>
      </c>
      <c r="BR434" s="14" t="str">
        <f t="shared" si="192"/>
        <v>NS</v>
      </c>
      <c r="BS434" s="2" t="str">
        <f t="shared" si="193"/>
        <v/>
      </c>
      <c r="BT434" s="2" t="str">
        <f t="shared" si="194"/>
        <v/>
      </c>
      <c r="BU434" s="2" t="str">
        <f t="shared" si="195"/>
        <v/>
      </c>
    </row>
    <row r="435" spans="1:73" s="14" customFormat="1" x14ac:dyDescent="0.2">
      <c r="A435" s="10" t="s">
        <v>142</v>
      </c>
      <c r="B435" s="11" t="s">
        <v>270</v>
      </c>
      <c r="C435" s="12">
        <v>39140</v>
      </c>
      <c r="D435" s="13">
        <v>0.53125</v>
      </c>
      <c r="E435" s="10" t="s">
        <v>57</v>
      </c>
      <c r="F435" s="10" t="s">
        <v>268</v>
      </c>
      <c r="G435" s="11" t="s">
        <v>59</v>
      </c>
      <c r="H435" s="11" t="s">
        <v>90</v>
      </c>
      <c r="I435" s="11" t="s">
        <v>61</v>
      </c>
      <c r="J435" s="14">
        <v>0.75</v>
      </c>
      <c r="K435" s="14">
        <v>0.2</v>
      </c>
      <c r="L435" s="11">
        <v>31</v>
      </c>
      <c r="M435" s="11">
        <v>31</v>
      </c>
      <c r="N435" s="11">
        <v>24</v>
      </c>
      <c r="O435" s="11">
        <v>0</v>
      </c>
      <c r="P435" s="11">
        <v>21</v>
      </c>
      <c r="Q435" s="11">
        <v>27</v>
      </c>
      <c r="R435" s="11">
        <v>32</v>
      </c>
      <c r="S435" s="11">
        <v>30</v>
      </c>
      <c r="T435" s="11">
        <v>28</v>
      </c>
      <c r="U435" s="11">
        <v>9</v>
      </c>
      <c r="V435" s="15"/>
      <c r="W435" s="15"/>
      <c r="X435" s="15"/>
      <c r="Y435" s="15"/>
      <c r="Z435" s="15"/>
      <c r="AA435" s="15"/>
      <c r="AB435" s="15"/>
      <c r="AC435" s="15"/>
      <c r="AD435" s="15"/>
      <c r="AE435" s="15"/>
      <c r="AF435" s="15"/>
      <c r="AG435" s="14">
        <f t="shared" si="168"/>
        <v>23.3</v>
      </c>
      <c r="AH435" s="14">
        <f t="shared" si="169"/>
        <v>10.687999500997995</v>
      </c>
      <c r="AI435" s="14">
        <f t="shared" si="170"/>
        <v>10</v>
      </c>
      <c r="AJ435" s="11">
        <v>33</v>
      </c>
      <c r="AK435" s="11">
        <v>29</v>
      </c>
      <c r="AL435" s="11">
        <v>28</v>
      </c>
      <c r="AM435" s="11">
        <v>26</v>
      </c>
      <c r="AN435" s="11">
        <v>31</v>
      </c>
      <c r="AO435" s="11">
        <v>32</v>
      </c>
      <c r="AP435" s="11">
        <v>32</v>
      </c>
      <c r="AQ435" s="11">
        <v>33</v>
      </c>
      <c r="AR435" s="11">
        <v>23</v>
      </c>
      <c r="AS435" s="11">
        <v>0</v>
      </c>
      <c r="AT435" s="14">
        <f t="shared" si="171"/>
        <v>26.7</v>
      </c>
      <c r="AU435" s="14">
        <f t="shared" si="172"/>
        <v>9.93366889813516</v>
      </c>
      <c r="AV435" s="14">
        <f t="shared" si="173"/>
        <v>10</v>
      </c>
      <c r="AW435" s="14">
        <f t="shared" si="174"/>
        <v>265.47497407889676</v>
      </c>
      <c r="AX435" s="14">
        <f t="shared" si="175"/>
        <v>15.406854990247778</v>
      </c>
      <c r="AY435" s="14">
        <f t="shared" si="176"/>
        <v>17</v>
      </c>
      <c r="AZ435" s="14">
        <f t="shared" si="177"/>
        <v>2.2853908173583921</v>
      </c>
      <c r="BA435" s="14">
        <f t="shared" si="178"/>
        <v>0.86327901742005297</v>
      </c>
      <c r="BB435" s="14">
        <f t="shared" si="179"/>
        <v>-0.1459227467811158</v>
      </c>
      <c r="BC435" s="16" t="str">
        <f t="shared" si="180"/>
        <v>Nontoxic</v>
      </c>
      <c r="BD435" s="14">
        <f t="shared" si="181"/>
        <v>114.59227467811158</v>
      </c>
      <c r="BE435" s="17" t="s">
        <v>664</v>
      </c>
      <c r="BF435" s="17" t="s">
        <v>666</v>
      </c>
      <c r="BG435" s="14">
        <f t="shared" si="182"/>
        <v>9</v>
      </c>
      <c r="BH435" s="14">
        <f t="shared" si="183"/>
        <v>9</v>
      </c>
      <c r="BI435" s="14">
        <f t="shared" si="184"/>
        <v>114.23333333333338</v>
      </c>
      <c r="BJ435" s="14">
        <f t="shared" si="185"/>
        <v>98.677777777777806</v>
      </c>
      <c r="BK435" s="14">
        <f t="shared" si="186"/>
        <v>106.45555555555559</v>
      </c>
      <c r="BL435" s="14">
        <f t="shared" si="187"/>
        <v>1.0555555555555556</v>
      </c>
      <c r="BM435" s="14">
        <f t="shared" si="188"/>
        <v>4.563494384657929E-2</v>
      </c>
      <c r="BN435" s="14">
        <v>6.6349999999999998</v>
      </c>
      <c r="BO435" s="14" t="str">
        <f t="shared" si="189"/>
        <v>Same Var</v>
      </c>
      <c r="BP435" s="14">
        <f t="shared" si="190"/>
        <v>0.23535440183985862</v>
      </c>
      <c r="BQ435" s="14" t="str">
        <f t="shared" si="191"/>
        <v>NS</v>
      </c>
      <c r="BR435" s="14" t="str">
        <f t="shared" si="192"/>
        <v>NS</v>
      </c>
      <c r="BS435" s="2" t="str">
        <f t="shared" si="193"/>
        <v/>
      </c>
      <c r="BT435" s="2" t="str">
        <f t="shared" si="194"/>
        <v/>
      </c>
      <c r="BU435" s="2" t="str">
        <f t="shared" si="195"/>
        <v/>
      </c>
    </row>
    <row r="436" spans="1:73" s="14" customFormat="1" x14ac:dyDescent="0.2">
      <c r="A436" s="10" t="s">
        <v>142</v>
      </c>
      <c r="B436" s="11" t="s">
        <v>621</v>
      </c>
      <c r="C436" s="12">
        <v>39937</v>
      </c>
      <c r="D436" s="13">
        <v>0.60416666666666663</v>
      </c>
      <c r="E436" s="10" t="s">
        <v>57</v>
      </c>
      <c r="F436" s="10" t="s">
        <v>622</v>
      </c>
      <c r="G436" s="11" t="s">
        <v>59</v>
      </c>
      <c r="H436" s="11" t="s">
        <v>90</v>
      </c>
      <c r="I436" s="11" t="s">
        <v>61</v>
      </c>
      <c r="J436" s="14">
        <v>0.75</v>
      </c>
      <c r="K436" s="14">
        <v>0.2</v>
      </c>
      <c r="L436" s="11">
        <v>23</v>
      </c>
      <c r="M436" s="11">
        <v>25</v>
      </c>
      <c r="N436" s="11">
        <v>25</v>
      </c>
      <c r="O436" s="11">
        <v>24</v>
      </c>
      <c r="P436" s="11">
        <v>25</v>
      </c>
      <c r="Q436" s="11">
        <v>26</v>
      </c>
      <c r="R436" s="11">
        <v>16</v>
      </c>
      <c r="S436" s="11">
        <v>22</v>
      </c>
      <c r="T436" s="11">
        <v>23</v>
      </c>
      <c r="U436" s="11">
        <v>23</v>
      </c>
      <c r="V436" s="15"/>
      <c r="W436" s="15"/>
      <c r="X436" s="15"/>
      <c r="Y436" s="15"/>
      <c r="Z436" s="15"/>
      <c r="AA436" s="15"/>
      <c r="AB436" s="15"/>
      <c r="AC436" s="15"/>
      <c r="AD436" s="15"/>
      <c r="AE436" s="15"/>
      <c r="AF436" s="15"/>
      <c r="AG436" s="14">
        <f t="shared" si="168"/>
        <v>23.2</v>
      </c>
      <c r="AH436" s="14">
        <f t="shared" si="169"/>
        <v>2.8205594401741645</v>
      </c>
      <c r="AI436" s="14">
        <f t="shared" si="170"/>
        <v>10</v>
      </c>
      <c r="AJ436" s="11">
        <v>28</v>
      </c>
      <c r="AK436" s="11">
        <v>26</v>
      </c>
      <c r="AL436" s="11">
        <v>27</v>
      </c>
      <c r="AM436" s="11">
        <v>30</v>
      </c>
      <c r="AN436" s="11">
        <v>30</v>
      </c>
      <c r="AO436" s="11">
        <v>29</v>
      </c>
      <c r="AP436" s="11">
        <v>20</v>
      </c>
      <c r="AQ436" s="11">
        <v>25</v>
      </c>
      <c r="AR436" s="11">
        <v>28</v>
      </c>
      <c r="AS436" s="11">
        <v>25</v>
      </c>
      <c r="AT436" s="14">
        <f t="shared" si="171"/>
        <v>26.8</v>
      </c>
      <c r="AU436" s="14">
        <f t="shared" si="172"/>
        <v>3.0110906108363307</v>
      </c>
      <c r="AV436" s="14">
        <f t="shared" si="173"/>
        <v>10</v>
      </c>
      <c r="AW436" s="14">
        <f t="shared" si="174"/>
        <v>1.8337673611111283</v>
      </c>
      <c r="AX436" s="14">
        <f t="shared" si="175"/>
        <v>0.11358896604938376</v>
      </c>
      <c r="AY436" s="14">
        <f t="shared" si="176"/>
        <v>16</v>
      </c>
      <c r="AZ436" s="14">
        <f t="shared" si="177"/>
        <v>8.0777757791647868</v>
      </c>
      <c r="BA436" s="14">
        <f t="shared" si="178"/>
        <v>0.86466700179829137</v>
      </c>
      <c r="BB436" s="14">
        <f t="shared" si="179"/>
        <v>-0.15517241379310351</v>
      </c>
      <c r="BC436" s="16" t="str">
        <f t="shared" si="180"/>
        <v>Nontoxic</v>
      </c>
      <c r="BD436" s="14">
        <f t="shared" si="181"/>
        <v>115.51724137931035</v>
      </c>
      <c r="BE436" s="17" t="s">
        <v>664</v>
      </c>
      <c r="BF436" s="17" t="s">
        <v>666</v>
      </c>
      <c r="BG436" s="14">
        <f t="shared" si="182"/>
        <v>9</v>
      </c>
      <c r="BH436" s="14">
        <f t="shared" si="183"/>
        <v>9</v>
      </c>
      <c r="BI436" s="14">
        <f t="shared" si="184"/>
        <v>7.9555555555555966</v>
      </c>
      <c r="BJ436" s="14">
        <f t="shared" si="185"/>
        <v>9.0666666666667073</v>
      </c>
      <c r="BK436" s="14">
        <f t="shared" si="186"/>
        <v>8.5111111111111519</v>
      </c>
      <c r="BL436" s="14">
        <f t="shared" si="187"/>
        <v>1.0555555555555556</v>
      </c>
      <c r="BM436" s="14">
        <f t="shared" si="188"/>
        <v>3.6405812849561188E-2</v>
      </c>
      <c r="BN436" s="14">
        <v>6.6349999999999998</v>
      </c>
      <c r="BO436" s="14" t="str">
        <f t="shared" si="189"/>
        <v>Same Var</v>
      </c>
      <c r="BP436" s="14">
        <f t="shared" si="190"/>
        <v>6.4571201075852239E-3</v>
      </c>
      <c r="BQ436" s="14" t="str">
        <f t="shared" si="191"/>
        <v>NS</v>
      </c>
      <c r="BR436" s="14" t="str">
        <f t="shared" si="192"/>
        <v>NS</v>
      </c>
      <c r="BS436" s="2" t="str">
        <f t="shared" si="193"/>
        <v/>
      </c>
      <c r="BT436" s="2" t="str">
        <f t="shared" si="194"/>
        <v/>
      </c>
      <c r="BU436" s="2" t="str">
        <f t="shared" si="195"/>
        <v/>
      </c>
    </row>
    <row r="437" spans="1:73" s="14" customFormat="1" x14ac:dyDescent="0.2">
      <c r="A437" s="1" t="s">
        <v>142</v>
      </c>
      <c r="B437" s="5" t="s">
        <v>650</v>
      </c>
      <c r="C437" s="6">
        <v>37732</v>
      </c>
      <c r="D437" s="7">
        <v>0.46875</v>
      </c>
      <c r="E437" s="1" t="s">
        <v>57</v>
      </c>
      <c r="F437" s="1" t="s">
        <v>651</v>
      </c>
      <c r="G437" s="5" t="s">
        <v>59</v>
      </c>
      <c r="H437" s="5" t="s">
        <v>90</v>
      </c>
      <c r="I437" s="5" t="s">
        <v>61</v>
      </c>
      <c r="J437" s="2">
        <v>0.75</v>
      </c>
      <c r="K437" s="2">
        <v>0.2</v>
      </c>
      <c r="L437" s="5">
        <v>15</v>
      </c>
      <c r="M437" s="5">
        <v>29</v>
      </c>
      <c r="N437" s="5">
        <v>23</v>
      </c>
      <c r="O437" s="5">
        <v>24</v>
      </c>
      <c r="P437" s="5">
        <v>26</v>
      </c>
      <c r="Q437" s="5">
        <v>23</v>
      </c>
      <c r="R437" s="5">
        <v>24</v>
      </c>
      <c r="S437" s="5">
        <v>29</v>
      </c>
      <c r="T437" s="5">
        <v>23</v>
      </c>
      <c r="U437" s="5">
        <v>16</v>
      </c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2">
        <f t="shared" si="168"/>
        <v>23.2</v>
      </c>
      <c r="AH437" s="2">
        <f t="shared" si="169"/>
        <v>4.6619023298792275</v>
      </c>
      <c r="AI437" s="2">
        <f t="shared" si="170"/>
        <v>10</v>
      </c>
      <c r="AJ437" s="5">
        <v>20</v>
      </c>
      <c r="AK437" s="5">
        <v>20</v>
      </c>
      <c r="AL437" s="5">
        <v>21</v>
      </c>
      <c r="AM437" s="5">
        <v>21</v>
      </c>
      <c r="AN437" s="5">
        <v>26</v>
      </c>
      <c r="AO437" s="5">
        <v>32</v>
      </c>
      <c r="AP437" s="5">
        <v>20</v>
      </c>
      <c r="AQ437" s="5">
        <v>23</v>
      </c>
      <c r="AR437" s="5">
        <v>25</v>
      </c>
      <c r="AS437" s="5">
        <v>22</v>
      </c>
      <c r="AT437" s="2">
        <f t="shared" si="171"/>
        <v>23</v>
      </c>
      <c r="AU437" s="2">
        <f t="shared" si="172"/>
        <v>3.8005847503304602</v>
      </c>
      <c r="AV437" s="2">
        <f t="shared" si="173"/>
        <v>10</v>
      </c>
      <c r="AW437" s="2">
        <f t="shared" si="174"/>
        <v>7.1125926697530977</v>
      </c>
      <c r="AX437" s="2">
        <f t="shared" si="175"/>
        <v>0.39788066700960278</v>
      </c>
      <c r="AY437" s="2">
        <f t="shared" si="176"/>
        <v>18</v>
      </c>
      <c r="AZ437" s="2">
        <f t="shared" si="177"/>
        <v>3.4291070452219587</v>
      </c>
      <c r="BA437" s="2">
        <f t="shared" si="178"/>
        <v>0.86204866798959834</v>
      </c>
      <c r="BB437" s="14">
        <f t="shared" si="179"/>
        <v>8.6206896551723842E-3</v>
      </c>
      <c r="BC437" s="3" t="str">
        <f t="shared" si="180"/>
        <v>Nontoxic</v>
      </c>
      <c r="BD437" s="2">
        <f t="shared" si="181"/>
        <v>99.137931034482762</v>
      </c>
      <c r="BE437" s="4" t="s">
        <v>663</v>
      </c>
      <c r="BF437" s="2"/>
      <c r="BG437" s="2">
        <f t="shared" si="182"/>
        <v>9</v>
      </c>
      <c r="BH437" s="2">
        <f t="shared" si="183"/>
        <v>9</v>
      </c>
      <c r="BI437" s="2">
        <f t="shared" si="184"/>
        <v>21.73333333333337</v>
      </c>
      <c r="BJ437" s="2">
        <f t="shared" si="185"/>
        <v>14.444444444444446</v>
      </c>
      <c r="BK437" s="2">
        <f t="shared" si="186"/>
        <v>18.08888888888891</v>
      </c>
      <c r="BL437" s="2">
        <f t="shared" si="187"/>
        <v>1.0555555555555556</v>
      </c>
      <c r="BM437" s="2">
        <f t="shared" si="188"/>
        <v>0.35331943426600043</v>
      </c>
      <c r="BN437" s="2">
        <v>6.6349999999999998</v>
      </c>
      <c r="BO437" s="2" t="str">
        <f t="shared" si="189"/>
        <v>Same Var</v>
      </c>
      <c r="BP437" s="2">
        <f t="shared" si="190"/>
        <v>0.45870985613012527</v>
      </c>
      <c r="BQ437" s="2" t="str">
        <f t="shared" si="191"/>
        <v>NS</v>
      </c>
      <c r="BR437" s="2" t="str">
        <f t="shared" si="192"/>
        <v>NS</v>
      </c>
      <c r="BS437" s="2" t="str">
        <f t="shared" si="193"/>
        <v>Same Var T-test</v>
      </c>
      <c r="BT437" s="2" t="str">
        <f t="shared" si="194"/>
        <v/>
      </c>
      <c r="BU437" s="2" t="str">
        <f t="shared" si="195"/>
        <v/>
      </c>
    </row>
    <row r="438" spans="1:73" s="14" customFormat="1" x14ac:dyDescent="0.2">
      <c r="A438" s="1" t="s">
        <v>142</v>
      </c>
      <c r="B438" s="5" t="s">
        <v>210</v>
      </c>
      <c r="C438" s="6">
        <v>37732</v>
      </c>
      <c r="D438" s="7">
        <v>0.46875</v>
      </c>
      <c r="E438" s="1" t="s">
        <v>57</v>
      </c>
      <c r="F438" s="1" t="s">
        <v>190</v>
      </c>
      <c r="G438" s="5" t="s">
        <v>59</v>
      </c>
      <c r="H438" s="5" t="s">
        <v>90</v>
      </c>
      <c r="I438" s="5" t="s">
        <v>61</v>
      </c>
      <c r="J438" s="2">
        <v>0.75</v>
      </c>
      <c r="K438" s="2">
        <v>0.2</v>
      </c>
      <c r="L438" s="5">
        <v>15</v>
      </c>
      <c r="M438" s="5">
        <v>29</v>
      </c>
      <c r="N438" s="5">
        <v>23</v>
      </c>
      <c r="O438" s="5">
        <v>24</v>
      </c>
      <c r="P438" s="5">
        <v>26</v>
      </c>
      <c r="Q438" s="5">
        <v>23</v>
      </c>
      <c r="R438" s="5">
        <v>24</v>
      </c>
      <c r="S438" s="5">
        <v>29</v>
      </c>
      <c r="T438" s="5">
        <v>23</v>
      </c>
      <c r="U438" s="5">
        <v>16</v>
      </c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2">
        <f t="shared" si="168"/>
        <v>23.2</v>
      </c>
      <c r="AH438" s="2">
        <f t="shared" si="169"/>
        <v>4.6619023298792275</v>
      </c>
      <c r="AI438" s="2">
        <f t="shared" si="170"/>
        <v>10</v>
      </c>
      <c r="AJ438" s="5">
        <v>23</v>
      </c>
      <c r="AK438" s="8"/>
      <c r="AL438" s="5">
        <v>24</v>
      </c>
      <c r="AM438" s="5">
        <v>24</v>
      </c>
      <c r="AN438" s="5">
        <v>28</v>
      </c>
      <c r="AO438" s="5">
        <v>36</v>
      </c>
      <c r="AP438" s="5">
        <v>25</v>
      </c>
      <c r="AQ438" s="5">
        <v>23</v>
      </c>
      <c r="AR438" s="5">
        <v>25</v>
      </c>
      <c r="AS438" s="5">
        <v>25</v>
      </c>
      <c r="AT438" s="2">
        <f t="shared" si="171"/>
        <v>25.888888888888889</v>
      </c>
      <c r="AU438" s="2">
        <f t="shared" si="172"/>
        <v>4.0756730868791582</v>
      </c>
      <c r="AV438" s="2">
        <f t="shared" si="173"/>
        <v>9</v>
      </c>
      <c r="AW438" s="2">
        <f t="shared" si="174"/>
        <v>9.4137224517985008</v>
      </c>
      <c r="AX438" s="2">
        <f t="shared" si="175"/>
        <v>0.59187262707666433</v>
      </c>
      <c r="AY438" s="2">
        <f t="shared" si="176"/>
        <v>16</v>
      </c>
      <c r="AZ438" s="2">
        <f t="shared" si="177"/>
        <v>4.8463023098361191</v>
      </c>
      <c r="BA438" s="2">
        <f t="shared" si="178"/>
        <v>0.86466700179829137</v>
      </c>
      <c r="BB438" s="14">
        <f t="shared" si="179"/>
        <v>-0.1159003831417625</v>
      </c>
      <c r="BC438" s="3" t="str">
        <f t="shared" si="180"/>
        <v>Nontoxic</v>
      </c>
      <c r="BD438" s="2">
        <f t="shared" si="181"/>
        <v>111.59003831417624</v>
      </c>
      <c r="BE438" s="4" t="s">
        <v>664</v>
      </c>
      <c r="BF438" s="4" t="s">
        <v>666</v>
      </c>
      <c r="BG438" s="2">
        <f t="shared" si="182"/>
        <v>9</v>
      </c>
      <c r="BH438" s="2">
        <f t="shared" si="183"/>
        <v>8</v>
      </c>
      <c r="BI438" s="2">
        <f t="shared" si="184"/>
        <v>21.73333333333337</v>
      </c>
      <c r="BJ438" s="2">
        <f t="shared" si="185"/>
        <v>16.611111111111086</v>
      </c>
      <c r="BK438" s="2">
        <f t="shared" si="186"/>
        <v>19.322875816993474</v>
      </c>
      <c r="BL438" s="2">
        <f t="shared" si="187"/>
        <v>1.0590958605664489</v>
      </c>
      <c r="BM438" s="2">
        <f t="shared" si="188"/>
        <v>0.14325920922138097</v>
      </c>
      <c r="BN438" s="2">
        <v>6.6349999999999998</v>
      </c>
      <c r="BO438" s="2" t="str">
        <f t="shared" si="189"/>
        <v>Same Var</v>
      </c>
      <c r="BP438" s="2">
        <f t="shared" si="190"/>
        <v>0.10033167921977279</v>
      </c>
      <c r="BQ438" s="2" t="str">
        <f t="shared" si="191"/>
        <v>NS</v>
      </c>
      <c r="BR438" s="2" t="str">
        <f t="shared" si="192"/>
        <v>NS</v>
      </c>
      <c r="BS438" s="2" t="str">
        <f t="shared" si="193"/>
        <v/>
      </c>
      <c r="BT438" s="2" t="str">
        <f t="shared" si="194"/>
        <v/>
      </c>
      <c r="BU438" s="2" t="str">
        <f t="shared" si="195"/>
        <v/>
      </c>
    </row>
    <row r="439" spans="1:73" s="14" customFormat="1" x14ac:dyDescent="0.2">
      <c r="A439" s="1" t="s">
        <v>142</v>
      </c>
      <c r="B439" s="5" t="s">
        <v>189</v>
      </c>
      <c r="C439" s="6">
        <v>37733</v>
      </c>
      <c r="D439" s="7">
        <v>0.625</v>
      </c>
      <c r="E439" s="1" t="s">
        <v>57</v>
      </c>
      <c r="F439" s="1" t="s">
        <v>190</v>
      </c>
      <c r="G439" s="5" t="s">
        <v>59</v>
      </c>
      <c r="H439" s="5" t="s">
        <v>90</v>
      </c>
      <c r="I439" s="5" t="s">
        <v>61</v>
      </c>
      <c r="J439" s="2">
        <v>0.75</v>
      </c>
      <c r="K439" s="2">
        <v>0.2</v>
      </c>
      <c r="L439" s="5">
        <v>15</v>
      </c>
      <c r="M439" s="5">
        <v>29</v>
      </c>
      <c r="N439" s="5">
        <v>23</v>
      </c>
      <c r="O439" s="5">
        <v>24</v>
      </c>
      <c r="P439" s="5">
        <v>26</v>
      </c>
      <c r="Q439" s="5">
        <v>23</v>
      </c>
      <c r="R439" s="5">
        <v>24</v>
      </c>
      <c r="S439" s="5">
        <v>29</v>
      </c>
      <c r="T439" s="5">
        <v>23</v>
      </c>
      <c r="U439" s="5">
        <v>16</v>
      </c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2">
        <f t="shared" si="168"/>
        <v>23.2</v>
      </c>
      <c r="AH439" s="2">
        <f t="shared" si="169"/>
        <v>4.6619023298792275</v>
      </c>
      <c r="AI439" s="2">
        <f t="shared" si="170"/>
        <v>10</v>
      </c>
      <c r="AJ439" s="5">
        <v>26</v>
      </c>
      <c r="AK439" s="5">
        <v>20</v>
      </c>
      <c r="AL439" s="5">
        <v>27</v>
      </c>
      <c r="AM439" s="5">
        <v>25</v>
      </c>
      <c r="AN439" s="5">
        <v>27</v>
      </c>
      <c r="AO439" s="5">
        <v>38</v>
      </c>
      <c r="AP439" s="5">
        <v>25</v>
      </c>
      <c r="AQ439" s="5">
        <v>26</v>
      </c>
      <c r="AR439" s="5">
        <v>29</v>
      </c>
      <c r="AS439" s="5">
        <v>30</v>
      </c>
      <c r="AT439" s="2">
        <f t="shared" si="171"/>
        <v>27.3</v>
      </c>
      <c r="AU439" s="2">
        <f t="shared" si="172"/>
        <v>4.6200048100023103</v>
      </c>
      <c r="AV439" s="2">
        <f t="shared" si="173"/>
        <v>10</v>
      </c>
      <c r="AW439" s="2">
        <f t="shared" si="174"/>
        <v>11.269076003086461</v>
      </c>
      <c r="AX439" s="2">
        <f t="shared" si="175"/>
        <v>0.67226214849108623</v>
      </c>
      <c r="AY439" s="2">
        <f t="shared" si="176"/>
        <v>17</v>
      </c>
      <c r="AZ439" s="2">
        <f t="shared" si="177"/>
        <v>5.4033502226364156</v>
      </c>
      <c r="BA439" s="2">
        <f t="shared" si="178"/>
        <v>0.86327901742005297</v>
      </c>
      <c r="BB439" s="14">
        <f t="shared" si="179"/>
        <v>-0.17672413793103456</v>
      </c>
      <c r="BC439" s="3" t="str">
        <f t="shared" si="180"/>
        <v>Nontoxic</v>
      </c>
      <c r="BD439" s="2">
        <f t="shared" si="181"/>
        <v>117.67241379310344</v>
      </c>
      <c r="BE439" s="4" t="s">
        <v>663</v>
      </c>
      <c r="BF439" s="2"/>
      <c r="BG439" s="2">
        <f t="shared" si="182"/>
        <v>9</v>
      </c>
      <c r="BH439" s="2">
        <f t="shared" si="183"/>
        <v>9</v>
      </c>
      <c r="BI439" s="2">
        <f t="shared" si="184"/>
        <v>21.73333333333337</v>
      </c>
      <c r="BJ439" s="2">
        <f t="shared" si="185"/>
        <v>21.344444444444484</v>
      </c>
      <c r="BK439" s="2">
        <f t="shared" si="186"/>
        <v>21.53888888888893</v>
      </c>
      <c r="BL439" s="2">
        <f t="shared" si="187"/>
        <v>1.0555555555555556</v>
      </c>
      <c r="BM439" s="2">
        <f t="shared" si="188"/>
        <v>6.949020579508227E-4</v>
      </c>
      <c r="BN439" s="2">
        <v>6.6349999999999998</v>
      </c>
      <c r="BO439" s="2" t="str">
        <f t="shared" si="189"/>
        <v>Same Var</v>
      </c>
      <c r="BP439" s="2">
        <f t="shared" si="190"/>
        <v>3.1879481400308343E-2</v>
      </c>
      <c r="BQ439" s="2" t="str">
        <f t="shared" si="191"/>
        <v>NS</v>
      </c>
      <c r="BR439" s="2" t="str">
        <f t="shared" si="192"/>
        <v>NS</v>
      </c>
      <c r="BS439" s="2" t="str">
        <f t="shared" si="193"/>
        <v/>
      </c>
      <c r="BT439" s="2" t="str">
        <f t="shared" si="194"/>
        <v/>
      </c>
      <c r="BU439" s="2" t="str">
        <f t="shared" si="195"/>
        <v/>
      </c>
    </row>
    <row r="440" spans="1:73" s="14" customFormat="1" x14ac:dyDescent="0.2">
      <c r="A440" s="1" t="s">
        <v>142</v>
      </c>
      <c r="B440" s="5" t="s">
        <v>193</v>
      </c>
      <c r="C440" s="6">
        <v>37733</v>
      </c>
      <c r="D440" s="7">
        <v>0.58680555555555558</v>
      </c>
      <c r="E440" s="1" t="s">
        <v>57</v>
      </c>
      <c r="F440" s="1" t="s">
        <v>190</v>
      </c>
      <c r="G440" s="5" t="s">
        <v>59</v>
      </c>
      <c r="H440" s="5" t="s">
        <v>90</v>
      </c>
      <c r="I440" s="5" t="s">
        <v>61</v>
      </c>
      <c r="J440" s="2">
        <v>0.75</v>
      </c>
      <c r="K440" s="2">
        <v>0.2</v>
      </c>
      <c r="L440" s="5">
        <v>15</v>
      </c>
      <c r="M440" s="5">
        <v>29</v>
      </c>
      <c r="N440" s="5">
        <v>23</v>
      </c>
      <c r="O440" s="5">
        <v>24</v>
      </c>
      <c r="P440" s="5">
        <v>26</v>
      </c>
      <c r="Q440" s="5">
        <v>23</v>
      </c>
      <c r="R440" s="5">
        <v>24</v>
      </c>
      <c r="S440" s="5">
        <v>29</v>
      </c>
      <c r="T440" s="5">
        <v>23</v>
      </c>
      <c r="U440" s="5">
        <v>16</v>
      </c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2">
        <f t="shared" si="168"/>
        <v>23.2</v>
      </c>
      <c r="AH440" s="2">
        <f t="shared" si="169"/>
        <v>4.6619023298792275</v>
      </c>
      <c r="AI440" s="2">
        <f t="shared" si="170"/>
        <v>10</v>
      </c>
      <c r="AJ440" s="5">
        <v>28</v>
      </c>
      <c r="AK440" s="5">
        <v>41</v>
      </c>
      <c r="AL440" s="5">
        <v>27</v>
      </c>
      <c r="AM440" s="5">
        <v>24</v>
      </c>
      <c r="AN440" s="5">
        <v>29</v>
      </c>
      <c r="AO440" s="5">
        <v>25</v>
      </c>
      <c r="AP440" s="5">
        <v>24</v>
      </c>
      <c r="AQ440" s="5">
        <v>24</v>
      </c>
      <c r="AR440" s="5">
        <v>28</v>
      </c>
      <c r="AS440" s="5">
        <v>31</v>
      </c>
      <c r="AT440" s="2">
        <f t="shared" si="171"/>
        <v>28.1</v>
      </c>
      <c r="AU440" s="2">
        <f t="shared" si="172"/>
        <v>5.130518708885309</v>
      </c>
      <c r="AV440" s="2">
        <f t="shared" si="173"/>
        <v>10</v>
      </c>
      <c r="AW440" s="2">
        <f t="shared" si="174"/>
        <v>14.85888341049381</v>
      </c>
      <c r="AX440" s="2">
        <f t="shared" si="175"/>
        <v>0.93590000857338607</v>
      </c>
      <c r="AY440" s="2">
        <f t="shared" si="176"/>
        <v>16</v>
      </c>
      <c r="AZ440" s="2">
        <f t="shared" si="177"/>
        <v>5.4498836918607863</v>
      </c>
      <c r="BA440" s="2">
        <f t="shared" si="178"/>
        <v>0.86466700179829137</v>
      </c>
      <c r="BB440" s="14">
        <f t="shared" si="179"/>
        <v>-0.21120689655172423</v>
      </c>
      <c r="BC440" s="3" t="str">
        <f t="shared" si="180"/>
        <v>Nontoxic</v>
      </c>
      <c r="BD440" s="2">
        <f t="shared" si="181"/>
        <v>121.12068965517241</v>
      </c>
      <c r="BE440" s="4" t="s">
        <v>664</v>
      </c>
      <c r="BF440" s="4" t="s">
        <v>666</v>
      </c>
      <c r="BG440" s="2">
        <f t="shared" si="182"/>
        <v>9</v>
      </c>
      <c r="BH440" s="2">
        <f t="shared" si="183"/>
        <v>9</v>
      </c>
      <c r="BI440" s="2">
        <f t="shared" si="184"/>
        <v>21.73333333333337</v>
      </c>
      <c r="BJ440" s="2">
        <f t="shared" si="185"/>
        <v>26.322222222222177</v>
      </c>
      <c r="BK440" s="2">
        <f t="shared" si="186"/>
        <v>24.027777777777771</v>
      </c>
      <c r="BL440" s="2">
        <f t="shared" si="187"/>
        <v>1.0555555555555556</v>
      </c>
      <c r="BM440" s="2">
        <f t="shared" si="188"/>
        <v>7.8104658056851031E-2</v>
      </c>
      <c r="BN440" s="2">
        <v>6.6349999999999998</v>
      </c>
      <c r="BO440" s="2" t="str">
        <f t="shared" si="189"/>
        <v>Same Var</v>
      </c>
      <c r="BP440" s="2">
        <f t="shared" si="190"/>
        <v>1.9156545784489325E-2</v>
      </c>
      <c r="BQ440" s="2" t="str">
        <f t="shared" si="191"/>
        <v>NS</v>
      </c>
      <c r="BR440" s="2" t="str">
        <f t="shared" si="192"/>
        <v>NS</v>
      </c>
      <c r="BS440" s="2" t="str">
        <f t="shared" si="193"/>
        <v/>
      </c>
      <c r="BT440" s="2" t="str">
        <f t="shared" si="194"/>
        <v/>
      </c>
      <c r="BU440" s="2" t="str">
        <f t="shared" si="195"/>
        <v/>
      </c>
    </row>
    <row r="441" spans="1:73" s="14" customFormat="1" x14ac:dyDescent="0.2">
      <c r="A441" s="1" t="s">
        <v>142</v>
      </c>
      <c r="B441" s="5" t="s">
        <v>194</v>
      </c>
      <c r="C441" s="6">
        <v>37733</v>
      </c>
      <c r="D441" s="7">
        <v>0.57291666666666663</v>
      </c>
      <c r="E441" s="1" t="s">
        <v>57</v>
      </c>
      <c r="F441" s="1" t="s">
        <v>190</v>
      </c>
      <c r="G441" s="5" t="s">
        <v>59</v>
      </c>
      <c r="H441" s="5" t="s">
        <v>90</v>
      </c>
      <c r="I441" s="5" t="s">
        <v>61</v>
      </c>
      <c r="J441" s="2">
        <v>0.75</v>
      </c>
      <c r="K441" s="2">
        <v>0.2</v>
      </c>
      <c r="L441" s="5">
        <v>15</v>
      </c>
      <c r="M441" s="5">
        <v>29</v>
      </c>
      <c r="N441" s="5">
        <v>23</v>
      </c>
      <c r="O441" s="5">
        <v>24</v>
      </c>
      <c r="P441" s="5">
        <v>26</v>
      </c>
      <c r="Q441" s="5">
        <v>23</v>
      </c>
      <c r="R441" s="5">
        <v>24</v>
      </c>
      <c r="S441" s="5">
        <v>29</v>
      </c>
      <c r="T441" s="5">
        <v>23</v>
      </c>
      <c r="U441" s="5">
        <v>16</v>
      </c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2">
        <f t="shared" si="168"/>
        <v>23.2</v>
      </c>
      <c r="AH441" s="2">
        <f t="shared" si="169"/>
        <v>4.6619023298792275</v>
      </c>
      <c r="AI441" s="2">
        <f t="shared" si="170"/>
        <v>10</v>
      </c>
      <c r="AJ441" s="5">
        <v>14</v>
      </c>
      <c r="AK441" s="5">
        <v>28</v>
      </c>
      <c r="AL441" s="5">
        <v>27</v>
      </c>
      <c r="AM441" s="5">
        <v>26</v>
      </c>
      <c r="AN441" s="5">
        <v>27</v>
      </c>
      <c r="AO441" s="5">
        <v>29</v>
      </c>
      <c r="AP441" s="5">
        <v>22</v>
      </c>
      <c r="AQ441" s="5">
        <v>26</v>
      </c>
      <c r="AR441" s="5">
        <v>28</v>
      </c>
      <c r="AS441" s="5">
        <v>16</v>
      </c>
      <c r="AT441" s="2">
        <f t="shared" si="171"/>
        <v>24.3</v>
      </c>
      <c r="AU441" s="2">
        <f t="shared" si="172"/>
        <v>5.2715167541125139</v>
      </c>
      <c r="AV441" s="2">
        <f t="shared" si="173"/>
        <v>10</v>
      </c>
      <c r="AW441" s="2">
        <f t="shared" si="174"/>
        <v>16.011113040123508</v>
      </c>
      <c r="AX441" s="2">
        <f t="shared" si="175"/>
        <v>1.0240810785322392</v>
      </c>
      <c r="AY441" s="2">
        <f t="shared" si="176"/>
        <v>16</v>
      </c>
      <c r="AZ441" s="2">
        <f t="shared" si="177"/>
        <v>3.4494011976002787</v>
      </c>
      <c r="BA441" s="2">
        <f t="shared" si="178"/>
        <v>0.86466700179829137</v>
      </c>
      <c r="BB441" s="14">
        <f t="shared" si="179"/>
        <v>-4.7413793103448336E-2</v>
      </c>
      <c r="BC441" s="3" t="str">
        <f t="shared" si="180"/>
        <v>Nontoxic</v>
      </c>
      <c r="BD441" s="2">
        <f t="shared" si="181"/>
        <v>104.74137931034484</v>
      </c>
      <c r="BE441" s="4" t="s">
        <v>664</v>
      </c>
      <c r="BF441" s="4" t="s">
        <v>666</v>
      </c>
      <c r="BG441" s="2">
        <f t="shared" si="182"/>
        <v>9</v>
      </c>
      <c r="BH441" s="2">
        <f t="shared" si="183"/>
        <v>9</v>
      </c>
      <c r="BI441" s="2">
        <f t="shared" si="184"/>
        <v>21.73333333333337</v>
      </c>
      <c r="BJ441" s="2">
        <f t="shared" si="185"/>
        <v>27.788888888888934</v>
      </c>
      <c r="BK441" s="2">
        <f t="shared" si="186"/>
        <v>24.761111111111152</v>
      </c>
      <c r="BL441" s="2">
        <f t="shared" si="187"/>
        <v>1.0555555555555556</v>
      </c>
      <c r="BM441" s="2">
        <f t="shared" si="188"/>
        <v>0.12845068077557933</v>
      </c>
      <c r="BN441" s="2">
        <v>6.6349999999999998</v>
      </c>
      <c r="BO441" s="2" t="str">
        <f t="shared" si="189"/>
        <v>Same Var</v>
      </c>
      <c r="BP441" s="2">
        <f t="shared" si="190"/>
        <v>0.31353554262935701</v>
      </c>
      <c r="BQ441" s="2" t="str">
        <f t="shared" si="191"/>
        <v>NS</v>
      </c>
      <c r="BR441" s="2" t="str">
        <f t="shared" si="192"/>
        <v>NS</v>
      </c>
      <c r="BS441" s="2" t="str">
        <f t="shared" si="193"/>
        <v/>
      </c>
      <c r="BT441" s="2" t="str">
        <f t="shared" si="194"/>
        <v/>
      </c>
      <c r="BU441" s="2" t="str">
        <f t="shared" si="195"/>
        <v/>
      </c>
    </row>
    <row r="442" spans="1:73" s="14" customFormat="1" x14ac:dyDescent="0.2">
      <c r="A442" s="1" t="s">
        <v>142</v>
      </c>
      <c r="B442" s="5" t="s">
        <v>192</v>
      </c>
      <c r="C442" s="6">
        <v>37733</v>
      </c>
      <c r="D442" s="7">
        <v>0.60416666666666663</v>
      </c>
      <c r="E442" s="1" t="s">
        <v>57</v>
      </c>
      <c r="F442" s="1" t="s">
        <v>190</v>
      </c>
      <c r="G442" s="5" t="s">
        <v>59</v>
      </c>
      <c r="H442" s="5" t="s">
        <v>90</v>
      </c>
      <c r="I442" s="5" t="s">
        <v>61</v>
      </c>
      <c r="J442" s="2">
        <v>0.75</v>
      </c>
      <c r="K442" s="2">
        <v>0.2</v>
      </c>
      <c r="L442" s="5">
        <v>15</v>
      </c>
      <c r="M442" s="5">
        <v>29</v>
      </c>
      <c r="N442" s="5">
        <v>23</v>
      </c>
      <c r="O442" s="5">
        <v>24</v>
      </c>
      <c r="P442" s="5">
        <v>26</v>
      </c>
      <c r="Q442" s="5">
        <v>23</v>
      </c>
      <c r="R442" s="5">
        <v>24</v>
      </c>
      <c r="S442" s="5">
        <v>29</v>
      </c>
      <c r="T442" s="5">
        <v>23</v>
      </c>
      <c r="U442" s="5">
        <v>16</v>
      </c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2">
        <f t="shared" si="168"/>
        <v>23.2</v>
      </c>
      <c r="AH442" s="2">
        <f t="shared" si="169"/>
        <v>4.6619023298792275</v>
      </c>
      <c r="AI442" s="2">
        <f t="shared" si="170"/>
        <v>10</v>
      </c>
      <c r="AJ442" s="5">
        <v>29</v>
      </c>
      <c r="AK442" s="5">
        <v>34</v>
      </c>
      <c r="AL442" s="5">
        <v>41</v>
      </c>
      <c r="AM442" s="5">
        <v>24</v>
      </c>
      <c r="AN442" s="5">
        <v>26</v>
      </c>
      <c r="AO442" s="5">
        <v>21</v>
      </c>
      <c r="AP442" s="5">
        <v>23</v>
      </c>
      <c r="AQ442" s="5">
        <v>29</v>
      </c>
      <c r="AR442" s="5">
        <v>30</v>
      </c>
      <c r="AS442" s="5">
        <v>27</v>
      </c>
      <c r="AT442" s="2">
        <f t="shared" si="171"/>
        <v>28.4</v>
      </c>
      <c r="AU442" s="2">
        <f t="shared" si="172"/>
        <v>5.8156875966838335</v>
      </c>
      <c r="AV442" s="2">
        <f t="shared" si="173"/>
        <v>10</v>
      </c>
      <c r="AW442" s="2">
        <f t="shared" si="174"/>
        <v>21.203466743827139</v>
      </c>
      <c r="AX442" s="2">
        <f t="shared" si="175"/>
        <v>1.4371037122770893</v>
      </c>
      <c r="AY442" s="2">
        <f t="shared" si="176"/>
        <v>15</v>
      </c>
      <c r="AZ442" s="2">
        <f t="shared" si="177"/>
        <v>5.1261459463005679</v>
      </c>
      <c r="BA442" s="2">
        <f t="shared" si="178"/>
        <v>0.86624497319495286</v>
      </c>
      <c r="BB442" s="14">
        <f t="shared" si="179"/>
        <v>-0.22413793103448273</v>
      </c>
      <c r="BC442" s="3" t="str">
        <f t="shared" si="180"/>
        <v>Nontoxic</v>
      </c>
      <c r="BD442" s="2">
        <f t="shared" si="181"/>
        <v>122.41379310344827</v>
      </c>
      <c r="BE442" s="4" t="s">
        <v>663</v>
      </c>
      <c r="BF442" s="2"/>
      <c r="BG442" s="2">
        <f t="shared" si="182"/>
        <v>9</v>
      </c>
      <c r="BH442" s="2">
        <f t="shared" si="183"/>
        <v>9</v>
      </c>
      <c r="BI442" s="2">
        <f t="shared" si="184"/>
        <v>21.73333333333337</v>
      </c>
      <c r="BJ442" s="2">
        <f t="shared" si="185"/>
        <v>33.82222222222218</v>
      </c>
      <c r="BK442" s="2">
        <f t="shared" si="186"/>
        <v>27.777777777777779</v>
      </c>
      <c r="BL442" s="2">
        <f t="shared" si="187"/>
        <v>1.0555555555555556</v>
      </c>
      <c r="BM442" s="2">
        <f t="shared" si="188"/>
        <v>0.4135898550564</v>
      </c>
      <c r="BN442" s="2">
        <v>6.6349999999999998</v>
      </c>
      <c r="BO442" s="2" t="str">
        <f t="shared" si="189"/>
        <v>Same Var</v>
      </c>
      <c r="BP442" s="2">
        <f t="shared" si="190"/>
        <v>2.0302866515982083E-2</v>
      </c>
      <c r="BQ442" s="2" t="str">
        <f t="shared" si="191"/>
        <v>NS</v>
      </c>
      <c r="BR442" s="2" t="str">
        <f t="shared" si="192"/>
        <v>NS</v>
      </c>
      <c r="BS442" s="2" t="str">
        <f t="shared" si="193"/>
        <v/>
      </c>
      <c r="BT442" s="2" t="str">
        <f t="shared" si="194"/>
        <v/>
      </c>
      <c r="BU442" s="2" t="str">
        <f t="shared" si="195"/>
        <v/>
      </c>
    </row>
    <row r="443" spans="1:73" s="14" customFormat="1" x14ac:dyDescent="0.2">
      <c r="A443" s="1" t="s">
        <v>142</v>
      </c>
      <c r="B443" s="5" t="s">
        <v>207</v>
      </c>
      <c r="C443" s="6">
        <v>37732</v>
      </c>
      <c r="D443" s="7">
        <v>0.59722222222222221</v>
      </c>
      <c r="E443" s="1" t="s">
        <v>57</v>
      </c>
      <c r="F443" s="1" t="s">
        <v>190</v>
      </c>
      <c r="G443" s="5" t="s">
        <v>59</v>
      </c>
      <c r="H443" s="5" t="s">
        <v>90</v>
      </c>
      <c r="I443" s="5" t="s">
        <v>61</v>
      </c>
      <c r="J443" s="2">
        <v>0.75</v>
      </c>
      <c r="K443" s="2">
        <v>0.2</v>
      </c>
      <c r="L443" s="5">
        <v>15</v>
      </c>
      <c r="M443" s="5">
        <v>29</v>
      </c>
      <c r="N443" s="5">
        <v>23</v>
      </c>
      <c r="O443" s="5">
        <v>24</v>
      </c>
      <c r="P443" s="5">
        <v>26</v>
      </c>
      <c r="Q443" s="5">
        <v>23</v>
      </c>
      <c r="R443" s="5">
        <v>24</v>
      </c>
      <c r="S443" s="5">
        <v>29</v>
      </c>
      <c r="T443" s="5">
        <v>23</v>
      </c>
      <c r="U443" s="5">
        <v>16</v>
      </c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2">
        <f t="shared" si="168"/>
        <v>23.2</v>
      </c>
      <c r="AH443" s="2">
        <f t="shared" si="169"/>
        <v>4.6619023298792275</v>
      </c>
      <c r="AI443" s="2">
        <f t="shared" si="170"/>
        <v>10</v>
      </c>
      <c r="AJ443" s="5">
        <v>28</v>
      </c>
      <c r="AK443" s="5">
        <v>39</v>
      </c>
      <c r="AL443" s="5">
        <v>26</v>
      </c>
      <c r="AM443" s="5">
        <v>18</v>
      </c>
      <c r="AN443" s="5">
        <v>28</v>
      </c>
      <c r="AO443" s="5">
        <v>39</v>
      </c>
      <c r="AP443" s="5">
        <v>26</v>
      </c>
      <c r="AQ443" s="5">
        <v>22</v>
      </c>
      <c r="AR443" s="5">
        <v>28</v>
      </c>
      <c r="AS443" s="5">
        <v>28</v>
      </c>
      <c r="AT443" s="2">
        <f t="shared" si="171"/>
        <v>28.2</v>
      </c>
      <c r="AU443" s="2">
        <f t="shared" si="172"/>
        <v>6.5455667779379105</v>
      </c>
      <c r="AV443" s="2">
        <f t="shared" si="173"/>
        <v>10</v>
      </c>
      <c r="AW443" s="2">
        <f t="shared" si="174"/>
        <v>30.326437114197592</v>
      </c>
      <c r="AX443" s="2">
        <f t="shared" si="175"/>
        <v>2.2056633830589885</v>
      </c>
      <c r="AY443" s="2">
        <f t="shared" si="176"/>
        <v>14</v>
      </c>
      <c r="AZ443" s="2">
        <f t="shared" si="177"/>
        <v>4.602230941000256</v>
      </c>
      <c r="BA443" s="2">
        <f t="shared" si="178"/>
        <v>0.86805478155742033</v>
      </c>
      <c r="BB443" s="14">
        <f t="shared" si="179"/>
        <v>-0.21551724137931036</v>
      </c>
      <c r="BC443" s="3" t="str">
        <f t="shared" si="180"/>
        <v>Nontoxic</v>
      </c>
      <c r="BD443" s="2">
        <f t="shared" si="181"/>
        <v>121.55172413793103</v>
      </c>
      <c r="BE443" s="4" t="s">
        <v>663</v>
      </c>
      <c r="BF443" s="2"/>
      <c r="BG443" s="2">
        <f t="shared" si="182"/>
        <v>9</v>
      </c>
      <c r="BH443" s="2">
        <f t="shared" si="183"/>
        <v>9</v>
      </c>
      <c r="BI443" s="2">
        <f t="shared" si="184"/>
        <v>21.73333333333337</v>
      </c>
      <c r="BJ443" s="2">
        <f t="shared" si="185"/>
        <v>42.844444444444477</v>
      </c>
      <c r="BK443" s="2">
        <f t="shared" si="186"/>
        <v>32.28888888888892</v>
      </c>
      <c r="BL443" s="2">
        <f t="shared" si="187"/>
        <v>1.0555555555555556</v>
      </c>
      <c r="BM443" s="2">
        <f t="shared" si="188"/>
        <v>0.96367134071114435</v>
      </c>
      <c r="BN443" s="2">
        <v>6.6349999999999998</v>
      </c>
      <c r="BO443" s="2" t="str">
        <f t="shared" si="189"/>
        <v>Same Var</v>
      </c>
      <c r="BP443" s="2">
        <f t="shared" si="190"/>
        <v>3.236141972012934E-2</v>
      </c>
      <c r="BQ443" s="2" t="str">
        <f t="shared" si="191"/>
        <v>NS</v>
      </c>
      <c r="BR443" s="2" t="str">
        <f t="shared" si="192"/>
        <v>NS</v>
      </c>
      <c r="BS443" s="2" t="str">
        <f t="shared" si="193"/>
        <v/>
      </c>
      <c r="BT443" s="2" t="str">
        <f t="shared" si="194"/>
        <v/>
      </c>
      <c r="BU443" s="2" t="str">
        <f t="shared" si="195"/>
        <v/>
      </c>
    </row>
    <row r="444" spans="1:73" s="14" customFormat="1" x14ac:dyDescent="0.2">
      <c r="A444" s="1" t="s">
        <v>142</v>
      </c>
      <c r="B444" s="5" t="s">
        <v>208</v>
      </c>
      <c r="C444" s="6">
        <v>37732</v>
      </c>
      <c r="D444" s="7">
        <v>0.66666666666666663</v>
      </c>
      <c r="E444" s="1" t="s">
        <v>57</v>
      </c>
      <c r="F444" s="1" t="s">
        <v>190</v>
      </c>
      <c r="G444" s="5" t="s">
        <v>59</v>
      </c>
      <c r="H444" s="5" t="s">
        <v>90</v>
      </c>
      <c r="I444" s="5" t="s">
        <v>61</v>
      </c>
      <c r="J444" s="2">
        <v>0.75</v>
      </c>
      <c r="K444" s="2">
        <v>0.2</v>
      </c>
      <c r="L444" s="5">
        <v>15</v>
      </c>
      <c r="M444" s="5">
        <v>29</v>
      </c>
      <c r="N444" s="5">
        <v>23</v>
      </c>
      <c r="O444" s="5">
        <v>24</v>
      </c>
      <c r="P444" s="5">
        <v>26</v>
      </c>
      <c r="Q444" s="5">
        <v>23</v>
      </c>
      <c r="R444" s="5">
        <v>24</v>
      </c>
      <c r="S444" s="5">
        <v>29</v>
      </c>
      <c r="T444" s="5">
        <v>23</v>
      </c>
      <c r="U444" s="5">
        <v>16</v>
      </c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2">
        <f t="shared" si="168"/>
        <v>23.2</v>
      </c>
      <c r="AH444" s="2">
        <f t="shared" si="169"/>
        <v>4.6619023298792275</v>
      </c>
      <c r="AI444" s="2">
        <f t="shared" si="170"/>
        <v>10</v>
      </c>
      <c r="AJ444" s="5">
        <v>30</v>
      </c>
      <c r="AK444" s="5">
        <v>44</v>
      </c>
      <c r="AL444" s="5">
        <v>41</v>
      </c>
      <c r="AM444" s="5">
        <v>25</v>
      </c>
      <c r="AN444" s="5">
        <v>38</v>
      </c>
      <c r="AO444" s="5">
        <v>43</v>
      </c>
      <c r="AP444" s="5">
        <v>30</v>
      </c>
      <c r="AQ444" s="5">
        <v>30</v>
      </c>
      <c r="AR444" s="5">
        <v>33</v>
      </c>
      <c r="AS444" s="5">
        <v>30</v>
      </c>
      <c r="AT444" s="2">
        <f t="shared" si="171"/>
        <v>34.4</v>
      </c>
      <c r="AU444" s="2">
        <f t="shared" si="172"/>
        <v>6.586180818788514</v>
      </c>
      <c r="AV444" s="2">
        <f t="shared" si="173"/>
        <v>10</v>
      </c>
      <c r="AW444" s="2">
        <f t="shared" si="174"/>
        <v>30.916688966049367</v>
      </c>
      <c r="AX444" s="2">
        <f t="shared" si="175"/>
        <v>2.2567580332647434</v>
      </c>
      <c r="AY444" s="2">
        <f t="shared" si="176"/>
        <v>14</v>
      </c>
      <c r="AZ444" s="2">
        <f t="shared" si="177"/>
        <v>7.2094258129569768</v>
      </c>
      <c r="BA444" s="2">
        <f t="shared" si="178"/>
        <v>0.86805478155742033</v>
      </c>
      <c r="BB444" s="14">
        <f t="shared" si="179"/>
        <v>-0.48275862068965514</v>
      </c>
      <c r="BC444" s="3" t="str">
        <f t="shared" si="180"/>
        <v>Nontoxic</v>
      </c>
      <c r="BD444" s="2">
        <f t="shared" si="181"/>
        <v>148.27586206896552</v>
      </c>
      <c r="BE444" s="4" t="s">
        <v>663</v>
      </c>
      <c r="BF444" s="2"/>
      <c r="BG444" s="2">
        <f t="shared" si="182"/>
        <v>9</v>
      </c>
      <c r="BH444" s="2">
        <f t="shared" si="183"/>
        <v>9</v>
      </c>
      <c r="BI444" s="2">
        <f t="shared" si="184"/>
        <v>21.73333333333337</v>
      </c>
      <c r="BJ444" s="2">
        <f t="shared" si="185"/>
        <v>43.377777777777744</v>
      </c>
      <c r="BK444" s="2">
        <f t="shared" si="186"/>
        <v>32.555555555555557</v>
      </c>
      <c r="BL444" s="2">
        <f t="shared" si="187"/>
        <v>1.0555555555555556</v>
      </c>
      <c r="BM444" s="2">
        <f t="shared" si="188"/>
        <v>0.9984452713108275</v>
      </c>
      <c r="BN444" s="2">
        <v>6.6349999999999998</v>
      </c>
      <c r="BO444" s="2" t="str">
        <f t="shared" si="189"/>
        <v>Same Var</v>
      </c>
      <c r="BP444" s="2">
        <f t="shared" si="190"/>
        <v>1.7688794532172124E-4</v>
      </c>
      <c r="BQ444" s="2" t="str">
        <f t="shared" si="191"/>
        <v>NS</v>
      </c>
      <c r="BR444" s="2" t="str">
        <f t="shared" si="192"/>
        <v>NS</v>
      </c>
      <c r="BS444" s="2" t="str">
        <f t="shared" si="193"/>
        <v/>
      </c>
      <c r="BT444" s="2" t="str">
        <f t="shared" si="194"/>
        <v/>
      </c>
      <c r="BU444" s="2" t="str">
        <f t="shared" si="195"/>
        <v/>
      </c>
    </row>
    <row r="445" spans="1:73" s="14" customFormat="1" x14ac:dyDescent="0.2">
      <c r="A445" s="1" t="s">
        <v>142</v>
      </c>
      <c r="B445" s="5" t="s">
        <v>199</v>
      </c>
      <c r="C445" s="6">
        <v>37733</v>
      </c>
      <c r="D445" s="7">
        <v>0.34722222222222221</v>
      </c>
      <c r="E445" s="1" t="s">
        <v>57</v>
      </c>
      <c r="F445" s="1" t="s">
        <v>190</v>
      </c>
      <c r="G445" s="5" t="s">
        <v>59</v>
      </c>
      <c r="H445" s="5" t="s">
        <v>90</v>
      </c>
      <c r="I445" s="5" t="s">
        <v>61</v>
      </c>
      <c r="J445" s="2">
        <v>0.75</v>
      </c>
      <c r="K445" s="2">
        <v>0.2</v>
      </c>
      <c r="L445" s="5">
        <v>15</v>
      </c>
      <c r="M445" s="5">
        <v>29</v>
      </c>
      <c r="N445" s="5">
        <v>23</v>
      </c>
      <c r="O445" s="5">
        <v>24</v>
      </c>
      <c r="P445" s="5">
        <v>26</v>
      </c>
      <c r="Q445" s="5">
        <v>23</v>
      </c>
      <c r="R445" s="5">
        <v>24</v>
      </c>
      <c r="S445" s="5">
        <v>29</v>
      </c>
      <c r="T445" s="5">
        <v>23</v>
      </c>
      <c r="U445" s="5">
        <v>16</v>
      </c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2">
        <f t="shared" si="168"/>
        <v>23.2</v>
      </c>
      <c r="AH445" s="2">
        <f t="shared" si="169"/>
        <v>4.6619023298792275</v>
      </c>
      <c r="AI445" s="2">
        <f t="shared" si="170"/>
        <v>10</v>
      </c>
      <c r="AJ445" s="5">
        <v>31</v>
      </c>
      <c r="AK445" s="5">
        <v>29</v>
      </c>
      <c r="AL445" s="5">
        <v>28</v>
      </c>
      <c r="AM445" s="5">
        <v>26</v>
      </c>
      <c r="AN445" s="5">
        <v>29</v>
      </c>
      <c r="AO445" s="5">
        <v>40</v>
      </c>
      <c r="AP445" s="5">
        <v>13</v>
      </c>
      <c r="AQ445" s="5">
        <v>23</v>
      </c>
      <c r="AR445" s="5">
        <v>32</v>
      </c>
      <c r="AS445" s="5">
        <v>34</v>
      </c>
      <c r="AT445" s="2">
        <f t="shared" si="171"/>
        <v>28.5</v>
      </c>
      <c r="AU445" s="2">
        <f t="shared" si="172"/>
        <v>7.1375377017879522</v>
      </c>
      <c r="AV445" s="2">
        <f t="shared" si="173"/>
        <v>10</v>
      </c>
      <c r="AW445" s="2">
        <f t="shared" si="174"/>
        <v>39.903787114197549</v>
      </c>
      <c r="AX445" s="2">
        <f t="shared" si="175"/>
        <v>3.049763383058985</v>
      </c>
      <c r="AY445" s="2">
        <f t="shared" si="176"/>
        <v>13</v>
      </c>
      <c r="AZ445" s="2">
        <f t="shared" si="177"/>
        <v>4.4164106660686002</v>
      </c>
      <c r="BA445" s="2">
        <f t="shared" si="178"/>
        <v>0.87015153396817235</v>
      </c>
      <c r="BB445" s="14">
        <f t="shared" si="179"/>
        <v>-0.22844827586206901</v>
      </c>
      <c r="BC445" s="3" t="str">
        <f t="shared" si="180"/>
        <v>Nontoxic</v>
      </c>
      <c r="BD445" s="2">
        <f t="shared" si="181"/>
        <v>122.84482758620689</v>
      </c>
      <c r="BE445" s="4" t="s">
        <v>663</v>
      </c>
      <c r="BF445" s="2"/>
      <c r="BG445" s="2">
        <f t="shared" si="182"/>
        <v>9</v>
      </c>
      <c r="BH445" s="2">
        <f t="shared" si="183"/>
        <v>9</v>
      </c>
      <c r="BI445" s="2">
        <f t="shared" si="184"/>
        <v>21.73333333333337</v>
      </c>
      <c r="BJ445" s="2">
        <f t="shared" si="185"/>
        <v>50.944444444444443</v>
      </c>
      <c r="BK445" s="2">
        <f t="shared" si="186"/>
        <v>36.33888888888891</v>
      </c>
      <c r="BL445" s="2">
        <f t="shared" si="187"/>
        <v>1.0555555555555556</v>
      </c>
      <c r="BM445" s="2">
        <f t="shared" si="188"/>
        <v>1.5022863621993379</v>
      </c>
      <c r="BN445" s="2">
        <v>6.6349999999999998</v>
      </c>
      <c r="BO445" s="2" t="str">
        <f t="shared" si="189"/>
        <v>Same Var</v>
      </c>
      <c r="BP445" s="2">
        <f t="shared" si="190"/>
        <v>3.246050229732779E-2</v>
      </c>
      <c r="BQ445" s="2" t="str">
        <f t="shared" si="191"/>
        <v>NS</v>
      </c>
      <c r="BR445" s="2" t="str">
        <f t="shared" si="192"/>
        <v>NS</v>
      </c>
      <c r="BS445" s="2" t="str">
        <f t="shared" si="193"/>
        <v/>
      </c>
      <c r="BT445" s="2" t="str">
        <f t="shared" si="194"/>
        <v/>
      </c>
      <c r="BU445" s="2" t="str">
        <f t="shared" si="195"/>
        <v/>
      </c>
    </row>
    <row r="446" spans="1:73" s="14" customFormat="1" x14ac:dyDescent="0.2">
      <c r="A446" s="1" t="s">
        <v>142</v>
      </c>
      <c r="B446" s="5" t="s">
        <v>200</v>
      </c>
      <c r="C446" s="6">
        <v>37732</v>
      </c>
      <c r="D446" s="7">
        <v>0.73958333333333337</v>
      </c>
      <c r="E446" s="1" t="s">
        <v>57</v>
      </c>
      <c r="F446" s="1" t="s">
        <v>190</v>
      </c>
      <c r="G446" s="5" t="s">
        <v>59</v>
      </c>
      <c r="H446" s="5" t="s">
        <v>90</v>
      </c>
      <c r="I446" s="5" t="s">
        <v>61</v>
      </c>
      <c r="J446" s="2">
        <v>0.75</v>
      </c>
      <c r="K446" s="2">
        <v>0.2</v>
      </c>
      <c r="L446" s="5">
        <v>15</v>
      </c>
      <c r="M446" s="5">
        <v>29</v>
      </c>
      <c r="N446" s="5">
        <v>23</v>
      </c>
      <c r="O446" s="5">
        <v>24</v>
      </c>
      <c r="P446" s="5">
        <v>26</v>
      </c>
      <c r="Q446" s="5">
        <v>23</v>
      </c>
      <c r="R446" s="5">
        <v>24</v>
      </c>
      <c r="S446" s="5">
        <v>29</v>
      </c>
      <c r="T446" s="5">
        <v>23</v>
      </c>
      <c r="U446" s="5">
        <v>16</v>
      </c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2">
        <f t="shared" si="168"/>
        <v>23.2</v>
      </c>
      <c r="AH446" s="2">
        <f t="shared" si="169"/>
        <v>4.6619023298792275</v>
      </c>
      <c r="AI446" s="2">
        <f t="shared" si="170"/>
        <v>10</v>
      </c>
      <c r="AJ446" s="5">
        <v>30</v>
      </c>
      <c r="AK446" s="5">
        <v>31</v>
      </c>
      <c r="AL446" s="5">
        <v>48</v>
      </c>
      <c r="AM446" s="5">
        <v>29</v>
      </c>
      <c r="AN446" s="5">
        <v>31</v>
      </c>
      <c r="AO446" s="5">
        <v>40</v>
      </c>
      <c r="AP446" s="5">
        <v>27</v>
      </c>
      <c r="AQ446" s="5">
        <v>21</v>
      </c>
      <c r="AR446" s="5">
        <v>31</v>
      </c>
      <c r="AS446" s="5">
        <v>26</v>
      </c>
      <c r="AT446" s="2">
        <f t="shared" si="171"/>
        <v>31.4</v>
      </c>
      <c r="AU446" s="2">
        <f t="shared" si="172"/>
        <v>7.5601293345785772</v>
      </c>
      <c r="AV446" s="2">
        <f t="shared" si="173"/>
        <v>10</v>
      </c>
      <c r="AW446" s="2">
        <f t="shared" si="174"/>
        <v>48.136614891975285</v>
      </c>
      <c r="AX446" s="2">
        <f t="shared" si="175"/>
        <v>3.7957868398491046</v>
      </c>
      <c r="AY446" s="2">
        <f t="shared" si="176"/>
        <v>13</v>
      </c>
      <c r="AZ446" s="2">
        <f t="shared" si="177"/>
        <v>5.3150719647801132</v>
      </c>
      <c r="BA446" s="2">
        <f t="shared" si="178"/>
        <v>0.87015153396817235</v>
      </c>
      <c r="BB446" s="14">
        <f t="shared" si="179"/>
        <v>-0.35344827586206895</v>
      </c>
      <c r="BC446" s="3" t="str">
        <f t="shared" si="180"/>
        <v>Nontoxic</v>
      </c>
      <c r="BD446" s="2">
        <f t="shared" si="181"/>
        <v>135.34482758620689</v>
      </c>
      <c r="BE446" s="4" t="s">
        <v>663</v>
      </c>
      <c r="BF446" s="2"/>
      <c r="BG446" s="2">
        <f t="shared" si="182"/>
        <v>9</v>
      </c>
      <c r="BH446" s="2">
        <f t="shared" si="183"/>
        <v>9</v>
      </c>
      <c r="BI446" s="2">
        <f t="shared" si="184"/>
        <v>21.73333333333337</v>
      </c>
      <c r="BJ446" s="2">
        <f t="shared" si="185"/>
        <v>57.155555555555523</v>
      </c>
      <c r="BK446" s="2">
        <f t="shared" si="186"/>
        <v>39.44444444444445</v>
      </c>
      <c r="BL446" s="2">
        <f t="shared" si="187"/>
        <v>1.0555555555555556</v>
      </c>
      <c r="BM446" s="2">
        <f t="shared" si="188"/>
        <v>1.9198078444803277</v>
      </c>
      <c r="BN446" s="2">
        <v>6.6349999999999998</v>
      </c>
      <c r="BO446" s="2" t="str">
        <f t="shared" si="189"/>
        <v>Same Var</v>
      </c>
      <c r="BP446" s="2">
        <f t="shared" si="190"/>
        <v>4.5758997769248261E-3</v>
      </c>
      <c r="BQ446" s="2" t="str">
        <f t="shared" si="191"/>
        <v>NS</v>
      </c>
      <c r="BR446" s="2" t="str">
        <f t="shared" si="192"/>
        <v>NS</v>
      </c>
      <c r="BS446" s="2" t="str">
        <f t="shared" si="193"/>
        <v/>
      </c>
      <c r="BT446" s="2" t="str">
        <f t="shared" si="194"/>
        <v/>
      </c>
      <c r="BU446" s="2" t="str">
        <f t="shared" si="195"/>
        <v/>
      </c>
    </row>
    <row r="447" spans="1:73" s="14" customFormat="1" x14ac:dyDescent="0.2">
      <c r="A447" s="10" t="s">
        <v>142</v>
      </c>
      <c r="B447" s="11" t="s">
        <v>595</v>
      </c>
      <c r="C447" s="12">
        <v>37636</v>
      </c>
      <c r="D447" s="13">
        <v>0.40625</v>
      </c>
      <c r="E447" s="10" t="s">
        <v>57</v>
      </c>
      <c r="F447" s="10" t="s">
        <v>596</v>
      </c>
      <c r="G447" s="11" t="s">
        <v>59</v>
      </c>
      <c r="H447" s="11" t="s">
        <v>90</v>
      </c>
      <c r="I447" s="11" t="s">
        <v>61</v>
      </c>
      <c r="J447" s="14">
        <v>0.75</v>
      </c>
      <c r="K447" s="14">
        <v>0.2</v>
      </c>
      <c r="L447" s="11">
        <v>27</v>
      </c>
      <c r="M447" s="11">
        <v>21</v>
      </c>
      <c r="N447" s="11">
        <v>33</v>
      </c>
      <c r="O447" s="11">
        <v>21</v>
      </c>
      <c r="P447" s="11">
        <v>20</v>
      </c>
      <c r="Q447" s="11">
        <v>27</v>
      </c>
      <c r="R447" s="11">
        <v>25</v>
      </c>
      <c r="S447" s="11">
        <v>16</v>
      </c>
      <c r="T447" s="11">
        <v>16</v>
      </c>
      <c r="U447" s="11">
        <v>26</v>
      </c>
      <c r="V447" s="15"/>
      <c r="W447" s="15"/>
      <c r="X447" s="15"/>
      <c r="Y447" s="15"/>
      <c r="Z447" s="15"/>
      <c r="AA447" s="15"/>
      <c r="AB447" s="15"/>
      <c r="AC447" s="15"/>
      <c r="AD447" s="15"/>
      <c r="AE447" s="15"/>
      <c r="AF447" s="15"/>
      <c r="AG447" s="14">
        <f t="shared" si="168"/>
        <v>23.2</v>
      </c>
      <c r="AH447" s="14">
        <f t="shared" si="169"/>
        <v>5.3707024162994248</v>
      </c>
      <c r="AI447" s="14">
        <f t="shared" si="170"/>
        <v>10</v>
      </c>
      <c r="AJ447" s="11">
        <v>27</v>
      </c>
      <c r="AK447" s="11">
        <v>24</v>
      </c>
      <c r="AL447" s="11">
        <v>25</v>
      </c>
      <c r="AM447" s="11">
        <v>27</v>
      </c>
      <c r="AN447" s="11">
        <v>17</v>
      </c>
      <c r="AO447" s="11">
        <v>25</v>
      </c>
      <c r="AP447" s="11">
        <v>35</v>
      </c>
      <c r="AQ447" s="11">
        <v>17</v>
      </c>
      <c r="AR447" s="11">
        <v>25</v>
      </c>
      <c r="AS447" s="11">
        <v>29</v>
      </c>
      <c r="AT447" s="14">
        <f t="shared" si="171"/>
        <v>25.1</v>
      </c>
      <c r="AU447" s="14">
        <f t="shared" si="172"/>
        <v>5.3009433122794247</v>
      </c>
      <c r="AV447" s="14">
        <f t="shared" si="173"/>
        <v>10</v>
      </c>
      <c r="AW447" s="14">
        <f t="shared" si="174"/>
        <v>19.647056249999977</v>
      </c>
      <c r="AX447" s="14">
        <f t="shared" si="175"/>
        <v>1.1698451388888871</v>
      </c>
      <c r="AY447" s="14">
        <f t="shared" si="176"/>
        <v>17</v>
      </c>
      <c r="AZ447" s="14">
        <f t="shared" si="177"/>
        <v>3.6573485660460308</v>
      </c>
      <c r="BA447" s="14">
        <f t="shared" si="178"/>
        <v>0.86327901742005297</v>
      </c>
      <c r="BB447" s="14">
        <f t="shared" si="179"/>
        <v>-8.1896551724138025E-2</v>
      </c>
      <c r="BC447" s="16" t="str">
        <f t="shared" si="180"/>
        <v>Nontoxic</v>
      </c>
      <c r="BD447" s="14">
        <f t="shared" si="181"/>
        <v>108.18965517241381</v>
      </c>
      <c r="BE447" s="17" t="s">
        <v>663</v>
      </c>
      <c r="BG447" s="14">
        <f t="shared" si="182"/>
        <v>9</v>
      </c>
      <c r="BH447" s="14">
        <f t="shared" si="183"/>
        <v>9</v>
      </c>
      <c r="BI447" s="14">
        <f t="shared" si="184"/>
        <v>28.844444444444481</v>
      </c>
      <c r="BJ447" s="14">
        <f t="shared" si="185"/>
        <v>28.099999999999959</v>
      </c>
      <c r="BK447" s="14">
        <f t="shared" si="186"/>
        <v>28.472222222222221</v>
      </c>
      <c r="BL447" s="14">
        <f t="shared" si="187"/>
        <v>1.0555555555555556</v>
      </c>
      <c r="BM447" s="14">
        <f t="shared" si="188"/>
        <v>1.4573383526241238E-3</v>
      </c>
      <c r="BN447" s="14">
        <v>6.6349999999999998</v>
      </c>
      <c r="BO447" s="14" t="str">
        <f t="shared" si="189"/>
        <v>Same Var</v>
      </c>
      <c r="BP447" s="14">
        <f t="shared" si="190"/>
        <v>0.21814273326941358</v>
      </c>
      <c r="BQ447" s="14" t="str">
        <f t="shared" si="191"/>
        <v>NS</v>
      </c>
      <c r="BR447" s="14" t="str">
        <f t="shared" si="192"/>
        <v>NS</v>
      </c>
      <c r="BS447" s="2" t="str">
        <f t="shared" si="193"/>
        <v/>
      </c>
      <c r="BT447" s="2" t="str">
        <f t="shared" si="194"/>
        <v/>
      </c>
      <c r="BU447" s="2" t="str">
        <f t="shared" si="195"/>
        <v/>
      </c>
    </row>
    <row r="448" spans="1:73" s="14" customFormat="1" x14ac:dyDescent="0.2">
      <c r="A448" s="10" t="s">
        <v>142</v>
      </c>
      <c r="B448" s="11" t="s">
        <v>600</v>
      </c>
      <c r="C448" s="12">
        <v>37636</v>
      </c>
      <c r="D448" s="13">
        <v>0.34722222222222221</v>
      </c>
      <c r="E448" s="10" t="s">
        <v>57</v>
      </c>
      <c r="F448" s="10" t="s">
        <v>596</v>
      </c>
      <c r="G448" s="11" t="s">
        <v>59</v>
      </c>
      <c r="H448" s="11" t="s">
        <v>90</v>
      </c>
      <c r="I448" s="11" t="s">
        <v>61</v>
      </c>
      <c r="J448" s="14">
        <v>0.75</v>
      </c>
      <c r="K448" s="14">
        <v>0.2</v>
      </c>
      <c r="L448" s="11">
        <v>27</v>
      </c>
      <c r="M448" s="11">
        <v>21</v>
      </c>
      <c r="N448" s="11">
        <v>33</v>
      </c>
      <c r="O448" s="11">
        <v>21</v>
      </c>
      <c r="P448" s="11">
        <v>20</v>
      </c>
      <c r="Q448" s="11">
        <v>27</v>
      </c>
      <c r="R448" s="11">
        <v>25</v>
      </c>
      <c r="S448" s="11">
        <v>16</v>
      </c>
      <c r="T448" s="11">
        <v>16</v>
      </c>
      <c r="U448" s="11">
        <v>26</v>
      </c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F448" s="15"/>
      <c r="AG448" s="14">
        <f t="shared" si="168"/>
        <v>23.2</v>
      </c>
      <c r="AH448" s="14">
        <f t="shared" si="169"/>
        <v>5.3707024162994248</v>
      </c>
      <c r="AI448" s="14">
        <f t="shared" si="170"/>
        <v>10</v>
      </c>
      <c r="AJ448" s="11">
        <v>26</v>
      </c>
      <c r="AK448" s="11">
        <v>38</v>
      </c>
      <c r="AL448" s="11">
        <v>14</v>
      </c>
      <c r="AM448" s="11">
        <v>29</v>
      </c>
      <c r="AN448" s="11">
        <v>25</v>
      </c>
      <c r="AO448" s="11">
        <v>20</v>
      </c>
      <c r="AP448" s="11">
        <v>30</v>
      </c>
      <c r="AQ448" s="11">
        <v>30</v>
      </c>
      <c r="AR448" s="11">
        <v>26</v>
      </c>
      <c r="AS448" s="11">
        <v>27</v>
      </c>
      <c r="AT448" s="14">
        <f t="shared" si="171"/>
        <v>26.5</v>
      </c>
      <c r="AU448" s="14">
        <f t="shared" si="172"/>
        <v>6.3639610306789276</v>
      </c>
      <c r="AV448" s="14">
        <f t="shared" si="173"/>
        <v>10</v>
      </c>
      <c r="AW448" s="14">
        <f t="shared" si="174"/>
        <v>32.177256250000013</v>
      </c>
      <c r="AX448" s="14">
        <f t="shared" si="175"/>
        <v>2.1150006944444453</v>
      </c>
      <c r="AY448" s="14">
        <f t="shared" si="176"/>
        <v>15</v>
      </c>
      <c r="AZ448" s="14">
        <f t="shared" si="177"/>
        <v>3.8207985477553974</v>
      </c>
      <c r="BA448" s="14">
        <f t="shared" si="178"/>
        <v>0.86624497319495286</v>
      </c>
      <c r="BB448" s="14">
        <f t="shared" si="179"/>
        <v>-0.14224137931034486</v>
      </c>
      <c r="BC448" s="16" t="str">
        <f t="shared" si="180"/>
        <v>Nontoxic</v>
      </c>
      <c r="BD448" s="14">
        <f t="shared" si="181"/>
        <v>114.22413793103449</v>
      </c>
      <c r="BE448" s="17" t="s">
        <v>663</v>
      </c>
      <c r="BG448" s="14">
        <f t="shared" si="182"/>
        <v>9</v>
      </c>
      <c r="BH448" s="14">
        <f t="shared" si="183"/>
        <v>9</v>
      </c>
      <c r="BI448" s="14">
        <f t="shared" si="184"/>
        <v>28.844444444444481</v>
      </c>
      <c r="BJ448" s="14">
        <f t="shared" si="185"/>
        <v>40.5</v>
      </c>
      <c r="BK448" s="14">
        <f t="shared" si="186"/>
        <v>34.672222222222246</v>
      </c>
      <c r="BL448" s="14">
        <f t="shared" si="187"/>
        <v>1.0555555555555556</v>
      </c>
      <c r="BM448" s="14">
        <f t="shared" si="188"/>
        <v>0.24434994157873738</v>
      </c>
      <c r="BN448" s="14">
        <v>6.6349999999999998</v>
      </c>
      <c r="BO448" s="14" t="str">
        <f t="shared" si="189"/>
        <v>Same Var</v>
      </c>
      <c r="BP448" s="14">
        <f t="shared" si="190"/>
        <v>0.1130903319230277</v>
      </c>
      <c r="BQ448" s="14" t="str">
        <f t="shared" si="191"/>
        <v>NS</v>
      </c>
      <c r="BR448" s="14" t="str">
        <f t="shared" si="192"/>
        <v>NS</v>
      </c>
      <c r="BS448" s="2" t="str">
        <f t="shared" si="193"/>
        <v/>
      </c>
      <c r="BT448" s="2" t="str">
        <f t="shared" si="194"/>
        <v/>
      </c>
      <c r="BU448" s="2" t="str">
        <f t="shared" si="195"/>
        <v/>
      </c>
    </row>
    <row r="449" spans="1:73" s="14" customFormat="1" x14ac:dyDescent="0.2">
      <c r="A449" s="10" t="s">
        <v>142</v>
      </c>
      <c r="B449" s="11" t="s">
        <v>599</v>
      </c>
      <c r="C449" s="12">
        <v>37636</v>
      </c>
      <c r="D449" s="13">
        <v>0.44791666666666669</v>
      </c>
      <c r="E449" s="10" t="s">
        <v>57</v>
      </c>
      <c r="F449" s="10" t="s">
        <v>596</v>
      </c>
      <c r="G449" s="11" t="s">
        <v>59</v>
      </c>
      <c r="H449" s="11" t="s">
        <v>90</v>
      </c>
      <c r="I449" s="11" t="s">
        <v>61</v>
      </c>
      <c r="J449" s="14">
        <v>0.75</v>
      </c>
      <c r="K449" s="14">
        <v>0.2</v>
      </c>
      <c r="L449" s="11">
        <v>27</v>
      </c>
      <c r="M449" s="11">
        <v>21</v>
      </c>
      <c r="N449" s="11">
        <v>33</v>
      </c>
      <c r="O449" s="11">
        <v>21</v>
      </c>
      <c r="P449" s="11">
        <v>20</v>
      </c>
      <c r="Q449" s="11">
        <v>27</v>
      </c>
      <c r="R449" s="11">
        <v>25</v>
      </c>
      <c r="S449" s="11">
        <v>16</v>
      </c>
      <c r="T449" s="11">
        <v>16</v>
      </c>
      <c r="U449" s="11">
        <v>26</v>
      </c>
      <c r="V449" s="15"/>
      <c r="W449" s="15"/>
      <c r="X449" s="15"/>
      <c r="Y449" s="15"/>
      <c r="Z449" s="15"/>
      <c r="AA449" s="15"/>
      <c r="AB449" s="15"/>
      <c r="AC449" s="15"/>
      <c r="AD449" s="15"/>
      <c r="AE449" s="15"/>
      <c r="AF449" s="15"/>
      <c r="AG449" s="14">
        <f t="shared" si="168"/>
        <v>23.2</v>
      </c>
      <c r="AH449" s="14">
        <f t="shared" si="169"/>
        <v>5.3707024162994248</v>
      </c>
      <c r="AI449" s="14">
        <f t="shared" si="170"/>
        <v>10</v>
      </c>
      <c r="AJ449" s="11">
        <v>23</v>
      </c>
      <c r="AK449" s="11">
        <v>30</v>
      </c>
      <c r="AL449" s="15"/>
      <c r="AM449" s="11">
        <v>39</v>
      </c>
      <c r="AN449" s="11">
        <v>27</v>
      </c>
      <c r="AO449" s="11">
        <v>22</v>
      </c>
      <c r="AP449" s="11">
        <v>27</v>
      </c>
      <c r="AQ449" s="11">
        <v>30</v>
      </c>
      <c r="AR449" s="11">
        <v>24</v>
      </c>
      <c r="AS449" s="11">
        <v>13</v>
      </c>
      <c r="AT449" s="14">
        <f t="shared" si="171"/>
        <v>26.111111111111111</v>
      </c>
      <c r="AU449" s="14">
        <f t="shared" si="172"/>
        <v>7.0789201938650983</v>
      </c>
      <c r="AV449" s="14">
        <f t="shared" si="173"/>
        <v>9</v>
      </c>
      <c r="AW449" s="14">
        <f t="shared" si="174"/>
        <v>51.701869914075566</v>
      </c>
      <c r="AX449" s="14">
        <f t="shared" si="175"/>
        <v>4.1676912141822848</v>
      </c>
      <c r="AY449" s="14">
        <f t="shared" si="176"/>
        <v>12</v>
      </c>
      <c r="AZ449" s="14">
        <f t="shared" si="177"/>
        <v>3.2486056147688216</v>
      </c>
      <c r="BA449" s="14">
        <f t="shared" si="178"/>
        <v>0.87260929158813794</v>
      </c>
      <c r="BB449" s="14">
        <f t="shared" si="179"/>
        <v>-0.12547892720306514</v>
      </c>
      <c r="BC449" s="16" t="str">
        <f t="shared" si="180"/>
        <v>Nontoxic</v>
      </c>
      <c r="BD449" s="14">
        <f t="shared" si="181"/>
        <v>112.54789272030652</v>
      </c>
      <c r="BE449" s="17" t="s">
        <v>663</v>
      </c>
      <c r="BG449" s="14">
        <f t="shared" si="182"/>
        <v>9</v>
      </c>
      <c r="BH449" s="14">
        <f t="shared" si="183"/>
        <v>8</v>
      </c>
      <c r="BI449" s="14">
        <f t="shared" si="184"/>
        <v>28.844444444444481</v>
      </c>
      <c r="BJ449" s="14">
        <f t="shared" si="185"/>
        <v>50.111111111111079</v>
      </c>
      <c r="BK449" s="14">
        <f t="shared" si="186"/>
        <v>38.85228758169935</v>
      </c>
      <c r="BL449" s="14">
        <f t="shared" si="187"/>
        <v>1.0590958605664489</v>
      </c>
      <c r="BM449" s="14">
        <f t="shared" si="188"/>
        <v>0.6088584958151364</v>
      </c>
      <c r="BN449" s="14">
        <v>6.6349999999999998</v>
      </c>
      <c r="BO449" s="14" t="str">
        <f t="shared" si="189"/>
        <v>Same Var</v>
      </c>
      <c r="BP449" s="14">
        <f t="shared" si="190"/>
        <v>0.16182716646541001</v>
      </c>
      <c r="BQ449" s="14" t="str">
        <f t="shared" si="191"/>
        <v>NS</v>
      </c>
      <c r="BR449" s="14" t="str">
        <f t="shared" si="192"/>
        <v>NS</v>
      </c>
      <c r="BS449" s="2" t="str">
        <f t="shared" si="193"/>
        <v/>
      </c>
      <c r="BT449" s="2" t="str">
        <f t="shared" si="194"/>
        <v/>
      </c>
      <c r="BU449" s="2" t="str">
        <f t="shared" si="195"/>
        <v/>
      </c>
    </row>
    <row r="450" spans="1:73" s="14" customFormat="1" x14ac:dyDescent="0.2">
      <c r="A450" s="10" t="s">
        <v>142</v>
      </c>
      <c r="B450" s="11" t="s">
        <v>598</v>
      </c>
      <c r="C450" s="12">
        <v>37636</v>
      </c>
      <c r="D450" s="13">
        <v>0.30208333333333331</v>
      </c>
      <c r="E450" s="10" t="s">
        <v>57</v>
      </c>
      <c r="F450" s="10" t="s">
        <v>596</v>
      </c>
      <c r="G450" s="11" t="s">
        <v>59</v>
      </c>
      <c r="H450" s="11" t="s">
        <v>90</v>
      </c>
      <c r="I450" s="11" t="s">
        <v>61</v>
      </c>
      <c r="J450" s="14">
        <v>0.75</v>
      </c>
      <c r="K450" s="14">
        <v>0.2</v>
      </c>
      <c r="L450" s="11">
        <v>27</v>
      </c>
      <c r="M450" s="11">
        <v>21</v>
      </c>
      <c r="N450" s="11">
        <v>33</v>
      </c>
      <c r="O450" s="11">
        <v>21</v>
      </c>
      <c r="P450" s="11">
        <v>20</v>
      </c>
      <c r="Q450" s="11">
        <v>27</v>
      </c>
      <c r="R450" s="11">
        <v>25</v>
      </c>
      <c r="S450" s="11">
        <v>16</v>
      </c>
      <c r="T450" s="11">
        <v>16</v>
      </c>
      <c r="U450" s="11">
        <v>26</v>
      </c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F450" s="15"/>
      <c r="AG450" s="14">
        <f t="shared" ref="AG450:AG513" si="196">AVERAGE(L450:AF450)</f>
        <v>23.2</v>
      </c>
      <c r="AH450" s="14">
        <f t="shared" ref="AH450:AH513" si="197">STDEV(L450:AF450)</f>
        <v>5.3707024162994248</v>
      </c>
      <c r="AI450" s="14">
        <f t="shared" ref="AI450:AI513" si="198">COUNT(L450:AF450)</f>
        <v>10</v>
      </c>
      <c r="AJ450" s="11">
        <v>21</v>
      </c>
      <c r="AK450" s="11">
        <v>22</v>
      </c>
      <c r="AL450" s="11">
        <v>28</v>
      </c>
      <c r="AM450" s="11">
        <v>22</v>
      </c>
      <c r="AN450" s="11">
        <v>22</v>
      </c>
      <c r="AO450" s="11">
        <v>23</v>
      </c>
      <c r="AP450" s="11">
        <v>24</v>
      </c>
      <c r="AQ450" s="11">
        <v>14</v>
      </c>
      <c r="AR450" s="11">
        <v>41</v>
      </c>
      <c r="AS450" s="11">
        <v>10</v>
      </c>
      <c r="AT450" s="14">
        <f t="shared" ref="AT450:AT513" si="199">AVERAGE(AJ450:AS450)</f>
        <v>22.7</v>
      </c>
      <c r="AU450" s="14">
        <f t="shared" ref="AU450:AU513" si="200">STDEV(AJ450:AS450)</f>
        <v>8.2063660925189357</v>
      </c>
      <c r="AV450" s="14">
        <f t="shared" ref="AV450:AV513" si="201">COUNT(AJ450:AS450)</f>
        <v>10</v>
      </c>
      <c r="AW450" s="14">
        <f t="shared" ref="AW450:AW513" si="202">((AU450^2/AV450)+(((J450^2)*(AH450^2))/AI450))^2</f>
        <v>69.83852044753101</v>
      </c>
      <c r="AX450" s="14">
        <f t="shared" ref="AX450:AX513" si="203">(((AU450^2)/AV450)^2)/(AV450-1)+((((J450^2)*(AH450^2))/AI450)^2)/(AI450-1)</f>
        <v>5.331694247256527</v>
      </c>
      <c r="AY450" s="14">
        <f t="shared" ref="AY450:AY513" si="204">ROUND(AW450/AX450,0)</f>
        <v>13</v>
      </c>
      <c r="AZ450" s="14">
        <f t="shared" ref="AZ450:AZ513" si="205">(AT450-(J450*AG450))/((((AU450^2)/AV450)+(((J450^2)*(AH450^2))/AI450))^0.5)</f>
        <v>1.8333784070889061</v>
      </c>
      <c r="BA450" s="14">
        <f t="shared" ref="BA450:BA513" si="206">TINV((2*K450),AY450)</f>
        <v>0.87015153396817235</v>
      </c>
      <c r="BB450" s="14">
        <f t="shared" ref="BB450:BB513" si="207">(AG450-AT450)/AG450</f>
        <v>2.1551724137931036E-2</v>
      </c>
      <c r="BC450" s="16" t="str">
        <f t="shared" ref="BC450:BC513" si="208">IF(AND(AH450=0,AU450=0),IF(AT450&lt;(J450*AG450),"Toxic","Nontoxic"),IF(AZ450&gt;BA450,"Nontoxic","Toxic"))</f>
        <v>Nontoxic</v>
      </c>
      <c r="BD450" s="14">
        <f t="shared" ref="BD450:BD513" si="209">(AT450/AG450)*100</f>
        <v>97.84482758620689</v>
      </c>
      <c r="BE450" s="17" t="s">
        <v>663</v>
      </c>
      <c r="BG450" s="14">
        <f t="shared" ref="BG450:BG513" si="210">COUNT(L450:AF450)-1</f>
        <v>9</v>
      </c>
      <c r="BH450" s="14">
        <f t="shared" ref="BH450:BH513" si="211">COUNT(AJ450:AS450)-1</f>
        <v>9</v>
      </c>
      <c r="BI450" s="14">
        <f t="shared" ref="BI450:BI513" si="212">(STDEV(L450:AF450))^2</f>
        <v>28.844444444444481</v>
      </c>
      <c r="BJ450" s="14">
        <f t="shared" ref="BJ450:BJ513" si="213">(STDEV(AJ450:AS450))^2</f>
        <v>67.344444444444505</v>
      </c>
      <c r="BK450" s="14">
        <f t="shared" ref="BK450:BK513" si="214">((BG450*BI450)+(BH450*BJ450))/(BG450+BH450)</f>
        <v>48.094444444444498</v>
      </c>
      <c r="BL450" s="14">
        <f t="shared" ref="BL450:BL513" si="215">1+(((1/BG450+1/BH450)-(1/(BG450+BH450)))/3)</f>
        <v>1.0555555555555556</v>
      </c>
      <c r="BM450" s="14">
        <f t="shared" ref="BM450:BM513" si="216">(((BG450+BH450)*LN(BK450))-((BG450*LN(BI450))+(BH450*LN(BJ450))))/BL450</f>
        <v>1.4886565520471351</v>
      </c>
      <c r="BN450" s="14">
        <v>6.6349999999999998</v>
      </c>
      <c r="BO450" s="14" t="str">
        <f t="shared" ref="BO450:BO513" si="217">IF(BM450&gt;BN450,"Sig Diff Var","Same Var")</f>
        <v>Same Var</v>
      </c>
      <c r="BP450" s="14">
        <f t="shared" ref="BP450:BP513" si="218">TTEST(AJ450:AS450,L450:AF450,1,IF(BO450="Same Var",2,IF(BO450="Sig Diff Var",3,"Wakka Wakka")))</f>
        <v>0.43685956753457161</v>
      </c>
      <c r="BQ450" s="14" t="str">
        <f t="shared" ref="BQ450:BQ513" si="219">IF(AND(BP450&lt;0.05,BD450&lt;100),"Sig","NS")</f>
        <v>NS</v>
      </c>
      <c r="BR450" s="14" t="str">
        <f t="shared" ref="BR450:BR513" si="220">IF(BE450="Normal",BQ450,IF(BE450="Non-normal",BF450,"Bleh"))</f>
        <v>NS</v>
      </c>
      <c r="BS450" s="2" t="str">
        <f t="shared" ref="BS450:BS513" si="221">IF(BD450&lt;100,IF(BE450="Non-normal","Wilcoxon",IF(AND(BE450="Normal",BO450="Same Var"),"Same Var T-test",IF(AND(BE450="Normal",BO450="Sig Diff Var"),"Diff Var T-test","Bleh"))),"")</f>
        <v>Same Var T-test</v>
      </c>
      <c r="BT450" s="2" t="str">
        <f t="shared" ref="BT450:BT513" si="222">IF(AND(BC450="Toxic",BD450&gt;75),"TSTToxicLess25","")</f>
        <v/>
      </c>
      <c r="BU450" s="2" t="str">
        <f t="shared" ref="BU450:BU513" si="223">IF(AND(BR450="Sig",BD450&gt;75),"NOECToxicLess25","")</f>
        <v/>
      </c>
    </row>
    <row r="451" spans="1:73" s="14" customFormat="1" x14ac:dyDescent="0.2">
      <c r="A451" s="10" t="s">
        <v>142</v>
      </c>
      <c r="B451" s="11" t="s">
        <v>625</v>
      </c>
      <c r="C451" s="12">
        <v>37636</v>
      </c>
      <c r="D451" s="13">
        <v>0.59375</v>
      </c>
      <c r="E451" s="10" t="s">
        <v>57</v>
      </c>
      <c r="F451" s="10" t="s">
        <v>596</v>
      </c>
      <c r="G451" s="11" t="s">
        <v>59</v>
      </c>
      <c r="H451" s="11" t="s">
        <v>90</v>
      </c>
      <c r="I451" s="11" t="s">
        <v>61</v>
      </c>
      <c r="J451" s="14">
        <v>0.75</v>
      </c>
      <c r="K451" s="14">
        <v>0.2</v>
      </c>
      <c r="L451" s="11">
        <v>27</v>
      </c>
      <c r="M451" s="11">
        <v>21</v>
      </c>
      <c r="N451" s="11">
        <v>33</v>
      </c>
      <c r="O451" s="11">
        <v>21</v>
      </c>
      <c r="P451" s="11">
        <v>20</v>
      </c>
      <c r="Q451" s="11">
        <v>27</v>
      </c>
      <c r="R451" s="11">
        <v>25</v>
      </c>
      <c r="S451" s="11">
        <v>16</v>
      </c>
      <c r="T451" s="11">
        <v>16</v>
      </c>
      <c r="U451" s="11">
        <v>26</v>
      </c>
      <c r="V451" s="15"/>
      <c r="W451" s="15"/>
      <c r="X451" s="15"/>
      <c r="Y451" s="15"/>
      <c r="Z451" s="15"/>
      <c r="AA451" s="15"/>
      <c r="AB451" s="15"/>
      <c r="AC451" s="15"/>
      <c r="AD451" s="15"/>
      <c r="AE451" s="15"/>
      <c r="AF451" s="15"/>
      <c r="AG451" s="14">
        <f t="shared" si="196"/>
        <v>23.2</v>
      </c>
      <c r="AH451" s="14">
        <f t="shared" si="197"/>
        <v>5.3707024162994248</v>
      </c>
      <c r="AI451" s="14">
        <f t="shared" si="198"/>
        <v>10</v>
      </c>
      <c r="AJ451" s="11">
        <v>19</v>
      </c>
      <c r="AK451" s="11">
        <v>22</v>
      </c>
      <c r="AL451" s="11">
        <v>49</v>
      </c>
      <c r="AM451" s="11">
        <v>24</v>
      </c>
      <c r="AN451" s="11">
        <v>32</v>
      </c>
      <c r="AO451" s="11">
        <v>30</v>
      </c>
      <c r="AP451" s="11">
        <v>24</v>
      </c>
      <c r="AQ451" s="11">
        <v>23</v>
      </c>
      <c r="AR451" s="11">
        <v>33</v>
      </c>
      <c r="AS451" s="11">
        <v>26</v>
      </c>
      <c r="AT451" s="14">
        <f t="shared" si="199"/>
        <v>28.2</v>
      </c>
      <c r="AU451" s="14">
        <f t="shared" si="200"/>
        <v>8.5868115929798634</v>
      </c>
      <c r="AV451" s="14">
        <f t="shared" si="201"/>
        <v>10</v>
      </c>
      <c r="AW451" s="14">
        <f t="shared" si="202"/>
        <v>80.925017361111216</v>
      </c>
      <c r="AX451" s="14">
        <f t="shared" si="203"/>
        <v>6.3331722993827242</v>
      </c>
      <c r="AY451" s="14">
        <f t="shared" si="204"/>
        <v>13</v>
      </c>
      <c r="AZ451" s="14">
        <f t="shared" si="205"/>
        <v>3.6008336227968623</v>
      </c>
      <c r="BA451" s="14">
        <f t="shared" si="206"/>
        <v>0.87015153396817235</v>
      </c>
      <c r="BB451" s="14">
        <f t="shared" si="207"/>
        <v>-0.21551724137931036</v>
      </c>
      <c r="BC451" s="16" t="str">
        <f t="shared" si="208"/>
        <v>Nontoxic</v>
      </c>
      <c r="BD451" s="14">
        <f t="shared" si="209"/>
        <v>121.55172413793103</v>
      </c>
      <c r="BE451" s="17" t="s">
        <v>663</v>
      </c>
      <c r="BG451" s="14">
        <f t="shared" si="210"/>
        <v>9</v>
      </c>
      <c r="BH451" s="14">
        <f t="shared" si="211"/>
        <v>9</v>
      </c>
      <c r="BI451" s="14">
        <f t="shared" si="212"/>
        <v>28.844444444444481</v>
      </c>
      <c r="BJ451" s="14">
        <f t="shared" si="213"/>
        <v>73.733333333333377</v>
      </c>
      <c r="BK451" s="14">
        <f t="shared" si="214"/>
        <v>51.288888888888927</v>
      </c>
      <c r="BL451" s="14">
        <f t="shared" si="215"/>
        <v>1.0555555555555556</v>
      </c>
      <c r="BM451" s="14">
        <f t="shared" si="216"/>
        <v>1.8124891438490425</v>
      </c>
      <c r="BN451" s="14">
        <v>6.6349999999999998</v>
      </c>
      <c r="BO451" s="14" t="str">
        <f t="shared" si="217"/>
        <v>Same Var</v>
      </c>
      <c r="BP451" s="14">
        <f t="shared" si="218"/>
        <v>6.7949444900213207E-2</v>
      </c>
      <c r="BQ451" s="14" t="str">
        <f t="shared" si="219"/>
        <v>NS</v>
      </c>
      <c r="BR451" s="14" t="str">
        <f t="shared" si="220"/>
        <v>NS</v>
      </c>
      <c r="BS451" s="2" t="str">
        <f t="shared" si="221"/>
        <v/>
      </c>
      <c r="BT451" s="2" t="str">
        <f t="shared" si="222"/>
        <v/>
      </c>
      <c r="BU451" s="2" t="str">
        <f t="shared" si="223"/>
        <v/>
      </c>
    </row>
    <row r="452" spans="1:73" s="14" customFormat="1" x14ac:dyDescent="0.2">
      <c r="A452" s="10" t="s">
        <v>142</v>
      </c>
      <c r="B452" s="11" t="s">
        <v>620</v>
      </c>
      <c r="C452" s="12">
        <v>37327</v>
      </c>
      <c r="D452" s="13">
        <v>0.66319444444444442</v>
      </c>
      <c r="E452" s="10" t="s">
        <v>57</v>
      </c>
      <c r="F452" s="10" t="s">
        <v>614</v>
      </c>
      <c r="G452" s="11" t="s">
        <v>59</v>
      </c>
      <c r="H452" s="11" t="s">
        <v>90</v>
      </c>
      <c r="I452" s="11" t="s">
        <v>61</v>
      </c>
      <c r="J452" s="14">
        <v>0.75</v>
      </c>
      <c r="K452" s="14">
        <v>0.2</v>
      </c>
      <c r="L452" s="11">
        <v>29</v>
      </c>
      <c r="M452" s="11">
        <v>30</v>
      </c>
      <c r="N452" s="11">
        <v>24</v>
      </c>
      <c r="O452" s="11">
        <v>28</v>
      </c>
      <c r="P452" s="11">
        <v>16</v>
      </c>
      <c r="Q452" s="15"/>
      <c r="R452" s="11">
        <v>18</v>
      </c>
      <c r="S452" s="11">
        <v>30</v>
      </c>
      <c r="T452" s="11">
        <v>17</v>
      </c>
      <c r="U452" s="11">
        <v>16</v>
      </c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F452" s="15"/>
      <c r="AG452" s="14">
        <f t="shared" si="196"/>
        <v>23.111111111111111</v>
      </c>
      <c r="AH452" s="14">
        <f t="shared" si="197"/>
        <v>6.3135656416252681</v>
      </c>
      <c r="AI452" s="14">
        <f t="shared" si="198"/>
        <v>9</v>
      </c>
      <c r="AJ452" s="11">
        <v>32</v>
      </c>
      <c r="AK452" s="11">
        <v>28</v>
      </c>
      <c r="AL452" s="11">
        <v>31</v>
      </c>
      <c r="AM452" s="11">
        <v>18</v>
      </c>
      <c r="AN452" s="11">
        <v>30</v>
      </c>
      <c r="AO452" s="11">
        <v>21</v>
      </c>
      <c r="AP452" s="11">
        <v>24</v>
      </c>
      <c r="AQ452" s="11">
        <v>31</v>
      </c>
      <c r="AR452" s="11">
        <v>31</v>
      </c>
      <c r="AS452" s="11">
        <v>34</v>
      </c>
      <c r="AT452" s="14">
        <f t="shared" si="199"/>
        <v>28</v>
      </c>
      <c r="AU452" s="14">
        <f t="shared" si="200"/>
        <v>5.2493385826745405</v>
      </c>
      <c r="AV452" s="14">
        <f t="shared" si="201"/>
        <v>10</v>
      </c>
      <c r="AW452" s="14">
        <f t="shared" si="202"/>
        <v>27.529697265624982</v>
      </c>
      <c r="AX452" s="14">
        <f t="shared" si="203"/>
        <v>1.6195103406448248</v>
      </c>
      <c r="AY452" s="14">
        <f t="shared" si="204"/>
        <v>17</v>
      </c>
      <c r="AZ452" s="14">
        <f t="shared" si="205"/>
        <v>4.6567011209537741</v>
      </c>
      <c r="BA452" s="14">
        <f t="shared" si="206"/>
        <v>0.86327901742005297</v>
      </c>
      <c r="BB452" s="14">
        <f t="shared" si="207"/>
        <v>-0.21153846153846156</v>
      </c>
      <c r="BC452" s="16" t="str">
        <f t="shared" si="208"/>
        <v>Nontoxic</v>
      </c>
      <c r="BD452" s="14">
        <f t="shared" si="209"/>
        <v>121.15384615384615</v>
      </c>
      <c r="BE452" s="17" t="s">
        <v>663</v>
      </c>
      <c r="BG452" s="14">
        <f t="shared" si="210"/>
        <v>8</v>
      </c>
      <c r="BH452" s="14">
        <f t="shared" si="211"/>
        <v>9</v>
      </c>
      <c r="BI452" s="14">
        <f t="shared" si="212"/>
        <v>39.861111111111086</v>
      </c>
      <c r="BJ452" s="14">
        <f t="shared" si="213"/>
        <v>27.555555555555554</v>
      </c>
      <c r="BK452" s="14">
        <f t="shared" si="214"/>
        <v>33.346405228758158</v>
      </c>
      <c r="BL452" s="14">
        <f t="shared" si="215"/>
        <v>1.0590958605664489</v>
      </c>
      <c r="BM452" s="14">
        <f t="shared" si="216"/>
        <v>0.27297111400669155</v>
      </c>
      <c r="BN452" s="14">
        <v>6.6349999999999998</v>
      </c>
      <c r="BO452" s="14" t="str">
        <f t="shared" si="217"/>
        <v>Same Var</v>
      </c>
      <c r="BP452" s="14">
        <f t="shared" si="218"/>
        <v>4.1449093446231856E-2</v>
      </c>
      <c r="BQ452" s="14" t="str">
        <f t="shared" si="219"/>
        <v>NS</v>
      </c>
      <c r="BR452" s="14" t="str">
        <f t="shared" si="220"/>
        <v>NS</v>
      </c>
      <c r="BS452" s="2" t="str">
        <f t="shared" si="221"/>
        <v/>
      </c>
      <c r="BT452" s="2" t="str">
        <f t="shared" si="222"/>
        <v/>
      </c>
      <c r="BU452" s="2" t="str">
        <f t="shared" si="223"/>
        <v/>
      </c>
    </row>
    <row r="453" spans="1:73" s="14" customFormat="1" x14ac:dyDescent="0.2">
      <c r="A453" s="10" t="s">
        <v>142</v>
      </c>
      <c r="B453" s="11" t="s">
        <v>613</v>
      </c>
      <c r="C453" s="12">
        <v>37327</v>
      </c>
      <c r="D453" s="13">
        <v>0.60069444444444442</v>
      </c>
      <c r="E453" s="10" t="s">
        <v>57</v>
      </c>
      <c r="F453" s="10" t="s">
        <v>614</v>
      </c>
      <c r="G453" s="11" t="s">
        <v>59</v>
      </c>
      <c r="H453" s="11" t="s">
        <v>90</v>
      </c>
      <c r="I453" s="11" t="s">
        <v>61</v>
      </c>
      <c r="J453" s="14">
        <v>0.75</v>
      </c>
      <c r="K453" s="14">
        <v>0.2</v>
      </c>
      <c r="L453" s="11">
        <v>29</v>
      </c>
      <c r="M453" s="11">
        <v>30</v>
      </c>
      <c r="N453" s="11">
        <v>24</v>
      </c>
      <c r="O453" s="11">
        <v>28</v>
      </c>
      <c r="P453" s="11">
        <v>16</v>
      </c>
      <c r="Q453" s="15"/>
      <c r="R453" s="11">
        <v>18</v>
      </c>
      <c r="S453" s="11">
        <v>30</v>
      </c>
      <c r="T453" s="11">
        <v>17</v>
      </c>
      <c r="U453" s="11">
        <v>16</v>
      </c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F453" s="15"/>
      <c r="AG453" s="14">
        <f t="shared" si="196"/>
        <v>23.111111111111111</v>
      </c>
      <c r="AH453" s="14">
        <f t="shared" si="197"/>
        <v>6.3135656416252681</v>
      </c>
      <c r="AI453" s="14">
        <f t="shared" si="198"/>
        <v>9</v>
      </c>
      <c r="AJ453" s="11">
        <v>35</v>
      </c>
      <c r="AK453" s="11">
        <v>23</v>
      </c>
      <c r="AL453" s="11">
        <v>22</v>
      </c>
      <c r="AM453" s="11">
        <v>30</v>
      </c>
      <c r="AN453" s="11">
        <v>27</v>
      </c>
      <c r="AO453" s="11">
        <v>17</v>
      </c>
      <c r="AP453" s="11">
        <v>21</v>
      </c>
      <c r="AQ453" s="11">
        <v>33</v>
      </c>
      <c r="AR453" s="11">
        <v>13</v>
      </c>
      <c r="AS453" s="11">
        <v>21</v>
      </c>
      <c r="AT453" s="14">
        <f t="shared" si="199"/>
        <v>24.2</v>
      </c>
      <c r="AU453" s="14">
        <f t="shared" si="200"/>
        <v>6.9888800565215368</v>
      </c>
      <c r="AV453" s="14">
        <f t="shared" si="201"/>
        <v>10</v>
      </c>
      <c r="AW453" s="14">
        <f t="shared" si="202"/>
        <v>54.401892944637368</v>
      </c>
      <c r="AX453" s="14">
        <f t="shared" si="203"/>
        <v>3.4267004641016188</v>
      </c>
      <c r="AY453" s="14">
        <f t="shared" si="204"/>
        <v>16</v>
      </c>
      <c r="AZ453" s="14">
        <f t="shared" si="205"/>
        <v>2.5283806780490892</v>
      </c>
      <c r="BA453" s="14">
        <f t="shared" si="206"/>
        <v>0.86466700179829137</v>
      </c>
      <c r="BB453" s="14">
        <f t="shared" si="207"/>
        <v>-4.7115384615384601E-2</v>
      </c>
      <c r="BC453" s="16" t="str">
        <f t="shared" si="208"/>
        <v>Nontoxic</v>
      </c>
      <c r="BD453" s="14">
        <f t="shared" si="209"/>
        <v>104.71153846153847</v>
      </c>
      <c r="BE453" s="17" t="s">
        <v>663</v>
      </c>
      <c r="BG453" s="14">
        <f t="shared" si="210"/>
        <v>8</v>
      </c>
      <c r="BH453" s="14">
        <f t="shared" si="211"/>
        <v>9</v>
      </c>
      <c r="BI453" s="14">
        <f t="shared" si="212"/>
        <v>39.861111111111086</v>
      </c>
      <c r="BJ453" s="14">
        <f t="shared" si="213"/>
        <v>48.844444444444477</v>
      </c>
      <c r="BK453" s="14">
        <f t="shared" si="214"/>
        <v>44.6169934640523</v>
      </c>
      <c r="BL453" s="14">
        <f t="shared" si="215"/>
        <v>1.0590958605664489</v>
      </c>
      <c r="BM453" s="14">
        <f t="shared" si="216"/>
        <v>8.2123231434741692E-2</v>
      </c>
      <c r="BN453" s="14">
        <v>6.6349999999999998</v>
      </c>
      <c r="BO453" s="14" t="str">
        <f t="shared" si="217"/>
        <v>Same Var</v>
      </c>
      <c r="BP453" s="14">
        <f t="shared" si="218"/>
        <v>0.36355310684820985</v>
      </c>
      <c r="BQ453" s="14" t="str">
        <f t="shared" si="219"/>
        <v>NS</v>
      </c>
      <c r="BR453" s="14" t="str">
        <f t="shared" si="220"/>
        <v>NS</v>
      </c>
      <c r="BS453" s="2" t="str">
        <f t="shared" si="221"/>
        <v/>
      </c>
      <c r="BT453" s="2" t="str">
        <f t="shared" si="222"/>
        <v/>
      </c>
      <c r="BU453" s="2" t="str">
        <f t="shared" si="223"/>
        <v/>
      </c>
    </row>
    <row r="454" spans="1:73" s="14" customFormat="1" x14ac:dyDescent="0.2">
      <c r="A454" s="10" t="s">
        <v>142</v>
      </c>
      <c r="B454" s="11" t="s">
        <v>276</v>
      </c>
      <c r="C454" s="12">
        <v>39139</v>
      </c>
      <c r="D454" s="13">
        <v>0.58333333333333337</v>
      </c>
      <c r="E454" s="10" t="s">
        <v>57</v>
      </c>
      <c r="F454" s="10" t="s">
        <v>265</v>
      </c>
      <c r="G454" s="11" t="s">
        <v>59</v>
      </c>
      <c r="H454" s="11" t="s">
        <v>90</v>
      </c>
      <c r="I454" s="11" t="s">
        <v>61</v>
      </c>
      <c r="J454" s="14">
        <v>0.75</v>
      </c>
      <c r="K454" s="14">
        <v>0.2</v>
      </c>
      <c r="L454" s="11">
        <v>32</v>
      </c>
      <c r="M454" s="11">
        <v>26</v>
      </c>
      <c r="N454" s="11">
        <v>28</v>
      </c>
      <c r="O454" s="11">
        <v>29</v>
      </c>
      <c r="P454" s="11">
        <v>27</v>
      </c>
      <c r="Q454" s="11">
        <v>14</v>
      </c>
      <c r="R454" s="11">
        <v>28</v>
      </c>
      <c r="S454" s="11">
        <v>25</v>
      </c>
      <c r="T454" s="11">
        <v>7</v>
      </c>
      <c r="U454" s="11">
        <v>15</v>
      </c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F454" s="15"/>
      <c r="AG454" s="14">
        <f t="shared" si="196"/>
        <v>23.1</v>
      </c>
      <c r="AH454" s="14">
        <f t="shared" si="197"/>
        <v>8.1438456654225817</v>
      </c>
      <c r="AI454" s="14">
        <f t="shared" si="198"/>
        <v>10</v>
      </c>
      <c r="AJ454" s="11">
        <v>39</v>
      </c>
      <c r="AK454" s="11">
        <v>39</v>
      </c>
      <c r="AL454" s="11">
        <v>39</v>
      </c>
      <c r="AM454" s="11">
        <v>38</v>
      </c>
      <c r="AN454" s="11">
        <v>37</v>
      </c>
      <c r="AO454" s="11">
        <v>32</v>
      </c>
      <c r="AP454" s="11">
        <v>40</v>
      </c>
      <c r="AQ454" s="11">
        <v>32</v>
      </c>
      <c r="AR454" s="11">
        <v>41</v>
      </c>
      <c r="AS454" s="11">
        <v>33</v>
      </c>
      <c r="AT454" s="14">
        <f t="shared" si="199"/>
        <v>37</v>
      </c>
      <c r="AU454" s="14">
        <f t="shared" si="200"/>
        <v>3.39934634239519</v>
      </c>
      <c r="AV454" s="14">
        <f t="shared" si="201"/>
        <v>10</v>
      </c>
      <c r="AW454" s="14">
        <f t="shared" si="202"/>
        <v>23.874760421489174</v>
      </c>
      <c r="AX454" s="14">
        <f t="shared" si="203"/>
        <v>1.6947635036222541</v>
      </c>
      <c r="AY454" s="14">
        <f t="shared" si="204"/>
        <v>14</v>
      </c>
      <c r="AZ454" s="14">
        <f t="shared" si="205"/>
        <v>8.9008193242004552</v>
      </c>
      <c r="BA454" s="14">
        <f t="shared" si="206"/>
        <v>0.86805478155742033</v>
      </c>
      <c r="BB454" s="14">
        <f t="shared" si="207"/>
        <v>-0.60173160173160167</v>
      </c>
      <c r="BC454" s="16" t="str">
        <f t="shared" si="208"/>
        <v>Nontoxic</v>
      </c>
      <c r="BD454" s="14">
        <f t="shared" si="209"/>
        <v>160.17316017316017</v>
      </c>
      <c r="BE454" s="17" t="s">
        <v>663</v>
      </c>
      <c r="BG454" s="14">
        <f t="shared" si="210"/>
        <v>9</v>
      </c>
      <c r="BH454" s="14">
        <f t="shared" si="211"/>
        <v>9</v>
      </c>
      <c r="BI454" s="14">
        <f t="shared" si="212"/>
        <v>66.322222222222166</v>
      </c>
      <c r="BJ454" s="14">
        <f t="shared" si="213"/>
        <v>11.555555555555555</v>
      </c>
      <c r="BK454" s="14">
        <f t="shared" si="214"/>
        <v>38.938888888888862</v>
      </c>
      <c r="BL454" s="14">
        <f t="shared" si="215"/>
        <v>1.0555555555555556</v>
      </c>
      <c r="BM454" s="14">
        <f t="shared" si="216"/>
        <v>5.817467675548631</v>
      </c>
      <c r="BN454" s="14">
        <v>6.6349999999999998</v>
      </c>
      <c r="BO454" s="14" t="str">
        <f t="shared" si="217"/>
        <v>Same Var</v>
      </c>
      <c r="BP454" s="14">
        <f t="shared" si="218"/>
        <v>4.8380443827336896E-5</v>
      </c>
      <c r="BQ454" s="14" t="str">
        <f t="shared" si="219"/>
        <v>NS</v>
      </c>
      <c r="BR454" s="14" t="str">
        <f t="shared" si="220"/>
        <v>NS</v>
      </c>
      <c r="BS454" s="2" t="str">
        <f t="shared" si="221"/>
        <v/>
      </c>
      <c r="BT454" s="2" t="str">
        <f t="shared" si="222"/>
        <v/>
      </c>
      <c r="BU454" s="2" t="str">
        <f t="shared" si="223"/>
        <v/>
      </c>
    </row>
    <row r="455" spans="1:73" s="14" customFormat="1" x14ac:dyDescent="0.2">
      <c r="A455" s="10" t="s">
        <v>142</v>
      </c>
      <c r="B455" s="11" t="s">
        <v>264</v>
      </c>
      <c r="C455" s="12">
        <v>39139</v>
      </c>
      <c r="D455" s="13">
        <v>0.52083333333333337</v>
      </c>
      <c r="E455" s="10" t="s">
        <v>57</v>
      </c>
      <c r="F455" s="10" t="s">
        <v>265</v>
      </c>
      <c r="G455" s="11" t="s">
        <v>59</v>
      </c>
      <c r="H455" s="11" t="s">
        <v>90</v>
      </c>
      <c r="I455" s="11" t="s">
        <v>61</v>
      </c>
      <c r="J455" s="14">
        <v>0.75</v>
      </c>
      <c r="K455" s="14">
        <v>0.2</v>
      </c>
      <c r="L455" s="11">
        <v>32</v>
      </c>
      <c r="M455" s="11">
        <v>26</v>
      </c>
      <c r="N455" s="11">
        <v>28</v>
      </c>
      <c r="O455" s="11">
        <v>29</v>
      </c>
      <c r="P455" s="11">
        <v>27</v>
      </c>
      <c r="Q455" s="11">
        <v>14</v>
      </c>
      <c r="R455" s="11">
        <v>28</v>
      </c>
      <c r="S455" s="11">
        <v>25</v>
      </c>
      <c r="T455" s="11">
        <v>7</v>
      </c>
      <c r="U455" s="11">
        <v>15</v>
      </c>
      <c r="V455" s="15"/>
      <c r="W455" s="15"/>
      <c r="X455" s="15"/>
      <c r="Y455" s="15"/>
      <c r="Z455" s="15"/>
      <c r="AA455" s="15"/>
      <c r="AB455" s="15"/>
      <c r="AC455" s="15"/>
      <c r="AD455" s="15"/>
      <c r="AE455" s="15"/>
      <c r="AF455" s="15"/>
      <c r="AG455" s="14">
        <f t="shared" si="196"/>
        <v>23.1</v>
      </c>
      <c r="AH455" s="14">
        <f t="shared" si="197"/>
        <v>8.1438456654225817</v>
      </c>
      <c r="AI455" s="14">
        <f t="shared" si="198"/>
        <v>10</v>
      </c>
      <c r="AJ455" s="11">
        <v>26</v>
      </c>
      <c r="AK455" s="11">
        <v>22</v>
      </c>
      <c r="AL455" s="11">
        <v>30</v>
      </c>
      <c r="AM455" s="11">
        <v>2</v>
      </c>
      <c r="AN455" s="11">
        <v>30</v>
      </c>
      <c r="AO455" s="11">
        <v>20</v>
      </c>
      <c r="AP455" s="11">
        <v>28</v>
      </c>
      <c r="AQ455" s="11">
        <v>29</v>
      </c>
      <c r="AR455" s="11">
        <v>26</v>
      </c>
      <c r="AS455" s="11">
        <v>26</v>
      </c>
      <c r="AT455" s="14">
        <f t="shared" si="199"/>
        <v>23.9</v>
      </c>
      <c r="AU455" s="14">
        <f t="shared" si="200"/>
        <v>8.3592928993891427</v>
      </c>
      <c r="AV455" s="14">
        <f t="shared" si="201"/>
        <v>10</v>
      </c>
      <c r="AW455" s="14">
        <f t="shared" si="202"/>
        <v>114.88415810667426</v>
      </c>
      <c r="AX455" s="14">
        <f t="shared" si="203"/>
        <v>6.9718445735810963</v>
      </c>
      <c r="AY455" s="14">
        <f t="shared" si="204"/>
        <v>16</v>
      </c>
      <c r="AZ455" s="14">
        <f t="shared" si="205"/>
        <v>2.0083098608526107</v>
      </c>
      <c r="BA455" s="14">
        <f t="shared" si="206"/>
        <v>0.86466700179829137</v>
      </c>
      <c r="BB455" s="14">
        <f t="shared" si="207"/>
        <v>-3.4632034632034507E-2</v>
      </c>
      <c r="BC455" s="16" t="str">
        <f t="shared" si="208"/>
        <v>Nontoxic</v>
      </c>
      <c r="BD455" s="14">
        <f t="shared" si="209"/>
        <v>103.46320346320346</v>
      </c>
      <c r="BE455" s="17" t="s">
        <v>664</v>
      </c>
      <c r="BF455" s="17" t="s">
        <v>666</v>
      </c>
      <c r="BG455" s="14">
        <f t="shared" si="210"/>
        <v>9</v>
      </c>
      <c r="BH455" s="14">
        <f t="shared" si="211"/>
        <v>9</v>
      </c>
      <c r="BI455" s="14">
        <f t="shared" si="212"/>
        <v>66.322222222222166</v>
      </c>
      <c r="BJ455" s="14">
        <f t="shared" si="213"/>
        <v>69.877777777777737</v>
      </c>
      <c r="BK455" s="14">
        <f t="shared" si="214"/>
        <v>68.099999999999966</v>
      </c>
      <c r="BL455" s="14">
        <f t="shared" si="215"/>
        <v>1.0555555555555556</v>
      </c>
      <c r="BM455" s="14">
        <f t="shared" si="216"/>
        <v>5.8125963162243156E-3</v>
      </c>
      <c r="BN455" s="14">
        <v>6.6349999999999998</v>
      </c>
      <c r="BO455" s="14" t="str">
        <f t="shared" si="217"/>
        <v>Same Var</v>
      </c>
      <c r="BP455" s="14">
        <f t="shared" si="218"/>
        <v>0.41541230889108816</v>
      </c>
      <c r="BQ455" s="14" t="str">
        <f t="shared" si="219"/>
        <v>NS</v>
      </c>
      <c r="BR455" s="14" t="str">
        <f t="shared" si="220"/>
        <v>NS</v>
      </c>
      <c r="BS455" s="2" t="str">
        <f t="shared" si="221"/>
        <v/>
      </c>
      <c r="BT455" s="2" t="str">
        <f t="shared" si="222"/>
        <v/>
      </c>
      <c r="BU455" s="2" t="str">
        <f t="shared" si="223"/>
        <v/>
      </c>
    </row>
    <row r="456" spans="1:73" s="14" customFormat="1" x14ac:dyDescent="0.2">
      <c r="A456" s="10" t="s">
        <v>142</v>
      </c>
      <c r="B456" s="11" t="s">
        <v>504</v>
      </c>
      <c r="C456" s="12">
        <v>38771</v>
      </c>
      <c r="D456" s="13">
        <v>0.34652777777777777</v>
      </c>
      <c r="E456" s="10" t="s">
        <v>57</v>
      </c>
      <c r="F456" s="10" t="s">
        <v>507</v>
      </c>
      <c r="G456" s="11" t="s">
        <v>59</v>
      </c>
      <c r="H456" s="11" t="s">
        <v>90</v>
      </c>
      <c r="I456" s="11" t="s">
        <v>61</v>
      </c>
      <c r="J456" s="14">
        <v>0.75</v>
      </c>
      <c r="K456" s="14">
        <v>0.2</v>
      </c>
      <c r="L456" s="11">
        <v>23</v>
      </c>
      <c r="M456" s="11">
        <v>24</v>
      </c>
      <c r="N456" s="11">
        <v>30</v>
      </c>
      <c r="O456" s="11">
        <v>18</v>
      </c>
      <c r="P456" s="11">
        <v>24</v>
      </c>
      <c r="Q456" s="11">
        <v>22</v>
      </c>
      <c r="R456" s="11">
        <v>21</v>
      </c>
      <c r="S456" s="11">
        <v>23</v>
      </c>
      <c r="T456" s="11">
        <v>19</v>
      </c>
      <c r="U456" s="11">
        <v>27</v>
      </c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F456" s="15"/>
      <c r="AG456" s="14">
        <f t="shared" si="196"/>
        <v>23.1</v>
      </c>
      <c r="AH456" s="14">
        <f t="shared" si="197"/>
        <v>3.5418137224371926</v>
      </c>
      <c r="AI456" s="14">
        <f t="shared" si="198"/>
        <v>10</v>
      </c>
      <c r="AJ456" s="11">
        <v>22</v>
      </c>
      <c r="AK456" s="11">
        <v>24</v>
      </c>
      <c r="AL456" s="11">
        <v>32</v>
      </c>
      <c r="AM456" s="11">
        <v>28</v>
      </c>
      <c r="AN456" s="11">
        <v>24</v>
      </c>
      <c r="AO456" s="11">
        <v>27</v>
      </c>
      <c r="AP456" s="11">
        <v>26</v>
      </c>
      <c r="AQ456" s="11">
        <v>16</v>
      </c>
      <c r="AR456" s="11">
        <v>30</v>
      </c>
      <c r="AS456" s="11">
        <v>18</v>
      </c>
      <c r="AT456" s="14">
        <f t="shared" si="199"/>
        <v>24.7</v>
      </c>
      <c r="AU456" s="14">
        <f t="shared" si="200"/>
        <v>5.0343266128097497</v>
      </c>
      <c r="AV456" s="14">
        <f t="shared" si="201"/>
        <v>10</v>
      </c>
      <c r="AW456" s="14">
        <f t="shared" si="202"/>
        <v>10.498050004822545</v>
      </c>
      <c r="AX456" s="14">
        <f t="shared" si="203"/>
        <v>0.76903503140003648</v>
      </c>
      <c r="AY456" s="14">
        <f t="shared" si="204"/>
        <v>14</v>
      </c>
      <c r="AZ456" s="14">
        <f t="shared" si="205"/>
        <v>4.097178314082214</v>
      </c>
      <c r="BA456" s="14">
        <f t="shared" si="206"/>
        <v>0.86805478155742033</v>
      </c>
      <c r="BB456" s="14">
        <f t="shared" si="207"/>
        <v>-6.9264069264069167E-2</v>
      </c>
      <c r="BC456" s="16" t="str">
        <f t="shared" si="208"/>
        <v>Nontoxic</v>
      </c>
      <c r="BD456" s="14">
        <f t="shared" si="209"/>
        <v>106.92640692640691</v>
      </c>
      <c r="BE456" s="17" t="s">
        <v>663</v>
      </c>
      <c r="BG456" s="14">
        <f t="shared" si="210"/>
        <v>9</v>
      </c>
      <c r="BH456" s="14">
        <f t="shared" si="211"/>
        <v>9</v>
      </c>
      <c r="BI456" s="14">
        <f t="shared" si="212"/>
        <v>12.544444444444403</v>
      </c>
      <c r="BJ456" s="14">
        <f t="shared" si="213"/>
        <v>25.344444444444488</v>
      </c>
      <c r="BK456" s="14">
        <f t="shared" si="214"/>
        <v>18.944444444444443</v>
      </c>
      <c r="BL456" s="14">
        <f t="shared" si="215"/>
        <v>1.0555555555555556</v>
      </c>
      <c r="BM456" s="14">
        <f t="shared" si="216"/>
        <v>1.0332529929574801</v>
      </c>
      <c r="BN456" s="14">
        <v>6.6349999999999998</v>
      </c>
      <c r="BO456" s="14" t="str">
        <f t="shared" si="217"/>
        <v>Same Var</v>
      </c>
      <c r="BP456" s="14">
        <f t="shared" si="218"/>
        <v>0.21092025430958189</v>
      </c>
      <c r="BQ456" s="14" t="str">
        <f t="shared" si="219"/>
        <v>NS</v>
      </c>
      <c r="BR456" s="14" t="str">
        <f t="shared" si="220"/>
        <v>NS</v>
      </c>
      <c r="BS456" s="2" t="str">
        <f t="shared" si="221"/>
        <v/>
      </c>
      <c r="BT456" s="2" t="str">
        <f t="shared" si="222"/>
        <v/>
      </c>
      <c r="BU456" s="2" t="str">
        <f t="shared" si="223"/>
        <v/>
      </c>
    </row>
    <row r="457" spans="1:73" s="14" customFormat="1" x14ac:dyDescent="0.2">
      <c r="A457" s="10" t="s">
        <v>142</v>
      </c>
      <c r="B457" s="11" t="s">
        <v>439</v>
      </c>
      <c r="C457" s="12">
        <v>38520</v>
      </c>
      <c r="D457" s="13">
        <v>0.47916666666666669</v>
      </c>
      <c r="E457" s="10" t="s">
        <v>57</v>
      </c>
      <c r="F457" s="10" t="s">
        <v>440</v>
      </c>
      <c r="G457" s="11" t="s">
        <v>59</v>
      </c>
      <c r="H457" s="11" t="s">
        <v>90</v>
      </c>
      <c r="I457" s="11" t="s">
        <v>61</v>
      </c>
      <c r="J457" s="14">
        <v>0.75</v>
      </c>
      <c r="K457" s="14">
        <v>0.2</v>
      </c>
      <c r="L457" s="11">
        <v>26</v>
      </c>
      <c r="M457" s="11">
        <v>25</v>
      </c>
      <c r="N457" s="11">
        <v>22</v>
      </c>
      <c r="O457" s="11">
        <v>23</v>
      </c>
      <c r="P457" s="11">
        <v>24</v>
      </c>
      <c r="Q457" s="11">
        <v>23</v>
      </c>
      <c r="R457" s="11">
        <v>22</v>
      </c>
      <c r="S457" s="11">
        <v>23</v>
      </c>
      <c r="T457" s="11">
        <v>21</v>
      </c>
      <c r="U457" s="11">
        <v>22</v>
      </c>
      <c r="V457" s="15"/>
      <c r="W457" s="15"/>
      <c r="X457" s="15"/>
      <c r="Y457" s="15"/>
      <c r="Z457" s="15"/>
      <c r="AA457" s="15"/>
      <c r="AB457" s="15"/>
      <c r="AC457" s="15"/>
      <c r="AD457" s="15"/>
      <c r="AE457" s="15"/>
      <c r="AF457" s="15"/>
      <c r="AG457" s="14">
        <f t="shared" si="196"/>
        <v>23.1</v>
      </c>
      <c r="AH457" s="14">
        <f t="shared" si="197"/>
        <v>1.5238839267549946</v>
      </c>
      <c r="AI457" s="14">
        <f t="shared" si="198"/>
        <v>10</v>
      </c>
      <c r="AJ457" s="11">
        <v>26</v>
      </c>
      <c r="AK457" s="11">
        <v>17</v>
      </c>
      <c r="AL457" s="11">
        <v>27</v>
      </c>
      <c r="AM457" s="11">
        <v>22</v>
      </c>
      <c r="AN457" s="11">
        <v>23</v>
      </c>
      <c r="AO457" s="11">
        <v>24</v>
      </c>
      <c r="AP457" s="11">
        <v>22</v>
      </c>
      <c r="AQ457" s="11">
        <v>19</v>
      </c>
      <c r="AR457" s="11">
        <v>21</v>
      </c>
      <c r="AS457" s="11">
        <v>21</v>
      </c>
      <c r="AT457" s="14">
        <f t="shared" si="199"/>
        <v>22.2</v>
      </c>
      <c r="AU457" s="14">
        <f t="shared" si="200"/>
        <v>3.0110906108363307</v>
      </c>
      <c r="AV457" s="14">
        <f t="shared" si="201"/>
        <v>10</v>
      </c>
      <c r="AW457" s="14">
        <f t="shared" si="202"/>
        <v>1.0759740017361195</v>
      </c>
      <c r="AX457" s="14">
        <f t="shared" si="203"/>
        <v>9.3234148341050191E-2</v>
      </c>
      <c r="AY457" s="14">
        <f t="shared" si="204"/>
        <v>12</v>
      </c>
      <c r="AZ457" s="14">
        <f t="shared" si="205"/>
        <v>4.7865673665004316</v>
      </c>
      <c r="BA457" s="14">
        <f t="shared" si="206"/>
        <v>0.87260929158813794</v>
      </c>
      <c r="BB457" s="14">
        <f t="shared" si="207"/>
        <v>3.896103896103905E-2</v>
      </c>
      <c r="BC457" s="16" t="str">
        <f t="shared" si="208"/>
        <v>Nontoxic</v>
      </c>
      <c r="BD457" s="14">
        <f t="shared" si="209"/>
        <v>96.103896103896091</v>
      </c>
      <c r="BE457" s="17" t="s">
        <v>663</v>
      </c>
      <c r="BG457" s="14">
        <f t="shared" si="210"/>
        <v>9</v>
      </c>
      <c r="BH457" s="14">
        <f t="shared" si="211"/>
        <v>9</v>
      </c>
      <c r="BI457" s="14">
        <f t="shared" si="212"/>
        <v>2.322222222222222</v>
      </c>
      <c r="BJ457" s="14">
        <f t="shared" si="213"/>
        <v>9.0666666666667073</v>
      </c>
      <c r="BK457" s="14">
        <f t="shared" si="214"/>
        <v>5.6944444444444651</v>
      </c>
      <c r="BL457" s="14">
        <f t="shared" si="215"/>
        <v>1.0555555555555556</v>
      </c>
      <c r="BM457" s="14">
        <f t="shared" si="216"/>
        <v>3.6821134760834866</v>
      </c>
      <c r="BN457" s="14">
        <v>6.6349999999999998</v>
      </c>
      <c r="BO457" s="14" t="str">
        <f t="shared" si="217"/>
        <v>Same Var</v>
      </c>
      <c r="BP457" s="14">
        <f t="shared" si="218"/>
        <v>0.20505340274905798</v>
      </c>
      <c r="BQ457" s="14" t="str">
        <f t="shared" si="219"/>
        <v>NS</v>
      </c>
      <c r="BR457" s="14" t="str">
        <f t="shared" si="220"/>
        <v>NS</v>
      </c>
      <c r="BS457" s="2" t="str">
        <f t="shared" si="221"/>
        <v>Same Var T-test</v>
      </c>
      <c r="BT457" s="2" t="str">
        <f t="shared" si="222"/>
        <v/>
      </c>
      <c r="BU457" s="2" t="str">
        <f t="shared" si="223"/>
        <v/>
      </c>
    </row>
    <row r="458" spans="1:73" s="14" customFormat="1" x14ac:dyDescent="0.2">
      <c r="A458" s="10" t="s">
        <v>142</v>
      </c>
      <c r="B458" s="11" t="s">
        <v>580</v>
      </c>
      <c r="C458" s="12">
        <v>37753</v>
      </c>
      <c r="D458" s="13">
        <v>0.77083333333333337</v>
      </c>
      <c r="E458" s="10" t="s">
        <v>57</v>
      </c>
      <c r="F458" s="10" t="s">
        <v>579</v>
      </c>
      <c r="G458" s="11" t="s">
        <v>59</v>
      </c>
      <c r="H458" s="11" t="s">
        <v>90</v>
      </c>
      <c r="I458" s="11" t="s">
        <v>61</v>
      </c>
      <c r="J458" s="14">
        <v>0.75</v>
      </c>
      <c r="K458" s="14">
        <v>0.2</v>
      </c>
      <c r="L458" s="11">
        <v>25</v>
      </c>
      <c r="M458" s="11">
        <v>24</v>
      </c>
      <c r="N458" s="11">
        <v>21</v>
      </c>
      <c r="O458" s="11">
        <v>24</v>
      </c>
      <c r="P458" s="11">
        <v>27</v>
      </c>
      <c r="Q458" s="11">
        <v>11</v>
      </c>
      <c r="R458" s="11">
        <v>26</v>
      </c>
      <c r="S458" s="11">
        <v>26</v>
      </c>
      <c r="T458" s="11">
        <v>24</v>
      </c>
      <c r="U458" s="11">
        <v>23</v>
      </c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F458" s="15"/>
      <c r="AG458" s="14">
        <f t="shared" si="196"/>
        <v>23.1</v>
      </c>
      <c r="AH458" s="14">
        <f t="shared" si="197"/>
        <v>4.5813632129409747</v>
      </c>
      <c r="AI458" s="14">
        <f t="shared" si="198"/>
        <v>10</v>
      </c>
      <c r="AJ458" s="11">
        <v>22</v>
      </c>
      <c r="AK458" s="11">
        <v>27</v>
      </c>
      <c r="AL458" s="11">
        <v>25</v>
      </c>
      <c r="AM458" s="11">
        <v>26</v>
      </c>
      <c r="AN458" s="15"/>
      <c r="AO458" s="11">
        <v>28</v>
      </c>
      <c r="AP458" s="11">
        <v>24</v>
      </c>
      <c r="AQ458" s="11">
        <v>22</v>
      </c>
      <c r="AR458" s="11">
        <v>22</v>
      </c>
      <c r="AS458" s="11">
        <v>25</v>
      </c>
      <c r="AT458" s="14">
        <f t="shared" si="199"/>
        <v>24.555555555555557</v>
      </c>
      <c r="AU458" s="14">
        <f t="shared" si="200"/>
        <v>2.2422706745122851</v>
      </c>
      <c r="AV458" s="14">
        <f t="shared" si="201"/>
        <v>9</v>
      </c>
      <c r="AW458" s="14">
        <f t="shared" si="202"/>
        <v>3.0250496113992646</v>
      </c>
      <c r="AX458" s="14">
        <f t="shared" si="203"/>
        <v>0.19388515047486987</v>
      </c>
      <c r="AY458" s="14">
        <f t="shared" si="204"/>
        <v>16</v>
      </c>
      <c r="AZ458" s="14">
        <f t="shared" si="205"/>
        <v>5.4826249984873021</v>
      </c>
      <c r="BA458" s="14">
        <f t="shared" si="206"/>
        <v>0.86466700179829137</v>
      </c>
      <c r="BB458" s="14">
        <f t="shared" si="207"/>
        <v>-6.3011063011063018E-2</v>
      </c>
      <c r="BC458" s="16" t="str">
        <f t="shared" si="208"/>
        <v>Nontoxic</v>
      </c>
      <c r="BD458" s="14">
        <f t="shared" si="209"/>
        <v>106.3011063011063</v>
      </c>
      <c r="BE458" s="17" t="s">
        <v>664</v>
      </c>
      <c r="BF458" s="17" t="s">
        <v>666</v>
      </c>
      <c r="BG458" s="14">
        <f t="shared" si="210"/>
        <v>9</v>
      </c>
      <c r="BH458" s="14">
        <f t="shared" si="211"/>
        <v>8</v>
      </c>
      <c r="BI458" s="14">
        <f t="shared" si="212"/>
        <v>20.988888888888852</v>
      </c>
      <c r="BJ458" s="14">
        <f t="shared" si="213"/>
        <v>5.0277777777777777</v>
      </c>
      <c r="BK458" s="14">
        <f t="shared" si="214"/>
        <v>13.477777777777758</v>
      </c>
      <c r="BL458" s="14">
        <f t="shared" si="215"/>
        <v>1.0590958605664489</v>
      </c>
      <c r="BM458" s="14">
        <f t="shared" si="216"/>
        <v>3.6842316967686801</v>
      </c>
      <c r="BN458" s="14">
        <v>6.6349999999999998</v>
      </c>
      <c r="BO458" s="14" t="str">
        <f t="shared" si="217"/>
        <v>Same Var</v>
      </c>
      <c r="BP458" s="14">
        <f t="shared" si="218"/>
        <v>0.20009936279375157</v>
      </c>
      <c r="BQ458" s="14" t="str">
        <f t="shared" si="219"/>
        <v>NS</v>
      </c>
      <c r="BR458" s="14" t="str">
        <f t="shared" si="220"/>
        <v>NS</v>
      </c>
      <c r="BS458" s="2" t="str">
        <f t="shared" si="221"/>
        <v/>
      </c>
      <c r="BT458" s="2" t="str">
        <f t="shared" si="222"/>
        <v/>
      </c>
      <c r="BU458" s="2" t="str">
        <f t="shared" si="223"/>
        <v/>
      </c>
    </row>
    <row r="459" spans="1:73" s="14" customFormat="1" x14ac:dyDescent="0.2">
      <c r="A459" s="10" t="s">
        <v>142</v>
      </c>
      <c r="B459" s="11" t="s">
        <v>583</v>
      </c>
      <c r="C459" s="12">
        <v>37753</v>
      </c>
      <c r="D459" s="13">
        <v>0.625</v>
      </c>
      <c r="E459" s="10" t="s">
        <v>57</v>
      </c>
      <c r="F459" s="10" t="s">
        <v>579</v>
      </c>
      <c r="G459" s="11" t="s">
        <v>59</v>
      </c>
      <c r="H459" s="11" t="s">
        <v>90</v>
      </c>
      <c r="I459" s="11" t="s">
        <v>61</v>
      </c>
      <c r="J459" s="14">
        <v>0.75</v>
      </c>
      <c r="K459" s="14">
        <v>0.2</v>
      </c>
      <c r="L459" s="11">
        <v>25</v>
      </c>
      <c r="M459" s="11">
        <v>24</v>
      </c>
      <c r="N459" s="11">
        <v>21</v>
      </c>
      <c r="O459" s="11">
        <v>24</v>
      </c>
      <c r="P459" s="11">
        <v>27</v>
      </c>
      <c r="Q459" s="11">
        <v>11</v>
      </c>
      <c r="R459" s="11">
        <v>26</v>
      </c>
      <c r="S459" s="11">
        <v>26</v>
      </c>
      <c r="T459" s="11">
        <v>24</v>
      </c>
      <c r="U459" s="11">
        <v>23</v>
      </c>
      <c r="V459" s="15"/>
      <c r="W459" s="15"/>
      <c r="X459" s="15"/>
      <c r="Y459" s="15"/>
      <c r="Z459" s="15"/>
      <c r="AA459" s="15"/>
      <c r="AB459" s="15"/>
      <c r="AC459" s="15"/>
      <c r="AD459" s="15"/>
      <c r="AE459" s="15"/>
      <c r="AF459" s="15"/>
      <c r="AG459" s="14">
        <f t="shared" si="196"/>
        <v>23.1</v>
      </c>
      <c r="AH459" s="14">
        <f t="shared" si="197"/>
        <v>4.5813632129409747</v>
      </c>
      <c r="AI459" s="14">
        <f t="shared" si="198"/>
        <v>10</v>
      </c>
      <c r="AJ459" s="11">
        <v>21</v>
      </c>
      <c r="AK459" s="11">
        <v>26</v>
      </c>
      <c r="AL459" s="11">
        <v>28</v>
      </c>
      <c r="AM459" s="11">
        <v>16</v>
      </c>
      <c r="AN459" s="11">
        <v>24</v>
      </c>
      <c r="AO459" s="11">
        <v>25</v>
      </c>
      <c r="AP459" s="11">
        <v>24</v>
      </c>
      <c r="AQ459" s="11">
        <v>23</v>
      </c>
      <c r="AR459" s="11">
        <v>24</v>
      </c>
      <c r="AS459" s="11">
        <v>25</v>
      </c>
      <c r="AT459" s="14">
        <f t="shared" si="199"/>
        <v>23.6</v>
      </c>
      <c r="AU459" s="14">
        <f t="shared" si="200"/>
        <v>3.2386554137309589</v>
      </c>
      <c r="AV459" s="14">
        <f t="shared" si="201"/>
        <v>10</v>
      </c>
      <c r="AW459" s="14">
        <f t="shared" si="202"/>
        <v>4.9707321807484277</v>
      </c>
      <c r="AX459" s="14">
        <f t="shared" si="203"/>
        <v>0.27711592131772822</v>
      </c>
      <c r="AY459" s="14">
        <f t="shared" si="204"/>
        <v>18</v>
      </c>
      <c r="AZ459" s="14">
        <f t="shared" si="205"/>
        <v>4.2025088731056144</v>
      </c>
      <c r="BA459" s="14">
        <f t="shared" si="206"/>
        <v>0.86204866798959834</v>
      </c>
      <c r="BB459" s="14">
        <f t="shared" si="207"/>
        <v>-2.1645021645021644E-2</v>
      </c>
      <c r="BC459" s="16" t="str">
        <f t="shared" si="208"/>
        <v>Nontoxic</v>
      </c>
      <c r="BD459" s="14">
        <f t="shared" si="209"/>
        <v>102.16450216450217</v>
      </c>
      <c r="BE459" s="17" t="s">
        <v>664</v>
      </c>
      <c r="BF459" s="17" t="s">
        <v>666</v>
      </c>
      <c r="BG459" s="14">
        <f t="shared" si="210"/>
        <v>9</v>
      </c>
      <c r="BH459" s="14">
        <f t="shared" si="211"/>
        <v>9</v>
      </c>
      <c r="BI459" s="14">
        <f t="shared" si="212"/>
        <v>20.988888888888852</v>
      </c>
      <c r="BJ459" s="14">
        <f t="shared" si="213"/>
        <v>10.488888888888848</v>
      </c>
      <c r="BK459" s="14">
        <f t="shared" si="214"/>
        <v>15.738888888888848</v>
      </c>
      <c r="BL459" s="14">
        <f t="shared" si="215"/>
        <v>1.0555555555555556</v>
      </c>
      <c r="BM459" s="14">
        <f t="shared" si="216"/>
        <v>1.0057608417289221</v>
      </c>
      <c r="BN459" s="14">
        <v>6.6349999999999998</v>
      </c>
      <c r="BO459" s="14" t="str">
        <f t="shared" si="217"/>
        <v>Same Var</v>
      </c>
      <c r="BP459" s="14">
        <f t="shared" si="218"/>
        <v>0.3906489621286357</v>
      </c>
      <c r="BQ459" s="14" t="str">
        <f t="shared" si="219"/>
        <v>NS</v>
      </c>
      <c r="BR459" s="14" t="str">
        <f t="shared" si="220"/>
        <v>NS</v>
      </c>
      <c r="BS459" s="2" t="str">
        <f t="shared" si="221"/>
        <v/>
      </c>
      <c r="BT459" s="2" t="str">
        <f t="shared" si="222"/>
        <v/>
      </c>
      <c r="BU459" s="2" t="str">
        <f t="shared" si="223"/>
        <v/>
      </c>
    </row>
    <row r="460" spans="1:73" s="14" customFormat="1" x14ac:dyDescent="0.2">
      <c r="A460" s="10" t="s">
        <v>142</v>
      </c>
      <c r="B460" s="11" t="s">
        <v>586</v>
      </c>
      <c r="C460" s="12">
        <v>37754</v>
      </c>
      <c r="D460" s="13">
        <v>0.33333333333333331</v>
      </c>
      <c r="E460" s="10" t="s">
        <v>57</v>
      </c>
      <c r="F460" s="10" t="s">
        <v>579</v>
      </c>
      <c r="G460" s="11" t="s">
        <v>59</v>
      </c>
      <c r="H460" s="11" t="s">
        <v>90</v>
      </c>
      <c r="I460" s="11" t="s">
        <v>61</v>
      </c>
      <c r="J460" s="14">
        <v>0.75</v>
      </c>
      <c r="K460" s="14">
        <v>0.2</v>
      </c>
      <c r="L460" s="11">
        <v>25</v>
      </c>
      <c r="M460" s="11">
        <v>24</v>
      </c>
      <c r="N460" s="11">
        <v>21</v>
      </c>
      <c r="O460" s="11">
        <v>24</v>
      </c>
      <c r="P460" s="11">
        <v>27</v>
      </c>
      <c r="Q460" s="11">
        <v>11</v>
      </c>
      <c r="R460" s="11">
        <v>26</v>
      </c>
      <c r="S460" s="11">
        <v>26</v>
      </c>
      <c r="T460" s="11">
        <v>24</v>
      </c>
      <c r="U460" s="11">
        <v>23</v>
      </c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F460" s="15"/>
      <c r="AG460" s="14">
        <f t="shared" si="196"/>
        <v>23.1</v>
      </c>
      <c r="AH460" s="14">
        <f t="shared" si="197"/>
        <v>4.5813632129409747</v>
      </c>
      <c r="AI460" s="14">
        <f t="shared" si="198"/>
        <v>10</v>
      </c>
      <c r="AJ460" s="11">
        <v>26</v>
      </c>
      <c r="AK460" s="11">
        <v>20</v>
      </c>
      <c r="AL460" s="11">
        <v>24</v>
      </c>
      <c r="AM460" s="11">
        <v>16</v>
      </c>
      <c r="AN460" s="11">
        <v>18</v>
      </c>
      <c r="AO460" s="11">
        <v>12</v>
      </c>
      <c r="AP460" s="11">
        <v>26</v>
      </c>
      <c r="AQ460" s="11">
        <v>24</v>
      </c>
      <c r="AR460" s="11">
        <v>25</v>
      </c>
      <c r="AS460" s="11">
        <v>22</v>
      </c>
      <c r="AT460" s="14">
        <f t="shared" si="199"/>
        <v>21.3</v>
      </c>
      <c r="AU460" s="14">
        <f t="shared" si="200"/>
        <v>4.7152235719352031</v>
      </c>
      <c r="AV460" s="14">
        <f t="shared" si="201"/>
        <v>10</v>
      </c>
      <c r="AW460" s="14">
        <f t="shared" si="202"/>
        <v>11.586932335069459</v>
      </c>
      <c r="AX460" s="14">
        <f t="shared" si="203"/>
        <v>0.70412072241512491</v>
      </c>
      <c r="AY460" s="14">
        <f t="shared" si="204"/>
        <v>16</v>
      </c>
      <c r="AZ460" s="14">
        <f t="shared" si="205"/>
        <v>2.1544926423199104</v>
      </c>
      <c r="BA460" s="14">
        <f t="shared" si="206"/>
        <v>0.86466700179829137</v>
      </c>
      <c r="BB460" s="14">
        <f t="shared" si="207"/>
        <v>7.7922077922077948E-2</v>
      </c>
      <c r="BC460" s="16" t="str">
        <f t="shared" si="208"/>
        <v>Nontoxic</v>
      </c>
      <c r="BD460" s="14">
        <f t="shared" si="209"/>
        <v>92.20779220779221</v>
      </c>
      <c r="BE460" s="17" t="s">
        <v>664</v>
      </c>
      <c r="BF460" s="17" t="s">
        <v>666</v>
      </c>
      <c r="BG460" s="14">
        <f t="shared" si="210"/>
        <v>9</v>
      </c>
      <c r="BH460" s="14">
        <f t="shared" si="211"/>
        <v>9</v>
      </c>
      <c r="BI460" s="14">
        <f t="shared" si="212"/>
        <v>20.988888888888852</v>
      </c>
      <c r="BJ460" s="14">
        <f t="shared" si="213"/>
        <v>22.233333333333377</v>
      </c>
      <c r="BK460" s="14">
        <f t="shared" si="214"/>
        <v>21.611111111111114</v>
      </c>
      <c r="BL460" s="14">
        <f t="shared" si="215"/>
        <v>1.0555555555555556</v>
      </c>
      <c r="BM460" s="14">
        <f t="shared" si="216"/>
        <v>7.0709591166267897E-3</v>
      </c>
      <c r="BN460" s="14">
        <v>6.6349999999999998</v>
      </c>
      <c r="BO460" s="14" t="str">
        <f t="shared" si="217"/>
        <v>Same Var</v>
      </c>
      <c r="BP460" s="14">
        <f t="shared" si="218"/>
        <v>0.19899593768221224</v>
      </c>
      <c r="BQ460" s="14" t="str">
        <f t="shared" si="219"/>
        <v>NS</v>
      </c>
      <c r="BR460" s="14" t="str">
        <f t="shared" si="220"/>
        <v>NS</v>
      </c>
      <c r="BS460" s="2" t="str">
        <f t="shared" si="221"/>
        <v>Wilcoxon</v>
      </c>
      <c r="BT460" s="2" t="str">
        <f t="shared" si="222"/>
        <v/>
      </c>
      <c r="BU460" s="2" t="str">
        <f t="shared" si="223"/>
        <v/>
      </c>
    </row>
    <row r="461" spans="1:73" s="14" customFormat="1" x14ac:dyDescent="0.2">
      <c r="A461" s="10" t="s">
        <v>142</v>
      </c>
      <c r="B461" s="11" t="s">
        <v>588</v>
      </c>
      <c r="C461" s="12">
        <v>37754</v>
      </c>
      <c r="D461" s="13">
        <v>0.52083333333333337</v>
      </c>
      <c r="E461" s="10" t="s">
        <v>57</v>
      </c>
      <c r="F461" s="10" t="s">
        <v>579</v>
      </c>
      <c r="G461" s="11" t="s">
        <v>59</v>
      </c>
      <c r="H461" s="11" t="s">
        <v>90</v>
      </c>
      <c r="I461" s="11" t="s">
        <v>61</v>
      </c>
      <c r="J461" s="14">
        <v>0.75</v>
      </c>
      <c r="K461" s="14">
        <v>0.2</v>
      </c>
      <c r="L461" s="11">
        <v>25</v>
      </c>
      <c r="M461" s="11">
        <v>24</v>
      </c>
      <c r="N461" s="11">
        <v>21</v>
      </c>
      <c r="O461" s="11">
        <v>24</v>
      </c>
      <c r="P461" s="11">
        <v>27</v>
      </c>
      <c r="Q461" s="11">
        <v>11</v>
      </c>
      <c r="R461" s="11">
        <v>26</v>
      </c>
      <c r="S461" s="11">
        <v>26</v>
      </c>
      <c r="T461" s="11">
        <v>24</v>
      </c>
      <c r="U461" s="11">
        <v>23</v>
      </c>
      <c r="V461" s="15"/>
      <c r="W461" s="15"/>
      <c r="X461" s="15"/>
      <c r="Y461" s="15"/>
      <c r="Z461" s="15"/>
      <c r="AA461" s="15"/>
      <c r="AB461" s="15"/>
      <c r="AC461" s="15"/>
      <c r="AD461" s="15"/>
      <c r="AE461" s="15"/>
      <c r="AF461" s="15"/>
      <c r="AG461" s="14">
        <f t="shared" si="196"/>
        <v>23.1</v>
      </c>
      <c r="AH461" s="14">
        <f t="shared" si="197"/>
        <v>4.5813632129409747</v>
      </c>
      <c r="AI461" s="14">
        <f t="shared" si="198"/>
        <v>10</v>
      </c>
      <c r="AJ461" s="11">
        <v>24</v>
      </c>
      <c r="AK461" s="11">
        <v>26</v>
      </c>
      <c r="AL461" s="11">
        <v>23</v>
      </c>
      <c r="AM461" s="11">
        <v>22</v>
      </c>
      <c r="AN461" s="11">
        <v>11</v>
      </c>
      <c r="AO461" s="11">
        <v>24</v>
      </c>
      <c r="AP461" s="11">
        <v>29</v>
      </c>
      <c r="AQ461" s="11">
        <v>27</v>
      </c>
      <c r="AR461" s="11">
        <v>22</v>
      </c>
      <c r="AS461" s="11">
        <v>26</v>
      </c>
      <c r="AT461" s="14">
        <f t="shared" si="199"/>
        <v>23.4</v>
      </c>
      <c r="AU461" s="14">
        <f t="shared" si="200"/>
        <v>4.9035134795822071</v>
      </c>
      <c r="AV461" s="14">
        <f t="shared" si="201"/>
        <v>10</v>
      </c>
      <c r="AW461" s="14">
        <f t="shared" si="202"/>
        <v>12.852722921489155</v>
      </c>
      <c r="AX461" s="14">
        <f t="shared" si="203"/>
        <v>0.79724760856052557</v>
      </c>
      <c r="AY461" s="14">
        <f t="shared" si="204"/>
        <v>16</v>
      </c>
      <c r="AZ461" s="14">
        <f t="shared" si="205"/>
        <v>3.2084664029089733</v>
      </c>
      <c r="BA461" s="14">
        <f t="shared" si="206"/>
        <v>0.86466700179829137</v>
      </c>
      <c r="BB461" s="14">
        <f t="shared" si="207"/>
        <v>-1.2987012987012863E-2</v>
      </c>
      <c r="BC461" s="16" t="str">
        <f t="shared" si="208"/>
        <v>Nontoxic</v>
      </c>
      <c r="BD461" s="14">
        <f t="shared" si="209"/>
        <v>101.29870129870129</v>
      </c>
      <c r="BE461" s="17" t="s">
        <v>664</v>
      </c>
      <c r="BF461" s="17" t="s">
        <v>666</v>
      </c>
      <c r="BG461" s="14">
        <f t="shared" si="210"/>
        <v>9</v>
      </c>
      <c r="BH461" s="14">
        <f t="shared" si="211"/>
        <v>9</v>
      </c>
      <c r="BI461" s="14">
        <f t="shared" si="212"/>
        <v>20.988888888888852</v>
      </c>
      <c r="BJ461" s="14">
        <f t="shared" si="213"/>
        <v>24.044444444444405</v>
      </c>
      <c r="BK461" s="14">
        <f t="shared" si="214"/>
        <v>22.516666666666627</v>
      </c>
      <c r="BL461" s="14">
        <f t="shared" si="215"/>
        <v>1.0555555555555556</v>
      </c>
      <c r="BM461" s="14">
        <f t="shared" si="216"/>
        <v>3.9343700860677108E-2</v>
      </c>
      <c r="BN461" s="14">
        <v>6.6349999999999998</v>
      </c>
      <c r="BO461" s="14" t="str">
        <f t="shared" si="217"/>
        <v>Same Var</v>
      </c>
      <c r="BP461" s="14">
        <f t="shared" si="218"/>
        <v>0.44457429739058651</v>
      </c>
      <c r="BQ461" s="14" t="str">
        <f t="shared" si="219"/>
        <v>NS</v>
      </c>
      <c r="BR461" s="14" t="str">
        <f t="shared" si="220"/>
        <v>NS</v>
      </c>
      <c r="BS461" s="2" t="str">
        <f t="shared" si="221"/>
        <v/>
      </c>
      <c r="BT461" s="2" t="str">
        <f t="shared" si="222"/>
        <v/>
      </c>
      <c r="BU461" s="2" t="str">
        <f t="shared" si="223"/>
        <v/>
      </c>
    </row>
    <row r="462" spans="1:73" s="14" customFormat="1" x14ac:dyDescent="0.2">
      <c r="A462" s="10" t="s">
        <v>142</v>
      </c>
      <c r="B462" s="11" t="s">
        <v>585</v>
      </c>
      <c r="C462" s="12">
        <v>37754</v>
      </c>
      <c r="D462" s="13">
        <v>0.39583333333333331</v>
      </c>
      <c r="E462" s="10" t="s">
        <v>57</v>
      </c>
      <c r="F462" s="10" t="s">
        <v>579</v>
      </c>
      <c r="G462" s="11" t="s">
        <v>59</v>
      </c>
      <c r="H462" s="11" t="s">
        <v>90</v>
      </c>
      <c r="I462" s="11" t="s">
        <v>61</v>
      </c>
      <c r="J462" s="14">
        <v>0.75</v>
      </c>
      <c r="K462" s="14">
        <v>0.2</v>
      </c>
      <c r="L462" s="11">
        <v>25</v>
      </c>
      <c r="M462" s="11">
        <v>24</v>
      </c>
      <c r="N462" s="11">
        <v>21</v>
      </c>
      <c r="O462" s="11">
        <v>24</v>
      </c>
      <c r="P462" s="11">
        <v>27</v>
      </c>
      <c r="Q462" s="11">
        <v>11</v>
      </c>
      <c r="R462" s="11">
        <v>26</v>
      </c>
      <c r="S462" s="11">
        <v>26</v>
      </c>
      <c r="T462" s="11">
        <v>24</v>
      </c>
      <c r="U462" s="11">
        <v>23</v>
      </c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F462" s="15"/>
      <c r="AG462" s="14">
        <f t="shared" si="196"/>
        <v>23.1</v>
      </c>
      <c r="AH462" s="14">
        <f t="shared" si="197"/>
        <v>4.5813632129409747</v>
      </c>
      <c r="AI462" s="14">
        <f t="shared" si="198"/>
        <v>10</v>
      </c>
      <c r="AJ462" s="11">
        <v>19</v>
      </c>
      <c r="AK462" s="11">
        <v>19</v>
      </c>
      <c r="AL462" s="11">
        <v>11</v>
      </c>
      <c r="AM462" s="11">
        <v>18</v>
      </c>
      <c r="AN462" s="11">
        <v>17</v>
      </c>
      <c r="AO462" s="11">
        <v>19</v>
      </c>
      <c r="AP462" s="11">
        <v>22</v>
      </c>
      <c r="AQ462" s="11">
        <v>25</v>
      </c>
      <c r="AR462" s="11">
        <v>7</v>
      </c>
      <c r="AS462" s="11">
        <v>23</v>
      </c>
      <c r="AT462" s="14">
        <f t="shared" si="199"/>
        <v>18</v>
      </c>
      <c r="AU462" s="14">
        <f t="shared" si="200"/>
        <v>5.41602560309064</v>
      </c>
      <c r="AV462" s="14">
        <f t="shared" si="201"/>
        <v>10</v>
      </c>
      <c r="AW462" s="14">
        <f t="shared" si="202"/>
        <v>16.924653168402759</v>
      </c>
      <c r="AX462" s="14">
        <f t="shared" si="203"/>
        <v>1.1109244261188262</v>
      </c>
      <c r="AY462" s="14">
        <f t="shared" si="204"/>
        <v>15</v>
      </c>
      <c r="AZ462" s="14">
        <f t="shared" si="205"/>
        <v>0.33279272851419234</v>
      </c>
      <c r="BA462" s="14">
        <f t="shared" si="206"/>
        <v>0.86624497319495286</v>
      </c>
      <c r="BB462" s="14">
        <f t="shared" si="207"/>
        <v>0.22077922077922082</v>
      </c>
      <c r="BC462" s="16" t="str">
        <f t="shared" si="208"/>
        <v>Toxic</v>
      </c>
      <c r="BD462" s="14">
        <f t="shared" si="209"/>
        <v>77.922077922077918</v>
      </c>
      <c r="BE462" s="17" t="s">
        <v>664</v>
      </c>
      <c r="BF462" s="17" t="s">
        <v>667</v>
      </c>
      <c r="BG462" s="14">
        <f t="shared" si="210"/>
        <v>9</v>
      </c>
      <c r="BH462" s="14">
        <f t="shared" si="211"/>
        <v>9</v>
      </c>
      <c r="BI462" s="14">
        <f t="shared" si="212"/>
        <v>20.988888888888852</v>
      </c>
      <c r="BJ462" s="14">
        <f t="shared" si="213"/>
        <v>29.333333333333329</v>
      </c>
      <c r="BK462" s="14">
        <f t="shared" si="214"/>
        <v>25.16111111111109</v>
      </c>
      <c r="BL462" s="14">
        <f t="shared" si="215"/>
        <v>1.0555555555555556</v>
      </c>
      <c r="BM462" s="14">
        <f t="shared" si="216"/>
        <v>0.23772615267409722</v>
      </c>
      <c r="BN462" s="14">
        <v>6.6349999999999998</v>
      </c>
      <c r="BO462" s="14" t="str">
        <f t="shared" si="217"/>
        <v>Same Var</v>
      </c>
      <c r="BP462" s="14">
        <f t="shared" si="218"/>
        <v>1.7739488301307799E-2</v>
      </c>
      <c r="BQ462" s="14" t="str">
        <f t="shared" si="219"/>
        <v>Sig</v>
      </c>
      <c r="BR462" s="14" t="str">
        <f t="shared" si="220"/>
        <v>Sig</v>
      </c>
      <c r="BS462" s="2" t="str">
        <f t="shared" si="221"/>
        <v>Wilcoxon</v>
      </c>
      <c r="BT462" s="2" t="str">
        <f t="shared" si="222"/>
        <v>TSTToxicLess25</v>
      </c>
      <c r="BU462" s="2" t="str">
        <f t="shared" si="223"/>
        <v>NOECToxicLess25</v>
      </c>
    </row>
    <row r="463" spans="1:73" s="14" customFormat="1" x14ac:dyDescent="0.2">
      <c r="A463" s="10" t="s">
        <v>142</v>
      </c>
      <c r="B463" s="11" t="s">
        <v>578</v>
      </c>
      <c r="C463" s="12">
        <v>37753</v>
      </c>
      <c r="D463" s="13">
        <v>0.59722222222222221</v>
      </c>
      <c r="E463" s="10" t="s">
        <v>57</v>
      </c>
      <c r="F463" s="10" t="s">
        <v>579</v>
      </c>
      <c r="G463" s="11" t="s">
        <v>59</v>
      </c>
      <c r="H463" s="11" t="s">
        <v>90</v>
      </c>
      <c r="I463" s="11" t="s">
        <v>61</v>
      </c>
      <c r="J463" s="14">
        <v>0.75</v>
      </c>
      <c r="K463" s="14">
        <v>0.2</v>
      </c>
      <c r="L463" s="11">
        <v>25</v>
      </c>
      <c r="M463" s="11">
        <v>24</v>
      </c>
      <c r="N463" s="11">
        <v>21</v>
      </c>
      <c r="O463" s="11">
        <v>24</v>
      </c>
      <c r="P463" s="11">
        <v>27</v>
      </c>
      <c r="Q463" s="11">
        <v>11</v>
      </c>
      <c r="R463" s="11">
        <v>26</v>
      </c>
      <c r="S463" s="11">
        <v>26</v>
      </c>
      <c r="T463" s="11">
        <v>24</v>
      </c>
      <c r="U463" s="11">
        <v>23</v>
      </c>
      <c r="V463" s="15"/>
      <c r="W463" s="15"/>
      <c r="X463" s="15"/>
      <c r="Y463" s="15"/>
      <c r="Z463" s="15"/>
      <c r="AA463" s="15"/>
      <c r="AB463" s="15"/>
      <c r="AC463" s="15"/>
      <c r="AD463" s="15"/>
      <c r="AE463" s="15"/>
      <c r="AF463" s="15"/>
      <c r="AG463" s="14">
        <f t="shared" si="196"/>
        <v>23.1</v>
      </c>
      <c r="AH463" s="14">
        <f t="shared" si="197"/>
        <v>4.5813632129409747</v>
      </c>
      <c r="AI463" s="14">
        <f t="shared" si="198"/>
        <v>10</v>
      </c>
      <c r="AJ463" s="11">
        <v>22</v>
      </c>
      <c r="AK463" s="11">
        <v>13</v>
      </c>
      <c r="AL463" s="11">
        <v>24</v>
      </c>
      <c r="AM463" s="11">
        <v>26</v>
      </c>
      <c r="AN463" s="11">
        <v>13</v>
      </c>
      <c r="AO463" s="11">
        <v>14</v>
      </c>
      <c r="AP463" s="15"/>
      <c r="AQ463" s="11">
        <v>3</v>
      </c>
      <c r="AR463" s="11">
        <v>22</v>
      </c>
      <c r="AS463" s="11">
        <v>16</v>
      </c>
      <c r="AT463" s="14">
        <f t="shared" si="199"/>
        <v>17</v>
      </c>
      <c r="AU463" s="14">
        <f t="shared" si="200"/>
        <v>7.2284161474004804</v>
      </c>
      <c r="AV463" s="14">
        <f t="shared" si="201"/>
        <v>9</v>
      </c>
      <c r="AW463" s="14">
        <f t="shared" si="202"/>
        <v>48.806718754822519</v>
      </c>
      <c r="AX463" s="14">
        <f t="shared" si="203"/>
        <v>4.3679344569830247</v>
      </c>
      <c r="AY463" s="14">
        <f t="shared" si="204"/>
        <v>11</v>
      </c>
      <c r="AZ463" s="14">
        <f t="shared" si="205"/>
        <v>-0.12295988778716589</v>
      </c>
      <c r="BA463" s="14">
        <f t="shared" si="206"/>
        <v>0.87552997807388222</v>
      </c>
      <c r="BB463" s="14">
        <f t="shared" si="207"/>
        <v>0.26406926406926412</v>
      </c>
      <c r="BC463" s="16" t="str">
        <f t="shared" si="208"/>
        <v>Toxic</v>
      </c>
      <c r="BD463" s="14">
        <f t="shared" si="209"/>
        <v>73.593073593073584</v>
      </c>
      <c r="BE463" s="17" t="s">
        <v>664</v>
      </c>
      <c r="BF463" s="17" t="s">
        <v>667</v>
      </c>
      <c r="BG463" s="14">
        <f t="shared" si="210"/>
        <v>9</v>
      </c>
      <c r="BH463" s="14">
        <f t="shared" si="211"/>
        <v>8</v>
      </c>
      <c r="BI463" s="14">
        <f t="shared" si="212"/>
        <v>20.988888888888852</v>
      </c>
      <c r="BJ463" s="14">
        <f t="shared" si="213"/>
        <v>52.250000000000007</v>
      </c>
      <c r="BK463" s="14">
        <f t="shared" si="214"/>
        <v>35.699999999999989</v>
      </c>
      <c r="BL463" s="14">
        <f t="shared" si="215"/>
        <v>1.0590958605664489</v>
      </c>
      <c r="BM463" s="14">
        <f t="shared" si="216"/>
        <v>1.6365882188676346</v>
      </c>
      <c r="BN463" s="14">
        <v>6.6349999999999998</v>
      </c>
      <c r="BO463" s="14" t="str">
        <f t="shared" si="217"/>
        <v>Same Var</v>
      </c>
      <c r="BP463" s="14">
        <f t="shared" si="218"/>
        <v>2.0073774619244898E-2</v>
      </c>
      <c r="BQ463" s="14" t="str">
        <f t="shared" si="219"/>
        <v>Sig</v>
      </c>
      <c r="BR463" s="14" t="str">
        <f t="shared" si="220"/>
        <v>Sig</v>
      </c>
      <c r="BS463" s="2" t="str">
        <f t="shared" si="221"/>
        <v>Wilcoxon</v>
      </c>
      <c r="BT463" s="2" t="str">
        <f t="shared" si="222"/>
        <v/>
      </c>
      <c r="BU463" s="2" t="str">
        <f t="shared" si="223"/>
        <v/>
      </c>
    </row>
    <row r="464" spans="1:73" s="14" customFormat="1" x14ac:dyDescent="0.2">
      <c r="A464" s="10" t="s">
        <v>142</v>
      </c>
      <c r="B464" s="11" t="s">
        <v>601</v>
      </c>
      <c r="C464" s="12">
        <v>37754</v>
      </c>
      <c r="D464" s="13">
        <v>0.5625</v>
      </c>
      <c r="E464" s="10" t="s">
        <v>57</v>
      </c>
      <c r="F464" s="10" t="s">
        <v>579</v>
      </c>
      <c r="G464" s="11" t="s">
        <v>59</v>
      </c>
      <c r="H464" s="11" t="s">
        <v>90</v>
      </c>
      <c r="I464" s="11" t="s">
        <v>61</v>
      </c>
      <c r="J464" s="14">
        <v>0.75</v>
      </c>
      <c r="K464" s="14">
        <v>0.2</v>
      </c>
      <c r="L464" s="11">
        <v>25</v>
      </c>
      <c r="M464" s="11">
        <v>24</v>
      </c>
      <c r="N464" s="11">
        <v>21</v>
      </c>
      <c r="O464" s="11">
        <v>24</v>
      </c>
      <c r="P464" s="11">
        <v>27</v>
      </c>
      <c r="Q464" s="11">
        <v>11</v>
      </c>
      <c r="R464" s="11">
        <v>26</v>
      </c>
      <c r="S464" s="11">
        <v>26</v>
      </c>
      <c r="T464" s="11">
        <v>24</v>
      </c>
      <c r="U464" s="11">
        <v>23</v>
      </c>
      <c r="V464" s="15"/>
      <c r="W464" s="15"/>
      <c r="X464" s="15"/>
      <c r="Y464" s="15"/>
      <c r="Z464" s="15"/>
      <c r="AA464" s="15"/>
      <c r="AB464" s="15"/>
      <c r="AC464" s="15"/>
      <c r="AD464" s="15"/>
      <c r="AE464" s="15"/>
      <c r="AF464" s="15"/>
      <c r="AG464" s="14">
        <f t="shared" si="196"/>
        <v>23.1</v>
      </c>
      <c r="AH464" s="14">
        <f t="shared" si="197"/>
        <v>4.5813632129409747</v>
      </c>
      <c r="AI464" s="14">
        <f t="shared" si="198"/>
        <v>10</v>
      </c>
      <c r="AJ464" s="11">
        <v>29</v>
      </c>
      <c r="AK464" s="11">
        <v>20</v>
      </c>
      <c r="AL464" s="11">
        <v>4</v>
      </c>
      <c r="AM464" s="15"/>
      <c r="AN464" s="11">
        <v>26</v>
      </c>
      <c r="AO464" s="11">
        <v>27</v>
      </c>
      <c r="AP464" s="11">
        <v>28</v>
      </c>
      <c r="AQ464" s="11">
        <v>27</v>
      </c>
      <c r="AR464" s="11">
        <v>23</v>
      </c>
      <c r="AS464" s="11">
        <v>22</v>
      </c>
      <c r="AT464" s="14">
        <f t="shared" si="199"/>
        <v>22.888888888888889</v>
      </c>
      <c r="AU464" s="14">
        <f t="shared" si="200"/>
        <v>7.6883750631138623</v>
      </c>
      <c r="AV464" s="14">
        <f t="shared" si="201"/>
        <v>9</v>
      </c>
      <c r="AW464" s="14">
        <f t="shared" si="202"/>
        <v>60.039658807786935</v>
      </c>
      <c r="AX464" s="14">
        <f t="shared" si="203"/>
        <v>5.5470408717825928</v>
      </c>
      <c r="AY464" s="14">
        <f t="shared" si="204"/>
        <v>11</v>
      </c>
      <c r="AZ464" s="14">
        <f t="shared" si="205"/>
        <v>1.9987979466889156</v>
      </c>
      <c r="BA464" s="14">
        <f t="shared" si="206"/>
        <v>0.87552997807388222</v>
      </c>
      <c r="BB464" s="14">
        <f t="shared" si="207"/>
        <v>9.1390091390091827E-3</v>
      </c>
      <c r="BC464" s="16" t="str">
        <f t="shared" si="208"/>
        <v>Nontoxic</v>
      </c>
      <c r="BD464" s="14">
        <f t="shared" si="209"/>
        <v>99.086099086099082</v>
      </c>
      <c r="BE464" s="17" t="s">
        <v>664</v>
      </c>
      <c r="BF464" s="17" t="s">
        <v>666</v>
      </c>
      <c r="BG464" s="14">
        <f t="shared" si="210"/>
        <v>9</v>
      </c>
      <c r="BH464" s="14">
        <f t="shared" si="211"/>
        <v>8</v>
      </c>
      <c r="BI464" s="14">
        <f t="shared" si="212"/>
        <v>20.988888888888852</v>
      </c>
      <c r="BJ464" s="14">
        <f t="shared" si="213"/>
        <v>59.111111111111086</v>
      </c>
      <c r="BK464" s="14">
        <f t="shared" si="214"/>
        <v>38.928758169934611</v>
      </c>
      <c r="BL464" s="14">
        <f t="shared" si="215"/>
        <v>1.0590958605664489</v>
      </c>
      <c r="BM464" s="14">
        <f t="shared" si="216"/>
        <v>2.0944047343254941</v>
      </c>
      <c r="BN464" s="14">
        <v>6.6349999999999998</v>
      </c>
      <c r="BO464" s="14" t="str">
        <f t="shared" si="217"/>
        <v>Same Var</v>
      </c>
      <c r="BP464" s="14">
        <f t="shared" si="218"/>
        <v>0.47107776175842819</v>
      </c>
      <c r="BQ464" s="14" t="str">
        <f t="shared" si="219"/>
        <v>NS</v>
      </c>
      <c r="BR464" s="14" t="str">
        <f t="shared" si="220"/>
        <v>NS</v>
      </c>
      <c r="BS464" s="2" t="str">
        <f t="shared" si="221"/>
        <v>Wilcoxon</v>
      </c>
      <c r="BT464" s="2" t="str">
        <f t="shared" si="222"/>
        <v/>
      </c>
      <c r="BU464" s="2" t="str">
        <f t="shared" si="223"/>
        <v/>
      </c>
    </row>
    <row r="465" spans="1:73" s="14" customFormat="1" x14ac:dyDescent="0.2">
      <c r="A465" s="1" t="s">
        <v>55</v>
      </c>
      <c r="B465" s="5" t="s">
        <v>116</v>
      </c>
      <c r="C465" s="6">
        <v>38021</v>
      </c>
      <c r="D465" s="7">
        <v>0</v>
      </c>
      <c r="E465" s="1" t="s">
        <v>57</v>
      </c>
      <c r="F465" s="1" t="s">
        <v>104</v>
      </c>
      <c r="G465" s="5" t="s">
        <v>59</v>
      </c>
      <c r="H465" s="5" t="s">
        <v>90</v>
      </c>
      <c r="I465" s="5" t="s">
        <v>61</v>
      </c>
      <c r="J465" s="2">
        <v>0.75</v>
      </c>
      <c r="K465" s="2">
        <v>0.2</v>
      </c>
      <c r="L465" s="5">
        <v>6</v>
      </c>
      <c r="M465" s="5">
        <v>29</v>
      </c>
      <c r="N465" s="5">
        <v>27</v>
      </c>
      <c r="O465" s="5">
        <v>21</v>
      </c>
      <c r="P465" s="5">
        <v>35</v>
      </c>
      <c r="Q465" s="5">
        <v>25</v>
      </c>
      <c r="R465" s="5">
        <v>32</v>
      </c>
      <c r="S465" s="5">
        <v>13</v>
      </c>
      <c r="T465" s="5">
        <v>27</v>
      </c>
      <c r="U465" s="5">
        <v>14</v>
      </c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2">
        <f t="shared" si="196"/>
        <v>22.9</v>
      </c>
      <c r="AH465" s="2">
        <f t="shared" si="197"/>
        <v>9.2550286631406777</v>
      </c>
      <c r="AI465" s="2">
        <f t="shared" si="198"/>
        <v>10</v>
      </c>
      <c r="AJ465" s="8"/>
      <c r="AK465" s="5">
        <v>33</v>
      </c>
      <c r="AL465" s="5">
        <v>36</v>
      </c>
      <c r="AM465" s="5">
        <v>25</v>
      </c>
      <c r="AN465" s="5">
        <v>38</v>
      </c>
      <c r="AO465" s="5">
        <v>31</v>
      </c>
      <c r="AP465" s="5">
        <v>32</v>
      </c>
      <c r="AQ465" s="5">
        <v>29</v>
      </c>
      <c r="AR465" s="5">
        <v>30</v>
      </c>
      <c r="AS465" s="5">
        <v>29</v>
      </c>
      <c r="AT465" s="2">
        <f t="shared" si="199"/>
        <v>31.444444444444443</v>
      </c>
      <c r="AU465" s="2">
        <f t="shared" si="200"/>
        <v>3.9086797998528646</v>
      </c>
      <c r="AV465" s="2">
        <f t="shared" si="201"/>
        <v>9</v>
      </c>
      <c r="AW465" s="2">
        <f t="shared" si="202"/>
        <v>42.453771340651734</v>
      </c>
      <c r="AX465" s="2">
        <f t="shared" si="203"/>
        <v>2.9395712144323474</v>
      </c>
      <c r="AY465" s="2">
        <f t="shared" si="204"/>
        <v>14</v>
      </c>
      <c r="AZ465" s="2">
        <f t="shared" si="205"/>
        <v>5.5902083664408426</v>
      </c>
      <c r="BA465" s="2">
        <f t="shared" si="206"/>
        <v>0.86805478155742033</v>
      </c>
      <c r="BB465" s="14">
        <f t="shared" si="207"/>
        <v>-0.37311984473556525</v>
      </c>
      <c r="BC465" s="3" t="str">
        <f t="shared" si="208"/>
        <v>Nontoxic</v>
      </c>
      <c r="BD465" s="2">
        <f t="shared" si="209"/>
        <v>137.31198447355652</v>
      </c>
      <c r="BE465" s="4" t="s">
        <v>663</v>
      </c>
      <c r="BF465" s="2"/>
      <c r="BG465" s="2">
        <f t="shared" si="210"/>
        <v>9</v>
      </c>
      <c r="BH465" s="2">
        <f t="shared" si="211"/>
        <v>8</v>
      </c>
      <c r="BI465" s="2">
        <f t="shared" si="212"/>
        <v>85.655555555555523</v>
      </c>
      <c r="BJ465" s="2">
        <f t="shared" si="213"/>
        <v>15.27777777777783</v>
      </c>
      <c r="BK465" s="2">
        <f t="shared" si="214"/>
        <v>52.536601307189549</v>
      </c>
      <c r="BL465" s="2">
        <f t="shared" si="215"/>
        <v>1.0590958605664489</v>
      </c>
      <c r="BM465" s="2">
        <f t="shared" si="216"/>
        <v>5.1756128187578785</v>
      </c>
      <c r="BN465" s="2">
        <v>6.6349999999999998</v>
      </c>
      <c r="BO465" s="2" t="str">
        <f t="shared" si="217"/>
        <v>Same Var</v>
      </c>
      <c r="BP465" s="2">
        <f t="shared" si="218"/>
        <v>1.0026514810210248E-2</v>
      </c>
      <c r="BQ465" s="2" t="str">
        <f t="shared" si="219"/>
        <v>NS</v>
      </c>
      <c r="BR465" s="2" t="str">
        <f t="shared" si="220"/>
        <v>NS</v>
      </c>
      <c r="BS465" s="2" t="str">
        <f t="shared" si="221"/>
        <v/>
      </c>
      <c r="BT465" s="2" t="str">
        <f t="shared" si="222"/>
        <v/>
      </c>
      <c r="BU465" s="2" t="str">
        <f t="shared" si="223"/>
        <v/>
      </c>
    </row>
    <row r="466" spans="1:73" s="14" customFormat="1" x14ac:dyDescent="0.2">
      <c r="A466" s="1" t="s">
        <v>55</v>
      </c>
      <c r="B466" s="5" t="s">
        <v>103</v>
      </c>
      <c r="C466" s="6">
        <v>38021</v>
      </c>
      <c r="D466" s="7">
        <v>0</v>
      </c>
      <c r="E466" s="1" t="s">
        <v>57</v>
      </c>
      <c r="F466" s="1" t="s">
        <v>104</v>
      </c>
      <c r="G466" s="5" t="s">
        <v>59</v>
      </c>
      <c r="H466" s="5" t="s">
        <v>90</v>
      </c>
      <c r="I466" s="5" t="s">
        <v>61</v>
      </c>
      <c r="J466" s="2">
        <v>0.75</v>
      </c>
      <c r="K466" s="2">
        <v>0.2</v>
      </c>
      <c r="L466" s="5">
        <v>6</v>
      </c>
      <c r="M466" s="5">
        <v>29</v>
      </c>
      <c r="N466" s="5">
        <v>27</v>
      </c>
      <c r="O466" s="5">
        <v>21</v>
      </c>
      <c r="P466" s="5">
        <v>35</v>
      </c>
      <c r="Q466" s="5">
        <v>25</v>
      </c>
      <c r="R466" s="5">
        <v>32</v>
      </c>
      <c r="S466" s="5">
        <v>13</v>
      </c>
      <c r="T466" s="5">
        <v>27</v>
      </c>
      <c r="U466" s="5">
        <v>14</v>
      </c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2">
        <f t="shared" si="196"/>
        <v>22.9</v>
      </c>
      <c r="AH466" s="2">
        <f t="shared" si="197"/>
        <v>9.2550286631406777</v>
      </c>
      <c r="AI466" s="2">
        <f t="shared" si="198"/>
        <v>10</v>
      </c>
      <c r="AJ466" s="5">
        <v>27</v>
      </c>
      <c r="AK466" s="5">
        <v>25</v>
      </c>
      <c r="AL466" s="5">
        <v>28</v>
      </c>
      <c r="AM466" s="5">
        <v>28</v>
      </c>
      <c r="AN466" s="5">
        <v>24</v>
      </c>
      <c r="AO466" s="5">
        <v>29</v>
      </c>
      <c r="AP466" s="5">
        <v>27</v>
      </c>
      <c r="AQ466" s="5">
        <v>29</v>
      </c>
      <c r="AR466" s="5">
        <v>26</v>
      </c>
      <c r="AS466" s="5">
        <v>12</v>
      </c>
      <c r="AT466" s="2">
        <f t="shared" si="199"/>
        <v>25.5</v>
      </c>
      <c r="AU466" s="2">
        <f t="shared" si="200"/>
        <v>5.0166389810974703</v>
      </c>
      <c r="AV466" s="2">
        <f t="shared" si="201"/>
        <v>10</v>
      </c>
      <c r="AW466" s="2">
        <f t="shared" si="202"/>
        <v>53.799168793402757</v>
      </c>
      <c r="AX466" s="2">
        <f t="shared" si="203"/>
        <v>3.2831044029706771</v>
      </c>
      <c r="AY466" s="2">
        <f t="shared" si="204"/>
        <v>16</v>
      </c>
      <c r="AZ466" s="2">
        <f t="shared" si="205"/>
        <v>3.0739043585034072</v>
      </c>
      <c r="BA466" s="2">
        <f t="shared" si="206"/>
        <v>0.86466700179829137</v>
      </c>
      <c r="BB466" s="14">
        <f t="shared" si="207"/>
        <v>-0.1135371179039302</v>
      </c>
      <c r="BC466" s="3" t="str">
        <f t="shared" si="208"/>
        <v>Nontoxic</v>
      </c>
      <c r="BD466" s="2">
        <f t="shared" si="209"/>
        <v>111.35371179039302</v>
      </c>
      <c r="BE466" s="4" t="s">
        <v>664</v>
      </c>
      <c r="BF466" s="4" t="s">
        <v>666</v>
      </c>
      <c r="BG466" s="2">
        <f t="shared" si="210"/>
        <v>9</v>
      </c>
      <c r="BH466" s="2">
        <f t="shared" si="211"/>
        <v>9</v>
      </c>
      <c r="BI466" s="2">
        <f t="shared" si="212"/>
        <v>85.655555555555523</v>
      </c>
      <c r="BJ466" s="2">
        <f t="shared" si="213"/>
        <v>25.166666666666664</v>
      </c>
      <c r="BK466" s="2">
        <f t="shared" si="214"/>
        <v>55.411111111111097</v>
      </c>
      <c r="BL466" s="2">
        <f t="shared" si="215"/>
        <v>1.0555555555555556</v>
      </c>
      <c r="BM466" s="2">
        <f t="shared" si="216"/>
        <v>3.0158074898930201</v>
      </c>
      <c r="BN466" s="2">
        <v>6.6349999999999998</v>
      </c>
      <c r="BO466" s="2" t="str">
        <f t="shared" si="217"/>
        <v>Same Var</v>
      </c>
      <c r="BP466" s="2">
        <f t="shared" si="218"/>
        <v>0.22247212119523752</v>
      </c>
      <c r="BQ466" s="2" t="str">
        <f t="shared" si="219"/>
        <v>NS</v>
      </c>
      <c r="BR466" s="2" t="str">
        <f t="shared" si="220"/>
        <v>NS</v>
      </c>
      <c r="BS466" s="2" t="str">
        <f t="shared" si="221"/>
        <v/>
      </c>
      <c r="BT466" s="2" t="str">
        <f t="shared" si="222"/>
        <v/>
      </c>
      <c r="BU466" s="2" t="str">
        <f t="shared" si="223"/>
        <v/>
      </c>
    </row>
    <row r="467" spans="1:73" s="14" customFormat="1" x14ac:dyDescent="0.2">
      <c r="A467" s="1" t="s">
        <v>55</v>
      </c>
      <c r="B467" s="5" t="s">
        <v>124</v>
      </c>
      <c r="C467" s="6">
        <v>38021</v>
      </c>
      <c r="D467" s="7">
        <v>0</v>
      </c>
      <c r="E467" s="1" t="s">
        <v>57</v>
      </c>
      <c r="F467" s="1" t="s">
        <v>104</v>
      </c>
      <c r="G467" s="5" t="s">
        <v>59</v>
      </c>
      <c r="H467" s="5" t="s">
        <v>90</v>
      </c>
      <c r="I467" s="5" t="s">
        <v>61</v>
      </c>
      <c r="J467" s="2">
        <v>0.75</v>
      </c>
      <c r="K467" s="2">
        <v>0.2</v>
      </c>
      <c r="L467" s="5">
        <v>6</v>
      </c>
      <c r="M467" s="5">
        <v>29</v>
      </c>
      <c r="N467" s="5">
        <v>27</v>
      </c>
      <c r="O467" s="5">
        <v>21</v>
      </c>
      <c r="P467" s="5">
        <v>35</v>
      </c>
      <c r="Q467" s="5">
        <v>25</v>
      </c>
      <c r="R467" s="5">
        <v>32</v>
      </c>
      <c r="S467" s="5">
        <v>13</v>
      </c>
      <c r="T467" s="5">
        <v>27</v>
      </c>
      <c r="U467" s="5">
        <v>14</v>
      </c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2">
        <f t="shared" si="196"/>
        <v>22.9</v>
      </c>
      <c r="AH467" s="2">
        <f t="shared" si="197"/>
        <v>9.2550286631406777</v>
      </c>
      <c r="AI467" s="2">
        <f t="shared" si="198"/>
        <v>10</v>
      </c>
      <c r="AJ467" s="5">
        <v>22</v>
      </c>
      <c r="AK467" s="5">
        <v>27</v>
      </c>
      <c r="AL467" s="5">
        <v>33</v>
      </c>
      <c r="AM467" s="5">
        <v>31</v>
      </c>
      <c r="AN467" s="5">
        <v>14</v>
      </c>
      <c r="AO467" s="5">
        <v>30</v>
      </c>
      <c r="AP467" s="5">
        <v>24</v>
      </c>
      <c r="AQ467" s="5">
        <v>24</v>
      </c>
      <c r="AR467" s="5">
        <v>26</v>
      </c>
      <c r="AS467" s="5">
        <v>26</v>
      </c>
      <c r="AT467" s="2">
        <f t="shared" si="199"/>
        <v>25.7</v>
      </c>
      <c r="AU467" s="2">
        <f t="shared" si="200"/>
        <v>5.3551636555550584</v>
      </c>
      <c r="AV467" s="2">
        <f t="shared" si="201"/>
        <v>10</v>
      </c>
      <c r="AW467" s="2">
        <f t="shared" si="202"/>
        <v>59.073101509452201</v>
      </c>
      <c r="AX467" s="2">
        <f t="shared" si="203"/>
        <v>3.4931642109267838</v>
      </c>
      <c r="AY467" s="2">
        <f t="shared" si="204"/>
        <v>17</v>
      </c>
      <c r="AZ467" s="2">
        <f t="shared" si="205"/>
        <v>3.0750129165966578</v>
      </c>
      <c r="BA467" s="2">
        <f t="shared" si="206"/>
        <v>0.86327901742005297</v>
      </c>
      <c r="BB467" s="14">
        <f t="shared" si="207"/>
        <v>-0.12227074235807864</v>
      </c>
      <c r="BC467" s="3" t="str">
        <f t="shared" si="208"/>
        <v>Nontoxic</v>
      </c>
      <c r="BD467" s="2">
        <f t="shared" si="209"/>
        <v>112.22707423580786</v>
      </c>
      <c r="BE467" s="4" t="s">
        <v>663</v>
      </c>
      <c r="BF467" s="2"/>
      <c r="BG467" s="2">
        <f t="shared" si="210"/>
        <v>9</v>
      </c>
      <c r="BH467" s="2">
        <f t="shared" si="211"/>
        <v>9</v>
      </c>
      <c r="BI467" s="2">
        <f t="shared" si="212"/>
        <v>85.655555555555523</v>
      </c>
      <c r="BJ467" s="2">
        <f t="shared" si="213"/>
        <v>28.677777777777816</v>
      </c>
      <c r="BK467" s="2">
        <f t="shared" si="214"/>
        <v>57.166666666666664</v>
      </c>
      <c r="BL467" s="2">
        <f t="shared" si="215"/>
        <v>1.0555555555555556</v>
      </c>
      <c r="BM467" s="2">
        <f t="shared" si="216"/>
        <v>2.434138165161293</v>
      </c>
      <c r="BN467" s="2">
        <v>6.6349999999999998</v>
      </c>
      <c r="BO467" s="2" t="str">
        <f t="shared" si="217"/>
        <v>Same Var</v>
      </c>
      <c r="BP467" s="2">
        <f t="shared" si="218"/>
        <v>0.20923526173233675</v>
      </c>
      <c r="BQ467" s="2" t="str">
        <f t="shared" si="219"/>
        <v>NS</v>
      </c>
      <c r="BR467" s="2" t="str">
        <f t="shared" si="220"/>
        <v>NS</v>
      </c>
      <c r="BS467" s="2" t="str">
        <f t="shared" si="221"/>
        <v/>
      </c>
      <c r="BT467" s="2" t="str">
        <f t="shared" si="222"/>
        <v/>
      </c>
      <c r="BU467" s="2" t="str">
        <f t="shared" si="223"/>
        <v/>
      </c>
    </row>
    <row r="468" spans="1:73" s="14" customFormat="1" x14ac:dyDescent="0.2">
      <c r="A468" s="1" t="s">
        <v>55</v>
      </c>
      <c r="B468" s="5" t="s">
        <v>130</v>
      </c>
      <c r="C468" s="6">
        <v>38021</v>
      </c>
      <c r="D468" s="7">
        <v>0</v>
      </c>
      <c r="E468" s="1" t="s">
        <v>57</v>
      </c>
      <c r="F468" s="1" t="s">
        <v>104</v>
      </c>
      <c r="G468" s="5" t="s">
        <v>59</v>
      </c>
      <c r="H468" s="5" t="s">
        <v>90</v>
      </c>
      <c r="I468" s="5" t="s">
        <v>61</v>
      </c>
      <c r="J468" s="2">
        <v>0.75</v>
      </c>
      <c r="K468" s="2">
        <v>0.2</v>
      </c>
      <c r="L468" s="5">
        <v>6</v>
      </c>
      <c r="M468" s="5">
        <v>29</v>
      </c>
      <c r="N468" s="5">
        <v>27</v>
      </c>
      <c r="O468" s="5">
        <v>21</v>
      </c>
      <c r="P468" s="5">
        <v>35</v>
      </c>
      <c r="Q468" s="5">
        <v>25</v>
      </c>
      <c r="R468" s="5">
        <v>32</v>
      </c>
      <c r="S468" s="5">
        <v>13</v>
      </c>
      <c r="T468" s="5">
        <v>27</v>
      </c>
      <c r="U468" s="5">
        <v>14</v>
      </c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2">
        <f t="shared" si="196"/>
        <v>22.9</v>
      </c>
      <c r="AH468" s="2">
        <f t="shared" si="197"/>
        <v>9.2550286631406777</v>
      </c>
      <c r="AI468" s="2">
        <f t="shared" si="198"/>
        <v>10</v>
      </c>
      <c r="AJ468" s="5">
        <v>11</v>
      </c>
      <c r="AK468" s="5">
        <v>32</v>
      </c>
      <c r="AL468" s="5">
        <v>28</v>
      </c>
      <c r="AM468" s="5">
        <v>32</v>
      </c>
      <c r="AN468" s="5">
        <v>22</v>
      </c>
      <c r="AO468" s="5">
        <v>31</v>
      </c>
      <c r="AP468" s="5">
        <v>30</v>
      </c>
      <c r="AQ468" s="5">
        <v>18</v>
      </c>
      <c r="AR468" s="8"/>
      <c r="AS468" s="5">
        <v>26</v>
      </c>
      <c r="AT468" s="2">
        <f t="shared" si="199"/>
        <v>25.555555555555557</v>
      </c>
      <c r="AU468" s="2">
        <f t="shared" si="200"/>
        <v>7.2476049683863035</v>
      </c>
      <c r="AV468" s="2">
        <f t="shared" si="201"/>
        <v>9</v>
      </c>
      <c r="AW468" s="2">
        <f t="shared" si="202"/>
        <v>113.51932389552142</v>
      </c>
      <c r="AX468" s="2">
        <f t="shared" si="203"/>
        <v>6.8373442768466193</v>
      </c>
      <c r="AY468" s="2">
        <f t="shared" si="204"/>
        <v>17</v>
      </c>
      <c r="AZ468" s="2">
        <f t="shared" si="205"/>
        <v>2.5674698978676815</v>
      </c>
      <c r="BA468" s="2">
        <f t="shared" si="206"/>
        <v>0.86327901742005297</v>
      </c>
      <c r="BB468" s="14">
        <f t="shared" si="207"/>
        <v>-0.11596312469674928</v>
      </c>
      <c r="BC468" s="3" t="str">
        <f t="shared" si="208"/>
        <v>Nontoxic</v>
      </c>
      <c r="BD468" s="2">
        <f t="shared" si="209"/>
        <v>111.59631246967491</v>
      </c>
      <c r="BE468" s="4" t="s">
        <v>663</v>
      </c>
      <c r="BF468" s="2"/>
      <c r="BG468" s="2">
        <f t="shared" si="210"/>
        <v>9</v>
      </c>
      <c r="BH468" s="2">
        <f t="shared" si="211"/>
        <v>8</v>
      </c>
      <c r="BI468" s="2">
        <f t="shared" si="212"/>
        <v>85.655555555555523</v>
      </c>
      <c r="BJ468" s="2">
        <f t="shared" si="213"/>
        <v>52.527777777777828</v>
      </c>
      <c r="BK468" s="2">
        <f t="shared" si="214"/>
        <v>70.066013071895426</v>
      </c>
      <c r="BL468" s="2">
        <f t="shared" si="215"/>
        <v>1.0590958605664489</v>
      </c>
      <c r="BM468" s="2">
        <f t="shared" si="216"/>
        <v>0.46898444986327215</v>
      </c>
      <c r="BN468" s="2">
        <v>6.6349999999999998</v>
      </c>
      <c r="BO468" s="2" t="str">
        <f t="shared" si="217"/>
        <v>Same Var</v>
      </c>
      <c r="BP468" s="2">
        <f t="shared" si="218"/>
        <v>0.24960841885699175</v>
      </c>
      <c r="BQ468" s="2" t="str">
        <f t="shared" si="219"/>
        <v>NS</v>
      </c>
      <c r="BR468" s="2" t="str">
        <f t="shared" si="220"/>
        <v>NS</v>
      </c>
      <c r="BS468" s="2" t="str">
        <f t="shared" si="221"/>
        <v/>
      </c>
      <c r="BT468" s="2" t="str">
        <f t="shared" si="222"/>
        <v/>
      </c>
      <c r="BU468" s="2" t="str">
        <f t="shared" si="223"/>
        <v/>
      </c>
    </row>
    <row r="469" spans="1:73" s="14" customFormat="1" x14ac:dyDescent="0.2">
      <c r="A469" s="1" t="s">
        <v>55</v>
      </c>
      <c r="B469" s="5" t="s">
        <v>141</v>
      </c>
      <c r="C469" s="6">
        <v>38021</v>
      </c>
      <c r="D469" s="7">
        <v>0</v>
      </c>
      <c r="E469" s="1" t="s">
        <v>57</v>
      </c>
      <c r="F469" s="1" t="s">
        <v>104</v>
      </c>
      <c r="G469" s="5" t="s">
        <v>59</v>
      </c>
      <c r="H469" s="5" t="s">
        <v>90</v>
      </c>
      <c r="I469" s="5" t="s">
        <v>61</v>
      </c>
      <c r="J469" s="2">
        <v>0.75</v>
      </c>
      <c r="K469" s="2">
        <v>0.2</v>
      </c>
      <c r="L469" s="5">
        <v>6</v>
      </c>
      <c r="M469" s="5">
        <v>29</v>
      </c>
      <c r="N469" s="5">
        <v>27</v>
      </c>
      <c r="O469" s="5">
        <v>21</v>
      </c>
      <c r="P469" s="5">
        <v>35</v>
      </c>
      <c r="Q469" s="5">
        <v>25</v>
      </c>
      <c r="R469" s="5">
        <v>32</v>
      </c>
      <c r="S469" s="5">
        <v>13</v>
      </c>
      <c r="T469" s="5">
        <v>27</v>
      </c>
      <c r="U469" s="5">
        <v>14</v>
      </c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2">
        <f t="shared" si="196"/>
        <v>22.9</v>
      </c>
      <c r="AH469" s="2">
        <f t="shared" si="197"/>
        <v>9.2550286631406777</v>
      </c>
      <c r="AI469" s="2">
        <f t="shared" si="198"/>
        <v>10</v>
      </c>
      <c r="AJ469" s="5">
        <v>6</v>
      </c>
      <c r="AK469" s="5">
        <v>18</v>
      </c>
      <c r="AL469" s="5">
        <v>20</v>
      </c>
      <c r="AM469" s="5">
        <v>21</v>
      </c>
      <c r="AN469" s="5">
        <v>27</v>
      </c>
      <c r="AO469" s="5">
        <v>23</v>
      </c>
      <c r="AP469" s="5">
        <v>24</v>
      </c>
      <c r="AQ469" s="5">
        <v>15</v>
      </c>
      <c r="AR469" s="5">
        <v>24</v>
      </c>
      <c r="AS469" s="5">
        <v>0</v>
      </c>
      <c r="AT469" s="2">
        <f t="shared" si="199"/>
        <v>17.8</v>
      </c>
      <c r="AU469" s="2">
        <f t="shared" si="200"/>
        <v>8.6126521918499517</v>
      </c>
      <c r="AV469" s="2">
        <f t="shared" si="201"/>
        <v>10</v>
      </c>
      <c r="AW469" s="2">
        <f t="shared" si="202"/>
        <v>149.71731678722989</v>
      </c>
      <c r="AX469" s="2">
        <f t="shared" si="203"/>
        <v>8.6930839640132014</v>
      </c>
      <c r="AY469" s="2">
        <f t="shared" si="204"/>
        <v>17</v>
      </c>
      <c r="AZ469" s="2">
        <f t="shared" si="205"/>
        <v>0.17867426677221443</v>
      </c>
      <c r="BA469" s="2">
        <f t="shared" si="206"/>
        <v>0.86327901742005297</v>
      </c>
      <c r="BB469" s="14">
        <f t="shared" si="207"/>
        <v>0.22270742358078593</v>
      </c>
      <c r="BC469" s="3" t="str">
        <f t="shared" si="208"/>
        <v>Toxic</v>
      </c>
      <c r="BD469" s="2">
        <f t="shared" si="209"/>
        <v>77.729257641921407</v>
      </c>
      <c r="BE469" s="4" t="s">
        <v>663</v>
      </c>
      <c r="BF469" s="2"/>
      <c r="BG469" s="2">
        <f t="shared" si="210"/>
        <v>9</v>
      </c>
      <c r="BH469" s="2">
        <f t="shared" si="211"/>
        <v>9</v>
      </c>
      <c r="BI469" s="2">
        <f t="shared" si="212"/>
        <v>85.655555555555523</v>
      </c>
      <c r="BJ469" s="2">
        <f t="shared" si="213"/>
        <v>74.177777777777777</v>
      </c>
      <c r="BK469" s="2">
        <f t="shared" si="214"/>
        <v>79.916666666666657</v>
      </c>
      <c r="BL469" s="2">
        <f t="shared" si="215"/>
        <v>1.0555555555555556</v>
      </c>
      <c r="BM469" s="2">
        <f t="shared" si="216"/>
        <v>4.4082328257251162E-2</v>
      </c>
      <c r="BN469" s="2">
        <v>6.6349999999999998</v>
      </c>
      <c r="BO469" s="2" t="str">
        <f t="shared" si="217"/>
        <v>Same Var</v>
      </c>
      <c r="BP469" s="2">
        <f t="shared" si="218"/>
        <v>0.10914583980609796</v>
      </c>
      <c r="BQ469" s="2" t="str">
        <f t="shared" si="219"/>
        <v>NS</v>
      </c>
      <c r="BR469" s="2" t="str">
        <f t="shared" si="220"/>
        <v>NS</v>
      </c>
      <c r="BS469" s="2" t="str">
        <f t="shared" si="221"/>
        <v>Same Var T-test</v>
      </c>
      <c r="BT469" s="2" t="str">
        <f t="shared" si="222"/>
        <v>TSTToxicLess25</v>
      </c>
      <c r="BU469" s="2" t="str">
        <f t="shared" si="223"/>
        <v/>
      </c>
    </row>
    <row r="470" spans="1:73" s="14" customFormat="1" x14ac:dyDescent="0.2">
      <c r="A470" s="1" t="s">
        <v>55</v>
      </c>
      <c r="B470" s="5" t="s">
        <v>137</v>
      </c>
      <c r="C470" s="6">
        <v>38021</v>
      </c>
      <c r="D470" s="7">
        <v>0</v>
      </c>
      <c r="E470" s="1" t="s">
        <v>57</v>
      </c>
      <c r="F470" s="1" t="s">
        <v>104</v>
      </c>
      <c r="G470" s="5" t="s">
        <v>59</v>
      </c>
      <c r="H470" s="5" t="s">
        <v>90</v>
      </c>
      <c r="I470" s="5" t="s">
        <v>61</v>
      </c>
      <c r="J470" s="2">
        <v>0.75</v>
      </c>
      <c r="K470" s="2">
        <v>0.2</v>
      </c>
      <c r="L470" s="5">
        <v>6</v>
      </c>
      <c r="M470" s="5">
        <v>29</v>
      </c>
      <c r="N470" s="5">
        <v>27</v>
      </c>
      <c r="O470" s="5">
        <v>21</v>
      </c>
      <c r="P470" s="5">
        <v>35</v>
      </c>
      <c r="Q470" s="5">
        <v>25</v>
      </c>
      <c r="R470" s="5">
        <v>32</v>
      </c>
      <c r="S470" s="5">
        <v>13</v>
      </c>
      <c r="T470" s="5">
        <v>27</v>
      </c>
      <c r="U470" s="5">
        <v>14</v>
      </c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2">
        <f t="shared" si="196"/>
        <v>22.9</v>
      </c>
      <c r="AH470" s="2">
        <f t="shared" si="197"/>
        <v>9.2550286631406777</v>
      </c>
      <c r="AI470" s="2">
        <f t="shared" si="198"/>
        <v>10</v>
      </c>
      <c r="AJ470" s="5">
        <v>25</v>
      </c>
      <c r="AK470" s="5">
        <v>29</v>
      </c>
      <c r="AL470" s="5">
        <v>33</v>
      </c>
      <c r="AM470" s="5">
        <v>32</v>
      </c>
      <c r="AN470" s="5">
        <v>39</v>
      </c>
      <c r="AO470" s="5">
        <v>31</v>
      </c>
      <c r="AP470" s="5">
        <v>29</v>
      </c>
      <c r="AQ470" s="5">
        <v>0</v>
      </c>
      <c r="AR470" s="5">
        <v>31</v>
      </c>
      <c r="AS470" s="5">
        <v>19</v>
      </c>
      <c r="AT470" s="2">
        <f t="shared" si="199"/>
        <v>26.8</v>
      </c>
      <c r="AU470" s="2">
        <f t="shared" si="200"/>
        <v>10.757942802103633</v>
      </c>
      <c r="AV470" s="2">
        <f t="shared" si="201"/>
        <v>10</v>
      </c>
      <c r="AW470" s="2">
        <f t="shared" si="202"/>
        <v>268.67990629340289</v>
      </c>
      <c r="AX470" s="2">
        <f t="shared" si="203"/>
        <v>17.461819217785504</v>
      </c>
      <c r="AY470" s="2">
        <f t="shared" si="204"/>
        <v>15</v>
      </c>
      <c r="AZ470" s="2">
        <f t="shared" si="205"/>
        <v>2.3773435224466755</v>
      </c>
      <c r="BA470" s="2">
        <f t="shared" si="206"/>
        <v>0.86624497319495286</v>
      </c>
      <c r="BB470" s="14">
        <f t="shared" si="207"/>
        <v>-0.17030567685589529</v>
      </c>
      <c r="BC470" s="3" t="str">
        <f t="shared" si="208"/>
        <v>Nontoxic</v>
      </c>
      <c r="BD470" s="2">
        <f t="shared" si="209"/>
        <v>117.03056768558953</v>
      </c>
      <c r="BE470" s="4" t="s">
        <v>663</v>
      </c>
      <c r="BF470" s="2"/>
      <c r="BG470" s="2">
        <f t="shared" si="210"/>
        <v>9</v>
      </c>
      <c r="BH470" s="2">
        <f t="shared" si="211"/>
        <v>9</v>
      </c>
      <c r="BI470" s="2">
        <f t="shared" si="212"/>
        <v>85.655555555555523</v>
      </c>
      <c r="BJ470" s="2">
        <f t="shared" si="213"/>
        <v>115.73333333333338</v>
      </c>
      <c r="BK470" s="2">
        <f t="shared" si="214"/>
        <v>100.69444444444444</v>
      </c>
      <c r="BL470" s="2">
        <f t="shared" si="215"/>
        <v>1.0555555555555556</v>
      </c>
      <c r="BM470" s="2">
        <f t="shared" si="216"/>
        <v>0.19234070219769706</v>
      </c>
      <c r="BN470" s="2">
        <v>6.6349999999999998</v>
      </c>
      <c r="BO470" s="2" t="str">
        <f t="shared" si="217"/>
        <v>Same Var</v>
      </c>
      <c r="BP470" s="2">
        <f t="shared" si="218"/>
        <v>0.19812897967441728</v>
      </c>
      <c r="BQ470" s="2" t="str">
        <f t="shared" si="219"/>
        <v>NS</v>
      </c>
      <c r="BR470" s="2" t="str">
        <f t="shared" si="220"/>
        <v>NS</v>
      </c>
      <c r="BS470" s="2" t="str">
        <f t="shared" si="221"/>
        <v/>
      </c>
      <c r="BT470" s="2" t="str">
        <f t="shared" si="222"/>
        <v/>
      </c>
      <c r="BU470" s="2" t="str">
        <f t="shared" si="223"/>
        <v/>
      </c>
    </row>
    <row r="471" spans="1:73" s="14" customFormat="1" x14ac:dyDescent="0.2">
      <c r="A471" s="1" t="s">
        <v>142</v>
      </c>
      <c r="B471" s="5" t="s">
        <v>163</v>
      </c>
      <c r="C471" s="6">
        <v>38454</v>
      </c>
      <c r="D471" s="7">
        <v>0.3125</v>
      </c>
      <c r="E471" s="1" t="s">
        <v>57</v>
      </c>
      <c r="F471" s="1" t="s">
        <v>165</v>
      </c>
      <c r="G471" s="5" t="s">
        <v>59</v>
      </c>
      <c r="H471" s="5" t="s">
        <v>90</v>
      </c>
      <c r="I471" s="5" t="s">
        <v>61</v>
      </c>
      <c r="J471" s="2">
        <v>0.75</v>
      </c>
      <c r="K471" s="2">
        <v>0.2</v>
      </c>
      <c r="L471" s="5">
        <v>19</v>
      </c>
      <c r="M471" s="5">
        <v>37</v>
      </c>
      <c r="N471" s="5">
        <v>32</v>
      </c>
      <c r="O471" s="5">
        <v>19</v>
      </c>
      <c r="P471" s="5">
        <v>24</v>
      </c>
      <c r="Q471" s="5">
        <v>24</v>
      </c>
      <c r="R471" s="5">
        <v>29</v>
      </c>
      <c r="S471" s="5">
        <v>18</v>
      </c>
      <c r="T471" s="5">
        <v>13</v>
      </c>
      <c r="U471" s="5">
        <v>14</v>
      </c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2">
        <f t="shared" si="196"/>
        <v>22.9</v>
      </c>
      <c r="AH471" s="2">
        <f t="shared" si="197"/>
        <v>7.8379419067337626</v>
      </c>
      <c r="AI471" s="2">
        <f t="shared" si="198"/>
        <v>10</v>
      </c>
      <c r="AJ471" s="5">
        <v>14</v>
      </c>
      <c r="AK471" s="5">
        <v>18</v>
      </c>
      <c r="AL471" s="5">
        <v>15</v>
      </c>
      <c r="AM471" s="8"/>
      <c r="AN471" s="5">
        <v>22</v>
      </c>
      <c r="AO471" s="5">
        <v>21</v>
      </c>
      <c r="AP471" s="5">
        <v>28</v>
      </c>
      <c r="AQ471" s="5">
        <v>17</v>
      </c>
      <c r="AR471" s="5">
        <v>25</v>
      </c>
      <c r="AS471" s="5">
        <v>17</v>
      </c>
      <c r="AT471" s="2">
        <f t="shared" si="199"/>
        <v>19.666666666666668</v>
      </c>
      <c r="AU471" s="2">
        <f t="shared" si="200"/>
        <v>4.6904157598234297</v>
      </c>
      <c r="AV471" s="2">
        <f t="shared" si="201"/>
        <v>9</v>
      </c>
      <c r="AW471" s="2">
        <f t="shared" si="202"/>
        <v>34.810819449266951</v>
      </c>
      <c r="AX471" s="2">
        <f t="shared" si="203"/>
        <v>2.073729595871912</v>
      </c>
      <c r="AY471" s="2">
        <f t="shared" si="204"/>
        <v>17</v>
      </c>
      <c r="AZ471" s="2">
        <f t="shared" si="205"/>
        <v>1.025796896028268</v>
      </c>
      <c r="BA471" s="2">
        <f t="shared" si="206"/>
        <v>0.86327901742005297</v>
      </c>
      <c r="BB471" s="14">
        <f t="shared" si="207"/>
        <v>0.14119359534206685</v>
      </c>
      <c r="BC471" s="3" t="str">
        <f t="shared" si="208"/>
        <v>Nontoxic</v>
      </c>
      <c r="BD471" s="2">
        <f t="shared" si="209"/>
        <v>85.880640465793306</v>
      </c>
      <c r="BE471" s="4" t="s">
        <v>663</v>
      </c>
      <c r="BF471" s="2"/>
      <c r="BG471" s="2">
        <f t="shared" si="210"/>
        <v>9</v>
      </c>
      <c r="BH471" s="2">
        <f t="shared" si="211"/>
        <v>8</v>
      </c>
      <c r="BI471" s="2">
        <f t="shared" si="212"/>
        <v>61.433333333333287</v>
      </c>
      <c r="BJ471" s="2">
        <f t="shared" si="213"/>
        <v>22</v>
      </c>
      <c r="BK471" s="2">
        <f t="shared" si="214"/>
        <v>42.876470588235271</v>
      </c>
      <c r="BL471" s="2">
        <f t="shared" si="215"/>
        <v>1.0590958605664489</v>
      </c>
      <c r="BM471" s="2">
        <f t="shared" si="216"/>
        <v>1.9843167563544404</v>
      </c>
      <c r="BN471" s="2">
        <v>6.6349999999999998</v>
      </c>
      <c r="BO471" s="2" t="str">
        <f t="shared" si="217"/>
        <v>Same Var</v>
      </c>
      <c r="BP471" s="2">
        <f t="shared" si="218"/>
        <v>0.14876429768696275</v>
      </c>
      <c r="BQ471" s="2" t="str">
        <f t="shared" si="219"/>
        <v>NS</v>
      </c>
      <c r="BR471" s="2" t="str">
        <f t="shared" si="220"/>
        <v>NS</v>
      </c>
      <c r="BS471" s="2" t="str">
        <f t="shared" si="221"/>
        <v>Same Var T-test</v>
      </c>
      <c r="BT471" s="2" t="str">
        <f t="shared" si="222"/>
        <v/>
      </c>
      <c r="BU471" s="2" t="str">
        <f t="shared" si="223"/>
        <v/>
      </c>
    </row>
    <row r="472" spans="1:73" s="14" customFormat="1" x14ac:dyDescent="0.2">
      <c r="A472" s="1" t="s">
        <v>142</v>
      </c>
      <c r="B472" s="5" t="s">
        <v>170</v>
      </c>
      <c r="C472" s="6">
        <v>38454</v>
      </c>
      <c r="D472" s="7">
        <v>0.45833333333333331</v>
      </c>
      <c r="E472" s="1" t="s">
        <v>57</v>
      </c>
      <c r="F472" s="1" t="s">
        <v>165</v>
      </c>
      <c r="G472" s="5" t="s">
        <v>59</v>
      </c>
      <c r="H472" s="5" t="s">
        <v>90</v>
      </c>
      <c r="I472" s="5" t="s">
        <v>61</v>
      </c>
      <c r="J472" s="2">
        <v>0.75</v>
      </c>
      <c r="K472" s="2">
        <v>0.2</v>
      </c>
      <c r="L472" s="5">
        <v>19</v>
      </c>
      <c r="M472" s="5">
        <v>37</v>
      </c>
      <c r="N472" s="5">
        <v>32</v>
      </c>
      <c r="O472" s="5">
        <v>19</v>
      </c>
      <c r="P472" s="5">
        <v>24</v>
      </c>
      <c r="Q472" s="5">
        <v>24</v>
      </c>
      <c r="R472" s="5">
        <v>29</v>
      </c>
      <c r="S472" s="5">
        <v>18</v>
      </c>
      <c r="T472" s="5">
        <v>13</v>
      </c>
      <c r="U472" s="5">
        <v>14</v>
      </c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2">
        <f t="shared" si="196"/>
        <v>22.9</v>
      </c>
      <c r="AH472" s="2">
        <f t="shared" si="197"/>
        <v>7.8379419067337626</v>
      </c>
      <c r="AI472" s="2">
        <f t="shared" si="198"/>
        <v>10</v>
      </c>
      <c r="AJ472" s="5">
        <v>20</v>
      </c>
      <c r="AK472" s="5">
        <v>34</v>
      </c>
      <c r="AL472" s="5">
        <v>37</v>
      </c>
      <c r="AM472" s="5">
        <v>25</v>
      </c>
      <c r="AN472" s="5">
        <v>25</v>
      </c>
      <c r="AO472" s="5">
        <v>25</v>
      </c>
      <c r="AP472" s="5">
        <v>27</v>
      </c>
      <c r="AQ472" s="5">
        <v>24</v>
      </c>
      <c r="AR472" s="5">
        <v>25</v>
      </c>
      <c r="AS472" s="5">
        <v>16</v>
      </c>
      <c r="AT472" s="2">
        <f t="shared" si="199"/>
        <v>25.8</v>
      </c>
      <c r="AU472" s="2">
        <f t="shared" si="200"/>
        <v>6.0516297162187858</v>
      </c>
      <c r="AV472" s="2">
        <f t="shared" si="201"/>
        <v>10</v>
      </c>
      <c r="AW472" s="2">
        <f t="shared" si="202"/>
        <v>50.663749078896629</v>
      </c>
      <c r="AX472" s="2">
        <f t="shared" si="203"/>
        <v>2.8170239717292542</v>
      </c>
      <c r="AY472" s="2">
        <f t="shared" si="204"/>
        <v>18</v>
      </c>
      <c r="AZ472" s="2">
        <f t="shared" si="205"/>
        <v>3.2328441813551709</v>
      </c>
      <c r="BA472" s="2">
        <f t="shared" si="206"/>
        <v>0.86204866798959834</v>
      </c>
      <c r="BB472" s="14">
        <f t="shared" si="207"/>
        <v>-0.12663755458515294</v>
      </c>
      <c r="BC472" s="3" t="str">
        <f t="shared" si="208"/>
        <v>Nontoxic</v>
      </c>
      <c r="BD472" s="2">
        <f t="shared" si="209"/>
        <v>112.6637554585153</v>
      </c>
      <c r="BE472" s="4" t="s">
        <v>663</v>
      </c>
      <c r="BF472" s="2"/>
      <c r="BG472" s="2">
        <f t="shared" si="210"/>
        <v>9</v>
      </c>
      <c r="BH472" s="2">
        <f t="shared" si="211"/>
        <v>9</v>
      </c>
      <c r="BI472" s="2">
        <f t="shared" si="212"/>
        <v>61.433333333333287</v>
      </c>
      <c r="BJ472" s="2">
        <f t="shared" si="213"/>
        <v>36.622222222222263</v>
      </c>
      <c r="BK472" s="2">
        <f t="shared" si="214"/>
        <v>49.027777777777779</v>
      </c>
      <c r="BL472" s="2">
        <f t="shared" si="215"/>
        <v>1.0555555555555556</v>
      </c>
      <c r="BM472" s="2">
        <f t="shared" si="216"/>
        <v>0.56415447098742788</v>
      </c>
      <c r="BN472" s="2">
        <v>6.6349999999999998</v>
      </c>
      <c r="BO472" s="2" t="str">
        <f t="shared" si="217"/>
        <v>Same Var</v>
      </c>
      <c r="BP472" s="2">
        <f t="shared" si="218"/>
        <v>0.18332040659896265</v>
      </c>
      <c r="BQ472" s="2" t="str">
        <f t="shared" si="219"/>
        <v>NS</v>
      </c>
      <c r="BR472" s="2" t="str">
        <f t="shared" si="220"/>
        <v>NS</v>
      </c>
      <c r="BS472" s="2" t="str">
        <f t="shared" si="221"/>
        <v/>
      </c>
      <c r="BT472" s="2" t="str">
        <f t="shared" si="222"/>
        <v/>
      </c>
      <c r="BU472" s="2" t="str">
        <f t="shared" si="223"/>
        <v/>
      </c>
    </row>
    <row r="473" spans="1:73" s="14" customFormat="1" x14ac:dyDescent="0.2">
      <c r="A473" s="1" t="s">
        <v>142</v>
      </c>
      <c r="B473" s="5" t="s">
        <v>166</v>
      </c>
      <c r="C473" s="6">
        <v>38454</v>
      </c>
      <c r="D473" s="7">
        <v>0.36458333333333331</v>
      </c>
      <c r="E473" s="1" t="s">
        <v>57</v>
      </c>
      <c r="F473" s="1" t="s">
        <v>165</v>
      </c>
      <c r="G473" s="5" t="s">
        <v>59</v>
      </c>
      <c r="H473" s="5" t="s">
        <v>90</v>
      </c>
      <c r="I473" s="5" t="s">
        <v>61</v>
      </c>
      <c r="J473" s="2">
        <v>0.75</v>
      </c>
      <c r="K473" s="2">
        <v>0.2</v>
      </c>
      <c r="L473" s="5">
        <v>19</v>
      </c>
      <c r="M473" s="5">
        <v>37</v>
      </c>
      <c r="N473" s="5">
        <v>32</v>
      </c>
      <c r="O473" s="5">
        <v>19</v>
      </c>
      <c r="P473" s="5">
        <v>24</v>
      </c>
      <c r="Q473" s="5">
        <v>24</v>
      </c>
      <c r="R473" s="5">
        <v>29</v>
      </c>
      <c r="S473" s="5">
        <v>18</v>
      </c>
      <c r="T473" s="5">
        <v>13</v>
      </c>
      <c r="U473" s="5">
        <v>14</v>
      </c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2">
        <f t="shared" si="196"/>
        <v>22.9</v>
      </c>
      <c r="AH473" s="2">
        <f t="shared" si="197"/>
        <v>7.8379419067337626</v>
      </c>
      <c r="AI473" s="2">
        <f t="shared" si="198"/>
        <v>10</v>
      </c>
      <c r="AJ473" s="5">
        <v>23</v>
      </c>
      <c r="AK473" s="5">
        <v>34</v>
      </c>
      <c r="AL473" s="5">
        <v>23</v>
      </c>
      <c r="AM473" s="5">
        <v>26</v>
      </c>
      <c r="AN473" s="5">
        <v>30</v>
      </c>
      <c r="AO473" s="5">
        <v>23</v>
      </c>
      <c r="AP473" s="5">
        <v>27</v>
      </c>
      <c r="AQ473" s="5">
        <v>12</v>
      </c>
      <c r="AR473" s="5">
        <v>15</v>
      </c>
      <c r="AS473" s="5">
        <v>20</v>
      </c>
      <c r="AT473" s="2">
        <f t="shared" si="199"/>
        <v>23.3</v>
      </c>
      <c r="AU473" s="2">
        <f t="shared" si="200"/>
        <v>6.5667512684905516</v>
      </c>
      <c r="AV473" s="2">
        <f t="shared" si="201"/>
        <v>10</v>
      </c>
      <c r="AW473" s="2">
        <f t="shared" si="202"/>
        <v>60.339450467785525</v>
      </c>
      <c r="AX473" s="2">
        <f t="shared" si="203"/>
        <v>3.3929560704946868</v>
      </c>
      <c r="AY473" s="2">
        <f t="shared" si="204"/>
        <v>18</v>
      </c>
      <c r="AZ473" s="2">
        <f t="shared" si="205"/>
        <v>2.1976359728639978</v>
      </c>
      <c r="BA473" s="2">
        <f t="shared" si="206"/>
        <v>0.86204866798959834</v>
      </c>
      <c r="BB473" s="14">
        <f t="shared" si="207"/>
        <v>-1.7467248908297036E-2</v>
      </c>
      <c r="BC473" s="3" t="str">
        <f t="shared" si="208"/>
        <v>Nontoxic</v>
      </c>
      <c r="BD473" s="2">
        <f t="shared" si="209"/>
        <v>101.7467248908297</v>
      </c>
      <c r="BE473" s="4" t="s">
        <v>663</v>
      </c>
      <c r="BF473" s="2"/>
      <c r="BG473" s="2">
        <f t="shared" si="210"/>
        <v>9</v>
      </c>
      <c r="BH473" s="2">
        <f t="shared" si="211"/>
        <v>9</v>
      </c>
      <c r="BI473" s="2">
        <f t="shared" si="212"/>
        <v>61.433333333333287</v>
      </c>
      <c r="BJ473" s="2">
        <f t="shared" si="213"/>
        <v>43.12222222222227</v>
      </c>
      <c r="BK473" s="2">
        <f t="shared" si="214"/>
        <v>52.277777777777779</v>
      </c>
      <c r="BL473" s="2">
        <f t="shared" si="215"/>
        <v>1.0555555555555556</v>
      </c>
      <c r="BM473" s="2">
        <f t="shared" si="216"/>
        <v>0.26560945609491837</v>
      </c>
      <c r="BN473" s="2">
        <v>6.6349999999999998</v>
      </c>
      <c r="BO473" s="2" t="str">
        <f t="shared" si="217"/>
        <v>Same Var</v>
      </c>
      <c r="BP473" s="2">
        <f t="shared" si="218"/>
        <v>0.45145996511015718</v>
      </c>
      <c r="BQ473" s="2" t="str">
        <f t="shared" si="219"/>
        <v>NS</v>
      </c>
      <c r="BR473" s="2" t="str">
        <f t="shared" si="220"/>
        <v>NS</v>
      </c>
      <c r="BS473" s="2" t="str">
        <f t="shared" si="221"/>
        <v/>
      </c>
      <c r="BT473" s="2" t="str">
        <f t="shared" si="222"/>
        <v/>
      </c>
      <c r="BU473" s="2" t="str">
        <f t="shared" si="223"/>
        <v/>
      </c>
    </row>
    <row r="474" spans="1:73" s="14" customFormat="1" x14ac:dyDescent="0.2">
      <c r="A474" s="1" t="s">
        <v>142</v>
      </c>
      <c r="B474" s="5" t="s">
        <v>167</v>
      </c>
      <c r="C474" s="6">
        <v>38454</v>
      </c>
      <c r="D474" s="7">
        <v>0.3923611111111111</v>
      </c>
      <c r="E474" s="1" t="s">
        <v>57</v>
      </c>
      <c r="F474" s="1" t="s">
        <v>165</v>
      </c>
      <c r="G474" s="5" t="s">
        <v>59</v>
      </c>
      <c r="H474" s="5" t="s">
        <v>90</v>
      </c>
      <c r="I474" s="5" t="s">
        <v>61</v>
      </c>
      <c r="J474" s="2">
        <v>0.75</v>
      </c>
      <c r="K474" s="2">
        <v>0.2</v>
      </c>
      <c r="L474" s="5">
        <v>19</v>
      </c>
      <c r="M474" s="5">
        <v>37</v>
      </c>
      <c r="N474" s="5">
        <v>32</v>
      </c>
      <c r="O474" s="5">
        <v>19</v>
      </c>
      <c r="P474" s="5">
        <v>24</v>
      </c>
      <c r="Q474" s="5">
        <v>24</v>
      </c>
      <c r="R474" s="5">
        <v>29</v>
      </c>
      <c r="S474" s="5">
        <v>18</v>
      </c>
      <c r="T474" s="5">
        <v>13</v>
      </c>
      <c r="U474" s="5">
        <v>14</v>
      </c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2">
        <f t="shared" si="196"/>
        <v>22.9</v>
      </c>
      <c r="AH474" s="2">
        <f t="shared" si="197"/>
        <v>7.8379419067337626</v>
      </c>
      <c r="AI474" s="2">
        <f t="shared" si="198"/>
        <v>10</v>
      </c>
      <c r="AJ474" s="5">
        <v>23</v>
      </c>
      <c r="AK474" s="5">
        <v>27</v>
      </c>
      <c r="AL474" s="5">
        <v>40</v>
      </c>
      <c r="AM474" s="5">
        <v>30</v>
      </c>
      <c r="AN474" s="5">
        <v>27</v>
      </c>
      <c r="AO474" s="5">
        <v>23</v>
      </c>
      <c r="AP474" s="5">
        <v>24</v>
      </c>
      <c r="AQ474" s="5">
        <v>17</v>
      </c>
      <c r="AR474" s="5">
        <v>12</v>
      </c>
      <c r="AS474" s="5">
        <v>18</v>
      </c>
      <c r="AT474" s="2">
        <f t="shared" si="199"/>
        <v>24.1</v>
      </c>
      <c r="AU474" s="2">
        <f t="shared" si="200"/>
        <v>7.7524189773257195</v>
      </c>
      <c r="AV474" s="2">
        <f t="shared" si="201"/>
        <v>10</v>
      </c>
      <c r="AW474" s="2">
        <f t="shared" si="202"/>
        <v>89.598056640624847</v>
      </c>
      <c r="AX474" s="2">
        <f t="shared" si="203"/>
        <v>5.3401604600694368</v>
      </c>
      <c r="AY474" s="2">
        <f t="shared" si="204"/>
        <v>17</v>
      </c>
      <c r="AZ474" s="2">
        <f t="shared" si="205"/>
        <v>2.2508426212815267</v>
      </c>
      <c r="BA474" s="2">
        <f t="shared" si="206"/>
        <v>0.86327901742005297</v>
      </c>
      <c r="BB474" s="14">
        <f t="shared" si="207"/>
        <v>-5.2401746724890959E-2</v>
      </c>
      <c r="BC474" s="3" t="str">
        <f t="shared" si="208"/>
        <v>Nontoxic</v>
      </c>
      <c r="BD474" s="2">
        <f t="shared" si="209"/>
        <v>105.24017467248909</v>
      </c>
      <c r="BE474" s="4" t="s">
        <v>663</v>
      </c>
      <c r="BF474" s="2"/>
      <c r="BG474" s="2">
        <f t="shared" si="210"/>
        <v>9</v>
      </c>
      <c r="BH474" s="2">
        <f t="shared" si="211"/>
        <v>9</v>
      </c>
      <c r="BI474" s="2">
        <f t="shared" si="212"/>
        <v>61.433333333333287</v>
      </c>
      <c r="BJ474" s="2">
        <f t="shared" si="213"/>
        <v>60.099999999999952</v>
      </c>
      <c r="BK474" s="2">
        <f t="shared" si="214"/>
        <v>60.766666666666623</v>
      </c>
      <c r="BL474" s="2">
        <f t="shared" si="215"/>
        <v>1.0555555555555556</v>
      </c>
      <c r="BM474" s="2">
        <f t="shared" si="216"/>
        <v>1.0262997072749457E-3</v>
      </c>
      <c r="BN474" s="2">
        <v>6.6349999999999998</v>
      </c>
      <c r="BO474" s="2" t="str">
        <f t="shared" si="217"/>
        <v>Same Var</v>
      </c>
      <c r="BP474" s="2">
        <f t="shared" si="218"/>
        <v>0.36733552383143497</v>
      </c>
      <c r="BQ474" s="2" t="str">
        <f t="shared" si="219"/>
        <v>NS</v>
      </c>
      <c r="BR474" s="2" t="str">
        <f t="shared" si="220"/>
        <v>NS</v>
      </c>
      <c r="BS474" s="2" t="str">
        <f t="shared" si="221"/>
        <v/>
      </c>
      <c r="BT474" s="2" t="str">
        <f t="shared" si="222"/>
        <v/>
      </c>
      <c r="BU474" s="2" t="str">
        <f t="shared" si="223"/>
        <v/>
      </c>
    </row>
    <row r="475" spans="1:73" s="14" customFormat="1" x14ac:dyDescent="0.2">
      <c r="A475" s="1" t="s">
        <v>142</v>
      </c>
      <c r="B475" s="5" t="s">
        <v>171</v>
      </c>
      <c r="C475" s="6">
        <v>38454</v>
      </c>
      <c r="D475" s="7">
        <v>0.55208333333333337</v>
      </c>
      <c r="E475" s="1" t="s">
        <v>57</v>
      </c>
      <c r="F475" s="1" t="s">
        <v>165</v>
      </c>
      <c r="G475" s="5" t="s">
        <v>59</v>
      </c>
      <c r="H475" s="5" t="s">
        <v>90</v>
      </c>
      <c r="I475" s="5" t="s">
        <v>61</v>
      </c>
      <c r="J475" s="2">
        <v>0.75</v>
      </c>
      <c r="K475" s="2">
        <v>0.2</v>
      </c>
      <c r="L475" s="5">
        <v>19</v>
      </c>
      <c r="M475" s="5">
        <v>37</v>
      </c>
      <c r="N475" s="5">
        <v>32</v>
      </c>
      <c r="O475" s="5">
        <v>19</v>
      </c>
      <c r="P475" s="5">
        <v>24</v>
      </c>
      <c r="Q475" s="5">
        <v>24</v>
      </c>
      <c r="R475" s="5">
        <v>29</v>
      </c>
      <c r="S475" s="5">
        <v>18</v>
      </c>
      <c r="T475" s="5">
        <v>13</v>
      </c>
      <c r="U475" s="5">
        <v>14</v>
      </c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2">
        <f t="shared" si="196"/>
        <v>22.9</v>
      </c>
      <c r="AH475" s="2">
        <f t="shared" si="197"/>
        <v>7.8379419067337626</v>
      </c>
      <c r="AI475" s="2">
        <f t="shared" si="198"/>
        <v>10</v>
      </c>
      <c r="AJ475" s="5">
        <v>20</v>
      </c>
      <c r="AK475" s="5">
        <v>40</v>
      </c>
      <c r="AL475" s="5">
        <v>10</v>
      </c>
      <c r="AM475" s="5">
        <v>29</v>
      </c>
      <c r="AN475" s="5">
        <v>11</v>
      </c>
      <c r="AO475" s="5">
        <v>26</v>
      </c>
      <c r="AP475" s="5">
        <v>28</v>
      </c>
      <c r="AQ475" s="5">
        <v>19</v>
      </c>
      <c r="AR475" s="5">
        <v>24</v>
      </c>
      <c r="AS475" s="5">
        <v>26</v>
      </c>
      <c r="AT475" s="2">
        <f t="shared" si="199"/>
        <v>23.3</v>
      </c>
      <c r="AU475" s="2">
        <f t="shared" si="200"/>
        <v>8.8575140731220738</v>
      </c>
      <c r="AV475" s="2">
        <f t="shared" si="201"/>
        <v>10</v>
      </c>
      <c r="AW475" s="2">
        <f t="shared" si="202"/>
        <v>127.71668194926703</v>
      </c>
      <c r="AX475" s="2">
        <f t="shared" si="203"/>
        <v>8.1660095684370759</v>
      </c>
      <c r="AY475" s="2">
        <f t="shared" si="204"/>
        <v>16</v>
      </c>
      <c r="AZ475" s="2">
        <f t="shared" si="205"/>
        <v>1.8219824368990762</v>
      </c>
      <c r="BA475" s="2">
        <f t="shared" si="206"/>
        <v>0.86466700179829137</v>
      </c>
      <c r="BB475" s="14">
        <f t="shared" si="207"/>
        <v>-1.7467248908297036E-2</v>
      </c>
      <c r="BC475" s="3" t="str">
        <f t="shared" si="208"/>
        <v>Nontoxic</v>
      </c>
      <c r="BD475" s="2">
        <f t="shared" si="209"/>
        <v>101.7467248908297</v>
      </c>
      <c r="BE475" s="4" t="s">
        <v>663</v>
      </c>
      <c r="BF475" s="2"/>
      <c r="BG475" s="2">
        <f t="shared" si="210"/>
        <v>9</v>
      </c>
      <c r="BH475" s="2">
        <f t="shared" si="211"/>
        <v>9</v>
      </c>
      <c r="BI475" s="2">
        <f t="shared" si="212"/>
        <v>61.433333333333287</v>
      </c>
      <c r="BJ475" s="2">
        <f t="shared" si="213"/>
        <v>78.455555555555591</v>
      </c>
      <c r="BK475" s="2">
        <f t="shared" si="214"/>
        <v>69.944444444444443</v>
      </c>
      <c r="BL475" s="2">
        <f t="shared" si="215"/>
        <v>1.0555555555555556</v>
      </c>
      <c r="BM475" s="2">
        <f t="shared" si="216"/>
        <v>0.12719287698019935</v>
      </c>
      <c r="BN475" s="2">
        <v>6.6349999999999998</v>
      </c>
      <c r="BO475" s="2" t="str">
        <f t="shared" si="217"/>
        <v>Same Var</v>
      </c>
      <c r="BP475" s="2">
        <f t="shared" si="218"/>
        <v>0.45800702325445053</v>
      </c>
      <c r="BQ475" s="2" t="str">
        <f t="shared" si="219"/>
        <v>NS</v>
      </c>
      <c r="BR475" s="2" t="str">
        <f t="shared" si="220"/>
        <v>NS</v>
      </c>
      <c r="BS475" s="2" t="str">
        <f t="shared" si="221"/>
        <v/>
      </c>
      <c r="BT475" s="2" t="str">
        <f t="shared" si="222"/>
        <v/>
      </c>
      <c r="BU475" s="2" t="str">
        <f t="shared" si="223"/>
        <v/>
      </c>
    </row>
    <row r="476" spans="1:73" s="14" customFormat="1" x14ac:dyDescent="0.2">
      <c r="A476" s="10" t="s">
        <v>142</v>
      </c>
      <c r="B476" s="11" t="s">
        <v>504</v>
      </c>
      <c r="C476" s="12">
        <v>39037</v>
      </c>
      <c r="D476" s="13">
        <v>0.33680555555555558</v>
      </c>
      <c r="E476" s="10" t="s">
        <v>57</v>
      </c>
      <c r="F476" s="10" t="s">
        <v>514</v>
      </c>
      <c r="G476" s="11" t="s">
        <v>59</v>
      </c>
      <c r="H476" s="11" t="s">
        <v>90</v>
      </c>
      <c r="I476" s="11" t="s">
        <v>61</v>
      </c>
      <c r="J476" s="14">
        <v>0.75</v>
      </c>
      <c r="K476" s="14">
        <v>0.2</v>
      </c>
      <c r="L476" s="11">
        <v>23</v>
      </c>
      <c r="M476" s="11">
        <v>24</v>
      </c>
      <c r="N476" s="11">
        <v>19</v>
      </c>
      <c r="O476" s="11">
        <v>26</v>
      </c>
      <c r="P476" s="11">
        <v>23</v>
      </c>
      <c r="Q476" s="11">
        <v>25</v>
      </c>
      <c r="R476" s="11">
        <v>22</v>
      </c>
      <c r="S476" s="11">
        <v>22</v>
      </c>
      <c r="T476" s="11">
        <v>24</v>
      </c>
      <c r="U476" s="11">
        <v>21</v>
      </c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F476" s="15"/>
      <c r="AG476" s="14">
        <f t="shared" si="196"/>
        <v>22.9</v>
      </c>
      <c r="AH476" s="14">
        <f t="shared" si="197"/>
        <v>2.0248456731316584</v>
      </c>
      <c r="AI476" s="14">
        <f t="shared" si="198"/>
        <v>10</v>
      </c>
      <c r="AJ476" s="11">
        <v>29</v>
      </c>
      <c r="AK476" s="11">
        <v>29</v>
      </c>
      <c r="AL476" s="11">
        <v>32</v>
      </c>
      <c r="AM476" s="11">
        <v>25</v>
      </c>
      <c r="AN476" s="11">
        <v>29</v>
      </c>
      <c r="AO476" s="11">
        <v>30</v>
      </c>
      <c r="AP476" s="11">
        <v>30</v>
      </c>
      <c r="AQ476" s="11">
        <v>26</v>
      </c>
      <c r="AR476" s="11">
        <v>28</v>
      </c>
      <c r="AS476" s="11">
        <v>28</v>
      </c>
      <c r="AT476" s="14">
        <f t="shared" si="199"/>
        <v>28.6</v>
      </c>
      <c r="AU476" s="14">
        <f t="shared" si="200"/>
        <v>2.0110804171997807</v>
      </c>
      <c r="AV476" s="14">
        <f t="shared" si="201"/>
        <v>10</v>
      </c>
      <c r="AW476" s="14">
        <f t="shared" si="202"/>
        <v>0.40331319926697518</v>
      </c>
      <c r="AX476" s="14">
        <f t="shared" si="203"/>
        <v>2.4084799918552811E-2</v>
      </c>
      <c r="AY476" s="14">
        <f t="shared" si="204"/>
        <v>17</v>
      </c>
      <c r="AZ476" s="14">
        <f t="shared" si="205"/>
        <v>14.3365812350442</v>
      </c>
      <c r="BA476" s="14">
        <f t="shared" si="206"/>
        <v>0.86327901742005297</v>
      </c>
      <c r="BB476" s="14">
        <f t="shared" si="207"/>
        <v>-0.24890829694323158</v>
      </c>
      <c r="BC476" s="16" t="str">
        <f t="shared" si="208"/>
        <v>Nontoxic</v>
      </c>
      <c r="BD476" s="14">
        <f t="shared" si="209"/>
        <v>124.89082969432317</v>
      </c>
      <c r="BE476" s="17" t="s">
        <v>663</v>
      </c>
      <c r="BG476" s="14">
        <f t="shared" si="210"/>
        <v>9</v>
      </c>
      <c r="BH476" s="14">
        <f t="shared" si="211"/>
        <v>9</v>
      </c>
      <c r="BI476" s="14">
        <f t="shared" si="212"/>
        <v>4.0999999999999988</v>
      </c>
      <c r="BJ476" s="14">
        <f t="shared" si="213"/>
        <v>4.0444444444444443</v>
      </c>
      <c r="BK476" s="14">
        <f t="shared" si="214"/>
        <v>4.0722222222222211</v>
      </c>
      <c r="BL476" s="14">
        <f t="shared" si="215"/>
        <v>1.0555555555555556</v>
      </c>
      <c r="BM476" s="14">
        <f t="shared" si="216"/>
        <v>3.9673779659921138E-4</v>
      </c>
      <c r="BN476" s="14">
        <v>6.6349999999999998</v>
      </c>
      <c r="BO476" s="14" t="str">
        <f t="shared" si="217"/>
        <v>Same Var</v>
      </c>
      <c r="BP476" s="14">
        <f t="shared" si="218"/>
        <v>2.9691753527449352E-6</v>
      </c>
      <c r="BQ476" s="14" t="str">
        <f t="shared" si="219"/>
        <v>NS</v>
      </c>
      <c r="BR476" s="14" t="str">
        <f t="shared" si="220"/>
        <v>NS</v>
      </c>
      <c r="BS476" s="2" t="str">
        <f t="shared" si="221"/>
        <v/>
      </c>
      <c r="BT476" s="2" t="str">
        <f t="shared" si="222"/>
        <v/>
      </c>
      <c r="BU476" s="2" t="str">
        <f t="shared" si="223"/>
        <v/>
      </c>
    </row>
    <row r="477" spans="1:73" s="14" customFormat="1" x14ac:dyDescent="0.2">
      <c r="A477" s="10" t="s">
        <v>142</v>
      </c>
      <c r="B477" s="11" t="s">
        <v>288</v>
      </c>
      <c r="C477" s="12">
        <v>37235</v>
      </c>
      <c r="D477" s="13">
        <v>0</v>
      </c>
      <c r="E477" s="10" t="s">
        <v>57</v>
      </c>
      <c r="F477" s="10" t="s">
        <v>282</v>
      </c>
      <c r="G477" s="11" t="s">
        <v>59</v>
      </c>
      <c r="H477" s="11" t="s">
        <v>90</v>
      </c>
      <c r="I477" s="11" t="s">
        <v>61</v>
      </c>
      <c r="J477" s="14">
        <v>0.75</v>
      </c>
      <c r="K477" s="14">
        <v>0.2</v>
      </c>
      <c r="L477" s="11">
        <v>27</v>
      </c>
      <c r="M477" s="11">
        <v>26</v>
      </c>
      <c r="N477" s="11">
        <v>29</v>
      </c>
      <c r="O477" s="11">
        <v>28</v>
      </c>
      <c r="P477" s="11">
        <v>17</v>
      </c>
      <c r="Q477" s="11">
        <v>26</v>
      </c>
      <c r="R477" s="11">
        <v>30</v>
      </c>
      <c r="S477" s="11">
        <v>16</v>
      </c>
      <c r="T477" s="11">
        <v>17</v>
      </c>
      <c r="U477" s="11">
        <v>13</v>
      </c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F477" s="15"/>
      <c r="AG477" s="14">
        <f t="shared" si="196"/>
        <v>22.9</v>
      </c>
      <c r="AH477" s="14">
        <f t="shared" si="197"/>
        <v>6.3674519585501708</v>
      </c>
      <c r="AI477" s="14">
        <f t="shared" si="198"/>
        <v>10</v>
      </c>
      <c r="AJ477" s="11">
        <v>30</v>
      </c>
      <c r="AK477" s="11">
        <v>30</v>
      </c>
      <c r="AL477" s="11">
        <v>29</v>
      </c>
      <c r="AM477" s="11">
        <v>29</v>
      </c>
      <c r="AN477" s="11">
        <v>26</v>
      </c>
      <c r="AO477" s="11">
        <v>19</v>
      </c>
      <c r="AP477" s="11">
        <v>28</v>
      </c>
      <c r="AQ477" s="11">
        <v>20</v>
      </c>
      <c r="AR477" s="11">
        <v>27</v>
      </c>
      <c r="AS477" s="11">
        <v>14</v>
      </c>
      <c r="AT477" s="14">
        <f t="shared" si="199"/>
        <v>25.2</v>
      </c>
      <c r="AU477" s="14">
        <f t="shared" si="200"/>
        <v>5.5537774932422783</v>
      </c>
      <c r="AV477" s="14">
        <f t="shared" si="201"/>
        <v>10</v>
      </c>
      <c r="AW477" s="14">
        <f t="shared" si="202"/>
        <v>28.783970143711436</v>
      </c>
      <c r="AX477" s="14">
        <f t="shared" si="203"/>
        <v>1.6350053246099125</v>
      </c>
      <c r="AY477" s="14">
        <f t="shared" si="204"/>
        <v>18</v>
      </c>
      <c r="AZ477" s="14">
        <f t="shared" si="205"/>
        <v>3.4646340335035815</v>
      </c>
      <c r="BA477" s="14">
        <f t="shared" si="206"/>
        <v>0.86204866798959834</v>
      </c>
      <c r="BB477" s="14">
        <f t="shared" si="207"/>
        <v>-0.10043668122270746</v>
      </c>
      <c r="BC477" s="16" t="str">
        <f t="shared" si="208"/>
        <v>Nontoxic</v>
      </c>
      <c r="BD477" s="14">
        <f t="shared" si="209"/>
        <v>110.04366812227076</v>
      </c>
      <c r="BE477" s="17" t="s">
        <v>663</v>
      </c>
      <c r="BG477" s="14">
        <f t="shared" si="210"/>
        <v>9</v>
      </c>
      <c r="BH477" s="14">
        <f t="shared" si="211"/>
        <v>9</v>
      </c>
      <c r="BI477" s="14">
        <f t="shared" si="212"/>
        <v>40.544444444444409</v>
      </c>
      <c r="BJ477" s="14">
        <f t="shared" si="213"/>
        <v>30.844444444444484</v>
      </c>
      <c r="BK477" s="14">
        <f t="shared" si="214"/>
        <v>35.694444444444443</v>
      </c>
      <c r="BL477" s="14">
        <f t="shared" si="215"/>
        <v>1.0555555555555556</v>
      </c>
      <c r="BM477" s="14">
        <f t="shared" si="216"/>
        <v>0.15888533977351177</v>
      </c>
      <c r="BN477" s="14">
        <v>6.6349999999999998</v>
      </c>
      <c r="BO477" s="14" t="str">
        <f t="shared" si="217"/>
        <v>Same Var</v>
      </c>
      <c r="BP477" s="14">
        <f t="shared" si="218"/>
        <v>0.20032924153752918</v>
      </c>
      <c r="BQ477" s="14" t="str">
        <f t="shared" si="219"/>
        <v>NS</v>
      </c>
      <c r="BR477" s="14" t="str">
        <f t="shared" si="220"/>
        <v>NS</v>
      </c>
      <c r="BS477" s="2" t="str">
        <f t="shared" si="221"/>
        <v/>
      </c>
      <c r="BT477" s="2" t="str">
        <f t="shared" si="222"/>
        <v/>
      </c>
      <c r="BU477" s="2" t="str">
        <f t="shared" si="223"/>
        <v/>
      </c>
    </row>
    <row r="478" spans="1:73" s="14" customFormat="1" x14ac:dyDescent="0.2">
      <c r="A478" s="10" t="s">
        <v>142</v>
      </c>
      <c r="B478" s="11" t="s">
        <v>286</v>
      </c>
      <c r="C478" s="12">
        <v>37235</v>
      </c>
      <c r="D478" s="13">
        <v>0</v>
      </c>
      <c r="E478" s="10" t="s">
        <v>57</v>
      </c>
      <c r="F478" s="10" t="s">
        <v>282</v>
      </c>
      <c r="G478" s="11" t="s">
        <v>59</v>
      </c>
      <c r="H478" s="11" t="s">
        <v>90</v>
      </c>
      <c r="I478" s="11" t="s">
        <v>61</v>
      </c>
      <c r="J478" s="14">
        <v>0.75</v>
      </c>
      <c r="K478" s="14">
        <v>0.2</v>
      </c>
      <c r="L478" s="11">
        <v>27</v>
      </c>
      <c r="M478" s="11">
        <v>26</v>
      </c>
      <c r="N478" s="11">
        <v>29</v>
      </c>
      <c r="O478" s="11">
        <v>28</v>
      </c>
      <c r="P478" s="11">
        <v>17</v>
      </c>
      <c r="Q478" s="11">
        <v>26</v>
      </c>
      <c r="R478" s="11">
        <v>30</v>
      </c>
      <c r="S478" s="11">
        <v>16</v>
      </c>
      <c r="T478" s="11">
        <v>17</v>
      </c>
      <c r="U478" s="11">
        <v>13</v>
      </c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F478" s="15"/>
      <c r="AG478" s="14">
        <f t="shared" si="196"/>
        <v>22.9</v>
      </c>
      <c r="AH478" s="14">
        <f t="shared" si="197"/>
        <v>6.3674519585501708</v>
      </c>
      <c r="AI478" s="14">
        <f t="shared" si="198"/>
        <v>10</v>
      </c>
      <c r="AJ478" s="11">
        <v>32</v>
      </c>
      <c r="AK478" s="11">
        <v>25</v>
      </c>
      <c r="AL478" s="11">
        <v>29</v>
      </c>
      <c r="AM478" s="11">
        <v>27</v>
      </c>
      <c r="AN478" s="11">
        <v>30</v>
      </c>
      <c r="AO478" s="11">
        <v>25</v>
      </c>
      <c r="AP478" s="11">
        <v>27</v>
      </c>
      <c r="AQ478" s="11">
        <v>26</v>
      </c>
      <c r="AR478" s="11">
        <v>16</v>
      </c>
      <c r="AS478" s="11">
        <v>13</v>
      </c>
      <c r="AT478" s="14">
        <f t="shared" si="199"/>
        <v>25</v>
      </c>
      <c r="AU478" s="14">
        <f t="shared" si="200"/>
        <v>6</v>
      </c>
      <c r="AV478" s="14">
        <f t="shared" si="201"/>
        <v>10</v>
      </c>
      <c r="AW478" s="14">
        <f t="shared" si="202"/>
        <v>34.581750390624983</v>
      </c>
      <c r="AX478" s="14">
        <f t="shared" si="203"/>
        <v>2.0179167100694437</v>
      </c>
      <c r="AY478" s="14">
        <f t="shared" si="204"/>
        <v>17</v>
      </c>
      <c r="AZ478" s="14">
        <f t="shared" si="205"/>
        <v>3.2268041237113416</v>
      </c>
      <c r="BA478" s="14">
        <f t="shared" si="206"/>
        <v>0.86327901742005297</v>
      </c>
      <c r="BB478" s="14">
        <f t="shared" si="207"/>
        <v>-9.1703056768559013E-2</v>
      </c>
      <c r="BC478" s="16" t="str">
        <f t="shared" si="208"/>
        <v>Nontoxic</v>
      </c>
      <c r="BD478" s="14">
        <f t="shared" si="209"/>
        <v>109.1703056768559</v>
      </c>
      <c r="BE478" s="17" t="s">
        <v>663</v>
      </c>
      <c r="BG478" s="14">
        <f t="shared" si="210"/>
        <v>9</v>
      </c>
      <c r="BH478" s="14">
        <f t="shared" si="211"/>
        <v>9</v>
      </c>
      <c r="BI478" s="14">
        <f t="shared" si="212"/>
        <v>40.544444444444409</v>
      </c>
      <c r="BJ478" s="14">
        <f t="shared" si="213"/>
        <v>36</v>
      </c>
      <c r="BK478" s="14">
        <f t="shared" si="214"/>
        <v>38.272222222222204</v>
      </c>
      <c r="BL478" s="14">
        <f t="shared" si="215"/>
        <v>1.0555555555555556</v>
      </c>
      <c r="BM478" s="14">
        <f t="shared" si="216"/>
        <v>3.0106632877678556E-2</v>
      </c>
      <c r="BN478" s="14">
        <v>6.6349999999999998</v>
      </c>
      <c r="BO478" s="14" t="str">
        <f t="shared" si="217"/>
        <v>Same Var</v>
      </c>
      <c r="BP478" s="14">
        <f t="shared" si="218"/>
        <v>0.22882813643754679</v>
      </c>
      <c r="BQ478" s="14" t="str">
        <f t="shared" si="219"/>
        <v>NS</v>
      </c>
      <c r="BR478" s="14" t="str">
        <f t="shared" si="220"/>
        <v>NS</v>
      </c>
      <c r="BS478" s="2" t="str">
        <f t="shared" si="221"/>
        <v/>
      </c>
      <c r="BT478" s="2" t="str">
        <f t="shared" si="222"/>
        <v/>
      </c>
      <c r="BU478" s="2" t="str">
        <f t="shared" si="223"/>
        <v/>
      </c>
    </row>
    <row r="479" spans="1:73" s="14" customFormat="1" x14ac:dyDescent="0.2">
      <c r="A479" s="10" t="s">
        <v>142</v>
      </c>
      <c r="B479" s="11" t="s">
        <v>293</v>
      </c>
      <c r="C479" s="12">
        <v>37235</v>
      </c>
      <c r="D479" s="13">
        <v>0</v>
      </c>
      <c r="E479" s="10" t="s">
        <v>57</v>
      </c>
      <c r="F479" s="10" t="s">
        <v>282</v>
      </c>
      <c r="G479" s="11" t="s">
        <v>59</v>
      </c>
      <c r="H479" s="11" t="s">
        <v>90</v>
      </c>
      <c r="I479" s="11" t="s">
        <v>61</v>
      </c>
      <c r="J479" s="14">
        <v>0.75</v>
      </c>
      <c r="K479" s="14">
        <v>0.2</v>
      </c>
      <c r="L479" s="11">
        <v>27</v>
      </c>
      <c r="M479" s="11">
        <v>26</v>
      </c>
      <c r="N479" s="11">
        <v>29</v>
      </c>
      <c r="O479" s="11">
        <v>28</v>
      </c>
      <c r="P479" s="11">
        <v>17</v>
      </c>
      <c r="Q479" s="11">
        <v>26</v>
      </c>
      <c r="R479" s="11">
        <v>30</v>
      </c>
      <c r="S479" s="11">
        <v>16</v>
      </c>
      <c r="T479" s="11">
        <v>17</v>
      </c>
      <c r="U479" s="11">
        <v>13</v>
      </c>
      <c r="V479" s="15"/>
      <c r="W479" s="15"/>
      <c r="X479" s="15"/>
      <c r="Y479" s="15"/>
      <c r="Z479" s="15"/>
      <c r="AA479" s="15"/>
      <c r="AB479" s="15"/>
      <c r="AC479" s="15"/>
      <c r="AD479" s="15"/>
      <c r="AE479" s="15"/>
      <c r="AF479" s="15"/>
      <c r="AG479" s="14">
        <f t="shared" si="196"/>
        <v>22.9</v>
      </c>
      <c r="AH479" s="14">
        <f t="shared" si="197"/>
        <v>6.3674519585501708</v>
      </c>
      <c r="AI479" s="14">
        <f t="shared" si="198"/>
        <v>10</v>
      </c>
      <c r="AJ479" s="11">
        <v>26</v>
      </c>
      <c r="AK479" s="11">
        <v>28</v>
      </c>
      <c r="AL479" s="11">
        <v>24</v>
      </c>
      <c r="AM479" s="11">
        <v>27</v>
      </c>
      <c r="AN479" s="11">
        <v>11</v>
      </c>
      <c r="AO479" s="11">
        <v>19</v>
      </c>
      <c r="AP479" s="11">
        <v>26</v>
      </c>
      <c r="AQ479" s="11">
        <v>23</v>
      </c>
      <c r="AR479" s="11">
        <v>13</v>
      </c>
      <c r="AS479" s="11">
        <v>15</v>
      </c>
      <c r="AT479" s="14">
        <f t="shared" si="199"/>
        <v>21.2</v>
      </c>
      <c r="AU479" s="14">
        <f t="shared" si="200"/>
        <v>6.250333324444922</v>
      </c>
      <c r="AV479" s="14">
        <f t="shared" si="201"/>
        <v>10</v>
      </c>
      <c r="AW479" s="14">
        <f t="shared" si="202"/>
        <v>38.2825781684028</v>
      </c>
      <c r="AX479" s="14">
        <f t="shared" si="203"/>
        <v>2.2736994261188297</v>
      </c>
      <c r="AY479" s="14">
        <f t="shared" si="204"/>
        <v>17</v>
      </c>
      <c r="AZ479" s="14">
        <f t="shared" si="205"/>
        <v>1.6181381241792023</v>
      </c>
      <c r="BA479" s="14">
        <f t="shared" si="206"/>
        <v>0.86327901742005297</v>
      </c>
      <c r="BB479" s="14">
        <f t="shared" si="207"/>
        <v>7.4235807860261988E-2</v>
      </c>
      <c r="BC479" s="16" t="str">
        <f t="shared" si="208"/>
        <v>Nontoxic</v>
      </c>
      <c r="BD479" s="14">
        <f t="shared" si="209"/>
        <v>92.576419213973807</v>
      </c>
      <c r="BE479" s="17" t="s">
        <v>663</v>
      </c>
      <c r="BG479" s="14">
        <f t="shared" si="210"/>
        <v>9</v>
      </c>
      <c r="BH479" s="14">
        <f t="shared" si="211"/>
        <v>9</v>
      </c>
      <c r="BI479" s="14">
        <f t="shared" si="212"/>
        <v>40.544444444444409</v>
      </c>
      <c r="BJ479" s="14">
        <f t="shared" si="213"/>
        <v>39.066666666666713</v>
      </c>
      <c r="BK479" s="14">
        <f t="shared" si="214"/>
        <v>39.805555555555564</v>
      </c>
      <c r="BL479" s="14">
        <f t="shared" si="215"/>
        <v>1.0555555555555556</v>
      </c>
      <c r="BM479" s="14">
        <f t="shared" si="216"/>
        <v>2.9383744436017878E-3</v>
      </c>
      <c r="BN479" s="14">
        <v>6.6349999999999998</v>
      </c>
      <c r="BO479" s="14" t="str">
        <f t="shared" si="217"/>
        <v>Same Var</v>
      </c>
      <c r="BP479" s="14">
        <f t="shared" si="218"/>
        <v>0.27717601777177492</v>
      </c>
      <c r="BQ479" s="14" t="str">
        <f t="shared" si="219"/>
        <v>NS</v>
      </c>
      <c r="BR479" s="14" t="str">
        <f t="shared" si="220"/>
        <v>NS</v>
      </c>
      <c r="BS479" s="2" t="str">
        <f t="shared" si="221"/>
        <v>Same Var T-test</v>
      </c>
      <c r="BT479" s="2" t="str">
        <f t="shared" si="222"/>
        <v/>
      </c>
      <c r="BU479" s="2" t="str">
        <f t="shared" si="223"/>
        <v/>
      </c>
    </row>
    <row r="480" spans="1:73" s="14" customFormat="1" x14ac:dyDescent="0.2">
      <c r="A480" s="10" t="s">
        <v>142</v>
      </c>
      <c r="B480" s="11" t="s">
        <v>289</v>
      </c>
      <c r="C480" s="12">
        <v>37235</v>
      </c>
      <c r="D480" s="13">
        <v>0</v>
      </c>
      <c r="E480" s="10" t="s">
        <v>57</v>
      </c>
      <c r="F480" s="10" t="s">
        <v>282</v>
      </c>
      <c r="G480" s="11" t="s">
        <v>59</v>
      </c>
      <c r="H480" s="11" t="s">
        <v>90</v>
      </c>
      <c r="I480" s="11" t="s">
        <v>61</v>
      </c>
      <c r="J480" s="14">
        <v>0.75</v>
      </c>
      <c r="K480" s="14">
        <v>0.2</v>
      </c>
      <c r="L480" s="11">
        <v>27</v>
      </c>
      <c r="M480" s="11">
        <v>26</v>
      </c>
      <c r="N480" s="11">
        <v>29</v>
      </c>
      <c r="O480" s="11">
        <v>28</v>
      </c>
      <c r="P480" s="11">
        <v>17</v>
      </c>
      <c r="Q480" s="11">
        <v>26</v>
      </c>
      <c r="R480" s="11">
        <v>30</v>
      </c>
      <c r="S480" s="11">
        <v>16</v>
      </c>
      <c r="T480" s="11">
        <v>17</v>
      </c>
      <c r="U480" s="11">
        <v>13</v>
      </c>
      <c r="V480" s="15"/>
      <c r="W480" s="15"/>
      <c r="X480" s="15"/>
      <c r="Y480" s="15"/>
      <c r="Z480" s="15"/>
      <c r="AA480" s="15"/>
      <c r="AB480" s="15"/>
      <c r="AC480" s="15"/>
      <c r="AD480" s="15"/>
      <c r="AE480" s="15"/>
      <c r="AF480" s="15"/>
      <c r="AG480" s="14">
        <f t="shared" si="196"/>
        <v>22.9</v>
      </c>
      <c r="AH480" s="14">
        <f t="shared" si="197"/>
        <v>6.3674519585501708</v>
      </c>
      <c r="AI480" s="14">
        <f t="shared" si="198"/>
        <v>10</v>
      </c>
      <c r="AJ480" s="11">
        <v>32</v>
      </c>
      <c r="AK480" s="11">
        <v>29</v>
      </c>
      <c r="AL480" s="11">
        <v>30</v>
      </c>
      <c r="AM480" s="11">
        <v>34</v>
      </c>
      <c r="AN480" s="11">
        <v>17</v>
      </c>
      <c r="AO480" s="11">
        <v>28</v>
      </c>
      <c r="AP480" s="11">
        <v>31</v>
      </c>
      <c r="AQ480" s="11">
        <v>24</v>
      </c>
      <c r="AR480" s="11">
        <v>19</v>
      </c>
      <c r="AS480" s="11">
        <v>15</v>
      </c>
      <c r="AT480" s="14">
        <f t="shared" si="199"/>
        <v>25.9</v>
      </c>
      <c r="AU480" s="14">
        <f t="shared" si="200"/>
        <v>6.7404253080449825</v>
      </c>
      <c r="AV480" s="14">
        <f t="shared" si="201"/>
        <v>10</v>
      </c>
      <c r="AW480" s="14">
        <f t="shared" si="202"/>
        <v>46.566407335069364</v>
      </c>
      <c r="AX480" s="14">
        <f t="shared" si="203"/>
        <v>2.8714586853780815</v>
      </c>
      <c r="AY480" s="14">
        <f t="shared" si="204"/>
        <v>16</v>
      </c>
      <c r="AZ480" s="14">
        <f t="shared" si="205"/>
        <v>3.3400060419481816</v>
      </c>
      <c r="BA480" s="14">
        <f t="shared" si="206"/>
        <v>0.86466700179829137</v>
      </c>
      <c r="BB480" s="14">
        <f t="shared" si="207"/>
        <v>-0.13100436681222707</v>
      </c>
      <c r="BC480" s="16" t="str">
        <f t="shared" si="208"/>
        <v>Nontoxic</v>
      </c>
      <c r="BD480" s="14">
        <f t="shared" si="209"/>
        <v>113.10043668122272</v>
      </c>
      <c r="BE480" s="17" t="s">
        <v>663</v>
      </c>
      <c r="BG480" s="14">
        <f t="shared" si="210"/>
        <v>9</v>
      </c>
      <c r="BH480" s="14">
        <f t="shared" si="211"/>
        <v>9</v>
      </c>
      <c r="BI480" s="14">
        <f t="shared" si="212"/>
        <v>40.544444444444409</v>
      </c>
      <c r="BJ480" s="14">
        <f t="shared" si="213"/>
        <v>45.433333333333294</v>
      </c>
      <c r="BK480" s="14">
        <f t="shared" si="214"/>
        <v>42.988888888888852</v>
      </c>
      <c r="BL480" s="14">
        <f t="shared" si="215"/>
        <v>1.0555555555555556</v>
      </c>
      <c r="BM480" s="14">
        <f t="shared" si="216"/>
        <v>2.7612922167872068E-2</v>
      </c>
      <c r="BN480" s="14">
        <v>6.6349999999999998</v>
      </c>
      <c r="BO480" s="14" t="str">
        <f t="shared" si="217"/>
        <v>Same Var</v>
      </c>
      <c r="BP480" s="14">
        <f t="shared" si="218"/>
        <v>0.15990196917997715</v>
      </c>
      <c r="BQ480" s="14" t="str">
        <f t="shared" si="219"/>
        <v>NS</v>
      </c>
      <c r="BR480" s="14" t="str">
        <f t="shared" si="220"/>
        <v>NS</v>
      </c>
      <c r="BS480" s="2" t="str">
        <f t="shared" si="221"/>
        <v/>
      </c>
      <c r="BT480" s="2" t="str">
        <f t="shared" si="222"/>
        <v/>
      </c>
      <c r="BU480" s="2" t="str">
        <f t="shared" si="223"/>
        <v/>
      </c>
    </row>
    <row r="481" spans="1:73" s="14" customFormat="1" x14ac:dyDescent="0.2">
      <c r="A481" s="10" t="s">
        <v>142</v>
      </c>
      <c r="B481" s="11" t="s">
        <v>290</v>
      </c>
      <c r="C481" s="12">
        <v>37235</v>
      </c>
      <c r="D481" s="13">
        <v>0</v>
      </c>
      <c r="E481" s="10" t="s">
        <v>57</v>
      </c>
      <c r="F481" s="10" t="s">
        <v>282</v>
      </c>
      <c r="G481" s="11" t="s">
        <v>59</v>
      </c>
      <c r="H481" s="11" t="s">
        <v>90</v>
      </c>
      <c r="I481" s="11" t="s">
        <v>61</v>
      </c>
      <c r="J481" s="14">
        <v>0.75</v>
      </c>
      <c r="K481" s="14">
        <v>0.2</v>
      </c>
      <c r="L481" s="11">
        <v>27</v>
      </c>
      <c r="M481" s="11">
        <v>26</v>
      </c>
      <c r="N481" s="11">
        <v>29</v>
      </c>
      <c r="O481" s="11">
        <v>28</v>
      </c>
      <c r="P481" s="11">
        <v>17</v>
      </c>
      <c r="Q481" s="11">
        <v>26</v>
      </c>
      <c r="R481" s="11">
        <v>30</v>
      </c>
      <c r="S481" s="11">
        <v>16</v>
      </c>
      <c r="T481" s="11">
        <v>17</v>
      </c>
      <c r="U481" s="11">
        <v>13</v>
      </c>
      <c r="V481" s="15"/>
      <c r="W481" s="15"/>
      <c r="X481" s="15"/>
      <c r="Y481" s="15"/>
      <c r="Z481" s="15"/>
      <c r="AA481" s="15"/>
      <c r="AB481" s="15"/>
      <c r="AC481" s="15"/>
      <c r="AD481" s="15"/>
      <c r="AE481" s="15"/>
      <c r="AF481" s="15"/>
      <c r="AG481" s="14">
        <f t="shared" si="196"/>
        <v>22.9</v>
      </c>
      <c r="AH481" s="14">
        <f t="shared" si="197"/>
        <v>6.3674519585501708</v>
      </c>
      <c r="AI481" s="14">
        <f t="shared" si="198"/>
        <v>10</v>
      </c>
      <c r="AJ481" s="11">
        <v>29</v>
      </c>
      <c r="AK481" s="11">
        <v>25</v>
      </c>
      <c r="AL481" s="11">
        <v>17</v>
      </c>
      <c r="AM481" s="11">
        <v>31</v>
      </c>
      <c r="AN481" s="11">
        <v>27</v>
      </c>
      <c r="AO481" s="11">
        <v>30</v>
      </c>
      <c r="AP481" s="11">
        <v>28</v>
      </c>
      <c r="AQ481" s="11">
        <v>24</v>
      </c>
      <c r="AR481" s="11">
        <v>12</v>
      </c>
      <c r="AS481" s="11">
        <v>15</v>
      </c>
      <c r="AT481" s="14">
        <f t="shared" si="199"/>
        <v>23.8</v>
      </c>
      <c r="AU481" s="14">
        <f t="shared" si="200"/>
        <v>6.7461923416925451</v>
      </c>
      <c r="AV481" s="14">
        <f t="shared" si="201"/>
        <v>10</v>
      </c>
      <c r="AW481" s="14">
        <f t="shared" si="202"/>
        <v>46.672618291859585</v>
      </c>
      <c r="AX481" s="14">
        <f t="shared" si="203"/>
        <v>2.8793180818115593</v>
      </c>
      <c r="AY481" s="14">
        <f t="shared" si="204"/>
        <v>16</v>
      </c>
      <c r="AZ481" s="14">
        <f t="shared" si="205"/>
        <v>2.5346636776766847</v>
      </c>
      <c r="BA481" s="14">
        <f t="shared" si="206"/>
        <v>0.86466700179829137</v>
      </c>
      <c r="BB481" s="14">
        <f t="shared" si="207"/>
        <v>-3.9301310043668221E-2</v>
      </c>
      <c r="BC481" s="16" t="str">
        <f t="shared" si="208"/>
        <v>Nontoxic</v>
      </c>
      <c r="BD481" s="14">
        <f t="shared" si="209"/>
        <v>103.93013100436683</v>
      </c>
      <c r="BE481" s="17" t="s">
        <v>663</v>
      </c>
      <c r="BG481" s="14">
        <f t="shared" si="210"/>
        <v>9</v>
      </c>
      <c r="BH481" s="14">
        <f t="shared" si="211"/>
        <v>9</v>
      </c>
      <c r="BI481" s="14">
        <f t="shared" si="212"/>
        <v>40.544444444444409</v>
      </c>
      <c r="BJ481" s="14">
        <f t="shared" si="213"/>
        <v>45.511111111111148</v>
      </c>
      <c r="BK481" s="14">
        <f t="shared" si="214"/>
        <v>43.027777777777779</v>
      </c>
      <c r="BL481" s="14">
        <f t="shared" si="215"/>
        <v>1.0555555555555556</v>
      </c>
      <c r="BM481" s="14">
        <f t="shared" si="216"/>
        <v>2.8448405844926583E-2</v>
      </c>
      <c r="BN481" s="14">
        <v>6.6349999999999998</v>
      </c>
      <c r="BO481" s="14" t="str">
        <f t="shared" si="217"/>
        <v>Same Var</v>
      </c>
      <c r="BP481" s="14">
        <f t="shared" si="218"/>
        <v>0.38125882146558998</v>
      </c>
      <c r="BQ481" s="14" t="str">
        <f t="shared" si="219"/>
        <v>NS</v>
      </c>
      <c r="BR481" s="14" t="str">
        <f t="shared" si="220"/>
        <v>NS</v>
      </c>
      <c r="BS481" s="2" t="str">
        <f t="shared" si="221"/>
        <v/>
      </c>
      <c r="BT481" s="2" t="str">
        <f t="shared" si="222"/>
        <v/>
      </c>
      <c r="BU481" s="2" t="str">
        <f t="shared" si="223"/>
        <v/>
      </c>
    </row>
    <row r="482" spans="1:73" s="14" customFormat="1" x14ac:dyDescent="0.2">
      <c r="A482" s="10" t="s">
        <v>142</v>
      </c>
      <c r="B482" s="11" t="s">
        <v>281</v>
      </c>
      <c r="C482" s="12">
        <v>37235</v>
      </c>
      <c r="D482" s="13">
        <v>0</v>
      </c>
      <c r="E482" s="10" t="s">
        <v>57</v>
      </c>
      <c r="F482" s="10" t="s">
        <v>282</v>
      </c>
      <c r="G482" s="11" t="s">
        <v>59</v>
      </c>
      <c r="H482" s="11" t="s">
        <v>90</v>
      </c>
      <c r="I482" s="11" t="s">
        <v>61</v>
      </c>
      <c r="J482" s="14">
        <v>0.75</v>
      </c>
      <c r="K482" s="14">
        <v>0.2</v>
      </c>
      <c r="L482" s="11">
        <v>27</v>
      </c>
      <c r="M482" s="11">
        <v>26</v>
      </c>
      <c r="N482" s="11">
        <v>29</v>
      </c>
      <c r="O482" s="11">
        <v>28</v>
      </c>
      <c r="P482" s="11">
        <v>17</v>
      </c>
      <c r="Q482" s="11">
        <v>26</v>
      </c>
      <c r="R482" s="11">
        <v>30</v>
      </c>
      <c r="S482" s="11">
        <v>16</v>
      </c>
      <c r="T482" s="11">
        <v>17</v>
      </c>
      <c r="U482" s="11">
        <v>13</v>
      </c>
      <c r="V482" s="15"/>
      <c r="W482" s="15"/>
      <c r="X482" s="15"/>
      <c r="Y482" s="15"/>
      <c r="Z482" s="15"/>
      <c r="AA482" s="15"/>
      <c r="AB482" s="15"/>
      <c r="AC482" s="15"/>
      <c r="AD482" s="15"/>
      <c r="AE482" s="15"/>
      <c r="AF482" s="15"/>
      <c r="AG482" s="14">
        <f t="shared" si="196"/>
        <v>22.9</v>
      </c>
      <c r="AH482" s="14">
        <f t="shared" si="197"/>
        <v>6.3674519585501708</v>
      </c>
      <c r="AI482" s="14">
        <f t="shared" si="198"/>
        <v>10</v>
      </c>
      <c r="AJ482" s="11">
        <v>20</v>
      </c>
      <c r="AK482" s="11">
        <v>23</v>
      </c>
      <c r="AL482" s="11">
        <v>21</v>
      </c>
      <c r="AM482" s="11">
        <v>23</v>
      </c>
      <c r="AN482" s="11">
        <v>13</v>
      </c>
      <c r="AO482" s="11">
        <v>11</v>
      </c>
      <c r="AP482" s="11">
        <v>22</v>
      </c>
      <c r="AQ482" s="11">
        <v>21</v>
      </c>
      <c r="AR482" s="11">
        <v>2</v>
      </c>
      <c r="AS482" s="11">
        <v>12</v>
      </c>
      <c r="AT482" s="14">
        <f t="shared" si="199"/>
        <v>16.8</v>
      </c>
      <c r="AU482" s="14">
        <f t="shared" si="200"/>
        <v>6.9888800565215332</v>
      </c>
      <c r="AV482" s="14">
        <f t="shared" si="201"/>
        <v>10</v>
      </c>
      <c r="AW482" s="14">
        <f t="shared" si="202"/>
        <v>51.338220143711361</v>
      </c>
      <c r="AX482" s="14">
        <f t="shared" si="203"/>
        <v>3.2287831023876854</v>
      </c>
      <c r="AY482" s="14">
        <f t="shared" si="204"/>
        <v>16</v>
      </c>
      <c r="AZ482" s="14">
        <f t="shared" si="205"/>
        <v>-0.14009449360697157</v>
      </c>
      <c r="BA482" s="14">
        <f t="shared" si="206"/>
        <v>0.86466700179829137</v>
      </c>
      <c r="BB482" s="14">
        <f t="shared" si="207"/>
        <v>0.26637554585152828</v>
      </c>
      <c r="BC482" s="16" t="str">
        <f t="shared" si="208"/>
        <v>Toxic</v>
      </c>
      <c r="BD482" s="14">
        <f t="shared" si="209"/>
        <v>73.362445414847173</v>
      </c>
      <c r="BE482" s="17" t="s">
        <v>663</v>
      </c>
      <c r="BG482" s="14">
        <f t="shared" si="210"/>
        <v>9</v>
      </c>
      <c r="BH482" s="14">
        <f t="shared" si="211"/>
        <v>9</v>
      </c>
      <c r="BI482" s="14">
        <f t="shared" si="212"/>
        <v>40.544444444444409</v>
      </c>
      <c r="BJ482" s="14">
        <f t="shared" si="213"/>
        <v>48.844444444444427</v>
      </c>
      <c r="BK482" s="14">
        <f t="shared" si="214"/>
        <v>44.694444444444422</v>
      </c>
      <c r="BL482" s="14">
        <f t="shared" si="215"/>
        <v>1.0555555555555556</v>
      </c>
      <c r="BM482" s="14">
        <f t="shared" si="216"/>
        <v>7.3829417644464893E-2</v>
      </c>
      <c r="BN482" s="14">
        <v>6.6349999999999998</v>
      </c>
      <c r="BO482" s="14" t="str">
        <f t="shared" si="217"/>
        <v>Same Var</v>
      </c>
      <c r="BP482" s="14">
        <f t="shared" si="218"/>
        <v>2.8136278208210186E-2</v>
      </c>
      <c r="BQ482" s="14" t="str">
        <f t="shared" si="219"/>
        <v>Sig</v>
      </c>
      <c r="BR482" s="14" t="str">
        <f t="shared" si="220"/>
        <v>Sig</v>
      </c>
      <c r="BS482" s="2" t="str">
        <f t="shared" si="221"/>
        <v>Same Var T-test</v>
      </c>
      <c r="BT482" s="2" t="str">
        <f t="shared" si="222"/>
        <v/>
      </c>
      <c r="BU482" s="2" t="str">
        <f t="shared" si="223"/>
        <v/>
      </c>
    </row>
    <row r="483" spans="1:73" s="14" customFormat="1" x14ac:dyDescent="0.2">
      <c r="A483" s="10" t="s">
        <v>142</v>
      </c>
      <c r="B483" s="11" t="s">
        <v>291</v>
      </c>
      <c r="C483" s="12">
        <v>37235</v>
      </c>
      <c r="D483" s="13">
        <v>0</v>
      </c>
      <c r="E483" s="10" t="s">
        <v>57</v>
      </c>
      <c r="F483" s="10" t="s">
        <v>282</v>
      </c>
      <c r="G483" s="11" t="s">
        <v>59</v>
      </c>
      <c r="H483" s="11" t="s">
        <v>90</v>
      </c>
      <c r="I483" s="11" t="s">
        <v>61</v>
      </c>
      <c r="J483" s="14">
        <v>0.75</v>
      </c>
      <c r="K483" s="14">
        <v>0.2</v>
      </c>
      <c r="L483" s="11">
        <v>27</v>
      </c>
      <c r="M483" s="11">
        <v>26</v>
      </c>
      <c r="N483" s="11">
        <v>29</v>
      </c>
      <c r="O483" s="11">
        <v>28</v>
      </c>
      <c r="P483" s="11">
        <v>17</v>
      </c>
      <c r="Q483" s="11">
        <v>26</v>
      </c>
      <c r="R483" s="11">
        <v>30</v>
      </c>
      <c r="S483" s="11">
        <v>16</v>
      </c>
      <c r="T483" s="11">
        <v>17</v>
      </c>
      <c r="U483" s="11">
        <v>13</v>
      </c>
      <c r="V483" s="15"/>
      <c r="W483" s="15"/>
      <c r="X483" s="15"/>
      <c r="Y483" s="15"/>
      <c r="Z483" s="15"/>
      <c r="AA483" s="15"/>
      <c r="AB483" s="15"/>
      <c r="AC483" s="15"/>
      <c r="AD483" s="15"/>
      <c r="AE483" s="15"/>
      <c r="AF483" s="15"/>
      <c r="AG483" s="14">
        <f t="shared" si="196"/>
        <v>22.9</v>
      </c>
      <c r="AH483" s="14">
        <f t="shared" si="197"/>
        <v>6.3674519585501708</v>
      </c>
      <c r="AI483" s="14">
        <f t="shared" si="198"/>
        <v>10</v>
      </c>
      <c r="AJ483" s="11">
        <v>31</v>
      </c>
      <c r="AK483" s="11">
        <v>28</v>
      </c>
      <c r="AL483" s="11">
        <v>27</v>
      </c>
      <c r="AM483" s="11">
        <v>24</v>
      </c>
      <c r="AN483" s="11">
        <v>28</v>
      </c>
      <c r="AO483" s="11">
        <v>24</v>
      </c>
      <c r="AP483" s="11">
        <v>24</v>
      </c>
      <c r="AQ483" s="11">
        <v>27</v>
      </c>
      <c r="AR483" s="11">
        <v>7</v>
      </c>
      <c r="AS483" s="11">
        <v>14</v>
      </c>
      <c r="AT483" s="14">
        <f t="shared" si="199"/>
        <v>23.4</v>
      </c>
      <c r="AU483" s="14">
        <f t="shared" si="200"/>
        <v>7.3363630105265498</v>
      </c>
      <c r="AV483" s="14">
        <f t="shared" si="201"/>
        <v>10</v>
      </c>
      <c r="AW483" s="14">
        <f t="shared" si="202"/>
        <v>58.719227551118728</v>
      </c>
      <c r="AX483" s="14">
        <f t="shared" si="203"/>
        <v>3.7966184933341847</v>
      </c>
      <c r="AY483" s="14">
        <f t="shared" si="204"/>
        <v>15</v>
      </c>
      <c r="AZ483" s="14">
        <f t="shared" si="205"/>
        <v>2.2487660307416872</v>
      </c>
      <c r="BA483" s="14">
        <f t="shared" si="206"/>
        <v>0.86624497319495286</v>
      </c>
      <c r="BB483" s="14">
        <f t="shared" si="207"/>
        <v>-2.1834061135371181E-2</v>
      </c>
      <c r="BC483" s="16" t="str">
        <f t="shared" si="208"/>
        <v>Nontoxic</v>
      </c>
      <c r="BD483" s="14">
        <f t="shared" si="209"/>
        <v>102.18340611353712</v>
      </c>
      <c r="BE483" s="17" t="s">
        <v>663</v>
      </c>
      <c r="BG483" s="14">
        <f t="shared" si="210"/>
        <v>9</v>
      </c>
      <c r="BH483" s="14">
        <f t="shared" si="211"/>
        <v>9</v>
      </c>
      <c r="BI483" s="14">
        <f t="shared" si="212"/>
        <v>40.544444444444409</v>
      </c>
      <c r="BJ483" s="14">
        <f t="shared" si="213"/>
        <v>53.82222222222218</v>
      </c>
      <c r="BK483" s="14">
        <f t="shared" si="214"/>
        <v>47.183333333333294</v>
      </c>
      <c r="BL483" s="14">
        <f t="shared" si="215"/>
        <v>1.0555555555555556</v>
      </c>
      <c r="BM483" s="14">
        <f t="shared" si="216"/>
        <v>0.17049430229331625</v>
      </c>
      <c r="BN483" s="14">
        <v>6.6349999999999998</v>
      </c>
      <c r="BO483" s="14" t="str">
        <f t="shared" si="217"/>
        <v>Same Var</v>
      </c>
      <c r="BP483" s="14">
        <f t="shared" si="218"/>
        <v>0.436258463461143</v>
      </c>
      <c r="BQ483" s="14" t="str">
        <f t="shared" si="219"/>
        <v>NS</v>
      </c>
      <c r="BR483" s="14" t="str">
        <f t="shared" si="220"/>
        <v>NS</v>
      </c>
      <c r="BS483" s="2" t="str">
        <f t="shared" si="221"/>
        <v/>
      </c>
      <c r="BT483" s="2" t="str">
        <f t="shared" si="222"/>
        <v/>
      </c>
      <c r="BU483" s="2" t="str">
        <f t="shared" si="223"/>
        <v/>
      </c>
    </row>
    <row r="484" spans="1:73" s="14" customFormat="1" x14ac:dyDescent="0.2">
      <c r="A484" s="10" t="s">
        <v>142</v>
      </c>
      <c r="B484" s="11" t="s">
        <v>292</v>
      </c>
      <c r="C484" s="12">
        <v>37235</v>
      </c>
      <c r="D484" s="13">
        <v>0</v>
      </c>
      <c r="E484" s="10" t="s">
        <v>57</v>
      </c>
      <c r="F484" s="10" t="s">
        <v>282</v>
      </c>
      <c r="G484" s="11" t="s">
        <v>59</v>
      </c>
      <c r="H484" s="11" t="s">
        <v>90</v>
      </c>
      <c r="I484" s="11" t="s">
        <v>61</v>
      </c>
      <c r="J484" s="14">
        <v>0.75</v>
      </c>
      <c r="K484" s="14">
        <v>0.2</v>
      </c>
      <c r="L484" s="11">
        <v>27</v>
      </c>
      <c r="M484" s="11">
        <v>26</v>
      </c>
      <c r="N484" s="11">
        <v>29</v>
      </c>
      <c r="O484" s="11">
        <v>28</v>
      </c>
      <c r="P484" s="11">
        <v>17</v>
      </c>
      <c r="Q484" s="11">
        <v>26</v>
      </c>
      <c r="R484" s="11">
        <v>30</v>
      </c>
      <c r="S484" s="11">
        <v>16</v>
      </c>
      <c r="T484" s="11">
        <v>17</v>
      </c>
      <c r="U484" s="11">
        <v>13</v>
      </c>
      <c r="V484" s="15"/>
      <c r="W484" s="15"/>
      <c r="X484" s="15"/>
      <c r="Y484" s="15"/>
      <c r="Z484" s="15"/>
      <c r="AA484" s="15"/>
      <c r="AB484" s="15"/>
      <c r="AC484" s="15"/>
      <c r="AD484" s="15"/>
      <c r="AE484" s="15"/>
      <c r="AF484" s="15"/>
      <c r="AG484" s="14">
        <f t="shared" si="196"/>
        <v>22.9</v>
      </c>
      <c r="AH484" s="14">
        <f t="shared" si="197"/>
        <v>6.3674519585501708</v>
      </c>
      <c r="AI484" s="14">
        <f t="shared" si="198"/>
        <v>10</v>
      </c>
      <c r="AJ484" s="11">
        <v>31</v>
      </c>
      <c r="AK484" s="11">
        <v>32</v>
      </c>
      <c r="AL484" s="11">
        <v>27</v>
      </c>
      <c r="AM484" s="11">
        <v>35</v>
      </c>
      <c r="AN484" s="11">
        <v>25</v>
      </c>
      <c r="AO484" s="11">
        <v>30</v>
      </c>
      <c r="AP484" s="11">
        <v>28</v>
      </c>
      <c r="AQ484" s="11">
        <v>24</v>
      </c>
      <c r="AR484" s="11">
        <v>6</v>
      </c>
      <c r="AS484" s="11">
        <v>16</v>
      </c>
      <c r="AT484" s="14">
        <f t="shared" si="199"/>
        <v>25.4</v>
      </c>
      <c r="AU484" s="14">
        <f t="shared" si="200"/>
        <v>8.5919859300526191</v>
      </c>
      <c r="AV484" s="14">
        <f t="shared" si="201"/>
        <v>10</v>
      </c>
      <c r="AW484" s="14">
        <f t="shared" si="202"/>
        <v>93.370616440007581</v>
      </c>
      <c r="AX484" s="14">
        <f t="shared" si="203"/>
        <v>6.6331617032107228</v>
      </c>
      <c r="AY484" s="14">
        <f t="shared" si="204"/>
        <v>14</v>
      </c>
      <c r="AZ484" s="14">
        <f t="shared" si="205"/>
        <v>2.6459604606146634</v>
      </c>
      <c r="BA484" s="14">
        <f t="shared" si="206"/>
        <v>0.86805478155742033</v>
      </c>
      <c r="BB484" s="14">
        <f t="shared" si="207"/>
        <v>-0.1091703056768559</v>
      </c>
      <c r="BC484" s="16" t="str">
        <f t="shared" si="208"/>
        <v>Nontoxic</v>
      </c>
      <c r="BD484" s="14">
        <f t="shared" si="209"/>
        <v>110.91703056768559</v>
      </c>
      <c r="BE484" s="17" t="s">
        <v>663</v>
      </c>
      <c r="BG484" s="14">
        <f t="shared" si="210"/>
        <v>9</v>
      </c>
      <c r="BH484" s="14">
        <f t="shared" si="211"/>
        <v>9</v>
      </c>
      <c r="BI484" s="14">
        <f t="shared" si="212"/>
        <v>40.544444444444409</v>
      </c>
      <c r="BJ484" s="14">
        <f t="shared" si="213"/>
        <v>73.822222222222166</v>
      </c>
      <c r="BK484" s="14">
        <f t="shared" si="214"/>
        <v>57.183333333333294</v>
      </c>
      <c r="BL484" s="14">
        <f t="shared" si="215"/>
        <v>1.0555555555555556</v>
      </c>
      <c r="BM484" s="14">
        <f t="shared" si="216"/>
        <v>0.75429241851065398</v>
      </c>
      <c r="BN484" s="14">
        <v>6.6349999999999998</v>
      </c>
      <c r="BO484" s="14" t="str">
        <f t="shared" si="217"/>
        <v>Same Var</v>
      </c>
      <c r="BP484" s="14">
        <f t="shared" si="218"/>
        <v>0.23464390999604945</v>
      </c>
      <c r="BQ484" s="14" t="str">
        <f t="shared" si="219"/>
        <v>NS</v>
      </c>
      <c r="BR484" s="14" t="str">
        <f t="shared" si="220"/>
        <v>NS</v>
      </c>
      <c r="BS484" s="2" t="str">
        <f t="shared" si="221"/>
        <v/>
      </c>
      <c r="BT484" s="2" t="str">
        <f t="shared" si="222"/>
        <v/>
      </c>
      <c r="BU484" s="2" t="str">
        <f t="shared" si="223"/>
        <v/>
      </c>
    </row>
    <row r="485" spans="1:73" s="14" customFormat="1" x14ac:dyDescent="0.2">
      <c r="A485" s="10" t="s">
        <v>142</v>
      </c>
      <c r="B485" s="11" t="s">
        <v>424</v>
      </c>
      <c r="C485" s="12">
        <v>38496</v>
      </c>
      <c r="D485" s="13">
        <v>0.64583333333333337</v>
      </c>
      <c r="E485" s="10" t="s">
        <v>57</v>
      </c>
      <c r="F485" s="10" t="s">
        <v>425</v>
      </c>
      <c r="G485" s="11" t="s">
        <v>59</v>
      </c>
      <c r="H485" s="11" t="s">
        <v>90</v>
      </c>
      <c r="I485" s="11" t="s">
        <v>61</v>
      </c>
      <c r="J485" s="14">
        <v>0.75</v>
      </c>
      <c r="K485" s="14">
        <v>0.2</v>
      </c>
      <c r="L485" s="11">
        <v>21</v>
      </c>
      <c r="M485" s="15"/>
      <c r="N485" s="11">
        <v>24</v>
      </c>
      <c r="O485" s="11">
        <v>25</v>
      </c>
      <c r="P485" s="11">
        <v>8</v>
      </c>
      <c r="Q485" s="11">
        <v>24</v>
      </c>
      <c r="R485" s="11">
        <v>25</v>
      </c>
      <c r="S485" s="11">
        <v>21</v>
      </c>
      <c r="T485" s="11">
        <v>25</v>
      </c>
      <c r="U485" s="11">
        <v>23</v>
      </c>
      <c r="V485" s="11">
        <v>21</v>
      </c>
      <c r="W485" s="11">
        <v>27</v>
      </c>
      <c r="X485" s="11">
        <v>22</v>
      </c>
      <c r="Y485" s="11">
        <v>21</v>
      </c>
      <c r="Z485" s="11">
        <v>23</v>
      </c>
      <c r="AA485" s="11">
        <v>29</v>
      </c>
      <c r="AB485" s="11">
        <v>24</v>
      </c>
      <c r="AC485" s="11">
        <v>24</v>
      </c>
      <c r="AD485" s="11">
        <v>23</v>
      </c>
      <c r="AE485" s="11">
        <v>24</v>
      </c>
      <c r="AF485" s="15"/>
      <c r="AG485" s="14">
        <f t="shared" si="196"/>
        <v>22.842105263157894</v>
      </c>
      <c r="AH485" s="14">
        <f t="shared" si="197"/>
        <v>4.1534879304391952</v>
      </c>
      <c r="AI485" s="14">
        <f t="shared" si="198"/>
        <v>19</v>
      </c>
      <c r="AJ485" s="11">
        <v>17</v>
      </c>
      <c r="AK485" s="11">
        <v>23</v>
      </c>
      <c r="AL485" s="11">
        <v>20</v>
      </c>
      <c r="AM485" s="11">
        <v>21</v>
      </c>
      <c r="AN485" s="11">
        <v>18</v>
      </c>
      <c r="AO485" s="11">
        <v>20</v>
      </c>
      <c r="AP485" s="11">
        <v>22</v>
      </c>
      <c r="AQ485" s="11">
        <v>23</v>
      </c>
      <c r="AR485" s="11">
        <v>21</v>
      </c>
      <c r="AS485" s="11">
        <v>25</v>
      </c>
      <c r="AT485" s="14">
        <f t="shared" si="199"/>
        <v>21</v>
      </c>
      <c r="AU485" s="14">
        <f t="shared" si="200"/>
        <v>2.4037008503093262</v>
      </c>
      <c r="AV485" s="14">
        <f t="shared" si="201"/>
        <v>10</v>
      </c>
      <c r="AW485" s="14">
        <f t="shared" si="202"/>
        <v>1.1848580471548817</v>
      </c>
      <c r="AX485" s="14">
        <f t="shared" si="203"/>
        <v>5.158353407288839E-2</v>
      </c>
      <c r="AY485" s="14">
        <f t="shared" si="204"/>
        <v>23</v>
      </c>
      <c r="AZ485" s="14">
        <f t="shared" si="205"/>
        <v>3.7078073200970172</v>
      </c>
      <c r="BA485" s="14">
        <f t="shared" si="206"/>
        <v>0.85752955368803352</v>
      </c>
      <c r="BB485" s="14">
        <f t="shared" si="207"/>
        <v>8.0645161290322537E-2</v>
      </c>
      <c r="BC485" s="16" t="str">
        <f t="shared" si="208"/>
        <v>Nontoxic</v>
      </c>
      <c r="BD485" s="14">
        <f t="shared" si="209"/>
        <v>91.935483870967744</v>
      </c>
      <c r="BE485" s="17" t="s">
        <v>664</v>
      </c>
      <c r="BF485" s="17" t="s">
        <v>667</v>
      </c>
      <c r="BG485" s="14">
        <f t="shared" si="210"/>
        <v>18</v>
      </c>
      <c r="BH485" s="14">
        <f t="shared" si="211"/>
        <v>9</v>
      </c>
      <c r="BI485" s="14">
        <f t="shared" si="212"/>
        <v>17.251461988304069</v>
      </c>
      <c r="BJ485" s="14">
        <f t="shared" si="213"/>
        <v>5.7777777777777777</v>
      </c>
      <c r="BK485" s="14">
        <f t="shared" si="214"/>
        <v>13.426900584795305</v>
      </c>
      <c r="BL485" s="14">
        <f t="shared" si="215"/>
        <v>1.0432098765432098</v>
      </c>
      <c r="BM485" s="14">
        <f t="shared" si="216"/>
        <v>2.9502300086759816</v>
      </c>
      <c r="BN485" s="14">
        <v>6.6349999999999998</v>
      </c>
      <c r="BO485" s="14" t="str">
        <f t="shared" si="217"/>
        <v>Same Var</v>
      </c>
      <c r="BP485" s="14">
        <f t="shared" si="218"/>
        <v>0.10454727116996457</v>
      </c>
      <c r="BQ485" s="14" t="str">
        <f t="shared" si="219"/>
        <v>NS</v>
      </c>
      <c r="BR485" s="14" t="str">
        <f t="shared" si="220"/>
        <v>Sig</v>
      </c>
      <c r="BS485" s="2" t="str">
        <f t="shared" si="221"/>
        <v>Wilcoxon</v>
      </c>
      <c r="BT485" s="2" t="str">
        <f t="shared" si="222"/>
        <v/>
      </c>
      <c r="BU485" s="2" t="str">
        <f t="shared" si="223"/>
        <v>NOECToxicLess25</v>
      </c>
    </row>
    <row r="486" spans="1:73" s="14" customFormat="1" x14ac:dyDescent="0.2">
      <c r="A486" s="10" t="s">
        <v>142</v>
      </c>
      <c r="B486" s="11" t="s">
        <v>567</v>
      </c>
      <c r="C486" s="12">
        <v>38496</v>
      </c>
      <c r="D486" s="13">
        <v>0.36458333333333331</v>
      </c>
      <c r="E486" s="10" t="s">
        <v>57</v>
      </c>
      <c r="F486" s="10" t="s">
        <v>425</v>
      </c>
      <c r="G486" s="11" t="s">
        <v>59</v>
      </c>
      <c r="H486" s="11" t="s">
        <v>90</v>
      </c>
      <c r="I486" s="11" t="s">
        <v>61</v>
      </c>
      <c r="J486" s="14">
        <v>0.75</v>
      </c>
      <c r="K486" s="14">
        <v>0.2</v>
      </c>
      <c r="L486" s="11">
        <v>21</v>
      </c>
      <c r="M486" s="15"/>
      <c r="N486" s="11">
        <v>24</v>
      </c>
      <c r="O486" s="11">
        <v>25</v>
      </c>
      <c r="P486" s="11">
        <v>8</v>
      </c>
      <c r="Q486" s="11">
        <v>24</v>
      </c>
      <c r="R486" s="11">
        <v>25</v>
      </c>
      <c r="S486" s="11">
        <v>21</v>
      </c>
      <c r="T486" s="11">
        <v>25</v>
      </c>
      <c r="U486" s="11">
        <v>23</v>
      </c>
      <c r="V486" s="11">
        <v>21</v>
      </c>
      <c r="W486" s="11">
        <v>27</v>
      </c>
      <c r="X486" s="11">
        <v>22</v>
      </c>
      <c r="Y486" s="11">
        <v>21</v>
      </c>
      <c r="Z486" s="11">
        <v>23</v>
      </c>
      <c r="AA486" s="11">
        <v>29</v>
      </c>
      <c r="AB486" s="11">
        <v>24</v>
      </c>
      <c r="AC486" s="11">
        <v>24</v>
      </c>
      <c r="AD486" s="11">
        <v>23</v>
      </c>
      <c r="AE486" s="11">
        <v>24</v>
      </c>
      <c r="AF486" s="15"/>
      <c r="AG486" s="14">
        <f t="shared" si="196"/>
        <v>22.842105263157894</v>
      </c>
      <c r="AH486" s="14">
        <f t="shared" si="197"/>
        <v>4.1534879304391952</v>
      </c>
      <c r="AI486" s="14">
        <f t="shared" si="198"/>
        <v>19</v>
      </c>
      <c r="AJ486" s="11">
        <v>17</v>
      </c>
      <c r="AK486" s="11">
        <v>27</v>
      </c>
      <c r="AL486" s="11">
        <v>19</v>
      </c>
      <c r="AM486" s="11">
        <v>19</v>
      </c>
      <c r="AN486" s="11">
        <v>22</v>
      </c>
      <c r="AO486" s="11">
        <v>17</v>
      </c>
      <c r="AP486" s="11">
        <v>24</v>
      </c>
      <c r="AQ486" s="11">
        <v>20</v>
      </c>
      <c r="AR486" s="11">
        <v>18</v>
      </c>
      <c r="AS486" s="11">
        <v>18</v>
      </c>
      <c r="AT486" s="14">
        <f t="shared" si="199"/>
        <v>20.100000000000001</v>
      </c>
      <c r="AU486" s="14">
        <f t="shared" si="200"/>
        <v>3.2812599206199251</v>
      </c>
      <c r="AV486" s="14">
        <f t="shared" si="201"/>
        <v>10</v>
      </c>
      <c r="AW486" s="14">
        <f t="shared" si="202"/>
        <v>2.5198411051898355</v>
      </c>
      <c r="AX486" s="14">
        <f t="shared" si="203"/>
        <v>0.14329286191925347</v>
      </c>
      <c r="AY486" s="14">
        <f t="shared" si="204"/>
        <v>18</v>
      </c>
      <c r="AZ486" s="14">
        <f t="shared" si="205"/>
        <v>2.3560375833022653</v>
      </c>
      <c r="BA486" s="14">
        <f t="shared" si="206"/>
        <v>0.86204866798959834</v>
      </c>
      <c r="BB486" s="14">
        <f t="shared" si="207"/>
        <v>0.12004608294930866</v>
      </c>
      <c r="BC486" s="16" t="str">
        <f t="shared" si="208"/>
        <v>Nontoxic</v>
      </c>
      <c r="BD486" s="14">
        <f t="shared" si="209"/>
        <v>87.995391705069139</v>
      </c>
      <c r="BE486" s="17" t="s">
        <v>664</v>
      </c>
      <c r="BF486" s="17" t="s">
        <v>667</v>
      </c>
      <c r="BG486" s="14">
        <f t="shared" si="210"/>
        <v>18</v>
      </c>
      <c r="BH486" s="14">
        <f t="shared" si="211"/>
        <v>9</v>
      </c>
      <c r="BI486" s="14">
        <f t="shared" si="212"/>
        <v>17.251461988304069</v>
      </c>
      <c r="BJ486" s="14">
        <f t="shared" si="213"/>
        <v>10.766666666666676</v>
      </c>
      <c r="BK486" s="14">
        <f t="shared" si="214"/>
        <v>15.089863547758272</v>
      </c>
      <c r="BL486" s="14">
        <f t="shared" si="215"/>
        <v>1.0432098765432098</v>
      </c>
      <c r="BM486" s="14">
        <f t="shared" si="216"/>
        <v>0.60236073673434731</v>
      </c>
      <c r="BN486" s="14">
        <v>6.6349999999999998</v>
      </c>
      <c r="BO486" s="14" t="str">
        <f t="shared" si="217"/>
        <v>Same Var</v>
      </c>
      <c r="BP486" s="14">
        <f t="shared" si="218"/>
        <v>4.0972533426333529E-2</v>
      </c>
      <c r="BQ486" s="14" t="str">
        <f t="shared" si="219"/>
        <v>Sig</v>
      </c>
      <c r="BR486" s="14" t="str">
        <f t="shared" si="220"/>
        <v>Sig</v>
      </c>
      <c r="BS486" s="2" t="str">
        <f t="shared" si="221"/>
        <v>Wilcoxon</v>
      </c>
      <c r="BT486" s="2" t="str">
        <f t="shared" si="222"/>
        <v/>
      </c>
      <c r="BU486" s="2" t="str">
        <f t="shared" si="223"/>
        <v>NOECToxicLess25</v>
      </c>
    </row>
    <row r="487" spans="1:73" s="14" customFormat="1" x14ac:dyDescent="0.2">
      <c r="A487" s="10" t="s">
        <v>142</v>
      </c>
      <c r="B487" s="11" t="s">
        <v>468</v>
      </c>
      <c r="C487" s="12">
        <v>38496</v>
      </c>
      <c r="D487" s="13">
        <v>0.69444444444444442</v>
      </c>
      <c r="E487" s="10" t="s">
        <v>57</v>
      </c>
      <c r="F487" s="10" t="s">
        <v>425</v>
      </c>
      <c r="G487" s="11" t="s">
        <v>59</v>
      </c>
      <c r="H487" s="11" t="s">
        <v>90</v>
      </c>
      <c r="I487" s="11" t="s">
        <v>61</v>
      </c>
      <c r="J487" s="14">
        <v>0.75</v>
      </c>
      <c r="K487" s="14">
        <v>0.2</v>
      </c>
      <c r="L487" s="11">
        <v>21</v>
      </c>
      <c r="M487" s="15"/>
      <c r="N487" s="11">
        <v>24</v>
      </c>
      <c r="O487" s="11">
        <v>25</v>
      </c>
      <c r="P487" s="11">
        <v>8</v>
      </c>
      <c r="Q487" s="11">
        <v>24</v>
      </c>
      <c r="R487" s="11">
        <v>25</v>
      </c>
      <c r="S487" s="11">
        <v>21</v>
      </c>
      <c r="T487" s="11">
        <v>25</v>
      </c>
      <c r="U487" s="11">
        <v>23</v>
      </c>
      <c r="V487" s="11">
        <v>21</v>
      </c>
      <c r="W487" s="11">
        <v>27</v>
      </c>
      <c r="X487" s="11">
        <v>22</v>
      </c>
      <c r="Y487" s="11">
        <v>21</v>
      </c>
      <c r="Z487" s="11">
        <v>23</v>
      </c>
      <c r="AA487" s="11">
        <v>29</v>
      </c>
      <c r="AB487" s="11">
        <v>24</v>
      </c>
      <c r="AC487" s="11">
        <v>24</v>
      </c>
      <c r="AD487" s="11">
        <v>23</v>
      </c>
      <c r="AE487" s="11">
        <v>24</v>
      </c>
      <c r="AF487" s="15"/>
      <c r="AG487" s="14">
        <f t="shared" si="196"/>
        <v>22.842105263157894</v>
      </c>
      <c r="AH487" s="14">
        <f t="shared" si="197"/>
        <v>4.1534879304391952</v>
      </c>
      <c r="AI487" s="14">
        <f t="shared" si="198"/>
        <v>19</v>
      </c>
      <c r="AJ487" s="11">
        <v>28</v>
      </c>
      <c r="AK487" s="11">
        <v>32</v>
      </c>
      <c r="AL487" s="11">
        <v>21</v>
      </c>
      <c r="AM487" s="11">
        <v>28</v>
      </c>
      <c r="AN487" s="11">
        <v>30</v>
      </c>
      <c r="AO487" s="11">
        <v>25</v>
      </c>
      <c r="AP487" s="11">
        <v>26</v>
      </c>
      <c r="AQ487" s="11">
        <v>24</v>
      </c>
      <c r="AR487" s="11">
        <v>25</v>
      </c>
      <c r="AS487" s="11">
        <v>21</v>
      </c>
      <c r="AT487" s="14">
        <f t="shared" si="199"/>
        <v>26</v>
      </c>
      <c r="AU487" s="14">
        <f t="shared" si="200"/>
        <v>3.5901098714230026</v>
      </c>
      <c r="AV487" s="14">
        <f t="shared" si="201"/>
        <v>10</v>
      </c>
      <c r="AW487" s="14">
        <f t="shared" si="202"/>
        <v>3.23864280143825</v>
      </c>
      <c r="AX487" s="14">
        <f t="shared" si="203"/>
        <v>0.19907324600704479</v>
      </c>
      <c r="AY487" s="14">
        <f t="shared" si="204"/>
        <v>16</v>
      </c>
      <c r="AZ487" s="14">
        <f t="shared" si="205"/>
        <v>6.6108231837275149</v>
      </c>
      <c r="BA487" s="14">
        <f t="shared" si="206"/>
        <v>0.86466700179829137</v>
      </c>
      <c r="BB487" s="14">
        <f t="shared" si="207"/>
        <v>-0.13824884792626732</v>
      </c>
      <c r="BC487" s="16" t="str">
        <f t="shared" si="208"/>
        <v>Nontoxic</v>
      </c>
      <c r="BD487" s="14">
        <f t="shared" si="209"/>
        <v>113.82488479262673</v>
      </c>
      <c r="BE487" s="17" t="s">
        <v>664</v>
      </c>
      <c r="BF487" s="17" t="s">
        <v>666</v>
      </c>
      <c r="BG487" s="14">
        <f t="shared" si="210"/>
        <v>18</v>
      </c>
      <c r="BH487" s="14">
        <f t="shared" si="211"/>
        <v>9</v>
      </c>
      <c r="BI487" s="14">
        <f t="shared" si="212"/>
        <v>17.251461988304069</v>
      </c>
      <c r="BJ487" s="14">
        <f t="shared" si="213"/>
        <v>12.888888888888889</v>
      </c>
      <c r="BK487" s="14">
        <f t="shared" si="214"/>
        <v>15.797270955165676</v>
      </c>
      <c r="BL487" s="14">
        <f t="shared" si="215"/>
        <v>1.0432098765432098</v>
      </c>
      <c r="BM487" s="14">
        <f t="shared" si="216"/>
        <v>0.23597344225875017</v>
      </c>
      <c r="BN487" s="14">
        <v>6.6349999999999998</v>
      </c>
      <c r="BO487" s="14" t="str">
        <f t="shared" si="217"/>
        <v>Same Var</v>
      </c>
      <c r="BP487" s="14">
        <f t="shared" si="218"/>
        <v>2.5958984424082163E-2</v>
      </c>
      <c r="BQ487" s="14" t="str">
        <f t="shared" si="219"/>
        <v>NS</v>
      </c>
      <c r="BR487" s="14" t="str">
        <f t="shared" si="220"/>
        <v>NS</v>
      </c>
      <c r="BS487" s="2" t="str">
        <f t="shared" si="221"/>
        <v/>
      </c>
      <c r="BT487" s="2" t="str">
        <f t="shared" si="222"/>
        <v/>
      </c>
      <c r="BU487" s="2" t="str">
        <f t="shared" si="223"/>
        <v/>
      </c>
    </row>
    <row r="488" spans="1:73" s="14" customFormat="1" x14ac:dyDescent="0.2">
      <c r="A488" s="10" t="s">
        <v>142</v>
      </c>
      <c r="B488" s="11" t="s">
        <v>430</v>
      </c>
      <c r="C488" s="12">
        <v>38496</v>
      </c>
      <c r="D488" s="13">
        <v>0.54166666666666663</v>
      </c>
      <c r="E488" s="10" t="s">
        <v>57</v>
      </c>
      <c r="F488" s="10" t="s">
        <v>425</v>
      </c>
      <c r="G488" s="11" t="s">
        <v>59</v>
      </c>
      <c r="H488" s="11" t="s">
        <v>90</v>
      </c>
      <c r="I488" s="11" t="s">
        <v>61</v>
      </c>
      <c r="J488" s="14">
        <v>0.75</v>
      </c>
      <c r="K488" s="14">
        <v>0.2</v>
      </c>
      <c r="L488" s="11">
        <v>21</v>
      </c>
      <c r="M488" s="15"/>
      <c r="N488" s="11">
        <v>24</v>
      </c>
      <c r="O488" s="11">
        <v>25</v>
      </c>
      <c r="P488" s="11">
        <v>8</v>
      </c>
      <c r="Q488" s="11">
        <v>24</v>
      </c>
      <c r="R488" s="11">
        <v>25</v>
      </c>
      <c r="S488" s="11">
        <v>21</v>
      </c>
      <c r="T488" s="11">
        <v>25</v>
      </c>
      <c r="U488" s="11">
        <v>23</v>
      </c>
      <c r="V488" s="11">
        <v>21</v>
      </c>
      <c r="W488" s="11">
        <v>27</v>
      </c>
      <c r="X488" s="11">
        <v>22</v>
      </c>
      <c r="Y488" s="11">
        <v>21</v>
      </c>
      <c r="Z488" s="11">
        <v>23</v>
      </c>
      <c r="AA488" s="11">
        <v>29</v>
      </c>
      <c r="AB488" s="11">
        <v>24</v>
      </c>
      <c r="AC488" s="11">
        <v>24</v>
      </c>
      <c r="AD488" s="11">
        <v>23</v>
      </c>
      <c r="AE488" s="11">
        <v>24</v>
      </c>
      <c r="AF488" s="15"/>
      <c r="AG488" s="14">
        <f t="shared" si="196"/>
        <v>22.842105263157894</v>
      </c>
      <c r="AH488" s="14">
        <f t="shared" si="197"/>
        <v>4.1534879304391952</v>
      </c>
      <c r="AI488" s="14">
        <f t="shared" si="198"/>
        <v>19</v>
      </c>
      <c r="AJ488" s="11">
        <v>17</v>
      </c>
      <c r="AK488" s="11">
        <v>19</v>
      </c>
      <c r="AL488" s="11">
        <v>17</v>
      </c>
      <c r="AM488" s="11">
        <v>14</v>
      </c>
      <c r="AN488" s="11">
        <v>17</v>
      </c>
      <c r="AO488" s="11">
        <v>27</v>
      </c>
      <c r="AP488" s="11">
        <v>24</v>
      </c>
      <c r="AQ488" s="11">
        <v>23</v>
      </c>
      <c r="AR488" s="11">
        <v>19</v>
      </c>
      <c r="AS488" s="11">
        <v>12</v>
      </c>
      <c r="AT488" s="14">
        <f t="shared" si="199"/>
        <v>18.899999999999999</v>
      </c>
      <c r="AU488" s="14">
        <f t="shared" si="200"/>
        <v>4.6055522047970667</v>
      </c>
      <c r="AV488" s="14">
        <f t="shared" si="201"/>
        <v>10</v>
      </c>
      <c r="AW488" s="14">
        <f t="shared" si="202"/>
        <v>6.9266090679818078</v>
      </c>
      <c r="AX488" s="14">
        <f t="shared" si="203"/>
        <v>0.51439299909346503</v>
      </c>
      <c r="AY488" s="14">
        <f t="shared" si="204"/>
        <v>13</v>
      </c>
      <c r="AZ488" s="14">
        <f t="shared" si="205"/>
        <v>1.0900728102833097</v>
      </c>
      <c r="BA488" s="14">
        <f t="shared" si="206"/>
        <v>0.87015153396817235</v>
      </c>
      <c r="BB488" s="14">
        <f t="shared" si="207"/>
        <v>0.17258064516129035</v>
      </c>
      <c r="BC488" s="16" t="str">
        <f t="shared" si="208"/>
        <v>Nontoxic</v>
      </c>
      <c r="BD488" s="14">
        <f t="shared" si="209"/>
        <v>82.741935483870961</v>
      </c>
      <c r="BE488" s="17" t="s">
        <v>664</v>
      </c>
      <c r="BF488" s="17" t="s">
        <v>667</v>
      </c>
      <c r="BG488" s="14">
        <f t="shared" si="210"/>
        <v>18</v>
      </c>
      <c r="BH488" s="14">
        <f t="shared" si="211"/>
        <v>9</v>
      </c>
      <c r="BI488" s="14">
        <f t="shared" si="212"/>
        <v>17.251461988304069</v>
      </c>
      <c r="BJ488" s="14">
        <f t="shared" si="213"/>
        <v>21.211111111111123</v>
      </c>
      <c r="BK488" s="14">
        <f t="shared" si="214"/>
        <v>18.571345029239755</v>
      </c>
      <c r="BL488" s="14">
        <f t="shared" si="215"/>
        <v>1.0432098765432098</v>
      </c>
      <c r="BM488" s="14">
        <f t="shared" si="216"/>
        <v>0.12544381669084512</v>
      </c>
      <c r="BN488" s="14">
        <v>6.6349999999999998</v>
      </c>
      <c r="BO488" s="14" t="str">
        <f t="shared" si="217"/>
        <v>Same Var</v>
      </c>
      <c r="BP488" s="14">
        <f t="shared" si="218"/>
        <v>1.3419773102688937E-2</v>
      </c>
      <c r="BQ488" s="14" t="str">
        <f t="shared" si="219"/>
        <v>Sig</v>
      </c>
      <c r="BR488" s="14" t="str">
        <f t="shared" si="220"/>
        <v>Sig</v>
      </c>
      <c r="BS488" s="2" t="str">
        <f t="shared" si="221"/>
        <v>Wilcoxon</v>
      </c>
      <c r="BT488" s="2" t="str">
        <f t="shared" si="222"/>
        <v/>
      </c>
      <c r="BU488" s="2" t="str">
        <f t="shared" si="223"/>
        <v>NOECToxicLess25</v>
      </c>
    </row>
    <row r="489" spans="1:73" s="14" customFormat="1" x14ac:dyDescent="0.2">
      <c r="A489" s="10" t="s">
        <v>142</v>
      </c>
      <c r="B489" s="11" t="s">
        <v>434</v>
      </c>
      <c r="C489" s="12">
        <v>38527</v>
      </c>
      <c r="D489" s="13">
        <v>0.5180555555555556</v>
      </c>
      <c r="E489" s="10" t="s">
        <v>57</v>
      </c>
      <c r="F489" s="10" t="s">
        <v>435</v>
      </c>
      <c r="G489" s="11" t="s">
        <v>59</v>
      </c>
      <c r="H489" s="11" t="s">
        <v>90</v>
      </c>
      <c r="I489" s="11" t="s">
        <v>61</v>
      </c>
      <c r="J489" s="14">
        <v>0.75</v>
      </c>
      <c r="K489" s="14">
        <v>0.2</v>
      </c>
      <c r="L489" s="11">
        <v>26</v>
      </c>
      <c r="M489" s="15"/>
      <c r="N489" s="11">
        <v>17</v>
      </c>
      <c r="O489" s="11">
        <v>26</v>
      </c>
      <c r="P489" s="11">
        <v>19</v>
      </c>
      <c r="Q489" s="11">
        <v>14</v>
      </c>
      <c r="R489" s="11">
        <v>27</v>
      </c>
      <c r="S489" s="15"/>
      <c r="T489" s="11">
        <v>27</v>
      </c>
      <c r="U489" s="11">
        <v>25</v>
      </c>
      <c r="V489" s="15"/>
      <c r="W489" s="15"/>
      <c r="X489" s="15"/>
      <c r="Y489" s="15"/>
      <c r="Z489" s="15"/>
      <c r="AA489" s="15"/>
      <c r="AB489" s="15"/>
      <c r="AC489" s="15"/>
      <c r="AD489" s="15"/>
      <c r="AE489" s="15"/>
      <c r="AF489" s="15"/>
      <c r="AG489" s="14">
        <f t="shared" si="196"/>
        <v>22.625</v>
      </c>
      <c r="AH489" s="14">
        <f t="shared" si="197"/>
        <v>5.1530157605591915</v>
      </c>
      <c r="AI489" s="14">
        <f t="shared" si="198"/>
        <v>8</v>
      </c>
      <c r="AJ489" s="11">
        <v>21</v>
      </c>
      <c r="AK489" s="15"/>
      <c r="AL489" s="15"/>
      <c r="AM489" s="11">
        <v>16</v>
      </c>
      <c r="AN489" s="11">
        <v>13</v>
      </c>
      <c r="AO489" s="11">
        <v>18</v>
      </c>
      <c r="AP489" s="11">
        <v>23</v>
      </c>
      <c r="AQ489" s="15"/>
      <c r="AR489" s="11">
        <v>18</v>
      </c>
      <c r="AS489" s="11">
        <v>6</v>
      </c>
      <c r="AT489" s="14">
        <f t="shared" si="199"/>
        <v>16.428571428571427</v>
      </c>
      <c r="AU489" s="14">
        <f t="shared" si="200"/>
        <v>5.6230816834763866</v>
      </c>
      <c r="AV489" s="14">
        <f t="shared" si="201"/>
        <v>7</v>
      </c>
      <c r="AW489" s="14">
        <f t="shared" si="202"/>
        <v>40.756155610145235</v>
      </c>
      <c r="AX489" s="14">
        <f t="shared" si="203"/>
        <v>3.8985395808710335</v>
      </c>
      <c r="AY489" s="14">
        <f t="shared" si="204"/>
        <v>10</v>
      </c>
      <c r="AZ489" s="14">
        <f t="shared" si="205"/>
        <v>-0.21379081803958522</v>
      </c>
      <c r="BA489" s="14">
        <f t="shared" si="206"/>
        <v>0.87905782855058789</v>
      </c>
      <c r="BB489" s="14">
        <f t="shared" si="207"/>
        <v>0.27387529597474358</v>
      </c>
      <c r="BC489" s="16" t="str">
        <f t="shared" si="208"/>
        <v>Toxic</v>
      </c>
      <c r="BD489" s="14">
        <f t="shared" si="209"/>
        <v>72.612470402525645</v>
      </c>
      <c r="BE489" s="17" t="s">
        <v>663</v>
      </c>
      <c r="BG489" s="14">
        <f t="shared" si="210"/>
        <v>7</v>
      </c>
      <c r="BH489" s="14">
        <f t="shared" si="211"/>
        <v>6</v>
      </c>
      <c r="BI489" s="14">
        <f t="shared" si="212"/>
        <v>26.553571428571423</v>
      </c>
      <c r="BJ489" s="14">
        <f t="shared" si="213"/>
        <v>31.619047619047635</v>
      </c>
      <c r="BK489" s="14">
        <f t="shared" si="214"/>
        <v>28.891483516483522</v>
      </c>
      <c r="BL489" s="14">
        <f t="shared" si="215"/>
        <v>1.0775335775335775</v>
      </c>
      <c r="BM489" s="14">
        <f t="shared" si="216"/>
        <v>4.5846522332099474E-2</v>
      </c>
      <c r="BN489" s="14">
        <v>6.6349999999999998</v>
      </c>
      <c r="BO489" s="14" t="str">
        <f t="shared" si="217"/>
        <v>Same Var</v>
      </c>
      <c r="BP489" s="14">
        <f t="shared" si="218"/>
        <v>2.2104733702904094E-2</v>
      </c>
      <c r="BQ489" s="14" t="str">
        <f t="shared" si="219"/>
        <v>Sig</v>
      </c>
      <c r="BR489" s="14" t="str">
        <f t="shared" si="220"/>
        <v>Sig</v>
      </c>
      <c r="BS489" s="2" t="str">
        <f t="shared" si="221"/>
        <v>Same Var T-test</v>
      </c>
      <c r="BT489" s="2" t="str">
        <f t="shared" si="222"/>
        <v/>
      </c>
      <c r="BU489" s="2" t="str">
        <f t="shared" si="223"/>
        <v/>
      </c>
    </row>
    <row r="490" spans="1:73" s="14" customFormat="1" x14ac:dyDescent="0.2">
      <c r="A490" s="1" t="s">
        <v>142</v>
      </c>
      <c r="B490" s="5" t="s">
        <v>207</v>
      </c>
      <c r="C490" s="6">
        <v>37774</v>
      </c>
      <c r="D490" s="7">
        <v>0.49305555555555558</v>
      </c>
      <c r="E490" s="1" t="s">
        <v>57</v>
      </c>
      <c r="F490" s="1" t="s">
        <v>191</v>
      </c>
      <c r="G490" s="5" t="s">
        <v>59</v>
      </c>
      <c r="H490" s="5" t="s">
        <v>90</v>
      </c>
      <c r="I490" s="5" t="s">
        <v>61</v>
      </c>
      <c r="J490" s="2">
        <v>0.75</v>
      </c>
      <c r="K490" s="2">
        <v>0.2</v>
      </c>
      <c r="L490" s="5">
        <v>23</v>
      </c>
      <c r="M490" s="5">
        <v>34</v>
      </c>
      <c r="N490" s="5">
        <v>22</v>
      </c>
      <c r="O490" s="5">
        <v>24</v>
      </c>
      <c r="P490" s="8"/>
      <c r="Q490" s="8"/>
      <c r="R490" s="5">
        <v>14</v>
      </c>
      <c r="S490" s="5">
        <v>19</v>
      </c>
      <c r="T490" s="5">
        <v>22</v>
      </c>
      <c r="U490" s="5">
        <v>23</v>
      </c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2">
        <f t="shared" si="196"/>
        <v>22.625</v>
      </c>
      <c r="AH490" s="2">
        <f t="shared" si="197"/>
        <v>5.6045262320480118</v>
      </c>
      <c r="AI490" s="2">
        <f t="shared" si="198"/>
        <v>8</v>
      </c>
      <c r="AJ490" s="5">
        <v>34</v>
      </c>
      <c r="AK490" s="5">
        <v>42</v>
      </c>
      <c r="AL490" s="5">
        <v>30</v>
      </c>
      <c r="AM490" s="5">
        <v>32</v>
      </c>
      <c r="AN490" s="5">
        <v>30</v>
      </c>
      <c r="AO490" s="5">
        <v>35</v>
      </c>
      <c r="AP490" s="5">
        <v>30</v>
      </c>
      <c r="AQ490" s="5">
        <v>33</v>
      </c>
      <c r="AR490" s="5">
        <v>36</v>
      </c>
      <c r="AS490" s="5">
        <v>31</v>
      </c>
      <c r="AT490" s="2">
        <f t="shared" si="199"/>
        <v>33.299999999999997</v>
      </c>
      <c r="AU490" s="2">
        <f t="shared" si="200"/>
        <v>3.7431418769679508</v>
      </c>
      <c r="AV490" s="2">
        <f t="shared" si="201"/>
        <v>10</v>
      </c>
      <c r="AW490" s="2">
        <f t="shared" si="202"/>
        <v>13.029767750684671</v>
      </c>
      <c r="AX490" s="2">
        <f t="shared" si="203"/>
        <v>0.914946894806977</v>
      </c>
      <c r="AY490" s="2">
        <f t="shared" si="204"/>
        <v>14</v>
      </c>
      <c r="AZ490" s="2">
        <f t="shared" si="205"/>
        <v>8.5957793418947688</v>
      </c>
      <c r="BA490" s="2">
        <f t="shared" si="206"/>
        <v>0.86805478155742033</v>
      </c>
      <c r="BB490" s="14">
        <f t="shared" si="207"/>
        <v>-0.4718232044198894</v>
      </c>
      <c r="BC490" s="3" t="str">
        <f t="shared" si="208"/>
        <v>Nontoxic</v>
      </c>
      <c r="BD490" s="2">
        <f t="shared" si="209"/>
        <v>147.18232044198894</v>
      </c>
      <c r="BE490" s="4" t="s">
        <v>663</v>
      </c>
      <c r="BF490" s="2"/>
      <c r="BG490" s="2">
        <f t="shared" si="210"/>
        <v>7</v>
      </c>
      <c r="BH490" s="2">
        <f t="shared" si="211"/>
        <v>9</v>
      </c>
      <c r="BI490" s="2">
        <f t="shared" si="212"/>
        <v>31.410714285714285</v>
      </c>
      <c r="BJ490" s="2">
        <f t="shared" si="213"/>
        <v>14.011111111111154</v>
      </c>
      <c r="BK490" s="2">
        <f t="shared" si="214"/>
        <v>21.623437500000023</v>
      </c>
      <c r="BL490" s="2">
        <f t="shared" si="215"/>
        <v>1.0638227513227514</v>
      </c>
      <c r="BM490" s="2">
        <f t="shared" si="216"/>
        <v>1.2142486740582392</v>
      </c>
      <c r="BN490" s="2">
        <v>6.6349999999999998</v>
      </c>
      <c r="BO490" s="2" t="str">
        <f t="shared" si="217"/>
        <v>Same Var</v>
      </c>
      <c r="BP490" s="2">
        <f t="shared" si="218"/>
        <v>9.0547367825237119E-5</v>
      </c>
      <c r="BQ490" s="2" t="str">
        <f t="shared" si="219"/>
        <v>NS</v>
      </c>
      <c r="BR490" s="2" t="str">
        <f t="shared" si="220"/>
        <v>NS</v>
      </c>
      <c r="BS490" s="2" t="str">
        <f t="shared" si="221"/>
        <v/>
      </c>
      <c r="BT490" s="2" t="str">
        <f t="shared" si="222"/>
        <v/>
      </c>
      <c r="BU490" s="2" t="str">
        <f t="shared" si="223"/>
        <v/>
      </c>
    </row>
    <row r="491" spans="1:73" s="14" customFormat="1" x14ac:dyDescent="0.2">
      <c r="A491" s="1" t="s">
        <v>142</v>
      </c>
      <c r="B491" s="5" t="s">
        <v>200</v>
      </c>
      <c r="C491" s="6">
        <v>37774</v>
      </c>
      <c r="D491" s="7">
        <v>0.58680555555555558</v>
      </c>
      <c r="E491" s="1" t="s">
        <v>57</v>
      </c>
      <c r="F491" s="1" t="s">
        <v>191</v>
      </c>
      <c r="G491" s="5" t="s">
        <v>59</v>
      </c>
      <c r="H491" s="5" t="s">
        <v>90</v>
      </c>
      <c r="I491" s="5" t="s">
        <v>61</v>
      </c>
      <c r="J491" s="2">
        <v>0.75</v>
      </c>
      <c r="K491" s="2">
        <v>0.2</v>
      </c>
      <c r="L491" s="5">
        <v>23</v>
      </c>
      <c r="M491" s="5">
        <v>34</v>
      </c>
      <c r="N491" s="5">
        <v>22</v>
      </c>
      <c r="O491" s="5">
        <v>24</v>
      </c>
      <c r="P491" s="8"/>
      <c r="Q491" s="8"/>
      <c r="R491" s="5">
        <v>14</v>
      </c>
      <c r="S491" s="5">
        <v>19</v>
      </c>
      <c r="T491" s="5">
        <v>22</v>
      </c>
      <c r="U491" s="5">
        <v>23</v>
      </c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2">
        <f t="shared" si="196"/>
        <v>22.625</v>
      </c>
      <c r="AH491" s="2">
        <f t="shared" si="197"/>
        <v>5.6045262320480118</v>
      </c>
      <c r="AI491" s="2">
        <f t="shared" si="198"/>
        <v>8</v>
      </c>
      <c r="AJ491" s="5">
        <v>30</v>
      </c>
      <c r="AK491" s="5">
        <v>45</v>
      </c>
      <c r="AL491" s="5">
        <v>30</v>
      </c>
      <c r="AM491" s="5">
        <v>29</v>
      </c>
      <c r="AN491" s="5">
        <v>26</v>
      </c>
      <c r="AO491" s="8"/>
      <c r="AP491" s="5">
        <v>32</v>
      </c>
      <c r="AQ491" s="5">
        <v>36</v>
      </c>
      <c r="AR491" s="5">
        <v>34</v>
      </c>
      <c r="AS491" s="5">
        <v>33</v>
      </c>
      <c r="AT491" s="2">
        <f t="shared" si="199"/>
        <v>32.777777777777779</v>
      </c>
      <c r="AU491" s="2">
        <f t="shared" si="200"/>
        <v>5.4492609080905954</v>
      </c>
      <c r="AV491" s="2">
        <f t="shared" si="201"/>
        <v>9</v>
      </c>
      <c r="AW491" s="2">
        <f t="shared" si="202"/>
        <v>30.337497386574078</v>
      </c>
      <c r="AX491" s="2">
        <f t="shared" si="203"/>
        <v>2.0575640892133062</v>
      </c>
      <c r="AY491" s="2">
        <f t="shared" si="204"/>
        <v>15</v>
      </c>
      <c r="AZ491" s="2">
        <f t="shared" si="205"/>
        <v>6.7361263485518235</v>
      </c>
      <c r="BA491" s="2">
        <f t="shared" si="206"/>
        <v>0.86624497319495286</v>
      </c>
      <c r="BB491" s="14">
        <f t="shared" si="207"/>
        <v>-0.44874155923879683</v>
      </c>
      <c r="BC491" s="3" t="str">
        <f t="shared" si="208"/>
        <v>Nontoxic</v>
      </c>
      <c r="BD491" s="2">
        <f t="shared" si="209"/>
        <v>144.8741559238797</v>
      </c>
      <c r="BE491" s="4" t="s">
        <v>663</v>
      </c>
      <c r="BF491" s="2"/>
      <c r="BG491" s="2">
        <f t="shared" si="210"/>
        <v>7</v>
      </c>
      <c r="BH491" s="2">
        <f t="shared" si="211"/>
        <v>8</v>
      </c>
      <c r="BI491" s="2">
        <f t="shared" si="212"/>
        <v>31.410714285714285</v>
      </c>
      <c r="BJ491" s="2">
        <f t="shared" si="213"/>
        <v>29.69444444444434</v>
      </c>
      <c r="BK491" s="2">
        <f t="shared" si="214"/>
        <v>30.495370370370317</v>
      </c>
      <c r="BL491" s="2">
        <f t="shared" si="215"/>
        <v>1.067063492063492</v>
      </c>
      <c r="BM491" s="2">
        <f t="shared" si="216"/>
        <v>5.5292452824596411E-3</v>
      </c>
      <c r="BN491" s="2">
        <v>6.6349999999999998</v>
      </c>
      <c r="BO491" s="2" t="str">
        <f t="shared" si="217"/>
        <v>Same Var</v>
      </c>
      <c r="BP491" s="2">
        <f t="shared" si="218"/>
        <v>9.012674047373597E-4</v>
      </c>
      <c r="BQ491" s="2" t="str">
        <f t="shared" si="219"/>
        <v>NS</v>
      </c>
      <c r="BR491" s="2" t="str">
        <f t="shared" si="220"/>
        <v>NS</v>
      </c>
      <c r="BS491" s="2" t="str">
        <f t="shared" si="221"/>
        <v/>
      </c>
      <c r="BT491" s="2" t="str">
        <f t="shared" si="222"/>
        <v/>
      </c>
      <c r="BU491" s="2" t="str">
        <f t="shared" si="223"/>
        <v/>
      </c>
    </row>
    <row r="492" spans="1:73" s="14" customFormat="1" x14ac:dyDescent="0.2">
      <c r="A492" s="1" t="s">
        <v>142</v>
      </c>
      <c r="B492" s="5" t="s">
        <v>193</v>
      </c>
      <c r="C492" s="6">
        <v>37775</v>
      </c>
      <c r="D492" s="7">
        <v>0.32291666666666669</v>
      </c>
      <c r="E492" s="1" t="s">
        <v>57</v>
      </c>
      <c r="F492" s="1" t="s">
        <v>191</v>
      </c>
      <c r="G492" s="5" t="s">
        <v>59</v>
      </c>
      <c r="H492" s="5" t="s">
        <v>90</v>
      </c>
      <c r="I492" s="5" t="s">
        <v>61</v>
      </c>
      <c r="J492" s="2">
        <v>0.75</v>
      </c>
      <c r="K492" s="2">
        <v>0.2</v>
      </c>
      <c r="L492" s="5">
        <v>23</v>
      </c>
      <c r="M492" s="5">
        <v>34</v>
      </c>
      <c r="N492" s="5">
        <v>22</v>
      </c>
      <c r="O492" s="5">
        <v>24</v>
      </c>
      <c r="P492" s="8"/>
      <c r="Q492" s="8"/>
      <c r="R492" s="5">
        <v>14</v>
      </c>
      <c r="S492" s="5">
        <v>19</v>
      </c>
      <c r="T492" s="5">
        <v>22</v>
      </c>
      <c r="U492" s="5">
        <v>23</v>
      </c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2">
        <f t="shared" si="196"/>
        <v>22.625</v>
      </c>
      <c r="AH492" s="2">
        <f t="shared" si="197"/>
        <v>5.6045262320480118</v>
      </c>
      <c r="AI492" s="2">
        <f t="shared" si="198"/>
        <v>8</v>
      </c>
      <c r="AJ492" s="5">
        <v>32</v>
      </c>
      <c r="AK492" s="5">
        <v>41</v>
      </c>
      <c r="AL492" s="5">
        <v>29</v>
      </c>
      <c r="AM492" s="5">
        <v>25</v>
      </c>
      <c r="AN492" s="5">
        <v>20</v>
      </c>
      <c r="AO492" s="5">
        <v>26</v>
      </c>
      <c r="AP492" s="5">
        <v>18</v>
      </c>
      <c r="AQ492" s="5">
        <v>17</v>
      </c>
      <c r="AR492" s="5">
        <v>27</v>
      </c>
      <c r="AS492" s="5">
        <v>22</v>
      </c>
      <c r="AT492" s="2">
        <f t="shared" si="199"/>
        <v>25.7</v>
      </c>
      <c r="AU492" s="2">
        <f t="shared" si="200"/>
        <v>7.2118729267168282</v>
      </c>
      <c r="AV492" s="2">
        <f t="shared" si="201"/>
        <v>10</v>
      </c>
      <c r="AW492" s="2">
        <f t="shared" si="202"/>
        <v>54.903312641557712</v>
      </c>
      <c r="AX492" s="2">
        <f t="shared" si="203"/>
        <v>3.7025518330785854</v>
      </c>
      <c r="AY492" s="2">
        <f t="shared" si="204"/>
        <v>15</v>
      </c>
      <c r="AZ492" s="2">
        <f t="shared" si="205"/>
        <v>3.2075747515077913</v>
      </c>
      <c r="BA492" s="2">
        <f t="shared" si="206"/>
        <v>0.86624497319495286</v>
      </c>
      <c r="BB492" s="14">
        <f t="shared" si="207"/>
        <v>-0.13591160220994472</v>
      </c>
      <c r="BC492" s="3" t="str">
        <f t="shared" si="208"/>
        <v>Nontoxic</v>
      </c>
      <c r="BD492" s="2">
        <f t="shared" si="209"/>
        <v>113.59116022099447</v>
      </c>
      <c r="BE492" s="4" t="s">
        <v>663</v>
      </c>
      <c r="BF492" s="2"/>
      <c r="BG492" s="2">
        <f t="shared" si="210"/>
        <v>7</v>
      </c>
      <c r="BH492" s="2">
        <f t="shared" si="211"/>
        <v>9</v>
      </c>
      <c r="BI492" s="2">
        <f t="shared" si="212"/>
        <v>31.410714285714285</v>
      </c>
      <c r="BJ492" s="2">
        <f t="shared" si="213"/>
        <v>52.011111111111148</v>
      </c>
      <c r="BK492" s="2">
        <f t="shared" si="214"/>
        <v>42.998437500000023</v>
      </c>
      <c r="BL492" s="2">
        <f t="shared" si="215"/>
        <v>1.0638227513227514</v>
      </c>
      <c r="BM492" s="2">
        <f t="shared" si="216"/>
        <v>0.4563361028291939</v>
      </c>
      <c r="BN492" s="2">
        <v>6.6349999999999998</v>
      </c>
      <c r="BO492" s="2" t="str">
        <f t="shared" si="217"/>
        <v>Same Var</v>
      </c>
      <c r="BP492" s="2">
        <f t="shared" si="218"/>
        <v>0.16878347527871829</v>
      </c>
      <c r="BQ492" s="2" t="str">
        <f t="shared" si="219"/>
        <v>NS</v>
      </c>
      <c r="BR492" s="2" t="str">
        <f t="shared" si="220"/>
        <v>NS</v>
      </c>
      <c r="BS492" s="2" t="str">
        <f t="shared" si="221"/>
        <v/>
      </c>
      <c r="BT492" s="2" t="str">
        <f t="shared" si="222"/>
        <v/>
      </c>
      <c r="BU492" s="2" t="str">
        <f t="shared" si="223"/>
        <v/>
      </c>
    </row>
    <row r="493" spans="1:73" s="14" customFormat="1" x14ac:dyDescent="0.2">
      <c r="A493" s="1" t="s">
        <v>142</v>
      </c>
      <c r="B493" s="5" t="s">
        <v>192</v>
      </c>
      <c r="C493" s="6">
        <v>37775</v>
      </c>
      <c r="D493" s="7">
        <v>0.34027777777777779</v>
      </c>
      <c r="E493" s="1" t="s">
        <v>57</v>
      </c>
      <c r="F493" s="1" t="s">
        <v>191</v>
      </c>
      <c r="G493" s="5" t="s">
        <v>59</v>
      </c>
      <c r="H493" s="5" t="s">
        <v>90</v>
      </c>
      <c r="I493" s="5" t="s">
        <v>61</v>
      </c>
      <c r="J493" s="2">
        <v>0.75</v>
      </c>
      <c r="K493" s="2">
        <v>0.2</v>
      </c>
      <c r="L493" s="5">
        <v>23</v>
      </c>
      <c r="M493" s="5">
        <v>34</v>
      </c>
      <c r="N493" s="5">
        <v>22</v>
      </c>
      <c r="O493" s="5">
        <v>24</v>
      </c>
      <c r="P493" s="8"/>
      <c r="Q493" s="8"/>
      <c r="R493" s="5">
        <v>14</v>
      </c>
      <c r="S493" s="5">
        <v>19</v>
      </c>
      <c r="T493" s="5">
        <v>22</v>
      </c>
      <c r="U493" s="5">
        <v>23</v>
      </c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2">
        <f t="shared" si="196"/>
        <v>22.625</v>
      </c>
      <c r="AH493" s="2">
        <f t="shared" si="197"/>
        <v>5.6045262320480118</v>
      </c>
      <c r="AI493" s="2">
        <f t="shared" si="198"/>
        <v>8</v>
      </c>
      <c r="AJ493" s="5">
        <v>32</v>
      </c>
      <c r="AK493" s="5">
        <v>43</v>
      </c>
      <c r="AL493" s="5">
        <v>28</v>
      </c>
      <c r="AM493" s="5">
        <v>29</v>
      </c>
      <c r="AN493" s="5">
        <v>16</v>
      </c>
      <c r="AO493" s="5">
        <v>31</v>
      </c>
      <c r="AP493" s="5">
        <v>18</v>
      </c>
      <c r="AQ493" s="5">
        <v>26</v>
      </c>
      <c r="AR493" s="5">
        <v>26</v>
      </c>
      <c r="AS493" s="5">
        <v>31</v>
      </c>
      <c r="AT493" s="2">
        <f t="shared" si="199"/>
        <v>28</v>
      </c>
      <c r="AU493" s="2">
        <f t="shared" si="200"/>
        <v>7.5424723326565069</v>
      </c>
      <c r="AV493" s="2">
        <f t="shared" si="201"/>
        <v>10</v>
      </c>
      <c r="AW493" s="2">
        <f t="shared" si="202"/>
        <v>62.369791324593358</v>
      </c>
      <c r="AX493" s="2">
        <f t="shared" si="203"/>
        <v>4.2927629441896906</v>
      </c>
      <c r="AY493" s="2">
        <f t="shared" si="204"/>
        <v>15</v>
      </c>
      <c r="AZ493" s="2">
        <f t="shared" si="205"/>
        <v>3.9253750191166934</v>
      </c>
      <c r="BA493" s="2">
        <f t="shared" si="206"/>
        <v>0.86624497319495286</v>
      </c>
      <c r="BB493" s="14">
        <f t="shared" si="207"/>
        <v>-0.23756906077348067</v>
      </c>
      <c r="BC493" s="3" t="str">
        <f t="shared" si="208"/>
        <v>Nontoxic</v>
      </c>
      <c r="BD493" s="2">
        <f t="shared" si="209"/>
        <v>123.75690607734806</v>
      </c>
      <c r="BE493" s="4" t="s">
        <v>663</v>
      </c>
      <c r="BF493" s="2"/>
      <c r="BG493" s="2">
        <f t="shared" si="210"/>
        <v>7</v>
      </c>
      <c r="BH493" s="2">
        <f t="shared" si="211"/>
        <v>9</v>
      </c>
      <c r="BI493" s="2">
        <f t="shared" si="212"/>
        <v>31.410714285714285</v>
      </c>
      <c r="BJ493" s="2">
        <f t="shared" si="213"/>
        <v>56.888888888888886</v>
      </c>
      <c r="BK493" s="2">
        <f t="shared" si="214"/>
        <v>45.7421875</v>
      </c>
      <c r="BL493" s="2">
        <f t="shared" si="215"/>
        <v>1.0638227513227514</v>
      </c>
      <c r="BM493" s="2">
        <f t="shared" si="216"/>
        <v>0.62829299863880106</v>
      </c>
      <c r="BN493" s="2">
        <v>6.6349999999999998</v>
      </c>
      <c r="BO493" s="2" t="str">
        <f t="shared" si="217"/>
        <v>Same Var</v>
      </c>
      <c r="BP493" s="2">
        <f t="shared" si="218"/>
        <v>5.6638638468902193E-2</v>
      </c>
      <c r="BQ493" s="2" t="str">
        <f t="shared" si="219"/>
        <v>NS</v>
      </c>
      <c r="BR493" s="2" t="str">
        <f t="shared" si="220"/>
        <v>NS</v>
      </c>
      <c r="BS493" s="2" t="str">
        <f t="shared" si="221"/>
        <v/>
      </c>
      <c r="BT493" s="2" t="str">
        <f t="shared" si="222"/>
        <v/>
      </c>
      <c r="BU493" s="2" t="str">
        <f t="shared" si="223"/>
        <v/>
      </c>
    </row>
    <row r="494" spans="1:73" s="14" customFormat="1" x14ac:dyDescent="0.2">
      <c r="A494" s="1" t="s">
        <v>142</v>
      </c>
      <c r="B494" s="5" t="s">
        <v>189</v>
      </c>
      <c r="C494" s="6">
        <v>37775</v>
      </c>
      <c r="D494" s="7">
        <v>0.35069444444444442</v>
      </c>
      <c r="E494" s="1" t="s">
        <v>57</v>
      </c>
      <c r="F494" s="1" t="s">
        <v>191</v>
      </c>
      <c r="G494" s="5" t="s">
        <v>59</v>
      </c>
      <c r="H494" s="5" t="s">
        <v>90</v>
      </c>
      <c r="I494" s="5" t="s">
        <v>61</v>
      </c>
      <c r="J494" s="2">
        <v>0.75</v>
      </c>
      <c r="K494" s="2">
        <v>0.2</v>
      </c>
      <c r="L494" s="5">
        <v>23</v>
      </c>
      <c r="M494" s="5">
        <v>34</v>
      </c>
      <c r="N494" s="5">
        <v>22</v>
      </c>
      <c r="O494" s="5">
        <v>24</v>
      </c>
      <c r="P494" s="8"/>
      <c r="Q494" s="8"/>
      <c r="R494" s="5">
        <v>14</v>
      </c>
      <c r="S494" s="5">
        <v>19</v>
      </c>
      <c r="T494" s="5">
        <v>22</v>
      </c>
      <c r="U494" s="5">
        <v>23</v>
      </c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2">
        <f t="shared" si="196"/>
        <v>22.625</v>
      </c>
      <c r="AH494" s="2">
        <f t="shared" si="197"/>
        <v>5.6045262320480118</v>
      </c>
      <c r="AI494" s="2">
        <f t="shared" si="198"/>
        <v>8</v>
      </c>
      <c r="AJ494" s="5">
        <v>32</v>
      </c>
      <c r="AK494" s="5">
        <v>40</v>
      </c>
      <c r="AL494" s="5">
        <v>29</v>
      </c>
      <c r="AM494" s="5">
        <v>28</v>
      </c>
      <c r="AN494" s="5">
        <v>31</v>
      </c>
      <c r="AO494" s="5">
        <v>31</v>
      </c>
      <c r="AP494" s="5">
        <v>23</v>
      </c>
      <c r="AQ494" s="5">
        <v>8</v>
      </c>
      <c r="AR494" s="5">
        <v>30</v>
      </c>
      <c r="AS494" s="5">
        <v>30</v>
      </c>
      <c r="AT494" s="2">
        <f t="shared" si="199"/>
        <v>28.2</v>
      </c>
      <c r="AU494" s="2">
        <f t="shared" si="200"/>
        <v>8.2435159704798036</v>
      </c>
      <c r="AV494" s="2">
        <f t="shared" si="201"/>
        <v>10</v>
      </c>
      <c r="AW494" s="2">
        <f t="shared" si="202"/>
        <v>81.074202253826229</v>
      </c>
      <c r="AX494" s="2">
        <f t="shared" si="203"/>
        <v>5.8278872240250852</v>
      </c>
      <c r="AY494" s="2">
        <f t="shared" si="204"/>
        <v>14</v>
      </c>
      <c r="AZ494" s="2">
        <f t="shared" si="205"/>
        <v>3.7428930995490917</v>
      </c>
      <c r="BA494" s="2">
        <f t="shared" si="206"/>
        <v>0.86805478155742033</v>
      </c>
      <c r="BB494" s="14">
        <f t="shared" si="207"/>
        <v>-0.24640883977900549</v>
      </c>
      <c r="BC494" s="3" t="str">
        <f t="shared" si="208"/>
        <v>Nontoxic</v>
      </c>
      <c r="BD494" s="2">
        <f t="shared" si="209"/>
        <v>124.64088397790054</v>
      </c>
      <c r="BE494" s="4" t="s">
        <v>663</v>
      </c>
      <c r="BF494" s="2"/>
      <c r="BG494" s="2">
        <f t="shared" si="210"/>
        <v>7</v>
      </c>
      <c r="BH494" s="2">
        <f t="shared" si="211"/>
        <v>9</v>
      </c>
      <c r="BI494" s="2">
        <f t="shared" si="212"/>
        <v>31.410714285714285</v>
      </c>
      <c r="BJ494" s="2">
        <f t="shared" si="213"/>
        <v>67.955555555555577</v>
      </c>
      <c r="BK494" s="2">
        <f t="shared" si="214"/>
        <v>51.967187500000009</v>
      </c>
      <c r="BL494" s="2">
        <f t="shared" si="215"/>
        <v>1.0638227513227514</v>
      </c>
      <c r="BM494" s="2">
        <f t="shared" si="216"/>
        <v>1.0434743070362626</v>
      </c>
      <c r="BN494" s="2">
        <v>6.6349999999999998</v>
      </c>
      <c r="BO494" s="2" t="str">
        <f t="shared" si="217"/>
        <v>Same Var</v>
      </c>
      <c r="BP494" s="2">
        <f t="shared" si="218"/>
        <v>6.1273111595671087E-2</v>
      </c>
      <c r="BQ494" s="2" t="str">
        <f t="shared" si="219"/>
        <v>NS</v>
      </c>
      <c r="BR494" s="2" t="str">
        <f t="shared" si="220"/>
        <v>NS</v>
      </c>
      <c r="BS494" s="2" t="str">
        <f t="shared" si="221"/>
        <v/>
      </c>
      <c r="BT494" s="2" t="str">
        <f t="shared" si="222"/>
        <v/>
      </c>
      <c r="BU494" s="2" t="str">
        <f t="shared" si="223"/>
        <v/>
      </c>
    </row>
    <row r="495" spans="1:73" s="14" customFormat="1" x14ac:dyDescent="0.2">
      <c r="A495" s="1" t="s">
        <v>142</v>
      </c>
      <c r="B495" s="5" t="s">
        <v>194</v>
      </c>
      <c r="C495" s="6">
        <v>37775</v>
      </c>
      <c r="D495" s="7">
        <v>0.2951388888888889</v>
      </c>
      <c r="E495" s="1" t="s">
        <v>57</v>
      </c>
      <c r="F495" s="1" t="s">
        <v>191</v>
      </c>
      <c r="G495" s="5" t="s">
        <v>59</v>
      </c>
      <c r="H495" s="5" t="s">
        <v>90</v>
      </c>
      <c r="I495" s="5" t="s">
        <v>61</v>
      </c>
      <c r="J495" s="2">
        <v>0.75</v>
      </c>
      <c r="K495" s="2">
        <v>0.2</v>
      </c>
      <c r="L495" s="5">
        <v>23</v>
      </c>
      <c r="M495" s="5">
        <v>34</v>
      </c>
      <c r="N495" s="5">
        <v>22</v>
      </c>
      <c r="O495" s="5">
        <v>24</v>
      </c>
      <c r="P495" s="8"/>
      <c r="Q495" s="8"/>
      <c r="R495" s="5">
        <v>14</v>
      </c>
      <c r="S495" s="5">
        <v>19</v>
      </c>
      <c r="T495" s="5">
        <v>22</v>
      </c>
      <c r="U495" s="5">
        <v>23</v>
      </c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2">
        <f t="shared" si="196"/>
        <v>22.625</v>
      </c>
      <c r="AH495" s="2">
        <f t="shared" si="197"/>
        <v>5.6045262320480118</v>
      </c>
      <c r="AI495" s="2">
        <f t="shared" si="198"/>
        <v>8</v>
      </c>
      <c r="AJ495" s="5">
        <v>29</v>
      </c>
      <c r="AK495" s="5">
        <v>38</v>
      </c>
      <c r="AL495" s="5">
        <v>22</v>
      </c>
      <c r="AM495" s="5">
        <v>18</v>
      </c>
      <c r="AN495" s="5">
        <v>22</v>
      </c>
      <c r="AO495" s="5">
        <v>0</v>
      </c>
      <c r="AP495" s="5">
        <v>16</v>
      </c>
      <c r="AQ495" s="5">
        <v>0</v>
      </c>
      <c r="AR495" s="5">
        <v>24</v>
      </c>
      <c r="AS495" s="5">
        <v>11</v>
      </c>
      <c r="AT495" s="2">
        <f t="shared" si="199"/>
        <v>18</v>
      </c>
      <c r="AU495" s="2">
        <f t="shared" si="200"/>
        <v>11.972189997378647</v>
      </c>
      <c r="AV495" s="2">
        <f t="shared" si="201"/>
        <v>10</v>
      </c>
      <c r="AW495" s="2">
        <f t="shared" si="202"/>
        <v>273.63442853248586</v>
      </c>
      <c r="AX495" s="2">
        <f t="shared" si="203"/>
        <v>23.523983794669803</v>
      </c>
      <c r="AY495" s="2">
        <f t="shared" si="204"/>
        <v>12</v>
      </c>
      <c r="AZ495" s="2">
        <f t="shared" si="205"/>
        <v>0.25355447320152591</v>
      </c>
      <c r="BA495" s="2">
        <f t="shared" si="206"/>
        <v>0.87260929158813794</v>
      </c>
      <c r="BB495" s="14">
        <f t="shared" si="207"/>
        <v>0.20441988950276244</v>
      </c>
      <c r="BC495" s="3" t="str">
        <f t="shared" si="208"/>
        <v>Toxic</v>
      </c>
      <c r="BD495" s="2">
        <f t="shared" si="209"/>
        <v>79.55801104972376</v>
      </c>
      <c r="BE495" s="4" t="s">
        <v>663</v>
      </c>
      <c r="BF495" s="2"/>
      <c r="BG495" s="2">
        <f t="shared" si="210"/>
        <v>7</v>
      </c>
      <c r="BH495" s="2">
        <f t="shared" si="211"/>
        <v>9</v>
      </c>
      <c r="BI495" s="2">
        <f t="shared" si="212"/>
        <v>31.410714285714285</v>
      </c>
      <c r="BJ495" s="2">
        <f t="shared" si="213"/>
        <v>143.33333333333334</v>
      </c>
      <c r="BK495" s="2">
        <f t="shared" si="214"/>
        <v>94.3671875</v>
      </c>
      <c r="BL495" s="2">
        <f t="shared" si="215"/>
        <v>1.0638227513227514</v>
      </c>
      <c r="BM495" s="2">
        <f t="shared" si="216"/>
        <v>3.7022098840066522</v>
      </c>
      <c r="BN495" s="2">
        <v>6.6349999999999998</v>
      </c>
      <c r="BO495" s="2" t="str">
        <f t="shared" si="217"/>
        <v>Same Var</v>
      </c>
      <c r="BP495" s="2">
        <f t="shared" si="218"/>
        <v>0.1652278016271938</v>
      </c>
      <c r="BQ495" s="2" t="str">
        <f t="shared" si="219"/>
        <v>NS</v>
      </c>
      <c r="BR495" s="2" t="str">
        <f t="shared" si="220"/>
        <v>NS</v>
      </c>
      <c r="BS495" s="2" t="str">
        <f t="shared" si="221"/>
        <v>Same Var T-test</v>
      </c>
      <c r="BT495" s="2" t="str">
        <f t="shared" si="222"/>
        <v>TSTToxicLess25</v>
      </c>
      <c r="BU495" s="2" t="str">
        <f t="shared" si="223"/>
        <v/>
      </c>
    </row>
    <row r="496" spans="1:73" s="14" customFormat="1" x14ac:dyDescent="0.2">
      <c r="A496" s="10" t="s">
        <v>142</v>
      </c>
      <c r="B496" s="11" t="s">
        <v>422</v>
      </c>
      <c r="C496" s="12">
        <v>38497</v>
      </c>
      <c r="D496" s="13">
        <v>0.61458333333333337</v>
      </c>
      <c r="E496" s="10" t="s">
        <v>57</v>
      </c>
      <c r="F496" s="10" t="s">
        <v>423</v>
      </c>
      <c r="G496" s="11" t="s">
        <v>59</v>
      </c>
      <c r="H496" s="11" t="s">
        <v>90</v>
      </c>
      <c r="I496" s="11" t="s">
        <v>61</v>
      </c>
      <c r="J496" s="14">
        <v>0.75</v>
      </c>
      <c r="K496" s="14">
        <v>0.2</v>
      </c>
      <c r="L496" s="11">
        <v>22</v>
      </c>
      <c r="M496" s="11">
        <v>20</v>
      </c>
      <c r="N496" s="11">
        <v>21</v>
      </c>
      <c r="O496" s="11">
        <v>24</v>
      </c>
      <c r="P496" s="11">
        <v>21</v>
      </c>
      <c r="Q496" s="11">
        <v>25</v>
      </c>
      <c r="R496" s="11">
        <v>26</v>
      </c>
      <c r="S496" s="11">
        <v>28</v>
      </c>
      <c r="T496" s="11">
        <v>20</v>
      </c>
      <c r="U496" s="11">
        <v>24</v>
      </c>
      <c r="V496" s="11">
        <v>7</v>
      </c>
      <c r="W496" s="11">
        <v>23</v>
      </c>
      <c r="X496" s="11">
        <v>19</v>
      </c>
      <c r="Y496" s="11">
        <v>21</v>
      </c>
      <c r="Z496" s="11">
        <v>25</v>
      </c>
      <c r="AA496" s="11">
        <v>22</v>
      </c>
      <c r="AB496" s="11">
        <v>28</v>
      </c>
      <c r="AC496" s="11">
        <v>25</v>
      </c>
      <c r="AD496" s="11">
        <v>19</v>
      </c>
      <c r="AE496" s="11">
        <v>32</v>
      </c>
      <c r="AF496" s="15"/>
      <c r="AG496" s="14">
        <f t="shared" si="196"/>
        <v>22.6</v>
      </c>
      <c r="AH496" s="14">
        <f t="shared" si="197"/>
        <v>4.9778456553433852</v>
      </c>
      <c r="AI496" s="14">
        <f t="shared" si="198"/>
        <v>20</v>
      </c>
      <c r="AJ496" s="11">
        <v>25</v>
      </c>
      <c r="AK496" s="11">
        <v>20</v>
      </c>
      <c r="AL496" s="11">
        <v>6</v>
      </c>
      <c r="AM496" s="11">
        <v>16</v>
      </c>
      <c r="AN496" s="11">
        <v>12</v>
      </c>
      <c r="AO496" s="11">
        <v>22</v>
      </c>
      <c r="AP496" s="11">
        <v>18</v>
      </c>
      <c r="AQ496" s="11">
        <v>25</v>
      </c>
      <c r="AR496" s="11">
        <v>27</v>
      </c>
      <c r="AS496" s="11">
        <v>26</v>
      </c>
      <c r="AT496" s="14">
        <f t="shared" si="199"/>
        <v>19.7</v>
      </c>
      <c r="AU496" s="14">
        <f t="shared" si="200"/>
        <v>6.8158312446506146</v>
      </c>
      <c r="AV496" s="14">
        <f t="shared" si="201"/>
        <v>10</v>
      </c>
      <c r="AW496" s="14">
        <f t="shared" si="202"/>
        <v>28.54191571771014</v>
      </c>
      <c r="AX496" s="14">
        <f t="shared" si="203"/>
        <v>2.4234717397603944</v>
      </c>
      <c r="AY496" s="14">
        <f t="shared" si="204"/>
        <v>12</v>
      </c>
      <c r="AZ496" s="14">
        <f t="shared" si="205"/>
        <v>1.1897669864453599</v>
      </c>
      <c r="BA496" s="14">
        <f t="shared" si="206"/>
        <v>0.87260929158813794</v>
      </c>
      <c r="BB496" s="14">
        <f t="shared" si="207"/>
        <v>0.12831858407079655</v>
      </c>
      <c r="BC496" s="16" t="str">
        <f t="shared" si="208"/>
        <v>Nontoxic</v>
      </c>
      <c r="BD496" s="14">
        <f t="shared" si="209"/>
        <v>87.16814159292035</v>
      </c>
      <c r="BE496" s="17" t="s">
        <v>663</v>
      </c>
      <c r="BG496" s="14">
        <f t="shared" si="210"/>
        <v>19</v>
      </c>
      <c r="BH496" s="14">
        <f t="shared" si="211"/>
        <v>9</v>
      </c>
      <c r="BI496" s="14">
        <f t="shared" si="212"/>
        <v>24.778947368421015</v>
      </c>
      <c r="BJ496" s="14">
        <f t="shared" si="213"/>
        <v>46.455555555555549</v>
      </c>
      <c r="BK496" s="14">
        <f t="shared" si="214"/>
        <v>31.746428571428542</v>
      </c>
      <c r="BL496" s="14">
        <f t="shared" si="215"/>
        <v>1.042676134781398</v>
      </c>
      <c r="BM496" s="14">
        <f t="shared" si="216"/>
        <v>1.2290378631193584</v>
      </c>
      <c r="BN496" s="14">
        <v>6.6349999999999998</v>
      </c>
      <c r="BO496" s="14" t="str">
        <f t="shared" si="217"/>
        <v>Same Var</v>
      </c>
      <c r="BP496" s="14">
        <f t="shared" si="218"/>
        <v>9.7298377219678114E-2</v>
      </c>
      <c r="BQ496" s="14" t="str">
        <f t="shared" si="219"/>
        <v>NS</v>
      </c>
      <c r="BR496" s="14" t="str">
        <f t="shared" si="220"/>
        <v>NS</v>
      </c>
      <c r="BS496" s="2" t="str">
        <f t="shared" si="221"/>
        <v>Same Var T-test</v>
      </c>
      <c r="BT496" s="2" t="str">
        <f t="shared" si="222"/>
        <v/>
      </c>
      <c r="BU496" s="2" t="str">
        <f t="shared" si="223"/>
        <v/>
      </c>
    </row>
    <row r="497" spans="1:73" s="14" customFormat="1" x14ac:dyDescent="0.2">
      <c r="A497" s="10" t="s">
        <v>142</v>
      </c>
      <c r="B497" s="11" t="s">
        <v>568</v>
      </c>
      <c r="C497" s="12">
        <v>38497</v>
      </c>
      <c r="D497" s="13">
        <v>0.35416666666666669</v>
      </c>
      <c r="E497" s="10" t="s">
        <v>57</v>
      </c>
      <c r="F497" s="10" t="s">
        <v>423</v>
      </c>
      <c r="G497" s="11" t="s">
        <v>59</v>
      </c>
      <c r="H497" s="11" t="s">
        <v>90</v>
      </c>
      <c r="I497" s="11" t="s">
        <v>61</v>
      </c>
      <c r="J497" s="14">
        <v>0.75</v>
      </c>
      <c r="K497" s="14">
        <v>0.2</v>
      </c>
      <c r="L497" s="11">
        <v>22</v>
      </c>
      <c r="M497" s="11">
        <v>20</v>
      </c>
      <c r="N497" s="11">
        <v>21</v>
      </c>
      <c r="O497" s="11">
        <v>24</v>
      </c>
      <c r="P497" s="11">
        <v>21</v>
      </c>
      <c r="Q497" s="11">
        <v>25</v>
      </c>
      <c r="R497" s="11">
        <v>26</v>
      </c>
      <c r="S497" s="11">
        <v>28</v>
      </c>
      <c r="T497" s="11">
        <v>20</v>
      </c>
      <c r="U497" s="11">
        <v>24</v>
      </c>
      <c r="V497" s="11">
        <v>7</v>
      </c>
      <c r="W497" s="11">
        <v>23</v>
      </c>
      <c r="X497" s="11">
        <v>19</v>
      </c>
      <c r="Y497" s="11">
        <v>21</v>
      </c>
      <c r="Z497" s="11">
        <v>25</v>
      </c>
      <c r="AA497" s="11">
        <v>22</v>
      </c>
      <c r="AB497" s="11">
        <v>28</v>
      </c>
      <c r="AC497" s="11">
        <v>25</v>
      </c>
      <c r="AD497" s="11">
        <v>19</v>
      </c>
      <c r="AE497" s="11">
        <v>32</v>
      </c>
      <c r="AF497" s="15"/>
      <c r="AG497" s="14">
        <f t="shared" si="196"/>
        <v>22.6</v>
      </c>
      <c r="AH497" s="14">
        <f t="shared" si="197"/>
        <v>4.9778456553433852</v>
      </c>
      <c r="AI497" s="14">
        <f t="shared" si="198"/>
        <v>20</v>
      </c>
      <c r="AJ497" s="11">
        <v>25</v>
      </c>
      <c r="AK497" s="11">
        <v>30</v>
      </c>
      <c r="AL497" s="11">
        <v>25</v>
      </c>
      <c r="AM497" s="11">
        <v>19</v>
      </c>
      <c r="AN497" s="11">
        <v>0</v>
      </c>
      <c r="AO497" s="11">
        <v>24</v>
      </c>
      <c r="AP497" s="11">
        <v>17</v>
      </c>
      <c r="AQ497" s="11">
        <v>24</v>
      </c>
      <c r="AR497" s="11">
        <v>25</v>
      </c>
      <c r="AS497" s="11">
        <v>25</v>
      </c>
      <c r="AT497" s="14">
        <f t="shared" si="199"/>
        <v>21.4</v>
      </c>
      <c r="AU497" s="14">
        <f t="shared" si="200"/>
        <v>8.3159819357400906</v>
      </c>
      <c r="AV497" s="14">
        <f t="shared" si="201"/>
        <v>10</v>
      </c>
      <c r="AW497" s="14">
        <f t="shared" si="202"/>
        <v>57.949599782037559</v>
      </c>
      <c r="AX497" s="14">
        <f t="shared" si="203"/>
        <v>5.3394408755628566</v>
      </c>
      <c r="AY497" s="14">
        <f t="shared" si="204"/>
        <v>11</v>
      </c>
      <c r="AZ497" s="14">
        <f t="shared" si="205"/>
        <v>1.6128627091548933</v>
      </c>
      <c r="BA497" s="14">
        <f t="shared" si="206"/>
        <v>0.87552997807388222</v>
      </c>
      <c r="BB497" s="14">
        <f t="shared" si="207"/>
        <v>5.3097345132743487E-2</v>
      </c>
      <c r="BC497" s="16" t="str">
        <f t="shared" si="208"/>
        <v>Nontoxic</v>
      </c>
      <c r="BD497" s="14">
        <f t="shared" si="209"/>
        <v>94.69026548672565</v>
      </c>
      <c r="BE497" s="17" t="s">
        <v>664</v>
      </c>
      <c r="BF497" s="17" t="s">
        <v>666</v>
      </c>
      <c r="BG497" s="14">
        <f t="shared" si="210"/>
        <v>19</v>
      </c>
      <c r="BH497" s="14">
        <f t="shared" si="211"/>
        <v>9</v>
      </c>
      <c r="BI497" s="14">
        <f t="shared" si="212"/>
        <v>24.778947368421015</v>
      </c>
      <c r="BJ497" s="14">
        <f t="shared" si="213"/>
        <v>69.155555555555509</v>
      </c>
      <c r="BK497" s="14">
        <f t="shared" si="214"/>
        <v>39.042857142857102</v>
      </c>
      <c r="BL497" s="14">
        <f t="shared" si="215"/>
        <v>1.042676134781398</v>
      </c>
      <c r="BM497" s="14">
        <f t="shared" si="216"/>
        <v>3.3503781511318977</v>
      </c>
      <c r="BN497" s="14">
        <v>6.6349999999999998</v>
      </c>
      <c r="BO497" s="14" t="str">
        <f t="shared" si="217"/>
        <v>Same Var</v>
      </c>
      <c r="BP497" s="14">
        <f t="shared" si="218"/>
        <v>0.31192925214715195</v>
      </c>
      <c r="BQ497" s="14" t="str">
        <f t="shared" si="219"/>
        <v>NS</v>
      </c>
      <c r="BR497" s="14" t="str">
        <f t="shared" si="220"/>
        <v>NS</v>
      </c>
      <c r="BS497" s="2" t="str">
        <f t="shared" si="221"/>
        <v>Wilcoxon</v>
      </c>
      <c r="BT497" s="2" t="str">
        <f t="shared" si="222"/>
        <v/>
      </c>
      <c r="BU497" s="2" t="str">
        <f t="shared" si="223"/>
        <v/>
      </c>
    </row>
    <row r="498" spans="1:73" s="14" customFormat="1" x14ac:dyDescent="0.2">
      <c r="A498" s="1" t="s">
        <v>142</v>
      </c>
      <c r="B498" s="5" t="s">
        <v>657</v>
      </c>
      <c r="C498" s="6">
        <v>39939</v>
      </c>
      <c r="D498" s="7">
        <v>0.58333333333333337</v>
      </c>
      <c r="E498" s="1" t="s">
        <v>57</v>
      </c>
      <c r="F498" s="1" t="s">
        <v>574</v>
      </c>
      <c r="G498" s="5" t="s">
        <v>59</v>
      </c>
      <c r="H498" s="5" t="s">
        <v>90</v>
      </c>
      <c r="I498" s="5" t="s">
        <v>61</v>
      </c>
      <c r="J498" s="2">
        <v>0.75</v>
      </c>
      <c r="K498" s="2">
        <v>0.2</v>
      </c>
      <c r="L498" s="5">
        <v>20</v>
      </c>
      <c r="M498" s="5">
        <v>20</v>
      </c>
      <c r="N498" s="5">
        <v>20</v>
      </c>
      <c r="O498" s="5">
        <v>21</v>
      </c>
      <c r="P498" s="5">
        <v>24</v>
      </c>
      <c r="Q498" s="5">
        <v>29</v>
      </c>
      <c r="R498" s="5">
        <v>23</v>
      </c>
      <c r="S498" s="5">
        <v>24</v>
      </c>
      <c r="T498" s="5">
        <v>24</v>
      </c>
      <c r="U498" s="5">
        <v>20</v>
      </c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2">
        <f t="shared" si="196"/>
        <v>22.5</v>
      </c>
      <c r="AH498" s="2">
        <f t="shared" si="197"/>
        <v>2.9154759474226504</v>
      </c>
      <c r="AI498" s="2">
        <f t="shared" si="198"/>
        <v>10</v>
      </c>
      <c r="AJ498" s="5">
        <v>20</v>
      </c>
      <c r="AK498" s="5">
        <v>23</v>
      </c>
      <c r="AL498" s="5">
        <v>17</v>
      </c>
      <c r="AM498" s="5">
        <v>18</v>
      </c>
      <c r="AN498" s="5">
        <v>24</v>
      </c>
      <c r="AO498" s="5">
        <v>23</v>
      </c>
      <c r="AP498" s="5">
        <v>23</v>
      </c>
      <c r="AQ498" s="5">
        <v>12</v>
      </c>
      <c r="AR498" s="5">
        <v>23</v>
      </c>
      <c r="AS498" s="5">
        <v>18</v>
      </c>
      <c r="AT498" s="2">
        <f t="shared" si="199"/>
        <v>20.100000000000001</v>
      </c>
      <c r="AU498" s="2">
        <f t="shared" si="200"/>
        <v>3.8427420765212275</v>
      </c>
      <c r="AV498" s="2">
        <f t="shared" si="201"/>
        <v>10</v>
      </c>
      <c r="AW498" s="2">
        <f t="shared" si="202"/>
        <v>3.8212104600694472</v>
      </c>
      <c r="AX498" s="2">
        <f t="shared" si="203"/>
        <v>0.267683106674383</v>
      </c>
      <c r="AY498" s="2">
        <f t="shared" si="204"/>
        <v>14</v>
      </c>
      <c r="AZ498" s="2">
        <f t="shared" si="205"/>
        <v>2.3066381970148586</v>
      </c>
      <c r="BA498" s="2">
        <f t="shared" si="206"/>
        <v>0.86805478155742033</v>
      </c>
      <c r="BB498" s="14">
        <f t="shared" si="207"/>
        <v>0.1066666666666666</v>
      </c>
      <c r="BC498" s="3" t="str">
        <f t="shared" si="208"/>
        <v>Nontoxic</v>
      </c>
      <c r="BD498" s="2">
        <f t="shared" si="209"/>
        <v>89.333333333333343</v>
      </c>
      <c r="BE498" s="4" t="s">
        <v>663</v>
      </c>
      <c r="BF498" s="2"/>
      <c r="BG498" s="2">
        <f t="shared" si="210"/>
        <v>9</v>
      </c>
      <c r="BH498" s="2">
        <f t="shared" si="211"/>
        <v>9</v>
      </c>
      <c r="BI498" s="2">
        <f t="shared" si="212"/>
        <v>8.5</v>
      </c>
      <c r="BJ498" s="2">
        <f t="shared" si="213"/>
        <v>14.766666666666675</v>
      </c>
      <c r="BK498" s="2">
        <f t="shared" si="214"/>
        <v>11.633333333333336</v>
      </c>
      <c r="BL498" s="2">
        <f t="shared" si="215"/>
        <v>1.0555555555555556</v>
      </c>
      <c r="BM498" s="2">
        <f t="shared" si="216"/>
        <v>0.64212135424260297</v>
      </c>
      <c r="BN498" s="2">
        <v>6.6349999999999998</v>
      </c>
      <c r="BO498" s="2" t="str">
        <f t="shared" si="217"/>
        <v>Same Var</v>
      </c>
      <c r="BP498" s="2">
        <f t="shared" si="218"/>
        <v>6.6517114228362664E-2</v>
      </c>
      <c r="BQ498" s="2" t="str">
        <f t="shared" si="219"/>
        <v>NS</v>
      </c>
      <c r="BR498" s="2" t="str">
        <f t="shared" si="220"/>
        <v>NS</v>
      </c>
      <c r="BS498" s="2" t="str">
        <f t="shared" si="221"/>
        <v>Same Var T-test</v>
      </c>
      <c r="BT498" s="2" t="str">
        <f t="shared" si="222"/>
        <v/>
      </c>
      <c r="BU498" s="2" t="str">
        <f t="shared" si="223"/>
        <v/>
      </c>
    </row>
    <row r="499" spans="1:73" s="14" customFormat="1" x14ac:dyDescent="0.2">
      <c r="A499" s="10" t="s">
        <v>142</v>
      </c>
      <c r="B499" s="11" t="s">
        <v>592</v>
      </c>
      <c r="C499" s="12">
        <v>39939</v>
      </c>
      <c r="D499" s="13">
        <v>0.91666666666666663</v>
      </c>
      <c r="E499" s="10" t="s">
        <v>57</v>
      </c>
      <c r="F499" s="10" t="s">
        <v>574</v>
      </c>
      <c r="G499" s="11" t="s">
        <v>59</v>
      </c>
      <c r="H499" s="11" t="s">
        <v>90</v>
      </c>
      <c r="I499" s="11" t="s">
        <v>61</v>
      </c>
      <c r="J499" s="14">
        <v>0.75</v>
      </c>
      <c r="K499" s="14">
        <v>0.2</v>
      </c>
      <c r="L499" s="11">
        <v>20</v>
      </c>
      <c r="M499" s="11">
        <v>20</v>
      </c>
      <c r="N499" s="11">
        <v>20</v>
      </c>
      <c r="O499" s="11">
        <v>21</v>
      </c>
      <c r="P499" s="11">
        <v>24</v>
      </c>
      <c r="Q499" s="11">
        <v>29</v>
      </c>
      <c r="R499" s="11">
        <v>23</v>
      </c>
      <c r="S499" s="11">
        <v>24</v>
      </c>
      <c r="T499" s="11">
        <v>24</v>
      </c>
      <c r="U499" s="11">
        <v>20</v>
      </c>
      <c r="V499" s="15"/>
      <c r="W499" s="15"/>
      <c r="X499" s="15"/>
      <c r="Y499" s="15"/>
      <c r="Z499" s="15"/>
      <c r="AA499" s="15"/>
      <c r="AB499" s="15"/>
      <c r="AC499" s="15"/>
      <c r="AD499" s="15"/>
      <c r="AE499" s="15"/>
      <c r="AF499" s="15"/>
      <c r="AG499" s="14">
        <f t="shared" si="196"/>
        <v>22.5</v>
      </c>
      <c r="AH499" s="14">
        <f t="shared" si="197"/>
        <v>2.9154759474226504</v>
      </c>
      <c r="AI499" s="14">
        <f t="shared" si="198"/>
        <v>10</v>
      </c>
      <c r="AJ499" s="11">
        <v>19</v>
      </c>
      <c r="AK499" s="11">
        <v>21</v>
      </c>
      <c r="AL499" s="11">
        <v>20</v>
      </c>
      <c r="AM499" s="11">
        <v>28</v>
      </c>
      <c r="AN499" s="11">
        <v>26</v>
      </c>
      <c r="AO499" s="11">
        <v>30</v>
      </c>
      <c r="AP499" s="11">
        <v>18</v>
      </c>
      <c r="AQ499" s="11">
        <v>21</v>
      </c>
      <c r="AR499" s="11">
        <v>29</v>
      </c>
      <c r="AS499" s="11">
        <v>21</v>
      </c>
      <c r="AT499" s="14">
        <f t="shared" si="199"/>
        <v>23.3</v>
      </c>
      <c r="AU499" s="14">
        <f t="shared" si="200"/>
        <v>4.4733780424988847</v>
      </c>
      <c r="AV499" s="14">
        <f t="shared" si="201"/>
        <v>10</v>
      </c>
      <c r="AW499" s="14">
        <f t="shared" si="202"/>
        <v>6.1466116946373663</v>
      </c>
      <c r="AX499" s="14">
        <f t="shared" si="203"/>
        <v>0.47033879940415135</v>
      </c>
      <c r="AY499" s="14">
        <f t="shared" si="204"/>
        <v>13</v>
      </c>
      <c r="AZ499" s="14">
        <f t="shared" si="205"/>
        <v>4.0805075666667472</v>
      </c>
      <c r="BA499" s="14">
        <f t="shared" si="206"/>
        <v>0.87015153396817235</v>
      </c>
      <c r="BB499" s="14">
        <f t="shared" si="207"/>
        <v>-3.555555555555559E-2</v>
      </c>
      <c r="BC499" s="16" t="str">
        <f t="shared" si="208"/>
        <v>Nontoxic</v>
      </c>
      <c r="BD499" s="14">
        <f t="shared" si="209"/>
        <v>103.55555555555556</v>
      </c>
      <c r="BE499" s="17" t="s">
        <v>663</v>
      </c>
      <c r="BG499" s="14">
        <f t="shared" si="210"/>
        <v>9</v>
      </c>
      <c r="BH499" s="14">
        <f t="shared" si="211"/>
        <v>9</v>
      </c>
      <c r="BI499" s="14">
        <f t="shared" si="212"/>
        <v>8.5</v>
      </c>
      <c r="BJ499" s="14">
        <f t="shared" si="213"/>
        <v>20.011111111111152</v>
      </c>
      <c r="BK499" s="14">
        <f t="shared" si="214"/>
        <v>14.255555555555576</v>
      </c>
      <c r="BL499" s="14">
        <f t="shared" si="215"/>
        <v>1.0555555555555556</v>
      </c>
      <c r="BM499" s="14">
        <f t="shared" si="216"/>
        <v>1.5171687966875058</v>
      </c>
      <c r="BN499" s="14">
        <v>6.6349999999999998</v>
      </c>
      <c r="BO499" s="14" t="str">
        <f t="shared" si="217"/>
        <v>Same Var</v>
      </c>
      <c r="BP499" s="14">
        <f t="shared" si="218"/>
        <v>0.32067394362838475</v>
      </c>
      <c r="BQ499" s="14" t="str">
        <f t="shared" si="219"/>
        <v>NS</v>
      </c>
      <c r="BR499" s="14" t="str">
        <f t="shared" si="220"/>
        <v>NS</v>
      </c>
      <c r="BS499" s="2" t="str">
        <f t="shared" si="221"/>
        <v/>
      </c>
      <c r="BT499" s="2" t="str">
        <f t="shared" si="222"/>
        <v/>
      </c>
      <c r="BU499" s="2" t="str">
        <f t="shared" si="223"/>
        <v/>
      </c>
    </row>
    <row r="500" spans="1:73" s="14" customFormat="1" x14ac:dyDescent="0.2">
      <c r="A500" s="10" t="s">
        <v>142</v>
      </c>
      <c r="B500" s="11" t="s">
        <v>623</v>
      </c>
      <c r="C500" s="12">
        <v>39939</v>
      </c>
      <c r="D500" s="13">
        <v>0.66666666666666663</v>
      </c>
      <c r="E500" s="10" t="s">
        <v>57</v>
      </c>
      <c r="F500" s="10" t="s">
        <v>574</v>
      </c>
      <c r="G500" s="11" t="s">
        <v>59</v>
      </c>
      <c r="H500" s="11" t="s">
        <v>90</v>
      </c>
      <c r="I500" s="11" t="s">
        <v>61</v>
      </c>
      <c r="J500" s="14">
        <v>0.75</v>
      </c>
      <c r="K500" s="14">
        <v>0.2</v>
      </c>
      <c r="L500" s="11">
        <v>20</v>
      </c>
      <c r="M500" s="11">
        <v>20</v>
      </c>
      <c r="N500" s="11">
        <v>20</v>
      </c>
      <c r="O500" s="11">
        <v>21</v>
      </c>
      <c r="P500" s="11">
        <v>24</v>
      </c>
      <c r="Q500" s="11">
        <v>29</v>
      </c>
      <c r="R500" s="11">
        <v>23</v>
      </c>
      <c r="S500" s="11">
        <v>24</v>
      </c>
      <c r="T500" s="11">
        <v>24</v>
      </c>
      <c r="U500" s="11">
        <v>20</v>
      </c>
      <c r="V500" s="15"/>
      <c r="W500" s="15"/>
      <c r="X500" s="15"/>
      <c r="Y500" s="15"/>
      <c r="Z500" s="15"/>
      <c r="AA500" s="15"/>
      <c r="AB500" s="15"/>
      <c r="AC500" s="15"/>
      <c r="AD500" s="15"/>
      <c r="AE500" s="15"/>
      <c r="AF500" s="15"/>
      <c r="AG500" s="14">
        <f t="shared" si="196"/>
        <v>22.5</v>
      </c>
      <c r="AH500" s="14">
        <f t="shared" si="197"/>
        <v>2.9154759474226504</v>
      </c>
      <c r="AI500" s="14">
        <f t="shared" si="198"/>
        <v>10</v>
      </c>
      <c r="AJ500" s="11">
        <v>17</v>
      </c>
      <c r="AK500" s="11">
        <v>8</v>
      </c>
      <c r="AL500" s="11">
        <v>7</v>
      </c>
      <c r="AM500" s="11">
        <v>3</v>
      </c>
      <c r="AN500" s="11">
        <v>16</v>
      </c>
      <c r="AO500" s="11">
        <v>16</v>
      </c>
      <c r="AP500" s="11">
        <v>9</v>
      </c>
      <c r="AQ500" s="11">
        <v>8</v>
      </c>
      <c r="AR500" s="11">
        <v>17</v>
      </c>
      <c r="AS500" s="11">
        <v>14</v>
      </c>
      <c r="AT500" s="14">
        <f t="shared" si="199"/>
        <v>11.5</v>
      </c>
      <c r="AU500" s="14">
        <f t="shared" si="200"/>
        <v>5.0607421502296592</v>
      </c>
      <c r="AV500" s="14">
        <f t="shared" si="201"/>
        <v>10</v>
      </c>
      <c r="AW500" s="14">
        <f t="shared" si="202"/>
        <v>9.2369561390817907</v>
      </c>
      <c r="AX500" s="14">
        <f t="shared" si="203"/>
        <v>0.75421040434242126</v>
      </c>
      <c r="AY500" s="14">
        <f t="shared" si="204"/>
        <v>12</v>
      </c>
      <c r="AZ500" s="14">
        <f t="shared" si="205"/>
        <v>-3.0831613154387765</v>
      </c>
      <c r="BA500" s="14">
        <f t="shared" si="206"/>
        <v>0.87260929158813794</v>
      </c>
      <c r="BB500" s="14">
        <f t="shared" si="207"/>
        <v>0.48888888888888887</v>
      </c>
      <c r="BC500" s="16" t="str">
        <f t="shared" si="208"/>
        <v>Toxic</v>
      </c>
      <c r="BD500" s="14">
        <f t="shared" si="209"/>
        <v>51.111111111111107</v>
      </c>
      <c r="BE500" s="17" t="s">
        <v>663</v>
      </c>
      <c r="BG500" s="14">
        <f t="shared" si="210"/>
        <v>9</v>
      </c>
      <c r="BH500" s="14">
        <f t="shared" si="211"/>
        <v>9</v>
      </c>
      <c r="BI500" s="14">
        <f t="shared" si="212"/>
        <v>8.5</v>
      </c>
      <c r="BJ500" s="14">
        <f t="shared" si="213"/>
        <v>25.611111111111114</v>
      </c>
      <c r="BK500" s="14">
        <f t="shared" si="214"/>
        <v>17.055555555555557</v>
      </c>
      <c r="BL500" s="14">
        <f t="shared" si="215"/>
        <v>1.0555555555555556</v>
      </c>
      <c r="BM500" s="14">
        <f t="shared" si="216"/>
        <v>2.4714338940642246</v>
      </c>
      <c r="BN500" s="14">
        <v>6.6349999999999998</v>
      </c>
      <c r="BO500" s="14" t="str">
        <f t="shared" si="217"/>
        <v>Same Var</v>
      </c>
      <c r="BP500" s="14">
        <f t="shared" si="218"/>
        <v>6.1688513085997971E-6</v>
      </c>
      <c r="BQ500" s="14" t="str">
        <f t="shared" si="219"/>
        <v>Sig</v>
      </c>
      <c r="BR500" s="14" t="str">
        <f t="shared" si="220"/>
        <v>Sig</v>
      </c>
      <c r="BS500" s="2" t="str">
        <f t="shared" si="221"/>
        <v>Same Var T-test</v>
      </c>
      <c r="BT500" s="2" t="str">
        <f t="shared" si="222"/>
        <v/>
      </c>
      <c r="BU500" s="2" t="str">
        <f t="shared" si="223"/>
        <v/>
      </c>
    </row>
    <row r="501" spans="1:73" s="14" customFormat="1" x14ac:dyDescent="0.2">
      <c r="A501" s="10" t="s">
        <v>142</v>
      </c>
      <c r="B501" s="11" t="s">
        <v>573</v>
      </c>
      <c r="C501" s="12">
        <v>39940</v>
      </c>
      <c r="D501" s="13">
        <v>0.375</v>
      </c>
      <c r="E501" s="10" t="s">
        <v>57</v>
      </c>
      <c r="F501" s="10" t="s">
        <v>574</v>
      </c>
      <c r="G501" s="11" t="s">
        <v>59</v>
      </c>
      <c r="H501" s="11" t="s">
        <v>90</v>
      </c>
      <c r="I501" s="11" t="s">
        <v>61</v>
      </c>
      <c r="J501" s="14">
        <v>0.75</v>
      </c>
      <c r="K501" s="14">
        <v>0.2</v>
      </c>
      <c r="L501" s="11">
        <v>20</v>
      </c>
      <c r="M501" s="11">
        <v>20</v>
      </c>
      <c r="N501" s="11">
        <v>20</v>
      </c>
      <c r="O501" s="11">
        <v>21</v>
      </c>
      <c r="P501" s="11">
        <v>24</v>
      </c>
      <c r="Q501" s="11">
        <v>29</v>
      </c>
      <c r="R501" s="11">
        <v>23</v>
      </c>
      <c r="S501" s="11">
        <v>24</v>
      </c>
      <c r="T501" s="11">
        <v>24</v>
      </c>
      <c r="U501" s="11">
        <v>20</v>
      </c>
      <c r="V501" s="15"/>
      <c r="W501" s="15"/>
      <c r="X501" s="15"/>
      <c r="Y501" s="15"/>
      <c r="Z501" s="15"/>
      <c r="AA501" s="15"/>
      <c r="AB501" s="15"/>
      <c r="AC501" s="15"/>
      <c r="AD501" s="15"/>
      <c r="AE501" s="15"/>
      <c r="AF501" s="15"/>
      <c r="AG501" s="14">
        <f t="shared" si="196"/>
        <v>22.5</v>
      </c>
      <c r="AH501" s="14">
        <f t="shared" si="197"/>
        <v>2.9154759474226504</v>
      </c>
      <c r="AI501" s="14">
        <f t="shared" si="198"/>
        <v>10</v>
      </c>
      <c r="AJ501" s="11">
        <v>11</v>
      </c>
      <c r="AK501" s="11">
        <v>9</v>
      </c>
      <c r="AL501" s="11">
        <v>11</v>
      </c>
      <c r="AM501" s="11">
        <v>17</v>
      </c>
      <c r="AN501" s="11">
        <v>16</v>
      </c>
      <c r="AO501" s="11">
        <v>11</v>
      </c>
      <c r="AP501" s="11">
        <v>10</v>
      </c>
      <c r="AQ501" s="11">
        <v>0</v>
      </c>
      <c r="AR501" s="11">
        <v>10</v>
      </c>
      <c r="AS501" s="11">
        <v>18</v>
      </c>
      <c r="AT501" s="14">
        <f t="shared" si="199"/>
        <v>11.3</v>
      </c>
      <c r="AU501" s="14">
        <f t="shared" si="200"/>
        <v>5.1218486246016024</v>
      </c>
      <c r="AV501" s="14">
        <f t="shared" si="201"/>
        <v>10</v>
      </c>
      <c r="AW501" s="14">
        <f t="shared" si="202"/>
        <v>9.6190437934027724</v>
      </c>
      <c r="AX501" s="14">
        <f t="shared" si="203"/>
        <v>0.79005347704475271</v>
      </c>
      <c r="AY501" s="14">
        <f t="shared" si="204"/>
        <v>12</v>
      </c>
      <c r="AZ501" s="14">
        <f t="shared" si="205"/>
        <v>-3.1656427066587183</v>
      </c>
      <c r="BA501" s="14">
        <f t="shared" si="206"/>
        <v>0.87260929158813794</v>
      </c>
      <c r="BB501" s="14">
        <f t="shared" si="207"/>
        <v>0.49777777777777776</v>
      </c>
      <c r="BC501" s="16" t="str">
        <f t="shared" si="208"/>
        <v>Toxic</v>
      </c>
      <c r="BD501" s="14">
        <f t="shared" si="209"/>
        <v>50.222222222222221</v>
      </c>
      <c r="BE501" s="17" t="s">
        <v>663</v>
      </c>
      <c r="BG501" s="14">
        <f t="shared" si="210"/>
        <v>9</v>
      </c>
      <c r="BH501" s="14">
        <f t="shared" si="211"/>
        <v>9</v>
      </c>
      <c r="BI501" s="14">
        <f t="shared" si="212"/>
        <v>8.5</v>
      </c>
      <c r="BJ501" s="14">
        <f t="shared" si="213"/>
        <v>26.233333333333327</v>
      </c>
      <c r="BK501" s="14">
        <f t="shared" si="214"/>
        <v>17.36666666666666</v>
      </c>
      <c r="BL501" s="14">
        <f t="shared" si="215"/>
        <v>1.0555555555555556</v>
      </c>
      <c r="BM501" s="14">
        <f t="shared" si="216"/>
        <v>2.5750180509898053</v>
      </c>
      <c r="BN501" s="14">
        <v>6.6349999999999998</v>
      </c>
      <c r="BO501" s="14" t="str">
        <f t="shared" si="217"/>
        <v>Same Var</v>
      </c>
      <c r="BP501" s="14">
        <f t="shared" si="218"/>
        <v>5.5254318642896269E-6</v>
      </c>
      <c r="BQ501" s="14" t="str">
        <f t="shared" si="219"/>
        <v>Sig</v>
      </c>
      <c r="BR501" s="14" t="str">
        <f t="shared" si="220"/>
        <v>Sig</v>
      </c>
      <c r="BS501" s="2" t="str">
        <f t="shared" si="221"/>
        <v>Same Var T-test</v>
      </c>
      <c r="BT501" s="2" t="str">
        <f t="shared" si="222"/>
        <v/>
      </c>
      <c r="BU501" s="2" t="str">
        <f t="shared" si="223"/>
        <v/>
      </c>
    </row>
    <row r="502" spans="1:73" s="14" customFormat="1" x14ac:dyDescent="0.2">
      <c r="A502" s="1" t="s">
        <v>142</v>
      </c>
      <c r="B502" s="5" t="s">
        <v>654</v>
      </c>
      <c r="C502" s="6">
        <v>39939</v>
      </c>
      <c r="D502" s="7">
        <v>0.47916666666666669</v>
      </c>
      <c r="E502" s="1" t="s">
        <v>57</v>
      </c>
      <c r="F502" s="1" t="s">
        <v>574</v>
      </c>
      <c r="G502" s="5" t="s">
        <v>59</v>
      </c>
      <c r="H502" s="5" t="s">
        <v>90</v>
      </c>
      <c r="I502" s="5" t="s">
        <v>61</v>
      </c>
      <c r="J502" s="2">
        <v>0.75</v>
      </c>
      <c r="K502" s="2">
        <v>0.2</v>
      </c>
      <c r="L502" s="5">
        <v>20</v>
      </c>
      <c r="M502" s="5">
        <v>20</v>
      </c>
      <c r="N502" s="5">
        <v>20</v>
      </c>
      <c r="O502" s="5">
        <v>21</v>
      </c>
      <c r="P502" s="5">
        <v>24</v>
      </c>
      <c r="Q502" s="5">
        <v>29</v>
      </c>
      <c r="R502" s="5">
        <v>23</v>
      </c>
      <c r="S502" s="5">
        <v>24</v>
      </c>
      <c r="T502" s="5">
        <v>24</v>
      </c>
      <c r="U502" s="5">
        <v>20</v>
      </c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2">
        <f t="shared" si="196"/>
        <v>22.5</v>
      </c>
      <c r="AH502" s="2">
        <f t="shared" si="197"/>
        <v>2.9154759474226504</v>
      </c>
      <c r="AI502" s="2">
        <f t="shared" si="198"/>
        <v>10</v>
      </c>
      <c r="AJ502" s="5">
        <v>19</v>
      </c>
      <c r="AK502" s="5">
        <v>22</v>
      </c>
      <c r="AL502" s="5">
        <v>22</v>
      </c>
      <c r="AM502" s="5">
        <v>18</v>
      </c>
      <c r="AN502" s="5">
        <v>26</v>
      </c>
      <c r="AO502" s="5">
        <v>30</v>
      </c>
      <c r="AP502" s="5">
        <v>24</v>
      </c>
      <c r="AQ502" s="5">
        <v>19</v>
      </c>
      <c r="AR502" s="5">
        <v>0</v>
      </c>
      <c r="AS502" s="5">
        <v>20</v>
      </c>
      <c r="AT502" s="2">
        <f t="shared" si="199"/>
        <v>20</v>
      </c>
      <c r="AU502" s="2">
        <f t="shared" si="200"/>
        <v>7.9302515022468789</v>
      </c>
      <c r="AV502" s="2">
        <f t="shared" si="201"/>
        <v>10</v>
      </c>
      <c r="AW502" s="2">
        <f t="shared" si="202"/>
        <v>45.792476972415116</v>
      </c>
      <c r="AX502" s="2">
        <f t="shared" si="203"/>
        <v>4.4198585524905685</v>
      </c>
      <c r="AY502" s="2">
        <f t="shared" si="204"/>
        <v>10</v>
      </c>
      <c r="AZ502" s="2">
        <f t="shared" si="205"/>
        <v>1.2013000295485643</v>
      </c>
      <c r="BA502" s="2">
        <f t="shared" si="206"/>
        <v>0.87905782855058789</v>
      </c>
      <c r="BB502" s="14">
        <f t="shared" si="207"/>
        <v>0.1111111111111111</v>
      </c>
      <c r="BC502" s="3" t="str">
        <f t="shared" si="208"/>
        <v>Nontoxic</v>
      </c>
      <c r="BD502" s="2">
        <f t="shared" si="209"/>
        <v>88.888888888888886</v>
      </c>
      <c r="BE502" s="4" t="s">
        <v>663</v>
      </c>
      <c r="BF502" s="2"/>
      <c r="BG502" s="2">
        <f t="shared" si="210"/>
        <v>9</v>
      </c>
      <c r="BH502" s="2">
        <f t="shared" si="211"/>
        <v>9</v>
      </c>
      <c r="BI502" s="2">
        <f t="shared" si="212"/>
        <v>8.5</v>
      </c>
      <c r="BJ502" s="2">
        <f t="shared" si="213"/>
        <v>62.888888888888879</v>
      </c>
      <c r="BK502" s="2">
        <f t="shared" si="214"/>
        <v>35.694444444444436</v>
      </c>
      <c r="BL502" s="2">
        <f t="shared" si="215"/>
        <v>1.0555555555555556</v>
      </c>
      <c r="BM502" s="2">
        <f t="shared" si="216"/>
        <v>7.4055695498987451</v>
      </c>
      <c r="BN502" s="2">
        <v>6.6349999999999998</v>
      </c>
      <c r="BO502" s="2" t="str">
        <f t="shared" si="217"/>
        <v>Sig Diff Var</v>
      </c>
      <c r="BP502" s="2">
        <f t="shared" si="218"/>
        <v>0.18442836106080795</v>
      </c>
      <c r="BQ502" s="2" t="str">
        <f t="shared" si="219"/>
        <v>NS</v>
      </c>
      <c r="BR502" s="2" t="str">
        <f t="shared" si="220"/>
        <v>NS</v>
      </c>
      <c r="BS502" s="2" t="str">
        <f t="shared" si="221"/>
        <v>Diff Var T-test</v>
      </c>
      <c r="BT502" s="2" t="str">
        <f t="shared" si="222"/>
        <v/>
      </c>
      <c r="BU502" s="2" t="str">
        <f t="shared" si="223"/>
        <v/>
      </c>
    </row>
    <row r="503" spans="1:73" s="14" customFormat="1" x14ac:dyDescent="0.2">
      <c r="A503" s="10" t="s">
        <v>142</v>
      </c>
      <c r="B503" s="11" t="s">
        <v>444</v>
      </c>
      <c r="C503" s="12">
        <v>38512</v>
      </c>
      <c r="D503" s="13">
        <v>0.35416666666666669</v>
      </c>
      <c r="E503" s="10" t="s">
        <v>57</v>
      </c>
      <c r="F503" s="10" t="s">
        <v>421</v>
      </c>
      <c r="G503" s="11" t="s">
        <v>59</v>
      </c>
      <c r="H503" s="11" t="s">
        <v>90</v>
      </c>
      <c r="I503" s="11" t="s">
        <v>61</v>
      </c>
      <c r="J503" s="14">
        <v>0.75</v>
      </c>
      <c r="K503" s="14">
        <v>0.2</v>
      </c>
      <c r="L503" s="11">
        <v>0</v>
      </c>
      <c r="M503" s="11">
        <v>28</v>
      </c>
      <c r="N503" s="11">
        <v>26</v>
      </c>
      <c r="O503" s="11">
        <v>27</v>
      </c>
      <c r="P503" s="11">
        <v>22</v>
      </c>
      <c r="Q503" s="11">
        <v>30</v>
      </c>
      <c r="R503" s="15"/>
      <c r="S503" s="11">
        <v>17</v>
      </c>
      <c r="T503" s="11">
        <v>28</v>
      </c>
      <c r="U503" s="11">
        <v>24</v>
      </c>
      <c r="V503" s="15"/>
      <c r="W503" s="15"/>
      <c r="X503" s="15"/>
      <c r="Y503" s="15"/>
      <c r="Z503" s="15"/>
      <c r="AA503" s="15"/>
      <c r="AB503" s="15"/>
      <c r="AC503" s="15"/>
      <c r="AD503" s="15"/>
      <c r="AE503" s="15"/>
      <c r="AF503" s="15"/>
      <c r="AG503" s="14">
        <f t="shared" si="196"/>
        <v>22.444444444444443</v>
      </c>
      <c r="AH503" s="14">
        <f t="shared" si="197"/>
        <v>9.2751160519843534</v>
      </c>
      <c r="AI503" s="14">
        <f t="shared" si="198"/>
        <v>9</v>
      </c>
      <c r="AJ503" s="11">
        <v>15</v>
      </c>
      <c r="AK503" s="11">
        <v>24</v>
      </c>
      <c r="AL503" s="11">
        <v>28</v>
      </c>
      <c r="AM503" s="11">
        <v>20</v>
      </c>
      <c r="AN503" s="11">
        <v>25</v>
      </c>
      <c r="AO503" s="11">
        <v>24</v>
      </c>
      <c r="AP503" s="11">
        <v>23</v>
      </c>
      <c r="AQ503" s="11">
        <v>24</v>
      </c>
      <c r="AR503" s="11">
        <v>15</v>
      </c>
      <c r="AS503" s="11">
        <v>17</v>
      </c>
      <c r="AT503" s="14">
        <f t="shared" si="199"/>
        <v>21.5</v>
      </c>
      <c r="AU503" s="14">
        <f t="shared" si="200"/>
        <v>4.5030853620354323</v>
      </c>
      <c r="AV503" s="14">
        <f t="shared" si="201"/>
        <v>10</v>
      </c>
      <c r="AW503" s="14">
        <f t="shared" si="202"/>
        <v>54.826825930748491</v>
      </c>
      <c r="AX503" s="14">
        <f t="shared" si="203"/>
        <v>4.0705372584046025</v>
      </c>
      <c r="AY503" s="14">
        <f t="shared" si="204"/>
        <v>13</v>
      </c>
      <c r="AZ503" s="14">
        <f t="shared" si="205"/>
        <v>1.7149778092685939</v>
      </c>
      <c r="BA503" s="14">
        <f t="shared" si="206"/>
        <v>0.87015153396817235</v>
      </c>
      <c r="BB503" s="14">
        <f t="shared" si="207"/>
        <v>4.2079207920792012E-2</v>
      </c>
      <c r="BC503" s="16" t="str">
        <f t="shared" si="208"/>
        <v>Nontoxic</v>
      </c>
      <c r="BD503" s="14">
        <f t="shared" si="209"/>
        <v>95.792079207920793</v>
      </c>
      <c r="BE503" s="17" t="s">
        <v>664</v>
      </c>
      <c r="BF503" s="17" t="s">
        <v>666</v>
      </c>
      <c r="BG503" s="14">
        <f t="shared" si="210"/>
        <v>8</v>
      </c>
      <c r="BH503" s="14">
        <f t="shared" si="211"/>
        <v>9</v>
      </c>
      <c r="BI503" s="14">
        <f t="shared" si="212"/>
        <v>86.027777777777814</v>
      </c>
      <c r="BJ503" s="14">
        <f t="shared" si="213"/>
        <v>20.277777777777782</v>
      </c>
      <c r="BK503" s="14">
        <f t="shared" si="214"/>
        <v>51.218954248366032</v>
      </c>
      <c r="BL503" s="14">
        <f t="shared" si="215"/>
        <v>1.0590958605664489</v>
      </c>
      <c r="BM503" s="14">
        <f t="shared" si="216"/>
        <v>3.9569335936915171</v>
      </c>
      <c r="BN503" s="14">
        <v>6.6349999999999998</v>
      </c>
      <c r="BO503" s="14" t="str">
        <f t="shared" si="217"/>
        <v>Same Var</v>
      </c>
      <c r="BP503" s="14">
        <f t="shared" si="218"/>
        <v>0.38871000644761522</v>
      </c>
      <c r="BQ503" s="14" t="str">
        <f t="shared" si="219"/>
        <v>NS</v>
      </c>
      <c r="BR503" s="14" t="str">
        <f t="shared" si="220"/>
        <v>NS</v>
      </c>
      <c r="BS503" s="2" t="str">
        <f t="shared" si="221"/>
        <v>Wilcoxon</v>
      </c>
      <c r="BT503" s="2" t="str">
        <f t="shared" si="222"/>
        <v/>
      </c>
      <c r="BU503" s="2" t="str">
        <f t="shared" si="223"/>
        <v/>
      </c>
    </row>
    <row r="504" spans="1:73" s="14" customFormat="1" x14ac:dyDescent="0.2">
      <c r="A504" s="10" t="s">
        <v>142</v>
      </c>
      <c r="B504" s="11" t="s">
        <v>420</v>
      </c>
      <c r="C504" s="12">
        <v>38511</v>
      </c>
      <c r="D504" s="13">
        <v>0.625</v>
      </c>
      <c r="E504" s="10" t="s">
        <v>57</v>
      </c>
      <c r="F504" s="10" t="s">
        <v>421</v>
      </c>
      <c r="G504" s="11" t="s">
        <v>59</v>
      </c>
      <c r="H504" s="11" t="s">
        <v>90</v>
      </c>
      <c r="I504" s="11" t="s">
        <v>61</v>
      </c>
      <c r="J504" s="14">
        <v>0.75</v>
      </c>
      <c r="K504" s="14">
        <v>0.2</v>
      </c>
      <c r="L504" s="11">
        <v>0</v>
      </c>
      <c r="M504" s="11">
        <v>28</v>
      </c>
      <c r="N504" s="11">
        <v>26</v>
      </c>
      <c r="O504" s="11">
        <v>27</v>
      </c>
      <c r="P504" s="11">
        <v>22</v>
      </c>
      <c r="Q504" s="11">
        <v>30</v>
      </c>
      <c r="R504" s="15"/>
      <c r="S504" s="11">
        <v>17</v>
      </c>
      <c r="T504" s="11">
        <v>28</v>
      </c>
      <c r="U504" s="11">
        <v>24</v>
      </c>
      <c r="V504" s="15"/>
      <c r="W504" s="15"/>
      <c r="X504" s="15"/>
      <c r="Y504" s="15"/>
      <c r="Z504" s="15"/>
      <c r="AA504" s="15"/>
      <c r="AB504" s="15"/>
      <c r="AC504" s="15"/>
      <c r="AD504" s="15"/>
      <c r="AE504" s="15"/>
      <c r="AF504" s="15"/>
      <c r="AG504" s="14">
        <f t="shared" si="196"/>
        <v>22.444444444444443</v>
      </c>
      <c r="AH504" s="14">
        <f t="shared" si="197"/>
        <v>9.2751160519843534</v>
      </c>
      <c r="AI504" s="14">
        <f t="shared" si="198"/>
        <v>9</v>
      </c>
      <c r="AJ504" s="11">
        <v>0</v>
      </c>
      <c r="AK504" s="11">
        <v>31</v>
      </c>
      <c r="AL504" s="11">
        <v>26</v>
      </c>
      <c r="AM504" s="11">
        <v>23</v>
      </c>
      <c r="AN504" s="11">
        <v>27</v>
      </c>
      <c r="AO504" s="11">
        <v>29</v>
      </c>
      <c r="AP504" s="11">
        <v>33</v>
      </c>
      <c r="AQ504" s="11">
        <v>30</v>
      </c>
      <c r="AR504" s="11">
        <v>28</v>
      </c>
      <c r="AS504" s="11">
        <v>22</v>
      </c>
      <c r="AT504" s="14">
        <f t="shared" si="199"/>
        <v>24.9</v>
      </c>
      <c r="AU504" s="14">
        <f t="shared" si="200"/>
        <v>9.38616002420585</v>
      </c>
      <c r="AV504" s="14">
        <f t="shared" si="201"/>
        <v>10</v>
      </c>
      <c r="AW504" s="14">
        <f t="shared" si="202"/>
        <v>201.26348148630396</v>
      </c>
      <c r="AX504" s="14">
        <f t="shared" si="203"/>
        <v>12.237672512176887</v>
      </c>
      <c r="AY504" s="14">
        <f t="shared" si="204"/>
        <v>16</v>
      </c>
      <c r="AZ504" s="14">
        <f t="shared" si="205"/>
        <v>2.1416715425611241</v>
      </c>
      <c r="BA504" s="14">
        <f t="shared" si="206"/>
        <v>0.86466700179829137</v>
      </c>
      <c r="BB504" s="14">
        <f t="shared" si="207"/>
        <v>-0.10940594059405942</v>
      </c>
      <c r="BC504" s="16" t="str">
        <f t="shared" si="208"/>
        <v>Nontoxic</v>
      </c>
      <c r="BD504" s="14">
        <f t="shared" si="209"/>
        <v>110.94059405940595</v>
      </c>
      <c r="BE504" s="17" t="s">
        <v>664</v>
      </c>
      <c r="BF504" s="17" t="s">
        <v>666</v>
      </c>
      <c r="BG504" s="14">
        <f t="shared" si="210"/>
        <v>8</v>
      </c>
      <c r="BH504" s="14">
        <f t="shared" si="211"/>
        <v>9</v>
      </c>
      <c r="BI504" s="14">
        <f t="shared" si="212"/>
        <v>86.027777777777814</v>
      </c>
      <c r="BJ504" s="14">
        <f t="shared" si="213"/>
        <v>88.099999999999966</v>
      </c>
      <c r="BK504" s="14">
        <f t="shared" si="214"/>
        <v>87.124836601307194</v>
      </c>
      <c r="BL504" s="14">
        <f t="shared" si="215"/>
        <v>1.0590958605664489</v>
      </c>
      <c r="BM504" s="14">
        <f t="shared" si="216"/>
        <v>1.1322516674180951E-3</v>
      </c>
      <c r="BN504" s="14">
        <v>6.6349999999999998</v>
      </c>
      <c r="BO504" s="14" t="str">
        <f t="shared" si="217"/>
        <v>Same Var</v>
      </c>
      <c r="BP504" s="14">
        <f t="shared" si="218"/>
        <v>0.28721787908696361</v>
      </c>
      <c r="BQ504" s="14" t="str">
        <f t="shared" si="219"/>
        <v>NS</v>
      </c>
      <c r="BR504" s="14" t="str">
        <f t="shared" si="220"/>
        <v>NS</v>
      </c>
      <c r="BS504" s="2" t="str">
        <f t="shared" si="221"/>
        <v/>
      </c>
      <c r="BT504" s="2" t="str">
        <f t="shared" si="222"/>
        <v/>
      </c>
      <c r="BU504" s="2" t="str">
        <f t="shared" si="223"/>
        <v/>
      </c>
    </row>
    <row r="505" spans="1:73" s="14" customFormat="1" x14ac:dyDescent="0.2">
      <c r="A505" s="10" t="s">
        <v>142</v>
      </c>
      <c r="B505" s="11" t="s">
        <v>475</v>
      </c>
      <c r="C505" s="12">
        <v>38544</v>
      </c>
      <c r="D505" s="13">
        <v>0.59375</v>
      </c>
      <c r="E505" s="10" t="s">
        <v>57</v>
      </c>
      <c r="F505" s="10" t="s">
        <v>446</v>
      </c>
      <c r="G505" s="11" t="s">
        <v>59</v>
      </c>
      <c r="H505" s="11" t="s">
        <v>90</v>
      </c>
      <c r="I505" s="11" t="s">
        <v>61</v>
      </c>
      <c r="J505" s="14">
        <v>0.75</v>
      </c>
      <c r="K505" s="14">
        <v>0.2</v>
      </c>
      <c r="L505" s="11">
        <v>25</v>
      </c>
      <c r="M505" s="11">
        <v>24</v>
      </c>
      <c r="N505" s="11">
        <v>22</v>
      </c>
      <c r="O505" s="11">
        <v>29</v>
      </c>
      <c r="P505" s="11">
        <v>6</v>
      </c>
      <c r="Q505" s="11">
        <v>25</v>
      </c>
      <c r="R505" s="11">
        <v>30</v>
      </c>
      <c r="S505" s="11">
        <v>23</v>
      </c>
      <c r="T505" s="11">
        <v>21</v>
      </c>
      <c r="U505" s="11">
        <v>24</v>
      </c>
      <c r="V505" s="11">
        <v>24</v>
      </c>
      <c r="W505" s="11">
        <v>24</v>
      </c>
      <c r="X505" s="11">
        <v>23</v>
      </c>
      <c r="Y505" s="11">
        <v>26</v>
      </c>
      <c r="Z505" s="11">
        <v>25</v>
      </c>
      <c r="AA505" s="11">
        <v>24</v>
      </c>
      <c r="AB505" s="11">
        <v>2</v>
      </c>
      <c r="AC505" s="11">
        <v>22</v>
      </c>
      <c r="AD505" s="11">
        <v>29</v>
      </c>
      <c r="AE505" s="11">
        <v>20</v>
      </c>
      <c r="AF505" s="15"/>
      <c r="AG505" s="14">
        <f t="shared" si="196"/>
        <v>22.4</v>
      </c>
      <c r="AH505" s="14">
        <f t="shared" si="197"/>
        <v>6.8241058793538327</v>
      </c>
      <c r="AI505" s="14">
        <f t="shared" si="198"/>
        <v>20</v>
      </c>
      <c r="AJ505" s="11">
        <v>4</v>
      </c>
      <c r="AK505" s="11">
        <v>23</v>
      </c>
      <c r="AL505" s="11">
        <v>9</v>
      </c>
      <c r="AM505" s="11">
        <v>27</v>
      </c>
      <c r="AN505" s="11">
        <v>24</v>
      </c>
      <c r="AO505" s="11">
        <v>24</v>
      </c>
      <c r="AP505" s="11">
        <v>23</v>
      </c>
      <c r="AQ505" s="11">
        <v>22</v>
      </c>
      <c r="AR505" s="11">
        <v>22</v>
      </c>
      <c r="AS505" s="11">
        <v>19</v>
      </c>
      <c r="AT505" s="14">
        <f t="shared" si="199"/>
        <v>19.7</v>
      </c>
      <c r="AU505" s="14">
        <f t="shared" si="200"/>
        <v>7.3340908699639709</v>
      </c>
      <c r="AV505" s="14">
        <f t="shared" si="201"/>
        <v>10</v>
      </c>
      <c r="AW505" s="14">
        <f t="shared" si="202"/>
        <v>44.737714169317037</v>
      </c>
      <c r="AX505" s="14">
        <f t="shared" si="203"/>
        <v>3.3050009547447079</v>
      </c>
      <c r="AY505" s="14">
        <f t="shared" si="204"/>
        <v>14</v>
      </c>
      <c r="AZ505" s="14">
        <f t="shared" si="205"/>
        <v>1.121319953348429</v>
      </c>
      <c r="BA505" s="14">
        <f t="shared" si="206"/>
        <v>0.86805478155742033</v>
      </c>
      <c r="BB505" s="14">
        <f t="shared" si="207"/>
        <v>0.12053571428571426</v>
      </c>
      <c r="BC505" s="16" t="str">
        <f t="shared" si="208"/>
        <v>Nontoxic</v>
      </c>
      <c r="BD505" s="14">
        <f t="shared" si="209"/>
        <v>87.946428571428569</v>
      </c>
      <c r="BE505" s="17" t="s">
        <v>664</v>
      </c>
      <c r="BF505" s="17" t="s">
        <v>666</v>
      </c>
      <c r="BG505" s="14">
        <f t="shared" si="210"/>
        <v>19</v>
      </c>
      <c r="BH505" s="14">
        <f t="shared" si="211"/>
        <v>9</v>
      </c>
      <c r="BI505" s="14">
        <f t="shared" si="212"/>
        <v>46.56842105263155</v>
      </c>
      <c r="BJ505" s="14">
        <f t="shared" si="213"/>
        <v>53.788888888888877</v>
      </c>
      <c r="BK505" s="14">
        <f t="shared" si="214"/>
        <v>48.889285714285691</v>
      </c>
      <c r="BL505" s="14">
        <f t="shared" si="215"/>
        <v>1.042676134781398</v>
      </c>
      <c r="BM505" s="14">
        <f t="shared" si="216"/>
        <v>6.185890409109672E-2</v>
      </c>
      <c r="BN505" s="14">
        <v>6.6349999999999998</v>
      </c>
      <c r="BO505" s="14" t="str">
        <f t="shared" si="217"/>
        <v>Same Var</v>
      </c>
      <c r="BP505" s="14">
        <f t="shared" si="218"/>
        <v>0.16364273465002155</v>
      </c>
      <c r="BQ505" s="14" t="str">
        <f t="shared" si="219"/>
        <v>NS</v>
      </c>
      <c r="BR505" s="14" t="str">
        <f t="shared" si="220"/>
        <v>NS</v>
      </c>
      <c r="BS505" s="2" t="str">
        <f t="shared" si="221"/>
        <v>Wilcoxon</v>
      </c>
      <c r="BT505" s="2" t="str">
        <f t="shared" si="222"/>
        <v/>
      </c>
      <c r="BU505" s="2" t="str">
        <f t="shared" si="223"/>
        <v/>
      </c>
    </row>
    <row r="506" spans="1:73" s="14" customFormat="1" x14ac:dyDescent="0.2">
      <c r="A506" s="10" t="s">
        <v>142</v>
      </c>
      <c r="B506" s="11" t="s">
        <v>445</v>
      </c>
      <c r="C506" s="12">
        <v>38545</v>
      </c>
      <c r="D506" s="13">
        <v>0.32291666666666669</v>
      </c>
      <c r="E506" s="10" t="s">
        <v>57</v>
      </c>
      <c r="F506" s="10" t="s">
        <v>446</v>
      </c>
      <c r="G506" s="11" t="s">
        <v>59</v>
      </c>
      <c r="H506" s="11" t="s">
        <v>90</v>
      </c>
      <c r="I506" s="11" t="s">
        <v>61</v>
      </c>
      <c r="J506" s="14">
        <v>0.75</v>
      </c>
      <c r="K506" s="14">
        <v>0.2</v>
      </c>
      <c r="L506" s="11">
        <v>25</v>
      </c>
      <c r="M506" s="11">
        <v>24</v>
      </c>
      <c r="N506" s="11">
        <v>22</v>
      </c>
      <c r="O506" s="11">
        <v>29</v>
      </c>
      <c r="P506" s="11">
        <v>6</v>
      </c>
      <c r="Q506" s="11">
        <v>25</v>
      </c>
      <c r="R506" s="11">
        <v>30</v>
      </c>
      <c r="S506" s="11">
        <v>23</v>
      </c>
      <c r="T506" s="11">
        <v>21</v>
      </c>
      <c r="U506" s="11">
        <v>24</v>
      </c>
      <c r="V506" s="11">
        <v>24</v>
      </c>
      <c r="W506" s="11">
        <v>24</v>
      </c>
      <c r="X506" s="11">
        <v>23</v>
      </c>
      <c r="Y506" s="11">
        <v>26</v>
      </c>
      <c r="Z506" s="11">
        <v>25</v>
      </c>
      <c r="AA506" s="11">
        <v>24</v>
      </c>
      <c r="AB506" s="11">
        <v>2</v>
      </c>
      <c r="AC506" s="11">
        <v>22</v>
      </c>
      <c r="AD506" s="11">
        <v>29</v>
      </c>
      <c r="AE506" s="11">
        <v>20</v>
      </c>
      <c r="AF506" s="15"/>
      <c r="AG506" s="14">
        <f t="shared" si="196"/>
        <v>22.4</v>
      </c>
      <c r="AH506" s="14">
        <f t="shared" si="197"/>
        <v>6.8241058793538327</v>
      </c>
      <c r="AI506" s="14">
        <f t="shared" si="198"/>
        <v>20</v>
      </c>
      <c r="AJ506" s="11">
        <v>9</v>
      </c>
      <c r="AK506" s="11">
        <v>0</v>
      </c>
      <c r="AL506" s="11">
        <v>3</v>
      </c>
      <c r="AM506" s="11">
        <v>0</v>
      </c>
      <c r="AN506" s="11">
        <v>19</v>
      </c>
      <c r="AO506" s="11">
        <v>16</v>
      </c>
      <c r="AP506" s="11">
        <v>0</v>
      </c>
      <c r="AQ506" s="11">
        <v>0</v>
      </c>
      <c r="AR506" s="11">
        <v>13</v>
      </c>
      <c r="AS506" s="11">
        <v>10</v>
      </c>
      <c r="AT506" s="14">
        <f t="shared" si="199"/>
        <v>7</v>
      </c>
      <c r="AU506" s="14">
        <f t="shared" si="200"/>
        <v>7.3484692283495345</v>
      </c>
      <c r="AV506" s="14">
        <f t="shared" si="201"/>
        <v>10</v>
      </c>
      <c r="AW506" s="14">
        <f t="shared" si="202"/>
        <v>45.020568490304711</v>
      </c>
      <c r="AX506" s="14">
        <f t="shared" si="203"/>
        <v>3.3302847681877825</v>
      </c>
      <c r="AY506" s="14">
        <f t="shared" si="204"/>
        <v>14</v>
      </c>
      <c r="AZ506" s="14">
        <f t="shared" si="205"/>
        <v>-3.7833222280976067</v>
      </c>
      <c r="BA506" s="14">
        <f t="shared" si="206"/>
        <v>0.86805478155742033</v>
      </c>
      <c r="BB506" s="14">
        <f t="shared" si="207"/>
        <v>0.6875</v>
      </c>
      <c r="BC506" s="16" t="str">
        <f t="shared" si="208"/>
        <v>Toxic</v>
      </c>
      <c r="BD506" s="14">
        <f t="shared" si="209"/>
        <v>31.25</v>
      </c>
      <c r="BE506" s="17" t="s">
        <v>664</v>
      </c>
      <c r="BF506" s="17" t="s">
        <v>667</v>
      </c>
      <c r="BG506" s="14">
        <f t="shared" si="210"/>
        <v>19</v>
      </c>
      <c r="BH506" s="14">
        <f t="shared" si="211"/>
        <v>9</v>
      </c>
      <c r="BI506" s="14">
        <f t="shared" si="212"/>
        <v>46.56842105263155</v>
      </c>
      <c r="BJ506" s="14">
        <f t="shared" si="213"/>
        <v>54</v>
      </c>
      <c r="BK506" s="14">
        <f t="shared" si="214"/>
        <v>48.957142857142841</v>
      </c>
      <c r="BL506" s="14">
        <f t="shared" si="215"/>
        <v>1.042676134781398</v>
      </c>
      <c r="BM506" s="14">
        <f t="shared" si="216"/>
        <v>6.5294517949076855E-2</v>
      </c>
      <c r="BN506" s="14">
        <v>6.6349999999999998</v>
      </c>
      <c r="BO506" s="14" t="str">
        <f t="shared" si="217"/>
        <v>Same Var</v>
      </c>
      <c r="BP506" s="14">
        <f t="shared" si="218"/>
        <v>2.1553052019904886E-6</v>
      </c>
      <c r="BQ506" s="14" t="str">
        <f t="shared" si="219"/>
        <v>Sig</v>
      </c>
      <c r="BR506" s="14" t="str">
        <f t="shared" si="220"/>
        <v>Sig</v>
      </c>
      <c r="BS506" s="2" t="str">
        <f t="shared" si="221"/>
        <v>Wilcoxon</v>
      </c>
      <c r="BT506" s="2" t="str">
        <f t="shared" si="222"/>
        <v/>
      </c>
      <c r="BU506" s="2" t="str">
        <f t="shared" si="223"/>
        <v/>
      </c>
    </row>
    <row r="507" spans="1:73" s="14" customFormat="1" x14ac:dyDescent="0.2">
      <c r="A507" s="10" t="s">
        <v>142</v>
      </c>
      <c r="B507" s="11" t="s">
        <v>467</v>
      </c>
      <c r="C507" s="12">
        <v>38468</v>
      </c>
      <c r="D507" s="13">
        <v>0.3125</v>
      </c>
      <c r="E507" s="10" t="s">
        <v>57</v>
      </c>
      <c r="F507" s="10" t="s">
        <v>456</v>
      </c>
      <c r="G507" s="11" t="s">
        <v>59</v>
      </c>
      <c r="H507" s="11" t="s">
        <v>90</v>
      </c>
      <c r="I507" s="11" t="s">
        <v>61</v>
      </c>
      <c r="J507" s="14">
        <v>0.75</v>
      </c>
      <c r="K507" s="14">
        <v>0.2</v>
      </c>
      <c r="L507" s="11">
        <v>23</v>
      </c>
      <c r="M507" s="11">
        <v>21</v>
      </c>
      <c r="N507" s="11">
        <v>22</v>
      </c>
      <c r="O507" s="11">
        <v>23</v>
      </c>
      <c r="P507" s="11">
        <v>22</v>
      </c>
      <c r="Q507" s="11">
        <v>24</v>
      </c>
      <c r="R507" s="11">
        <v>25</v>
      </c>
      <c r="S507" s="11">
        <v>24</v>
      </c>
      <c r="T507" s="11">
        <v>24</v>
      </c>
      <c r="U507" s="11">
        <v>22</v>
      </c>
      <c r="V507" s="11">
        <v>23</v>
      </c>
      <c r="W507" s="11">
        <v>23</v>
      </c>
      <c r="X507" s="11">
        <v>19</v>
      </c>
      <c r="Y507" s="11">
        <v>22</v>
      </c>
      <c r="Z507" s="11">
        <v>24</v>
      </c>
      <c r="AA507" s="11">
        <v>19</v>
      </c>
      <c r="AB507" s="11">
        <v>21</v>
      </c>
      <c r="AC507" s="11">
        <v>20</v>
      </c>
      <c r="AD507" s="11">
        <v>24</v>
      </c>
      <c r="AE507" s="11">
        <v>23</v>
      </c>
      <c r="AF507" s="15"/>
      <c r="AG507" s="14">
        <f t="shared" si="196"/>
        <v>22.4</v>
      </c>
      <c r="AH507" s="14">
        <f t="shared" si="197"/>
        <v>1.6982963599783722</v>
      </c>
      <c r="AI507" s="14">
        <f t="shared" si="198"/>
        <v>20</v>
      </c>
      <c r="AJ507" s="11">
        <v>16</v>
      </c>
      <c r="AK507" s="11">
        <v>20</v>
      </c>
      <c r="AL507" s="11">
        <v>21</v>
      </c>
      <c r="AM507" s="11">
        <v>20</v>
      </c>
      <c r="AN507" s="11">
        <v>20</v>
      </c>
      <c r="AO507" s="11">
        <v>16</v>
      </c>
      <c r="AP507" s="11">
        <v>26</v>
      </c>
      <c r="AQ507" s="11">
        <v>24</v>
      </c>
      <c r="AR507" s="11">
        <v>25</v>
      </c>
      <c r="AS507" s="11">
        <v>22</v>
      </c>
      <c r="AT507" s="14">
        <f t="shared" si="199"/>
        <v>21</v>
      </c>
      <c r="AU507" s="14">
        <f t="shared" si="200"/>
        <v>3.39934634239519</v>
      </c>
      <c r="AV507" s="14">
        <f t="shared" si="201"/>
        <v>10</v>
      </c>
      <c r="AW507" s="14">
        <f t="shared" si="202"/>
        <v>1.5293625244199069</v>
      </c>
      <c r="AX507" s="14">
        <f t="shared" si="203"/>
        <v>0.14871395310899127</v>
      </c>
      <c r="AY507" s="14">
        <f t="shared" si="204"/>
        <v>10</v>
      </c>
      <c r="AZ507" s="14">
        <f t="shared" si="205"/>
        <v>3.7767799285161456</v>
      </c>
      <c r="BA507" s="14">
        <f t="shared" si="206"/>
        <v>0.87905782855058789</v>
      </c>
      <c r="BB507" s="14">
        <f t="shared" si="207"/>
        <v>6.2499999999999938E-2</v>
      </c>
      <c r="BC507" s="16" t="str">
        <f t="shared" si="208"/>
        <v>Nontoxic</v>
      </c>
      <c r="BD507" s="14">
        <f t="shared" si="209"/>
        <v>93.750000000000014</v>
      </c>
      <c r="BE507" s="17" t="s">
        <v>663</v>
      </c>
      <c r="BG507" s="14">
        <f t="shared" si="210"/>
        <v>19</v>
      </c>
      <c r="BH507" s="14">
        <f t="shared" si="211"/>
        <v>9</v>
      </c>
      <c r="BI507" s="14">
        <f t="shared" si="212"/>
        <v>2.8842105263157891</v>
      </c>
      <c r="BJ507" s="14">
        <f t="shared" si="213"/>
        <v>11.555555555555555</v>
      </c>
      <c r="BK507" s="14">
        <f t="shared" si="214"/>
        <v>5.6714285714285708</v>
      </c>
      <c r="BL507" s="14">
        <f t="shared" si="215"/>
        <v>1.042676134781398</v>
      </c>
      <c r="BM507" s="14">
        <f t="shared" si="216"/>
        <v>6.1784085103285324</v>
      </c>
      <c r="BN507" s="14">
        <v>6.6349999999999998</v>
      </c>
      <c r="BO507" s="14" t="str">
        <f t="shared" si="217"/>
        <v>Same Var</v>
      </c>
      <c r="BP507" s="14">
        <f t="shared" si="218"/>
        <v>7.0128426112588738E-2</v>
      </c>
      <c r="BQ507" s="14" t="str">
        <f t="shared" si="219"/>
        <v>NS</v>
      </c>
      <c r="BR507" s="14" t="str">
        <f t="shared" si="220"/>
        <v>NS</v>
      </c>
      <c r="BS507" s="2" t="str">
        <f t="shared" si="221"/>
        <v>Same Var T-test</v>
      </c>
      <c r="BT507" s="2" t="str">
        <f t="shared" si="222"/>
        <v/>
      </c>
      <c r="BU507" s="2" t="str">
        <f t="shared" si="223"/>
        <v/>
      </c>
    </row>
    <row r="508" spans="1:73" s="14" customFormat="1" x14ac:dyDescent="0.2">
      <c r="A508" s="10" t="s">
        <v>142</v>
      </c>
      <c r="B508" s="11" t="s">
        <v>455</v>
      </c>
      <c r="C508" s="12">
        <v>38467</v>
      </c>
      <c r="D508" s="13">
        <v>0.58333333333333337</v>
      </c>
      <c r="E508" s="10" t="s">
        <v>57</v>
      </c>
      <c r="F508" s="10" t="s">
        <v>456</v>
      </c>
      <c r="G508" s="11" t="s">
        <v>59</v>
      </c>
      <c r="H508" s="11" t="s">
        <v>90</v>
      </c>
      <c r="I508" s="11" t="s">
        <v>61</v>
      </c>
      <c r="J508" s="14">
        <v>0.75</v>
      </c>
      <c r="K508" s="14">
        <v>0.2</v>
      </c>
      <c r="L508" s="11">
        <v>23</v>
      </c>
      <c r="M508" s="11">
        <v>21</v>
      </c>
      <c r="N508" s="11">
        <v>22</v>
      </c>
      <c r="O508" s="11">
        <v>23</v>
      </c>
      <c r="P508" s="11">
        <v>22</v>
      </c>
      <c r="Q508" s="11">
        <v>24</v>
      </c>
      <c r="R508" s="11">
        <v>25</v>
      </c>
      <c r="S508" s="11">
        <v>24</v>
      </c>
      <c r="T508" s="11">
        <v>24</v>
      </c>
      <c r="U508" s="11">
        <v>22</v>
      </c>
      <c r="V508" s="11">
        <v>23</v>
      </c>
      <c r="W508" s="11">
        <v>23</v>
      </c>
      <c r="X508" s="11">
        <v>19</v>
      </c>
      <c r="Y508" s="11">
        <v>22</v>
      </c>
      <c r="Z508" s="11">
        <v>24</v>
      </c>
      <c r="AA508" s="11">
        <v>19</v>
      </c>
      <c r="AB508" s="11">
        <v>21</v>
      </c>
      <c r="AC508" s="11">
        <v>20</v>
      </c>
      <c r="AD508" s="11">
        <v>24</v>
      </c>
      <c r="AE508" s="11">
        <v>23</v>
      </c>
      <c r="AF508" s="15"/>
      <c r="AG508" s="14">
        <f t="shared" si="196"/>
        <v>22.4</v>
      </c>
      <c r="AH508" s="14">
        <f t="shared" si="197"/>
        <v>1.6982963599783722</v>
      </c>
      <c r="AI508" s="14">
        <f t="shared" si="198"/>
        <v>20</v>
      </c>
      <c r="AJ508" s="11">
        <v>12</v>
      </c>
      <c r="AK508" s="11">
        <v>27</v>
      </c>
      <c r="AL508" s="11">
        <v>18</v>
      </c>
      <c r="AM508" s="11">
        <v>17</v>
      </c>
      <c r="AN508" s="11">
        <v>15</v>
      </c>
      <c r="AO508" s="11">
        <v>17</v>
      </c>
      <c r="AP508" s="11">
        <v>29</v>
      </c>
      <c r="AQ508" s="11">
        <v>18</v>
      </c>
      <c r="AR508" s="11">
        <v>25</v>
      </c>
      <c r="AS508" s="11">
        <v>13</v>
      </c>
      <c r="AT508" s="14">
        <f t="shared" si="199"/>
        <v>19.100000000000001</v>
      </c>
      <c r="AU508" s="14">
        <f t="shared" si="200"/>
        <v>5.8774522069043194</v>
      </c>
      <c r="AV508" s="14">
        <f t="shared" si="201"/>
        <v>10</v>
      </c>
      <c r="AW508" s="14">
        <f t="shared" si="202"/>
        <v>12.500204775881901</v>
      </c>
      <c r="AX508" s="14">
        <f t="shared" si="203"/>
        <v>1.3262559284176338</v>
      </c>
      <c r="AY508" s="14">
        <f t="shared" si="204"/>
        <v>9</v>
      </c>
      <c r="AZ508" s="14">
        <f t="shared" si="205"/>
        <v>1.2232030466784725</v>
      </c>
      <c r="BA508" s="14">
        <f t="shared" si="206"/>
        <v>0.8834038596855347</v>
      </c>
      <c r="BB508" s="14">
        <f t="shared" si="207"/>
        <v>0.14732142857142846</v>
      </c>
      <c r="BC508" s="16" t="str">
        <f t="shared" si="208"/>
        <v>Nontoxic</v>
      </c>
      <c r="BD508" s="14">
        <f t="shared" si="209"/>
        <v>85.267857142857153</v>
      </c>
      <c r="BE508" s="17" t="s">
        <v>663</v>
      </c>
      <c r="BG508" s="14">
        <f t="shared" si="210"/>
        <v>19</v>
      </c>
      <c r="BH508" s="14">
        <f t="shared" si="211"/>
        <v>9</v>
      </c>
      <c r="BI508" s="14">
        <f t="shared" si="212"/>
        <v>2.8842105263157891</v>
      </c>
      <c r="BJ508" s="14">
        <f t="shared" si="213"/>
        <v>34.544444444444451</v>
      </c>
      <c r="BK508" s="14">
        <f t="shared" si="214"/>
        <v>13.060714285714289</v>
      </c>
      <c r="BL508" s="14">
        <f t="shared" si="215"/>
        <v>1.042676134781398</v>
      </c>
      <c r="BM508" s="14">
        <f t="shared" si="216"/>
        <v>19.12679538321397</v>
      </c>
      <c r="BN508" s="14">
        <v>6.6349999999999998</v>
      </c>
      <c r="BO508" s="14" t="str">
        <f t="shared" si="217"/>
        <v>Sig Diff Var</v>
      </c>
      <c r="BP508" s="14">
        <f t="shared" si="218"/>
        <v>5.6655164696825813E-2</v>
      </c>
      <c r="BQ508" s="14" t="str">
        <f t="shared" si="219"/>
        <v>NS</v>
      </c>
      <c r="BR508" s="14" t="str">
        <f t="shared" si="220"/>
        <v>NS</v>
      </c>
      <c r="BS508" s="2" t="str">
        <f t="shared" si="221"/>
        <v>Diff Var T-test</v>
      </c>
      <c r="BT508" s="2" t="str">
        <f t="shared" si="222"/>
        <v/>
      </c>
      <c r="BU508" s="2" t="str">
        <f t="shared" si="223"/>
        <v/>
      </c>
    </row>
    <row r="509" spans="1:73" s="14" customFormat="1" x14ac:dyDescent="0.2">
      <c r="A509" s="10" t="s">
        <v>142</v>
      </c>
      <c r="B509" s="11" t="s">
        <v>459</v>
      </c>
      <c r="C509" s="12">
        <v>38468</v>
      </c>
      <c r="D509" s="13">
        <v>0.45833333333333331</v>
      </c>
      <c r="E509" s="10" t="s">
        <v>57</v>
      </c>
      <c r="F509" s="10" t="s">
        <v>456</v>
      </c>
      <c r="G509" s="11" t="s">
        <v>59</v>
      </c>
      <c r="H509" s="11" t="s">
        <v>90</v>
      </c>
      <c r="I509" s="11" t="s">
        <v>61</v>
      </c>
      <c r="J509" s="14">
        <v>0.75</v>
      </c>
      <c r="K509" s="14">
        <v>0.2</v>
      </c>
      <c r="L509" s="11">
        <v>23</v>
      </c>
      <c r="M509" s="11">
        <v>21</v>
      </c>
      <c r="N509" s="11">
        <v>22</v>
      </c>
      <c r="O509" s="11">
        <v>23</v>
      </c>
      <c r="P509" s="11">
        <v>22</v>
      </c>
      <c r="Q509" s="11">
        <v>24</v>
      </c>
      <c r="R509" s="11">
        <v>25</v>
      </c>
      <c r="S509" s="11">
        <v>24</v>
      </c>
      <c r="T509" s="11">
        <v>24</v>
      </c>
      <c r="U509" s="11">
        <v>22</v>
      </c>
      <c r="V509" s="11">
        <v>23</v>
      </c>
      <c r="W509" s="11">
        <v>23</v>
      </c>
      <c r="X509" s="11">
        <v>19</v>
      </c>
      <c r="Y509" s="11">
        <v>22</v>
      </c>
      <c r="Z509" s="11">
        <v>24</v>
      </c>
      <c r="AA509" s="11">
        <v>19</v>
      </c>
      <c r="AB509" s="11">
        <v>21</v>
      </c>
      <c r="AC509" s="11">
        <v>20</v>
      </c>
      <c r="AD509" s="11">
        <v>24</v>
      </c>
      <c r="AE509" s="11">
        <v>23</v>
      </c>
      <c r="AF509" s="15"/>
      <c r="AG509" s="14">
        <f t="shared" si="196"/>
        <v>22.4</v>
      </c>
      <c r="AH509" s="14">
        <f t="shared" si="197"/>
        <v>1.6982963599783722</v>
      </c>
      <c r="AI509" s="14">
        <f t="shared" si="198"/>
        <v>20</v>
      </c>
      <c r="AJ509" s="11">
        <v>14</v>
      </c>
      <c r="AK509" s="11">
        <v>15</v>
      </c>
      <c r="AL509" s="11">
        <v>20</v>
      </c>
      <c r="AM509" s="11">
        <v>10</v>
      </c>
      <c r="AN509" s="11">
        <v>21</v>
      </c>
      <c r="AO509" s="11">
        <v>23</v>
      </c>
      <c r="AP509" s="11">
        <v>15</v>
      </c>
      <c r="AQ509" s="11">
        <v>11</v>
      </c>
      <c r="AR509" s="11">
        <v>23</v>
      </c>
      <c r="AS509" s="11">
        <v>5</v>
      </c>
      <c r="AT509" s="14">
        <f t="shared" si="199"/>
        <v>15.7</v>
      </c>
      <c r="AU509" s="14">
        <f t="shared" si="200"/>
        <v>6.0194130389377101</v>
      </c>
      <c r="AV509" s="14">
        <f t="shared" si="201"/>
        <v>10</v>
      </c>
      <c r="AW509" s="14">
        <f t="shared" si="202"/>
        <v>13.722962800573244</v>
      </c>
      <c r="AX509" s="14">
        <f t="shared" si="203"/>
        <v>1.4590734867166721</v>
      </c>
      <c r="AY509" s="14">
        <f t="shared" si="204"/>
        <v>9</v>
      </c>
      <c r="AZ509" s="14">
        <f t="shared" si="205"/>
        <v>-0.57151905350729104</v>
      </c>
      <c r="BA509" s="14">
        <f t="shared" si="206"/>
        <v>0.8834038596855347</v>
      </c>
      <c r="BB509" s="14">
        <f t="shared" si="207"/>
        <v>0.29910714285714285</v>
      </c>
      <c r="BC509" s="16" t="str">
        <f t="shared" si="208"/>
        <v>Toxic</v>
      </c>
      <c r="BD509" s="14">
        <f t="shared" si="209"/>
        <v>70.089285714285722</v>
      </c>
      <c r="BE509" s="17" t="s">
        <v>663</v>
      </c>
      <c r="BG509" s="14">
        <f t="shared" si="210"/>
        <v>19</v>
      </c>
      <c r="BH509" s="14">
        <f t="shared" si="211"/>
        <v>9</v>
      </c>
      <c r="BI509" s="14">
        <f t="shared" si="212"/>
        <v>2.8842105263157891</v>
      </c>
      <c r="BJ509" s="14">
        <f t="shared" si="213"/>
        <v>36.23333333333332</v>
      </c>
      <c r="BK509" s="14">
        <f t="shared" si="214"/>
        <v>13.603571428571426</v>
      </c>
      <c r="BL509" s="14">
        <f t="shared" si="215"/>
        <v>1.042676134781398</v>
      </c>
      <c r="BM509" s="14">
        <f t="shared" si="216"/>
        <v>19.808372756989904</v>
      </c>
      <c r="BN509" s="14">
        <v>6.6349999999999998</v>
      </c>
      <c r="BO509" s="14" t="str">
        <f t="shared" si="217"/>
        <v>Sig Diff Var</v>
      </c>
      <c r="BP509" s="14">
        <f t="shared" si="218"/>
        <v>3.2339249636711195E-3</v>
      </c>
      <c r="BQ509" s="14" t="str">
        <f t="shared" si="219"/>
        <v>Sig</v>
      </c>
      <c r="BR509" s="14" t="str">
        <f t="shared" si="220"/>
        <v>Sig</v>
      </c>
      <c r="BS509" s="2" t="str">
        <f t="shared" si="221"/>
        <v>Diff Var T-test</v>
      </c>
      <c r="BT509" s="2" t="str">
        <f t="shared" si="222"/>
        <v/>
      </c>
      <c r="BU509" s="2" t="str">
        <f t="shared" si="223"/>
        <v/>
      </c>
    </row>
    <row r="510" spans="1:73" s="14" customFormat="1" x14ac:dyDescent="0.2">
      <c r="A510" s="10" t="s">
        <v>142</v>
      </c>
      <c r="B510" s="11" t="s">
        <v>532</v>
      </c>
      <c r="C510" s="12">
        <v>38715</v>
      </c>
      <c r="D510" s="13">
        <v>0.44374999999999998</v>
      </c>
      <c r="E510" s="10" t="s">
        <v>57</v>
      </c>
      <c r="F510" s="10" t="s">
        <v>490</v>
      </c>
      <c r="G510" s="11" t="s">
        <v>59</v>
      </c>
      <c r="H510" s="11" t="s">
        <v>90</v>
      </c>
      <c r="I510" s="11" t="s">
        <v>61</v>
      </c>
      <c r="J510" s="14">
        <v>0.75</v>
      </c>
      <c r="K510" s="14">
        <v>0.2</v>
      </c>
      <c r="L510" s="11">
        <v>22</v>
      </c>
      <c r="M510" s="11">
        <v>15</v>
      </c>
      <c r="N510" s="11">
        <v>29</v>
      </c>
      <c r="O510" s="11">
        <v>15</v>
      </c>
      <c r="P510" s="11">
        <v>10</v>
      </c>
      <c r="Q510" s="11">
        <v>26</v>
      </c>
      <c r="R510" s="11">
        <v>29</v>
      </c>
      <c r="S510" s="11">
        <v>30</v>
      </c>
      <c r="T510" s="11">
        <v>22</v>
      </c>
      <c r="U510" s="11">
        <v>25</v>
      </c>
      <c r="V510" s="15"/>
      <c r="W510" s="15"/>
      <c r="X510" s="15"/>
      <c r="Y510" s="15"/>
      <c r="Z510" s="15"/>
      <c r="AA510" s="15"/>
      <c r="AB510" s="15"/>
      <c r="AC510" s="15"/>
      <c r="AD510" s="15"/>
      <c r="AE510" s="15"/>
      <c r="AF510" s="15"/>
      <c r="AG510" s="14">
        <f t="shared" si="196"/>
        <v>22.3</v>
      </c>
      <c r="AH510" s="14">
        <f t="shared" si="197"/>
        <v>6.8968591885485599</v>
      </c>
      <c r="AI510" s="14">
        <f t="shared" si="198"/>
        <v>10</v>
      </c>
      <c r="AJ510" s="11">
        <v>19</v>
      </c>
      <c r="AK510" s="11">
        <v>20</v>
      </c>
      <c r="AL510" s="11">
        <v>8</v>
      </c>
      <c r="AM510" s="11">
        <v>15</v>
      </c>
      <c r="AN510" s="11">
        <v>20</v>
      </c>
      <c r="AO510" s="11">
        <v>25</v>
      </c>
      <c r="AP510" s="11">
        <v>26</v>
      </c>
      <c r="AQ510" s="11">
        <v>11</v>
      </c>
      <c r="AR510" s="11">
        <v>26</v>
      </c>
      <c r="AS510" s="11">
        <v>21</v>
      </c>
      <c r="AT510" s="14">
        <f t="shared" si="199"/>
        <v>19.100000000000001</v>
      </c>
      <c r="AU510" s="14">
        <f t="shared" si="200"/>
        <v>6.1544924874255704</v>
      </c>
      <c r="AV510" s="14">
        <f t="shared" si="201"/>
        <v>10</v>
      </c>
      <c r="AW510" s="14">
        <f t="shared" si="202"/>
        <v>41.775575467785529</v>
      </c>
      <c r="AX510" s="14">
        <f t="shared" si="203"/>
        <v>2.3895810704946863</v>
      </c>
      <c r="AY510" s="14">
        <f t="shared" si="204"/>
        <v>17</v>
      </c>
      <c r="AZ510" s="14">
        <f t="shared" si="205"/>
        <v>0.93418524531631031</v>
      </c>
      <c r="BA510" s="14">
        <f t="shared" si="206"/>
        <v>0.86327901742005297</v>
      </c>
      <c r="BB510" s="14">
        <f t="shared" si="207"/>
        <v>0.1434977578475336</v>
      </c>
      <c r="BC510" s="16" t="str">
        <f t="shared" si="208"/>
        <v>Nontoxic</v>
      </c>
      <c r="BD510" s="14">
        <f t="shared" si="209"/>
        <v>85.650224215246638</v>
      </c>
      <c r="BE510" s="17" t="s">
        <v>663</v>
      </c>
      <c r="BG510" s="14">
        <f t="shared" si="210"/>
        <v>9</v>
      </c>
      <c r="BH510" s="14">
        <f t="shared" si="211"/>
        <v>9</v>
      </c>
      <c r="BI510" s="14">
        <f t="shared" si="212"/>
        <v>47.566666666666698</v>
      </c>
      <c r="BJ510" s="14">
        <f t="shared" si="213"/>
        <v>37.877777777777787</v>
      </c>
      <c r="BK510" s="14">
        <f t="shared" si="214"/>
        <v>42.72222222222225</v>
      </c>
      <c r="BL510" s="14">
        <f t="shared" si="215"/>
        <v>1.0555555555555556</v>
      </c>
      <c r="BM510" s="14">
        <f t="shared" si="216"/>
        <v>0.11034404561346073</v>
      </c>
      <c r="BN510" s="14">
        <v>6.6349999999999998</v>
      </c>
      <c r="BO510" s="14" t="str">
        <f t="shared" si="217"/>
        <v>Same Var</v>
      </c>
      <c r="BP510" s="14">
        <f t="shared" si="218"/>
        <v>0.14403343180961259</v>
      </c>
      <c r="BQ510" s="14" t="str">
        <f t="shared" si="219"/>
        <v>NS</v>
      </c>
      <c r="BR510" s="14" t="str">
        <f t="shared" si="220"/>
        <v>NS</v>
      </c>
      <c r="BS510" s="2" t="str">
        <f t="shared" si="221"/>
        <v>Same Var T-test</v>
      </c>
      <c r="BT510" s="2" t="str">
        <f t="shared" si="222"/>
        <v/>
      </c>
      <c r="BU510" s="2" t="str">
        <f t="shared" si="223"/>
        <v/>
      </c>
    </row>
    <row r="511" spans="1:73" s="14" customFormat="1" x14ac:dyDescent="0.2">
      <c r="A511" s="10" t="s">
        <v>142</v>
      </c>
      <c r="B511" s="11" t="s">
        <v>529</v>
      </c>
      <c r="C511" s="12">
        <v>38715</v>
      </c>
      <c r="D511" s="13">
        <v>0.48541666666666666</v>
      </c>
      <c r="E511" s="10" t="s">
        <v>57</v>
      </c>
      <c r="F511" s="10" t="s">
        <v>490</v>
      </c>
      <c r="G511" s="11" t="s">
        <v>59</v>
      </c>
      <c r="H511" s="11" t="s">
        <v>90</v>
      </c>
      <c r="I511" s="11" t="s">
        <v>61</v>
      </c>
      <c r="J511" s="14">
        <v>0.75</v>
      </c>
      <c r="K511" s="14">
        <v>0.2</v>
      </c>
      <c r="L511" s="11">
        <v>22</v>
      </c>
      <c r="M511" s="11">
        <v>15</v>
      </c>
      <c r="N511" s="11">
        <v>29</v>
      </c>
      <c r="O511" s="11">
        <v>15</v>
      </c>
      <c r="P511" s="11">
        <v>10</v>
      </c>
      <c r="Q511" s="11">
        <v>26</v>
      </c>
      <c r="R511" s="11">
        <v>29</v>
      </c>
      <c r="S511" s="11">
        <v>30</v>
      </c>
      <c r="T511" s="11">
        <v>22</v>
      </c>
      <c r="U511" s="11">
        <v>25</v>
      </c>
      <c r="V511" s="15"/>
      <c r="W511" s="15"/>
      <c r="X511" s="15"/>
      <c r="Y511" s="15"/>
      <c r="Z511" s="15"/>
      <c r="AA511" s="15"/>
      <c r="AB511" s="15"/>
      <c r="AC511" s="15"/>
      <c r="AD511" s="15"/>
      <c r="AE511" s="15"/>
      <c r="AF511" s="15"/>
      <c r="AG511" s="14">
        <f t="shared" si="196"/>
        <v>22.3</v>
      </c>
      <c r="AH511" s="14">
        <f t="shared" si="197"/>
        <v>6.8968591885485599</v>
      </c>
      <c r="AI511" s="14">
        <f t="shared" si="198"/>
        <v>10</v>
      </c>
      <c r="AJ511" s="11">
        <v>24</v>
      </c>
      <c r="AK511" s="11">
        <v>16</v>
      </c>
      <c r="AL511" s="11">
        <v>15</v>
      </c>
      <c r="AM511" s="11">
        <v>15</v>
      </c>
      <c r="AN511" s="11">
        <v>11</v>
      </c>
      <c r="AO511" s="11">
        <v>13</v>
      </c>
      <c r="AP511" s="11">
        <v>31</v>
      </c>
      <c r="AQ511" s="11">
        <v>17</v>
      </c>
      <c r="AR511" s="11">
        <v>10</v>
      </c>
      <c r="AS511" s="11">
        <v>31</v>
      </c>
      <c r="AT511" s="14">
        <f t="shared" si="199"/>
        <v>18.3</v>
      </c>
      <c r="AU511" s="14">
        <f t="shared" si="200"/>
        <v>7.7035345423022825</v>
      </c>
      <c r="AV511" s="14">
        <f t="shared" si="201"/>
        <v>10</v>
      </c>
      <c r="AW511" s="14">
        <f t="shared" si="202"/>
        <v>74.133295838155874</v>
      </c>
      <c r="AX511" s="14">
        <f t="shared" si="203"/>
        <v>4.7085111116469474</v>
      </c>
      <c r="AY511" s="14">
        <f t="shared" si="204"/>
        <v>16</v>
      </c>
      <c r="AZ511" s="14">
        <f t="shared" si="205"/>
        <v>0.53675639945014841</v>
      </c>
      <c r="BA511" s="14">
        <f t="shared" si="206"/>
        <v>0.86466700179829137</v>
      </c>
      <c r="BB511" s="14">
        <f t="shared" si="207"/>
        <v>0.17937219730941703</v>
      </c>
      <c r="BC511" s="16" t="str">
        <f t="shared" si="208"/>
        <v>Toxic</v>
      </c>
      <c r="BD511" s="14">
        <f t="shared" si="209"/>
        <v>82.062780269058294</v>
      </c>
      <c r="BE511" s="17" t="s">
        <v>663</v>
      </c>
      <c r="BG511" s="14">
        <f t="shared" si="210"/>
        <v>9</v>
      </c>
      <c r="BH511" s="14">
        <f t="shared" si="211"/>
        <v>9</v>
      </c>
      <c r="BI511" s="14">
        <f t="shared" si="212"/>
        <v>47.566666666666698</v>
      </c>
      <c r="BJ511" s="14">
        <f t="shared" si="213"/>
        <v>59.344444444444434</v>
      </c>
      <c r="BK511" s="14">
        <f t="shared" si="214"/>
        <v>53.45555555555557</v>
      </c>
      <c r="BL511" s="14">
        <f t="shared" si="215"/>
        <v>1.0555555555555556</v>
      </c>
      <c r="BM511" s="14">
        <f t="shared" si="216"/>
        <v>0.10410970000520747</v>
      </c>
      <c r="BN511" s="14">
        <v>6.6349999999999998</v>
      </c>
      <c r="BO511" s="14" t="str">
        <f t="shared" si="217"/>
        <v>Same Var</v>
      </c>
      <c r="BP511" s="14">
        <f t="shared" si="218"/>
        <v>0.11848710635383133</v>
      </c>
      <c r="BQ511" s="14" t="str">
        <f t="shared" si="219"/>
        <v>NS</v>
      </c>
      <c r="BR511" s="14" t="str">
        <f t="shared" si="220"/>
        <v>NS</v>
      </c>
      <c r="BS511" s="2" t="str">
        <f t="shared" si="221"/>
        <v>Same Var T-test</v>
      </c>
      <c r="BT511" s="2" t="str">
        <f t="shared" si="222"/>
        <v>TSTToxicLess25</v>
      </c>
      <c r="BU511" s="2" t="str">
        <f t="shared" si="223"/>
        <v/>
      </c>
    </row>
    <row r="512" spans="1:73" s="14" customFormat="1" x14ac:dyDescent="0.2">
      <c r="A512" s="10" t="s">
        <v>142</v>
      </c>
      <c r="B512" s="11" t="s">
        <v>516</v>
      </c>
      <c r="C512" s="12">
        <v>38715</v>
      </c>
      <c r="D512" s="13">
        <v>0.54861111111111116</v>
      </c>
      <c r="E512" s="10" t="s">
        <v>57</v>
      </c>
      <c r="F512" s="10" t="s">
        <v>490</v>
      </c>
      <c r="G512" s="11" t="s">
        <v>59</v>
      </c>
      <c r="H512" s="11" t="s">
        <v>90</v>
      </c>
      <c r="I512" s="11" t="s">
        <v>61</v>
      </c>
      <c r="J512" s="14">
        <v>0.75</v>
      </c>
      <c r="K512" s="14">
        <v>0.2</v>
      </c>
      <c r="L512" s="11">
        <v>22</v>
      </c>
      <c r="M512" s="11">
        <v>15</v>
      </c>
      <c r="N512" s="11">
        <v>29</v>
      </c>
      <c r="O512" s="11">
        <v>15</v>
      </c>
      <c r="P512" s="11">
        <v>10</v>
      </c>
      <c r="Q512" s="11">
        <v>26</v>
      </c>
      <c r="R512" s="11">
        <v>29</v>
      </c>
      <c r="S512" s="11">
        <v>30</v>
      </c>
      <c r="T512" s="11">
        <v>22</v>
      </c>
      <c r="U512" s="11">
        <v>25</v>
      </c>
      <c r="V512" s="15"/>
      <c r="W512" s="15"/>
      <c r="X512" s="15"/>
      <c r="Y512" s="15"/>
      <c r="Z512" s="15"/>
      <c r="AA512" s="15"/>
      <c r="AB512" s="15"/>
      <c r="AC512" s="15"/>
      <c r="AD512" s="15"/>
      <c r="AE512" s="15"/>
      <c r="AF512" s="15"/>
      <c r="AG512" s="14">
        <f t="shared" si="196"/>
        <v>22.3</v>
      </c>
      <c r="AH512" s="14">
        <f t="shared" si="197"/>
        <v>6.8968591885485599</v>
      </c>
      <c r="AI512" s="14">
        <f t="shared" si="198"/>
        <v>10</v>
      </c>
      <c r="AJ512" s="11">
        <v>9</v>
      </c>
      <c r="AK512" s="11">
        <v>11</v>
      </c>
      <c r="AL512" s="11">
        <v>16</v>
      </c>
      <c r="AM512" s="11">
        <v>18</v>
      </c>
      <c r="AN512" s="11">
        <v>16</v>
      </c>
      <c r="AO512" s="11">
        <v>31</v>
      </c>
      <c r="AP512" s="11">
        <v>34</v>
      </c>
      <c r="AQ512" s="11">
        <v>13</v>
      </c>
      <c r="AR512" s="11">
        <v>16</v>
      </c>
      <c r="AS512" s="11">
        <v>22</v>
      </c>
      <c r="AT512" s="14">
        <f t="shared" si="199"/>
        <v>18.600000000000001</v>
      </c>
      <c r="AU512" s="14">
        <f t="shared" si="200"/>
        <v>8.1948493308635992</v>
      </c>
      <c r="AV512" s="14">
        <f t="shared" si="201"/>
        <v>10</v>
      </c>
      <c r="AW512" s="14">
        <f t="shared" si="202"/>
        <v>88.194272227044848</v>
      </c>
      <c r="AX512" s="14">
        <f t="shared" si="203"/>
        <v>5.8064061733753478</v>
      </c>
      <c r="AY512" s="14">
        <f t="shared" si="204"/>
        <v>15</v>
      </c>
      <c r="AZ512" s="14">
        <f t="shared" si="205"/>
        <v>0.61184466403716709</v>
      </c>
      <c r="BA512" s="14">
        <f t="shared" si="206"/>
        <v>0.86624497319495286</v>
      </c>
      <c r="BB512" s="14">
        <f t="shared" si="207"/>
        <v>0.16591928251121071</v>
      </c>
      <c r="BC512" s="16" t="str">
        <f t="shared" si="208"/>
        <v>Toxic</v>
      </c>
      <c r="BD512" s="14">
        <f t="shared" si="209"/>
        <v>83.408071748878925</v>
      </c>
      <c r="BE512" s="17" t="s">
        <v>663</v>
      </c>
      <c r="BG512" s="14">
        <f t="shared" si="210"/>
        <v>9</v>
      </c>
      <c r="BH512" s="14">
        <f t="shared" si="211"/>
        <v>9</v>
      </c>
      <c r="BI512" s="14">
        <f t="shared" si="212"/>
        <v>47.566666666666698</v>
      </c>
      <c r="BJ512" s="14">
        <f t="shared" si="213"/>
        <v>67.15555555555558</v>
      </c>
      <c r="BK512" s="14">
        <f t="shared" si="214"/>
        <v>57.361111111111136</v>
      </c>
      <c r="BL512" s="14">
        <f t="shared" si="215"/>
        <v>1.0555555555555556</v>
      </c>
      <c r="BM512" s="14">
        <f t="shared" si="216"/>
        <v>0.25228724685062709</v>
      </c>
      <c r="BN512" s="14">
        <v>6.6349999999999998</v>
      </c>
      <c r="BO512" s="14" t="str">
        <f t="shared" si="217"/>
        <v>Same Var</v>
      </c>
      <c r="BP512" s="14">
        <f t="shared" si="218"/>
        <v>0.14453356965049649</v>
      </c>
      <c r="BQ512" s="14" t="str">
        <f t="shared" si="219"/>
        <v>NS</v>
      </c>
      <c r="BR512" s="14" t="str">
        <f t="shared" si="220"/>
        <v>NS</v>
      </c>
      <c r="BS512" s="2" t="str">
        <f t="shared" si="221"/>
        <v>Same Var T-test</v>
      </c>
      <c r="BT512" s="2" t="str">
        <f t="shared" si="222"/>
        <v>TSTToxicLess25</v>
      </c>
      <c r="BU512" s="2" t="str">
        <f t="shared" si="223"/>
        <v/>
      </c>
    </row>
    <row r="513" spans="1:73" s="14" customFormat="1" x14ac:dyDescent="0.2">
      <c r="A513" s="10" t="s">
        <v>142</v>
      </c>
      <c r="B513" s="11" t="s">
        <v>482</v>
      </c>
      <c r="C513" s="12">
        <v>38715</v>
      </c>
      <c r="D513" s="13">
        <v>0.46666666666666667</v>
      </c>
      <c r="E513" s="10" t="s">
        <v>57</v>
      </c>
      <c r="F513" s="10" t="s">
        <v>490</v>
      </c>
      <c r="G513" s="11" t="s">
        <v>59</v>
      </c>
      <c r="H513" s="11" t="s">
        <v>90</v>
      </c>
      <c r="I513" s="11" t="s">
        <v>61</v>
      </c>
      <c r="J513" s="14">
        <v>0.75</v>
      </c>
      <c r="K513" s="14">
        <v>0.2</v>
      </c>
      <c r="L513" s="11">
        <v>22</v>
      </c>
      <c r="M513" s="11">
        <v>15</v>
      </c>
      <c r="N513" s="11">
        <v>29</v>
      </c>
      <c r="O513" s="11">
        <v>15</v>
      </c>
      <c r="P513" s="11">
        <v>10</v>
      </c>
      <c r="Q513" s="11">
        <v>26</v>
      </c>
      <c r="R513" s="11">
        <v>29</v>
      </c>
      <c r="S513" s="11">
        <v>30</v>
      </c>
      <c r="T513" s="11">
        <v>22</v>
      </c>
      <c r="U513" s="11">
        <v>25</v>
      </c>
      <c r="V513" s="15"/>
      <c r="W513" s="15"/>
      <c r="X513" s="15"/>
      <c r="Y513" s="15"/>
      <c r="Z513" s="15"/>
      <c r="AA513" s="15"/>
      <c r="AB513" s="15"/>
      <c r="AC513" s="15"/>
      <c r="AD513" s="15"/>
      <c r="AE513" s="15"/>
      <c r="AF513" s="15"/>
      <c r="AG513" s="14">
        <f t="shared" si="196"/>
        <v>22.3</v>
      </c>
      <c r="AH513" s="14">
        <f t="shared" si="197"/>
        <v>6.8968591885485599</v>
      </c>
      <c r="AI513" s="14">
        <f t="shared" si="198"/>
        <v>10</v>
      </c>
      <c r="AJ513" s="11">
        <v>10</v>
      </c>
      <c r="AK513" s="11">
        <v>9</v>
      </c>
      <c r="AL513" s="11">
        <v>20</v>
      </c>
      <c r="AM513" s="11">
        <v>26</v>
      </c>
      <c r="AN513" s="11">
        <v>15</v>
      </c>
      <c r="AO513" s="11">
        <v>30</v>
      </c>
      <c r="AP513" s="11">
        <v>33</v>
      </c>
      <c r="AQ513" s="11">
        <v>11</v>
      </c>
      <c r="AR513" s="11">
        <v>9</v>
      </c>
      <c r="AS513" s="11">
        <v>6</v>
      </c>
      <c r="AT513" s="14">
        <f t="shared" si="199"/>
        <v>16.899999999999999</v>
      </c>
      <c r="AU513" s="14">
        <f t="shared" si="200"/>
        <v>9.7348172384830463</v>
      </c>
      <c r="AV513" s="14">
        <f t="shared" si="201"/>
        <v>10</v>
      </c>
      <c r="AW513" s="14">
        <f t="shared" si="202"/>
        <v>147.67819275173619</v>
      </c>
      <c r="AX513" s="14">
        <f t="shared" si="203"/>
        <v>10.774020027970685</v>
      </c>
      <c r="AY513" s="14">
        <f t="shared" si="204"/>
        <v>14</v>
      </c>
      <c r="AZ513" s="14">
        <f t="shared" si="205"/>
        <v>5.0200605614196314E-2</v>
      </c>
      <c r="BA513" s="14">
        <f t="shared" si="206"/>
        <v>0.86805478155742033</v>
      </c>
      <c r="BB513" s="14">
        <f t="shared" si="207"/>
        <v>0.24215246636771309</v>
      </c>
      <c r="BC513" s="16" t="str">
        <f t="shared" si="208"/>
        <v>Toxic</v>
      </c>
      <c r="BD513" s="14">
        <f t="shared" si="209"/>
        <v>75.784753363228702</v>
      </c>
      <c r="BE513" s="17" t="s">
        <v>663</v>
      </c>
      <c r="BG513" s="14">
        <f t="shared" si="210"/>
        <v>9</v>
      </c>
      <c r="BH513" s="14">
        <f t="shared" si="211"/>
        <v>9</v>
      </c>
      <c r="BI513" s="14">
        <f t="shared" si="212"/>
        <v>47.566666666666698</v>
      </c>
      <c r="BJ513" s="14">
        <f t="shared" si="213"/>
        <v>94.76666666666668</v>
      </c>
      <c r="BK513" s="14">
        <f t="shared" si="214"/>
        <v>71.166666666666686</v>
      </c>
      <c r="BL513" s="14">
        <f t="shared" si="215"/>
        <v>1.0555555555555556</v>
      </c>
      <c r="BM513" s="14">
        <f t="shared" si="216"/>
        <v>0.9933083050533289</v>
      </c>
      <c r="BN513" s="14">
        <v>6.6349999999999998</v>
      </c>
      <c r="BO513" s="14" t="str">
        <f t="shared" si="217"/>
        <v>Same Var</v>
      </c>
      <c r="BP513" s="14">
        <f t="shared" si="218"/>
        <v>8.4734628958762118E-2</v>
      </c>
      <c r="BQ513" s="14" t="str">
        <f t="shared" si="219"/>
        <v>NS</v>
      </c>
      <c r="BR513" s="14" t="str">
        <f t="shared" si="220"/>
        <v>NS</v>
      </c>
      <c r="BS513" s="2" t="str">
        <f t="shared" si="221"/>
        <v>Same Var T-test</v>
      </c>
      <c r="BT513" s="2" t="str">
        <f t="shared" si="222"/>
        <v>TSTToxicLess25</v>
      </c>
      <c r="BU513" s="2" t="str">
        <f t="shared" si="223"/>
        <v/>
      </c>
    </row>
    <row r="514" spans="1:73" s="14" customFormat="1" x14ac:dyDescent="0.2">
      <c r="A514" s="1" t="s">
        <v>142</v>
      </c>
      <c r="B514" s="5" t="s">
        <v>157</v>
      </c>
      <c r="C514" s="6">
        <v>37649</v>
      </c>
      <c r="D514" s="7">
        <v>0.39583333333333331</v>
      </c>
      <c r="E514" s="1" t="s">
        <v>57</v>
      </c>
      <c r="F514" s="1" t="s">
        <v>156</v>
      </c>
      <c r="G514" s="5" t="s">
        <v>59</v>
      </c>
      <c r="H514" s="5" t="s">
        <v>90</v>
      </c>
      <c r="I514" s="5" t="s">
        <v>61</v>
      </c>
      <c r="J514" s="2">
        <v>0.75</v>
      </c>
      <c r="K514" s="2">
        <v>0.2</v>
      </c>
      <c r="L514" s="5">
        <v>13</v>
      </c>
      <c r="M514" s="5">
        <v>26</v>
      </c>
      <c r="N514" s="5">
        <v>26</v>
      </c>
      <c r="O514" s="5">
        <v>25</v>
      </c>
      <c r="P514" s="5">
        <v>25</v>
      </c>
      <c r="Q514" s="5">
        <v>26</v>
      </c>
      <c r="R514" s="5">
        <v>25</v>
      </c>
      <c r="S514" s="5">
        <v>29</v>
      </c>
      <c r="T514" s="5">
        <v>15</v>
      </c>
      <c r="U514" s="5">
        <v>13</v>
      </c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2">
        <f t="shared" ref="AG514:AG577" si="224">AVERAGE(L514:AF514)</f>
        <v>22.3</v>
      </c>
      <c r="AH514" s="2">
        <f t="shared" ref="AH514:AH577" si="225">STDEV(L514:AF514)</f>
        <v>6.0928008520074135</v>
      </c>
      <c r="AI514" s="2">
        <f t="shared" ref="AI514:AI577" si="226">COUNT(L514:AF514)</f>
        <v>10</v>
      </c>
      <c r="AJ514" s="5">
        <v>31</v>
      </c>
      <c r="AK514" s="5">
        <v>32</v>
      </c>
      <c r="AL514" s="5">
        <v>27</v>
      </c>
      <c r="AM514" s="5">
        <v>28</v>
      </c>
      <c r="AN514" s="5">
        <v>27</v>
      </c>
      <c r="AO514" s="5">
        <v>40</v>
      </c>
      <c r="AP514" s="5">
        <v>28</v>
      </c>
      <c r="AQ514" s="5">
        <v>28</v>
      </c>
      <c r="AR514" s="5">
        <v>42</v>
      </c>
      <c r="AS514" s="5">
        <v>44</v>
      </c>
      <c r="AT514" s="2">
        <f t="shared" ref="AT514:AT577" si="227">AVERAGE(AJ514:AS514)</f>
        <v>32.700000000000003</v>
      </c>
      <c r="AU514" s="2">
        <f t="shared" ref="AU514:AU577" si="228">STDEV(AJ514:AS514)</f>
        <v>6.6841437580125262</v>
      </c>
      <c r="AV514" s="2">
        <f t="shared" ref="AV514:AV577" si="229">COUNT(AJ514:AS514)</f>
        <v>10</v>
      </c>
      <c r="AW514" s="2">
        <f t="shared" ref="AW514:AW577" si="230">((AU514^2/AV514)+(((J514^2)*(AH514^2))/AI514))^2</f>
        <v>42.979861231674462</v>
      </c>
      <c r="AX514" s="2">
        <f t="shared" ref="AX514:AX577" si="231">(((AU514^2)/AV514)^2)/(AV514-1)+((((J514^2)*(AH514^2))/AI514)^2)/(AI514-1)</f>
        <v>2.7023671430255538</v>
      </c>
      <c r="AY514" s="2">
        <f t="shared" ref="AY514:AY577" si="232">ROUND(AW514/AX514,0)</f>
        <v>16</v>
      </c>
      <c r="AZ514" s="2">
        <f t="shared" ref="AZ514:AZ577" si="233">(AT514-(J514*AG514))/((((AU514^2)/AV514)+(((J514^2)*(AH514^2))/AI514))^0.5)</f>
        <v>6.2391383295262148</v>
      </c>
      <c r="BA514" s="2">
        <f t="shared" ref="BA514:BA577" si="234">TINV((2*K514),AY514)</f>
        <v>0.86466700179829137</v>
      </c>
      <c r="BB514" s="14">
        <f t="shared" ref="BB514:BB577" si="235">(AG514-AT514)/AG514</f>
        <v>-0.46636771300448437</v>
      </c>
      <c r="BC514" s="3" t="str">
        <f t="shared" ref="BC514:BC577" si="236">IF(AND(AH514=0,AU514=0),IF(AT514&lt;(J514*AG514),"Toxic","Nontoxic"),IF(AZ514&gt;BA514,"Nontoxic","Toxic"))</f>
        <v>Nontoxic</v>
      </c>
      <c r="BD514" s="2">
        <f t="shared" ref="BD514:BD577" si="237">(AT514/AG514)*100</f>
        <v>146.63677130044843</v>
      </c>
      <c r="BE514" s="4" t="s">
        <v>664</v>
      </c>
      <c r="BF514" s="4" t="s">
        <v>666</v>
      </c>
      <c r="BG514" s="2">
        <f t="shared" ref="BG514:BG577" si="238">COUNT(L514:AF514)-1</f>
        <v>9</v>
      </c>
      <c r="BH514" s="2">
        <f t="shared" ref="BH514:BH577" si="239">COUNT(AJ514:AS514)-1</f>
        <v>9</v>
      </c>
      <c r="BI514" s="2">
        <f t="shared" ref="BI514:BI577" si="240">(STDEV(L514:AF514))^2</f>
        <v>37.122222222222263</v>
      </c>
      <c r="BJ514" s="2">
        <f t="shared" ref="BJ514:BJ577" si="241">(STDEV(AJ514:AS514))^2</f>
        <v>44.67777777777782</v>
      </c>
      <c r="BK514" s="2">
        <f t="shared" ref="BK514:BK577" si="242">((BG514*BI514)+(BH514*BJ514))/(BG514+BH514)</f>
        <v>40.900000000000041</v>
      </c>
      <c r="BL514" s="2">
        <f t="shared" ref="BL514:BL577" si="243">1+(((1/BG514+1/BH514)-(1/(BG514+BH514)))/3)</f>
        <v>1.0555555555555556</v>
      </c>
      <c r="BM514" s="2">
        <f t="shared" ref="BM514:BM577" si="244">(((BG514+BH514)*LN(BK514))-((BG514*LN(BI514))+(BH514*LN(BJ514))))/BL514</f>
        <v>7.3054475560511672E-2</v>
      </c>
      <c r="BN514" s="2">
        <v>6.6349999999999998</v>
      </c>
      <c r="BO514" s="2" t="str">
        <f t="shared" ref="BO514:BO577" si="245">IF(BM514&gt;BN514,"Sig Diff Var","Same Var")</f>
        <v>Same Var</v>
      </c>
      <c r="BP514" s="2">
        <f t="shared" ref="BP514:BP577" si="246">TTEST(AJ514:AS514,L514:AF514,1,IF(BO514="Same Var",2,IF(BO514="Sig Diff Var",3,"Wakka Wakka")))</f>
        <v>9.4422711423305884E-4</v>
      </c>
      <c r="BQ514" s="2" t="str">
        <f t="shared" ref="BQ514:BQ577" si="247">IF(AND(BP514&lt;0.05,BD514&lt;100),"Sig","NS")</f>
        <v>NS</v>
      </c>
      <c r="BR514" s="2" t="str">
        <f t="shared" ref="BR514:BR577" si="248">IF(BE514="Normal",BQ514,IF(BE514="Non-normal",BF514,"Bleh"))</f>
        <v>NS</v>
      </c>
      <c r="BS514" s="2" t="str">
        <f t="shared" ref="BS514:BS577" si="249">IF(BD514&lt;100,IF(BE514="Non-normal","Wilcoxon",IF(AND(BE514="Normal",BO514="Same Var"),"Same Var T-test",IF(AND(BE514="Normal",BO514="Sig Diff Var"),"Diff Var T-test","Bleh"))),"")</f>
        <v/>
      </c>
      <c r="BT514" s="2" t="str">
        <f t="shared" ref="BT514:BT577" si="250">IF(AND(BC514="Toxic",BD514&gt;75),"TSTToxicLess25","")</f>
        <v/>
      </c>
      <c r="BU514" s="2" t="str">
        <f t="shared" ref="BU514:BU577" si="251">IF(AND(BR514="Sig",BD514&gt;75),"NOECToxicLess25","")</f>
        <v/>
      </c>
    </row>
    <row r="515" spans="1:73" s="14" customFormat="1" x14ac:dyDescent="0.2">
      <c r="A515" s="1" t="s">
        <v>142</v>
      </c>
      <c r="B515" s="5" t="s">
        <v>153</v>
      </c>
      <c r="C515" s="6">
        <v>37649</v>
      </c>
      <c r="D515" s="7">
        <v>0.44791666666666669</v>
      </c>
      <c r="E515" s="1" t="s">
        <v>57</v>
      </c>
      <c r="F515" s="1" t="s">
        <v>156</v>
      </c>
      <c r="G515" s="5" t="s">
        <v>59</v>
      </c>
      <c r="H515" s="5" t="s">
        <v>90</v>
      </c>
      <c r="I515" s="5" t="s">
        <v>61</v>
      </c>
      <c r="J515" s="2">
        <v>0.75</v>
      </c>
      <c r="K515" s="2">
        <v>0.2</v>
      </c>
      <c r="L515" s="5">
        <v>13</v>
      </c>
      <c r="M515" s="5">
        <v>26</v>
      </c>
      <c r="N515" s="5">
        <v>26</v>
      </c>
      <c r="O515" s="5">
        <v>25</v>
      </c>
      <c r="P515" s="5">
        <v>25</v>
      </c>
      <c r="Q515" s="5">
        <v>26</v>
      </c>
      <c r="R515" s="5">
        <v>25</v>
      </c>
      <c r="S515" s="5">
        <v>29</v>
      </c>
      <c r="T515" s="5">
        <v>15</v>
      </c>
      <c r="U515" s="5">
        <v>13</v>
      </c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2">
        <f t="shared" si="224"/>
        <v>22.3</v>
      </c>
      <c r="AH515" s="2">
        <f t="shared" si="225"/>
        <v>6.0928008520074135</v>
      </c>
      <c r="AI515" s="2">
        <f t="shared" si="226"/>
        <v>10</v>
      </c>
      <c r="AJ515" s="5">
        <v>27</v>
      </c>
      <c r="AK515" s="5">
        <v>24</v>
      </c>
      <c r="AL515" s="5">
        <v>25</v>
      </c>
      <c r="AM515" s="5">
        <v>28</v>
      </c>
      <c r="AN515" s="5">
        <v>25</v>
      </c>
      <c r="AO515" s="5">
        <v>27</v>
      </c>
      <c r="AP515" s="5">
        <v>37</v>
      </c>
      <c r="AQ515" s="5">
        <v>43</v>
      </c>
      <c r="AR515" s="5">
        <v>26</v>
      </c>
      <c r="AS515" s="5">
        <v>2</v>
      </c>
      <c r="AT515" s="2">
        <f t="shared" si="227"/>
        <v>26.4</v>
      </c>
      <c r="AU515" s="2">
        <f t="shared" si="228"/>
        <v>10.521934760827548</v>
      </c>
      <c r="AV515" s="2">
        <f t="shared" si="229"/>
        <v>10</v>
      </c>
      <c r="AW515" s="2">
        <f t="shared" si="230"/>
        <v>173.16549502797065</v>
      </c>
      <c r="AX515" s="2">
        <f t="shared" si="231"/>
        <v>14.10330747224365</v>
      </c>
      <c r="AY515" s="2">
        <f t="shared" si="232"/>
        <v>12</v>
      </c>
      <c r="AZ515" s="2">
        <f t="shared" si="233"/>
        <v>2.6670774901275269</v>
      </c>
      <c r="BA515" s="2">
        <f t="shared" si="234"/>
        <v>0.87260929158813794</v>
      </c>
      <c r="BB515" s="14">
        <f t="shared" si="235"/>
        <v>-0.18385650224215236</v>
      </c>
      <c r="BC515" s="3" t="str">
        <f t="shared" si="236"/>
        <v>Nontoxic</v>
      </c>
      <c r="BD515" s="2">
        <f t="shared" si="237"/>
        <v>118.38565022421523</v>
      </c>
      <c r="BE515" s="4" t="s">
        <v>664</v>
      </c>
      <c r="BF515" s="4" t="s">
        <v>666</v>
      </c>
      <c r="BG515" s="2">
        <f t="shared" si="238"/>
        <v>9</v>
      </c>
      <c r="BH515" s="2">
        <f t="shared" si="239"/>
        <v>9</v>
      </c>
      <c r="BI515" s="2">
        <f t="shared" si="240"/>
        <v>37.122222222222263</v>
      </c>
      <c r="BJ515" s="2">
        <f t="shared" si="241"/>
        <v>110.71111111111108</v>
      </c>
      <c r="BK515" s="2">
        <f t="shared" si="242"/>
        <v>73.916666666666671</v>
      </c>
      <c r="BL515" s="2">
        <f t="shared" si="243"/>
        <v>1.0555555555555556</v>
      </c>
      <c r="BM515" s="2">
        <f t="shared" si="244"/>
        <v>2.4277549099109055</v>
      </c>
      <c r="BN515" s="2">
        <v>6.6349999999999998</v>
      </c>
      <c r="BO515" s="2" t="str">
        <f t="shared" si="245"/>
        <v>Same Var</v>
      </c>
      <c r="BP515" s="2">
        <f t="shared" si="246"/>
        <v>0.15018123494588406</v>
      </c>
      <c r="BQ515" s="2" t="str">
        <f t="shared" si="247"/>
        <v>NS</v>
      </c>
      <c r="BR515" s="2" t="str">
        <f t="shared" si="248"/>
        <v>NS</v>
      </c>
      <c r="BS515" s="2" t="str">
        <f t="shared" si="249"/>
        <v/>
      </c>
      <c r="BT515" s="2" t="str">
        <f t="shared" si="250"/>
        <v/>
      </c>
      <c r="BU515" s="2" t="str">
        <f t="shared" si="251"/>
        <v/>
      </c>
    </row>
    <row r="516" spans="1:73" s="14" customFormat="1" x14ac:dyDescent="0.2">
      <c r="A516" s="10" t="s">
        <v>142</v>
      </c>
      <c r="B516" s="11" t="s">
        <v>613</v>
      </c>
      <c r="C516" s="12">
        <v>37369</v>
      </c>
      <c r="D516" s="13">
        <v>0.3125</v>
      </c>
      <c r="E516" s="10" t="s">
        <v>57</v>
      </c>
      <c r="F516" s="10" t="s">
        <v>615</v>
      </c>
      <c r="G516" s="11" t="s">
        <v>59</v>
      </c>
      <c r="H516" s="11" t="s">
        <v>90</v>
      </c>
      <c r="I516" s="11" t="s">
        <v>61</v>
      </c>
      <c r="J516" s="14">
        <v>0.75</v>
      </c>
      <c r="K516" s="14">
        <v>0.2</v>
      </c>
      <c r="L516" s="11">
        <v>10</v>
      </c>
      <c r="M516" s="11">
        <v>31</v>
      </c>
      <c r="N516" s="11">
        <v>30</v>
      </c>
      <c r="O516" s="11">
        <v>24</v>
      </c>
      <c r="P516" s="11">
        <v>17</v>
      </c>
      <c r="Q516" s="11">
        <v>32</v>
      </c>
      <c r="R516" s="11">
        <v>27</v>
      </c>
      <c r="S516" s="11">
        <v>28</v>
      </c>
      <c r="T516" s="11">
        <v>12</v>
      </c>
      <c r="U516" s="11">
        <v>12</v>
      </c>
      <c r="V516" s="15"/>
      <c r="W516" s="15"/>
      <c r="X516" s="15"/>
      <c r="Y516" s="15"/>
      <c r="Z516" s="15"/>
      <c r="AA516" s="15"/>
      <c r="AB516" s="15"/>
      <c r="AC516" s="15"/>
      <c r="AD516" s="15"/>
      <c r="AE516" s="15"/>
      <c r="AF516" s="15"/>
      <c r="AG516" s="14">
        <f t="shared" si="224"/>
        <v>22.3</v>
      </c>
      <c r="AH516" s="14">
        <f t="shared" si="225"/>
        <v>8.6801177667382188</v>
      </c>
      <c r="AI516" s="14">
        <f t="shared" si="226"/>
        <v>10</v>
      </c>
      <c r="AJ516" s="11">
        <v>32</v>
      </c>
      <c r="AK516" s="11">
        <v>9</v>
      </c>
      <c r="AL516" s="11">
        <v>14</v>
      </c>
      <c r="AM516" s="11">
        <v>28</v>
      </c>
      <c r="AN516" s="11">
        <v>21</v>
      </c>
      <c r="AO516" s="11">
        <v>7</v>
      </c>
      <c r="AP516" s="11">
        <v>27</v>
      </c>
      <c r="AQ516" s="11">
        <v>25</v>
      </c>
      <c r="AR516" s="11">
        <v>10</v>
      </c>
      <c r="AS516" s="11">
        <v>5</v>
      </c>
      <c r="AT516" s="14">
        <f t="shared" si="227"/>
        <v>17.8</v>
      </c>
      <c r="AU516" s="14">
        <f t="shared" si="228"/>
        <v>9.9196774141097954</v>
      </c>
      <c r="AV516" s="14">
        <f t="shared" si="229"/>
        <v>10</v>
      </c>
      <c r="AW516" s="14">
        <f t="shared" si="230"/>
        <v>198.19360351562506</v>
      </c>
      <c r="AX516" s="14">
        <f t="shared" si="231"/>
        <v>12.754144835069447</v>
      </c>
      <c r="AY516" s="14">
        <f t="shared" si="232"/>
        <v>16</v>
      </c>
      <c r="AZ516" s="14">
        <f t="shared" si="233"/>
        <v>0.28650754000069067</v>
      </c>
      <c r="BA516" s="14">
        <f t="shared" si="234"/>
        <v>0.86466700179829137</v>
      </c>
      <c r="BB516" s="14">
        <f t="shared" si="235"/>
        <v>0.20179372197309417</v>
      </c>
      <c r="BC516" s="16" t="str">
        <f t="shared" si="236"/>
        <v>Toxic</v>
      </c>
      <c r="BD516" s="14">
        <f t="shared" si="237"/>
        <v>79.820627802690581</v>
      </c>
      <c r="BE516" s="17" t="s">
        <v>663</v>
      </c>
      <c r="BG516" s="14">
        <f t="shared" si="238"/>
        <v>9</v>
      </c>
      <c r="BH516" s="14">
        <f t="shared" si="239"/>
        <v>9</v>
      </c>
      <c r="BI516" s="14">
        <f t="shared" si="240"/>
        <v>75.344444444444477</v>
      </c>
      <c r="BJ516" s="14">
        <f t="shared" si="241"/>
        <v>98.399999999999991</v>
      </c>
      <c r="BK516" s="14">
        <f t="shared" si="242"/>
        <v>86.872222222222234</v>
      </c>
      <c r="BL516" s="14">
        <f t="shared" si="243"/>
        <v>1.0555555555555556</v>
      </c>
      <c r="BM516" s="14">
        <f t="shared" si="244"/>
        <v>0.15147564011367889</v>
      </c>
      <c r="BN516" s="14">
        <v>6.6349999999999998</v>
      </c>
      <c r="BO516" s="14" t="str">
        <f t="shared" si="245"/>
        <v>Same Var</v>
      </c>
      <c r="BP516" s="14">
        <f t="shared" si="246"/>
        <v>0.14729050495717047</v>
      </c>
      <c r="BQ516" s="14" t="str">
        <f t="shared" si="247"/>
        <v>NS</v>
      </c>
      <c r="BR516" s="14" t="str">
        <f t="shared" si="248"/>
        <v>NS</v>
      </c>
      <c r="BS516" s="2" t="str">
        <f t="shared" si="249"/>
        <v>Same Var T-test</v>
      </c>
      <c r="BT516" s="2" t="str">
        <f t="shared" si="250"/>
        <v>TSTToxicLess25</v>
      </c>
      <c r="BU516" s="2" t="str">
        <f t="shared" si="251"/>
        <v/>
      </c>
    </row>
    <row r="517" spans="1:73" s="14" customFormat="1" x14ac:dyDescent="0.2">
      <c r="A517" s="10" t="s">
        <v>142</v>
      </c>
      <c r="B517" s="11" t="s">
        <v>504</v>
      </c>
      <c r="C517" s="12">
        <v>38855</v>
      </c>
      <c r="D517" s="13">
        <v>0.34791666666666665</v>
      </c>
      <c r="E517" s="10" t="s">
        <v>57</v>
      </c>
      <c r="F517" s="10" t="s">
        <v>509</v>
      </c>
      <c r="G517" s="11" t="s">
        <v>59</v>
      </c>
      <c r="H517" s="11" t="s">
        <v>90</v>
      </c>
      <c r="I517" s="11" t="s">
        <v>61</v>
      </c>
      <c r="J517" s="14">
        <v>0.75</v>
      </c>
      <c r="K517" s="14">
        <v>0.2</v>
      </c>
      <c r="L517" s="11">
        <v>28</v>
      </c>
      <c r="M517" s="11">
        <v>12</v>
      </c>
      <c r="N517" s="11">
        <v>20</v>
      </c>
      <c r="O517" s="11">
        <v>21</v>
      </c>
      <c r="P517" s="11">
        <v>19</v>
      </c>
      <c r="Q517" s="11">
        <v>22</v>
      </c>
      <c r="R517" s="11">
        <v>36</v>
      </c>
      <c r="S517" s="11">
        <v>20</v>
      </c>
      <c r="T517" s="11">
        <v>21</v>
      </c>
      <c r="U517" s="11">
        <v>23</v>
      </c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F517" s="15"/>
      <c r="AG517" s="14">
        <f t="shared" si="224"/>
        <v>22.2</v>
      </c>
      <c r="AH517" s="14">
        <f t="shared" si="225"/>
        <v>6.250333324444922</v>
      </c>
      <c r="AI517" s="14">
        <f t="shared" si="226"/>
        <v>10</v>
      </c>
      <c r="AJ517" s="11">
        <v>16</v>
      </c>
      <c r="AK517" s="11">
        <v>18</v>
      </c>
      <c r="AL517" s="11">
        <v>17</v>
      </c>
      <c r="AM517" s="11">
        <v>13</v>
      </c>
      <c r="AN517" s="11">
        <v>13</v>
      </c>
      <c r="AO517" s="11">
        <v>12</v>
      </c>
      <c r="AP517" s="11">
        <v>15</v>
      </c>
      <c r="AQ517" s="15"/>
      <c r="AR517" s="11">
        <v>11</v>
      </c>
      <c r="AS517" s="11">
        <v>14</v>
      </c>
      <c r="AT517" s="14">
        <f t="shared" si="227"/>
        <v>14.333333333333334</v>
      </c>
      <c r="AU517" s="14">
        <f t="shared" si="228"/>
        <v>2.3452078799117149</v>
      </c>
      <c r="AV517" s="14">
        <f t="shared" si="229"/>
        <v>9</v>
      </c>
      <c r="AW517" s="14">
        <f t="shared" si="230"/>
        <v>7.8882963734568046</v>
      </c>
      <c r="AX517" s="14">
        <f t="shared" si="231"/>
        <v>0.58323834876543323</v>
      </c>
      <c r="AY517" s="14">
        <f t="shared" si="232"/>
        <v>14</v>
      </c>
      <c r="AZ517" s="14">
        <f t="shared" si="233"/>
        <v>-1.3823491348605759</v>
      </c>
      <c r="BA517" s="14">
        <f t="shared" si="234"/>
        <v>0.86805478155742033</v>
      </c>
      <c r="BB517" s="14">
        <f t="shared" si="235"/>
        <v>0.35435435435435431</v>
      </c>
      <c r="BC517" s="16" t="str">
        <f t="shared" si="236"/>
        <v>Toxic</v>
      </c>
      <c r="BD517" s="14">
        <f t="shared" si="237"/>
        <v>64.564564564564563</v>
      </c>
      <c r="BE517" s="17" t="s">
        <v>663</v>
      </c>
      <c r="BG517" s="14">
        <f t="shared" si="238"/>
        <v>9</v>
      </c>
      <c r="BH517" s="14">
        <f t="shared" si="239"/>
        <v>8</v>
      </c>
      <c r="BI517" s="14">
        <f t="shared" si="240"/>
        <v>39.066666666666713</v>
      </c>
      <c r="BJ517" s="14">
        <f t="shared" si="241"/>
        <v>5.5</v>
      </c>
      <c r="BK517" s="14">
        <f t="shared" si="242"/>
        <v>23.270588235294142</v>
      </c>
      <c r="BL517" s="14">
        <f t="shared" si="243"/>
        <v>1.0590958605664489</v>
      </c>
      <c r="BM517" s="14">
        <f t="shared" si="244"/>
        <v>6.4931075350546337</v>
      </c>
      <c r="BN517" s="14">
        <v>6.6349999999999998</v>
      </c>
      <c r="BO517" s="14" t="str">
        <f t="shared" si="245"/>
        <v>Same Var</v>
      </c>
      <c r="BP517" s="14">
        <f t="shared" si="246"/>
        <v>1.2331403767370361E-3</v>
      </c>
      <c r="BQ517" s="14" t="str">
        <f t="shared" si="247"/>
        <v>Sig</v>
      </c>
      <c r="BR517" s="14" t="str">
        <f t="shared" si="248"/>
        <v>Sig</v>
      </c>
      <c r="BS517" s="2" t="str">
        <f t="shared" si="249"/>
        <v>Same Var T-test</v>
      </c>
      <c r="BT517" s="2" t="str">
        <f t="shared" si="250"/>
        <v/>
      </c>
      <c r="BU517" s="2" t="str">
        <f t="shared" si="251"/>
        <v/>
      </c>
    </row>
    <row r="518" spans="1:73" s="14" customFormat="1" x14ac:dyDescent="0.2">
      <c r="A518" s="10" t="s">
        <v>142</v>
      </c>
      <c r="B518" s="11" t="s">
        <v>618</v>
      </c>
      <c r="C518" s="12">
        <v>37517</v>
      </c>
      <c r="D518" s="13">
        <v>0.39583333333333331</v>
      </c>
      <c r="E518" s="10" t="s">
        <v>57</v>
      </c>
      <c r="F518" s="10" t="s">
        <v>619</v>
      </c>
      <c r="G518" s="11" t="s">
        <v>59</v>
      </c>
      <c r="H518" s="11" t="s">
        <v>90</v>
      </c>
      <c r="I518" s="11" t="s">
        <v>61</v>
      </c>
      <c r="J518" s="14">
        <v>0.75</v>
      </c>
      <c r="K518" s="14">
        <v>0.2</v>
      </c>
      <c r="L518" s="11">
        <v>23</v>
      </c>
      <c r="M518" s="11">
        <v>25</v>
      </c>
      <c r="N518" s="11">
        <v>27</v>
      </c>
      <c r="O518" s="11">
        <v>18</v>
      </c>
      <c r="P518" s="15"/>
      <c r="Q518" s="11">
        <v>22</v>
      </c>
      <c r="R518" s="11">
        <v>28</v>
      </c>
      <c r="S518" s="15"/>
      <c r="T518" s="11">
        <v>21</v>
      </c>
      <c r="U518" s="11">
        <v>13</v>
      </c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F518" s="15"/>
      <c r="AG518" s="14">
        <f t="shared" si="224"/>
        <v>22.125</v>
      </c>
      <c r="AH518" s="14">
        <f t="shared" si="225"/>
        <v>4.9117206760971248</v>
      </c>
      <c r="AI518" s="14">
        <f t="shared" si="226"/>
        <v>8</v>
      </c>
      <c r="AJ518" s="11">
        <v>25</v>
      </c>
      <c r="AK518" s="15"/>
      <c r="AL518" s="11">
        <v>25</v>
      </c>
      <c r="AM518" s="11">
        <v>24</v>
      </c>
      <c r="AN518" s="11">
        <v>22</v>
      </c>
      <c r="AO518" s="11">
        <v>14</v>
      </c>
      <c r="AP518" s="11">
        <v>27</v>
      </c>
      <c r="AQ518" s="11">
        <v>18</v>
      </c>
      <c r="AR518" s="11">
        <v>25</v>
      </c>
      <c r="AS518" s="11">
        <v>14</v>
      </c>
      <c r="AT518" s="14">
        <f t="shared" si="227"/>
        <v>21.555555555555557</v>
      </c>
      <c r="AU518" s="14">
        <f t="shared" si="228"/>
        <v>4.9777281743560309</v>
      </c>
      <c r="AV518" s="14">
        <f t="shared" si="229"/>
        <v>9</v>
      </c>
      <c r="AW518" s="14">
        <f t="shared" si="230"/>
        <v>19.796942182074933</v>
      </c>
      <c r="AX518" s="14">
        <f t="shared" si="231"/>
        <v>1.3584922591224875</v>
      </c>
      <c r="AY518" s="14">
        <f t="shared" si="232"/>
        <v>15</v>
      </c>
      <c r="AZ518" s="14">
        <f t="shared" si="233"/>
        <v>2.3522864795823577</v>
      </c>
      <c r="BA518" s="14">
        <f t="shared" si="234"/>
        <v>0.86624497319495286</v>
      </c>
      <c r="BB518" s="14">
        <f t="shared" si="235"/>
        <v>2.5737602008788378E-2</v>
      </c>
      <c r="BC518" s="16" t="str">
        <f t="shared" si="236"/>
        <v>Nontoxic</v>
      </c>
      <c r="BD518" s="14">
        <f t="shared" si="237"/>
        <v>97.426239799121163</v>
      </c>
      <c r="BE518" s="17" t="s">
        <v>663</v>
      </c>
      <c r="BG518" s="14">
        <f t="shared" si="238"/>
        <v>7</v>
      </c>
      <c r="BH518" s="14">
        <f t="shared" si="239"/>
        <v>8</v>
      </c>
      <c r="BI518" s="14">
        <f t="shared" si="240"/>
        <v>24.124999999999996</v>
      </c>
      <c r="BJ518" s="14">
        <f t="shared" si="241"/>
        <v>24.777777777777825</v>
      </c>
      <c r="BK518" s="14">
        <f t="shared" si="242"/>
        <v>24.473148148148173</v>
      </c>
      <c r="BL518" s="14">
        <f t="shared" si="243"/>
        <v>1.067063492063492</v>
      </c>
      <c r="BM518" s="14">
        <f t="shared" si="244"/>
        <v>1.2461815046219647E-3</v>
      </c>
      <c r="BN518" s="14">
        <v>6.6349999999999998</v>
      </c>
      <c r="BO518" s="14" t="str">
        <f t="shared" si="245"/>
        <v>Same Var</v>
      </c>
      <c r="BP518" s="14">
        <f t="shared" si="246"/>
        <v>0.40797310992185526</v>
      </c>
      <c r="BQ518" s="14" t="str">
        <f t="shared" si="247"/>
        <v>NS</v>
      </c>
      <c r="BR518" s="14" t="str">
        <f t="shared" si="248"/>
        <v>NS</v>
      </c>
      <c r="BS518" s="2" t="str">
        <f t="shared" si="249"/>
        <v>Same Var T-test</v>
      </c>
      <c r="BT518" s="2" t="str">
        <f t="shared" si="250"/>
        <v/>
      </c>
      <c r="BU518" s="2" t="str">
        <f t="shared" si="251"/>
        <v/>
      </c>
    </row>
    <row r="519" spans="1:73" s="14" customFormat="1" x14ac:dyDescent="0.2">
      <c r="A519" s="10" t="s">
        <v>142</v>
      </c>
      <c r="B519" s="11" t="s">
        <v>529</v>
      </c>
      <c r="C519" s="12">
        <v>38554</v>
      </c>
      <c r="D519" s="13">
        <v>0.5</v>
      </c>
      <c r="E519" s="10" t="s">
        <v>57</v>
      </c>
      <c r="F519" s="10" t="s">
        <v>530</v>
      </c>
      <c r="G519" s="11" t="s">
        <v>59</v>
      </c>
      <c r="H519" s="11" t="s">
        <v>90</v>
      </c>
      <c r="I519" s="11" t="s">
        <v>61</v>
      </c>
      <c r="J519" s="14">
        <v>0.75</v>
      </c>
      <c r="K519" s="14">
        <v>0.2</v>
      </c>
      <c r="L519" s="11">
        <v>20</v>
      </c>
      <c r="M519" s="11">
        <v>21</v>
      </c>
      <c r="N519" s="11">
        <v>22</v>
      </c>
      <c r="O519" s="11">
        <v>19</v>
      </c>
      <c r="P519" s="11">
        <v>25</v>
      </c>
      <c r="Q519" s="11">
        <v>27</v>
      </c>
      <c r="R519" s="11">
        <v>21</v>
      </c>
      <c r="S519" s="11">
        <v>18</v>
      </c>
      <c r="T519" s="11">
        <v>21</v>
      </c>
      <c r="U519" s="11">
        <v>27</v>
      </c>
      <c r="V519" s="15"/>
      <c r="W519" s="15"/>
      <c r="X519" s="15"/>
      <c r="Y519" s="15"/>
      <c r="Z519" s="15"/>
      <c r="AA519" s="15"/>
      <c r="AB519" s="15"/>
      <c r="AC519" s="15"/>
      <c r="AD519" s="15"/>
      <c r="AE519" s="15"/>
      <c r="AF519" s="15"/>
      <c r="AG519" s="14">
        <f t="shared" si="224"/>
        <v>22.1</v>
      </c>
      <c r="AH519" s="14">
        <f t="shared" si="225"/>
        <v>3.1780497164141344</v>
      </c>
      <c r="AI519" s="14">
        <f t="shared" si="226"/>
        <v>10</v>
      </c>
      <c r="AJ519" s="11">
        <v>29</v>
      </c>
      <c r="AK519" s="11">
        <v>31</v>
      </c>
      <c r="AL519" s="11">
        <v>27</v>
      </c>
      <c r="AM519" s="11">
        <v>31</v>
      </c>
      <c r="AN519" s="11">
        <v>26</v>
      </c>
      <c r="AO519" s="11">
        <v>33</v>
      </c>
      <c r="AP519" s="11">
        <v>26</v>
      </c>
      <c r="AQ519" s="11">
        <v>24</v>
      </c>
      <c r="AR519" s="11">
        <v>31</v>
      </c>
      <c r="AS519" s="11">
        <v>27</v>
      </c>
      <c r="AT519" s="14">
        <f t="shared" si="227"/>
        <v>28.5</v>
      </c>
      <c r="AU519" s="14">
        <f t="shared" si="228"/>
        <v>2.9154759474226504</v>
      </c>
      <c r="AV519" s="14">
        <f t="shared" si="229"/>
        <v>10</v>
      </c>
      <c r="AW519" s="14">
        <f t="shared" si="230"/>
        <v>2.0110785156249933</v>
      </c>
      <c r="AX519" s="14">
        <f t="shared" si="231"/>
        <v>0.11614066840277748</v>
      </c>
      <c r="AY519" s="14">
        <f t="shared" si="232"/>
        <v>17</v>
      </c>
      <c r="AZ519" s="14">
        <f t="shared" si="233"/>
        <v>10.013851138897392</v>
      </c>
      <c r="BA519" s="14">
        <f t="shared" si="234"/>
        <v>0.86327901742005297</v>
      </c>
      <c r="BB519" s="14">
        <f t="shared" si="235"/>
        <v>-0.28959276018099539</v>
      </c>
      <c r="BC519" s="16" t="str">
        <f t="shared" si="236"/>
        <v>Nontoxic</v>
      </c>
      <c r="BD519" s="14">
        <f t="shared" si="237"/>
        <v>128.95927601809953</v>
      </c>
      <c r="BE519" s="17" t="s">
        <v>663</v>
      </c>
      <c r="BG519" s="14">
        <f t="shared" si="238"/>
        <v>9</v>
      </c>
      <c r="BH519" s="14">
        <f t="shared" si="239"/>
        <v>9</v>
      </c>
      <c r="BI519" s="14">
        <f t="shared" si="240"/>
        <v>10.099999999999961</v>
      </c>
      <c r="BJ519" s="14">
        <f t="shared" si="241"/>
        <v>8.5</v>
      </c>
      <c r="BK519" s="14">
        <f t="shared" si="242"/>
        <v>9.2999999999999794</v>
      </c>
      <c r="BL519" s="14">
        <f t="shared" si="243"/>
        <v>1.0555555555555556</v>
      </c>
      <c r="BM519" s="14">
        <f t="shared" si="244"/>
        <v>6.3326763259984889E-2</v>
      </c>
      <c r="BN519" s="14">
        <v>6.6349999999999998</v>
      </c>
      <c r="BO519" s="14" t="str">
        <f t="shared" si="245"/>
        <v>Same Var</v>
      </c>
      <c r="BP519" s="14">
        <f t="shared" si="246"/>
        <v>9.0662408741940475E-5</v>
      </c>
      <c r="BQ519" s="14" t="str">
        <f t="shared" si="247"/>
        <v>NS</v>
      </c>
      <c r="BR519" s="14" t="str">
        <f t="shared" si="248"/>
        <v>NS</v>
      </c>
      <c r="BS519" s="2" t="str">
        <f t="shared" si="249"/>
        <v/>
      </c>
      <c r="BT519" s="2" t="str">
        <f t="shared" si="250"/>
        <v/>
      </c>
      <c r="BU519" s="2" t="str">
        <f t="shared" si="251"/>
        <v/>
      </c>
    </row>
    <row r="520" spans="1:73" s="14" customFormat="1" x14ac:dyDescent="0.2">
      <c r="A520" s="10" t="s">
        <v>142</v>
      </c>
      <c r="B520" s="11" t="s">
        <v>531</v>
      </c>
      <c r="C520" s="12">
        <v>38554</v>
      </c>
      <c r="D520" s="13">
        <v>0.55277777777777781</v>
      </c>
      <c r="E520" s="10" t="s">
        <v>57</v>
      </c>
      <c r="F520" s="10" t="s">
        <v>530</v>
      </c>
      <c r="G520" s="11" t="s">
        <v>59</v>
      </c>
      <c r="H520" s="11" t="s">
        <v>90</v>
      </c>
      <c r="I520" s="11" t="s">
        <v>61</v>
      </c>
      <c r="J520" s="14">
        <v>0.75</v>
      </c>
      <c r="K520" s="14">
        <v>0.2</v>
      </c>
      <c r="L520" s="11">
        <v>20</v>
      </c>
      <c r="M520" s="11">
        <v>21</v>
      </c>
      <c r="N520" s="11">
        <v>22</v>
      </c>
      <c r="O520" s="11">
        <v>19</v>
      </c>
      <c r="P520" s="11">
        <v>25</v>
      </c>
      <c r="Q520" s="11">
        <v>27</v>
      </c>
      <c r="R520" s="11">
        <v>21</v>
      </c>
      <c r="S520" s="11">
        <v>18</v>
      </c>
      <c r="T520" s="11">
        <v>21</v>
      </c>
      <c r="U520" s="11">
        <v>27</v>
      </c>
      <c r="V520" s="15"/>
      <c r="W520" s="15"/>
      <c r="X520" s="15"/>
      <c r="Y520" s="15"/>
      <c r="Z520" s="15"/>
      <c r="AA520" s="15"/>
      <c r="AB520" s="15"/>
      <c r="AC520" s="15"/>
      <c r="AD520" s="15"/>
      <c r="AE520" s="15"/>
      <c r="AF520" s="15"/>
      <c r="AG520" s="14">
        <f t="shared" si="224"/>
        <v>22.1</v>
      </c>
      <c r="AH520" s="14">
        <f t="shared" si="225"/>
        <v>3.1780497164141344</v>
      </c>
      <c r="AI520" s="14">
        <f t="shared" si="226"/>
        <v>10</v>
      </c>
      <c r="AJ520" s="11">
        <v>34</v>
      </c>
      <c r="AK520" s="11">
        <v>37</v>
      </c>
      <c r="AL520" s="11">
        <v>25</v>
      </c>
      <c r="AM520" s="11">
        <v>30</v>
      </c>
      <c r="AN520" s="15"/>
      <c r="AO520" s="15"/>
      <c r="AP520" s="11">
        <v>29</v>
      </c>
      <c r="AQ520" s="11">
        <v>32</v>
      </c>
      <c r="AR520" s="11">
        <v>28</v>
      </c>
      <c r="AS520" s="11">
        <v>27</v>
      </c>
      <c r="AT520" s="14">
        <f t="shared" si="227"/>
        <v>30.25</v>
      </c>
      <c r="AU520" s="14">
        <f t="shared" si="228"/>
        <v>3.9188190640986296</v>
      </c>
      <c r="AV520" s="14">
        <f t="shared" si="229"/>
        <v>8</v>
      </c>
      <c r="AW520" s="14">
        <f t="shared" si="230"/>
        <v>6.188988911033154</v>
      </c>
      <c r="AX520" s="14">
        <f t="shared" si="231"/>
        <v>0.56229556190779872</v>
      </c>
      <c r="AY520" s="14">
        <f t="shared" si="232"/>
        <v>11</v>
      </c>
      <c r="AZ520" s="14">
        <f t="shared" si="233"/>
        <v>8.6700661068966429</v>
      </c>
      <c r="BA520" s="14">
        <f t="shared" si="234"/>
        <v>0.87552997807388222</v>
      </c>
      <c r="BB520" s="14">
        <f t="shared" si="235"/>
        <v>-0.36877828054298634</v>
      </c>
      <c r="BC520" s="16" t="str">
        <f t="shared" si="236"/>
        <v>Nontoxic</v>
      </c>
      <c r="BD520" s="14">
        <f t="shared" si="237"/>
        <v>136.87782805429865</v>
      </c>
      <c r="BE520" s="17" t="s">
        <v>663</v>
      </c>
      <c r="BG520" s="14">
        <f t="shared" si="238"/>
        <v>9</v>
      </c>
      <c r="BH520" s="14">
        <f t="shared" si="239"/>
        <v>7</v>
      </c>
      <c r="BI520" s="14">
        <f t="shared" si="240"/>
        <v>10.099999999999961</v>
      </c>
      <c r="BJ520" s="14">
        <f t="shared" si="241"/>
        <v>15.357142857142859</v>
      </c>
      <c r="BK520" s="14">
        <f t="shared" si="242"/>
        <v>12.399999999999979</v>
      </c>
      <c r="BL520" s="14">
        <f t="shared" si="243"/>
        <v>1.0638227513227514</v>
      </c>
      <c r="BM520" s="14">
        <f t="shared" si="244"/>
        <v>0.3283064374491324</v>
      </c>
      <c r="BN520" s="14">
        <v>6.6349999999999998</v>
      </c>
      <c r="BO520" s="14" t="str">
        <f t="shared" si="245"/>
        <v>Same Var</v>
      </c>
      <c r="BP520" s="14">
        <f t="shared" si="246"/>
        <v>8.3541189447873125E-5</v>
      </c>
      <c r="BQ520" s="14" t="str">
        <f t="shared" si="247"/>
        <v>NS</v>
      </c>
      <c r="BR520" s="14" t="str">
        <f t="shared" si="248"/>
        <v>NS</v>
      </c>
      <c r="BS520" s="2" t="str">
        <f t="shared" si="249"/>
        <v/>
      </c>
      <c r="BT520" s="2" t="str">
        <f t="shared" si="250"/>
        <v/>
      </c>
      <c r="BU520" s="2" t="str">
        <f t="shared" si="251"/>
        <v/>
      </c>
    </row>
    <row r="521" spans="1:73" s="14" customFormat="1" x14ac:dyDescent="0.2">
      <c r="A521" s="10" t="s">
        <v>142</v>
      </c>
      <c r="B521" s="11" t="s">
        <v>314</v>
      </c>
      <c r="C521" s="12">
        <v>37228</v>
      </c>
      <c r="D521" s="13">
        <v>0</v>
      </c>
      <c r="E521" s="10" t="s">
        <v>57</v>
      </c>
      <c r="F521" s="10" t="s">
        <v>315</v>
      </c>
      <c r="G521" s="11" t="s">
        <v>59</v>
      </c>
      <c r="H521" s="11" t="s">
        <v>90</v>
      </c>
      <c r="I521" s="11" t="s">
        <v>61</v>
      </c>
      <c r="J521" s="14">
        <v>0.75</v>
      </c>
      <c r="K521" s="14">
        <v>0.2</v>
      </c>
      <c r="L521" s="11">
        <v>25</v>
      </c>
      <c r="M521" s="11">
        <v>17</v>
      </c>
      <c r="N521" s="11">
        <v>25</v>
      </c>
      <c r="O521" s="11">
        <v>29</v>
      </c>
      <c r="P521" s="11">
        <v>20</v>
      </c>
      <c r="Q521" s="11">
        <v>21</v>
      </c>
      <c r="R521" s="11">
        <v>23</v>
      </c>
      <c r="S521" s="11">
        <v>24</v>
      </c>
      <c r="T521" s="11">
        <v>18</v>
      </c>
      <c r="U521" s="11">
        <v>19</v>
      </c>
      <c r="V521" s="15"/>
      <c r="W521" s="15"/>
      <c r="X521" s="15"/>
      <c r="Y521" s="15"/>
      <c r="Z521" s="15"/>
      <c r="AA521" s="15"/>
      <c r="AB521" s="15"/>
      <c r="AC521" s="15"/>
      <c r="AD521" s="15"/>
      <c r="AE521" s="15"/>
      <c r="AF521" s="15"/>
      <c r="AG521" s="14">
        <f t="shared" si="224"/>
        <v>22.1</v>
      </c>
      <c r="AH521" s="14">
        <f t="shared" si="225"/>
        <v>3.7549966711037119</v>
      </c>
      <c r="AI521" s="14">
        <f t="shared" si="226"/>
        <v>10</v>
      </c>
      <c r="AJ521" s="11">
        <v>5</v>
      </c>
      <c r="AK521" s="11">
        <v>6</v>
      </c>
      <c r="AL521" s="11">
        <v>4</v>
      </c>
      <c r="AM521" s="11">
        <v>5</v>
      </c>
      <c r="AN521" s="11">
        <v>4</v>
      </c>
      <c r="AO521" s="11">
        <v>6</v>
      </c>
      <c r="AP521" s="11">
        <v>8</v>
      </c>
      <c r="AQ521" s="11">
        <v>9</v>
      </c>
      <c r="AR521" s="11">
        <v>3</v>
      </c>
      <c r="AS521" s="11">
        <v>4</v>
      </c>
      <c r="AT521" s="14">
        <f t="shared" si="227"/>
        <v>5.4</v>
      </c>
      <c r="AU521" s="14">
        <f t="shared" si="228"/>
        <v>1.8973665961010269</v>
      </c>
      <c r="AV521" s="14">
        <f t="shared" si="229"/>
        <v>10</v>
      </c>
      <c r="AW521" s="14">
        <f t="shared" si="230"/>
        <v>1.3296972656249944</v>
      </c>
      <c r="AX521" s="14">
        <f t="shared" si="231"/>
        <v>8.4294140624999583E-2</v>
      </c>
      <c r="AY521" s="14">
        <f t="shared" si="232"/>
        <v>16</v>
      </c>
      <c r="AZ521" s="14">
        <f t="shared" si="233"/>
        <v>-10.406611406966727</v>
      </c>
      <c r="BA521" s="14">
        <f t="shared" si="234"/>
        <v>0.86466700179829137</v>
      </c>
      <c r="BB521" s="14">
        <f t="shared" si="235"/>
        <v>0.75565610859728516</v>
      </c>
      <c r="BC521" s="16" t="str">
        <f t="shared" si="236"/>
        <v>Toxic</v>
      </c>
      <c r="BD521" s="14">
        <f t="shared" si="237"/>
        <v>24.434389140271492</v>
      </c>
      <c r="BE521" s="17" t="s">
        <v>663</v>
      </c>
      <c r="BG521" s="14">
        <f t="shared" si="238"/>
        <v>9</v>
      </c>
      <c r="BH521" s="14">
        <f t="shared" si="239"/>
        <v>9</v>
      </c>
      <c r="BI521" s="14">
        <f t="shared" si="240"/>
        <v>14.099999999999959</v>
      </c>
      <c r="BJ521" s="14">
        <f t="shared" si="241"/>
        <v>3.5999999999999974</v>
      </c>
      <c r="BK521" s="14">
        <f t="shared" si="242"/>
        <v>8.8499999999999783</v>
      </c>
      <c r="BL521" s="14">
        <f t="shared" si="243"/>
        <v>1.0555555555555556</v>
      </c>
      <c r="BM521" s="14">
        <f t="shared" si="244"/>
        <v>3.6980871884918467</v>
      </c>
      <c r="BN521" s="14">
        <v>6.6349999999999998</v>
      </c>
      <c r="BO521" s="14" t="str">
        <f t="shared" si="245"/>
        <v>Same Var</v>
      </c>
      <c r="BP521" s="14">
        <f t="shared" si="246"/>
        <v>1.218417244533238E-10</v>
      </c>
      <c r="BQ521" s="14" t="str">
        <f t="shared" si="247"/>
        <v>Sig</v>
      </c>
      <c r="BR521" s="14" t="str">
        <f t="shared" si="248"/>
        <v>Sig</v>
      </c>
      <c r="BS521" s="2" t="str">
        <f t="shared" si="249"/>
        <v>Same Var T-test</v>
      </c>
      <c r="BT521" s="2" t="str">
        <f t="shared" si="250"/>
        <v/>
      </c>
      <c r="BU521" s="2" t="str">
        <f t="shared" si="251"/>
        <v/>
      </c>
    </row>
    <row r="522" spans="1:73" s="14" customFormat="1" x14ac:dyDescent="0.2">
      <c r="A522" s="10" t="s">
        <v>142</v>
      </c>
      <c r="B522" s="11" t="s">
        <v>318</v>
      </c>
      <c r="C522" s="12">
        <v>37228</v>
      </c>
      <c r="D522" s="13">
        <v>0</v>
      </c>
      <c r="E522" s="10" t="s">
        <v>57</v>
      </c>
      <c r="F522" s="10" t="s">
        <v>315</v>
      </c>
      <c r="G522" s="11" t="s">
        <v>59</v>
      </c>
      <c r="H522" s="11" t="s">
        <v>90</v>
      </c>
      <c r="I522" s="11" t="s">
        <v>61</v>
      </c>
      <c r="J522" s="14">
        <v>0.75</v>
      </c>
      <c r="K522" s="14">
        <v>0.2</v>
      </c>
      <c r="L522" s="11">
        <v>25</v>
      </c>
      <c r="M522" s="11">
        <v>17</v>
      </c>
      <c r="N522" s="11">
        <v>25</v>
      </c>
      <c r="O522" s="11">
        <v>29</v>
      </c>
      <c r="P522" s="11">
        <v>20</v>
      </c>
      <c r="Q522" s="11">
        <v>21</v>
      </c>
      <c r="R522" s="11">
        <v>23</v>
      </c>
      <c r="S522" s="11">
        <v>24</v>
      </c>
      <c r="T522" s="11">
        <v>18</v>
      </c>
      <c r="U522" s="11">
        <v>19</v>
      </c>
      <c r="V522" s="15"/>
      <c r="W522" s="15"/>
      <c r="X522" s="15"/>
      <c r="Y522" s="15"/>
      <c r="Z522" s="15"/>
      <c r="AA522" s="15"/>
      <c r="AB522" s="15"/>
      <c r="AC522" s="15"/>
      <c r="AD522" s="15"/>
      <c r="AE522" s="15"/>
      <c r="AF522" s="15"/>
      <c r="AG522" s="14">
        <f t="shared" si="224"/>
        <v>22.1</v>
      </c>
      <c r="AH522" s="14">
        <f t="shared" si="225"/>
        <v>3.7549966711037119</v>
      </c>
      <c r="AI522" s="14">
        <f t="shared" si="226"/>
        <v>10</v>
      </c>
      <c r="AJ522" s="11">
        <v>6</v>
      </c>
      <c r="AK522" s="11">
        <v>10</v>
      </c>
      <c r="AL522" s="15"/>
      <c r="AM522" s="11">
        <v>11</v>
      </c>
      <c r="AN522" s="11">
        <v>9</v>
      </c>
      <c r="AO522" s="11">
        <v>10</v>
      </c>
      <c r="AP522" s="11">
        <v>12</v>
      </c>
      <c r="AQ522" s="11">
        <v>10</v>
      </c>
      <c r="AR522" s="15"/>
      <c r="AS522" s="11">
        <v>3</v>
      </c>
      <c r="AT522" s="14">
        <f t="shared" si="227"/>
        <v>8.875</v>
      </c>
      <c r="AU522" s="14">
        <f t="shared" si="228"/>
        <v>2.9489707647632879</v>
      </c>
      <c r="AV522" s="14">
        <f t="shared" si="229"/>
        <v>8</v>
      </c>
      <c r="AW522" s="14">
        <f t="shared" si="230"/>
        <v>3.5350714604591755</v>
      </c>
      <c r="AX522" s="14">
        <f t="shared" si="231"/>
        <v>0.23870635021865846</v>
      </c>
      <c r="AY522" s="14">
        <f t="shared" si="232"/>
        <v>15</v>
      </c>
      <c r="AZ522" s="14">
        <f t="shared" si="233"/>
        <v>-5.6155354837374096</v>
      </c>
      <c r="BA522" s="14">
        <f t="shared" si="234"/>
        <v>0.86624497319495286</v>
      </c>
      <c r="BB522" s="14">
        <f t="shared" si="235"/>
        <v>0.59841628959276016</v>
      </c>
      <c r="BC522" s="16" t="str">
        <f t="shared" si="236"/>
        <v>Toxic</v>
      </c>
      <c r="BD522" s="14">
        <f t="shared" si="237"/>
        <v>40.158371040723978</v>
      </c>
      <c r="BE522" s="17" t="s">
        <v>663</v>
      </c>
      <c r="BG522" s="14">
        <f t="shared" si="238"/>
        <v>9</v>
      </c>
      <c r="BH522" s="14">
        <f t="shared" si="239"/>
        <v>7</v>
      </c>
      <c r="BI522" s="14">
        <f t="shared" si="240"/>
        <v>14.099999999999959</v>
      </c>
      <c r="BJ522" s="14">
        <f t="shared" si="241"/>
        <v>8.6964285714285712</v>
      </c>
      <c r="BK522" s="14">
        <f t="shared" si="242"/>
        <v>11.735937499999977</v>
      </c>
      <c r="BL522" s="14">
        <f t="shared" si="243"/>
        <v>1.0638227513227514</v>
      </c>
      <c r="BM522" s="14">
        <f t="shared" si="244"/>
        <v>0.4197421439542478</v>
      </c>
      <c r="BN522" s="14">
        <v>6.6349999999999998</v>
      </c>
      <c r="BO522" s="14" t="str">
        <f t="shared" si="245"/>
        <v>Same Var</v>
      </c>
      <c r="BP522" s="14">
        <f t="shared" si="246"/>
        <v>2.2175415879079184E-7</v>
      </c>
      <c r="BQ522" s="14" t="str">
        <f t="shared" si="247"/>
        <v>Sig</v>
      </c>
      <c r="BR522" s="14" t="str">
        <f t="shared" si="248"/>
        <v>Sig</v>
      </c>
      <c r="BS522" s="2" t="str">
        <f t="shared" si="249"/>
        <v>Same Var T-test</v>
      </c>
      <c r="BT522" s="2" t="str">
        <f t="shared" si="250"/>
        <v/>
      </c>
      <c r="BU522" s="2" t="str">
        <f t="shared" si="251"/>
        <v/>
      </c>
    </row>
    <row r="523" spans="1:73" s="14" customFormat="1" x14ac:dyDescent="0.2">
      <c r="A523" s="10" t="s">
        <v>142</v>
      </c>
      <c r="B523" s="11" t="s">
        <v>319</v>
      </c>
      <c r="C523" s="12">
        <v>37228</v>
      </c>
      <c r="D523" s="13">
        <v>0</v>
      </c>
      <c r="E523" s="10" t="s">
        <v>57</v>
      </c>
      <c r="F523" s="10" t="s">
        <v>315</v>
      </c>
      <c r="G523" s="11" t="s">
        <v>59</v>
      </c>
      <c r="H523" s="11" t="s">
        <v>90</v>
      </c>
      <c r="I523" s="11" t="s">
        <v>61</v>
      </c>
      <c r="J523" s="14">
        <v>0.75</v>
      </c>
      <c r="K523" s="14">
        <v>0.2</v>
      </c>
      <c r="L523" s="11">
        <v>25</v>
      </c>
      <c r="M523" s="11">
        <v>17</v>
      </c>
      <c r="N523" s="11">
        <v>25</v>
      </c>
      <c r="O523" s="11">
        <v>29</v>
      </c>
      <c r="P523" s="11">
        <v>20</v>
      </c>
      <c r="Q523" s="11">
        <v>21</v>
      </c>
      <c r="R523" s="11">
        <v>23</v>
      </c>
      <c r="S523" s="11">
        <v>24</v>
      </c>
      <c r="T523" s="11">
        <v>18</v>
      </c>
      <c r="U523" s="11">
        <v>19</v>
      </c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F523" s="15"/>
      <c r="AG523" s="14">
        <f t="shared" si="224"/>
        <v>22.1</v>
      </c>
      <c r="AH523" s="14">
        <f t="shared" si="225"/>
        <v>3.7549966711037119</v>
      </c>
      <c r="AI523" s="14">
        <f t="shared" si="226"/>
        <v>10</v>
      </c>
      <c r="AJ523" s="11">
        <v>25</v>
      </c>
      <c r="AK523" s="11">
        <v>15</v>
      </c>
      <c r="AL523" s="11">
        <v>12</v>
      </c>
      <c r="AM523" s="11">
        <v>24</v>
      </c>
      <c r="AN523" s="11">
        <v>13</v>
      </c>
      <c r="AO523" s="11">
        <v>21</v>
      </c>
      <c r="AP523" s="11">
        <v>22</v>
      </c>
      <c r="AQ523" s="11">
        <v>20</v>
      </c>
      <c r="AR523" s="11">
        <v>22</v>
      </c>
      <c r="AS523" s="11">
        <v>18</v>
      </c>
      <c r="AT523" s="14">
        <f t="shared" si="227"/>
        <v>19.2</v>
      </c>
      <c r="AU523" s="14">
        <f t="shared" si="228"/>
        <v>4.541169697580373</v>
      </c>
      <c r="AV523" s="14">
        <f t="shared" si="229"/>
        <v>10</v>
      </c>
      <c r="AW523" s="14">
        <f t="shared" si="230"/>
        <v>8.1530077594521444</v>
      </c>
      <c r="AX523" s="14">
        <f t="shared" si="231"/>
        <v>0.54242308438357267</v>
      </c>
      <c r="AY523" s="14">
        <f t="shared" si="232"/>
        <v>15</v>
      </c>
      <c r="AZ523" s="14">
        <f t="shared" si="233"/>
        <v>1.5534591727546201</v>
      </c>
      <c r="BA523" s="14">
        <f t="shared" si="234"/>
        <v>0.86624497319495286</v>
      </c>
      <c r="BB523" s="14">
        <f t="shared" si="235"/>
        <v>0.13122171945701366</v>
      </c>
      <c r="BC523" s="16" t="str">
        <f t="shared" si="236"/>
        <v>Nontoxic</v>
      </c>
      <c r="BD523" s="14">
        <f t="shared" si="237"/>
        <v>86.877828054298632</v>
      </c>
      <c r="BE523" s="17" t="s">
        <v>663</v>
      </c>
      <c r="BG523" s="14">
        <f t="shared" si="238"/>
        <v>9</v>
      </c>
      <c r="BH523" s="14">
        <f t="shared" si="239"/>
        <v>9</v>
      </c>
      <c r="BI523" s="14">
        <f t="shared" si="240"/>
        <v>14.099999999999959</v>
      </c>
      <c r="BJ523" s="14">
        <f t="shared" si="241"/>
        <v>20.622222222222216</v>
      </c>
      <c r="BK523" s="14">
        <f t="shared" si="242"/>
        <v>17.361111111111086</v>
      </c>
      <c r="BL523" s="14">
        <f t="shared" si="243"/>
        <v>1.0555555555555556</v>
      </c>
      <c r="BM523" s="14">
        <f t="shared" si="244"/>
        <v>0.30627704789546328</v>
      </c>
      <c r="BN523" s="14">
        <v>6.6349999999999998</v>
      </c>
      <c r="BO523" s="14" t="str">
        <f t="shared" si="245"/>
        <v>Same Var</v>
      </c>
      <c r="BP523" s="14">
        <f t="shared" si="246"/>
        <v>6.8521624862003722E-2</v>
      </c>
      <c r="BQ523" s="14" t="str">
        <f t="shared" si="247"/>
        <v>NS</v>
      </c>
      <c r="BR523" s="14" t="str">
        <f t="shared" si="248"/>
        <v>NS</v>
      </c>
      <c r="BS523" s="2" t="str">
        <f t="shared" si="249"/>
        <v>Same Var T-test</v>
      </c>
      <c r="BT523" s="2" t="str">
        <f t="shared" si="250"/>
        <v/>
      </c>
      <c r="BU523" s="2" t="str">
        <f t="shared" si="251"/>
        <v/>
      </c>
    </row>
    <row r="524" spans="1:73" s="14" customFormat="1" x14ac:dyDescent="0.2">
      <c r="A524" s="10" t="s">
        <v>142</v>
      </c>
      <c r="B524" s="11" t="s">
        <v>322</v>
      </c>
      <c r="C524" s="12">
        <v>37228</v>
      </c>
      <c r="D524" s="13">
        <v>0</v>
      </c>
      <c r="E524" s="10" t="s">
        <v>57</v>
      </c>
      <c r="F524" s="10" t="s">
        <v>315</v>
      </c>
      <c r="G524" s="11" t="s">
        <v>59</v>
      </c>
      <c r="H524" s="11" t="s">
        <v>90</v>
      </c>
      <c r="I524" s="11" t="s">
        <v>61</v>
      </c>
      <c r="J524" s="14">
        <v>0.75</v>
      </c>
      <c r="K524" s="14">
        <v>0.2</v>
      </c>
      <c r="L524" s="11">
        <v>25</v>
      </c>
      <c r="M524" s="11">
        <v>17</v>
      </c>
      <c r="N524" s="11">
        <v>25</v>
      </c>
      <c r="O524" s="11">
        <v>29</v>
      </c>
      <c r="P524" s="11">
        <v>20</v>
      </c>
      <c r="Q524" s="11">
        <v>21</v>
      </c>
      <c r="R524" s="11">
        <v>23</v>
      </c>
      <c r="S524" s="11">
        <v>24</v>
      </c>
      <c r="T524" s="11">
        <v>18</v>
      </c>
      <c r="U524" s="11">
        <v>19</v>
      </c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F524" s="15"/>
      <c r="AG524" s="14">
        <f t="shared" si="224"/>
        <v>22.1</v>
      </c>
      <c r="AH524" s="14">
        <f t="shared" si="225"/>
        <v>3.7549966711037119</v>
      </c>
      <c r="AI524" s="14">
        <f t="shared" si="226"/>
        <v>10</v>
      </c>
      <c r="AJ524" s="11">
        <v>10</v>
      </c>
      <c r="AK524" s="11">
        <v>17</v>
      </c>
      <c r="AL524" s="11">
        <v>15</v>
      </c>
      <c r="AM524" s="11">
        <v>28</v>
      </c>
      <c r="AN524" s="11">
        <v>23</v>
      </c>
      <c r="AO524" s="11">
        <v>26</v>
      </c>
      <c r="AP524" s="11">
        <v>25</v>
      </c>
      <c r="AQ524" s="11">
        <v>22</v>
      </c>
      <c r="AR524" s="11">
        <v>24</v>
      </c>
      <c r="AS524" s="11">
        <v>23</v>
      </c>
      <c r="AT524" s="14">
        <f t="shared" si="227"/>
        <v>21.3</v>
      </c>
      <c r="AU524" s="14">
        <f t="shared" si="228"/>
        <v>5.5787294451534626</v>
      </c>
      <c r="AV524" s="14">
        <f t="shared" si="229"/>
        <v>10</v>
      </c>
      <c r="AW524" s="14">
        <f t="shared" si="230"/>
        <v>15.251736926118838</v>
      </c>
      <c r="AX524" s="14">
        <f t="shared" si="231"/>
        <v>1.1461082695687608</v>
      </c>
      <c r="AY524" s="14">
        <f t="shared" si="232"/>
        <v>13</v>
      </c>
      <c r="AZ524" s="14">
        <f t="shared" si="233"/>
        <v>2.390958215557383</v>
      </c>
      <c r="BA524" s="14">
        <f t="shared" si="234"/>
        <v>0.87015153396817235</v>
      </c>
      <c r="BB524" s="14">
        <f t="shared" si="235"/>
        <v>3.6199095022624465E-2</v>
      </c>
      <c r="BC524" s="16" t="str">
        <f t="shared" si="236"/>
        <v>Nontoxic</v>
      </c>
      <c r="BD524" s="14">
        <f t="shared" si="237"/>
        <v>96.380090497737555</v>
      </c>
      <c r="BE524" s="17" t="s">
        <v>663</v>
      </c>
      <c r="BG524" s="14">
        <f t="shared" si="238"/>
        <v>9</v>
      </c>
      <c r="BH524" s="14">
        <f t="shared" si="239"/>
        <v>9</v>
      </c>
      <c r="BI524" s="14">
        <f t="shared" si="240"/>
        <v>14.099999999999959</v>
      </c>
      <c r="BJ524" s="14">
        <f t="shared" si="241"/>
        <v>31.122222222222259</v>
      </c>
      <c r="BK524" s="14">
        <f t="shared" si="242"/>
        <v>22.611111111111107</v>
      </c>
      <c r="BL524" s="14">
        <f t="shared" si="243"/>
        <v>1.0555555555555556</v>
      </c>
      <c r="BM524" s="14">
        <f t="shared" si="244"/>
        <v>1.302701281588474</v>
      </c>
      <c r="BN524" s="14">
        <v>6.6349999999999998</v>
      </c>
      <c r="BO524" s="14" t="str">
        <f t="shared" si="245"/>
        <v>Same Var</v>
      </c>
      <c r="BP524" s="14">
        <f t="shared" si="246"/>
        <v>0.35558433888011343</v>
      </c>
      <c r="BQ524" s="14" t="str">
        <f t="shared" si="247"/>
        <v>NS</v>
      </c>
      <c r="BR524" s="14" t="str">
        <f t="shared" si="248"/>
        <v>NS</v>
      </c>
      <c r="BS524" s="2" t="str">
        <f t="shared" si="249"/>
        <v>Same Var T-test</v>
      </c>
      <c r="BT524" s="2" t="str">
        <f t="shared" si="250"/>
        <v/>
      </c>
      <c r="BU524" s="2" t="str">
        <f t="shared" si="251"/>
        <v/>
      </c>
    </row>
    <row r="525" spans="1:73" s="14" customFormat="1" x14ac:dyDescent="0.2">
      <c r="A525" s="10" t="s">
        <v>142</v>
      </c>
      <c r="B525" s="11" t="s">
        <v>321</v>
      </c>
      <c r="C525" s="12">
        <v>37228</v>
      </c>
      <c r="D525" s="13">
        <v>0</v>
      </c>
      <c r="E525" s="10" t="s">
        <v>57</v>
      </c>
      <c r="F525" s="10" t="s">
        <v>315</v>
      </c>
      <c r="G525" s="11" t="s">
        <v>59</v>
      </c>
      <c r="H525" s="11" t="s">
        <v>90</v>
      </c>
      <c r="I525" s="11" t="s">
        <v>61</v>
      </c>
      <c r="J525" s="14">
        <v>0.75</v>
      </c>
      <c r="K525" s="14">
        <v>0.2</v>
      </c>
      <c r="L525" s="11">
        <v>25</v>
      </c>
      <c r="M525" s="11">
        <v>17</v>
      </c>
      <c r="N525" s="11">
        <v>25</v>
      </c>
      <c r="O525" s="11">
        <v>29</v>
      </c>
      <c r="P525" s="11">
        <v>20</v>
      </c>
      <c r="Q525" s="11">
        <v>21</v>
      </c>
      <c r="R525" s="11">
        <v>23</v>
      </c>
      <c r="S525" s="11">
        <v>24</v>
      </c>
      <c r="T525" s="11">
        <v>18</v>
      </c>
      <c r="U525" s="11">
        <v>19</v>
      </c>
      <c r="V525" s="15"/>
      <c r="W525" s="15"/>
      <c r="X525" s="15"/>
      <c r="Y525" s="15"/>
      <c r="Z525" s="15"/>
      <c r="AA525" s="15"/>
      <c r="AB525" s="15"/>
      <c r="AC525" s="15"/>
      <c r="AD525" s="15"/>
      <c r="AE525" s="15"/>
      <c r="AF525" s="15"/>
      <c r="AG525" s="14">
        <f t="shared" si="224"/>
        <v>22.1</v>
      </c>
      <c r="AH525" s="14">
        <f t="shared" si="225"/>
        <v>3.7549966711037119</v>
      </c>
      <c r="AI525" s="14">
        <f t="shared" si="226"/>
        <v>10</v>
      </c>
      <c r="AJ525" s="11">
        <v>11</v>
      </c>
      <c r="AK525" s="11">
        <v>29</v>
      </c>
      <c r="AL525" s="11">
        <v>12</v>
      </c>
      <c r="AM525" s="11">
        <v>29</v>
      </c>
      <c r="AN525" s="11">
        <v>25</v>
      </c>
      <c r="AO525" s="11">
        <v>22</v>
      </c>
      <c r="AP525" s="11">
        <v>26</v>
      </c>
      <c r="AQ525" s="11">
        <v>21</v>
      </c>
      <c r="AR525" s="11">
        <v>20</v>
      </c>
      <c r="AS525" s="11">
        <v>25</v>
      </c>
      <c r="AT525" s="14">
        <f t="shared" si="227"/>
        <v>22</v>
      </c>
      <c r="AU525" s="14">
        <f t="shared" si="228"/>
        <v>6.3069626428081671</v>
      </c>
      <c r="AV525" s="14">
        <f t="shared" si="229"/>
        <v>10</v>
      </c>
      <c r="AW525" s="14">
        <f t="shared" si="230"/>
        <v>22.761513315007697</v>
      </c>
      <c r="AX525" s="14">
        <f t="shared" si="231"/>
        <v>1.8279737016675235</v>
      </c>
      <c r="AY525" s="14">
        <f t="shared" si="232"/>
        <v>12</v>
      </c>
      <c r="AZ525" s="14">
        <f t="shared" si="233"/>
        <v>2.4837018411804235</v>
      </c>
      <c r="BA525" s="14">
        <f t="shared" si="234"/>
        <v>0.87260929158813794</v>
      </c>
      <c r="BB525" s="14">
        <f t="shared" si="235"/>
        <v>4.524886877828118E-3</v>
      </c>
      <c r="BC525" s="16" t="str">
        <f t="shared" si="236"/>
        <v>Nontoxic</v>
      </c>
      <c r="BD525" s="14">
        <f t="shared" si="237"/>
        <v>99.547511312217182</v>
      </c>
      <c r="BE525" s="17" t="s">
        <v>663</v>
      </c>
      <c r="BG525" s="14">
        <f t="shared" si="238"/>
        <v>9</v>
      </c>
      <c r="BH525" s="14">
        <f t="shared" si="239"/>
        <v>9</v>
      </c>
      <c r="BI525" s="14">
        <f t="shared" si="240"/>
        <v>14.099999999999959</v>
      </c>
      <c r="BJ525" s="14">
        <f t="shared" si="241"/>
        <v>39.777777777777779</v>
      </c>
      <c r="BK525" s="14">
        <f t="shared" si="242"/>
        <v>26.938888888888869</v>
      </c>
      <c r="BL525" s="14">
        <f t="shared" si="243"/>
        <v>1.0555555555555556</v>
      </c>
      <c r="BM525" s="14">
        <f t="shared" si="244"/>
        <v>2.1968789815280259</v>
      </c>
      <c r="BN525" s="14">
        <v>6.6349999999999998</v>
      </c>
      <c r="BO525" s="14" t="str">
        <f t="shared" si="245"/>
        <v>Same Var</v>
      </c>
      <c r="BP525" s="14">
        <f t="shared" si="246"/>
        <v>0.48305526950547628</v>
      </c>
      <c r="BQ525" s="14" t="str">
        <f t="shared" si="247"/>
        <v>NS</v>
      </c>
      <c r="BR525" s="14" t="str">
        <f t="shared" si="248"/>
        <v>NS</v>
      </c>
      <c r="BS525" s="2" t="str">
        <f t="shared" si="249"/>
        <v>Same Var T-test</v>
      </c>
      <c r="BT525" s="2" t="str">
        <f t="shared" si="250"/>
        <v/>
      </c>
      <c r="BU525" s="2" t="str">
        <f t="shared" si="251"/>
        <v/>
      </c>
    </row>
    <row r="526" spans="1:73" s="14" customFormat="1" x14ac:dyDescent="0.2">
      <c r="A526" s="10" t="s">
        <v>142</v>
      </c>
      <c r="B526" s="11" t="s">
        <v>325</v>
      </c>
      <c r="C526" s="12">
        <v>37228</v>
      </c>
      <c r="D526" s="13">
        <v>0</v>
      </c>
      <c r="E526" s="10" t="s">
        <v>57</v>
      </c>
      <c r="F526" s="10" t="s">
        <v>315</v>
      </c>
      <c r="G526" s="11" t="s">
        <v>59</v>
      </c>
      <c r="H526" s="11" t="s">
        <v>90</v>
      </c>
      <c r="I526" s="11" t="s">
        <v>61</v>
      </c>
      <c r="J526" s="14">
        <v>0.75</v>
      </c>
      <c r="K526" s="14">
        <v>0.2</v>
      </c>
      <c r="L526" s="11">
        <v>25</v>
      </c>
      <c r="M526" s="11">
        <v>17</v>
      </c>
      <c r="N526" s="11">
        <v>25</v>
      </c>
      <c r="O526" s="11">
        <v>29</v>
      </c>
      <c r="P526" s="11">
        <v>20</v>
      </c>
      <c r="Q526" s="11">
        <v>21</v>
      </c>
      <c r="R526" s="11">
        <v>23</v>
      </c>
      <c r="S526" s="11">
        <v>24</v>
      </c>
      <c r="T526" s="11">
        <v>18</v>
      </c>
      <c r="U526" s="11">
        <v>19</v>
      </c>
      <c r="V526" s="15"/>
      <c r="W526" s="15"/>
      <c r="X526" s="15"/>
      <c r="Y526" s="15"/>
      <c r="Z526" s="15"/>
      <c r="AA526" s="15"/>
      <c r="AB526" s="15"/>
      <c r="AC526" s="15"/>
      <c r="AD526" s="15"/>
      <c r="AE526" s="15"/>
      <c r="AF526" s="15"/>
      <c r="AG526" s="14">
        <f t="shared" si="224"/>
        <v>22.1</v>
      </c>
      <c r="AH526" s="14">
        <f t="shared" si="225"/>
        <v>3.7549966711037119</v>
      </c>
      <c r="AI526" s="14">
        <f t="shared" si="226"/>
        <v>10</v>
      </c>
      <c r="AJ526" s="11">
        <v>5</v>
      </c>
      <c r="AK526" s="11">
        <v>29</v>
      </c>
      <c r="AL526" s="11">
        <v>13</v>
      </c>
      <c r="AM526" s="11">
        <v>22</v>
      </c>
      <c r="AN526" s="11">
        <v>24</v>
      </c>
      <c r="AO526" s="11">
        <v>25</v>
      </c>
      <c r="AP526" s="11">
        <v>24</v>
      </c>
      <c r="AQ526" s="11">
        <v>22</v>
      </c>
      <c r="AR526" s="11">
        <v>22</v>
      </c>
      <c r="AS526" s="11">
        <v>24</v>
      </c>
      <c r="AT526" s="14">
        <f t="shared" si="227"/>
        <v>21</v>
      </c>
      <c r="AU526" s="14">
        <f t="shared" si="228"/>
        <v>6.9121471177759073</v>
      </c>
      <c r="AV526" s="14">
        <f t="shared" si="229"/>
        <v>10</v>
      </c>
      <c r="AW526" s="14">
        <f t="shared" si="230"/>
        <v>31.034957759452148</v>
      </c>
      <c r="AX526" s="14">
        <f t="shared" si="231"/>
        <v>2.6062453066057962</v>
      </c>
      <c r="AY526" s="14">
        <f t="shared" si="232"/>
        <v>12</v>
      </c>
      <c r="AZ526" s="14">
        <f t="shared" si="233"/>
        <v>1.8747807490763386</v>
      </c>
      <c r="BA526" s="14">
        <f t="shared" si="234"/>
        <v>0.87260929158813794</v>
      </c>
      <c r="BB526" s="14">
        <f t="shared" si="235"/>
        <v>4.9773755656108656E-2</v>
      </c>
      <c r="BC526" s="16" t="str">
        <f t="shared" si="236"/>
        <v>Nontoxic</v>
      </c>
      <c r="BD526" s="14">
        <f t="shared" si="237"/>
        <v>95.02262443438913</v>
      </c>
      <c r="BE526" s="17" t="s">
        <v>663</v>
      </c>
      <c r="BG526" s="14">
        <f t="shared" si="238"/>
        <v>9</v>
      </c>
      <c r="BH526" s="14">
        <f t="shared" si="239"/>
        <v>9</v>
      </c>
      <c r="BI526" s="14">
        <f t="shared" si="240"/>
        <v>14.099999999999959</v>
      </c>
      <c r="BJ526" s="14">
        <f t="shared" si="241"/>
        <v>47.777777777777786</v>
      </c>
      <c r="BK526" s="14">
        <f t="shared" si="242"/>
        <v>30.938888888888869</v>
      </c>
      <c r="BL526" s="14">
        <f t="shared" si="243"/>
        <v>1.0555555555555556</v>
      </c>
      <c r="BM526" s="14">
        <f t="shared" si="244"/>
        <v>2.9952302494458887</v>
      </c>
      <c r="BN526" s="14">
        <v>6.6349999999999998</v>
      </c>
      <c r="BO526" s="14" t="str">
        <f t="shared" si="245"/>
        <v>Same Var</v>
      </c>
      <c r="BP526" s="14">
        <f t="shared" si="246"/>
        <v>0.33180350848378426</v>
      </c>
      <c r="BQ526" s="14" t="str">
        <f t="shared" si="247"/>
        <v>NS</v>
      </c>
      <c r="BR526" s="14" t="str">
        <f t="shared" si="248"/>
        <v>NS</v>
      </c>
      <c r="BS526" s="2" t="str">
        <f t="shared" si="249"/>
        <v>Same Var T-test</v>
      </c>
      <c r="BT526" s="2" t="str">
        <f t="shared" si="250"/>
        <v/>
      </c>
      <c r="BU526" s="2" t="str">
        <f t="shared" si="251"/>
        <v/>
      </c>
    </row>
    <row r="527" spans="1:73" s="14" customFormat="1" x14ac:dyDescent="0.2">
      <c r="A527" s="10" t="s">
        <v>142</v>
      </c>
      <c r="B527" s="11" t="s">
        <v>326</v>
      </c>
      <c r="C527" s="12">
        <v>37228</v>
      </c>
      <c r="D527" s="13">
        <v>0</v>
      </c>
      <c r="E527" s="10" t="s">
        <v>57</v>
      </c>
      <c r="F527" s="10" t="s">
        <v>315</v>
      </c>
      <c r="G527" s="11" t="s">
        <v>59</v>
      </c>
      <c r="H527" s="11" t="s">
        <v>90</v>
      </c>
      <c r="I527" s="11" t="s">
        <v>61</v>
      </c>
      <c r="J527" s="14">
        <v>0.75</v>
      </c>
      <c r="K527" s="14">
        <v>0.2</v>
      </c>
      <c r="L527" s="11">
        <v>25</v>
      </c>
      <c r="M527" s="11">
        <v>17</v>
      </c>
      <c r="N527" s="11">
        <v>25</v>
      </c>
      <c r="O527" s="11">
        <v>29</v>
      </c>
      <c r="P527" s="11">
        <v>20</v>
      </c>
      <c r="Q527" s="11">
        <v>21</v>
      </c>
      <c r="R527" s="11">
        <v>23</v>
      </c>
      <c r="S527" s="11">
        <v>24</v>
      </c>
      <c r="T527" s="11">
        <v>18</v>
      </c>
      <c r="U527" s="11">
        <v>19</v>
      </c>
      <c r="V527" s="15"/>
      <c r="W527" s="15"/>
      <c r="X527" s="15"/>
      <c r="Y527" s="15"/>
      <c r="Z527" s="15"/>
      <c r="AA527" s="15"/>
      <c r="AB527" s="15"/>
      <c r="AC527" s="15"/>
      <c r="AD527" s="15"/>
      <c r="AE527" s="15"/>
      <c r="AF527" s="15"/>
      <c r="AG527" s="14">
        <f t="shared" si="224"/>
        <v>22.1</v>
      </c>
      <c r="AH527" s="14">
        <f t="shared" si="225"/>
        <v>3.7549966711037119</v>
      </c>
      <c r="AI527" s="14">
        <f t="shared" si="226"/>
        <v>10</v>
      </c>
      <c r="AJ527" s="11">
        <v>29</v>
      </c>
      <c r="AK527" s="11">
        <v>30</v>
      </c>
      <c r="AL527" s="11">
        <v>12</v>
      </c>
      <c r="AM527" s="11">
        <v>23</v>
      </c>
      <c r="AN527" s="11">
        <v>24</v>
      </c>
      <c r="AO527" s="11">
        <v>26</v>
      </c>
      <c r="AP527" s="11">
        <v>23</v>
      </c>
      <c r="AQ527" s="11">
        <v>24</v>
      </c>
      <c r="AR527" s="11">
        <v>9</v>
      </c>
      <c r="AS527" s="11">
        <v>12</v>
      </c>
      <c r="AT527" s="14">
        <f t="shared" si="227"/>
        <v>21.2</v>
      </c>
      <c r="AU527" s="14">
        <f t="shared" si="228"/>
        <v>7.4654760955570261</v>
      </c>
      <c r="AV527" s="14">
        <f t="shared" si="229"/>
        <v>10</v>
      </c>
      <c r="AW527" s="14">
        <f t="shared" si="230"/>
        <v>40.531791710069477</v>
      </c>
      <c r="AX527" s="14">
        <f t="shared" si="231"/>
        <v>3.5212324122299434</v>
      </c>
      <c r="AY527" s="14">
        <f t="shared" si="232"/>
        <v>12</v>
      </c>
      <c r="AZ527" s="14">
        <f t="shared" si="233"/>
        <v>1.8330013572248656</v>
      </c>
      <c r="BA527" s="14">
        <f t="shared" si="234"/>
        <v>0.87260929158813794</v>
      </c>
      <c r="BB527" s="14">
        <f t="shared" si="235"/>
        <v>4.072398190045258E-2</v>
      </c>
      <c r="BC527" s="16" t="str">
        <f t="shared" si="236"/>
        <v>Nontoxic</v>
      </c>
      <c r="BD527" s="14">
        <f t="shared" si="237"/>
        <v>95.927601809954737</v>
      </c>
      <c r="BE527" s="17" t="s">
        <v>663</v>
      </c>
      <c r="BG527" s="14">
        <f t="shared" si="238"/>
        <v>9</v>
      </c>
      <c r="BH527" s="14">
        <f t="shared" si="239"/>
        <v>9</v>
      </c>
      <c r="BI527" s="14">
        <f t="shared" si="240"/>
        <v>14.099999999999959</v>
      </c>
      <c r="BJ527" s="14">
        <f t="shared" si="241"/>
        <v>55.733333333333377</v>
      </c>
      <c r="BK527" s="14">
        <f t="shared" si="242"/>
        <v>34.916666666666664</v>
      </c>
      <c r="BL527" s="14">
        <f t="shared" si="243"/>
        <v>1.0555555555555556</v>
      </c>
      <c r="BM527" s="14">
        <f t="shared" si="244"/>
        <v>3.7445475582141787</v>
      </c>
      <c r="BN527" s="14">
        <v>6.6349999999999998</v>
      </c>
      <c r="BO527" s="14" t="str">
        <f t="shared" si="245"/>
        <v>Same Var</v>
      </c>
      <c r="BP527" s="14">
        <f t="shared" si="246"/>
        <v>0.36868357373123783</v>
      </c>
      <c r="BQ527" s="14" t="str">
        <f t="shared" si="247"/>
        <v>NS</v>
      </c>
      <c r="BR527" s="14" t="str">
        <f t="shared" si="248"/>
        <v>NS</v>
      </c>
      <c r="BS527" s="2" t="str">
        <f t="shared" si="249"/>
        <v>Same Var T-test</v>
      </c>
      <c r="BT527" s="2" t="str">
        <f t="shared" si="250"/>
        <v/>
      </c>
      <c r="BU527" s="2" t="str">
        <f t="shared" si="251"/>
        <v/>
      </c>
    </row>
    <row r="528" spans="1:73" s="14" customFormat="1" x14ac:dyDescent="0.2">
      <c r="A528" s="10" t="s">
        <v>142</v>
      </c>
      <c r="B528" s="11" t="s">
        <v>516</v>
      </c>
      <c r="C528" s="12">
        <v>38092</v>
      </c>
      <c r="D528" s="13">
        <v>0.59444444444444444</v>
      </c>
      <c r="E528" s="10" t="s">
        <v>57</v>
      </c>
      <c r="F528" s="10" t="s">
        <v>483</v>
      </c>
      <c r="G528" s="11" t="s">
        <v>59</v>
      </c>
      <c r="H528" s="11" t="s">
        <v>90</v>
      </c>
      <c r="I528" s="11" t="s">
        <v>61</v>
      </c>
      <c r="J528" s="14">
        <v>0.75</v>
      </c>
      <c r="K528" s="14">
        <v>0.2</v>
      </c>
      <c r="L528" s="11">
        <v>31</v>
      </c>
      <c r="M528" s="11">
        <v>15</v>
      </c>
      <c r="N528" s="11">
        <v>18</v>
      </c>
      <c r="O528" s="11">
        <v>17</v>
      </c>
      <c r="P528" s="11">
        <v>23</v>
      </c>
      <c r="Q528" s="11">
        <v>20</v>
      </c>
      <c r="R528" s="11">
        <v>22</v>
      </c>
      <c r="S528" s="11">
        <v>21</v>
      </c>
      <c r="T528" s="11">
        <v>27</v>
      </c>
      <c r="U528" s="11">
        <v>24</v>
      </c>
      <c r="V528" s="15"/>
      <c r="W528" s="15"/>
      <c r="X528" s="15"/>
      <c r="Y528" s="15"/>
      <c r="Z528" s="15"/>
      <c r="AA528" s="15"/>
      <c r="AB528" s="15"/>
      <c r="AC528" s="15"/>
      <c r="AD528" s="15"/>
      <c r="AE528" s="15"/>
      <c r="AF528" s="15"/>
      <c r="AG528" s="14">
        <f t="shared" si="224"/>
        <v>21.8</v>
      </c>
      <c r="AH528" s="14">
        <f t="shared" si="225"/>
        <v>4.7795862210493167</v>
      </c>
      <c r="AI528" s="14">
        <f t="shared" si="226"/>
        <v>10</v>
      </c>
      <c r="AJ528" s="11">
        <v>20</v>
      </c>
      <c r="AK528" s="11">
        <v>23</v>
      </c>
      <c r="AL528" s="11">
        <v>18</v>
      </c>
      <c r="AM528" s="11">
        <v>21</v>
      </c>
      <c r="AN528" s="11">
        <v>22</v>
      </c>
      <c r="AO528" s="11">
        <v>20</v>
      </c>
      <c r="AP528" s="11">
        <v>21</v>
      </c>
      <c r="AQ528" s="11">
        <v>15</v>
      </c>
      <c r="AR528" s="15"/>
      <c r="AS528" s="11">
        <v>17</v>
      </c>
      <c r="AT528" s="14">
        <f t="shared" si="227"/>
        <v>19.666666666666668</v>
      </c>
      <c r="AU528" s="14">
        <f t="shared" si="228"/>
        <v>2.5495097567963922</v>
      </c>
      <c r="AV528" s="14">
        <f t="shared" si="229"/>
        <v>9</v>
      </c>
      <c r="AW528" s="14">
        <f t="shared" si="230"/>
        <v>4.0289410493827242</v>
      </c>
      <c r="AX528" s="14">
        <f t="shared" si="231"/>
        <v>0.24867006172839573</v>
      </c>
      <c r="AY528" s="14">
        <f t="shared" si="232"/>
        <v>16</v>
      </c>
      <c r="AZ528" s="14">
        <f t="shared" si="233"/>
        <v>2.3410144682719771</v>
      </c>
      <c r="BA528" s="14">
        <f t="shared" si="234"/>
        <v>0.86466700179829137</v>
      </c>
      <c r="BB528" s="14">
        <f t="shared" si="235"/>
        <v>9.7859327217125355E-2</v>
      </c>
      <c r="BC528" s="16" t="str">
        <f t="shared" si="236"/>
        <v>Nontoxic</v>
      </c>
      <c r="BD528" s="14">
        <f t="shared" si="237"/>
        <v>90.214067278287473</v>
      </c>
      <c r="BE528" s="17" t="s">
        <v>663</v>
      </c>
      <c r="BG528" s="14">
        <f t="shared" si="238"/>
        <v>9</v>
      </c>
      <c r="BH528" s="14">
        <f t="shared" si="239"/>
        <v>8</v>
      </c>
      <c r="BI528" s="14">
        <f t="shared" si="240"/>
        <v>22.844444444444488</v>
      </c>
      <c r="BJ528" s="14">
        <f t="shared" si="241"/>
        <v>6.4999999999999991</v>
      </c>
      <c r="BK528" s="14">
        <f t="shared" si="242"/>
        <v>15.152941176470609</v>
      </c>
      <c r="BL528" s="14">
        <f t="shared" si="243"/>
        <v>1.0590958605664489</v>
      </c>
      <c r="BM528" s="14">
        <f t="shared" si="244"/>
        <v>2.9048551184936331</v>
      </c>
      <c r="BN528" s="14">
        <v>6.6349999999999998</v>
      </c>
      <c r="BO528" s="14" t="str">
        <f t="shared" si="245"/>
        <v>Same Var</v>
      </c>
      <c r="BP528" s="14">
        <f t="shared" si="246"/>
        <v>0.12467213526537427</v>
      </c>
      <c r="BQ528" s="14" t="str">
        <f t="shared" si="247"/>
        <v>NS</v>
      </c>
      <c r="BR528" s="14" t="str">
        <f t="shared" si="248"/>
        <v>NS</v>
      </c>
      <c r="BS528" s="2" t="str">
        <f t="shared" si="249"/>
        <v>Same Var T-test</v>
      </c>
      <c r="BT528" s="2" t="str">
        <f t="shared" si="250"/>
        <v/>
      </c>
      <c r="BU528" s="2" t="str">
        <f t="shared" si="251"/>
        <v/>
      </c>
    </row>
    <row r="529" spans="1:73" s="14" customFormat="1" x14ac:dyDescent="0.2">
      <c r="A529" s="10" t="s">
        <v>142</v>
      </c>
      <c r="B529" s="11" t="s">
        <v>504</v>
      </c>
      <c r="C529" s="12">
        <v>38092</v>
      </c>
      <c r="D529" s="13">
        <v>0.3611111111111111</v>
      </c>
      <c r="E529" s="10" t="s">
        <v>57</v>
      </c>
      <c r="F529" s="10" t="s">
        <v>483</v>
      </c>
      <c r="G529" s="11" t="s">
        <v>59</v>
      </c>
      <c r="H529" s="11" t="s">
        <v>90</v>
      </c>
      <c r="I529" s="11" t="s">
        <v>61</v>
      </c>
      <c r="J529" s="14">
        <v>0.75</v>
      </c>
      <c r="K529" s="14">
        <v>0.2</v>
      </c>
      <c r="L529" s="11">
        <v>31</v>
      </c>
      <c r="M529" s="11">
        <v>15</v>
      </c>
      <c r="N529" s="11">
        <v>18</v>
      </c>
      <c r="O529" s="11">
        <v>17</v>
      </c>
      <c r="P529" s="11">
        <v>23</v>
      </c>
      <c r="Q529" s="11">
        <v>20</v>
      </c>
      <c r="R529" s="11">
        <v>22</v>
      </c>
      <c r="S529" s="11">
        <v>21</v>
      </c>
      <c r="T529" s="11">
        <v>27</v>
      </c>
      <c r="U529" s="11">
        <v>24</v>
      </c>
      <c r="V529" s="15"/>
      <c r="W529" s="15"/>
      <c r="X529" s="15"/>
      <c r="Y529" s="15"/>
      <c r="Z529" s="15"/>
      <c r="AA529" s="15"/>
      <c r="AB529" s="15"/>
      <c r="AC529" s="15"/>
      <c r="AD529" s="15"/>
      <c r="AE529" s="15"/>
      <c r="AF529" s="15"/>
      <c r="AG529" s="14">
        <f t="shared" si="224"/>
        <v>21.8</v>
      </c>
      <c r="AH529" s="14">
        <f t="shared" si="225"/>
        <v>4.7795862210493167</v>
      </c>
      <c r="AI529" s="14">
        <f t="shared" si="226"/>
        <v>10</v>
      </c>
      <c r="AJ529" s="11">
        <v>20</v>
      </c>
      <c r="AK529" s="11">
        <v>16</v>
      </c>
      <c r="AL529" s="11">
        <v>23</v>
      </c>
      <c r="AM529" s="11">
        <v>25</v>
      </c>
      <c r="AN529" s="11">
        <v>25</v>
      </c>
      <c r="AO529" s="11">
        <v>22</v>
      </c>
      <c r="AP529" s="11">
        <v>21</v>
      </c>
      <c r="AQ529" s="11">
        <v>23</v>
      </c>
      <c r="AR529" s="11">
        <v>20</v>
      </c>
      <c r="AS529" s="11">
        <v>21</v>
      </c>
      <c r="AT529" s="14">
        <f t="shared" si="227"/>
        <v>21.6</v>
      </c>
      <c r="AU529" s="14">
        <f t="shared" si="228"/>
        <v>2.6749870196985097</v>
      </c>
      <c r="AV529" s="14">
        <f t="shared" si="229"/>
        <v>10</v>
      </c>
      <c r="AW529" s="14">
        <f t="shared" si="230"/>
        <v>4.0022225308641906</v>
      </c>
      <c r="AX529" s="14">
        <f t="shared" si="231"/>
        <v>0.24036052812071335</v>
      </c>
      <c r="AY529" s="14">
        <f t="shared" si="232"/>
        <v>17</v>
      </c>
      <c r="AZ529" s="14">
        <f t="shared" si="233"/>
        <v>3.7117951099262965</v>
      </c>
      <c r="BA529" s="14">
        <f t="shared" si="234"/>
        <v>0.86327901742005297</v>
      </c>
      <c r="BB529" s="14">
        <f t="shared" si="235"/>
        <v>9.1743119266054721E-3</v>
      </c>
      <c r="BC529" s="16" t="str">
        <f t="shared" si="236"/>
        <v>Nontoxic</v>
      </c>
      <c r="BD529" s="14">
        <f t="shared" si="237"/>
        <v>99.082568807339456</v>
      </c>
      <c r="BE529" s="17" t="s">
        <v>663</v>
      </c>
      <c r="BG529" s="14">
        <f t="shared" si="238"/>
        <v>9</v>
      </c>
      <c r="BH529" s="14">
        <f t="shared" si="239"/>
        <v>9</v>
      </c>
      <c r="BI529" s="14">
        <f t="shared" si="240"/>
        <v>22.844444444444488</v>
      </c>
      <c r="BJ529" s="14">
        <f t="shared" si="241"/>
        <v>7.155555555555515</v>
      </c>
      <c r="BK529" s="14">
        <f t="shared" si="242"/>
        <v>15</v>
      </c>
      <c r="BL529" s="14">
        <f t="shared" si="243"/>
        <v>1.0555555555555556</v>
      </c>
      <c r="BM529" s="14">
        <f t="shared" si="244"/>
        <v>2.7241868005293792</v>
      </c>
      <c r="BN529" s="14">
        <v>6.6349999999999998</v>
      </c>
      <c r="BO529" s="14" t="str">
        <f t="shared" si="245"/>
        <v>Same Var</v>
      </c>
      <c r="BP529" s="14">
        <f t="shared" si="246"/>
        <v>0.45467548940207381</v>
      </c>
      <c r="BQ529" s="14" t="str">
        <f t="shared" si="247"/>
        <v>NS</v>
      </c>
      <c r="BR529" s="14" t="str">
        <f t="shared" si="248"/>
        <v>NS</v>
      </c>
      <c r="BS529" s="2" t="str">
        <f t="shared" si="249"/>
        <v>Same Var T-test</v>
      </c>
      <c r="BT529" s="2" t="str">
        <f t="shared" si="250"/>
        <v/>
      </c>
      <c r="BU529" s="2" t="str">
        <f t="shared" si="251"/>
        <v/>
      </c>
    </row>
    <row r="530" spans="1:73" s="14" customFormat="1" x14ac:dyDescent="0.2">
      <c r="A530" s="10" t="s">
        <v>142</v>
      </c>
      <c r="B530" s="11" t="s">
        <v>482</v>
      </c>
      <c r="C530" s="12">
        <v>38092</v>
      </c>
      <c r="D530" s="13">
        <v>0.50555555555555554</v>
      </c>
      <c r="E530" s="10" t="s">
        <v>57</v>
      </c>
      <c r="F530" s="10" t="s">
        <v>483</v>
      </c>
      <c r="G530" s="11" t="s">
        <v>59</v>
      </c>
      <c r="H530" s="11" t="s">
        <v>90</v>
      </c>
      <c r="I530" s="11" t="s">
        <v>61</v>
      </c>
      <c r="J530" s="14">
        <v>0.75</v>
      </c>
      <c r="K530" s="14">
        <v>0.2</v>
      </c>
      <c r="L530" s="11">
        <v>31</v>
      </c>
      <c r="M530" s="11">
        <v>15</v>
      </c>
      <c r="N530" s="11">
        <v>18</v>
      </c>
      <c r="O530" s="11">
        <v>17</v>
      </c>
      <c r="P530" s="11">
        <v>23</v>
      </c>
      <c r="Q530" s="11">
        <v>20</v>
      </c>
      <c r="R530" s="11">
        <v>22</v>
      </c>
      <c r="S530" s="11">
        <v>21</v>
      </c>
      <c r="T530" s="11">
        <v>27</v>
      </c>
      <c r="U530" s="11">
        <v>24</v>
      </c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F530" s="15"/>
      <c r="AG530" s="14">
        <f t="shared" si="224"/>
        <v>21.8</v>
      </c>
      <c r="AH530" s="14">
        <f t="shared" si="225"/>
        <v>4.7795862210493167</v>
      </c>
      <c r="AI530" s="14">
        <f t="shared" si="226"/>
        <v>10</v>
      </c>
      <c r="AJ530" s="11">
        <v>24</v>
      </c>
      <c r="AK530" s="11">
        <v>23</v>
      </c>
      <c r="AL530" s="11">
        <v>25</v>
      </c>
      <c r="AM530" s="11">
        <v>20</v>
      </c>
      <c r="AN530" s="11">
        <v>13</v>
      </c>
      <c r="AO530" s="11">
        <v>19</v>
      </c>
      <c r="AP530" s="11">
        <v>22</v>
      </c>
      <c r="AQ530" s="11">
        <v>22</v>
      </c>
      <c r="AR530" s="11">
        <v>22</v>
      </c>
      <c r="AS530" s="11">
        <v>16</v>
      </c>
      <c r="AT530" s="14">
        <f t="shared" si="227"/>
        <v>20.6</v>
      </c>
      <c r="AU530" s="14">
        <f t="shared" si="228"/>
        <v>3.7178249316263106</v>
      </c>
      <c r="AV530" s="14">
        <f t="shared" si="229"/>
        <v>10</v>
      </c>
      <c r="AW530" s="14">
        <f t="shared" si="230"/>
        <v>7.1140743827160398</v>
      </c>
      <c r="AX530" s="14">
        <f t="shared" si="231"/>
        <v>0.39575147462277027</v>
      </c>
      <c r="AY530" s="14">
        <f t="shared" si="232"/>
        <v>18</v>
      </c>
      <c r="AZ530" s="14">
        <f t="shared" si="233"/>
        <v>2.6023117916791354</v>
      </c>
      <c r="BA530" s="14">
        <f t="shared" si="234"/>
        <v>0.86204866798959834</v>
      </c>
      <c r="BB530" s="14">
        <f t="shared" si="235"/>
        <v>5.5045871559632996E-2</v>
      </c>
      <c r="BC530" s="16" t="str">
        <f t="shared" si="236"/>
        <v>Nontoxic</v>
      </c>
      <c r="BD530" s="14">
        <f t="shared" si="237"/>
        <v>94.495412844036693</v>
      </c>
      <c r="BE530" s="17" t="s">
        <v>663</v>
      </c>
      <c r="BG530" s="14">
        <f t="shared" si="238"/>
        <v>9</v>
      </c>
      <c r="BH530" s="14">
        <f t="shared" si="239"/>
        <v>9</v>
      </c>
      <c r="BI530" s="14">
        <f t="shared" si="240"/>
        <v>22.844444444444488</v>
      </c>
      <c r="BJ530" s="14">
        <f t="shared" si="241"/>
        <v>13.82222222222218</v>
      </c>
      <c r="BK530" s="14">
        <f t="shared" si="242"/>
        <v>18.333333333333332</v>
      </c>
      <c r="BL530" s="14">
        <f t="shared" si="243"/>
        <v>1.0555555555555556</v>
      </c>
      <c r="BM530" s="14">
        <f t="shared" si="244"/>
        <v>0.53252157338114836</v>
      </c>
      <c r="BN530" s="14">
        <v>6.6349999999999998</v>
      </c>
      <c r="BO530" s="14" t="str">
        <f t="shared" si="245"/>
        <v>Same Var</v>
      </c>
      <c r="BP530" s="14">
        <f t="shared" si="246"/>
        <v>0.26936845622676731</v>
      </c>
      <c r="BQ530" s="14" t="str">
        <f t="shared" si="247"/>
        <v>NS</v>
      </c>
      <c r="BR530" s="14" t="str">
        <f t="shared" si="248"/>
        <v>NS</v>
      </c>
      <c r="BS530" s="2" t="str">
        <f t="shared" si="249"/>
        <v>Same Var T-test</v>
      </c>
      <c r="BT530" s="2" t="str">
        <f t="shared" si="250"/>
        <v/>
      </c>
      <c r="BU530" s="2" t="str">
        <f t="shared" si="251"/>
        <v/>
      </c>
    </row>
    <row r="531" spans="1:73" s="14" customFormat="1" x14ac:dyDescent="0.2">
      <c r="A531" s="1" t="s">
        <v>142</v>
      </c>
      <c r="B531" s="5" t="s">
        <v>656</v>
      </c>
      <c r="C531" s="6">
        <v>39938</v>
      </c>
      <c r="D531" s="7">
        <v>0.60416666666666663</v>
      </c>
      <c r="E531" s="1" t="s">
        <v>57</v>
      </c>
      <c r="F531" s="1" t="s">
        <v>653</v>
      </c>
      <c r="G531" s="5" t="s">
        <v>59</v>
      </c>
      <c r="H531" s="5" t="s">
        <v>90</v>
      </c>
      <c r="I531" s="5" t="s">
        <v>61</v>
      </c>
      <c r="J531" s="2">
        <v>0.75</v>
      </c>
      <c r="K531" s="2">
        <v>0.2</v>
      </c>
      <c r="L531" s="5">
        <v>12</v>
      </c>
      <c r="M531" s="5">
        <v>6</v>
      </c>
      <c r="N531" s="5">
        <v>23</v>
      </c>
      <c r="O531" s="5">
        <v>25</v>
      </c>
      <c r="P531" s="5">
        <v>23</v>
      </c>
      <c r="Q531" s="5">
        <v>26</v>
      </c>
      <c r="R531" s="5">
        <v>28</v>
      </c>
      <c r="S531" s="5">
        <v>24</v>
      </c>
      <c r="T531" s="5">
        <v>27</v>
      </c>
      <c r="U531" s="5">
        <v>24</v>
      </c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2">
        <f t="shared" si="224"/>
        <v>21.8</v>
      </c>
      <c r="AH531" s="2">
        <f t="shared" si="225"/>
        <v>7.0836274448744003</v>
      </c>
      <c r="AI531" s="2">
        <f t="shared" si="226"/>
        <v>10</v>
      </c>
      <c r="AJ531" s="5">
        <v>27</v>
      </c>
      <c r="AK531" s="5">
        <v>18</v>
      </c>
      <c r="AL531" s="5">
        <v>25</v>
      </c>
      <c r="AM531" s="5">
        <v>24</v>
      </c>
      <c r="AN531" s="5">
        <v>23</v>
      </c>
      <c r="AO531" s="5">
        <v>27</v>
      </c>
      <c r="AP531" s="5">
        <v>29</v>
      </c>
      <c r="AQ531" s="5">
        <v>17</v>
      </c>
      <c r="AR531" s="5">
        <v>30</v>
      </c>
      <c r="AS531" s="5">
        <v>23</v>
      </c>
      <c r="AT531" s="2">
        <f t="shared" si="227"/>
        <v>24.3</v>
      </c>
      <c r="AU531" s="2">
        <f t="shared" si="228"/>
        <v>4.2959929650263158</v>
      </c>
      <c r="AV531" s="2">
        <f t="shared" si="229"/>
        <v>10</v>
      </c>
      <c r="AW531" s="2">
        <f t="shared" si="230"/>
        <v>21.79074266975314</v>
      </c>
      <c r="AX531" s="2">
        <f t="shared" si="231"/>
        <v>1.2636201731824448</v>
      </c>
      <c r="AY531" s="2">
        <f t="shared" si="232"/>
        <v>17</v>
      </c>
      <c r="AZ531" s="2">
        <f t="shared" si="233"/>
        <v>3.6795873796849379</v>
      </c>
      <c r="BA531" s="2">
        <f t="shared" si="234"/>
        <v>0.86327901742005297</v>
      </c>
      <c r="BB531" s="14">
        <f t="shared" si="235"/>
        <v>-0.1146788990825688</v>
      </c>
      <c r="BC531" s="3" t="str">
        <f t="shared" si="236"/>
        <v>Nontoxic</v>
      </c>
      <c r="BD531" s="2">
        <f t="shared" si="237"/>
        <v>111.46788990825689</v>
      </c>
      <c r="BE531" s="4" t="s">
        <v>664</v>
      </c>
      <c r="BF531" s="4" t="s">
        <v>666</v>
      </c>
      <c r="BG531" s="2">
        <f t="shared" si="238"/>
        <v>9</v>
      </c>
      <c r="BH531" s="2">
        <f t="shared" si="239"/>
        <v>9</v>
      </c>
      <c r="BI531" s="2">
        <f t="shared" si="240"/>
        <v>50.177777777777827</v>
      </c>
      <c r="BJ531" s="2">
        <f t="shared" si="241"/>
        <v>18.455555555555595</v>
      </c>
      <c r="BK531" s="2">
        <f t="shared" si="242"/>
        <v>34.316666666666706</v>
      </c>
      <c r="BL531" s="2">
        <f t="shared" si="243"/>
        <v>1.0555555555555556</v>
      </c>
      <c r="BM531" s="2">
        <f t="shared" si="244"/>
        <v>2.049083392264619</v>
      </c>
      <c r="BN531" s="2">
        <v>6.6349999999999998</v>
      </c>
      <c r="BO531" s="2" t="str">
        <f t="shared" si="245"/>
        <v>Same Var</v>
      </c>
      <c r="BP531" s="2">
        <f t="shared" si="246"/>
        <v>0.1762932220562109</v>
      </c>
      <c r="BQ531" s="2" t="str">
        <f t="shared" si="247"/>
        <v>NS</v>
      </c>
      <c r="BR531" s="2" t="str">
        <f t="shared" si="248"/>
        <v>NS</v>
      </c>
      <c r="BS531" s="2" t="str">
        <f t="shared" si="249"/>
        <v/>
      </c>
      <c r="BT531" s="2" t="str">
        <f t="shared" si="250"/>
        <v/>
      </c>
      <c r="BU531" s="2" t="str">
        <f t="shared" si="251"/>
        <v/>
      </c>
    </row>
    <row r="532" spans="1:73" s="14" customFormat="1" x14ac:dyDescent="0.2">
      <c r="A532" s="1" t="s">
        <v>142</v>
      </c>
      <c r="B532" s="5" t="s">
        <v>655</v>
      </c>
      <c r="C532" s="6">
        <v>39938</v>
      </c>
      <c r="D532" s="7">
        <v>0.54166666666666663</v>
      </c>
      <c r="E532" s="1" t="s">
        <v>57</v>
      </c>
      <c r="F532" s="1" t="s">
        <v>653</v>
      </c>
      <c r="G532" s="5" t="s">
        <v>59</v>
      </c>
      <c r="H532" s="5" t="s">
        <v>90</v>
      </c>
      <c r="I532" s="5" t="s">
        <v>61</v>
      </c>
      <c r="J532" s="2">
        <v>0.75</v>
      </c>
      <c r="K532" s="2">
        <v>0.2</v>
      </c>
      <c r="L532" s="5">
        <v>12</v>
      </c>
      <c r="M532" s="5">
        <v>6</v>
      </c>
      <c r="N532" s="5">
        <v>23</v>
      </c>
      <c r="O532" s="5">
        <v>25</v>
      </c>
      <c r="P532" s="5">
        <v>23</v>
      </c>
      <c r="Q532" s="5">
        <v>26</v>
      </c>
      <c r="R532" s="5">
        <v>28</v>
      </c>
      <c r="S532" s="5">
        <v>24</v>
      </c>
      <c r="T532" s="5">
        <v>27</v>
      </c>
      <c r="U532" s="5">
        <v>24</v>
      </c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2">
        <f t="shared" si="224"/>
        <v>21.8</v>
      </c>
      <c r="AH532" s="2">
        <f t="shared" si="225"/>
        <v>7.0836274448744003</v>
      </c>
      <c r="AI532" s="2">
        <f t="shared" si="226"/>
        <v>10</v>
      </c>
      <c r="AJ532" s="5">
        <v>29</v>
      </c>
      <c r="AK532" s="5">
        <v>34</v>
      </c>
      <c r="AL532" s="5">
        <v>28</v>
      </c>
      <c r="AM532" s="5">
        <v>26</v>
      </c>
      <c r="AN532" s="5">
        <v>18</v>
      </c>
      <c r="AO532" s="5">
        <v>33</v>
      </c>
      <c r="AP532" s="5">
        <v>30</v>
      </c>
      <c r="AQ532" s="5">
        <v>32</v>
      </c>
      <c r="AR532" s="5">
        <v>31</v>
      </c>
      <c r="AS532" s="5">
        <v>29</v>
      </c>
      <c r="AT532" s="2">
        <f t="shared" si="227"/>
        <v>29</v>
      </c>
      <c r="AU532" s="2">
        <f t="shared" si="228"/>
        <v>4.5460605656619517</v>
      </c>
      <c r="AV532" s="2">
        <f t="shared" si="229"/>
        <v>10</v>
      </c>
      <c r="AW532" s="2">
        <f t="shared" si="230"/>
        <v>23.903950694444465</v>
      </c>
      <c r="AX532" s="2">
        <f t="shared" si="231"/>
        <v>1.3597352623456804</v>
      </c>
      <c r="AY532" s="2">
        <f t="shared" si="232"/>
        <v>18</v>
      </c>
      <c r="AZ532" s="2">
        <f t="shared" si="233"/>
        <v>5.7210152368296905</v>
      </c>
      <c r="BA532" s="2">
        <f t="shared" si="234"/>
        <v>0.86204866798959834</v>
      </c>
      <c r="BB532" s="14">
        <f t="shared" si="235"/>
        <v>-0.33027522935779813</v>
      </c>
      <c r="BC532" s="3" t="str">
        <f t="shared" si="236"/>
        <v>Nontoxic</v>
      </c>
      <c r="BD532" s="2">
        <f t="shared" si="237"/>
        <v>133.02752293577981</v>
      </c>
      <c r="BE532" s="4" t="s">
        <v>664</v>
      </c>
      <c r="BF532" s="4" t="s">
        <v>666</v>
      </c>
      <c r="BG532" s="2">
        <f t="shared" si="238"/>
        <v>9</v>
      </c>
      <c r="BH532" s="2">
        <f t="shared" si="239"/>
        <v>9</v>
      </c>
      <c r="BI532" s="2">
        <f t="shared" si="240"/>
        <v>50.177777777777827</v>
      </c>
      <c r="BJ532" s="2">
        <f t="shared" si="241"/>
        <v>20.666666666666664</v>
      </c>
      <c r="BK532" s="2">
        <f t="shared" si="242"/>
        <v>35.422222222222246</v>
      </c>
      <c r="BL532" s="2">
        <f t="shared" si="243"/>
        <v>1.0555555555555556</v>
      </c>
      <c r="BM532" s="2">
        <f t="shared" si="244"/>
        <v>1.6249826752964696</v>
      </c>
      <c r="BN532" s="2">
        <v>6.6349999999999998</v>
      </c>
      <c r="BO532" s="2" t="str">
        <f t="shared" si="245"/>
        <v>Same Var</v>
      </c>
      <c r="BP532" s="2">
        <f t="shared" si="246"/>
        <v>7.2472525008988615E-3</v>
      </c>
      <c r="BQ532" s="2" t="str">
        <f t="shared" si="247"/>
        <v>NS</v>
      </c>
      <c r="BR532" s="2" t="str">
        <f t="shared" si="248"/>
        <v>NS</v>
      </c>
      <c r="BS532" s="2" t="str">
        <f t="shared" si="249"/>
        <v/>
      </c>
      <c r="BT532" s="2" t="str">
        <f t="shared" si="250"/>
        <v/>
      </c>
      <c r="BU532" s="2" t="str">
        <f t="shared" si="251"/>
        <v/>
      </c>
    </row>
    <row r="533" spans="1:73" s="14" customFormat="1" x14ac:dyDescent="0.2">
      <c r="A533" s="1" t="s">
        <v>142</v>
      </c>
      <c r="B533" s="5" t="s">
        <v>652</v>
      </c>
      <c r="C533" s="6">
        <v>39938</v>
      </c>
      <c r="D533" s="7">
        <v>0.59375</v>
      </c>
      <c r="E533" s="1" t="s">
        <v>57</v>
      </c>
      <c r="F533" s="1" t="s">
        <v>653</v>
      </c>
      <c r="G533" s="5" t="s">
        <v>59</v>
      </c>
      <c r="H533" s="5" t="s">
        <v>90</v>
      </c>
      <c r="I533" s="5" t="s">
        <v>61</v>
      </c>
      <c r="J533" s="2">
        <v>0.75</v>
      </c>
      <c r="K533" s="2">
        <v>0.2</v>
      </c>
      <c r="L533" s="5">
        <v>12</v>
      </c>
      <c r="M533" s="5">
        <v>6</v>
      </c>
      <c r="N533" s="5">
        <v>23</v>
      </c>
      <c r="O533" s="5">
        <v>25</v>
      </c>
      <c r="P533" s="5">
        <v>23</v>
      </c>
      <c r="Q533" s="5">
        <v>26</v>
      </c>
      <c r="R533" s="5">
        <v>28</v>
      </c>
      <c r="S533" s="5">
        <v>24</v>
      </c>
      <c r="T533" s="5">
        <v>27</v>
      </c>
      <c r="U533" s="5">
        <v>24</v>
      </c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2">
        <f t="shared" si="224"/>
        <v>21.8</v>
      </c>
      <c r="AH533" s="2">
        <f t="shared" si="225"/>
        <v>7.0836274448744003</v>
      </c>
      <c r="AI533" s="2">
        <f t="shared" si="226"/>
        <v>10</v>
      </c>
      <c r="AJ533" s="5">
        <v>24</v>
      </c>
      <c r="AK533" s="5">
        <v>22</v>
      </c>
      <c r="AL533" s="5">
        <v>8</v>
      </c>
      <c r="AM533" s="5">
        <v>26</v>
      </c>
      <c r="AN533" s="5">
        <v>27</v>
      </c>
      <c r="AO533" s="5">
        <v>28</v>
      </c>
      <c r="AP533" s="5">
        <v>30</v>
      </c>
      <c r="AQ533" s="5">
        <v>30</v>
      </c>
      <c r="AR533" s="5">
        <v>26</v>
      </c>
      <c r="AS533" s="5">
        <v>29</v>
      </c>
      <c r="AT533" s="2">
        <f t="shared" si="227"/>
        <v>25</v>
      </c>
      <c r="AU533" s="2">
        <f t="shared" si="228"/>
        <v>6.497862896539309</v>
      </c>
      <c r="AV533" s="2">
        <f t="shared" si="229"/>
        <v>10</v>
      </c>
      <c r="AW533" s="2">
        <f t="shared" si="230"/>
        <v>49.628111188271639</v>
      </c>
      <c r="AX533" s="2">
        <f t="shared" si="231"/>
        <v>2.8659629715363528</v>
      </c>
      <c r="AY533" s="2">
        <f t="shared" si="232"/>
        <v>17</v>
      </c>
      <c r="AZ533" s="2">
        <f t="shared" si="233"/>
        <v>3.258998576909951</v>
      </c>
      <c r="BA533" s="2">
        <f t="shared" si="234"/>
        <v>0.86327901742005297</v>
      </c>
      <c r="BB533" s="14">
        <f t="shared" si="235"/>
        <v>-0.14678899082568803</v>
      </c>
      <c r="BC533" s="3" t="str">
        <f t="shared" si="236"/>
        <v>Nontoxic</v>
      </c>
      <c r="BD533" s="2">
        <f t="shared" si="237"/>
        <v>114.6788990825688</v>
      </c>
      <c r="BE533" s="4" t="s">
        <v>664</v>
      </c>
      <c r="BF533" s="4" t="s">
        <v>666</v>
      </c>
      <c r="BG533" s="2">
        <f t="shared" si="238"/>
        <v>9</v>
      </c>
      <c r="BH533" s="2">
        <f t="shared" si="239"/>
        <v>9</v>
      </c>
      <c r="BI533" s="2">
        <f t="shared" si="240"/>
        <v>50.177777777777827</v>
      </c>
      <c r="BJ533" s="2">
        <f t="shared" si="241"/>
        <v>42.222222222222221</v>
      </c>
      <c r="BK533" s="2">
        <f t="shared" si="242"/>
        <v>46.200000000000017</v>
      </c>
      <c r="BL533" s="2">
        <f t="shared" si="243"/>
        <v>1.0555555555555556</v>
      </c>
      <c r="BM533" s="2">
        <f t="shared" si="244"/>
        <v>6.3441466737138422E-2</v>
      </c>
      <c r="BN533" s="2">
        <v>6.6349999999999998</v>
      </c>
      <c r="BO533" s="2" t="str">
        <f t="shared" si="245"/>
        <v>Same Var</v>
      </c>
      <c r="BP533" s="2">
        <f t="shared" si="246"/>
        <v>0.15319783236232343</v>
      </c>
      <c r="BQ533" s="2" t="str">
        <f t="shared" si="247"/>
        <v>NS</v>
      </c>
      <c r="BR533" s="2" t="str">
        <f t="shared" si="248"/>
        <v>NS</v>
      </c>
      <c r="BS533" s="2" t="str">
        <f t="shared" si="249"/>
        <v/>
      </c>
      <c r="BT533" s="2" t="str">
        <f t="shared" si="250"/>
        <v/>
      </c>
      <c r="BU533" s="2" t="str">
        <f t="shared" si="251"/>
        <v/>
      </c>
    </row>
    <row r="534" spans="1:73" s="14" customFormat="1" x14ac:dyDescent="0.2">
      <c r="A534" s="10" t="s">
        <v>142</v>
      </c>
      <c r="B534" s="11" t="s">
        <v>293</v>
      </c>
      <c r="C534" s="12">
        <v>37332</v>
      </c>
      <c r="D534" s="13">
        <v>0</v>
      </c>
      <c r="E534" s="10" t="s">
        <v>57</v>
      </c>
      <c r="F534" s="10" t="s">
        <v>287</v>
      </c>
      <c r="G534" s="11" t="s">
        <v>59</v>
      </c>
      <c r="H534" s="11" t="s">
        <v>90</v>
      </c>
      <c r="I534" s="11" t="s">
        <v>61</v>
      </c>
      <c r="J534" s="14">
        <v>0.75</v>
      </c>
      <c r="K534" s="14">
        <v>0.2</v>
      </c>
      <c r="L534" s="11">
        <v>14</v>
      </c>
      <c r="M534" s="11">
        <v>28</v>
      </c>
      <c r="N534" s="11">
        <v>15</v>
      </c>
      <c r="O534" s="11">
        <v>25</v>
      </c>
      <c r="P534" s="11">
        <v>23</v>
      </c>
      <c r="Q534" s="11">
        <v>27</v>
      </c>
      <c r="R534" s="11">
        <v>27</v>
      </c>
      <c r="S534" s="11">
        <v>25</v>
      </c>
      <c r="T534" s="11">
        <v>26</v>
      </c>
      <c r="U534" s="11">
        <v>8</v>
      </c>
      <c r="V534" s="15"/>
      <c r="W534" s="15"/>
      <c r="X534" s="15"/>
      <c r="Y534" s="15"/>
      <c r="Z534" s="15"/>
      <c r="AA534" s="15"/>
      <c r="AB534" s="15"/>
      <c r="AC534" s="15"/>
      <c r="AD534" s="15"/>
      <c r="AE534" s="15"/>
      <c r="AF534" s="15"/>
      <c r="AG534" s="14">
        <f t="shared" si="224"/>
        <v>21.8</v>
      </c>
      <c r="AH534" s="14">
        <f t="shared" si="225"/>
        <v>6.9089314176168646</v>
      </c>
      <c r="AI534" s="14">
        <f t="shared" si="226"/>
        <v>10</v>
      </c>
      <c r="AJ534" s="11">
        <v>16</v>
      </c>
      <c r="AK534" s="11">
        <v>13</v>
      </c>
      <c r="AL534" s="11">
        <v>17</v>
      </c>
      <c r="AM534" s="11">
        <v>10</v>
      </c>
      <c r="AN534" s="11">
        <v>21</v>
      </c>
      <c r="AO534" s="11">
        <v>21</v>
      </c>
      <c r="AP534" s="11">
        <v>19</v>
      </c>
      <c r="AQ534" s="11">
        <v>21</v>
      </c>
      <c r="AR534" s="11">
        <v>19</v>
      </c>
      <c r="AS534" s="11">
        <v>14</v>
      </c>
      <c r="AT534" s="14">
        <f t="shared" si="227"/>
        <v>17.100000000000001</v>
      </c>
      <c r="AU534" s="14">
        <f t="shared" si="228"/>
        <v>3.8137179293236221</v>
      </c>
      <c r="AV534" s="14">
        <f t="shared" si="229"/>
        <v>10</v>
      </c>
      <c r="AW534" s="14">
        <f t="shared" si="230"/>
        <v>17.135000308642002</v>
      </c>
      <c r="AX534" s="14">
        <f t="shared" si="231"/>
        <v>1.0360704046639251</v>
      </c>
      <c r="AY534" s="14">
        <f t="shared" si="232"/>
        <v>17</v>
      </c>
      <c r="AZ534" s="14">
        <f t="shared" si="233"/>
        <v>0.36862962482044531</v>
      </c>
      <c r="BA534" s="14">
        <f t="shared" si="234"/>
        <v>0.86327901742005297</v>
      </c>
      <c r="BB534" s="14">
        <f t="shared" si="235"/>
        <v>0.21559633027522931</v>
      </c>
      <c r="BC534" s="16" t="str">
        <f t="shared" si="236"/>
        <v>Toxic</v>
      </c>
      <c r="BD534" s="14">
        <f t="shared" si="237"/>
        <v>78.440366972477065</v>
      </c>
      <c r="BE534" s="17" t="s">
        <v>663</v>
      </c>
      <c r="BG534" s="14">
        <f t="shared" si="238"/>
        <v>9</v>
      </c>
      <c r="BH534" s="14">
        <f t="shared" si="239"/>
        <v>9</v>
      </c>
      <c r="BI534" s="14">
        <f t="shared" si="240"/>
        <v>47.733333333333377</v>
      </c>
      <c r="BJ534" s="14">
        <f t="shared" si="241"/>
        <v>14.544444444444455</v>
      </c>
      <c r="BK534" s="14">
        <f t="shared" si="242"/>
        <v>31.138888888888914</v>
      </c>
      <c r="BL534" s="14">
        <f t="shared" si="243"/>
        <v>1.0555555555555556</v>
      </c>
      <c r="BM534" s="14">
        <f t="shared" si="244"/>
        <v>2.8484366875069971</v>
      </c>
      <c r="BN534" s="14">
        <v>6.6349999999999998</v>
      </c>
      <c r="BO534" s="14" t="str">
        <f t="shared" si="245"/>
        <v>Same Var</v>
      </c>
      <c r="BP534" s="14">
        <f t="shared" si="246"/>
        <v>3.7957167825925467E-2</v>
      </c>
      <c r="BQ534" s="14" t="str">
        <f t="shared" si="247"/>
        <v>Sig</v>
      </c>
      <c r="BR534" s="14" t="str">
        <f t="shared" si="248"/>
        <v>Sig</v>
      </c>
      <c r="BS534" s="2" t="str">
        <f t="shared" si="249"/>
        <v>Same Var T-test</v>
      </c>
      <c r="BT534" s="2" t="str">
        <f t="shared" si="250"/>
        <v>TSTToxicLess25</v>
      </c>
      <c r="BU534" s="2" t="str">
        <f t="shared" si="251"/>
        <v>NOECToxicLess25</v>
      </c>
    </row>
    <row r="535" spans="1:73" s="14" customFormat="1" x14ac:dyDescent="0.2">
      <c r="A535" s="10" t="s">
        <v>142</v>
      </c>
      <c r="B535" s="11" t="s">
        <v>313</v>
      </c>
      <c r="C535" s="12">
        <v>37332</v>
      </c>
      <c r="D535" s="13">
        <v>0</v>
      </c>
      <c r="E535" s="10" t="s">
        <v>57</v>
      </c>
      <c r="F535" s="10" t="s">
        <v>287</v>
      </c>
      <c r="G535" s="11" t="s">
        <v>59</v>
      </c>
      <c r="H535" s="11" t="s">
        <v>90</v>
      </c>
      <c r="I535" s="11" t="s">
        <v>61</v>
      </c>
      <c r="J535" s="14">
        <v>0.75</v>
      </c>
      <c r="K535" s="14">
        <v>0.2</v>
      </c>
      <c r="L535" s="11">
        <v>14</v>
      </c>
      <c r="M535" s="11">
        <v>28</v>
      </c>
      <c r="N535" s="11">
        <v>15</v>
      </c>
      <c r="O535" s="11">
        <v>25</v>
      </c>
      <c r="P535" s="11">
        <v>23</v>
      </c>
      <c r="Q535" s="11">
        <v>27</v>
      </c>
      <c r="R535" s="11">
        <v>27</v>
      </c>
      <c r="S535" s="11">
        <v>25</v>
      </c>
      <c r="T535" s="11">
        <v>26</v>
      </c>
      <c r="U535" s="11">
        <v>8</v>
      </c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F535" s="15"/>
      <c r="AG535" s="14">
        <f t="shared" si="224"/>
        <v>21.8</v>
      </c>
      <c r="AH535" s="14">
        <f t="shared" si="225"/>
        <v>6.9089314176168646</v>
      </c>
      <c r="AI535" s="14">
        <f t="shared" si="226"/>
        <v>10</v>
      </c>
      <c r="AJ535" s="11">
        <v>21</v>
      </c>
      <c r="AK535" s="11">
        <v>15</v>
      </c>
      <c r="AL535" s="11">
        <v>18</v>
      </c>
      <c r="AM535" s="11">
        <v>12</v>
      </c>
      <c r="AN535" s="11">
        <v>24</v>
      </c>
      <c r="AO535" s="11">
        <v>21</v>
      </c>
      <c r="AP535" s="11">
        <v>22</v>
      </c>
      <c r="AQ535" s="11">
        <v>26</v>
      </c>
      <c r="AR535" s="11">
        <v>24</v>
      </c>
      <c r="AS535" s="11">
        <v>25</v>
      </c>
      <c r="AT535" s="14">
        <f t="shared" si="227"/>
        <v>20.8</v>
      </c>
      <c r="AU535" s="14">
        <f t="shared" si="228"/>
        <v>4.5411696975803784</v>
      </c>
      <c r="AV535" s="14">
        <f t="shared" si="229"/>
        <v>10</v>
      </c>
      <c r="AW535" s="14">
        <f t="shared" si="230"/>
        <v>22.536118827160557</v>
      </c>
      <c r="AX535" s="14">
        <f t="shared" si="231"/>
        <v>1.2735539437585768</v>
      </c>
      <c r="AY535" s="14">
        <f t="shared" si="232"/>
        <v>18</v>
      </c>
      <c r="AZ535" s="14">
        <f t="shared" si="233"/>
        <v>2.0423973109785294</v>
      </c>
      <c r="BA535" s="14">
        <f t="shared" si="234"/>
        <v>0.86204866798959834</v>
      </c>
      <c r="BB535" s="14">
        <f t="shared" si="235"/>
        <v>4.5871559633027519E-2</v>
      </c>
      <c r="BC535" s="16" t="str">
        <f t="shared" si="236"/>
        <v>Nontoxic</v>
      </c>
      <c r="BD535" s="14">
        <f t="shared" si="237"/>
        <v>95.412844036697251</v>
      </c>
      <c r="BE535" s="17" t="s">
        <v>663</v>
      </c>
      <c r="BG535" s="14">
        <f t="shared" si="238"/>
        <v>9</v>
      </c>
      <c r="BH535" s="14">
        <f t="shared" si="239"/>
        <v>9</v>
      </c>
      <c r="BI535" s="14">
        <f t="shared" si="240"/>
        <v>47.733333333333377</v>
      </c>
      <c r="BJ535" s="14">
        <f t="shared" si="241"/>
        <v>20.622222222222266</v>
      </c>
      <c r="BK535" s="14">
        <f t="shared" si="242"/>
        <v>34.17777777777782</v>
      </c>
      <c r="BL535" s="14">
        <f t="shared" si="243"/>
        <v>1.0555555555555556</v>
      </c>
      <c r="BM535" s="14">
        <f t="shared" si="244"/>
        <v>1.4592969525277855</v>
      </c>
      <c r="BN535" s="14">
        <v>6.6349999999999998</v>
      </c>
      <c r="BO535" s="14" t="str">
        <f t="shared" si="245"/>
        <v>Same Var</v>
      </c>
      <c r="BP535" s="14">
        <f t="shared" si="246"/>
        <v>0.35329062993726157</v>
      </c>
      <c r="BQ535" s="14" t="str">
        <f t="shared" si="247"/>
        <v>NS</v>
      </c>
      <c r="BR535" s="14" t="str">
        <f t="shared" si="248"/>
        <v>NS</v>
      </c>
      <c r="BS535" s="2" t="str">
        <f t="shared" si="249"/>
        <v>Same Var T-test</v>
      </c>
      <c r="BT535" s="2" t="str">
        <f t="shared" si="250"/>
        <v/>
      </c>
      <c r="BU535" s="2" t="str">
        <f t="shared" si="251"/>
        <v/>
      </c>
    </row>
    <row r="536" spans="1:73" s="14" customFormat="1" x14ac:dyDescent="0.2">
      <c r="A536" s="10" t="s">
        <v>142</v>
      </c>
      <c r="B536" s="11" t="s">
        <v>286</v>
      </c>
      <c r="C536" s="12">
        <v>37332</v>
      </c>
      <c r="D536" s="13">
        <v>0</v>
      </c>
      <c r="E536" s="10" t="s">
        <v>57</v>
      </c>
      <c r="F536" s="10" t="s">
        <v>287</v>
      </c>
      <c r="G536" s="11" t="s">
        <v>59</v>
      </c>
      <c r="H536" s="11" t="s">
        <v>90</v>
      </c>
      <c r="I536" s="11" t="s">
        <v>61</v>
      </c>
      <c r="J536" s="14">
        <v>0.75</v>
      </c>
      <c r="K536" s="14">
        <v>0.2</v>
      </c>
      <c r="L536" s="11">
        <v>14</v>
      </c>
      <c r="M536" s="11">
        <v>28</v>
      </c>
      <c r="N536" s="11">
        <v>15</v>
      </c>
      <c r="O536" s="11">
        <v>25</v>
      </c>
      <c r="P536" s="11">
        <v>23</v>
      </c>
      <c r="Q536" s="11">
        <v>27</v>
      </c>
      <c r="R536" s="11">
        <v>27</v>
      </c>
      <c r="S536" s="11">
        <v>25</v>
      </c>
      <c r="T536" s="11">
        <v>26</v>
      </c>
      <c r="U536" s="11">
        <v>8</v>
      </c>
      <c r="V536" s="15"/>
      <c r="W536" s="15"/>
      <c r="X536" s="15"/>
      <c r="Y536" s="15"/>
      <c r="Z536" s="15"/>
      <c r="AA536" s="15"/>
      <c r="AB536" s="15"/>
      <c r="AC536" s="15"/>
      <c r="AD536" s="15"/>
      <c r="AE536" s="15"/>
      <c r="AF536" s="15"/>
      <c r="AG536" s="14">
        <f t="shared" si="224"/>
        <v>21.8</v>
      </c>
      <c r="AH536" s="14">
        <f t="shared" si="225"/>
        <v>6.9089314176168646</v>
      </c>
      <c r="AI536" s="14">
        <f t="shared" si="226"/>
        <v>10</v>
      </c>
      <c r="AJ536" s="11">
        <v>19</v>
      </c>
      <c r="AK536" s="11">
        <v>15</v>
      </c>
      <c r="AL536" s="11">
        <v>20</v>
      </c>
      <c r="AM536" s="11">
        <v>17</v>
      </c>
      <c r="AN536" s="11">
        <v>21</v>
      </c>
      <c r="AO536" s="11">
        <v>26</v>
      </c>
      <c r="AP536" s="11">
        <v>26</v>
      </c>
      <c r="AQ536" s="11">
        <v>28</v>
      </c>
      <c r="AR536" s="11">
        <v>27</v>
      </c>
      <c r="AS536" s="11">
        <v>30</v>
      </c>
      <c r="AT536" s="14">
        <f t="shared" si="227"/>
        <v>22.9</v>
      </c>
      <c r="AU536" s="14">
        <f t="shared" si="228"/>
        <v>5.130518708885309</v>
      </c>
      <c r="AV536" s="14">
        <f t="shared" si="229"/>
        <v>10</v>
      </c>
      <c r="AW536" s="14">
        <f t="shared" si="230"/>
        <v>28.272852160493805</v>
      </c>
      <c r="AX536" s="14">
        <f t="shared" si="231"/>
        <v>1.5708687585733869</v>
      </c>
      <c r="AY536" s="14">
        <f t="shared" si="232"/>
        <v>18</v>
      </c>
      <c r="AZ536" s="14">
        <f t="shared" si="233"/>
        <v>2.8405268214805339</v>
      </c>
      <c r="BA536" s="14">
        <f t="shared" si="234"/>
        <v>0.86204866798959834</v>
      </c>
      <c r="BB536" s="14">
        <f t="shared" si="235"/>
        <v>-5.0458715596330174E-2</v>
      </c>
      <c r="BC536" s="16" t="str">
        <f t="shared" si="236"/>
        <v>Nontoxic</v>
      </c>
      <c r="BD536" s="14">
        <f t="shared" si="237"/>
        <v>105.04587155963301</v>
      </c>
      <c r="BE536" s="17" t="s">
        <v>663</v>
      </c>
      <c r="BG536" s="14">
        <f t="shared" si="238"/>
        <v>9</v>
      </c>
      <c r="BH536" s="14">
        <f t="shared" si="239"/>
        <v>9</v>
      </c>
      <c r="BI536" s="14">
        <f t="shared" si="240"/>
        <v>47.733333333333377</v>
      </c>
      <c r="BJ536" s="14">
        <f t="shared" si="241"/>
        <v>26.322222222222177</v>
      </c>
      <c r="BK536" s="14">
        <f t="shared" si="242"/>
        <v>37.027777777777779</v>
      </c>
      <c r="BL536" s="14">
        <f t="shared" si="243"/>
        <v>1.0555555555555556</v>
      </c>
      <c r="BM536" s="14">
        <f t="shared" si="244"/>
        <v>0.74428993309659353</v>
      </c>
      <c r="BN536" s="14">
        <v>6.6349999999999998</v>
      </c>
      <c r="BO536" s="14" t="str">
        <f t="shared" si="245"/>
        <v>Same Var</v>
      </c>
      <c r="BP536" s="14">
        <f t="shared" si="246"/>
        <v>0.34540800922570725</v>
      </c>
      <c r="BQ536" s="14" t="str">
        <f t="shared" si="247"/>
        <v>NS</v>
      </c>
      <c r="BR536" s="14" t="str">
        <f t="shared" si="248"/>
        <v>NS</v>
      </c>
      <c r="BS536" s="2" t="str">
        <f t="shared" si="249"/>
        <v/>
      </c>
      <c r="BT536" s="2" t="str">
        <f t="shared" si="250"/>
        <v/>
      </c>
      <c r="BU536" s="2" t="str">
        <f t="shared" si="251"/>
        <v/>
      </c>
    </row>
    <row r="537" spans="1:73" s="14" customFormat="1" x14ac:dyDescent="0.2">
      <c r="A537" s="10" t="s">
        <v>142</v>
      </c>
      <c r="B537" s="11" t="s">
        <v>295</v>
      </c>
      <c r="C537" s="12">
        <v>37332</v>
      </c>
      <c r="D537" s="13">
        <v>0</v>
      </c>
      <c r="E537" s="10" t="s">
        <v>57</v>
      </c>
      <c r="F537" s="10" t="s">
        <v>287</v>
      </c>
      <c r="G537" s="11" t="s">
        <v>59</v>
      </c>
      <c r="H537" s="11" t="s">
        <v>90</v>
      </c>
      <c r="I537" s="11" t="s">
        <v>61</v>
      </c>
      <c r="J537" s="14">
        <v>0.75</v>
      </c>
      <c r="K537" s="14">
        <v>0.2</v>
      </c>
      <c r="L537" s="11">
        <v>14</v>
      </c>
      <c r="M537" s="11">
        <v>28</v>
      </c>
      <c r="N537" s="11">
        <v>15</v>
      </c>
      <c r="O537" s="11">
        <v>25</v>
      </c>
      <c r="P537" s="11">
        <v>23</v>
      </c>
      <c r="Q537" s="11">
        <v>27</v>
      </c>
      <c r="R537" s="11">
        <v>27</v>
      </c>
      <c r="S537" s="11">
        <v>25</v>
      </c>
      <c r="T537" s="11">
        <v>26</v>
      </c>
      <c r="U537" s="11">
        <v>8</v>
      </c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F537" s="15"/>
      <c r="AG537" s="14">
        <f t="shared" si="224"/>
        <v>21.8</v>
      </c>
      <c r="AH537" s="14">
        <f t="shared" si="225"/>
        <v>6.9089314176168646</v>
      </c>
      <c r="AI537" s="14">
        <f t="shared" si="226"/>
        <v>10</v>
      </c>
      <c r="AJ537" s="11">
        <v>17</v>
      </c>
      <c r="AK537" s="11">
        <v>13</v>
      </c>
      <c r="AL537" s="11">
        <v>17</v>
      </c>
      <c r="AM537" s="11">
        <v>17</v>
      </c>
      <c r="AN537" s="11">
        <v>27</v>
      </c>
      <c r="AO537" s="11">
        <v>30</v>
      </c>
      <c r="AP537" s="11">
        <v>25</v>
      </c>
      <c r="AQ537" s="11">
        <v>25</v>
      </c>
      <c r="AR537" s="11">
        <v>27</v>
      </c>
      <c r="AS537" s="11">
        <v>30</v>
      </c>
      <c r="AT537" s="14">
        <f t="shared" si="227"/>
        <v>22.8</v>
      </c>
      <c r="AU537" s="14">
        <f t="shared" si="228"/>
        <v>6.1967733539318699</v>
      </c>
      <c r="AV537" s="14">
        <f t="shared" si="229"/>
        <v>10</v>
      </c>
      <c r="AW537" s="14">
        <f t="shared" si="230"/>
        <v>42.575625000000073</v>
      </c>
      <c r="AX537" s="14">
        <f t="shared" si="231"/>
        <v>2.4394250000000044</v>
      </c>
      <c r="AY537" s="14">
        <f t="shared" si="232"/>
        <v>17</v>
      </c>
      <c r="AZ537" s="14">
        <f t="shared" si="233"/>
        <v>2.5250469439132237</v>
      </c>
      <c r="BA537" s="14">
        <f t="shared" si="234"/>
        <v>0.86327901742005297</v>
      </c>
      <c r="BB537" s="14">
        <f t="shared" si="235"/>
        <v>-4.5871559633027519E-2</v>
      </c>
      <c r="BC537" s="16" t="str">
        <f t="shared" si="236"/>
        <v>Nontoxic</v>
      </c>
      <c r="BD537" s="14">
        <f t="shared" si="237"/>
        <v>104.58715596330275</v>
      </c>
      <c r="BE537" s="17" t="s">
        <v>663</v>
      </c>
      <c r="BG537" s="14">
        <f t="shared" si="238"/>
        <v>9</v>
      </c>
      <c r="BH537" s="14">
        <f t="shared" si="239"/>
        <v>9</v>
      </c>
      <c r="BI537" s="14">
        <f t="shared" si="240"/>
        <v>47.733333333333377</v>
      </c>
      <c r="BJ537" s="14">
        <f t="shared" si="241"/>
        <v>38.400000000000034</v>
      </c>
      <c r="BK537" s="14">
        <f t="shared" si="242"/>
        <v>43.066666666666706</v>
      </c>
      <c r="BL537" s="14">
        <f t="shared" si="243"/>
        <v>1.0555555555555556</v>
      </c>
      <c r="BM537" s="14">
        <f t="shared" si="244"/>
        <v>0.10070584974759288</v>
      </c>
      <c r="BN537" s="14">
        <v>6.6349999999999998</v>
      </c>
      <c r="BO537" s="14" t="str">
        <f t="shared" si="245"/>
        <v>Same Var</v>
      </c>
      <c r="BP537" s="14">
        <f t="shared" si="246"/>
        <v>0.36862456368369984</v>
      </c>
      <c r="BQ537" s="14" t="str">
        <f t="shared" si="247"/>
        <v>NS</v>
      </c>
      <c r="BR537" s="14" t="str">
        <f t="shared" si="248"/>
        <v>NS</v>
      </c>
      <c r="BS537" s="2" t="str">
        <f t="shared" si="249"/>
        <v/>
      </c>
      <c r="BT537" s="2" t="str">
        <f t="shared" si="250"/>
        <v/>
      </c>
      <c r="BU537" s="2" t="str">
        <f t="shared" si="251"/>
        <v/>
      </c>
    </row>
    <row r="538" spans="1:73" s="14" customFormat="1" x14ac:dyDescent="0.2">
      <c r="A538" s="10" t="s">
        <v>142</v>
      </c>
      <c r="B538" s="11" t="s">
        <v>292</v>
      </c>
      <c r="C538" s="12">
        <v>37332</v>
      </c>
      <c r="D538" s="13">
        <v>0</v>
      </c>
      <c r="E538" s="10" t="s">
        <v>57</v>
      </c>
      <c r="F538" s="10" t="s">
        <v>287</v>
      </c>
      <c r="G538" s="11" t="s">
        <v>59</v>
      </c>
      <c r="H538" s="11" t="s">
        <v>90</v>
      </c>
      <c r="I538" s="11" t="s">
        <v>61</v>
      </c>
      <c r="J538" s="14">
        <v>0.75</v>
      </c>
      <c r="K538" s="14">
        <v>0.2</v>
      </c>
      <c r="L538" s="11">
        <v>14</v>
      </c>
      <c r="M538" s="11">
        <v>28</v>
      </c>
      <c r="N538" s="11">
        <v>15</v>
      </c>
      <c r="O538" s="11">
        <v>25</v>
      </c>
      <c r="P538" s="11">
        <v>23</v>
      </c>
      <c r="Q538" s="11">
        <v>27</v>
      </c>
      <c r="R538" s="11">
        <v>27</v>
      </c>
      <c r="S538" s="11">
        <v>25</v>
      </c>
      <c r="T538" s="11">
        <v>26</v>
      </c>
      <c r="U538" s="11">
        <v>8</v>
      </c>
      <c r="V538" s="15"/>
      <c r="W538" s="15"/>
      <c r="X538" s="15"/>
      <c r="Y538" s="15"/>
      <c r="Z538" s="15"/>
      <c r="AA538" s="15"/>
      <c r="AB538" s="15"/>
      <c r="AC538" s="15"/>
      <c r="AD538" s="15"/>
      <c r="AE538" s="15"/>
      <c r="AF538" s="15"/>
      <c r="AG538" s="14">
        <f t="shared" si="224"/>
        <v>21.8</v>
      </c>
      <c r="AH538" s="14">
        <f t="shared" si="225"/>
        <v>6.9089314176168646</v>
      </c>
      <c r="AI538" s="14">
        <f t="shared" si="226"/>
        <v>10</v>
      </c>
      <c r="AJ538" s="11">
        <v>29</v>
      </c>
      <c r="AK538" s="11">
        <v>14</v>
      </c>
      <c r="AL538" s="11">
        <v>17</v>
      </c>
      <c r="AM538" s="11">
        <v>16</v>
      </c>
      <c r="AN538" s="11">
        <v>30</v>
      </c>
      <c r="AO538" s="11">
        <v>28</v>
      </c>
      <c r="AP538" s="11">
        <v>28</v>
      </c>
      <c r="AQ538" s="11">
        <v>29</v>
      </c>
      <c r="AR538" s="11">
        <v>30</v>
      </c>
      <c r="AS538" s="11">
        <v>27</v>
      </c>
      <c r="AT538" s="14">
        <f t="shared" si="227"/>
        <v>24.8</v>
      </c>
      <c r="AU538" s="14">
        <f t="shared" si="228"/>
        <v>6.4083279150388917</v>
      </c>
      <c r="AV538" s="14">
        <f t="shared" si="229"/>
        <v>10</v>
      </c>
      <c r="AW538" s="14">
        <f t="shared" si="230"/>
        <v>46.1267361111112</v>
      </c>
      <c r="AX538" s="14">
        <f t="shared" si="231"/>
        <v>2.6748817901234618</v>
      </c>
      <c r="AY538" s="14">
        <f t="shared" si="232"/>
        <v>17</v>
      </c>
      <c r="AZ538" s="14">
        <f t="shared" si="233"/>
        <v>3.2424144605127703</v>
      </c>
      <c r="BA538" s="14">
        <f t="shared" si="234"/>
        <v>0.86327901742005297</v>
      </c>
      <c r="BB538" s="14">
        <f t="shared" si="235"/>
        <v>-0.13761467889908258</v>
      </c>
      <c r="BC538" s="16" t="str">
        <f t="shared" si="236"/>
        <v>Nontoxic</v>
      </c>
      <c r="BD538" s="14">
        <f t="shared" si="237"/>
        <v>113.76146788990826</v>
      </c>
      <c r="BE538" s="17" t="s">
        <v>664</v>
      </c>
      <c r="BF538" s="17" t="s">
        <v>666</v>
      </c>
      <c r="BG538" s="14">
        <f t="shared" si="238"/>
        <v>9</v>
      </c>
      <c r="BH538" s="14">
        <f t="shared" si="239"/>
        <v>9</v>
      </c>
      <c r="BI538" s="14">
        <f t="shared" si="240"/>
        <v>47.733333333333377</v>
      </c>
      <c r="BJ538" s="14">
        <f t="shared" si="241"/>
        <v>41.066666666666706</v>
      </c>
      <c r="BK538" s="14">
        <f t="shared" si="242"/>
        <v>44.400000000000041</v>
      </c>
      <c r="BL538" s="14">
        <f t="shared" si="243"/>
        <v>1.0555555555555556</v>
      </c>
      <c r="BM538" s="14">
        <f t="shared" si="244"/>
        <v>4.8192532370070228E-2</v>
      </c>
      <c r="BN538" s="14">
        <v>6.6349999999999998</v>
      </c>
      <c r="BO538" s="14" t="str">
        <f t="shared" si="245"/>
        <v>Same Var</v>
      </c>
      <c r="BP538" s="14">
        <f t="shared" si="246"/>
        <v>0.16370258260613491</v>
      </c>
      <c r="BQ538" s="14" t="str">
        <f t="shared" si="247"/>
        <v>NS</v>
      </c>
      <c r="BR538" s="14" t="str">
        <f t="shared" si="248"/>
        <v>NS</v>
      </c>
      <c r="BS538" s="2" t="str">
        <f t="shared" si="249"/>
        <v/>
      </c>
      <c r="BT538" s="2" t="str">
        <f t="shared" si="250"/>
        <v/>
      </c>
      <c r="BU538" s="2" t="str">
        <f t="shared" si="251"/>
        <v/>
      </c>
    </row>
    <row r="539" spans="1:73" s="14" customFormat="1" x14ac:dyDescent="0.2">
      <c r="A539" s="1" t="s">
        <v>142</v>
      </c>
      <c r="B539" s="5" t="s">
        <v>195</v>
      </c>
      <c r="C539" s="6">
        <v>37424</v>
      </c>
      <c r="D539" s="7">
        <v>0.36805555555555558</v>
      </c>
      <c r="E539" s="1" t="s">
        <v>57</v>
      </c>
      <c r="F539" s="1" t="s">
        <v>161</v>
      </c>
      <c r="G539" s="5" t="s">
        <v>59</v>
      </c>
      <c r="H539" s="5" t="s">
        <v>90</v>
      </c>
      <c r="I539" s="5" t="s">
        <v>61</v>
      </c>
      <c r="J539" s="2">
        <v>0.75</v>
      </c>
      <c r="K539" s="2">
        <v>0.2</v>
      </c>
      <c r="L539" s="5">
        <v>17</v>
      </c>
      <c r="M539" s="5">
        <v>9</v>
      </c>
      <c r="N539" s="5">
        <v>13</v>
      </c>
      <c r="O539" s="8"/>
      <c r="P539" s="5">
        <v>27</v>
      </c>
      <c r="Q539" s="8"/>
      <c r="R539" s="5">
        <v>27</v>
      </c>
      <c r="S539" s="5">
        <v>29</v>
      </c>
      <c r="T539" s="5">
        <v>30</v>
      </c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2">
        <f t="shared" si="224"/>
        <v>21.714285714285715</v>
      </c>
      <c r="AH539" s="2">
        <f t="shared" si="225"/>
        <v>8.5384285383647693</v>
      </c>
      <c r="AI539" s="2">
        <f t="shared" si="226"/>
        <v>7</v>
      </c>
      <c r="AJ539" s="5">
        <v>26</v>
      </c>
      <c r="AK539" s="5">
        <v>23</v>
      </c>
      <c r="AL539" s="5">
        <v>17</v>
      </c>
      <c r="AM539" s="5">
        <v>23</v>
      </c>
      <c r="AN539" s="5">
        <v>19</v>
      </c>
      <c r="AO539" s="5">
        <v>26</v>
      </c>
      <c r="AP539" s="5">
        <v>18</v>
      </c>
      <c r="AQ539" s="5">
        <v>26</v>
      </c>
      <c r="AR539" s="5">
        <v>21</v>
      </c>
      <c r="AS539" s="5">
        <v>20</v>
      </c>
      <c r="AT539" s="2">
        <f t="shared" si="227"/>
        <v>21.9</v>
      </c>
      <c r="AU539" s="2">
        <f t="shared" si="228"/>
        <v>3.4140233677518252</v>
      </c>
      <c r="AV539" s="2">
        <f t="shared" si="229"/>
        <v>10</v>
      </c>
      <c r="AW539" s="2">
        <f t="shared" si="230"/>
        <v>49.33620966961422</v>
      </c>
      <c r="AX539" s="2">
        <f t="shared" si="231"/>
        <v>5.8711242670431556</v>
      </c>
      <c r="AY539" s="2">
        <f t="shared" si="232"/>
        <v>8</v>
      </c>
      <c r="AZ539" s="2">
        <f t="shared" si="233"/>
        <v>2.1183760859025127</v>
      </c>
      <c r="BA539" s="2">
        <f t="shared" si="234"/>
        <v>0.88888951776701974</v>
      </c>
      <c r="BB539" s="14">
        <f t="shared" si="235"/>
        <v>-8.5526315789472562E-3</v>
      </c>
      <c r="BC539" s="3" t="str">
        <f t="shared" si="236"/>
        <v>Nontoxic</v>
      </c>
      <c r="BD539" s="2">
        <f t="shared" si="237"/>
        <v>100.85526315789473</v>
      </c>
      <c r="BE539" s="4" t="s">
        <v>663</v>
      </c>
      <c r="BF539" s="2"/>
      <c r="BG539" s="2">
        <f t="shared" si="238"/>
        <v>6</v>
      </c>
      <c r="BH539" s="2">
        <f t="shared" si="239"/>
        <v>9</v>
      </c>
      <c r="BI539" s="2">
        <f t="shared" si="240"/>
        <v>72.904761904761926</v>
      </c>
      <c r="BJ539" s="2">
        <f t="shared" si="241"/>
        <v>11.655555555555514</v>
      </c>
      <c r="BK539" s="2">
        <f t="shared" si="242"/>
        <v>36.155238095238083</v>
      </c>
      <c r="BL539" s="2">
        <f t="shared" si="243"/>
        <v>1.0703703703703704</v>
      </c>
      <c r="BM539" s="2">
        <f t="shared" si="244"/>
        <v>5.587185081413689</v>
      </c>
      <c r="BN539" s="2">
        <v>6.6349999999999998</v>
      </c>
      <c r="BO539" s="2" t="str">
        <f t="shared" si="245"/>
        <v>Same Var</v>
      </c>
      <c r="BP539" s="2">
        <f t="shared" si="246"/>
        <v>0.47542699582253956</v>
      </c>
      <c r="BQ539" s="2" t="str">
        <f t="shared" si="247"/>
        <v>NS</v>
      </c>
      <c r="BR539" s="2" t="str">
        <f t="shared" si="248"/>
        <v>NS</v>
      </c>
      <c r="BS539" s="2" t="str">
        <f t="shared" si="249"/>
        <v/>
      </c>
      <c r="BT539" s="2" t="str">
        <f t="shared" si="250"/>
        <v/>
      </c>
      <c r="BU539" s="2" t="str">
        <f t="shared" si="251"/>
        <v/>
      </c>
    </row>
    <row r="540" spans="1:73" s="14" customFormat="1" x14ac:dyDescent="0.2">
      <c r="A540" s="1" t="s">
        <v>142</v>
      </c>
      <c r="B540" s="5" t="s">
        <v>197</v>
      </c>
      <c r="C540" s="6">
        <v>37424</v>
      </c>
      <c r="D540" s="7">
        <v>0.43402777777777779</v>
      </c>
      <c r="E540" s="1" t="s">
        <v>57</v>
      </c>
      <c r="F540" s="1" t="s">
        <v>161</v>
      </c>
      <c r="G540" s="5" t="s">
        <v>59</v>
      </c>
      <c r="H540" s="5" t="s">
        <v>90</v>
      </c>
      <c r="I540" s="5" t="s">
        <v>61</v>
      </c>
      <c r="J540" s="2">
        <v>0.75</v>
      </c>
      <c r="K540" s="2">
        <v>0.2</v>
      </c>
      <c r="L540" s="5">
        <v>17</v>
      </c>
      <c r="M540" s="5">
        <v>9</v>
      </c>
      <c r="N540" s="5">
        <v>13</v>
      </c>
      <c r="O540" s="8"/>
      <c r="P540" s="5">
        <v>27</v>
      </c>
      <c r="Q540" s="8"/>
      <c r="R540" s="5">
        <v>27</v>
      </c>
      <c r="S540" s="5">
        <v>29</v>
      </c>
      <c r="T540" s="5">
        <v>30</v>
      </c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2">
        <f t="shared" si="224"/>
        <v>21.714285714285715</v>
      </c>
      <c r="AH540" s="2">
        <f t="shared" si="225"/>
        <v>8.5384285383647693</v>
      </c>
      <c r="AI540" s="2">
        <f t="shared" si="226"/>
        <v>7</v>
      </c>
      <c r="AJ540" s="5">
        <v>20</v>
      </c>
      <c r="AK540" s="5">
        <v>14</v>
      </c>
      <c r="AL540" s="5">
        <v>31</v>
      </c>
      <c r="AM540" s="5">
        <v>26</v>
      </c>
      <c r="AN540" s="5">
        <v>17</v>
      </c>
      <c r="AO540" s="5">
        <v>12</v>
      </c>
      <c r="AP540" s="5">
        <v>22</v>
      </c>
      <c r="AQ540" s="5">
        <v>22</v>
      </c>
      <c r="AR540" s="5">
        <v>27</v>
      </c>
      <c r="AS540" s="5">
        <v>24</v>
      </c>
      <c r="AT540" s="2">
        <f t="shared" si="227"/>
        <v>21.5</v>
      </c>
      <c r="AU540" s="2">
        <f t="shared" si="228"/>
        <v>5.930148958219065</v>
      </c>
      <c r="AV540" s="2">
        <f t="shared" si="229"/>
        <v>10</v>
      </c>
      <c r="AW540" s="2">
        <f t="shared" si="230"/>
        <v>87.892219394985943</v>
      </c>
      <c r="AX540" s="2">
        <f t="shared" si="231"/>
        <v>7.0942825660829367</v>
      </c>
      <c r="AY540" s="2">
        <f t="shared" si="232"/>
        <v>12</v>
      </c>
      <c r="AZ540" s="2">
        <f t="shared" si="233"/>
        <v>1.7029708598714872</v>
      </c>
      <c r="BA540" s="2">
        <f t="shared" si="234"/>
        <v>0.87260929158813794</v>
      </c>
      <c r="BB540" s="14">
        <f t="shared" si="235"/>
        <v>9.8684210526316252E-3</v>
      </c>
      <c r="BC540" s="3" t="str">
        <f t="shared" si="236"/>
        <v>Nontoxic</v>
      </c>
      <c r="BD540" s="2">
        <f t="shared" si="237"/>
        <v>99.013157894736835</v>
      </c>
      <c r="BE540" s="4" t="s">
        <v>663</v>
      </c>
      <c r="BF540" s="2"/>
      <c r="BG540" s="2">
        <f t="shared" si="238"/>
        <v>6</v>
      </c>
      <c r="BH540" s="2">
        <f t="shared" si="239"/>
        <v>9</v>
      </c>
      <c r="BI540" s="2">
        <f t="shared" si="240"/>
        <v>72.904761904761926</v>
      </c>
      <c r="BJ540" s="2">
        <f t="shared" si="241"/>
        <v>35.166666666666664</v>
      </c>
      <c r="BK540" s="2">
        <f t="shared" si="242"/>
        <v>50.261904761904773</v>
      </c>
      <c r="BL540" s="2">
        <f t="shared" si="243"/>
        <v>1.0703703703703704</v>
      </c>
      <c r="BM540" s="2">
        <f t="shared" si="244"/>
        <v>0.91828001301691142</v>
      </c>
      <c r="BN540" s="2">
        <v>6.6349999999999998</v>
      </c>
      <c r="BO540" s="2" t="str">
        <f t="shared" si="245"/>
        <v>Same Var</v>
      </c>
      <c r="BP540" s="2">
        <f t="shared" si="246"/>
        <v>0.47595165891594249</v>
      </c>
      <c r="BQ540" s="2" t="str">
        <f t="shared" si="247"/>
        <v>NS</v>
      </c>
      <c r="BR540" s="2" t="str">
        <f t="shared" si="248"/>
        <v>NS</v>
      </c>
      <c r="BS540" s="2" t="str">
        <f t="shared" si="249"/>
        <v>Same Var T-test</v>
      </c>
      <c r="BT540" s="2" t="str">
        <f t="shared" si="250"/>
        <v/>
      </c>
      <c r="BU540" s="2" t="str">
        <f t="shared" si="251"/>
        <v/>
      </c>
    </row>
    <row r="541" spans="1:73" s="14" customFormat="1" x14ac:dyDescent="0.2">
      <c r="A541" s="1" t="s">
        <v>142</v>
      </c>
      <c r="B541" s="5" t="s">
        <v>198</v>
      </c>
      <c r="C541" s="6">
        <v>37424</v>
      </c>
      <c r="D541" s="7">
        <v>0.52083333333333337</v>
      </c>
      <c r="E541" s="1" t="s">
        <v>57</v>
      </c>
      <c r="F541" s="1" t="s">
        <v>161</v>
      </c>
      <c r="G541" s="5" t="s">
        <v>59</v>
      </c>
      <c r="H541" s="5" t="s">
        <v>90</v>
      </c>
      <c r="I541" s="5" t="s">
        <v>61</v>
      </c>
      <c r="J541" s="2">
        <v>0.75</v>
      </c>
      <c r="K541" s="2">
        <v>0.2</v>
      </c>
      <c r="L541" s="5">
        <v>17</v>
      </c>
      <c r="M541" s="5">
        <v>9</v>
      </c>
      <c r="N541" s="5">
        <v>13</v>
      </c>
      <c r="O541" s="8"/>
      <c r="P541" s="5">
        <v>27</v>
      </c>
      <c r="Q541" s="8"/>
      <c r="R541" s="5">
        <v>27</v>
      </c>
      <c r="S541" s="5">
        <v>29</v>
      </c>
      <c r="T541" s="5">
        <v>30</v>
      </c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2">
        <f t="shared" si="224"/>
        <v>21.714285714285715</v>
      </c>
      <c r="AH541" s="2">
        <f t="shared" si="225"/>
        <v>8.5384285383647693</v>
      </c>
      <c r="AI541" s="2">
        <f t="shared" si="226"/>
        <v>7</v>
      </c>
      <c r="AJ541" s="5">
        <v>19</v>
      </c>
      <c r="AK541" s="5">
        <v>13</v>
      </c>
      <c r="AL541" s="5">
        <v>25</v>
      </c>
      <c r="AM541" s="5">
        <v>22</v>
      </c>
      <c r="AN541" s="5">
        <v>29</v>
      </c>
      <c r="AO541" s="5">
        <v>25</v>
      </c>
      <c r="AP541" s="5">
        <v>14</v>
      </c>
      <c r="AQ541" s="5">
        <v>26</v>
      </c>
      <c r="AR541" s="5">
        <v>10</v>
      </c>
      <c r="AS541" s="5">
        <v>27</v>
      </c>
      <c r="AT541" s="2">
        <f t="shared" si="227"/>
        <v>21</v>
      </c>
      <c r="AU541" s="2">
        <f t="shared" si="228"/>
        <v>6.6332495807107996</v>
      </c>
      <c r="AV541" s="2">
        <f t="shared" si="229"/>
        <v>10</v>
      </c>
      <c r="AW541" s="2">
        <f t="shared" si="230"/>
        <v>105.23514739952108</v>
      </c>
      <c r="AX541" s="2">
        <f t="shared" si="231"/>
        <v>7.871288738922444</v>
      </c>
      <c r="AY541" s="2">
        <f t="shared" si="232"/>
        <v>13</v>
      </c>
      <c r="AZ541" s="2">
        <f t="shared" si="233"/>
        <v>1.471891158146176</v>
      </c>
      <c r="BA541" s="2">
        <f t="shared" si="234"/>
        <v>0.87015153396817235</v>
      </c>
      <c r="BB541" s="14">
        <f t="shared" si="235"/>
        <v>3.289473684210531E-2</v>
      </c>
      <c r="BC541" s="3" t="str">
        <f t="shared" si="236"/>
        <v>Nontoxic</v>
      </c>
      <c r="BD541" s="2">
        <f t="shared" si="237"/>
        <v>96.710526315789465</v>
      </c>
      <c r="BE541" s="4" t="s">
        <v>663</v>
      </c>
      <c r="BF541" s="2"/>
      <c r="BG541" s="2">
        <f t="shared" si="238"/>
        <v>6</v>
      </c>
      <c r="BH541" s="2">
        <f t="shared" si="239"/>
        <v>9</v>
      </c>
      <c r="BI541" s="2">
        <f t="shared" si="240"/>
        <v>72.904761904761926</v>
      </c>
      <c r="BJ541" s="2">
        <f t="shared" si="241"/>
        <v>44</v>
      </c>
      <c r="BK541" s="2">
        <f t="shared" si="242"/>
        <v>55.561904761904771</v>
      </c>
      <c r="BL541" s="2">
        <f t="shared" si="243"/>
        <v>1.0703703703703704</v>
      </c>
      <c r="BM541" s="2">
        <f t="shared" si="244"/>
        <v>0.43894764297301392</v>
      </c>
      <c r="BN541" s="2">
        <v>6.6349999999999998</v>
      </c>
      <c r="BO541" s="2" t="str">
        <f t="shared" si="245"/>
        <v>Same Var</v>
      </c>
      <c r="BP541" s="2">
        <f t="shared" si="246"/>
        <v>0.42421629166260089</v>
      </c>
      <c r="BQ541" s="2" t="str">
        <f t="shared" si="247"/>
        <v>NS</v>
      </c>
      <c r="BR541" s="2" t="str">
        <f t="shared" si="248"/>
        <v>NS</v>
      </c>
      <c r="BS541" s="2" t="str">
        <f t="shared" si="249"/>
        <v>Same Var T-test</v>
      </c>
      <c r="BT541" s="2" t="str">
        <f t="shared" si="250"/>
        <v/>
      </c>
      <c r="BU541" s="2" t="str">
        <f t="shared" si="251"/>
        <v/>
      </c>
    </row>
    <row r="542" spans="1:73" s="14" customFormat="1" x14ac:dyDescent="0.2">
      <c r="A542" s="1" t="s">
        <v>142</v>
      </c>
      <c r="B542" s="5" t="s">
        <v>196</v>
      </c>
      <c r="C542" s="6">
        <v>37424</v>
      </c>
      <c r="D542" s="7">
        <v>0.56736111111111109</v>
      </c>
      <c r="E542" s="1" t="s">
        <v>57</v>
      </c>
      <c r="F542" s="1" t="s">
        <v>161</v>
      </c>
      <c r="G542" s="5" t="s">
        <v>59</v>
      </c>
      <c r="H542" s="5" t="s">
        <v>90</v>
      </c>
      <c r="I542" s="5" t="s">
        <v>61</v>
      </c>
      <c r="J542" s="2">
        <v>0.75</v>
      </c>
      <c r="K542" s="2">
        <v>0.2</v>
      </c>
      <c r="L542" s="5">
        <v>17</v>
      </c>
      <c r="M542" s="5">
        <v>9</v>
      </c>
      <c r="N542" s="5">
        <v>13</v>
      </c>
      <c r="O542" s="8"/>
      <c r="P542" s="5">
        <v>27</v>
      </c>
      <c r="Q542" s="8"/>
      <c r="R542" s="5">
        <v>27</v>
      </c>
      <c r="S542" s="5">
        <v>29</v>
      </c>
      <c r="T542" s="5">
        <v>30</v>
      </c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2">
        <f t="shared" si="224"/>
        <v>21.714285714285715</v>
      </c>
      <c r="AH542" s="2">
        <f t="shared" si="225"/>
        <v>8.5384285383647693</v>
      </c>
      <c r="AI542" s="2">
        <f t="shared" si="226"/>
        <v>7</v>
      </c>
      <c r="AJ542" s="5">
        <v>16</v>
      </c>
      <c r="AK542" s="5">
        <v>22</v>
      </c>
      <c r="AL542" s="5">
        <v>0</v>
      </c>
      <c r="AM542" s="5">
        <v>18</v>
      </c>
      <c r="AN542" s="5">
        <v>20</v>
      </c>
      <c r="AO542" s="8"/>
      <c r="AP542" s="5">
        <v>24</v>
      </c>
      <c r="AQ542" s="5">
        <v>16</v>
      </c>
      <c r="AR542" s="5">
        <v>23</v>
      </c>
      <c r="AS542" s="5">
        <v>15</v>
      </c>
      <c r="AT542" s="2">
        <f t="shared" si="227"/>
        <v>17.111111111111111</v>
      </c>
      <c r="AU542" s="2">
        <f t="shared" si="228"/>
        <v>7.2014659001560988</v>
      </c>
      <c r="AV542" s="2">
        <f t="shared" si="229"/>
        <v>9</v>
      </c>
      <c r="AW542" s="2">
        <f t="shared" si="230"/>
        <v>135.04215702115658</v>
      </c>
      <c r="AX542" s="2">
        <f t="shared" si="231"/>
        <v>9.8707560933653617</v>
      </c>
      <c r="AY542" s="2">
        <f t="shared" si="232"/>
        <v>14</v>
      </c>
      <c r="AZ542" s="2">
        <f t="shared" si="233"/>
        <v>0.24212824412493325</v>
      </c>
      <c r="BA542" s="2">
        <f t="shared" si="234"/>
        <v>0.86805478155742033</v>
      </c>
      <c r="BB542" s="14">
        <f t="shared" si="235"/>
        <v>0.21198830409356731</v>
      </c>
      <c r="BC542" s="3" t="str">
        <f t="shared" si="236"/>
        <v>Toxic</v>
      </c>
      <c r="BD542" s="2">
        <f t="shared" si="237"/>
        <v>78.801169590643269</v>
      </c>
      <c r="BE542" s="4" t="s">
        <v>663</v>
      </c>
      <c r="BF542" s="2"/>
      <c r="BG542" s="2">
        <f t="shared" si="238"/>
        <v>6</v>
      </c>
      <c r="BH542" s="2">
        <f t="shared" si="239"/>
        <v>8</v>
      </c>
      <c r="BI542" s="2">
        <f t="shared" si="240"/>
        <v>72.904761904761926</v>
      </c>
      <c r="BJ542" s="2">
        <f t="shared" si="241"/>
        <v>51.861111111111093</v>
      </c>
      <c r="BK542" s="2">
        <f t="shared" si="242"/>
        <v>60.8798185941043</v>
      </c>
      <c r="BL542" s="2">
        <f t="shared" si="243"/>
        <v>1.0734126984126984</v>
      </c>
      <c r="BM542" s="2">
        <f t="shared" si="244"/>
        <v>0.18739007418879036</v>
      </c>
      <c r="BN542" s="2">
        <v>6.6349999999999998</v>
      </c>
      <c r="BO542" s="2" t="str">
        <f t="shared" si="245"/>
        <v>Same Var</v>
      </c>
      <c r="BP542" s="2">
        <f t="shared" si="246"/>
        <v>0.13063833987843529</v>
      </c>
      <c r="BQ542" s="2" t="str">
        <f t="shared" si="247"/>
        <v>NS</v>
      </c>
      <c r="BR542" s="2" t="str">
        <f t="shared" si="248"/>
        <v>NS</v>
      </c>
      <c r="BS542" s="2" t="str">
        <f t="shared" si="249"/>
        <v>Same Var T-test</v>
      </c>
      <c r="BT542" s="2" t="str">
        <f t="shared" si="250"/>
        <v>TSTToxicLess25</v>
      </c>
      <c r="BU542" s="2" t="str">
        <f t="shared" si="251"/>
        <v/>
      </c>
    </row>
    <row r="543" spans="1:73" s="14" customFormat="1" x14ac:dyDescent="0.2">
      <c r="A543" s="1" t="s">
        <v>142</v>
      </c>
      <c r="B543" s="5" t="s">
        <v>162</v>
      </c>
      <c r="C543" s="6">
        <v>37425</v>
      </c>
      <c r="D543" s="7">
        <v>0.33333333333333331</v>
      </c>
      <c r="E543" s="1" t="s">
        <v>57</v>
      </c>
      <c r="F543" s="1" t="s">
        <v>161</v>
      </c>
      <c r="G543" s="5" t="s">
        <v>59</v>
      </c>
      <c r="H543" s="5" t="s">
        <v>90</v>
      </c>
      <c r="I543" s="5" t="s">
        <v>61</v>
      </c>
      <c r="J543" s="2">
        <v>0.75</v>
      </c>
      <c r="K543" s="2">
        <v>0.2</v>
      </c>
      <c r="L543" s="5">
        <v>17</v>
      </c>
      <c r="M543" s="5">
        <v>9</v>
      </c>
      <c r="N543" s="5">
        <v>13</v>
      </c>
      <c r="O543" s="8"/>
      <c r="P543" s="5">
        <v>27</v>
      </c>
      <c r="Q543" s="8"/>
      <c r="R543" s="5">
        <v>27</v>
      </c>
      <c r="S543" s="5">
        <v>29</v>
      </c>
      <c r="T543" s="5">
        <v>30</v>
      </c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2">
        <f t="shared" si="224"/>
        <v>21.714285714285715</v>
      </c>
      <c r="AH543" s="2">
        <f t="shared" si="225"/>
        <v>8.5384285383647693</v>
      </c>
      <c r="AI543" s="2">
        <f t="shared" si="226"/>
        <v>7</v>
      </c>
      <c r="AJ543" s="5">
        <v>25</v>
      </c>
      <c r="AK543" s="5">
        <v>29</v>
      </c>
      <c r="AL543" s="5">
        <v>16</v>
      </c>
      <c r="AM543" s="5">
        <v>27</v>
      </c>
      <c r="AN543" s="5">
        <v>12</v>
      </c>
      <c r="AO543" s="5">
        <v>26</v>
      </c>
      <c r="AP543" s="5">
        <v>0</v>
      </c>
      <c r="AQ543" s="5">
        <v>26</v>
      </c>
      <c r="AR543" s="5">
        <v>18</v>
      </c>
      <c r="AS543" s="5">
        <v>27</v>
      </c>
      <c r="AT543" s="2">
        <f t="shared" si="227"/>
        <v>20.6</v>
      </c>
      <c r="AU543" s="2">
        <f t="shared" si="228"/>
        <v>9.1675757125013373</v>
      </c>
      <c r="AV543" s="2">
        <f t="shared" si="229"/>
        <v>10</v>
      </c>
      <c r="AW543" s="2">
        <f t="shared" si="230"/>
        <v>203.42925558798154</v>
      </c>
      <c r="AX543" s="2">
        <f t="shared" si="231"/>
        <v>13.568476118894999</v>
      </c>
      <c r="AY543" s="2">
        <f t="shared" si="232"/>
        <v>15</v>
      </c>
      <c r="AZ543" s="2">
        <f t="shared" si="233"/>
        <v>1.142366740889083</v>
      </c>
      <c r="BA543" s="2">
        <f t="shared" si="234"/>
        <v>0.86624497319495286</v>
      </c>
      <c r="BB543" s="14">
        <f t="shared" si="235"/>
        <v>5.131578947368419E-2</v>
      </c>
      <c r="BC543" s="3" t="str">
        <f t="shared" si="236"/>
        <v>Nontoxic</v>
      </c>
      <c r="BD543" s="2">
        <f t="shared" si="237"/>
        <v>94.868421052631575</v>
      </c>
      <c r="BE543" s="4" t="s">
        <v>663</v>
      </c>
      <c r="BF543" s="2"/>
      <c r="BG543" s="2">
        <f t="shared" si="238"/>
        <v>6</v>
      </c>
      <c r="BH543" s="2">
        <f t="shared" si="239"/>
        <v>9</v>
      </c>
      <c r="BI543" s="2">
        <f t="shared" si="240"/>
        <v>72.904761904761926</v>
      </c>
      <c r="BJ543" s="2">
        <f t="shared" si="241"/>
        <v>84.044444444444409</v>
      </c>
      <c r="BK543" s="2">
        <f t="shared" si="242"/>
        <v>79.588571428571413</v>
      </c>
      <c r="BL543" s="2">
        <f t="shared" si="243"/>
        <v>1.0703703703703704</v>
      </c>
      <c r="BM543" s="2">
        <f t="shared" si="244"/>
        <v>3.3653799868234809E-2</v>
      </c>
      <c r="BN543" s="2">
        <v>6.6349999999999998</v>
      </c>
      <c r="BO543" s="2" t="str">
        <f t="shared" si="245"/>
        <v>Same Var</v>
      </c>
      <c r="BP543" s="2">
        <f t="shared" si="246"/>
        <v>0.4016799406456576</v>
      </c>
      <c r="BQ543" s="2" t="str">
        <f t="shared" si="247"/>
        <v>NS</v>
      </c>
      <c r="BR543" s="2" t="str">
        <f t="shared" si="248"/>
        <v>NS</v>
      </c>
      <c r="BS543" s="2" t="str">
        <f t="shared" si="249"/>
        <v>Same Var T-test</v>
      </c>
      <c r="BT543" s="2" t="str">
        <f t="shared" si="250"/>
        <v/>
      </c>
      <c r="BU543" s="2" t="str">
        <f t="shared" si="251"/>
        <v/>
      </c>
    </row>
    <row r="544" spans="1:73" s="14" customFormat="1" x14ac:dyDescent="0.2">
      <c r="A544" s="1" t="s">
        <v>142</v>
      </c>
      <c r="B544" s="5" t="s">
        <v>160</v>
      </c>
      <c r="C544" s="6">
        <v>37425</v>
      </c>
      <c r="D544" s="7">
        <v>0.4236111111111111</v>
      </c>
      <c r="E544" s="1" t="s">
        <v>57</v>
      </c>
      <c r="F544" s="1" t="s">
        <v>161</v>
      </c>
      <c r="G544" s="5" t="s">
        <v>59</v>
      </c>
      <c r="H544" s="5" t="s">
        <v>90</v>
      </c>
      <c r="I544" s="5" t="s">
        <v>61</v>
      </c>
      <c r="J544" s="2">
        <v>0.75</v>
      </c>
      <c r="K544" s="2">
        <v>0.2</v>
      </c>
      <c r="L544" s="5">
        <v>17</v>
      </c>
      <c r="M544" s="5">
        <v>9</v>
      </c>
      <c r="N544" s="5">
        <v>13</v>
      </c>
      <c r="O544" s="8"/>
      <c r="P544" s="5">
        <v>27</v>
      </c>
      <c r="Q544" s="8"/>
      <c r="R544" s="5">
        <v>27</v>
      </c>
      <c r="S544" s="5">
        <v>29</v>
      </c>
      <c r="T544" s="5">
        <v>30</v>
      </c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2">
        <f t="shared" si="224"/>
        <v>21.714285714285715</v>
      </c>
      <c r="AH544" s="2">
        <f t="shared" si="225"/>
        <v>8.5384285383647693</v>
      </c>
      <c r="AI544" s="2">
        <f t="shared" si="226"/>
        <v>7</v>
      </c>
      <c r="AJ544" s="5">
        <v>19</v>
      </c>
      <c r="AK544" s="5">
        <v>31</v>
      </c>
      <c r="AL544" s="5">
        <v>29</v>
      </c>
      <c r="AM544" s="5">
        <v>24</v>
      </c>
      <c r="AN544" s="5">
        <v>17</v>
      </c>
      <c r="AO544" s="5">
        <v>21</v>
      </c>
      <c r="AP544" s="5">
        <v>29</v>
      </c>
      <c r="AQ544" s="5">
        <v>31</v>
      </c>
      <c r="AR544" s="5">
        <v>30</v>
      </c>
      <c r="AS544" s="5">
        <v>0</v>
      </c>
      <c r="AT544" s="2">
        <f t="shared" si="227"/>
        <v>23.1</v>
      </c>
      <c r="AU544" s="2">
        <f t="shared" si="228"/>
        <v>9.6315453934800423</v>
      </c>
      <c r="AV544" s="2">
        <f t="shared" si="229"/>
        <v>10</v>
      </c>
      <c r="AW544" s="2">
        <f t="shared" si="230"/>
        <v>229.07079898682252</v>
      </c>
      <c r="AX544" s="2">
        <f t="shared" si="231"/>
        <v>15.282015899416262</v>
      </c>
      <c r="AY544" s="2">
        <f t="shared" si="232"/>
        <v>15</v>
      </c>
      <c r="AZ544" s="2">
        <f t="shared" si="233"/>
        <v>1.7515716461702755</v>
      </c>
      <c r="BA544" s="2">
        <f t="shared" si="234"/>
        <v>0.86624497319495286</v>
      </c>
      <c r="BB544" s="14">
        <f t="shared" si="235"/>
        <v>-6.3815789473684228E-2</v>
      </c>
      <c r="BC544" s="3" t="str">
        <f t="shared" si="236"/>
        <v>Nontoxic</v>
      </c>
      <c r="BD544" s="2">
        <f t="shared" si="237"/>
        <v>106.38157894736841</v>
      </c>
      <c r="BE544" s="4" t="s">
        <v>663</v>
      </c>
      <c r="BF544" s="2"/>
      <c r="BG544" s="2">
        <f t="shared" si="238"/>
        <v>6</v>
      </c>
      <c r="BH544" s="2">
        <f t="shared" si="239"/>
        <v>9</v>
      </c>
      <c r="BI544" s="2">
        <f t="shared" si="240"/>
        <v>72.904761904761926</v>
      </c>
      <c r="BJ544" s="2">
        <f t="shared" si="241"/>
        <v>92.766666666666623</v>
      </c>
      <c r="BK544" s="2">
        <f t="shared" si="242"/>
        <v>84.821904761904747</v>
      </c>
      <c r="BL544" s="2">
        <f t="shared" si="243"/>
        <v>1.0703703703703704</v>
      </c>
      <c r="BM544" s="2">
        <f t="shared" si="244"/>
        <v>9.5851997732626509E-2</v>
      </c>
      <c r="BN544" s="2">
        <v>6.6349999999999998</v>
      </c>
      <c r="BO544" s="2" t="str">
        <f t="shared" si="245"/>
        <v>Same Var</v>
      </c>
      <c r="BP544" s="2">
        <f t="shared" si="246"/>
        <v>0.38216207045689898</v>
      </c>
      <c r="BQ544" s="2" t="str">
        <f t="shared" si="247"/>
        <v>NS</v>
      </c>
      <c r="BR544" s="2" t="str">
        <f t="shared" si="248"/>
        <v>NS</v>
      </c>
      <c r="BS544" s="2" t="str">
        <f t="shared" si="249"/>
        <v/>
      </c>
      <c r="BT544" s="2" t="str">
        <f t="shared" si="250"/>
        <v/>
      </c>
      <c r="BU544" s="2" t="str">
        <f t="shared" si="251"/>
        <v/>
      </c>
    </row>
    <row r="545" spans="1:73" s="14" customFormat="1" x14ac:dyDescent="0.2">
      <c r="A545" s="1" t="s">
        <v>142</v>
      </c>
      <c r="B545" s="5" t="s">
        <v>212</v>
      </c>
      <c r="C545" s="6">
        <v>37424</v>
      </c>
      <c r="D545" s="7">
        <v>0.65277777777777779</v>
      </c>
      <c r="E545" s="1" t="s">
        <v>57</v>
      </c>
      <c r="F545" s="1" t="s">
        <v>161</v>
      </c>
      <c r="G545" s="5" t="s">
        <v>59</v>
      </c>
      <c r="H545" s="5" t="s">
        <v>90</v>
      </c>
      <c r="I545" s="5" t="s">
        <v>61</v>
      </c>
      <c r="J545" s="2">
        <v>0.75</v>
      </c>
      <c r="K545" s="2">
        <v>0.2</v>
      </c>
      <c r="L545" s="5">
        <v>17</v>
      </c>
      <c r="M545" s="5">
        <v>9</v>
      </c>
      <c r="N545" s="5">
        <v>13</v>
      </c>
      <c r="O545" s="8"/>
      <c r="P545" s="5">
        <v>27</v>
      </c>
      <c r="Q545" s="8"/>
      <c r="R545" s="5">
        <v>27</v>
      </c>
      <c r="S545" s="5">
        <v>29</v>
      </c>
      <c r="T545" s="5">
        <v>30</v>
      </c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2">
        <f t="shared" si="224"/>
        <v>21.714285714285715</v>
      </c>
      <c r="AH545" s="2">
        <f t="shared" si="225"/>
        <v>8.5384285383647693</v>
      </c>
      <c r="AI545" s="2">
        <f t="shared" si="226"/>
        <v>7</v>
      </c>
      <c r="AJ545" s="5">
        <v>23</v>
      </c>
      <c r="AK545" s="5">
        <v>30</v>
      </c>
      <c r="AL545" s="5">
        <v>33</v>
      </c>
      <c r="AM545" s="5">
        <v>29</v>
      </c>
      <c r="AN545" s="5">
        <v>29</v>
      </c>
      <c r="AO545" s="5">
        <v>33</v>
      </c>
      <c r="AP545" s="5">
        <v>27</v>
      </c>
      <c r="AQ545" s="5">
        <v>30</v>
      </c>
      <c r="AR545" s="5">
        <v>24</v>
      </c>
      <c r="AS545" s="5">
        <v>0</v>
      </c>
      <c r="AT545" s="2">
        <f t="shared" si="227"/>
        <v>25.8</v>
      </c>
      <c r="AU545" s="2">
        <f t="shared" si="228"/>
        <v>9.647106647418525</v>
      </c>
      <c r="AV545" s="2">
        <f t="shared" si="229"/>
        <v>10</v>
      </c>
      <c r="AW545" s="2">
        <f t="shared" si="230"/>
        <v>229.97980408886355</v>
      </c>
      <c r="AX545" s="2">
        <f t="shared" si="231"/>
        <v>15.343960343860719</v>
      </c>
      <c r="AY545" s="2">
        <f t="shared" si="232"/>
        <v>15</v>
      </c>
      <c r="AZ545" s="2">
        <f t="shared" si="233"/>
        <v>2.4431704345738763</v>
      </c>
      <c r="BA545" s="2">
        <f t="shared" si="234"/>
        <v>0.86624497319495286</v>
      </c>
      <c r="BB545" s="14">
        <f t="shared" si="235"/>
        <v>-0.18815789473684208</v>
      </c>
      <c r="BC545" s="3" t="str">
        <f t="shared" si="236"/>
        <v>Nontoxic</v>
      </c>
      <c r="BD545" s="2">
        <f t="shared" si="237"/>
        <v>118.81578947368421</v>
      </c>
      <c r="BE545" s="4" t="s">
        <v>664</v>
      </c>
      <c r="BF545" s="4" t="s">
        <v>666</v>
      </c>
      <c r="BG545" s="2">
        <f t="shared" si="238"/>
        <v>6</v>
      </c>
      <c r="BH545" s="2">
        <f t="shared" si="239"/>
        <v>9</v>
      </c>
      <c r="BI545" s="2">
        <f t="shared" si="240"/>
        <v>72.904761904761926</v>
      </c>
      <c r="BJ545" s="2">
        <f t="shared" si="241"/>
        <v>93.066666666666691</v>
      </c>
      <c r="BK545" s="2">
        <f t="shared" si="242"/>
        <v>85.001904761904797</v>
      </c>
      <c r="BL545" s="2">
        <f t="shared" si="243"/>
        <v>1.0703703703703704</v>
      </c>
      <c r="BM545" s="2">
        <f t="shared" si="244"/>
        <v>9.8411254059089931E-2</v>
      </c>
      <c r="BN545" s="2">
        <v>6.6349999999999998</v>
      </c>
      <c r="BO545" s="2" t="str">
        <f t="shared" si="245"/>
        <v>Same Var</v>
      </c>
      <c r="BP545" s="2">
        <f t="shared" si="246"/>
        <v>0.19136552208553531</v>
      </c>
      <c r="BQ545" s="2" t="str">
        <f t="shared" si="247"/>
        <v>NS</v>
      </c>
      <c r="BR545" s="2" t="str">
        <f t="shared" si="248"/>
        <v>NS</v>
      </c>
      <c r="BS545" s="2" t="str">
        <f t="shared" si="249"/>
        <v/>
      </c>
      <c r="BT545" s="2" t="str">
        <f t="shared" si="250"/>
        <v/>
      </c>
      <c r="BU545" s="2" t="str">
        <f t="shared" si="251"/>
        <v/>
      </c>
    </row>
    <row r="546" spans="1:73" s="14" customFormat="1" x14ac:dyDescent="0.2">
      <c r="A546" s="1" t="s">
        <v>142</v>
      </c>
      <c r="B546" s="5" t="s">
        <v>206</v>
      </c>
      <c r="C546" s="6">
        <v>37424</v>
      </c>
      <c r="D546" s="7">
        <v>0.41666666666666669</v>
      </c>
      <c r="E546" s="1" t="s">
        <v>57</v>
      </c>
      <c r="F546" s="1" t="s">
        <v>161</v>
      </c>
      <c r="G546" s="5" t="s">
        <v>59</v>
      </c>
      <c r="H546" s="5" t="s">
        <v>90</v>
      </c>
      <c r="I546" s="5" t="s">
        <v>61</v>
      </c>
      <c r="J546" s="2">
        <v>0.75</v>
      </c>
      <c r="K546" s="2">
        <v>0.2</v>
      </c>
      <c r="L546" s="5">
        <v>17</v>
      </c>
      <c r="M546" s="5">
        <v>9</v>
      </c>
      <c r="N546" s="5">
        <v>13</v>
      </c>
      <c r="O546" s="8"/>
      <c r="P546" s="5">
        <v>27</v>
      </c>
      <c r="Q546" s="8"/>
      <c r="R546" s="5">
        <v>27</v>
      </c>
      <c r="S546" s="5">
        <v>29</v>
      </c>
      <c r="T546" s="5">
        <v>30</v>
      </c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2">
        <f t="shared" si="224"/>
        <v>21.714285714285715</v>
      </c>
      <c r="AH546" s="2">
        <f t="shared" si="225"/>
        <v>8.5384285383647693</v>
      </c>
      <c r="AI546" s="2">
        <f t="shared" si="226"/>
        <v>7</v>
      </c>
      <c r="AJ546" s="5">
        <v>43</v>
      </c>
      <c r="AK546" s="5">
        <v>34</v>
      </c>
      <c r="AL546" s="5">
        <v>31</v>
      </c>
      <c r="AM546" s="5">
        <v>26</v>
      </c>
      <c r="AN546" s="5">
        <v>31</v>
      </c>
      <c r="AO546" s="5">
        <v>27</v>
      </c>
      <c r="AP546" s="5">
        <v>33</v>
      </c>
      <c r="AQ546" s="5">
        <v>28</v>
      </c>
      <c r="AR546" s="5">
        <v>31</v>
      </c>
      <c r="AS546" s="5">
        <v>0</v>
      </c>
      <c r="AT546" s="2">
        <f t="shared" si="227"/>
        <v>28.4</v>
      </c>
      <c r="AU546" s="2">
        <f t="shared" si="228"/>
        <v>11.057425860780917</v>
      </c>
      <c r="AV546" s="2">
        <f t="shared" si="229"/>
        <v>10</v>
      </c>
      <c r="AW546" s="2">
        <f t="shared" si="230"/>
        <v>327.07030068750277</v>
      </c>
      <c r="AX546" s="2">
        <f t="shared" si="231"/>
        <v>22.330330714231071</v>
      </c>
      <c r="AY546" s="2">
        <f t="shared" si="232"/>
        <v>15</v>
      </c>
      <c r="AZ546" s="2">
        <f t="shared" si="233"/>
        <v>2.8486397797617866</v>
      </c>
      <c r="BA546" s="2">
        <f t="shared" si="234"/>
        <v>0.86624497319495286</v>
      </c>
      <c r="BB546" s="14">
        <f t="shared" si="235"/>
        <v>-0.30789473684210511</v>
      </c>
      <c r="BC546" s="3" t="str">
        <f t="shared" si="236"/>
        <v>Nontoxic</v>
      </c>
      <c r="BD546" s="2">
        <f t="shared" si="237"/>
        <v>130.78947368421052</v>
      </c>
      <c r="BE546" s="4" t="s">
        <v>664</v>
      </c>
      <c r="BF546" s="4" t="s">
        <v>666</v>
      </c>
      <c r="BG546" s="2">
        <f t="shared" si="238"/>
        <v>6</v>
      </c>
      <c r="BH546" s="2">
        <f t="shared" si="239"/>
        <v>9</v>
      </c>
      <c r="BI546" s="2">
        <f t="shared" si="240"/>
        <v>72.904761904761926</v>
      </c>
      <c r="BJ546" s="2">
        <f t="shared" si="241"/>
        <v>122.26666666666661</v>
      </c>
      <c r="BK546" s="2">
        <f t="shared" si="242"/>
        <v>102.52190476190474</v>
      </c>
      <c r="BL546" s="2">
        <f t="shared" si="243"/>
        <v>1.0703703703703704</v>
      </c>
      <c r="BM546" s="2">
        <f t="shared" si="244"/>
        <v>0.43011597744645413</v>
      </c>
      <c r="BN546" s="2">
        <v>6.6349999999999998</v>
      </c>
      <c r="BO546" s="2" t="str">
        <f t="shared" si="245"/>
        <v>Same Var</v>
      </c>
      <c r="BP546" s="2">
        <f t="shared" si="246"/>
        <v>0.10011610287365538</v>
      </c>
      <c r="BQ546" s="2" t="str">
        <f t="shared" si="247"/>
        <v>NS</v>
      </c>
      <c r="BR546" s="2" t="str">
        <f t="shared" si="248"/>
        <v>NS</v>
      </c>
      <c r="BS546" s="2" t="str">
        <f t="shared" si="249"/>
        <v/>
      </c>
      <c r="BT546" s="2" t="str">
        <f t="shared" si="250"/>
        <v/>
      </c>
      <c r="BU546" s="2" t="str">
        <f t="shared" si="251"/>
        <v/>
      </c>
    </row>
    <row r="547" spans="1:73" s="14" customFormat="1" x14ac:dyDescent="0.2">
      <c r="A547" s="1" t="s">
        <v>142</v>
      </c>
      <c r="B547" s="5" t="s">
        <v>214</v>
      </c>
      <c r="C547" s="6">
        <v>37424</v>
      </c>
      <c r="D547" s="7">
        <v>0.73611111111111116</v>
      </c>
      <c r="E547" s="1" t="s">
        <v>57</v>
      </c>
      <c r="F547" s="1" t="s">
        <v>161</v>
      </c>
      <c r="G547" s="5" t="s">
        <v>59</v>
      </c>
      <c r="H547" s="5" t="s">
        <v>90</v>
      </c>
      <c r="I547" s="5" t="s">
        <v>61</v>
      </c>
      <c r="J547" s="2">
        <v>0.75</v>
      </c>
      <c r="K547" s="2">
        <v>0.2</v>
      </c>
      <c r="L547" s="5">
        <v>17</v>
      </c>
      <c r="M547" s="5">
        <v>9</v>
      </c>
      <c r="N547" s="5">
        <v>13</v>
      </c>
      <c r="O547" s="8"/>
      <c r="P547" s="5">
        <v>27</v>
      </c>
      <c r="Q547" s="8"/>
      <c r="R547" s="5">
        <v>27</v>
      </c>
      <c r="S547" s="5">
        <v>29</v>
      </c>
      <c r="T547" s="5">
        <v>30</v>
      </c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2">
        <f t="shared" si="224"/>
        <v>21.714285714285715</v>
      </c>
      <c r="AH547" s="2">
        <f t="shared" si="225"/>
        <v>8.5384285383647693</v>
      </c>
      <c r="AI547" s="2">
        <f t="shared" si="226"/>
        <v>7</v>
      </c>
      <c r="AJ547" s="5">
        <v>28</v>
      </c>
      <c r="AK547" s="5">
        <v>30</v>
      </c>
      <c r="AL547" s="5">
        <v>18</v>
      </c>
      <c r="AM547" s="5">
        <v>22</v>
      </c>
      <c r="AN547" s="5">
        <v>23</v>
      </c>
      <c r="AO547" s="5">
        <v>44</v>
      </c>
      <c r="AP547" s="5">
        <v>5</v>
      </c>
      <c r="AQ547" s="5">
        <v>23</v>
      </c>
      <c r="AR547" s="5">
        <v>33</v>
      </c>
      <c r="AS547" s="5">
        <v>0</v>
      </c>
      <c r="AT547" s="2">
        <f t="shared" si="227"/>
        <v>22.6</v>
      </c>
      <c r="AU547" s="2">
        <f t="shared" si="228"/>
        <v>12.877197762798481</v>
      </c>
      <c r="AV547" s="2">
        <f t="shared" si="229"/>
        <v>10</v>
      </c>
      <c r="AW547" s="2">
        <f t="shared" si="230"/>
        <v>503.58235007021904</v>
      </c>
      <c r="AX547" s="2">
        <f t="shared" si="231"/>
        <v>36.272410275273607</v>
      </c>
      <c r="AY547" s="2">
        <f t="shared" si="232"/>
        <v>14</v>
      </c>
      <c r="AZ547" s="2">
        <f t="shared" si="233"/>
        <v>1.3329277337933529</v>
      </c>
      <c r="BA547" s="2">
        <f t="shared" si="234"/>
        <v>0.86805478155742033</v>
      </c>
      <c r="BB547" s="14">
        <f t="shared" si="235"/>
        <v>-4.0789473684210542E-2</v>
      </c>
      <c r="BC547" s="3" t="str">
        <f t="shared" si="236"/>
        <v>Nontoxic</v>
      </c>
      <c r="BD547" s="2">
        <f t="shared" si="237"/>
        <v>104.07894736842105</v>
      </c>
      <c r="BE547" s="4" t="s">
        <v>663</v>
      </c>
      <c r="BF547" s="2"/>
      <c r="BG547" s="2">
        <f t="shared" si="238"/>
        <v>6</v>
      </c>
      <c r="BH547" s="2">
        <f t="shared" si="239"/>
        <v>9</v>
      </c>
      <c r="BI547" s="2">
        <f t="shared" si="240"/>
        <v>72.904761904761926</v>
      </c>
      <c r="BJ547" s="2">
        <f t="shared" si="241"/>
        <v>165.82222222222219</v>
      </c>
      <c r="BK547" s="2">
        <f t="shared" si="242"/>
        <v>128.65523809523808</v>
      </c>
      <c r="BL547" s="2">
        <f t="shared" si="243"/>
        <v>1.0703703703703704</v>
      </c>
      <c r="BM547" s="2">
        <f t="shared" si="244"/>
        <v>1.0499857934914401</v>
      </c>
      <c r="BN547" s="2">
        <v>6.6349999999999998</v>
      </c>
      <c r="BO547" s="2" t="str">
        <f t="shared" si="245"/>
        <v>Same Var</v>
      </c>
      <c r="BP547" s="2">
        <f t="shared" si="246"/>
        <v>0.43810614485332733</v>
      </c>
      <c r="BQ547" s="2" t="str">
        <f t="shared" si="247"/>
        <v>NS</v>
      </c>
      <c r="BR547" s="2" t="str">
        <f t="shared" si="248"/>
        <v>NS</v>
      </c>
      <c r="BS547" s="2" t="str">
        <f t="shared" si="249"/>
        <v/>
      </c>
      <c r="BT547" s="2" t="str">
        <f t="shared" si="250"/>
        <v/>
      </c>
      <c r="BU547" s="2" t="str">
        <f t="shared" si="251"/>
        <v/>
      </c>
    </row>
    <row r="548" spans="1:73" s="14" customFormat="1" x14ac:dyDescent="0.2">
      <c r="A548" s="10" t="s">
        <v>142</v>
      </c>
      <c r="B548" s="11" t="s">
        <v>504</v>
      </c>
      <c r="C548" s="12">
        <v>38953</v>
      </c>
      <c r="D548" s="13">
        <v>0.3347222222222222</v>
      </c>
      <c r="E548" s="10" t="s">
        <v>57</v>
      </c>
      <c r="F548" s="10" t="s">
        <v>511</v>
      </c>
      <c r="G548" s="11" t="s">
        <v>59</v>
      </c>
      <c r="H548" s="11" t="s">
        <v>90</v>
      </c>
      <c r="I548" s="11" t="s">
        <v>61</v>
      </c>
      <c r="J548" s="14">
        <v>0.75</v>
      </c>
      <c r="K548" s="14">
        <v>0.2</v>
      </c>
      <c r="L548" s="11">
        <v>20</v>
      </c>
      <c r="M548" s="11">
        <v>23</v>
      </c>
      <c r="N548" s="11">
        <v>23</v>
      </c>
      <c r="O548" s="11">
        <v>17</v>
      </c>
      <c r="P548" s="11">
        <v>28</v>
      </c>
      <c r="Q548" s="11">
        <v>24</v>
      </c>
      <c r="R548" s="11">
        <v>24</v>
      </c>
      <c r="S548" s="11">
        <v>11</v>
      </c>
      <c r="T548" s="11">
        <v>24</v>
      </c>
      <c r="U548" s="11">
        <v>23</v>
      </c>
      <c r="V548" s="15"/>
      <c r="W548" s="15"/>
      <c r="X548" s="15"/>
      <c r="Y548" s="15"/>
      <c r="Z548" s="15"/>
      <c r="AA548" s="15"/>
      <c r="AB548" s="15"/>
      <c r="AC548" s="15"/>
      <c r="AD548" s="15"/>
      <c r="AE548" s="15"/>
      <c r="AF548" s="15"/>
      <c r="AG548" s="14">
        <f t="shared" si="224"/>
        <v>21.7</v>
      </c>
      <c r="AH548" s="14">
        <f t="shared" si="225"/>
        <v>4.7152235719352031</v>
      </c>
      <c r="AI548" s="14">
        <f t="shared" si="226"/>
        <v>10</v>
      </c>
      <c r="AJ548" s="11">
        <v>26</v>
      </c>
      <c r="AK548" s="11">
        <v>19</v>
      </c>
      <c r="AL548" s="11">
        <v>27</v>
      </c>
      <c r="AM548" s="11">
        <v>24</v>
      </c>
      <c r="AN548" s="11">
        <v>21</v>
      </c>
      <c r="AO548" s="11">
        <v>28</v>
      </c>
      <c r="AP548" s="11">
        <v>25</v>
      </c>
      <c r="AQ548" s="11">
        <v>23</v>
      </c>
      <c r="AR548" s="11">
        <v>22</v>
      </c>
      <c r="AS548" s="11">
        <v>22</v>
      </c>
      <c r="AT548" s="14">
        <f t="shared" si="227"/>
        <v>23.7</v>
      </c>
      <c r="AU548" s="14">
        <f t="shared" si="228"/>
        <v>2.8303906287138445</v>
      </c>
      <c r="AV548" s="14">
        <f t="shared" si="229"/>
        <v>10</v>
      </c>
      <c r="AW548" s="14">
        <f t="shared" si="230"/>
        <v>4.2096210696373726</v>
      </c>
      <c r="AX548" s="14">
        <f t="shared" si="231"/>
        <v>0.24509354477452133</v>
      </c>
      <c r="AY548" s="14">
        <f t="shared" si="232"/>
        <v>17</v>
      </c>
      <c r="AZ548" s="14">
        <f t="shared" si="233"/>
        <v>5.1836504366826937</v>
      </c>
      <c r="BA548" s="14">
        <f t="shared" si="234"/>
        <v>0.86327901742005297</v>
      </c>
      <c r="BB548" s="14">
        <f t="shared" si="235"/>
        <v>-9.2165898617511524E-2</v>
      </c>
      <c r="BC548" s="16" t="str">
        <f t="shared" si="236"/>
        <v>Nontoxic</v>
      </c>
      <c r="BD548" s="14">
        <f t="shared" si="237"/>
        <v>109.21658986175116</v>
      </c>
      <c r="BE548" s="17" t="s">
        <v>663</v>
      </c>
      <c r="BG548" s="14">
        <f t="shared" si="238"/>
        <v>9</v>
      </c>
      <c r="BH548" s="14">
        <f t="shared" si="239"/>
        <v>9</v>
      </c>
      <c r="BI548" s="14">
        <f t="shared" si="240"/>
        <v>22.233333333333377</v>
      </c>
      <c r="BJ548" s="14">
        <f t="shared" si="241"/>
        <v>8.0111111111111519</v>
      </c>
      <c r="BK548" s="14">
        <f t="shared" si="242"/>
        <v>15.122222222222263</v>
      </c>
      <c r="BL548" s="14">
        <f t="shared" si="243"/>
        <v>1.0555555555555556</v>
      </c>
      <c r="BM548" s="14">
        <f t="shared" si="244"/>
        <v>2.1307990745446395</v>
      </c>
      <c r="BN548" s="14">
        <v>6.6349999999999998</v>
      </c>
      <c r="BO548" s="14" t="str">
        <f t="shared" si="245"/>
        <v>Same Var</v>
      </c>
      <c r="BP548" s="14">
        <f t="shared" si="246"/>
        <v>0.1325921132743848</v>
      </c>
      <c r="BQ548" s="14" t="str">
        <f t="shared" si="247"/>
        <v>NS</v>
      </c>
      <c r="BR548" s="14" t="str">
        <f t="shared" si="248"/>
        <v>NS</v>
      </c>
      <c r="BS548" s="2" t="str">
        <f t="shared" si="249"/>
        <v/>
      </c>
      <c r="BT548" s="2" t="str">
        <f t="shared" si="250"/>
        <v/>
      </c>
      <c r="BU548" s="2" t="str">
        <f t="shared" si="251"/>
        <v/>
      </c>
    </row>
    <row r="549" spans="1:73" s="14" customFormat="1" x14ac:dyDescent="0.2">
      <c r="A549" s="10" t="s">
        <v>142</v>
      </c>
      <c r="B549" s="11" t="s">
        <v>586</v>
      </c>
      <c r="C549" s="12">
        <v>37558</v>
      </c>
      <c r="D549" s="13">
        <v>0.35069444444444442</v>
      </c>
      <c r="E549" s="10" t="s">
        <v>57</v>
      </c>
      <c r="F549" s="10" t="s">
        <v>581</v>
      </c>
      <c r="G549" s="11" t="s">
        <v>59</v>
      </c>
      <c r="H549" s="11" t="s">
        <v>90</v>
      </c>
      <c r="I549" s="11" t="s">
        <v>61</v>
      </c>
      <c r="J549" s="14">
        <v>0.75</v>
      </c>
      <c r="K549" s="14">
        <v>0.2</v>
      </c>
      <c r="L549" s="11">
        <v>14</v>
      </c>
      <c r="M549" s="11">
        <v>28</v>
      </c>
      <c r="N549" s="11">
        <v>29</v>
      </c>
      <c r="O549" s="11">
        <v>26</v>
      </c>
      <c r="P549" s="11">
        <v>26</v>
      </c>
      <c r="Q549" s="11">
        <v>27</v>
      </c>
      <c r="R549" s="11">
        <v>14</v>
      </c>
      <c r="S549" s="15"/>
      <c r="T549" s="11">
        <v>16</v>
      </c>
      <c r="U549" s="11">
        <v>15</v>
      </c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F549" s="15"/>
      <c r="AG549" s="14">
        <f t="shared" si="224"/>
        <v>21.666666666666668</v>
      </c>
      <c r="AH549" s="14">
        <f t="shared" si="225"/>
        <v>6.6520673478250352</v>
      </c>
      <c r="AI549" s="14">
        <f t="shared" si="226"/>
        <v>9</v>
      </c>
      <c r="AJ549" s="11">
        <v>17</v>
      </c>
      <c r="AK549" s="15"/>
      <c r="AL549" s="11">
        <v>23</v>
      </c>
      <c r="AM549" s="11">
        <v>17</v>
      </c>
      <c r="AN549" s="11">
        <v>20</v>
      </c>
      <c r="AO549" s="11">
        <v>14</v>
      </c>
      <c r="AP549" s="11">
        <v>18</v>
      </c>
      <c r="AQ549" s="11">
        <v>20</v>
      </c>
      <c r="AR549" s="11">
        <v>21</v>
      </c>
      <c r="AS549" s="11">
        <v>15</v>
      </c>
      <c r="AT549" s="14">
        <f t="shared" si="227"/>
        <v>18.333333333333332</v>
      </c>
      <c r="AU549" s="14">
        <f t="shared" si="228"/>
        <v>2.9154759474226504</v>
      </c>
      <c r="AV549" s="14">
        <f t="shared" si="229"/>
        <v>9</v>
      </c>
      <c r="AW549" s="14">
        <f t="shared" si="230"/>
        <v>13.76461528260031</v>
      </c>
      <c r="AX549" s="14">
        <f t="shared" si="231"/>
        <v>1.0675821186583718</v>
      </c>
      <c r="AY549" s="14">
        <f t="shared" si="232"/>
        <v>13</v>
      </c>
      <c r="AZ549" s="14">
        <f t="shared" si="233"/>
        <v>1.0816026515045589</v>
      </c>
      <c r="BA549" s="14">
        <f t="shared" si="234"/>
        <v>0.87015153396817235</v>
      </c>
      <c r="BB549" s="14">
        <f t="shared" si="235"/>
        <v>0.15384615384615394</v>
      </c>
      <c r="BC549" s="16" t="str">
        <f t="shared" si="236"/>
        <v>Nontoxic</v>
      </c>
      <c r="BD549" s="14">
        <f t="shared" si="237"/>
        <v>84.615384615384599</v>
      </c>
      <c r="BE549" s="17" t="s">
        <v>663</v>
      </c>
      <c r="BG549" s="14">
        <f t="shared" si="238"/>
        <v>8</v>
      </c>
      <c r="BH549" s="14">
        <f t="shared" si="239"/>
        <v>8</v>
      </c>
      <c r="BI549" s="14">
        <f t="shared" si="240"/>
        <v>44.25</v>
      </c>
      <c r="BJ549" s="14">
        <f t="shared" si="241"/>
        <v>8.5</v>
      </c>
      <c r="BK549" s="14">
        <f t="shared" si="242"/>
        <v>26.375</v>
      </c>
      <c r="BL549" s="14">
        <f t="shared" si="243"/>
        <v>1.0625</v>
      </c>
      <c r="BM549" s="14">
        <f t="shared" si="244"/>
        <v>4.6299230015416626</v>
      </c>
      <c r="BN549" s="14">
        <v>6.6349999999999998</v>
      </c>
      <c r="BO549" s="14" t="str">
        <f t="shared" si="245"/>
        <v>Same Var</v>
      </c>
      <c r="BP549" s="14">
        <f t="shared" si="246"/>
        <v>9.3758806760522451E-2</v>
      </c>
      <c r="BQ549" s="14" t="str">
        <f t="shared" si="247"/>
        <v>NS</v>
      </c>
      <c r="BR549" s="14" t="str">
        <f t="shared" si="248"/>
        <v>NS</v>
      </c>
      <c r="BS549" s="2" t="str">
        <f t="shared" si="249"/>
        <v>Same Var T-test</v>
      </c>
      <c r="BT549" s="2" t="str">
        <f t="shared" si="250"/>
        <v/>
      </c>
      <c r="BU549" s="2" t="str">
        <f t="shared" si="251"/>
        <v/>
      </c>
    </row>
    <row r="550" spans="1:73" s="14" customFormat="1" x14ac:dyDescent="0.2">
      <c r="A550" s="10" t="s">
        <v>142</v>
      </c>
      <c r="B550" s="11" t="s">
        <v>584</v>
      </c>
      <c r="C550" s="12">
        <v>37557</v>
      </c>
      <c r="D550" s="13">
        <v>0.57638888888888884</v>
      </c>
      <c r="E550" s="10" t="s">
        <v>57</v>
      </c>
      <c r="F550" s="10" t="s">
        <v>581</v>
      </c>
      <c r="G550" s="11" t="s">
        <v>59</v>
      </c>
      <c r="H550" s="11" t="s">
        <v>90</v>
      </c>
      <c r="I550" s="11" t="s">
        <v>61</v>
      </c>
      <c r="J550" s="14">
        <v>0.75</v>
      </c>
      <c r="K550" s="14">
        <v>0.2</v>
      </c>
      <c r="L550" s="11">
        <v>14</v>
      </c>
      <c r="M550" s="11">
        <v>28</v>
      </c>
      <c r="N550" s="11">
        <v>29</v>
      </c>
      <c r="O550" s="11">
        <v>26</v>
      </c>
      <c r="P550" s="11">
        <v>26</v>
      </c>
      <c r="Q550" s="11">
        <v>27</v>
      </c>
      <c r="R550" s="11">
        <v>14</v>
      </c>
      <c r="S550" s="15"/>
      <c r="T550" s="11">
        <v>16</v>
      </c>
      <c r="U550" s="11">
        <v>15</v>
      </c>
      <c r="V550" s="15"/>
      <c r="W550" s="15"/>
      <c r="X550" s="15"/>
      <c r="Y550" s="15"/>
      <c r="Z550" s="15"/>
      <c r="AA550" s="15"/>
      <c r="AB550" s="15"/>
      <c r="AC550" s="15"/>
      <c r="AD550" s="15"/>
      <c r="AE550" s="15"/>
      <c r="AF550" s="15"/>
      <c r="AG550" s="14">
        <f t="shared" si="224"/>
        <v>21.666666666666668</v>
      </c>
      <c r="AH550" s="14">
        <f t="shared" si="225"/>
        <v>6.6520673478250352</v>
      </c>
      <c r="AI550" s="14">
        <f t="shared" si="226"/>
        <v>9</v>
      </c>
      <c r="AJ550" s="11">
        <v>20</v>
      </c>
      <c r="AK550" s="11">
        <v>23</v>
      </c>
      <c r="AL550" s="11">
        <v>24</v>
      </c>
      <c r="AM550" s="11">
        <v>24</v>
      </c>
      <c r="AN550" s="11">
        <v>18</v>
      </c>
      <c r="AO550" s="11">
        <v>20</v>
      </c>
      <c r="AP550" s="11">
        <v>18</v>
      </c>
      <c r="AQ550" s="11">
        <v>25</v>
      </c>
      <c r="AR550" s="11">
        <v>14</v>
      </c>
      <c r="AS550" s="11">
        <v>16</v>
      </c>
      <c r="AT550" s="14">
        <f t="shared" si="227"/>
        <v>20.2</v>
      </c>
      <c r="AU550" s="14">
        <f t="shared" si="228"/>
        <v>3.7357135269658386</v>
      </c>
      <c r="AV550" s="14">
        <f t="shared" si="229"/>
        <v>10</v>
      </c>
      <c r="AW550" s="14">
        <f t="shared" si="230"/>
        <v>17.315423615933632</v>
      </c>
      <c r="AX550" s="14">
        <f t="shared" si="231"/>
        <v>1.1724824615938998</v>
      </c>
      <c r="AY550" s="14">
        <f t="shared" si="232"/>
        <v>15</v>
      </c>
      <c r="AZ550" s="14">
        <f t="shared" si="233"/>
        <v>1.9363720949855721</v>
      </c>
      <c r="BA550" s="14">
        <f t="shared" si="234"/>
        <v>0.86624497319495286</v>
      </c>
      <c r="BB550" s="14">
        <f t="shared" si="235"/>
        <v>6.7692307692307774E-2</v>
      </c>
      <c r="BC550" s="16" t="str">
        <f t="shared" si="236"/>
        <v>Nontoxic</v>
      </c>
      <c r="BD550" s="14">
        <f t="shared" si="237"/>
        <v>93.230769230769212</v>
      </c>
      <c r="BE550" s="17" t="s">
        <v>663</v>
      </c>
      <c r="BG550" s="14">
        <f t="shared" si="238"/>
        <v>8</v>
      </c>
      <c r="BH550" s="14">
        <f t="shared" si="239"/>
        <v>9</v>
      </c>
      <c r="BI550" s="14">
        <f t="shared" si="240"/>
        <v>44.25</v>
      </c>
      <c r="BJ550" s="14">
        <f t="shared" si="241"/>
        <v>13.955555555555545</v>
      </c>
      <c r="BK550" s="14">
        <f t="shared" si="242"/>
        <v>28.211764705882349</v>
      </c>
      <c r="BL550" s="14">
        <f t="shared" si="243"/>
        <v>1.0590958605664489</v>
      </c>
      <c r="BM550" s="14">
        <f t="shared" si="244"/>
        <v>2.5812793577314683</v>
      </c>
      <c r="BN550" s="14">
        <v>6.6349999999999998</v>
      </c>
      <c r="BO550" s="14" t="str">
        <f t="shared" si="245"/>
        <v>Same Var</v>
      </c>
      <c r="BP550" s="14">
        <f t="shared" si="246"/>
        <v>0.27789088783846527</v>
      </c>
      <c r="BQ550" s="14" t="str">
        <f t="shared" si="247"/>
        <v>NS</v>
      </c>
      <c r="BR550" s="14" t="str">
        <f t="shared" si="248"/>
        <v>NS</v>
      </c>
      <c r="BS550" s="2" t="str">
        <f t="shared" si="249"/>
        <v>Same Var T-test</v>
      </c>
      <c r="BT550" s="2" t="str">
        <f t="shared" si="250"/>
        <v/>
      </c>
      <c r="BU550" s="2" t="str">
        <f t="shared" si="251"/>
        <v/>
      </c>
    </row>
    <row r="551" spans="1:73" s="14" customFormat="1" x14ac:dyDescent="0.2">
      <c r="A551" s="10" t="s">
        <v>142</v>
      </c>
      <c r="B551" s="11" t="s">
        <v>580</v>
      </c>
      <c r="C551" s="12">
        <v>37558</v>
      </c>
      <c r="D551" s="13">
        <v>0.59722222222222221</v>
      </c>
      <c r="E551" s="10" t="s">
        <v>57</v>
      </c>
      <c r="F551" s="10" t="s">
        <v>581</v>
      </c>
      <c r="G551" s="11" t="s">
        <v>59</v>
      </c>
      <c r="H551" s="11" t="s">
        <v>90</v>
      </c>
      <c r="I551" s="11" t="s">
        <v>61</v>
      </c>
      <c r="J551" s="14">
        <v>0.75</v>
      </c>
      <c r="K551" s="14">
        <v>0.2</v>
      </c>
      <c r="L551" s="11">
        <v>14</v>
      </c>
      <c r="M551" s="11">
        <v>28</v>
      </c>
      <c r="N551" s="11">
        <v>29</v>
      </c>
      <c r="O551" s="11">
        <v>26</v>
      </c>
      <c r="P551" s="11">
        <v>26</v>
      </c>
      <c r="Q551" s="11">
        <v>27</v>
      </c>
      <c r="R551" s="11">
        <v>14</v>
      </c>
      <c r="S551" s="15"/>
      <c r="T551" s="11">
        <v>16</v>
      </c>
      <c r="U551" s="11">
        <v>15</v>
      </c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F551" s="15"/>
      <c r="AG551" s="14">
        <f t="shared" si="224"/>
        <v>21.666666666666668</v>
      </c>
      <c r="AH551" s="14">
        <f t="shared" si="225"/>
        <v>6.6520673478250352</v>
      </c>
      <c r="AI551" s="14">
        <f t="shared" si="226"/>
        <v>9</v>
      </c>
      <c r="AJ551" s="11">
        <v>14</v>
      </c>
      <c r="AK551" s="11">
        <v>21</v>
      </c>
      <c r="AL551" s="11">
        <v>24</v>
      </c>
      <c r="AM551" s="11">
        <v>21</v>
      </c>
      <c r="AN551" s="11">
        <v>14</v>
      </c>
      <c r="AO551" s="11">
        <v>18</v>
      </c>
      <c r="AP551" s="11">
        <v>24</v>
      </c>
      <c r="AQ551" s="15"/>
      <c r="AR551" s="15"/>
      <c r="AS551" s="11">
        <v>5</v>
      </c>
      <c r="AT551" s="14">
        <f t="shared" si="227"/>
        <v>17.625</v>
      </c>
      <c r="AU551" s="14">
        <f t="shared" si="228"/>
        <v>6.4351157165752886</v>
      </c>
      <c r="AV551" s="14">
        <f t="shared" si="229"/>
        <v>8</v>
      </c>
      <c r="AW551" s="14">
        <f t="shared" si="230"/>
        <v>63.074796715561234</v>
      </c>
      <c r="AX551" s="14">
        <f t="shared" si="231"/>
        <v>4.7838692623394232</v>
      </c>
      <c r="AY551" s="14">
        <f t="shared" si="232"/>
        <v>13</v>
      </c>
      <c r="AZ551" s="14">
        <f t="shared" si="233"/>
        <v>0.48790889224075401</v>
      </c>
      <c r="BA551" s="14">
        <f t="shared" si="234"/>
        <v>0.87015153396817235</v>
      </c>
      <c r="BB551" s="14">
        <f t="shared" si="235"/>
        <v>0.18653846153846157</v>
      </c>
      <c r="BC551" s="16" t="str">
        <f t="shared" si="236"/>
        <v>Toxic</v>
      </c>
      <c r="BD551" s="14">
        <f t="shared" si="237"/>
        <v>81.34615384615384</v>
      </c>
      <c r="BE551" s="17" t="s">
        <v>663</v>
      </c>
      <c r="BG551" s="14">
        <f t="shared" si="238"/>
        <v>8</v>
      </c>
      <c r="BH551" s="14">
        <f t="shared" si="239"/>
        <v>7</v>
      </c>
      <c r="BI551" s="14">
        <f t="shared" si="240"/>
        <v>44.25</v>
      </c>
      <c r="BJ551" s="14">
        <f t="shared" si="241"/>
        <v>41.410714285714292</v>
      </c>
      <c r="BK551" s="14">
        <f t="shared" si="242"/>
        <v>42.924999999999997</v>
      </c>
      <c r="BL551" s="14">
        <f t="shared" si="243"/>
        <v>1.067063492063492</v>
      </c>
      <c r="BM551" s="14">
        <f t="shared" si="244"/>
        <v>7.6805218619661123E-3</v>
      </c>
      <c r="BN551" s="14">
        <v>6.6349999999999998</v>
      </c>
      <c r="BO551" s="14" t="str">
        <f t="shared" si="245"/>
        <v>Same Var</v>
      </c>
      <c r="BP551" s="14">
        <f t="shared" si="246"/>
        <v>0.11179574663458237</v>
      </c>
      <c r="BQ551" s="14" t="str">
        <f t="shared" si="247"/>
        <v>NS</v>
      </c>
      <c r="BR551" s="14" t="str">
        <f t="shared" si="248"/>
        <v>NS</v>
      </c>
      <c r="BS551" s="2" t="str">
        <f t="shared" si="249"/>
        <v>Same Var T-test</v>
      </c>
      <c r="BT551" s="2" t="str">
        <f t="shared" si="250"/>
        <v>TSTToxicLess25</v>
      </c>
      <c r="BU551" s="2" t="str">
        <f t="shared" si="251"/>
        <v/>
      </c>
    </row>
    <row r="552" spans="1:73" s="14" customFormat="1" x14ac:dyDescent="0.2">
      <c r="A552" s="10" t="s">
        <v>142</v>
      </c>
      <c r="B552" s="11" t="s">
        <v>585</v>
      </c>
      <c r="C552" s="12">
        <v>37558</v>
      </c>
      <c r="D552" s="13">
        <v>0.40625</v>
      </c>
      <c r="E552" s="10" t="s">
        <v>57</v>
      </c>
      <c r="F552" s="10" t="s">
        <v>581</v>
      </c>
      <c r="G552" s="11" t="s">
        <v>59</v>
      </c>
      <c r="H552" s="11" t="s">
        <v>90</v>
      </c>
      <c r="I552" s="11" t="s">
        <v>61</v>
      </c>
      <c r="J552" s="14">
        <v>0.75</v>
      </c>
      <c r="K552" s="14">
        <v>0.2</v>
      </c>
      <c r="L552" s="11">
        <v>14</v>
      </c>
      <c r="M552" s="11">
        <v>28</v>
      </c>
      <c r="N552" s="11">
        <v>29</v>
      </c>
      <c r="O552" s="11">
        <v>26</v>
      </c>
      <c r="P552" s="11">
        <v>26</v>
      </c>
      <c r="Q552" s="11">
        <v>27</v>
      </c>
      <c r="R552" s="11">
        <v>14</v>
      </c>
      <c r="S552" s="15"/>
      <c r="T552" s="11">
        <v>16</v>
      </c>
      <c r="U552" s="11">
        <v>15</v>
      </c>
      <c r="V552" s="15"/>
      <c r="W552" s="15"/>
      <c r="X552" s="15"/>
      <c r="Y552" s="15"/>
      <c r="Z552" s="15"/>
      <c r="AA552" s="15"/>
      <c r="AB552" s="15"/>
      <c r="AC552" s="15"/>
      <c r="AD552" s="15"/>
      <c r="AE552" s="15"/>
      <c r="AF552" s="15"/>
      <c r="AG552" s="14">
        <f t="shared" si="224"/>
        <v>21.666666666666668</v>
      </c>
      <c r="AH552" s="14">
        <f t="shared" si="225"/>
        <v>6.6520673478250352</v>
      </c>
      <c r="AI552" s="14">
        <f t="shared" si="226"/>
        <v>9</v>
      </c>
      <c r="AJ552" s="11">
        <v>3</v>
      </c>
      <c r="AK552" s="11">
        <v>20</v>
      </c>
      <c r="AL552" s="11">
        <v>19</v>
      </c>
      <c r="AM552" s="11">
        <v>6</v>
      </c>
      <c r="AN552" s="11">
        <v>8</v>
      </c>
      <c r="AO552" s="11">
        <v>22</v>
      </c>
      <c r="AP552" s="11">
        <v>10</v>
      </c>
      <c r="AQ552" s="11">
        <v>18</v>
      </c>
      <c r="AR552" s="11">
        <v>12</v>
      </c>
      <c r="AS552" s="11">
        <v>13</v>
      </c>
      <c r="AT552" s="14">
        <f t="shared" si="227"/>
        <v>13.1</v>
      </c>
      <c r="AU552" s="14">
        <f t="shared" si="228"/>
        <v>6.454111523328022</v>
      </c>
      <c r="AV552" s="14">
        <f t="shared" si="229"/>
        <v>10</v>
      </c>
      <c r="AW552" s="14">
        <f t="shared" si="230"/>
        <v>48.041263893711424</v>
      </c>
      <c r="AX552" s="14">
        <f t="shared" si="231"/>
        <v>2.8840688813469866</v>
      </c>
      <c r="AY552" s="14">
        <f t="shared" si="232"/>
        <v>17</v>
      </c>
      <c r="AZ552" s="14">
        <f t="shared" si="233"/>
        <v>-1.1964841440346083</v>
      </c>
      <c r="BA552" s="14">
        <f t="shared" si="234"/>
        <v>0.86327901742005297</v>
      </c>
      <c r="BB552" s="14">
        <f t="shared" si="235"/>
        <v>0.39538461538461545</v>
      </c>
      <c r="BC552" s="16" t="str">
        <f t="shared" si="236"/>
        <v>Toxic</v>
      </c>
      <c r="BD552" s="14">
        <f t="shared" si="237"/>
        <v>60.461538461538453</v>
      </c>
      <c r="BE552" s="17" t="s">
        <v>663</v>
      </c>
      <c r="BG552" s="14">
        <f t="shared" si="238"/>
        <v>8</v>
      </c>
      <c r="BH552" s="14">
        <f t="shared" si="239"/>
        <v>9</v>
      </c>
      <c r="BI552" s="14">
        <f t="shared" si="240"/>
        <v>44.25</v>
      </c>
      <c r="BJ552" s="14">
        <f t="shared" si="241"/>
        <v>41.655555555555559</v>
      </c>
      <c r="BK552" s="14">
        <f t="shared" si="242"/>
        <v>42.8764705882353</v>
      </c>
      <c r="BL552" s="14">
        <f t="shared" si="243"/>
        <v>1.0590958605664489</v>
      </c>
      <c r="BM552" s="14">
        <f t="shared" si="244"/>
        <v>7.306972530991925E-3</v>
      </c>
      <c r="BN552" s="14">
        <v>6.6349999999999998</v>
      </c>
      <c r="BO552" s="14" t="str">
        <f t="shared" si="245"/>
        <v>Same Var</v>
      </c>
      <c r="BP552" s="14">
        <f t="shared" si="246"/>
        <v>5.5677376951201998E-3</v>
      </c>
      <c r="BQ552" s="14" t="str">
        <f t="shared" si="247"/>
        <v>Sig</v>
      </c>
      <c r="BR552" s="14" t="str">
        <f t="shared" si="248"/>
        <v>Sig</v>
      </c>
      <c r="BS552" s="2" t="str">
        <f t="shared" si="249"/>
        <v>Same Var T-test</v>
      </c>
      <c r="BT552" s="2" t="str">
        <f t="shared" si="250"/>
        <v/>
      </c>
      <c r="BU552" s="2" t="str">
        <f t="shared" si="251"/>
        <v/>
      </c>
    </row>
    <row r="553" spans="1:73" s="14" customFormat="1" x14ac:dyDescent="0.2">
      <c r="A553" s="1" t="s">
        <v>142</v>
      </c>
      <c r="B553" s="5" t="s">
        <v>660</v>
      </c>
      <c r="C553" s="6">
        <v>38504</v>
      </c>
      <c r="D553" s="7">
        <v>0.4236111111111111</v>
      </c>
      <c r="E553" s="1" t="s">
        <v>57</v>
      </c>
      <c r="F553" s="1" t="s">
        <v>646</v>
      </c>
      <c r="G553" s="5" t="s">
        <v>59</v>
      </c>
      <c r="H553" s="5" t="s">
        <v>90</v>
      </c>
      <c r="I553" s="5" t="s">
        <v>61</v>
      </c>
      <c r="J553" s="2">
        <v>0.75</v>
      </c>
      <c r="K553" s="2">
        <v>0.2</v>
      </c>
      <c r="L553" s="5">
        <v>19</v>
      </c>
      <c r="M553" s="5">
        <v>19</v>
      </c>
      <c r="N553" s="5">
        <v>20</v>
      </c>
      <c r="O553" s="5">
        <v>20</v>
      </c>
      <c r="P553" s="5">
        <v>22</v>
      </c>
      <c r="Q553" s="5">
        <v>21</v>
      </c>
      <c r="R553" s="5">
        <v>24</v>
      </c>
      <c r="S553" s="5">
        <v>22</v>
      </c>
      <c r="T553" s="5">
        <v>20</v>
      </c>
      <c r="U553" s="8"/>
      <c r="V553" s="5">
        <v>18</v>
      </c>
      <c r="W553" s="5">
        <v>23</v>
      </c>
      <c r="X553" s="5">
        <v>23</v>
      </c>
      <c r="Y553" s="5">
        <v>26</v>
      </c>
      <c r="Z553" s="5">
        <v>6</v>
      </c>
      <c r="AA553" s="5">
        <v>27</v>
      </c>
      <c r="AB553" s="5">
        <v>25</v>
      </c>
      <c r="AC553" s="5">
        <v>23</v>
      </c>
      <c r="AD553" s="5">
        <v>27</v>
      </c>
      <c r="AE553" s="5">
        <v>25</v>
      </c>
      <c r="AF553" s="8"/>
      <c r="AG553" s="2">
        <f t="shared" si="224"/>
        <v>21.578947368421051</v>
      </c>
      <c r="AH553" s="2">
        <f t="shared" si="225"/>
        <v>4.6585141822221496</v>
      </c>
      <c r="AI553" s="2">
        <f t="shared" si="226"/>
        <v>19</v>
      </c>
      <c r="AJ553" s="5">
        <v>0</v>
      </c>
      <c r="AK553" s="5">
        <v>3</v>
      </c>
      <c r="AL553" s="5">
        <v>4</v>
      </c>
      <c r="AM553" s="5">
        <v>9</v>
      </c>
      <c r="AN553" s="5">
        <v>12</v>
      </c>
      <c r="AO553" s="5">
        <v>10</v>
      </c>
      <c r="AP553" s="5">
        <v>0</v>
      </c>
      <c r="AQ553" s="5">
        <v>2</v>
      </c>
      <c r="AR553" s="5">
        <v>2</v>
      </c>
      <c r="AS553" s="5">
        <v>4</v>
      </c>
      <c r="AT553" s="2">
        <f t="shared" si="227"/>
        <v>4.5999999999999996</v>
      </c>
      <c r="AU553" s="2">
        <f t="shared" si="228"/>
        <v>4.2478752858863977</v>
      </c>
      <c r="AV553" s="2">
        <f t="shared" si="229"/>
        <v>10</v>
      </c>
      <c r="AW553" s="2">
        <f t="shared" si="230"/>
        <v>5.9874693319947818</v>
      </c>
      <c r="AX553" s="2">
        <f t="shared" si="231"/>
        <v>0.3847126643655967</v>
      </c>
      <c r="AY553" s="2">
        <f t="shared" si="232"/>
        <v>16</v>
      </c>
      <c r="AZ553" s="2">
        <f t="shared" si="233"/>
        <v>-7.4055209709347229</v>
      </c>
      <c r="BA553" s="2">
        <f t="shared" si="234"/>
        <v>0.86466700179829137</v>
      </c>
      <c r="BB553" s="14">
        <f t="shared" si="235"/>
        <v>0.78682926829268296</v>
      </c>
      <c r="BC553" s="3" t="str">
        <f t="shared" si="236"/>
        <v>Toxic</v>
      </c>
      <c r="BD553" s="2">
        <f t="shared" si="237"/>
        <v>21.317073170731707</v>
      </c>
      <c r="BE553" s="4" t="s">
        <v>664</v>
      </c>
      <c r="BF553" s="4" t="s">
        <v>667</v>
      </c>
      <c r="BG553" s="2">
        <f t="shared" si="238"/>
        <v>18</v>
      </c>
      <c r="BH553" s="2">
        <f t="shared" si="239"/>
        <v>9</v>
      </c>
      <c r="BI553" s="2">
        <f t="shared" si="240"/>
        <v>21.701754385964904</v>
      </c>
      <c r="BJ553" s="2">
        <f t="shared" si="241"/>
        <v>18.044444444444444</v>
      </c>
      <c r="BK553" s="2">
        <f t="shared" si="242"/>
        <v>20.482651072124753</v>
      </c>
      <c r="BL553" s="2">
        <f t="shared" si="243"/>
        <v>1.0432098765432098</v>
      </c>
      <c r="BM553" s="2">
        <f t="shared" si="244"/>
        <v>9.5854066286108264E-2</v>
      </c>
      <c r="BN553" s="2">
        <v>6.6349999999999998</v>
      </c>
      <c r="BO553" s="2" t="str">
        <f t="shared" si="245"/>
        <v>Same Var</v>
      </c>
      <c r="BP553" s="2">
        <f t="shared" si="246"/>
        <v>1.6816716331722061E-10</v>
      </c>
      <c r="BQ553" s="2" t="str">
        <f t="shared" si="247"/>
        <v>Sig</v>
      </c>
      <c r="BR553" s="2" t="str">
        <f t="shared" si="248"/>
        <v>Sig</v>
      </c>
      <c r="BS553" s="2" t="str">
        <f t="shared" si="249"/>
        <v>Wilcoxon</v>
      </c>
      <c r="BT553" s="2" t="str">
        <f t="shared" si="250"/>
        <v/>
      </c>
      <c r="BU553" s="2" t="str">
        <f t="shared" si="251"/>
        <v/>
      </c>
    </row>
    <row r="554" spans="1:73" s="14" customFormat="1" x14ac:dyDescent="0.2">
      <c r="A554" s="10" t="s">
        <v>142</v>
      </c>
      <c r="B554" s="11" t="s">
        <v>645</v>
      </c>
      <c r="C554" s="12">
        <v>38504</v>
      </c>
      <c r="D554" s="13">
        <v>0.58333333333333337</v>
      </c>
      <c r="E554" s="10" t="s">
        <v>57</v>
      </c>
      <c r="F554" s="10" t="s">
        <v>646</v>
      </c>
      <c r="G554" s="11" t="s">
        <v>59</v>
      </c>
      <c r="H554" s="11" t="s">
        <v>90</v>
      </c>
      <c r="I554" s="11" t="s">
        <v>61</v>
      </c>
      <c r="J554" s="14">
        <v>0.75</v>
      </c>
      <c r="K554" s="14">
        <v>0.2</v>
      </c>
      <c r="L554" s="11">
        <v>19</v>
      </c>
      <c r="M554" s="11">
        <v>19</v>
      </c>
      <c r="N554" s="11">
        <v>20</v>
      </c>
      <c r="O554" s="11">
        <v>20</v>
      </c>
      <c r="P554" s="11">
        <v>22</v>
      </c>
      <c r="Q554" s="11">
        <v>21</v>
      </c>
      <c r="R554" s="11">
        <v>24</v>
      </c>
      <c r="S554" s="11">
        <v>22</v>
      </c>
      <c r="T554" s="11">
        <v>20</v>
      </c>
      <c r="U554" s="15"/>
      <c r="V554" s="11">
        <v>18</v>
      </c>
      <c r="W554" s="11">
        <v>23</v>
      </c>
      <c r="X554" s="11">
        <v>23</v>
      </c>
      <c r="Y554" s="11">
        <v>26</v>
      </c>
      <c r="Z554" s="11">
        <v>6</v>
      </c>
      <c r="AA554" s="11">
        <v>27</v>
      </c>
      <c r="AB554" s="11">
        <v>25</v>
      </c>
      <c r="AC554" s="11">
        <v>23</v>
      </c>
      <c r="AD554" s="11">
        <v>27</v>
      </c>
      <c r="AE554" s="11">
        <v>25</v>
      </c>
      <c r="AF554" s="15"/>
      <c r="AG554" s="14">
        <f t="shared" si="224"/>
        <v>21.578947368421051</v>
      </c>
      <c r="AH554" s="14">
        <f t="shared" si="225"/>
        <v>4.6585141822221496</v>
      </c>
      <c r="AI554" s="14">
        <f t="shared" si="226"/>
        <v>19</v>
      </c>
      <c r="AJ554" s="11">
        <v>10</v>
      </c>
      <c r="AK554" s="11">
        <v>15</v>
      </c>
      <c r="AL554" s="11">
        <v>9</v>
      </c>
      <c r="AM554" s="11">
        <v>13</v>
      </c>
      <c r="AN554" s="11">
        <v>24</v>
      </c>
      <c r="AO554" s="15"/>
      <c r="AP554" s="11">
        <v>11</v>
      </c>
      <c r="AQ554" s="11">
        <v>21</v>
      </c>
      <c r="AR554" s="11">
        <v>14</v>
      </c>
      <c r="AS554" s="11">
        <v>4</v>
      </c>
      <c r="AT554" s="14">
        <f t="shared" si="227"/>
        <v>13.444444444444445</v>
      </c>
      <c r="AU554" s="14">
        <f t="shared" si="228"/>
        <v>6.1055530280047332</v>
      </c>
      <c r="AV554" s="14">
        <f t="shared" si="229"/>
        <v>9</v>
      </c>
      <c r="AW554" s="14">
        <f t="shared" si="230"/>
        <v>22.891071445254472</v>
      </c>
      <c r="AX554" s="14">
        <f t="shared" si="231"/>
        <v>2.1674276239754109</v>
      </c>
      <c r="AY554" s="14">
        <f t="shared" si="232"/>
        <v>11</v>
      </c>
      <c r="AZ554" s="14">
        <f t="shared" si="233"/>
        <v>-1.2525554317050054</v>
      </c>
      <c r="BA554" s="14">
        <f t="shared" si="234"/>
        <v>0.87552997807388222</v>
      </c>
      <c r="BB554" s="14">
        <f t="shared" si="235"/>
        <v>0.37696476964769643</v>
      </c>
      <c r="BC554" s="16" t="str">
        <f t="shared" si="236"/>
        <v>Toxic</v>
      </c>
      <c r="BD554" s="14">
        <f t="shared" si="237"/>
        <v>62.303523035230356</v>
      </c>
      <c r="BE554" s="17" t="s">
        <v>664</v>
      </c>
      <c r="BF554" s="17" t="s">
        <v>667</v>
      </c>
      <c r="BG554" s="14">
        <f t="shared" si="238"/>
        <v>18</v>
      </c>
      <c r="BH554" s="14">
        <f t="shared" si="239"/>
        <v>8</v>
      </c>
      <c r="BI554" s="14">
        <f t="shared" si="240"/>
        <v>21.701754385964904</v>
      </c>
      <c r="BJ554" s="14">
        <f t="shared" si="241"/>
        <v>37.277777777777764</v>
      </c>
      <c r="BK554" s="14">
        <f t="shared" si="242"/>
        <v>26.494376968061168</v>
      </c>
      <c r="BL554" s="14">
        <f t="shared" si="243"/>
        <v>1.0473646723646723</v>
      </c>
      <c r="BM554" s="14">
        <f t="shared" si="244"/>
        <v>0.82109951141415316</v>
      </c>
      <c r="BN554" s="14">
        <v>6.6349999999999998</v>
      </c>
      <c r="BO554" s="14" t="str">
        <f t="shared" si="245"/>
        <v>Same Var</v>
      </c>
      <c r="BP554" s="14">
        <f t="shared" si="246"/>
        <v>2.9896470974292034E-4</v>
      </c>
      <c r="BQ554" s="14" t="str">
        <f t="shared" si="247"/>
        <v>Sig</v>
      </c>
      <c r="BR554" s="14" t="str">
        <f t="shared" si="248"/>
        <v>Sig</v>
      </c>
      <c r="BS554" s="2" t="str">
        <f t="shared" si="249"/>
        <v>Wilcoxon</v>
      </c>
      <c r="BT554" s="2" t="str">
        <f t="shared" si="250"/>
        <v/>
      </c>
      <c r="BU554" s="2" t="str">
        <f t="shared" si="251"/>
        <v/>
      </c>
    </row>
    <row r="555" spans="1:73" s="14" customFormat="1" x14ac:dyDescent="0.2">
      <c r="A555" s="10" t="s">
        <v>142</v>
      </c>
      <c r="B555" s="11" t="s">
        <v>647</v>
      </c>
      <c r="C555" s="12">
        <v>38504</v>
      </c>
      <c r="D555" s="13">
        <v>0.2986111111111111</v>
      </c>
      <c r="E555" s="10" t="s">
        <v>57</v>
      </c>
      <c r="F555" s="10" t="s">
        <v>646</v>
      </c>
      <c r="G555" s="11" t="s">
        <v>59</v>
      </c>
      <c r="H555" s="11" t="s">
        <v>90</v>
      </c>
      <c r="I555" s="11" t="s">
        <v>61</v>
      </c>
      <c r="J555" s="14">
        <v>0.75</v>
      </c>
      <c r="K555" s="14">
        <v>0.2</v>
      </c>
      <c r="L555" s="11">
        <v>19</v>
      </c>
      <c r="M555" s="11">
        <v>19</v>
      </c>
      <c r="N555" s="11">
        <v>20</v>
      </c>
      <c r="O555" s="11">
        <v>20</v>
      </c>
      <c r="P555" s="11">
        <v>22</v>
      </c>
      <c r="Q555" s="11">
        <v>21</v>
      </c>
      <c r="R555" s="11">
        <v>24</v>
      </c>
      <c r="S555" s="11">
        <v>22</v>
      </c>
      <c r="T555" s="11">
        <v>20</v>
      </c>
      <c r="U555" s="15"/>
      <c r="V555" s="11">
        <v>18</v>
      </c>
      <c r="W555" s="11">
        <v>23</v>
      </c>
      <c r="X555" s="11">
        <v>23</v>
      </c>
      <c r="Y555" s="11">
        <v>26</v>
      </c>
      <c r="Z555" s="11">
        <v>6</v>
      </c>
      <c r="AA555" s="11">
        <v>27</v>
      </c>
      <c r="AB555" s="11">
        <v>25</v>
      </c>
      <c r="AC555" s="11">
        <v>23</v>
      </c>
      <c r="AD555" s="11">
        <v>27</v>
      </c>
      <c r="AE555" s="11">
        <v>25</v>
      </c>
      <c r="AF555" s="15"/>
      <c r="AG555" s="14">
        <f t="shared" si="224"/>
        <v>21.578947368421051</v>
      </c>
      <c r="AH555" s="14">
        <f t="shared" si="225"/>
        <v>4.6585141822221496</v>
      </c>
      <c r="AI555" s="14">
        <f t="shared" si="226"/>
        <v>19</v>
      </c>
      <c r="AJ555" s="11">
        <v>0</v>
      </c>
      <c r="AK555" s="11">
        <v>18</v>
      </c>
      <c r="AL555" s="11">
        <v>25</v>
      </c>
      <c r="AM555" s="11">
        <v>24</v>
      </c>
      <c r="AN555" s="11">
        <v>11</v>
      </c>
      <c r="AO555" s="11">
        <v>23</v>
      </c>
      <c r="AP555" s="11">
        <v>7</v>
      </c>
      <c r="AQ555" s="11">
        <v>17</v>
      </c>
      <c r="AR555" s="11">
        <v>15</v>
      </c>
      <c r="AS555" s="11">
        <v>17</v>
      </c>
      <c r="AT555" s="14">
        <f t="shared" si="227"/>
        <v>15.7</v>
      </c>
      <c r="AU555" s="14">
        <f t="shared" si="228"/>
        <v>7.9028827370495351</v>
      </c>
      <c r="AV555" s="14">
        <f t="shared" si="229"/>
        <v>10</v>
      </c>
      <c r="AW555" s="14">
        <f t="shared" si="230"/>
        <v>47.445118531748534</v>
      </c>
      <c r="AX555" s="14">
        <f t="shared" si="231"/>
        <v>4.3570398248594229</v>
      </c>
      <c r="AY555" s="14">
        <f t="shared" si="232"/>
        <v>11</v>
      </c>
      <c r="AZ555" s="14">
        <f t="shared" si="233"/>
        <v>-0.1844957398445469</v>
      </c>
      <c r="BA555" s="14">
        <f t="shared" si="234"/>
        <v>0.87552997807388222</v>
      </c>
      <c r="BB555" s="14">
        <f t="shared" si="235"/>
        <v>0.27243902439024387</v>
      </c>
      <c r="BC555" s="16" t="str">
        <f t="shared" si="236"/>
        <v>Toxic</v>
      </c>
      <c r="BD555" s="14">
        <f t="shared" si="237"/>
        <v>72.756097560975604</v>
      </c>
      <c r="BE555" s="17" t="s">
        <v>664</v>
      </c>
      <c r="BF555" s="17" t="s">
        <v>667</v>
      </c>
      <c r="BG555" s="14">
        <f t="shared" si="238"/>
        <v>18</v>
      </c>
      <c r="BH555" s="14">
        <f t="shared" si="239"/>
        <v>9</v>
      </c>
      <c r="BI555" s="14">
        <f t="shared" si="240"/>
        <v>21.701754385964904</v>
      </c>
      <c r="BJ555" s="14">
        <f t="shared" si="241"/>
        <v>62.455555555555549</v>
      </c>
      <c r="BK555" s="14">
        <f t="shared" si="242"/>
        <v>35.28635477582845</v>
      </c>
      <c r="BL555" s="14">
        <f t="shared" si="243"/>
        <v>1.0432098765432098</v>
      </c>
      <c r="BM555" s="14">
        <f t="shared" si="244"/>
        <v>3.461651022243847</v>
      </c>
      <c r="BN555" s="14">
        <v>6.6349999999999998</v>
      </c>
      <c r="BO555" s="14" t="str">
        <f t="shared" si="245"/>
        <v>Same Var</v>
      </c>
      <c r="BP555" s="14">
        <f t="shared" si="246"/>
        <v>8.7096771748084618E-3</v>
      </c>
      <c r="BQ555" s="14" t="str">
        <f t="shared" si="247"/>
        <v>Sig</v>
      </c>
      <c r="BR555" s="14" t="str">
        <f t="shared" si="248"/>
        <v>Sig</v>
      </c>
      <c r="BS555" s="2" t="str">
        <f t="shared" si="249"/>
        <v>Wilcoxon</v>
      </c>
      <c r="BT555" s="2" t="str">
        <f t="shared" si="250"/>
        <v/>
      </c>
      <c r="BU555" s="2" t="str">
        <f t="shared" si="251"/>
        <v/>
      </c>
    </row>
    <row r="556" spans="1:73" s="14" customFormat="1" x14ac:dyDescent="0.2">
      <c r="A556" s="1" t="s">
        <v>142</v>
      </c>
      <c r="B556" s="5" t="s">
        <v>661</v>
      </c>
      <c r="C556" s="6">
        <v>38503</v>
      </c>
      <c r="D556" s="7">
        <v>0.63194444444444442</v>
      </c>
      <c r="E556" s="1" t="s">
        <v>57</v>
      </c>
      <c r="F556" s="1" t="s">
        <v>646</v>
      </c>
      <c r="G556" s="5" t="s">
        <v>59</v>
      </c>
      <c r="H556" s="5" t="s">
        <v>90</v>
      </c>
      <c r="I556" s="5" t="s">
        <v>61</v>
      </c>
      <c r="J556" s="2">
        <v>0.75</v>
      </c>
      <c r="K556" s="2">
        <v>0.2</v>
      </c>
      <c r="L556" s="5">
        <v>19</v>
      </c>
      <c r="M556" s="5">
        <v>19</v>
      </c>
      <c r="N556" s="5">
        <v>20</v>
      </c>
      <c r="O556" s="5">
        <v>20</v>
      </c>
      <c r="P556" s="5">
        <v>22</v>
      </c>
      <c r="Q556" s="5">
        <v>21</v>
      </c>
      <c r="R556" s="5">
        <v>24</v>
      </c>
      <c r="S556" s="5">
        <v>22</v>
      </c>
      <c r="T556" s="5">
        <v>20</v>
      </c>
      <c r="U556" s="8"/>
      <c r="V556" s="5">
        <v>18</v>
      </c>
      <c r="W556" s="5">
        <v>23</v>
      </c>
      <c r="X556" s="5">
        <v>23</v>
      </c>
      <c r="Y556" s="5">
        <v>26</v>
      </c>
      <c r="Z556" s="5">
        <v>6</v>
      </c>
      <c r="AA556" s="5">
        <v>27</v>
      </c>
      <c r="AB556" s="5">
        <v>25</v>
      </c>
      <c r="AC556" s="5">
        <v>23</v>
      </c>
      <c r="AD556" s="5">
        <v>27</v>
      </c>
      <c r="AE556" s="5">
        <v>25</v>
      </c>
      <c r="AF556" s="8"/>
      <c r="AG556" s="2">
        <f t="shared" si="224"/>
        <v>21.578947368421051</v>
      </c>
      <c r="AH556" s="2">
        <f t="shared" si="225"/>
        <v>4.6585141822221496</v>
      </c>
      <c r="AI556" s="2">
        <f t="shared" si="226"/>
        <v>19</v>
      </c>
      <c r="AJ556" s="5">
        <v>0</v>
      </c>
      <c r="AK556" s="5">
        <v>1</v>
      </c>
      <c r="AL556" s="5">
        <v>1</v>
      </c>
      <c r="AM556" s="5">
        <v>14</v>
      </c>
      <c r="AN556" s="5">
        <v>15</v>
      </c>
      <c r="AO556" s="5">
        <v>19</v>
      </c>
      <c r="AP556" s="5">
        <v>2</v>
      </c>
      <c r="AQ556" s="5">
        <v>7</v>
      </c>
      <c r="AR556" s="5">
        <v>6</v>
      </c>
      <c r="AS556" s="5">
        <v>23</v>
      </c>
      <c r="AT556" s="2">
        <f t="shared" si="227"/>
        <v>8.8000000000000007</v>
      </c>
      <c r="AU556" s="2">
        <f t="shared" si="228"/>
        <v>8.3506486773982616</v>
      </c>
      <c r="AV556" s="2">
        <f t="shared" si="229"/>
        <v>10</v>
      </c>
      <c r="AW556" s="2">
        <f t="shared" si="230"/>
        <v>58.000706396390662</v>
      </c>
      <c r="AX556" s="2">
        <f t="shared" si="231"/>
        <v>5.4259746671090818</v>
      </c>
      <c r="AY556" s="2">
        <f t="shared" si="232"/>
        <v>11</v>
      </c>
      <c r="AZ556" s="2">
        <f t="shared" si="233"/>
        <v>-2.6757513261810559</v>
      </c>
      <c r="BA556" s="2">
        <f t="shared" si="234"/>
        <v>0.87552997807388222</v>
      </c>
      <c r="BB556" s="14">
        <f t="shared" si="235"/>
        <v>0.59219512195121948</v>
      </c>
      <c r="BC556" s="3" t="str">
        <f t="shared" si="236"/>
        <v>Toxic</v>
      </c>
      <c r="BD556" s="2">
        <f t="shared" si="237"/>
        <v>40.780487804878057</v>
      </c>
      <c r="BE556" s="4" t="s">
        <v>664</v>
      </c>
      <c r="BF556" s="4" t="s">
        <v>667</v>
      </c>
      <c r="BG556" s="2">
        <f t="shared" si="238"/>
        <v>18</v>
      </c>
      <c r="BH556" s="2">
        <f t="shared" si="239"/>
        <v>9</v>
      </c>
      <c r="BI556" s="2">
        <f t="shared" si="240"/>
        <v>21.701754385964904</v>
      </c>
      <c r="BJ556" s="2">
        <f t="shared" si="241"/>
        <v>69.733333333333334</v>
      </c>
      <c r="BK556" s="2">
        <f t="shared" si="242"/>
        <v>37.712280701754381</v>
      </c>
      <c r="BL556" s="2">
        <f t="shared" si="243"/>
        <v>1.0432098765432098</v>
      </c>
      <c r="BM556" s="2">
        <f t="shared" si="244"/>
        <v>4.2315880448550418</v>
      </c>
      <c r="BN556" s="2">
        <v>6.6349999999999998</v>
      </c>
      <c r="BO556" s="2" t="str">
        <f t="shared" si="245"/>
        <v>Same Var</v>
      </c>
      <c r="BP556" s="2">
        <f t="shared" si="246"/>
        <v>6.3429746187324194E-6</v>
      </c>
      <c r="BQ556" s="2" t="str">
        <f t="shared" si="247"/>
        <v>Sig</v>
      </c>
      <c r="BR556" s="2" t="str">
        <f t="shared" si="248"/>
        <v>Sig</v>
      </c>
      <c r="BS556" s="2" t="str">
        <f t="shared" si="249"/>
        <v>Wilcoxon</v>
      </c>
      <c r="BT556" s="2" t="str">
        <f t="shared" si="250"/>
        <v/>
      </c>
      <c r="BU556" s="2" t="str">
        <f t="shared" si="251"/>
        <v/>
      </c>
    </row>
    <row r="557" spans="1:73" s="14" customFormat="1" x14ac:dyDescent="0.2">
      <c r="A557" s="10" t="s">
        <v>142</v>
      </c>
      <c r="B557" s="11" t="s">
        <v>279</v>
      </c>
      <c r="C557" s="12">
        <v>39141</v>
      </c>
      <c r="D557" s="13">
        <v>0.5625</v>
      </c>
      <c r="E557" s="10" t="s">
        <v>57</v>
      </c>
      <c r="F557" s="10" t="s">
        <v>273</v>
      </c>
      <c r="G557" s="11" t="s">
        <v>59</v>
      </c>
      <c r="H557" s="11" t="s">
        <v>90</v>
      </c>
      <c r="I557" s="11" t="s">
        <v>61</v>
      </c>
      <c r="J557" s="14">
        <v>0.75</v>
      </c>
      <c r="K557" s="14">
        <v>0.2</v>
      </c>
      <c r="L557" s="11">
        <v>10</v>
      </c>
      <c r="M557" s="11">
        <v>17</v>
      </c>
      <c r="N557" s="11">
        <v>18</v>
      </c>
      <c r="O557" s="11">
        <v>28</v>
      </c>
      <c r="P557" s="11">
        <v>27</v>
      </c>
      <c r="Q557" s="11">
        <v>26</v>
      </c>
      <c r="R557" s="11">
        <v>25</v>
      </c>
      <c r="S557" s="11">
        <v>20</v>
      </c>
      <c r="T557" s="11">
        <v>18</v>
      </c>
      <c r="U557" s="11">
        <v>26</v>
      </c>
      <c r="V557" s="15"/>
      <c r="W557" s="15"/>
      <c r="X557" s="15"/>
      <c r="Y557" s="15"/>
      <c r="Z557" s="15"/>
      <c r="AA557" s="15"/>
      <c r="AB557" s="15"/>
      <c r="AC557" s="15"/>
      <c r="AD557" s="15"/>
      <c r="AE557" s="15"/>
      <c r="AF557" s="15"/>
      <c r="AG557" s="14">
        <f t="shared" si="224"/>
        <v>21.5</v>
      </c>
      <c r="AH557" s="14">
        <f t="shared" si="225"/>
        <v>5.8166427888717163</v>
      </c>
      <c r="AI557" s="14">
        <f t="shared" si="226"/>
        <v>10</v>
      </c>
      <c r="AJ557" s="11">
        <v>4</v>
      </c>
      <c r="AK557" s="11">
        <v>0</v>
      </c>
      <c r="AL557" s="11">
        <v>2</v>
      </c>
      <c r="AM557" s="11">
        <v>4</v>
      </c>
      <c r="AN557" s="11">
        <v>6</v>
      </c>
      <c r="AO557" s="11">
        <v>6</v>
      </c>
      <c r="AP557" s="11">
        <v>7</v>
      </c>
      <c r="AQ557" s="11">
        <v>6</v>
      </c>
      <c r="AR557" s="11">
        <v>5</v>
      </c>
      <c r="AS557" s="11">
        <v>5</v>
      </c>
      <c r="AT557" s="14">
        <f t="shared" si="227"/>
        <v>4.5</v>
      </c>
      <c r="AU557" s="14">
        <f t="shared" si="228"/>
        <v>2.1213203435596424</v>
      </c>
      <c r="AV557" s="14">
        <f t="shared" si="229"/>
        <v>10</v>
      </c>
      <c r="AW557" s="14">
        <f t="shared" si="230"/>
        <v>5.5371972656249993</v>
      </c>
      <c r="AX557" s="14">
        <f t="shared" si="231"/>
        <v>0.42493164062499994</v>
      </c>
      <c r="AY557" s="14">
        <f t="shared" si="232"/>
        <v>13</v>
      </c>
      <c r="AZ557" s="14">
        <f t="shared" si="233"/>
        <v>-7.5782767753930811</v>
      </c>
      <c r="BA557" s="14">
        <f t="shared" si="234"/>
        <v>0.87015153396817235</v>
      </c>
      <c r="BB557" s="14">
        <f t="shared" si="235"/>
        <v>0.79069767441860461</v>
      </c>
      <c r="BC557" s="16" t="str">
        <f t="shared" si="236"/>
        <v>Toxic</v>
      </c>
      <c r="BD557" s="14">
        <f t="shared" si="237"/>
        <v>20.930232558139537</v>
      </c>
      <c r="BE557" s="17" t="s">
        <v>663</v>
      </c>
      <c r="BG557" s="14">
        <f t="shared" si="238"/>
        <v>9</v>
      </c>
      <c r="BH557" s="14">
        <f t="shared" si="239"/>
        <v>9</v>
      </c>
      <c r="BI557" s="14">
        <f t="shared" si="240"/>
        <v>33.833333333333336</v>
      </c>
      <c r="BJ557" s="14">
        <f t="shared" si="241"/>
        <v>4.4999999999999991</v>
      </c>
      <c r="BK557" s="14">
        <f t="shared" si="242"/>
        <v>19.166666666666668</v>
      </c>
      <c r="BL557" s="14">
        <f t="shared" si="243"/>
        <v>1.0555555555555556</v>
      </c>
      <c r="BM557" s="14">
        <f t="shared" si="244"/>
        <v>7.5101615101169612</v>
      </c>
      <c r="BN557" s="14">
        <v>6.6349999999999998</v>
      </c>
      <c r="BO557" s="14" t="str">
        <f t="shared" si="245"/>
        <v>Sig Diff Var</v>
      </c>
      <c r="BP557" s="14">
        <f t="shared" si="246"/>
        <v>1.1926965533078195E-6</v>
      </c>
      <c r="BQ557" s="14" t="str">
        <f t="shared" si="247"/>
        <v>Sig</v>
      </c>
      <c r="BR557" s="14" t="str">
        <f t="shared" si="248"/>
        <v>Sig</v>
      </c>
      <c r="BS557" s="2" t="str">
        <f t="shared" si="249"/>
        <v>Diff Var T-test</v>
      </c>
      <c r="BT557" s="2" t="str">
        <f t="shared" si="250"/>
        <v/>
      </c>
      <c r="BU557" s="2" t="str">
        <f t="shared" si="251"/>
        <v/>
      </c>
    </row>
    <row r="558" spans="1:73" s="14" customFormat="1" x14ac:dyDescent="0.2">
      <c r="A558" s="10" t="s">
        <v>142</v>
      </c>
      <c r="B558" s="11" t="s">
        <v>277</v>
      </c>
      <c r="C558" s="12">
        <v>39141</v>
      </c>
      <c r="D558" s="13">
        <v>0.39583333333333331</v>
      </c>
      <c r="E558" s="10" t="s">
        <v>57</v>
      </c>
      <c r="F558" s="10" t="s">
        <v>273</v>
      </c>
      <c r="G558" s="11" t="s">
        <v>59</v>
      </c>
      <c r="H558" s="11" t="s">
        <v>90</v>
      </c>
      <c r="I558" s="11" t="s">
        <v>61</v>
      </c>
      <c r="J558" s="14">
        <v>0.75</v>
      </c>
      <c r="K558" s="14">
        <v>0.2</v>
      </c>
      <c r="L558" s="11">
        <v>10</v>
      </c>
      <c r="M558" s="11">
        <v>17</v>
      </c>
      <c r="N558" s="11">
        <v>18</v>
      </c>
      <c r="O558" s="11">
        <v>28</v>
      </c>
      <c r="P558" s="11">
        <v>27</v>
      </c>
      <c r="Q558" s="11">
        <v>26</v>
      </c>
      <c r="R558" s="11">
        <v>25</v>
      </c>
      <c r="S558" s="11">
        <v>20</v>
      </c>
      <c r="T558" s="11">
        <v>18</v>
      </c>
      <c r="U558" s="11">
        <v>26</v>
      </c>
      <c r="V558" s="15"/>
      <c r="W558" s="15"/>
      <c r="X558" s="15"/>
      <c r="Y558" s="15"/>
      <c r="Z558" s="15"/>
      <c r="AA558" s="15"/>
      <c r="AB558" s="15"/>
      <c r="AC558" s="15"/>
      <c r="AD558" s="15"/>
      <c r="AE558" s="15"/>
      <c r="AF558" s="15"/>
      <c r="AG558" s="14">
        <f t="shared" si="224"/>
        <v>21.5</v>
      </c>
      <c r="AH558" s="14">
        <f t="shared" si="225"/>
        <v>5.8166427888717163</v>
      </c>
      <c r="AI558" s="14">
        <f t="shared" si="226"/>
        <v>10</v>
      </c>
      <c r="AJ558" s="11">
        <v>15</v>
      </c>
      <c r="AK558" s="11">
        <v>22</v>
      </c>
      <c r="AL558" s="11">
        <v>31</v>
      </c>
      <c r="AM558" s="11">
        <v>30</v>
      </c>
      <c r="AN558" s="11">
        <v>29</v>
      </c>
      <c r="AO558" s="11">
        <v>28</v>
      </c>
      <c r="AP558" s="11">
        <v>30</v>
      </c>
      <c r="AQ558" s="11">
        <v>26</v>
      </c>
      <c r="AR558" s="11">
        <v>27</v>
      </c>
      <c r="AS558" s="11">
        <v>27</v>
      </c>
      <c r="AT558" s="14">
        <f t="shared" si="227"/>
        <v>26.5</v>
      </c>
      <c r="AU558" s="14">
        <f t="shared" si="228"/>
        <v>4.7900359543999711</v>
      </c>
      <c r="AV558" s="14">
        <f t="shared" si="229"/>
        <v>10</v>
      </c>
      <c r="AW558" s="14">
        <f t="shared" si="230"/>
        <v>17.619589240933642</v>
      </c>
      <c r="AX558" s="14">
        <f t="shared" si="231"/>
        <v>0.98737334158521928</v>
      </c>
      <c r="AY558" s="14">
        <f t="shared" si="232"/>
        <v>18</v>
      </c>
      <c r="AZ558" s="14">
        <f t="shared" si="233"/>
        <v>5.0639471029419987</v>
      </c>
      <c r="BA558" s="14">
        <f t="shared" si="234"/>
        <v>0.86204866798959834</v>
      </c>
      <c r="BB558" s="14">
        <f t="shared" si="235"/>
        <v>-0.23255813953488372</v>
      </c>
      <c r="BC558" s="16" t="str">
        <f t="shared" si="236"/>
        <v>Nontoxic</v>
      </c>
      <c r="BD558" s="14">
        <f t="shared" si="237"/>
        <v>123.25581395348837</v>
      </c>
      <c r="BE558" s="17" t="s">
        <v>663</v>
      </c>
      <c r="BG558" s="14">
        <f t="shared" si="238"/>
        <v>9</v>
      </c>
      <c r="BH558" s="14">
        <f t="shared" si="239"/>
        <v>9</v>
      </c>
      <c r="BI558" s="14">
        <f t="shared" si="240"/>
        <v>33.833333333333336</v>
      </c>
      <c r="BJ558" s="14">
        <f t="shared" si="241"/>
        <v>22.944444444444443</v>
      </c>
      <c r="BK558" s="14">
        <f t="shared" si="242"/>
        <v>28.388888888888889</v>
      </c>
      <c r="BL558" s="14">
        <f t="shared" si="243"/>
        <v>1.0555555555555556</v>
      </c>
      <c r="BM558" s="14">
        <f t="shared" si="244"/>
        <v>0.31950935775313832</v>
      </c>
      <c r="BN558" s="14">
        <v>6.6349999999999998</v>
      </c>
      <c r="BO558" s="14" t="str">
        <f t="shared" si="245"/>
        <v>Same Var</v>
      </c>
      <c r="BP558" s="14">
        <f t="shared" si="246"/>
        <v>2.5125594549794353E-2</v>
      </c>
      <c r="BQ558" s="14" t="str">
        <f t="shared" si="247"/>
        <v>NS</v>
      </c>
      <c r="BR558" s="14" t="str">
        <f t="shared" si="248"/>
        <v>NS</v>
      </c>
      <c r="BS558" s="2" t="str">
        <f t="shared" si="249"/>
        <v/>
      </c>
      <c r="BT558" s="2" t="str">
        <f t="shared" si="250"/>
        <v/>
      </c>
      <c r="BU558" s="2" t="str">
        <f t="shared" si="251"/>
        <v/>
      </c>
    </row>
    <row r="559" spans="1:73" s="14" customFormat="1" x14ac:dyDescent="0.2">
      <c r="A559" s="10" t="s">
        <v>142</v>
      </c>
      <c r="B559" s="11" t="s">
        <v>529</v>
      </c>
      <c r="C559" s="12">
        <v>38582</v>
      </c>
      <c r="D559" s="13">
        <v>0.5180555555555556</v>
      </c>
      <c r="E559" s="10" t="s">
        <v>57</v>
      </c>
      <c r="F559" s="10" t="s">
        <v>525</v>
      </c>
      <c r="G559" s="11" t="s">
        <v>59</v>
      </c>
      <c r="H559" s="11" t="s">
        <v>90</v>
      </c>
      <c r="I559" s="11" t="s">
        <v>61</v>
      </c>
      <c r="J559" s="14">
        <v>0.75</v>
      </c>
      <c r="K559" s="14">
        <v>0.2</v>
      </c>
      <c r="L559" s="11">
        <v>24</v>
      </c>
      <c r="M559" s="11">
        <v>15</v>
      </c>
      <c r="N559" s="11">
        <v>20</v>
      </c>
      <c r="O559" s="11">
        <v>24</v>
      </c>
      <c r="P559" s="11">
        <v>25</v>
      </c>
      <c r="Q559" s="11">
        <v>23</v>
      </c>
      <c r="R559" s="11">
        <v>28</v>
      </c>
      <c r="S559" s="11">
        <v>9</v>
      </c>
      <c r="T559" s="11">
        <v>24</v>
      </c>
      <c r="U559" s="11">
        <v>23</v>
      </c>
      <c r="V559" s="15"/>
      <c r="W559" s="15"/>
      <c r="X559" s="15"/>
      <c r="Y559" s="15"/>
      <c r="Z559" s="15"/>
      <c r="AA559" s="15"/>
      <c r="AB559" s="15"/>
      <c r="AC559" s="15"/>
      <c r="AD559" s="15"/>
      <c r="AE559" s="15"/>
      <c r="AF559" s="15"/>
      <c r="AG559" s="14">
        <f t="shared" si="224"/>
        <v>21.5</v>
      </c>
      <c r="AH559" s="14">
        <f t="shared" si="225"/>
        <v>5.5627730894262122</v>
      </c>
      <c r="AI559" s="14">
        <f t="shared" si="226"/>
        <v>10</v>
      </c>
      <c r="AJ559" s="11">
        <v>31</v>
      </c>
      <c r="AK559" s="11">
        <v>30</v>
      </c>
      <c r="AL559" s="11">
        <v>32</v>
      </c>
      <c r="AM559" s="11">
        <v>28</v>
      </c>
      <c r="AN559" s="11">
        <v>29</v>
      </c>
      <c r="AO559" s="11">
        <v>30</v>
      </c>
      <c r="AP559" s="11">
        <v>27</v>
      </c>
      <c r="AQ559" s="11">
        <v>32</v>
      </c>
      <c r="AR559" s="11">
        <v>27</v>
      </c>
      <c r="AS559" s="11">
        <v>28</v>
      </c>
      <c r="AT559" s="14">
        <f t="shared" si="227"/>
        <v>29.4</v>
      </c>
      <c r="AU559" s="14">
        <f t="shared" si="228"/>
        <v>1.8973665961010275</v>
      </c>
      <c r="AV559" s="14">
        <f t="shared" si="229"/>
        <v>10</v>
      </c>
      <c r="AW559" s="14">
        <f t="shared" si="230"/>
        <v>4.4126253906250001</v>
      </c>
      <c r="AX559" s="14">
        <f t="shared" si="231"/>
        <v>0.35104171006944451</v>
      </c>
      <c r="AY559" s="14">
        <f t="shared" si="232"/>
        <v>13</v>
      </c>
      <c r="AZ559" s="14">
        <f t="shared" si="233"/>
        <v>9.1592574169325545</v>
      </c>
      <c r="BA559" s="14">
        <f t="shared" si="234"/>
        <v>0.87015153396817235</v>
      </c>
      <c r="BB559" s="14">
        <f t="shared" si="235"/>
        <v>-0.36744186046511623</v>
      </c>
      <c r="BC559" s="16" t="str">
        <f t="shared" si="236"/>
        <v>Nontoxic</v>
      </c>
      <c r="BD559" s="14">
        <f t="shared" si="237"/>
        <v>136.74418604651163</v>
      </c>
      <c r="BE559" s="17" t="s">
        <v>663</v>
      </c>
      <c r="BG559" s="14">
        <f t="shared" si="238"/>
        <v>9</v>
      </c>
      <c r="BH559" s="14">
        <f t="shared" si="239"/>
        <v>9</v>
      </c>
      <c r="BI559" s="14">
        <f t="shared" si="240"/>
        <v>30.944444444444446</v>
      </c>
      <c r="BJ559" s="14">
        <f t="shared" si="241"/>
        <v>3.5999999999999996</v>
      </c>
      <c r="BK559" s="14">
        <f t="shared" si="242"/>
        <v>17.272222222222222</v>
      </c>
      <c r="BL559" s="14">
        <f t="shared" si="243"/>
        <v>1.0555555555555556</v>
      </c>
      <c r="BM559" s="14">
        <f t="shared" si="244"/>
        <v>8.3990331640374887</v>
      </c>
      <c r="BN559" s="14">
        <v>6.6349999999999998</v>
      </c>
      <c r="BO559" s="14" t="str">
        <f t="shared" si="245"/>
        <v>Sig Diff Var</v>
      </c>
      <c r="BP559" s="14">
        <f t="shared" si="246"/>
        <v>6.7330830602321465E-4</v>
      </c>
      <c r="BQ559" s="14" t="str">
        <f t="shared" si="247"/>
        <v>NS</v>
      </c>
      <c r="BR559" s="14" t="str">
        <f t="shared" si="248"/>
        <v>NS</v>
      </c>
      <c r="BS559" s="2" t="str">
        <f t="shared" si="249"/>
        <v/>
      </c>
      <c r="BT559" s="2" t="str">
        <f t="shared" si="250"/>
        <v/>
      </c>
      <c r="BU559" s="2" t="str">
        <f t="shared" si="251"/>
        <v/>
      </c>
    </row>
    <row r="560" spans="1:73" s="14" customFormat="1" x14ac:dyDescent="0.2">
      <c r="A560" s="10" t="s">
        <v>142</v>
      </c>
      <c r="B560" s="11" t="s">
        <v>516</v>
      </c>
      <c r="C560" s="12">
        <v>38582</v>
      </c>
      <c r="D560" s="13">
        <v>0.58125000000000004</v>
      </c>
      <c r="E560" s="10" t="s">
        <v>57</v>
      </c>
      <c r="F560" s="10" t="s">
        <v>525</v>
      </c>
      <c r="G560" s="11" t="s">
        <v>59</v>
      </c>
      <c r="H560" s="11" t="s">
        <v>90</v>
      </c>
      <c r="I560" s="11" t="s">
        <v>61</v>
      </c>
      <c r="J560" s="14">
        <v>0.75</v>
      </c>
      <c r="K560" s="14">
        <v>0.2</v>
      </c>
      <c r="L560" s="11">
        <v>24</v>
      </c>
      <c r="M560" s="11">
        <v>15</v>
      </c>
      <c r="N560" s="11">
        <v>20</v>
      </c>
      <c r="O560" s="11">
        <v>24</v>
      </c>
      <c r="P560" s="11">
        <v>25</v>
      </c>
      <c r="Q560" s="11">
        <v>23</v>
      </c>
      <c r="R560" s="11">
        <v>28</v>
      </c>
      <c r="S560" s="11">
        <v>9</v>
      </c>
      <c r="T560" s="11">
        <v>24</v>
      </c>
      <c r="U560" s="11">
        <v>23</v>
      </c>
      <c r="V560" s="15"/>
      <c r="W560" s="15"/>
      <c r="X560" s="15"/>
      <c r="Y560" s="15"/>
      <c r="Z560" s="15"/>
      <c r="AA560" s="15"/>
      <c r="AB560" s="15"/>
      <c r="AC560" s="15"/>
      <c r="AD560" s="15"/>
      <c r="AE560" s="15"/>
      <c r="AF560" s="15"/>
      <c r="AG560" s="14">
        <f t="shared" si="224"/>
        <v>21.5</v>
      </c>
      <c r="AH560" s="14">
        <f t="shared" si="225"/>
        <v>5.5627730894262122</v>
      </c>
      <c r="AI560" s="14">
        <f t="shared" si="226"/>
        <v>10</v>
      </c>
      <c r="AJ560" s="11">
        <v>31</v>
      </c>
      <c r="AK560" s="11">
        <v>37</v>
      </c>
      <c r="AL560" s="11">
        <v>37</v>
      </c>
      <c r="AM560" s="11">
        <v>27</v>
      </c>
      <c r="AN560" s="11">
        <v>27</v>
      </c>
      <c r="AO560" s="11">
        <v>35</v>
      </c>
      <c r="AP560" s="11">
        <v>33</v>
      </c>
      <c r="AQ560" s="11">
        <v>25</v>
      </c>
      <c r="AR560" s="11">
        <v>26</v>
      </c>
      <c r="AS560" s="11">
        <v>28</v>
      </c>
      <c r="AT560" s="14">
        <f t="shared" si="227"/>
        <v>30.6</v>
      </c>
      <c r="AU560" s="14">
        <f t="shared" si="228"/>
        <v>4.6236109025065826</v>
      </c>
      <c r="AV560" s="14">
        <f t="shared" si="229"/>
        <v>10</v>
      </c>
      <c r="AW560" s="14">
        <f t="shared" si="230"/>
        <v>15.04200810667435</v>
      </c>
      <c r="AX560" s="14">
        <f t="shared" si="231"/>
        <v>0.84442991308727522</v>
      </c>
      <c r="AY560" s="14">
        <f t="shared" si="232"/>
        <v>18</v>
      </c>
      <c r="AZ560" s="14">
        <f t="shared" si="233"/>
        <v>7.350080875429903</v>
      </c>
      <c r="BA560" s="14">
        <f t="shared" si="234"/>
        <v>0.86204866798959834</v>
      </c>
      <c r="BB560" s="14">
        <f t="shared" si="235"/>
        <v>-0.42325581395348844</v>
      </c>
      <c r="BC560" s="16" t="str">
        <f t="shared" si="236"/>
        <v>Nontoxic</v>
      </c>
      <c r="BD560" s="14">
        <f t="shared" si="237"/>
        <v>142.32558139534885</v>
      </c>
      <c r="BE560" s="17" t="s">
        <v>663</v>
      </c>
      <c r="BG560" s="14">
        <f t="shared" si="238"/>
        <v>9</v>
      </c>
      <c r="BH560" s="14">
        <f t="shared" si="239"/>
        <v>9</v>
      </c>
      <c r="BI560" s="14">
        <f t="shared" si="240"/>
        <v>30.944444444444446</v>
      </c>
      <c r="BJ560" s="14">
        <f t="shared" si="241"/>
        <v>21.377777777777734</v>
      </c>
      <c r="BK560" s="14">
        <f t="shared" si="242"/>
        <v>26.16111111111109</v>
      </c>
      <c r="BL560" s="14">
        <f t="shared" si="243"/>
        <v>1.0555555555555556</v>
      </c>
      <c r="BM560" s="14">
        <f t="shared" si="244"/>
        <v>0.28991652823103359</v>
      </c>
      <c r="BN560" s="14">
        <v>6.6349999999999998</v>
      </c>
      <c r="BO560" s="14" t="str">
        <f t="shared" si="245"/>
        <v>Same Var</v>
      </c>
      <c r="BP560" s="14">
        <f t="shared" si="246"/>
        <v>4.4070250125241594E-4</v>
      </c>
      <c r="BQ560" s="14" t="str">
        <f t="shared" si="247"/>
        <v>NS</v>
      </c>
      <c r="BR560" s="14" t="str">
        <f t="shared" si="248"/>
        <v>NS</v>
      </c>
      <c r="BS560" s="2" t="str">
        <f t="shared" si="249"/>
        <v/>
      </c>
      <c r="BT560" s="2" t="str">
        <f t="shared" si="250"/>
        <v/>
      </c>
      <c r="BU560" s="2" t="str">
        <f t="shared" si="251"/>
        <v/>
      </c>
    </row>
    <row r="561" spans="1:73" s="14" customFormat="1" x14ac:dyDescent="0.2">
      <c r="A561" s="10" t="s">
        <v>142</v>
      </c>
      <c r="B561" s="11" t="s">
        <v>534</v>
      </c>
      <c r="C561" s="12">
        <v>37530</v>
      </c>
      <c r="D561" s="13">
        <v>0.3125</v>
      </c>
      <c r="E561" s="10" t="s">
        <v>535</v>
      </c>
      <c r="F561" s="10" t="s">
        <v>537</v>
      </c>
      <c r="G561" s="11" t="s">
        <v>59</v>
      </c>
      <c r="H561" s="11" t="s">
        <v>90</v>
      </c>
      <c r="I561" s="11" t="s">
        <v>61</v>
      </c>
      <c r="J561" s="14">
        <v>0.75</v>
      </c>
      <c r="K561" s="14">
        <v>0.2</v>
      </c>
      <c r="L561" s="11">
        <v>13</v>
      </c>
      <c r="M561" s="11">
        <v>25</v>
      </c>
      <c r="N561" s="11">
        <v>33</v>
      </c>
      <c r="O561" s="11">
        <v>31</v>
      </c>
      <c r="P561" s="11">
        <v>22</v>
      </c>
      <c r="Q561" s="11">
        <v>25</v>
      </c>
      <c r="R561" s="11">
        <v>9</v>
      </c>
      <c r="S561" s="11">
        <v>27</v>
      </c>
      <c r="T561" s="11">
        <v>15</v>
      </c>
      <c r="U561" s="11">
        <v>15</v>
      </c>
      <c r="V561" s="15"/>
      <c r="W561" s="15"/>
      <c r="X561" s="15"/>
      <c r="Y561" s="15"/>
      <c r="Z561" s="15"/>
      <c r="AA561" s="15"/>
      <c r="AB561" s="15"/>
      <c r="AC561" s="15"/>
      <c r="AD561" s="15"/>
      <c r="AE561" s="15"/>
      <c r="AF561" s="15"/>
      <c r="AG561" s="14">
        <f t="shared" si="224"/>
        <v>21.5</v>
      </c>
      <c r="AH561" s="14">
        <f t="shared" si="225"/>
        <v>8.1000685868152438</v>
      </c>
      <c r="AI561" s="14">
        <f t="shared" si="226"/>
        <v>10</v>
      </c>
      <c r="AJ561" s="11">
        <v>15</v>
      </c>
      <c r="AK561" s="11">
        <v>9</v>
      </c>
      <c r="AL561" s="11">
        <v>19</v>
      </c>
      <c r="AM561" s="11">
        <v>9</v>
      </c>
      <c r="AN561" s="11">
        <v>15</v>
      </c>
      <c r="AO561" s="11">
        <v>15</v>
      </c>
      <c r="AP561" s="11">
        <v>14</v>
      </c>
      <c r="AQ561" s="11">
        <v>15</v>
      </c>
      <c r="AR561" s="11">
        <v>14</v>
      </c>
      <c r="AS561" s="11">
        <v>6</v>
      </c>
      <c r="AT561" s="14">
        <f t="shared" si="227"/>
        <v>13.1</v>
      </c>
      <c r="AU561" s="14">
        <f t="shared" si="228"/>
        <v>3.8715486421958976</v>
      </c>
      <c r="AV561" s="14">
        <f t="shared" si="229"/>
        <v>10</v>
      </c>
      <c r="AW561" s="14">
        <f t="shared" si="230"/>
        <v>26.931054402970684</v>
      </c>
      <c r="AX561" s="14">
        <f t="shared" si="231"/>
        <v>1.7630423102066184</v>
      </c>
      <c r="AY561" s="14">
        <f t="shared" si="232"/>
        <v>15</v>
      </c>
      <c r="AZ561" s="14">
        <f t="shared" si="233"/>
        <v>-1.3278898144972207</v>
      </c>
      <c r="BA561" s="14">
        <f t="shared" si="234"/>
        <v>0.86624497319495286</v>
      </c>
      <c r="BB561" s="14">
        <f t="shared" si="235"/>
        <v>0.39069767441860465</v>
      </c>
      <c r="BC561" s="16" t="str">
        <f t="shared" si="236"/>
        <v>Toxic</v>
      </c>
      <c r="BD561" s="14">
        <f t="shared" si="237"/>
        <v>60.930232558139529</v>
      </c>
      <c r="BE561" s="17" t="s">
        <v>663</v>
      </c>
      <c r="BG561" s="14">
        <f t="shared" si="238"/>
        <v>9</v>
      </c>
      <c r="BH561" s="14">
        <f t="shared" si="239"/>
        <v>9</v>
      </c>
      <c r="BI561" s="14">
        <f t="shared" si="240"/>
        <v>65.6111111111111</v>
      </c>
      <c r="BJ561" s="14">
        <f t="shared" si="241"/>
        <v>14.988888888888898</v>
      </c>
      <c r="BK561" s="14">
        <f t="shared" si="242"/>
        <v>40.299999999999997</v>
      </c>
      <c r="BL561" s="14">
        <f t="shared" si="243"/>
        <v>1.0555555555555556</v>
      </c>
      <c r="BM561" s="14">
        <f t="shared" si="244"/>
        <v>4.2772151780898309</v>
      </c>
      <c r="BN561" s="14">
        <v>6.6349999999999998</v>
      </c>
      <c r="BO561" s="14" t="str">
        <f t="shared" si="245"/>
        <v>Same Var</v>
      </c>
      <c r="BP561" s="14">
        <f t="shared" si="246"/>
        <v>4.2026159798747706E-3</v>
      </c>
      <c r="BQ561" s="14" t="str">
        <f t="shared" si="247"/>
        <v>Sig</v>
      </c>
      <c r="BR561" s="14" t="str">
        <f t="shared" si="248"/>
        <v>Sig</v>
      </c>
      <c r="BS561" s="2" t="str">
        <f t="shared" si="249"/>
        <v>Same Var T-test</v>
      </c>
      <c r="BT561" s="2" t="str">
        <f t="shared" si="250"/>
        <v/>
      </c>
      <c r="BU561" s="2" t="str">
        <f t="shared" si="251"/>
        <v/>
      </c>
    </row>
    <row r="562" spans="1:73" s="14" customFormat="1" x14ac:dyDescent="0.2">
      <c r="A562" s="10" t="s">
        <v>142</v>
      </c>
      <c r="B562" s="11" t="s">
        <v>547</v>
      </c>
      <c r="C562" s="12">
        <v>37530</v>
      </c>
      <c r="D562" s="13">
        <v>0.39583333333333331</v>
      </c>
      <c r="E562" s="10" t="s">
        <v>535</v>
      </c>
      <c r="F562" s="10" t="s">
        <v>537</v>
      </c>
      <c r="G562" s="11" t="s">
        <v>59</v>
      </c>
      <c r="H562" s="11" t="s">
        <v>90</v>
      </c>
      <c r="I562" s="11" t="s">
        <v>61</v>
      </c>
      <c r="J562" s="14">
        <v>0.75</v>
      </c>
      <c r="K562" s="14">
        <v>0.2</v>
      </c>
      <c r="L562" s="11">
        <v>13</v>
      </c>
      <c r="M562" s="11">
        <v>25</v>
      </c>
      <c r="N562" s="11">
        <v>33</v>
      </c>
      <c r="O562" s="11">
        <v>31</v>
      </c>
      <c r="P562" s="11">
        <v>22</v>
      </c>
      <c r="Q562" s="11">
        <v>25</v>
      </c>
      <c r="R562" s="11">
        <v>9</v>
      </c>
      <c r="S562" s="11">
        <v>27</v>
      </c>
      <c r="T562" s="11">
        <v>15</v>
      </c>
      <c r="U562" s="11">
        <v>15</v>
      </c>
      <c r="V562" s="15"/>
      <c r="W562" s="15"/>
      <c r="X562" s="15"/>
      <c r="Y562" s="15"/>
      <c r="Z562" s="15"/>
      <c r="AA562" s="15"/>
      <c r="AB562" s="15"/>
      <c r="AC562" s="15"/>
      <c r="AD562" s="15"/>
      <c r="AE562" s="15"/>
      <c r="AF562" s="15"/>
      <c r="AG562" s="14">
        <f t="shared" si="224"/>
        <v>21.5</v>
      </c>
      <c r="AH562" s="14">
        <f t="shared" si="225"/>
        <v>8.1000685868152438</v>
      </c>
      <c r="AI562" s="14">
        <f t="shared" si="226"/>
        <v>10</v>
      </c>
      <c r="AJ562" s="11">
        <v>19</v>
      </c>
      <c r="AK562" s="11">
        <v>16</v>
      </c>
      <c r="AL562" s="11">
        <v>21</v>
      </c>
      <c r="AM562" s="11">
        <v>21</v>
      </c>
      <c r="AN562" s="11">
        <v>25</v>
      </c>
      <c r="AO562" s="11">
        <v>21</v>
      </c>
      <c r="AP562" s="11">
        <v>10</v>
      </c>
      <c r="AQ562" s="11">
        <v>24</v>
      </c>
      <c r="AR562" s="11">
        <v>20</v>
      </c>
      <c r="AS562" s="11">
        <v>11</v>
      </c>
      <c r="AT562" s="14">
        <f t="shared" si="227"/>
        <v>18.8</v>
      </c>
      <c r="AU562" s="14">
        <f t="shared" si="228"/>
        <v>5.0288059108389618</v>
      </c>
      <c r="AV562" s="14">
        <f t="shared" si="229"/>
        <v>10</v>
      </c>
      <c r="AW562" s="14">
        <f t="shared" si="230"/>
        <v>38.68235301408177</v>
      </c>
      <c r="AX562" s="14">
        <f t="shared" si="231"/>
        <v>2.2239991003300745</v>
      </c>
      <c r="AY562" s="14">
        <f t="shared" si="232"/>
        <v>17</v>
      </c>
      <c r="AZ562" s="14">
        <f t="shared" si="233"/>
        <v>1.0726191969108685</v>
      </c>
      <c r="BA562" s="14">
        <f t="shared" si="234"/>
        <v>0.86327901742005297</v>
      </c>
      <c r="BB562" s="14">
        <f t="shared" si="235"/>
        <v>0.12558139534883717</v>
      </c>
      <c r="BC562" s="16" t="str">
        <f t="shared" si="236"/>
        <v>Nontoxic</v>
      </c>
      <c r="BD562" s="14">
        <f t="shared" si="237"/>
        <v>87.441860465116278</v>
      </c>
      <c r="BE562" s="17" t="s">
        <v>663</v>
      </c>
      <c r="BG562" s="14">
        <f t="shared" si="238"/>
        <v>9</v>
      </c>
      <c r="BH562" s="14">
        <f t="shared" si="239"/>
        <v>9</v>
      </c>
      <c r="BI562" s="14">
        <f t="shared" si="240"/>
        <v>65.6111111111111</v>
      </c>
      <c r="BJ562" s="14">
        <f t="shared" si="241"/>
        <v>25.288888888888881</v>
      </c>
      <c r="BK562" s="14">
        <f t="shared" si="242"/>
        <v>45.449999999999989</v>
      </c>
      <c r="BL562" s="14">
        <f t="shared" si="243"/>
        <v>1.0555555555555556</v>
      </c>
      <c r="BM562" s="14">
        <f t="shared" si="244"/>
        <v>1.8682475895174302</v>
      </c>
      <c r="BN562" s="14">
        <v>6.6349999999999998</v>
      </c>
      <c r="BO562" s="14" t="str">
        <f t="shared" si="245"/>
        <v>Same Var</v>
      </c>
      <c r="BP562" s="14">
        <f t="shared" si="246"/>
        <v>0.19116096819145295</v>
      </c>
      <c r="BQ562" s="14" t="str">
        <f t="shared" si="247"/>
        <v>NS</v>
      </c>
      <c r="BR562" s="14" t="str">
        <f t="shared" si="248"/>
        <v>NS</v>
      </c>
      <c r="BS562" s="2" t="str">
        <f t="shared" si="249"/>
        <v>Same Var T-test</v>
      </c>
      <c r="BT562" s="2" t="str">
        <f t="shared" si="250"/>
        <v/>
      </c>
      <c r="BU562" s="2" t="str">
        <f t="shared" si="251"/>
        <v/>
      </c>
    </row>
    <row r="563" spans="1:73" s="14" customFormat="1" x14ac:dyDescent="0.2">
      <c r="A563" s="10" t="s">
        <v>142</v>
      </c>
      <c r="B563" s="11" t="s">
        <v>556</v>
      </c>
      <c r="C563" s="12">
        <v>37530</v>
      </c>
      <c r="D563" s="13">
        <v>0.5</v>
      </c>
      <c r="E563" s="10" t="s">
        <v>535</v>
      </c>
      <c r="F563" s="10" t="s">
        <v>537</v>
      </c>
      <c r="G563" s="11" t="s">
        <v>59</v>
      </c>
      <c r="H563" s="11" t="s">
        <v>90</v>
      </c>
      <c r="I563" s="11" t="s">
        <v>61</v>
      </c>
      <c r="J563" s="14">
        <v>0.75</v>
      </c>
      <c r="K563" s="14">
        <v>0.2</v>
      </c>
      <c r="L563" s="11">
        <v>13</v>
      </c>
      <c r="M563" s="11">
        <v>25</v>
      </c>
      <c r="N563" s="11">
        <v>33</v>
      </c>
      <c r="O563" s="11">
        <v>31</v>
      </c>
      <c r="P563" s="11">
        <v>22</v>
      </c>
      <c r="Q563" s="11">
        <v>25</v>
      </c>
      <c r="R563" s="11">
        <v>9</v>
      </c>
      <c r="S563" s="11">
        <v>27</v>
      </c>
      <c r="T563" s="11">
        <v>15</v>
      </c>
      <c r="U563" s="11">
        <v>15</v>
      </c>
      <c r="V563" s="15"/>
      <c r="W563" s="15"/>
      <c r="X563" s="15"/>
      <c r="Y563" s="15"/>
      <c r="Z563" s="15"/>
      <c r="AA563" s="15"/>
      <c r="AB563" s="15"/>
      <c r="AC563" s="15"/>
      <c r="AD563" s="15"/>
      <c r="AE563" s="15"/>
      <c r="AF563" s="15"/>
      <c r="AG563" s="14">
        <f t="shared" si="224"/>
        <v>21.5</v>
      </c>
      <c r="AH563" s="14">
        <f t="shared" si="225"/>
        <v>8.1000685868152438</v>
      </c>
      <c r="AI563" s="14">
        <f t="shared" si="226"/>
        <v>10</v>
      </c>
      <c r="AJ563" s="11">
        <v>28</v>
      </c>
      <c r="AK563" s="11">
        <v>3</v>
      </c>
      <c r="AL563" s="15"/>
      <c r="AM563" s="11">
        <v>7</v>
      </c>
      <c r="AN563" s="11">
        <v>18</v>
      </c>
      <c r="AO563" s="11">
        <v>4</v>
      </c>
      <c r="AP563" s="11">
        <v>10</v>
      </c>
      <c r="AQ563" s="11">
        <v>15</v>
      </c>
      <c r="AR563" s="11">
        <v>23</v>
      </c>
      <c r="AS563" s="11">
        <v>13</v>
      </c>
      <c r="AT563" s="14">
        <f t="shared" si="227"/>
        <v>13.444444444444445</v>
      </c>
      <c r="AU563" s="14">
        <f t="shared" si="228"/>
        <v>8.5016338299045664</v>
      </c>
      <c r="AV563" s="14">
        <f t="shared" si="229"/>
        <v>9</v>
      </c>
      <c r="AW563" s="14">
        <f t="shared" si="230"/>
        <v>137.39330900783276</v>
      </c>
      <c r="AX563" s="14">
        <f t="shared" si="231"/>
        <v>9.575260013300662</v>
      </c>
      <c r="AY563" s="14">
        <f t="shared" si="232"/>
        <v>14</v>
      </c>
      <c r="AZ563" s="14">
        <f t="shared" si="233"/>
        <v>-0.78294889723388639</v>
      </c>
      <c r="BA563" s="14">
        <f t="shared" si="234"/>
        <v>0.86805478155742033</v>
      </c>
      <c r="BB563" s="14">
        <f t="shared" si="235"/>
        <v>0.37467700258397935</v>
      </c>
      <c r="BC563" s="16" t="str">
        <f t="shared" si="236"/>
        <v>Toxic</v>
      </c>
      <c r="BD563" s="14">
        <f t="shared" si="237"/>
        <v>62.532299741602074</v>
      </c>
      <c r="BE563" s="17" t="s">
        <v>663</v>
      </c>
      <c r="BG563" s="14">
        <f t="shared" si="238"/>
        <v>9</v>
      </c>
      <c r="BH563" s="14">
        <f t="shared" si="239"/>
        <v>8</v>
      </c>
      <c r="BI563" s="14">
        <f t="shared" si="240"/>
        <v>65.6111111111111</v>
      </c>
      <c r="BJ563" s="14">
        <f t="shared" si="241"/>
        <v>72.277777777777786</v>
      </c>
      <c r="BK563" s="14">
        <f t="shared" si="242"/>
        <v>68.748366013071887</v>
      </c>
      <c r="BL563" s="14">
        <f t="shared" si="243"/>
        <v>1.0590958605664489</v>
      </c>
      <c r="BM563" s="14">
        <f t="shared" si="244"/>
        <v>1.8752963906304616E-2</v>
      </c>
      <c r="BN563" s="14">
        <v>6.6349999999999998</v>
      </c>
      <c r="BO563" s="14" t="str">
        <f t="shared" si="245"/>
        <v>Same Var</v>
      </c>
      <c r="BP563" s="14">
        <f t="shared" si="246"/>
        <v>2.4773630479655685E-2</v>
      </c>
      <c r="BQ563" s="14" t="str">
        <f t="shared" si="247"/>
        <v>Sig</v>
      </c>
      <c r="BR563" s="14" t="str">
        <f t="shared" si="248"/>
        <v>Sig</v>
      </c>
      <c r="BS563" s="2" t="str">
        <f t="shared" si="249"/>
        <v>Same Var T-test</v>
      </c>
      <c r="BT563" s="2" t="str">
        <f t="shared" si="250"/>
        <v/>
      </c>
      <c r="BU563" s="2" t="str">
        <f t="shared" si="251"/>
        <v/>
      </c>
    </row>
    <row r="564" spans="1:73" s="14" customFormat="1" x14ac:dyDescent="0.2">
      <c r="A564" s="10" t="s">
        <v>142</v>
      </c>
      <c r="B564" s="11" t="s">
        <v>301</v>
      </c>
      <c r="C564" s="12">
        <v>37342</v>
      </c>
      <c r="D564" s="13">
        <v>0</v>
      </c>
      <c r="E564" s="10" t="s">
        <v>57</v>
      </c>
      <c r="F564" s="10" t="s">
        <v>262</v>
      </c>
      <c r="G564" s="11" t="s">
        <v>59</v>
      </c>
      <c r="H564" s="11" t="s">
        <v>90</v>
      </c>
      <c r="I564" s="11" t="s">
        <v>61</v>
      </c>
      <c r="J564" s="14">
        <v>0.75</v>
      </c>
      <c r="K564" s="14">
        <v>0.2</v>
      </c>
      <c r="L564" s="11">
        <v>21</v>
      </c>
      <c r="M564" s="11">
        <v>33</v>
      </c>
      <c r="N564" s="11">
        <v>11</v>
      </c>
      <c r="O564" s="11">
        <v>17</v>
      </c>
      <c r="P564" s="11">
        <v>21</v>
      </c>
      <c r="Q564" s="11">
        <v>24</v>
      </c>
      <c r="R564" s="11">
        <v>23</v>
      </c>
      <c r="S564" s="11">
        <v>16</v>
      </c>
      <c r="T564" s="11">
        <v>15</v>
      </c>
      <c r="U564" s="11">
        <v>34</v>
      </c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F564" s="15"/>
      <c r="AG564" s="14">
        <f t="shared" si="224"/>
        <v>21.5</v>
      </c>
      <c r="AH564" s="14">
        <f t="shared" si="225"/>
        <v>7.457285773732365</v>
      </c>
      <c r="AI564" s="14">
        <f t="shared" si="226"/>
        <v>10</v>
      </c>
      <c r="AJ564" s="11">
        <v>11</v>
      </c>
      <c r="AK564" s="11">
        <v>28</v>
      </c>
      <c r="AL564" s="11">
        <v>15</v>
      </c>
      <c r="AM564" s="15"/>
      <c r="AN564" s="11">
        <v>26</v>
      </c>
      <c r="AO564" s="11">
        <v>28</v>
      </c>
      <c r="AP564" s="11">
        <v>22</v>
      </c>
      <c r="AQ564" s="15"/>
      <c r="AR564" s="15"/>
      <c r="AS564" s="11">
        <v>29</v>
      </c>
      <c r="AT564" s="14">
        <f t="shared" si="227"/>
        <v>22.714285714285715</v>
      </c>
      <c r="AU564" s="14">
        <f t="shared" si="228"/>
        <v>7.1113591226592252</v>
      </c>
      <c r="AV564" s="14">
        <f t="shared" si="229"/>
        <v>7</v>
      </c>
      <c r="AW564" s="14">
        <f t="shared" si="230"/>
        <v>107.17663311266796</v>
      </c>
      <c r="AX564" s="14">
        <f t="shared" si="231"/>
        <v>9.7861161369575509</v>
      </c>
      <c r="AY564" s="14">
        <f t="shared" si="232"/>
        <v>11</v>
      </c>
      <c r="AZ564" s="14">
        <f t="shared" si="233"/>
        <v>2.0479215294808175</v>
      </c>
      <c r="BA564" s="14">
        <f t="shared" si="234"/>
        <v>0.87552997807388222</v>
      </c>
      <c r="BB564" s="14">
        <f t="shared" si="235"/>
        <v>-5.6478405315614662E-2</v>
      </c>
      <c r="BC564" s="16" t="str">
        <f t="shared" si="236"/>
        <v>Nontoxic</v>
      </c>
      <c r="BD564" s="14">
        <f t="shared" si="237"/>
        <v>105.64784053156147</v>
      </c>
      <c r="BE564" s="17" t="s">
        <v>663</v>
      </c>
      <c r="BG564" s="14">
        <f t="shared" si="238"/>
        <v>9</v>
      </c>
      <c r="BH564" s="14">
        <f t="shared" si="239"/>
        <v>6</v>
      </c>
      <c r="BI564" s="14">
        <f t="shared" si="240"/>
        <v>55.611111111111121</v>
      </c>
      <c r="BJ564" s="14">
        <f t="shared" si="241"/>
        <v>50.571428571428584</v>
      </c>
      <c r="BK564" s="14">
        <f t="shared" si="242"/>
        <v>53.595238095238102</v>
      </c>
      <c r="BL564" s="14">
        <f t="shared" si="243"/>
        <v>1.0703703703703704</v>
      </c>
      <c r="BM564" s="14">
        <f t="shared" si="244"/>
        <v>1.5074746606267063E-2</v>
      </c>
      <c r="BN564" s="14">
        <v>6.6349999999999998</v>
      </c>
      <c r="BO564" s="14" t="str">
        <f t="shared" si="245"/>
        <v>Same Var</v>
      </c>
      <c r="BP564" s="14">
        <f t="shared" si="246"/>
        <v>0.37054982565142636</v>
      </c>
      <c r="BQ564" s="14" t="str">
        <f t="shared" si="247"/>
        <v>NS</v>
      </c>
      <c r="BR564" s="14" t="str">
        <f t="shared" si="248"/>
        <v>NS</v>
      </c>
      <c r="BS564" s="2" t="str">
        <f t="shared" si="249"/>
        <v/>
      </c>
      <c r="BT564" s="2" t="str">
        <f t="shared" si="250"/>
        <v/>
      </c>
      <c r="BU564" s="2" t="str">
        <f t="shared" si="251"/>
        <v/>
      </c>
    </row>
    <row r="565" spans="1:73" s="14" customFormat="1" x14ac:dyDescent="0.2">
      <c r="A565" s="10" t="s">
        <v>142</v>
      </c>
      <c r="B565" s="11" t="s">
        <v>300</v>
      </c>
      <c r="C565" s="12">
        <v>37342</v>
      </c>
      <c r="D565" s="13">
        <v>0</v>
      </c>
      <c r="E565" s="10" t="s">
        <v>57</v>
      </c>
      <c r="F565" s="10" t="s">
        <v>262</v>
      </c>
      <c r="G565" s="11" t="s">
        <v>59</v>
      </c>
      <c r="H565" s="11" t="s">
        <v>90</v>
      </c>
      <c r="I565" s="11" t="s">
        <v>61</v>
      </c>
      <c r="J565" s="14">
        <v>0.75</v>
      </c>
      <c r="K565" s="14">
        <v>0.2</v>
      </c>
      <c r="L565" s="11">
        <v>21</v>
      </c>
      <c r="M565" s="11">
        <v>33</v>
      </c>
      <c r="N565" s="11">
        <v>11</v>
      </c>
      <c r="O565" s="11">
        <v>17</v>
      </c>
      <c r="P565" s="11">
        <v>21</v>
      </c>
      <c r="Q565" s="11">
        <v>24</v>
      </c>
      <c r="R565" s="11">
        <v>23</v>
      </c>
      <c r="S565" s="11">
        <v>16</v>
      </c>
      <c r="T565" s="11">
        <v>15</v>
      </c>
      <c r="U565" s="11">
        <v>34</v>
      </c>
      <c r="V565" s="15"/>
      <c r="W565" s="15"/>
      <c r="X565" s="15"/>
      <c r="Y565" s="15"/>
      <c r="Z565" s="15"/>
      <c r="AA565" s="15"/>
      <c r="AB565" s="15"/>
      <c r="AC565" s="15"/>
      <c r="AD565" s="15"/>
      <c r="AE565" s="15"/>
      <c r="AF565" s="15"/>
      <c r="AG565" s="14">
        <f t="shared" si="224"/>
        <v>21.5</v>
      </c>
      <c r="AH565" s="14">
        <f t="shared" si="225"/>
        <v>7.457285773732365</v>
      </c>
      <c r="AI565" s="14">
        <f t="shared" si="226"/>
        <v>10</v>
      </c>
      <c r="AJ565" s="11">
        <v>43</v>
      </c>
      <c r="AK565" s="11">
        <v>35</v>
      </c>
      <c r="AL565" s="11">
        <v>45</v>
      </c>
      <c r="AM565" s="11">
        <v>32</v>
      </c>
      <c r="AN565" s="11">
        <v>30</v>
      </c>
      <c r="AO565" s="11">
        <v>46</v>
      </c>
      <c r="AP565" s="11">
        <v>38</v>
      </c>
      <c r="AQ565" s="11">
        <v>49</v>
      </c>
      <c r="AR565" s="11">
        <v>49</v>
      </c>
      <c r="AS565" s="11">
        <v>48</v>
      </c>
      <c r="AT565" s="14">
        <f t="shared" si="227"/>
        <v>41.5</v>
      </c>
      <c r="AU565" s="14">
        <f t="shared" si="228"/>
        <v>7.1995370221517252</v>
      </c>
      <c r="AV565" s="14">
        <f t="shared" si="229"/>
        <v>10</v>
      </c>
      <c r="AW565" s="14">
        <f t="shared" si="230"/>
        <v>69.080339626736134</v>
      </c>
      <c r="AX565" s="14">
        <f t="shared" si="231"/>
        <v>4.072456717785494</v>
      </c>
      <c r="AY565" s="14">
        <f t="shared" si="232"/>
        <v>17</v>
      </c>
      <c r="AZ565" s="14">
        <f t="shared" si="233"/>
        <v>8.8017176940190858</v>
      </c>
      <c r="BA565" s="14">
        <f t="shared" si="234"/>
        <v>0.86327901742005297</v>
      </c>
      <c r="BB565" s="14">
        <f t="shared" si="235"/>
        <v>-0.93023255813953487</v>
      </c>
      <c r="BC565" s="16" t="str">
        <f t="shared" si="236"/>
        <v>Nontoxic</v>
      </c>
      <c r="BD565" s="14">
        <f t="shared" si="237"/>
        <v>193.02325581395351</v>
      </c>
      <c r="BE565" s="17" t="s">
        <v>663</v>
      </c>
      <c r="BG565" s="14">
        <f t="shared" si="238"/>
        <v>9</v>
      </c>
      <c r="BH565" s="14">
        <f t="shared" si="239"/>
        <v>9</v>
      </c>
      <c r="BI565" s="14">
        <f t="shared" si="240"/>
        <v>55.611111111111121</v>
      </c>
      <c r="BJ565" s="14">
        <f t="shared" si="241"/>
        <v>51.833333333333329</v>
      </c>
      <c r="BK565" s="14">
        <f t="shared" si="242"/>
        <v>53.722222222222221</v>
      </c>
      <c r="BL565" s="14">
        <f t="shared" si="243"/>
        <v>1.0555555555555556</v>
      </c>
      <c r="BM565" s="14">
        <f t="shared" si="244"/>
        <v>1.0547144238530922E-2</v>
      </c>
      <c r="BN565" s="14">
        <v>6.6349999999999998</v>
      </c>
      <c r="BO565" s="14" t="str">
        <f t="shared" si="245"/>
        <v>Same Var</v>
      </c>
      <c r="BP565" s="14">
        <f t="shared" si="246"/>
        <v>4.5802228638232011E-6</v>
      </c>
      <c r="BQ565" s="14" t="str">
        <f t="shared" si="247"/>
        <v>NS</v>
      </c>
      <c r="BR565" s="14" t="str">
        <f t="shared" si="248"/>
        <v>NS</v>
      </c>
      <c r="BS565" s="2" t="str">
        <f t="shared" si="249"/>
        <v/>
      </c>
      <c r="BT565" s="2" t="str">
        <f t="shared" si="250"/>
        <v/>
      </c>
      <c r="BU565" s="2" t="str">
        <f t="shared" si="251"/>
        <v/>
      </c>
    </row>
    <row r="566" spans="1:73" s="14" customFormat="1" x14ac:dyDescent="0.2">
      <c r="A566" s="10" t="s">
        <v>142</v>
      </c>
      <c r="B566" s="11" t="s">
        <v>263</v>
      </c>
      <c r="C566" s="12">
        <v>37342</v>
      </c>
      <c r="D566" s="13">
        <v>0</v>
      </c>
      <c r="E566" s="10" t="s">
        <v>57</v>
      </c>
      <c r="F566" s="10" t="s">
        <v>262</v>
      </c>
      <c r="G566" s="11" t="s">
        <v>59</v>
      </c>
      <c r="H566" s="11" t="s">
        <v>90</v>
      </c>
      <c r="I566" s="11" t="s">
        <v>61</v>
      </c>
      <c r="J566" s="14">
        <v>0.75</v>
      </c>
      <c r="K566" s="14">
        <v>0.2</v>
      </c>
      <c r="L566" s="11">
        <v>21</v>
      </c>
      <c r="M566" s="11">
        <v>33</v>
      </c>
      <c r="N566" s="11">
        <v>11</v>
      </c>
      <c r="O566" s="11">
        <v>17</v>
      </c>
      <c r="P566" s="11">
        <v>21</v>
      </c>
      <c r="Q566" s="11">
        <v>24</v>
      </c>
      <c r="R566" s="11">
        <v>23</v>
      </c>
      <c r="S566" s="11">
        <v>16</v>
      </c>
      <c r="T566" s="11">
        <v>15</v>
      </c>
      <c r="U566" s="11">
        <v>34</v>
      </c>
      <c r="V566" s="15"/>
      <c r="W566" s="15"/>
      <c r="X566" s="15"/>
      <c r="Y566" s="15"/>
      <c r="Z566" s="15"/>
      <c r="AA566" s="15"/>
      <c r="AB566" s="15"/>
      <c r="AC566" s="15"/>
      <c r="AD566" s="15"/>
      <c r="AE566" s="15"/>
      <c r="AF566" s="15"/>
      <c r="AG566" s="14">
        <f t="shared" si="224"/>
        <v>21.5</v>
      </c>
      <c r="AH566" s="14">
        <f t="shared" si="225"/>
        <v>7.457285773732365</v>
      </c>
      <c r="AI566" s="14">
        <f t="shared" si="226"/>
        <v>10</v>
      </c>
      <c r="AJ566" s="11">
        <v>35</v>
      </c>
      <c r="AK566" s="11">
        <v>33</v>
      </c>
      <c r="AL566" s="11">
        <v>44</v>
      </c>
      <c r="AM566" s="11">
        <v>17</v>
      </c>
      <c r="AN566" s="11">
        <v>39</v>
      </c>
      <c r="AO566" s="11">
        <v>40</v>
      </c>
      <c r="AP566" s="11">
        <v>50</v>
      </c>
      <c r="AQ566" s="11">
        <v>22</v>
      </c>
      <c r="AR566" s="11">
        <v>39</v>
      </c>
      <c r="AS566" s="11">
        <v>46</v>
      </c>
      <c r="AT566" s="14">
        <f t="shared" si="227"/>
        <v>36.5</v>
      </c>
      <c r="AU566" s="14">
        <f t="shared" si="228"/>
        <v>10.319883720275147</v>
      </c>
      <c r="AV566" s="14">
        <f t="shared" si="229"/>
        <v>10</v>
      </c>
      <c r="AW566" s="14">
        <f t="shared" si="230"/>
        <v>189.83672851562508</v>
      </c>
      <c r="AX566" s="14">
        <f t="shared" si="231"/>
        <v>13.689740668402782</v>
      </c>
      <c r="AY566" s="14">
        <f t="shared" si="232"/>
        <v>14</v>
      </c>
      <c r="AZ566" s="14">
        <f t="shared" si="233"/>
        <v>5.4891178763171338</v>
      </c>
      <c r="BA566" s="14">
        <f t="shared" si="234"/>
        <v>0.86805478155742033</v>
      </c>
      <c r="BB566" s="14">
        <f t="shared" si="235"/>
        <v>-0.69767441860465118</v>
      </c>
      <c r="BC566" s="16" t="str">
        <f t="shared" si="236"/>
        <v>Nontoxic</v>
      </c>
      <c r="BD566" s="14">
        <f t="shared" si="237"/>
        <v>169.76744186046511</v>
      </c>
      <c r="BE566" s="17" t="s">
        <v>663</v>
      </c>
      <c r="BG566" s="14">
        <f t="shared" si="238"/>
        <v>9</v>
      </c>
      <c r="BH566" s="14">
        <f t="shared" si="239"/>
        <v>9</v>
      </c>
      <c r="BI566" s="14">
        <f t="shared" si="240"/>
        <v>55.611111111111121</v>
      </c>
      <c r="BJ566" s="14">
        <f t="shared" si="241"/>
        <v>106.50000000000001</v>
      </c>
      <c r="BK566" s="14">
        <f t="shared" si="242"/>
        <v>81.055555555555571</v>
      </c>
      <c r="BL566" s="14">
        <f t="shared" si="243"/>
        <v>1.0555555555555556</v>
      </c>
      <c r="BM566" s="14">
        <f t="shared" si="244"/>
        <v>0.8845334262590735</v>
      </c>
      <c r="BN566" s="14">
        <v>6.6349999999999998</v>
      </c>
      <c r="BO566" s="14" t="str">
        <f t="shared" si="245"/>
        <v>Same Var</v>
      </c>
      <c r="BP566" s="14">
        <f t="shared" si="246"/>
        <v>7.740855322482189E-4</v>
      </c>
      <c r="BQ566" s="14" t="str">
        <f t="shared" si="247"/>
        <v>NS</v>
      </c>
      <c r="BR566" s="14" t="str">
        <f t="shared" si="248"/>
        <v>NS</v>
      </c>
      <c r="BS566" s="2" t="str">
        <f t="shared" si="249"/>
        <v/>
      </c>
      <c r="BT566" s="2" t="str">
        <f t="shared" si="250"/>
        <v/>
      </c>
      <c r="BU566" s="2" t="str">
        <f t="shared" si="251"/>
        <v/>
      </c>
    </row>
    <row r="567" spans="1:73" s="14" customFormat="1" x14ac:dyDescent="0.2">
      <c r="A567" s="10" t="s">
        <v>142</v>
      </c>
      <c r="B567" s="11" t="s">
        <v>261</v>
      </c>
      <c r="C567" s="12">
        <v>37342</v>
      </c>
      <c r="D567" s="13">
        <v>0</v>
      </c>
      <c r="E567" s="10" t="s">
        <v>57</v>
      </c>
      <c r="F567" s="10" t="s">
        <v>262</v>
      </c>
      <c r="G567" s="11" t="s">
        <v>59</v>
      </c>
      <c r="H567" s="11" t="s">
        <v>90</v>
      </c>
      <c r="I567" s="11" t="s">
        <v>61</v>
      </c>
      <c r="J567" s="14">
        <v>0.75</v>
      </c>
      <c r="K567" s="14">
        <v>0.2</v>
      </c>
      <c r="L567" s="11">
        <v>21</v>
      </c>
      <c r="M567" s="11">
        <v>33</v>
      </c>
      <c r="N567" s="11">
        <v>11</v>
      </c>
      <c r="O567" s="11">
        <v>17</v>
      </c>
      <c r="P567" s="11">
        <v>21</v>
      </c>
      <c r="Q567" s="11">
        <v>24</v>
      </c>
      <c r="R567" s="11">
        <v>23</v>
      </c>
      <c r="S567" s="11">
        <v>16</v>
      </c>
      <c r="T567" s="11">
        <v>15</v>
      </c>
      <c r="U567" s="11">
        <v>34</v>
      </c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F567" s="15"/>
      <c r="AG567" s="14">
        <f t="shared" si="224"/>
        <v>21.5</v>
      </c>
      <c r="AH567" s="14">
        <f t="shared" si="225"/>
        <v>7.457285773732365</v>
      </c>
      <c r="AI567" s="14">
        <f t="shared" si="226"/>
        <v>10</v>
      </c>
      <c r="AJ567" s="11">
        <v>18</v>
      </c>
      <c r="AK567" s="11">
        <v>27</v>
      </c>
      <c r="AL567" s="11">
        <v>47</v>
      </c>
      <c r="AM567" s="11">
        <v>18</v>
      </c>
      <c r="AN567" s="11">
        <v>39</v>
      </c>
      <c r="AO567" s="11">
        <v>41</v>
      </c>
      <c r="AP567" s="11">
        <v>47</v>
      </c>
      <c r="AQ567" s="11">
        <v>42</v>
      </c>
      <c r="AR567" s="11">
        <v>23</v>
      </c>
      <c r="AS567" s="11">
        <v>39</v>
      </c>
      <c r="AT567" s="14">
        <f t="shared" si="227"/>
        <v>34.1</v>
      </c>
      <c r="AU567" s="14">
        <f t="shared" si="228"/>
        <v>11.464437767868658</v>
      </c>
      <c r="AV567" s="14">
        <f t="shared" si="229"/>
        <v>10</v>
      </c>
      <c r="AW567" s="14">
        <f t="shared" si="230"/>
        <v>264.76035629340259</v>
      </c>
      <c r="AX567" s="14">
        <f t="shared" si="231"/>
        <v>20.281375236303994</v>
      </c>
      <c r="AY567" s="14">
        <f t="shared" si="232"/>
        <v>13</v>
      </c>
      <c r="AZ567" s="14">
        <f t="shared" si="233"/>
        <v>4.4561075055903849</v>
      </c>
      <c r="BA567" s="14">
        <f t="shared" si="234"/>
        <v>0.87015153396817235</v>
      </c>
      <c r="BB567" s="14">
        <f t="shared" si="235"/>
        <v>-0.586046511627907</v>
      </c>
      <c r="BC567" s="16" t="str">
        <f t="shared" si="236"/>
        <v>Nontoxic</v>
      </c>
      <c r="BD567" s="14">
        <f t="shared" si="237"/>
        <v>158.6046511627907</v>
      </c>
      <c r="BE567" s="17" t="s">
        <v>663</v>
      </c>
      <c r="BG567" s="14">
        <f t="shared" si="238"/>
        <v>9</v>
      </c>
      <c r="BH567" s="14">
        <f t="shared" si="239"/>
        <v>9</v>
      </c>
      <c r="BI567" s="14">
        <f t="shared" si="240"/>
        <v>55.611111111111121</v>
      </c>
      <c r="BJ567" s="14">
        <f t="shared" si="241"/>
        <v>131.43333333333328</v>
      </c>
      <c r="BK567" s="14">
        <f t="shared" si="242"/>
        <v>93.522222222222197</v>
      </c>
      <c r="BL567" s="14">
        <f t="shared" si="243"/>
        <v>1.0555555555555556</v>
      </c>
      <c r="BM567" s="14">
        <f t="shared" si="244"/>
        <v>1.5306048541448098</v>
      </c>
      <c r="BN567" s="14">
        <v>6.6349999999999998</v>
      </c>
      <c r="BO567" s="14" t="str">
        <f t="shared" si="245"/>
        <v>Same Var</v>
      </c>
      <c r="BP567" s="14">
        <f t="shared" si="246"/>
        <v>4.6366183830205306E-3</v>
      </c>
      <c r="BQ567" s="14" t="str">
        <f t="shared" si="247"/>
        <v>NS</v>
      </c>
      <c r="BR567" s="14" t="str">
        <f t="shared" si="248"/>
        <v>NS</v>
      </c>
      <c r="BS567" s="2" t="str">
        <f t="shared" si="249"/>
        <v/>
      </c>
      <c r="BT567" s="2" t="str">
        <f t="shared" si="250"/>
        <v/>
      </c>
      <c r="BU567" s="2" t="str">
        <f t="shared" si="251"/>
        <v/>
      </c>
    </row>
    <row r="568" spans="1:73" s="14" customFormat="1" x14ac:dyDescent="0.2">
      <c r="A568" s="10" t="s">
        <v>142</v>
      </c>
      <c r="B568" s="11" t="s">
        <v>320</v>
      </c>
      <c r="C568" s="12">
        <v>37342</v>
      </c>
      <c r="D568" s="13">
        <v>0</v>
      </c>
      <c r="E568" s="10" t="s">
        <v>57</v>
      </c>
      <c r="F568" s="10" t="s">
        <v>307</v>
      </c>
      <c r="G568" s="11" t="s">
        <v>59</v>
      </c>
      <c r="H568" s="11" t="s">
        <v>90</v>
      </c>
      <c r="I568" s="11" t="s">
        <v>61</v>
      </c>
      <c r="J568" s="14">
        <v>0.75</v>
      </c>
      <c r="K568" s="14">
        <v>0.2</v>
      </c>
      <c r="L568" s="11">
        <v>21</v>
      </c>
      <c r="M568" s="11">
        <v>33</v>
      </c>
      <c r="N568" s="11">
        <v>11</v>
      </c>
      <c r="O568" s="11">
        <v>17</v>
      </c>
      <c r="P568" s="11">
        <v>21</v>
      </c>
      <c r="Q568" s="11">
        <v>24</v>
      </c>
      <c r="R568" s="11">
        <v>23</v>
      </c>
      <c r="S568" s="11">
        <v>16</v>
      </c>
      <c r="T568" s="11">
        <v>15</v>
      </c>
      <c r="U568" s="11">
        <v>34</v>
      </c>
      <c r="V568" s="15"/>
      <c r="W568" s="15"/>
      <c r="X568" s="15"/>
      <c r="Y568" s="15"/>
      <c r="Z568" s="15"/>
      <c r="AA568" s="15"/>
      <c r="AB568" s="15"/>
      <c r="AC568" s="15"/>
      <c r="AD568" s="15"/>
      <c r="AE568" s="15"/>
      <c r="AF568" s="15"/>
      <c r="AG568" s="14">
        <f t="shared" si="224"/>
        <v>21.5</v>
      </c>
      <c r="AH568" s="14">
        <f t="shared" si="225"/>
        <v>7.457285773732365</v>
      </c>
      <c r="AI568" s="14">
        <f t="shared" si="226"/>
        <v>10</v>
      </c>
      <c r="AJ568" s="11">
        <v>15</v>
      </c>
      <c r="AK568" s="15"/>
      <c r="AL568" s="15"/>
      <c r="AM568" s="11">
        <v>0</v>
      </c>
      <c r="AN568" s="11">
        <v>18</v>
      </c>
      <c r="AO568" s="11">
        <v>7</v>
      </c>
      <c r="AP568" s="11">
        <v>16</v>
      </c>
      <c r="AQ568" s="11">
        <v>15</v>
      </c>
      <c r="AR568" s="15"/>
      <c r="AS568" s="11">
        <v>0</v>
      </c>
      <c r="AT568" s="14">
        <f t="shared" si="227"/>
        <v>10.142857142857142</v>
      </c>
      <c r="AU568" s="14">
        <f t="shared" si="228"/>
        <v>7.7336617335854445</v>
      </c>
      <c r="AV568" s="14">
        <f t="shared" si="229"/>
        <v>7</v>
      </c>
      <c r="AW568" s="14">
        <f t="shared" si="230"/>
        <v>136.24358380450934</v>
      </c>
      <c r="AX568" s="14">
        <f t="shared" si="231"/>
        <v>13.254516649089844</v>
      </c>
      <c r="AY568" s="14">
        <f t="shared" si="232"/>
        <v>10</v>
      </c>
      <c r="AZ568" s="14">
        <f t="shared" si="233"/>
        <v>-1.7509662104268773</v>
      </c>
      <c r="BA568" s="14">
        <f t="shared" si="234"/>
        <v>0.87905782855058789</v>
      </c>
      <c r="BB568" s="14">
        <f t="shared" si="235"/>
        <v>0.52823920265780733</v>
      </c>
      <c r="BC568" s="16" t="str">
        <f t="shared" si="236"/>
        <v>Toxic</v>
      </c>
      <c r="BD568" s="14">
        <f t="shared" si="237"/>
        <v>47.176079734219265</v>
      </c>
      <c r="BE568" s="17" t="s">
        <v>663</v>
      </c>
      <c r="BG568" s="14">
        <f t="shared" si="238"/>
        <v>9</v>
      </c>
      <c r="BH568" s="14">
        <f t="shared" si="239"/>
        <v>6</v>
      </c>
      <c r="BI568" s="14">
        <f t="shared" si="240"/>
        <v>55.611111111111121</v>
      </c>
      <c r="BJ568" s="14">
        <f t="shared" si="241"/>
        <v>59.809523809523824</v>
      </c>
      <c r="BK568" s="14">
        <f t="shared" si="242"/>
        <v>57.290476190476205</v>
      </c>
      <c r="BL568" s="14">
        <f t="shared" si="243"/>
        <v>1.0703703703703704</v>
      </c>
      <c r="BM568" s="14">
        <f t="shared" si="244"/>
        <v>8.9495714812142108E-3</v>
      </c>
      <c r="BN568" s="14">
        <v>6.6349999999999998</v>
      </c>
      <c r="BO568" s="14" t="str">
        <f t="shared" si="245"/>
        <v>Same Var</v>
      </c>
      <c r="BP568" s="14">
        <f t="shared" si="246"/>
        <v>4.095303758973357E-3</v>
      </c>
      <c r="BQ568" s="14" t="str">
        <f t="shared" si="247"/>
        <v>Sig</v>
      </c>
      <c r="BR568" s="14" t="str">
        <f t="shared" si="248"/>
        <v>Sig</v>
      </c>
      <c r="BS568" s="2" t="str">
        <f t="shared" si="249"/>
        <v>Same Var T-test</v>
      </c>
      <c r="BT568" s="2" t="str">
        <f t="shared" si="250"/>
        <v/>
      </c>
      <c r="BU568" s="2" t="str">
        <f t="shared" si="251"/>
        <v/>
      </c>
    </row>
    <row r="569" spans="1:73" s="14" customFormat="1" x14ac:dyDescent="0.2">
      <c r="A569" s="10" t="s">
        <v>142</v>
      </c>
      <c r="B569" s="11" t="s">
        <v>306</v>
      </c>
      <c r="C569" s="12">
        <v>37342</v>
      </c>
      <c r="D569" s="13">
        <v>0</v>
      </c>
      <c r="E569" s="10" t="s">
        <v>57</v>
      </c>
      <c r="F569" s="10" t="s">
        <v>307</v>
      </c>
      <c r="G569" s="11" t="s">
        <v>59</v>
      </c>
      <c r="H569" s="11" t="s">
        <v>90</v>
      </c>
      <c r="I569" s="11" t="s">
        <v>61</v>
      </c>
      <c r="J569" s="14">
        <v>0.75</v>
      </c>
      <c r="K569" s="14">
        <v>0.2</v>
      </c>
      <c r="L569" s="11">
        <v>21</v>
      </c>
      <c r="M569" s="11">
        <v>33</v>
      </c>
      <c r="N569" s="11">
        <v>11</v>
      </c>
      <c r="O569" s="11">
        <v>17</v>
      </c>
      <c r="P569" s="11">
        <v>21</v>
      </c>
      <c r="Q569" s="11">
        <v>24</v>
      </c>
      <c r="R569" s="11">
        <v>23</v>
      </c>
      <c r="S569" s="11">
        <v>16</v>
      </c>
      <c r="T569" s="11">
        <v>15</v>
      </c>
      <c r="U569" s="11">
        <v>34</v>
      </c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F569" s="15"/>
      <c r="AG569" s="14">
        <f t="shared" si="224"/>
        <v>21.5</v>
      </c>
      <c r="AH569" s="14">
        <f t="shared" si="225"/>
        <v>7.457285773732365</v>
      </c>
      <c r="AI569" s="14">
        <f t="shared" si="226"/>
        <v>10</v>
      </c>
      <c r="AJ569" s="15"/>
      <c r="AK569" s="11">
        <v>7</v>
      </c>
      <c r="AL569" s="15"/>
      <c r="AM569" s="11">
        <v>14</v>
      </c>
      <c r="AN569" s="11">
        <v>14</v>
      </c>
      <c r="AO569" s="11">
        <v>14</v>
      </c>
      <c r="AP569" s="11">
        <v>0</v>
      </c>
      <c r="AQ569" s="11">
        <v>24</v>
      </c>
      <c r="AR569" s="11">
        <v>8</v>
      </c>
      <c r="AS569" s="11">
        <v>0</v>
      </c>
      <c r="AT569" s="14">
        <f t="shared" si="227"/>
        <v>10.125</v>
      </c>
      <c r="AU569" s="14">
        <f t="shared" si="228"/>
        <v>8.0788524644813968</v>
      </c>
      <c r="AV569" s="14">
        <f t="shared" si="229"/>
        <v>8</v>
      </c>
      <c r="AW569" s="14">
        <f t="shared" si="230"/>
        <v>127.38750079719388</v>
      </c>
      <c r="AX569" s="14">
        <f t="shared" si="231"/>
        <v>10.59593079344833</v>
      </c>
      <c r="AY569" s="14">
        <f t="shared" si="232"/>
        <v>12</v>
      </c>
      <c r="AZ569" s="14">
        <f t="shared" si="233"/>
        <v>-1.7859510279630004</v>
      </c>
      <c r="BA569" s="14">
        <f t="shared" si="234"/>
        <v>0.87260929158813794</v>
      </c>
      <c r="BB569" s="14">
        <f t="shared" si="235"/>
        <v>0.52906976744186052</v>
      </c>
      <c r="BC569" s="16" t="str">
        <f t="shared" si="236"/>
        <v>Toxic</v>
      </c>
      <c r="BD569" s="14">
        <f t="shared" si="237"/>
        <v>47.093023255813954</v>
      </c>
      <c r="BE569" s="17" t="s">
        <v>663</v>
      </c>
      <c r="BG569" s="14">
        <f t="shared" si="238"/>
        <v>9</v>
      </c>
      <c r="BH569" s="14">
        <f t="shared" si="239"/>
        <v>7</v>
      </c>
      <c r="BI569" s="14">
        <f t="shared" si="240"/>
        <v>55.611111111111121</v>
      </c>
      <c r="BJ569" s="14">
        <f t="shared" si="241"/>
        <v>65.267857142857139</v>
      </c>
      <c r="BK569" s="14">
        <f t="shared" si="242"/>
        <v>59.835937500000007</v>
      </c>
      <c r="BL569" s="14">
        <f t="shared" si="243"/>
        <v>1.0638227513227514</v>
      </c>
      <c r="BM569" s="14">
        <f t="shared" si="244"/>
        <v>4.7712937953151416E-2</v>
      </c>
      <c r="BN569" s="14">
        <v>6.6349999999999998</v>
      </c>
      <c r="BO569" s="14" t="str">
        <f t="shared" si="245"/>
        <v>Same Var</v>
      </c>
      <c r="BP569" s="14">
        <f t="shared" si="246"/>
        <v>3.439045130307219E-3</v>
      </c>
      <c r="BQ569" s="14" t="str">
        <f t="shared" si="247"/>
        <v>Sig</v>
      </c>
      <c r="BR569" s="14" t="str">
        <f t="shared" si="248"/>
        <v>Sig</v>
      </c>
      <c r="BS569" s="2" t="str">
        <f t="shared" si="249"/>
        <v>Same Var T-test</v>
      </c>
      <c r="BT569" s="2" t="str">
        <f t="shared" si="250"/>
        <v/>
      </c>
      <c r="BU569" s="2" t="str">
        <f t="shared" si="251"/>
        <v/>
      </c>
    </row>
    <row r="570" spans="1:73" s="14" customFormat="1" x14ac:dyDescent="0.2">
      <c r="A570" s="10" t="s">
        <v>142</v>
      </c>
      <c r="B570" s="11" t="s">
        <v>309</v>
      </c>
      <c r="C570" s="12">
        <v>37342</v>
      </c>
      <c r="D570" s="13">
        <v>0</v>
      </c>
      <c r="E570" s="10" t="s">
        <v>57</v>
      </c>
      <c r="F570" s="10" t="s">
        <v>307</v>
      </c>
      <c r="G570" s="11" t="s">
        <v>59</v>
      </c>
      <c r="H570" s="11" t="s">
        <v>90</v>
      </c>
      <c r="I570" s="11" t="s">
        <v>61</v>
      </c>
      <c r="J570" s="14">
        <v>0.75</v>
      </c>
      <c r="K570" s="14">
        <v>0.2</v>
      </c>
      <c r="L570" s="11">
        <v>21</v>
      </c>
      <c r="M570" s="11">
        <v>33</v>
      </c>
      <c r="N570" s="11">
        <v>11</v>
      </c>
      <c r="O570" s="11">
        <v>17</v>
      </c>
      <c r="P570" s="11">
        <v>21</v>
      </c>
      <c r="Q570" s="11">
        <v>24</v>
      </c>
      <c r="R570" s="11">
        <v>23</v>
      </c>
      <c r="S570" s="11">
        <v>16</v>
      </c>
      <c r="T570" s="11">
        <v>15</v>
      </c>
      <c r="U570" s="11">
        <v>34</v>
      </c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F570" s="15"/>
      <c r="AG570" s="14">
        <f t="shared" si="224"/>
        <v>21.5</v>
      </c>
      <c r="AH570" s="14">
        <f t="shared" si="225"/>
        <v>7.457285773732365</v>
      </c>
      <c r="AI570" s="14">
        <f t="shared" si="226"/>
        <v>10</v>
      </c>
      <c r="AJ570" s="11">
        <v>20</v>
      </c>
      <c r="AK570" s="15"/>
      <c r="AL570" s="11">
        <v>41</v>
      </c>
      <c r="AM570" s="11">
        <v>14</v>
      </c>
      <c r="AN570" s="11">
        <v>17</v>
      </c>
      <c r="AO570" s="11">
        <v>17</v>
      </c>
      <c r="AP570" s="15"/>
      <c r="AQ570" s="11">
        <v>26</v>
      </c>
      <c r="AR570" s="11">
        <v>29</v>
      </c>
      <c r="AS570" s="11">
        <v>29</v>
      </c>
      <c r="AT570" s="14">
        <f t="shared" si="227"/>
        <v>24.125</v>
      </c>
      <c r="AU570" s="14">
        <f t="shared" si="228"/>
        <v>8.9192808806860331</v>
      </c>
      <c r="AV570" s="14">
        <f t="shared" si="229"/>
        <v>8</v>
      </c>
      <c r="AW570" s="14">
        <f t="shared" si="230"/>
        <v>170.88558753188772</v>
      </c>
      <c r="AX570" s="14">
        <f t="shared" si="231"/>
        <v>15.213961041261738</v>
      </c>
      <c r="AY570" s="14">
        <f t="shared" si="232"/>
        <v>11</v>
      </c>
      <c r="AZ570" s="14">
        <f t="shared" si="233"/>
        <v>2.2126546156273075</v>
      </c>
      <c r="BA570" s="14">
        <f t="shared" si="234"/>
        <v>0.87552997807388222</v>
      </c>
      <c r="BB570" s="14">
        <f t="shared" si="235"/>
        <v>-0.12209302325581395</v>
      </c>
      <c r="BC570" s="16" t="str">
        <f t="shared" si="236"/>
        <v>Nontoxic</v>
      </c>
      <c r="BD570" s="14">
        <f t="shared" si="237"/>
        <v>112.20930232558139</v>
      </c>
      <c r="BE570" s="17" t="s">
        <v>663</v>
      </c>
      <c r="BG570" s="14">
        <f t="shared" si="238"/>
        <v>9</v>
      </c>
      <c r="BH570" s="14">
        <f t="shared" si="239"/>
        <v>7</v>
      </c>
      <c r="BI570" s="14">
        <f t="shared" si="240"/>
        <v>55.611111111111121</v>
      </c>
      <c r="BJ570" s="14">
        <f t="shared" si="241"/>
        <v>79.553571428571416</v>
      </c>
      <c r="BK570" s="14">
        <f t="shared" si="242"/>
        <v>66.0859375</v>
      </c>
      <c r="BL570" s="14">
        <f t="shared" si="243"/>
        <v>1.0638227513227514</v>
      </c>
      <c r="BM570" s="14">
        <f t="shared" si="244"/>
        <v>0.23954546645451902</v>
      </c>
      <c r="BN570" s="14">
        <v>6.6349999999999998</v>
      </c>
      <c r="BO570" s="14" t="str">
        <f t="shared" si="245"/>
        <v>Same Var</v>
      </c>
      <c r="BP570" s="14">
        <f t="shared" si="246"/>
        <v>0.25288335408515056</v>
      </c>
      <c r="BQ570" s="14" t="str">
        <f t="shared" si="247"/>
        <v>NS</v>
      </c>
      <c r="BR570" s="14" t="str">
        <f t="shared" si="248"/>
        <v>NS</v>
      </c>
      <c r="BS570" s="2" t="str">
        <f t="shared" si="249"/>
        <v/>
      </c>
      <c r="BT570" s="2" t="str">
        <f t="shared" si="250"/>
        <v/>
      </c>
      <c r="BU570" s="2" t="str">
        <f t="shared" si="251"/>
        <v/>
      </c>
    </row>
    <row r="571" spans="1:73" s="14" customFormat="1" x14ac:dyDescent="0.2">
      <c r="A571" s="10" t="s">
        <v>142</v>
      </c>
      <c r="B571" s="11" t="s">
        <v>316</v>
      </c>
      <c r="C571" s="12">
        <v>37342</v>
      </c>
      <c r="D571" s="13">
        <v>0</v>
      </c>
      <c r="E571" s="10" t="s">
        <v>57</v>
      </c>
      <c r="F571" s="10" t="s">
        <v>307</v>
      </c>
      <c r="G571" s="11" t="s">
        <v>59</v>
      </c>
      <c r="H571" s="11" t="s">
        <v>90</v>
      </c>
      <c r="I571" s="11" t="s">
        <v>61</v>
      </c>
      <c r="J571" s="14">
        <v>0.75</v>
      </c>
      <c r="K571" s="14">
        <v>0.2</v>
      </c>
      <c r="L571" s="11">
        <v>21</v>
      </c>
      <c r="M571" s="11">
        <v>33</v>
      </c>
      <c r="N571" s="11">
        <v>11</v>
      </c>
      <c r="O571" s="11">
        <v>17</v>
      </c>
      <c r="P571" s="11">
        <v>21</v>
      </c>
      <c r="Q571" s="11">
        <v>24</v>
      </c>
      <c r="R571" s="11">
        <v>23</v>
      </c>
      <c r="S571" s="11">
        <v>16</v>
      </c>
      <c r="T571" s="11">
        <v>15</v>
      </c>
      <c r="U571" s="11">
        <v>34</v>
      </c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F571" s="15"/>
      <c r="AG571" s="14">
        <f t="shared" si="224"/>
        <v>21.5</v>
      </c>
      <c r="AH571" s="14">
        <f t="shared" si="225"/>
        <v>7.457285773732365</v>
      </c>
      <c r="AI571" s="14">
        <f t="shared" si="226"/>
        <v>10</v>
      </c>
      <c r="AJ571" s="11">
        <v>31</v>
      </c>
      <c r="AK571" s="11">
        <v>48</v>
      </c>
      <c r="AL571" s="11">
        <v>33</v>
      </c>
      <c r="AM571" s="11">
        <v>16</v>
      </c>
      <c r="AN571" s="11">
        <v>34</v>
      </c>
      <c r="AO571" s="11">
        <v>42</v>
      </c>
      <c r="AP571" s="11">
        <v>27</v>
      </c>
      <c r="AQ571" s="11">
        <v>26</v>
      </c>
      <c r="AR571" s="11">
        <v>39</v>
      </c>
      <c r="AS571" s="11">
        <v>22</v>
      </c>
      <c r="AT571" s="14">
        <f t="shared" si="227"/>
        <v>31.8</v>
      </c>
      <c r="AU571" s="14">
        <f t="shared" si="228"/>
        <v>9.589345939924975</v>
      </c>
      <c r="AV571" s="14">
        <f t="shared" si="229"/>
        <v>10</v>
      </c>
      <c r="AW571" s="14">
        <f t="shared" si="230"/>
        <v>151.87310243537826</v>
      </c>
      <c r="AX571" s="14">
        <f t="shared" si="231"/>
        <v>10.482600887881528</v>
      </c>
      <c r="AY571" s="14">
        <f t="shared" si="232"/>
        <v>14</v>
      </c>
      <c r="AZ571" s="14">
        <f t="shared" si="233"/>
        <v>4.4651631641251726</v>
      </c>
      <c r="BA571" s="14">
        <f t="shared" si="234"/>
        <v>0.86805478155742033</v>
      </c>
      <c r="BB571" s="14">
        <f t="shared" si="235"/>
        <v>-0.47906976744186047</v>
      </c>
      <c r="BC571" s="16" t="str">
        <f t="shared" si="236"/>
        <v>Nontoxic</v>
      </c>
      <c r="BD571" s="14">
        <f t="shared" si="237"/>
        <v>147.90697674418604</v>
      </c>
      <c r="BE571" s="17" t="s">
        <v>663</v>
      </c>
      <c r="BG571" s="14">
        <f t="shared" si="238"/>
        <v>9</v>
      </c>
      <c r="BH571" s="14">
        <f t="shared" si="239"/>
        <v>9</v>
      </c>
      <c r="BI571" s="14">
        <f t="shared" si="240"/>
        <v>55.611111111111121</v>
      </c>
      <c r="BJ571" s="14">
        <f t="shared" si="241"/>
        <v>91.955555555555605</v>
      </c>
      <c r="BK571" s="14">
        <f t="shared" si="242"/>
        <v>73.78333333333336</v>
      </c>
      <c r="BL571" s="14">
        <f t="shared" si="243"/>
        <v>1.0555555555555556</v>
      </c>
      <c r="BM571" s="14">
        <f t="shared" si="244"/>
        <v>0.53355425645624843</v>
      </c>
      <c r="BN571" s="14">
        <v>6.6349999999999998</v>
      </c>
      <c r="BO571" s="14" t="str">
        <f t="shared" si="245"/>
        <v>Same Var</v>
      </c>
      <c r="BP571" s="14">
        <f t="shared" si="246"/>
        <v>7.6225823344650383E-3</v>
      </c>
      <c r="BQ571" s="14" t="str">
        <f t="shared" si="247"/>
        <v>NS</v>
      </c>
      <c r="BR571" s="14" t="str">
        <f t="shared" si="248"/>
        <v>NS</v>
      </c>
      <c r="BS571" s="2" t="str">
        <f t="shared" si="249"/>
        <v/>
      </c>
      <c r="BT571" s="2" t="str">
        <f t="shared" si="250"/>
        <v/>
      </c>
      <c r="BU571" s="2" t="str">
        <f t="shared" si="251"/>
        <v/>
      </c>
    </row>
    <row r="572" spans="1:73" s="14" customFormat="1" x14ac:dyDescent="0.2">
      <c r="A572" s="10" t="s">
        <v>142</v>
      </c>
      <c r="B572" s="11" t="s">
        <v>324</v>
      </c>
      <c r="C572" s="12">
        <v>37342</v>
      </c>
      <c r="D572" s="13">
        <v>0</v>
      </c>
      <c r="E572" s="10" t="s">
        <v>57</v>
      </c>
      <c r="F572" s="10" t="s">
        <v>307</v>
      </c>
      <c r="G572" s="11" t="s">
        <v>59</v>
      </c>
      <c r="H572" s="11" t="s">
        <v>90</v>
      </c>
      <c r="I572" s="11" t="s">
        <v>61</v>
      </c>
      <c r="J572" s="14">
        <v>0.75</v>
      </c>
      <c r="K572" s="14">
        <v>0.2</v>
      </c>
      <c r="L572" s="11">
        <v>21</v>
      </c>
      <c r="M572" s="11">
        <v>33</v>
      </c>
      <c r="N572" s="11">
        <v>11</v>
      </c>
      <c r="O572" s="11">
        <v>17</v>
      </c>
      <c r="P572" s="11">
        <v>21</v>
      </c>
      <c r="Q572" s="11">
        <v>24</v>
      </c>
      <c r="R572" s="11">
        <v>23</v>
      </c>
      <c r="S572" s="11">
        <v>16</v>
      </c>
      <c r="T572" s="11">
        <v>15</v>
      </c>
      <c r="U572" s="11">
        <v>34</v>
      </c>
      <c r="V572" s="15"/>
      <c r="W572" s="15"/>
      <c r="X572" s="15"/>
      <c r="Y572" s="15"/>
      <c r="Z572" s="15"/>
      <c r="AA572" s="15"/>
      <c r="AB572" s="15"/>
      <c r="AC572" s="15"/>
      <c r="AD572" s="15"/>
      <c r="AE572" s="15"/>
      <c r="AF572" s="15"/>
      <c r="AG572" s="14">
        <f t="shared" si="224"/>
        <v>21.5</v>
      </c>
      <c r="AH572" s="14">
        <f t="shared" si="225"/>
        <v>7.457285773732365</v>
      </c>
      <c r="AI572" s="14">
        <f t="shared" si="226"/>
        <v>10</v>
      </c>
      <c r="AJ572" s="11">
        <v>26</v>
      </c>
      <c r="AK572" s="15"/>
      <c r="AL572" s="11">
        <v>12</v>
      </c>
      <c r="AM572" s="11">
        <v>10</v>
      </c>
      <c r="AN572" s="11">
        <v>24</v>
      </c>
      <c r="AO572" s="11">
        <v>9</v>
      </c>
      <c r="AP572" s="11">
        <v>19</v>
      </c>
      <c r="AQ572" s="11">
        <v>20</v>
      </c>
      <c r="AR572" s="11">
        <v>42</v>
      </c>
      <c r="AS572" s="11">
        <v>21</v>
      </c>
      <c r="AT572" s="14">
        <f t="shared" si="227"/>
        <v>20.333333333333332</v>
      </c>
      <c r="AU572" s="14">
        <f t="shared" si="228"/>
        <v>10.136567466356647</v>
      </c>
      <c r="AV572" s="14">
        <f t="shared" si="229"/>
        <v>9</v>
      </c>
      <c r="AW572" s="14">
        <f t="shared" si="230"/>
        <v>211.55096462673617</v>
      </c>
      <c r="AX572" s="14">
        <f t="shared" si="231"/>
        <v>17.379775390625003</v>
      </c>
      <c r="AY572" s="14">
        <f t="shared" si="232"/>
        <v>12</v>
      </c>
      <c r="AZ572" s="14">
        <f t="shared" si="233"/>
        <v>1.1034594532316773</v>
      </c>
      <c r="BA572" s="14">
        <f t="shared" si="234"/>
        <v>0.87260929158813794</v>
      </c>
      <c r="BB572" s="14">
        <f t="shared" si="235"/>
        <v>5.4263565891472923E-2</v>
      </c>
      <c r="BC572" s="16" t="str">
        <f t="shared" si="236"/>
        <v>Nontoxic</v>
      </c>
      <c r="BD572" s="14">
        <f t="shared" si="237"/>
        <v>94.573643410852696</v>
      </c>
      <c r="BE572" s="17" t="s">
        <v>663</v>
      </c>
      <c r="BG572" s="14">
        <f t="shared" si="238"/>
        <v>9</v>
      </c>
      <c r="BH572" s="14">
        <f t="shared" si="239"/>
        <v>8</v>
      </c>
      <c r="BI572" s="14">
        <f t="shared" si="240"/>
        <v>55.611111111111121</v>
      </c>
      <c r="BJ572" s="14">
        <f t="shared" si="241"/>
        <v>102.75000000000001</v>
      </c>
      <c r="BK572" s="14">
        <f t="shared" si="242"/>
        <v>77.79411764705884</v>
      </c>
      <c r="BL572" s="14">
        <f t="shared" si="243"/>
        <v>1.0590958605664489</v>
      </c>
      <c r="BM572" s="14">
        <f t="shared" si="244"/>
        <v>0.75090550754154606</v>
      </c>
      <c r="BN572" s="14">
        <v>6.6349999999999998</v>
      </c>
      <c r="BO572" s="14" t="str">
        <f t="shared" si="245"/>
        <v>Same Var</v>
      </c>
      <c r="BP572" s="14">
        <f t="shared" si="246"/>
        <v>0.38845776337685156</v>
      </c>
      <c r="BQ572" s="14" t="str">
        <f t="shared" si="247"/>
        <v>NS</v>
      </c>
      <c r="BR572" s="14" t="str">
        <f t="shared" si="248"/>
        <v>NS</v>
      </c>
      <c r="BS572" s="2" t="str">
        <f t="shared" si="249"/>
        <v>Same Var T-test</v>
      </c>
      <c r="BT572" s="2" t="str">
        <f t="shared" si="250"/>
        <v/>
      </c>
      <c r="BU572" s="2" t="str">
        <f t="shared" si="251"/>
        <v/>
      </c>
    </row>
    <row r="573" spans="1:73" s="14" customFormat="1" x14ac:dyDescent="0.2">
      <c r="A573" s="10" t="s">
        <v>142</v>
      </c>
      <c r="B573" s="11" t="s">
        <v>311</v>
      </c>
      <c r="C573" s="12">
        <v>37342</v>
      </c>
      <c r="D573" s="13">
        <v>0</v>
      </c>
      <c r="E573" s="10" t="s">
        <v>57</v>
      </c>
      <c r="F573" s="10" t="s">
        <v>307</v>
      </c>
      <c r="G573" s="11" t="s">
        <v>59</v>
      </c>
      <c r="H573" s="11" t="s">
        <v>90</v>
      </c>
      <c r="I573" s="11" t="s">
        <v>61</v>
      </c>
      <c r="J573" s="14">
        <v>0.75</v>
      </c>
      <c r="K573" s="14">
        <v>0.2</v>
      </c>
      <c r="L573" s="11">
        <v>21</v>
      </c>
      <c r="M573" s="11">
        <v>33</v>
      </c>
      <c r="N573" s="11">
        <v>11</v>
      </c>
      <c r="O573" s="11">
        <v>17</v>
      </c>
      <c r="P573" s="11">
        <v>21</v>
      </c>
      <c r="Q573" s="11">
        <v>24</v>
      </c>
      <c r="R573" s="11">
        <v>23</v>
      </c>
      <c r="S573" s="11">
        <v>16</v>
      </c>
      <c r="T573" s="11">
        <v>15</v>
      </c>
      <c r="U573" s="11">
        <v>34</v>
      </c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F573" s="15"/>
      <c r="AG573" s="14">
        <f t="shared" si="224"/>
        <v>21.5</v>
      </c>
      <c r="AH573" s="14">
        <f t="shared" si="225"/>
        <v>7.457285773732365</v>
      </c>
      <c r="AI573" s="14">
        <f t="shared" si="226"/>
        <v>10</v>
      </c>
      <c r="AJ573" s="11">
        <v>43</v>
      </c>
      <c r="AK573" s="11">
        <v>45</v>
      </c>
      <c r="AL573" s="11">
        <v>41</v>
      </c>
      <c r="AM573" s="11">
        <v>10</v>
      </c>
      <c r="AN573" s="15"/>
      <c r="AO573" s="11">
        <v>26</v>
      </c>
      <c r="AP573" s="11">
        <v>15</v>
      </c>
      <c r="AQ573" s="11">
        <v>18</v>
      </c>
      <c r="AR573" s="15"/>
      <c r="AS573" s="11">
        <v>29</v>
      </c>
      <c r="AT573" s="14">
        <f t="shared" si="227"/>
        <v>28.375</v>
      </c>
      <c r="AU573" s="14">
        <f t="shared" si="228"/>
        <v>13.521807782773934</v>
      </c>
      <c r="AV573" s="14">
        <f t="shared" si="229"/>
        <v>8</v>
      </c>
      <c r="AW573" s="14">
        <f t="shared" si="230"/>
        <v>675.11814492984706</v>
      </c>
      <c r="AX573" s="14">
        <f t="shared" si="231"/>
        <v>75.70823263382735</v>
      </c>
      <c r="AY573" s="14">
        <f t="shared" si="232"/>
        <v>9</v>
      </c>
      <c r="AZ573" s="14">
        <f t="shared" si="233"/>
        <v>2.4032067965775634</v>
      </c>
      <c r="BA573" s="14">
        <f t="shared" si="234"/>
        <v>0.8834038596855347</v>
      </c>
      <c r="BB573" s="14">
        <f t="shared" si="235"/>
        <v>-0.31976744186046513</v>
      </c>
      <c r="BC573" s="16" t="str">
        <f t="shared" si="236"/>
        <v>Nontoxic</v>
      </c>
      <c r="BD573" s="14">
        <f t="shared" si="237"/>
        <v>131.97674418604649</v>
      </c>
      <c r="BE573" s="17" t="s">
        <v>663</v>
      </c>
      <c r="BG573" s="14">
        <f t="shared" si="238"/>
        <v>9</v>
      </c>
      <c r="BH573" s="14">
        <f t="shared" si="239"/>
        <v>7</v>
      </c>
      <c r="BI573" s="14">
        <f t="shared" si="240"/>
        <v>55.611111111111121</v>
      </c>
      <c r="BJ573" s="14">
        <f t="shared" si="241"/>
        <v>182.83928571428572</v>
      </c>
      <c r="BK573" s="14">
        <f t="shared" si="242"/>
        <v>111.2734375</v>
      </c>
      <c r="BL573" s="14">
        <f t="shared" si="243"/>
        <v>1.0638227513227514</v>
      </c>
      <c r="BM573" s="14">
        <f t="shared" si="244"/>
        <v>2.6001973958076299</v>
      </c>
      <c r="BN573" s="14">
        <v>6.6349999999999998</v>
      </c>
      <c r="BO573" s="14" t="str">
        <f t="shared" si="245"/>
        <v>Same Var</v>
      </c>
      <c r="BP573" s="14">
        <f t="shared" si="246"/>
        <v>9.4193284267404781E-2</v>
      </c>
      <c r="BQ573" s="14" t="str">
        <f t="shared" si="247"/>
        <v>NS</v>
      </c>
      <c r="BR573" s="14" t="str">
        <f t="shared" si="248"/>
        <v>NS</v>
      </c>
      <c r="BS573" s="2" t="str">
        <f t="shared" si="249"/>
        <v/>
      </c>
      <c r="BT573" s="2" t="str">
        <f t="shared" si="250"/>
        <v/>
      </c>
      <c r="BU573" s="2" t="str">
        <f t="shared" si="251"/>
        <v/>
      </c>
    </row>
    <row r="574" spans="1:73" s="14" customFormat="1" x14ac:dyDescent="0.2">
      <c r="A574" s="10" t="s">
        <v>142</v>
      </c>
      <c r="B574" s="11" t="s">
        <v>310</v>
      </c>
      <c r="C574" s="12">
        <v>37342</v>
      </c>
      <c r="D574" s="13">
        <v>0</v>
      </c>
      <c r="E574" s="10" t="s">
        <v>57</v>
      </c>
      <c r="F574" s="10" t="s">
        <v>307</v>
      </c>
      <c r="G574" s="11" t="s">
        <v>59</v>
      </c>
      <c r="H574" s="11" t="s">
        <v>90</v>
      </c>
      <c r="I574" s="11" t="s">
        <v>61</v>
      </c>
      <c r="J574" s="14">
        <v>0.75</v>
      </c>
      <c r="K574" s="14">
        <v>0.2</v>
      </c>
      <c r="L574" s="11">
        <v>21</v>
      </c>
      <c r="M574" s="11">
        <v>33</v>
      </c>
      <c r="N574" s="11">
        <v>11</v>
      </c>
      <c r="O574" s="11">
        <v>17</v>
      </c>
      <c r="P574" s="11">
        <v>21</v>
      </c>
      <c r="Q574" s="11">
        <v>24</v>
      </c>
      <c r="R574" s="11">
        <v>23</v>
      </c>
      <c r="S574" s="11">
        <v>16</v>
      </c>
      <c r="T574" s="11">
        <v>15</v>
      </c>
      <c r="U574" s="11">
        <v>34</v>
      </c>
      <c r="V574" s="15"/>
      <c r="W574" s="15"/>
      <c r="X574" s="15"/>
      <c r="Y574" s="15"/>
      <c r="Z574" s="15"/>
      <c r="AA574" s="15"/>
      <c r="AB574" s="15"/>
      <c r="AC574" s="15"/>
      <c r="AD574" s="15"/>
      <c r="AE574" s="15"/>
      <c r="AF574" s="15"/>
      <c r="AG574" s="14">
        <f t="shared" si="224"/>
        <v>21.5</v>
      </c>
      <c r="AH574" s="14">
        <f t="shared" si="225"/>
        <v>7.457285773732365</v>
      </c>
      <c r="AI574" s="14">
        <f t="shared" si="226"/>
        <v>10</v>
      </c>
      <c r="AJ574" s="11">
        <v>26</v>
      </c>
      <c r="AK574" s="11">
        <v>40</v>
      </c>
      <c r="AL574" s="11">
        <v>28</v>
      </c>
      <c r="AM574" s="11">
        <v>11</v>
      </c>
      <c r="AN574" s="15"/>
      <c r="AO574" s="11">
        <v>35</v>
      </c>
      <c r="AP574" s="11">
        <v>15</v>
      </c>
      <c r="AQ574" s="11">
        <v>0</v>
      </c>
      <c r="AR574" s="11">
        <v>40</v>
      </c>
      <c r="AS574" s="11">
        <v>21</v>
      </c>
      <c r="AT574" s="14">
        <f t="shared" si="227"/>
        <v>24</v>
      </c>
      <c r="AU574" s="14">
        <f t="shared" si="228"/>
        <v>13.638181696985855</v>
      </c>
      <c r="AV574" s="14">
        <f t="shared" si="229"/>
        <v>9</v>
      </c>
      <c r="AW574" s="14">
        <f t="shared" si="230"/>
        <v>566.19211046006933</v>
      </c>
      <c r="AX574" s="14">
        <f t="shared" si="231"/>
        <v>54.476129557291657</v>
      </c>
      <c r="AY574" s="14">
        <f t="shared" si="232"/>
        <v>10</v>
      </c>
      <c r="AZ574" s="14">
        <f t="shared" si="233"/>
        <v>1.6143942761509036</v>
      </c>
      <c r="BA574" s="14">
        <f t="shared" si="234"/>
        <v>0.87905782855058789</v>
      </c>
      <c r="BB574" s="14">
        <f t="shared" si="235"/>
        <v>-0.11627906976744186</v>
      </c>
      <c r="BC574" s="16" t="str">
        <f t="shared" si="236"/>
        <v>Nontoxic</v>
      </c>
      <c r="BD574" s="14">
        <f t="shared" si="237"/>
        <v>111.62790697674419</v>
      </c>
      <c r="BE574" s="17" t="s">
        <v>663</v>
      </c>
      <c r="BG574" s="14">
        <f t="shared" si="238"/>
        <v>9</v>
      </c>
      <c r="BH574" s="14">
        <f t="shared" si="239"/>
        <v>8</v>
      </c>
      <c r="BI574" s="14">
        <f t="shared" si="240"/>
        <v>55.611111111111121</v>
      </c>
      <c r="BJ574" s="14">
        <f t="shared" si="241"/>
        <v>185.99999999999997</v>
      </c>
      <c r="BK574" s="14">
        <f t="shared" si="242"/>
        <v>116.97058823529412</v>
      </c>
      <c r="BL574" s="14">
        <f t="shared" si="243"/>
        <v>1.0590958605664489</v>
      </c>
      <c r="BM574" s="14">
        <f t="shared" si="244"/>
        <v>2.8149125858960304</v>
      </c>
      <c r="BN574" s="14">
        <v>6.6349999999999998</v>
      </c>
      <c r="BO574" s="14" t="str">
        <f t="shared" si="245"/>
        <v>Same Var</v>
      </c>
      <c r="BP574" s="14">
        <f t="shared" si="246"/>
        <v>0.31067810505315829</v>
      </c>
      <c r="BQ574" s="14" t="str">
        <f t="shared" si="247"/>
        <v>NS</v>
      </c>
      <c r="BR574" s="14" t="str">
        <f t="shared" si="248"/>
        <v>NS</v>
      </c>
      <c r="BS574" s="2" t="str">
        <f t="shared" si="249"/>
        <v/>
      </c>
      <c r="BT574" s="2" t="str">
        <f t="shared" si="250"/>
        <v/>
      </c>
      <c r="BU574" s="2" t="str">
        <f t="shared" si="251"/>
        <v/>
      </c>
    </row>
    <row r="575" spans="1:73" s="14" customFormat="1" x14ac:dyDescent="0.2">
      <c r="A575" s="10" t="s">
        <v>142</v>
      </c>
      <c r="B575" s="11" t="s">
        <v>402</v>
      </c>
      <c r="C575" s="12">
        <v>38874</v>
      </c>
      <c r="D575" s="13">
        <v>0.61111111111111116</v>
      </c>
      <c r="E575" s="10" t="s">
        <v>57</v>
      </c>
      <c r="F575" s="10" t="s">
        <v>403</v>
      </c>
      <c r="G575" s="11" t="s">
        <v>59</v>
      </c>
      <c r="H575" s="11" t="s">
        <v>90</v>
      </c>
      <c r="I575" s="11" t="s">
        <v>61</v>
      </c>
      <c r="J575" s="14">
        <v>0.75</v>
      </c>
      <c r="K575" s="14">
        <v>0.2</v>
      </c>
      <c r="L575" s="11">
        <v>5</v>
      </c>
      <c r="M575" s="11">
        <v>23</v>
      </c>
      <c r="N575" s="11">
        <v>21</v>
      </c>
      <c r="O575" s="11">
        <v>22</v>
      </c>
      <c r="P575" s="11">
        <v>23</v>
      </c>
      <c r="Q575" s="11">
        <v>27</v>
      </c>
      <c r="R575" s="11">
        <v>19</v>
      </c>
      <c r="S575" s="11">
        <v>18</v>
      </c>
      <c r="T575" s="11">
        <v>30</v>
      </c>
      <c r="U575" s="11">
        <v>26</v>
      </c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F575" s="15"/>
      <c r="AG575" s="14">
        <f t="shared" si="224"/>
        <v>21.4</v>
      </c>
      <c r="AH575" s="14">
        <f t="shared" si="225"/>
        <v>6.8182760936243154</v>
      </c>
      <c r="AI575" s="14">
        <f t="shared" si="226"/>
        <v>10</v>
      </c>
      <c r="AJ575" s="11">
        <v>28</v>
      </c>
      <c r="AK575" s="11">
        <v>20</v>
      </c>
      <c r="AL575" s="11">
        <v>12</v>
      </c>
      <c r="AM575" s="11">
        <v>16</v>
      </c>
      <c r="AN575" s="11">
        <v>19</v>
      </c>
      <c r="AO575" s="11">
        <v>23</v>
      </c>
      <c r="AP575" s="11">
        <v>20</v>
      </c>
      <c r="AQ575" s="11">
        <v>17</v>
      </c>
      <c r="AR575" s="11">
        <v>28</v>
      </c>
      <c r="AS575" s="11">
        <v>28</v>
      </c>
      <c r="AT575" s="14">
        <f t="shared" si="227"/>
        <v>21.1</v>
      </c>
      <c r="AU575" s="14">
        <f t="shared" si="228"/>
        <v>5.5667664661712593</v>
      </c>
      <c r="AV575" s="14">
        <f t="shared" si="229"/>
        <v>10</v>
      </c>
      <c r="AW575" s="14">
        <f t="shared" si="230"/>
        <v>32.648526234567825</v>
      </c>
      <c r="AX575" s="14">
        <f t="shared" si="231"/>
        <v>1.8268152606309971</v>
      </c>
      <c r="AY575" s="14">
        <f t="shared" si="232"/>
        <v>18</v>
      </c>
      <c r="AZ575" s="14">
        <f t="shared" si="233"/>
        <v>2.1126399238250322</v>
      </c>
      <c r="BA575" s="14">
        <f t="shared" si="234"/>
        <v>0.86204866798959834</v>
      </c>
      <c r="BB575" s="14">
        <f t="shared" si="235"/>
        <v>1.4018691588784915E-2</v>
      </c>
      <c r="BC575" s="16" t="str">
        <f t="shared" si="236"/>
        <v>Nontoxic</v>
      </c>
      <c r="BD575" s="14">
        <f t="shared" si="237"/>
        <v>98.598130841121517</v>
      </c>
      <c r="BE575" s="17" t="s">
        <v>663</v>
      </c>
      <c r="BG575" s="14">
        <f t="shared" si="238"/>
        <v>9</v>
      </c>
      <c r="BH575" s="14">
        <f t="shared" si="239"/>
        <v>9</v>
      </c>
      <c r="BI575" s="14">
        <f t="shared" si="240"/>
        <v>46.488888888888852</v>
      </c>
      <c r="BJ575" s="14">
        <f t="shared" si="241"/>
        <v>30.988888888888848</v>
      </c>
      <c r="BK575" s="14">
        <f t="shared" si="242"/>
        <v>38.738888888888852</v>
      </c>
      <c r="BL575" s="14">
        <f t="shared" si="243"/>
        <v>1.0555555555555556</v>
      </c>
      <c r="BM575" s="14">
        <f t="shared" si="244"/>
        <v>0.34826504167795003</v>
      </c>
      <c r="BN575" s="14">
        <v>6.6349999999999998</v>
      </c>
      <c r="BO575" s="14" t="str">
        <f t="shared" si="245"/>
        <v>Same Var</v>
      </c>
      <c r="BP575" s="14">
        <f t="shared" si="246"/>
        <v>0.45768178505909424</v>
      </c>
      <c r="BQ575" s="14" t="str">
        <f t="shared" si="247"/>
        <v>NS</v>
      </c>
      <c r="BR575" s="14" t="str">
        <f t="shared" si="248"/>
        <v>NS</v>
      </c>
      <c r="BS575" s="2" t="str">
        <f t="shared" si="249"/>
        <v>Same Var T-test</v>
      </c>
      <c r="BT575" s="2" t="str">
        <f t="shared" si="250"/>
        <v/>
      </c>
      <c r="BU575" s="2" t="str">
        <f t="shared" si="251"/>
        <v/>
      </c>
    </row>
    <row r="576" spans="1:73" s="14" customFormat="1" x14ac:dyDescent="0.2">
      <c r="A576" s="10" t="s">
        <v>142</v>
      </c>
      <c r="B576" s="11" t="s">
        <v>404</v>
      </c>
      <c r="C576" s="12">
        <v>38874</v>
      </c>
      <c r="D576" s="13">
        <v>0.77083333333333337</v>
      </c>
      <c r="E576" s="10" t="s">
        <v>57</v>
      </c>
      <c r="F576" s="10" t="s">
        <v>403</v>
      </c>
      <c r="G576" s="11" t="s">
        <v>59</v>
      </c>
      <c r="H576" s="11" t="s">
        <v>90</v>
      </c>
      <c r="I576" s="11" t="s">
        <v>61</v>
      </c>
      <c r="J576" s="14">
        <v>0.75</v>
      </c>
      <c r="K576" s="14">
        <v>0.2</v>
      </c>
      <c r="L576" s="11">
        <v>5</v>
      </c>
      <c r="M576" s="11">
        <v>23</v>
      </c>
      <c r="N576" s="11">
        <v>21</v>
      </c>
      <c r="O576" s="11">
        <v>22</v>
      </c>
      <c r="P576" s="11">
        <v>23</v>
      </c>
      <c r="Q576" s="11">
        <v>27</v>
      </c>
      <c r="R576" s="11">
        <v>19</v>
      </c>
      <c r="S576" s="11">
        <v>18</v>
      </c>
      <c r="T576" s="11">
        <v>30</v>
      </c>
      <c r="U576" s="11">
        <v>26</v>
      </c>
      <c r="V576" s="15"/>
      <c r="W576" s="15"/>
      <c r="X576" s="15"/>
      <c r="Y576" s="15"/>
      <c r="Z576" s="15"/>
      <c r="AA576" s="15"/>
      <c r="AB576" s="15"/>
      <c r="AC576" s="15"/>
      <c r="AD576" s="15"/>
      <c r="AE576" s="15"/>
      <c r="AF576" s="15"/>
      <c r="AG576" s="14">
        <f t="shared" si="224"/>
        <v>21.4</v>
      </c>
      <c r="AH576" s="14">
        <f t="shared" si="225"/>
        <v>6.8182760936243154</v>
      </c>
      <c r="AI576" s="14">
        <f t="shared" si="226"/>
        <v>10</v>
      </c>
      <c r="AJ576" s="11">
        <v>39</v>
      </c>
      <c r="AK576" s="11">
        <v>38</v>
      </c>
      <c r="AL576" s="11">
        <v>31</v>
      </c>
      <c r="AM576" s="11">
        <v>35</v>
      </c>
      <c r="AN576" s="11">
        <v>12</v>
      </c>
      <c r="AO576" s="11">
        <v>23</v>
      </c>
      <c r="AP576" s="11">
        <v>29</v>
      </c>
      <c r="AQ576" s="11">
        <v>20</v>
      </c>
      <c r="AR576" s="11">
        <v>22</v>
      </c>
      <c r="AS576" s="11">
        <v>32</v>
      </c>
      <c r="AT576" s="14">
        <f t="shared" si="227"/>
        <v>28.1</v>
      </c>
      <c r="AU576" s="14">
        <f t="shared" si="228"/>
        <v>8.6724339784809583</v>
      </c>
      <c r="AV576" s="14">
        <f t="shared" si="229"/>
        <v>10</v>
      </c>
      <c r="AW576" s="14">
        <f t="shared" si="230"/>
        <v>102.74074845678997</v>
      </c>
      <c r="AX576" s="14">
        <f t="shared" si="231"/>
        <v>7.0450374828532141</v>
      </c>
      <c r="AY576" s="14">
        <f t="shared" si="232"/>
        <v>15</v>
      </c>
      <c r="AZ576" s="14">
        <f t="shared" si="233"/>
        <v>3.7848734716621912</v>
      </c>
      <c r="BA576" s="14">
        <f t="shared" si="234"/>
        <v>0.86624497319495286</v>
      </c>
      <c r="BB576" s="14">
        <f t="shared" si="235"/>
        <v>-0.31308411214953286</v>
      </c>
      <c r="BC576" s="16" t="str">
        <f t="shared" si="236"/>
        <v>Nontoxic</v>
      </c>
      <c r="BD576" s="14">
        <f t="shared" si="237"/>
        <v>131.30841121495328</v>
      </c>
      <c r="BE576" s="17" t="s">
        <v>663</v>
      </c>
      <c r="BG576" s="14">
        <f t="shared" si="238"/>
        <v>9</v>
      </c>
      <c r="BH576" s="14">
        <f t="shared" si="239"/>
        <v>9</v>
      </c>
      <c r="BI576" s="14">
        <f t="shared" si="240"/>
        <v>46.488888888888852</v>
      </c>
      <c r="BJ576" s="14">
        <f t="shared" si="241"/>
        <v>75.211111111111066</v>
      </c>
      <c r="BK576" s="14">
        <f t="shared" si="242"/>
        <v>60.849999999999959</v>
      </c>
      <c r="BL576" s="14">
        <f t="shared" si="243"/>
        <v>1.0555555555555556</v>
      </c>
      <c r="BM576" s="14">
        <f t="shared" si="244"/>
        <v>0.48865449170664094</v>
      </c>
      <c r="BN576" s="14">
        <v>6.6349999999999998</v>
      </c>
      <c r="BO576" s="14" t="str">
        <f t="shared" si="245"/>
        <v>Same Var</v>
      </c>
      <c r="BP576" s="14">
        <f t="shared" si="246"/>
        <v>3.5386098700392672E-2</v>
      </c>
      <c r="BQ576" s="14" t="str">
        <f t="shared" si="247"/>
        <v>NS</v>
      </c>
      <c r="BR576" s="14" t="str">
        <f t="shared" si="248"/>
        <v>NS</v>
      </c>
      <c r="BS576" s="2" t="str">
        <f t="shared" si="249"/>
        <v/>
      </c>
      <c r="BT576" s="2" t="str">
        <f t="shared" si="250"/>
        <v/>
      </c>
      <c r="BU576" s="2" t="str">
        <f t="shared" si="251"/>
        <v/>
      </c>
    </row>
    <row r="577" spans="1:73" s="14" customFormat="1" x14ac:dyDescent="0.2">
      <c r="A577" s="10" t="s">
        <v>142</v>
      </c>
      <c r="B577" s="11" t="s">
        <v>405</v>
      </c>
      <c r="C577" s="12">
        <v>38874</v>
      </c>
      <c r="D577" s="13">
        <v>0.45833333333333331</v>
      </c>
      <c r="E577" s="10" t="s">
        <v>57</v>
      </c>
      <c r="F577" s="10" t="s">
        <v>403</v>
      </c>
      <c r="G577" s="11" t="s">
        <v>59</v>
      </c>
      <c r="H577" s="11" t="s">
        <v>90</v>
      </c>
      <c r="I577" s="11" t="s">
        <v>61</v>
      </c>
      <c r="J577" s="14">
        <v>0.75</v>
      </c>
      <c r="K577" s="14">
        <v>0.2</v>
      </c>
      <c r="L577" s="11">
        <v>5</v>
      </c>
      <c r="M577" s="11">
        <v>23</v>
      </c>
      <c r="N577" s="11">
        <v>21</v>
      </c>
      <c r="O577" s="11">
        <v>22</v>
      </c>
      <c r="P577" s="11">
        <v>23</v>
      </c>
      <c r="Q577" s="11">
        <v>27</v>
      </c>
      <c r="R577" s="11">
        <v>19</v>
      </c>
      <c r="S577" s="11">
        <v>18</v>
      </c>
      <c r="T577" s="11">
        <v>30</v>
      </c>
      <c r="U577" s="11">
        <v>26</v>
      </c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F577" s="15"/>
      <c r="AG577" s="14">
        <f t="shared" si="224"/>
        <v>21.4</v>
      </c>
      <c r="AH577" s="14">
        <f t="shared" si="225"/>
        <v>6.8182760936243154</v>
      </c>
      <c r="AI577" s="14">
        <f t="shared" si="226"/>
        <v>10</v>
      </c>
      <c r="AJ577" s="11">
        <v>29</v>
      </c>
      <c r="AK577" s="11">
        <v>36</v>
      </c>
      <c r="AL577" s="11">
        <v>35</v>
      </c>
      <c r="AM577" s="11">
        <v>32</v>
      </c>
      <c r="AN577" s="11">
        <v>34</v>
      </c>
      <c r="AO577" s="11">
        <v>38</v>
      </c>
      <c r="AP577" s="11">
        <v>0</v>
      </c>
      <c r="AQ577" s="11">
        <v>34</v>
      </c>
      <c r="AR577" s="11">
        <v>24</v>
      </c>
      <c r="AS577" s="11">
        <v>32</v>
      </c>
      <c r="AT577" s="14">
        <f t="shared" si="227"/>
        <v>29.4</v>
      </c>
      <c r="AU577" s="14">
        <f t="shared" si="228"/>
        <v>11.047372739454589</v>
      </c>
      <c r="AV577" s="14">
        <f t="shared" si="229"/>
        <v>10</v>
      </c>
      <c r="AW577" s="14">
        <f t="shared" si="230"/>
        <v>219.61593364197506</v>
      </c>
      <c r="AX577" s="14">
        <f t="shared" si="231"/>
        <v>17.309632133058969</v>
      </c>
      <c r="AY577" s="14">
        <f t="shared" si="232"/>
        <v>13</v>
      </c>
      <c r="AZ577" s="14">
        <f t="shared" si="233"/>
        <v>3.4678899266816616</v>
      </c>
      <c r="BA577" s="14">
        <f t="shared" si="234"/>
        <v>0.87015153396817235</v>
      </c>
      <c r="BB577" s="14">
        <f t="shared" si="235"/>
        <v>-0.37383177570093462</v>
      </c>
      <c r="BC577" s="16" t="str">
        <f t="shared" si="236"/>
        <v>Nontoxic</v>
      </c>
      <c r="BD577" s="14">
        <f t="shared" si="237"/>
        <v>137.38317757009347</v>
      </c>
      <c r="BE577" s="17" t="s">
        <v>664</v>
      </c>
      <c r="BF577" s="17" t="s">
        <v>666</v>
      </c>
      <c r="BG577" s="14">
        <f t="shared" si="238"/>
        <v>9</v>
      </c>
      <c r="BH577" s="14">
        <f t="shared" si="239"/>
        <v>9</v>
      </c>
      <c r="BI577" s="14">
        <f t="shared" si="240"/>
        <v>46.488888888888852</v>
      </c>
      <c r="BJ577" s="14">
        <f t="shared" si="241"/>
        <v>122.04444444444439</v>
      </c>
      <c r="BK577" s="14">
        <f t="shared" si="242"/>
        <v>84.266666666666623</v>
      </c>
      <c r="BL577" s="14">
        <f t="shared" si="243"/>
        <v>1.0555555555555556</v>
      </c>
      <c r="BM577" s="14">
        <f t="shared" si="244"/>
        <v>1.9130847272472806</v>
      </c>
      <c r="BN577" s="14">
        <v>6.6349999999999998</v>
      </c>
      <c r="BO577" s="14" t="str">
        <f t="shared" si="245"/>
        <v>Same Var</v>
      </c>
      <c r="BP577" s="14">
        <f t="shared" si="246"/>
        <v>3.3545925140814829E-2</v>
      </c>
      <c r="BQ577" s="14" t="str">
        <f t="shared" si="247"/>
        <v>NS</v>
      </c>
      <c r="BR577" s="14" t="str">
        <f t="shared" si="248"/>
        <v>NS</v>
      </c>
      <c r="BS577" s="2" t="str">
        <f t="shared" si="249"/>
        <v/>
      </c>
      <c r="BT577" s="2" t="str">
        <f t="shared" si="250"/>
        <v/>
      </c>
      <c r="BU577" s="2" t="str">
        <f t="shared" si="251"/>
        <v/>
      </c>
    </row>
    <row r="578" spans="1:73" s="14" customFormat="1" x14ac:dyDescent="0.2">
      <c r="A578" s="10" t="s">
        <v>142</v>
      </c>
      <c r="B578" s="11" t="s">
        <v>406</v>
      </c>
      <c r="C578" s="12">
        <v>38874</v>
      </c>
      <c r="D578" s="13">
        <v>0.52083333333333337</v>
      </c>
      <c r="E578" s="10" t="s">
        <v>57</v>
      </c>
      <c r="F578" s="10" t="s">
        <v>403</v>
      </c>
      <c r="G578" s="11" t="s">
        <v>59</v>
      </c>
      <c r="H578" s="11" t="s">
        <v>90</v>
      </c>
      <c r="I578" s="11" t="s">
        <v>61</v>
      </c>
      <c r="J578" s="14">
        <v>0.75</v>
      </c>
      <c r="K578" s="14">
        <v>0.2</v>
      </c>
      <c r="L578" s="11">
        <v>5</v>
      </c>
      <c r="M578" s="11">
        <v>23</v>
      </c>
      <c r="N578" s="11">
        <v>21</v>
      </c>
      <c r="O578" s="11">
        <v>22</v>
      </c>
      <c r="P578" s="11">
        <v>23</v>
      </c>
      <c r="Q578" s="11">
        <v>27</v>
      </c>
      <c r="R578" s="11">
        <v>19</v>
      </c>
      <c r="S578" s="11">
        <v>18</v>
      </c>
      <c r="T578" s="11">
        <v>30</v>
      </c>
      <c r="U578" s="11">
        <v>26</v>
      </c>
      <c r="V578" s="15"/>
      <c r="W578" s="15"/>
      <c r="X578" s="15"/>
      <c r="Y578" s="15"/>
      <c r="Z578" s="15"/>
      <c r="AA578" s="15"/>
      <c r="AB578" s="15"/>
      <c r="AC578" s="15"/>
      <c r="AD578" s="15"/>
      <c r="AE578" s="15"/>
      <c r="AF578" s="15"/>
      <c r="AG578" s="14">
        <f t="shared" ref="AG578:AG641" si="252">AVERAGE(L578:AF578)</f>
        <v>21.4</v>
      </c>
      <c r="AH578" s="14">
        <f t="shared" ref="AH578:AH641" si="253">STDEV(L578:AF578)</f>
        <v>6.8182760936243154</v>
      </c>
      <c r="AI578" s="14">
        <f t="shared" ref="AI578:AI641" si="254">COUNT(L578:AF578)</f>
        <v>10</v>
      </c>
      <c r="AJ578" s="11">
        <v>26</v>
      </c>
      <c r="AK578" s="11">
        <v>31</v>
      </c>
      <c r="AL578" s="11">
        <v>34</v>
      </c>
      <c r="AM578" s="11">
        <v>19</v>
      </c>
      <c r="AN578" s="11">
        <v>19</v>
      </c>
      <c r="AO578" s="11">
        <v>0</v>
      </c>
      <c r="AP578" s="11">
        <v>18</v>
      </c>
      <c r="AQ578" s="11">
        <v>31</v>
      </c>
      <c r="AR578" s="11">
        <v>35</v>
      </c>
      <c r="AS578" s="11">
        <v>35</v>
      </c>
      <c r="AT578" s="14">
        <f t="shared" ref="AT578:AT641" si="255">AVERAGE(AJ578:AS578)</f>
        <v>24.8</v>
      </c>
      <c r="AU578" s="14">
        <f t="shared" ref="AU578:AU641" si="256">STDEV(AJ578:AS578)</f>
        <v>11.053405709453436</v>
      </c>
      <c r="AV578" s="14">
        <f t="shared" ref="AV578:AV641" si="257">COUNT(AJ578:AS578)</f>
        <v>10</v>
      </c>
      <c r="AW578" s="14">
        <f t="shared" ref="AW578:AW641" si="258">((AU578^2/AV578)+(((J578^2)*(AH578^2))/AI578))^2</f>
        <v>220.01129660493828</v>
      </c>
      <c r="AX578" s="14">
        <f t="shared" ref="AX578:AX641" si="259">(((AU578^2)/AV578)^2)/(AV578-1)+((((J578^2)*(AH578^2))/AI578)^2)/(AI578-1)</f>
        <v>17.34581320301784</v>
      </c>
      <c r="AY578" s="14">
        <f t="shared" ref="AY578:AY641" si="260">ROUND(AW578/AX578,0)</f>
        <v>13</v>
      </c>
      <c r="AZ578" s="14">
        <f t="shared" ref="AZ578:AZ641" si="261">(AT578-(J578*AG578))/((((AU578^2)/AV578)+(((J578^2)*(AH578^2))/AI578))^0.5)</f>
        <v>2.2719397387279234</v>
      </c>
      <c r="BA578" s="14">
        <f t="shared" ref="BA578:BA641" si="262">TINV((2*K578),AY578)</f>
        <v>0.87015153396817235</v>
      </c>
      <c r="BB578" s="14">
        <f t="shared" ref="BB578:BB641" si="263">(AG578-AT578)/AG578</f>
        <v>-0.1588785046728973</v>
      </c>
      <c r="BC578" s="16" t="str">
        <f t="shared" ref="BC578:BC641" si="264">IF(AND(AH578=0,AU578=0),IF(AT578&lt;(J578*AG578),"Toxic","Nontoxic"),IF(AZ578&gt;BA578,"Nontoxic","Toxic"))</f>
        <v>Nontoxic</v>
      </c>
      <c r="BD578" s="14">
        <f t="shared" ref="BD578:BD641" si="265">(AT578/AG578)*100</f>
        <v>115.88785046728974</v>
      </c>
      <c r="BE578" s="17" t="s">
        <v>663</v>
      </c>
      <c r="BG578" s="14">
        <f t="shared" ref="BG578:BG641" si="266">COUNT(L578:AF578)-1</f>
        <v>9</v>
      </c>
      <c r="BH578" s="14">
        <f t="shared" ref="BH578:BH641" si="267">COUNT(AJ578:AS578)-1</f>
        <v>9</v>
      </c>
      <c r="BI578" s="14">
        <f t="shared" ref="BI578:BI641" si="268">(STDEV(L578:AF578))^2</f>
        <v>46.488888888888852</v>
      </c>
      <c r="BJ578" s="14">
        <f t="shared" ref="BJ578:BJ641" si="269">(STDEV(AJ578:AS578))^2</f>
        <v>122.17777777777782</v>
      </c>
      <c r="BK578" s="14">
        <f t="shared" ref="BK578:BK641" si="270">((BG578*BI578)+(BH578*BJ578))/(BG578+BH578)</f>
        <v>84.333333333333329</v>
      </c>
      <c r="BL578" s="14">
        <f t="shared" ref="BL578:BL641" si="271">1+(((1/BG578+1/BH578)-(1/(BG578+BH578)))/3)</f>
        <v>1.0555555555555556</v>
      </c>
      <c r="BM578" s="14">
        <f t="shared" ref="BM578:BM641" si="272">(((BG578+BH578)*LN(BK578))-((BG578*LN(BI578))+(BH578*LN(BJ578))))/BL578</f>
        <v>1.9172604995479876</v>
      </c>
      <c r="BN578" s="14">
        <v>6.6349999999999998</v>
      </c>
      <c r="BO578" s="14" t="str">
        <f t="shared" ref="BO578:BO641" si="273">IF(BM578&gt;BN578,"Sig Diff Var","Same Var")</f>
        <v>Same Var</v>
      </c>
      <c r="BP578" s="14">
        <f t="shared" ref="BP578:BP641" si="274">TTEST(AJ578:AS578,L578:AF578,1,IF(BO578="Same Var",2,IF(BO578="Sig Diff Var",3,"Wakka Wakka")))</f>
        <v>0.20929169693031097</v>
      </c>
      <c r="BQ578" s="14" t="str">
        <f t="shared" ref="BQ578:BQ641" si="275">IF(AND(BP578&lt;0.05,BD578&lt;100),"Sig","NS")</f>
        <v>NS</v>
      </c>
      <c r="BR578" s="14" t="str">
        <f t="shared" ref="BR578:BR641" si="276">IF(BE578="Normal",BQ578,IF(BE578="Non-normal",BF578,"Bleh"))</f>
        <v>NS</v>
      </c>
      <c r="BS578" s="2" t="str">
        <f t="shared" ref="BS578:BS641" si="277">IF(BD578&lt;100,IF(BE578="Non-normal","Wilcoxon",IF(AND(BE578="Normal",BO578="Same Var"),"Same Var T-test",IF(AND(BE578="Normal",BO578="Sig Diff Var"),"Diff Var T-test","Bleh"))),"")</f>
        <v/>
      </c>
      <c r="BT578" s="2" t="str">
        <f t="shared" ref="BT578:BT641" si="278">IF(AND(BC578="Toxic",BD578&gt;75),"TSTToxicLess25","")</f>
        <v/>
      </c>
      <c r="BU578" s="2" t="str">
        <f t="shared" ref="BU578:BU641" si="279">IF(AND(BR578="Sig",BD578&gt;75),"NOECToxicLess25","")</f>
        <v/>
      </c>
    </row>
    <row r="579" spans="1:73" s="14" customFormat="1" x14ac:dyDescent="0.2">
      <c r="A579" s="10" t="s">
        <v>142</v>
      </c>
      <c r="B579" s="11" t="s">
        <v>586</v>
      </c>
      <c r="C579" s="12">
        <v>37635</v>
      </c>
      <c r="D579" s="13">
        <v>0.30555555555555558</v>
      </c>
      <c r="E579" s="10" t="s">
        <v>57</v>
      </c>
      <c r="F579" s="10" t="s">
        <v>587</v>
      </c>
      <c r="G579" s="11" t="s">
        <v>59</v>
      </c>
      <c r="H579" s="11" t="s">
        <v>90</v>
      </c>
      <c r="I579" s="11" t="s">
        <v>61</v>
      </c>
      <c r="J579" s="14">
        <v>0.75</v>
      </c>
      <c r="K579" s="14">
        <v>0.2</v>
      </c>
      <c r="L579" s="11">
        <v>24</v>
      </c>
      <c r="M579" s="11">
        <v>12</v>
      </c>
      <c r="N579" s="11">
        <v>27</v>
      </c>
      <c r="O579" s="11">
        <v>33</v>
      </c>
      <c r="P579" s="11">
        <v>16</v>
      </c>
      <c r="Q579" s="11">
        <v>7</v>
      </c>
      <c r="R579" s="11">
        <v>28</v>
      </c>
      <c r="S579" s="11">
        <v>25</v>
      </c>
      <c r="T579" s="11">
        <v>27</v>
      </c>
      <c r="U579" s="11">
        <v>14</v>
      </c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F579" s="15"/>
      <c r="AG579" s="14">
        <f t="shared" si="252"/>
        <v>21.3</v>
      </c>
      <c r="AH579" s="14">
        <f t="shared" si="253"/>
        <v>8.4333992092288774</v>
      </c>
      <c r="AI579" s="14">
        <f t="shared" si="254"/>
        <v>10</v>
      </c>
      <c r="AJ579" s="15"/>
      <c r="AK579" s="15"/>
      <c r="AL579" s="15"/>
      <c r="AM579" s="11">
        <v>25</v>
      </c>
      <c r="AN579" s="11">
        <v>27</v>
      </c>
      <c r="AO579" s="11">
        <v>24</v>
      </c>
      <c r="AP579" s="11">
        <v>19</v>
      </c>
      <c r="AQ579" s="11">
        <v>28</v>
      </c>
      <c r="AR579" s="11">
        <v>28</v>
      </c>
      <c r="AS579" s="11">
        <v>20</v>
      </c>
      <c r="AT579" s="14">
        <f t="shared" si="255"/>
        <v>24.428571428571427</v>
      </c>
      <c r="AU579" s="14">
        <f t="shared" si="256"/>
        <v>3.6903993847614318</v>
      </c>
      <c r="AV579" s="14">
        <f t="shared" si="257"/>
        <v>7</v>
      </c>
      <c r="AW579" s="14">
        <f t="shared" si="258"/>
        <v>35.357332867833478</v>
      </c>
      <c r="AX579" s="14">
        <f t="shared" si="259"/>
        <v>2.4092124857493262</v>
      </c>
      <c r="AY579" s="14">
        <f t="shared" si="260"/>
        <v>15</v>
      </c>
      <c r="AZ579" s="14">
        <f t="shared" si="261"/>
        <v>3.4667326626470798</v>
      </c>
      <c r="BA579" s="14">
        <f t="shared" si="262"/>
        <v>0.86624497319495286</v>
      </c>
      <c r="BB579" s="14">
        <f t="shared" si="263"/>
        <v>-0.14688128772635803</v>
      </c>
      <c r="BC579" s="16" t="str">
        <f t="shared" si="264"/>
        <v>Nontoxic</v>
      </c>
      <c r="BD579" s="14">
        <f t="shared" si="265"/>
        <v>114.68812877263581</v>
      </c>
      <c r="BE579" s="17" t="s">
        <v>663</v>
      </c>
      <c r="BG579" s="14">
        <f t="shared" si="266"/>
        <v>9</v>
      </c>
      <c r="BH579" s="14">
        <f t="shared" si="267"/>
        <v>6</v>
      </c>
      <c r="BI579" s="14">
        <f t="shared" si="268"/>
        <v>71.122222222222248</v>
      </c>
      <c r="BJ579" s="14">
        <f t="shared" si="269"/>
        <v>13.619047619047555</v>
      </c>
      <c r="BK579" s="14">
        <f t="shared" si="270"/>
        <v>48.120952380952374</v>
      </c>
      <c r="BL579" s="14">
        <f t="shared" si="271"/>
        <v>1.0703703703703704</v>
      </c>
      <c r="BM579" s="14">
        <f t="shared" si="272"/>
        <v>3.7906042459178835</v>
      </c>
      <c r="BN579" s="14">
        <v>6.6349999999999998</v>
      </c>
      <c r="BO579" s="14" t="str">
        <f t="shared" si="273"/>
        <v>Same Var</v>
      </c>
      <c r="BP579" s="14">
        <f t="shared" si="274"/>
        <v>0.18728928734575845</v>
      </c>
      <c r="BQ579" s="14" t="str">
        <f t="shared" si="275"/>
        <v>NS</v>
      </c>
      <c r="BR579" s="14" t="str">
        <f t="shared" si="276"/>
        <v>NS</v>
      </c>
      <c r="BS579" s="2" t="str">
        <f t="shared" si="277"/>
        <v/>
      </c>
      <c r="BT579" s="2" t="str">
        <f t="shared" si="278"/>
        <v/>
      </c>
      <c r="BU579" s="2" t="str">
        <f t="shared" si="279"/>
        <v/>
      </c>
    </row>
    <row r="580" spans="1:73" s="14" customFormat="1" x14ac:dyDescent="0.2">
      <c r="A580" s="10" t="s">
        <v>142</v>
      </c>
      <c r="B580" s="11" t="s">
        <v>626</v>
      </c>
      <c r="C580" s="12">
        <v>37642</v>
      </c>
      <c r="D580" s="13">
        <v>0.64583333333333337</v>
      </c>
      <c r="E580" s="10" t="s">
        <v>57</v>
      </c>
      <c r="F580" s="10" t="s">
        <v>587</v>
      </c>
      <c r="G580" s="11" t="s">
        <v>59</v>
      </c>
      <c r="H580" s="11" t="s">
        <v>90</v>
      </c>
      <c r="I580" s="11" t="s">
        <v>61</v>
      </c>
      <c r="J580" s="14">
        <v>0.75</v>
      </c>
      <c r="K580" s="14">
        <v>0.2</v>
      </c>
      <c r="L580" s="11">
        <v>24</v>
      </c>
      <c r="M580" s="11">
        <v>12</v>
      </c>
      <c r="N580" s="11">
        <v>27</v>
      </c>
      <c r="O580" s="11">
        <v>33</v>
      </c>
      <c r="P580" s="11">
        <v>16</v>
      </c>
      <c r="Q580" s="11">
        <v>7</v>
      </c>
      <c r="R580" s="11">
        <v>28</v>
      </c>
      <c r="S580" s="11">
        <v>25</v>
      </c>
      <c r="T580" s="11">
        <v>27</v>
      </c>
      <c r="U580" s="11">
        <v>14</v>
      </c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F580" s="15"/>
      <c r="AG580" s="14">
        <f t="shared" si="252"/>
        <v>21.3</v>
      </c>
      <c r="AH580" s="14">
        <f t="shared" si="253"/>
        <v>8.4333992092288774</v>
      </c>
      <c r="AI580" s="14">
        <f t="shared" si="254"/>
        <v>10</v>
      </c>
      <c r="AJ580" s="15"/>
      <c r="AK580" s="11">
        <v>26</v>
      </c>
      <c r="AL580" s="11">
        <v>24</v>
      </c>
      <c r="AM580" s="11">
        <v>8</v>
      </c>
      <c r="AN580" s="11">
        <v>25</v>
      </c>
      <c r="AO580" s="11">
        <v>23</v>
      </c>
      <c r="AP580" s="15"/>
      <c r="AQ580" s="11">
        <v>28</v>
      </c>
      <c r="AR580" s="11">
        <v>30</v>
      </c>
      <c r="AS580" s="11">
        <v>25</v>
      </c>
      <c r="AT580" s="14">
        <f t="shared" si="255"/>
        <v>23.625</v>
      </c>
      <c r="AU580" s="14">
        <f t="shared" si="256"/>
        <v>6.696214282285605</v>
      </c>
      <c r="AV580" s="14">
        <f t="shared" si="257"/>
        <v>8</v>
      </c>
      <c r="AW580" s="14">
        <f t="shared" si="258"/>
        <v>92.266316358418408</v>
      </c>
      <c r="AX580" s="14">
        <f t="shared" si="259"/>
        <v>6.2661939646096565</v>
      </c>
      <c r="AY580" s="14">
        <f t="shared" si="260"/>
        <v>15</v>
      </c>
      <c r="AZ580" s="14">
        <f t="shared" si="261"/>
        <v>2.4683153249156691</v>
      </c>
      <c r="BA580" s="14">
        <f t="shared" si="262"/>
        <v>0.86624497319495286</v>
      </c>
      <c r="BB580" s="14">
        <f t="shared" si="263"/>
        <v>-0.10915492957746475</v>
      </c>
      <c r="BC580" s="16" t="str">
        <f t="shared" si="264"/>
        <v>Nontoxic</v>
      </c>
      <c r="BD580" s="14">
        <f t="shared" si="265"/>
        <v>110.91549295774648</v>
      </c>
      <c r="BE580" s="17" t="s">
        <v>664</v>
      </c>
      <c r="BF580" s="17" t="s">
        <v>666</v>
      </c>
      <c r="BG580" s="14">
        <f t="shared" si="266"/>
        <v>9</v>
      </c>
      <c r="BH580" s="14">
        <f t="shared" si="267"/>
        <v>7</v>
      </c>
      <c r="BI580" s="14">
        <f t="shared" si="268"/>
        <v>71.122222222222248</v>
      </c>
      <c r="BJ580" s="14">
        <f t="shared" si="269"/>
        <v>44.839285714285722</v>
      </c>
      <c r="BK580" s="14">
        <f t="shared" si="270"/>
        <v>59.623437500000023</v>
      </c>
      <c r="BL580" s="14">
        <f t="shared" si="271"/>
        <v>1.0638227513227514</v>
      </c>
      <c r="BM580" s="14">
        <f t="shared" si="272"/>
        <v>0.38313589727326169</v>
      </c>
      <c r="BN580" s="14">
        <v>6.6349999999999998</v>
      </c>
      <c r="BO580" s="14" t="str">
        <f t="shared" si="273"/>
        <v>Same Var</v>
      </c>
      <c r="BP580" s="14">
        <f t="shared" si="274"/>
        <v>0.26727226362723594</v>
      </c>
      <c r="BQ580" s="14" t="str">
        <f t="shared" si="275"/>
        <v>NS</v>
      </c>
      <c r="BR580" s="14" t="str">
        <f t="shared" si="276"/>
        <v>NS</v>
      </c>
      <c r="BS580" s="2" t="str">
        <f t="shared" si="277"/>
        <v/>
      </c>
      <c r="BT580" s="2" t="str">
        <f t="shared" si="278"/>
        <v/>
      </c>
      <c r="BU580" s="2" t="str">
        <f t="shared" si="279"/>
        <v/>
      </c>
    </row>
    <row r="581" spans="1:73" s="14" customFormat="1" x14ac:dyDescent="0.2">
      <c r="A581" s="10" t="s">
        <v>142</v>
      </c>
      <c r="B581" s="11" t="s">
        <v>532</v>
      </c>
      <c r="C581" s="12">
        <v>38162</v>
      </c>
      <c r="D581" s="13">
        <v>0.46527777777777779</v>
      </c>
      <c r="E581" s="10" t="s">
        <v>57</v>
      </c>
      <c r="F581" s="10" t="s">
        <v>487</v>
      </c>
      <c r="G581" s="11" t="s">
        <v>59</v>
      </c>
      <c r="H581" s="11" t="s">
        <v>90</v>
      </c>
      <c r="I581" s="11" t="s">
        <v>61</v>
      </c>
      <c r="J581" s="14">
        <v>0.75</v>
      </c>
      <c r="K581" s="14">
        <v>0.2</v>
      </c>
      <c r="L581" s="11">
        <v>23</v>
      </c>
      <c r="M581" s="11">
        <v>26</v>
      </c>
      <c r="N581" s="11">
        <v>20</v>
      </c>
      <c r="O581" s="11">
        <v>20</v>
      </c>
      <c r="P581" s="11">
        <v>11</v>
      </c>
      <c r="Q581" s="11">
        <v>25</v>
      </c>
      <c r="R581" s="11">
        <v>25</v>
      </c>
      <c r="S581" s="11">
        <v>24</v>
      </c>
      <c r="T581" s="11">
        <v>21</v>
      </c>
      <c r="U581" s="11">
        <v>16</v>
      </c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F581" s="15"/>
      <c r="AG581" s="14">
        <f t="shared" si="252"/>
        <v>21.1</v>
      </c>
      <c r="AH581" s="14">
        <f t="shared" si="253"/>
        <v>4.6773686809762749</v>
      </c>
      <c r="AI581" s="14">
        <f t="shared" si="254"/>
        <v>10</v>
      </c>
      <c r="AJ581" s="11">
        <v>37</v>
      </c>
      <c r="AK581" s="11">
        <v>40</v>
      </c>
      <c r="AL581" s="11">
        <v>43</v>
      </c>
      <c r="AM581" s="11">
        <v>40</v>
      </c>
      <c r="AN581" s="11">
        <v>30</v>
      </c>
      <c r="AO581" s="11">
        <v>40</v>
      </c>
      <c r="AP581" s="11">
        <v>35</v>
      </c>
      <c r="AQ581" s="15"/>
      <c r="AR581" s="11">
        <v>42</v>
      </c>
      <c r="AS581" s="11">
        <v>37</v>
      </c>
      <c r="AT581" s="14">
        <f t="shared" si="255"/>
        <v>38.222222222222221</v>
      </c>
      <c r="AU581" s="14">
        <f t="shared" si="256"/>
        <v>3.9930495169036462</v>
      </c>
      <c r="AV581" s="14">
        <f t="shared" si="257"/>
        <v>9</v>
      </c>
      <c r="AW581" s="14">
        <f t="shared" si="258"/>
        <v>9.0133846022543107</v>
      </c>
      <c r="AX581" s="14">
        <f t="shared" si="259"/>
        <v>0.56059388389965248</v>
      </c>
      <c r="AY581" s="14">
        <f t="shared" si="260"/>
        <v>16</v>
      </c>
      <c r="AZ581" s="14">
        <f t="shared" si="261"/>
        <v>12.926239052313893</v>
      </c>
      <c r="BA581" s="14">
        <f t="shared" si="262"/>
        <v>0.86466700179829137</v>
      </c>
      <c r="BB581" s="14">
        <f t="shared" si="263"/>
        <v>-0.81147972617166919</v>
      </c>
      <c r="BC581" s="16" t="str">
        <f t="shared" si="264"/>
        <v>Nontoxic</v>
      </c>
      <c r="BD581" s="14">
        <f t="shared" si="265"/>
        <v>181.14797261716691</v>
      </c>
      <c r="BE581" s="17" t="s">
        <v>663</v>
      </c>
      <c r="BG581" s="14">
        <f t="shared" si="266"/>
        <v>9</v>
      </c>
      <c r="BH581" s="14">
        <f t="shared" si="267"/>
        <v>8</v>
      </c>
      <c r="BI581" s="14">
        <f t="shared" si="268"/>
        <v>21.877777777777737</v>
      </c>
      <c r="BJ581" s="14">
        <f t="shared" si="269"/>
        <v>15.944444444444443</v>
      </c>
      <c r="BK581" s="14">
        <f t="shared" si="270"/>
        <v>19.085620915032656</v>
      </c>
      <c r="BL581" s="14">
        <f t="shared" si="271"/>
        <v>1.0590958605664489</v>
      </c>
      <c r="BM581" s="14">
        <f t="shared" si="272"/>
        <v>0.19806743442522495</v>
      </c>
      <c r="BN581" s="14">
        <v>6.6349999999999998</v>
      </c>
      <c r="BO581" s="14" t="str">
        <f t="shared" si="273"/>
        <v>Same Var</v>
      </c>
      <c r="BP581" s="14">
        <f t="shared" si="274"/>
        <v>7.5376588417358241E-8</v>
      </c>
      <c r="BQ581" s="14" t="str">
        <f t="shared" si="275"/>
        <v>NS</v>
      </c>
      <c r="BR581" s="14" t="str">
        <f t="shared" si="276"/>
        <v>NS</v>
      </c>
      <c r="BS581" s="2" t="str">
        <f t="shared" si="277"/>
        <v/>
      </c>
      <c r="BT581" s="2" t="str">
        <f t="shared" si="278"/>
        <v/>
      </c>
      <c r="BU581" s="2" t="str">
        <f t="shared" si="279"/>
        <v/>
      </c>
    </row>
    <row r="582" spans="1:73" s="14" customFormat="1" x14ac:dyDescent="0.2">
      <c r="A582" s="10" t="s">
        <v>142</v>
      </c>
      <c r="B582" s="11" t="s">
        <v>516</v>
      </c>
      <c r="C582" s="12">
        <v>38162</v>
      </c>
      <c r="D582" s="13">
        <v>0.58750000000000002</v>
      </c>
      <c r="E582" s="10" t="s">
        <v>57</v>
      </c>
      <c r="F582" s="10" t="s">
        <v>487</v>
      </c>
      <c r="G582" s="11" t="s">
        <v>59</v>
      </c>
      <c r="H582" s="11" t="s">
        <v>90</v>
      </c>
      <c r="I582" s="11" t="s">
        <v>61</v>
      </c>
      <c r="J582" s="14">
        <v>0.75</v>
      </c>
      <c r="K582" s="14">
        <v>0.2</v>
      </c>
      <c r="L582" s="11">
        <v>23</v>
      </c>
      <c r="M582" s="11">
        <v>26</v>
      </c>
      <c r="N582" s="11">
        <v>20</v>
      </c>
      <c r="O582" s="11">
        <v>20</v>
      </c>
      <c r="P582" s="11">
        <v>11</v>
      </c>
      <c r="Q582" s="11">
        <v>25</v>
      </c>
      <c r="R582" s="11">
        <v>25</v>
      </c>
      <c r="S582" s="11">
        <v>24</v>
      </c>
      <c r="T582" s="11">
        <v>21</v>
      </c>
      <c r="U582" s="11">
        <v>16</v>
      </c>
      <c r="V582" s="15"/>
      <c r="W582" s="15"/>
      <c r="X582" s="15"/>
      <c r="Y582" s="15"/>
      <c r="Z582" s="15"/>
      <c r="AA582" s="15"/>
      <c r="AB582" s="15"/>
      <c r="AC582" s="15"/>
      <c r="AD582" s="15"/>
      <c r="AE582" s="15"/>
      <c r="AF582" s="15"/>
      <c r="AG582" s="14">
        <f t="shared" si="252"/>
        <v>21.1</v>
      </c>
      <c r="AH582" s="14">
        <f t="shared" si="253"/>
        <v>4.6773686809762749</v>
      </c>
      <c r="AI582" s="14">
        <f t="shared" si="254"/>
        <v>10</v>
      </c>
      <c r="AJ582" s="11">
        <v>42</v>
      </c>
      <c r="AK582" s="11">
        <v>36</v>
      </c>
      <c r="AL582" s="11">
        <v>37</v>
      </c>
      <c r="AM582" s="11">
        <v>24</v>
      </c>
      <c r="AN582" s="11">
        <v>29</v>
      </c>
      <c r="AO582" s="11">
        <v>31</v>
      </c>
      <c r="AP582" s="11">
        <v>32</v>
      </c>
      <c r="AQ582" s="11">
        <v>39</v>
      </c>
      <c r="AR582" s="11">
        <v>35</v>
      </c>
      <c r="AS582" s="11">
        <v>34</v>
      </c>
      <c r="AT582" s="14">
        <f t="shared" si="255"/>
        <v>33.9</v>
      </c>
      <c r="AU582" s="14">
        <f t="shared" si="256"/>
        <v>5.1736511929841802</v>
      </c>
      <c r="AV582" s="14">
        <f t="shared" si="257"/>
        <v>10</v>
      </c>
      <c r="AW582" s="14">
        <f t="shared" si="258"/>
        <v>15.266928168402732</v>
      </c>
      <c r="AX582" s="14">
        <f t="shared" si="259"/>
        <v>0.96433137056326879</v>
      </c>
      <c r="AY582" s="14">
        <f t="shared" si="260"/>
        <v>16</v>
      </c>
      <c r="AZ582" s="14">
        <f t="shared" si="261"/>
        <v>9.144087862761868</v>
      </c>
      <c r="BA582" s="14">
        <f t="shared" si="262"/>
        <v>0.86466700179829137</v>
      </c>
      <c r="BB582" s="14">
        <f t="shared" si="263"/>
        <v>-0.60663507109004722</v>
      </c>
      <c r="BC582" s="16" t="str">
        <f t="shared" si="264"/>
        <v>Nontoxic</v>
      </c>
      <c r="BD582" s="14">
        <f t="shared" si="265"/>
        <v>160.66350710900471</v>
      </c>
      <c r="BE582" s="17" t="s">
        <v>663</v>
      </c>
      <c r="BG582" s="14">
        <f t="shared" si="266"/>
        <v>9</v>
      </c>
      <c r="BH582" s="14">
        <f t="shared" si="267"/>
        <v>9</v>
      </c>
      <c r="BI582" s="14">
        <f t="shared" si="268"/>
        <v>21.877777777777737</v>
      </c>
      <c r="BJ582" s="14">
        <f t="shared" si="269"/>
        <v>26.76666666666663</v>
      </c>
      <c r="BK582" s="14">
        <f t="shared" si="270"/>
        <v>24.32222222222218</v>
      </c>
      <c r="BL582" s="14">
        <f t="shared" si="271"/>
        <v>1.0555555555555556</v>
      </c>
      <c r="BM582" s="14">
        <f t="shared" si="272"/>
        <v>8.6560128118946977E-2</v>
      </c>
      <c r="BN582" s="14">
        <v>6.6349999999999998</v>
      </c>
      <c r="BO582" s="14" t="str">
        <f t="shared" si="273"/>
        <v>Same Var</v>
      </c>
      <c r="BP582" s="14">
        <f t="shared" si="274"/>
        <v>8.447003701113662E-6</v>
      </c>
      <c r="BQ582" s="14" t="str">
        <f t="shared" si="275"/>
        <v>NS</v>
      </c>
      <c r="BR582" s="14" t="str">
        <f t="shared" si="276"/>
        <v>NS</v>
      </c>
      <c r="BS582" s="2" t="str">
        <f t="shared" si="277"/>
        <v/>
      </c>
      <c r="BT582" s="2" t="str">
        <f t="shared" si="278"/>
        <v/>
      </c>
      <c r="BU582" s="2" t="str">
        <f t="shared" si="279"/>
        <v/>
      </c>
    </row>
    <row r="583" spans="1:73" s="14" customFormat="1" x14ac:dyDescent="0.2">
      <c r="A583" s="10" t="s">
        <v>142</v>
      </c>
      <c r="B583" s="11" t="s">
        <v>504</v>
      </c>
      <c r="C583" s="12">
        <v>38162</v>
      </c>
      <c r="D583" s="13">
        <v>0.36319444444444443</v>
      </c>
      <c r="E583" s="10" t="s">
        <v>57</v>
      </c>
      <c r="F583" s="10" t="s">
        <v>487</v>
      </c>
      <c r="G583" s="11" t="s">
        <v>59</v>
      </c>
      <c r="H583" s="11" t="s">
        <v>90</v>
      </c>
      <c r="I583" s="11" t="s">
        <v>61</v>
      </c>
      <c r="J583" s="14">
        <v>0.75</v>
      </c>
      <c r="K583" s="14">
        <v>0.2</v>
      </c>
      <c r="L583" s="11">
        <v>23</v>
      </c>
      <c r="M583" s="11">
        <v>26</v>
      </c>
      <c r="N583" s="11">
        <v>20</v>
      </c>
      <c r="O583" s="11">
        <v>20</v>
      </c>
      <c r="P583" s="11">
        <v>11</v>
      </c>
      <c r="Q583" s="11">
        <v>25</v>
      </c>
      <c r="R583" s="11">
        <v>25</v>
      </c>
      <c r="S583" s="11">
        <v>24</v>
      </c>
      <c r="T583" s="11">
        <v>21</v>
      </c>
      <c r="U583" s="11">
        <v>16</v>
      </c>
      <c r="V583" s="15"/>
      <c r="W583" s="15"/>
      <c r="X583" s="15"/>
      <c r="Y583" s="15"/>
      <c r="Z583" s="15"/>
      <c r="AA583" s="15"/>
      <c r="AB583" s="15"/>
      <c r="AC583" s="15"/>
      <c r="AD583" s="15"/>
      <c r="AE583" s="15"/>
      <c r="AF583" s="15"/>
      <c r="AG583" s="14">
        <f t="shared" si="252"/>
        <v>21.1</v>
      </c>
      <c r="AH583" s="14">
        <f t="shared" si="253"/>
        <v>4.6773686809762749</v>
      </c>
      <c r="AI583" s="14">
        <f t="shared" si="254"/>
        <v>10</v>
      </c>
      <c r="AJ583" s="11">
        <v>42</v>
      </c>
      <c r="AK583" s="11">
        <v>29</v>
      </c>
      <c r="AL583" s="11">
        <v>37</v>
      </c>
      <c r="AM583" s="11">
        <v>46</v>
      </c>
      <c r="AN583" s="11">
        <v>32</v>
      </c>
      <c r="AO583" s="11">
        <v>41</v>
      </c>
      <c r="AP583" s="11">
        <v>40</v>
      </c>
      <c r="AQ583" s="11">
        <v>40</v>
      </c>
      <c r="AR583" s="11">
        <v>40</v>
      </c>
      <c r="AS583" s="11">
        <v>33</v>
      </c>
      <c r="AT583" s="14">
        <f t="shared" si="255"/>
        <v>38</v>
      </c>
      <c r="AU583" s="14">
        <f t="shared" si="256"/>
        <v>5.2068331172711027</v>
      </c>
      <c r="AV583" s="14">
        <f t="shared" si="257"/>
        <v>10</v>
      </c>
      <c r="AW583" s="14">
        <f t="shared" si="258"/>
        <v>15.537283569637324</v>
      </c>
      <c r="AX583" s="14">
        <f t="shared" si="259"/>
        <v>0.98495126082390172</v>
      </c>
      <c r="AY583" s="14">
        <f t="shared" si="260"/>
        <v>16</v>
      </c>
      <c r="AZ583" s="14">
        <f t="shared" si="261"/>
        <v>11.16914310751751</v>
      </c>
      <c r="BA583" s="14">
        <f t="shared" si="262"/>
        <v>0.86466700179829137</v>
      </c>
      <c r="BB583" s="14">
        <f t="shared" si="263"/>
        <v>-0.80094786729857803</v>
      </c>
      <c r="BC583" s="16" t="str">
        <f t="shared" si="264"/>
        <v>Nontoxic</v>
      </c>
      <c r="BD583" s="14">
        <f t="shared" si="265"/>
        <v>180.09478672985782</v>
      </c>
      <c r="BE583" s="17" t="s">
        <v>663</v>
      </c>
      <c r="BG583" s="14">
        <f t="shared" si="266"/>
        <v>9</v>
      </c>
      <c r="BH583" s="14">
        <f t="shared" si="267"/>
        <v>9</v>
      </c>
      <c r="BI583" s="14">
        <f t="shared" si="268"/>
        <v>21.877777777777737</v>
      </c>
      <c r="BJ583" s="14">
        <f t="shared" si="269"/>
        <v>27.111111111111107</v>
      </c>
      <c r="BK583" s="14">
        <f t="shared" si="270"/>
        <v>24.494444444444426</v>
      </c>
      <c r="BL583" s="14">
        <f t="shared" si="271"/>
        <v>1.0555555555555556</v>
      </c>
      <c r="BM583" s="14">
        <f t="shared" si="272"/>
        <v>9.7861750130373598E-2</v>
      </c>
      <c r="BN583" s="14">
        <v>6.6349999999999998</v>
      </c>
      <c r="BO583" s="14" t="str">
        <f t="shared" si="273"/>
        <v>Same Var</v>
      </c>
      <c r="BP583" s="14">
        <f t="shared" si="274"/>
        <v>2.3651948397072364E-7</v>
      </c>
      <c r="BQ583" s="14" t="str">
        <f t="shared" si="275"/>
        <v>NS</v>
      </c>
      <c r="BR583" s="14" t="str">
        <f t="shared" si="276"/>
        <v>NS</v>
      </c>
      <c r="BS583" s="2" t="str">
        <f t="shared" si="277"/>
        <v/>
      </c>
      <c r="BT583" s="2" t="str">
        <f t="shared" si="278"/>
        <v/>
      </c>
      <c r="BU583" s="2" t="str">
        <f t="shared" si="279"/>
        <v/>
      </c>
    </row>
    <row r="584" spans="1:73" s="14" customFormat="1" x14ac:dyDescent="0.2">
      <c r="A584" s="10" t="s">
        <v>142</v>
      </c>
      <c r="B584" s="11" t="s">
        <v>482</v>
      </c>
      <c r="C584" s="12">
        <v>38162</v>
      </c>
      <c r="D584" s="13">
        <v>0.49513888888888891</v>
      </c>
      <c r="E584" s="10" t="s">
        <v>57</v>
      </c>
      <c r="F584" s="10" t="s">
        <v>487</v>
      </c>
      <c r="G584" s="11" t="s">
        <v>59</v>
      </c>
      <c r="H584" s="11" t="s">
        <v>90</v>
      </c>
      <c r="I584" s="11" t="s">
        <v>61</v>
      </c>
      <c r="J584" s="14">
        <v>0.75</v>
      </c>
      <c r="K584" s="14">
        <v>0.2</v>
      </c>
      <c r="L584" s="11">
        <v>23</v>
      </c>
      <c r="M584" s="11">
        <v>26</v>
      </c>
      <c r="N584" s="11">
        <v>20</v>
      </c>
      <c r="O584" s="11">
        <v>20</v>
      </c>
      <c r="P584" s="11">
        <v>11</v>
      </c>
      <c r="Q584" s="11">
        <v>25</v>
      </c>
      <c r="R584" s="11">
        <v>25</v>
      </c>
      <c r="S584" s="11">
        <v>24</v>
      </c>
      <c r="T584" s="11">
        <v>21</v>
      </c>
      <c r="U584" s="11">
        <v>16</v>
      </c>
      <c r="V584" s="15"/>
      <c r="W584" s="15"/>
      <c r="X584" s="15"/>
      <c r="Y584" s="15"/>
      <c r="Z584" s="15"/>
      <c r="AA584" s="15"/>
      <c r="AB584" s="15"/>
      <c r="AC584" s="15"/>
      <c r="AD584" s="15"/>
      <c r="AE584" s="15"/>
      <c r="AF584" s="15"/>
      <c r="AG584" s="14">
        <f t="shared" si="252"/>
        <v>21.1</v>
      </c>
      <c r="AH584" s="14">
        <f t="shared" si="253"/>
        <v>4.6773686809762749</v>
      </c>
      <c r="AI584" s="14">
        <f t="shared" si="254"/>
        <v>10</v>
      </c>
      <c r="AJ584" s="11">
        <v>45</v>
      </c>
      <c r="AK584" s="11">
        <v>36</v>
      </c>
      <c r="AL584" s="11">
        <v>35</v>
      </c>
      <c r="AM584" s="11">
        <v>36</v>
      </c>
      <c r="AN584" s="11">
        <v>34</v>
      </c>
      <c r="AO584" s="15"/>
      <c r="AP584" s="11">
        <v>24</v>
      </c>
      <c r="AQ584" s="11">
        <v>23</v>
      </c>
      <c r="AR584" s="11">
        <v>34</v>
      </c>
      <c r="AS584" s="11">
        <v>35</v>
      </c>
      <c r="AT584" s="14">
        <f t="shared" si="255"/>
        <v>33.555555555555557</v>
      </c>
      <c r="AU584" s="14">
        <f t="shared" si="256"/>
        <v>6.6164777470930733</v>
      </c>
      <c r="AV584" s="14">
        <f t="shared" si="257"/>
        <v>9</v>
      </c>
      <c r="AW584" s="14">
        <f t="shared" si="258"/>
        <v>37.146861682729906</v>
      </c>
      <c r="AX584" s="14">
        <f t="shared" si="259"/>
        <v>3.1258230791442867</v>
      </c>
      <c r="AY584" s="14">
        <f t="shared" si="260"/>
        <v>12</v>
      </c>
      <c r="AZ584" s="14">
        <f t="shared" si="261"/>
        <v>7.1819406433931716</v>
      </c>
      <c r="BA584" s="14">
        <f t="shared" si="262"/>
        <v>0.87260929158813794</v>
      </c>
      <c r="BB584" s="14">
        <f t="shared" si="263"/>
        <v>-0.59031068983675616</v>
      </c>
      <c r="BC584" s="16" t="str">
        <f t="shared" si="264"/>
        <v>Nontoxic</v>
      </c>
      <c r="BD584" s="14">
        <f t="shared" si="265"/>
        <v>159.0310689836756</v>
      </c>
      <c r="BE584" s="17" t="s">
        <v>663</v>
      </c>
      <c r="BG584" s="14">
        <f t="shared" si="266"/>
        <v>9</v>
      </c>
      <c r="BH584" s="14">
        <f t="shared" si="267"/>
        <v>8</v>
      </c>
      <c r="BI584" s="14">
        <f t="shared" si="268"/>
        <v>21.877777777777737</v>
      </c>
      <c r="BJ584" s="14">
        <f t="shared" si="269"/>
        <v>43.777777777777828</v>
      </c>
      <c r="BK584" s="14">
        <f t="shared" si="270"/>
        <v>32.183660130718955</v>
      </c>
      <c r="BL584" s="14">
        <f t="shared" si="271"/>
        <v>1.0590958605664489</v>
      </c>
      <c r="BM584" s="14">
        <f t="shared" si="272"/>
        <v>0.95604899611992855</v>
      </c>
      <c r="BN584" s="14">
        <v>6.6349999999999998</v>
      </c>
      <c r="BO584" s="14" t="str">
        <f t="shared" si="273"/>
        <v>Same Var</v>
      </c>
      <c r="BP584" s="14">
        <f t="shared" si="274"/>
        <v>8.7312179780251809E-5</v>
      </c>
      <c r="BQ584" s="14" t="str">
        <f t="shared" si="275"/>
        <v>NS</v>
      </c>
      <c r="BR584" s="14" t="str">
        <f t="shared" si="276"/>
        <v>NS</v>
      </c>
      <c r="BS584" s="2" t="str">
        <f t="shared" si="277"/>
        <v/>
      </c>
      <c r="BT584" s="2" t="str">
        <f t="shared" si="278"/>
        <v/>
      </c>
      <c r="BU584" s="2" t="str">
        <f t="shared" si="279"/>
        <v/>
      </c>
    </row>
    <row r="585" spans="1:73" s="14" customFormat="1" x14ac:dyDescent="0.2">
      <c r="A585" s="10" t="s">
        <v>142</v>
      </c>
      <c r="B585" s="11" t="s">
        <v>611</v>
      </c>
      <c r="C585" s="12">
        <v>38413</v>
      </c>
      <c r="D585" s="13">
        <v>0.33333333333333331</v>
      </c>
      <c r="E585" s="10" t="s">
        <v>57</v>
      </c>
      <c r="F585" s="10" t="s">
        <v>612</v>
      </c>
      <c r="G585" s="11" t="s">
        <v>59</v>
      </c>
      <c r="H585" s="11" t="s">
        <v>90</v>
      </c>
      <c r="I585" s="11" t="s">
        <v>61</v>
      </c>
      <c r="J585" s="14">
        <v>0.75</v>
      </c>
      <c r="K585" s="14">
        <v>0.2</v>
      </c>
      <c r="L585" s="11">
        <v>19</v>
      </c>
      <c r="M585" s="11">
        <v>21</v>
      </c>
      <c r="N585" s="11">
        <v>16</v>
      </c>
      <c r="O585" s="11">
        <v>22</v>
      </c>
      <c r="P585" s="11">
        <v>21</v>
      </c>
      <c r="Q585" s="11">
        <v>20</v>
      </c>
      <c r="R585" s="11">
        <v>24</v>
      </c>
      <c r="S585" s="11">
        <v>21</v>
      </c>
      <c r="T585" s="11">
        <v>18</v>
      </c>
      <c r="U585" s="11">
        <v>22</v>
      </c>
      <c r="V585" s="11">
        <v>18</v>
      </c>
      <c r="W585" s="11">
        <v>22</v>
      </c>
      <c r="X585" s="11">
        <v>22</v>
      </c>
      <c r="Y585" s="11">
        <v>21</v>
      </c>
      <c r="Z585" s="11">
        <v>18</v>
      </c>
      <c r="AA585" s="11">
        <v>23</v>
      </c>
      <c r="AB585" s="11">
        <v>21</v>
      </c>
      <c r="AC585" s="11">
        <v>23</v>
      </c>
      <c r="AD585" s="11">
        <v>22</v>
      </c>
      <c r="AE585" s="11">
        <v>28</v>
      </c>
      <c r="AF585" s="15"/>
      <c r="AG585" s="14">
        <f t="shared" si="252"/>
        <v>21.1</v>
      </c>
      <c r="AH585" s="14">
        <f t="shared" si="253"/>
        <v>2.5935141776118451</v>
      </c>
      <c r="AI585" s="14">
        <f t="shared" si="254"/>
        <v>20</v>
      </c>
      <c r="AJ585" s="11">
        <v>23</v>
      </c>
      <c r="AK585" s="11">
        <v>24</v>
      </c>
      <c r="AL585" s="11">
        <v>31</v>
      </c>
      <c r="AM585" s="11">
        <v>21</v>
      </c>
      <c r="AN585" s="11">
        <v>24</v>
      </c>
      <c r="AO585" s="11">
        <v>24</v>
      </c>
      <c r="AP585" s="11">
        <v>27</v>
      </c>
      <c r="AQ585" s="11">
        <v>26</v>
      </c>
      <c r="AR585" s="11">
        <v>22</v>
      </c>
      <c r="AS585" s="11">
        <v>26</v>
      </c>
      <c r="AT585" s="14">
        <f t="shared" si="255"/>
        <v>24.8</v>
      </c>
      <c r="AU585" s="14">
        <f t="shared" si="256"/>
        <v>2.8596814119369691</v>
      </c>
      <c r="AV585" s="14">
        <f t="shared" si="257"/>
        <v>10</v>
      </c>
      <c r="AW585" s="14">
        <f t="shared" si="258"/>
        <v>1.0139591964327759</v>
      </c>
      <c r="AX585" s="14">
        <f t="shared" si="259"/>
        <v>7.6190309762131869E-2</v>
      </c>
      <c r="AY585" s="14">
        <f t="shared" si="260"/>
        <v>13</v>
      </c>
      <c r="AZ585" s="14">
        <f t="shared" si="261"/>
        <v>8.9439494837406919</v>
      </c>
      <c r="BA585" s="14">
        <f t="shared" si="262"/>
        <v>0.87015153396817235</v>
      </c>
      <c r="BB585" s="14">
        <f t="shared" si="263"/>
        <v>-0.17535545023696678</v>
      </c>
      <c r="BC585" s="16" t="str">
        <f t="shared" si="264"/>
        <v>Nontoxic</v>
      </c>
      <c r="BD585" s="14">
        <f t="shared" si="265"/>
        <v>117.53554502369667</v>
      </c>
      <c r="BE585" s="17" t="s">
        <v>663</v>
      </c>
      <c r="BG585" s="14">
        <f t="shared" si="266"/>
        <v>19</v>
      </c>
      <c r="BH585" s="14">
        <f t="shared" si="267"/>
        <v>9</v>
      </c>
      <c r="BI585" s="14">
        <f t="shared" si="268"/>
        <v>6.7263157894736452</v>
      </c>
      <c r="BJ585" s="14">
        <f t="shared" si="269"/>
        <v>8.177777777777818</v>
      </c>
      <c r="BK585" s="14">
        <f t="shared" si="270"/>
        <v>7.1928571428571297</v>
      </c>
      <c r="BL585" s="14">
        <f t="shared" si="271"/>
        <v>1.042676134781398</v>
      </c>
      <c r="BM585" s="14">
        <f t="shared" si="272"/>
        <v>0.11429189825451973</v>
      </c>
      <c r="BN585" s="14">
        <v>6.6349999999999998</v>
      </c>
      <c r="BO585" s="14" t="str">
        <f t="shared" si="273"/>
        <v>Same Var</v>
      </c>
      <c r="BP585" s="14">
        <f t="shared" si="274"/>
        <v>6.7043858705139283E-4</v>
      </c>
      <c r="BQ585" s="14" t="str">
        <f t="shared" si="275"/>
        <v>NS</v>
      </c>
      <c r="BR585" s="14" t="str">
        <f t="shared" si="276"/>
        <v>NS</v>
      </c>
      <c r="BS585" s="2" t="str">
        <f t="shared" si="277"/>
        <v/>
      </c>
      <c r="BT585" s="2" t="str">
        <f t="shared" si="278"/>
        <v/>
      </c>
      <c r="BU585" s="2" t="str">
        <f t="shared" si="279"/>
        <v/>
      </c>
    </row>
    <row r="586" spans="1:73" s="14" customFormat="1" x14ac:dyDescent="0.2">
      <c r="A586" s="10" t="s">
        <v>142</v>
      </c>
      <c r="B586" s="11" t="s">
        <v>553</v>
      </c>
      <c r="C586" s="12">
        <v>37531</v>
      </c>
      <c r="D586" s="13">
        <v>0.375</v>
      </c>
      <c r="E586" s="10" t="s">
        <v>535</v>
      </c>
      <c r="F586" s="10" t="s">
        <v>554</v>
      </c>
      <c r="G586" s="11" t="s">
        <v>59</v>
      </c>
      <c r="H586" s="11" t="s">
        <v>90</v>
      </c>
      <c r="I586" s="11" t="s">
        <v>61</v>
      </c>
      <c r="J586" s="14">
        <v>0.75</v>
      </c>
      <c r="K586" s="14">
        <v>0.2</v>
      </c>
      <c r="L586" s="11">
        <v>13</v>
      </c>
      <c r="M586" s="11">
        <v>25</v>
      </c>
      <c r="N586" s="11">
        <v>18</v>
      </c>
      <c r="O586" s="11">
        <v>30</v>
      </c>
      <c r="P586" s="11">
        <v>25</v>
      </c>
      <c r="Q586" s="11">
        <v>22</v>
      </c>
      <c r="R586" s="11">
        <v>19</v>
      </c>
      <c r="S586" s="11">
        <v>29</v>
      </c>
      <c r="T586" s="11">
        <v>11</v>
      </c>
      <c r="U586" s="11">
        <v>19</v>
      </c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F586" s="15"/>
      <c r="AG586" s="14">
        <f t="shared" si="252"/>
        <v>21.1</v>
      </c>
      <c r="AH586" s="14">
        <f t="shared" si="253"/>
        <v>6.3148854128778726</v>
      </c>
      <c r="AI586" s="14">
        <f t="shared" si="254"/>
        <v>10</v>
      </c>
      <c r="AJ586" s="11">
        <v>24</v>
      </c>
      <c r="AK586" s="11">
        <v>28</v>
      </c>
      <c r="AL586" s="11">
        <v>15</v>
      </c>
      <c r="AM586" s="11">
        <v>28</v>
      </c>
      <c r="AN586" s="11">
        <v>13</v>
      </c>
      <c r="AO586" s="11">
        <v>15</v>
      </c>
      <c r="AP586" s="11">
        <v>29</v>
      </c>
      <c r="AQ586" s="11">
        <v>28</v>
      </c>
      <c r="AR586" s="11">
        <v>18</v>
      </c>
      <c r="AS586" s="11">
        <v>19</v>
      </c>
      <c r="AT586" s="14">
        <f t="shared" si="255"/>
        <v>21.7</v>
      </c>
      <c r="AU586" s="14">
        <f t="shared" si="256"/>
        <v>6.3604681868204951</v>
      </c>
      <c r="AV586" s="14">
        <f t="shared" si="257"/>
        <v>10</v>
      </c>
      <c r="AW586" s="14">
        <f t="shared" si="258"/>
        <v>39.547503129822566</v>
      </c>
      <c r="AX586" s="14">
        <f t="shared" si="259"/>
        <v>2.3775699465234941</v>
      </c>
      <c r="AY586" s="14">
        <f t="shared" si="260"/>
        <v>17</v>
      </c>
      <c r="AZ586" s="14">
        <f t="shared" si="261"/>
        <v>2.3427616363523383</v>
      </c>
      <c r="BA586" s="14">
        <f t="shared" si="262"/>
        <v>0.86327901742005297</v>
      </c>
      <c r="BB586" s="14">
        <f t="shared" si="263"/>
        <v>-2.843601895734587E-2</v>
      </c>
      <c r="BC586" s="16" t="str">
        <f t="shared" si="264"/>
        <v>Nontoxic</v>
      </c>
      <c r="BD586" s="14">
        <f t="shared" si="265"/>
        <v>102.84360189573458</v>
      </c>
      <c r="BE586" s="17" t="s">
        <v>663</v>
      </c>
      <c r="BG586" s="14">
        <f t="shared" si="266"/>
        <v>9</v>
      </c>
      <c r="BH586" s="14">
        <f t="shared" si="267"/>
        <v>9</v>
      </c>
      <c r="BI586" s="14">
        <f t="shared" si="268"/>
        <v>39.877777777777737</v>
      </c>
      <c r="BJ586" s="14">
        <f t="shared" si="269"/>
        <v>40.455555555555598</v>
      </c>
      <c r="BK586" s="14">
        <f t="shared" si="270"/>
        <v>40.166666666666664</v>
      </c>
      <c r="BL586" s="14">
        <f t="shared" si="271"/>
        <v>1.0555555555555556</v>
      </c>
      <c r="BM586" s="14">
        <f t="shared" si="272"/>
        <v>4.4106514503021953E-4</v>
      </c>
      <c r="BN586" s="14">
        <v>6.6349999999999998</v>
      </c>
      <c r="BO586" s="14" t="str">
        <f t="shared" si="273"/>
        <v>Same Var</v>
      </c>
      <c r="BP586" s="14">
        <f t="shared" si="274"/>
        <v>0.41736309181649733</v>
      </c>
      <c r="BQ586" s="14" t="str">
        <f t="shared" si="275"/>
        <v>NS</v>
      </c>
      <c r="BR586" s="14" t="str">
        <f t="shared" si="276"/>
        <v>NS</v>
      </c>
      <c r="BS586" s="2" t="str">
        <f t="shared" si="277"/>
        <v/>
      </c>
      <c r="BT586" s="2" t="str">
        <f t="shared" si="278"/>
        <v/>
      </c>
      <c r="BU586" s="2" t="str">
        <f t="shared" si="279"/>
        <v/>
      </c>
    </row>
    <row r="587" spans="1:73" s="14" customFormat="1" x14ac:dyDescent="0.2">
      <c r="A587" s="10" t="s">
        <v>142</v>
      </c>
      <c r="B587" s="11" t="s">
        <v>560</v>
      </c>
      <c r="C587" s="12">
        <v>37531</v>
      </c>
      <c r="D587" s="13">
        <v>0.55208333333333337</v>
      </c>
      <c r="E587" s="10" t="s">
        <v>57</v>
      </c>
      <c r="F587" s="10" t="s">
        <v>554</v>
      </c>
      <c r="G587" s="11" t="s">
        <v>59</v>
      </c>
      <c r="H587" s="11" t="s">
        <v>90</v>
      </c>
      <c r="I587" s="11" t="s">
        <v>61</v>
      </c>
      <c r="J587" s="14">
        <v>0.75</v>
      </c>
      <c r="K587" s="14">
        <v>0.2</v>
      </c>
      <c r="L587" s="11">
        <v>13</v>
      </c>
      <c r="M587" s="11">
        <v>25</v>
      </c>
      <c r="N587" s="11">
        <v>18</v>
      </c>
      <c r="O587" s="11">
        <v>30</v>
      </c>
      <c r="P587" s="11">
        <v>25</v>
      </c>
      <c r="Q587" s="11">
        <v>22</v>
      </c>
      <c r="R587" s="11">
        <v>19</v>
      </c>
      <c r="S587" s="11">
        <v>29</v>
      </c>
      <c r="T587" s="11">
        <v>11</v>
      </c>
      <c r="U587" s="11">
        <v>19</v>
      </c>
      <c r="V587" s="15"/>
      <c r="W587" s="15"/>
      <c r="X587" s="15"/>
      <c r="Y587" s="15"/>
      <c r="Z587" s="15"/>
      <c r="AA587" s="15"/>
      <c r="AB587" s="15"/>
      <c r="AC587" s="15"/>
      <c r="AD587" s="15"/>
      <c r="AE587" s="15"/>
      <c r="AF587" s="15"/>
      <c r="AG587" s="14">
        <f t="shared" si="252"/>
        <v>21.1</v>
      </c>
      <c r="AH587" s="14">
        <f t="shared" si="253"/>
        <v>6.3148854128778726</v>
      </c>
      <c r="AI587" s="14">
        <f t="shared" si="254"/>
        <v>10</v>
      </c>
      <c r="AJ587" s="15"/>
      <c r="AK587" s="11">
        <v>29</v>
      </c>
      <c r="AL587" s="11">
        <v>27</v>
      </c>
      <c r="AM587" s="11">
        <v>31</v>
      </c>
      <c r="AN587" s="11">
        <v>18</v>
      </c>
      <c r="AO587" s="11">
        <v>17</v>
      </c>
      <c r="AP587" s="11">
        <v>27</v>
      </c>
      <c r="AQ587" s="11">
        <v>12</v>
      </c>
      <c r="AR587" s="11">
        <v>16</v>
      </c>
      <c r="AS587" s="11">
        <v>20</v>
      </c>
      <c r="AT587" s="14">
        <f t="shared" si="255"/>
        <v>21.888888888888889</v>
      </c>
      <c r="AU587" s="14">
        <f t="shared" si="256"/>
        <v>6.71648055986996</v>
      </c>
      <c r="AV587" s="14">
        <f t="shared" si="257"/>
        <v>9</v>
      </c>
      <c r="AW587" s="14">
        <f t="shared" si="258"/>
        <v>52.641854774007818</v>
      </c>
      <c r="AX587" s="14">
        <f t="shared" si="259"/>
        <v>3.6995189024753246</v>
      </c>
      <c r="AY587" s="14">
        <f t="shared" si="260"/>
        <v>14</v>
      </c>
      <c r="AZ587" s="14">
        <f t="shared" si="261"/>
        <v>2.2512225962082977</v>
      </c>
      <c r="BA587" s="14">
        <f t="shared" si="262"/>
        <v>0.86805478155742033</v>
      </c>
      <c r="BB587" s="14">
        <f t="shared" si="263"/>
        <v>-3.7388098999473353E-2</v>
      </c>
      <c r="BC587" s="16" t="str">
        <f t="shared" si="264"/>
        <v>Nontoxic</v>
      </c>
      <c r="BD587" s="14">
        <f t="shared" si="265"/>
        <v>103.73880989994733</v>
      </c>
      <c r="BE587" s="17" t="s">
        <v>663</v>
      </c>
      <c r="BG587" s="14">
        <f t="shared" si="266"/>
        <v>9</v>
      </c>
      <c r="BH587" s="14">
        <f t="shared" si="267"/>
        <v>8</v>
      </c>
      <c r="BI587" s="14">
        <f t="shared" si="268"/>
        <v>39.877777777777737</v>
      </c>
      <c r="BJ587" s="14">
        <f t="shared" si="269"/>
        <v>45.111111111111093</v>
      </c>
      <c r="BK587" s="14">
        <f t="shared" si="270"/>
        <v>42.340522875816959</v>
      </c>
      <c r="BL587" s="14">
        <f t="shared" si="271"/>
        <v>1.0590958605664489</v>
      </c>
      <c r="BM587" s="14">
        <f t="shared" si="272"/>
        <v>3.0456932304713826E-2</v>
      </c>
      <c r="BN587" s="14">
        <v>6.6349999999999998</v>
      </c>
      <c r="BO587" s="14" t="str">
        <f t="shared" si="273"/>
        <v>Same Var</v>
      </c>
      <c r="BP587" s="14">
        <f t="shared" si="274"/>
        <v>0.39752786440583621</v>
      </c>
      <c r="BQ587" s="14" t="str">
        <f t="shared" si="275"/>
        <v>NS</v>
      </c>
      <c r="BR587" s="14" t="str">
        <f t="shared" si="276"/>
        <v>NS</v>
      </c>
      <c r="BS587" s="2" t="str">
        <f t="shared" si="277"/>
        <v/>
      </c>
      <c r="BT587" s="2" t="str">
        <f t="shared" si="278"/>
        <v/>
      </c>
      <c r="BU587" s="2" t="str">
        <f t="shared" si="279"/>
        <v/>
      </c>
    </row>
    <row r="588" spans="1:73" s="14" customFormat="1" x14ac:dyDescent="0.2">
      <c r="A588" s="10" t="s">
        <v>142</v>
      </c>
      <c r="B588" s="11" t="s">
        <v>557</v>
      </c>
      <c r="C588" s="12">
        <v>37531</v>
      </c>
      <c r="D588" s="13">
        <v>0.46875</v>
      </c>
      <c r="E588" s="10" t="s">
        <v>57</v>
      </c>
      <c r="F588" s="10" t="s">
        <v>554</v>
      </c>
      <c r="G588" s="11" t="s">
        <v>59</v>
      </c>
      <c r="H588" s="11" t="s">
        <v>90</v>
      </c>
      <c r="I588" s="11" t="s">
        <v>61</v>
      </c>
      <c r="J588" s="14">
        <v>0.75</v>
      </c>
      <c r="K588" s="14">
        <v>0.2</v>
      </c>
      <c r="L588" s="11">
        <v>13</v>
      </c>
      <c r="M588" s="11">
        <v>25</v>
      </c>
      <c r="N588" s="11">
        <v>18</v>
      </c>
      <c r="O588" s="11">
        <v>30</v>
      </c>
      <c r="P588" s="11">
        <v>25</v>
      </c>
      <c r="Q588" s="11">
        <v>22</v>
      </c>
      <c r="R588" s="11">
        <v>19</v>
      </c>
      <c r="S588" s="11">
        <v>29</v>
      </c>
      <c r="T588" s="11">
        <v>11</v>
      </c>
      <c r="U588" s="11">
        <v>19</v>
      </c>
      <c r="V588" s="15"/>
      <c r="W588" s="15"/>
      <c r="X588" s="15"/>
      <c r="Y588" s="15"/>
      <c r="Z588" s="15"/>
      <c r="AA588" s="15"/>
      <c r="AB588" s="15"/>
      <c r="AC588" s="15"/>
      <c r="AD588" s="15"/>
      <c r="AE588" s="15"/>
      <c r="AF588" s="15"/>
      <c r="AG588" s="14">
        <f t="shared" si="252"/>
        <v>21.1</v>
      </c>
      <c r="AH588" s="14">
        <f t="shared" si="253"/>
        <v>6.3148854128778726</v>
      </c>
      <c r="AI588" s="14">
        <f t="shared" si="254"/>
        <v>10</v>
      </c>
      <c r="AJ588" s="11">
        <v>19</v>
      </c>
      <c r="AK588" s="11">
        <v>19</v>
      </c>
      <c r="AL588" s="11">
        <v>16</v>
      </c>
      <c r="AM588" s="11">
        <v>33</v>
      </c>
      <c r="AN588" s="11">
        <v>17</v>
      </c>
      <c r="AO588" s="11">
        <v>18</v>
      </c>
      <c r="AP588" s="11">
        <v>18</v>
      </c>
      <c r="AQ588" s="11">
        <v>35</v>
      </c>
      <c r="AR588" s="11">
        <v>16</v>
      </c>
      <c r="AS588" s="11">
        <v>14</v>
      </c>
      <c r="AT588" s="14">
        <f t="shared" si="255"/>
        <v>20.5</v>
      </c>
      <c r="AU588" s="14">
        <f t="shared" si="256"/>
        <v>7.2915476180757857</v>
      </c>
      <c r="AV588" s="14">
        <f t="shared" si="257"/>
        <v>10</v>
      </c>
      <c r="AW588" s="14">
        <f t="shared" si="258"/>
        <v>57.150450043402735</v>
      </c>
      <c r="AX588" s="14">
        <f t="shared" si="259"/>
        <v>3.699839356674381</v>
      </c>
      <c r="AY588" s="14">
        <f t="shared" si="260"/>
        <v>15</v>
      </c>
      <c r="AZ588" s="14">
        <f t="shared" si="261"/>
        <v>1.7003044895003099</v>
      </c>
      <c r="BA588" s="14">
        <f t="shared" si="262"/>
        <v>0.86624497319495286</v>
      </c>
      <c r="BB588" s="14">
        <f t="shared" si="263"/>
        <v>2.8436018957346036E-2</v>
      </c>
      <c r="BC588" s="16" t="str">
        <f t="shared" si="264"/>
        <v>Nontoxic</v>
      </c>
      <c r="BD588" s="14">
        <f t="shared" si="265"/>
        <v>97.156398104265392</v>
      </c>
      <c r="BE588" s="17" t="s">
        <v>664</v>
      </c>
      <c r="BF588" s="17" t="s">
        <v>666</v>
      </c>
      <c r="BG588" s="14">
        <f t="shared" si="266"/>
        <v>9</v>
      </c>
      <c r="BH588" s="14">
        <f t="shared" si="267"/>
        <v>9</v>
      </c>
      <c r="BI588" s="14">
        <f t="shared" si="268"/>
        <v>39.877777777777737</v>
      </c>
      <c r="BJ588" s="14">
        <f t="shared" si="269"/>
        <v>53.166666666666664</v>
      </c>
      <c r="BK588" s="14">
        <f t="shared" si="270"/>
        <v>46.522222222222204</v>
      </c>
      <c r="BL588" s="14">
        <f t="shared" si="271"/>
        <v>1.0555555555555556</v>
      </c>
      <c r="BM588" s="14">
        <f t="shared" si="272"/>
        <v>0.1757217155046033</v>
      </c>
      <c r="BN588" s="14">
        <v>6.6349999999999998</v>
      </c>
      <c r="BO588" s="14" t="str">
        <f t="shared" si="273"/>
        <v>Same Var</v>
      </c>
      <c r="BP588" s="14">
        <f t="shared" si="274"/>
        <v>0.42313279392463443</v>
      </c>
      <c r="BQ588" s="14" t="str">
        <f t="shared" si="275"/>
        <v>NS</v>
      </c>
      <c r="BR588" s="14" t="str">
        <f t="shared" si="276"/>
        <v>NS</v>
      </c>
      <c r="BS588" s="2" t="str">
        <f t="shared" si="277"/>
        <v>Wilcoxon</v>
      </c>
      <c r="BT588" s="2" t="str">
        <f t="shared" si="278"/>
        <v/>
      </c>
      <c r="BU588" s="2" t="str">
        <f t="shared" si="279"/>
        <v/>
      </c>
    </row>
    <row r="589" spans="1:73" s="14" customFormat="1" x14ac:dyDescent="0.2">
      <c r="A589" s="10" t="s">
        <v>142</v>
      </c>
      <c r="B589" s="11" t="s">
        <v>558</v>
      </c>
      <c r="C589" s="12">
        <v>37531</v>
      </c>
      <c r="D589" s="13">
        <v>0.29166666666666669</v>
      </c>
      <c r="E589" s="10" t="s">
        <v>535</v>
      </c>
      <c r="F589" s="10" t="s">
        <v>554</v>
      </c>
      <c r="G589" s="11" t="s">
        <v>59</v>
      </c>
      <c r="H589" s="11" t="s">
        <v>90</v>
      </c>
      <c r="I589" s="11" t="s">
        <v>61</v>
      </c>
      <c r="J589" s="14">
        <v>0.75</v>
      </c>
      <c r="K589" s="14">
        <v>0.2</v>
      </c>
      <c r="L589" s="11">
        <v>13</v>
      </c>
      <c r="M589" s="11">
        <v>25</v>
      </c>
      <c r="N589" s="11">
        <v>18</v>
      </c>
      <c r="O589" s="11">
        <v>30</v>
      </c>
      <c r="P589" s="11">
        <v>25</v>
      </c>
      <c r="Q589" s="11">
        <v>22</v>
      </c>
      <c r="R589" s="11">
        <v>19</v>
      </c>
      <c r="S589" s="11">
        <v>29</v>
      </c>
      <c r="T589" s="11">
        <v>11</v>
      </c>
      <c r="U589" s="11">
        <v>19</v>
      </c>
      <c r="V589" s="15"/>
      <c r="W589" s="15"/>
      <c r="X589" s="15"/>
      <c r="Y589" s="15"/>
      <c r="Z589" s="15"/>
      <c r="AA589" s="15"/>
      <c r="AB589" s="15"/>
      <c r="AC589" s="15"/>
      <c r="AD589" s="15"/>
      <c r="AE589" s="15"/>
      <c r="AF589" s="15"/>
      <c r="AG589" s="14">
        <f t="shared" si="252"/>
        <v>21.1</v>
      </c>
      <c r="AH589" s="14">
        <f t="shared" si="253"/>
        <v>6.3148854128778726</v>
      </c>
      <c r="AI589" s="14">
        <f t="shared" si="254"/>
        <v>10</v>
      </c>
      <c r="AJ589" s="11">
        <v>16</v>
      </c>
      <c r="AK589" s="11">
        <v>18</v>
      </c>
      <c r="AL589" s="11">
        <v>18</v>
      </c>
      <c r="AM589" s="11">
        <v>24</v>
      </c>
      <c r="AN589" s="11">
        <v>17</v>
      </c>
      <c r="AO589" s="11">
        <v>10</v>
      </c>
      <c r="AP589" s="11">
        <v>37</v>
      </c>
      <c r="AQ589" s="11">
        <v>19</v>
      </c>
      <c r="AR589" s="11">
        <v>14</v>
      </c>
      <c r="AS589" s="11">
        <v>15</v>
      </c>
      <c r="AT589" s="14">
        <f t="shared" si="255"/>
        <v>18.8</v>
      </c>
      <c r="AU589" s="14">
        <f t="shared" si="256"/>
        <v>7.3454445444476368</v>
      </c>
      <c r="AV589" s="14">
        <f t="shared" si="257"/>
        <v>10</v>
      </c>
      <c r="AW589" s="14">
        <f t="shared" si="258"/>
        <v>58.349440629822489</v>
      </c>
      <c r="AX589" s="14">
        <f t="shared" si="259"/>
        <v>3.793736613190156</v>
      </c>
      <c r="AY589" s="14">
        <f t="shared" si="260"/>
        <v>15</v>
      </c>
      <c r="AZ589" s="14">
        <f t="shared" si="261"/>
        <v>1.0764101785633138</v>
      </c>
      <c r="BA589" s="14">
        <f t="shared" si="262"/>
        <v>0.86624497319495286</v>
      </c>
      <c r="BB589" s="14">
        <f t="shared" si="263"/>
        <v>0.10900473933649292</v>
      </c>
      <c r="BC589" s="16" t="str">
        <f t="shared" si="264"/>
        <v>Nontoxic</v>
      </c>
      <c r="BD589" s="14">
        <f t="shared" si="265"/>
        <v>89.099526066350705</v>
      </c>
      <c r="BE589" s="17" t="s">
        <v>663</v>
      </c>
      <c r="BG589" s="14">
        <f t="shared" si="266"/>
        <v>9</v>
      </c>
      <c r="BH589" s="14">
        <f t="shared" si="267"/>
        <v>9</v>
      </c>
      <c r="BI589" s="14">
        <f t="shared" si="268"/>
        <v>39.877777777777737</v>
      </c>
      <c r="BJ589" s="14">
        <f t="shared" si="269"/>
        <v>53.955555555555549</v>
      </c>
      <c r="BK589" s="14">
        <f t="shared" si="270"/>
        <v>46.916666666666643</v>
      </c>
      <c r="BL589" s="14">
        <f t="shared" si="271"/>
        <v>1.0555555555555556</v>
      </c>
      <c r="BM589" s="14">
        <f t="shared" si="272"/>
        <v>0.19411073175100424</v>
      </c>
      <c r="BN589" s="14">
        <v>6.6349999999999998</v>
      </c>
      <c r="BO589" s="14" t="str">
        <f t="shared" si="273"/>
        <v>Same Var</v>
      </c>
      <c r="BP589" s="14">
        <f t="shared" si="274"/>
        <v>0.23122536902344987</v>
      </c>
      <c r="BQ589" s="14" t="str">
        <f t="shared" si="275"/>
        <v>NS</v>
      </c>
      <c r="BR589" s="14" t="str">
        <f t="shared" si="276"/>
        <v>NS</v>
      </c>
      <c r="BS589" s="2" t="str">
        <f t="shared" si="277"/>
        <v>Same Var T-test</v>
      </c>
      <c r="BT589" s="2" t="str">
        <f t="shared" si="278"/>
        <v/>
      </c>
      <c r="BU589" s="2" t="str">
        <f t="shared" si="279"/>
        <v/>
      </c>
    </row>
    <row r="590" spans="1:73" s="14" customFormat="1" x14ac:dyDescent="0.2">
      <c r="A590" s="10" t="s">
        <v>142</v>
      </c>
      <c r="B590" s="11" t="s">
        <v>555</v>
      </c>
      <c r="C590" s="12">
        <v>37531</v>
      </c>
      <c r="D590" s="13">
        <v>0.42708333333333331</v>
      </c>
      <c r="E590" s="10" t="s">
        <v>535</v>
      </c>
      <c r="F590" s="10" t="s">
        <v>554</v>
      </c>
      <c r="G590" s="11" t="s">
        <v>59</v>
      </c>
      <c r="H590" s="11" t="s">
        <v>90</v>
      </c>
      <c r="I590" s="11" t="s">
        <v>61</v>
      </c>
      <c r="J590" s="14">
        <v>0.75</v>
      </c>
      <c r="K590" s="14">
        <v>0.2</v>
      </c>
      <c r="L590" s="11">
        <v>13</v>
      </c>
      <c r="M590" s="11">
        <v>25</v>
      </c>
      <c r="N590" s="11">
        <v>18</v>
      </c>
      <c r="O590" s="11">
        <v>30</v>
      </c>
      <c r="P590" s="11">
        <v>25</v>
      </c>
      <c r="Q590" s="11">
        <v>22</v>
      </c>
      <c r="R590" s="11">
        <v>19</v>
      </c>
      <c r="S590" s="11">
        <v>29</v>
      </c>
      <c r="T590" s="11">
        <v>11</v>
      </c>
      <c r="U590" s="11">
        <v>19</v>
      </c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F590" s="15"/>
      <c r="AG590" s="14">
        <f t="shared" si="252"/>
        <v>21.1</v>
      </c>
      <c r="AH590" s="14">
        <f t="shared" si="253"/>
        <v>6.3148854128778726</v>
      </c>
      <c r="AI590" s="14">
        <f t="shared" si="254"/>
        <v>10</v>
      </c>
      <c r="AJ590" s="11">
        <v>16</v>
      </c>
      <c r="AK590" s="11">
        <v>32</v>
      </c>
      <c r="AL590" s="11">
        <v>17</v>
      </c>
      <c r="AM590" s="11">
        <v>32</v>
      </c>
      <c r="AN590" s="11">
        <v>16</v>
      </c>
      <c r="AO590" s="11">
        <v>16</v>
      </c>
      <c r="AP590" s="11">
        <v>27</v>
      </c>
      <c r="AQ590" s="11">
        <v>32</v>
      </c>
      <c r="AR590" s="11">
        <v>13</v>
      </c>
      <c r="AS590" s="11">
        <v>19</v>
      </c>
      <c r="AT590" s="14">
        <f t="shared" si="255"/>
        <v>22</v>
      </c>
      <c r="AU590" s="14">
        <f t="shared" si="256"/>
        <v>7.8031332738130832</v>
      </c>
      <c r="AV590" s="14">
        <f t="shared" si="257"/>
        <v>10</v>
      </c>
      <c r="AW590" s="14">
        <f t="shared" si="258"/>
        <v>69.422455444637293</v>
      </c>
      <c r="AX590" s="14">
        <f t="shared" si="259"/>
        <v>4.678464185206618</v>
      </c>
      <c r="AY590" s="14">
        <f t="shared" si="260"/>
        <v>15</v>
      </c>
      <c r="AZ590" s="14">
        <f t="shared" si="261"/>
        <v>2.1392521115106549</v>
      </c>
      <c r="BA590" s="14">
        <f t="shared" si="262"/>
        <v>0.86624497319495286</v>
      </c>
      <c r="BB590" s="14">
        <f t="shared" si="263"/>
        <v>-4.2654028436018884E-2</v>
      </c>
      <c r="BC590" s="16" t="str">
        <f t="shared" si="264"/>
        <v>Nontoxic</v>
      </c>
      <c r="BD590" s="14">
        <f t="shared" si="265"/>
        <v>104.26540284360189</v>
      </c>
      <c r="BE590" s="17" t="s">
        <v>663</v>
      </c>
      <c r="BG590" s="14">
        <f t="shared" si="266"/>
        <v>9</v>
      </c>
      <c r="BH590" s="14">
        <f t="shared" si="267"/>
        <v>9</v>
      </c>
      <c r="BI590" s="14">
        <f t="shared" si="268"/>
        <v>39.877777777777737</v>
      </c>
      <c r="BJ590" s="14">
        <f t="shared" si="269"/>
        <v>60.888888888888886</v>
      </c>
      <c r="BK590" s="14">
        <f t="shared" si="270"/>
        <v>50.383333333333312</v>
      </c>
      <c r="BL590" s="14">
        <f t="shared" si="271"/>
        <v>1.0555555555555556</v>
      </c>
      <c r="BM590" s="14">
        <f t="shared" si="272"/>
        <v>0.37900270626648819</v>
      </c>
      <c r="BN590" s="14">
        <v>6.6349999999999998</v>
      </c>
      <c r="BO590" s="14" t="str">
        <f t="shared" si="273"/>
        <v>Same Var</v>
      </c>
      <c r="BP590" s="14">
        <f t="shared" si="274"/>
        <v>0.39000664026988258</v>
      </c>
      <c r="BQ590" s="14" t="str">
        <f t="shared" si="275"/>
        <v>NS</v>
      </c>
      <c r="BR590" s="14" t="str">
        <f t="shared" si="276"/>
        <v>NS</v>
      </c>
      <c r="BS590" s="2" t="str">
        <f t="shared" si="277"/>
        <v/>
      </c>
      <c r="BT590" s="2" t="str">
        <f t="shared" si="278"/>
        <v/>
      </c>
      <c r="BU590" s="2" t="str">
        <f t="shared" si="279"/>
        <v/>
      </c>
    </row>
    <row r="591" spans="1:73" s="14" customFormat="1" x14ac:dyDescent="0.2">
      <c r="A591" s="1" t="s">
        <v>142</v>
      </c>
      <c r="B591" s="5" t="s">
        <v>181</v>
      </c>
      <c r="C591" s="6">
        <v>38454</v>
      </c>
      <c r="D591" s="7">
        <v>0.57986111111111116</v>
      </c>
      <c r="E591" s="1" t="s">
        <v>57</v>
      </c>
      <c r="F591" s="1" t="s">
        <v>178</v>
      </c>
      <c r="G591" s="5" t="s">
        <v>59</v>
      </c>
      <c r="H591" s="5" t="s">
        <v>90</v>
      </c>
      <c r="I591" s="5" t="s">
        <v>61</v>
      </c>
      <c r="J591" s="2">
        <v>0.75</v>
      </c>
      <c r="K591" s="2">
        <v>0.2</v>
      </c>
      <c r="L591" s="5">
        <v>18</v>
      </c>
      <c r="M591" s="5">
        <v>16</v>
      </c>
      <c r="N591" s="5">
        <v>32</v>
      </c>
      <c r="O591" s="5">
        <v>22</v>
      </c>
      <c r="P591" s="5">
        <v>27</v>
      </c>
      <c r="Q591" s="5">
        <v>19</v>
      </c>
      <c r="R591" s="5">
        <v>12</v>
      </c>
      <c r="S591" s="5">
        <v>30</v>
      </c>
      <c r="T591" s="5">
        <v>23</v>
      </c>
      <c r="U591" s="5">
        <v>11</v>
      </c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2">
        <f t="shared" si="252"/>
        <v>21</v>
      </c>
      <c r="AH591" s="2">
        <f t="shared" si="253"/>
        <v>7.1647284200682257</v>
      </c>
      <c r="AI591" s="2">
        <f t="shared" si="254"/>
        <v>10</v>
      </c>
      <c r="AJ591" s="5">
        <v>26</v>
      </c>
      <c r="AK591" s="5">
        <v>19</v>
      </c>
      <c r="AL591" s="5">
        <v>35</v>
      </c>
      <c r="AM591" s="5">
        <v>32</v>
      </c>
      <c r="AN591" s="5">
        <v>32</v>
      </c>
      <c r="AO591" s="5">
        <v>22</v>
      </c>
      <c r="AP591" s="5">
        <v>36</v>
      </c>
      <c r="AQ591" s="5">
        <v>28</v>
      </c>
      <c r="AR591" s="5">
        <v>31</v>
      </c>
      <c r="AS591" s="5">
        <v>30</v>
      </c>
      <c r="AT591" s="2">
        <f t="shared" si="255"/>
        <v>29.1</v>
      </c>
      <c r="AU591" s="2">
        <f t="shared" si="256"/>
        <v>5.4456914671651679</v>
      </c>
      <c r="AV591" s="2">
        <f t="shared" si="257"/>
        <v>10</v>
      </c>
      <c r="AW591" s="2">
        <f t="shared" si="258"/>
        <v>34.258259336419712</v>
      </c>
      <c r="AX591" s="2">
        <f t="shared" si="259"/>
        <v>1.9035751114540442</v>
      </c>
      <c r="AY591" s="2">
        <f t="shared" si="260"/>
        <v>18</v>
      </c>
      <c r="AZ591" s="2">
        <f t="shared" si="261"/>
        <v>5.5181047768607545</v>
      </c>
      <c r="BA591" s="2">
        <f t="shared" si="262"/>
        <v>0.86204866798959834</v>
      </c>
      <c r="BB591" s="14">
        <f t="shared" si="263"/>
        <v>-0.38571428571428579</v>
      </c>
      <c r="BC591" s="3" t="str">
        <f t="shared" si="264"/>
        <v>Nontoxic</v>
      </c>
      <c r="BD591" s="2">
        <f t="shared" si="265"/>
        <v>138.57142857142856</v>
      </c>
      <c r="BE591" s="4" t="s">
        <v>663</v>
      </c>
      <c r="BF591" s="2"/>
      <c r="BG591" s="2">
        <f t="shared" si="266"/>
        <v>9</v>
      </c>
      <c r="BH591" s="2">
        <f t="shared" si="267"/>
        <v>9</v>
      </c>
      <c r="BI591" s="2">
        <f t="shared" si="268"/>
        <v>51.333333333333336</v>
      </c>
      <c r="BJ591" s="2">
        <f t="shared" si="269"/>
        <v>29.655555555555519</v>
      </c>
      <c r="BK591" s="2">
        <f t="shared" si="270"/>
        <v>40.494444444444426</v>
      </c>
      <c r="BL591" s="2">
        <f t="shared" si="271"/>
        <v>1.0555555555555556</v>
      </c>
      <c r="BM591" s="2">
        <f t="shared" si="272"/>
        <v>0.63384450961076388</v>
      </c>
      <c r="BN591" s="2">
        <v>6.6349999999999998</v>
      </c>
      <c r="BO591" s="2" t="str">
        <f t="shared" si="273"/>
        <v>Same Var</v>
      </c>
      <c r="BP591" s="2">
        <f t="shared" si="274"/>
        <v>5.3589866416873756E-3</v>
      </c>
      <c r="BQ591" s="2" t="str">
        <f t="shared" si="275"/>
        <v>NS</v>
      </c>
      <c r="BR591" s="2" t="str">
        <f t="shared" si="276"/>
        <v>NS</v>
      </c>
      <c r="BS591" s="2" t="str">
        <f t="shared" si="277"/>
        <v/>
      </c>
      <c r="BT591" s="2" t="str">
        <f t="shared" si="278"/>
        <v/>
      </c>
      <c r="BU591" s="2" t="str">
        <f t="shared" si="279"/>
        <v/>
      </c>
    </row>
    <row r="592" spans="1:73" s="14" customFormat="1" x14ac:dyDescent="0.2">
      <c r="A592" s="1" t="s">
        <v>142</v>
      </c>
      <c r="B592" s="5" t="s">
        <v>183</v>
      </c>
      <c r="C592" s="6">
        <v>38454</v>
      </c>
      <c r="D592" s="7">
        <v>0.64583333333333337</v>
      </c>
      <c r="E592" s="1" t="s">
        <v>57</v>
      </c>
      <c r="F592" s="1" t="s">
        <v>178</v>
      </c>
      <c r="G592" s="5" t="s">
        <v>59</v>
      </c>
      <c r="H592" s="5" t="s">
        <v>90</v>
      </c>
      <c r="I592" s="5" t="s">
        <v>61</v>
      </c>
      <c r="J592" s="2">
        <v>0.75</v>
      </c>
      <c r="K592" s="2">
        <v>0.2</v>
      </c>
      <c r="L592" s="5">
        <v>18</v>
      </c>
      <c r="M592" s="5">
        <v>16</v>
      </c>
      <c r="N592" s="5">
        <v>32</v>
      </c>
      <c r="O592" s="5">
        <v>22</v>
      </c>
      <c r="P592" s="5">
        <v>27</v>
      </c>
      <c r="Q592" s="5">
        <v>19</v>
      </c>
      <c r="R592" s="5">
        <v>12</v>
      </c>
      <c r="S592" s="5">
        <v>30</v>
      </c>
      <c r="T592" s="5">
        <v>23</v>
      </c>
      <c r="U592" s="5">
        <v>11</v>
      </c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2">
        <f t="shared" si="252"/>
        <v>21</v>
      </c>
      <c r="AH592" s="2">
        <f t="shared" si="253"/>
        <v>7.1647284200682257</v>
      </c>
      <c r="AI592" s="2">
        <f t="shared" si="254"/>
        <v>10</v>
      </c>
      <c r="AJ592" s="5">
        <v>22</v>
      </c>
      <c r="AK592" s="5">
        <v>24</v>
      </c>
      <c r="AL592" s="5">
        <v>29</v>
      </c>
      <c r="AM592" s="5">
        <v>27</v>
      </c>
      <c r="AN592" s="5">
        <v>21</v>
      </c>
      <c r="AO592" s="5">
        <v>21</v>
      </c>
      <c r="AP592" s="5">
        <v>19</v>
      </c>
      <c r="AQ592" s="5">
        <v>39</v>
      </c>
      <c r="AR592" s="5">
        <v>30</v>
      </c>
      <c r="AS592" s="5">
        <v>25</v>
      </c>
      <c r="AT592" s="2">
        <f t="shared" si="255"/>
        <v>25.7</v>
      </c>
      <c r="AU592" s="2">
        <f t="shared" si="256"/>
        <v>5.9076221950967751</v>
      </c>
      <c r="AV592" s="2">
        <f t="shared" si="257"/>
        <v>10</v>
      </c>
      <c r="AW592" s="2">
        <f t="shared" si="258"/>
        <v>40.672506250000062</v>
      </c>
      <c r="AX592" s="2">
        <f t="shared" si="259"/>
        <v>2.2797506944444477</v>
      </c>
      <c r="AY592" s="2">
        <f t="shared" si="260"/>
        <v>18</v>
      </c>
      <c r="AZ592" s="2">
        <f t="shared" si="261"/>
        <v>3.9400147448619407</v>
      </c>
      <c r="BA592" s="2">
        <f t="shared" si="262"/>
        <v>0.86204866798959834</v>
      </c>
      <c r="BB592" s="14">
        <f t="shared" si="263"/>
        <v>-0.22380952380952376</v>
      </c>
      <c r="BC592" s="3" t="str">
        <f t="shared" si="264"/>
        <v>Nontoxic</v>
      </c>
      <c r="BD592" s="2">
        <f t="shared" si="265"/>
        <v>122.38095238095237</v>
      </c>
      <c r="BE592" s="4" t="s">
        <v>663</v>
      </c>
      <c r="BF592" s="2"/>
      <c r="BG592" s="2">
        <f t="shared" si="266"/>
        <v>9</v>
      </c>
      <c r="BH592" s="2">
        <f t="shared" si="267"/>
        <v>9</v>
      </c>
      <c r="BI592" s="2">
        <f t="shared" si="268"/>
        <v>51.333333333333336</v>
      </c>
      <c r="BJ592" s="2">
        <f t="shared" si="269"/>
        <v>34.900000000000041</v>
      </c>
      <c r="BK592" s="2">
        <f t="shared" si="270"/>
        <v>43.116666666666688</v>
      </c>
      <c r="BL592" s="2">
        <f t="shared" si="271"/>
        <v>1.0555555555555556</v>
      </c>
      <c r="BM592" s="2">
        <f t="shared" si="272"/>
        <v>0.31540630051477148</v>
      </c>
      <c r="BN592" s="2">
        <v>6.6349999999999998</v>
      </c>
      <c r="BO592" s="2" t="str">
        <f t="shared" si="273"/>
        <v>Same Var</v>
      </c>
      <c r="BP592" s="2">
        <f t="shared" si="274"/>
        <v>6.3444114039056698E-2</v>
      </c>
      <c r="BQ592" s="2" t="str">
        <f t="shared" si="275"/>
        <v>NS</v>
      </c>
      <c r="BR592" s="2" t="str">
        <f t="shared" si="276"/>
        <v>NS</v>
      </c>
      <c r="BS592" s="2" t="str">
        <f t="shared" si="277"/>
        <v/>
      </c>
      <c r="BT592" s="2" t="str">
        <f t="shared" si="278"/>
        <v/>
      </c>
      <c r="BU592" s="2" t="str">
        <f t="shared" si="279"/>
        <v/>
      </c>
    </row>
    <row r="593" spans="1:73" s="14" customFormat="1" x14ac:dyDescent="0.2">
      <c r="A593" s="1" t="s">
        <v>142</v>
      </c>
      <c r="B593" s="5" t="s">
        <v>176</v>
      </c>
      <c r="C593" s="6">
        <v>38454</v>
      </c>
      <c r="D593" s="7">
        <v>0.74652777777777779</v>
      </c>
      <c r="E593" s="1" t="s">
        <v>57</v>
      </c>
      <c r="F593" s="1" t="s">
        <v>178</v>
      </c>
      <c r="G593" s="5" t="s">
        <v>59</v>
      </c>
      <c r="H593" s="5" t="s">
        <v>90</v>
      </c>
      <c r="I593" s="5" t="s">
        <v>61</v>
      </c>
      <c r="J593" s="2">
        <v>0.75</v>
      </c>
      <c r="K593" s="2">
        <v>0.2</v>
      </c>
      <c r="L593" s="5">
        <v>18</v>
      </c>
      <c r="M593" s="5">
        <v>16</v>
      </c>
      <c r="N593" s="5">
        <v>32</v>
      </c>
      <c r="O593" s="5">
        <v>22</v>
      </c>
      <c r="P593" s="5">
        <v>27</v>
      </c>
      <c r="Q593" s="5">
        <v>19</v>
      </c>
      <c r="R593" s="5">
        <v>12</v>
      </c>
      <c r="S593" s="5">
        <v>30</v>
      </c>
      <c r="T593" s="5">
        <v>23</v>
      </c>
      <c r="U593" s="5">
        <v>11</v>
      </c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2">
        <f t="shared" si="252"/>
        <v>21</v>
      </c>
      <c r="AH593" s="2">
        <f t="shared" si="253"/>
        <v>7.1647284200682257</v>
      </c>
      <c r="AI593" s="2">
        <f t="shared" si="254"/>
        <v>10</v>
      </c>
      <c r="AJ593" s="5">
        <v>25</v>
      </c>
      <c r="AK593" s="5">
        <v>16</v>
      </c>
      <c r="AL593" s="5">
        <v>32</v>
      </c>
      <c r="AM593" s="5">
        <v>30</v>
      </c>
      <c r="AN593" s="5">
        <v>27</v>
      </c>
      <c r="AO593" s="5">
        <v>20</v>
      </c>
      <c r="AP593" s="5">
        <v>24</v>
      </c>
      <c r="AQ593" s="5">
        <v>40</v>
      </c>
      <c r="AR593" s="5">
        <v>30</v>
      </c>
      <c r="AS593" s="5">
        <v>23</v>
      </c>
      <c r="AT593" s="2">
        <f t="shared" si="255"/>
        <v>26.7</v>
      </c>
      <c r="AU593" s="2">
        <f t="shared" si="256"/>
        <v>6.7503086349193477</v>
      </c>
      <c r="AV593" s="2">
        <f t="shared" si="257"/>
        <v>10</v>
      </c>
      <c r="AW593" s="2">
        <f t="shared" si="258"/>
        <v>55.415617361111167</v>
      </c>
      <c r="AX593" s="2">
        <f t="shared" si="259"/>
        <v>3.233429706790127</v>
      </c>
      <c r="AY593" s="2">
        <f t="shared" si="260"/>
        <v>17</v>
      </c>
      <c r="AZ593" s="2">
        <f t="shared" si="261"/>
        <v>4.0133411235703367</v>
      </c>
      <c r="BA593" s="2">
        <f t="shared" si="262"/>
        <v>0.86327901742005297</v>
      </c>
      <c r="BB593" s="14">
        <f t="shared" si="263"/>
        <v>-0.27142857142857141</v>
      </c>
      <c r="BC593" s="3" t="str">
        <f t="shared" si="264"/>
        <v>Nontoxic</v>
      </c>
      <c r="BD593" s="2">
        <f t="shared" si="265"/>
        <v>127.14285714285714</v>
      </c>
      <c r="BE593" s="4" t="s">
        <v>663</v>
      </c>
      <c r="BF593" s="2"/>
      <c r="BG593" s="2">
        <f t="shared" si="266"/>
        <v>9</v>
      </c>
      <c r="BH593" s="2">
        <f t="shared" si="267"/>
        <v>9</v>
      </c>
      <c r="BI593" s="2">
        <f t="shared" si="268"/>
        <v>51.333333333333336</v>
      </c>
      <c r="BJ593" s="2">
        <f t="shared" si="269"/>
        <v>45.566666666666706</v>
      </c>
      <c r="BK593" s="2">
        <f t="shared" si="270"/>
        <v>48.450000000000017</v>
      </c>
      <c r="BL593" s="2">
        <f t="shared" si="271"/>
        <v>1.0555555555555556</v>
      </c>
      <c r="BM593" s="2">
        <f t="shared" si="272"/>
        <v>3.0250582859489322E-2</v>
      </c>
      <c r="BN593" s="2">
        <v>6.6349999999999998</v>
      </c>
      <c r="BO593" s="2" t="str">
        <f t="shared" si="273"/>
        <v>Same Var</v>
      </c>
      <c r="BP593" s="2">
        <f t="shared" si="274"/>
        <v>4.1845065448629169E-2</v>
      </c>
      <c r="BQ593" s="2" t="str">
        <f t="shared" si="275"/>
        <v>NS</v>
      </c>
      <c r="BR593" s="2" t="str">
        <f t="shared" si="276"/>
        <v>NS</v>
      </c>
      <c r="BS593" s="2" t="str">
        <f t="shared" si="277"/>
        <v/>
      </c>
      <c r="BT593" s="2" t="str">
        <f t="shared" si="278"/>
        <v/>
      </c>
      <c r="BU593" s="2" t="str">
        <f t="shared" si="279"/>
        <v/>
      </c>
    </row>
    <row r="594" spans="1:73" s="14" customFormat="1" x14ac:dyDescent="0.2">
      <c r="A594" s="1" t="s">
        <v>142</v>
      </c>
      <c r="B594" s="5" t="s">
        <v>184</v>
      </c>
      <c r="C594" s="6">
        <v>38454</v>
      </c>
      <c r="D594" s="7">
        <v>0.61805555555555558</v>
      </c>
      <c r="E594" s="1" t="s">
        <v>57</v>
      </c>
      <c r="F594" s="1" t="s">
        <v>178</v>
      </c>
      <c r="G594" s="5" t="s">
        <v>59</v>
      </c>
      <c r="H594" s="5" t="s">
        <v>90</v>
      </c>
      <c r="I594" s="5" t="s">
        <v>61</v>
      </c>
      <c r="J594" s="2">
        <v>0.75</v>
      </c>
      <c r="K594" s="2">
        <v>0.2</v>
      </c>
      <c r="L594" s="5">
        <v>18</v>
      </c>
      <c r="M594" s="5">
        <v>16</v>
      </c>
      <c r="N594" s="5">
        <v>32</v>
      </c>
      <c r="O594" s="5">
        <v>22</v>
      </c>
      <c r="P594" s="5">
        <v>27</v>
      </c>
      <c r="Q594" s="5">
        <v>19</v>
      </c>
      <c r="R594" s="5">
        <v>12</v>
      </c>
      <c r="S594" s="5">
        <v>30</v>
      </c>
      <c r="T594" s="5">
        <v>23</v>
      </c>
      <c r="U594" s="5">
        <v>11</v>
      </c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2">
        <f t="shared" si="252"/>
        <v>21</v>
      </c>
      <c r="AH594" s="2">
        <f t="shared" si="253"/>
        <v>7.1647284200682257</v>
      </c>
      <c r="AI594" s="2">
        <f t="shared" si="254"/>
        <v>10</v>
      </c>
      <c r="AJ594" s="5">
        <v>20</v>
      </c>
      <c r="AK594" s="5">
        <v>18</v>
      </c>
      <c r="AL594" s="5">
        <v>31</v>
      </c>
      <c r="AM594" s="5">
        <v>30</v>
      </c>
      <c r="AN594" s="5">
        <v>18</v>
      </c>
      <c r="AO594" s="5">
        <v>24</v>
      </c>
      <c r="AP594" s="5">
        <v>25</v>
      </c>
      <c r="AQ594" s="5">
        <v>41</v>
      </c>
      <c r="AR594" s="5">
        <v>28</v>
      </c>
      <c r="AS594" s="5">
        <v>19</v>
      </c>
      <c r="AT594" s="2">
        <f t="shared" si="255"/>
        <v>25.4</v>
      </c>
      <c r="AU594" s="2">
        <f t="shared" si="256"/>
        <v>7.3363630105265498</v>
      </c>
      <c r="AV594" s="2">
        <f t="shared" si="257"/>
        <v>10</v>
      </c>
      <c r="AW594" s="2">
        <f t="shared" si="258"/>
        <v>68.388305632715969</v>
      </c>
      <c r="AX594" s="2">
        <f t="shared" si="259"/>
        <v>4.1451080332647416</v>
      </c>
      <c r="AY594" s="2">
        <f t="shared" si="260"/>
        <v>16</v>
      </c>
      <c r="AZ594" s="2">
        <f t="shared" si="261"/>
        <v>3.355690144131525</v>
      </c>
      <c r="BA594" s="2">
        <f t="shared" si="262"/>
        <v>0.86466700179829137</v>
      </c>
      <c r="BB594" s="14">
        <f t="shared" si="263"/>
        <v>-0.20952380952380945</v>
      </c>
      <c r="BC594" s="3" t="str">
        <f t="shared" si="264"/>
        <v>Nontoxic</v>
      </c>
      <c r="BD594" s="2">
        <f t="shared" si="265"/>
        <v>120.95238095238095</v>
      </c>
      <c r="BE594" s="4" t="s">
        <v>663</v>
      </c>
      <c r="BF594" s="2"/>
      <c r="BG594" s="2">
        <f t="shared" si="266"/>
        <v>9</v>
      </c>
      <c r="BH594" s="2">
        <f t="shared" si="267"/>
        <v>9</v>
      </c>
      <c r="BI594" s="2">
        <f t="shared" si="268"/>
        <v>51.333333333333336</v>
      </c>
      <c r="BJ594" s="2">
        <f t="shared" si="269"/>
        <v>53.82222222222218</v>
      </c>
      <c r="BK594" s="2">
        <f t="shared" si="270"/>
        <v>52.577777777777754</v>
      </c>
      <c r="BL594" s="2">
        <f t="shared" si="271"/>
        <v>1.0555555555555556</v>
      </c>
      <c r="BM594" s="2">
        <f t="shared" si="272"/>
        <v>4.7778186600767542E-3</v>
      </c>
      <c r="BN594" s="2">
        <v>6.6349999999999998</v>
      </c>
      <c r="BO594" s="2" t="str">
        <f t="shared" si="273"/>
        <v>Same Var</v>
      </c>
      <c r="BP594" s="2">
        <f t="shared" si="274"/>
        <v>9.5798862729536971E-2</v>
      </c>
      <c r="BQ594" s="2" t="str">
        <f t="shared" si="275"/>
        <v>NS</v>
      </c>
      <c r="BR594" s="2" t="str">
        <f t="shared" si="276"/>
        <v>NS</v>
      </c>
      <c r="BS594" s="2" t="str">
        <f t="shared" si="277"/>
        <v/>
      </c>
      <c r="BT594" s="2" t="str">
        <f t="shared" si="278"/>
        <v/>
      </c>
      <c r="BU594" s="2" t="str">
        <f t="shared" si="279"/>
        <v/>
      </c>
    </row>
    <row r="595" spans="1:73" s="14" customFormat="1" x14ac:dyDescent="0.2">
      <c r="A595" s="1" t="s">
        <v>142</v>
      </c>
      <c r="B595" s="5" t="s">
        <v>179</v>
      </c>
      <c r="C595" s="6">
        <v>38454</v>
      </c>
      <c r="D595" s="7">
        <v>0.67708333333333337</v>
      </c>
      <c r="E595" s="1" t="s">
        <v>57</v>
      </c>
      <c r="F595" s="1" t="s">
        <v>178</v>
      </c>
      <c r="G595" s="5" t="s">
        <v>59</v>
      </c>
      <c r="H595" s="5" t="s">
        <v>90</v>
      </c>
      <c r="I595" s="5" t="s">
        <v>61</v>
      </c>
      <c r="J595" s="2">
        <v>0.75</v>
      </c>
      <c r="K595" s="2">
        <v>0.2</v>
      </c>
      <c r="L595" s="5">
        <v>18</v>
      </c>
      <c r="M595" s="5">
        <v>16</v>
      </c>
      <c r="N595" s="5">
        <v>32</v>
      </c>
      <c r="O595" s="5">
        <v>22</v>
      </c>
      <c r="P595" s="5">
        <v>27</v>
      </c>
      <c r="Q595" s="5">
        <v>19</v>
      </c>
      <c r="R595" s="5">
        <v>12</v>
      </c>
      <c r="S595" s="5">
        <v>30</v>
      </c>
      <c r="T595" s="5">
        <v>23</v>
      </c>
      <c r="U595" s="5">
        <v>11</v>
      </c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2">
        <f t="shared" si="252"/>
        <v>21</v>
      </c>
      <c r="AH595" s="2">
        <f t="shared" si="253"/>
        <v>7.1647284200682257</v>
      </c>
      <c r="AI595" s="2">
        <f t="shared" si="254"/>
        <v>10</v>
      </c>
      <c r="AJ595" s="5">
        <v>33</v>
      </c>
      <c r="AK595" s="5">
        <v>20</v>
      </c>
      <c r="AL595" s="5">
        <v>36</v>
      </c>
      <c r="AM595" s="5">
        <v>32</v>
      </c>
      <c r="AN595" s="5">
        <v>29</v>
      </c>
      <c r="AO595" s="5">
        <v>29</v>
      </c>
      <c r="AP595" s="5">
        <v>24</v>
      </c>
      <c r="AQ595" s="5">
        <v>39</v>
      </c>
      <c r="AR595" s="5">
        <v>35</v>
      </c>
      <c r="AS595" s="5">
        <v>14</v>
      </c>
      <c r="AT595" s="2">
        <f t="shared" si="255"/>
        <v>29.1</v>
      </c>
      <c r="AU595" s="2">
        <f t="shared" si="256"/>
        <v>7.7524189773257195</v>
      </c>
      <c r="AV595" s="2">
        <f t="shared" si="257"/>
        <v>10</v>
      </c>
      <c r="AW595" s="2">
        <f t="shared" si="258"/>
        <v>79.165506249999922</v>
      </c>
      <c r="AX595" s="2">
        <f t="shared" si="259"/>
        <v>4.9397506944444389</v>
      </c>
      <c r="AY595" s="2">
        <f t="shared" si="260"/>
        <v>16</v>
      </c>
      <c r="AZ595" s="2">
        <f t="shared" si="261"/>
        <v>4.4755588009208589</v>
      </c>
      <c r="BA595" s="2">
        <f t="shared" si="262"/>
        <v>0.86466700179829137</v>
      </c>
      <c r="BB595" s="14">
        <f t="shared" si="263"/>
        <v>-0.38571428571428579</v>
      </c>
      <c r="BC595" s="3" t="str">
        <f t="shared" si="264"/>
        <v>Nontoxic</v>
      </c>
      <c r="BD595" s="2">
        <f t="shared" si="265"/>
        <v>138.57142857142856</v>
      </c>
      <c r="BE595" s="4" t="s">
        <v>663</v>
      </c>
      <c r="BF595" s="2"/>
      <c r="BG595" s="2">
        <f t="shared" si="266"/>
        <v>9</v>
      </c>
      <c r="BH595" s="2">
        <f t="shared" si="267"/>
        <v>9</v>
      </c>
      <c r="BI595" s="2">
        <f t="shared" si="268"/>
        <v>51.333333333333336</v>
      </c>
      <c r="BJ595" s="2">
        <f t="shared" si="269"/>
        <v>60.099999999999952</v>
      </c>
      <c r="BK595" s="2">
        <f t="shared" si="270"/>
        <v>55.71666666666664</v>
      </c>
      <c r="BL595" s="2">
        <f t="shared" si="271"/>
        <v>1.0555555555555556</v>
      </c>
      <c r="BM595" s="2">
        <f t="shared" si="272"/>
        <v>5.2935572826796534E-2</v>
      </c>
      <c r="BN595" s="2">
        <v>6.6349999999999998</v>
      </c>
      <c r="BO595" s="2" t="str">
        <f t="shared" si="273"/>
        <v>Same Var</v>
      </c>
      <c r="BP595" s="2">
        <f t="shared" si="274"/>
        <v>1.2986652301149537E-2</v>
      </c>
      <c r="BQ595" s="2" t="str">
        <f t="shared" si="275"/>
        <v>NS</v>
      </c>
      <c r="BR595" s="2" t="str">
        <f t="shared" si="276"/>
        <v>NS</v>
      </c>
      <c r="BS595" s="2" t="str">
        <f t="shared" si="277"/>
        <v/>
      </c>
      <c r="BT595" s="2" t="str">
        <f t="shared" si="278"/>
        <v/>
      </c>
      <c r="BU595" s="2" t="str">
        <f t="shared" si="279"/>
        <v/>
      </c>
    </row>
    <row r="596" spans="1:73" s="14" customFormat="1" x14ac:dyDescent="0.2">
      <c r="A596" s="10" t="s">
        <v>142</v>
      </c>
      <c r="B596" s="11" t="s">
        <v>558</v>
      </c>
      <c r="C596" s="12">
        <v>37384</v>
      </c>
      <c r="D596" s="13">
        <v>0.5</v>
      </c>
      <c r="E596" s="10" t="s">
        <v>57</v>
      </c>
      <c r="F596" s="10" t="s">
        <v>559</v>
      </c>
      <c r="G596" s="11" t="s">
        <v>59</v>
      </c>
      <c r="H596" s="11" t="s">
        <v>90</v>
      </c>
      <c r="I596" s="11" t="s">
        <v>61</v>
      </c>
      <c r="J596" s="14">
        <v>0.75</v>
      </c>
      <c r="K596" s="14">
        <v>0.2</v>
      </c>
      <c r="L596" s="11">
        <v>10</v>
      </c>
      <c r="M596" s="15"/>
      <c r="N596" s="11">
        <v>23</v>
      </c>
      <c r="O596" s="15"/>
      <c r="P596" s="11">
        <v>19</v>
      </c>
      <c r="Q596" s="11">
        <v>22</v>
      </c>
      <c r="R596" s="11">
        <v>25</v>
      </c>
      <c r="S596" s="11">
        <v>21</v>
      </c>
      <c r="T596" s="11">
        <v>26</v>
      </c>
      <c r="U596" s="11">
        <v>22</v>
      </c>
      <c r="V596" s="15"/>
      <c r="W596" s="15"/>
      <c r="X596" s="15"/>
      <c r="Y596" s="15"/>
      <c r="Z596" s="15"/>
      <c r="AA596" s="15"/>
      <c r="AB596" s="15"/>
      <c r="AC596" s="15"/>
      <c r="AD596" s="15"/>
      <c r="AE596" s="15"/>
      <c r="AF596" s="15"/>
      <c r="AG596" s="14">
        <f t="shared" si="252"/>
        <v>21</v>
      </c>
      <c r="AH596" s="14">
        <f t="shared" si="253"/>
        <v>4.9569575922564209</v>
      </c>
      <c r="AI596" s="14">
        <f t="shared" si="254"/>
        <v>8</v>
      </c>
      <c r="AJ596" s="11">
        <v>10</v>
      </c>
      <c r="AK596" s="11">
        <v>11</v>
      </c>
      <c r="AL596" s="11">
        <v>15</v>
      </c>
      <c r="AM596" s="11">
        <v>22</v>
      </c>
      <c r="AN596" s="11">
        <v>25</v>
      </c>
      <c r="AO596" s="11">
        <v>18</v>
      </c>
      <c r="AP596" s="11">
        <v>18</v>
      </c>
      <c r="AQ596" s="11">
        <v>28</v>
      </c>
      <c r="AR596" s="11">
        <v>27</v>
      </c>
      <c r="AS596" s="11">
        <v>19</v>
      </c>
      <c r="AT596" s="14">
        <f t="shared" si="255"/>
        <v>19.3</v>
      </c>
      <c r="AU596" s="14">
        <f t="shared" si="256"/>
        <v>6.254775952999613</v>
      </c>
      <c r="AV596" s="14">
        <f t="shared" si="257"/>
        <v>10</v>
      </c>
      <c r="AW596" s="14">
        <f t="shared" si="258"/>
        <v>31.808480962222855</v>
      </c>
      <c r="AX596" s="14">
        <f t="shared" si="259"/>
        <v>2.1270196544112205</v>
      </c>
      <c r="AY596" s="14">
        <f t="shared" si="260"/>
        <v>15</v>
      </c>
      <c r="AZ596" s="14">
        <f t="shared" si="261"/>
        <v>1.4948328068396646</v>
      </c>
      <c r="BA596" s="14">
        <f t="shared" si="262"/>
        <v>0.86624497319495286</v>
      </c>
      <c r="BB596" s="14">
        <f t="shared" si="263"/>
        <v>8.0952380952380915E-2</v>
      </c>
      <c r="BC596" s="16" t="str">
        <f t="shared" si="264"/>
        <v>Nontoxic</v>
      </c>
      <c r="BD596" s="14">
        <f t="shared" si="265"/>
        <v>91.904761904761912</v>
      </c>
      <c r="BE596" s="17" t="s">
        <v>663</v>
      </c>
      <c r="BG596" s="14">
        <f t="shared" si="266"/>
        <v>7</v>
      </c>
      <c r="BH596" s="14">
        <f t="shared" si="267"/>
        <v>9</v>
      </c>
      <c r="BI596" s="14">
        <f t="shared" si="268"/>
        <v>24.571428571428573</v>
      </c>
      <c r="BJ596" s="14">
        <f t="shared" si="269"/>
        <v>39.12222222222222</v>
      </c>
      <c r="BK596" s="14">
        <f t="shared" si="270"/>
        <v>32.756249999999994</v>
      </c>
      <c r="BL596" s="14">
        <f t="shared" si="271"/>
        <v>1.0638227513227514</v>
      </c>
      <c r="BM596" s="14">
        <f t="shared" si="272"/>
        <v>0.38934531419670582</v>
      </c>
      <c r="BN596" s="14">
        <v>6.6349999999999998</v>
      </c>
      <c r="BO596" s="14" t="str">
        <f t="shared" si="273"/>
        <v>Same Var</v>
      </c>
      <c r="BP596" s="14">
        <f t="shared" si="274"/>
        <v>0.27000879316428289</v>
      </c>
      <c r="BQ596" s="14" t="str">
        <f t="shared" si="275"/>
        <v>NS</v>
      </c>
      <c r="BR596" s="14" t="str">
        <f t="shared" si="276"/>
        <v>NS</v>
      </c>
      <c r="BS596" s="2" t="str">
        <f t="shared" si="277"/>
        <v>Same Var T-test</v>
      </c>
      <c r="BT596" s="2" t="str">
        <f t="shared" si="278"/>
        <v/>
      </c>
      <c r="BU596" s="2" t="str">
        <f t="shared" si="279"/>
        <v/>
      </c>
    </row>
    <row r="597" spans="1:73" s="14" customFormat="1" x14ac:dyDescent="0.2">
      <c r="A597" s="10" t="s">
        <v>142</v>
      </c>
      <c r="B597" s="11" t="s">
        <v>529</v>
      </c>
      <c r="C597" s="12">
        <v>38526</v>
      </c>
      <c r="D597" s="13">
        <v>0.54513888888888884</v>
      </c>
      <c r="E597" s="10" t="s">
        <v>57</v>
      </c>
      <c r="F597" s="10" t="s">
        <v>524</v>
      </c>
      <c r="G597" s="11" t="s">
        <v>59</v>
      </c>
      <c r="H597" s="11" t="s">
        <v>90</v>
      </c>
      <c r="I597" s="11" t="s">
        <v>61</v>
      </c>
      <c r="J597" s="14">
        <v>0.75</v>
      </c>
      <c r="K597" s="14">
        <v>0.2</v>
      </c>
      <c r="L597" s="11">
        <v>27</v>
      </c>
      <c r="M597" s="11">
        <v>19</v>
      </c>
      <c r="N597" s="11">
        <v>21</v>
      </c>
      <c r="O597" s="11">
        <v>20</v>
      </c>
      <c r="P597" s="11">
        <v>21</v>
      </c>
      <c r="Q597" s="11">
        <v>18</v>
      </c>
      <c r="R597" s="11">
        <v>21</v>
      </c>
      <c r="S597" s="11">
        <v>18</v>
      </c>
      <c r="T597" s="11">
        <v>23</v>
      </c>
      <c r="U597" s="11">
        <v>21</v>
      </c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F597" s="15"/>
      <c r="AG597" s="14">
        <f t="shared" si="252"/>
        <v>20.9</v>
      </c>
      <c r="AH597" s="14">
        <f t="shared" si="253"/>
        <v>2.6436506745197725</v>
      </c>
      <c r="AI597" s="14">
        <f t="shared" si="254"/>
        <v>10</v>
      </c>
      <c r="AJ597" s="11">
        <v>26</v>
      </c>
      <c r="AK597" s="11">
        <v>23</v>
      </c>
      <c r="AL597" s="11">
        <v>23</v>
      </c>
      <c r="AM597" s="11">
        <v>28</v>
      </c>
      <c r="AN597" s="11">
        <v>25</v>
      </c>
      <c r="AO597" s="11">
        <v>22</v>
      </c>
      <c r="AP597" s="11">
        <v>31</v>
      </c>
      <c r="AQ597" s="11">
        <v>22</v>
      </c>
      <c r="AR597" s="11">
        <v>24</v>
      </c>
      <c r="AS597" s="11">
        <v>23</v>
      </c>
      <c r="AT597" s="14">
        <f t="shared" si="255"/>
        <v>24.7</v>
      </c>
      <c r="AU597" s="14">
        <f t="shared" si="256"/>
        <v>2.9078437983419256</v>
      </c>
      <c r="AV597" s="14">
        <f t="shared" si="257"/>
        <v>10</v>
      </c>
      <c r="AW597" s="14">
        <f t="shared" si="258"/>
        <v>1.5343295187114248</v>
      </c>
      <c r="AX597" s="14">
        <f t="shared" si="259"/>
        <v>9.6612384795096637E-2</v>
      </c>
      <c r="AY597" s="14">
        <f t="shared" si="260"/>
        <v>16</v>
      </c>
      <c r="AZ597" s="14">
        <f t="shared" si="261"/>
        <v>8.1090046688344639</v>
      </c>
      <c r="BA597" s="14">
        <f t="shared" si="262"/>
        <v>0.86466700179829137</v>
      </c>
      <c r="BB597" s="14">
        <f t="shared" si="263"/>
        <v>-0.18181818181818185</v>
      </c>
      <c r="BC597" s="16" t="str">
        <f t="shared" si="264"/>
        <v>Nontoxic</v>
      </c>
      <c r="BD597" s="14">
        <f t="shared" si="265"/>
        <v>118.18181818181819</v>
      </c>
      <c r="BE597" s="17" t="s">
        <v>663</v>
      </c>
      <c r="BG597" s="14">
        <f t="shared" si="266"/>
        <v>9</v>
      </c>
      <c r="BH597" s="14">
        <f t="shared" si="267"/>
        <v>9</v>
      </c>
      <c r="BI597" s="14">
        <f t="shared" si="268"/>
        <v>6.9888888888888481</v>
      </c>
      <c r="BJ597" s="14">
        <f t="shared" si="269"/>
        <v>8.4555555555555983</v>
      </c>
      <c r="BK597" s="14">
        <f t="shared" si="270"/>
        <v>7.7222222222222241</v>
      </c>
      <c r="BL597" s="14">
        <f t="shared" si="271"/>
        <v>1.0555555555555556</v>
      </c>
      <c r="BM597" s="14">
        <f t="shared" si="272"/>
        <v>7.7240547575176247E-2</v>
      </c>
      <c r="BN597" s="14">
        <v>6.6349999999999998</v>
      </c>
      <c r="BO597" s="14" t="str">
        <f t="shared" si="273"/>
        <v>Same Var</v>
      </c>
      <c r="BP597" s="14">
        <f t="shared" si="274"/>
        <v>3.3886785999242986E-3</v>
      </c>
      <c r="BQ597" s="14" t="str">
        <f t="shared" si="275"/>
        <v>NS</v>
      </c>
      <c r="BR597" s="14" t="str">
        <f t="shared" si="276"/>
        <v>NS</v>
      </c>
      <c r="BS597" s="2" t="str">
        <f t="shared" si="277"/>
        <v/>
      </c>
      <c r="BT597" s="2" t="str">
        <f t="shared" si="278"/>
        <v/>
      </c>
      <c r="BU597" s="2" t="str">
        <f t="shared" si="279"/>
        <v/>
      </c>
    </row>
    <row r="598" spans="1:73" s="14" customFormat="1" x14ac:dyDescent="0.2">
      <c r="A598" s="10" t="s">
        <v>142</v>
      </c>
      <c r="B598" s="11" t="s">
        <v>516</v>
      </c>
      <c r="C598" s="12">
        <v>38526</v>
      </c>
      <c r="D598" s="13">
        <v>0.61250000000000004</v>
      </c>
      <c r="E598" s="10" t="s">
        <v>57</v>
      </c>
      <c r="F598" s="10" t="s">
        <v>524</v>
      </c>
      <c r="G598" s="11" t="s">
        <v>59</v>
      </c>
      <c r="H598" s="11" t="s">
        <v>90</v>
      </c>
      <c r="I598" s="11" t="s">
        <v>61</v>
      </c>
      <c r="J598" s="14">
        <v>0.75</v>
      </c>
      <c r="K598" s="14">
        <v>0.2</v>
      </c>
      <c r="L598" s="11">
        <v>27</v>
      </c>
      <c r="M598" s="11">
        <v>19</v>
      </c>
      <c r="N598" s="11">
        <v>21</v>
      </c>
      <c r="O598" s="11">
        <v>20</v>
      </c>
      <c r="P598" s="11">
        <v>21</v>
      </c>
      <c r="Q598" s="11">
        <v>18</v>
      </c>
      <c r="R598" s="11">
        <v>21</v>
      </c>
      <c r="S598" s="11">
        <v>18</v>
      </c>
      <c r="T598" s="11">
        <v>23</v>
      </c>
      <c r="U598" s="11">
        <v>21</v>
      </c>
      <c r="V598" s="15"/>
      <c r="W598" s="15"/>
      <c r="X598" s="15"/>
      <c r="Y598" s="15"/>
      <c r="Z598" s="15"/>
      <c r="AA598" s="15"/>
      <c r="AB598" s="15"/>
      <c r="AC598" s="15"/>
      <c r="AD598" s="15"/>
      <c r="AE598" s="15"/>
      <c r="AF598" s="15"/>
      <c r="AG598" s="14">
        <f t="shared" si="252"/>
        <v>20.9</v>
      </c>
      <c r="AH598" s="14">
        <f t="shared" si="253"/>
        <v>2.6436506745197725</v>
      </c>
      <c r="AI598" s="14">
        <f t="shared" si="254"/>
        <v>10</v>
      </c>
      <c r="AJ598" s="11">
        <v>17</v>
      </c>
      <c r="AK598" s="15"/>
      <c r="AL598" s="11">
        <v>23</v>
      </c>
      <c r="AM598" s="11">
        <v>23</v>
      </c>
      <c r="AN598" s="11">
        <v>25</v>
      </c>
      <c r="AO598" s="11">
        <v>28</v>
      </c>
      <c r="AP598" s="11">
        <v>24</v>
      </c>
      <c r="AQ598" s="11">
        <v>19</v>
      </c>
      <c r="AR598" s="11">
        <v>28</v>
      </c>
      <c r="AS598" s="11">
        <v>17</v>
      </c>
      <c r="AT598" s="14">
        <f t="shared" si="255"/>
        <v>22.666666666666668</v>
      </c>
      <c r="AU598" s="14">
        <f t="shared" si="256"/>
        <v>4.2130748865881795</v>
      </c>
      <c r="AV598" s="14">
        <f t="shared" si="257"/>
        <v>9</v>
      </c>
      <c r="AW598" s="14">
        <f t="shared" si="258"/>
        <v>5.5948674816743722</v>
      </c>
      <c r="AX598" s="14">
        <f t="shared" si="259"/>
        <v>0.50337948013117273</v>
      </c>
      <c r="AY598" s="14">
        <f t="shared" si="260"/>
        <v>11</v>
      </c>
      <c r="AZ598" s="14">
        <f t="shared" si="261"/>
        <v>4.5460401148424507</v>
      </c>
      <c r="BA598" s="14">
        <f t="shared" si="262"/>
        <v>0.87552997807388222</v>
      </c>
      <c r="BB598" s="14">
        <f t="shared" si="263"/>
        <v>-8.4529505582137288E-2</v>
      </c>
      <c r="BC598" s="16" t="str">
        <f t="shared" si="264"/>
        <v>Nontoxic</v>
      </c>
      <c r="BD598" s="14">
        <f t="shared" si="265"/>
        <v>108.45295055821373</v>
      </c>
      <c r="BE598" s="17" t="s">
        <v>663</v>
      </c>
      <c r="BG598" s="14">
        <f t="shared" si="266"/>
        <v>9</v>
      </c>
      <c r="BH598" s="14">
        <f t="shared" si="267"/>
        <v>8</v>
      </c>
      <c r="BI598" s="14">
        <f t="shared" si="268"/>
        <v>6.9888888888888481</v>
      </c>
      <c r="BJ598" s="14">
        <f t="shared" si="269"/>
        <v>17.75</v>
      </c>
      <c r="BK598" s="14">
        <f t="shared" si="270"/>
        <v>12.052941176470567</v>
      </c>
      <c r="BL598" s="14">
        <f t="shared" si="271"/>
        <v>1.0590958605664489</v>
      </c>
      <c r="BM598" s="14">
        <f t="shared" si="272"/>
        <v>1.7073711198689383</v>
      </c>
      <c r="BN598" s="14">
        <v>6.6349999999999998</v>
      </c>
      <c r="BO598" s="14" t="str">
        <f t="shared" si="273"/>
        <v>Same Var</v>
      </c>
      <c r="BP598" s="14">
        <f t="shared" si="274"/>
        <v>0.14174653234003001</v>
      </c>
      <c r="BQ598" s="14" t="str">
        <f t="shared" si="275"/>
        <v>NS</v>
      </c>
      <c r="BR598" s="14" t="str">
        <f t="shared" si="276"/>
        <v>NS</v>
      </c>
      <c r="BS598" s="2" t="str">
        <f t="shared" si="277"/>
        <v/>
      </c>
      <c r="BT598" s="2" t="str">
        <f t="shared" si="278"/>
        <v/>
      </c>
      <c r="BU598" s="2" t="str">
        <f t="shared" si="279"/>
        <v/>
      </c>
    </row>
    <row r="599" spans="1:73" s="14" customFormat="1" x14ac:dyDescent="0.2">
      <c r="A599" s="10" t="s">
        <v>142</v>
      </c>
      <c r="B599" s="11" t="s">
        <v>482</v>
      </c>
      <c r="C599" s="12">
        <v>38197</v>
      </c>
      <c r="D599" s="13">
        <v>0.47291666666666665</v>
      </c>
      <c r="E599" s="10" t="s">
        <v>57</v>
      </c>
      <c r="F599" s="10" t="s">
        <v>489</v>
      </c>
      <c r="G599" s="11" t="s">
        <v>59</v>
      </c>
      <c r="H599" s="11" t="s">
        <v>90</v>
      </c>
      <c r="I599" s="11" t="s">
        <v>61</v>
      </c>
      <c r="J599" s="14">
        <v>0.75</v>
      </c>
      <c r="K599" s="14">
        <v>0.2</v>
      </c>
      <c r="L599" s="11">
        <v>22</v>
      </c>
      <c r="M599" s="11">
        <v>19</v>
      </c>
      <c r="N599" s="11">
        <v>23</v>
      </c>
      <c r="O599" s="11">
        <v>6</v>
      </c>
      <c r="P599" s="11">
        <v>23</v>
      </c>
      <c r="Q599" s="11">
        <v>22</v>
      </c>
      <c r="R599" s="11">
        <v>26</v>
      </c>
      <c r="S599" s="11">
        <v>17</v>
      </c>
      <c r="T599" s="11">
        <v>27</v>
      </c>
      <c r="U599" s="11">
        <v>24</v>
      </c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F599" s="15"/>
      <c r="AG599" s="14">
        <f t="shared" si="252"/>
        <v>20.9</v>
      </c>
      <c r="AH599" s="14">
        <f t="shared" si="253"/>
        <v>6.0083275543199175</v>
      </c>
      <c r="AI599" s="14">
        <f t="shared" si="254"/>
        <v>10</v>
      </c>
      <c r="AJ599" s="11">
        <v>15</v>
      </c>
      <c r="AK599" s="11">
        <v>26</v>
      </c>
      <c r="AL599" s="11">
        <v>24</v>
      </c>
      <c r="AM599" s="11">
        <v>27</v>
      </c>
      <c r="AN599" s="11">
        <v>23</v>
      </c>
      <c r="AO599" s="11">
        <v>20</v>
      </c>
      <c r="AP599" s="11">
        <v>19</v>
      </c>
      <c r="AQ599" s="11">
        <v>25</v>
      </c>
      <c r="AR599" s="11">
        <v>26</v>
      </c>
      <c r="AS599" s="11">
        <v>30</v>
      </c>
      <c r="AT599" s="14">
        <f t="shared" si="255"/>
        <v>23.5</v>
      </c>
      <c r="AU599" s="14">
        <f t="shared" si="256"/>
        <v>4.4032816045409691</v>
      </c>
      <c r="AV599" s="14">
        <f t="shared" si="257"/>
        <v>10</v>
      </c>
      <c r="AW599" s="14">
        <f t="shared" si="258"/>
        <v>15.757040514081774</v>
      </c>
      <c r="AX599" s="14">
        <f t="shared" si="259"/>
        <v>0.8758586682313092</v>
      </c>
      <c r="AY599" s="14">
        <f t="shared" si="260"/>
        <v>18</v>
      </c>
      <c r="AZ599" s="14">
        <f t="shared" si="261"/>
        <v>3.9274953841669049</v>
      </c>
      <c r="BA599" s="14">
        <f t="shared" si="262"/>
        <v>0.86204866798959834</v>
      </c>
      <c r="BB599" s="14">
        <f t="shared" si="263"/>
        <v>-0.12440191387559817</v>
      </c>
      <c r="BC599" s="16" t="str">
        <f t="shared" si="264"/>
        <v>Nontoxic</v>
      </c>
      <c r="BD599" s="14">
        <f t="shared" si="265"/>
        <v>112.44019138755981</v>
      </c>
      <c r="BE599" s="17" t="s">
        <v>663</v>
      </c>
      <c r="BG599" s="14">
        <f t="shared" si="266"/>
        <v>9</v>
      </c>
      <c r="BH599" s="14">
        <f t="shared" si="267"/>
        <v>9</v>
      </c>
      <c r="BI599" s="14">
        <f t="shared" si="268"/>
        <v>36.099999999999959</v>
      </c>
      <c r="BJ599" s="14">
        <f t="shared" si="269"/>
        <v>19.388888888888893</v>
      </c>
      <c r="BK599" s="14">
        <f t="shared" si="270"/>
        <v>27.744444444444426</v>
      </c>
      <c r="BL599" s="14">
        <f t="shared" si="271"/>
        <v>1.0555555555555556</v>
      </c>
      <c r="BM599" s="14">
        <f t="shared" si="272"/>
        <v>0.81066684532288036</v>
      </c>
      <c r="BN599" s="14">
        <v>6.6349999999999998</v>
      </c>
      <c r="BO599" s="14" t="str">
        <f t="shared" si="273"/>
        <v>Same Var</v>
      </c>
      <c r="BP599" s="14">
        <f t="shared" si="274"/>
        <v>0.14211982726065003</v>
      </c>
      <c r="BQ599" s="14" t="str">
        <f t="shared" si="275"/>
        <v>NS</v>
      </c>
      <c r="BR599" s="14" t="str">
        <f t="shared" si="276"/>
        <v>NS</v>
      </c>
      <c r="BS599" s="2" t="str">
        <f t="shared" si="277"/>
        <v/>
      </c>
      <c r="BT599" s="2" t="str">
        <f t="shared" si="278"/>
        <v/>
      </c>
      <c r="BU599" s="2" t="str">
        <f t="shared" si="279"/>
        <v/>
      </c>
    </row>
    <row r="600" spans="1:73" s="14" customFormat="1" x14ac:dyDescent="0.2">
      <c r="A600" s="10" t="s">
        <v>142</v>
      </c>
      <c r="B600" s="11" t="s">
        <v>516</v>
      </c>
      <c r="C600" s="12">
        <v>38197</v>
      </c>
      <c r="D600" s="13">
        <v>0.55347222222222225</v>
      </c>
      <c r="E600" s="10" t="s">
        <v>57</v>
      </c>
      <c r="F600" s="10" t="s">
        <v>489</v>
      </c>
      <c r="G600" s="11" t="s">
        <v>59</v>
      </c>
      <c r="H600" s="11" t="s">
        <v>90</v>
      </c>
      <c r="I600" s="11" t="s">
        <v>61</v>
      </c>
      <c r="J600" s="14">
        <v>0.75</v>
      </c>
      <c r="K600" s="14">
        <v>0.2</v>
      </c>
      <c r="L600" s="11">
        <v>22</v>
      </c>
      <c r="M600" s="11">
        <v>19</v>
      </c>
      <c r="N600" s="11">
        <v>23</v>
      </c>
      <c r="O600" s="11">
        <v>6</v>
      </c>
      <c r="P600" s="11">
        <v>23</v>
      </c>
      <c r="Q600" s="11">
        <v>22</v>
      </c>
      <c r="R600" s="11">
        <v>26</v>
      </c>
      <c r="S600" s="11">
        <v>17</v>
      </c>
      <c r="T600" s="11">
        <v>27</v>
      </c>
      <c r="U600" s="11">
        <v>24</v>
      </c>
      <c r="V600" s="15"/>
      <c r="W600" s="15"/>
      <c r="X600" s="15"/>
      <c r="Y600" s="15"/>
      <c r="Z600" s="15"/>
      <c r="AA600" s="15"/>
      <c r="AB600" s="15"/>
      <c r="AC600" s="15"/>
      <c r="AD600" s="15"/>
      <c r="AE600" s="15"/>
      <c r="AF600" s="15"/>
      <c r="AG600" s="14">
        <f t="shared" si="252"/>
        <v>20.9</v>
      </c>
      <c r="AH600" s="14">
        <f t="shared" si="253"/>
        <v>6.0083275543199175</v>
      </c>
      <c r="AI600" s="14">
        <f t="shared" si="254"/>
        <v>10</v>
      </c>
      <c r="AJ600" s="11">
        <v>24</v>
      </c>
      <c r="AK600" s="11">
        <v>19</v>
      </c>
      <c r="AL600" s="11">
        <v>29</v>
      </c>
      <c r="AM600" s="11">
        <v>24</v>
      </c>
      <c r="AN600" s="11">
        <v>25</v>
      </c>
      <c r="AO600" s="11">
        <v>23</v>
      </c>
      <c r="AP600" s="11">
        <v>25</v>
      </c>
      <c r="AQ600" s="11">
        <v>34</v>
      </c>
      <c r="AR600" s="11">
        <v>25</v>
      </c>
      <c r="AS600" s="11">
        <v>17</v>
      </c>
      <c r="AT600" s="14">
        <f t="shared" si="255"/>
        <v>24.5</v>
      </c>
      <c r="AU600" s="14">
        <f t="shared" si="256"/>
        <v>4.7199340861687658</v>
      </c>
      <c r="AV600" s="14">
        <f t="shared" si="257"/>
        <v>10</v>
      </c>
      <c r="AW600" s="14">
        <f t="shared" si="258"/>
        <v>18.133994217785485</v>
      </c>
      <c r="AX600" s="14">
        <f t="shared" si="259"/>
        <v>1.0096035241983876</v>
      </c>
      <c r="AY600" s="14">
        <f t="shared" si="260"/>
        <v>18</v>
      </c>
      <c r="AZ600" s="14">
        <f t="shared" si="261"/>
        <v>4.2765282557405602</v>
      </c>
      <c r="BA600" s="14">
        <f t="shared" si="262"/>
        <v>0.86204866798959834</v>
      </c>
      <c r="BB600" s="14">
        <f t="shared" si="263"/>
        <v>-0.17224880382775126</v>
      </c>
      <c r="BC600" s="16" t="str">
        <f t="shared" si="264"/>
        <v>Nontoxic</v>
      </c>
      <c r="BD600" s="14">
        <f t="shared" si="265"/>
        <v>117.22488038277513</v>
      </c>
      <c r="BE600" s="17" t="s">
        <v>663</v>
      </c>
      <c r="BG600" s="14">
        <f t="shared" si="266"/>
        <v>9</v>
      </c>
      <c r="BH600" s="14">
        <f t="shared" si="267"/>
        <v>9</v>
      </c>
      <c r="BI600" s="14">
        <f t="shared" si="268"/>
        <v>36.099999999999959</v>
      </c>
      <c r="BJ600" s="14">
        <f t="shared" si="269"/>
        <v>22.277777777777782</v>
      </c>
      <c r="BK600" s="14">
        <f t="shared" si="270"/>
        <v>29.188888888888869</v>
      </c>
      <c r="BL600" s="14">
        <f t="shared" si="271"/>
        <v>1.0555555555555556</v>
      </c>
      <c r="BM600" s="14">
        <f t="shared" si="272"/>
        <v>0.49191473903852806</v>
      </c>
      <c r="BN600" s="14">
        <v>6.6349999999999998</v>
      </c>
      <c r="BO600" s="14" t="str">
        <f t="shared" si="273"/>
        <v>Same Var</v>
      </c>
      <c r="BP600" s="14">
        <f t="shared" si="274"/>
        <v>7.6772757013275419E-2</v>
      </c>
      <c r="BQ600" s="14" t="str">
        <f t="shared" si="275"/>
        <v>NS</v>
      </c>
      <c r="BR600" s="14" t="str">
        <f t="shared" si="276"/>
        <v>NS</v>
      </c>
      <c r="BS600" s="2" t="str">
        <f t="shared" si="277"/>
        <v/>
      </c>
      <c r="BT600" s="2" t="str">
        <f t="shared" si="278"/>
        <v/>
      </c>
      <c r="BU600" s="2" t="str">
        <f t="shared" si="279"/>
        <v/>
      </c>
    </row>
    <row r="601" spans="1:73" s="14" customFormat="1" x14ac:dyDescent="0.2">
      <c r="A601" s="10" t="s">
        <v>142</v>
      </c>
      <c r="B601" s="11" t="s">
        <v>504</v>
      </c>
      <c r="C601" s="12">
        <v>38197</v>
      </c>
      <c r="D601" s="13">
        <v>0.34583333333333333</v>
      </c>
      <c r="E601" s="10" t="s">
        <v>57</v>
      </c>
      <c r="F601" s="10" t="s">
        <v>489</v>
      </c>
      <c r="G601" s="11" t="s">
        <v>59</v>
      </c>
      <c r="H601" s="11" t="s">
        <v>90</v>
      </c>
      <c r="I601" s="11" t="s">
        <v>61</v>
      </c>
      <c r="J601" s="14">
        <v>0.75</v>
      </c>
      <c r="K601" s="14">
        <v>0.2</v>
      </c>
      <c r="L601" s="11">
        <v>22</v>
      </c>
      <c r="M601" s="11">
        <v>19</v>
      </c>
      <c r="N601" s="11">
        <v>23</v>
      </c>
      <c r="O601" s="11">
        <v>6</v>
      </c>
      <c r="P601" s="11">
        <v>23</v>
      </c>
      <c r="Q601" s="11">
        <v>22</v>
      </c>
      <c r="R601" s="11">
        <v>26</v>
      </c>
      <c r="S601" s="11">
        <v>17</v>
      </c>
      <c r="T601" s="11">
        <v>27</v>
      </c>
      <c r="U601" s="11">
        <v>24</v>
      </c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F601" s="15"/>
      <c r="AG601" s="14">
        <f t="shared" si="252"/>
        <v>20.9</v>
      </c>
      <c r="AH601" s="14">
        <f t="shared" si="253"/>
        <v>6.0083275543199175</v>
      </c>
      <c r="AI601" s="14">
        <f t="shared" si="254"/>
        <v>10</v>
      </c>
      <c r="AJ601" s="11">
        <v>28</v>
      </c>
      <c r="AK601" s="11">
        <v>39</v>
      </c>
      <c r="AL601" s="11">
        <v>37</v>
      </c>
      <c r="AM601" s="11">
        <v>23</v>
      </c>
      <c r="AN601" s="11">
        <v>28</v>
      </c>
      <c r="AO601" s="11">
        <v>19</v>
      </c>
      <c r="AP601" s="11">
        <v>23</v>
      </c>
      <c r="AQ601" s="11">
        <v>26</v>
      </c>
      <c r="AR601" s="11">
        <v>24</v>
      </c>
      <c r="AS601" s="11">
        <v>0</v>
      </c>
      <c r="AT601" s="14">
        <f t="shared" si="255"/>
        <v>24.7</v>
      </c>
      <c r="AU601" s="14">
        <f t="shared" si="256"/>
        <v>10.687999500997995</v>
      </c>
      <c r="AV601" s="14">
        <f t="shared" si="257"/>
        <v>10</v>
      </c>
      <c r="AW601" s="14">
        <f t="shared" si="258"/>
        <v>181.00899483506953</v>
      </c>
      <c r="AX601" s="14">
        <f t="shared" si="259"/>
        <v>14.957331370563281</v>
      </c>
      <c r="AY601" s="14">
        <f t="shared" si="260"/>
        <v>12</v>
      </c>
      <c r="AZ601" s="14">
        <f t="shared" si="261"/>
        <v>2.4604932129217225</v>
      </c>
      <c r="BA601" s="14">
        <f t="shared" si="262"/>
        <v>0.87260929158813794</v>
      </c>
      <c r="BB601" s="14">
        <f t="shared" si="263"/>
        <v>-0.18181818181818185</v>
      </c>
      <c r="BC601" s="16" t="str">
        <f t="shared" si="264"/>
        <v>Nontoxic</v>
      </c>
      <c r="BD601" s="14">
        <f t="shared" si="265"/>
        <v>118.18181818181819</v>
      </c>
      <c r="BE601" s="17" t="s">
        <v>663</v>
      </c>
      <c r="BG601" s="14">
        <f t="shared" si="266"/>
        <v>9</v>
      </c>
      <c r="BH601" s="14">
        <f t="shared" si="267"/>
        <v>9</v>
      </c>
      <c r="BI601" s="14">
        <f t="shared" si="268"/>
        <v>36.099999999999959</v>
      </c>
      <c r="BJ601" s="14">
        <f t="shared" si="269"/>
        <v>114.23333333333338</v>
      </c>
      <c r="BK601" s="14">
        <f t="shared" si="270"/>
        <v>75.166666666666671</v>
      </c>
      <c r="BL601" s="14">
        <f t="shared" si="271"/>
        <v>1.0555555555555556</v>
      </c>
      <c r="BM601" s="14">
        <f t="shared" si="272"/>
        <v>2.6847640562983859</v>
      </c>
      <c r="BN601" s="14">
        <v>6.6349999999999998</v>
      </c>
      <c r="BO601" s="14" t="str">
        <f t="shared" si="273"/>
        <v>Same Var</v>
      </c>
      <c r="BP601" s="14">
        <f t="shared" si="274"/>
        <v>0.17002143558101485</v>
      </c>
      <c r="BQ601" s="14" t="str">
        <f t="shared" si="275"/>
        <v>NS</v>
      </c>
      <c r="BR601" s="14" t="str">
        <f t="shared" si="276"/>
        <v>NS</v>
      </c>
      <c r="BS601" s="2" t="str">
        <f t="shared" si="277"/>
        <v/>
      </c>
      <c r="BT601" s="2" t="str">
        <f t="shared" si="278"/>
        <v/>
      </c>
      <c r="BU601" s="2" t="str">
        <f t="shared" si="279"/>
        <v/>
      </c>
    </row>
    <row r="602" spans="1:73" s="14" customFormat="1" x14ac:dyDescent="0.2">
      <c r="A602" s="10" t="s">
        <v>142</v>
      </c>
      <c r="B602" s="11" t="s">
        <v>532</v>
      </c>
      <c r="C602" s="12">
        <v>38197</v>
      </c>
      <c r="D602" s="13">
        <v>0.45347222222222222</v>
      </c>
      <c r="E602" s="10" t="s">
        <v>57</v>
      </c>
      <c r="F602" s="10" t="s">
        <v>489</v>
      </c>
      <c r="G602" s="11" t="s">
        <v>59</v>
      </c>
      <c r="H602" s="11" t="s">
        <v>90</v>
      </c>
      <c r="I602" s="11" t="s">
        <v>61</v>
      </c>
      <c r="J602" s="14">
        <v>0.75</v>
      </c>
      <c r="K602" s="14">
        <v>0.2</v>
      </c>
      <c r="L602" s="11">
        <v>22</v>
      </c>
      <c r="M602" s="11">
        <v>19</v>
      </c>
      <c r="N602" s="11">
        <v>23</v>
      </c>
      <c r="O602" s="11">
        <v>6</v>
      </c>
      <c r="P602" s="11">
        <v>23</v>
      </c>
      <c r="Q602" s="11">
        <v>22</v>
      </c>
      <c r="R602" s="11">
        <v>26</v>
      </c>
      <c r="S602" s="11">
        <v>17</v>
      </c>
      <c r="T602" s="11">
        <v>27</v>
      </c>
      <c r="U602" s="11">
        <v>24</v>
      </c>
      <c r="V602" s="15"/>
      <c r="W602" s="15"/>
      <c r="X602" s="15"/>
      <c r="Y602" s="15"/>
      <c r="Z602" s="15"/>
      <c r="AA602" s="15"/>
      <c r="AB602" s="15"/>
      <c r="AC602" s="15"/>
      <c r="AD602" s="15"/>
      <c r="AE602" s="15"/>
      <c r="AF602" s="15"/>
      <c r="AG602" s="14">
        <f t="shared" si="252"/>
        <v>20.9</v>
      </c>
      <c r="AH602" s="14">
        <f t="shared" si="253"/>
        <v>6.0083275543199175</v>
      </c>
      <c r="AI602" s="14">
        <f t="shared" si="254"/>
        <v>10</v>
      </c>
      <c r="AJ602" s="11">
        <v>42</v>
      </c>
      <c r="AK602" s="11">
        <v>33</v>
      </c>
      <c r="AL602" s="11">
        <v>43</v>
      </c>
      <c r="AM602" s="11">
        <v>28</v>
      </c>
      <c r="AN602" s="11">
        <v>21</v>
      </c>
      <c r="AO602" s="11">
        <v>3</v>
      </c>
      <c r="AP602" s="11">
        <v>21</v>
      </c>
      <c r="AQ602" s="11">
        <v>22</v>
      </c>
      <c r="AR602" s="11">
        <v>17</v>
      </c>
      <c r="AS602" s="11">
        <v>25</v>
      </c>
      <c r="AT602" s="14">
        <f t="shared" si="255"/>
        <v>25.5</v>
      </c>
      <c r="AU602" s="14">
        <f t="shared" si="256"/>
        <v>11.890705987824646</v>
      </c>
      <c r="AV602" s="14">
        <f t="shared" si="257"/>
        <v>10</v>
      </c>
      <c r="AW602" s="14">
        <f t="shared" si="258"/>
        <v>261.45317940297059</v>
      </c>
      <c r="AX602" s="14">
        <f t="shared" si="259"/>
        <v>22.670179655885633</v>
      </c>
      <c r="AY602" s="14">
        <f t="shared" si="260"/>
        <v>12</v>
      </c>
      <c r="AZ602" s="14">
        <f t="shared" si="261"/>
        <v>2.4433409693027439</v>
      </c>
      <c r="BA602" s="14">
        <f t="shared" si="262"/>
        <v>0.87260929158813794</v>
      </c>
      <c r="BB602" s="14">
        <f t="shared" si="263"/>
        <v>-0.2200956937799044</v>
      </c>
      <c r="BC602" s="16" t="str">
        <f t="shared" si="264"/>
        <v>Nontoxic</v>
      </c>
      <c r="BD602" s="14">
        <f t="shared" si="265"/>
        <v>122.00956937799043</v>
      </c>
      <c r="BE602" s="17" t="s">
        <v>663</v>
      </c>
      <c r="BG602" s="14">
        <f t="shared" si="266"/>
        <v>9</v>
      </c>
      <c r="BH602" s="14">
        <f t="shared" si="267"/>
        <v>9</v>
      </c>
      <c r="BI602" s="14">
        <f t="shared" si="268"/>
        <v>36.099999999999959</v>
      </c>
      <c r="BJ602" s="14">
        <f t="shared" si="269"/>
        <v>141.38888888888889</v>
      </c>
      <c r="BK602" s="14">
        <f t="shared" si="270"/>
        <v>88.744444444444426</v>
      </c>
      <c r="BL602" s="14">
        <f t="shared" si="271"/>
        <v>1.0555555555555556</v>
      </c>
      <c r="BM602" s="14">
        <f t="shared" si="272"/>
        <v>3.6979878190003483</v>
      </c>
      <c r="BN602" s="14">
        <v>6.6349999999999998</v>
      </c>
      <c r="BO602" s="14" t="str">
        <f t="shared" si="273"/>
        <v>Same Var</v>
      </c>
      <c r="BP602" s="14">
        <f t="shared" si="274"/>
        <v>0.14464420554048593</v>
      </c>
      <c r="BQ602" s="14" t="str">
        <f t="shared" si="275"/>
        <v>NS</v>
      </c>
      <c r="BR602" s="14" t="str">
        <f t="shared" si="276"/>
        <v>NS</v>
      </c>
      <c r="BS602" s="2" t="str">
        <f t="shared" si="277"/>
        <v/>
      </c>
      <c r="BT602" s="2" t="str">
        <f t="shared" si="278"/>
        <v/>
      </c>
      <c r="BU602" s="2" t="str">
        <f t="shared" si="279"/>
        <v/>
      </c>
    </row>
    <row r="603" spans="1:73" s="14" customFormat="1" x14ac:dyDescent="0.2">
      <c r="A603" s="10" t="s">
        <v>142</v>
      </c>
      <c r="B603" s="11" t="s">
        <v>357</v>
      </c>
      <c r="C603" s="12">
        <v>37208</v>
      </c>
      <c r="D603" s="13">
        <v>0.44791666666666669</v>
      </c>
      <c r="E603" s="10" t="s">
        <v>57</v>
      </c>
      <c r="F603" s="10" t="s">
        <v>358</v>
      </c>
      <c r="G603" s="11" t="s">
        <v>59</v>
      </c>
      <c r="H603" s="11" t="s">
        <v>90</v>
      </c>
      <c r="I603" s="11" t="s">
        <v>61</v>
      </c>
      <c r="J603" s="14">
        <v>0.75</v>
      </c>
      <c r="K603" s="14">
        <v>0.2</v>
      </c>
      <c r="L603" s="11">
        <v>0</v>
      </c>
      <c r="M603" s="15"/>
      <c r="N603" s="11">
        <v>27</v>
      </c>
      <c r="O603" s="11">
        <v>27</v>
      </c>
      <c r="P603" s="11">
        <v>20</v>
      </c>
      <c r="Q603" s="11">
        <v>24</v>
      </c>
      <c r="R603" s="11">
        <v>14</v>
      </c>
      <c r="S603" s="11">
        <v>27</v>
      </c>
      <c r="T603" s="11">
        <v>32</v>
      </c>
      <c r="U603" s="11">
        <v>17</v>
      </c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F603" s="15"/>
      <c r="AG603" s="14">
        <f t="shared" si="252"/>
        <v>20.888888888888889</v>
      </c>
      <c r="AH603" s="14">
        <f t="shared" si="253"/>
        <v>9.6494098840867508</v>
      </c>
      <c r="AI603" s="14">
        <f t="shared" si="254"/>
        <v>9</v>
      </c>
      <c r="AJ603" s="11">
        <v>25</v>
      </c>
      <c r="AK603" s="11">
        <v>32</v>
      </c>
      <c r="AL603" s="11">
        <v>29</v>
      </c>
      <c r="AM603" s="11">
        <v>28</v>
      </c>
      <c r="AN603" s="11">
        <v>28</v>
      </c>
      <c r="AO603" s="11">
        <v>32</v>
      </c>
      <c r="AP603" s="11">
        <v>32</v>
      </c>
      <c r="AQ603" s="11">
        <v>32</v>
      </c>
      <c r="AR603" s="11">
        <v>0</v>
      </c>
      <c r="AS603" s="11">
        <v>28</v>
      </c>
      <c r="AT603" s="14">
        <f t="shared" si="255"/>
        <v>26.6</v>
      </c>
      <c r="AU603" s="14">
        <f t="shared" si="256"/>
        <v>9.6517125711220544</v>
      </c>
      <c r="AV603" s="14">
        <f t="shared" si="257"/>
        <v>10</v>
      </c>
      <c r="AW603" s="14">
        <f t="shared" si="258"/>
        <v>229.06822499999979</v>
      </c>
      <c r="AX603" s="14">
        <f t="shared" si="259"/>
        <v>13.875416739540452</v>
      </c>
      <c r="AY603" s="14">
        <f t="shared" si="260"/>
        <v>17</v>
      </c>
      <c r="AZ603" s="14">
        <f t="shared" si="261"/>
        <v>2.8103562522929315</v>
      </c>
      <c r="BA603" s="14">
        <f t="shared" si="262"/>
        <v>0.86327901742005297</v>
      </c>
      <c r="BB603" s="14">
        <f t="shared" si="263"/>
        <v>-0.27340425531914897</v>
      </c>
      <c r="BC603" s="16" t="str">
        <f t="shared" si="264"/>
        <v>Nontoxic</v>
      </c>
      <c r="BD603" s="14">
        <f t="shared" si="265"/>
        <v>127.34042553191489</v>
      </c>
      <c r="BE603" s="17" t="s">
        <v>664</v>
      </c>
      <c r="BF603" s="17" t="s">
        <v>666</v>
      </c>
      <c r="BG603" s="14">
        <f t="shared" si="266"/>
        <v>8</v>
      </c>
      <c r="BH603" s="14">
        <f t="shared" si="267"/>
        <v>9</v>
      </c>
      <c r="BI603" s="14">
        <f t="shared" si="268"/>
        <v>93.111111111111086</v>
      </c>
      <c r="BJ603" s="14">
        <f t="shared" si="269"/>
        <v>93.155555555555495</v>
      </c>
      <c r="BK603" s="14">
        <f t="shared" si="270"/>
        <v>93.13464052287577</v>
      </c>
      <c r="BL603" s="14">
        <f t="shared" si="271"/>
        <v>1.0590958605664489</v>
      </c>
      <c r="BM603" s="14">
        <f t="shared" si="272"/>
        <v>4.5534327337726976E-7</v>
      </c>
      <c r="BN603" s="14">
        <v>6.6349999999999998</v>
      </c>
      <c r="BO603" s="14" t="str">
        <f t="shared" si="273"/>
        <v>Same Var</v>
      </c>
      <c r="BP603" s="14">
        <f t="shared" si="274"/>
        <v>0.10750460252522104</v>
      </c>
      <c r="BQ603" s="14" t="str">
        <f t="shared" si="275"/>
        <v>NS</v>
      </c>
      <c r="BR603" s="14" t="str">
        <f t="shared" si="276"/>
        <v>NS</v>
      </c>
      <c r="BS603" s="2" t="str">
        <f t="shared" si="277"/>
        <v/>
      </c>
      <c r="BT603" s="2" t="str">
        <f t="shared" si="278"/>
        <v/>
      </c>
      <c r="BU603" s="2" t="str">
        <f t="shared" si="279"/>
        <v/>
      </c>
    </row>
    <row r="604" spans="1:73" s="14" customFormat="1" x14ac:dyDescent="0.2">
      <c r="A604" s="10" t="s">
        <v>142</v>
      </c>
      <c r="B604" s="11" t="s">
        <v>376</v>
      </c>
      <c r="C604" s="12">
        <v>37208</v>
      </c>
      <c r="D604" s="13">
        <v>0.3611111111111111</v>
      </c>
      <c r="E604" s="10" t="s">
        <v>57</v>
      </c>
      <c r="F604" s="10" t="s">
        <v>358</v>
      </c>
      <c r="G604" s="11" t="s">
        <v>59</v>
      </c>
      <c r="H604" s="11" t="s">
        <v>90</v>
      </c>
      <c r="I604" s="11" t="s">
        <v>61</v>
      </c>
      <c r="J604" s="14">
        <v>0.75</v>
      </c>
      <c r="K604" s="14">
        <v>0.2</v>
      </c>
      <c r="L604" s="11">
        <v>0</v>
      </c>
      <c r="M604" s="15"/>
      <c r="N604" s="11">
        <v>27</v>
      </c>
      <c r="O604" s="11">
        <v>27</v>
      </c>
      <c r="P604" s="11">
        <v>20</v>
      </c>
      <c r="Q604" s="11">
        <v>24</v>
      </c>
      <c r="R604" s="11">
        <v>14</v>
      </c>
      <c r="S604" s="11">
        <v>27</v>
      </c>
      <c r="T604" s="11">
        <v>32</v>
      </c>
      <c r="U604" s="11">
        <v>17</v>
      </c>
      <c r="V604" s="15"/>
      <c r="W604" s="15"/>
      <c r="X604" s="15"/>
      <c r="Y604" s="15"/>
      <c r="Z604" s="15"/>
      <c r="AA604" s="15"/>
      <c r="AB604" s="15"/>
      <c r="AC604" s="15"/>
      <c r="AD604" s="15"/>
      <c r="AE604" s="15"/>
      <c r="AF604" s="15"/>
      <c r="AG604" s="14">
        <f t="shared" si="252"/>
        <v>20.888888888888889</v>
      </c>
      <c r="AH604" s="14">
        <f t="shared" si="253"/>
        <v>9.6494098840867508</v>
      </c>
      <c r="AI604" s="14">
        <f t="shared" si="254"/>
        <v>9</v>
      </c>
      <c r="AJ604" s="11">
        <v>0</v>
      </c>
      <c r="AK604" s="11">
        <v>26</v>
      </c>
      <c r="AL604" s="11">
        <v>30</v>
      </c>
      <c r="AM604" s="11">
        <v>24</v>
      </c>
      <c r="AN604" s="11">
        <v>30</v>
      </c>
      <c r="AO604" s="11">
        <v>29</v>
      </c>
      <c r="AP604" s="11">
        <v>22</v>
      </c>
      <c r="AQ604" s="11">
        <v>22</v>
      </c>
      <c r="AR604" s="11">
        <v>36</v>
      </c>
      <c r="AS604" s="11">
        <v>31</v>
      </c>
      <c r="AT604" s="14">
        <f t="shared" si="255"/>
        <v>25</v>
      </c>
      <c r="AU604" s="14">
        <f t="shared" si="256"/>
        <v>9.8206132417708236</v>
      </c>
      <c r="AV604" s="14">
        <f t="shared" si="257"/>
        <v>10</v>
      </c>
      <c r="AW604" s="14">
        <f t="shared" si="258"/>
        <v>239.13185956790116</v>
      </c>
      <c r="AX604" s="14">
        <f t="shared" si="259"/>
        <v>14.568275998799722</v>
      </c>
      <c r="AY604" s="14">
        <f t="shared" si="260"/>
        <v>16</v>
      </c>
      <c r="AZ604" s="14">
        <f t="shared" si="261"/>
        <v>2.3734354040143835</v>
      </c>
      <c r="BA604" s="14">
        <f t="shared" si="262"/>
        <v>0.86466700179829137</v>
      </c>
      <c r="BB604" s="14">
        <f t="shared" si="263"/>
        <v>-0.19680851063829785</v>
      </c>
      <c r="BC604" s="16" t="str">
        <f t="shared" si="264"/>
        <v>Nontoxic</v>
      </c>
      <c r="BD604" s="14">
        <f t="shared" si="265"/>
        <v>119.68085106382978</v>
      </c>
      <c r="BE604" s="17" t="s">
        <v>663</v>
      </c>
      <c r="BG604" s="14">
        <f t="shared" si="266"/>
        <v>8</v>
      </c>
      <c r="BH604" s="14">
        <f t="shared" si="267"/>
        <v>9</v>
      </c>
      <c r="BI604" s="14">
        <f t="shared" si="268"/>
        <v>93.111111111111086</v>
      </c>
      <c r="BJ604" s="14">
        <f t="shared" si="269"/>
        <v>96.444444444444443</v>
      </c>
      <c r="BK604" s="14">
        <f t="shared" si="270"/>
        <v>94.875816993464042</v>
      </c>
      <c r="BL604" s="14">
        <f t="shared" si="271"/>
        <v>1.0590958605664489</v>
      </c>
      <c r="BM604" s="14">
        <f t="shared" si="272"/>
        <v>2.4718979672510534E-3</v>
      </c>
      <c r="BN604" s="14">
        <v>6.6349999999999998</v>
      </c>
      <c r="BO604" s="14" t="str">
        <f t="shared" si="273"/>
        <v>Same Var</v>
      </c>
      <c r="BP604" s="14">
        <f t="shared" si="274"/>
        <v>0.18557784900951252</v>
      </c>
      <c r="BQ604" s="14" t="str">
        <f t="shared" si="275"/>
        <v>NS</v>
      </c>
      <c r="BR604" s="14" t="str">
        <f t="shared" si="276"/>
        <v>NS</v>
      </c>
      <c r="BS604" s="2" t="str">
        <f t="shared" si="277"/>
        <v/>
      </c>
      <c r="BT604" s="2" t="str">
        <f t="shared" si="278"/>
        <v/>
      </c>
      <c r="BU604" s="2" t="str">
        <f t="shared" si="279"/>
        <v/>
      </c>
    </row>
    <row r="605" spans="1:73" s="14" customFormat="1" x14ac:dyDescent="0.2">
      <c r="A605" s="10" t="s">
        <v>142</v>
      </c>
      <c r="B605" s="11" t="s">
        <v>504</v>
      </c>
      <c r="C605" s="12">
        <v>38715</v>
      </c>
      <c r="D605" s="13">
        <v>0.3347222222222222</v>
      </c>
      <c r="E605" s="10" t="s">
        <v>57</v>
      </c>
      <c r="F605" s="10" t="s">
        <v>505</v>
      </c>
      <c r="G605" s="11" t="s">
        <v>59</v>
      </c>
      <c r="H605" s="11" t="s">
        <v>90</v>
      </c>
      <c r="I605" s="11" t="s">
        <v>61</v>
      </c>
      <c r="J605" s="14">
        <v>0.75</v>
      </c>
      <c r="K605" s="14">
        <v>0.2</v>
      </c>
      <c r="L605" s="11">
        <v>19</v>
      </c>
      <c r="M605" s="11">
        <v>22</v>
      </c>
      <c r="N605" s="11">
        <v>21</v>
      </c>
      <c r="O605" s="11">
        <v>0</v>
      </c>
      <c r="P605" s="11">
        <v>26</v>
      </c>
      <c r="Q605" s="11">
        <v>28</v>
      </c>
      <c r="R605" s="11">
        <v>14</v>
      </c>
      <c r="S605" s="11">
        <v>27</v>
      </c>
      <c r="T605" s="11">
        <v>19</v>
      </c>
      <c r="U605" s="11">
        <v>32</v>
      </c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F605" s="15"/>
      <c r="AG605" s="14">
        <f t="shared" si="252"/>
        <v>20.8</v>
      </c>
      <c r="AH605" s="14">
        <f t="shared" si="253"/>
        <v>9.0037029419382062</v>
      </c>
      <c r="AI605" s="14">
        <f t="shared" si="254"/>
        <v>10</v>
      </c>
      <c r="AJ605" s="11">
        <v>40</v>
      </c>
      <c r="AK605" s="11">
        <v>31</v>
      </c>
      <c r="AL605" s="11">
        <v>26</v>
      </c>
      <c r="AM605" s="11">
        <v>17</v>
      </c>
      <c r="AN605" s="11">
        <v>36</v>
      </c>
      <c r="AO605" s="11">
        <v>32</v>
      </c>
      <c r="AP605" s="11">
        <v>27</v>
      </c>
      <c r="AQ605" s="11">
        <v>29</v>
      </c>
      <c r="AR605" s="11">
        <v>32</v>
      </c>
      <c r="AS605" s="11">
        <v>37</v>
      </c>
      <c r="AT605" s="14">
        <f t="shared" si="255"/>
        <v>30.7</v>
      </c>
      <c r="AU605" s="14">
        <f t="shared" si="256"/>
        <v>6.5328231093286018</v>
      </c>
      <c r="AV605" s="14">
        <f t="shared" si="257"/>
        <v>10</v>
      </c>
      <c r="AW605" s="14">
        <f t="shared" si="258"/>
        <v>77.929660493827285</v>
      </c>
      <c r="AX605" s="14">
        <f t="shared" si="259"/>
        <v>4.3341696844993205</v>
      </c>
      <c r="AY605" s="14">
        <f t="shared" si="260"/>
        <v>18</v>
      </c>
      <c r="AZ605" s="14">
        <f t="shared" si="261"/>
        <v>5.0821941416966263</v>
      </c>
      <c r="BA605" s="14">
        <f t="shared" si="262"/>
        <v>0.86204866798959834</v>
      </c>
      <c r="BB605" s="14">
        <f t="shared" si="263"/>
        <v>-0.47596153846153838</v>
      </c>
      <c r="BC605" s="16" t="str">
        <f t="shared" si="264"/>
        <v>Nontoxic</v>
      </c>
      <c r="BD605" s="14">
        <f t="shared" si="265"/>
        <v>147.59615384615384</v>
      </c>
      <c r="BE605" s="17" t="s">
        <v>663</v>
      </c>
      <c r="BG605" s="14">
        <f t="shared" si="266"/>
        <v>9</v>
      </c>
      <c r="BH605" s="14">
        <f t="shared" si="267"/>
        <v>9</v>
      </c>
      <c r="BI605" s="14">
        <f t="shared" si="268"/>
        <v>81.066666666666706</v>
      </c>
      <c r="BJ605" s="14">
        <f t="shared" si="269"/>
        <v>42.67777777777782</v>
      </c>
      <c r="BK605" s="14">
        <f t="shared" si="270"/>
        <v>61.872222222222263</v>
      </c>
      <c r="BL605" s="14">
        <f t="shared" si="271"/>
        <v>1.0555555555555556</v>
      </c>
      <c r="BM605" s="14">
        <f t="shared" si="272"/>
        <v>0.8627986440910852</v>
      </c>
      <c r="BN605" s="14">
        <v>6.6349999999999998</v>
      </c>
      <c r="BO605" s="14" t="str">
        <f t="shared" si="273"/>
        <v>Same Var</v>
      </c>
      <c r="BP605" s="14">
        <f t="shared" si="274"/>
        <v>5.7394977042778588E-3</v>
      </c>
      <c r="BQ605" s="14" t="str">
        <f t="shared" si="275"/>
        <v>NS</v>
      </c>
      <c r="BR605" s="14" t="str">
        <f t="shared" si="276"/>
        <v>NS</v>
      </c>
      <c r="BS605" s="2" t="str">
        <f t="shared" si="277"/>
        <v/>
      </c>
      <c r="BT605" s="2" t="str">
        <f t="shared" si="278"/>
        <v/>
      </c>
      <c r="BU605" s="2" t="str">
        <f t="shared" si="279"/>
        <v/>
      </c>
    </row>
    <row r="606" spans="1:73" s="14" customFormat="1" x14ac:dyDescent="0.2">
      <c r="A606" s="10" t="s">
        <v>142</v>
      </c>
      <c r="B606" s="11" t="s">
        <v>445</v>
      </c>
      <c r="C606" s="12">
        <v>38518</v>
      </c>
      <c r="D606" s="13">
        <v>0.51041666666666663</v>
      </c>
      <c r="E606" s="10" t="s">
        <v>57</v>
      </c>
      <c r="F606" s="10" t="s">
        <v>443</v>
      </c>
      <c r="G606" s="11" t="s">
        <v>59</v>
      </c>
      <c r="H606" s="11" t="s">
        <v>90</v>
      </c>
      <c r="I606" s="11" t="s">
        <v>61</v>
      </c>
      <c r="J606" s="14">
        <v>0.75</v>
      </c>
      <c r="K606" s="14">
        <v>0.2</v>
      </c>
      <c r="L606" s="11">
        <v>20</v>
      </c>
      <c r="M606" s="11">
        <v>24</v>
      </c>
      <c r="N606" s="11">
        <v>22</v>
      </c>
      <c r="O606" s="11">
        <v>21</v>
      </c>
      <c r="P606" s="11">
        <v>21</v>
      </c>
      <c r="Q606" s="11">
        <v>19</v>
      </c>
      <c r="R606" s="11">
        <v>18</v>
      </c>
      <c r="S606" s="11">
        <v>22</v>
      </c>
      <c r="T606" s="11">
        <v>19</v>
      </c>
      <c r="U606" s="11">
        <v>20</v>
      </c>
      <c r="V606" s="11">
        <v>21</v>
      </c>
      <c r="W606" s="11">
        <v>20</v>
      </c>
      <c r="X606" s="11">
        <v>22</v>
      </c>
      <c r="Y606" s="11">
        <v>22</v>
      </c>
      <c r="Z606" s="11">
        <v>23</v>
      </c>
      <c r="AA606" s="11">
        <v>21</v>
      </c>
      <c r="AB606" s="11">
        <v>22</v>
      </c>
      <c r="AC606" s="11">
        <v>19</v>
      </c>
      <c r="AD606" s="11">
        <v>21</v>
      </c>
      <c r="AE606" s="11">
        <v>19</v>
      </c>
      <c r="AF606" s="15"/>
      <c r="AG606" s="14">
        <f t="shared" si="252"/>
        <v>20.8</v>
      </c>
      <c r="AH606" s="14">
        <f t="shared" si="253"/>
        <v>1.5423836644690749</v>
      </c>
      <c r="AI606" s="14">
        <f t="shared" si="254"/>
        <v>20</v>
      </c>
      <c r="AJ606" s="11">
        <v>0</v>
      </c>
      <c r="AK606" s="11">
        <v>3</v>
      </c>
      <c r="AL606" s="11">
        <v>4</v>
      </c>
      <c r="AM606" s="11">
        <v>8</v>
      </c>
      <c r="AN606" s="11">
        <v>9</v>
      </c>
      <c r="AO606" s="11">
        <v>4</v>
      </c>
      <c r="AP606" s="11">
        <v>6</v>
      </c>
      <c r="AQ606" s="11">
        <v>1</v>
      </c>
      <c r="AR606" s="11">
        <v>5</v>
      </c>
      <c r="AS606" s="11">
        <v>0</v>
      </c>
      <c r="AT606" s="14">
        <f t="shared" si="255"/>
        <v>4</v>
      </c>
      <c r="AU606" s="14">
        <f t="shared" si="256"/>
        <v>3.1269438398822866</v>
      </c>
      <c r="AV606" s="14">
        <f t="shared" si="257"/>
        <v>10</v>
      </c>
      <c r="AW606" s="14">
        <f t="shared" si="258"/>
        <v>1.0913681543573235</v>
      </c>
      <c r="AX606" s="14">
        <f t="shared" si="259"/>
        <v>0.10646332321057303</v>
      </c>
      <c r="AY606" s="14">
        <f t="shared" si="260"/>
        <v>10</v>
      </c>
      <c r="AZ606" s="14">
        <f t="shared" si="261"/>
        <v>-11.349197924136897</v>
      </c>
      <c r="BA606" s="14">
        <f t="shared" si="262"/>
        <v>0.87905782855058789</v>
      </c>
      <c r="BB606" s="14">
        <f t="shared" si="263"/>
        <v>0.80769230769230771</v>
      </c>
      <c r="BC606" s="16" t="str">
        <f t="shared" si="264"/>
        <v>Toxic</v>
      </c>
      <c r="BD606" s="14">
        <f t="shared" si="265"/>
        <v>19.23076923076923</v>
      </c>
      <c r="BE606" s="17" t="s">
        <v>663</v>
      </c>
      <c r="BG606" s="14">
        <f t="shared" si="266"/>
        <v>19</v>
      </c>
      <c r="BH606" s="14">
        <f t="shared" si="267"/>
        <v>9</v>
      </c>
      <c r="BI606" s="14">
        <f t="shared" si="268"/>
        <v>2.378947368421052</v>
      </c>
      <c r="BJ606" s="14">
        <f t="shared" si="269"/>
        <v>9.7777777777777786</v>
      </c>
      <c r="BK606" s="14">
        <f t="shared" si="270"/>
        <v>4.7571428571428571</v>
      </c>
      <c r="BL606" s="14">
        <f t="shared" si="271"/>
        <v>1.042676134781398</v>
      </c>
      <c r="BM606" s="14">
        <f t="shared" si="272"/>
        <v>6.4090934271075195</v>
      </c>
      <c r="BN606" s="14">
        <v>6.6349999999999998</v>
      </c>
      <c r="BO606" s="14" t="str">
        <f t="shared" si="273"/>
        <v>Same Var</v>
      </c>
      <c r="BP606" s="14">
        <f t="shared" si="274"/>
        <v>2.35016986973881E-18</v>
      </c>
      <c r="BQ606" s="14" t="str">
        <f t="shared" si="275"/>
        <v>Sig</v>
      </c>
      <c r="BR606" s="14" t="str">
        <f t="shared" si="276"/>
        <v>Sig</v>
      </c>
      <c r="BS606" s="2" t="str">
        <f t="shared" si="277"/>
        <v>Same Var T-test</v>
      </c>
      <c r="BT606" s="2" t="str">
        <f t="shared" si="278"/>
        <v/>
      </c>
      <c r="BU606" s="2" t="str">
        <f t="shared" si="279"/>
        <v/>
      </c>
    </row>
    <row r="607" spans="1:73" s="14" customFormat="1" x14ac:dyDescent="0.2">
      <c r="A607" s="10" t="s">
        <v>142</v>
      </c>
      <c r="B607" s="11" t="s">
        <v>447</v>
      </c>
      <c r="C607" s="12">
        <v>38518</v>
      </c>
      <c r="D607" s="13">
        <v>0.3125</v>
      </c>
      <c r="E607" s="10" t="s">
        <v>57</v>
      </c>
      <c r="F607" s="10" t="s">
        <v>443</v>
      </c>
      <c r="G607" s="11" t="s">
        <v>59</v>
      </c>
      <c r="H607" s="11" t="s">
        <v>90</v>
      </c>
      <c r="I607" s="11" t="s">
        <v>61</v>
      </c>
      <c r="J607" s="14">
        <v>0.75</v>
      </c>
      <c r="K607" s="14">
        <v>0.2</v>
      </c>
      <c r="L607" s="11">
        <v>20</v>
      </c>
      <c r="M607" s="11">
        <v>24</v>
      </c>
      <c r="N607" s="11">
        <v>22</v>
      </c>
      <c r="O607" s="11">
        <v>21</v>
      </c>
      <c r="P607" s="11">
        <v>21</v>
      </c>
      <c r="Q607" s="11">
        <v>19</v>
      </c>
      <c r="R607" s="11">
        <v>18</v>
      </c>
      <c r="S607" s="11">
        <v>22</v>
      </c>
      <c r="T607" s="11">
        <v>19</v>
      </c>
      <c r="U607" s="11">
        <v>20</v>
      </c>
      <c r="V607" s="11">
        <v>21</v>
      </c>
      <c r="W607" s="11">
        <v>20</v>
      </c>
      <c r="X607" s="11">
        <v>22</v>
      </c>
      <c r="Y607" s="11">
        <v>22</v>
      </c>
      <c r="Z607" s="11">
        <v>23</v>
      </c>
      <c r="AA607" s="11">
        <v>21</v>
      </c>
      <c r="AB607" s="11">
        <v>22</v>
      </c>
      <c r="AC607" s="11">
        <v>19</v>
      </c>
      <c r="AD607" s="11">
        <v>21</v>
      </c>
      <c r="AE607" s="11">
        <v>19</v>
      </c>
      <c r="AF607" s="15"/>
      <c r="AG607" s="14">
        <f t="shared" si="252"/>
        <v>20.8</v>
      </c>
      <c r="AH607" s="14">
        <f t="shared" si="253"/>
        <v>1.5423836644690749</v>
      </c>
      <c r="AI607" s="14">
        <f t="shared" si="254"/>
        <v>20</v>
      </c>
      <c r="AJ607" s="11">
        <v>20</v>
      </c>
      <c r="AK607" s="11">
        <v>10</v>
      </c>
      <c r="AL607" s="11">
        <v>23</v>
      </c>
      <c r="AM607" s="11">
        <v>23</v>
      </c>
      <c r="AN607" s="11">
        <v>21</v>
      </c>
      <c r="AO607" s="11">
        <v>16</v>
      </c>
      <c r="AP607" s="11">
        <v>21</v>
      </c>
      <c r="AQ607" s="11">
        <v>20</v>
      </c>
      <c r="AR607" s="11">
        <v>27</v>
      </c>
      <c r="AS607" s="11">
        <v>23</v>
      </c>
      <c r="AT607" s="14">
        <f t="shared" si="255"/>
        <v>20.399999999999999</v>
      </c>
      <c r="AU607" s="14">
        <f t="shared" si="256"/>
        <v>4.6236109025065826</v>
      </c>
      <c r="AV607" s="14">
        <f t="shared" si="257"/>
        <v>10</v>
      </c>
      <c r="AW607" s="14">
        <f t="shared" si="258"/>
        <v>4.860638914591223</v>
      </c>
      <c r="AX607" s="14">
        <f t="shared" si="259"/>
        <v>0.50802381703773158</v>
      </c>
      <c r="AY607" s="14">
        <f t="shared" si="260"/>
        <v>10</v>
      </c>
      <c r="AZ607" s="14">
        <f t="shared" si="261"/>
        <v>3.2327185662662634</v>
      </c>
      <c r="BA607" s="14">
        <f t="shared" si="262"/>
        <v>0.87905782855058789</v>
      </c>
      <c r="BB607" s="14">
        <f t="shared" si="263"/>
        <v>1.9230769230769332E-2</v>
      </c>
      <c r="BC607" s="16" t="str">
        <f t="shared" si="264"/>
        <v>Nontoxic</v>
      </c>
      <c r="BD607" s="14">
        <f t="shared" si="265"/>
        <v>98.076923076923066</v>
      </c>
      <c r="BE607" s="17" t="s">
        <v>663</v>
      </c>
      <c r="BG607" s="14">
        <f t="shared" si="266"/>
        <v>19</v>
      </c>
      <c r="BH607" s="14">
        <f t="shared" si="267"/>
        <v>9</v>
      </c>
      <c r="BI607" s="14">
        <f t="shared" si="268"/>
        <v>2.378947368421052</v>
      </c>
      <c r="BJ607" s="14">
        <f t="shared" si="269"/>
        <v>21.377777777777734</v>
      </c>
      <c r="BK607" s="14">
        <f t="shared" si="270"/>
        <v>8.4857142857142716</v>
      </c>
      <c r="BL607" s="14">
        <f t="shared" si="271"/>
        <v>1.042676134781398</v>
      </c>
      <c r="BM607" s="14">
        <f t="shared" si="272"/>
        <v>15.198470495608646</v>
      </c>
      <c r="BN607" s="14">
        <v>6.6349999999999998</v>
      </c>
      <c r="BO607" s="14" t="str">
        <f t="shared" si="273"/>
        <v>Sig Diff Var</v>
      </c>
      <c r="BP607" s="14">
        <f t="shared" si="274"/>
        <v>0.3977169034240336</v>
      </c>
      <c r="BQ607" s="14" t="str">
        <f t="shared" si="275"/>
        <v>NS</v>
      </c>
      <c r="BR607" s="14" t="str">
        <f t="shared" si="276"/>
        <v>NS</v>
      </c>
      <c r="BS607" s="2" t="str">
        <f t="shared" si="277"/>
        <v>Diff Var T-test</v>
      </c>
      <c r="BT607" s="2" t="str">
        <f t="shared" si="278"/>
        <v/>
      </c>
      <c r="BU607" s="2" t="str">
        <f t="shared" si="279"/>
        <v/>
      </c>
    </row>
    <row r="608" spans="1:73" s="14" customFormat="1" x14ac:dyDescent="0.2">
      <c r="A608" s="10" t="s">
        <v>142</v>
      </c>
      <c r="B608" s="11" t="s">
        <v>442</v>
      </c>
      <c r="C608" s="12">
        <v>38518</v>
      </c>
      <c r="D608" s="13">
        <v>0.61111111111111116</v>
      </c>
      <c r="E608" s="10" t="s">
        <v>57</v>
      </c>
      <c r="F608" s="10" t="s">
        <v>443</v>
      </c>
      <c r="G608" s="11" t="s">
        <v>59</v>
      </c>
      <c r="H608" s="11" t="s">
        <v>90</v>
      </c>
      <c r="I608" s="11" t="s">
        <v>61</v>
      </c>
      <c r="J608" s="14">
        <v>0.75</v>
      </c>
      <c r="K608" s="14">
        <v>0.2</v>
      </c>
      <c r="L608" s="11">
        <v>20</v>
      </c>
      <c r="M608" s="11">
        <v>24</v>
      </c>
      <c r="N608" s="11">
        <v>22</v>
      </c>
      <c r="O608" s="11">
        <v>21</v>
      </c>
      <c r="P608" s="11">
        <v>21</v>
      </c>
      <c r="Q608" s="11">
        <v>19</v>
      </c>
      <c r="R608" s="11">
        <v>18</v>
      </c>
      <c r="S608" s="11">
        <v>22</v>
      </c>
      <c r="T608" s="11">
        <v>19</v>
      </c>
      <c r="U608" s="11">
        <v>20</v>
      </c>
      <c r="V608" s="11">
        <v>21</v>
      </c>
      <c r="W608" s="11">
        <v>20</v>
      </c>
      <c r="X608" s="11">
        <v>22</v>
      </c>
      <c r="Y608" s="11">
        <v>22</v>
      </c>
      <c r="Z608" s="11">
        <v>23</v>
      </c>
      <c r="AA608" s="11">
        <v>21</v>
      </c>
      <c r="AB608" s="11">
        <v>22</v>
      </c>
      <c r="AC608" s="11">
        <v>19</v>
      </c>
      <c r="AD608" s="11">
        <v>21</v>
      </c>
      <c r="AE608" s="11">
        <v>19</v>
      </c>
      <c r="AF608" s="15"/>
      <c r="AG608" s="14">
        <f t="shared" si="252"/>
        <v>20.8</v>
      </c>
      <c r="AH608" s="14">
        <f t="shared" si="253"/>
        <v>1.5423836644690749</v>
      </c>
      <c r="AI608" s="14">
        <f t="shared" si="254"/>
        <v>20</v>
      </c>
      <c r="AJ608" s="11">
        <v>25</v>
      </c>
      <c r="AK608" s="11">
        <v>15</v>
      </c>
      <c r="AL608" s="11">
        <v>22</v>
      </c>
      <c r="AM608" s="11">
        <v>17</v>
      </c>
      <c r="AN608" s="11">
        <v>12</v>
      </c>
      <c r="AO608" s="11">
        <v>16</v>
      </c>
      <c r="AP608" s="11">
        <v>24</v>
      </c>
      <c r="AQ608" s="11">
        <v>19</v>
      </c>
      <c r="AR608" s="11">
        <v>9</v>
      </c>
      <c r="AS608" s="11">
        <v>15</v>
      </c>
      <c r="AT608" s="14">
        <f t="shared" si="255"/>
        <v>17.399999999999999</v>
      </c>
      <c r="AU608" s="14">
        <f t="shared" si="256"/>
        <v>5.1467357508316764</v>
      </c>
      <c r="AV608" s="14">
        <f t="shared" si="257"/>
        <v>10</v>
      </c>
      <c r="AW608" s="14">
        <f t="shared" si="258"/>
        <v>7.3755521699518711</v>
      </c>
      <c r="AX608" s="14">
        <f t="shared" si="259"/>
        <v>0.77985920798423625</v>
      </c>
      <c r="AY608" s="14">
        <f t="shared" si="260"/>
        <v>9</v>
      </c>
      <c r="AZ608" s="14">
        <f t="shared" si="261"/>
        <v>1.0922545695154369</v>
      </c>
      <c r="BA608" s="14">
        <f t="shared" si="262"/>
        <v>0.8834038596855347</v>
      </c>
      <c r="BB608" s="14">
        <f t="shared" si="263"/>
        <v>0.16346153846153855</v>
      </c>
      <c r="BC608" s="16" t="str">
        <f t="shared" si="264"/>
        <v>Nontoxic</v>
      </c>
      <c r="BD608" s="14">
        <f t="shared" si="265"/>
        <v>83.653846153846146</v>
      </c>
      <c r="BE608" s="17" t="s">
        <v>663</v>
      </c>
      <c r="BG608" s="14">
        <f t="shared" si="266"/>
        <v>19</v>
      </c>
      <c r="BH608" s="14">
        <f t="shared" si="267"/>
        <v>9</v>
      </c>
      <c r="BI608" s="14">
        <f t="shared" si="268"/>
        <v>2.378947368421052</v>
      </c>
      <c r="BJ608" s="14">
        <f t="shared" si="269"/>
        <v>26.488888888888901</v>
      </c>
      <c r="BK608" s="14">
        <f t="shared" si="270"/>
        <v>10.128571428571433</v>
      </c>
      <c r="BL608" s="14">
        <f t="shared" si="271"/>
        <v>1.042676134781398</v>
      </c>
      <c r="BM608" s="14">
        <f t="shared" si="272"/>
        <v>18.100592379067383</v>
      </c>
      <c r="BN608" s="14">
        <v>6.6349999999999998</v>
      </c>
      <c r="BO608" s="14" t="str">
        <f t="shared" si="273"/>
        <v>Sig Diff Var</v>
      </c>
      <c r="BP608" s="14">
        <f t="shared" si="274"/>
        <v>3.4374895833867623E-2</v>
      </c>
      <c r="BQ608" s="14" t="str">
        <f t="shared" si="275"/>
        <v>Sig</v>
      </c>
      <c r="BR608" s="14" t="str">
        <f t="shared" si="276"/>
        <v>Sig</v>
      </c>
      <c r="BS608" s="2" t="str">
        <f t="shared" si="277"/>
        <v>Diff Var T-test</v>
      </c>
      <c r="BT608" s="2" t="str">
        <f t="shared" si="278"/>
        <v/>
      </c>
      <c r="BU608" s="2" t="str">
        <f t="shared" si="279"/>
        <v>NOECToxicLess25</v>
      </c>
    </row>
    <row r="609" spans="1:73" s="14" customFormat="1" x14ac:dyDescent="0.2">
      <c r="A609" s="1" t="s">
        <v>142</v>
      </c>
      <c r="B609" s="5" t="s">
        <v>658</v>
      </c>
      <c r="C609" s="6">
        <v>38505</v>
      </c>
      <c r="D609" s="7">
        <v>0.39583333333333331</v>
      </c>
      <c r="E609" s="1" t="s">
        <v>57</v>
      </c>
      <c r="F609" s="1" t="s">
        <v>659</v>
      </c>
      <c r="G609" s="5" t="s">
        <v>59</v>
      </c>
      <c r="H609" s="5" t="s">
        <v>90</v>
      </c>
      <c r="I609" s="5" t="s">
        <v>61</v>
      </c>
      <c r="J609" s="2">
        <v>0.75</v>
      </c>
      <c r="K609" s="2">
        <v>0.2</v>
      </c>
      <c r="L609" s="5">
        <v>22</v>
      </c>
      <c r="M609" s="5">
        <v>21</v>
      </c>
      <c r="N609" s="5">
        <v>21</v>
      </c>
      <c r="O609" s="5">
        <v>21</v>
      </c>
      <c r="P609" s="5">
        <v>23</v>
      </c>
      <c r="Q609" s="5">
        <v>12</v>
      </c>
      <c r="R609" s="5">
        <v>21</v>
      </c>
      <c r="S609" s="5">
        <v>23</v>
      </c>
      <c r="T609" s="5">
        <v>23</v>
      </c>
      <c r="U609" s="5">
        <v>20</v>
      </c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2">
        <f t="shared" si="252"/>
        <v>20.7</v>
      </c>
      <c r="AH609" s="2">
        <f t="shared" si="253"/>
        <v>3.2335051500740799</v>
      </c>
      <c r="AI609" s="2">
        <f t="shared" si="254"/>
        <v>10</v>
      </c>
      <c r="AJ609" s="5">
        <v>9</v>
      </c>
      <c r="AK609" s="5">
        <v>19</v>
      </c>
      <c r="AL609" s="5">
        <v>4</v>
      </c>
      <c r="AM609" s="5">
        <v>14</v>
      </c>
      <c r="AN609" s="5">
        <v>13</v>
      </c>
      <c r="AO609" s="5">
        <v>16</v>
      </c>
      <c r="AP609" s="5">
        <v>13</v>
      </c>
      <c r="AQ609" s="5">
        <v>6</v>
      </c>
      <c r="AR609" s="5">
        <v>19</v>
      </c>
      <c r="AS609" s="5">
        <v>22</v>
      </c>
      <c r="AT609" s="2">
        <f t="shared" si="255"/>
        <v>13.5</v>
      </c>
      <c r="AU609" s="2">
        <f t="shared" si="256"/>
        <v>5.835713800003866</v>
      </c>
      <c r="AV609" s="2">
        <f t="shared" si="257"/>
        <v>10</v>
      </c>
      <c r="AW609" s="2">
        <f t="shared" si="258"/>
        <v>15.949484379822557</v>
      </c>
      <c r="AX609" s="2">
        <f t="shared" si="259"/>
        <v>1.3270777397333684</v>
      </c>
      <c r="AY609" s="2">
        <f t="shared" si="260"/>
        <v>12</v>
      </c>
      <c r="AZ609" s="2">
        <f t="shared" si="261"/>
        <v>-1.0133007536221437</v>
      </c>
      <c r="BA609" s="2">
        <f t="shared" si="262"/>
        <v>0.87260929158813794</v>
      </c>
      <c r="BB609" s="14">
        <f t="shared" si="263"/>
        <v>0.34782608695652173</v>
      </c>
      <c r="BC609" s="3" t="str">
        <f t="shared" si="264"/>
        <v>Toxic</v>
      </c>
      <c r="BD609" s="2">
        <f t="shared" si="265"/>
        <v>65.217391304347828</v>
      </c>
      <c r="BE609" s="4" t="s">
        <v>664</v>
      </c>
      <c r="BF609" s="4" t="s">
        <v>667</v>
      </c>
      <c r="BG609" s="2">
        <f t="shared" si="266"/>
        <v>9</v>
      </c>
      <c r="BH609" s="2">
        <f t="shared" si="267"/>
        <v>9</v>
      </c>
      <c r="BI609" s="2">
        <f t="shared" si="268"/>
        <v>10.455555555555598</v>
      </c>
      <c r="BJ609" s="2">
        <f t="shared" si="269"/>
        <v>34.055555555555564</v>
      </c>
      <c r="BK609" s="2">
        <f t="shared" si="270"/>
        <v>22.255555555555581</v>
      </c>
      <c r="BL609" s="2">
        <f t="shared" si="271"/>
        <v>1.0555555555555556</v>
      </c>
      <c r="BM609" s="2">
        <f t="shared" si="272"/>
        <v>2.8141675108896216</v>
      </c>
      <c r="BN609" s="2">
        <v>6.6349999999999998</v>
      </c>
      <c r="BO609" s="2" t="str">
        <f t="shared" si="273"/>
        <v>Same Var</v>
      </c>
      <c r="BP609" s="2">
        <f t="shared" si="274"/>
        <v>1.551484452704628E-3</v>
      </c>
      <c r="BQ609" s="2" t="str">
        <f t="shared" si="275"/>
        <v>Sig</v>
      </c>
      <c r="BR609" s="2" t="str">
        <f t="shared" si="276"/>
        <v>Sig</v>
      </c>
      <c r="BS609" s="2" t="str">
        <f t="shared" si="277"/>
        <v>Wilcoxon</v>
      </c>
      <c r="BT609" s="2" t="str">
        <f t="shared" si="278"/>
        <v/>
      </c>
      <c r="BU609" s="2" t="str">
        <f t="shared" si="279"/>
        <v/>
      </c>
    </row>
    <row r="610" spans="1:73" s="14" customFormat="1" x14ac:dyDescent="0.2">
      <c r="A610" s="10" t="s">
        <v>142</v>
      </c>
      <c r="B610" s="11" t="s">
        <v>637</v>
      </c>
      <c r="C610" s="12">
        <v>38461</v>
      </c>
      <c r="D610" s="13">
        <v>0.47916666666666669</v>
      </c>
      <c r="E610" s="10" t="s">
        <v>57</v>
      </c>
      <c r="F610" s="10" t="s">
        <v>636</v>
      </c>
      <c r="G610" s="11" t="s">
        <v>59</v>
      </c>
      <c r="H610" s="11" t="s">
        <v>90</v>
      </c>
      <c r="I610" s="11" t="s">
        <v>61</v>
      </c>
      <c r="J610" s="14">
        <v>0.75</v>
      </c>
      <c r="K610" s="14">
        <v>0.2</v>
      </c>
      <c r="L610" s="11">
        <v>22</v>
      </c>
      <c r="M610" s="11">
        <v>23</v>
      </c>
      <c r="N610" s="11">
        <v>21</v>
      </c>
      <c r="O610" s="11">
        <v>13</v>
      </c>
      <c r="P610" s="11">
        <v>22</v>
      </c>
      <c r="Q610" s="11">
        <v>21</v>
      </c>
      <c r="R610" s="11">
        <v>20</v>
      </c>
      <c r="S610" s="11">
        <v>18</v>
      </c>
      <c r="T610" s="11">
        <v>22</v>
      </c>
      <c r="U610" s="11">
        <v>20</v>
      </c>
      <c r="V610" s="11">
        <v>19</v>
      </c>
      <c r="W610" s="11">
        <v>19</v>
      </c>
      <c r="X610" s="11">
        <v>22</v>
      </c>
      <c r="Y610" s="11">
        <v>23</v>
      </c>
      <c r="Z610" s="11">
        <v>21</v>
      </c>
      <c r="AA610" s="11">
        <v>22</v>
      </c>
      <c r="AB610" s="11">
        <v>25</v>
      </c>
      <c r="AC610" s="11">
        <v>20</v>
      </c>
      <c r="AD610" s="11">
        <v>22</v>
      </c>
      <c r="AE610" s="11">
        <v>19</v>
      </c>
      <c r="AF610" s="15"/>
      <c r="AG610" s="14">
        <f t="shared" si="252"/>
        <v>20.7</v>
      </c>
      <c r="AH610" s="14">
        <f t="shared" si="253"/>
        <v>2.4730122267559147</v>
      </c>
      <c r="AI610" s="14">
        <f t="shared" si="254"/>
        <v>20</v>
      </c>
      <c r="AJ610" s="11">
        <v>6</v>
      </c>
      <c r="AK610" s="11">
        <v>6</v>
      </c>
      <c r="AL610" s="11">
        <v>1</v>
      </c>
      <c r="AM610" s="11">
        <v>0</v>
      </c>
      <c r="AN610" s="11">
        <v>0</v>
      </c>
      <c r="AO610" s="11">
        <v>4</v>
      </c>
      <c r="AP610" s="11">
        <v>0</v>
      </c>
      <c r="AQ610" s="11">
        <v>6</v>
      </c>
      <c r="AR610" s="11">
        <v>7</v>
      </c>
      <c r="AS610" s="11">
        <v>4</v>
      </c>
      <c r="AT610" s="14">
        <f t="shared" si="255"/>
        <v>3.4</v>
      </c>
      <c r="AU610" s="14">
        <f t="shared" si="256"/>
        <v>2.8751811537130436</v>
      </c>
      <c r="AV610" s="14">
        <f t="shared" si="257"/>
        <v>10</v>
      </c>
      <c r="AW610" s="14">
        <f t="shared" si="258"/>
        <v>0.9973482515052734</v>
      </c>
      <c r="AX610" s="14">
        <f t="shared" si="259"/>
        <v>7.74880359449613E-2</v>
      </c>
      <c r="AY610" s="14">
        <f t="shared" si="260"/>
        <v>13</v>
      </c>
      <c r="AZ610" s="14">
        <f t="shared" si="261"/>
        <v>-12.133051461084772</v>
      </c>
      <c r="BA610" s="14">
        <f t="shared" si="262"/>
        <v>0.87015153396817235</v>
      </c>
      <c r="BB610" s="14">
        <f t="shared" si="263"/>
        <v>0.83574879227053145</v>
      </c>
      <c r="BC610" s="16" t="str">
        <f t="shared" si="264"/>
        <v>Toxic</v>
      </c>
      <c r="BD610" s="14">
        <f t="shared" si="265"/>
        <v>16.425120772946862</v>
      </c>
      <c r="BE610" s="17" t="s">
        <v>663</v>
      </c>
      <c r="BG610" s="14">
        <f t="shared" si="266"/>
        <v>19</v>
      </c>
      <c r="BH610" s="14">
        <f t="shared" si="267"/>
        <v>9</v>
      </c>
      <c r="BI610" s="14">
        <f t="shared" si="268"/>
        <v>6.1157894736842477</v>
      </c>
      <c r="BJ610" s="14">
        <f t="shared" si="269"/>
        <v>8.2666666666666693</v>
      </c>
      <c r="BK610" s="14">
        <f t="shared" si="270"/>
        <v>6.8071428571428836</v>
      </c>
      <c r="BL610" s="14">
        <f t="shared" si="271"/>
        <v>1.042676134781398</v>
      </c>
      <c r="BM610" s="14">
        <f t="shared" si="272"/>
        <v>0.27481567803958551</v>
      </c>
      <c r="BN610" s="14">
        <v>6.6349999999999998</v>
      </c>
      <c r="BO610" s="14" t="str">
        <f t="shared" si="273"/>
        <v>Same Var</v>
      </c>
      <c r="BP610" s="14">
        <f t="shared" si="274"/>
        <v>1.1452016727974859E-16</v>
      </c>
      <c r="BQ610" s="14" t="str">
        <f t="shared" si="275"/>
        <v>Sig</v>
      </c>
      <c r="BR610" s="14" t="str">
        <f t="shared" si="276"/>
        <v>Sig</v>
      </c>
      <c r="BS610" s="2" t="str">
        <f t="shared" si="277"/>
        <v>Same Var T-test</v>
      </c>
      <c r="BT610" s="2" t="str">
        <f t="shared" si="278"/>
        <v/>
      </c>
      <c r="BU610" s="2" t="str">
        <f t="shared" si="279"/>
        <v/>
      </c>
    </row>
    <row r="611" spans="1:73" s="14" customFormat="1" x14ac:dyDescent="0.2">
      <c r="A611" s="10" t="s">
        <v>142</v>
      </c>
      <c r="B611" s="11" t="s">
        <v>634</v>
      </c>
      <c r="C611" s="12">
        <v>38461</v>
      </c>
      <c r="D611" s="13">
        <v>0.58333333333333337</v>
      </c>
      <c r="E611" s="10" t="s">
        <v>57</v>
      </c>
      <c r="F611" s="10" t="s">
        <v>636</v>
      </c>
      <c r="G611" s="11" t="s">
        <v>59</v>
      </c>
      <c r="H611" s="11" t="s">
        <v>90</v>
      </c>
      <c r="I611" s="11" t="s">
        <v>61</v>
      </c>
      <c r="J611" s="14">
        <v>0.75</v>
      </c>
      <c r="K611" s="14">
        <v>0.2</v>
      </c>
      <c r="L611" s="11">
        <v>22</v>
      </c>
      <c r="M611" s="11">
        <v>23</v>
      </c>
      <c r="N611" s="11">
        <v>21</v>
      </c>
      <c r="O611" s="11">
        <v>13</v>
      </c>
      <c r="P611" s="11">
        <v>22</v>
      </c>
      <c r="Q611" s="11">
        <v>21</v>
      </c>
      <c r="R611" s="11">
        <v>20</v>
      </c>
      <c r="S611" s="11">
        <v>18</v>
      </c>
      <c r="T611" s="11">
        <v>22</v>
      </c>
      <c r="U611" s="11">
        <v>20</v>
      </c>
      <c r="V611" s="11">
        <v>19</v>
      </c>
      <c r="W611" s="11">
        <v>19</v>
      </c>
      <c r="X611" s="11">
        <v>22</v>
      </c>
      <c r="Y611" s="11">
        <v>23</v>
      </c>
      <c r="Z611" s="11">
        <v>21</v>
      </c>
      <c r="AA611" s="11">
        <v>22</v>
      </c>
      <c r="AB611" s="11">
        <v>25</v>
      </c>
      <c r="AC611" s="11">
        <v>20</v>
      </c>
      <c r="AD611" s="11">
        <v>22</v>
      </c>
      <c r="AE611" s="11">
        <v>19</v>
      </c>
      <c r="AF611" s="15"/>
      <c r="AG611" s="14">
        <f t="shared" si="252"/>
        <v>20.7</v>
      </c>
      <c r="AH611" s="14">
        <f t="shared" si="253"/>
        <v>2.4730122267559147</v>
      </c>
      <c r="AI611" s="14">
        <f t="shared" si="254"/>
        <v>20</v>
      </c>
      <c r="AJ611" s="11">
        <v>29</v>
      </c>
      <c r="AK611" s="11">
        <v>29</v>
      </c>
      <c r="AL611" s="11">
        <v>28</v>
      </c>
      <c r="AM611" s="11">
        <v>23</v>
      </c>
      <c r="AN611" s="11">
        <v>32</v>
      </c>
      <c r="AO611" s="11">
        <v>26</v>
      </c>
      <c r="AP611" s="11">
        <v>29</v>
      </c>
      <c r="AQ611" s="11">
        <v>26</v>
      </c>
      <c r="AR611" s="11">
        <v>21</v>
      </c>
      <c r="AS611" s="11">
        <v>21</v>
      </c>
      <c r="AT611" s="14">
        <f t="shared" si="255"/>
        <v>26.4</v>
      </c>
      <c r="AU611" s="14">
        <f t="shared" si="256"/>
        <v>3.7178249316263106</v>
      </c>
      <c r="AV611" s="14">
        <f t="shared" si="257"/>
        <v>10</v>
      </c>
      <c r="AW611" s="14">
        <f t="shared" si="258"/>
        <v>2.415627166385053</v>
      </c>
      <c r="AX611" s="14">
        <f t="shared" si="259"/>
        <v>0.21383920192575556</v>
      </c>
      <c r="AY611" s="14">
        <f t="shared" si="260"/>
        <v>11</v>
      </c>
      <c r="AZ611" s="14">
        <f t="shared" si="261"/>
        <v>8.723118844007594</v>
      </c>
      <c r="BA611" s="14">
        <f t="shared" si="262"/>
        <v>0.87552997807388222</v>
      </c>
      <c r="BB611" s="14">
        <f t="shared" si="263"/>
        <v>-0.27536231884057971</v>
      </c>
      <c r="BC611" s="16" t="str">
        <f t="shared" si="264"/>
        <v>Nontoxic</v>
      </c>
      <c r="BD611" s="14">
        <f t="shared" si="265"/>
        <v>127.53623188405795</v>
      </c>
      <c r="BE611" s="17" t="s">
        <v>663</v>
      </c>
      <c r="BG611" s="14">
        <f t="shared" si="266"/>
        <v>19</v>
      </c>
      <c r="BH611" s="14">
        <f t="shared" si="267"/>
        <v>9</v>
      </c>
      <c r="BI611" s="14">
        <f t="shared" si="268"/>
        <v>6.1157894736842477</v>
      </c>
      <c r="BJ611" s="14">
        <f t="shared" si="269"/>
        <v>13.82222222222218</v>
      </c>
      <c r="BK611" s="14">
        <f t="shared" si="270"/>
        <v>8.5928571428571541</v>
      </c>
      <c r="BL611" s="14">
        <f t="shared" si="271"/>
        <v>1.042676134781398</v>
      </c>
      <c r="BM611" s="14">
        <f t="shared" si="272"/>
        <v>2.0936264626334187</v>
      </c>
      <c r="BN611" s="14">
        <v>6.6349999999999998</v>
      </c>
      <c r="BO611" s="14" t="str">
        <f t="shared" si="273"/>
        <v>Same Var</v>
      </c>
      <c r="BP611" s="14">
        <f t="shared" si="274"/>
        <v>1.3105246026032043E-5</v>
      </c>
      <c r="BQ611" s="14" t="str">
        <f t="shared" si="275"/>
        <v>NS</v>
      </c>
      <c r="BR611" s="14" t="str">
        <f t="shared" si="276"/>
        <v>NS</v>
      </c>
      <c r="BS611" s="2" t="str">
        <f t="shared" si="277"/>
        <v/>
      </c>
      <c r="BT611" s="2" t="str">
        <f t="shared" si="278"/>
        <v/>
      </c>
      <c r="BU611" s="2" t="str">
        <f t="shared" si="279"/>
        <v/>
      </c>
    </row>
    <row r="612" spans="1:73" s="14" customFormat="1" x14ac:dyDescent="0.2">
      <c r="A612" s="10" t="s">
        <v>142</v>
      </c>
      <c r="B612" s="11" t="s">
        <v>640</v>
      </c>
      <c r="C612" s="12">
        <v>38461</v>
      </c>
      <c r="D612" s="13">
        <v>0.625</v>
      </c>
      <c r="E612" s="10" t="s">
        <v>57</v>
      </c>
      <c r="F612" s="10" t="s">
        <v>636</v>
      </c>
      <c r="G612" s="11" t="s">
        <v>59</v>
      </c>
      <c r="H612" s="11" t="s">
        <v>90</v>
      </c>
      <c r="I612" s="11" t="s">
        <v>61</v>
      </c>
      <c r="J612" s="14">
        <v>0.75</v>
      </c>
      <c r="K612" s="14">
        <v>0.2</v>
      </c>
      <c r="L612" s="11">
        <v>22</v>
      </c>
      <c r="M612" s="11">
        <v>23</v>
      </c>
      <c r="N612" s="11">
        <v>21</v>
      </c>
      <c r="O612" s="11">
        <v>13</v>
      </c>
      <c r="P612" s="11">
        <v>22</v>
      </c>
      <c r="Q612" s="11">
        <v>21</v>
      </c>
      <c r="R612" s="11">
        <v>20</v>
      </c>
      <c r="S612" s="11">
        <v>18</v>
      </c>
      <c r="T612" s="11">
        <v>22</v>
      </c>
      <c r="U612" s="11">
        <v>20</v>
      </c>
      <c r="V612" s="11">
        <v>19</v>
      </c>
      <c r="W612" s="11">
        <v>19</v>
      </c>
      <c r="X612" s="11">
        <v>22</v>
      </c>
      <c r="Y612" s="11">
        <v>23</v>
      </c>
      <c r="Z612" s="11">
        <v>21</v>
      </c>
      <c r="AA612" s="11">
        <v>22</v>
      </c>
      <c r="AB612" s="11">
        <v>25</v>
      </c>
      <c r="AC612" s="11">
        <v>20</v>
      </c>
      <c r="AD612" s="11">
        <v>22</v>
      </c>
      <c r="AE612" s="11">
        <v>19</v>
      </c>
      <c r="AF612" s="15"/>
      <c r="AG612" s="14">
        <f t="shared" si="252"/>
        <v>20.7</v>
      </c>
      <c r="AH612" s="14">
        <f t="shared" si="253"/>
        <v>2.4730122267559147</v>
      </c>
      <c r="AI612" s="14">
        <f t="shared" si="254"/>
        <v>20</v>
      </c>
      <c r="AJ612" s="11">
        <v>8</v>
      </c>
      <c r="AK612" s="11">
        <v>11</v>
      </c>
      <c r="AL612" s="11">
        <v>18</v>
      </c>
      <c r="AM612" s="11">
        <v>14</v>
      </c>
      <c r="AN612" s="11">
        <v>12</v>
      </c>
      <c r="AO612" s="11">
        <v>21</v>
      </c>
      <c r="AP612" s="11">
        <v>3</v>
      </c>
      <c r="AQ612" s="11">
        <v>6</v>
      </c>
      <c r="AR612" s="11">
        <v>11</v>
      </c>
      <c r="AS612" s="11">
        <v>17</v>
      </c>
      <c r="AT612" s="14">
        <f t="shared" si="255"/>
        <v>12.1</v>
      </c>
      <c r="AU612" s="14">
        <f t="shared" si="256"/>
        <v>5.5866905329641376</v>
      </c>
      <c r="AV612" s="14">
        <f t="shared" si="257"/>
        <v>10</v>
      </c>
      <c r="AW612" s="14">
        <f t="shared" si="258"/>
        <v>10.844624120576107</v>
      </c>
      <c r="AX612" s="14">
        <f t="shared" si="259"/>
        <v>1.0839276792920125</v>
      </c>
      <c r="AY612" s="14">
        <f t="shared" si="260"/>
        <v>10</v>
      </c>
      <c r="AZ612" s="14">
        <f t="shared" si="261"/>
        <v>-1.8873695753548887</v>
      </c>
      <c r="BA612" s="14">
        <f t="shared" si="262"/>
        <v>0.87905782855058789</v>
      </c>
      <c r="BB612" s="14">
        <f t="shared" si="263"/>
        <v>0.41545893719806765</v>
      </c>
      <c r="BC612" s="16" t="str">
        <f t="shared" si="264"/>
        <v>Toxic</v>
      </c>
      <c r="BD612" s="14">
        <f t="shared" si="265"/>
        <v>58.454106280193244</v>
      </c>
      <c r="BE612" s="17" t="s">
        <v>663</v>
      </c>
      <c r="BG612" s="14">
        <f t="shared" si="266"/>
        <v>19</v>
      </c>
      <c r="BH612" s="14">
        <f t="shared" si="267"/>
        <v>9</v>
      </c>
      <c r="BI612" s="14">
        <f t="shared" si="268"/>
        <v>6.1157894736842477</v>
      </c>
      <c r="BJ612" s="14">
        <f t="shared" si="269"/>
        <v>31.211111111111119</v>
      </c>
      <c r="BK612" s="14">
        <f t="shared" si="270"/>
        <v>14.182142857142887</v>
      </c>
      <c r="BL612" s="14">
        <f t="shared" si="271"/>
        <v>1.042676134781398</v>
      </c>
      <c r="BM612" s="14">
        <f t="shared" si="272"/>
        <v>8.5184367762059647</v>
      </c>
      <c r="BN612" s="14">
        <v>6.6349999999999998</v>
      </c>
      <c r="BO612" s="14" t="str">
        <f t="shared" si="273"/>
        <v>Sig Diff Var</v>
      </c>
      <c r="BP612" s="14">
        <f t="shared" si="274"/>
        <v>3.7261162532809173E-4</v>
      </c>
      <c r="BQ612" s="14" t="str">
        <f t="shared" si="275"/>
        <v>Sig</v>
      </c>
      <c r="BR612" s="14" t="str">
        <f t="shared" si="276"/>
        <v>Sig</v>
      </c>
      <c r="BS612" s="2" t="str">
        <f t="shared" si="277"/>
        <v>Diff Var T-test</v>
      </c>
      <c r="BT612" s="2" t="str">
        <f t="shared" si="278"/>
        <v/>
      </c>
      <c r="BU612" s="2" t="str">
        <f t="shared" si="279"/>
        <v/>
      </c>
    </row>
    <row r="613" spans="1:73" s="14" customFormat="1" x14ac:dyDescent="0.2">
      <c r="A613" s="10" t="s">
        <v>142</v>
      </c>
      <c r="B613" s="11" t="s">
        <v>639</v>
      </c>
      <c r="C613" s="12">
        <v>38461</v>
      </c>
      <c r="D613" s="13">
        <v>0.4375</v>
      </c>
      <c r="E613" s="10" t="s">
        <v>57</v>
      </c>
      <c r="F613" s="10" t="s">
        <v>636</v>
      </c>
      <c r="G613" s="11" t="s">
        <v>59</v>
      </c>
      <c r="H613" s="11" t="s">
        <v>90</v>
      </c>
      <c r="I613" s="11" t="s">
        <v>61</v>
      </c>
      <c r="J613" s="14">
        <v>0.75</v>
      </c>
      <c r="K613" s="14">
        <v>0.2</v>
      </c>
      <c r="L613" s="11">
        <v>22</v>
      </c>
      <c r="M613" s="11">
        <v>23</v>
      </c>
      <c r="N613" s="11">
        <v>21</v>
      </c>
      <c r="O613" s="11">
        <v>13</v>
      </c>
      <c r="P613" s="11">
        <v>22</v>
      </c>
      <c r="Q613" s="11">
        <v>21</v>
      </c>
      <c r="R613" s="11">
        <v>20</v>
      </c>
      <c r="S613" s="11">
        <v>18</v>
      </c>
      <c r="T613" s="11">
        <v>22</v>
      </c>
      <c r="U613" s="11">
        <v>20</v>
      </c>
      <c r="V613" s="11">
        <v>19</v>
      </c>
      <c r="W613" s="11">
        <v>19</v>
      </c>
      <c r="X613" s="11">
        <v>22</v>
      </c>
      <c r="Y613" s="11">
        <v>23</v>
      </c>
      <c r="Z613" s="11">
        <v>21</v>
      </c>
      <c r="AA613" s="11">
        <v>22</v>
      </c>
      <c r="AB613" s="11">
        <v>25</v>
      </c>
      <c r="AC613" s="11">
        <v>20</v>
      </c>
      <c r="AD613" s="11">
        <v>22</v>
      </c>
      <c r="AE613" s="11">
        <v>19</v>
      </c>
      <c r="AF613" s="15"/>
      <c r="AG613" s="14">
        <f t="shared" si="252"/>
        <v>20.7</v>
      </c>
      <c r="AH613" s="14">
        <f t="shared" si="253"/>
        <v>2.4730122267559147</v>
      </c>
      <c r="AI613" s="14">
        <f t="shared" si="254"/>
        <v>20</v>
      </c>
      <c r="AJ613" s="11">
        <v>6</v>
      </c>
      <c r="AK613" s="11">
        <v>17</v>
      </c>
      <c r="AL613" s="11">
        <v>10</v>
      </c>
      <c r="AM613" s="11">
        <v>1</v>
      </c>
      <c r="AN613" s="11">
        <v>12</v>
      </c>
      <c r="AO613" s="11">
        <v>12</v>
      </c>
      <c r="AP613" s="11">
        <v>0</v>
      </c>
      <c r="AQ613" s="11">
        <v>5</v>
      </c>
      <c r="AR613" s="11">
        <v>17</v>
      </c>
      <c r="AS613" s="11">
        <v>7</v>
      </c>
      <c r="AT613" s="14">
        <f t="shared" si="255"/>
        <v>8.6999999999999993</v>
      </c>
      <c r="AU613" s="14">
        <f t="shared" si="256"/>
        <v>5.9637795622127641</v>
      </c>
      <c r="AV613" s="14">
        <f t="shared" si="257"/>
        <v>10</v>
      </c>
      <c r="AW613" s="14">
        <f t="shared" si="258"/>
        <v>13.903004172557912</v>
      </c>
      <c r="AX613" s="14">
        <f t="shared" si="259"/>
        <v>1.4070991470560725</v>
      </c>
      <c r="AY613" s="14">
        <f t="shared" si="260"/>
        <v>10</v>
      </c>
      <c r="AZ613" s="14">
        <f t="shared" si="261"/>
        <v>-3.5344797062511168</v>
      </c>
      <c r="BA613" s="14">
        <f t="shared" si="262"/>
        <v>0.87905782855058789</v>
      </c>
      <c r="BB613" s="14">
        <f t="shared" si="263"/>
        <v>0.57971014492753625</v>
      </c>
      <c r="BC613" s="16" t="str">
        <f t="shared" si="264"/>
        <v>Toxic</v>
      </c>
      <c r="BD613" s="14">
        <f t="shared" si="265"/>
        <v>42.028985507246375</v>
      </c>
      <c r="BE613" s="17" t="s">
        <v>663</v>
      </c>
      <c r="BG613" s="14">
        <f t="shared" si="266"/>
        <v>19</v>
      </c>
      <c r="BH613" s="14">
        <f t="shared" si="267"/>
        <v>9</v>
      </c>
      <c r="BI613" s="14">
        <f t="shared" si="268"/>
        <v>6.1157894736842477</v>
      </c>
      <c r="BJ613" s="14">
        <f t="shared" si="269"/>
        <v>35.56666666666667</v>
      </c>
      <c r="BK613" s="14">
        <f t="shared" si="270"/>
        <v>15.582142857142884</v>
      </c>
      <c r="BL613" s="14">
        <f t="shared" si="271"/>
        <v>1.042676134781398</v>
      </c>
      <c r="BM613" s="14">
        <f t="shared" si="272"/>
        <v>9.9189310536563511</v>
      </c>
      <c r="BN613" s="14">
        <v>6.6349999999999998</v>
      </c>
      <c r="BO613" s="14" t="str">
        <f t="shared" si="273"/>
        <v>Sig Diff Var</v>
      </c>
      <c r="BP613" s="14">
        <f t="shared" si="274"/>
        <v>4.5309031178670156E-5</v>
      </c>
      <c r="BQ613" s="14" t="str">
        <f t="shared" si="275"/>
        <v>Sig</v>
      </c>
      <c r="BR613" s="14" t="str">
        <f t="shared" si="276"/>
        <v>Sig</v>
      </c>
      <c r="BS613" s="2" t="str">
        <f t="shared" si="277"/>
        <v>Diff Var T-test</v>
      </c>
      <c r="BT613" s="2" t="str">
        <f t="shared" si="278"/>
        <v/>
      </c>
      <c r="BU613" s="2" t="str">
        <f t="shared" si="279"/>
        <v/>
      </c>
    </row>
    <row r="614" spans="1:73" s="14" customFormat="1" x14ac:dyDescent="0.2">
      <c r="A614" s="1" t="s">
        <v>142</v>
      </c>
      <c r="B614" s="5" t="s">
        <v>647</v>
      </c>
      <c r="C614" s="6">
        <v>38748</v>
      </c>
      <c r="D614" s="7">
        <v>0.29166666666666669</v>
      </c>
      <c r="E614" s="1" t="s">
        <v>57</v>
      </c>
      <c r="F614" s="1" t="s">
        <v>648</v>
      </c>
      <c r="G614" s="5" t="s">
        <v>59</v>
      </c>
      <c r="H614" s="5" t="s">
        <v>90</v>
      </c>
      <c r="I614" s="5" t="s">
        <v>61</v>
      </c>
      <c r="J614" s="2">
        <v>0.75</v>
      </c>
      <c r="K614" s="2">
        <v>0.2</v>
      </c>
      <c r="L614" s="5">
        <v>26</v>
      </c>
      <c r="M614" s="5">
        <v>28</v>
      </c>
      <c r="N614" s="5">
        <v>25</v>
      </c>
      <c r="O614" s="5">
        <v>11</v>
      </c>
      <c r="P614" s="5">
        <v>22</v>
      </c>
      <c r="Q614" s="5">
        <v>16</v>
      </c>
      <c r="R614" s="5">
        <v>26</v>
      </c>
      <c r="S614" s="5">
        <v>16</v>
      </c>
      <c r="T614" s="5">
        <v>14</v>
      </c>
      <c r="U614" s="5">
        <v>22</v>
      </c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2">
        <f t="shared" si="252"/>
        <v>20.6</v>
      </c>
      <c r="AH614" s="2">
        <f t="shared" si="253"/>
        <v>5.9104427358137306</v>
      </c>
      <c r="AI614" s="2">
        <f t="shared" si="254"/>
        <v>10</v>
      </c>
      <c r="AJ614" s="5">
        <v>23</v>
      </c>
      <c r="AK614" s="5">
        <v>25</v>
      </c>
      <c r="AL614" s="5">
        <v>27</v>
      </c>
      <c r="AM614" s="5">
        <v>23</v>
      </c>
      <c r="AN614" s="5">
        <v>26</v>
      </c>
      <c r="AO614" s="5">
        <v>25</v>
      </c>
      <c r="AP614" s="5">
        <v>28</v>
      </c>
      <c r="AQ614" s="5">
        <v>27</v>
      </c>
      <c r="AR614" s="5">
        <v>22</v>
      </c>
      <c r="AS614" s="5">
        <v>25</v>
      </c>
      <c r="AT614" s="2">
        <f t="shared" si="255"/>
        <v>25.1</v>
      </c>
      <c r="AU614" s="2">
        <f t="shared" si="256"/>
        <v>1.9692073983655907</v>
      </c>
      <c r="AV614" s="2">
        <f t="shared" si="257"/>
        <v>10</v>
      </c>
      <c r="AW614" s="2">
        <f t="shared" si="258"/>
        <v>5.5355632716049286</v>
      </c>
      <c r="AX614" s="2">
        <f t="shared" si="259"/>
        <v>0.4457329561042514</v>
      </c>
      <c r="AY614" s="2">
        <f t="shared" si="260"/>
        <v>12</v>
      </c>
      <c r="AZ614" s="2">
        <f t="shared" si="261"/>
        <v>6.2912487709510394</v>
      </c>
      <c r="BA614" s="2">
        <f t="shared" si="262"/>
        <v>0.87260929158813794</v>
      </c>
      <c r="BB614" s="14">
        <f t="shared" si="263"/>
        <v>-0.21844660194174756</v>
      </c>
      <c r="BC614" s="3" t="str">
        <f t="shared" si="264"/>
        <v>Nontoxic</v>
      </c>
      <c r="BD614" s="2">
        <f t="shared" si="265"/>
        <v>121.84466019417475</v>
      </c>
      <c r="BE614" s="4" t="s">
        <v>663</v>
      </c>
      <c r="BF614" s="2"/>
      <c r="BG614" s="2">
        <f t="shared" si="266"/>
        <v>9</v>
      </c>
      <c r="BH614" s="2">
        <f t="shared" si="267"/>
        <v>9</v>
      </c>
      <c r="BI614" s="2">
        <f t="shared" si="268"/>
        <v>34.933333333333294</v>
      </c>
      <c r="BJ614" s="2">
        <f t="shared" si="269"/>
        <v>3.8777777777777782</v>
      </c>
      <c r="BK614" s="2">
        <f t="shared" si="270"/>
        <v>19.405555555555534</v>
      </c>
      <c r="BL614" s="2">
        <f t="shared" si="271"/>
        <v>1.0555555555555556</v>
      </c>
      <c r="BM614" s="2">
        <f t="shared" si="272"/>
        <v>8.7174336075918006</v>
      </c>
      <c r="BN614" s="2">
        <v>6.6349999999999998</v>
      </c>
      <c r="BO614" s="2" t="str">
        <f t="shared" si="273"/>
        <v>Sig Diff Var</v>
      </c>
      <c r="BP614" s="2">
        <f t="shared" si="274"/>
        <v>2.1634637717059538E-2</v>
      </c>
      <c r="BQ614" s="2" t="str">
        <f t="shared" si="275"/>
        <v>NS</v>
      </c>
      <c r="BR614" s="2" t="str">
        <f t="shared" si="276"/>
        <v>NS</v>
      </c>
      <c r="BS614" s="2" t="str">
        <f t="shared" si="277"/>
        <v/>
      </c>
      <c r="BT614" s="2" t="str">
        <f t="shared" si="278"/>
        <v/>
      </c>
      <c r="BU614" s="2" t="str">
        <f t="shared" si="279"/>
        <v/>
      </c>
    </row>
    <row r="615" spans="1:73" s="14" customFormat="1" x14ac:dyDescent="0.2">
      <c r="A615" s="1" t="s">
        <v>142</v>
      </c>
      <c r="B615" s="5" t="s">
        <v>660</v>
      </c>
      <c r="C615" s="6">
        <v>38748</v>
      </c>
      <c r="D615" s="7">
        <v>0.33333333333333331</v>
      </c>
      <c r="E615" s="1" t="s">
        <v>57</v>
      </c>
      <c r="F615" s="1" t="s">
        <v>648</v>
      </c>
      <c r="G615" s="5" t="s">
        <v>59</v>
      </c>
      <c r="H615" s="5" t="s">
        <v>90</v>
      </c>
      <c r="I615" s="5" t="s">
        <v>61</v>
      </c>
      <c r="J615" s="2">
        <v>0.75</v>
      </c>
      <c r="K615" s="2">
        <v>0.2</v>
      </c>
      <c r="L615" s="5">
        <v>26</v>
      </c>
      <c r="M615" s="5">
        <v>28</v>
      </c>
      <c r="N615" s="5">
        <v>25</v>
      </c>
      <c r="O615" s="5">
        <v>11</v>
      </c>
      <c r="P615" s="5">
        <v>22</v>
      </c>
      <c r="Q615" s="5">
        <v>16</v>
      </c>
      <c r="R615" s="5">
        <v>26</v>
      </c>
      <c r="S615" s="5">
        <v>16</v>
      </c>
      <c r="T615" s="5">
        <v>14</v>
      </c>
      <c r="U615" s="5">
        <v>22</v>
      </c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2">
        <f t="shared" si="252"/>
        <v>20.6</v>
      </c>
      <c r="AH615" s="2">
        <f t="shared" si="253"/>
        <v>5.9104427358137306</v>
      </c>
      <c r="AI615" s="2">
        <f t="shared" si="254"/>
        <v>10</v>
      </c>
      <c r="AJ615" s="5">
        <v>21</v>
      </c>
      <c r="AK615" s="5">
        <v>25</v>
      </c>
      <c r="AL615" s="5">
        <v>26</v>
      </c>
      <c r="AM615" s="5">
        <v>21</v>
      </c>
      <c r="AN615" s="5">
        <v>24</v>
      </c>
      <c r="AO615" s="5">
        <v>15</v>
      </c>
      <c r="AP615" s="5">
        <v>25</v>
      </c>
      <c r="AQ615" s="5">
        <v>18</v>
      </c>
      <c r="AR615" s="5">
        <v>24</v>
      </c>
      <c r="AS615" s="5">
        <v>25</v>
      </c>
      <c r="AT615" s="2">
        <f t="shared" si="255"/>
        <v>22.4</v>
      </c>
      <c r="AU615" s="2">
        <f t="shared" si="256"/>
        <v>3.5962943891363084</v>
      </c>
      <c r="AV615" s="2">
        <f t="shared" si="257"/>
        <v>10</v>
      </c>
      <c r="AW615" s="2">
        <f t="shared" si="258"/>
        <v>10.616736111111068</v>
      </c>
      <c r="AX615" s="2">
        <f t="shared" si="259"/>
        <v>0.61488179012345456</v>
      </c>
      <c r="AY615" s="2">
        <f t="shared" si="260"/>
        <v>17</v>
      </c>
      <c r="AZ615" s="2">
        <f t="shared" si="261"/>
        <v>3.8502333273701521</v>
      </c>
      <c r="BA615" s="2">
        <f t="shared" si="262"/>
        <v>0.86327901742005297</v>
      </c>
      <c r="BB615" s="14">
        <f t="shared" si="263"/>
        <v>-8.7378640776698879E-2</v>
      </c>
      <c r="BC615" s="3" t="str">
        <f t="shared" si="264"/>
        <v>Nontoxic</v>
      </c>
      <c r="BD615" s="2">
        <f t="shared" si="265"/>
        <v>108.7378640776699</v>
      </c>
      <c r="BE615" s="4" t="s">
        <v>663</v>
      </c>
      <c r="BF615" s="2"/>
      <c r="BG615" s="2">
        <f t="shared" si="266"/>
        <v>9</v>
      </c>
      <c r="BH615" s="2">
        <f t="shared" si="267"/>
        <v>9</v>
      </c>
      <c r="BI615" s="2">
        <f t="shared" si="268"/>
        <v>34.933333333333294</v>
      </c>
      <c r="BJ615" s="2">
        <f t="shared" si="269"/>
        <v>12.933333333333293</v>
      </c>
      <c r="BK615" s="2">
        <f t="shared" si="270"/>
        <v>23.933333333333294</v>
      </c>
      <c r="BL615" s="2">
        <f t="shared" si="271"/>
        <v>1.0555555555555556</v>
      </c>
      <c r="BM615" s="2">
        <f t="shared" si="272"/>
        <v>2.0232515390491885</v>
      </c>
      <c r="BN615" s="2">
        <v>6.6349999999999998</v>
      </c>
      <c r="BO615" s="2" t="str">
        <f t="shared" si="273"/>
        <v>Same Var</v>
      </c>
      <c r="BP615" s="2">
        <f t="shared" si="274"/>
        <v>0.21071460583418317</v>
      </c>
      <c r="BQ615" s="2" t="str">
        <f t="shared" si="275"/>
        <v>NS</v>
      </c>
      <c r="BR615" s="2" t="str">
        <f t="shared" si="276"/>
        <v>NS</v>
      </c>
      <c r="BS615" s="2" t="str">
        <f t="shared" si="277"/>
        <v/>
      </c>
      <c r="BT615" s="2" t="str">
        <f t="shared" si="278"/>
        <v/>
      </c>
      <c r="BU615" s="2" t="str">
        <f t="shared" si="279"/>
        <v/>
      </c>
    </row>
    <row r="616" spans="1:73" s="14" customFormat="1" x14ac:dyDescent="0.2">
      <c r="A616" s="10" t="s">
        <v>142</v>
      </c>
      <c r="B616" s="11" t="s">
        <v>258</v>
      </c>
      <c r="C616" s="12">
        <v>37333</v>
      </c>
      <c r="D616" s="13">
        <v>0</v>
      </c>
      <c r="E616" s="10" t="s">
        <v>57</v>
      </c>
      <c r="F616" s="10" t="s">
        <v>259</v>
      </c>
      <c r="G616" s="11" t="s">
        <v>59</v>
      </c>
      <c r="H616" s="11" t="s">
        <v>90</v>
      </c>
      <c r="I616" s="11" t="s">
        <v>61</v>
      </c>
      <c r="J616" s="14">
        <v>0.75</v>
      </c>
      <c r="K616" s="14">
        <v>0.2</v>
      </c>
      <c r="L616" s="11">
        <v>15</v>
      </c>
      <c r="M616" s="11">
        <v>12</v>
      </c>
      <c r="N616" s="11">
        <v>15</v>
      </c>
      <c r="O616" s="11">
        <v>15</v>
      </c>
      <c r="P616" s="11">
        <v>25</v>
      </c>
      <c r="Q616" s="11">
        <v>23</v>
      </c>
      <c r="R616" s="11">
        <v>25</v>
      </c>
      <c r="S616" s="11">
        <v>24</v>
      </c>
      <c r="T616" s="11">
        <v>27</v>
      </c>
      <c r="U616" s="11">
        <v>25</v>
      </c>
      <c r="V616" s="15"/>
      <c r="W616" s="15"/>
      <c r="X616" s="15"/>
      <c r="Y616" s="15"/>
      <c r="Z616" s="15"/>
      <c r="AA616" s="15"/>
      <c r="AB616" s="15"/>
      <c r="AC616" s="15"/>
      <c r="AD616" s="15"/>
      <c r="AE616" s="15"/>
      <c r="AF616" s="15"/>
      <c r="AG616" s="14">
        <f t="shared" si="252"/>
        <v>20.6</v>
      </c>
      <c r="AH616" s="14">
        <f t="shared" si="253"/>
        <v>5.6213877290220751</v>
      </c>
      <c r="AI616" s="14">
        <f t="shared" si="254"/>
        <v>10</v>
      </c>
      <c r="AJ616" s="11">
        <v>24</v>
      </c>
      <c r="AK616" s="11">
        <v>27</v>
      </c>
      <c r="AL616" s="11">
        <v>28</v>
      </c>
      <c r="AM616" s="11">
        <v>24</v>
      </c>
      <c r="AN616" s="11">
        <v>23</v>
      </c>
      <c r="AO616" s="11">
        <v>27</v>
      </c>
      <c r="AP616" s="11">
        <v>24</v>
      </c>
      <c r="AQ616" s="11">
        <v>24</v>
      </c>
      <c r="AR616" s="11">
        <v>26</v>
      </c>
      <c r="AS616" s="11">
        <v>27</v>
      </c>
      <c r="AT616" s="14">
        <f t="shared" si="255"/>
        <v>25.4</v>
      </c>
      <c r="AU616" s="14">
        <f t="shared" si="256"/>
        <v>1.7763883459298973</v>
      </c>
      <c r="AV616" s="14">
        <f t="shared" si="257"/>
        <v>10</v>
      </c>
      <c r="AW616" s="14">
        <f t="shared" si="258"/>
        <v>4.3808815586419652</v>
      </c>
      <c r="AX616" s="14">
        <f t="shared" si="259"/>
        <v>0.36212017318244077</v>
      </c>
      <c r="AY616" s="14">
        <f t="shared" si="260"/>
        <v>12</v>
      </c>
      <c r="AZ616" s="14">
        <f t="shared" si="261"/>
        <v>6.8775333150050733</v>
      </c>
      <c r="BA616" s="14">
        <f t="shared" si="262"/>
        <v>0.87260929158813794</v>
      </c>
      <c r="BB616" s="14">
        <f t="shared" si="263"/>
        <v>-0.23300970873786392</v>
      </c>
      <c r="BC616" s="16" t="str">
        <f t="shared" si="264"/>
        <v>Nontoxic</v>
      </c>
      <c r="BD616" s="14">
        <f t="shared" si="265"/>
        <v>123.3009708737864</v>
      </c>
      <c r="BE616" s="17" t="s">
        <v>663</v>
      </c>
      <c r="BG616" s="14">
        <f t="shared" si="266"/>
        <v>9</v>
      </c>
      <c r="BH616" s="14">
        <f t="shared" si="267"/>
        <v>9</v>
      </c>
      <c r="BI616" s="14">
        <f t="shared" si="268"/>
        <v>31.599999999999962</v>
      </c>
      <c r="BJ616" s="14">
        <f t="shared" si="269"/>
        <v>3.1555555555555563</v>
      </c>
      <c r="BK616" s="14">
        <f t="shared" si="270"/>
        <v>17.377777777777755</v>
      </c>
      <c r="BL616" s="14">
        <f t="shared" si="271"/>
        <v>1.0555555555555556</v>
      </c>
      <c r="BM616" s="14">
        <f t="shared" si="272"/>
        <v>9.4476934592863255</v>
      </c>
      <c r="BN616" s="14">
        <v>6.6349999999999998</v>
      </c>
      <c r="BO616" s="14" t="str">
        <f t="shared" si="273"/>
        <v>Sig Diff Var</v>
      </c>
      <c r="BP616" s="14">
        <f t="shared" si="274"/>
        <v>1.3102066809087468E-2</v>
      </c>
      <c r="BQ616" s="14" t="str">
        <f t="shared" si="275"/>
        <v>NS</v>
      </c>
      <c r="BR616" s="14" t="str">
        <f t="shared" si="276"/>
        <v>NS</v>
      </c>
      <c r="BS616" s="2" t="str">
        <f t="shared" si="277"/>
        <v/>
      </c>
      <c r="BT616" s="2" t="str">
        <f t="shared" si="278"/>
        <v/>
      </c>
      <c r="BU616" s="2" t="str">
        <f t="shared" si="279"/>
        <v/>
      </c>
    </row>
    <row r="617" spans="1:73" s="14" customFormat="1" x14ac:dyDescent="0.2">
      <c r="A617" s="10" t="s">
        <v>142</v>
      </c>
      <c r="B617" s="11" t="s">
        <v>281</v>
      </c>
      <c r="C617" s="12">
        <v>37332</v>
      </c>
      <c r="D617" s="13">
        <v>0</v>
      </c>
      <c r="E617" s="10" t="s">
        <v>57</v>
      </c>
      <c r="F617" s="10" t="s">
        <v>259</v>
      </c>
      <c r="G617" s="11" t="s">
        <v>59</v>
      </c>
      <c r="H617" s="11" t="s">
        <v>90</v>
      </c>
      <c r="I617" s="11" t="s">
        <v>61</v>
      </c>
      <c r="J617" s="14">
        <v>0.75</v>
      </c>
      <c r="K617" s="14">
        <v>0.2</v>
      </c>
      <c r="L617" s="11">
        <v>15</v>
      </c>
      <c r="M617" s="11">
        <v>12</v>
      </c>
      <c r="N617" s="11">
        <v>15</v>
      </c>
      <c r="O617" s="11">
        <v>15</v>
      </c>
      <c r="P617" s="11">
        <v>25</v>
      </c>
      <c r="Q617" s="11">
        <v>23</v>
      </c>
      <c r="R617" s="11">
        <v>25</v>
      </c>
      <c r="S617" s="11">
        <v>24</v>
      </c>
      <c r="T617" s="11">
        <v>27</v>
      </c>
      <c r="U617" s="11">
        <v>25</v>
      </c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F617" s="15"/>
      <c r="AG617" s="14">
        <f t="shared" si="252"/>
        <v>20.6</v>
      </c>
      <c r="AH617" s="14">
        <f t="shared" si="253"/>
        <v>5.6213877290220751</v>
      </c>
      <c r="AI617" s="14">
        <f t="shared" si="254"/>
        <v>10</v>
      </c>
      <c r="AJ617" s="11">
        <v>24</v>
      </c>
      <c r="AK617" s="11">
        <v>27</v>
      </c>
      <c r="AL617" s="11">
        <v>21</v>
      </c>
      <c r="AM617" s="11">
        <v>26</v>
      </c>
      <c r="AN617" s="11">
        <v>24</v>
      </c>
      <c r="AO617" s="11">
        <v>23</v>
      </c>
      <c r="AP617" s="11">
        <v>21</v>
      </c>
      <c r="AQ617" s="11">
        <v>23</v>
      </c>
      <c r="AR617" s="11">
        <v>24</v>
      </c>
      <c r="AS617" s="11">
        <v>21</v>
      </c>
      <c r="AT617" s="14">
        <f t="shared" si="255"/>
        <v>23.4</v>
      </c>
      <c r="AU617" s="14">
        <f t="shared" si="256"/>
        <v>2.0655911179772888</v>
      </c>
      <c r="AV617" s="14">
        <f t="shared" si="257"/>
        <v>10</v>
      </c>
      <c r="AW617" s="14">
        <f t="shared" si="258"/>
        <v>4.8583506944444341</v>
      </c>
      <c r="AX617" s="14">
        <f t="shared" si="259"/>
        <v>0.37128341049382624</v>
      </c>
      <c r="AY617" s="14">
        <f t="shared" si="260"/>
        <v>13</v>
      </c>
      <c r="AZ617" s="14">
        <f t="shared" si="261"/>
        <v>5.3548204525824294</v>
      </c>
      <c r="BA617" s="14">
        <f t="shared" si="262"/>
        <v>0.87015153396817235</v>
      </c>
      <c r="BB617" s="14">
        <f t="shared" si="263"/>
        <v>-0.13592233009708724</v>
      </c>
      <c r="BC617" s="16" t="str">
        <f t="shared" si="264"/>
        <v>Nontoxic</v>
      </c>
      <c r="BD617" s="14">
        <f t="shared" si="265"/>
        <v>113.59223300970874</v>
      </c>
      <c r="BE617" s="17" t="s">
        <v>663</v>
      </c>
      <c r="BG617" s="14">
        <f t="shared" si="266"/>
        <v>9</v>
      </c>
      <c r="BH617" s="14">
        <f t="shared" si="267"/>
        <v>9</v>
      </c>
      <c r="BI617" s="14">
        <f t="shared" si="268"/>
        <v>31.599999999999962</v>
      </c>
      <c r="BJ617" s="14">
        <f t="shared" si="269"/>
        <v>4.2666666666666657</v>
      </c>
      <c r="BK617" s="14">
        <f t="shared" si="270"/>
        <v>17.933333333333312</v>
      </c>
      <c r="BL617" s="14">
        <f t="shared" si="271"/>
        <v>1.0555555555555556</v>
      </c>
      <c r="BM617" s="14">
        <f t="shared" si="272"/>
        <v>7.4122021774803422</v>
      </c>
      <c r="BN617" s="14">
        <v>6.6349999999999998</v>
      </c>
      <c r="BO617" s="14" t="str">
        <f t="shared" si="273"/>
        <v>Sig Diff Var</v>
      </c>
      <c r="BP617" s="14">
        <f t="shared" si="274"/>
        <v>8.320173339079448E-2</v>
      </c>
      <c r="BQ617" s="14" t="str">
        <f t="shared" si="275"/>
        <v>NS</v>
      </c>
      <c r="BR617" s="14" t="str">
        <f t="shared" si="276"/>
        <v>NS</v>
      </c>
      <c r="BS617" s="2" t="str">
        <f t="shared" si="277"/>
        <v/>
      </c>
      <c r="BT617" s="2" t="str">
        <f t="shared" si="278"/>
        <v/>
      </c>
      <c r="BU617" s="2" t="str">
        <f t="shared" si="279"/>
        <v/>
      </c>
    </row>
    <row r="618" spans="1:73" s="14" customFormat="1" x14ac:dyDescent="0.2">
      <c r="A618" s="10" t="s">
        <v>142</v>
      </c>
      <c r="B618" s="11" t="s">
        <v>290</v>
      </c>
      <c r="C618" s="12">
        <v>37332</v>
      </c>
      <c r="D618" s="13">
        <v>0</v>
      </c>
      <c r="E618" s="10" t="s">
        <v>57</v>
      </c>
      <c r="F618" s="10" t="s">
        <v>259</v>
      </c>
      <c r="G618" s="11" t="s">
        <v>59</v>
      </c>
      <c r="H618" s="11" t="s">
        <v>90</v>
      </c>
      <c r="I618" s="11" t="s">
        <v>61</v>
      </c>
      <c r="J618" s="14">
        <v>0.75</v>
      </c>
      <c r="K618" s="14">
        <v>0.2</v>
      </c>
      <c r="L618" s="11">
        <v>15</v>
      </c>
      <c r="M618" s="11">
        <v>12</v>
      </c>
      <c r="N618" s="11">
        <v>15</v>
      </c>
      <c r="O618" s="11">
        <v>15</v>
      </c>
      <c r="P618" s="11">
        <v>25</v>
      </c>
      <c r="Q618" s="11">
        <v>23</v>
      </c>
      <c r="R618" s="11">
        <v>25</v>
      </c>
      <c r="S618" s="11">
        <v>24</v>
      </c>
      <c r="T618" s="11">
        <v>27</v>
      </c>
      <c r="U618" s="11">
        <v>25</v>
      </c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F618" s="15"/>
      <c r="AG618" s="14">
        <f t="shared" si="252"/>
        <v>20.6</v>
      </c>
      <c r="AH618" s="14">
        <f t="shared" si="253"/>
        <v>5.6213877290220751</v>
      </c>
      <c r="AI618" s="14">
        <f t="shared" si="254"/>
        <v>10</v>
      </c>
      <c r="AJ618" s="11">
        <v>14</v>
      </c>
      <c r="AK618" s="11">
        <v>13</v>
      </c>
      <c r="AL618" s="11">
        <v>24</v>
      </c>
      <c r="AM618" s="11">
        <v>21</v>
      </c>
      <c r="AN618" s="11">
        <v>19</v>
      </c>
      <c r="AO618" s="11">
        <v>21</v>
      </c>
      <c r="AP618" s="11">
        <v>23</v>
      </c>
      <c r="AQ618" s="11">
        <v>20</v>
      </c>
      <c r="AR618" s="11">
        <v>12</v>
      </c>
      <c r="AS618" s="11">
        <v>22</v>
      </c>
      <c r="AT618" s="14">
        <f t="shared" si="255"/>
        <v>18.899999999999999</v>
      </c>
      <c r="AU618" s="14">
        <f t="shared" si="256"/>
        <v>4.3320510923425957</v>
      </c>
      <c r="AV618" s="14">
        <f t="shared" si="257"/>
        <v>10</v>
      </c>
      <c r="AW618" s="14">
        <f t="shared" si="258"/>
        <v>13.352934027777765</v>
      </c>
      <c r="AX618" s="14">
        <f t="shared" si="259"/>
        <v>0.74237600308641927</v>
      </c>
      <c r="AY618" s="14">
        <f t="shared" si="260"/>
        <v>18</v>
      </c>
      <c r="AZ618" s="14">
        <f t="shared" si="261"/>
        <v>1.8047826996429353</v>
      </c>
      <c r="BA618" s="14">
        <f t="shared" si="262"/>
        <v>0.86204866798959834</v>
      </c>
      <c r="BB618" s="14">
        <f t="shared" si="263"/>
        <v>8.2524271844660324E-2</v>
      </c>
      <c r="BC618" s="16" t="str">
        <f t="shared" si="264"/>
        <v>Nontoxic</v>
      </c>
      <c r="BD618" s="14">
        <f t="shared" si="265"/>
        <v>91.747572815533957</v>
      </c>
      <c r="BE618" s="17" t="s">
        <v>663</v>
      </c>
      <c r="BG618" s="14">
        <f t="shared" si="266"/>
        <v>9</v>
      </c>
      <c r="BH618" s="14">
        <f t="shared" si="267"/>
        <v>9</v>
      </c>
      <c r="BI618" s="14">
        <f t="shared" si="268"/>
        <v>31.599999999999962</v>
      </c>
      <c r="BJ618" s="14">
        <f t="shared" si="269"/>
        <v>18.766666666666676</v>
      </c>
      <c r="BK618" s="14">
        <f t="shared" si="270"/>
        <v>25.183333333333319</v>
      </c>
      <c r="BL618" s="14">
        <f t="shared" si="271"/>
        <v>1.0555555555555556</v>
      </c>
      <c r="BM618" s="14">
        <f t="shared" si="272"/>
        <v>0.57233263952642077</v>
      </c>
      <c r="BN618" s="14">
        <v>6.6349999999999998</v>
      </c>
      <c r="BO618" s="14" t="str">
        <f t="shared" si="273"/>
        <v>Same Var</v>
      </c>
      <c r="BP618" s="14">
        <f t="shared" si="274"/>
        <v>0.22927916313445845</v>
      </c>
      <c r="BQ618" s="14" t="str">
        <f t="shared" si="275"/>
        <v>NS</v>
      </c>
      <c r="BR618" s="14" t="str">
        <f t="shared" si="276"/>
        <v>NS</v>
      </c>
      <c r="BS618" s="2" t="str">
        <f t="shared" si="277"/>
        <v>Same Var T-test</v>
      </c>
      <c r="BT618" s="2" t="str">
        <f t="shared" si="278"/>
        <v/>
      </c>
      <c r="BU618" s="2" t="str">
        <f t="shared" si="279"/>
        <v/>
      </c>
    </row>
    <row r="619" spans="1:73" s="14" customFormat="1" x14ac:dyDescent="0.2">
      <c r="A619" s="10" t="s">
        <v>142</v>
      </c>
      <c r="B619" s="11" t="s">
        <v>291</v>
      </c>
      <c r="C619" s="12">
        <v>37332</v>
      </c>
      <c r="D619" s="13">
        <v>0</v>
      </c>
      <c r="E619" s="10" t="s">
        <v>57</v>
      </c>
      <c r="F619" s="10" t="s">
        <v>259</v>
      </c>
      <c r="G619" s="11" t="s">
        <v>59</v>
      </c>
      <c r="H619" s="11" t="s">
        <v>90</v>
      </c>
      <c r="I619" s="11" t="s">
        <v>61</v>
      </c>
      <c r="J619" s="14">
        <v>0.75</v>
      </c>
      <c r="K619" s="14">
        <v>0.2</v>
      </c>
      <c r="L619" s="11">
        <v>15</v>
      </c>
      <c r="M619" s="11">
        <v>12</v>
      </c>
      <c r="N619" s="11">
        <v>15</v>
      </c>
      <c r="O619" s="11">
        <v>15</v>
      </c>
      <c r="P619" s="11">
        <v>25</v>
      </c>
      <c r="Q619" s="11">
        <v>23</v>
      </c>
      <c r="R619" s="11">
        <v>25</v>
      </c>
      <c r="S619" s="11">
        <v>24</v>
      </c>
      <c r="T619" s="11">
        <v>27</v>
      </c>
      <c r="U619" s="11">
        <v>25</v>
      </c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F619" s="15"/>
      <c r="AG619" s="14">
        <f t="shared" si="252"/>
        <v>20.6</v>
      </c>
      <c r="AH619" s="14">
        <f t="shared" si="253"/>
        <v>5.6213877290220751</v>
      </c>
      <c r="AI619" s="14">
        <f t="shared" si="254"/>
        <v>10</v>
      </c>
      <c r="AJ619" s="11">
        <v>10</v>
      </c>
      <c r="AK619" s="11">
        <v>10</v>
      </c>
      <c r="AL619" s="11">
        <v>11</v>
      </c>
      <c r="AM619" s="11">
        <v>22</v>
      </c>
      <c r="AN619" s="11">
        <v>22</v>
      </c>
      <c r="AO619" s="11">
        <v>22</v>
      </c>
      <c r="AP619" s="11">
        <v>22</v>
      </c>
      <c r="AQ619" s="11">
        <v>13</v>
      </c>
      <c r="AR619" s="11">
        <v>12</v>
      </c>
      <c r="AS619" s="11">
        <v>20</v>
      </c>
      <c r="AT619" s="14">
        <f t="shared" si="255"/>
        <v>16.399999999999999</v>
      </c>
      <c r="AU619" s="14">
        <f t="shared" si="256"/>
        <v>5.5817161837158622</v>
      </c>
      <c r="AV619" s="14">
        <f t="shared" si="257"/>
        <v>10</v>
      </c>
      <c r="AW619" s="14">
        <f t="shared" si="258"/>
        <v>23.94199266975307</v>
      </c>
      <c r="AX619" s="14">
        <f t="shared" si="259"/>
        <v>1.4295769633058986</v>
      </c>
      <c r="AY619" s="14">
        <f t="shared" si="260"/>
        <v>17</v>
      </c>
      <c r="AZ619" s="14">
        <f t="shared" si="261"/>
        <v>0.42947069192202397</v>
      </c>
      <c r="BA619" s="14">
        <f t="shared" si="262"/>
        <v>0.86327901742005297</v>
      </c>
      <c r="BB619" s="14">
        <f t="shared" si="263"/>
        <v>0.2038834951456312</v>
      </c>
      <c r="BC619" s="16" t="str">
        <f t="shared" si="264"/>
        <v>Toxic</v>
      </c>
      <c r="BD619" s="14">
        <f t="shared" si="265"/>
        <v>79.611650485436883</v>
      </c>
      <c r="BE619" s="17" t="s">
        <v>664</v>
      </c>
      <c r="BF619" s="17" t="s">
        <v>667</v>
      </c>
      <c r="BG619" s="14">
        <f t="shared" si="266"/>
        <v>9</v>
      </c>
      <c r="BH619" s="14">
        <f t="shared" si="267"/>
        <v>9</v>
      </c>
      <c r="BI619" s="14">
        <f t="shared" si="268"/>
        <v>31.599999999999962</v>
      </c>
      <c r="BJ619" s="14">
        <f t="shared" si="269"/>
        <v>31.155555555555569</v>
      </c>
      <c r="BK619" s="14">
        <f t="shared" si="270"/>
        <v>31.377777777777762</v>
      </c>
      <c r="BL619" s="14">
        <f t="shared" si="271"/>
        <v>1.0555555555555556</v>
      </c>
      <c r="BM619" s="14">
        <f t="shared" si="272"/>
        <v>4.2766421483227194E-4</v>
      </c>
      <c r="BN619" s="14">
        <v>6.6349999999999998</v>
      </c>
      <c r="BO619" s="14" t="str">
        <f t="shared" si="273"/>
        <v>Same Var</v>
      </c>
      <c r="BP619" s="14">
        <f t="shared" si="274"/>
        <v>5.5453289261569942E-2</v>
      </c>
      <c r="BQ619" s="14" t="str">
        <f t="shared" si="275"/>
        <v>NS</v>
      </c>
      <c r="BR619" s="14" t="str">
        <f t="shared" si="276"/>
        <v>Sig</v>
      </c>
      <c r="BS619" s="2" t="str">
        <f t="shared" si="277"/>
        <v>Wilcoxon</v>
      </c>
      <c r="BT619" s="2" t="str">
        <f t="shared" si="278"/>
        <v>TSTToxicLess25</v>
      </c>
      <c r="BU619" s="2" t="str">
        <f t="shared" si="279"/>
        <v>NOECToxicLess25</v>
      </c>
    </row>
    <row r="620" spans="1:73" s="14" customFormat="1" x14ac:dyDescent="0.2">
      <c r="A620" s="10" t="s">
        <v>142</v>
      </c>
      <c r="B620" s="11" t="s">
        <v>289</v>
      </c>
      <c r="C620" s="12">
        <v>37332</v>
      </c>
      <c r="D620" s="13">
        <v>0</v>
      </c>
      <c r="E620" s="10" t="s">
        <v>57</v>
      </c>
      <c r="F620" s="10" t="s">
        <v>259</v>
      </c>
      <c r="G620" s="11" t="s">
        <v>59</v>
      </c>
      <c r="H620" s="11" t="s">
        <v>90</v>
      </c>
      <c r="I620" s="11" t="s">
        <v>61</v>
      </c>
      <c r="J620" s="14">
        <v>0.75</v>
      </c>
      <c r="K620" s="14">
        <v>0.2</v>
      </c>
      <c r="L620" s="11">
        <v>15</v>
      </c>
      <c r="M620" s="11">
        <v>12</v>
      </c>
      <c r="N620" s="11">
        <v>15</v>
      </c>
      <c r="O620" s="11">
        <v>15</v>
      </c>
      <c r="P620" s="11">
        <v>25</v>
      </c>
      <c r="Q620" s="11">
        <v>23</v>
      </c>
      <c r="R620" s="11">
        <v>25</v>
      </c>
      <c r="S620" s="11">
        <v>24</v>
      </c>
      <c r="T620" s="11">
        <v>27</v>
      </c>
      <c r="U620" s="11">
        <v>25</v>
      </c>
      <c r="V620" s="15"/>
      <c r="W620" s="15"/>
      <c r="X620" s="15"/>
      <c r="Y620" s="15"/>
      <c r="Z620" s="15"/>
      <c r="AA620" s="15"/>
      <c r="AB620" s="15"/>
      <c r="AC620" s="15"/>
      <c r="AD620" s="15"/>
      <c r="AE620" s="15"/>
      <c r="AF620" s="15"/>
      <c r="AG620" s="14">
        <f t="shared" si="252"/>
        <v>20.6</v>
      </c>
      <c r="AH620" s="14">
        <f t="shared" si="253"/>
        <v>5.6213877290220751</v>
      </c>
      <c r="AI620" s="14">
        <f t="shared" si="254"/>
        <v>10</v>
      </c>
      <c r="AJ620" s="11">
        <v>13</v>
      </c>
      <c r="AK620" s="11">
        <v>29</v>
      </c>
      <c r="AL620" s="11">
        <v>15</v>
      </c>
      <c r="AM620" s="11">
        <v>27</v>
      </c>
      <c r="AN620" s="11">
        <v>29</v>
      </c>
      <c r="AO620" s="11">
        <v>27</v>
      </c>
      <c r="AP620" s="11">
        <v>25</v>
      </c>
      <c r="AQ620" s="11">
        <v>23</v>
      </c>
      <c r="AR620" s="11">
        <v>15</v>
      </c>
      <c r="AS620" s="11">
        <v>25</v>
      </c>
      <c r="AT620" s="14">
        <f t="shared" si="255"/>
        <v>22.8</v>
      </c>
      <c r="AU620" s="14">
        <f t="shared" si="256"/>
        <v>6.1427463998877068</v>
      </c>
      <c r="AV620" s="14">
        <f t="shared" si="257"/>
        <v>10</v>
      </c>
      <c r="AW620" s="14">
        <f t="shared" si="258"/>
        <v>30.811750694444473</v>
      </c>
      <c r="AX620" s="14">
        <f t="shared" si="259"/>
        <v>1.933061188271608</v>
      </c>
      <c r="AY620" s="14">
        <f t="shared" si="260"/>
        <v>16</v>
      </c>
      <c r="AZ620" s="14">
        <f t="shared" si="261"/>
        <v>3.1196670453917008</v>
      </c>
      <c r="BA620" s="14">
        <f t="shared" si="262"/>
        <v>0.86466700179829137</v>
      </c>
      <c r="BB620" s="14">
        <f t="shared" si="263"/>
        <v>-0.10679611650485432</v>
      </c>
      <c r="BC620" s="16" t="str">
        <f t="shared" si="264"/>
        <v>Nontoxic</v>
      </c>
      <c r="BD620" s="14">
        <f t="shared" si="265"/>
        <v>110.67961165048543</v>
      </c>
      <c r="BE620" s="17" t="s">
        <v>663</v>
      </c>
      <c r="BG620" s="14">
        <f t="shared" si="266"/>
        <v>9</v>
      </c>
      <c r="BH620" s="14">
        <f t="shared" si="267"/>
        <v>9</v>
      </c>
      <c r="BI620" s="14">
        <f t="shared" si="268"/>
        <v>31.599999999999962</v>
      </c>
      <c r="BJ620" s="14">
        <f t="shared" si="269"/>
        <v>37.733333333333384</v>
      </c>
      <c r="BK620" s="14">
        <f t="shared" si="270"/>
        <v>34.666666666666671</v>
      </c>
      <c r="BL620" s="14">
        <f t="shared" si="271"/>
        <v>1.0555555555555556</v>
      </c>
      <c r="BM620" s="14">
        <f t="shared" si="272"/>
        <v>6.6984640365008452E-2</v>
      </c>
      <c r="BN620" s="14">
        <v>6.6349999999999998</v>
      </c>
      <c r="BO620" s="14" t="str">
        <f t="shared" si="273"/>
        <v>Same Var</v>
      </c>
      <c r="BP620" s="14">
        <f t="shared" si="274"/>
        <v>0.20719196567854692</v>
      </c>
      <c r="BQ620" s="14" t="str">
        <f t="shared" si="275"/>
        <v>NS</v>
      </c>
      <c r="BR620" s="14" t="str">
        <f t="shared" si="276"/>
        <v>NS</v>
      </c>
      <c r="BS620" s="2" t="str">
        <f t="shared" si="277"/>
        <v/>
      </c>
      <c r="BT620" s="2" t="str">
        <f t="shared" si="278"/>
        <v/>
      </c>
      <c r="BU620" s="2" t="str">
        <f t="shared" si="279"/>
        <v/>
      </c>
    </row>
    <row r="621" spans="1:73" s="14" customFormat="1" x14ac:dyDescent="0.2">
      <c r="A621" s="10" t="s">
        <v>142</v>
      </c>
      <c r="B621" s="11" t="s">
        <v>288</v>
      </c>
      <c r="C621" s="12">
        <v>37332</v>
      </c>
      <c r="D621" s="13">
        <v>0</v>
      </c>
      <c r="E621" s="10" t="s">
        <v>57</v>
      </c>
      <c r="F621" s="10" t="s">
        <v>259</v>
      </c>
      <c r="G621" s="11" t="s">
        <v>59</v>
      </c>
      <c r="H621" s="11" t="s">
        <v>90</v>
      </c>
      <c r="I621" s="11" t="s">
        <v>61</v>
      </c>
      <c r="J621" s="14">
        <v>0.75</v>
      </c>
      <c r="K621" s="14">
        <v>0.2</v>
      </c>
      <c r="L621" s="11">
        <v>15</v>
      </c>
      <c r="M621" s="11">
        <v>12</v>
      </c>
      <c r="N621" s="11">
        <v>15</v>
      </c>
      <c r="O621" s="11">
        <v>15</v>
      </c>
      <c r="P621" s="11">
        <v>25</v>
      </c>
      <c r="Q621" s="11">
        <v>23</v>
      </c>
      <c r="R621" s="11">
        <v>25</v>
      </c>
      <c r="S621" s="11">
        <v>24</v>
      </c>
      <c r="T621" s="11">
        <v>27</v>
      </c>
      <c r="U621" s="11">
        <v>25</v>
      </c>
      <c r="V621" s="15"/>
      <c r="W621" s="15"/>
      <c r="X621" s="15"/>
      <c r="Y621" s="15"/>
      <c r="Z621" s="15"/>
      <c r="AA621" s="15"/>
      <c r="AB621" s="15"/>
      <c r="AC621" s="15"/>
      <c r="AD621" s="15"/>
      <c r="AE621" s="15"/>
      <c r="AF621" s="15"/>
      <c r="AG621" s="14">
        <f t="shared" si="252"/>
        <v>20.6</v>
      </c>
      <c r="AH621" s="14">
        <f t="shared" si="253"/>
        <v>5.6213877290220751</v>
      </c>
      <c r="AI621" s="14">
        <f t="shared" si="254"/>
        <v>10</v>
      </c>
      <c r="AJ621" s="11">
        <v>22</v>
      </c>
      <c r="AK621" s="11">
        <v>24</v>
      </c>
      <c r="AL621" s="11">
        <v>26</v>
      </c>
      <c r="AM621" s="11">
        <v>26</v>
      </c>
      <c r="AN621" s="11">
        <v>24</v>
      </c>
      <c r="AO621" s="11">
        <v>26</v>
      </c>
      <c r="AP621" s="11">
        <v>24</v>
      </c>
      <c r="AQ621" s="11">
        <v>13</v>
      </c>
      <c r="AR621" s="11">
        <v>23</v>
      </c>
      <c r="AS621" s="11">
        <v>7</v>
      </c>
      <c r="AT621" s="14">
        <f t="shared" si="255"/>
        <v>21.5</v>
      </c>
      <c r="AU621" s="14">
        <f t="shared" si="256"/>
        <v>6.3639610306789276</v>
      </c>
      <c r="AV621" s="14">
        <f t="shared" si="257"/>
        <v>10</v>
      </c>
      <c r="AW621" s="14">
        <f t="shared" si="258"/>
        <v>33.959756249999963</v>
      </c>
      <c r="AX621" s="14">
        <f t="shared" si="259"/>
        <v>2.173556249999999</v>
      </c>
      <c r="AY621" s="14">
        <f t="shared" si="260"/>
        <v>16</v>
      </c>
      <c r="AZ621" s="14">
        <f t="shared" si="261"/>
        <v>2.506191389538174</v>
      </c>
      <c r="BA621" s="14">
        <f t="shared" si="262"/>
        <v>0.86466700179829137</v>
      </c>
      <c r="BB621" s="14">
        <f t="shared" si="263"/>
        <v>-4.368932038834944E-2</v>
      </c>
      <c r="BC621" s="16" t="str">
        <f t="shared" si="264"/>
        <v>Nontoxic</v>
      </c>
      <c r="BD621" s="14">
        <f t="shared" si="265"/>
        <v>104.36893203883496</v>
      </c>
      <c r="BE621" s="17" t="s">
        <v>664</v>
      </c>
      <c r="BF621" s="17" t="s">
        <v>666</v>
      </c>
      <c r="BG621" s="14">
        <f t="shared" si="266"/>
        <v>9</v>
      </c>
      <c r="BH621" s="14">
        <f t="shared" si="267"/>
        <v>9</v>
      </c>
      <c r="BI621" s="14">
        <f t="shared" si="268"/>
        <v>31.599999999999962</v>
      </c>
      <c r="BJ621" s="14">
        <f t="shared" si="269"/>
        <v>40.5</v>
      </c>
      <c r="BK621" s="14">
        <f t="shared" si="270"/>
        <v>36.049999999999983</v>
      </c>
      <c r="BL621" s="14">
        <f t="shared" si="271"/>
        <v>1.0555555555555556</v>
      </c>
      <c r="BM621" s="14">
        <f t="shared" si="272"/>
        <v>0.13091844771381184</v>
      </c>
      <c r="BN621" s="14">
        <v>6.6349999999999998</v>
      </c>
      <c r="BO621" s="14" t="str">
        <f t="shared" si="273"/>
        <v>Same Var</v>
      </c>
      <c r="BP621" s="14">
        <f t="shared" si="274"/>
        <v>0.3706829039281736</v>
      </c>
      <c r="BQ621" s="14" t="str">
        <f t="shared" si="275"/>
        <v>NS</v>
      </c>
      <c r="BR621" s="14" t="str">
        <f t="shared" si="276"/>
        <v>NS</v>
      </c>
      <c r="BS621" s="2" t="str">
        <f t="shared" si="277"/>
        <v/>
      </c>
      <c r="BT621" s="2" t="str">
        <f t="shared" si="278"/>
        <v/>
      </c>
      <c r="BU621" s="2" t="str">
        <f t="shared" si="279"/>
        <v/>
      </c>
    </row>
    <row r="622" spans="1:73" s="14" customFormat="1" x14ac:dyDescent="0.2">
      <c r="A622" s="10" t="s">
        <v>142</v>
      </c>
      <c r="B622" s="11" t="s">
        <v>516</v>
      </c>
      <c r="C622" s="12">
        <v>39037</v>
      </c>
      <c r="D622" s="13">
        <v>0.56874999999999998</v>
      </c>
      <c r="E622" s="10" t="s">
        <v>57</v>
      </c>
      <c r="F622" s="10" t="s">
        <v>500</v>
      </c>
      <c r="G622" s="11" t="s">
        <v>59</v>
      </c>
      <c r="H622" s="11" t="s">
        <v>90</v>
      </c>
      <c r="I622" s="11" t="s">
        <v>61</v>
      </c>
      <c r="J622" s="14">
        <v>0.75</v>
      </c>
      <c r="K622" s="14">
        <v>0.2</v>
      </c>
      <c r="L622" s="11">
        <v>22</v>
      </c>
      <c r="M622" s="11">
        <v>22</v>
      </c>
      <c r="N622" s="11">
        <v>19</v>
      </c>
      <c r="O622" s="11">
        <v>21</v>
      </c>
      <c r="P622" s="11">
        <v>22</v>
      </c>
      <c r="Q622" s="11">
        <v>21</v>
      </c>
      <c r="R622" s="11">
        <v>20</v>
      </c>
      <c r="S622" s="11">
        <v>17</v>
      </c>
      <c r="T622" s="11">
        <v>20</v>
      </c>
      <c r="U622" s="11">
        <v>21</v>
      </c>
      <c r="V622" s="15"/>
      <c r="W622" s="15"/>
      <c r="X622" s="15"/>
      <c r="Y622" s="15"/>
      <c r="Z622" s="15"/>
      <c r="AA622" s="15"/>
      <c r="AB622" s="15"/>
      <c r="AC622" s="15"/>
      <c r="AD622" s="15"/>
      <c r="AE622" s="15"/>
      <c r="AF622" s="15"/>
      <c r="AG622" s="14">
        <f t="shared" si="252"/>
        <v>20.5</v>
      </c>
      <c r="AH622" s="14">
        <f t="shared" si="253"/>
        <v>1.5811388300841898</v>
      </c>
      <c r="AI622" s="14">
        <f t="shared" si="254"/>
        <v>10</v>
      </c>
      <c r="AJ622" s="11">
        <v>27</v>
      </c>
      <c r="AK622" s="11">
        <v>29</v>
      </c>
      <c r="AL622" s="11">
        <v>25</v>
      </c>
      <c r="AM622" s="11">
        <v>24</v>
      </c>
      <c r="AN622" s="11">
        <v>28</v>
      </c>
      <c r="AO622" s="11">
        <v>24</v>
      </c>
      <c r="AP622" s="11">
        <v>25</v>
      </c>
      <c r="AQ622" s="11">
        <v>27</v>
      </c>
      <c r="AR622" s="11">
        <v>27</v>
      </c>
      <c r="AS622" s="11">
        <v>27</v>
      </c>
      <c r="AT622" s="14">
        <f t="shared" si="255"/>
        <v>26.3</v>
      </c>
      <c r="AU622" s="14">
        <f t="shared" si="256"/>
        <v>1.70293863659264</v>
      </c>
      <c r="AV622" s="14">
        <f t="shared" si="257"/>
        <v>10</v>
      </c>
      <c r="AW622" s="14">
        <f t="shared" si="258"/>
        <v>0.18543789062499993</v>
      </c>
      <c r="AX622" s="14">
        <f t="shared" si="259"/>
        <v>1.154171006944444E-2</v>
      </c>
      <c r="AY622" s="14">
        <f t="shared" si="260"/>
        <v>16</v>
      </c>
      <c r="AZ622" s="14">
        <f t="shared" si="261"/>
        <v>16.64837409304419</v>
      </c>
      <c r="BA622" s="14">
        <f t="shared" si="262"/>
        <v>0.86466700179829137</v>
      </c>
      <c r="BB622" s="14">
        <f t="shared" si="263"/>
        <v>-0.28292682926829271</v>
      </c>
      <c r="BC622" s="16" t="str">
        <f t="shared" si="264"/>
        <v>Nontoxic</v>
      </c>
      <c r="BD622" s="14">
        <f t="shared" si="265"/>
        <v>128.29268292682926</v>
      </c>
      <c r="BE622" s="17" t="s">
        <v>663</v>
      </c>
      <c r="BG622" s="14">
        <f t="shared" si="266"/>
        <v>9</v>
      </c>
      <c r="BH622" s="14">
        <f t="shared" si="267"/>
        <v>9</v>
      </c>
      <c r="BI622" s="14">
        <f t="shared" si="268"/>
        <v>2.5000000000000004</v>
      </c>
      <c r="BJ622" s="14">
        <f t="shared" si="269"/>
        <v>2.8999999999999995</v>
      </c>
      <c r="BK622" s="14">
        <f t="shared" si="270"/>
        <v>2.6999999999999997</v>
      </c>
      <c r="BL622" s="14">
        <f t="shared" si="271"/>
        <v>1.0555555555555556</v>
      </c>
      <c r="BM622" s="14">
        <f t="shared" si="272"/>
        <v>4.6912447312909784E-2</v>
      </c>
      <c r="BN622" s="14">
        <v>6.6349999999999998</v>
      </c>
      <c r="BO622" s="14" t="str">
        <f t="shared" si="273"/>
        <v>Same Var</v>
      </c>
      <c r="BP622" s="14">
        <f t="shared" si="274"/>
        <v>1.4841277946765331E-7</v>
      </c>
      <c r="BQ622" s="14" t="str">
        <f t="shared" si="275"/>
        <v>NS</v>
      </c>
      <c r="BR622" s="14" t="str">
        <f t="shared" si="276"/>
        <v>NS</v>
      </c>
      <c r="BS622" s="2" t="str">
        <f t="shared" si="277"/>
        <v/>
      </c>
      <c r="BT622" s="2" t="str">
        <f t="shared" si="278"/>
        <v/>
      </c>
      <c r="BU622" s="2" t="str">
        <f t="shared" si="279"/>
        <v/>
      </c>
    </row>
    <row r="623" spans="1:73" s="14" customFormat="1" x14ac:dyDescent="0.2">
      <c r="A623" s="10" t="s">
        <v>142</v>
      </c>
      <c r="B623" s="11" t="s">
        <v>529</v>
      </c>
      <c r="C623" s="12">
        <v>39037</v>
      </c>
      <c r="D623" s="13">
        <v>0.49722222222222223</v>
      </c>
      <c r="E623" s="10" t="s">
        <v>57</v>
      </c>
      <c r="F623" s="10" t="s">
        <v>500</v>
      </c>
      <c r="G623" s="11" t="s">
        <v>59</v>
      </c>
      <c r="H623" s="11" t="s">
        <v>90</v>
      </c>
      <c r="I623" s="11" t="s">
        <v>61</v>
      </c>
      <c r="J623" s="14">
        <v>0.75</v>
      </c>
      <c r="K623" s="14">
        <v>0.2</v>
      </c>
      <c r="L623" s="11">
        <v>22</v>
      </c>
      <c r="M623" s="11">
        <v>22</v>
      </c>
      <c r="N623" s="11">
        <v>19</v>
      </c>
      <c r="O623" s="11">
        <v>21</v>
      </c>
      <c r="P623" s="11">
        <v>22</v>
      </c>
      <c r="Q623" s="11">
        <v>21</v>
      </c>
      <c r="R623" s="11">
        <v>20</v>
      </c>
      <c r="S623" s="11">
        <v>17</v>
      </c>
      <c r="T623" s="11">
        <v>20</v>
      </c>
      <c r="U623" s="11">
        <v>21</v>
      </c>
      <c r="V623" s="15"/>
      <c r="W623" s="15"/>
      <c r="X623" s="15"/>
      <c r="Y623" s="15"/>
      <c r="Z623" s="15"/>
      <c r="AA623" s="15"/>
      <c r="AB623" s="15"/>
      <c r="AC623" s="15"/>
      <c r="AD623" s="15"/>
      <c r="AE623" s="15"/>
      <c r="AF623" s="15"/>
      <c r="AG623" s="14">
        <f t="shared" si="252"/>
        <v>20.5</v>
      </c>
      <c r="AH623" s="14">
        <f t="shared" si="253"/>
        <v>1.5811388300841898</v>
      </c>
      <c r="AI623" s="14">
        <f t="shared" si="254"/>
        <v>10</v>
      </c>
      <c r="AJ623" s="11">
        <v>23</v>
      </c>
      <c r="AK623" s="11">
        <v>21</v>
      </c>
      <c r="AL623" s="11">
        <v>21</v>
      </c>
      <c r="AM623" s="11">
        <v>26</v>
      </c>
      <c r="AN623" s="11">
        <v>27</v>
      </c>
      <c r="AO623" s="11">
        <v>24</v>
      </c>
      <c r="AP623" s="11">
        <v>26</v>
      </c>
      <c r="AQ623" s="11">
        <v>25</v>
      </c>
      <c r="AR623" s="11">
        <v>26</v>
      </c>
      <c r="AS623" s="11">
        <v>22</v>
      </c>
      <c r="AT623" s="14">
        <f t="shared" si="255"/>
        <v>24.1</v>
      </c>
      <c r="AU623" s="14">
        <f t="shared" si="256"/>
        <v>2.2335820757001272</v>
      </c>
      <c r="AV623" s="14">
        <f t="shared" si="257"/>
        <v>10</v>
      </c>
      <c r="AW623" s="14">
        <f t="shared" si="258"/>
        <v>0.40897801408179019</v>
      </c>
      <c r="AX623" s="14">
        <f t="shared" si="259"/>
        <v>2.9851723786865569E-2</v>
      </c>
      <c r="AY623" s="14">
        <f t="shared" si="260"/>
        <v>14</v>
      </c>
      <c r="AZ623" s="14">
        <f t="shared" si="261"/>
        <v>10.910394274502911</v>
      </c>
      <c r="BA623" s="14">
        <f t="shared" si="262"/>
        <v>0.86805478155742033</v>
      </c>
      <c r="BB623" s="14">
        <f t="shared" si="263"/>
        <v>-0.17560975609756105</v>
      </c>
      <c r="BC623" s="16" t="str">
        <f t="shared" si="264"/>
        <v>Nontoxic</v>
      </c>
      <c r="BD623" s="14">
        <f t="shared" si="265"/>
        <v>117.56097560975611</v>
      </c>
      <c r="BE623" s="17" t="s">
        <v>663</v>
      </c>
      <c r="BG623" s="14">
        <f t="shared" si="266"/>
        <v>9</v>
      </c>
      <c r="BH623" s="14">
        <f t="shared" si="267"/>
        <v>9</v>
      </c>
      <c r="BI623" s="14">
        <f t="shared" si="268"/>
        <v>2.5000000000000004</v>
      </c>
      <c r="BJ623" s="14">
        <f t="shared" si="269"/>
        <v>4.9888888888888889</v>
      </c>
      <c r="BK623" s="14">
        <f t="shared" si="270"/>
        <v>3.7444444444444449</v>
      </c>
      <c r="BL623" s="14">
        <f t="shared" si="271"/>
        <v>1.0555555555555556</v>
      </c>
      <c r="BM623" s="14">
        <f t="shared" si="272"/>
        <v>0.9979419190949429</v>
      </c>
      <c r="BN623" s="14">
        <v>6.6349999999999998</v>
      </c>
      <c r="BO623" s="14" t="str">
        <f t="shared" si="273"/>
        <v>Same Var</v>
      </c>
      <c r="BP623" s="14">
        <f t="shared" si="274"/>
        <v>2.9412215238232026E-4</v>
      </c>
      <c r="BQ623" s="14" t="str">
        <f t="shared" si="275"/>
        <v>NS</v>
      </c>
      <c r="BR623" s="14" t="str">
        <f t="shared" si="276"/>
        <v>NS</v>
      </c>
      <c r="BS623" s="2" t="str">
        <f t="shared" si="277"/>
        <v/>
      </c>
      <c r="BT623" s="2" t="str">
        <f t="shared" si="278"/>
        <v/>
      </c>
      <c r="BU623" s="2" t="str">
        <f t="shared" si="279"/>
        <v/>
      </c>
    </row>
    <row r="624" spans="1:73" s="14" customFormat="1" x14ac:dyDescent="0.2">
      <c r="A624" s="10" t="s">
        <v>142</v>
      </c>
      <c r="B624" s="11" t="s">
        <v>482</v>
      </c>
      <c r="C624" s="12">
        <v>39037</v>
      </c>
      <c r="D624" s="13">
        <v>0.47916666666666669</v>
      </c>
      <c r="E624" s="10" t="s">
        <v>57</v>
      </c>
      <c r="F624" s="10" t="s">
        <v>500</v>
      </c>
      <c r="G624" s="11" t="s">
        <v>59</v>
      </c>
      <c r="H624" s="11" t="s">
        <v>90</v>
      </c>
      <c r="I624" s="11" t="s">
        <v>61</v>
      </c>
      <c r="J624" s="14">
        <v>0.75</v>
      </c>
      <c r="K624" s="14">
        <v>0.2</v>
      </c>
      <c r="L624" s="11">
        <v>22</v>
      </c>
      <c r="M624" s="11">
        <v>22</v>
      </c>
      <c r="N624" s="11">
        <v>19</v>
      </c>
      <c r="O624" s="11">
        <v>21</v>
      </c>
      <c r="P624" s="11">
        <v>22</v>
      </c>
      <c r="Q624" s="11">
        <v>21</v>
      </c>
      <c r="R624" s="11">
        <v>20</v>
      </c>
      <c r="S624" s="11">
        <v>17</v>
      </c>
      <c r="T624" s="11">
        <v>20</v>
      </c>
      <c r="U624" s="11">
        <v>21</v>
      </c>
      <c r="V624" s="15"/>
      <c r="W624" s="15"/>
      <c r="X624" s="15"/>
      <c r="Y624" s="15"/>
      <c r="Z624" s="15"/>
      <c r="AA624" s="15"/>
      <c r="AB624" s="15"/>
      <c r="AC624" s="15"/>
      <c r="AD624" s="15"/>
      <c r="AE624" s="15"/>
      <c r="AF624" s="15"/>
      <c r="AG624" s="14">
        <f t="shared" si="252"/>
        <v>20.5</v>
      </c>
      <c r="AH624" s="14">
        <f t="shared" si="253"/>
        <v>1.5811388300841898</v>
      </c>
      <c r="AI624" s="14">
        <f t="shared" si="254"/>
        <v>10</v>
      </c>
      <c r="AJ624" s="11">
        <v>23</v>
      </c>
      <c r="AK624" s="11">
        <v>26</v>
      </c>
      <c r="AL624" s="11">
        <v>29</v>
      </c>
      <c r="AM624" s="11">
        <v>29</v>
      </c>
      <c r="AN624" s="11">
        <v>26</v>
      </c>
      <c r="AO624" s="11">
        <v>22</v>
      </c>
      <c r="AP624" s="11">
        <v>28</v>
      </c>
      <c r="AQ624" s="11">
        <v>30</v>
      </c>
      <c r="AR624" s="11">
        <v>28</v>
      </c>
      <c r="AS624" s="11">
        <v>25</v>
      </c>
      <c r="AT624" s="14">
        <f t="shared" si="255"/>
        <v>26.6</v>
      </c>
      <c r="AU624" s="14">
        <f t="shared" si="256"/>
        <v>2.6749870196985173</v>
      </c>
      <c r="AV624" s="14">
        <f t="shared" si="257"/>
        <v>10</v>
      </c>
      <c r="AW624" s="14">
        <f t="shared" si="258"/>
        <v>0.73304514371141982</v>
      </c>
      <c r="AX624" s="14">
        <f t="shared" si="259"/>
        <v>5.9088349301268862E-2</v>
      </c>
      <c r="AY624" s="14">
        <f t="shared" si="260"/>
        <v>12</v>
      </c>
      <c r="AZ624" s="14">
        <f t="shared" si="261"/>
        <v>12.13119739344466</v>
      </c>
      <c r="BA624" s="14">
        <f t="shared" si="262"/>
        <v>0.87260929158813794</v>
      </c>
      <c r="BB624" s="14">
        <f t="shared" si="263"/>
        <v>-0.29756097560975614</v>
      </c>
      <c r="BC624" s="16" t="str">
        <f t="shared" si="264"/>
        <v>Nontoxic</v>
      </c>
      <c r="BD624" s="14">
        <f t="shared" si="265"/>
        <v>129.7560975609756</v>
      </c>
      <c r="BE624" s="17" t="s">
        <v>663</v>
      </c>
      <c r="BG624" s="14">
        <f t="shared" si="266"/>
        <v>9</v>
      </c>
      <c r="BH624" s="14">
        <f t="shared" si="267"/>
        <v>9</v>
      </c>
      <c r="BI624" s="14">
        <f t="shared" si="268"/>
        <v>2.5000000000000004</v>
      </c>
      <c r="BJ624" s="14">
        <f t="shared" si="269"/>
        <v>7.1555555555555559</v>
      </c>
      <c r="BK624" s="14">
        <f t="shared" si="270"/>
        <v>4.8277777777777784</v>
      </c>
      <c r="BL624" s="14">
        <f t="shared" si="271"/>
        <v>1.0555555555555556</v>
      </c>
      <c r="BM624" s="14">
        <f t="shared" si="272"/>
        <v>2.2560014367654424</v>
      </c>
      <c r="BN624" s="14">
        <v>6.6349999999999998</v>
      </c>
      <c r="BO624" s="14" t="str">
        <f t="shared" si="273"/>
        <v>Same Var</v>
      </c>
      <c r="BP624" s="14">
        <f t="shared" si="274"/>
        <v>3.6918391522781429E-6</v>
      </c>
      <c r="BQ624" s="14" t="str">
        <f t="shared" si="275"/>
        <v>NS</v>
      </c>
      <c r="BR624" s="14" t="str">
        <f t="shared" si="276"/>
        <v>NS</v>
      </c>
      <c r="BS624" s="2" t="str">
        <f t="shared" si="277"/>
        <v/>
      </c>
      <c r="BT624" s="2" t="str">
        <f t="shared" si="278"/>
        <v/>
      </c>
      <c r="BU624" s="2" t="str">
        <f t="shared" si="279"/>
        <v/>
      </c>
    </row>
    <row r="625" spans="1:73" s="14" customFormat="1" x14ac:dyDescent="0.2">
      <c r="A625" s="10" t="s">
        <v>142</v>
      </c>
      <c r="B625" s="11" t="s">
        <v>532</v>
      </c>
      <c r="C625" s="12">
        <v>39037</v>
      </c>
      <c r="D625" s="13">
        <v>0.45763888888888887</v>
      </c>
      <c r="E625" s="10" t="s">
        <v>57</v>
      </c>
      <c r="F625" s="10" t="s">
        <v>500</v>
      </c>
      <c r="G625" s="11" t="s">
        <v>59</v>
      </c>
      <c r="H625" s="11" t="s">
        <v>90</v>
      </c>
      <c r="I625" s="11" t="s">
        <v>61</v>
      </c>
      <c r="J625" s="14">
        <v>0.75</v>
      </c>
      <c r="K625" s="14">
        <v>0.2</v>
      </c>
      <c r="L625" s="11">
        <v>22</v>
      </c>
      <c r="M625" s="11">
        <v>22</v>
      </c>
      <c r="N625" s="11">
        <v>19</v>
      </c>
      <c r="O625" s="11">
        <v>21</v>
      </c>
      <c r="P625" s="11">
        <v>22</v>
      </c>
      <c r="Q625" s="11">
        <v>21</v>
      </c>
      <c r="R625" s="11">
        <v>20</v>
      </c>
      <c r="S625" s="11">
        <v>17</v>
      </c>
      <c r="T625" s="11">
        <v>20</v>
      </c>
      <c r="U625" s="11">
        <v>21</v>
      </c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F625" s="15"/>
      <c r="AG625" s="14">
        <f t="shared" si="252"/>
        <v>20.5</v>
      </c>
      <c r="AH625" s="14">
        <f t="shared" si="253"/>
        <v>1.5811388300841898</v>
      </c>
      <c r="AI625" s="14">
        <f t="shared" si="254"/>
        <v>10</v>
      </c>
      <c r="AJ625" s="11">
        <v>24</v>
      </c>
      <c r="AK625" s="11">
        <v>23</v>
      </c>
      <c r="AL625" s="11">
        <v>26</v>
      </c>
      <c r="AM625" s="11">
        <v>28</v>
      </c>
      <c r="AN625" s="11">
        <v>21</v>
      </c>
      <c r="AO625" s="11">
        <v>28</v>
      </c>
      <c r="AP625" s="11">
        <v>19</v>
      </c>
      <c r="AQ625" s="11">
        <v>27</v>
      </c>
      <c r="AR625" s="11">
        <v>25</v>
      </c>
      <c r="AS625" s="11">
        <v>26</v>
      </c>
      <c r="AT625" s="14">
        <f t="shared" si="255"/>
        <v>24.7</v>
      </c>
      <c r="AU625" s="14">
        <f t="shared" si="256"/>
        <v>2.9832867780352665</v>
      </c>
      <c r="AV625" s="14">
        <f t="shared" si="257"/>
        <v>10</v>
      </c>
      <c r="AW625" s="14">
        <f t="shared" si="258"/>
        <v>1.0621878906250084</v>
      </c>
      <c r="AX625" s="14">
        <f t="shared" si="259"/>
        <v>9.0208376736111928E-2</v>
      </c>
      <c r="AY625" s="14">
        <f t="shared" si="260"/>
        <v>12</v>
      </c>
      <c r="AZ625" s="14">
        <f t="shared" si="261"/>
        <v>9.1854091062269223</v>
      </c>
      <c r="BA625" s="14">
        <f t="shared" si="262"/>
        <v>0.87260929158813794</v>
      </c>
      <c r="BB625" s="14">
        <f t="shared" si="263"/>
        <v>-0.20487804878048776</v>
      </c>
      <c r="BC625" s="16" t="str">
        <f t="shared" si="264"/>
        <v>Nontoxic</v>
      </c>
      <c r="BD625" s="14">
        <f t="shared" si="265"/>
        <v>120.48780487804878</v>
      </c>
      <c r="BE625" s="17" t="s">
        <v>663</v>
      </c>
      <c r="BG625" s="14">
        <f t="shared" si="266"/>
        <v>9</v>
      </c>
      <c r="BH625" s="14">
        <f t="shared" si="267"/>
        <v>9</v>
      </c>
      <c r="BI625" s="14">
        <f t="shared" si="268"/>
        <v>2.5000000000000004</v>
      </c>
      <c r="BJ625" s="14">
        <f t="shared" si="269"/>
        <v>8.9000000000000412</v>
      </c>
      <c r="BK625" s="14">
        <f t="shared" si="270"/>
        <v>5.7000000000000206</v>
      </c>
      <c r="BL625" s="14">
        <f t="shared" si="271"/>
        <v>1.0555555555555556</v>
      </c>
      <c r="BM625" s="14">
        <f t="shared" si="272"/>
        <v>3.2279808027968167</v>
      </c>
      <c r="BN625" s="14">
        <v>6.6349999999999998</v>
      </c>
      <c r="BO625" s="14" t="str">
        <f t="shared" si="273"/>
        <v>Same Var</v>
      </c>
      <c r="BP625" s="14">
        <f t="shared" si="274"/>
        <v>4.8679211813859022E-4</v>
      </c>
      <c r="BQ625" s="14" t="str">
        <f t="shared" si="275"/>
        <v>NS</v>
      </c>
      <c r="BR625" s="14" t="str">
        <f t="shared" si="276"/>
        <v>NS</v>
      </c>
      <c r="BS625" s="2" t="str">
        <f t="shared" si="277"/>
        <v/>
      </c>
      <c r="BT625" s="2" t="str">
        <f t="shared" si="278"/>
        <v/>
      </c>
      <c r="BU625" s="2" t="str">
        <f t="shared" si="279"/>
        <v/>
      </c>
    </row>
    <row r="626" spans="1:73" s="14" customFormat="1" x14ac:dyDescent="0.2">
      <c r="A626" s="10" t="s">
        <v>142</v>
      </c>
      <c r="B626" s="11" t="s">
        <v>529</v>
      </c>
      <c r="C626" s="12">
        <v>38491</v>
      </c>
      <c r="D626" s="13">
        <v>0.49861111111111112</v>
      </c>
      <c r="E626" s="10" t="s">
        <v>57</v>
      </c>
      <c r="F626" s="10" t="s">
        <v>523</v>
      </c>
      <c r="G626" s="11" t="s">
        <v>59</v>
      </c>
      <c r="H626" s="11" t="s">
        <v>90</v>
      </c>
      <c r="I626" s="11" t="s">
        <v>61</v>
      </c>
      <c r="J626" s="14">
        <v>0.75</v>
      </c>
      <c r="K626" s="14">
        <v>0.2</v>
      </c>
      <c r="L626" s="11">
        <v>21</v>
      </c>
      <c r="M626" s="11">
        <v>23</v>
      </c>
      <c r="N626" s="11">
        <v>20</v>
      </c>
      <c r="O626" s="11">
        <v>24</v>
      </c>
      <c r="P626" s="11">
        <v>24</v>
      </c>
      <c r="Q626" s="11">
        <v>20</v>
      </c>
      <c r="R626" s="11">
        <v>20</v>
      </c>
      <c r="S626" s="11">
        <v>19</v>
      </c>
      <c r="T626" s="11">
        <v>22</v>
      </c>
      <c r="U626" s="11">
        <v>12</v>
      </c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F626" s="15"/>
      <c r="AG626" s="14">
        <f t="shared" si="252"/>
        <v>20.5</v>
      </c>
      <c r="AH626" s="14">
        <f t="shared" si="253"/>
        <v>3.4721111093332766</v>
      </c>
      <c r="AI626" s="14">
        <f t="shared" si="254"/>
        <v>10</v>
      </c>
      <c r="AJ626" s="11">
        <v>17</v>
      </c>
      <c r="AK626" s="11">
        <v>20</v>
      </c>
      <c r="AL626" s="11">
        <v>23</v>
      </c>
      <c r="AM626" s="11">
        <v>20</v>
      </c>
      <c r="AN626" s="11">
        <v>16</v>
      </c>
      <c r="AO626" s="11">
        <v>20</v>
      </c>
      <c r="AP626" s="11">
        <v>15</v>
      </c>
      <c r="AQ626" s="11">
        <v>10</v>
      </c>
      <c r="AR626" s="11">
        <v>16</v>
      </c>
      <c r="AS626" s="11">
        <v>10</v>
      </c>
      <c r="AT626" s="14">
        <f t="shared" si="255"/>
        <v>16.7</v>
      </c>
      <c r="AU626" s="14">
        <f t="shared" si="256"/>
        <v>4.2959929650263096</v>
      </c>
      <c r="AV626" s="14">
        <f t="shared" si="257"/>
        <v>10</v>
      </c>
      <c r="AW626" s="14">
        <f t="shared" si="258"/>
        <v>6.3689635464891907</v>
      </c>
      <c r="AX626" s="14">
        <f t="shared" si="259"/>
        <v>0.42954764714077442</v>
      </c>
      <c r="AY626" s="14">
        <f t="shared" si="260"/>
        <v>15</v>
      </c>
      <c r="AZ626" s="14">
        <f t="shared" si="261"/>
        <v>0.83406267671654044</v>
      </c>
      <c r="BA626" s="14">
        <f t="shared" si="262"/>
        <v>0.86624497319495286</v>
      </c>
      <c r="BB626" s="14">
        <f t="shared" si="263"/>
        <v>0.18536585365853661</v>
      </c>
      <c r="BC626" s="16" t="str">
        <f t="shared" si="264"/>
        <v>Toxic</v>
      </c>
      <c r="BD626" s="14">
        <f t="shared" si="265"/>
        <v>81.463414634146332</v>
      </c>
      <c r="BE626" s="17" t="s">
        <v>663</v>
      </c>
      <c r="BG626" s="14">
        <f t="shared" si="266"/>
        <v>9</v>
      </c>
      <c r="BH626" s="14">
        <f t="shared" si="267"/>
        <v>9</v>
      </c>
      <c r="BI626" s="14">
        <f t="shared" si="268"/>
        <v>12.055555555555557</v>
      </c>
      <c r="BJ626" s="14">
        <f t="shared" si="269"/>
        <v>18.455555555555542</v>
      </c>
      <c r="BK626" s="14">
        <f t="shared" si="270"/>
        <v>15.255555555555551</v>
      </c>
      <c r="BL626" s="14">
        <f t="shared" si="271"/>
        <v>1.0555555555555556</v>
      </c>
      <c r="BM626" s="14">
        <f t="shared" si="272"/>
        <v>0.38365382229421274</v>
      </c>
      <c r="BN626" s="14">
        <v>6.6349999999999998</v>
      </c>
      <c r="BO626" s="14" t="str">
        <f t="shared" si="273"/>
        <v>Same Var</v>
      </c>
      <c r="BP626" s="14">
        <f t="shared" si="274"/>
        <v>2.1581561163831146E-2</v>
      </c>
      <c r="BQ626" s="14" t="str">
        <f t="shared" si="275"/>
        <v>Sig</v>
      </c>
      <c r="BR626" s="14" t="str">
        <f t="shared" si="276"/>
        <v>Sig</v>
      </c>
      <c r="BS626" s="2" t="str">
        <f t="shared" si="277"/>
        <v>Same Var T-test</v>
      </c>
      <c r="BT626" s="2" t="str">
        <f t="shared" si="278"/>
        <v>TSTToxicLess25</v>
      </c>
      <c r="BU626" s="2" t="str">
        <f t="shared" si="279"/>
        <v>NOECToxicLess25</v>
      </c>
    </row>
    <row r="627" spans="1:73" s="14" customFormat="1" x14ac:dyDescent="0.2">
      <c r="A627" s="10" t="s">
        <v>142</v>
      </c>
      <c r="B627" s="11" t="s">
        <v>516</v>
      </c>
      <c r="C627" s="12">
        <v>38491</v>
      </c>
      <c r="D627" s="13">
        <v>0.56458333333333333</v>
      </c>
      <c r="E627" s="10" t="s">
        <v>57</v>
      </c>
      <c r="F627" s="10" t="s">
        <v>523</v>
      </c>
      <c r="G627" s="11" t="s">
        <v>59</v>
      </c>
      <c r="H627" s="11" t="s">
        <v>90</v>
      </c>
      <c r="I627" s="11" t="s">
        <v>61</v>
      </c>
      <c r="J627" s="14">
        <v>0.75</v>
      </c>
      <c r="K627" s="14">
        <v>0.2</v>
      </c>
      <c r="L627" s="11">
        <v>21</v>
      </c>
      <c r="M627" s="11">
        <v>23</v>
      </c>
      <c r="N627" s="11">
        <v>20</v>
      </c>
      <c r="O627" s="11">
        <v>24</v>
      </c>
      <c r="P627" s="11">
        <v>24</v>
      </c>
      <c r="Q627" s="11">
        <v>20</v>
      </c>
      <c r="R627" s="11">
        <v>20</v>
      </c>
      <c r="S627" s="11">
        <v>19</v>
      </c>
      <c r="T627" s="11">
        <v>22</v>
      </c>
      <c r="U627" s="11">
        <v>12</v>
      </c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F627" s="15"/>
      <c r="AG627" s="14">
        <f t="shared" si="252"/>
        <v>20.5</v>
      </c>
      <c r="AH627" s="14">
        <f t="shared" si="253"/>
        <v>3.4721111093332766</v>
      </c>
      <c r="AI627" s="14">
        <f t="shared" si="254"/>
        <v>10</v>
      </c>
      <c r="AJ627" s="11">
        <v>18</v>
      </c>
      <c r="AK627" s="11">
        <v>19</v>
      </c>
      <c r="AL627" s="11">
        <v>10</v>
      </c>
      <c r="AM627" s="11">
        <v>21</v>
      </c>
      <c r="AN627" s="11">
        <v>6</v>
      </c>
      <c r="AO627" s="11">
        <v>20</v>
      </c>
      <c r="AP627" s="11">
        <v>10</v>
      </c>
      <c r="AQ627" s="11">
        <v>13</v>
      </c>
      <c r="AR627" s="11">
        <v>15</v>
      </c>
      <c r="AS627" s="11">
        <v>15</v>
      </c>
      <c r="AT627" s="14">
        <f t="shared" si="255"/>
        <v>14.7</v>
      </c>
      <c r="AU627" s="14">
        <f t="shared" si="256"/>
        <v>4.9452558635075237</v>
      </c>
      <c r="AV627" s="14">
        <f t="shared" si="257"/>
        <v>10</v>
      </c>
      <c r="AW627" s="14">
        <f t="shared" si="258"/>
        <v>9.7573802131558587</v>
      </c>
      <c r="AX627" s="14">
        <f t="shared" si="259"/>
        <v>0.71562172121484857</v>
      </c>
      <c r="AY627" s="14">
        <f t="shared" si="260"/>
        <v>14</v>
      </c>
      <c r="AZ627" s="14">
        <f t="shared" si="261"/>
        <v>-0.38191829754933104</v>
      </c>
      <c r="BA627" s="14">
        <f t="shared" si="262"/>
        <v>0.86805478155742033</v>
      </c>
      <c r="BB627" s="14">
        <f t="shared" si="263"/>
        <v>0.28292682926829271</v>
      </c>
      <c r="BC627" s="16" t="str">
        <f t="shared" si="264"/>
        <v>Toxic</v>
      </c>
      <c r="BD627" s="14">
        <f t="shared" si="265"/>
        <v>71.707317073170728</v>
      </c>
      <c r="BE627" s="17" t="s">
        <v>663</v>
      </c>
      <c r="BG627" s="14">
        <f t="shared" si="266"/>
        <v>9</v>
      </c>
      <c r="BH627" s="14">
        <f t="shared" si="267"/>
        <v>9</v>
      </c>
      <c r="BI627" s="14">
        <f t="shared" si="268"/>
        <v>12.055555555555557</v>
      </c>
      <c r="BJ627" s="14">
        <f t="shared" si="269"/>
        <v>24.455555555555545</v>
      </c>
      <c r="BK627" s="14">
        <f t="shared" si="270"/>
        <v>18.255555555555549</v>
      </c>
      <c r="BL627" s="14">
        <f t="shared" si="271"/>
        <v>1.0555555555555556</v>
      </c>
      <c r="BM627" s="14">
        <f t="shared" si="272"/>
        <v>1.0449502078373283</v>
      </c>
      <c r="BN627" s="14">
        <v>6.6349999999999998</v>
      </c>
      <c r="BO627" s="14" t="str">
        <f t="shared" si="273"/>
        <v>Same Var</v>
      </c>
      <c r="BP627" s="14">
        <f t="shared" si="274"/>
        <v>3.557714663696955E-3</v>
      </c>
      <c r="BQ627" s="14" t="str">
        <f t="shared" si="275"/>
        <v>Sig</v>
      </c>
      <c r="BR627" s="14" t="str">
        <f t="shared" si="276"/>
        <v>Sig</v>
      </c>
      <c r="BS627" s="2" t="str">
        <f t="shared" si="277"/>
        <v>Same Var T-test</v>
      </c>
      <c r="BT627" s="2" t="str">
        <f t="shared" si="278"/>
        <v/>
      </c>
      <c r="BU627" s="2" t="str">
        <f t="shared" si="279"/>
        <v/>
      </c>
    </row>
    <row r="628" spans="1:73" s="14" customFormat="1" x14ac:dyDescent="0.2">
      <c r="A628" s="10" t="s">
        <v>142</v>
      </c>
      <c r="B628" s="11" t="s">
        <v>634</v>
      </c>
      <c r="C628" s="12">
        <v>38126</v>
      </c>
      <c r="D628" s="13">
        <v>0.40625</v>
      </c>
      <c r="E628" s="10" t="s">
        <v>57</v>
      </c>
      <c r="F628" s="10" t="s">
        <v>635</v>
      </c>
      <c r="G628" s="11" t="s">
        <v>59</v>
      </c>
      <c r="H628" s="11" t="s">
        <v>90</v>
      </c>
      <c r="I628" s="11" t="s">
        <v>61</v>
      </c>
      <c r="J628" s="14">
        <v>0.75</v>
      </c>
      <c r="K628" s="14">
        <v>0.2</v>
      </c>
      <c r="L628" s="11">
        <v>17</v>
      </c>
      <c r="M628" s="11">
        <v>24</v>
      </c>
      <c r="N628" s="11">
        <v>19</v>
      </c>
      <c r="O628" s="11">
        <v>29</v>
      </c>
      <c r="P628" s="11">
        <v>25</v>
      </c>
      <c r="Q628" s="11">
        <v>10</v>
      </c>
      <c r="R628" s="11">
        <v>0</v>
      </c>
      <c r="S628" s="11">
        <v>25</v>
      </c>
      <c r="T628" s="11">
        <v>21</v>
      </c>
      <c r="U628" s="11">
        <v>17</v>
      </c>
      <c r="V628" s="11">
        <v>25</v>
      </c>
      <c r="W628" s="11">
        <v>25</v>
      </c>
      <c r="X628" s="11">
        <v>2</v>
      </c>
      <c r="Y628" s="11">
        <v>28</v>
      </c>
      <c r="Z628" s="11">
        <v>29</v>
      </c>
      <c r="AA628" s="15"/>
      <c r="AB628" s="11">
        <v>18</v>
      </c>
      <c r="AC628" s="11">
        <v>27</v>
      </c>
      <c r="AD628" s="11">
        <v>25</v>
      </c>
      <c r="AE628" s="11">
        <v>23</v>
      </c>
      <c r="AF628" s="15"/>
      <c r="AG628" s="14">
        <f t="shared" si="252"/>
        <v>20.473684210526315</v>
      </c>
      <c r="AH628" s="14">
        <f t="shared" si="253"/>
        <v>8.395557165367828</v>
      </c>
      <c r="AI628" s="14">
        <f t="shared" si="254"/>
        <v>19</v>
      </c>
      <c r="AJ628" s="11">
        <v>5</v>
      </c>
      <c r="AK628" s="11">
        <v>19</v>
      </c>
      <c r="AL628" s="11">
        <v>6</v>
      </c>
      <c r="AM628" s="11">
        <v>6</v>
      </c>
      <c r="AN628" s="11">
        <v>9</v>
      </c>
      <c r="AO628" s="11">
        <v>6</v>
      </c>
      <c r="AP628" s="11">
        <v>4</v>
      </c>
      <c r="AQ628" s="11">
        <v>6</v>
      </c>
      <c r="AR628" s="11">
        <v>17</v>
      </c>
      <c r="AS628" s="11">
        <v>15</v>
      </c>
      <c r="AT628" s="14">
        <f t="shared" si="255"/>
        <v>9.3000000000000007</v>
      </c>
      <c r="AU628" s="14">
        <f t="shared" si="256"/>
        <v>5.5387523665332594</v>
      </c>
      <c r="AV628" s="14">
        <f t="shared" si="257"/>
        <v>10</v>
      </c>
      <c r="AW628" s="14">
        <f t="shared" si="258"/>
        <v>26.569035245023791</v>
      </c>
      <c r="AX628" s="14">
        <f t="shared" si="259"/>
        <v>1.2876109675716754</v>
      </c>
      <c r="AY628" s="14">
        <f t="shared" si="260"/>
        <v>21</v>
      </c>
      <c r="AZ628" s="14">
        <f t="shared" si="261"/>
        <v>-2.6670986270054335</v>
      </c>
      <c r="BA628" s="14">
        <f t="shared" si="262"/>
        <v>0.85907403519482572</v>
      </c>
      <c r="BB628" s="14">
        <f t="shared" si="263"/>
        <v>0.54575835475578405</v>
      </c>
      <c r="BC628" s="16" t="str">
        <f t="shared" si="264"/>
        <v>Toxic</v>
      </c>
      <c r="BD628" s="14">
        <f t="shared" si="265"/>
        <v>45.424164524421599</v>
      </c>
      <c r="BE628" s="17" t="s">
        <v>664</v>
      </c>
      <c r="BF628" s="17" t="s">
        <v>667</v>
      </c>
      <c r="BG628" s="14">
        <f t="shared" si="266"/>
        <v>18</v>
      </c>
      <c r="BH628" s="14">
        <f t="shared" si="267"/>
        <v>9</v>
      </c>
      <c r="BI628" s="14">
        <f t="shared" si="268"/>
        <v>70.485380116959078</v>
      </c>
      <c r="BJ628" s="14">
        <f t="shared" si="269"/>
        <v>30.677777777777781</v>
      </c>
      <c r="BK628" s="14">
        <f t="shared" si="270"/>
        <v>57.216179337231971</v>
      </c>
      <c r="BL628" s="14">
        <f t="shared" si="271"/>
        <v>1.0432098765432098</v>
      </c>
      <c r="BM628" s="14">
        <f t="shared" si="272"/>
        <v>1.7785958415867327</v>
      </c>
      <c r="BN628" s="14">
        <v>6.6349999999999998</v>
      </c>
      <c r="BO628" s="14" t="str">
        <f t="shared" si="273"/>
        <v>Same Var</v>
      </c>
      <c r="BP628" s="14">
        <f t="shared" si="274"/>
        <v>3.9375673801894082E-4</v>
      </c>
      <c r="BQ628" s="14" t="str">
        <f t="shared" si="275"/>
        <v>Sig</v>
      </c>
      <c r="BR628" s="14" t="str">
        <f t="shared" si="276"/>
        <v>Sig</v>
      </c>
      <c r="BS628" s="2" t="str">
        <f t="shared" si="277"/>
        <v>Wilcoxon</v>
      </c>
      <c r="BT628" s="2" t="str">
        <f t="shared" si="278"/>
        <v/>
      </c>
      <c r="BU628" s="2" t="str">
        <f t="shared" si="279"/>
        <v/>
      </c>
    </row>
    <row r="629" spans="1:73" s="14" customFormat="1" x14ac:dyDescent="0.2">
      <c r="A629" s="10" t="s">
        <v>142</v>
      </c>
      <c r="B629" s="11" t="s">
        <v>639</v>
      </c>
      <c r="C629" s="12">
        <v>38126</v>
      </c>
      <c r="D629" s="13">
        <v>0.46875</v>
      </c>
      <c r="E629" s="10" t="s">
        <v>57</v>
      </c>
      <c r="F629" s="10" t="s">
        <v>635</v>
      </c>
      <c r="G629" s="11" t="s">
        <v>59</v>
      </c>
      <c r="H629" s="11" t="s">
        <v>90</v>
      </c>
      <c r="I629" s="11" t="s">
        <v>61</v>
      </c>
      <c r="J629" s="14">
        <v>0.75</v>
      </c>
      <c r="K629" s="14">
        <v>0.2</v>
      </c>
      <c r="L629" s="11">
        <v>17</v>
      </c>
      <c r="M629" s="11">
        <v>24</v>
      </c>
      <c r="N629" s="11">
        <v>19</v>
      </c>
      <c r="O629" s="11">
        <v>29</v>
      </c>
      <c r="P629" s="11">
        <v>25</v>
      </c>
      <c r="Q629" s="11">
        <v>10</v>
      </c>
      <c r="R629" s="11">
        <v>0</v>
      </c>
      <c r="S629" s="11">
        <v>25</v>
      </c>
      <c r="T629" s="11">
        <v>21</v>
      </c>
      <c r="U629" s="11">
        <v>17</v>
      </c>
      <c r="V629" s="11">
        <v>25</v>
      </c>
      <c r="W629" s="11">
        <v>25</v>
      </c>
      <c r="X629" s="11">
        <v>2</v>
      </c>
      <c r="Y629" s="11">
        <v>28</v>
      </c>
      <c r="Z629" s="11">
        <v>29</v>
      </c>
      <c r="AA629" s="15"/>
      <c r="AB629" s="11">
        <v>18</v>
      </c>
      <c r="AC629" s="11">
        <v>27</v>
      </c>
      <c r="AD629" s="11">
        <v>25</v>
      </c>
      <c r="AE629" s="11">
        <v>23</v>
      </c>
      <c r="AF629" s="15"/>
      <c r="AG629" s="14">
        <f t="shared" si="252"/>
        <v>20.473684210526315</v>
      </c>
      <c r="AH629" s="14">
        <f t="shared" si="253"/>
        <v>8.395557165367828</v>
      </c>
      <c r="AI629" s="14">
        <f t="shared" si="254"/>
        <v>19</v>
      </c>
      <c r="AJ629" s="11">
        <v>28</v>
      </c>
      <c r="AK629" s="11">
        <v>21</v>
      </c>
      <c r="AL629" s="11">
        <v>23</v>
      </c>
      <c r="AM629" s="11">
        <v>28</v>
      </c>
      <c r="AN629" s="11">
        <v>3</v>
      </c>
      <c r="AO629" s="11">
        <v>18</v>
      </c>
      <c r="AP629" s="11">
        <v>19</v>
      </c>
      <c r="AQ629" s="11">
        <v>18</v>
      </c>
      <c r="AR629" s="11">
        <v>19</v>
      </c>
      <c r="AS629" s="11">
        <v>22</v>
      </c>
      <c r="AT629" s="14">
        <f t="shared" si="255"/>
        <v>19.899999999999999</v>
      </c>
      <c r="AU629" s="14">
        <f t="shared" si="256"/>
        <v>6.9992063042097064</v>
      </c>
      <c r="AV629" s="14">
        <f t="shared" si="257"/>
        <v>10</v>
      </c>
      <c r="AW629" s="14">
        <f t="shared" si="258"/>
        <v>48.798986204293307</v>
      </c>
      <c r="AX629" s="14">
        <f t="shared" si="259"/>
        <v>2.9084833955552143</v>
      </c>
      <c r="AY629" s="14">
        <f t="shared" si="260"/>
        <v>17</v>
      </c>
      <c r="AZ629" s="14">
        <f t="shared" si="261"/>
        <v>1.7195152864242935</v>
      </c>
      <c r="BA629" s="14">
        <f t="shared" si="262"/>
        <v>0.86327901742005297</v>
      </c>
      <c r="BB629" s="14">
        <f t="shared" si="263"/>
        <v>2.8020565552699262E-2</v>
      </c>
      <c r="BC629" s="16" t="str">
        <f t="shared" si="264"/>
        <v>Nontoxic</v>
      </c>
      <c r="BD629" s="14">
        <f t="shared" si="265"/>
        <v>97.197943444730072</v>
      </c>
      <c r="BE629" s="17" t="s">
        <v>664</v>
      </c>
      <c r="BF629" s="17" t="s">
        <v>666</v>
      </c>
      <c r="BG629" s="14">
        <f t="shared" si="266"/>
        <v>18</v>
      </c>
      <c r="BH629" s="14">
        <f t="shared" si="267"/>
        <v>9</v>
      </c>
      <c r="BI629" s="14">
        <f t="shared" si="268"/>
        <v>70.485380116959078</v>
      </c>
      <c r="BJ629" s="14">
        <f t="shared" si="269"/>
        <v>48.988888888888894</v>
      </c>
      <c r="BK629" s="14">
        <f t="shared" si="270"/>
        <v>63.319883040935686</v>
      </c>
      <c r="BL629" s="14">
        <f t="shared" si="271"/>
        <v>1.0432098765432098</v>
      </c>
      <c r="BM629" s="14">
        <f t="shared" si="272"/>
        <v>0.36401705261033596</v>
      </c>
      <c r="BN629" s="14">
        <v>6.6349999999999998</v>
      </c>
      <c r="BO629" s="14" t="str">
        <f t="shared" si="273"/>
        <v>Same Var</v>
      </c>
      <c r="BP629" s="14">
        <f t="shared" si="274"/>
        <v>0.42748611176010531</v>
      </c>
      <c r="BQ629" s="14" t="str">
        <f t="shared" si="275"/>
        <v>NS</v>
      </c>
      <c r="BR629" s="14" t="str">
        <f t="shared" si="276"/>
        <v>NS</v>
      </c>
      <c r="BS629" s="2" t="str">
        <f t="shared" si="277"/>
        <v>Wilcoxon</v>
      </c>
      <c r="BT629" s="2" t="str">
        <f t="shared" si="278"/>
        <v/>
      </c>
      <c r="BU629" s="2" t="str">
        <f t="shared" si="279"/>
        <v/>
      </c>
    </row>
    <row r="630" spans="1:73" s="14" customFormat="1" x14ac:dyDescent="0.2">
      <c r="A630" s="10" t="s">
        <v>142</v>
      </c>
      <c r="B630" s="11" t="s">
        <v>638</v>
      </c>
      <c r="C630" s="12">
        <v>38126</v>
      </c>
      <c r="D630" s="13">
        <v>0.32291666666666669</v>
      </c>
      <c r="E630" s="10" t="s">
        <v>57</v>
      </c>
      <c r="F630" s="10" t="s">
        <v>635</v>
      </c>
      <c r="G630" s="11" t="s">
        <v>59</v>
      </c>
      <c r="H630" s="11" t="s">
        <v>90</v>
      </c>
      <c r="I630" s="11" t="s">
        <v>61</v>
      </c>
      <c r="J630" s="14">
        <v>0.75</v>
      </c>
      <c r="K630" s="14">
        <v>0.2</v>
      </c>
      <c r="L630" s="11">
        <v>17</v>
      </c>
      <c r="M630" s="11">
        <v>24</v>
      </c>
      <c r="N630" s="11">
        <v>19</v>
      </c>
      <c r="O630" s="11">
        <v>29</v>
      </c>
      <c r="P630" s="11">
        <v>25</v>
      </c>
      <c r="Q630" s="11">
        <v>10</v>
      </c>
      <c r="R630" s="11">
        <v>0</v>
      </c>
      <c r="S630" s="11">
        <v>25</v>
      </c>
      <c r="T630" s="11">
        <v>21</v>
      </c>
      <c r="U630" s="11">
        <v>17</v>
      </c>
      <c r="V630" s="11">
        <v>25</v>
      </c>
      <c r="W630" s="11">
        <v>25</v>
      </c>
      <c r="X630" s="11">
        <v>2</v>
      </c>
      <c r="Y630" s="11">
        <v>28</v>
      </c>
      <c r="Z630" s="11">
        <v>29</v>
      </c>
      <c r="AA630" s="15"/>
      <c r="AB630" s="11">
        <v>18</v>
      </c>
      <c r="AC630" s="11">
        <v>27</v>
      </c>
      <c r="AD630" s="11">
        <v>25</v>
      </c>
      <c r="AE630" s="11">
        <v>23</v>
      </c>
      <c r="AF630" s="15"/>
      <c r="AG630" s="14">
        <f t="shared" si="252"/>
        <v>20.473684210526315</v>
      </c>
      <c r="AH630" s="14">
        <f t="shared" si="253"/>
        <v>8.395557165367828</v>
      </c>
      <c r="AI630" s="14">
        <f t="shared" si="254"/>
        <v>19</v>
      </c>
      <c r="AJ630" s="11">
        <v>16</v>
      </c>
      <c r="AK630" s="11">
        <v>25</v>
      </c>
      <c r="AL630" s="11">
        <v>30</v>
      </c>
      <c r="AM630" s="11">
        <v>0</v>
      </c>
      <c r="AN630" s="11">
        <v>16</v>
      </c>
      <c r="AO630" s="11">
        <v>19</v>
      </c>
      <c r="AP630" s="11">
        <v>22</v>
      </c>
      <c r="AQ630" s="11">
        <v>23</v>
      </c>
      <c r="AR630" s="15"/>
      <c r="AS630" s="11">
        <v>21</v>
      </c>
      <c r="AT630" s="14">
        <f t="shared" si="255"/>
        <v>19.111111111111111</v>
      </c>
      <c r="AU630" s="14">
        <f t="shared" si="256"/>
        <v>8.4030417773036863</v>
      </c>
      <c r="AV630" s="14">
        <f t="shared" si="257"/>
        <v>9</v>
      </c>
      <c r="AW630" s="14">
        <f t="shared" si="258"/>
        <v>98.652912219367664</v>
      </c>
      <c r="AX630" s="14">
        <f t="shared" si="259"/>
        <v>7.9362502527416163</v>
      </c>
      <c r="AY630" s="14">
        <f t="shared" si="260"/>
        <v>12</v>
      </c>
      <c r="AZ630" s="14">
        <f t="shared" si="261"/>
        <v>1.1917372795613157</v>
      </c>
      <c r="BA630" s="14">
        <f t="shared" si="262"/>
        <v>0.87260929158813794</v>
      </c>
      <c r="BB630" s="14">
        <f t="shared" si="263"/>
        <v>6.6552413596115384E-2</v>
      </c>
      <c r="BC630" s="16" t="str">
        <f t="shared" si="264"/>
        <v>Nontoxic</v>
      </c>
      <c r="BD630" s="14">
        <f t="shared" si="265"/>
        <v>93.344758640388463</v>
      </c>
      <c r="BE630" s="17" t="s">
        <v>664</v>
      </c>
      <c r="BF630" s="17" t="s">
        <v>666</v>
      </c>
      <c r="BG630" s="14">
        <f t="shared" si="266"/>
        <v>18</v>
      </c>
      <c r="BH630" s="14">
        <f t="shared" si="267"/>
        <v>8</v>
      </c>
      <c r="BI630" s="14">
        <f t="shared" si="268"/>
        <v>70.485380116959078</v>
      </c>
      <c r="BJ630" s="14">
        <f t="shared" si="269"/>
        <v>70.6111111111111</v>
      </c>
      <c r="BK630" s="14">
        <f t="shared" si="270"/>
        <v>70.524066576698161</v>
      </c>
      <c r="BL630" s="14">
        <f t="shared" si="271"/>
        <v>1.0473646723646723</v>
      </c>
      <c r="BM630" s="14">
        <f t="shared" si="272"/>
        <v>8.3998766352141849E-6</v>
      </c>
      <c r="BN630" s="14">
        <v>6.6349999999999998</v>
      </c>
      <c r="BO630" s="14" t="str">
        <f t="shared" si="273"/>
        <v>Same Var</v>
      </c>
      <c r="BP630" s="14">
        <f t="shared" si="274"/>
        <v>0.34585981148136147</v>
      </c>
      <c r="BQ630" s="14" t="str">
        <f t="shared" si="275"/>
        <v>NS</v>
      </c>
      <c r="BR630" s="14" t="str">
        <f t="shared" si="276"/>
        <v>NS</v>
      </c>
      <c r="BS630" s="2" t="str">
        <f t="shared" si="277"/>
        <v>Wilcoxon</v>
      </c>
      <c r="BT630" s="2" t="str">
        <f t="shared" si="278"/>
        <v/>
      </c>
      <c r="BU630" s="2" t="str">
        <f t="shared" si="279"/>
        <v/>
      </c>
    </row>
    <row r="631" spans="1:73" s="14" customFormat="1" x14ac:dyDescent="0.2">
      <c r="A631" s="10" t="s">
        <v>142</v>
      </c>
      <c r="B631" s="11" t="s">
        <v>264</v>
      </c>
      <c r="C631" s="12">
        <v>39258</v>
      </c>
      <c r="D631" s="13">
        <v>0.5</v>
      </c>
      <c r="E631" s="10" t="s">
        <v>57</v>
      </c>
      <c r="F631" s="10" t="s">
        <v>266</v>
      </c>
      <c r="G631" s="11" t="s">
        <v>59</v>
      </c>
      <c r="H631" s="11" t="s">
        <v>90</v>
      </c>
      <c r="I631" s="11" t="s">
        <v>61</v>
      </c>
      <c r="J631" s="14">
        <v>0.75</v>
      </c>
      <c r="K631" s="14">
        <v>0.2</v>
      </c>
      <c r="L631" s="11">
        <v>10</v>
      </c>
      <c r="M631" s="11">
        <v>27</v>
      </c>
      <c r="N631" s="11">
        <v>18</v>
      </c>
      <c r="O631" s="11">
        <v>15</v>
      </c>
      <c r="P631" s="11">
        <v>15</v>
      </c>
      <c r="Q631" s="11">
        <v>26</v>
      </c>
      <c r="R631" s="11">
        <v>22</v>
      </c>
      <c r="S631" s="11">
        <v>26</v>
      </c>
      <c r="T631" s="11">
        <v>24</v>
      </c>
      <c r="U631" s="11">
        <v>21</v>
      </c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F631" s="15"/>
      <c r="AG631" s="14">
        <f t="shared" si="252"/>
        <v>20.399999999999999</v>
      </c>
      <c r="AH631" s="14">
        <f t="shared" si="253"/>
        <v>5.7193628238739214</v>
      </c>
      <c r="AI631" s="14">
        <f t="shared" si="254"/>
        <v>10</v>
      </c>
      <c r="AJ631" s="11">
        <v>23</v>
      </c>
      <c r="AK631" s="11">
        <v>29</v>
      </c>
      <c r="AL631" s="11">
        <v>26</v>
      </c>
      <c r="AM631" s="11">
        <v>25</v>
      </c>
      <c r="AN631" s="11">
        <v>29</v>
      </c>
      <c r="AO631" s="11">
        <v>30</v>
      </c>
      <c r="AP631" s="11">
        <v>22</v>
      </c>
      <c r="AQ631" s="11">
        <v>29</v>
      </c>
      <c r="AR631" s="11">
        <v>28</v>
      </c>
      <c r="AS631" s="11">
        <v>24</v>
      </c>
      <c r="AT631" s="14">
        <f t="shared" si="255"/>
        <v>26.5</v>
      </c>
      <c r="AU631" s="14">
        <f t="shared" si="256"/>
        <v>2.8771127502720115</v>
      </c>
      <c r="AV631" s="14">
        <f t="shared" si="257"/>
        <v>10</v>
      </c>
      <c r="AW631" s="14">
        <f t="shared" si="258"/>
        <v>7.117038271604927</v>
      </c>
      <c r="AX631" s="14">
        <f t="shared" si="259"/>
        <v>0.45231289437585642</v>
      </c>
      <c r="AY631" s="14">
        <f t="shared" si="260"/>
        <v>16</v>
      </c>
      <c r="AZ631" s="14">
        <f t="shared" si="261"/>
        <v>6.8571428571428603</v>
      </c>
      <c r="BA631" s="14">
        <f t="shared" si="262"/>
        <v>0.86466700179829137</v>
      </c>
      <c r="BB631" s="14">
        <f t="shared" si="263"/>
        <v>-0.29901960784313736</v>
      </c>
      <c r="BC631" s="16" t="str">
        <f t="shared" si="264"/>
        <v>Nontoxic</v>
      </c>
      <c r="BD631" s="14">
        <f t="shared" si="265"/>
        <v>129.90196078431373</v>
      </c>
      <c r="BE631" s="17" t="s">
        <v>663</v>
      </c>
      <c r="BG631" s="14">
        <f t="shared" si="266"/>
        <v>9</v>
      </c>
      <c r="BH631" s="14">
        <f t="shared" si="267"/>
        <v>9</v>
      </c>
      <c r="BI631" s="14">
        <f t="shared" si="268"/>
        <v>32.711111111111073</v>
      </c>
      <c r="BJ631" s="14">
        <f t="shared" si="269"/>
        <v>8.2777777777777786</v>
      </c>
      <c r="BK631" s="14">
        <f t="shared" si="270"/>
        <v>20.494444444444426</v>
      </c>
      <c r="BL631" s="14">
        <f t="shared" si="271"/>
        <v>1.0555555555555556</v>
      </c>
      <c r="BM631" s="14">
        <f t="shared" si="272"/>
        <v>3.7432089687848187</v>
      </c>
      <c r="BN631" s="14">
        <v>6.6349999999999998</v>
      </c>
      <c r="BO631" s="14" t="str">
        <f t="shared" si="273"/>
        <v>Same Var</v>
      </c>
      <c r="BP631" s="14">
        <f t="shared" si="274"/>
        <v>3.7356855745438425E-3</v>
      </c>
      <c r="BQ631" s="14" t="str">
        <f t="shared" si="275"/>
        <v>NS</v>
      </c>
      <c r="BR631" s="14" t="str">
        <f t="shared" si="276"/>
        <v>NS</v>
      </c>
      <c r="BS631" s="2" t="str">
        <f t="shared" si="277"/>
        <v/>
      </c>
      <c r="BT631" s="2" t="str">
        <f t="shared" si="278"/>
        <v/>
      </c>
      <c r="BU631" s="2" t="str">
        <f t="shared" si="279"/>
        <v/>
      </c>
    </row>
    <row r="632" spans="1:73" s="14" customFormat="1" x14ac:dyDescent="0.2">
      <c r="A632" s="10" t="s">
        <v>142</v>
      </c>
      <c r="B632" s="11" t="s">
        <v>270</v>
      </c>
      <c r="C632" s="12">
        <v>39258</v>
      </c>
      <c r="D632" s="13">
        <v>0.45833333333333331</v>
      </c>
      <c r="E632" s="10" t="s">
        <v>57</v>
      </c>
      <c r="F632" s="10" t="s">
        <v>266</v>
      </c>
      <c r="G632" s="11" t="s">
        <v>59</v>
      </c>
      <c r="H632" s="11" t="s">
        <v>90</v>
      </c>
      <c r="I632" s="11" t="s">
        <v>61</v>
      </c>
      <c r="J632" s="14">
        <v>0.75</v>
      </c>
      <c r="K632" s="14">
        <v>0.2</v>
      </c>
      <c r="L632" s="11">
        <v>10</v>
      </c>
      <c r="M632" s="11">
        <v>27</v>
      </c>
      <c r="N632" s="11">
        <v>18</v>
      </c>
      <c r="O632" s="11">
        <v>15</v>
      </c>
      <c r="P632" s="11">
        <v>15</v>
      </c>
      <c r="Q632" s="11">
        <v>26</v>
      </c>
      <c r="R632" s="11">
        <v>22</v>
      </c>
      <c r="S632" s="11">
        <v>26</v>
      </c>
      <c r="T632" s="11">
        <v>24</v>
      </c>
      <c r="U632" s="11">
        <v>21</v>
      </c>
      <c r="V632" s="15"/>
      <c r="W632" s="15"/>
      <c r="X632" s="15"/>
      <c r="Y632" s="15"/>
      <c r="Z632" s="15"/>
      <c r="AA632" s="15"/>
      <c r="AB632" s="15"/>
      <c r="AC632" s="15"/>
      <c r="AD632" s="15"/>
      <c r="AE632" s="15"/>
      <c r="AF632" s="15"/>
      <c r="AG632" s="14">
        <f t="shared" si="252"/>
        <v>20.399999999999999</v>
      </c>
      <c r="AH632" s="14">
        <f t="shared" si="253"/>
        <v>5.7193628238739214</v>
      </c>
      <c r="AI632" s="14">
        <f t="shared" si="254"/>
        <v>10</v>
      </c>
      <c r="AJ632" s="11">
        <v>13</v>
      </c>
      <c r="AK632" s="11">
        <v>19</v>
      </c>
      <c r="AL632" s="11">
        <v>0</v>
      </c>
      <c r="AM632" s="11">
        <v>19</v>
      </c>
      <c r="AN632" s="11">
        <v>22</v>
      </c>
      <c r="AO632" s="11">
        <v>14</v>
      </c>
      <c r="AP632" s="11">
        <v>22</v>
      </c>
      <c r="AQ632" s="11">
        <v>4</v>
      </c>
      <c r="AR632" s="11">
        <v>18</v>
      </c>
      <c r="AS632" s="11">
        <v>12</v>
      </c>
      <c r="AT632" s="14">
        <f t="shared" si="255"/>
        <v>14.3</v>
      </c>
      <c r="AU632" s="14">
        <f t="shared" si="256"/>
        <v>7.4094534211370808</v>
      </c>
      <c r="AV632" s="14">
        <f t="shared" si="257"/>
        <v>10</v>
      </c>
      <c r="AW632" s="14">
        <f t="shared" si="258"/>
        <v>53.728899999999946</v>
      </c>
      <c r="AX632" s="14">
        <f t="shared" si="259"/>
        <v>3.7250777777777762</v>
      </c>
      <c r="AY632" s="14">
        <f t="shared" si="260"/>
        <v>14</v>
      </c>
      <c r="AZ632" s="14">
        <f t="shared" si="261"/>
        <v>-0.36935842757655829</v>
      </c>
      <c r="BA632" s="14">
        <f t="shared" si="262"/>
        <v>0.86805478155742033</v>
      </c>
      <c r="BB632" s="14">
        <f t="shared" si="263"/>
        <v>0.29901960784313719</v>
      </c>
      <c r="BC632" s="16" t="str">
        <f t="shared" si="264"/>
        <v>Toxic</v>
      </c>
      <c r="BD632" s="14">
        <f t="shared" si="265"/>
        <v>70.098039215686285</v>
      </c>
      <c r="BE632" s="17" t="s">
        <v>663</v>
      </c>
      <c r="BG632" s="14">
        <f t="shared" si="266"/>
        <v>9</v>
      </c>
      <c r="BH632" s="14">
        <f t="shared" si="267"/>
        <v>9</v>
      </c>
      <c r="BI632" s="14">
        <f t="shared" si="268"/>
        <v>32.711111111111073</v>
      </c>
      <c r="BJ632" s="14">
        <f t="shared" si="269"/>
        <v>54.899999999999991</v>
      </c>
      <c r="BK632" s="14">
        <f t="shared" si="270"/>
        <v>43.805555555555529</v>
      </c>
      <c r="BL632" s="14">
        <f t="shared" si="271"/>
        <v>1.0555555555555556</v>
      </c>
      <c r="BM632" s="14">
        <f t="shared" si="272"/>
        <v>0.56523623761783659</v>
      </c>
      <c r="BN632" s="14">
        <v>6.6349999999999998</v>
      </c>
      <c r="BO632" s="14" t="str">
        <f t="shared" si="273"/>
        <v>Same Var</v>
      </c>
      <c r="BP632" s="14">
        <f t="shared" si="274"/>
        <v>2.7033401007693643E-2</v>
      </c>
      <c r="BQ632" s="14" t="str">
        <f t="shared" si="275"/>
        <v>Sig</v>
      </c>
      <c r="BR632" s="14" t="str">
        <f t="shared" si="276"/>
        <v>Sig</v>
      </c>
      <c r="BS632" s="2" t="str">
        <f t="shared" si="277"/>
        <v>Same Var T-test</v>
      </c>
      <c r="BT632" s="2" t="str">
        <f t="shared" si="278"/>
        <v/>
      </c>
      <c r="BU632" s="2" t="str">
        <f t="shared" si="279"/>
        <v/>
      </c>
    </row>
    <row r="633" spans="1:73" s="14" customFormat="1" x14ac:dyDescent="0.2">
      <c r="A633" s="10" t="s">
        <v>142</v>
      </c>
      <c r="B633" s="11" t="s">
        <v>436</v>
      </c>
      <c r="C633" s="12">
        <v>38532</v>
      </c>
      <c r="D633" s="13">
        <v>0.48749999999999999</v>
      </c>
      <c r="E633" s="10" t="s">
        <v>57</v>
      </c>
      <c r="F633" s="10" t="s">
        <v>437</v>
      </c>
      <c r="G633" s="11" t="s">
        <v>59</v>
      </c>
      <c r="H633" s="11" t="s">
        <v>90</v>
      </c>
      <c r="I633" s="11" t="s">
        <v>61</v>
      </c>
      <c r="J633" s="14">
        <v>0.75</v>
      </c>
      <c r="K633" s="14">
        <v>0.2</v>
      </c>
      <c r="L633" s="11">
        <v>25</v>
      </c>
      <c r="M633" s="11">
        <v>21</v>
      </c>
      <c r="N633" s="11">
        <v>26</v>
      </c>
      <c r="O633" s="11">
        <v>27</v>
      </c>
      <c r="P633" s="11">
        <v>33</v>
      </c>
      <c r="Q633" s="11">
        <v>28</v>
      </c>
      <c r="R633" s="11">
        <v>29</v>
      </c>
      <c r="S633" s="11">
        <v>27</v>
      </c>
      <c r="T633" s="11">
        <v>6</v>
      </c>
      <c r="U633" s="11">
        <v>24</v>
      </c>
      <c r="V633" s="11">
        <v>25</v>
      </c>
      <c r="W633" s="11">
        <v>25</v>
      </c>
      <c r="X633" s="11">
        <v>25</v>
      </c>
      <c r="Y633" s="11">
        <v>0</v>
      </c>
      <c r="Z633" s="11">
        <v>5</v>
      </c>
      <c r="AA633" s="11">
        <v>20</v>
      </c>
      <c r="AB633" s="11">
        <v>6</v>
      </c>
      <c r="AC633" s="11">
        <v>5</v>
      </c>
      <c r="AD633" s="11">
        <v>24</v>
      </c>
      <c r="AE633" s="11">
        <v>22</v>
      </c>
      <c r="AF633" s="15"/>
      <c r="AG633" s="14">
        <f t="shared" si="252"/>
        <v>20.149999999999999</v>
      </c>
      <c r="AH633" s="14">
        <f t="shared" si="253"/>
        <v>9.8048054813094474</v>
      </c>
      <c r="AI633" s="14">
        <f t="shared" si="254"/>
        <v>20</v>
      </c>
      <c r="AJ633" s="11">
        <v>20</v>
      </c>
      <c r="AK633" s="11">
        <v>20</v>
      </c>
      <c r="AL633" s="11">
        <v>22</v>
      </c>
      <c r="AM633" s="11">
        <v>26</v>
      </c>
      <c r="AN633" s="11">
        <v>26</v>
      </c>
      <c r="AO633" s="11">
        <v>25</v>
      </c>
      <c r="AP633" s="11">
        <v>30</v>
      </c>
      <c r="AQ633" s="11">
        <v>25</v>
      </c>
      <c r="AR633" s="11">
        <v>21</v>
      </c>
      <c r="AS633" s="11">
        <v>20</v>
      </c>
      <c r="AT633" s="14">
        <f t="shared" si="255"/>
        <v>23.5</v>
      </c>
      <c r="AU633" s="14">
        <f t="shared" si="256"/>
        <v>3.4075080500434787</v>
      </c>
      <c r="AV633" s="14">
        <f t="shared" si="257"/>
        <v>10</v>
      </c>
      <c r="AW633" s="14">
        <f t="shared" si="258"/>
        <v>14.937342109171443</v>
      </c>
      <c r="AX633" s="14">
        <f t="shared" si="259"/>
        <v>0.53455542971344905</v>
      </c>
      <c r="AY633" s="14">
        <f t="shared" si="260"/>
        <v>28</v>
      </c>
      <c r="AZ633" s="14">
        <f t="shared" si="261"/>
        <v>4.2664258421276999</v>
      </c>
      <c r="BA633" s="14">
        <f t="shared" si="262"/>
        <v>0.85464748558222203</v>
      </c>
      <c r="BB633" s="14">
        <f t="shared" si="263"/>
        <v>-0.16625310173697277</v>
      </c>
      <c r="BC633" s="16" t="str">
        <f t="shared" si="264"/>
        <v>Nontoxic</v>
      </c>
      <c r="BD633" s="14">
        <f t="shared" si="265"/>
        <v>116.62531017369729</v>
      </c>
      <c r="BE633" s="17" t="s">
        <v>664</v>
      </c>
      <c r="BF633" s="17" t="s">
        <v>666</v>
      </c>
      <c r="BG633" s="14">
        <f t="shared" si="266"/>
        <v>19</v>
      </c>
      <c r="BH633" s="14">
        <f t="shared" si="267"/>
        <v>9</v>
      </c>
      <c r="BI633" s="14">
        <f t="shared" si="268"/>
        <v>96.134210526315783</v>
      </c>
      <c r="BJ633" s="14">
        <f t="shared" si="269"/>
        <v>11.611111111111111</v>
      </c>
      <c r="BK633" s="14">
        <f t="shared" si="270"/>
        <v>68.966071428571425</v>
      </c>
      <c r="BL633" s="14">
        <f t="shared" si="271"/>
        <v>1.042676134781398</v>
      </c>
      <c r="BM633" s="14">
        <f t="shared" si="272"/>
        <v>9.3263749576803594</v>
      </c>
      <c r="BN633" s="14">
        <v>6.6349999999999998</v>
      </c>
      <c r="BO633" s="14" t="str">
        <f t="shared" si="273"/>
        <v>Sig Diff Var</v>
      </c>
      <c r="BP633" s="14">
        <f t="shared" si="274"/>
        <v>9.0981898214992737E-2</v>
      </c>
      <c r="BQ633" s="14" t="str">
        <f t="shared" si="275"/>
        <v>NS</v>
      </c>
      <c r="BR633" s="14" t="str">
        <f t="shared" si="276"/>
        <v>NS</v>
      </c>
      <c r="BS633" s="2" t="str">
        <f t="shared" si="277"/>
        <v/>
      </c>
      <c r="BT633" s="2" t="str">
        <f t="shared" si="278"/>
        <v/>
      </c>
      <c r="BU633" s="2" t="str">
        <f t="shared" si="279"/>
        <v/>
      </c>
    </row>
    <row r="634" spans="1:73" s="14" customFormat="1" x14ac:dyDescent="0.2">
      <c r="A634" s="10" t="s">
        <v>142</v>
      </c>
      <c r="B634" s="11" t="s">
        <v>441</v>
      </c>
      <c r="C634" s="12">
        <v>38533</v>
      </c>
      <c r="D634" s="13">
        <v>0.64583333333333337</v>
      </c>
      <c r="E634" s="10" t="s">
        <v>57</v>
      </c>
      <c r="F634" s="10" t="s">
        <v>437</v>
      </c>
      <c r="G634" s="11" t="s">
        <v>59</v>
      </c>
      <c r="H634" s="11" t="s">
        <v>90</v>
      </c>
      <c r="I634" s="11" t="s">
        <v>61</v>
      </c>
      <c r="J634" s="14">
        <v>0.75</v>
      </c>
      <c r="K634" s="14">
        <v>0.2</v>
      </c>
      <c r="L634" s="11">
        <v>25</v>
      </c>
      <c r="M634" s="11">
        <v>21</v>
      </c>
      <c r="N634" s="11">
        <v>26</v>
      </c>
      <c r="O634" s="11">
        <v>27</v>
      </c>
      <c r="P634" s="11">
        <v>33</v>
      </c>
      <c r="Q634" s="11">
        <v>28</v>
      </c>
      <c r="R634" s="11">
        <v>29</v>
      </c>
      <c r="S634" s="11">
        <v>27</v>
      </c>
      <c r="T634" s="11">
        <v>6</v>
      </c>
      <c r="U634" s="11">
        <v>24</v>
      </c>
      <c r="V634" s="11">
        <v>25</v>
      </c>
      <c r="W634" s="11">
        <v>25</v>
      </c>
      <c r="X634" s="11">
        <v>25</v>
      </c>
      <c r="Y634" s="11">
        <v>0</v>
      </c>
      <c r="Z634" s="11">
        <v>5</v>
      </c>
      <c r="AA634" s="11">
        <v>20</v>
      </c>
      <c r="AB634" s="11">
        <v>6</v>
      </c>
      <c r="AC634" s="11">
        <v>5</v>
      </c>
      <c r="AD634" s="11">
        <v>24</v>
      </c>
      <c r="AE634" s="11">
        <v>22</v>
      </c>
      <c r="AF634" s="15"/>
      <c r="AG634" s="14">
        <f t="shared" si="252"/>
        <v>20.149999999999999</v>
      </c>
      <c r="AH634" s="14">
        <f t="shared" si="253"/>
        <v>9.8048054813094474</v>
      </c>
      <c r="AI634" s="14">
        <f t="shared" si="254"/>
        <v>20</v>
      </c>
      <c r="AJ634" s="11">
        <v>21</v>
      </c>
      <c r="AK634" s="11">
        <v>16</v>
      </c>
      <c r="AL634" s="11">
        <v>11</v>
      </c>
      <c r="AM634" s="11">
        <v>19</v>
      </c>
      <c r="AN634" s="11">
        <v>9</v>
      </c>
      <c r="AO634" s="11">
        <v>5</v>
      </c>
      <c r="AP634" s="11">
        <v>11</v>
      </c>
      <c r="AQ634" s="11">
        <v>16</v>
      </c>
      <c r="AR634" s="11">
        <v>18</v>
      </c>
      <c r="AS634" s="11">
        <v>13</v>
      </c>
      <c r="AT634" s="14">
        <f t="shared" si="255"/>
        <v>13.9</v>
      </c>
      <c r="AU634" s="14">
        <f t="shared" si="256"/>
        <v>4.9766119666562991</v>
      </c>
      <c r="AV634" s="14">
        <f t="shared" si="257"/>
        <v>10</v>
      </c>
      <c r="AW634" s="14">
        <f t="shared" si="258"/>
        <v>26.836972453550917</v>
      </c>
      <c r="AX634" s="14">
        <f t="shared" si="259"/>
        <v>1.0662997369836829</v>
      </c>
      <c r="AY634" s="14">
        <f t="shared" si="260"/>
        <v>25</v>
      </c>
      <c r="AZ634" s="14">
        <f t="shared" si="261"/>
        <v>-0.53271922144216322</v>
      </c>
      <c r="BA634" s="14">
        <f t="shared" si="262"/>
        <v>0.85623615767646943</v>
      </c>
      <c r="BB634" s="14">
        <f t="shared" si="263"/>
        <v>0.31017369727047139</v>
      </c>
      <c r="BC634" s="16" t="str">
        <f t="shared" si="264"/>
        <v>Toxic</v>
      </c>
      <c r="BD634" s="14">
        <f t="shared" si="265"/>
        <v>68.982630272952861</v>
      </c>
      <c r="BE634" s="17" t="s">
        <v>664</v>
      </c>
      <c r="BF634" s="17" t="s">
        <v>667</v>
      </c>
      <c r="BG634" s="14">
        <f t="shared" si="266"/>
        <v>19</v>
      </c>
      <c r="BH634" s="14">
        <f t="shared" si="267"/>
        <v>9</v>
      </c>
      <c r="BI634" s="14">
        <f t="shared" si="268"/>
        <v>96.134210526315783</v>
      </c>
      <c r="BJ634" s="14">
        <f t="shared" si="269"/>
        <v>24.766666666666676</v>
      </c>
      <c r="BK634" s="14">
        <f t="shared" si="270"/>
        <v>73.194642857142853</v>
      </c>
      <c r="BL634" s="14">
        <f t="shared" si="271"/>
        <v>1.042676134781398</v>
      </c>
      <c r="BM634" s="14">
        <f t="shared" si="272"/>
        <v>4.385613925638105</v>
      </c>
      <c r="BN634" s="14">
        <v>6.6349999999999998</v>
      </c>
      <c r="BO634" s="14" t="str">
        <f t="shared" si="273"/>
        <v>Same Var</v>
      </c>
      <c r="BP634" s="14">
        <f t="shared" si="274"/>
        <v>3.4837860468390235E-2</v>
      </c>
      <c r="BQ634" s="14" t="str">
        <f t="shared" si="275"/>
        <v>Sig</v>
      </c>
      <c r="BR634" s="14" t="str">
        <f t="shared" si="276"/>
        <v>Sig</v>
      </c>
      <c r="BS634" s="2" t="str">
        <f t="shared" si="277"/>
        <v>Wilcoxon</v>
      </c>
      <c r="BT634" s="2" t="str">
        <f t="shared" si="278"/>
        <v/>
      </c>
      <c r="BU634" s="2" t="str">
        <f t="shared" si="279"/>
        <v/>
      </c>
    </row>
    <row r="635" spans="1:73" s="14" customFormat="1" x14ac:dyDescent="0.2">
      <c r="A635" s="10" t="s">
        <v>142</v>
      </c>
      <c r="B635" s="11" t="s">
        <v>476</v>
      </c>
      <c r="C635" s="12">
        <v>38533</v>
      </c>
      <c r="D635" s="13">
        <v>0.29166666666666669</v>
      </c>
      <c r="E635" s="10" t="s">
        <v>57</v>
      </c>
      <c r="F635" s="10" t="s">
        <v>437</v>
      </c>
      <c r="G635" s="11" t="s">
        <v>59</v>
      </c>
      <c r="H635" s="11" t="s">
        <v>90</v>
      </c>
      <c r="I635" s="11" t="s">
        <v>61</v>
      </c>
      <c r="J635" s="14">
        <v>0.75</v>
      </c>
      <c r="K635" s="14">
        <v>0.2</v>
      </c>
      <c r="L635" s="11">
        <v>25</v>
      </c>
      <c r="M635" s="11">
        <v>21</v>
      </c>
      <c r="N635" s="11">
        <v>26</v>
      </c>
      <c r="O635" s="11">
        <v>27</v>
      </c>
      <c r="P635" s="11">
        <v>33</v>
      </c>
      <c r="Q635" s="11">
        <v>28</v>
      </c>
      <c r="R635" s="11">
        <v>29</v>
      </c>
      <c r="S635" s="11">
        <v>27</v>
      </c>
      <c r="T635" s="11">
        <v>6</v>
      </c>
      <c r="U635" s="11">
        <v>24</v>
      </c>
      <c r="V635" s="11">
        <v>25</v>
      </c>
      <c r="W635" s="11">
        <v>25</v>
      </c>
      <c r="X635" s="11">
        <v>25</v>
      </c>
      <c r="Y635" s="11">
        <v>0</v>
      </c>
      <c r="Z635" s="11">
        <v>5</v>
      </c>
      <c r="AA635" s="11">
        <v>20</v>
      </c>
      <c r="AB635" s="11">
        <v>6</v>
      </c>
      <c r="AC635" s="11">
        <v>5</v>
      </c>
      <c r="AD635" s="11">
        <v>24</v>
      </c>
      <c r="AE635" s="11">
        <v>22</v>
      </c>
      <c r="AF635" s="15"/>
      <c r="AG635" s="14">
        <f t="shared" si="252"/>
        <v>20.149999999999999</v>
      </c>
      <c r="AH635" s="14">
        <f t="shared" si="253"/>
        <v>9.8048054813094474</v>
      </c>
      <c r="AI635" s="14">
        <f t="shared" si="254"/>
        <v>20</v>
      </c>
      <c r="AJ635" s="15"/>
      <c r="AK635" s="11">
        <v>14</v>
      </c>
      <c r="AL635" s="11">
        <v>22</v>
      </c>
      <c r="AM635" s="11">
        <v>29</v>
      </c>
      <c r="AN635" s="11">
        <v>28</v>
      </c>
      <c r="AO635" s="11">
        <v>10</v>
      </c>
      <c r="AP635" s="11">
        <v>31</v>
      </c>
      <c r="AQ635" s="11">
        <v>28</v>
      </c>
      <c r="AR635" s="11">
        <v>27</v>
      </c>
      <c r="AS635" s="11">
        <v>24</v>
      </c>
      <c r="AT635" s="14">
        <f t="shared" si="255"/>
        <v>23.666666666666668</v>
      </c>
      <c r="AU635" s="14">
        <f t="shared" si="256"/>
        <v>7.1937472849690796</v>
      </c>
      <c r="AV635" s="14">
        <f t="shared" si="257"/>
        <v>9</v>
      </c>
      <c r="AW635" s="14">
        <f t="shared" si="258"/>
        <v>71.466306188931028</v>
      </c>
      <c r="AX635" s="14">
        <f t="shared" si="259"/>
        <v>4.5175702616750399</v>
      </c>
      <c r="AY635" s="14">
        <f t="shared" si="260"/>
        <v>16</v>
      </c>
      <c r="AZ635" s="14">
        <f t="shared" si="261"/>
        <v>2.9420657466921227</v>
      </c>
      <c r="BA635" s="14">
        <f t="shared" si="262"/>
        <v>0.86466700179829137</v>
      </c>
      <c r="BB635" s="14">
        <f t="shared" si="263"/>
        <v>-0.17452440033085209</v>
      </c>
      <c r="BC635" s="16" t="str">
        <f t="shared" si="264"/>
        <v>Nontoxic</v>
      </c>
      <c r="BD635" s="14">
        <f t="shared" si="265"/>
        <v>117.45244003308521</v>
      </c>
      <c r="BE635" s="17" t="s">
        <v>664</v>
      </c>
      <c r="BF635" s="17" t="s">
        <v>666</v>
      </c>
      <c r="BG635" s="14">
        <f t="shared" si="266"/>
        <v>19</v>
      </c>
      <c r="BH635" s="14">
        <f t="shared" si="267"/>
        <v>8</v>
      </c>
      <c r="BI635" s="14">
        <f t="shared" si="268"/>
        <v>96.134210526315783</v>
      </c>
      <c r="BJ635" s="14">
        <f t="shared" si="269"/>
        <v>51.75</v>
      </c>
      <c r="BK635" s="14">
        <f t="shared" si="270"/>
        <v>82.983333333333334</v>
      </c>
      <c r="BL635" s="14">
        <f t="shared" si="271"/>
        <v>1.0468648473034439</v>
      </c>
      <c r="BM635" s="14">
        <f t="shared" si="272"/>
        <v>0.93872588908750454</v>
      </c>
      <c r="BN635" s="14">
        <v>6.6349999999999998</v>
      </c>
      <c r="BO635" s="14" t="str">
        <f t="shared" si="273"/>
        <v>Same Var</v>
      </c>
      <c r="BP635" s="14">
        <f t="shared" si="274"/>
        <v>0.17234903471336943</v>
      </c>
      <c r="BQ635" s="14" t="str">
        <f t="shared" si="275"/>
        <v>NS</v>
      </c>
      <c r="BR635" s="14" t="str">
        <f t="shared" si="276"/>
        <v>NS</v>
      </c>
      <c r="BS635" s="2" t="str">
        <f t="shared" si="277"/>
        <v/>
      </c>
      <c r="BT635" s="2" t="str">
        <f t="shared" si="278"/>
        <v/>
      </c>
      <c r="BU635" s="2" t="str">
        <f t="shared" si="279"/>
        <v/>
      </c>
    </row>
    <row r="636" spans="1:73" s="14" customFormat="1" x14ac:dyDescent="0.2">
      <c r="A636" s="10" t="s">
        <v>142</v>
      </c>
      <c r="B636" s="11" t="s">
        <v>438</v>
      </c>
      <c r="C636" s="12">
        <v>38533</v>
      </c>
      <c r="D636" s="13">
        <v>0.54166666666666663</v>
      </c>
      <c r="E636" s="10" t="s">
        <v>57</v>
      </c>
      <c r="F636" s="10" t="s">
        <v>437</v>
      </c>
      <c r="G636" s="11" t="s">
        <v>59</v>
      </c>
      <c r="H636" s="11" t="s">
        <v>90</v>
      </c>
      <c r="I636" s="11" t="s">
        <v>61</v>
      </c>
      <c r="J636" s="14">
        <v>0.75</v>
      </c>
      <c r="K636" s="14">
        <v>0.2</v>
      </c>
      <c r="L636" s="11">
        <v>25</v>
      </c>
      <c r="M636" s="11">
        <v>21</v>
      </c>
      <c r="N636" s="11">
        <v>26</v>
      </c>
      <c r="O636" s="11">
        <v>27</v>
      </c>
      <c r="P636" s="11">
        <v>33</v>
      </c>
      <c r="Q636" s="11">
        <v>28</v>
      </c>
      <c r="R636" s="11">
        <v>29</v>
      </c>
      <c r="S636" s="11">
        <v>27</v>
      </c>
      <c r="T636" s="11">
        <v>6</v>
      </c>
      <c r="U636" s="11">
        <v>24</v>
      </c>
      <c r="V636" s="11">
        <v>25</v>
      </c>
      <c r="W636" s="11">
        <v>25</v>
      </c>
      <c r="X636" s="11">
        <v>25</v>
      </c>
      <c r="Y636" s="11">
        <v>0</v>
      </c>
      <c r="Z636" s="11">
        <v>5</v>
      </c>
      <c r="AA636" s="11">
        <v>20</v>
      </c>
      <c r="AB636" s="11">
        <v>6</v>
      </c>
      <c r="AC636" s="11">
        <v>5</v>
      </c>
      <c r="AD636" s="11">
        <v>24</v>
      </c>
      <c r="AE636" s="11">
        <v>22</v>
      </c>
      <c r="AF636" s="15"/>
      <c r="AG636" s="14">
        <f t="shared" si="252"/>
        <v>20.149999999999999</v>
      </c>
      <c r="AH636" s="14">
        <f t="shared" si="253"/>
        <v>9.8048054813094474</v>
      </c>
      <c r="AI636" s="14">
        <f t="shared" si="254"/>
        <v>20</v>
      </c>
      <c r="AJ636" s="11">
        <v>18</v>
      </c>
      <c r="AK636" s="11">
        <v>5</v>
      </c>
      <c r="AL636" s="15"/>
      <c r="AM636" s="11">
        <v>4</v>
      </c>
      <c r="AN636" s="11">
        <v>19</v>
      </c>
      <c r="AO636" s="11">
        <v>15</v>
      </c>
      <c r="AP636" s="11">
        <v>2</v>
      </c>
      <c r="AQ636" s="11">
        <v>9</v>
      </c>
      <c r="AR636" s="11">
        <v>8</v>
      </c>
      <c r="AS636" s="11">
        <v>24</v>
      </c>
      <c r="AT636" s="14">
        <f t="shared" si="255"/>
        <v>11.555555555555555</v>
      </c>
      <c r="AU636" s="14">
        <f t="shared" si="256"/>
        <v>7.6992063083007309</v>
      </c>
      <c r="AV636" s="14">
        <f t="shared" si="257"/>
        <v>9</v>
      </c>
      <c r="AW636" s="14">
        <f t="shared" si="258"/>
        <v>86.307712438304307</v>
      </c>
      <c r="AX636" s="14">
        <f t="shared" si="259"/>
        <v>5.8073734071559109</v>
      </c>
      <c r="AY636" s="14">
        <f t="shared" si="260"/>
        <v>15</v>
      </c>
      <c r="AZ636" s="14">
        <f t="shared" si="261"/>
        <v>-1.1669834058671167</v>
      </c>
      <c r="BA636" s="14">
        <f t="shared" si="262"/>
        <v>0.86624497319495286</v>
      </c>
      <c r="BB636" s="14">
        <f t="shared" si="263"/>
        <v>0.4265232974910394</v>
      </c>
      <c r="BC636" s="16" t="str">
        <f t="shared" si="264"/>
        <v>Toxic</v>
      </c>
      <c r="BD636" s="14">
        <f t="shared" si="265"/>
        <v>57.347670250896066</v>
      </c>
      <c r="BE636" s="17" t="s">
        <v>664</v>
      </c>
      <c r="BF636" s="17" t="s">
        <v>667</v>
      </c>
      <c r="BG636" s="14">
        <f t="shared" si="266"/>
        <v>19</v>
      </c>
      <c r="BH636" s="14">
        <f t="shared" si="267"/>
        <v>8</v>
      </c>
      <c r="BI636" s="14">
        <f t="shared" si="268"/>
        <v>96.134210526315783</v>
      </c>
      <c r="BJ636" s="14">
        <f t="shared" si="269"/>
        <v>59.277777777777771</v>
      </c>
      <c r="BK636" s="14">
        <f t="shared" si="270"/>
        <v>85.213786008230443</v>
      </c>
      <c r="BL636" s="14">
        <f t="shared" si="271"/>
        <v>1.0468648473034439</v>
      </c>
      <c r="BM636" s="14">
        <f t="shared" si="272"/>
        <v>0.58495767840157009</v>
      </c>
      <c r="BN636" s="14">
        <v>6.6349999999999998</v>
      </c>
      <c r="BO636" s="14" t="str">
        <f t="shared" si="273"/>
        <v>Same Var</v>
      </c>
      <c r="BP636" s="14">
        <f t="shared" si="274"/>
        <v>1.4085508612533814E-2</v>
      </c>
      <c r="BQ636" s="14" t="str">
        <f t="shared" si="275"/>
        <v>Sig</v>
      </c>
      <c r="BR636" s="14" t="str">
        <f t="shared" si="276"/>
        <v>Sig</v>
      </c>
      <c r="BS636" s="2" t="str">
        <f t="shared" si="277"/>
        <v>Wilcoxon</v>
      </c>
      <c r="BT636" s="2" t="str">
        <f t="shared" si="278"/>
        <v/>
      </c>
      <c r="BU636" s="2" t="str">
        <f t="shared" si="279"/>
        <v/>
      </c>
    </row>
    <row r="637" spans="1:73" s="14" customFormat="1" x14ac:dyDescent="0.2">
      <c r="A637" s="10" t="s">
        <v>142</v>
      </c>
      <c r="B637" s="11" t="s">
        <v>277</v>
      </c>
      <c r="C637" s="12">
        <v>39260</v>
      </c>
      <c r="D637" s="13">
        <v>0.375</v>
      </c>
      <c r="E637" s="10" t="s">
        <v>57</v>
      </c>
      <c r="F637" s="10" t="s">
        <v>278</v>
      </c>
      <c r="G637" s="11" t="s">
        <v>59</v>
      </c>
      <c r="H637" s="11" t="s">
        <v>90</v>
      </c>
      <c r="I637" s="11" t="s">
        <v>61</v>
      </c>
      <c r="J637" s="14">
        <v>0.75</v>
      </c>
      <c r="K637" s="14">
        <v>0.2</v>
      </c>
      <c r="L637" s="11">
        <v>19</v>
      </c>
      <c r="M637" s="11">
        <v>22</v>
      </c>
      <c r="N637" s="11">
        <v>16</v>
      </c>
      <c r="O637" s="11">
        <v>15</v>
      </c>
      <c r="P637" s="11">
        <v>22</v>
      </c>
      <c r="Q637" s="11">
        <v>21</v>
      </c>
      <c r="R637" s="11">
        <v>25</v>
      </c>
      <c r="S637" s="11">
        <v>24</v>
      </c>
      <c r="T637" s="11">
        <v>20</v>
      </c>
      <c r="U637" s="11">
        <v>17</v>
      </c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F637" s="15"/>
      <c r="AG637" s="14">
        <f t="shared" si="252"/>
        <v>20.100000000000001</v>
      </c>
      <c r="AH637" s="14">
        <f t="shared" si="253"/>
        <v>3.3482997343593839</v>
      </c>
      <c r="AI637" s="14">
        <f t="shared" si="254"/>
        <v>10</v>
      </c>
      <c r="AJ637" s="11">
        <v>0</v>
      </c>
      <c r="AK637" s="11">
        <v>0</v>
      </c>
      <c r="AL637" s="11">
        <v>0</v>
      </c>
      <c r="AM637" s="11">
        <v>0</v>
      </c>
      <c r="AN637" s="11">
        <v>0</v>
      </c>
      <c r="AO637" s="11">
        <v>2</v>
      </c>
      <c r="AP637" s="11">
        <v>0</v>
      </c>
      <c r="AQ637" s="11">
        <v>0</v>
      </c>
      <c r="AR637" s="11">
        <v>0</v>
      </c>
      <c r="AS637" s="11">
        <v>0</v>
      </c>
      <c r="AT637" s="14">
        <f t="shared" si="255"/>
        <v>0.2</v>
      </c>
      <c r="AU637" s="14">
        <f t="shared" si="256"/>
        <v>0.63245553203367588</v>
      </c>
      <c r="AV637" s="14">
        <f t="shared" si="257"/>
        <v>10</v>
      </c>
      <c r="AW637" s="14">
        <f t="shared" si="258"/>
        <v>0.4497378906250008</v>
      </c>
      <c r="AX637" s="14">
        <f t="shared" si="259"/>
        <v>4.4365321180555632E-2</v>
      </c>
      <c r="AY637" s="14">
        <f t="shared" si="260"/>
        <v>10</v>
      </c>
      <c r="AZ637" s="14">
        <f t="shared" si="261"/>
        <v>-18.164234698461733</v>
      </c>
      <c r="BA637" s="14">
        <f t="shared" si="262"/>
        <v>0.87905782855058789</v>
      </c>
      <c r="BB637" s="14">
        <f t="shared" si="263"/>
        <v>0.99004975124378114</v>
      </c>
      <c r="BC637" s="16" t="str">
        <f t="shared" si="264"/>
        <v>Toxic</v>
      </c>
      <c r="BD637" s="14">
        <f t="shared" si="265"/>
        <v>0.99502487562189057</v>
      </c>
      <c r="BE637" s="17" t="s">
        <v>664</v>
      </c>
      <c r="BF637" s="17" t="s">
        <v>667</v>
      </c>
      <c r="BG637" s="14">
        <f t="shared" si="266"/>
        <v>9</v>
      </c>
      <c r="BH637" s="14">
        <f t="shared" si="267"/>
        <v>9</v>
      </c>
      <c r="BI637" s="14">
        <f t="shared" si="268"/>
        <v>11.211111111111121</v>
      </c>
      <c r="BJ637" s="14">
        <f t="shared" si="269"/>
        <v>0.4</v>
      </c>
      <c r="BK637" s="14">
        <f t="shared" si="270"/>
        <v>5.8055555555555607</v>
      </c>
      <c r="BL637" s="14">
        <f t="shared" si="271"/>
        <v>1.0555555555555556</v>
      </c>
      <c r="BM637" s="14">
        <f t="shared" si="272"/>
        <v>17.197715444034248</v>
      </c>
      <c r="BN637" s="14">
        <v>6.6349999999999998</v>
      </c>
      <c r="BO637" s="14" t="str">
        <f t="shared" si="273"/>
        <v>Sig Diff Var</v>
      </c>
      <c r="BP637" s="14">
        <f t="shared" si="274"/>
        <v>3.788412040772574E-9</v>
      </c>
      <c r="BQ637" s="14" t="str">
        <f t="shared" si="275"/>
        <v>Sig</v>
      </c>
      <c r="BR637" s="14" t="str">
        <f t="shared" si="276"/>
        <v>Sig</v>
      </c>
      <c r="BS637" s="2" t="str">
        <f t="shared" si="277"/>
        <v>Wilcoxon</v>
      </c>
      <c r="BT637" s="2" t="str">
        <f t="shared" si="278"/>
        <v/>
      </c>
      <c r="BU637" s="2" t="str">
        <f t="shared" si="279"/>
        <v/>
      </c>
    </row>
    <row r="638" spans="1:73" s="14" customFormat="1" x14ac:dyDescent="0.2">
      <c r="A638" s="10" t="s">
        <v>142</v>
      </c>
      <c r="B638" s="11" t="s">
        <v>504</v>
      </c>
      <c r="C638" s="12">
        <v>38981</v>
      </c>
      <c r="D638" s="13">
        <v>0.34375</v>
      </c>
      <c r="E638" s="10" t="s">
        <v>57</v>
      </c>
      <c r="F638" s="10" t="s">
        <v>512</v>
      </c>
      <c r="G638" s="11" t="s">
        <v>59</v>
      </c>
      <c r="H638" s="11" t="s">
        <v>90</v>
      </c>
      <c r="I638" s="11" t="s">
        <v>61</v>
      </c>
      <c r="J638" s="14">
        <v>0.75</v>
      </c>
      <c r="K638" s="14">
        <v>0.2</v>
      </c>
      <c r="L638" s="11">
        <v>33</v>
      </c>
      <c r="M638" s="11">
        <v>20</v>
      </c>
      <c r="N638" s="11">
        <v>22</v>
      </c>
      <c r="O638" s="11">
        <v>15</v>
      </c>
      <c r="P638" s="11">
        <v>22</v>
      </c>
      <c r="Q638" s="11">
        <v>5</v>
      </c>
      <c r="R638" s="11">
        <v>23</v>
      </c>
      <c r="S638" s="11">
        <v>17</v>
      </c>
      <c r="T638" s="11">
        <v>23</v>
      </c>
      <c r="U638" s="11">
        <v>20</v>
      </c>
      <c r="V638" s="15"/>
      <c r="W638" s="15"/>
      <c r="X638" s="15"/>
      <c r="Y638" s="15"/>
      <c r="Z638" s="15"/>
      <c r="AA638" s="15"/>
      <c r="AB638" s="15"/>
      <c r="AC638" s="15"/>
      <c r="AD638" s="15"/>
      <c r="AE638" s="15"/>
      <c r="AF638" s="15"/>
      <c r="AG638" s="14">
        <f t="shared" si="252"/>
        <v>20</v>
      </c>
      <c r="AH638" s="14">
        <f t="shared" si="253"/>
        <v>7.1024252508875056</v>
      </c>
      <c r="AI638" s="14">
        <f t="shared" si="254"/>
        <v>10</v>
      </c>
      <c r="AJ638" s="11">
        <v>36</v>
      </c>
      <c r="AK638" s="11">
        <v>37</v>
      </c>
      <c r="AL638" s="11">
        <v>42</v>
      </c>
      <c r="AM638" s="11">
        <v>39</v>
      </c>
      <c r="AN638" s="11">
        <v>35</v>
      </c>
      <c r="AO638" s="11">
        <v>41</v>
      </c>
      <c r="AP638" s="11">
        <v>35</v>
      </c>
      <c r="AQ638" s="11">
        <v>29</v>
      </c>
      <c r="AR638" s="11">
        <v>28</v>
      </c>
      <c r="AS638" s="11">
        <v>27</v>
      </c>
      <c r="AT638" s="14">
        <f t="shared" si="255"/>
        <v>34.9</v>
      </c>
      <c r="AU638" s="14">
        <f t="shared" si="256"/>
        <v>5.321862664727659</v>
      </c>
      <c r="AV638" s="14">
        <f t="shared" si="257"/>
        <v>10</v>
      </c>
      <c r="AW638" s="14">
        <f t="shared" si="258"/>
        <v>32.14575007716045</v>
      </c>
      <c r="AX638" s="14">
        <f t="shared" si="259"/>
        <v>1.7858765517832622</v>
      </c>
      <c r="AY638" s="14">
        <f t="shared" si="260"/>
        <v>18</v>
      </c>
      <c r="AZ638" s="14">
        <f t="shared" si="261"/>
        <v>8.3574191795498329</v>
      </c>
      <c r="BA638" s="14">
        <f t="shared" si="262"/>
        <v>0.86204866798959834</v>
      </c>
      <c r="BB638" s="14">
        <f t="shared" si="263"/>
        <v>-0.74499999999999988</v>
      </c>
      <c r="BC638" s="16" t="str">
        <f t="shared" si="264"/>
        <v>Nontoxic</v>
      </c>
      <c r="BD638" s="14">
        <f t="shared" si="265"/>
        <v>174.5</v>
      </c>
      <c r="BE638" s="17" t="s">
        <v>663</v>
      </c>
      <c r="BG638" s="14">
        <f t="shared" si="266"/>
        <v>9</v>
      </c>
      <c r="BH638" s="14">
        <f t="shared" si="267"/>
        <v>9</v>
      </c>
      <c r="BI638" s="14">
        <f t="shared" si="268"/>
        <v>50.44444444444445</v>
      </c>
      <c r="BJ638" s="14">
        <f t="shared" si="269"/>
        <v>28.32222222222218</v>
      </c>
      <c r="BK638" s="14">
        <f t="shared" si="270"/>
        <v>39.383333333333312</v>
      </c>
      <c r="BL638" s="14">
        <f t="shared" si="271"/>
        <v>1.0555555555555556</v>
      </c>
      <c r="BM638" s="14">
        <f t="shared" si="272"/>
        <v>0.70057390415468179</v>
      </c>
      <c r="BN638" s="14">
        <v>6.6349999999999998</v>
      </c>
      <c r="BO638" s="14" t="str">
        <f t="shared" si="273"/>
        <v>Same Var</v>
      </c>
      <c r="BP638" s="14">
        <f t="shared" si="274"/>
        <v>2.3898589508210859E-5</v>
      </c>
      <c r="BQ638" s="14" t="str">
        <f t="shared" si="275"/>
        <v>NS</v>
      </c>
      <c r="BR638" s="14" t="str">
        <f t="shared" si="276"/>
        <v>NS</v>
      </c>
      <c r="BS638" s="2" t="str">
        <f t="shared" si="277"/>
        <v/>
      </c>
      <c r="BT638" s="2" t="str">
        <f t="shared" si="278"/>
        <v/>
      </c>
      <c r="BU638" s="2" t="str">
        <f t="shared" si="279"/>
        <v/>
      </c>
    </row>
    <row r="639" spans="1:73" s="14" customFormat="1" x14ac:dyDescent="0.2">
      <c r="A639" s="10" t="s">
        <v>142</v>
      </c>
      <c r="B639" s="11" t="s">
        <v>482</v>
      </c>
      <c r="C639" s="12">
        <v>38106</v>
      </c>
      <c r="D639" s="13">
        <v>0.55208333333333337</v>
      </c>
      <c r="E639" s="10" t="s">
        <v>57</v>
      </c>
      <c r="F639" s="10" t="s">
        <v>484</v>
      </c>
      <c r="G639" s="11" t="s">
        <v>59</v>
      </c>
      <c r="H639" s="11" t="s">
        <v>90</v>
      </c>
      <c r="I639" s="11" t="s">
        <v>61</v>
      </c>
      <c r="J639" s="14">
        <v>0.75</v>
      </c>
      <c r="K639" s="14">
        <v>0.2</v>
      </c>
      <c r="L639" s="11">
        <v>20</v>
      </c>
      <c r="M639" s="11">
        <v>22</v>
      </c>
      <c r="N639" s="11">
        <v>21</v>
      </c>
      <c r="O639" s="11">
        <v>20</v>
      </c>
      <c r="P639" s="11">
        <v>19</v>
      </c>
      <c r="Q639" s="11">
        <v>20</v>
      </c>
      <c r="R639" s="11">
        <v>18</v>
      </c>
      <c r="S639" s="11">
        <v>21</v>
      </c>
      <c r="T639" s="11">
        <v>21</v>
      </c>
      <c r="U639" s="11">
        <v>18</v>
      </c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F639" s="15"/>
      <c r="AG639" s="14">
        <f t="shared" si="252"/>
        <v>20</v>
      </c>
      <c r="AH639" s="14">
        <f t="shared" si="253"/>
        <v>1.3333333333333333</v>
      </c>
      <c r="AI639" s="14">
        <f t="shared" si="254"/>
        <v>10</v>
      </c>
      <c r="AJ639" s="11">
        <v>23</v>
      </c>
      <c r="AK639" s="11">
        <v>29</v>
      </c>
      <c r="AL639" s="11">
        <v>26</v>
      </c>
      <c r="AM639" s="11">
        <v>26</v>
      </c>
      <c r="AN639" s="11">
        <v>27</v>
      </c>
      <c r="AO639" s="11">
        <v>28</v>
      </c>
      <c r="AP639" s="11">
        <v>29</v>
      </c>
      <c r="AQ639" s="11">
        <v>27</v>
      </c>
      <c r="AR639" s="11">
        <v>25</v>
      </c>
      <c r="AS639" s="11">
        <v>17</v>
      </c>
      <c r="AT639" s="14">
        <f t="shared" si="255"/>
        <v>25.7</v>
      </c>
      <c r="AU639" s="14">
        <f t="shared" si="256"/>
        <v>3.5605867181937612</v>
      </c>
      <c r="AV639" s="14">
        <f t="shared" si="257"/>
        <v>10</v>
      </c>
      <c r="AW639" s="14">
        <f t="shared" si="258"/>
        <v>1.8708160493827275</v>
      </c>
      <c r="AX639" s="14">
        <f t="shared" si="259"/>
        <v>0.17969561042524121</v>
      </c>
      <c r="AY639" s="14">
        <f t="shared" si="260"/>
        <v>10</v>
      </c>
      <c r="AZ639" s="14">
        <f t="shared" si="261"/>
        <v>9.1490501031754139</v>
      </c>
      <c r="BA639" s="14">
        <f t="shared" si="262"/>
        <v>0.87905782855058789</v>
      </c>
      <c r="BB639" s="14">
        <f t="shared" si="263"/>
        <v>-0.28499999999999998</v>
      </c>
      <c r="BC639" s="16" t="str">
        <f t="shared" si="264"/>
        <v>Nontoxic</v>
      </c>
      <c r="BD639" s="14">
        <f t="shared" si="265"/>
        <v>128.5</v>
      </c>
      <c r="BE639" s="17" t="s">
        <v>663</v>
      </c>
      <c r="BG639" s="14">
        <f t="shared" si="266"/>
        <v>9</v>
      </c>
      <c r="BH639" s="14">
        <f t="shared" si="267"/>
        <v>9</v>
      </c>
      <c r="BI639" s="14">
        <f t="shared" si="268"/>
        <v>1.7777777777777777</v>
      </c>
      <c r="BJ639" s="14">
        <f t="shared" si="269"/>
        <v>12.677777777777818</v>
      </c>
      <c r="BK639" s="14">
        <f t="shared" si="270"/>
        <v>7.2277777777777983</v>
      </c>
      <c r="BL639" s="14">
        <f t="shared" si="271"/>
        <v>1.0555555555555556</v>
      </c>
      <c r="BM639" s="14">
        <f t="shared" si="272"/>
        <v>7.1676339890049299</v>
      </c>
      <c r="BN639" s="14">
        <v>6.6349999999999998</v>
      </c>
      <c r="BO639" s="14" t="str">
        <f t="shared" si="273"/>
        <v>Sig Diff Var</v>
      </c>
      <c r="BP639" s="14">
        <f t="shared" si="274"/>
        <v>2.709524368926433E-4</v>
      </c>
      <c r="BQ639" s="14" t="str">
        <f t="shared" si="275"/>
        <v>NS</v>
      </c>
      <c r="BR639" s="14" t="str">
        <f t="shared" si="276"/>
        <v>NS</v>
      </c>
      <c r="BS639" s="2" t="str">
        <f t="shared" si="277"/>
        <v/>
      </c>
      <c r="BT639" s="2" t="str">
        <f t="shared" si="278"/>
        <v/>
      </c>
      <c r="BU639" s="2" t="str">
        <f t="shared" si="279"/>
        <v/>
      </c>
    </row>
    <row r="640" spans="1:73" s="14" customFormat="1" x14ac:dyDescent="0.2">
      <c r="A640" s="10" t="s">
        <v>142</v>
      </c>
      <c r="B640" s="11" t="s">
        <v>516</v>
      </c>
      <c r="C640" s="12">
        <v>38106</v>
      </c>
      <c r="D640" s="13">
        <v>0.62708333333333333</v>
      </c>
      <c r="E640" s="10" t="s">
        <v>57</v>
      </c>
      <c r="F640" s="10" t="s">
        <v>484</v>
      </c>
      <c r="G640" s="11" t="s">
        <v>59</v>
      </c>
      <c r="H640" s="11" t="s">
        <v>90</v>
      </c>
      <c r="I640" s="11" t="s">
        <v>61</v>
      </c>
      <c r="J640" s="14">
        <v>0.75</v>
      </c>
      <c r="K640" s="14">
        <v>0.2</v>
      </c>
      <c r="L640" s="11">
        <v>20</v>
      </c>
      <c r="M640" s="11">
        <v>22</v>
      </c>
      <c r="N640" s="11">
        <v>21</v>
      </c>
      <c r="O640" s="11">
        <v>20</v>
      </c>
      <c r="P640" s="11">
        <v>19</v>
      </c>
      <c r="Q640" s="11">
        <v>20</v>
      </c>
      <c r="R640" s="11">
        <v>18</v>
      </c>
      <c r="S640" s="11">
        <v>21</v>
      </c>
      <c r="T640" s="11">
        <v>21</v>
      </c>
      <c r="U640" s="11">
        <v>18</v>
      </c>
      <c r="V640" s="15"/>
      <c r="W640" s="15"/>
      <c r="X640" s="15"/>
      <c r="Y640" s="15"/>
      <c r="Z640" s="15"/>
      <c r="AA640" s="15"/>
      <c r="AB640" s="15"/>
      <c r="AC640" s="15"/>
      <c r="AD640" s="15"/>
      <c r="AE640" s="15"/>
      <c r="AF640" s="15"/>
      <c r="AG640" s="14">
        <f t="shared" si="252"/>
        <v>20</v>
      </c>
      <c r="AH640" s="14">
        <f t="shared" si="253"/>
        <v>1.3333333333333333</v>
      </c>
      <c r="AI640" s="14">
        <f t="shared" si="254"/>
        <v>10</v>
      </c>
      <c r="AJ640" s="11">
        <v>27</v>
      </c>
      <c r="AK640" s="11">
        <v>17</v>
      </c>
      <c r="AL640" s="11">
        <v>28</v>
      </c>
      <c r="AM640" s="11">
        <v>23</v>
      </c>
      <c r="AN640" s="11">
        <v>29</v>
      </c>
      <c r="AO640" s="11">
        <v>31</v>
      </c>
      <c r="AP640" s="11">
        <v>22</v>
      </c>
      <c r="AQ640" s="11">
        <v>25</v>
      </c>
      <c r="AR640" s="11">
        <v>24</v>
      </c>
      <c r="AS640" s="11">
        <v>23</v>
      </c>
      <c r="AT640" s="14">
        <f t="shared" si="255"/>
        <v>24.9</v>
      </c>
      <c r="AU640" s="14">
        <f t="shared" si="256"/>
        <v>4.040077006966845</v>
      </c>
      <c r="AV640" s="14">
        <f t="shared" si="257"/>
        <v>10</v>
      </c>
      <c r="AW640" s="14">
        <f t="shared" si="258"/>
        <v>3.0005938271604795</v>
      </c>
      <c r="AX640" s="14">
        <f t="shared" si="259"/>
        <v>0.29712770919067066</v>
      </c>
      <c r="AY640" s="14">
        <f t="shared" si="260"/>
        <v>10</v>
      </c>
      <c r="AZ640" s="14">
        <f t="shared" si="261"/>
        <v>7.5220010848655505</v>
      </c>
      <c r="BA640" s="14">
        <f t="shared" si="262"/>
        <v>0.87905782855058789</v>
      </c>
      <c r="BB640" s="14">
        <f t="shared" si="263"/>
        <v>-0.24499999999999994</v>
      </c>
      <c r="BC640" s="16" t="str">
        <f t="shared" si="264"/>
        <v>Nontoxic</v>
      </c>
      <c r="BD640" s="14">
        <f t="shared" si="265"/>
        <v>124.49999999999999</v>
      </c>
      <c r="BE640" s="17" t="s">
        <v>663</v>
      </c>
      <c r="BG640" s="14">
        <f t="shared" si="266"/>
        <v>9</v>
      </c>
      <c r="BH640" s="14">
        <f t="shared" si="267"/>
        <v>9</v>
      </c>
      <c r="BI640" s="14">
        <f t="shared" si="268"/>
        <v>1.7777777777777777</v>
      </c>
      <c r="BJ640" s="14">
        <f t="shared" si="269"/>
        <v>16.32222222222218</v>
      </c>
      <c r="BK640" s="14">
        <f t="shared" si="270"/>
        <v>9.0499999999999794</v>
      </c>
      <c r="BL640" s="14">
        <f t="shared" si="271"/>
        <v>1.0555555555555556</v>
      </c>
      <c r="BM640" s="14">
        <f t="shared" si="272"/>
        <v>8.8472281093469469</v>
      </c>
      <c r="BN640" s="14">
        <v>6.6349999999999998</v>
      </c>
      <c r="BO640" s="14" t="str">
        <f t="shared" si="273"/>
        <v>Sig Diff Var</v>
      </c>
      <c r="BP640" s="14">
        <f t="shared" si="274"/>
        <v>1.9545464473134872E-3</v>
      </c>
      <c r="BQ640" s="14" t="str">
        <f t="shared" si="275"/>
        <v>NS</v>
      </c>
      <c r="BR640" s="14" t="str">
        <f t="shared" si="276"/>
        <v>NS</v>
      </c>
      <c r="BS640" s="2" t="str">
        <f t="shared" si="277"/>
        <v/>
      </c>
      <c r="BT640" s="2" t="str">
        <f t="shared" si="278"/>
        <v/>
      </c>
      <c r="BU640" s="2" t="str">
        <f t="shared" si="279"/>
        <v/>
      </c>
    </row>
    <row r="641" spans="1:73" s="14" customFormat="1" x14ac:dyDescent="0.2">
      <c r="A641" s="10" t="s">
        <v>142</v>
      </c>
      <c r="B641" s="11" t="s">
        <v>504</v>
      </c>
      <c r="C641" s="12">
        <v>38106</v>
      </c>
      <c r="D641" s="13">
        <v>0.40347222222222223</v>
      </c>
      <c r="E641" s="10" t="s">
        <v>57</v>
      </c>
      <c r="F641" s="10" t="s">
        <v>484</v>
      </c>
      <c r="G641" s="11" t="s">
        <v>59</v>
      </c>
      <c r="H641" s="11" t="s">
        <v>90</v>
      </c>
      <c r="I641" s="11" t="s">
        <v>61</v>
      </c>
      <c r="J641" s="14">
        <v>0.75</v>
      </c>
      <c r="K641" s="14">
        <v>0.2</v>
      </c>
      <c r="L641" s="11">
        <v>20</v>
      </c>
      <c r="M641" s="11">
        <v>22</v>
      </c>
      <c r="N641" s="11">
        <v>21</v>
      </c>
      <c r="O641" s="11">
        <v>20</v>
      </c>
      <c r="P641" s="11">
        <v>19</v>
      </c>
      <c r="Q641" s="11">
        <v>20</v>
      </c>
      <c r="R641" s="11">
        <v>18</v>
      </c>
      <c r="S641" s="11">
        <v>21</v>
      </c>
      <c r="T641" s="11">
        <v>21</v>
      </c>
      <c r="U641" s="11">
        <v>18</v>
      </c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F641" s="15"/>
      <c r="AG641" s="14">
        <f t="shared" si="252"/>
        <v>20</v>
      </c>
      <c r="AH641" s="14">
        <f t="shared" si="253"/>
        <v>1.3333333333333333</v>
      </c>
      <c r="AI641" s="14">
        <f t="shared" si="254"/>
        <v>10</v>
      </c>
      <c r="AJ641" s="11">
        <v>26</v>
      </c>
      <c r="AK641" s="11">
        <v>31</v>
      </c>
      <c r="AL641" s="11">
        <v>30</v>
      </c>
      <c r="AM641" s="11">
        <v>30</v>
      </c>
      <c r="AN641" s="11">
        <v>26</v>
      </c>
      <c r="AO641" s="11">
        <v>25</v>
      </c>
      <c r="AP641" s="11">
        <v>23</v>
      </c>
      <c r="AQ641" s="11">
        <v>23</v>
      </c>
      <c r="AR641" s="11">
        <v>15</v>
      </c>
      <c r="AS641" s="11">
        <v>28</v>
      </c>
      <c r="AT641" s="14">
        <f t="shared" si="255"/>
        <v>25.7</v>
      </c>
      <c r="AU641" s="14">
        <f t="shared" si="256"/>
        <v>4.7152235719352031</v>
      </c>
      <c r="AV641" s="14">
        <f t="shared" si="257"/>
        <v>10</v>
      </c>
      <c r="AW641" s="14">
        <f t="shared" si="258"/>
        <v>5.397877777777798</v>
      </c>
      <c r="AX641" s="14">
        <f t="shared" si="259"/>
        <v>0.55035679012345884</v>
      </c>
      <c r="AY641" s="14">
        <f t="shared" si="260"/>
        <v>10</v>
      </c>
      <c r="AZ641" s="14">
        <f t="shared" si="261"/>
        <v>7.0198529702931536</v>
      </c>
      <c r="BA641" s="14">
        <f t="shared" si="262"/>
        <v>0.87905782855058789</v>
      </c>
      <c r="BB641" s="14">
        <f t="shared" si="263"/>
        <v>-0.28499999999999998</v>
      </c>
      <c r="BC641" s="16" t="str">
        <f t="shared" si="264"/>
        <v>Nontoxic</v>
      </c>
      <c r="BD641" s="14">
        <f t="shared" si="265"/>
        <v>128.5</v>
      </c>
      <c r="BE641" s="17" t="s">
        <v>663</v>
      </c>
      <c r="BG641" s="14">
        <f t="shared" si="266"/>
        <v>9</v>
      </c>
      <c r="BH641" s="14">
        <f t="shared" si="267"/>
        <v>9</v>
      </c>
      <c r="BI641" s="14">
        <f t="shared" si="268"/>
        <v>1.7777777777777777</v>
      </c>
      <c r="BJ641" s="14">
        <f t="shared" si="269"/>
        <v>22.233333333333377</v>
      </c>
      <c r="BK641" s="14">
        <f t="shared" si="270"/>
        <v>12.005555555555578</v>
      </c>
      <c r="BL641" s="14">
        <f t="shared" si="271"/>
        <v>1.0555555555555556</v>
      </c>
      <c r="BM641" s="14">
        <f t="shared" si="272"/>
        <v>11.031195617703384</v>
      </c>
      <c r="BN641" s="14">
        <v>6.6349999999999998</v>
      </c>
      <c r="BO641" s="14" t="str">
        <f t="shared" si="273"/>
        <v>Sig Diff Var</v>
      </c>
      <c r="BP641" s="14">
        <f t="shared" si="274"/>
        <v>1.9842805715863704E-3</v>
      </c>
      <c r="BQ641" s="14" t="str">
        <f t="shared" si="275"/>
        <v>NS</v>
      </c>
      <c r="BR641" s="14" t="str">
        <f t="shared" si="276"/>
        <v>NS</v>
      </c>
      <c r="BS641" s="2" t="str">
        <f t="shared" si="277"/>
        <v/>
      </c>
      <c r="BT641" s="2" t="str">
        <f t="shared" si="278"/>
        <v/>
      </c>
      <c r="BU641" s="2" t="str">
        <f t="shared" si="279"/>
        <v/>
      </c>
    </row>
    <row r="642" spans="1:73" s="14" customFormat="1" x14ac:dyDescent="0.2">
      <c r="A642" s="1" t="s">
        <v>142</v>
      </c>
      <c r="B642" s="5" t="s">
        <v>196</v>
      </c>
      <c r="C642" s="6">
        <v>37644</v>
      </c>
      <c r="D642" s="7">
        <v>0.60416666666666663</v>
      </c>
      <c r="E642" s="1" t="s">
        <v>57</v>
      </c>
      <c r="F642" s="1" t="s">
        <v>159</v>
      </c>
      <c r="G642" s="5" t="s">
        <v>59</v>
      </c>
      <c r="H642" s="5" t="s">
        <v>90</v>
      </c>
      <c r="I642" s="5" t="s">
        <v>61</v>
      </c>
      <c r="J642" s="2">
        <v>0.75</v>
      </c>
      <c r="K642" s="2">
        <v>0.2</v>
      </c>
      <c r="L642" s="5">
        <v>12</v>
      </c>
      <c r="M642" s="5">
        <v>28</v>
      </c>
      <c r="N642" s="5">
        <v>17</v>
      </c>
      <c r="O642" s="5">
        <v>31</v>
      </c>
      <c r="P642" s="5">
        <v>20</v>
      </c>
      <c r="Q642" s="5">
        <v>9</v>
      </c>
      <c r="R642" s="5">
        <v>24</v>
      </c>
      <c r="S642" s="5">
        <v>15</v>
      </c>
      <c r="T642" s="5">
        <v>22</v>
      </c>
      <c r="U642" s="5">
        <v>22</v>
      </c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2">
        <f t="shared" ref="AG642:AG705" si="280">AVERAGE(L642:AF642)</f>
        <v>20</v>
      </c>
      <c r="AH642" s="2">
        <f t="shared" ref="AH642:AH705" si="281">STDEV(L642:AF642)</f>
        <v>6.8960536218590667</v>
      </c>
      <c r="AI642" s="2">
        <f t="shared" ref="AI642:AI705" si="282">COUNT(L642:AF642)</f>
        <v>10</v>
      </c>
      <c r="AJ642" s="5">
        <v>18</v>
      </c>
      <c r="AK642" s="5">
        <v>19</v>
      </c>
      <c r="AL642" s="5">
        <v>19</v>
      </c>
      <c r="AM642" s="8"/>
      <c r="AN642" s="5">
        <v>12</v>
      </c>
      <c r="AO642" s="8"/>
      <c r="AP642" s="5">
        <v>16</v>
      </c>
      <c r="AQ642" s="5">
        <v>12</v>
      </c>
      <c r="AR642" s="5">
        <v>16</v>
      </c>
      <c r="AS642" s="8"/>
      <c r="AT642" s="2">
        <f t="shared" ref="AT642:AT705" si="283">AVERAGE(AJ642:AS642)</f>
        <v>16</v>
      </c>
      <c r="AU642" s="2">
        <f t="shared" ref="AU642:AU705" si="284">STDEV(AJ642:AS642)</f>
        <v>3</v>
      </c>
      <c r="AV642" s="2">
        <f t="shared" ref="AV642:AV705" si="285">COUNT(AJ642:AS642)</f>
        <v>7</v>
      </c>
      <c r="AW642" s="2">
        <f t="shared" ref="AW642:AW705" si="286">((AU642^2/AV642)+(((J642^2)*(AH642^2))/AI642))^2</f>
        <v>15.687257653061222</v>
      </c>
      <c r="AX642" s="2">
        <f t="shared" ref="AX642:AX705" si="287">(((AU642^2)/AV642)^2)/(AV642-1)+((((J642^2)*(AH642^2))/AI642)^2)/(AI642-1)</f>
        <v>1.070579648526077</v>
      </c>
      <c r="AY642" s="2">
        <f t="shared" ref="AY642:AY705" si="288">ROUND(AW642/AX642,0)</f>
        <v>15</v>
      </c>
      <c r="AZ642" s="2">
        <f t="shared" ref="AZ642:AZ705" si="289">(AT642-(J642*AG642))/((((AU642^2)/AV642)+(((J642^2)*(AH642^2))/AI642))^0.5)</f>
        <v>0.50247359279046533</v>
      </c>
      <c r="BA642" s="2">
        <f t="shared" ref="BA642:BA705" si="290">TINV((2*K642),AY642)</f>
        <v>0.86624497319495286</v>
      </c>
      <c r="BB642" s="14">
        <f t="shared" ref="BB642:BB705" si="291">(AG642-AT642)/AG642</f>
        <v>0.2</v>
      </c>
      <c r="BC642" s="3" t="str">
        <f t="shared" ref="BC642:BC705" si="292">IF(AND(AH642=0,AU642=0),IF(AT642&lt;(J642*AG642),"Toxic","Nontoxic"),IF(AZ642&gt;BA642,"Nontoxic","Toxic"))</f>
        <v>Toxic</v>
      </c>
      <c r="BD642" s="2">
        <f t="shared" ref="BD642:BD705" si="293">(AT642/AG642)*100</f>
        <v>80</v>
      </c>
      <c r="BE642" s="4" t="s">
        <v>663</v>
      </c>
      <c r="BF642" s="2"/>
      <c r="BG642" s="2">
        <f t="shared" ref="BG642:BG705" si="294">COUNT(L642:AF642)-1</f>
        <v>9</v>
      </c>
      <c r="BH642" s="2">
        <f t="shared" ref="BH642:BH705" si="295">COUNT(AJ642:AS642)-1</f>
        <v>6</v>
      </c>
      <c r="BI642" s="2">
        <f t="shared" ref="BI642:BI705" si="296">(STDEV(L642:AF642))^2</f>
        <v>47.55555555555555</v>
      </c>
      <c r="BJ642" s="2">
        <f t="shared" ref="BJ642:BJ705" si="297">(STDEV(AJ642:AS642))^2</f>
        <v>9</v>
      </c>
      <c r="BK642" s="2">
        <f t="shared" ref="BK642:BK705" si="298">((BG642*BI642)+(BH642*BJ642))/(BG642+BH642)</f>
        <v>32.133333333333333</v>
      </c>
      <c r="BL642" s="2">
        <f t="shared" ref="BL642:BL705" si="299">1+(((1/BG642+1/BH642)-(1/(BG642+BH642)))/3)</f>
        <v>1.0703703703703704</v>
      </c>
      <c r="BM642" s="2">
        <f t="shared" ref="BM642:BM705" si="300">(((BG642+BH642)*LN(BK642))-((BG642*LN(BI642))+(BH642*LN(BJ642))))/BL642</f>
        <v>3.83789927273201</v>
      </c>
      <c r="BN642" s="2">
        <v>6.6349999999999998</v>
      </c>
      <c r="BO642" s="2" t="str">
        <f t="shared" ref="BO642:BO705" si="301">IF(BM642&gt;BN642,"Sig Diff Var","Same Var")</f>
        <v>Same Var</v>
      </c>
      <c r="BP642" s="2">
        <f t="shared" ref="BP642:BP705" si="302">TTEST(AJ642:AS642,L642:AF642,1,IF(BO642="Same Var",2,IF(BO642="Sig Diff Var",3,"Wakka Wakka")))</f>
        <v>8.6342856198988724E-2</v>
      </c>
      <c r="BQ642" s="2" t="str">
        <f t="shared" ref="BQ642:BQ705" si="303">IF(AND(BP642&lt;0.05,BD642&lt;100),"Sig","NS")</f>
        <v>NS</v>
      </c>
      <c r="BR642" s="2" t="str">
        <f t="shared" ref="BR642:BR705" si="304">IF(BE642="Normal",BQ642,IF(BE642="Non-normal",BF642,"Bleh"))</f>
        <v>NS</v>
      </c>
      <c r="BS642" s="2" t="str">
        <f t="shared" ref="BS642:BS705" si="305">IF(BD642&lt;100,IF(BE642="Non-normal","Wilcoxon",IF(AND(BE642="Normal",BO642="Same Var"),"Same Var T-test",IF(AND(BE642="Normal",BO642="Sig Diff Var"),"Diff Var T-test","Bleh"))),"")</f>
        <v>Same Var T-test</v>
      </c>
      <c r="BT642" s="2" t="str">
        <f t="shared" ref="BT642:BT705" si="306">IF(AND(BC642="Toxic",BD642&gt;75),"TSTToxicLess25","")</f>
        <v>TSTToxicLess25</v>
      </c>
      <c r="BU642" s="2" t="str">
        <f t="shared" ref="BU642:BU705" si="307">IF(AND(BR642="Sig",BD642&gt;75),"NOECToxicLess25","")</f>
        <v/>
      </c>
    </row>
    <row r="643" spans="1:73" s="14" customFormat="1" x14ac:dyDescent="0.2">
      <c r="A643" s="1" t="s">
        <v>142</v>
      </c>
      <c r="B643" s="5" t="s">
        <v>158</v>
      </c>
      <c r="C643" s="6">
        <v>37643</v>
      </c>
      <c r="D643" s="7">
        <v>0.54861111111111116</v>
      </c>
      <c r="E643" s="1" t="s">
        <v>57</v>
      </c>
      <c r="F643" s="1" t="s">
        <v>159</v>
      </c>
      <c r="G643" s="5" t="s">
        <v>59</v>
      </c>
      <c r="H643" s="5" t="s">
        <v>90</v>
      </c>
      <c r="I643" s="5" t="s">
        <v>61</v>
      </c>
      <c r="J643" s="2">
        <v>0.75</v>
      </c>
      <c r="K643" s="2">
        <v>0.2</v>
      </c>
      <c r="L643" s="5">
        <v>12</v>
      </c>
      <c r="M643" s="5">
        <v>28</v>
      </c>
      <c r="N643" s="5">
        <v>17</v>
      </c>
      <c r="O643" s="5">
        <v>31</v>
      </c>
      <c r="P643" s="5">
        <v>20</v>
      </c>
      <c r="Q643" s="5">
        <v>9</v>
      </c>
      <c r="R643" s="5">
        <v>24</v>
      </c>
      <c r="S643" s="5">
        <v>15</v>
      </c>
      <c r="T643" s="5">
        <v>22</v>
      </c>
      <c r="U643" s="5">
        <v>22</v>
      </c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2">
        <f t="shared" si="280"/>
        <v>20</v>
      </c>
      <c r="AH643" s="2">
        <f t="shared" si="281"/>
        <v>6.8960536218590667</v>
      </c>
      <c r="AI643" s="2">
        <f t="shared" si="282"/>
        <v>10</v>
      </c>
      <c r="AJ643" s="5">
        <v>28</v>
      </c>
      <c r="AK643" s="5">
        <v>29</v>
      </c>
      <c r="AL643" s="5">
        <v>28</v>
      </c>
      <c r="AM643" s="5">
        <v>35</v>
      </c>
      <c r="AN643" s="5">
        <v>27</v>
      </c>
      <c r="AO643" s="5">
        <v>35</v>
      </c>
      <c r="AP643" s="5">
        <v>35</v>
      </c>
      <c r="AQ643" s="5">
        <v>29</v>
      </c>
      <c r="AR643" s="5">
        <v>36</v>
      </c>
      <c r="AS643" s="5">
        <v>28</v>
      </c>
      <c r="AT643" s="2">
        <f t="shared" si="283"/>
        <v>31</v>
      </c>
      <c r="AU643" s="2">
        <f t="shared" si="284"/>
        <v>3.711842908553348</v>
      </c>
      <c r="AV643" s="2">
        <f t="shared" si="285"/>
        <v>10</v>
      </c>
      <c r="AW643" s="2">
        <f t="shared" si="286"/>
        <v>16.425007716049379</v>
      </c>
      <c r="AX643" s="2">
        <f t="shared" si="287"/>
        <v>1.0059885116598077</v>
      </c>
      <c r="AY643" s="2">
        <f t="shared" si="288"/>
        <v>16</v>
      </c>
      <c r="AZ643" s="2">
        <f t="shared" si="289"/>
        <v>7.9477388251737002</v>
      </c>
      <c r="BA643" s="2">
        <f t="shared" si="290"/>
        <v>0.86466700179829137</v>
      </c>
      <c r="BB643" s="14">
        <f t="shared" si="291"/>
        <v>-0.55000000000000004</v>
      </c>
      <c r="BC643" s="3" t="str">
        <f t="shared" si="292"/>
        <v>Nontoxic</v>
      </c>
      <c r="BD643" s="2">
        <f t="shared" si="293"/>
        <v>155</v>
      </c>
      <c r="BE643" s="4" t="s">
        <v>664</v>
      </c>
      <c r="BF643" s="4" t="s">
        <v>666</v>
      </c>
      <c r="BG643" s="2">
        <f t="shared" si="294"/>
        <v>9</v>
      </c>
      <c r="BH643" s="2">
        <f t="shared" si="295"/>
        <v>9</v>
      </c>
      <c r="BI643" s="2">
        <f t="shared" si="296"/>
        <v>47.55555555555555</v>
      </c>
      <c r="BJ643" s="2">
        <f t="shared" si="297"/>
        <v>13.777777777777779</v>
      </c>
      <c r="BK643" s="2">
        <f t="shared" si="298"/>
        <v>30.666666666666668</v>
      </c>
      <c r="BL643" s="2">
        <f t="shared" si="299"/>
        <v>1.0555555555555556</v>
      </c>
      <c r="BM643" s="2">
        <f t="shared" si="300"/>
        <v>3.08138469368892</v>
      </c>
      <c r="BN643" s="2">
        <v>6.6349999999999998</v>
      </c>
      <c r="BO643" s="2" t="str">
        <f t="shared" si="301"/>
        <v>Same Var</v>
      </c>
      <c r="BP643" s="2">
        <f t="shared" si="302"/>
        <v>1.5753869132439292E-4</v>
      </c>
      <c r="BQ643" s="2" t="str">
        <f t="shared" si="303"/>
        <v>NS</v>
      </c>
      <c r="BR643" s="2" t="str">
        <f t="shared" si="304"/>
        <v>NS</v>
      </c>
      <c r="BS643" s="2" t="str">
        <f t="shared" si="305"/>
        <v/>
      </c>
      <c r="BT643" s="2" t="str">
        <f t="shared" si="306"/>
        <v/>
      </c>
      <c r="BU643" s="2" t="str">
        <f t="shared" si="307"/>
        <v/>
      </c>
    </row>
    <row r="644" spans="1:73" s="14" customFormat="1" x14ac:dyDescent="0.2">
      <c r="A644" s="1" t="s">
        <v>142</v>
      </c>
      <c r="B644" s="5" t="s">
        <v>198</v>
      </c>
      <c r="C644" s="6">
        <v>37644</v>
      </c>
      <c r="D644" s="7">
        <v>0.55902777777777779</v>
      </c>
      <c r="E644" s="1" t="s">
        <v>57</v>
      </c>
      <c r="F644" s="1" t="s">
        <v>159</v>
      </c>
      <c r="G644" s="5" t="s">
        <v>59</v>
      </c>
      <c r="H644" s="5" t="s">
        <v>90</v>
      </c>
      <c r="I644" s="5" t="s">
        <v>61</v>
      </c>
      <c r="J644" s="2">
        <v>0.75</v>
      </c>
      <c r="K644" s="2">
        <v>0.2</v>
      </c>
      <c r="L644" s="5">
        <v>12</v>
      </c>
      <c r="M644" s="5">
        <v>28</v>
      </c>
      <c r="N644" s="5">
        <v>17</v>
      </c>
      <c r="O644" s="5">
        <v>31</v>
      </c>
      <c r="P644" s="5">
        <v>20</v>
      </c>
      <c r="Q644" s="5">
        <v>9</v>
      </c>
      <c r="R644" s="5">
        <v>24</v>
      </c>
      <c r="S644" s="5">
        <v>15</v>
      </c>
      <c r="T644" s="5">
        <v>22</v>
      </c>
      <c r="U644" s="5">
        <v>22</v>
      </c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2">
        <f t="shared" si="280"/>
        <v>20</v>
      </c>
      <c r="AH644" s="2">
        <f t="shared" si="281"/>
        <v>6.8960536218590667</v>
      </c>
      <c r="AI644" s="2">
        <f t="shared" si="282"/>
        <v>10</v>
      </c>
      <c r="AJ644" s="5">
        <v>20</v>
      </c>
      <c r="AK644" s="8"/>
      <c r="AL644" s="5">
        <v>25</v>
      </c>
      <c r="AM644" s="8"/>
      <c r="AN644" s="5">
        <v>29</v>
      </c>
      <c r="AO644" s="5">
        <v>30</v>
      </c>
      <c r="AP644" s="5">
        <v>31</v>
      </c>
      <c r="AQ644" s="5">
        <v>21</v>
      </c>
      <c r="AR644" s="8"/>
      <c r="AS644" s="5">
        <v>24</v>
      </c>
      <c r="AT644" s="2">
        <f t="shared" si="283"/>
        <v>25.714285714285715</v>
      </c>
      <c r="AU644" s="2">
        <f t="shared" si="284"/>
        <v>4.3861253103502706</v>
      </c>
      <c r="AV644" s="2">
        <f t="shared" si="285"/>
        <v>7</v>
      </c>
      <c r="AW644" s="2">
        <f t="shared" si="286"/>
        <v>29.412175511361038</v>
      </c>
      <c r="AX644" s="2">
        <f t="shared" si="287"/>
        <v>2.0539276362472454</v>
      </c>
      <c r="AY644" s="2">
        <f t="shared" si="288"/>
        <v>14</v>
      </c>
      <c r="AZ644" s="2">
        <f t="shared" si="289"/>
        <v>4.6007796767006068</v>
      </c>
      <c r="BA644" s="2">
        <f t="shared" si="290"/>
        <v>0.86805478155742033</v>
      </c>
      <c r="BB644" s="14">
        <f t="shared" si="291"/>
        <v>-0.28571428571428575</v>
      </c>
      <c r="BC644" s="3" t="str">
        <f t="shared" si="292"/>
        <v>Nontoxic</v>
      </c>
      <c r="BD644" s="2">
        <f t="shared" si="293"/>
        <v>128.57142857142858</v>
      </c>
      <c r="BE644" s="4" t="s">
        <v>663</v>
      </c>
      <c r="BF644" s="2"/>
      <c r="BG644" s="2">
        <f t="shared" si="294"/>
        <v>9</v>
      </c>
      <c r="BH644" s="2">
        <f t="shared" si="295"/>
        <v>6</v>
      </c>
      <c r="BI644" s="2">
        <f t="shared" si="296"/>
        <v>47.55555555555555</v>
      </c>
      <c r="BJ644" s="2">
        <f t="shared" si="297"/>
        <v>19.238095238095259</v>
      </c>
      <c r="BK644" s="2">
        <f t="shared" si="298"/>
        <v>36.228571428571435</v>
      </c>
      <c r="BL644" s="2">
        <f t="shared" si="299"/>
        <v>1.0703703703703704</v>
      </c>
      <c r="BM644" s="2">
        <f t="shared" si="300"/>
        <v>1.2605719798773189</v>
      </c>
      <c r="BN644" s="2">
        <v>6.6349999999999998</v>
      </c>
      <c r="BO644" s="2" t="str">
        <f t="shared" si="301"/>
        <v>Same Var</v>
      </c>
      <c r="BP644" s="2">
        <f t="shared" si="302"/>
        <v>3.6605370777979547E-2</v>
      </c>
      <c r="BQ644" s="2" t="str">
        <f t="shared" si="303"/>
        <v>NS</v>
      </c>
      <c r="BR644" s="2" t="str">
        <f t="shared" si="304"/>
        <v>NS</v>
      </c>
      <c r="BS644" s="2" t="str">
        <f t="shared" si="305"/>
        <v/>
      </c>
      <c r="BT644" s="2" t="str">
        <f t="shared" si="306"/>
        <v/>
      </c>
      <c r="BU644" s="2" t="str">
        <f t="shared" si="307"/>
        <v/>
      </c>
    </row>
    <row r="645" spans="1:73" s="14" customFormat="1" x14ac:dyDescent="0.2">
      <c r="A645" s="1" t="s">
        <v>142</v>
      </c>
      <c r="B645" s="5" t="s">
        <v>197</v>
      </c>
      <c r="C645" s="6">
        <v>37644</v>
      </c>
      <c r="D645" s="7">
        <v>0.52083333333333337</v>
      </c>
      <c r="E645" s="1" t="s">
        <v>57</v>
      </c>
      <c r="F645" s="1" t="s">
        <v>159</v>
      </c>
      <c r="G645" s="5" t="s">
        <v>59</v>
      </c>
      <c r="H645" s="5" t="s">
        <v>90</v>
      </c>
      <c r="I645" s="5" t="s">
        <v>61</v>
      </c>
      <c r="J645" s="2">
        <v>0.75</v>
      </c>
      <c r="K645" s="2">
        <v>0.2</v>
      </c>
      <c r="L645" s="5">
        <v>12</v>
      </c>
      <c r="M645" s="5">
        <v>28</v>
      </c>
      <c r="N645" s="5">
        <v>17</v>
      </c>
      <c r="O645" s="5">
        <v>31</v>
      </c>
      <c r="P645" s="5">
        <v>20</v>
      </c>
      <c r="Q645" s="5">
        <v>9</v>
      </c>
      <c r="R645" s="5">
        <v>24</v>
      </c>
      <c r="S645" s="5">
        <v>15</v>
      </c>
      <c r="T645" s="5">
        <v>22</v>
      </c>
      <c r="U645" s="5">
        <v>22</v>
      </c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2">
        <f t="shared" si="280"/>
        <v>20</v>
      </c>
      <c r="AH645" s="2">
        <f t="shared" si="281"/>
        <v>6.8960536218590667</v>
      </c>
      <c r="AI645" s="2">
        <f t="shared" si="282"/>
        <v>10</v>
      </c>
      <c r="AJ645" s="5">
        <v>24</v>
      </c>
      <c r="AK645" s="5">
        <v>28</v>
      </c>
      <c r="AL645" s="5">
        <v>21</v>
      </c>
      <c r="AM645" s="5">
        <v>31</v>
      </c>
      <c r="AN645" s="5">
        <v>27</v>
      </c>
      <c r="AO645" s="5">
        <v>14</v>
      </c>
      <c r="AP645" s="5">
        <v>30</v>
      </c>
      <c r="AQ645" s="5">
        <v>31</v>
      </c>
      <c r="AR645" s="5">
        <v>25</v>
      </c>
      <c r="AS645" s="5">
        <v>23</v>
      </c>
      <c r="AT645" s="2">
        <f t="shared" si="283"/>
        <v>25.4</v>
      </c>
      <c r="AU645" s="2">
        <f t="shared" si="284"/>
        <v>5.2746774519606578</v>
      </c>
      <c r="AV645" s="2">
        <f t="shared" si="285"/>
        <v>10</v>
      </c>
      <c r="AW645" s="2">
        <f t="shared" si="286"/>
        <v>29.781274382715996</v>
      </c>
      <c r="AX645" s="2">
        <f t="shared" si="287"/>
        <v>1.6551539437585703</v>
      </c>
      <c r="AY645" s="2">
        <f t="shared" si="288"/>
        <v>18</v>
      </c>
      <c r="AZ645" s="2">
        <f t="shared" si="289"/>
        <v>4.451921724906116</v>
      </c>
      <c r="BA645" s="2">
        <f t="shared" si="290"/>
        <v>0.86204866798959834</v>
      </c>
      <c r="BB645" s="14">
        <f t="shared" si="291"/>
        <v>-0.26999999999999991</v>
      </c>
      <c r="BC645" s="3" t="str">
        <f t="shared" si="292"/>
        <v>Nontoxic</v>
      </c>
      <c r="BD645" s="2">
        <f t="shared" si="293"/>
        <v>127</v>
      </c>
      <c r="BE645" s="4" t="s">
        <v>663</v>
      </c>
      <c r="BF645" s="2"/>
      <c r="BG645" s="2">
        <f t="shared" si="294"/>
        <v>9</v>
      </c>
      <c r="BH645" s="2">
        <f t="shared" si="295"/>
        <v>9</v>
      </c>
      <c r="BI645" s="2">
        <f t="shared" si="296"/>
        <v>47.55555555555555</v>
      </c>
      <c r="BJ645" s="2">
        <f t="shared" si="297"/>
        <v>27.822222222222177</v>
      </c>
      <c r="BK645" s="2">
        <f t="shared" si="298"/>
        <v>37.688888888888862</v>
      </c>
      <c r="BL645" s="2">
        <f t="shared" si="299"/>
        <v>1.0555555555555556</v>
      </c>
      <c r="BM645" s="2">
        <f t="shared" si="300"/>
        <v>0.60534261213139251</v>
      </c>
      <c r="BN645" s="2">
        <v>6.6349999999999998</v>
      </c>
      <c r="BO645" s="2" t="str">
        <f t="shared" si="301"/>
        <v>Same Var</v>
      </c>
      <c r="BP645" s="2">
        <f t="shared" si="302"/>
        <v>3.2405234381545613E-2</v>
      </c>
      <c r="BQ645" s="2" t="str">
        <f t="shared" si="303"/>
        <v>NS</v>
      </c>
      <c r="BR645" s="2" t="str">
        <f t="shared" si="304"/>
        <v>NS</v>
      </c>
      <c r="BS645" s="2" t="str">
        <f t="shared" si="305"/>
        <v/>
      </c>
      <c r="BT645" s="2" t="str">
        <f t="shared" si="306"/>
        <v/>
      </c>
      <c r="BU645" s="2" t="str">
        <f t="shared" si="307"/>
        <v/>
      </c>
    </row>
    <row r="646" spans="1:73" s="14" customFormat="1" x14ac:dyDescent="0.2">
      <c r="A646" s="1" t="s">
        <v>142</v>
      </c>
      <c r="B646" s="5" t="s">
        <v>162</v>
      </c>
      <c r="C646" s="6">
        <v>37643</v>
      </c>
      <c r="D646" s="7">
        <v>0.41666666666666669</v>
      </c>
      <c r="E646" s="1" t="s">
        <v>57</v>
      </c>
      <c r="F646" s="1" t="s">
        <v>159</v>
      </c>
      <c r="G646" s="5" t="s">
        <v>59</v>
      </c>
      <c r="H646" s="5" t="s">
        <v>90</v>
      </c>
      <c r="I646" s="5" t="s">
        <v>61</v>
      </c>
      <c r="J646" s="2">
        <v>0.75</v>
      </c>
      <c r="K646" s="2">
        <v>0.2</v>
      </c>
      <c r="L646" s="5">
        <v>12</v>
      </c>
      <c r="M646" s="5">
        <v>28</v>
      </c>
      <c r="N646" s="5">
        <v>17</v>
      </c>
      <c r="O646" s="5">
        <v>31</v>
      </c>
      <c r="P646" s="5">
        <v>20</v>
      </c>
      <c r="Q646" s="5">
        <v>9</v>
      </c>
      <c r="R646" s="5">
        <v>24</v>
      </c>
      <c r="S646" s="5">
        <v>15</v>
      </c>
      <c r="T646" s="5">
        <v>22</v>
      </c>
      <c r="U646" s="5">
        <v>22</v>
      </c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2">
        <f t="shared" si="280"/>
        <v>20</v>
      </c>
      <c r="AH646" s="2">
        <f t="shared" si="281"/>
        <v>6.8960536218590667</v>
      </c>
      <c r="AI646" s="2">
        <f t="shared" si="282"/>
        <v>10</v>
      </c>
      <c r="AJ646" s="5">
        <v>26</v>
      </c>
      <c r="AK646" s="5">
        <v>30</v>
      </c>
      <c r="AL646" s="5">
        <v>21</v>
      </c>
      <c r="AM646" s="5">
        <v>11</v>
      </c>
      <c r="AN646" s="5">
        <v>31</v>
      </c>
      <c r="AO646" s="5">
        <v>30</v>
      </c>
      <c r="AP646" s="5">
        <v>30</v>
      </c>
      <c r="AQ646" s="5">
        <v>34</v>
      </c>
      <c r="AR646" s="5">
        <v>27</v>
      </c>
      <c r="AS646" s="5">
        <v>20</v>
      </c>
      <c r="AT646" s="2">
        <f t="shared" si="283"/>
        <v>26</v>
      </c>
      <c r="AU646" s="2">
        <f t="shared" si="284"/>
        <v>6.8637534273246672</v>
      </c>
      <c r="AV646" s="2">
        <f t="shared" si="285"/>
        <v>10</v>
      </c>
      <c r="AW646" s="2">
        <f t="shared" si="286"/>
        <v>54.554637345679012</v>
      </c>
      <c r="AX646" s="2">
        <f t="shared" si="287"/>
        <v>3.2611325445816188</v>
      </c>
      <c r="AY646" s="2">
        <f t="shared" si="288"/>
        <v>17</v>
      </c>
      <c r="AZ646" s="2">
        <f t="shared" si="289"/>
        <v>4.047480516726818</v>
      </c>
      <c r="BA646" s="2">
        <f t="shared" si="290"/>
        <v>0.86327901742005297</v>
      </c>
      <c r="BB646" s="14">
        <f t="shared" si="291"/>
        <v>-0.3</v>
      </c>
      <c r="BC646" s="3" t="str">
        <f t="shared" si="292"/>
        <v>Nontoxic</v>
      </c>
      <c r="BD646" s="2">
        <f t="shared" si="293"/>
        <v>130</v>
      </c>
      <c r="BE646" s="4" t="s">
        <v>663</v>
      </c>
      <c r="BF646" s="2"/>
      <c r="BG646" s="2">
        <f t="shared" si="294"/>
        <v>9</v>
      </c>
      <c r="BH646" s="2">
        <f t="shared" si="295"/>
        <v>9</v>
      </c>
      <c r="BI646" s="2">
        <f t="shared" si="296"/>
        <v>47.55555555555555</v>
      </c>
      <c r="BJ646" s="2">
        <f t="shared" si="297"/>
        <v>47.111111111111114</v>
      </c>
      <c r="BK646" s="2">
        <f t="shared" si="298"/>
        <v>47.333333333333336</v>
      </c>
      <c r="BL646" s="2">
        <f t="shared" si="299"/>
        <v>1.0555555555555556</v>
      </c>
      <c r="BM646" s="2">
        <f t="shared" si="300"/>
        <v>1.8793470777579482E-4</v>
      </c>
      <c r="BN646" s="2">
        <v>6.6349999999999998</v>
      </c>
      <c r="BO646" s="2" t="str">
        <f t="shared" si="301"/>
        <v>Same Var</v>
      </c>
      <c r="BP646" s="2">
        <f t="shared" si="302"/>
        <v>3.3458444396212442E-2</v>
      </c>
      <c r="BQ646" s="2" t="str">
        <f t="shared" si="303"/>
        <v>NS</v>
      </c>
      <c r="BR646" s="2" t="str">
        <f t="shared" si="304"/>
        <v>NS</v>
      </c>
      <c r="BS646" s="2" t="str">
        <f t="shared" si="305"/>
        <v/>
      </c>
      <c r="BT646" s="2" t="str">
        <f t="shared" si="306"/>
        <v/>
      </c>
      <c r="BU646" s="2" t="str">
        <f t="shared" si="307"/>
        <v/>
      </c>
    </row>
    <row r="647" spans="1:73" s="14" customFormat="1" x14ac:dyDescent="0.2">
      <c r="A647" s="1" t="s">
        <v>142</v>
      </c>
      <c r="B647" s="5" t="s">
        <v>189</v>
      </c>
      <c r="C647" s="6">
        <v>37644</v>
      </c>
      <c r="D647" s="7">
        <v>0.2986111111111111</v>
      </c>
      <c r="E647" s="1" t="s">
        <v>57</v>
      </c>
      <c r="F647" s="1" t="s">
        <v>159</v>
      </c>
      <c r="G647" s="5" t="s">
        <v>59</v>
      </c>
      <c r="H647" s="5" t="s">
        <v>90</v>
      </c>
      <c r="I647" s="5" t="s">
        <v>61</v>
      </c>
      <c r="J647" s="2">
        <v>0.75</v>
      </c>
      <c r="K647" s="2">
        <v>0.2</v>
      </c>
      <c r="L647" s="5">
        <v>12</v>
      </c>
      <c r="M647" s="5">
        <v>28</v>
      </c>
      <c r="N647" s="5">
        <v>17</v>
      </c>
      <c r="O647" s="5">
        <v>31</v>
      </c>
      <c r="P647" s="5">
        <v>20</v>
      </c>
      <c r="Q647" s="5">
        <v>9</v>
      </c>
      <c r="R647" s="5">
        <v>24</v>
      </c>
      <c r="S647" s="5">
        <v>15</v>
      </c>
      <c r="T647" s="5">
        <v>22</v>
      </c>
      <c r="U647" s="5">
        <v>22</v>
      </c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2">
        <f t="shared" si="280"/>
        <v>20</v>
      </c>
      <c r="AH647" s="2">
        <f t="shared" si="281"/>
        <v>6.8960536218590667</v>
      </c>
      <c r="AI647" s="2">
        <f t="shared" si="282"/>
        <v>10</v>
      </c>
      <c r="AJ647" s="5">
        <v>44</v>
      </c>
      <c r="AK647" s="5">
        <v>40</v>
      </c>
      <c r="AL647" s="5">
        <v>41</v>
      </c>
      <c r="AM647" s="5">
        <v>34</v>
      </c>
      <c r="AN647" s="5">
        <v>32</v>
      </c>
      <c r="AO647" s="5">
        <v>45</v>
      </c>
      <c r="AP647" s="5">
        <v>33</v>
      </c>
      <c r="AQ647" s="5">
        <v>30</v>
      </c>
      <c r="AR647" s="5">
        <v>28</v>
      </c>
      <c r="AS647" s="5">
        <v>24</v>
      </c>
      <c r="AT647" s="2">
        <f t="shared" si="283"/>
        <v>35.1</v>
      </c>
      <c r="AU647" s="2">
        <f t="shared" si="284"/>
        <v>7.0781353476745528</v>
      </c>
      <c r="AV647" s="2">
        <f t="shared" si="285"/>
        <v>10</v>
      </c>
      <c r="AW647" s="2">
        <f t="shared" si="286"/>
        <v>59.059224999999941</v>
      </c>
      <c r="AX647" s="2">
        <f t="shared" si="287"/>
        <v>3.5839694444444401</v>
      </c>
      <c r="AY647" s="2">
        <f t="shared" si="288"/>
        <v>16</v>
      </c>
      <c r="AZ647" s="2">
        <f t="shared" si="289"/>
        <v>7.2506029184162717</v>
      </c>
      <c r="BA647" s="2">
        <f t="shared" si="290"/>
        <v>0.86466700179829137</v>
      </c>
      <c r="BB647" s="14">
        <f t="shared" si="291"/>
        <v>-0.75500000000000012</v>
      </c>
      <c r="BC647" s="3" t="str">
        <f t="shared" si="292"/>
        <v>Nontoxic</v>
      </c>
      <c r="BD647" s="2">
        <f t="shared" si="293"/>
        <v>175.5</v>
      </c>
      <c r="BE647" s="4" t="s">
        <v>663</v>
      </c>
      <c r="BF647" s="2"/>
      <c r="BG647" s="2">
        <f t="shared" si="294"/>
        <v>9</v>
      </c>
      <c r="BH647" s="2">
        <f t="shared" si="295"/>
        <v>9</v>
      </c>
      <c r="BI647" s="2">
        <f t="shared" si="296"/>
        <v>47.55555555555555</v>
      </c>
      <c r="BJ647" s="2">
        <f t="shared" si="297"/>
        <v>50.099999999999959</v>
      </c>
      <c r="BK647" s="2">
        <f t="shared" si="298"/>
        <v>48.827777777777754</v>
      </c>
      <c r="BL647" s="2">
        <f t="shared" si="299"/>
        <v>1.0555555555555556</v>
      </c>
      <c r="BM647" s="2">
        <f t="shared" si="300"/>
        <v>5.79029789582071E-3</v>
      </c>
      <c r="BN647" s="2">
        <v>6.6349999999999998</v>
      </c>
      <c r="BO647" s="2" t="str">
        <f t="shared" si="301"/>
        <v>Same Var</v>
      </c>
      <c r="BP647" s="2">
        <f t="shared" si="302"/>
        <v>6.6862401619673239E-5</v>
      </c>
      <c r="BQ647" s="2" t="str">
        <f t="shared" si="303"/>
        <v>NS</v>
      </c>
      <c r="BR647" s="2" t="str">
        <f t="shared" si="304"/>
        <v>NS</v>
      </c>
      <c r="BS647" s="2" t="str">
        <f t="shared" si="305"/>
        <v/>
      </c>
      <c r="BT647" s="2" t="str">
        <f t="shared" si="306"/>
        <v/>
      </c>
      <c r="BU647" s="2" t="str">
        <f t="shared" si="307"/>
        <v/>
      </c>
    </row>
    <row r="648" spans="1:73" s="14" customFormat="1" x14ac:dyDescent="0.2">
      <c r="A648" s="1" t="s">
        <v>142</v>
      </c>
      <c r="B648" s="5" t="s">
        <v>195</v>
      </c>
      <c r="C648" s="6">
        <v>37644</v>
      </c>
      <c r="D648" s="7">
        <v>0.4861111111111111</v>
      </c>
      <c r="E648" s="1" t="s">
        <v>57</v>
      </c>
      <c r="F648" s="1" t="s">
        <v>159</v>
      </c>
      <c r="G648" s="5" t="s">
        <v>59</v>
      </c>
      <c r="H648" s="5" t="s">
        <v>90</v>
      </c>
      <c r="I648" s="5" t="s">
        <v>61</v>
      </c>
      <c r="J648" s="2">
        <v>0.75</v>
      </c>
      <c r="K648" s="2">
        <v>0.2</v>
      </c>
      <c r="L648" s="5">
        <v>12</v>
      </c>
      <c r="M648" s="5">
        <v>28</v>
      </c>
      <c r="N648" s="5">
        <v>17</v>
      </c>
      <c r="O648" s="5">
        <v>31</v>
      </c>
      <c r="P648" s="5">
        <v>20</v>
      </c>
      <c r="Q648" s="5">
        <v>9</v>
      </c>
      <c r="R648" s="5">
        <v>24</v>
      </c>
      <c r="S648" s="5">
        <v>15</v>
      </c>
      <c r="T648" s="5">
        <v>22</v>
      </c>
      <c r="U648" s="5">
        <v>22</v>
      </c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2">
        <f t="shared" si="280"/>
        <v>20</v>
      </c>
      <c r="AH648" s="2">
        <f t="shared" si="281"/>
        <v>6.8960536218590667</v>
      </c>
      <c r="AI648" s="2">
        <f t="shared" si="282"/>
        <v>10</v>
      </c>
      <c r="AJ648" s="5">
        <v>25</v>
      </c>
      <c r="AK648" s="5">
        <v>6</v>
      </c>
      <c r="AL648" s="5">
        <v>16</v>
      </c>
      <c r="AM648" s="5">
        <v>11</v>
      </c>
      <c r="AN648" s="8"/>
      <c r="AO648" s="5">
        <v>27</v>
      </c>
      <c r="AP648" s="5">
        <v>15</v>
      </c>
      <c r="AQ648" s="5">
        <v>5</v>
      </c>
      <c r="AR648" s="5">
        <v>11</v>
      </c>
      <c r="AS648" s="8"/>
      <c r="AT648" s="2">
        <f t="shared" si="283"/>
        <v>14.5</v>
      </c>
      <c r="AU648" s="2">
        <f t="shared" si="284"/>
        <v>8.0711125096145917</v>
      </c>
      <c r="AV648" s="2">
        <f t="shared" si="285"/>
        <v>8</v>
      </c>
      <c r="AW648" s="2">
        <f t="shared" si="286"/>
        <v>117.02603316326531</v>
      </c>
      <c r="AX648" s="2">
        <f t="shared" si="287"/>
        <v>10.26737265144153</v>
      </c>
      <c r="AY648" s="2">
        <f t="shared" si="288"/>
        <v>11</v>
      </c>
      <c r="AZ648" s="2">
        <f t="shared" si="289"/>
        <v>-0.1520195292488021</v>
      </c>
      <c r="BA648" s="2">
        <f t="shared" si="290"/>
        <v>0.87552997807388222</v>
      </c>
      <c r="BB648" s="14">
        <f t="shared" si="291"/>
        <v>0.27500000000000002</v>
      </c>
      <c r="BC648" s="3" t="str">
        <f t="shared" si="292"/>
        <v>Toxic</v>
      </c>
      <c r="BD648" s="2">
        <f t="shared" si="293"/>
        <v>72.5</v>
      </c>
      <c r="BE648" s="4" t="s">
        <v>663</v>
      </c>
      <c r="BF648" s="2"/>
      <c r="BG648" s="2">
        <f t="shared" si="294"/>
        <v>9</v>
      </c>
      <c r="BH648" s="2">
        <f t="shared" si="295"/>
        <v>7</v>
      </c>
      <c r="BI648" s="2">
        <f t="shared" si="296"/>
        <v>47.55555555555555</v>
      </c>
      <c r="BJ648" s="2">
        <f t="shared" si="297"/>
        <v>65.142857142857153</v>
      </c>
      <c r="BK648" s="2">
        <f t="shared" si="298"/>
        <v>55.25</v>
      </c>
      <c r="BL648" s="2">
        <f t="shared" si="299"/>
        <v>1.0638227513227514</v>
      </c>
      <c r="BM648" s="2">
        <f t="shared" si="300"/>
        <v>0.18492484645349094</v>
      </c>
      <c r="BN648" s="2">
        <v>6.6349999999999998</v>
      </c>
      <c r="BO648" s="2" t="str">
        <f t="shared" si="301"/>
        <v>Same Var</v>
      </c>
      <c r="BP648" s="2">
        <f t="shared" si="302"/>
        <v>6.9167686591969424E-2</v>
      </c>
      <c r="BQ648" s="2" t="str">
        <f t="shared" si="303"/>
        <v>NS</v>
      </c>
      <c r="BR648" s="2" t="str">
        <f t="shared" si="304"/>
        <v>NS</v>
      </c>
      <c r="BS648" s="2" t="str">
        <f t="shared" si="305"/>
        <v>Same Var T-test</v>
      </c>
      <c r="BT648" s="2" t="str">
        <f t="shared" si="306"/>
        <v/>
      </c>
      <c r="BU648" s="2" t="str">
        <f t="shared" si="307"/>
        <v/>
      </c>
    </row>
    <row r="649" spans="1:73" s="14" customFormat="1" x14ac:dyDescent="0.2">
      <c r="A649" s="1" t="s">
        <v>142</v>
      </c>
      <c r="B649" s="5" t="s">
        <v>160</v>
      </c>
      <c r="C649" s="6">
        <v>37643</v>
      </c>
      <c r="D649" s="7">
        <v>0.34722222222222221</v>
      </c>
      <c r="E649" s="1" t="s">
        <v>57</v>
      </c>
      <c r="F649" s="1" t="s">
        <v>159</v>
      </c>
      <c r="G649" s="5" t="s">
        <v>59</v>
      </c>
      <c r="H649" s="5" t="s">
        <v>90</v>
      </c>
      <c r="I649" s="5" t="s">
        <v>61</v>
      </c>
      <c r="J649" s="2">
        <v>0.75</v>
      </c>
      <c r="K649" s="2">
        <v>0.2</v>
      </c>
      <c r="L649" s="5">
        <v>12</v>
      </c>
      <c r="M649" s="5">
        <v>28</v>
      </c>
      <c r="N649" s="5">
        <v>17</v>
      </c>
      <c r="O649" s="5">
        <v>31</v>
      </c>
      <c r="P649" s="5">
        <v>20</v>
      </c>
      <c r="Q649" s="5">
        <v>9</v>
      </c>
      <c r="R649" s="5">
        <v>24</v>
      </c>
      <c r="S649" s="5">
        <v>15</v>
      </c>
      <c r="T649" s="5">
        <v>22</v>
      </c>
      <c r="U649" s="5">
        <v>22</v>
      </c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2">
        <f t="shared" si="280"/>
        <v>20</v>
      </c>
      <c r="AH649" s="2">
        <f t="shared" si="281"/>
        <v>6.8960536218590667</v>
      </c>
      <c r="AI649" s="2">
        <f t="shared" si="282"/>
        <v>10</v>
      </c>
      <c r="AJ649" s="5">
        <v>27</v>
      </c>
      <c r="AK649" s="5">
        <v>24</v>
      </c>
      <c r="AL649" s="5">
        <v>26</v>
      </c>
      <c r="AM649" s="5">
        <v>31</v>
      </c>
      <c r="AN649" s="5">
        <v>31</v>
      </c>
      <c r="AO649" s="5">
        <v>0</v>
      </c>
      <c r="AP649" s="5">
        <v>26</v>
      </c>
      <c r="AQ649" s="5">
        <v>24</v>
      </c>
      <c r="AR649" s="5">
        <v>25</v>
      </c>
      <c r="AS649" s="5">
        <v>24</v>
      </c>
      <c r="AT649" s="2">
        <f t="shared" si="283"/>
        <v>23.8</v>
      </c>
      <c r="AU649" s="2">
        <f t="shared" si="284"/>
        <v>8.7660963059074639</v>
      </c>
      <c r="AV649" s="2">
        <f t="shared" si="285"/>
        <v>10</v>
      </c>
      <c r="AW649" s="2">
        <f t="shared" si="286"/>
        <v>107.31808919753097</v>
      </c>
      <c r="AX649" s="2">
        <f t="shared" si="287"/>
        <v>7.3562568244170183</v>
      </c>
      <c r="AY649" s="2">
        <f t="shared" si="288"/>
        <v>15</v>
      </c>
      <c r="AZ649" s="2">
        <f t="shared" si="289"/>
        <v>2.7341002795251472</v>
      </c>
      <c r="BA649" s="2">
        <f t="shared" si="290"/>
        <v>0.86624497319495286</v>
      </c>
      <c r="BB649" s="14">
        <f t="shared" si="291"/>
        <v>-0.19000000000000003</v>
      </c>
      <c r="BC649" s="3" t="str">
        <f t="shared" si="292"/>
        <v>Nontoxic</v>
      </c>
      <c r="BD649" s="2">
        <f t="shared" si="293"/>
        <v>119</v>
      </c>
      <c r="BE649" s="4" t="s">
        <v>664</v>
      </c>
      <c r="BF649" s="4" t="s">
        <v>666</v>
      </c>
      <c r="BG649" s="2">
        <f t="shared" si="294"/>
        <v>9</v>
      </c>
      <c r="BH649" s="2">
        <f t="shared" si="295"/>
        <v>9</v>
      </c>
      <c r="BI649" s="2">
        <f t="shared" si="296"/>
        <v>47.55555555555555</v>
      </c>
      <c r="BJ649" s="2">
        <f t="shared" si="297"/>
        <v>76.844444444444491</v>
      </c>
      <c r="BK649" s="2">
        <f t="shared" si="298"/>
        <v>62.200000000000017</v>
      </c>
      <c r="BL649" s="2">
        <f t="shared" si="299"/>
        <v>1.0555555555555556</v>
      </c>
      <c r="BM649" s="2">
        <f t="shared" si="300"/>
        <v>0.48624048279093374</v>
      </c>
      <c r="BN649" s="2">
        <v>6.6349999999999998</v>
      </c>
      <c r="BO649" s="2" t="str">
        <f t="shared" si="301"/>
        <v>Same Var</v>
      </c>
      <c r="BP649" s="2">
        <f t="shared" si="302"/>
        <v>0.14776676666044083</v>
      </c>
      <c r="BQ649" s="2" t="str">
        <f t="shared" si="303"/>
        <v>NS</v>
      </c>
      <c r="BR649" s="2" t="str">
        <f t="shared" si="304"/>
        <v>NS</v>
      </c>
      <c r="BS649" s="2" t="str">
        <f t="shared" si="305"/>
        <v/>
      </c>
      <c r="BT649" s="2" t="str">
        <f t="shared" si="306"/>
        <v/>
      </c>
      <c r="BU649" s="2" t="str">
        <f t="shared" si="307"/>
        <v/>
      </c>
    </row>
    <row r="650" spans="1:73" s="14" customFormat="1" x14ac:dyDescent="0.2">
      <c r="A650" s="10" t="s">
        <v>142</v>
      </c>
      <c r="B650" s="11" t="s">
        <v>529</v>
      </c>
      <c r="C650" s="12">
        <v>38617</v>
      </c>
      <c r="D650" s="13">
        <v>0.52916666666666667</v>
      </c>
      <c r="E650" s="10" t="s">
        <v>57</v>
      </c>
      <c r="F650" s="10" t="s">
        <v>526</v>
      </c>
      <c r="G650" s="11" t="s">
        <v>59</v>
      </c>
      <c r="H650" s="11" t="s">
        <v>90</v>
      </c>
      <c r="I650" s="11" t="s">
        <v>61</v>
      </c>
      <c r="J650" s="14">
        <v>0.75</v>
      </c>
      <c r="K650" s="14">
        <v>0.2</v>
      </c>
      <c r="L650" s="11">
        <v>19</v>
      </c>
      <c r="M650" s="11">
        <v>24</v>
      </c>
      <c r="N650" s="11">
        <v>15</v>
      </c>
      <c r="O650" s="11">
        <v>18</v>
      </c>
      <c r="P650" s="11">
        <v>20</v>
      </c>
      <c r="Q650" s="11">
        <v>19</v>
      </c>
      <c r="R650" s="11">
        <v>23</v>
      </c>
      <c r="S650" s="11">
        <v>19</v>
      </c>
      <c r="T650" s="11">
        <v>23</v>
      </c>
      <c r="U650" s="11">
        <v>19</v>
      </c>
      <c r="V650" s="15"/>
      <c r="W650" s="15"/>
      <c r="X650" s="15"/>
      <c r="Y650" s="15"/>
      <c r="Z650" s="15"/>
      <c r="AA650" s="15"/>
      <c r="AB650" s="15"/>
      <c r="AC650" s="15"/>
      <c r="AD650" s="15"/>
      <c r="AE650" s="15"/>
      <c r="AF650" s="15"/>
      <c r="AG650" s="14">
        <f t="shared" si="280"/>
        <v>19.899999999999999</v>
      </c>
      <c r="AH650" s="14">
        <f t="shared" si="281"/>
        <v>2.726414006223806</v>
      </c>
      <c r="AI650" s="14">
        <f t="shared" si="282"/>
        <v>10</v>
      </c>
      <c r="AJ650" s="11">
        <v>12</v>
      </c>
      <c r="AK650" s="11">
        <v>14</v>
      </c>
      <c r="AL650" s="11">
        <v>14</v>
      </c>
      <c r="AM650" s="11">
        <v>18</v>
      </c>
      <c r="AN650" s="11">
        <v>6</v>
      </c>
      <c r="AO650" s="11">
        <v>16</v>
      </c>
      <c r="AP650" s="11">
        <v>18</v>
      </c>
      <c r="AQ650" s="11">
        <v>13</v>
      </c>
      <c r="AR650" s="11">
        <v>18</v>
      </c>
      <c r="AS650" s="11">
        <v>7</v>
      </c>
      <c r="AT650" s="14">
        <f t="shared" si="283"/>
        <v>13.6</v>
      </c>
      <c r="AU650" s="14">
        <f t="shared" si="284"/>
        <v>4.3256341860022243</v>
      </c>
      <c r="AV650" s="14">
        <f t="shared" si="285"/>
        <v>10</v>
      </c>
      <c r="AW650" s="14">
        <f t="shared" si="286"/>
        <v>5.240601972415134</v>
      </c>
      <c r="AX650" s="14">
        <f t="shared" si="287"/>
        <v>0.40843170063871814</v>
      </c>
      <c r="AY650" s="14">
        <f t="shared" si="288"/>
        <v>13</v>
      </c>
      <c r="AZ650" s="14">
        <f t="shared" si="289"/>
        <v>-0.87573071913195144</v>
      </c>
      <c r="BA650" s="14">
        <f t="shared" si="290"/>
        <v>0.87015153396817235</v>
      </c>
      <c r="BB650" s="14">
        <f t="shared" si="291"/>
        <v>0.3165829145728643</v>
      </c>
      <c r="BC650" s="16" t="str">
        <f t="shared" si="292"/>
        <v>Toxic</v>
      </c>
      <c r="BD650" s="14">
        <f t="shared" si="293"/>
        <v>68.341708542713576</v>
      </c>
      <c r="BE650" s="17" t="s">
        <v>663</v>
      </c>
      <c r="BG650" s="14">
        <f t="shared" si="294"/>
        <v>9</v>
      </c>
      <c r="BH650" s="14">
        <f t="shared" si="295"/>
        <v>9</v>
      </c>
      <c r="BI650" s="14">
        <f t="shared" si="296"/>
        <v>7.4333333333333442</v>
      </c>
      <c r="BJ650" s="14">
        <f t="shared" si="297"/>
        <v>18.711111111111126</v>
      </c>
      <c r="BK650" s="14">
        <f t="shared" si="298"/>
        <v>13.072222222222235</v>
      </c>
      <c r="BL650" s="14">
        <f t="shared" si="299"/>
        <v>1.0555555555555556</v>
      </c>
      <c r="BM650" s="14">
        <f t="shared" si="300"/>
        <v>1.755458955131697</v>
      </c>
      <c r="BN650" s="14">
        <v>6.6349999999999998</v>
      </c>
      <c r="BO650" s="14" t="str">
        <f t="shared" si="301"/>
        <v>Same Var</v>
      </c>
      <c r="BP650" s="14">
        <f t="shared" si="302"/>
        <v>5.2906889024167828E-4</v>
      </c>
      <c r="BQ650" s="14" t="str">
        <f t="shared" si="303"/>
        <v>Sig</v>
      </c>
      <c r="BR650" s="14" t="str">
        <f t="shared" si="304"/>
        <v>Sig</v>
      </c>
      <c r="BS650" s="2" t="str">
        <f t="shared" si="305"/>
        <v>Same Var T-test</v>
      </c>
      <c r="BT650" s="2" t="str">
        <f t="shared" si="306"/>
        <v/>
      </c>
      <c r="BU650" s="2" t="str">
        <f t="shared" si="307"/>
        <v/>
      </c>
    </row>
    <row r="651" spans="1:73" s="14" customFormat="1" x14ac:dyDescent="0.2">
      <c r="A651" s="10" t="s">
        <v>142</v>
      </c>
      <c r="B651" s="11" t="s">
        <v>516</v>
      </c>
      <c r="C651" s="12">
        <v>38617</v>
      </c>
      <c r="D651" s="13">
        <v>0.59861111111111109</v>
      </c>
      <c r="E651" s="10" t="s">
        <v>57</v>
      </c>
      <c r="F651" s="10" t="s">
        <v>526</v>
      </c>
      <c r="G651" s="11" t="s">
        <v>59</v>
      </c>
      <c r="H651" s="11" t="s">
        <v>90</v>
      </c>
      <c r="I651" s="11" t="s">
        <v>61</v>
      </c>
      <c r="J651" s="14">
        <v>0.75</v>
      </c>
      <c r="K651" s="14">
        <v>0.2</v>
      </c>
      <c r="L651" s="11">
        <v>19</v>
      </c>
      <c r="M651" s="11">
        <v>24</v>
      </c>
      <c r="N651" s="11">
        <v>15</v>
      </c>
      <c r="O651" s="11">
        <v>18</v>
      </c>
      <c r="P651" s="11">
        <v>20</v>
      </c>
      <c r="Q651" s="11">
        <v>19</v>
      </c>
      <c r="R651" s="11">
        <v>23</v>
      </c>
      <c r="S651" s="11">
        <v>19</v>
      </c>
      <c r="T651" s="11">
        <v>23</v>
      </c>
      <c r="U651" s="11">
        <v>19</v>
      </c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F651" s="15"/>
      <c r="AG651" s="14">
        <f t="shared" si="280"/>
        <v>19.899999999999999</v>
      </c>
      <c r="AH651" s="14">
        <f t="shared" si="281"/>
        <v>2.726414006223806</v>
      </c>
      <c r="AI651" s="14">
        <f t="shared" si="282"/>
        <v>10</v>
      </c>
      <c r="AJ651" s="11">
        <v>16</v>
      </c>
      <c r="AK651" s="11">
        <v>13</v>
      </c>
      <c r="AL651" s="11">
        <v>10</v>
      </c>
      <c r="AM651" s="11">
        <v>14</v>
      </c>
      <c r="AN651" s="11">
        <v>6</v>
      </c>
      <c r="AO651" s="11">
        <v>20</v>
      </c>
      <c r="AP651" s="11">
        <v>15</v>
      </c>
      <c r="AQ651" s="11">
        <v>0</v>
      </c>
      <c r="AR651" s="11">
        <v>14</v>
      </c>
      <c r="AS651" s="11">
        <v>11</v>
      </c>
      <c r="AT651" s="14">
        <f t="shared" si="283"/>
        <v>11.9</v>
      </c>
      <c r="AU651" s="14">
        <f t="shared" si="284"/>
        <v>5.6065437957206168</v>
      </c>
      <c r="AV651" s="14">
        <f t="shared" si="285"/>
        <v>10</v>
      </c>
      <c r="AW651" s="14">
        <f t="shared" si="286"/>
        <v>12.683985460069454</v>
      </c>
      <c r="AX651" s="14">
        <f t="shared" si="287"/>
        <v>1.1172636622299388</v>
      </c>
      <c r="AY651" s="14">
        <f t="shared" si="288"/>
        <v>11</v>
      </c>
      <c r="AZ651" s="14">
        <f t="shared" si="289"/>
        <v>-1.602918513993663</v>
      </c>
      <c r="BA651" s="14">
        <f t="shared" si="290"/>
        <v>0.87552997807388222</v>
      </c>
      <c r="BB651" s="14">
        <f t="shared" si="291"/>
        <v>0.40201005025125625</v>
      </c>
      <c r="BC651" s="16" t="str">
        <f t="shared" si="292"/>
        <v>Toxic</v>
      </c>
      <c r="BD651" s="14">
        <f t="shared" si="293"/>
        <v>59.798994974874375</v>
      </c>
      <c r="BE651" s="17" t="s">
        <v>663</v>
      </c>
      <c r="BG651" s="14">
        <f t="shared" si="294"/>
        <v>9</v>
      </c>
      <c r="BH651" s="14">
        <f t="shared" si="295"/>
        <v>9</v>
      </c>
      <c r="BI651" s="14">
        <f t="shared" si="296"/>
        <v>7.4333333333333442</v>
      </c>
      <c r="BJ651" s="14">
        <f t="shared" si="297"/>
        <v>31.433333333333341</v>
      </c>
      <c r="BK651" s="14">
        <f t="shared" si="298"/>
        <v>19.433333333333344</v>
      </c>
      <c r="BL651" s="14">
        <f t="shared" si="299"/>
        <v>1.0555555555555556</v>
      </c>
      <c r="BM651" s="14">
        <f t="shared" si="300"/>
        <v>4.0937938744421221</v>
      </c>
      <c r="BN651" s="14">
        <v>6.6349999999999998</v>
      </c>
      <c r="BO651" s="14" t="str">
        <f t="shared" si="301"/>
        <v>Same Var</v>
      </c>
      <c r="BP651" s="14">
        <f t="shared" si="302"/>
        <v>3.6912319414439344E-4</v>
      </c>
      <c r="BQ651" s="14" t="str">
        <f t="shared" si="303"/>
        <v>Sig</v>
      </c>
      <c r="BR651" s="14" t="str">
        <f t="shared" si="304"/>
        <v>Sig</v>
      </c>
      <c r="BS651" s="2" t="str">
        <f t="shared" si="305"/>
        <v>Same Var T-test</v>
      </c>
      <c r="BT651" s="2" t="str">
        <f t="shared" si="306"/>
        <v/>
      </c>
      <c r="BU651" s="2" t="str">
        <f t="shared" si="307"/>
        <v/>
      </c>
    </row>
    <row r="652" spans="1:73" s="14" customFormat="1" x14ac:dyDescent="0.2">
      <c r="A652" s="10" t="s">
        <v>142</v>
      </c>
      <c r="B652" s="11" t="s">
        <v>618</v>
      </c>
      <c r="C652" s="12">
        <v>37411</v>
      </c>
      <c r="D652" s="13">
        <v>0.55625000000000002</v>
      </c>
      <c r="E652" s="10" t="s">
        <v>57</v>
      </c>
      <c r="F652" s="10" t="s">
        <v>616</v>
      </c>
      <c r="G652" s="11" t="s">
        <v>59</v>
      </c>
      <c r="H652" s="11" t="s">
        <v>90</v>
      </c>
      <c r="I652" s="11" t="s">
        <v>61</v>
      </c>
      <c r="J652" s="14">
        <v>0.75</v>
      </c>
      <c r="K652" s="14">
        <v>0.2</v>
      </c>
      <c r="L652" s="11">
        <v>15</v>
      </c>
      <c r="M652" s="11">
        <v>16</v>
      </c>
      <c r="N652" s="11">
        <v>16</v>
      </c>
      <c r="O652" s="15"/>
      <c r="P652" s="11">
        <v>10</v>
      </c>
      <c r="Q652" s="11">
        <v>20</v>
      </c>
      <c r="R652" s="11">
        <v>32</v>
      </c>
      <c r="S652" s="11">
        <v>27</v>
      </c>
      <c r="T652" s="15"/>
      <c r="U652" s="11">
        <v>23</v>
      </c>
      <c r="V652" s="15"/>
      <c r="W652" s="15"/>
      <c r="X652" s="15"/>
      <c r="Y652" s="15"/>
      <c r="Z652" s="15"/>
      <c r="AA652" s="15"/>
      <c r="AB652" s="15"/>
      <c r="AC652" s="15"/>
      <c r="AD652" s="15"/>
      <c r="AE652" s="15"/>
      <c r="AF652" s="15"/>
      <c r="AG652" s="14">
        <f t="shared" si="280"/>
        <v>19.875</v>
      </c>
      <c r="AH652" s="14">
        <f t="shared" si="281"/>
        <v>7.1601576199729813</v>
      </c>
      <c r="AI652" s="14">
        <f t="shared" si="282"/>
        <v>8</v>
      </c>
      <c r="AJ652" s="11">
        <v>12</v>
      </c>
      <c r="AK652" s="11">
        <v>21</v>
      </c>
      <c r="AL652" s="11">
        <v>18</v>
      </c>
      <c r="AM652" s="11">
        <v>23</v>
      </c>
      <c r="AN652" s="11">
        <v>24</v>
      </c>
      <c r="AO652" s="11">
        <v>20</v>
      </c>
      <c r="AP652" s="11">
        <v>41</v>
      </c>
      <c r="AQ652" s="11">
        <v>26</v>
      </c>
      <c r="AR652" s="11">
        <v>17</v>
      </c>
      <c r="AS652" s="11">
        <v>18</v>
      </c>
      <c r="AT652" s="14">
        <f t="shared" si="283"/>
        <v>22</v>
      </c>
      <c r="AU652" s="14">
        <f t="shared" si="284"/>
        <v>7.7746025264604004</v>
      </c>
      <c r="AV652" s="14">
        <f t="shared" si="285"/>
        <v>10</v>
      </c>
      <c r="AW652" s="14">
        <f t="shared" si="286"/>
        <v>93.107362656375855</v>
      </c>
      <c r="AX652" s="14">
        <f t="shared" si="287"/>
        <v>5.9158180869932551</v>
      </c>
      <c r="AY652" s="14">
        <f t="shared" si="288"/>
        <v>16</v>
      </c>
      <c r="AZ652" s="14">
        <f t="shared" si="289"/>
        <v>2.2836517320194596</v>
      </c>
      <c r="BA652" s="14">
        <f t="shared" si="290"/>
        <v>0.86466700179829137</v>
      </c>
      <c r="BB652" s="14">
        <f t="shared" si="291"/>
        <v>-0.1069182389937107</v>
      </c>
      <c r="BC652" s="16" t="str">
        <f t="shared" si="292"/>
        <v>Nontoxic</v>
      </c>
      <c r="BD652" s="14">
        <f t="shared" si="293"/>
        <v>110.69182389937107</v>
      </c>
      <c r="BE652" s="17" t="s">
        <v>663</v>
      </c>
      <c r="BG652" s="14">
        <f t="shared" si="294"/>
        <v>7</v>
      </c>
      <c r="BH652" s="14">
        <f t="shared" si="295"/>
        <v>9</v>
      </c>
      <c r="BI652" s="14">
        <f t="shared" si="296"/>
        <v>51.267857142857146</v>
      </c>
      <c r="BJ652" s="14">
        <f t="shared" si="297"/>
        <v>60.444444444444443</v>
      </c>
      <c r="BK652" s="14">
        <f t="shared" si="298"/>
        <v>56.4296875</v>
      </c>
      <c r="BL652" s="14">
        <f t="shared" si="299"/>
        <v>1.0638227513227514</v>
      </c>
      <c r="BM652" s="14">
        <f t="shared" si="300"/>
        <v>4.9779302665709436E-2</v>
      </c>
      <c r="BN652" s="14">
        <v>6.6349999999999998</v>
      </c>
      <c r="BO652" s="14" t="str">
        <f t="shared" si="301"/>
        <v>Same Var</v>
      </c>
      <c r="BP652" s="14">
        <f t="shared" si="302"/>
        <v>0.27963684485842916</v>
      </c>
      <c r="BQ652" s="14" t="str">
        <f t="shared" si="303"/>
        <v>NS</v>
      </c>
      <c r="BR652" s="14" t="str">
        <f t="shared" si="304"/>
        <v>NS</v>
      </c>
      <c r="BS652" s="2" t="str">
        <f t="shared" si="305"/>
        <v/>
      </c>
      <c r="BT652" s="2" t="str">
        <f t="shared" si="306"/>
        <v/>
      </c>
      <c r="BU652" s="2" t="str">
        <f t="shared" si="307"/>
        <v/>
      </c>
    </row>
    <row r="653" spans="1:73" s="14" customFormat="1" x14ac:dyDescent="0.2">
      <c r="A653" s="10" t="s">
        <v>142</v>
      </c>
      <c r="B653" s="11" t="s">
        <v>613</v>
      </c>
      <c r="C653" s="12">
        <v>37410</v>
      </c>
      <c r="D653" s="13">
        <v>0.74791666666666667</v>
      </c>
      <c r="E653" s="10" t="s">
        <v>57</v>
      </c>
      <c r="F653" s="10" t="s">
        <v>616</v>
      </c>
      <c r="G653" s="11" t="s">
        <v>59</v>
      </c>
      <c r="H653" s="11" t="s">
        <v>90</v>
      </c>
      <c r="I653" s="11" t="s">
        <v>61</v>
      </c>
      <c r="J653" s="14">
        <v>0.75</v>
      </c>
      <c r="K653" s="14">
        <v>0.2</v>
      </c>
      <c r="L653" s="11">
        <v>15</v>
      </c>
      <c r="M653" s="11">
        <v>16</v>
      </c>
      <c r="N653" s="11">
        <v>16</v>
      </c>
      <c r="O653" s="15"/>
      <c r="P653" s="11">
        <v>10</v>
      </c>
      <c r="Q653" s="11">
        <v>20</v>
      </c>
      <c r="R653" s="11">
        <v>32</v>
      </c>
      <c r="S653" s="11">
        <v>27</v>
      </c>
      <c r="T653" s="15"/>
      <c r="U653" s="11">
        <v>23</v>
      </c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F653" s="15"/>
      <c r="AG653" s="14">
        <f t="shared" si="280"/>
        <v>19.875</v>
      </c>
      <c r="AH653" s="14">
        <f t="shared" si="281"/>
        <v>7.1601576199729813</v>
      </c>
      <c r="AI653" s="14">
        <f t="shared" si="282"/>
        <v>8</v>
      </c>
      <c r="AJ653" s="11">
        <v>17</v>
      </c>
      <c r="AK653" s="15"/>
      <c r="AL653" s="11">
        <v>17</v>
      </c>
      <c r="AM653" s="11">
        <v>20</v>
      </c>
      <c r="AN653" s="11">
        <v>14</v>
      </c>
      <c r="AO653" s="11">
        <v>28</v>
      </c>
      <c r="AP653" s="11">
        <v>12</v>
      </c>
      <c r="AQ653" s="11">
        <v>33</v>
      </c>
      <c r="AR653" s="11">
        <v>6</v>
      </c>
      <c r="AS653" s="11">
        <v>2</v>
      </c>
      <c r="AT653" s="14">
        <f t="shared" si="283"/>
        <v>16.555555555555557</v>
      </c>
      <c r="AU653" s="14">
        <f t="shared" si="284"/>
        <v>9.7738312742638325</v>
      </c>
      <c r="AV653" s="14">
        <f t="shared" si="285"/>
        <v>9</v>
      </c>
      <c r="AW653" s="14">
        <f t="shared" si="286"/>
        <v>202.17907192163983</v>
      </c>
      <c r="AX653" s="14">
        <f t="shared" si="287"/>
        <v>15.938988002021448</v>
      </c>
      <c r="AY653" s="14">
        <f t="shared" si="288"/>
        <v>13</v>
      </c>
      <c r="AZ653" s="14">
        <f t="shared" si="289"/>
        <v>0.4373882099537878</v>
      </c>
      <c r="BA653" s="14">
        <f t="shared" si="290"/>
        <v>0.87015153396817235</v>
      </c>
      <c r="BB653" s="14">
        <f t="shared" si="291"/>
        <v>0.16701607267644997</v>
      </c>
      <c r="BC653" s="16" t="str">
        <f t="shared" si="292"/>
        <v>Toxic</v>
      </c>
      <c r="BD653" s="14">
        <f t="shared" si="293"/>
        <v>83.298392732355012</v>
      </c>
      <c r="BE653" s="17" t="s">
        <v>663</v>
      </c>
      <c r="BG653" s="14">
        <f t="shared" si="294"/>
        <v>7</v>
      </c>
      <c r="BH653" s="14">
        <f t="shared" si="295"/>
        <v>8</v>
      </c>
      <c r="BI653" s="14">
        <f t="shared" si="296"/>
        <v>51.267857142857146</v>
      </c>
      <c r="BJ653" s="14">
        <f t="shared" si="297"/>
        <v>95.527777777777771</v>
      </c>
      <c r="BK653" s="14">
        <f t="shared" si="298"/>
        <v>74.873148148148147</v>
      </c>
      <c r="BL653" s="14">
        <f t="shared" si="299"/>
        <v>1.067063492063492</v>
      </c>
      <c r="BM653" s="14">
        <f t="shared" si="300"/>
        <v>0.65801646947273962</v>
      </c>
      <c r="BN653" s="14">
        <v>6.6349999999999998</v>
      </c>
      <c r="BO653" s="14" t="str">
        <f t="shared" si="301"/>
        <v>Same Var</v>
      </c>
      <c r="BP653" s="14">
        <f t="shared" si="302"/>
        <v>0.22106492927280641</v>
      </c>
      <c r="BQ653" s="14" t="str">
        <f t="shared" si="303"/>
        <v>NS</v>
      </c>
      <c r="BR653" s="14" t="str">
        <f t="shared" si="304"/>
        <v>NS</v>
      </c>
      <c r="BS653" s="2" t="str">
        <f t="shared" si="305"/>
        <v>Same Var T-test</v>
      </c>
      <c r="BT653" s="2" t="str">
        <f t="shared" si="306"/>
        <v>TSTToxicLess25</v>
      </c>
      <c r="BU653" s="2" t="str">
        <f t="shared" si="307"/>
        <v/>
      </c>
    </row>
    <row r="654" spans="1:73" s="14" customFormat="1" x14ac:dyDescent="0.2">
      <c r="A654" s="10" t="s">
        <v>142</v>
      </c>
      <c r="B654" s="11" t="s">
        <v>620</v>
      </c>
      <c r="C654" s="12">
        <v>37411</v>
      </c>
      <c r="D654" s="13">
        <v>0.64236111111111116</v>
      </c>
      <c r="E654" s="10" t="s">
        <v>57</v>
      </c>
      <c r="F654" s="10" t="s">
        <v>616</v>
      </c>
      <c r="G654" s="11" t="s">
        <v>59</v>
      </c>
      <c r="H654" s="11" t="s">
        <v>90</v>
      </c>
      <c r="I654" s="11" t="s">
        <v>61</v>
      </c>
      <c r="J654" s="14">
        <v>0.75</v>
      </c>
      <c r="K654" s="14">
        <v>0.2</v>
      </c>
      <c r="L654" s="11">
        <v>15</v>
      </c>
      <c r="M654" s="11">
        <v>16</v>
      </c>
      <c r="N654" s="11">
        <v>16</v>
      </c>
      <c r="O654" s="15"/>
      <c r="P654" s="11">
        <v>10</v>
      </c>
      <c r="Q654" s="11">
        <v>20</v>
      </c>
      <c r="R654" s="11">
        <v>32</v>
      </c>
      <c r="S654" s="11">
        <v>27</v>
      </c>
      <c r="T654" s="15"/>
      <c r="U654" s="11">
        <v>23</v>
      </c>
      <c r="V654" s="15"/>
      <c r="W654" s="15"/>
      <c r="X654" s="15"/>
      <c r="Y654" s="15"/>
      <c r="Z654" s="15"/>
      <c r="AA654" s="15"/>
      <c r="AB654" s="15"/>
      <c r="AC654" s="15"/>
      <c r="AD654" s="15"/>
      <c r="AE654" s="15"/>
      <c r="AF654" s="15"/>
      <c r="AG654" s="14">
        <f t="shared" si="280"/>
        <v>19.875</v>
      </c>
      <c r="AH654" s="14">
        <f t="shared" si="281"/>
        <v>7.1601576199729813</v>
      </c>
      <c r="AI654" s="14">
        <f t="shared" si="282"/>
        <v>8</v>
      </c>
      <c r="AJ654" s="11">
        <v>22</v>
      </c>
      <c r="AK654" s="15"/>
      <c r="AL654" s="11">
        <v>22</v>
      </c>
      <c r="AM654" s="11">
        <v>29</v>
      </c>
      <c r="AN654" s="11">
        <v>3</v>
      </c>
      <c r="AO654" s="11">
        <v>36</v>
      </c>
      <c r="AP654" s="11">
        <v>40</v>
      </c>
      <c r="AQ654" s="11">
        <v>36</v>
      </c>
      <c r="AR654" s="11">
        <v>18</v>
      </c>
      <c r="AS654" s="11">
        <v>41</v>
      </c>
      <c r="AT654" s="14">
        <f t="shared" si="283"/>
        <v>27.444444444444443</v>
      </c>
      <c r="AU654" s="14">
        <f t="shared" si="284"/>
        <v>12.430920230529107</v>
      </c>
      <c r="AV654" s="14">
        <f t="shared" si="285"/>
        <v>9</v>
      </c>
      <c r="AW654" s="14">
        <f t="shared" si="286"/>
        <v>431.5808595496286</v>
      </c>
      <c r="AX654" s="14">
        <f t="shared" si="287"/>
        <v>38.706391980073612</v>
      </c>
      <c r="AY654" s="14">
        <f t="shared" si="288"/>
        <v>11</v>
      </c>
      <c r="AZ654" s="14">
        <f t="shared" si="289"/>
        <v>2.7508661341339291</v>
      </c>
      <c r="BA654" s="14">
        <f t="shared" si="290"/>
        <v>0.87552997807388222</v>
      </c>
      <c r="BB654" s="14">
        <f t="shared" si="291"/>
        <v>-0.38085255066387136</v>
      </c>
      <c r="BC654" s="16" t="str">
        <f t="shared" si="292"/>
        <v>Nontoxic</v>
      </c>
      <c r="BD654" s="14">
        <f t="shared" si="293"/>
        <v>138.08525506638713</v>
      </c>
      <c r="BE654" s="17" t="s">
        <v>663</v>
      </c>
      <c r="BG654" s="14">
        <f t="shared" si="294"/>
        <v>7</v>
      </c>
      <c r="BH654" s="14">
        <f t="shared" si="295"/>
        <v>8</v>
      </c>
      <c r="BI654" s="14">
        <f t="shared" si="296"/>
        <v>51.267857142857146</v>
      </c>
      <c r="BJ654" s="14">
        <f t="shared" si="297"/>
        <v>154.52777777777783</v>
      </c>
      <c r="BK654" s="14">
        <f t="shared" si="298"/>
        <v>106.33981481481484</v>
      </c>
      <c r="BL654" s="14">
        <f t="shared" si="299"/>
        <v>1.067063492063492</v>
      </c>
      <c r="BM654" s="14">
        <f t="shared" si="300"/>
        <v>1.9840971193821271</v>
      </c>
      <c r="BN654" s="14">
        <v>6.6349999999999998</v>
      </c>
      <c r="BO654" s="14" t="str">
        <f t="shared" si="301"/>
        <v>Same Var</v>
      </c>
      <c r="BP654" s="14">
        <f t="shared" si="302"/>
        <v>7.5830081385206E-2</v>
      </c>
      <c r="BQ654" s="14" t="str">
        <f t="shared" si="303"/>
        <v>NS</v>
      </c>
      <c r="BR654" s="14" t="str">
        <f t="shared" si="304"/>
        <v>NS</v>
      </c>
      <c r="BS654" s="2" t="str">
        <f t="shared" si="305"/>
        <v/>
      </c>
      <c r="BT654" s="2" t="str">
        <f t="shared" si="306"/>
        <v/>
      </c>
      <c r="BU654" s="2" t="str">
        <f t="shared" si="307"/>
        <v/>
      </c>
    </row>
    <row r="655" spans="1:73" s="14" customFormat="1" x14ac:dyDescent="0.2">
      <c r="A655" s="10" t="s">
        <v>142</v>
      </c>
      <c r="B655" s="11" t="s">
        <v>482</v>
      </c>
      <c r="C655" s="12">
        <v>38981</v>
      </c>
      <c r="D655" s="13">
        <v>0.48541666666666666</v>
      </c>
      <c r="E655" s="10" t="s">
        <v>57</v>
      </c>
      <c r="F655" s="10" t="s">
        <v>498</v>
      </c>
      <c r="G655" s="11" t="s">
        <v>59</v>
      </c>
      <c r="H655" s="11" t="s">
        <v>90</v>
      </c>
      <c r="I655" s="11" t="s">
        <v>61</v>
      </c>
      <c r="J655" s="14">
        <v>0.75</v>
      </c>
      <c r="K655" s="14">
        <v>0.2</v>
      </c>
      <c r="L655" s="11">
        <v>25</v>
      </c>
      <c r="M655" s="11">
        <v>26</v>
      </c>
      <c r="N655" s="11">
        <v>18</v>
      </c>
      <c r="O655" s="11">
        <v>17</v>
      </c>
      <c r="P655" s="11">
        <v>20</v>
      </c>
      <c r="Q655" s="11">
        <v>19</v>
      </c>
      <c r="R655" s="11">
        <v>17</v>
      </c>
      <c r="S655" s="11">
        <v>18</v>
      </c>
      <c r="T655" s="11">
        <v>20</v>
      </c>
      <c r="U655" s="11">
        <v>18</v>
      </c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F655" s="15"/>
      <c r="AG655" s="14">
        <f t="shared" si="280"/>
        <v>19.8</v>
      </c>
      <c r="AH655" s="14">
        <f t="shared" si="281"/>
        <v>3.1902629637347717</v>
      </c>
      <c r="AI655" s="14">
        <f t="shared" si="282"/>
        <v>10</v>
      </c>
      <c r="AJ655" s="11">
        <v>43</v>
      </c>
      <c r="AK655" s="11">
        <v>34</v>
      </c>
      <c r="AL655" s="11">
        <v>32</v>
      </c>
      <c r="AM655" s="11">
        <v>40</v>
      </c>
      <c r="AN655" s="11">
        <v>45</v>
      </c>
      <c r="AO655" s="11">
        <v>41</v>
      </c>
      <c r="AP655" s="11">
        <v>40</v>
      </c>
      <c r="AQ655" s="11">
        <v>36</v>
      </c>
      <c r="AR655" s="11">
        <v>38</v>
      </c>
      <c r="AS655" s="11">
        <v>38</v>
      </c>
      <c r="AT655" s="14">
        <f t="shared" si="283"/>
        <v>38.700000000000003</v>
      </c>
      <c r="AU655" s="14">
        <f t="shared" si="284"/>
        <v>3.9735234853828274</v>
      </c>
      <c r="AV655" s="14">
        <f t="shared" si="285"/>
        <v>10</v>
      </c>
      <c r="AW655" s="14">
        <f t="shared" si="286"/>
        <v>4.6284741512345668</v>
      </c>
      <c r="AX655" s="14">
        <f t="shared" si="287"/>
        <v>0.31340515260631008</v>
      </c>
      <c r="AY655" s="14">
        <f t="shared" si="288"/>
        <v>15</v>
      </c>
      <c r="AZ655" s="14">
        <f t="shared" si="289"/>
        <v>16.260313804951824</v>
      </c>
      <c r="BA655" s="14">
        <f t="shared" si="290"/>
        <v>0.86624497319495286</v>
      </c>
      <c r="BB655" s="14">
        <f t="shared" si="291"/>
        <v>-0.95454545454545459</v>
      </c>
      <c r="BC655" s="16" t="str">
        <f t="shared" si="292"/>
        <v>Nontoxic</v>
      </c>
      <c r="BD655" s="14">
        <f t="shared" si="293"/>
        <v>195.45454545454547</v>
      </c>
      <c r="BE655" s="17" t="s">
        <v>663</v>
      </c>
      <c r="BG655" s="14">
        <f t="shared" si="294"/>
        <v>9</v>
      </c>
      <c r="BH655" s="14">
        <f t="shared" si="295"/>
        <v>9</v>
      </c>
      <c r="BI655" s="14">
        <f t="shared" si="296"/>
        <v>10.17777777777777</v>
      </c>
      <c r="BJ655" s="14">
        <f t="shared" si="297"/>
        <v>15.788888888888893</v>
      </c>
      <c r="BK655" s="14">
        <f t="shared" si="298"/>
        <v>12.983333333333333</v>
      </c>
      <c r="BL655" s="14">
        <f t="shared" si="299"/>
        <v>1.0555555555555556</v>
      </c>
      <c r="BM655" s="14">
        <f t="shared" si="300"/>
        <v>0.40772684527517061</v>
      </c>
      <c r="BN655" s="14">
        <v>6.6349999999999998</v>
      </c>
      <c r="BO655" s="14" t="str">
        <f t="shared" si="301"/>
        <v>Same Var</v>
      </c>
      <c r="BP655" s="14">
        <f t="shared" si="302"/>
        <v>3.6424695753412963E-10</v>
      </c>
      <c r="BQ655" s="14" t="str">
        <f t="shared" si="303"/>
        <v>NS</v>
      </c>
      <c r="BR655" s="14" t="str">
        <f t="shared" si="304"/>
        <v>NS</v>
      </c>
      <c r="BS655" s="2" t="str">
        <f t="shared" si="305"/>
        <v/>
      </c>
      <c r="BT655" s="2" t="str">
        <f t="shared" si="306"/>
        <v/>
      </c>
      <c r="BU655" s="2" t="str">
        <f t="shared" si="307"/>
        <v/>
      </c>
    </row>
    <row r="656" spans="1:73" s="14" customFormat="1" x14ac:dyDescent="0.2">
      <c r="A656" s="10" t="s">
        <v>142</v>
      </c>
      <c r="B656" s="11" t="s">
        <v>529</v>
      </c>
      <c r="C656" s="12">
        <v>38981</v>
      </c>
      <c r="D656" s="13">
        <v>0.50486111111111109</v>
      </c>
      <c r="E656" s="10" t="s">
        <v>57</v>
      </c>
      <c r="F656" s="10" t="s">
        <v>498</v>
      </c>
      <c r="G656" s="11" t="s">
        <v>59</v>
      </c>
      <c r="H656" s="11" t="s">
        <v>90</v>
      </c>
      <c r="I656" s="11" t="s">
        <v>61</v>
      </c>
      <c r="J656" s="14">
        <v>0.75</v>
      </c>
      <c r="K656" s="14">
        <v>0.2</v>
      </c>
      <c r="L656" s="11">
        <v>25</v>
      </c>
      <c r="M656" s="11">
        <v>26</v>
      </c>
      <c r="N656" s="11">
        <v>18</v>
      </c>
      <c r="O656" s="11">
        <v>17</v>
      </c>
      <c r="P656" s="11">
        <v>20</v>
      </c>
      <c r="Q656" s="11">
        <v>19</v>
      </c>
      <c r="R656" s="11">
        <v>17</v>
      </c>
      <c r="S656" s="11">
        <v>18</v>
      </c>
      <c r="T656" s="11">
        <v>20</v>
      </c>
      <c r="U656" s="11">
        <v>18</v>
      </c>
      <c r="V656" s="15"/>
      <c r="W656" s="15"/>
      <c r="X656" s="15"/>
      <c r="Y656" s="15"/>
      <c r="Z656" s="15"/>
      <c r="AA656" s="15"/>
      <c r="AB656" s="15"/>
      <c r="AC656" s="15"/>
      <c r="AD656" s="15"/>
      <c r="AE656" s="15"/>
      <c r="AF656" s="15"/>
      <c r="AG656" s="14">
        <f t="shared" si="280"/>
        <v>19.8</v>
      </c>
      <c r="AH656" s="14">
        <f t="shared" si="281"/>
        <v>3.1902629637347717</v>
      </c>
      <c r="AI656" s="14">
        <f t="shared" si="282"/>
        <v>10</v>
      </c>
      <c r="AJ656" s="11">
        <v>38</v>
      </c>
      <c r="AK656" s="11">
        <v>37</v>
      </c>
      <c r="AL656" s="11">
        <v>29</v>
      </c>
      <c r="AM656" s="11">
        <v>28</v>
      </c>
      <c r="AN656" s="11">
        <v>38</v>
      </c>
      <c r="AO656" s="11">
        <v>32</v>
      </c>
      <c r="AP656" s="11">
        <v>32</v>
      </c>
      <c r="AQ656" s="11">
        <v>35</v>
      </c>
      <c r="AR656" s="11">
        <v>38</v>
      </c>
      <c r="AS656" s="11">
        <v>39</v>
      </c>
      <c r="AT656" s="14">
        <f t="shared" si="283"/>
        <v>34.6</v>
      </c>
      <c r="AU656" s="14">
        <f t="shared" si="284"/>
        <v>4.0606512887576107</v>
      </c>
      <c r="AV656" s="14">
        <f t="shared" si="285"/>
        <v>10</v>
      </c>
      <c r="AW656" s="14">
        <f t="shared" si="286"/>
        <v>4.9345685956789902</v>
      </c>
      <c r="AX656" s="14">
        <f t="shared" si="287"/>
        <v>0.33851009087791323</v>
      </c>
      <c r="AY656" s="14">
        <f t="shared" si="288"/>
        <v>15</v>
      </c>
      <c r="AZ656" s="14">
        <f t="shared" si="289"/>
        <v>13.251187597335486</v>
      </c>
      <c r="BA656" s="14">
        <f t="shared" si="290"/>
        <v>0.86624497319495286</v>
      </c>
      <c r="BB656" s="14">
        <f t="shared" si="291"/>
        <v>-0.74747474747474751</v>
      </c>
      <c r="BC656" s="16" t="str">
        <f t="shared" si="292"/>
        <v>Nontoxic</v>
      </c>
      <c r="BD656" s="14">
        <f t="shared" si="293"/>
        <v>174.74747474747474</v>
      </c>
      <c r="BE656" s="17" t="s">
        <v>663</v>
      </c>
      <c r="BG656" s="14">
        <f t="shared" si="294"/>
        <v>9</v>
      </c>
      <c r="BH656" s="14">
        <f t="shared" si="295"/>
        <v>9</v>
      </c>
      <c r="BI656" s="14">
        <f t="shared" si="296"/>
        <v>10.17777777777777</v>
      </c>
      <c r="BJ656" s="14">
        <f t="shared" si="297"/>
        <v>16.488888888888845</v>
      </c>
      <c r="BK656" s="14">
        <f t="shared" si="298"/>
        <v>13.333333333333307</v>
      </c>
      <c r="BL656" s="14">
        <f t="shared" si="299"/>
        <v>1.0555555555555556</v>
      </c>
      <c r="BM656" s="14">
        <f t="shared" si="300"/>
        <v>0.49146437212724203</v>
      </c>
      <c r="BN656" s="14">
        <v>6.6349999999999998</v>
      </c>
      <c r="BO656" s="14" t="str">
        <f t="shared" si="301"/>
        <v>Same Var</v>
      </c>
      <c r="BP656" s="14">
        <f t="shared" si="302"/>
        <v>1.9843053709221439E-8</v>
      </c>
      <c r="BQ656" s="14" t="str">
        <f t="shared" si="303"/>
        <v>NS</v>
      </c>
      <c r="BR656" s="14" t="str">
        <f t="shared" si="304"/>
        <v>NS</v>
      </c>
      <c r="BS656" s="2" t="str">
        <f t="shared" si="305"/>
        <v/>
      </c>
      <c r="BT656" s="2" t="str">
        <f t="shared" si="306"/>
        <v/>
      </c>
      <c r="BU656" s="2" t="str">
        <f t="shared" si="307"/>
        <v/>
      </c>
    </row>
    <row r="657" spans="1:73" s="14" customFormat="1" x14ac:dyDescent="0.2">
      <c r="A657" s="10" t="s">
        <v>142</v>
      </c>
      <c r="B657" s="11" t="s">
        <v>516</v>
      </c>
      <c r="C657" s="12">
        <v>38981</v>
      </c>
      <c r="D657" s="13">
        <v>0.57222222222222219</v>
      </c>
      <c r="E657" s="10" t="s">
        <v>57</v>
      </c>
      <c r="F657" s="10" t="s">
        <v>498</v>
      </c>
      <c r="G657" s="11" t="s">
        <v>59</v>
      </c>
      <c r="H657" s="11" t="s">
        <v>90</v>
      </c>
      <c r="I657" s="11" t="s">
        <v>61</v>
      </c>
      <c r="J657" s="14">
        <v>0.75</v>
      </c>
      <c r="K657" s="14">
        <v>0.2</v>
      </c>
      <c r="L657" s="11">
        <v>25</v>
      </c>
      <c r="M657" s="11">
        <v>26</v>
      </c>
      <c r="N657" s="11">
        <v>18</v>
      </c>
      <c r="O657" s="11">
        <v>17</v>
      </c>
      <c r="P657" s="11">
        <v>20</v>
      </c>
      <c r="Q657" s="11">
        <v>19</v>
      </c>
      <c r="R657" s="11">
        <v>17</v>
      </c>
      <c r="S657" s="11">
        <v>18</v>
      </c>
      <c r="T657" s="11">
        <v>20</v>
      </c>
      <c r="U657" s="11">
        <v>18</v>
      </c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F657" s="15"/>
      <c r="AG657" s="14">
        <f t="shared" si="280"/>
        <v>19.8</v>
      </c>
      <c r="AH657" s="14">
        <f t="shared" si="281"/>
        <v>3.1902629637347717</v>
      </c>
      <c r="AI657" s="14">
        <f t="shared" si="282"/>
        <v>10</v>
      </c>
      <c r="AJ657" s="11">
        <v>23</v>
      </c>
      <c r="AK657" s="11">
        <v>24</v>
      </c>
      <c r="AL657" s="11">
        <v>24</v>
      </c>
      <c r="AM657" s="11">
        <v>26</v>
      </c>
      <c r="AN657" s="11">
        <v>33</v>
      </c>
      <c r="AO657" s="11">
        <v>35</v>
      </c>
      <c r="AP657" s="11">
        <v>33</v>
      </c>
      <c r="AQ657" s="11">
        <v>37</v>
      </c>
      <c r="AR657" s="11">
        <v>31</v>
      </c>
      <c r="AS657" s="11">
        <v>26</v>
      </c>
      <c r="AT657" s="14">
        <f t="shared" si="283"/>
        <v>29.2</v>
      </c>
      <c r="AU657" s="14">
        <f t="shared" si="284"/>
        <v>5.1596726855704969</v>
      </c>
      <c r="AV657" s="14">
        <f t="shared" si="285"/>
        <v>10</v>
      </c>
      <c r="AW657" s="14">
        <f t="shared" si="286"/>
        <v>10.463427854938296</v>
      </c>
      <c r="AX657" s="14">
        <f t="shared" si="287"/>
        <v>0.82390926783264973</v>
      </c>
      <c r="AY657" s="14">
        <f t="shared" si="288"/>
        <v>13</v>
      </c>
      <c r="AZ657" s="14">
        <f t="shared" si="289"/>
        <v>7.9787233165544462</v>
      </c>
      <c r="BA657" s="14">
        <f t="shared" si="290"/>
        <v>0.87015153396817235</v>
      </c>
      <c r="BB657" s="14">
        <f t="shared" si="291"/>
        <v>-0.47474747474747464</v>
      </c>
      <c r="BC657" s="16" t="str">
        <f t="shared" si="292"/>
        <v>Nontoxic</v>
      </c>
      <c r="BD657" s="14">
        <f t="shared" si="293"/>
        <v>147.47474747474746</v>
      </c>
      <c r="BE657" s="17" t="s">
        <v>663</v>
      </c>
      <c r="BG657" s="14">
        <f t="shared" si="294"/>
        <v>9</v>
      </c>
      <c r="BH657" s="14">
        <f t="shared" si="295"/>
        <v>9</v>
      </c>
      <c r="BI657" s="14">
        <f t="shared" si="296"/>
        <v>10.17777777777777</v>
      </c>
      <c r="BJ657" s="14">
        <f t="shared" si="297"/>
        <v>26.622222222222263</v>
      </c>
      <c r="BK657" s="14">
        <f t="shared" si="298"/>
        <v>18.400000000000016</v>
      </c>
      <c r="BL657" s="14">
        <f t="shared" si="299"/>
        <v>1.0555555555555556</v>
      </c>
      <c r="BM657" s="14">
        <f t="shared" si="300"/>
        <v>1.8992227394164489</v>
      </c>
      <c r="BN657" s="14">
        <v>6.6349999999999998</v>
      </c>
      <c r="BO657" s="14" t="str">
        <f t="shared" si="301"/>
        <v>Same Var</v>
      </c>
      <c r="BP657" s="14">
        <f t="shared" si="302"/>
        <v>5.765384550866914E-5</v>
      </c>
      <c r="BQ657" s="14" t="str">
        <f t="shared" si="303"/>
        <v>NS</v>
      </c>
      <c r="BR657" s="14" t="str">
        <f t="shared" si="304"/>
        <v>NS</v>
      </c>
      <c r="BS657" s="2" t="str">
        <f t="shared" si="305"/>
        <v/>
      </c>
      <c r="BT657" s="2" t="str">
        <f t="shared" si="306"/>
        <v/>
      </c>
      <c r="BU657" s="2" t="str">
        <f t="shared" si="307"/>
        <v/>
      </c>
    </row>
    <row r="658" spans="1:73" s="14" customFormat="1" x14ac:dyDescent="0.2">
      <c r="A658" s="10" t="s">
        <v>142</v>
      </c>
      <c r="B658" s="11" t="s">
        <v>532</v>
      </c>
      <c r="C658" s="12">
        <v>38981</v>
      </c>
      <c r="D658" s="13">
        <v>0.46041666666666664</v>
      </c>
      <c r="E658" s="10" t="s">
        <v>57</v>
      </c>
      <c r="F658" s="10" t="s">
        <v>498</v>
      </c>
      <c r="G658" s="11" t="s">
        <v>59</v>
      </c>
      <c r="H658" s="11" t="s">
        <v>90</v>
      </c>
      <c r="I658" s="11" t="s">
        <v>61</v>
      </c>
      <c r="J658" s="14">
        <v>0.75</v>
      </c>
      <c r="K658" s="14">
        <v>0.2</v>
      </c>
      <c r="L658" s="11">
        <v>25</v>
      </c>
      <c r="M658" s="11">
        <v>26</v>
      </c>
      <c r="N658" s="11">
        <v>18</v>
      </c>
      <c r="O658" s="11">
        <v>17</v>
      </c>
      <c r="P658" s="11">
        <v>20</v>
      </c>
      <c r="Q658" s="11">
        <v>19</v>
      </c>
      <c r="R658" s="11">
        <v>17</v>
      </c>
      <c r="S658" s="11">
        <v>18</v>
      </c>
      <c r="T658" s="11">
        <v>20</v>
      </c>
      <c r="U658" s="11">
        <v>18</v>
      </c>
      <c r="V658" s="15"/>
      <c r="W658" s="15"/>
      <c r="X658" s="15"/>
      <c r="Y658" s="15"/>
      <c r="Z658" s="15"/>
      <c r="AA658" s="15"/>
      <c r="AB658" s="15"/>
      <c r="AC658" s="15"/>
      <c r="AD658" s="15"/>
      <c r="AE658" s="15"/>
      <c r="AF658" s="15"/>
      <c r="AG658" s="14">
        <f t="shared" si="280"/>
        <v>19.8</v>
      </c>
      <c r="AH658" s="14">
        <f t="shared" si="281"/>
        <v>3.1902629637347717</v>
      </c>
      <c r="AI658" s="14">
        <f t="shared" si="282"/>
        <v>10</v>
      </c>
      <c r="AJ658" s="11">
        <v>34</v>
      </c>
      <c r="AK658" s="11">
        <v>33</v>
      </c>
      <c r="AL658" s="11">
        <v>23</v>
      </c>
      <c r="AM658" s="11">
        <v>32</v>
      </c>
      <c r="AN658" s="11">
        <v>40</v>
      </c>
      <c r="AO658" s="11">
        <v>29</v>
      </c>
      <c r="AP658" s="11">
        <v>44</v>
      </c>
      <c r="AQ658" s="11">
        <v>30</v>
      </c>
      <c r="AR658" s="11">
        <v>33</v>
      </c>
      <c r="AS658" s="11">
        <v>31</v>
      </c>
      <c r="AT658" s="14">
        <f t="shared" si="283"/>
        <v>32.9</v>
      </c>
      <c r="AU658" s="14">
        <f t="shared" si="284"/>
        <v>5.7821564604681264</v>
      </c>
      <c r="AV658" s="14">
        <f t="shared" si="285"/>
        <v>10</v>
      </c>
      <c r="AW658" s="14">
        <f t="shared" si="286"/>
        <v>15.333750694444412</v>
      </c>
      <c r="AX658" s="14">
        <f t="shared" si="287"/>
        <v>1.2784037808641946</v>
      </c>
      <c r="AY658" s="14">
        <f t="shared" si="288"/>
        <v>12</v>
      </c>
      <c r="AZ658" s="14">
        <f t="shared" si="289"/>
        <v>9.1214757265294502</v>
      </c>
      <c r="BA658" s="14">
        <f t="shared" si="290"/>
        <v>0.87260929158813794</v>
      </c>
      <c r="BB658" s="14">
        <f t="shared" si="291"/>
        <v>-0.66161616161616144</v>
      </c>
      <c r="BC658" s="16" t="str">
        <f t="shared" si="292"/>
        <v>Nontoxic</v>
      </c>
      <c r="BD658" s="14">
        <f t="shared" si="293"/>
        <v>166.16161616161617</v>
      </c>
      <c r="BE658" s="17" t="s">
        <v>663</v>
      </c>
      <c r="BG658" s="14">
        <f t="shared" si="294"/>
        <v>9</v>
      </c>
      <c r="BH658" s="14">
        <f t="shared" si="295"/>
        <v>9</v>
      </c>
      <c r="BI658" s="14">
        <f t="shared" si="296"/>
        <v>10.17777777777777</v>
      </c>
      <c r="BJ658" s="14">
        <f t="shared" si="297"/>
        <v>33.433333333333294</v>
      </c>
      <c r="BK658" s="14">
        <f t="shared" si="298"/>
        <v>21.805555555555529</v>
      </c>
      <c r="BL658" s="14">
        <f t="shared" si="299"/>
        <v>1.0555555555555556</v>
      </c>
      <c r="BM658" s="14">
        <f t="shared" si="300"/>
        <v>2.8526448524973764</v>
      </c>
      <c r="BN658" s="14">
        <v>6.6349999999999998</v>
      </c>
      <c r="BO658" s="14" t="str">
        <f t="shared" si="301"/>
        <v>Same Var</v>
      </c>
      <c r="BP658" s="14">
        <f t="shared" si="302"/>
        <v>3.23756190972933E-6</v>
      </c>
      <c r="BQ658" s="14" t="str">
        <f t="shared" si="303"/>
        <v>NS</v>
      </c>
      <c r="BR658" s="14" t="str">
        <f t="shared" si="304"/>
        <v>NS</v>
      </c>
      <c r="BS658" s="2" t="str">
        <f t="shared" si="305"/>
        <v/>
      </c>
      <c r="BT658" s="2" t="str">
        <f t="shared" si="306"/>
        <v/>
      </c>
      <c r="BU658" s="2" t="str">
        <f t="shared" si="307"/>
        <v/>
      </c>
    </row>
    <row r="659" spans="1:73" s="14" customFormat="1" x14ac:dyDescent="0.2">
      <c r="A659" s="10" t="s">
        <v>142</v>
      </c>
      <c r="B659" s="11" t="s">
        <v>312</v>
      </c>
      <c r="C659" s="12">
        <v>37228</v>
      </c>
      <c r="D659" s="13">
        <v>0</v>
      </c>
      <c r="E659" s="10" t="s">
        <v>57</v>
      </c>
      <c r="F659" s="10" t="s">
        <v>296</v>
      </c>
      <c r="G659" s="11" t="s">
        <v>59</v>
      </c>
      <c r="H659" s="11" t="s">
        <v>90</v>
      </c>
      <c r="I659" s="11" t="s">
        <v>61</v>
      </c>
      <c r="J659" s="14">
        <v>0.75</v>
      </c>
      <c r="K659" s="14">
        <v>0.2</v>
      </c>
      <c r="L659" s="11">
        <v>22</v>
      </c>
      <c r="M659" s="11">
        <v>21</v>
      </c>
      <c r="N659" s="11">
        <v>24</v>
      </c>
      <c r="O659" s="11">
        <v>25</v>
      </c>
      <c r="P659" s="11">
        <v>21</v>
      </c>
      <c r="Q659" s="11">
        <v>26</v>
      </c>
      <c r="R659" s="11">
        <v>23</v>
      </c>
      <c r="S659" s="11">
        <v>8</v>
      </c>
      <c r="T659" s="11">
        <v>16</v>
      </c>
      <c r="U659" s="11">
        <v>12</v>
      </c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F659" s="15"/>
      <c r="AG659" s="14">
        <f t="shared" si="280"/>
        <v>19.8</v>
      </c>
      <c r="AH659" s="14">
        <f t="shared" si="281"/>
        <v>5.9217114643206532</v>
      </c>
      <c r="AI659" s="14">
        <f t="shared" si="282"/>
        <v>10</v>
      </c>
      <c r="AJ659" s="11">
        <v>30</v>
      </c>
      <c r="AK659" s="11">
        <v>27</v>
      </c>
      <c r="AL659" s="11">
        <v>28</v>
      </c>
      <c r="AM659" s="11">
        <v>28</v>
      </c>
      <c r="AN659" s="11">
        <v>23</v>
      </c>
      <c r="AO659" s="11">
        <v>30</v>
      </c>
      <c r="AP659" s="11">
        <v>26</v>
      </c>
      <c r="AQ659" s="11">
        <v>26</v>
      </c>
      <c r="AR659" s="11">
        <v>28</v>
      </c>
      <c r="AS659" s="11">
        <v>26</v>
      </c>
      <c r="AT659" s="14">
        <f t="shared" si="283"/>
        <v>27.2</v>
      </c>
      <c r="AU659" s="14">
        <f t="shared" si="284"/>
        <v>2.0976176963403028</v>
      </c>
      <c r="AV659" s="14">
        <f t="shared" si="285"/>
        <v>10</v>
      </c>
      <c r="AW659" s="14">
        <f t="shared" si="286"/>
        <v>5.8201562499999957</v>
      </c>
      <c r="AX659" s="14">
        <f t="shared" si="287"/>
        <v>0.45381736111111087</v>
      </c>
      <c r="AY659" s="14">
        <f t="shared" si="288"/>
        <v>13</v>
      </c>
      <c r="AZ659" s="14">
        <f t="shared" si="289"/>
        <v>7.9512113327486826</v>
      </c>
      <c r="BA659" s="14">
        <f t="shared" si="290"/>
        <v>0.87015153396817235</v>
      </c>
      <c r="BB659" s="14">
        <f t="shared" si="291"/>
        <v>-0.37373737373737365</v>
      </c>
      <c r="BC659" s="16" t="str">
        <f t="shared" si="292"/>
        <v>Nontoxic</v>
      </c>
      <c r="BD659" s="14">
        <f t="shared" si="293"/>
        <v>137.37373737373736</v>
      </c>
      <c r="BE659" s="17" t="s">
        <v>663</v>
      </c>
      <c r="BG659" s="14">
        <f t="shared" si="294"/>
        <v>9</v>
      </c>
      <c r="BH659" s="14">
        <f t="shared" si="295"/>
        <v>9</v>
      </c>
      <c r="BI659" s="14">
        <f t="shared" si="296"/>
        <v>35.066666666666656</v>
      </c>
      <c r="BJ659" s="14">
        <f t="shared" si="297"/>
        <v>4.3999999999999986</v>
      </c>
      <c r="BK659" s="14">
        <f t="shared" si="298"/>
        <v>19.733333333333327</v>
      </c>
      <c r="BL659" s="14">
        <f t="shared" si="299"/>
        <v>1.0555555555555556</v>
      </c>
      <c r="BM659" s="14">
        <f t="shared" si="300"/>
        <v>7.8933472910108229</v>
      </c>
      <c r="BN659" s="14">
        <v>6.6349999999999998</v>
      </c>
      <c r="BO659" s="14" t="str">
        <f t="shared" si="301"/>
        <v>Sig Diff Var</v>
      </c>
      <c r="BP659" s="14">
        <f t="shared" si="302"/>
        <v>1.6208008483808679E-3</v>
      </c>
      <c r="BQ659" s="14" t="str">
        <f t="shared" si="303"/>
        <v>NS</v>
      </c>
      <c r="BR659" s="14" t="str">
        <f t="shared" si="304"/>
        <v>NS</v>
      </c>
      <c r="BS659" s="2" t="str">
        <f t="shared" si="305"/>
        <v/>
      </c>
      <c r="BT659" s="2" t="str">
        <f t="shared" si="306"/>
        <v/>
      </c>
      <c r="BU659" s="2" t="str">
        <f t="shared" si="307"/>
        <v/>
      </c>
    </row>
    <row r="660" spans="1:73" s="14" customFormat="1" x14ac:dyDescent="0.2">
      <c r="A660" s="10" t="s">
        <v>142</v>
      </c>
      <c r="B660" s="11" t="s">
        <v>303</v>
      </c>
      <c r="C660" s="12">
        <v>37228</v>
      </c>
      <c r="D660" s="13">
        <v>0</v>
      </c>
      <c r="E660" s="10" t="s">
        <v>57</v>
      </c>
      <c r="F660" s="10" t="s">
        <v>296</v>
      </c>
      <c r="G660" s="11" t="s">
        <v>59</v>
      </c>
      <c r="H660" s="11" t="s">
        <v>90</v>
      </c>
      <c r="I660" s="11" t="s">
        <v>61</v>
      </c>
      <c r="J660" s="14">
        <v>0.75</v>
      </c>
      <c r="K660" s="14">
        <v>0.2</v>
      </c>
      <c r="L660" s="11">
        <v>22</v>
      </c>
      <c r="M660" s="11">
        <v>21</v>
      </c>
      <c r="N660" s="11">
        <v>24</v>
      </c>
      <c r="O660" s="11">
        <v>25</v>
      </c>
      <c r="P660" s="11">
        <v>21</v>
      </c>
      <c r="Q660" s="11">
        <v>26</v>
      </c>
      <c r="R660" s="11">
        <v>23</v>
      </c>
      <c r="S660" s="11">
        <v>8</v>
      </c>
      <c r="T660" s="11">
        <v>16</v>
      </c>
      <c r="U660" s="11">
        <v>12</v>
      </c>
      <c r="V660" s="15"/>
      <c r="W660" s="15"/>
      <c r="X660" s="15"/>
      <c r="Y660" s="15"/>
      <c r="Z660" s="15"/>
      <c r="AA660" s="15"/>
      <c r="AB660" s="15"/>
      <c r="AC660" s="15"/>
      <c r="AD660" s="15"/>
      <c r="AE660" s="15"/>
      <c r="AF660" s="15"/>
      <c r="AG660" s="14">
        <f t="shared" si="280"/>
        <v>19.8</v>
      </c>
      <c r="AH660" s="14">
        <f t="shared" si="281"/>
        <v>5.9217114643206532</v>
      </c>
      <c r="AI660" s="14">
        <f t="shared" si="282"/>
        <v>10</v>
      </c>
      <c r="AJ660" s="11">
        <v>28</v>
      </c>
      <c r="AK660" s="11">
        <v>25</v>
      </c>
      <c r="AL660" s="11">
        <v>23</v>
      </c>
      <c r="AM660" s="11">
        <v>31</v>
      </c>
      <c r="AN660" s="11">
        <v>23</v>
      </c>
      <c r="AO660" s="11">
        <v>25</v>
      </c>
      <c r="AP660" s="11">
        <v>29</v>
      </c>
      <c r="AQ660" s="11">
        <v>26</v>
      </c>
      <c r="AR660" s="11">
        <v>23</v>
      </c>
      <c r="AS660" s="11">
        <v>24</v>
      </c>
      <c r="AT660" s="14">
        <f t="shared" si="283"/>
        <v>25.7</v>
      </c>
      <c r="AU660" s="14">
        <f t="shared" si="284"/>
        <v>2.7908580918579378</v>
      </c>
      <c r="AV660" s="14">
        <f t="shared" si="285"/>
        <v>10</v>
      </c>
      <c r="AW660" s="14">
        <f t="shared" si="286"/>
        <v>7.5701408179012555</v>
      </c>
      <c r="AX660" s="14">
        <f t="shared" si="287"/>
        <v>0.49971379458161913</v>
      </c>
      <c r="AY660" s="14">
        <f t="shared" si="288"/>
        <v>15</v>
      </c>
      <c r="AZ660" s="14">
        <f t="shared" si="289"/>
        <v>6.5411445816586617</v>
      </c>
      <c r="BA660" s="14">
        <f t="shared" si="290"/>
        <v>0.86624497319495286</v>
      </c>
      <c r="BB660" s="14">
        <f t="shared" si="291"/>
        <v>-0.2979797979797979</v>
      </c>
      <c r="BC660" s="16" t="str">
        <f t="shared" si="292"/>
        <v>Nontoxic</v>
      </c>
      <c r="BD660" s="14">
        <f t="shared" si="293"/>
        <v>129.79797979797979</v>
      </c>
      <c r="BE660" s="17" t="s">
        <v>663</v>
      </c>
      <c r="BG660" s="14">
        <f t="shared" si="294"/>
        <v>9</v>
      </c>
      <c r="BH660" s="14">
        <f t="shared" si="295"/>
        <v>9</v>
      </c>
      <c r="BI660" s="14">
        <f t="shared" si="296"/>
        <v>35.066666666666656</v>
      </c>
      <c r="BJ660" s="14">
        <f t="shared" si="297"/>
        <v>7.7888888888889296</v>
      </c>
      <c r="BK660" s="14">
        <f t="shared" si="298"/>
        <v>21.427777777777791</v>
      </c>
      <c r="BL660" s="14">
        <f t="shared" si="299"/>
        <v>1.0555555555555556</v>
      </c>
      <c r="BM660" s="14">
        <f t="shared" si="300"/>
        <v>4.4287985147360747</v>
      </c>
      <c r="BN660" s="14">
        <v>6.6349999999999998</v>
      </c>
      <c r="BO660" s="14" t="str">
        <f t="shared" si="301"/>
        <v>Same Var</v>
      </c>
      <c r="BP660" s="14">
        <f t="shared" si="302"/>
        <v>5.3156035012863938E-3</v>
      </c>
      <c r="BQ660" s="14" t="str">
        <f t="shared" si="303"/>
        <v>NS</v>
      </c>
      <c r="BR660" s="14" t="str">
        <f t="shared" si="304"/>
        <v>NS</v>
      </c>
      <c r="BS660" s="2" t="str">
        <f t="shared" si="305"/>
        <v/>
      </c>
      <c r="BT660" s="2" t="str">
        <f t="shared" si="306"/>
        <v/>
      </c>
      <c r="BU660" s="2" t="str">
        <f t="shared" si="307"/>
        <v/>
      </c>
    </row>
    <row r="661" spans="1:73" s="14" customFormat="1" x14ac:dyDescent="0.2">
      <c r="A661" s="10" t="s">
        <v>142</v>
      </c>
      <c r="B661" s="11" t="s">
        <v>297</v>
      </c>
      <c r="C661" s="12">
        <v>37228</v>
      </c>
      <c r="D661" s="13">
        <v>0</v>
      </c>
      <c r="E661" s="10" t="s">
        <v>57</v>
      </c>
      <c r="F661" s="10" t="s">
        <v>296</v>
      </c>
      <c r="G661" s="11" t="s">
        <v>59</v>
      </c>
      <c r="H661" s="11" t="s">
        <v>90</v>
      </c>
      <c r="I661" s="11" t="s">
        <v>61</v>
      </c>
      <c r="J661" s="14">
        <v>0.75</v>
      </c>
      <c r="K661" s="14">
        <v>0.2</v>
      </c>
      <c r="L661" s="11">
        <v>22</v>
      </c>
      <c r="M661" s="11">
        <v>21</v>
      </c>
      <c r="N661" s="11">
        <v>24</v>
      </c>
      <c r="O661" s="11">
        <v>25</v>
      </c>
      <c r="P661" s="11">
        <v>21</v>
      </c>
      <c r="Q661" s="11">
        <v>26</v>
      </c>
      <c r="R661" s="11">
        <v>23</v>
      </c>
      <c r="S661" s="11">
        <v>8</v>
      </c>
      <c r="T661" s="11">
        <v>16</v>
      </c>
      <c r="U661" s="11">
        <v>12</v>
      </c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F661" s="15"/>
      <c r="AG661" s="14">
        <f t="shared" si="280"/>
        <v>19.8</v>
      </c>
      <c r="AH661" s="14">
        <f t="shared" si="281"/>
        <v>5.9217114643206532</v>
      </c>
      <c r="AI661" s="14">
        <f t="shared" si="282"/>
        <v>10</v>
      </c>
      <c r="AJ661" s="11">
        <v>22</v>
      </c>
      <c r="AK661" s="11">
        <v>21</v>
      </c>
      <c r="AL661" s="11">
        <v>26</v>
      </c>
      <c r="AM661" s="11">
        <v>30</v>
      </c>
      <c r="AN661" s="11">
        <v>22</v>
      </c>
      <c r="AO661" s="11">
        <v>21</v>
      </c>
      <c r="AP661" s="11">
        <v>23</v>
      </c>
      <c r="AQ661" s="11">
        <v>26</v>
      </c>
      <c r="AR661" s="11">
        <v>22</v>
      </c>
      <c r="AS661" s="11">
        <v>26</v>
      </c>
      <c r="AT661" s="14">
        <f t="shared" si="283"/>
        <v>23.9</v>
      </c>
      <c r="AU661" s="14">
        <f t="shared" si="284"/>
        <v>2.9608557321603204</v>
      </c>
      <c r="AV661" s="14">
        <f t="shared" si="285"/>
        <v>10</v>
      </c>
      <c r="AW661" s="14">
        <f t="shared" si="286"/>
        <v>8.1177506944444193</v>
      </c>
      <c r="AX661" s="14">
        <f t="shared" si="287"/>
        <v>0.51770007716049282</v>
      </c>
      <c r="AY661" s="14">
        <f t="shared" si="288"/>
        <v>16</v>
      </c>
      <c r="AZ661" s="14">
        <f t="shared" si="289"/>
        <v>5.3615412520874681</v>
      </c>
      <c r="BA661" s="14">
        <f t="shared" si="290"/>
        <v>0.86466700179829137</v>
      </c>
      <c r="BB661" s="14">
        <f t="shared" si="291"/>
        <v>-0.20707070707070696</v>
      </c>
      <c r="BC661" s="16" t="str">
        <f t="shared" si="292"/>
        <v>Nontoxic</v>
      </c>
      <c r="BD661" s="14">
        <f t="shared" si="293"/>
        <v>120.7070707070707</v>
      </c>
      <c r="BE661" s="17" t="s">
        <v>663</v>
      </c>
      <c r="BG661" s="14">
        <f t="shared" si="294"/>
        <v>9</v>
      </c>
      <c r="BH661" s="14">
        <f t="shared" si="295"/>
        <v>9</v>
      </c>
      <c r="BI661" s="14">
        <f t="shared" si="296"/>
        <v>35.066666666666656</v>
      </c>
      <c r="BJ661" s="14">
        <f t="shared" si="297"/>
        <v>8.7666666666666266</v>
      </c>
      <c r="BK661" s="14">
        <f t="shared" si="298"/>
        <v>21.916666666666643</v>
      </c>
      <c r="BL661" s="14">
        <f t="shared" si="299"/>
        <v>1.0555555555555556</v>
      </c>
      <c r="BM661" s="14">
        <f t="shared" si="300"/>
        <v>3.8051847697791668</v>
      </c>
      <c r="BN661" s="14">
        <v>6.6349999999999998</v>
      </c>
      <c r="BO661" s="14" t="str">
        <f t="shared" si="301"/>
        <v>Same Var</v>
      </c>
      <c r="BP661" s="14">
        <f t="shared" si="302"/>
        <v>3.2937924461884115E-2</v>
      </c>
      <c r="BQ661" s="14" t="str">
        <f t="shared" si="303"/>
        <v>NS</v>
      </c>
      <c r="BR661" s="14" t="str">
        <f t="shared" si="304"/>
        <v>NS</v>
      </c>
      <c r="BS661" s="2" t="str">
        <f t="shared" si="305"/>
        <v/>
      </c>
      <c r="BT661" s="2" t="str">
        <f t="shared" si="306"/>
        <v/>
      </c>
      <c r="BU661" s="2" t="str">
        <f t="shared" si="307"/>
        <v/>
      </c>
    </row>
    <row r="662" spans="1:73" s="14" customFormat="1" x14ac:dyDescent="0.2">
      <c r="A662" s="10" t="s">
        <v>142</v>
      </c>
      <c r="B662" s="11" t="s">
        <v>308</v>
      </c>
      <c r="C662" s="12">
        <v>37228</v>
      </c>
      <c r="D662" s="13">
        <v>0</v>
      </c>
      <c r="E662" s="10" t="s">
        <v>57</v>
      </c>
      <c r="F662" s="10" t="s">
        <v>296</v>
      </c>
      <c r="G662" s="11" t="s">
        <v>59</v>
      </c>
      <c r="H662" s="11" t="s">
        <v>90</v>
      </c>
      <c r="I662" s="11" t="s">
        <v>61</v>
      </c>
      <c r="J662" s="14">
        <v>0.75</v>
      </c>
      <c r="K662" s="14">
        <v>0.2</v>
      </c>
      <c r="L662" s="11">
        <v>22</v>
      </c>
      <c r="M662" s="11">
        <v>21</v>
      </c>
      <c r="N662" s="11">
        <v>24</v>
      </c>
      <c r="O662" s="11">
        <v>25</v>
      </c>
      <c r="P662" s="11">
        <v>21</v>
      </c>
      <c r="Q662" s="11">
        <v>26</v>
      </c>
      <c r="R662" s="11">
        <v>23</v>
      </c>
      <c r="S662" s="11">
        <v>8</v>
      </c>
      <c r="T662" s="11">
        <v>16</v>
      </c>
      <c r="U662" s="11">
        <v>12</v>
      </c>
      <c r="V662" s="15"/>
      <c r="W662" s="15"/>
      <c r="X662" s="15"/>
      <c r="Y662" s="15"/>
      <c r="Z662" s="15"/>
      <c r="AA662" s="15"/>
      <c r="AB662" s="15"/>
      <c r="AC662" s="15"/>
      <c r="AD662" s="15"/>
      <c r="AE662" s="15"/>
      <c r="AF662" s="15"/>
      <c r="AG662" s="14">
        <f t="shared" si="280"/>
        <v>19.8</v>
      </c>
      <c r="AH662" s="14">
        <f t="shared" si="281"/>
        <v>5.9217114643206532</v>
      </c>
      <c r="AI662" s="14">
        <f t="shared" si="282"/>
        <v>10</v>
      </c>
      <c r="AJ662" s="11">
        <v>26</v>
      </c>
      <c r="AK662" s="11">
        <v>24</v>
      </c>
      <c r="AL662" s="11">
        <v>26</v>
      </c>
      <c r="AM662" s="11">
        <v>20</v>
      </c>
      <c r="AN662" s="11">
        <v>23</v>
      </c>
      <c r="AO662" s="11">
        <v>22</v>
      </c>
      <c r="AP662" s="11">
        <v>20</v>
      </c>
      <c r="AQ662" s="15"/>
      <c r="AR662" s="11">
        <v>17</v>
      </c>
      <c r="AS662" s="11">
        <v>9</v>
      </c>
      <c r="AT662" s="14">
        <f t="shared" si="283"/>
        <v>20.777777777777779</v>
      </c>
      <c r="AU662" s="14">
        <f t="shared" si="284"/>
        <v>5.3098441073579981</v>
      </c>
      <c r="AV662" s="14">
        <f t="shared" si="285"/>
        <v>9</v>
      </c>
      <c r="AW662" s="14">
        <f t="shared" si="286"/>
        <v>26.063230910874868</v>
      </c>
      <c r="AX662" s="14">
        <f t="shared" si="287"/>
        <v>1.6590449807575069</v>
      </c>
      <c r="AY662" s="14">
        <f t="shared" si="288"/>
        <v>16</v>
      </c>
      <c r="AZ662" s="14">
        <f t="shared" si="289"/>
        <v>2.6235228516764559</v>
      </c>
      <c r="BA662" s="14">
        <f t="shared" si="290"/>
        <v>0.86466700179829137</v>
      </c>
      <c r="BB662" s="14">
        <f t="shared" si="291"/>
        <v>-4.938271604938272E-2</v>
      </c>
      <c r="BC662" s="16" t="str">
        <f t="shared" si="292"/>
        <v>Nontoxic</v>
      </c>
      <c r="BD662" s="14">
        <f t="shared" si="293"/>
        <v>104.93827160493827</v>
      </c>
      <c r="BE662" s="17" t="s">
        <v>663</v>
      </c>
      <c r="BG662" s="14">
        <f t="shared" si="294"/>
        <v>9</v>
      </c>
      <c r="BH662" s="14">
        <f t="shared" si="295"/>
        <v>8</v>
      </c>
      <c r="BI662" s="14">
        <f t="shared" si="296"/>
        <v>35.066666666666656</v>
      </c>
      <c r="BJ662" s="14">
        <f t="shared" si="297"/>
        <v>28.194444444444454</v>
      </c>
      <c r="BK662" s="14">
        <f t="shared" si="298"/>
        <v>31.832679738562092</v>
      </c>
      <c r="BL662" s="14">
        <f t="shared" si="299"/>
        <v>1.0590958605664489</v>
      </c>
      <c r="BM662" s="14">
        <f t="shared" si="300"/>
        <v>9.454245932150275E-2</v>
      </c>
      <c r="BN662" s="14">
        <v>6.6349999999999998</v>
      </c>
      <c r="BO662" s="14" t="str">
        <f t="shared" si="301"/>
        <v>Same Var</v>
      </c>
      <c r="BP662" s="14">
        <f t="shared" si="302"/>
        <v>0.35535369097481889</v>
      </c>
      <c r="BQ662" s="14" t="str">
        <f t="shared" si="303"/>
        <v>NS</v>
      </c>
      <c r="BR662" s="14" t="str">
        <f t="shared" si="304"/>
        <v>NS</v>
      </c>
      <c r="BS662" s="2" t="str">
        <f t="shared" si="305"/>
        <v/>
      </c>
      <c r="BT662" s="2" t="str">
        <f t="shared" si="306"/>
        <v/>
      </c>
      <c r="BU662" s="2" t="str">
        <f t="shared" si="307"/>
        <v/>
      </c>
    </row>
    <row r="663" spans="1:73" s="14" customFormat="1" x14ac:dyDescent="0.2">
      <c r="A663" s="10" t="s">
        <v>142</v>
      </c>
      <c r="B663" s="11" t="s">
        <v>295</v>
      </c>
      <c r="C663" s="12">
        <v>37228</v>
      </c>
      <c r="D663" s="13">
        <v>0</v>
      </c>
      <c r="E663" s="10" t="s">
        <v>57</v>
      </c>
      <c r="F663" s="10" t="s">
        <v>296</v>
      </c>
      <c r="G663" s="11" t="s">
        <v>59</v>
      </c>
      <c r="H663" s="11" t="s">
        <v>90</v>
      </c>
      <c r="I663" s="11" t="s">
        <v>61</v>
      </c>
      <c r="J663" s="14">
        <v>0.75</v>
      </c>
      <c r="K663" s="14">
        <v>0.2</v>
      </c>
      <c r="L663" s="11">
        <v>22</v>
      </c>
      <c r="M663" s="11">
        <v>21</v>
      </c>
      <c r="N663" s="11">
        <v>24</v>
      </c>
      <c r="O663" s="11">
        <v>25</v>
      </c>
      <c r="P663" s="11">
        <v>21</v>
      </c>
      <c r="Q663" s="11">
        <v>26</v>
      </c>
      <c r="R663" s="11">
        <v>23</v>
      </c>
      <c r="S663" s="11">
        <v>8</v>
      </c>
      <c r="T663" s="11">
        <v>16</v>
      </c>
      <c r="U663" s="11">
        <v>12</v>
      </c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F663" s="15"/>
      <c r="AG663" s="14">
        <f t="shared" si="280"/>
        <v>19.8</v>
      </c>
      <c r="AH663" s="14">
        <f t="shared" si="281"/>
        <v>5.9217114643206532</v>
      </c>
      <c r="AI663" s="14">
        <f t="shared" si="282"/>
        <v>10</v>
      </c>
      <c r="AJ663" s="11">
        <v>26</v>
      </c>
      <c r="AK663" s="11">
        <v>23</v>
      </c>
      <c r="AL663" s="11">
        <v>27</v>
      </c>
      <c r="AM663" s="11">
        <v>31</v>
      </c>
      <c r="AN663" s="11">
        <v>27</v>
      </c>
      <c r="AO663" s="11">
        <v>5</v>
      </c>
      <c r="AP663" s="11">
        <v>29</v>
      </c>
      <c r="AQ663" s="11">
        <v>27</v>
      </c>
      <c r="AR663" s="11">
        <v>24</v>
      </c>
      <c r="AS663" s="11">
        <v>30</v>
      </c>
      <c r="AT663" s="14">
        <f t="shared" si="283"/>
        <v>24.9</v>
      </c>
      <c r="AU663" s="14">
        <f t="shared" si="284"/>
        <v>7.4154493382996591</v>
      </c>
      <c r="AV663" s="14">
        <f t="shared" si="285"/>
        <v>10</v>
      </c>
      <c r="AW663" s="14">
        <f t="shared" si="286"/>
        <v>55.821651929012276</v>
      </c>
      <c r="AX663" s="14">
        <f t="shared" si="287"/>
        <v>3.7920594735939597</v>
      </c>
      <c r="AY663" s="14">
        <f t="shared" si="288"/>
        <v>15</v>
      </c>
      <c r="AZ663" s="14">
        <f t="shared" si="289"/>
        <v>3.6767609174832243</v>
      </c>
      <c r="BA663" s="14">
        <f t="shared" si="290"/>
        <v>0.86624497319495286</v>
      </c>
      <c r="BB663" s="14">
        <f t="shared" si="291"/>
        <v>-0.25757575757575746</v>
      </c>
      <c r="BC663" s="16" t="str">
        <f t="shared" si="292"/>
        <v>Nontoxic</v>
      </c>
      <c r="BD663" s="14">
        <f t="shared" si="293"/>
        <v>125.75757575757575</v>
      </c>
      <c r="BE663" s="17" t="s">
        <v>664</v>
      </c>
      <c r="BF663" s="17" t="s">
        <v>666</v>
      </c>
      <c r="BG663" s="14">
        <f t="shared" si="294"/>
        <v>9</v>
      </c>
      <c r="BH663" s="14">
        <f t="shared" si="295"/>
        <v>9</v>
      </c>
      <c r="BI663" s="14">
        <f t="shared" si="296"/>
        <v>35.066666666666656</v>
      </c>
      <c r="BJ663" s="14">
        <f t="shared" si="297"/>
        <v>54.988888888888852</v>
      </c>
      <c r="BK663" s="14">
        <f t="shared" si="298"/>
        <v>45.02777777777775</v>
      </c>
      <c r="BL663" s="14">
        <f t="shared" si="299"/>
        <v>1.0555555555555556</v>
      </c>
      <c r="BM663" s="14">
        <f t="shared" si="300"/>
        <v>0.42782503520660653</v>
      </c>
      <c r="BN663" s="14">
        <v>6.6349999999999998</v>
      </c>
      <c r="BO663" s="14" t="str">
        <f t="shared" si="301"/>
        <v>Same Var</v>
      </c>
      <c r="BP663" s="14">
        <f t="shared" si="302"/>
        <v>5.3222690114872441E-2</v>
      </c>
      <c r="BQ663" s="14" t="str">
        <f t="shared" si="303"/>
        <v>NS</v>
      </c>
      <c r="BR663" s="14" t="str">
        <f t="shared" si="304"/>
        <v>NS</v>
      </c>
      <c r="BS663" s="2" t="str">
        <f t="shared" si="305"/>
        <v/>
      </c>
      <c r="BT663" s="2" t="str">
        <f t="shared" si="306"/>
        <v/>
      </c>
      <c r="BU663" s="2" t="str">
        <f t="shared" si="307"/>
        <v/>
      </c>
    </row>
    <row r="664" spans="1:73" s="14" customFormat="1" x14ac:dyDescent="0.2">
      <c r="A664" s="10" t="s">
        <v>142</v>
      </c>
      <c r="B664" s="11" t="s">
        <v>453</v>
      </c>
      <c r="C664" s="12">
        <v>38469</v>
      </c>
      <c r="D664" s="13">
        <v>0.5</v>
      </c>
      <c r="E664" s="10" t="s">
        <v>57</v>
      </c>
      <c r="F664" s="10" t="s">
        <v>454</v>
      </c>
      <c r="G664" s="11" t="s">
        <v>59</v>
      </c>
      <c r="H664" s="11" t="s">
        <v>90</v>
      </c>
      <c r="I664" s="11" t="s">
        <v>61</v>
      </c>
      <c r="J664" s="14">
        <v>0.75</v>
      </c>
      <c r="K664" s="14">
        <v>0.2</v>
      </c>
      <c r="L664" s="11">
        <v>28</v>
      </c>
      <c r="M664" s="11">
        <v>20</v>
      </c>
      <c r="N664" s="11">
        <v>24</v>
      </c>
      <c r="O664" s="11">
        <v>10</v>
      </c>
      <c r="P664" s="11">
        <v>22</v>
      </c>
      <c r="Q664" s="11">
        <v>13</v>
      </c>
      <c r="R664" s="11">
        <v>21</v>
      </c>
      <c r="S664" s="11">
        <v>23</v>
      </c>
      <c r="T664" s="11">
        <v>14</v>
      </c>
      <c r="U664" s="11">
        <v>25</v>
      </c>
      <c r="V664" s="11">
        <v>17</v>
      </c>
      <c r="W664" s="11">
        <v>11</v>
      </c>
      <c r="X664" s="11">
        <v>23</v>
      </c>
      <c r="Y664" s="11">
        <v>20</v>
      </c>
      <c r="Z664" s="11">
        <v>24</v>
      </c>
      <c r="AA664" s="11">
        <v>11</v>
      </c>
      <c r="AB664" s="11">
        <v>20</v>
      </c>
      <c r="AC664" s="15"/>
      <c r="AD664" s="15"/>
      <c r="AE664" s="11">
        <v>27</v>
      </c>
      <c r="AF664" s="15"/>
      <c r="AG664" s="14">
        <f t="shared" si="280"/>
        <v>19.611111111111111</v>
      </c>
      <c r="AH664" s="14">
        <f t="shared" si="281"/>
        <v>5.6686847617506961</v>
      </c>
      <c r="AI664" s="14">
        <f t="shared" si="282"/>
        <v>18</v>
      </c>
      <c r="AJ664" s="11">
        <v>12</v>
      </c>
      <c r="AK664" s="11">
        <v>19</v>
      </c>
      <c r="AL664" s="11">
        <v>23</v>
      </c>
      <c r="AM664" s="11">
        <v>22</v>
      </c>
      <c r="AN664" s="11">
        <v>24</v>
      </c>
      <c r="AO664" s="11">
        <v>10</v>
      </c>
      <c r="AP664" s="11">
        <v>15</v>
      </c>
      <c r="AQ664" s="11">
        <v>22</v>
      </c>
      <c r="AR664" s="11">
        <v>13</v>
      </c>
      <c r="AS664" s="11">
        <v>11</v>
      </c>
      <c r="AT664" s="14">
        <f t="shared" si="283"/>
        <v>17.100000000000001</v>
      </c>
      <c r="AU664" s="14">
        <f t="shared" si="284"/>
        <v>5.4660568765589872</v>
      </c>
      <c r="AV664" s="14">
        <f t="shared" si="285"/>
        <v>10</v>
      </c>
      <c r="AW664" s="14">
        <f t="shared" si="286"/>
        <v>15.935783517574039</v>
      </c>
      <c r="AX664" s="14">
        <f t="shared" si="287"/>
        <v>1.0511856096221073</v>
      </c>
      <c r="AY664" s="14">
        <f t="shared" si="288"/>
        <v>15</v>
      </c>
      <c r="AZ664" s="14">
        <f t="shared" si="289"/>
        <v>1.1970362305502591</v>
      </c>
      <c r="BA664" s="14">
        <f t="shared" si="290"/>
        <v>0.86624497319495286</v>
      </c>
      <c r="BB664" s="14">
        <f t="shared" si="291"/>
        <v>0.12804532577903674</v>
      </c>
      <c r="BC664" s="16" t="str">
        <f t="shared" si="292"/>
        <v>Nontoxic</v>
      </c>
      <c r="BD664" s="14">
        <f t="shared" si="293"/>
        <v>87.195467422096328</v>
      </c>
      <c r="BE664" s="17" t="s">
        <v>663</v>
      </c>
      <c r="BG664" s="14">
        <f t="shared" si="294"/>
        <v>17</v>
      </c>
      <c r="BH664" s="14">
        <f t="shared" si="295"/>
        <v>9</v>
      </c>
      <c r="BI664" s="14">
        <f t="shared" si="296"/>
        <v>32.133986928104548</v>
      </c>
      <c r="BJ664" s="14">
        <f t="shared" si="297"/>
        <v>29.877777777777791</v>
      </c>
      <c r="BK664" s="14">
        <f t="shared" si="298"/>
        <v>31.352991452991439</v>
      </c>
      <c r="BL664" s="14">
        <f t="shared" si="299"/>
        <v>1.043824367353779</v>
      </c>
      <c r="BM664" s="14">
        <f t="shared" si="300"/>
        <v>1.4824911647901494E-2</v>
      </c>
      <c r="BN664" s="14">
        <v>6.6349999999999998</v>
      </c>
      <c r="BO664" s="14" t="str">
        <f t="shared" si="301"/>
        <v>Same Var</v>
      </c>
      <c r="BP664" s="14">
        <f t="shared" si="302"/>
        <v>0.13294204649597727</v>
      </c>
      <c r="BQ664" s="14" t="str">
        <f t="shared" si="303"/>
        <v>NS</v>
      </c>
      <c r="BR664" s="14" t="str">
        <f t="shared" si="304"/>
        <v>NS</v>
      </c>
      <c r="BS664" s="2" t="str">
        <f t="shared" si="305"/>
        <v>Same Var T-test</v>
      </c>
      <c r="BT664" s="2" t="str">
        <f t="shared" si="306"/>
        <v/>
      </c>
      <c r="BU664" s="2" t="str">
        <f t="shared" si="307"/>
        <v/>
      </c>
    </row>
    <row r="665" spans="1:73" s="14" customFormat="1" x14ac:dyDescent="0.2">
      <c r="A665" s="10" t="s">
        <v>142</v>
      </c>
      <c r="B665" s="11" t="s">
        <v>466</v>
      </c>
      <c r="C665" s="12">
        <v>38469</v>
      </c>
      <c r="D665" s="13">
        <v>0.29166666666666669</v>
      </c>
      <c r="E665" s="10" t="s">
        <v>57</v>
      </c>
      <c r="F665" s="10" t="s">
        <v>454</v>
      </c>
      <c r="G665" s="11" t="s">
        <v>59</v>
      </c>
      <c r="H665" s="11" t="s">
        <v>90</v>
      </c>
      <c r="I665" s="11" t="s">
        <v>61</v>
      </c>
      <c r="J665" s="14">
        <v>0.75</v>
      </c>
      <c r="K665" s="14">
        <v>0.2</v>
      </c>
      <c r="L665" s="11">
        <v>28</v>
      </c>
      <c r="M665" s="11">
        <v>20</v>
      </c>
      <c r="N665" s="11">
        <v>24</v>
      </c>
      <c r="O665" s="11">
        <v>10</v>
      </c>
      <c r="P665" s="11">
        <v>22</v>
      </c>
      <c r="Q665" s="11">
        <v>13</v>
      </c>
      <c r="R665" s="11">
        <v>21</v>
      </c>
      <c r="S665" s="11">
        <v>23</v>
      </c>
      <c r="T665" s="11">
        <v>14</v>
      </c>
      <c r="U665" s="11">
        <v>25</v>
      </c>
      <c r="V665" s="11">
        <v>17</v>
      </c>
      <c r="W665" s="11">
        <v>11</v>
      </c>
      <c r="X665" s="11">
        <v>23</v>
      </c>
      <c r="Y665" s="11">
        <v>20</v>
      </c>
      <c r="Z665" s="11">
        <v>24</v>
      </c>
      <c r="AA665" s="11">
        <v>11</v>
      </c>
      <c r="AB665" s="11">
        <v>20</v>
      </c>
      <c r="AC665" s="15"/>
      <c r="AD665" s="15"/>
      <c r="AE665" s="11">
        <v>27</v>
      </c>
      <c r="AF665" s="15"/>
      <c r="AG665" s="14">
        <f t="shared" si="280"/>
        <v>19.611111111111111</v>
      </c>
      <c r="AH665" s="14">
        <f t="shared" si="281"/>
        <v>5.6686847617506961</v>
      </c>
      <c r="AI665" s="14">
        <f t="shared" si="282"/>
        <v>18</v>
      </c>
      <c r="AJ665" s="11">
        <v>19</v>
      </c>
      <c r="AK665" s="11">
        <v>22</v>
      </c>
      <c r="AL665" s="11">
        <v>20</v>
      </c>
      <c r="AM665" s="11">
        <v>24</v>
      </c>
      <c r="AN665" s="11">
        <v>21</v>
      </c>
      <c r="AO665" s="11">
        <v>9</v>
      </c>
      <c r="AP665" s="11">
        <v>12</v>
      </c>
      <c r="AQ665" s="11">
        <v>12</v>
      </c>
      <c r="AR665" s="11">
        <v>15</v>
      </c>
      <c r="AS665" s="11">
        <v>25</v>
      </c>
      <c r="AT665" s="14">
        <f t="shared" si="283"/>
        <v>17.899999999999999</v>
      </c>
      <c r="AU665" s="14">
        <f t="shared" si="284"/>
        <v>5.5467708323552252</v>
      </c>
      <c r="AV665" s="14">
        <f t="shared" si="285"/>
        <v>10</v>
      </c>
      <c r="AW665" s="14">
        <f t="shared" si="286"/>
        <v>16.653367395569685</v>
      </c>
      <c r="AX665" s="14">
        <f t="shared" si="287"/>
        <v>1.1110813572215583</v>
      </c>
      <c r="AY665" s="14">
        <f t="shared" si="288"/>
        <v>15</v>
      </c>
      <c r="AZ665" s="14">
        <f t="shared" si="289"/>
        <v>1.5799451573669221</v>
      </c>
      <c r="BA665" s="14">
        <f t="shared" si="290"/>
        <v>0.86624497319495286</v>
      </c>
      <c r="BB665" s="14">
        <f t="shared" si="291"/>
        <v>8.7252124645892409E-2</v>
      </c>
      <c r="BC665" s="16" t="str">
        <f t="shared" si="292"/>
        <v>Nontoxic</v>
      </c>
      <c r="BD665" s="14">
        <f t="shared" si="293"/>
        <v>91.274787535410766</v>
      </c>
      <c r="BE665" s="17" t="s">
        <v>663</v>
      </c>
      <c r="BG665" s="14">
        <f t="shared" si="294"/>
        <v>17</v>
      </c>
      <c r="BH665" s="14">
        <f t="shared" si="295"/>
        <v>9</v>
      </c>
      <c r="BI665" s="14">
        <f t="shared" si="296"/>
        <v>32.133986928104548</v>
      </c>
      <c r="BJ665" s="14">
        <f t="shared" si="297"/>
        <v>30.766666666666676</v>
      </c>
      <c r="BK665" s="14">
        <f t="shared" si="298"/>
        <v>31.660683760683749</v>
      </c>
      <c r="BL665" s="14">
        <f t="shared" si="299"/>
        <v>1.043824367353779</v>
      </c>
      <c r="BM665" s="14">
        <f t="shared" si="300"/>
        <v>5.3054498147747826E-3</v>
      </c>
      <c r="BN665" s="14">
        <v>6.6349999999999998</v>
      </c>
      <c r="BO665" s="14" t="str">
        <f t="shared" si="301"/>
        <v>Same Var</v>
      </c>
      <c r="BP665" s="14">
        <f t="shared" si="302"/>
        <v>0.22381784229032625</v>
      </c>
      <c r="BQ665" s="14" t="str">
        <f t="shared" si="303"/>
        <v>NS</v>
      </c>
      <c r="BR665" s="14" t="str">
        <f t="shared" si="304"/>
        <v>NS</v>
      </c>
      <c r="BS665" s="2" t="str">
        <f t="shared" si="305"/>
        <v>Same Var T-test</v>
      </c>
      <c r="BT665" s="2" t="str">
        <f t="shared" si="306"/>
        <v/>
      </c>
      <c r="BU665" s="2" t="str">
        <f t="shared" si="307"/>
        <v/>
      </c>
    </row>
    <row r="666" spans="1:73" s="14" customFormat="1" x14ac:dyDescent="0.2">
      <c r="A666" s="10" t="s">
        <v>142</v>
      </c>
      <c r="B666" s="11" t="s">
        <v>345</v>
      </c>
      <c r="C666" s="12">
        <v>37230</v>
      </c>
      <c r="D666" s="13">
        <v>0.55208333333333337</v>
      </c>
      <c r="E666" s="10" t="s">
        <v>57</v>
      </c>
      <c r="F666" s="10" t="s">
        <v>346</v>
      </c>
      <c r="G666" s="11" t="s">
        <v>59</v>
      </c>
      <c r="H666" s="11" t="s">
        <v>90</v>
      </c>
      <c r="I666" s="11" t="s">
        <v>61</v>
      </c>
      <c r="J666" s="14">
        <v>0.75</v>
      </c>
      <c r="K666" s="14">
        <v>0.2</v>
      </c>
      <c r="L666" s="11">
        <v>15</v>
      </c>
      <c r="M666" s="11">
        <v>11</v>
      </c>
      <c r="N666" s="11">
        <v>22</v>
      </c>
      <c r="O666" s="11">
        <v>20</v>
      </c>
      <c r="P666" s="11">
        <v>12</v>
      </c>
      <c r="Q666" s="11">
        <v>24</v>
      </c>
      <c r="R666" s="11">
        <v>25</v>
      </c>
      <c r="S666" s="11">
        <v>19</v>
      </c>
      <c r="T666" s="11">
        <v>22</v>
      </c>
      <c r="U666" s="11">
        <v>26</v>
      </c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F666" s="15"/>
      <c r="AG666" s="14">
        <f t="shared" si="280"/>
        <v>19.600000000000001</v>
      </c>
      <c r="AH666" s="14">
        <f t="shared" si="281"/>
        <v>5.3166405433005037</v>
      </c>
      <c r="AI666" s="14">
        <f t="shared" si="282"/>
        <v>10</v>
      </c>
      <c r="AJ666" s="11">
        <v>12</v>
      </c>
      <c r="AK666" s="11">
        <v>10</v>
      </c>
      <c r="AL666" s="11">
        <v>18</v>
      </c>
      <c r="AM666" s="11">
        <v>16</v>
      </c>
      <c r="AN666" s="11">
        <v>10</v>
      </c>
      <c r="AO666" s="11">
        <v>15</v>
      </c>
      <c r="AP666" s="11">
        <v>11</v>
      </c>
      <c r="AQ666" s="11">
        <v>18</v>
      </c>
      <c r="AR666" s="11">
        <v>19</v>
      </c>
      <c r="AS666" s="11">
        <v>16</v>
      </c>
      <c r="AT666" s="14">
        <f t="shared" si="283"/>
        <v>14.5</v>
      </c>
      <c r="AU666" s="14">
        <f t="shared" si="284"/>
        <v>3.4721111093332766</v>
      </c>
      <c r="AV666" s="14">
        <f t="shared" si="285"/>
        <v>10</v>
      </c>
      <c r="AW666" s="14">
        <f t="shared" si="286"/>
        <v>7.8151308641975357</v>
      </c>
      <c r="AX666" s="14">
        <f t="shared" si="287"/>
        <v>0.4423849108367629</v>
      </c>
      <c r="AY666" s="14">
        <f t="shared" si="288"/>
        <v>18</v>
      </c>
      <c r="AZ666" s="14">
        <f t="shared" si="289"/>
        <v>-0.11961783342433562</v>
      </c>
      <c r="BA666" s="14">
        <f t="shared" si="290"/>
        <v>0.86204866798959834</v>
      </c>
      <c r="BB666" s="14">
        <f t="shared" si="291"/>
        <v>0.26020408163265313</v>
      </c>
      <c r="BC666" s="16" t="str">
        <f t="shared" si="292"/>
        <v>Toxic</v>
      </c>
      <c r="BD666" s="14">
        <f t="shared" si="293"/>
        <v>73.979591836734699</v>
      </c>
      <c r="BE666" s="17" t="s">
        <v>663</v>
      </c>
      <c r="BG666" s="14">
        <f t="shared" si="294"/>
        <v>9</v>
      </c>
      <c r="BH666" s="14">
        <f t="shared" si="295"/>
        <v>9</v>
      </c>
      <c r="BI666" s="14">
        <f t="shared" si="296"/>
        <v>28.266666666666676</v>
      </c>
      <c r="BJ666" s="14">
        <f t="shared" si="297"/>
        <v>12.055555555555557</v>
      </c>
      <c r="BK666" s="14">
        <f t="shared" si="298"/>
        <v>20.161111111111115</v>
      </c>
      <c r="BL666" s="14">
        <f t="shared" si="299"/>
        <v>1.0555555555555556</v>
      </c>
      <c r="BM666" s="14">
        <f t="shared" si="300"/>
        <v>1.5032087676427226</v>
      </c>
      <c r="BN666" s="14">
        <v>6.6349999999999998</v>
      </c>
      <c r="BO666" s="14" t="str">
        <f t="shared" si="301"/>
        <v>Same Var</v>
      </c>
      <c r="BP666" s="14">
        <f t="shared" si="302"/>
        <v>1.0266579801795524E-2</v>
      </c>
      <c r="BQ666" s="14" t="str">
        <f t="shared" si="303"/>
        <v>Sig</v>
      </c>
      <c r="BR666" s="14" t="str">
        <f t="shared" si="304"/>
        <v>Sig</v>
      </c>
      <c r="BS666" s="2" t="str">
        <f t="shared" si="305"/>
        <v>Same Var T-test</v>
      </c>
      <c r="BT666" s="2" t="str">
        <f t="shared" si="306"/>
        <v/>
      </c>
      <c r="BU666" s="2" t="str">
        <f t="shared" si="307"/>
        <v/>
      </c>
    </row>
    <row r="667" spans="1:73" s="14" customFormat="1" x14ac:dyDescent="0.2">
      <c r="A667" s="10" t="s">
        <v>142</v>
      </c>
      <c r="B667" s="11" t="s">
        <v>350</v>
      </c>
      <c r="C667" s="12">
        <v>37231</v>
      </c>
      <c r="D667" s="13">
        <v>0.36458333333333331</v>
      </c>
      <c r="E667" s="10" t="s">
        <v>57</v>
      </c>
      <c r="F667" s="10" t="s">
        <v>346</v>
      </c>
      <c r="G667" s="11" t="s">
        <v>59</v>
      </c>
      <c r="H667" s="11" t="s">
        <v>90</v>
      </c>
      <c r="I667" s="11" t="s">
        <v>61</v>
      </c>
      <c r="J667" s="14">
        <v>0.75</v>
      </c>
      <c r="K667" s="14">
        <v>0.2</v>
      </c>
      <c r="L667" s="11">
        <v>15</v>
      </c>
      <c r="M667" s="11">
        <v>11</v>
      </c>
      <c r="N667" s="11">
        <v>22</v>
      </c>
      <c r="O667" s="11">
        <v>20</v>
      </c>
      <c r="P667" s="11">
        <v>12</v>
      </c>
      <c r="Q667" s="11">
        <v>24</v>
      </c>
      <c r="R667" s="11">
        <v>25</v>
      </c>
      <c r="S667" s="11">
        <v>19</v>
      </c>
      <c r="T667" s="11">
        <v>22</v>
      </c>
      <c r="U667" s="11">
        <v>26</v>
      </c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F667" s="15"/>
      <c r="AG667" s="14">
        <f t="shared" si="280"/>
        <v>19.600000000000001</v>
      </c>
      <c r="AH667" s="14">
        <f t="shared" si="281"/>
        <v>5.3166405433005037</v>
      </c>
      <c r="AI667" s="14">
        <f t="shared" si="282"/>
        <v>10</v>
      </c>
      <c r="AJ667" s="11">
        <v>11</v>
      </c>
      <c r="AK667" s="11">
        <v>6</v>
      </c>
      <c r="AL667" s="11">
        <v>19</v>
      </c>
      <c r="AM667" s="11">
        <v>18</v>
      </c>
      <c r="AN667" s="11">
        <v>9</v>
      </c>
      <c r="AO667" s="11">
        <v>16</v>
      </c>
      <c r="AP667" s="11">
        <v>27</v>
      </c>
      <c r="AQ667" s="11">
        <v>18</v>
      </c>
      <c r="AR667" s="11">
        <v>21</v>
      </c>
      <c r="AS667" s="11">
        <v>19</v>
      </c>
      <c r="AT667" s="14">
        <f t="shared" si="283"/>
        <v>16.399999999999999</v>
      </c>
      <c r="AU667" s="14">
        <f t="shared" si="284"/>
        <v>6.1860057118197584</v>
      </c>
      <c r="AV667" s="14">
        <f t="shared" si="285"/>
        <v>10</v>
      </c>
      <c r="AW667" s="14">
        <f t="shared" si="286"/>
        <v>29.3402777777778</v>
      </c>
      <c r="AX667" s="14">
        <f t="shared" si="287"/>
        <v>1.9079419753086433</v>
      </c>
      <c r="AY667" s="14">
        <f t="shared" si="288"/>
        <v>15</v>
      </c>
      <c r="AZ667" s="14">
        <f t="shared" si="289"/>
        <v>0.73043717152022036</v>
      </c>
      <c r="BA667" s="14">
        <f t="shared" si="290"/>
        <v>0.86624497319495286</v>
      </c>
      <c r="BB667" s="14">
        <f t="shared" si="291"/>
        <v>0.16326530612244911</v>
      </c>
      <c r="BC667" s="16" t="str">
        <f t="shared" si="292"/>
        <v>Toxic</v>
      </c>
      <c r="BD667" s="14">
        <f t="shared" si="293"/>
        <v>83.673469387755091</v>
      </c>
      <c r="BE667" s="17" t="s">
        <v>663</v>
      </c>
      <c r="BG667" s="14">
        <f t="shared" si="294"/>
        <v>9</v>
      </c>
      <c r="BH667" s="14">
        <f t="shared" si="295"/>
        <v>9</v>
      </c>
      <c r="BI667" s="14">
        <f t="shared" si="296"/>
        <v>28.266666666666676</v>
      </c>
      <c r="BJ667" s="14">
        <f t="shared" si="297"/>
        <v>38.26666666666668</v>
      </c>
      <c r="BK667" s="14">
        <f t="shared" si="298"/>
        <v>33.26666666666668</v>
      </c>
      <c r="BL667" s="14">
        <f t="shared" si="299"/>
        <v>1.0555555555555556</v>
      </c>
      <c r="BM667" s="14">
        <f t="shared" si="300"/>
        <v>0.19482068800763766</v>
      </c>
      <c r="BN667" s="14">
        <v>6.6349999999999998</v>
      </c>
      <c r="BO667" s="14" t="str">
        <f t="shared" si="301"/>
        <v>Same Var</v>
      </c>
      <c r="BP667" s="14">
        <f t="shared" si="302"/>
        <v>0.11534131941543581</v>
      </c>
      <c r="BQ667" s="14" t="str">
        <f t="shared" si="303"/>
        <v>NS</v>
      </c>
      <c r="BR667" s="14" t="str">
        <f t="shared" si="304"/>
        <v>NS</v>
      </c>
      <c r="BS667" s="2" t="str">
        <f t="shared" si="305"/>
        <v>Same Var T-test</v>
      </c>
      <c r="BT667" s="2" t="str">
        <f t="shared" si="306"/>
        <v>TSTToxicLess25</v>
      </c>
      <c r="BU667" s="2" t="str">
        <f t="shared" si="307"/>
        <v/>
      </c>
    </row>
    <row r="668" spans="1:73" s="14" customFormat="1" x14ac:dyDescent="0.2">
      <c r="A668" s="10" t="s">
        <v>142</v>
      </c>
      <c r="B668" s="11" t="s">
        <v>324</v>
      </c>
      <c r="C668" s="12">
        <v>37230</v>
      </c>
      <c r="D668" s="13">
        <v>0</v>
      </c>
      <c r="E668" s="10" t="s">
        <v>57</v>
      </c>
      <c r="F668" s="10" t="s">
        <v>317</v>
      </c>
      <c r="G668" s="11" t="s">
        <v>59</v>
      </c>
      <c r="H668" s="11" t="s">
        <v>90</v>
      </c>
      <c r="I668" s="11" t="s">
        <v>61</v>
      </c>
      <c r="J668" s="14">
        <v>0.75</v>
      </c>
      <c r="K668" s="14">
        <v>0.2</v>
      </c>
      <c r="L668" s="11">
        <v>15</v>
      </c>
      <c r="M668" s="11">
        <v>11</v>
      </c>
      <c r="N668" s="11">
        <v>22</v>
      </c>
      <c r="O668" s="11">
        <v>20</v>
      </c>
      <c r="P668" s="11">
        <v>12</v>
      </c>
      <c r="Q668" s="11">
        <v>24</v>
      </c>
      <c r="R668" s="11">
        <v>25</v>
      </c>
      <c r="S668" s="11">
        <v>19</v>
      </c>
      <c r="T668" s="11">
        <v>22</v>
      </c>
      <c r="U668" s="11">
        <v>26</v>
      </c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F668" s="15"/>
      <c r="AG668" s="14">
        <f t="shared" si="280"/>
        <v>19.600000000000001</v>
      </c>
      <c r="AH668" s="14">
        <f t="shared" si="281"/>
        <v>5.3166405433005037</v>
      </c>
      <c r="AI668" s="14">
        <f t="shared" si="282"/>
        <v>10</v>
      </c>
      <c r="AJ668" s="11">
        <v>13</v>
      </c>
      <c r="AK668" s="11">
        <v>8</v>
      </c>
      <c r="AL668" s="11">
        <v>19</v>
      </c>
      <c r="AM668" s="11">
        <v>18</v>
      </c>
      <c r="AN668" s="11">
        <v>7</v>
      </c>
      <c r="AO668" s="11">
        <v>21</v>
      </c>
      <c r="AP668" s="11">
        <v>18</v>
      </c>
      <c r="AQ668" s="11">
        <v>19</v>
      </c>
      <c r="AR668" s="11">
        <v>17</v>
      </c>
      <c r="AS668" s="11">
        <v>22</v>
      </c>
      <c r="AT668" s="14">
        <f t="shared" si="283"/>
        <v>16.2</v>
      </c>
      <c r="AU668" s="14">
        <f t="shared" si="284"/>
        <v>5.1811624607267852</v>
      </c>
      <c r="AV668" s="14">
        <f t="shared" si="285"/>
        <v>10</v>
      </c>
      <c r="AW668" s="14">
        <f t="shared" si="286"/>
        <v>18.270875308641976</v>
      </c>
      <c r="AX668" s="14">
        <f t="shared" si="287"/>
        <v>1.0815935528120713</v>
      </c>
      <c r="AY668" s="14">
        <f t="shared" si="288"/>
        <v>17</v>
      </c>
      <c r="AZ668" s="14">
        <f t="shared" si="289"/>
        <v>0.72552339416244449</v>
      </c>
      <c r="BA668" s="14">
        <f t="shared" si="290"/>
        <v>0.86327901742005297</v>
      </c>
      <c r="BB668" s="14">
        <f t="shared" si="291"/>
        <v>0.17346938775510215</v>
      </c>
      <c r="BC668" s="16" t="str">
        <f t="shared" si="292"/>
        <v>Toxic</v>
      </c>
      <c r="BD668" s="14">
        <f t="shared" si="293"/>
        <v>82.65306122448979</v>
      </c>
      <c r="BE668" s="17" t="s">
        <v>663</v>
      </c>
      <c r="BG668" s="14">
        <f t="shared" si="294"/>
        <v>9</v>
      </c>
      <c r="BH668" s="14">
        <f t="shared" si="295"/>
        <v>9</v>
      </c>
      <c r="BI668" s="14">
        <f t="shared" si="296"/>
        <v>28.266666666666676</v>
      </c>
      <c r="BJ668" s="14">
        <f t="shared" si="297"/>
        <v>26.844444444444438</v>
      </c>
      <c r="BK668" s="14">
        <f t="shared" si="298"/>
        <v>27.555555555555557</v>
      </c>
      <c r="BL668" s="14">
        <f t="shared" si="299"/>
        <v>1.0555555555555556</v>
      </c>
      <c r="BM668" s="14">
        <f t="shared" si="300"/>
        <v>5.6801872705563028E-3</v>
      </c>
      <c r="BN668" s="14">
        <v>6.6349999999999998</v>
      </c>
      <c r="BO668" s="14" t="str">
        <f t="shared" si="301"/>
        <v>Same Var</v>
      </c>
      <c r="BP668" s="14">
        <f t="shared" si="302"/>
        <v>8.2364143758217975E-2</v>
      </c>
      <c r="BQ668" s="14" t="str">
        <f t="shared" si="303"/>
        <v>NS</v>
      </c>
      <c r="BR668" s="14" t="str">
        <f t="shared" si="304"/>
        <v>NS</v>
      </c>
      <c r="BS668" s="2" t="str">
        <f t="shared" si="305"/>
        <v>Same Var T-test</v>
      </c>
      <c r="BT668" s="2" t="str">
        <f t="shared" si="306"/>
        <v>TSTToxicLess25</v>
      </c>
      <c r="BU668" s="2" t="str">
        <f t="shared" si="307"/>
        <v/>
      </c>
    </row>
    <row r="669" spans="1:73" s="14" customFormat="1" x14ac:dyDescent="0.2">
      <c r="A669" s="10" t="s">
        <v>142</v>
      </c>
      <c r="B669" s="11" t="s">
        <v>323</v>
      </c>
      <c r="C669" s="12">
        <v>37230</v>
      </c>
      <c r="D669" s="13">
        <v>0</v>
      </c>
      <c r="E669" s="10" t="s">
        <v>57</v>
      </c>
      <c r="F669" s="10" t="s">
        <v>317</v>
      </c>
      <c r="G669" s="11" t="s">
        <v>59</v>
      </c>
      <c r="H669" s="11" t="s">
        <v>90</v>
      </c>
      <c r="I669" s="11" t="s">
        <v>61</v>
      </c>
      <c r="J669" s="14">
        <v>0.75</v>
      </c>
      <c r="K669" s="14">
        <v>0.2</v>
      </c>
      <c r="L669" s="11">
        <v>15</v>
      </c>
      <c r="M669" s="11">
        <v>11</v>
      </c>
      <c r="N669" s="11">
        <v>22</v>
      </c>
      <c r="O669" s="11">
        <v>20</v>
      </c>
      <c r="P669" s="11">
        <v>12</v>
      </c>
      <c r="Q669" s="11">
        <v>24</v>
      </c>
      <c r="R669" s="11">
        <v>25</v>
      </c>
      <c r="S669" s="11">
        <v>19</v>
      </c>
      <c r="T669" s="11">
        <v>22</v>
      </c>
      <c r="U669" s="11">
        <v>26</v>
      </c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F669" s="15"/>
      <c r="AG669" s="14">
        <f t="shared" si="280"/>
        <v>19.600000000000001</v>
      </c>
      <c r="AH669" s="14">
        <f t="shared" si="281"/>
        <v>5.3166405433005037</v>
      </c>
      <c r="AI669" s="14">
        <f t="shared" si="282"/>
        <v>10</v>
      </c>
      <c r="AJ669" s="11">
        <v>11</v>
      </c>
      <c r="AK669" s="11">
        <v>13</v>
      </c>
      <c r="AL669" s="11">
        <v>25</v>
      </c>
      <c r="AM669" s="11">
        <v>20</v>
      </c>
      <c r="AN669" s="11">
        <v>12</v>
      </c>
      <c r="AO669" s="11">
        <v>23</v>
      </c>
      <c r="AP669" s="11">
        <v>14</v>
      </c>
      <c r="AQ669" s="11">
        <v>18</v>
      </c>
      <c r="AR669" s="11">
        <v>24</v>
      </c>
      <c r="AS669" s="11">
        <v>22</v>
      </c>
      <c r="AT669" s="14">
        <f t="shared" si="283"/>
        <v>18.2</v>
      </c>
      <c r="AU669" s="14">
        <f t="shared" si="284"/>
        <v>5.3291650377896902</v>
      </c>
      <c r="AV669" s="14">
        <f t="shared" si="285"/>
        <v>10</v>
      </c>
      <c r="AW669" s="14">
        <f t="shared" si="286"/>
        <v>19.624899999999997</v>
      </c>
      <c r="AX669" s="14">
        <f t="shared" si="287"/>
        <v>1.1770777777777774</v>
      </c>
      <c r="AY669" s="14">
        <f t="shared" si="288"/>
        <v>17</v>
      </c>
      <c r="AZ669" s="14">
        <f t="shared" si="289"/>
        <v>1.662900183509529</v>
      </c>
      <c r="BA669" s="14">
        <f t="shared" si="290"/>
        <v>0.86327901742005297</v>
      </c>
      <c r="BB669" s="14">
        <f t="shared" si="291"/>
        <v>7.1428571428571536E-2</v>
      </c>
      <c r="BC669" s="16" t="str">
        <f t="shared" si="292"/>
        <v>Nontoxic</v>
      </c>
      <c r="BD669" s="14">
        <f t="shared" si="293"/>
        <v>92.857142857142847</v>
      </c>
      <c r="BE669" s="17" t="s">
        <v>663</v>
      </c>
      <c r="BG669" s="14">
        <f t="shared" si="294"/>
        <v>9</v>
      </c>
      <c r="BH669" s="14">
        <f t="shared" si="295"/>
        <v>9</v>
      </c>
      <c r="BI669" s="14">
        <f t="shared" si="296"/>
        <v>28.266666666666676</v>
      </c>
      <c r="BJ669" s="14">
        <f t="shared" si="297"/>
        <v>28.399999999999991</v>
      </c>
      <c r="BK669" s="14">
        <f t="shared" si="298"/>
        <v>28.333333333333332</v>
      </c>
      <c r="BL669" s="14">
        <f t="shared" si="299"/>
        <v>1.0555555555555556</v>
      </c>
      <c r="BM669" s="14">
        <f t="shared" si="300"/>
        <v>4.7204647157023395E-5</v>
      </c>
      <c r="BN669" s="14">
        <v>6.6349999999999998</v>
      </c>
      <c r="BO669" s="14" t="str">
        <f t="shared" si="301"/>
        <v>Same Var</v>
      </c>
      <c r="BP669" s="14">
        <f t="shared" si="302"/>
        <v>0.28188012861532669</v>
      </c>
      <c r="BQ669" s="14" t="str">
        <f t="shared" si="303"/>
        <v>NS</v>
      </c>
      <c r="BR669" s="14" t="str">
        <f t="shared" si="304"/>
        <v>NS</v>
      </c>
      <c r="BS669" s="2" t="str">
        <f t="shared" si="305"/>
        <v>Same Var T-test</v>
      </c>
      <c r="BT669" s="2" t="str">
        <f t="shared" si="306"/>
        <v/>
      </c>
      <c r="BU669" s="2" t="str">
        <f t="shared" si="307"/>
        <v/>
      </c>
    </row>
    <row r="670" spans="1:73" s="14" customFormat="1" x14ac:dyDescent="0.2">
      <c r="A670" s="10" t="s">
        <v>142</v>
      </c>
      <c r="B670" s="11" t="s">
        <v>316</v>
      </c>
      <c r="C670" s="12">
        <v>37230</v>
      </c>
      <c r="D670" s="13">
        <v>0</v>
      </c>
      <c r="E670" s="10" t="s">
        <v>57</v>
      </c>
      <c r="F670" s="10" t="s">
        <v>317</v>
      </c>
      <c r="G670" s="11" t="s">
        <v>59</v>
      </c>
      <c r="H670" s="11" t="s">
        <v>90</v>
      </c>
      <c r="I670" s="11" t="s">
        <v>61</v>
      </c>
      <c r="J670" s="14">
        <v>0.75</v>
      </c>
      <c r="K670" s="14">
        <v>0.2</v>
      </c>
      <c r="L670" s="11">
        <v>15</v>
      </c>
      <c r="M670" s="11">
        <v>11</v>
      </c>
      <c r="N670" s="11">
        <v>22</v>
      </c>
      <c r="O670" s="11">
        <v>20</v>
      </c>
      <c r="P670" s="11">
        <v>12</v>
      </c>
      <c r="Q670" s="11">
        <v>24</v>
      </c>
      <c r="R670" s="11">
        <v>25</v>
      </c>
      <c r="S670" s="11">
        <v>19</v>
      </c>
      <c r="T670" s="11">
        <v>22</v>
      </c>
      <c r="U670" s="11">
        <v>26</v>
      </c>
      <c r="V670" s="15"/>
      <c r="W670" s="15"/>
      <c r="X670" s="15"/>
      <c r="Y670" s="15"/>
      <c r="Z670" s="15"/>
      <c r="AA670" s="15"/>
      <c r="AB670" s="15"/>
      <c r="AC670" s="15"/>
      <c r="AD670" s="15"/>
      <c r="AE670" s="15"/>
      <c r="AF670" s="15"/>
      <c r="AG670" s="14">
        <f t="shared" si="280"/>
        <v>19.600000000000001</v>
      </c>
      <c r="AH670" s="14">
        <f t="shared" si="281"/>
        <v>5.3166405433005037</v>
      </c>
      <c r="AI670" s="14">
        <f t="shared" si="282"/>
        <v>10</v>
      </c>
      <c r="AJ670" s="11">
        <v>15</v>
      </c>
      <c r="AK670" s="11">
        <v>13</v>
      </c>
      <c r="AL670" s="11">
        <v>25</v>
      </c>
      <c r="AM670" s="11">
        <v>10</v>
      </c>
      <c r="AN670" s="11">
        <v>15</v>
      </c>
      <c r="AO670" s="11">
        <v>24</v>
      </c>
      <c r="AP670" s="11">
        <v>27</v>
      </c>
      <c r="AQ670" s="11">
        <v>21</v>
      </c>
      <c r="AR670" s="11">
        <v>22</v>
      </c>
      <c r="AS670" s="11">
        <v>25</v>
      </c>
      <c r="AT670" s="14">
        <f t="shared" si="283"/>
        <v>19.7</v>
      </c>
      <c r="AU670" s="14">
        <f t="shared" si="284"/>
        <v>5.9451193801676041</v>
      </c>
      <c r="AV670" s="14">
        <f t="shared" si="285"/>
        <v>10</v>
      </c>
      <c r="AW670" s="14">
        <f t="shared" si="286"/>
        <v>26.259930864197528</v>
      </c>
      <c r="AX670" s="14">
        <f t="shared" si="287"/>
        <v>1.6689330589849105</v>
      </c>
      <c r="AY670" s="14">
        <f t="shared" si="288"/>
        <v>16</v>
      </c>
      <c r="AZ670" s="14">
        <f t="shared" si="289"/>
        <v>2.208750240201601</v>
      </c>
      <c r="BA670" s="14">
        <f t="shared" si="290"/>
        <v>0.86466700179829137</v>
      </c>
      <c r="BB670" s="14">
        <f t="shared" si="291"/>
        <v>-5.1020408163264218E-3</v>
      </c>
      <c r="BC670" s="16" t="str">
        <f t="shared" si="292"/>
        <v>Nontoxic</v>
      </c>
      <c r="BD670" s="14">
        <f t="shared" si="293"/>
        <v>100.51020408163265</v>
      </c>
      <c r="BE670" s="17" t="s">
        <v>663</v>
      </c>
      <c r="BG670" s="14">
        <f t="shared" si="294"/>
        <v>9</v>
      </c>
      <c r="BH670" s="14">
        <f t="shared" si="295"/>
        <v>9</v>
      </c>
      <c r="BI670" s="14">
        <f t="shared" si="296"/>
        <v>28.266666666666676</v>
      </c>
      <c r="BJ670" s="14">
        <f t="shared" si="297"/>
        <v>35.344444444444434</v>
      </c>
      <c r="BK670" s="14">
        <f t="shared" si="298"/>
        <v>31.805555555555557</v>
      </c>
      <c r="BL670" s="14">
        <f t="shared" si="299"/>
        <v>1.0555555555555556</v>
      </c>
      <c r="BM670" s="14">
        <f t="shared" si="300"/>
        <v>0.10621640429289489</v>
      </c>
      <c r="BN670" s="14">
        <v>6.6349999999999998</v>
      </c>
      <c r="BO670" s="14" t="str">
        <f t="shared" si="301"/>
        <v>Same Var</v>
      </c>
      <c r="BP670" s="14">
        <f t="shared" si="302"/>
        <v>0.48440466513086489</v>
      </c>
      <c r="BQ670" s="14" t="str">
        <f t="shared" si="303"/>
        <v>NS</v>
      </c>
      <c r="BR670" s="14" t="str">
        <f t="shared" si="304"/>
        <v>NS</v>
      </c>
      <c r="BS670" s="2" t="str">
        <f t="shared" si="305"/>
        <v/>
      </c>
      <c r="BT670" s="2" t="str">
        <f t="shared" si="306"/>
        <v/>
      </c>
      <c r="BU670" s="2" t="str">
        <f t="shared" si="307"/>
        <v/>
      </c>
    </row>
    <row r="671" spans="1:73" s="14" customFormat="1" x14ac:dyDescent="0.2">
      <c r="A671" s="10" t="s">
        <v>55</v>
      </c>
      <c r="B671" s="11" t="s">
        <v>78</v>
      </c>
      <c r="C671" s="12">
        <v>37445</v>
      </c>
      <c r="D671" s="13">
        <v>0.54861111111111105</v>
      </c>
      <c r="E671" s="10" t="s">
        <v>57</v>
      </c>
      <c r="F671" s="10" t="s">
        <v>79</v>
      </c>
      <c r="G671" s="11" t="s">
        <v>59</v>
      </c>
      <c r="H671" s="11" t="s">
        <v>60</v>
      </c>
      <c r="I671" s="11" t="s">
        <v>61</v>
      </c>
      <c r="J671" s="14">
        <v>0.75</v>
      </c>
      <c r="K671" s="14">
        <v>0.2</v>
      </c>
      <c r="L671" s="11">
        <v>21</v>
      </c>
      <c r="M671" s="11">
        <v>13</v>
      </c>
      <c r="N671" s="11">
        <v>17</v>
      </c>
      <c r="O671" s="11">
        <v>16</v>
      </c>
      <c r="P671" s="11">
        <v>24</v>
      </c>
      <c r="Q671" s="11">
        <v>20</v>
      </c>
      <c r="R671" s="11">
        <v>17</v>
      </c>
      <c r="S671" s="11">
        <v>20</v>
      </c>
      <c r="T671" s="11">
        <v>21</v>
      </c>
      <c r="U671" s="11">
        <v>26</v>
      </c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F671" s="15"/>
      <c r="AG671" s="14">
        <f t="shared" si="280"/>
        <v>19.5</v>
      </c>
      <c r="AH671" s="14">
        <f t="shared" si="281"/>
        <v>3.8658045015810671</v>
      </c>
      <c r="AI671" s="14">
        <f t="shared" si="282"/>
        <v>10</v>
      </c>
      <c r="AJ671" s="11">
        <v>34</v>
      </c>
      <c r="AK671" s="11">
        <v>36</v>
      </c>
      <c r="AL671" s="11">
        <v>32</v>
      </c>
      <c r="AM671" s="11">
        <v>28</v>
      </c>
      <c r="AN671" s="11">
        <v>35</v>
      </c>
      <c r="AO671" s="11">
        <v>26</v>
      </c>
      <c r="AP671" s="11">
        <v>27</v>
      </c>
      <c r="AQ671" s="11">
        <v>36</v>
      </c>
      <c r="AR671" s="11">
        <v>32</v>
      </c>
      <c r="AS671" s="11">
        <v>35</v>
      </c>
      <c r="AT671" s="14">
        <f t="shared" si="283"/>
        <v>32.1</v>
      </c>
      <c r="AU671" s="14">
        <f t="shared" si="284"/>
        <v>3.8137179293236154</v>
      </c>
      <c r="AV671" s="14">
        <f t="shared" si="285"/>
        <v>10</v>
      </c>
      <c r="AW671" s="14">
        <f t="shared" si="286"/>
        <v>5.2673437548225115</v>
      </c>
      <c r="AX671" s="14">
        <f t="shared" si="287"/>
        <v>0.31356211473336632</v>
      </c>
      <c r="AY671" s="14">
        <f t="shared" si="288"/>
        <v>17</v>
      </c>
      <c r="AZ671" s="14">
        <f t="shared" si="289"/>
        <v>11.535044357445711</v>
      </c>
      <c r="BA671" s="14">
        <f t="shared" si="290"/>
        <v>0.86327901742005297</v>
      </c>
      <c r="BB671" s="14">
        <f t="shared" si="291"/>
        <v>-0.64615384615384619</v>
      </c>
      <c r="BC671" s="16" t="str">
        <f t="shared" si="292"/>
        <v>Nontoxic</v>
      </c>
      <c r="BD671" s="14">
        <f t="shared" si="293"/>
        <v>164.61538461538464</v>
      </c>
      <c r="BE671" s="17" t="s">
        <v>663</v>
      </c>
      <c r="BG671" s="14">
        <f t="shared" si="294"/>
        <v>9</v>
      </c>
      <c r="BH671" s="14">
        <f t="shared" si="295"/>
        <v>9</v>
      </c>
      <c r="BI671" s="14">
        <f t="shared" si="296"/>
        <v>14.944444444444443</v>
      </c>
      <c r="BJ671" s="14">
        <f t="shared" si="297"/>
        <v>14.544444444444405</v>
      </c>
      <c r="BK671" s="14">
        <f t="shared" si="298"/>
        <v>14.744444444444424</v>
      </c>
      <c r="BL671" s="14">
        <f t="shared" si="299"/>
        <v>1.0555555555555556</v>
      </c>
      <c r="BM671" s="14">
        <f t="shared" si="300"/>
        <v>1.5689334952295859E-3</v>
      </c>
      <c r="BN671" s="14">
        <v>6.6349999999999998</v>
      </c>
      <c r="BO671" s="14" t="str">
        <f t="shared" si="301"/>
        <v>Same Var</v>
      </c>
      <c r="BP671" s="14">
        <f t="shared" si="302"/>
        <v>4.103727137245913E-7</v>
      </c>
      <c r="BQ671" s="14" t="str">
        <f t="shared" si="303"/>
        <v>NS</v>
      </c>
      <c r="BR671" s="14" t="str">
        <f t="shared" si="304"/>
        <v>NS</v>
      </c>
      <c r="BS671" s="2" t="str">
        <f t="shared" si="305"/>
        <v/>
      </c>
      <c r="BT671" s="2" t="str">
        <f t="shared" si="306"/>
        <v/>
      </c>
      <c r="BU671" s="2" t="str">
        <f t="shared" si="307"/>
        <v/>
      </c>
    </row>
    <row r="672" spans="1:73" s="14" customFormat="1" x14ac:dyDescent="0.2">
      <c r="A672" s="10" t="s">
        <v>55</v>
      </c>
      <c r="B672" s="11" t="s">
        <v>87</v>
      </c>
      <c r="C672" s="12">
        <v>37445</v>
      </c>
      <c r="D672" s="13">
        <v>0.43055555555555558</v>
      </c>
      <c r="E672" s="10" t="s">
        <v>57</v>
      </c>
      <c r="F672" s="10" t="s">
        <v>79</v>
      </c>
      <c r="G672" s="11" t="s">
        <v>59</v>
      </c>
      <c r="H672" s="11" t="s">
        <v>60</v>
      </c>
      <c r="I672" s="11" t="s">
        <v>61</v>
      </c>
      <c r="J672" s="14">
        <v>0.75</v>
      </c>
      <c r="K672" s="14">
        <v>0.2</v>
      </c>
      <c r="L672" s="11">
        <v>21</v>
      </c>
      <c r="M672" s="11">
        <v>13</v>
      </c>
      <c r="N672" s="11">
        <v>17</v>
      </c>
      <c r="O672" s="11">
        <v>16</v>
      </c>
      <c r="P672" s="11">
        <v>24</v>
      </c>
      <c r="Q672" s="11">
        <v>20</v>
      </c>
      <c r="R672" s="11">
        <v>17</v>
      </c>
      <c r="S672" s="11">
        <v>20</v>
      </c>
      <c r="T672" s="11">
        <v>21</v>
      </c>
      <c r="U672" s="11">
        <v>26</v>
      </c>
      <c r="V672" s="15"/>
      <c r="W672" s="15"/>
      <c r="X672" s="15"/>
      <c r="Y672" s="15"/>
      <c r="Z672" s="15"/>
      <c r="AA672" s="15"/>
      <c r="AB672" s="15"/>
      <c r="AC672" s="15"/>
      <c r="AD672" s="15"/>
      <c r="AE672" s="15"/>
      <c r="AF672" s="15"/>
      <c r="AG672" s="14">
        <f t="shared" si="280"/>
        <v>19.5</v>
      </c>
      <c r="AH672" s="14">
        <f t="shared" si="281"/>
        <v>3.8658045015810671</v>
      </c>
      <c r="AI672" s="14">
        <f t="shared" si="282"/>
        <v>10</v>
      </c>
      <c r="AJ672" s="11">
        <v>29</v>
      </c>
      <c r="AK672" s="11">
        <v>32</v>
      </c>
      <c r="AL672" s="11">
        <v>37</v>
      </c>
      <c r="AM672" s="11">
        <v>22</v>
      </c>
      <c r="AN672" s="11">
        <v>31</v>
      </c>
      <c r="AO672" s="11">
        <v>25</v>
      </c>
      <c r="AP672" s="11">
        <v>27</v>
      </c>
      <c r="AQ672" s="11">
        <v>30</v>
      </c>
      <c r="AR672" s="11">
        <v>29</v>
      </c>
      <c r="AS672" s="11">
        <v>25</v>
      </c>
      <c r="AT672" s="14">
        <f t="shared" si="283"/>
        <v>28.7</v>
      </c>
      <c r="AU672" s="14">
        <f t="shared" si="284"/>
        <v>4.2439499421071343</v>
      </c>
      <c r="AV672" s="14">
        <f t="shared" si="285"/>
        <v>10</v>
      </c>
      <c r="AW672" s="14">
        <f t="shared" si="286"/>
        <v>6.978769680748476</v>
      </c>
      <c r="AX672" s="14">
        <f t="shared" si="287"/>
        <v>0.43896129168810166</v>
      </c>
      <c r="AY672" s="14">
        <f t="shared" si="288"/>
        <v>16</v>
      </c>
      <c r="AZ672" s="14">
        <f t="shared" si="289"/>
        <v>8.6597167535052595</v>
      </c>
      <c r="BA672" s="14">
        <f t="shared" si="290"/>
        <v>0.86466700179829137</v>
      </c>
      <c r="BB672" s="14">
        <f t="shared" si="291"/>
        <v>-0.47179487179487178</v>
      </c>
      <c r="BC672" s="16" t="str">
        <f t="shared" si="292"/>
        <v>Nontoxic</v>
      </c>
      <c r="BD672" s="14">
        <f t="shared" si="293"/>
        <v>147.17948717948715</v>
      </c>
      <c r="BE672" s="17" t="s">
        <v>663</v>
      </c>
      <c r="BG672" s="14">
        <f t="shared" si="294"/>
        <v>9</v>
      </c>
      <c r="BH672" s="14">
        <f t="shared" si="295"/>
        <v>9</v>
      </c>
      <c r="BI672" s="14">
        <f t="shared" si="296"/>
        <v>14.944444444444443</v>
      </c>
      <c r="BJ672" s="14">
        <f t="shared" si="297"/>
        <v>18.011111111111148</v>
      </c>
      <c r="BK672" s="14">
        <f t="shared" si="298"/>
        <v>16.477777777777799</v>
      </c>
      <c r="BL672" s="14">
        <f t="shared" si="299"/>
        <v>1.0555555555555556</v>
      </c>
      <c r="BM672" s="14">
        <f t="shared" si="300"/>
        <v>7.4152264299380474E-2</v>
      </c>
      <c r="BN672" s="14">
        <v>6.6349999999999998</v>
      </c>
      <c r="BO672" s="14" t="str">
        <f t="shared" si="301"/>
        <v>Same Var</v>
      </c>
      <c r="BP672" s="14">
        <f t="shared" si="302"/>
        <v>4.0090298585849639E-5</v>
      </c>
      <c r="BQ672" s="14" t="str">
        <f t="shared" si="303"/>
        <v>NS</v>
      </c>
      <c r="BR672" s="14" t="str">
        <f t="shared" si="304"/>
        <v>NS</v>
      </c>
      <c r="BS672" s="2" t="str">
        <f t="shared" si="305"/>
        <v/>
      </c>
      <c r="BT672" s="2" t="str">
        <f t="shared" si="306"/>
        <v/>
      </c>
      <c r="BU672" s="2" t="str">
        <f t="shared" si="307"/>
        <v/>
      </c>
    </row>
    <row r="673" spans="1:73" s="14" customFormat="1" x14ac:dyDescent="0.2">
      <c r="A673" s="10" t="s">
        <v>55</v>
      </c>
      <c r="B673" s="11" t="s">
        <v>85</v>
      </c>
      <c r="C673" s="12">
        <v>37445</v>
      </c>
      <c r="D673" s="13">
        <v>0.49305555555555558</v>
      </c>
      <c r="E673" s="10" t="s">
        <v>57</v>
      </c>
      <c r="F673" s="10" t="s">
        <v>79</v>
      </c>
      <c r="G673" s="11" t="s">
        <v>59</v>
      </c>
      <c r="H673" s="11" t="s">
        <v>60</v>
      </c>
      <c r="I673" s="11" t="s">
        <v>61</v>
      </c>
      <c r="J673" s="14">
        <v>0.75</v>
      </c>
      <c r="K673" s="14">
        <v>0.2</v>
      </c>
      <c r="L673" s="11">
        <v>21</v>
      </c>
      <c r="M673" s="11">
        <v>13</v>
      </c>
      <c r="N673" s="11">
        <v>17</v>
      </c>
      <c r="O673" s="11">
        <v>16</v>
      </c>
      <c r="P673" s="11">
        <v>24</v>
      </c>
      <c r="Q673" s="11">
        <v>20</v>
      </c>
      <c r="R673" s="11">
        <v>17</v>
      </c>
      <c r="S673" s="11">
        <v>20</v>
      </c>
      <c r="T673" s="11">
        <v>21</v>
      </c>
      <c r="U673" s="11">
        <v>26</v>
      </c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F673" s="15"/>
      <c r="AG673" s="14">
        <f t="shared" si="280"/>
        <v>19.5</v>
      </c>
      <c r="AH673" s="14">
        <f t="shared" si="281"/>
        <v>3.8658045015810671</v>
      </c>
      <c r="AI673" s="14">
        <f t="shared" si="282"/>
        <v>10</v>
      </c>
      <c r="AJ673" s="11">
        <v>20</v>
      </c>
      <c r="AK673" s="11">
        <v>24</v>
      </c>
      <c r="AL673" s="11">
        <v>22</v>
      </c>
      <c r="AM673" s="11">
        <v>25</v>
      </c>
      <c r="AN673" s="11">
        <v>34</v>
      </c>
      <c r="AO673" s="11">
        <v>21</v>
      </c>
      <c r="AP673" s="11">
        <v>26</v>
      </c>
      <c r="AQ673" s="11">
        <v>23</v>
      </c>
      <c r="AR673" s="11">
        <v>30</v>
      </c>
      <c r="AS673" s="11">
        <v>26</v>
      </c>
      <c r="AT673" s="14">
        <f t="shared" si="283"/>
        <v>25.1</v>
      </c>
      <c r="AU673" s="14">
        <f t="shared" si="284"/>
        <v>4.2544094772365249</v>
      </c>
      <c r="AV673" s="14">
        <f t="shared" si="285"/>
        <v>10</v>
      </c>
      <c r="AW673" s="14">
        <f t="shared" si="286"/>
        <v>7.0258128906249802</v>
      </c>
      <c r="AX673" s="14">
        <f t="shared" si="287"/>
        <v>0.44252782118055406</v>
      </c>
      <c r="AY673" s="14">
        <f t="shared" si="288"/>
        <v>16</v>
      </c>
      <c r="AZ673" s="14">
        <f t="shared" si="289"/>
        <v>6.4339826691951085</v>
      </c>
      <c r="BA673" s="14">
        <f t="shared" si="290"/>
        <v>0.86466700179829137</v>
      </c>
      <c r="BB673" s="14">
        <f t="shared" si="291"/>
        <v>-0.28717948717948727</v>
      </c>
      <c r="BC673" s="16" t="str">
        <f t="shared" si="292"/>
        <v>Nontoxic</v>
      </c>
      <c r="BD673" s="14">
        <f t="shared" si="293"/>
        <v>128.71794871794873</v>
      </c>
      <c r="BE673" s="17" t="s">
        <v>663</v>
      </c>
      <c r="BG673" s="14">
        <f t="shared" si="294"/>
        <v>9</v>
      </c>
      <c r="BH673" s="14">
        <f t="shared" si="295"/>
        <v>9</v>
      </c>
      <c r="BI673" s="14">
        <f t="shared" si="296"/>
        <v>14.944444444444443</v>
      </c>
      <c r="BJ673" s="14">
        <f t="shared" si="297"/>
        <v>18.099999999999962</v>
      </c>
      <c r="BK673" s="14">
        <f t="shared" si="298"/>
        <v>16.522222222222201</v>
      </c>
      <c r="BL673" s="14">
        <f t="shared" si="299"/>
        <v>1.0555555555555556</v>
      </c>
      <c r="BM673" s="14">
        <f t="shared" si="300"/>
        <v>7.8109513144036372E-2</v>
      </c>
      <c r="BN673" s="14">
        <v>6.6349999999999998</v>
      </c>
      <c r="BO673" s="14" t="str">
        <f t="shared" si="301"/>
        <v>Same Var</v>
      </c>
      <c r="BP673" s="14">
        <f t="shared" si="302"/>
        <v>3.2233458787059464E-3</v>
      </c>
      <c r="BQ673" s="14" t="str">
        <f t="shared" si="303"/>
        <v>NS</v>
      </c>
      <c r="BR673" s="14" t="str">
        <f t="shared" si="304"/>
        <v>NS</v>
      </c>
      <c r="BS673" s="2" t="str">
        <f t="shared" si="305"/>
        <v/>
      </c>
      <c r="BT673" s="2" t="str">
        <f t="shared" si="306"/>
        <v/>
      </c>
      <c r="BU673" s="2" t="str">
        <f t="shared" si="307"/>
        <v/>
      </c>
    </row>
    <row r="674" spans="1:73" s="14" customFormat="1" x14ac:dyDescent="0.2">
      <c r="A674" s="10" t="s">
        <v>55</v>
      </c>
      <c r="B674" s="11" t="s">
        <v>88</v>
      </c>
      <c r="C674" s="12">
        <v>37445</v>
      </c>
      <c r="D674" s="13">
        <v>0.47916666666666669</v>
      </c>
      <c r="E674" s="10" t="s">
        <v>57</v>
      </c>
      <c r="F674" s="10" t="s">
        <v>79</v>
      </c>
      <c r="G674" s="11" t="s">
        <v>59</v>
      </c>
      <c r="H674" s="11" t="s">
        <v>60</v>
      </c>
      <c r="I674" s="11" t="s">
        <v>61</v>
      </c>
      <c r="J674" s="14">
        <v>0.75</v>
      </c>
      <c r="K674" s="14">
        <v>0.2</v>
      </c>
      <c r="L674" s="11">
        <v>21</v>
      </c>
      <c r="M674" s="11">
        <v>13</v>
      </c>
      <c r="N674" s="11">
        <v>17</v>
      </c>
      <c r="O674" s="11">
        <v>16</v>
      </c>
      <c r="P674" s="11">
        <v>24</v>
      </c>
      <c r="Q674" s="11">
        <v>20</v>
      </c>
      <c r="R674" s="11">
        <v>17</v>
      </c>
      <c r="S674" s="11">
        <v>20</v>
      </c>
      <c r="T674" s="11">
        <v>21</v>
      </c>
      <c r="U674" s="11">
        <v>26</v>
      </c>
      <c r="V674" s="15"/>
      <c r="W674" s="15"/>
      <c r="X674" s="15"/>
      <c r="Y674" s="15"/>
      <c r="Z674" s="15"/>
      <c r="AA674" s="15"/>
      <c r="AB674" s="15"/>
      <c r="AC674" s="15"/>
      <c r="AD674" s="15"/>
      <c r="AE674" s="15"/>
      <c r="AF674" s="15"/>
      <c r="AG674" s="14">
        <f t="shared" si="280"/>
        <v>19.5</v>
      </c>
      <c r="AH674" s="14">
        <f t="shared" si="281"/>
        <v>3.8658045015810671</v>
      </c>
      <c r="AI674" s="14">
        <f t="shared" si="282"/>
        <v>10</v>
      </c>
      <c r="AJ674" s="11">
        <v>24</v>
      </c>
      <c r="AK674" s="11">
        <v>27</v>
      </c>
      <c r="AL674" s="11">
        <v>34</v>
      </c>
      <c r="AM674" s="11">
        <v>26</v>
      </c>
      <c r="AN674" s="11">
        <v>35</v>
      </c>
      <c r="AO674" s="11">
        <v>22</v>
      </c>
      <c r="AP674" s="11">
        <v>21</v>
      </c>
      <c r="AQ674" s="11">
        <v>36</v>
      </c>
      <c r="AR674" s="11">
        <v>23</v>
      </c>
      <c r="AS674" s="11">
        <v>24</v>
      </c>
      <c r="AT674" s="14">
        <f t="shared" si="283"/>
        <v>27.2</v>
      </c>
      <c r="AU674" s="14">
        <f t="shared" si="284"/>
        <v>5.6725459696487093</v>
      </c>
      <c r="AV674" s="14">
        <f t="shared" si="285"/>
        <v>10</v>
      </c>
      <c r="AW674" s="14">
        <f t="shared" si="286"/>
        <v>16.470633106674409</v>
      </c>
      <c r="AX674" s="14">
        <f t="shared" si="287"/>
        <v>1.228971579753946</v>
      </c>
      <c r="AY674" s="14">
        <f t="shared" si="288"/>
        <v>13</v>
      </c>
      <c r="AZ674" s="14">
        <f t="shared" si="289"/>
        <v>6.2420956673506085</v>
      </c>
      <c r="BA674" s="14">
        <f t="shared" si="290"/>
        <v>0.87015153396817235</v>
      </c>
      <c r="BB674" s="14">
        <f t="shared" si="291"/>
        <v>-0.39487179487179486</v>
      </c>
      <c r="BC674" s="16" t="str">
        <f t="shared" si="292"/>
        <v>Nontoxic</v>
      </c>
      <c r="BD674" s="14">
        <f t="shared" si="293"/>
        <v>139.48717948717947</v>
      </c>
      <c r="BE674" s="17" t="s">
        <v>663</v>
      </c>
      <c r="BG674" s="14">
        <f t="shared" si="294"/>
        <v>9</v>
      </c>
      <c r="BH674" s="14">
        <f t="shared" si="295"/>
        <v>9</v>
      </c>
      <c r="BI674" s="14">
        <f t="shared" si="296"/>
        <v>14.944444444444443</v>
      </c>
      <c r="BJ674" s="14">
        <f t="shared" si="297"/>
        <v>32.177777777777813</v>
      </c>
      <c r="BK674" s="14">
        <f t="shared" si="298"/>
        <v>23.561111111111128</v>
      </c>
      <c r="BL674" s="14">
        <f t="shared" si="299"/>
        <v>1.0555555555555556</v>
      </c>
      <c r="BM674" s="14">
        <f t="shared" si="300"/>
        <v>1.2242027279270853</v>
      </c>
      <c r="BN674" s="14">
        <v>6.6349999999999998</v>
      </c>
      <c r="BO674" s="14" t="str">
        <f t="shared" si="301"/>
        <v>Same Var</v>
      </c>
      <c r="BP674" s="14">
        <f t="shared" si="302"/>
        <v>1.1512750112582166E-3</v>
      </c>
      <c r="BQ674" s="14" t="str">
        <f t="shared" si="303"/>
        <v>NS</v>
      </c>
      <c r="BR674" s="14" t="str">
        <f t="shared" si="304"/>
        <v>NS</v>
      </c>
      <c r="BS674" s="2" t="str">
        <f t="shared" si="305"/>
        <v/>
      </c>
      <c r="BT674" s="2" t="str">
        <f t="shared" si="306"/>
        <v/>
      </c>
      <c r="BU674" s="2" t="str">
        <f t="shared" si="307"/>
        <v/>
      </c>
    </row>
    <row r="675" spans="1:73" s="14" customFormat="1" x14ac:dyDescent="0.2">
      <c r="A675" s="10" t="s">
        <v>55</v>
      </c>
      <c r="B675" s="11" t="s">
        <v>81</v>
      </c>
      <c r="C675" s="12">
        <v>37445</v>
      </c>
      <c r="D675" s="13">
        <v>0.51736111111111105</v>
      </c>
      <c r="E675" s="10" t="s">
        <v>57</v>
      </c>
      <c r="F675" s="10" t="s">
        <v>79</v>
      </c>
      <c r="G675" s="11" t="s">
        <v>59</v>
      </c>
      <c r="H675" s="11" t="s">
        <v>60</v>
      </c>
      <c r="I675" s="11" t="s">
        <v>61</v>
      </c>
      <c r="J675" s="14">
        <v>0.75</v>
      </c>
      <c r="K675" s="14">
        <v>0.2</v>
      </c>
      <c r="L675" s="11">
        <v>21</v>
      </c>
      <c r="M675" s="11">
        <v>13</v>
      </c>
      <c r="N675" s="11">
        <v>17</v>
      </c>
      <c r="O675" s="11">
        <v>16</v>
      </c>
      <c r="P675" s="11">
        <v>24</v>
      </c>
      <c r="Q675" s="11">
        <v>20</v>
      </c>
      <c r="R675" s="11">
        <v>17</v>
      </c>
      <c r="S675" s="11">
        <v>20</v>
      </c>
      <c r="T675" s="11">
        <v>21</v>
      </c>
      <c r="U675" s="11">
        <v>26</v>
      </c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F675" s="15"/>
      <c r="AG675" s="14">
        <f t="shared" si="280"/>
        <v>19.5</v>
      </c>
      <c r="AH675" s="14">
        <f t="shared" si="281"/>
        <v>3.8658045015810671</v>
      </c>
      <c r="AI675" s="14">
        <f t="shared" si="282"/>
        <v>10</v>
      </c>
      <c r="AJ675" s="11">
        <v>39</v>
      </c>
      <c r="AK675" s="11">
        <v>25</v>
      </c>
      <c r="AL675" s="11">
        <v>33</v>
      </c>
      <c r="AM675" s="11">
        <v>29</v>
      </c>
      <c r="AN675" s="11">
        <v>40</v>
      </c>
      <c r="AO675" s="11">
        <v>41</v>
      </c>
      <c r="AP675" s="11">
        <v>30</v>
      </c>
      <c r="AQ675" s="11">
        <v>36</v>
      </c>
      <c r="AR675" s="11">
        <v>43</v>
      </c>
      <c r="AS675" s="11">
        <v>39</v>
      </c>
      <c r="AT675" s="14">
        <f t="shared" si="283"/>
        <v>35.5</v>
      </c>
      <c r="AU675" s="14">
        <f t="shared" si="284"/>
        <v>5.9675045966560525</v>
      </c>
      <c r="AV675" s="14">
        <f t="shared" si="285"/>
        <v>10</v>
      </c>
      <c r="AW675" s="14">
        <f t="shared" si="286"/>
        <v>19.375280791859566</v>
      </c>
      <c r="AX675" s="14">
        <f t="shared" si="287"/>
        <v>1.4875736373671127</v>
      </c>
      <c r="AY675" s="14">
        <f t="shared" si="288"/>
        <v>13</v>
      </c>
      <c r="AZ675" s="14">
        <f t="shared" si="289"/>
        <v>9.9498030184372617</v>
      </c>
      <c r="BA675" s="14">
        <f t="shared" si="290"/>
        <v>0.87015153396817235</v>
      </c>
      <c r="BB675" s="14">
        <f t="shared" si="291"/>
        <v>-0.82051282051282048</v>
      </c>
      <c r="BC675" s="16" t="str">
        <f t="shared" si="292"/>
        <v>Nontoxic</v>
      </c>
      <c r="BD675" s="14">
        <f t="shared" si="293"/>
        <v>182.05128205128204</v>
      </c>
      <c r="BE675" s="17" t="s">
        <v>663</v>
      </c>
      <c r="BG675" s="14">
        <f t="shared" si="294"/>
        <v>9</v>
      </c>
      <c r="BH675" s="14">
        <f t="shared" si="295"/>
        <v>9</v>
      </c>
      <c r="BI675" s="14">
        <f t="shared" si="296"/>
        <v>14.944444444444443</v>
      </c>
      <c r="BJ675" s="14">
        <f t="shared" si="297"/>
        <v>35.611111111111114</v>
      </c>
      <c r="BK675" s="14">
        <f t="shared" si="298"/>
        <v>25.277777777777779</v>
      </c>
      <c r="BL675" s="14">
        <f t="shared" si="299"/>
        <v>1.0555555555555556</v>
      </c>
      <c r="BM675" s="14">
        <f t="shared" si="300"/>
        <v>1.5590709591295542</v>
      </c>
      <c r="BN675" s="14">
        <v>6.6349999999999998</v>
      </c>
      <c r="BO675" s="14" t="str">
        <f t="shared" si="301"/>
        <v>Same Var</v>
      </c>
      <c r="BP675" s="14">
        <f t="shared" si="302"/>
        <v>6.2267829040911279E-7</v>
      </c>
      <c r="BQ675" s="14" t="str">
        <f t="shared" si="303"/>
        <v>NS</v>
      </c>
      <c r="BR675" s="14" t="str">
        <f t="shared" si="304"/>
        <v>NS</v>
      </c>
      <c r="BS675" s="2" t="str">
        <f t="shared" si="305"/>
        <v/>
      </c>
      <c r="BT675" s="2" t="str">
        <f t="shared" si="306"/>
        <v/>
      </c>
      <c r="BU675" s="2" t="str">
        <f t="shared" si="307"/>
        <v/>
      </c>
    </row>
    <row r="676" spans="1:73" s="14" customFormat="1" x14ac:dyDescent="0.2">
      <c r="A676" s="10" t="s">
        <v>55</v>
      </c>
      <c r="B676" s="11" t="s">
        <v>86</v>
      </c>
      <c r="C676" s="12">
        <v>37445</v>
      </c>
      <c r="D676" s="13">
        <v>0.57291666666666663</v>
      </c>
      <c r="E676" s="10" t="s">
        <v>57</v>
      </c>
      <c r="F676" s="10" t="s">
        <v>79</v>
      </c>
      <c r="G676" s="11" t="s">
        <v>59</v>
      </c>
      <c r="H676" s="11" t="s">
        <v>60</v>
      </c>
      <c r="I676" s="11" t="s">
        <v>61</v>
      </c>
      <c r="J676" s="14">
        <v>0.75</v>
      </c>
      <c r="K676" s="14">
        <v>0.2</v>
      </c>
      <c r="L676" s="11">
        <v>21</v>
      </c>
      <c r="M676" s="11">
        <v>13</v>
      </c>
      <c r="N676" s="11">
        <v>17</v>
      </c>
      <c r="O676" s="11">
        <v>16</v>
      </c>
      <c r="P676" s="11">
        <v>24</v>
      </c>
      <c r="Q676" s="11">
        <v>20</v>
      </c>
      <c r="R676" s="11">
        <v>17</v>
      </c>
      <c r="S676" s="11">
        <v>20</v>
      </c>
      <c r="T676" s="11">
        <v>21</v>
      </c>
      <c r="U676" s="11">
        <v>26</v>
      </c>
      <c r="V676" s="15"/>
      <c r="W676" s="15"/>
      <c r="X676" s="15"/>
      <c r="Y676" s="15"/>
      <c r="Z676" s="15"/>
      <c r="AA676" s="15"/>
      <c r="AB676" s="15"/>
      <c r="AC676" s="15"/>
      <c r="AD676" s="15"/>
      <c r="AE676" s="15"/>
      <c r="AF676" s="15"/>
      <c r="AG676" s="14">
        <f t="shared" si="280"/>
        <v>19.5</v>
      </c>
      <c r="AH676" s="14">
        <f t="shared" si="281"/>
        <v>3.8658045015810671</v>
      </c>
      <c r="AI676" s="14">
        <f t="shared" si="282"/>
        <v>10</v>
      </c>
      <c r="AJ676" s="11">
        <v>31</v>
      </c>
      <c r="AK676" s="11">
        <v>38</v>
      </c>
      <c r="AL676" s="11">
        <v>39</v>
      </c>
      <c r="AM676" s="11">
        <v>24</v>
      </c>
      <c r="AN676" s="11">
        <v>38</v>
      </c>
      <c r="AO676" s="11">
        <v>10</v>
      </c>
      <c r="AP676" s="11">
        <v>15</v>
      </c>
      <c r="AQ676" s="11">
        <v>36</v>
      </c>
      <c r="AR676" s="11">
        <v>39</v>
      </c>
      <c r="AS676" s="11">
        <v>41</v>
      </c>
      <c r="AT676" s="14">
        <f t="shared" si="283"/>
        <v>31.1</v>
      </c>
      <c r="AU676" s="14">
        <f t="shared" si="284"/>
        <v>11.039826890752307</v>
      </c>
      <c r="AV676" s="14">
        <f t="shared" si="285"/>
        <v>10</v>
      </c>
      <c r="AW676" s="14">
        <f t="shared" si="286"/>
        <v>169.73927894000764</v>
      </c>
      <c r="AX676" s="14">
        <f t="shared" si="287"/>
        <v>16.583175283457642</v>
      </c>
      <c r="AY676" s="14">
        <f t="shared" si="288"/>
        <v>10</v>
      </c>
      <c r="AZ676" s="14">
        <f t="shared" si="289"/>
        <v>4.5643594143738628</v>
      </c>
      <c r="BA676" s="14">
        <f t="shared" si="290"/>
        <v>0.87905782855058789</v>
      </c>
      <c r="BB676" s="14">
        <f t="shared" si="291"/>
        <v>-0.59487179487179498</v>
      </c>
      <c r="BC676" s="16" t="str">
        <f t="shared" si="292"/>
        <v>Nontoxic</v>
      </c>
      <c r="BD676" s="14">
        <f t="shared" si="293"/>
        <v>159.4871794871795</v>
      </c>
      <c r="BE676" s="17" t="s">
        <v>663</v>
      </c>
      <c r="BG676" s="14">
        <f t="shared" si="294"/>
        <v>9</v>
      </c>
      <c r="BH676" s="14">
        <f t="shared" si="295"/>
        <v>9</v>
      </c>
      <c r="BI676" s="14">
        <f t="shared" si="296"/>
        <v>14.944444444444443</v>
      </c>
      <c r="BJ676" s="14">
        <f t="shared" si="297"/>
        <v>121.87777777777775</v>
      </c>
      <c r="BK676" s="14">
        <f t="shared" si="298"/>
        <v>68.411111111111097</v>
      </c>
      <c r="BL676" s="14">
        <f t="shared" si="299"/>
        <v>1.0555555555555556</v>
      </c>
      <c r="BM676" s="14">
        <f t="shared" si="300"/>
        <v>8.0463879448828415</v>
      </c>
      <c r="BN676" s="14">
        <v>6.6349999999999998</v>
      </c>
      <c r="BO676" s="14" t="str">
        <f t="shared" si="301"/>
        <v>Sig Diff Var</v>
      </c>
      <c r="BP676" s="14">
        <f t="shared" si="302"/>
        <v>4.6537487954184257E-3</v>
      </c>
      <c r="BQ676" s="14" t="str">
        <f t="shared" si="303"/>
        <v>NS</v>
      </c>
      <c r="BR676" s="14" t="str">
        <f t="shared" si="304"/>
        <v>NS</v>
      </c>
      <c r="BS676" s="2" t="str">
        <f t="shared" si="305"/>
        <v/>
      </c>
      <c r="BT676" s="2" t="str">
        <f t="shared" si="306"/>
        <v/>
      </c>
      <c r="BU676" s="2" t="str">
        <f t="shared" si="307"/>
        <v/>
      </c>
    </row>
    <row r="677" spans="1:73" s="14" customFormat="1" x14ac:dyDescent="0.2">
      <c r="A677" s="10" t="s">
        <v>55</v>
      </c>
      <c r="B677" s="11" t="s">
        <v>72</v>
      </c>
      <c r="C677" s="12">
        <v>37445</v>
      </c>
      <c r="D677" s="13">
        <v>0.4861111111111111</v>
      </c>
      <c r="E677" s="10" t="s">
        <v>57</v>
      </c>
      <c r="F677" s="10" t="s">
        <v>58</v>
      </c>
      <c r="G677" s="11" t="s">
        <v>59</v>
      </c>
      <c r="H677" s="11" t="s">
        <v>60</v>
      </c>
      <c r="I677" s="11" t="s">
        <v>61</v>
      </c>
      <c r="J677" s="14">
        <v>0.75</v>
      </c>
      <c r="K677" s="14">
        <v>0.2</v>
      </c>
      <c r="L677" s="11">
        <v>21</v>
      </c>
      <c r="M677" s="11">
        <v>13</v>
      </c>
      <c r="N677" s="11">
        <v>17</v>
      </c>
      <c r="O677" s="11">
        <v>16</v>
      </c>
      <c r="P677" s="11">
        <v>24</v>
      </c>
      <c r="Q677" s="11">
        <v>20</v>
      </c>
      <c r="R677" s="11">
        <v>17</v>
      </c>
      <c r="S677" s="11">
        <v>20</v>
      </c>
      <c r="T677" s="11">
        <v>21</v>
      </c>
      <c r="U677" s="11">
        <v>26</v>
      </c>
      <c r="V677" s="15"/>
      <c r="W677" s="15"/>
      <c r="X677" s="15"/>
      <c r="Y677" s="15"/>
      <c r="Z677" s="15"/>
      <c r="AA677" s="15"/>
      <c r="AB677" s="15"/>
      <c r="AC677" s="15"/>
      <c r="AD677" s="15"/>
      <c r="AE677" s="15"/>
      <c r="AF677" s="15"/>
      <c r="AG677" s="14">
        <f t="shared" si="280"/>
        <v>19.5</v>
      </c>
      <c r="AH677" s="14">
        <f t="shared" si="281"/>
        <v>3.8658045015810671</v>
      </c>
      <c r="AI677" s="14">
        <f t="shared" si="282"/>
        <v>10</v>
      </c>
      <c r="AJ677" s="11">
        <v>29</v>
      </c>
      <c r="AK677" s="11">
        <v>32</v>
      </c>
      <c r="AL677" s="11">
        <v>41</v>
      </c>
      <c r="AM677" s="11">
        <v>38</v>
      </c>
      <c r="AN677" s="11">
        <v>34</v>
      </c>
      <c r="AO677" s="11">
        <v>31</v>
      </c>
      <c r="AP677" s="11">
        <v>36</v>
      </c>
      <c r="AQ677" s="11">
        <v>37</v>
      </c>
      <c r="AR677" s="11">
        <v>22</v>
      </c>
      <c r="AS677" s="11">
        <v>31</v>
      </c>
      <c r="AT677" s="14">
        <f t="shared" si="283"/>
        <v>33.1</v>
      </c>
      <c r="AU677" s="14">
        <f t="shared" si="284"/>
        <v>5.3841330675317494</v>
      </c>
      <c r="AV677" s="14">
        <f t="shared" si="285"/>
        <v>10</v>
      </c>
      <c r="AW677" s="14">
        <f t="shared" si="286"/>
        <v>13.983964125192871</v>
      </c>
      <c r="AX677" s="14">
        <f t="shared" si="287"/>
        <v>1.0122452423053814</v>
      </c>
      <c r="AY677" s="14">
        <f t="shared" si="288"/>
        <v>14</v>
      </c>
      <c r="AZ677" s="14">
        <f t="shared" si="289"/>
        <v>9.5538159773397133</v>
      </c>
      <c r="BA677" s="14">
        <f t="shared" si="290"/>
        <v>0.86805478155742033</v>
      </c>
      <c r="BB677" s="14">
        <f t="shared" si="291"/>
        <v>-0.69743589743589751</v>
      </c>
      <c r="BC677" s="16" t="str">
        <f t="shared" si="292"/>
        <v>Nontoxic</v>
      </c>
      <c r="BD677" s="14">
        <f t="shared" si="293"/>
        <v>169.74358974358975</v>
      </c>
      <c r="BE677" s="17" t="s">
        <v>663</v>
      </c>
      <c r="BG677" s="14">
        <f t="shared" si="294"/>
        <v>9</v>
      </c>
      <c r="BH677" s="14">
        <f t="shared" si="295"/>
        <v>9</v>
      </c>
      <c r="BI677" s="14">
        <f t="shared" si="296"/>
        <v>14.944444444444443</v>
      </c>
      <c r="BJ677" s="14">
        <f t="shared" si="297"/>
        <v>28.988888888888845</v>
      </c>
      <c r="BK677" s="14">
        <f t="shared" si="298"/>
        <v>21.966666666666644</v>
      </c>
      <c r="BL677" s="14">
        <f t="shared" si="299"/>
        <v>1.0555555555555556</v>
      </c>
      <c r="BM677" s="14">
        <f t="shared" si="300"/>
        <v>0.91913743185829622</v>
      </c>
      <c r="BN677" s="14">
        <v>6.6349999999999998</v>
      </c>
      <c r="BO677" s="14" t="str">
        <f t="shared" si="301"/>
        <v>Same Var</v>
      </c>
      <c r="BP677" s="14">
        <f t="shared" si="302"/>
        <v>2.1049273907427577E-6</v>
      </c>
      <c r="BQ677" s="14" t="str">
        <f t="shared" si="303"/>
        <v>NS</v>
      </c>
      <c r="BR677" s="14" t="str">
        <f t="shared" si="304"/>
        <v>NS</v>
      </c>
      <c r="BS677" s="2" t="str">
        <f t="shared" si="305"/>
        <v/>
      </c>
      <c r="BT677" s="2" t="str">
        <f t="shared" si="306"/>
        <v/>
      </c>
      <c r="BU677" s="2" t="str">
        <f t="shared" si="307"/>
        <v/>
      </c>
    </row>
    <row r="678" spans="1:73" s="14" customFormat="1" x14ac:dyDescent="0.2">
      <c r="A678" s="10" t="s">
        <v>55</v>
      </c>
      <c r="B678" s="11" t="s">
        <v>77</v>
      </c>
      <c r="C678" s="12">
        <v>37445</v>
      </c>
      <c r="D678" s="13">
        <v>0.38194444444444442</v>
      </c>
      <c r="E678" s="10" t="s">
        <v>57</v>
      </c>
      <c r="F678" s="10" t="s">
        <v>58</v>
      </c>
      <c r="G678" s="11" t="s">
        <v>59</v>
      </c>
      <c r="H678" s="11" t="s">
        <v>60</v>
      </c>
      <c r="I678" s="11" t="s">
        <v>61</v>
      </c>
      <c r="J678" s="14">
        <v>0.75</v>
      </c>
      <c r="K678" s="14">
        <v>0.2</v>
      </c>
      <c r="L678" s="11">
        <v>21</v>
      </c>
      <c r="M678" s="11">
        <v>13</v>
      </c>
      <c r="N678" s="11">
        <v>17</v>
      </c>
      <c r="O678" s="11">
        <v>16</v>
      </c>
      <c r="P678" s="11">
        <v>24</v>
      </c>
      <c r="Q678" s="11">
        <v>20</v>
      </c>
      <c r="R678" s="11">
        <v>17</v>
      </c>
      <c r="S678" s="11">
        <v>20</v>
      </c>
      <c r="T678" s="11">
        <v>21</v>
      </c>
      <c r="U678" s="11">
        <v>26</v>
      </c>
      <c r="V678" s="15"/>
      <c r="W678" s="15"/>
      <c r="X678" s="15"/>
      <c r="Y678" s="15"/>
      <c r="Z678" s="15"/>
      <c r="AA678" s="15"/>
      <c r="AB678" s="15"/>
      <c r="AC678" s="15"/>
      <c r="AD678" s="15"/>
      <c r="AE678" s="15"/>
      <c r="AF678" s="15"/>
      <c r="AG678" s="14">
        <f t="shared" si="280"/>
        <v>19.5</v>
      </c>
      <c r="AH678" s="14">
        <f t="shared" si="281"/>
        <v>3.8658045015810671</v>
      </c>
      <c r="AI678" s="14">
        <f t="shared" si="282"/>
        <v>10</v>
      </c>
      <c r="AJ678" s="11">
        <v>41</v>
      </c>
      <c r="AK678" s="11">
        <v>40</v>
      </c>
      <c r="AL678" s="11">
        <v>43</v>
      </c>
      <c r="AM678" s="11">
        <v>32</v>
      </c>
      <c r="AN678" s="11">
        <v>43</v>
      </c>
      <c r="AO678" s="11">
        <v>28</v>
      </c>
      <c r="AP678" s="11">
        <v>31</v>
      </c>
      <c r="AQ678" s="11">
        <v>40</v>
      </c>
      <c r="AR678" s="11">
        <v>42</v>
      </c>
      <c r="AS678" s="11">
        <v>27</v>
      </c>
      <c r="AT678" s="14">
        <f t="shared" si="283"/>
        <v>36.700000000000003</v>
      </c>
      <c r="AU678" s="14">
        <f t="shared" si="284"/>
        <v>6.429964575675708</v>
      </c>
      <c r="AV678" s="14">
        <f t="shared" si="285"/>
        <v>10</v>
      </c>
      <c r="AW678" s="14">
        <f t="shared" si="286"/>
        <v>24.751315977044804</v>
      </c>
      <c r="AX678" s="14">
        <f t="shared" si="287"/>
        <v>1.9778090283136189</v>
      </c>
      <c r="AY678" s="14">
        <f t="shared" si="288"/>
        <v>13</v>
      </c>
      <c r="AZ678" s="14">
        <f t="shared" si="289"/>
        <v>9.896944586631939</v>
      </c>
      <c r="BA678" s="14">
        <f t="shared" si="290"/>
        <v>0.87015153396817235</v>
      </c>
      <c r="BB678" s="14">
        <f t="shared" si="291"/>
        <v>-0.88205128205128225</v>
      </c>
      <c r="BC678" s="16" t="str">
        <f t="shared" si="292"/>
        <v>Nontoxic</v>
      </c>
      <c r="BD678" s="14">
        <f t="shared" si="293"/>
        <v>188.20512820512823</v>
      </c>
      <c r="BE678" s="17" t="s">
        <v>663</v>
      </c>
      <c r="BG678" s="14">
        <f t="shared" si="294"/>
        <v>9</v>
      </c>
      <c r="BH678" s="14">
        <f t="shared" si="295"/>
        <v>9</v>
      </c>
      <c r="BI678" s="14">
        <f t="shared" si="296"/>
        <v>14.944444444444443</v>
      </c>
      <c r="BJ678" s="14">
        <f t="shared" si="297"/>
        <v>41.344444444444491</v>
      </c>
      <c r="BK678" s="14">
        <f t="shared" si="298"/>
        <v>28.144444444444467</v>
      </c>
      <c r="BL678" s="14">
        <f t="shared" si="299"/>
        <v>1.0555555555555556</v>
      </c>
      <c r="BM678" s="14">
        <f t="shared" si="300"/>
        <v>2.1181268051877837</v>
      </c>
      <c r="BN678" s="14">
        <v>6.6349999999999998</v>
      </c>
      <c r="BO678" s="14" t="str">
        <f t="shared" si="301"/>
        <v>Same Var</v>
      </c>
      <c r="BP678" s="14">
        <f t="shared" si="302"/>
        <v>4.8372135328972114E-7</v>
      </c>
      <c r="BQ678" s="14" t="str">
        <f t="shared" si="303"/>
        <v>NS</v>
      </c>
      <c r="BR678" s="14" t="str">
        <f t="shared" si="304"/>
        <v>NS</v>
      </c>
      <c r="BS678" s="2" t="str">
        <f t="shared" si="305"/>
        <v/>
      </c>
      <c r="BT678" s="2" t="str">
        <f t="shared" si="306"/>
        <v/>
      </c>
      <c r="BU678" s="2" t="str">
        <f t="shared" si="307"/>
        <v/>
      </c>
    </row>
    <row r="679" spans="1:73" s="14" customFormat="1" x14ac:dyDescent="0.2">
      <c r="A679" s="1" t="s">
        <v>55</v>
      </c>
      <c r="B679" s="5" t="s">
        <v>56</v>
      </c>
      <c r="C679" s="6">
        <v>37445</v>
      </c>
      <c r="D679" s="7">
        <v>0.46180555555555558</v>
      </c>
      <c r="E679" s="1" t="s">
        <v>57</v>
      </c>
      <c r="F679" s="1" t="s">
        <v>58</v>
      </c>
      <c r="G679" s="5" t="s">
        <v>59</v>
      </c>
      <c r="H679" s="5" t="s">
        <v>60</v>
      </c>
      <c r="I679" s="5" t="s">
        <v>61</v>
      </c>
      <c r="J679" s="2">
        <v>0.75</v>
      </c>
      <c r="K679" s="2">
        <v>0.2</v>
      </c>
      <c r="L679" s="5">
        <v>21</v>
      </c>
      <c r="M679" s="5">
        <v>13</v>
      </c>
      <c r="N679" s="5">
        <v>17</v>
      </c>
      <c r="O679" s="5">
        <v>16</v>
      </c>
      <c r="P679" s="5">
        <v>24</v>
      </c>
      <c r="Q679" s="5">
        <v>20</v>
      </c>
      <c r="R679" s="5">
        <v>17</v>
      </c>
      <c r="S679" s="5">
        <v>20</v>
      </c>
      <c r="T679" s="5">
        <v>21</v>
      </c>
      <c r="U679" s="5">
        <v>26</v>
      </c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2">
        <f t="shared" si="280"/>
        <v>19.5</v>
      </c>
      <c r="AH679" s="2">
        <f t="shared" si="281"/>
        <v>3.8658045015810671</v>
      </c>
      <c r="AI679" s="2">
        <f t="shared" si="282"/>
        <v>10</v>
      </c>
      <c r="AJ679" s="5">
        <v>28</v>
      </c>
      <c r="AK679" s="5">
        <v>35</v>
      </c>
      <c r="AL679" s="5">
        <v>29</v>
      </c>
      <c r="AM679" s="5">
        <v>42</v>
      </c>
      <c r="AN679" s="5">
        <v>40</v>
      </c>
      <c r="AO679" s="5">
        <v>37</v>
      </c>
      <c r="AP679" s="5">
        <v>39</v>
      </c>
      <c r="AQ679" s="5">
        <v>31</v>
      </c>
      <c r="AR679" s="5">
        <v>44</v>
      </c>
      <c r="AS679" s="5">
        <v>25</v>
      </c>
      <c r="AT679" s="2">
        <f t="shared" si="283"/>
        <v>35</v>
      </c>
      <c r="AU679" s="2">
        <f t="shared" si="284"/>
        <v>6.4635731432217725</v>
      </c>
      <c r="AV679" s="2">
        <f t="shared" si="285"/>
        <v>10</v>
      </c>
      <c r="AW679" s="2">
        <f t="shared" si="286"/>
        <v>25.184366440007729</v>
      </c>
      <c r="AX679" s="2">
        <f t="shared" si="287"/>
        <v>2.0178308390132043</v>
      </c>
      <c r="AY679" s="2">
        <f t="shared" si="288"/>
        <v>12</v>
      </c>
      <c r="AZ679" s="2">
        <f t="shared" si="289"/>
        <v>9.0952545862321035</v>
      </c>
      <c r="BA679" s="2">
        <f t="shared" si="290"/>
        <v>0.87260929158813794</v>
      </c>
      <c r="BB679" s="14">
        <f t="shared" si="291"/>
        <v>-0.79487179487179482</v>
      </c>
      <c r="BC679" s="3" t="str">
        <f t="shared" si="292"/>
        <v>Nontoxic</v>
      </c>
      <c r="BD679" s="2">
        <f t="shared" si="293"/>
        <v>179.4871794871795</v>
      </c>
      <c r="BE679" s="4" t="s">
        <v>663</v>
      </c>
      <c r="BF679" s="2"/>
      <c r="BG679" s="2">
        <f t="shared" si="294"/>
        <v>9</v>
      </c>
      <c r="BH679" s="2">
        <f t="shared" si="295"/>
        <v>9</v>
      </c>
      <c r="BI679" s="2">
        <f t="shared" si="296"/>
        <v>14.944444444444443</v>
      </c>
      <c r="BJ679" s="2">
        <f t="shared" si="297"/>
        <v>41.777777777777786</v>
      </c>
      <c r="BK679" s="2">
        <f t="shared" si="298"/>
        <v>28.361111111111114</v>
      </c>
      <c r="BL679" s="2">
        <f t="shared" si="299"/>
        <v>1.0555555555555556</v>
      </c>
      <c r="BM679" s="2">
        <f t="shared" si="300"/>
        <v>2.1600020320293365</v>
      </c>
      <c r="BN679" s="2">
        <v>6.6349999999999998</v>
      </c>
      <c r="BO679" s="2" t="str">
        <f t="shared" si="301"/>
        <v>Same Var</v>
      </c>
      <c r="BP679" s="2">
        <f t="shared" si="302"/>
        <v>2.0245203759849284E-6</v>
      </c>
      <c r="BQ679" s="2" t="str">
        <f t="shared" si="303"/>
        <v>NS</v>
      </c>
      <c r="BR679" s="2" t="str">
        <f t="shared" si="304"/>
        <v>NS</v>
      </c>
      <c r="BS679" s="2" t="str">
        <f t="shared" si="305"/>
        <v/>
      </c>
      <c r="BT679" s="2" t="str">
        <f t="shared" si="306"/>
        <v/>
      </c>
      <c r="BU679" s="2" t="str">
        <f t="shared" si="307"/>
        <v/>
      </c>
    </row>
    <row r="680" spans="1:73" s="14" customFormat="1" x14ac:dyDescent="0.2">
      <c r="A680" s="10" t="s">
        <v>55</v>
      </c>
      <c r="B680" s="11" t="s">
        <v>68</v>
      </c>
      <c r="C680" s="12">
        <v>37445</v>
      </c>
      <c r="D680" s="13">
        <v>0.43333333333333335</v>
      </c>
      <c r="E680" s="10" t="s">
        <v>57</v>
      </c>
      <c r="F680" s="10" t="s">
        <v>58</v>
      </c>
      <c r="G680" s="11" t="s">
        <v>59</v>
      </c>
      <c r="H680" s="11" t="s">
        <v>60</v>
      </c>
      <c r="I680" s="11" t="s">
        <v>61</v>
      </c>
      <c r="J680" s="14">
        <v>0.75</v>
      </c>
      <c r="K680" s="14">
        <v>0.2</v>
      </c>
      <c r="L680" s="11">
        <v>21</v>
      </c>
      <c r="M680" s="11">
        <v>13</v>
      </c>
      <c r="N680" s="11">
        <v>17</v>
      </c>
      <c r="O680" s="11">
        <v>16</v>
      </c>
      <c r="P680" s="11">
        <v>24</v>
      </c>
      <c r="Q680" s="11">
        <v>20</v>
      </c>
      <c r="R680" s="11">
        <v>17</v>
      </c>
      <c r="S680" s="11">
        <v>20</v>
      </c>
      <c r="T680" s="11">
        <v>21</v>
      </c>
      <c r="U680" s="11">
        <v>26</v>
      </c>
      <c r="V680" s="15"/>
      <c r="W680" s="15"/>
      <c r="X680" s="15"/>
      <c r="Y680" s="15"/>
      <c r="Z680" s="15"/>
      <c r="AA680" s="15"/>
      <c r="AB680" s="15"/>
      <c r="AC680" s="15"/>
      <c r="AD680" s="15"/>
      <c r="AE680" s="15"/>
      <c r="AF680" s="15"/>
      <c r="AG680" s="14">
        <f t="shared" si="280"/>
        <v>19.5</v>
      </c>
      <c r="AH680" s="14">
        <f t="shared" si="281"/>
        <v>3.8658045015810671</v>
      </c>
      <c r="AI680" s="14">
        <f t="shared" si="282"/>
        <v>10</v>
      </c>
      <c r="AJ680" s="11">
        <v>27</v>
      </c>
      <c r="AK680" s="11">
        <v>33</v>
      </c>
      <c r="AL680" s="11">
        <v>37</v>
      </c>
      <c r="AM680" s="11">
        <v>41</v>
      </c>
      <c r="AN680" s="11">
        <v>37</v>
      </c>
      <c r="AO680" s="11">
        <v>36</v>
      </c>
      <c r="AP680" s="11">
        <v>40</v>
      </c>
      <c r="AQ680" s="11">
        <v>37</v>
      </c>
      <c r="AR680" s="11">
        <v>20</v>
      </c>
      <c r="AS680" s="11">
        <v>29</v>
      </c>
      <c r="AT680" s="14">
        <f t="shared" si="283"/>
        <v>33.700000000000003</v>
      </c>
      <c r="AU680" s="14">
        <f t="shared" si="284"/>
        <v>6.5498091575251287</v>
      </c>
      <c r="AV680" s="14">
        <f t="shared" si="285"/>
        <v>10</v>
      </c>
      <c r="AW680" s="14">
        <f t="shared" si="286"/>
        <v>26.32331289062504</v>
      </c>
      <c r="AX680" s="14">
        <f t="shared" si="287"/>
        <v>2.1234167100694483</v>
      </c>
      <c r="AY680" s="14">
        <f t="shared" si="288"/>
        <v>12</v>
      </c>
      <c r="AZ680" s="14">
        <f t="shared" si="289"/>
        <v>8.4213052588876902</v>
      </c>
      <c r="BA680" s="14">
        <f t="shared" si="290"/>
        <v>0.87260929158813794</v>
      </c>
      <c r="BB680" s="14">
        <f t="shared" si="291"/>
        <v>-0.72820512820512839</v>
      </c>
      <c r="BC680" s="16" t="str">
        <f t="shared" si="292"/>
        <v>Nontoxic</v>
      </c>
      <c r="BD680" s="14">
        <f t="shared" si="293"/>
        <v>172.82051282051282</v>
      </c>
      <c r="BE680" s="17" t="s">
        <v>663</v>
      </c>
      <c r="BG680" s="14">
        <f t="shared" si="294"/>
        <v>9</v>
      </c>
      <c r="BH680" s="14">
        <f t="shared" si="295"/>
        <v>9</v>
      </c>
      <c r="BI680" s="14">
        <f t="shared" si="296"/>
        <v>14.944444444444443</v>
      </c>
      <c r="BJ680" s="14">
        <f t="shared" si="297"/>
        <v>42.900000000000034</v>
      </c>
      <c r="BK680" s="14">
        <f t="shared" si="298"/>
        <v>28.922222222222242</v>
      </c>
      <c r="BL680" s="14">
        <f t="shared" si="299"/>
        <v>1.0555555555555556</v>
      </c>
      <c r="BM680" s="14">
        <f t="shared" si="300"/>
        <v>2.2680769217689951</v>
      </c>
      <c r="BN680" s="14">
        <v>6.6349999999999998</v>
      </c>
      <c r="BO680" s="14" t="str">
        <f t="shared" si="301"/>
        <v>Same Var</v>
      </c>
      <c r="BP680" s="14">
        <f t="shared" si="302"/>
        <v>6.8612221277439033E-6</v>
      </c>
      <c r="BQ680" s="14" t="str">
        <f t="shared" si="303"/>
        <v>NS</v>
      </c>
      <c r="BR680" s="14" t="str">
        <f t="shared" si="304"/>
        <v>NS</v>
      </c>
      <c r="BS680" s="2" t="str">
        <f t="shared" si="305"/>
        <v/>
      </c>
      <c r="BT680" s="2" t="str">
        <f t="shared" si="306"/>
        <v/>
      </c>
      <c r="BU680" s="2" t="str">
        <f t="shared" si="307"/>
        <v/>
      </c>
    </row>
    <row r="681" spans="1:73" s="14" customFormat="1" x14ac:dyDescent="0.2">
      <c r="A681" s="10" t="s">
        <v>55</v>
      </c>
      <c r="B681" s="11" t="s">
        <v>70</v>
      </c>
      <c r="C681" s="12">
        <v>37445</v>
      </c>
      <c r="D681" s="13">
        <v>0.40972222222222227</v>
      </c>
      <c r="E681" s="10" t="s">
        <v>57</v>
      </c>
      <c r="F681" s="10" t="s">
        <v>58</v>
      </c>
      <c r="G681" s="11" t="s">
        <v>59</v>
      </c>
      <c r="H681" s="11" t="s">
        <v>60</v>
      </c>
      <c r="I681" s="11" t="s">
        <v>61</v>
      </c>
      <c r="J681" s="14">
        <v>0.75</v>
      </c>
      <c r="K681" s="14">
        <v>0.2</v>
      </c>
      <c r="L681" s="11">
        <v>21</v>
      </c>
      <c r="M681" s="11">
        <v>13</v>
      </c>
      <c r="N681" s="11">
        <v>17</v>
      </c>
      <c r="O681" s="11">
        <v>16</v>
      </c>
      <c r="P681" s="11">
        <v>24</v>
      </c>
      <c r="Q681" s="11">
        <v>20</v>
      </c>
      <c r="R681" s="11">
        <v>17</v>
      </c>
      <c r="S681" s="11">
        <v>20</v>
      </c>
      <c r="T681" s="11">
        <v>21</v>
      </c>
      <c r="U681" s="11">
        <v>26</v>
      </c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F681" s="15"/>
      <c r="AG681" s="14">
        <f t="shared" si="280"/>
        <v>19.5</v>
      </c>
      <c r="AH681" s="14">
        <f t="shared" si="281"/>
        <v>3.8658045015810671</v>
      </c>
      <c r="AI681" s="14">
        <f t="shared" si="282"/>
        <v>10</v>
      </c>
      <c r="AJ681" s="11">
        <v>28</v>
      </c>
      <c r="AK681" s="11">
        <v>40</v>
      </c>
      <c r="AL681" s="11">
        <v>23</v>
      </c>
      <c r="AM681" s="11">
        <v>37</v>
      </c>
      <c r="AN681" s="11">
        <v>37</v>
      </c>
      <c r="AO681" s="11">
        <v>42</v>
      </c>
      <c r="AP681" s="11">
        <v>37</v>
      </c>
      <c r="AQ681" s="11">
        <v>25</v>
      </c>
      <c r="AR681" s="11">
        <v>26</v>
      </c>
      <c r="AS681" s="11">
        <v>25</v>
      </c>
      <c r="AT681" s="14">
        <f t="shared" si="283"/>
        <v>32</v>
      </c>
      <c r="AU681" s="14">
        <f t="shared" si="284"/>
        <v>7.2264944628929335</v>
      </c>
      <c r="AV681" s="14">
        <f t="shared" si="285"/>
        <v>10</v>
      </c>
      <c r="AW681" s="14">
        <f t="shared" si="286"/>
        <v>36.758116440007733</v>
      </c>
      <c r="AX681" s="14">
        <f t="shared" si="287"/>
        <v>3.1086950365440686</v>
      </c>
      <c r="AY681" s="14">
        <f t="shared" si="288"/>
        <v>12</v>
      </c>
      <c r="AZ681" s="14">
        <f t="shared" si="289"/>
        <v>7.0564537757215726</v>
      </c>
      <c r="BA681" s="14">
        <f t="shared" si="290"/>
        <v>0.87260929158813794</v>
      </c>
      <c r="BB681" s="14">
        <f t="shared" si="291"/>
        <v>-0.64102564102564108</v>
      </c>
      <c r="BC681" s="16" t="str">
        <f t="shared" si="292"/>
        <v>Nontoxic</v>
      </c>
      <c r="BD681" s="14">
        <f t="shared" si="293"/>
        <v>164.10256410256409</v>
      </c>
      <c r="BE681" s="17" t="s">
        <v>663</v>
      </c>
      <c r="BG681" s="14">
        <f t="shared" si="294"/>
        <v>9</v>
      </c>
      <c r="BH681" s="14">
        <f t="shared" si="295"/>
        <v>9</v>
      </c>
      <c r="BI681" s="14">
        <f t="shared" si="296"/>
        <v>14.944444444444443</v>
      </c>
      <c r="BJ681" s="14">
        <f t="shared" si="297"/>
        <v>52.222222222222229</v>
      </c>
      <c r="BK681" s="14">
        <f t="shared" si="298"/>
        <v>33.583333333333336</v>
      </c>
      <c r="BL681" s="14">
        <f t="shared" si="299"/>
        <v>1.0555555555555556</v>
      </c>
      <c r="BM681" s="14">
        <f t="shared" si="300"/>
        <v>3.1394925162892955</v>
      </c>
      <c r="BN681" s="14">
        <v>6.6349999999999998</v>
      </c>
      <c r="BO681" s="14" t="str">
        <f t="shared" si="301"/>
        <v>Same Var</v>
      </c>
      <c r="BP681" s="14">
        <f t="shared" si="302"/>
        <v>6.8163741461341914E-5</v>
      </c>
      <c r="BQ681" s="14" t="str">
        <f t="shared" si="303"/>
        <v>NS</v>
      </c>
      <c r="BR681" s="14" t="str">
        <f t="shared" si="304"/>
        <v>NS</v>
      </c>
      <c r="BS681" s="2" t="str">
        <f t="shared" si="305"/>
        <v/>
      </c>
      <c r="BT681" s="2" t="str">
        <f t="shared" si="306"/>
        <v/>
      </c>
      <c r="BU681" s="2" t="str">
        <f t="shared" si="307"/>
        <v/>
      </c>
    </row>
    <row r="682" spans="1:73" s="14" customFormat="1" x14ac:dyDescent="0.2">
      <c r="A682" s="10" t="s">
        <v>55</v>
      </c>
      <c r="B682" s="11" t="s">
        <v>69</v>
      </c>
      <c r="C682" s="12">
        <v>37445</v>
      </c>
      <c r="D682" s="13">
        <v>0.4375</v>
      </c>
      <c r="E682" s="10" t="s">
        <v>57</v>
      </c>
      <c r="F682" s="10" t="s">
        <v>58</v>
      </c>
      <c r="G682" s="11" t="s">
        <v>59</v>
      </c>
      <c r="H682" s="11" t="s">
        <v>60</v>
      </c>
      <c r="I682" s="11" t="s">
        <v>61</v>
      </c>
      <c r="J682" s="14">
        <v>0.75</v>
      </c>
      <c r="K682" s="14">
        <v>0.2</v>
      </c>
      <c r="L682" s="11">
        <v>21</v>
      </c>
      <c r="M682" s="11">
        <v>13</v>
      </c>
      <c r="N682" s="11">
        <v>17</v>
      </c>
      <c r="O682" s="11">
        <v>16</v>
      </c>
      <c r="P682" s="11">
        <v>24</v>
      </c>
      <c r="Q682" s="11">
        <v>20</v>
      </c>
      <c r="R682" s="11">
        <v>17</v>
      </c>
      <c r="S682" s="11">
        <v>20</v>
      </c>
      <c r="T682" s="11">
        <v>21</v>
      </c>
      <c r="U682" s="11">
        <v>26</v>
      </c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F682" s="15"/>
      <c r="AG682" s="14">
        <f t="shared" si="280"/>
        <v>19.5</v>
      </c>
      <c r="AH682" s="14">
        <f t="shared" si="281"/>
        <v>3.8658045015810671</v>
      </c>
      <c r="AI682" s="14">
        <f t="shared" si="282"/>
        <v>10</v>
      </c>
      <c r="AJ682" s="11">
        <v>34</v>
      </c>
      <c r="AK682" s="11">
        <v>45</v>
      </c>
      <c r="AL682" s="11">
        <v>30</v>
      </c>
      <c r="AM682" s="11">
        <v>44</v>
      </c>
      <c r="AN682" s="11">
        <v>46</v>
      </c>
      <c r="AO682" s="11">
        <v>40</v>
      </c>
      <c r="AP682" s="11">
        <v>45</v>
      </c>
      <c r="AQ682" s="11">
        <v>30</v>
      </c>
      <c r="AR682" s="11">
        <v>28</v>
      </c>
      <c r="AS682" s="11">
        <v>27</v>
      </c>
      <c r="AT682" s="14">
        <f t="shared" si="283"/>
        <v>36.9</v>
      </c>
      <c r="AU682" s="14">
        <f t="shared" si="284"/>
        <v>7.8521051671227324</v>
      </c>
      <c r="AV682" s="14">
        <f t="shared" si="285"/>
        <v>10</v>
      </c>
      <c r="AW682" s="14">
        <f t="shared" si="286"/>
        <v>49.086565977044692</v>
      </c>
      <c r="AX682" s="14">
        <f t="shared" si="287"/>
        <v>4.3023028554741023</v>
      </c>
      <c r="AY682" s="14">
        <f t="shared" si="288"/>
        <v>11</v>
      </c>
      <c r="AZ682" s="14">
        <f t="shared" si="289"/>
        <v>8.415444304475967</v>
      </c>
      <c r="BA682" s="14">
        <f t="shared" si="290"/>
        <v>0.87552997807388222</v>
      </c>
      <c r="BB682" s="14">
        <f t="shared" si="291"/>
        <v>-0.89230769230769225</v>
      </c>
      <c r="BC682" s="16" t="str">
        <f t="shared" si="292"/>
        <v>Nontoxic</v>
      </c>
      <c r="BD682" s="14">
        <f t="shared" si="293"/>
        <v>189.23076923076923</v>
      </c>
      <c r="BE682" s="17" t="s">
        <v>663</v>
      </c>
      <c r="BG682" s="14">
        <f t="shared" si="294"/>
        <v>9</v>
      </c>
      <c r="BH682" s="14">
        <f t="shared" si="295"/>
        <v>9</v>
      </c>
      <c r="BI682" s="14">
        <f t="shared" si="296"/>
        <v>14.944444444444443</v>
      </c>
      <c r="BJ682" s="14">
        <f t="shared" si="297"/>
        <v>61.655555555555516</v>
      </c>
      <c r="BK682" s="14">
        <f t="shared" si="298"/>
        <v>38.299999999999983</v>
      </c>
      <c r="BL682" s="14">
        <f t="shared" si="299"/>
        <v>1.0555555555555556</v>
      </c>
      <c r="BM682" s="14">
        <f t="shared" si="300"/>
        <v>3.9647098194129575</v>
      </c>
      <c r="BN682" s="14">
        <v>6.6349999999999998</v>
      </c>
      <c r="BO682" s="14" t="str">
        <f t="shared" si="301"/>
        <v>Same Var</v>
      </c>
      <c r="BP682" s="14">
        <f t="shared" si="302"/>
        <v>3.1482219375658367E-6</v>
      </c>
      <c r="BQ682" s="14" t="str">
        <f t="shared" si="303"/>
        <v>NS</v>
      </c>
      <c r="BR682" s="14" t="str">
        <f t="shared" si="304"/>
        <v>NS</v>
      </c>
      <c r="BS682" s="2" t="str">
        <f t="shared" si="305"/>
        <v/>
      </c>
      <c r="BT682" s="2" t="str">
        <f t="shared" si="306"/>
        <v/>
      </c>
      <c r="BU682" s="2" t="str">
        <f t="shared" si="307"/>
        <v/>
      </c>
    </row>
    <row r="683" spans="1:73" s="14" customFormat="1" x14ac:dyDescent="0.2">
      <c r="A683" s="10" t="s">
        <v>55</v>
      </c>
      <c r="B683" s="11" t="s">
        <v>71</v>
      </c>
      <c r="C683" s="12">
        <v>37445</v>
      </c>
      <c r="D683" s="13">
        <v>0.4236111111111111</v>
      </c>
      <c r="E683" s="10" t="s">
        <v>57</v>
      </c>
      <c r="F683" s="10" t="s">
        <v>58</v>
      </c>
      <c r="G683" s="11" t="s">
        <v>59</v>
      </c>
      <c r="H683" s="11" t="s">
        <v>60</v>
      </c>
      <c r="I683" s="11" t="s">
        <v>61</v>
      </c>
      <c r="J683" s="14">
        <v>0.75</v>
      </c>
      <c r="K683" s="14">
        <v>0.2</v>
      </c>
      <c r="L683" s="11">
        <v>21</v>
      </c>
      <c r="M683" s="11">
        <v>13</v>
      </c>
      <c r="N683" s="11">
        <v>17</v>
      </c>
      <c r="O683" s="11">
        <v>16</v>
      </c>
      <c r="P683" s="11">
        <v>24</v>
      </c>
      <c r="Q683" s="11">
        <v>20</v>
      </c>
      <c r="R683" s="11">
        <v>17</v>
      </c>
      <c r="S683" s="11">
        <v>20</v>
      </c>
      <c r="T683" s="11">
        <v>21</v>
      </c>
      <c r="U683" s="11">
        <v>26</v>
      </c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F683" s="15"/>
      <c r="AG683" s="14">
        <f t="shared" si="280"/>
        <v>19.5</v>
      </c>
      <c r="AH683" s="14">
        <f t="shared" si="281"/>
        <v>3.8658045015810671</v>
      </c>
      <c r="AI683" s="14">
        <f t="shared" si="282"/>
        <v>10</v>
      </c>
      <c r="AJ683" s="11">
        <v>29</v>
      </c>
      <c r="AK683" s="11">
        <v>38</v>
      </c>
      <c r="AL683" s="11">
        <v>24</v>
      </c>
      <c r="AM683" s="11">
        <v>38</v>
      </c>
      <c r="AN683" s="11">
        <v>41</v>
      </c>
      <c r="AO683" s="11">
        <v>35</v>
      </c>
      <c r="AP683" s="11">
        <v>39</v>
      </c>
      <c r="AQ683" s="11">
        <v>40</v>
      </c>
      <c r="AR683" s="11">
        <v>23</v>
      </c>
      <c r="AS683" s="11">
        <v>17</v>
      </c>
      <c r="AT683" s="14">
        <f t="shared" si="283"/>
        <v>32.4</v>
      </c>
      <c r="AU683" s="14">
        <f t="shared" si="284"/>
        <v>8.5140406910519779</v>
      </c>
      <c r="AV683" s="14">
        <f t="shared" si="285"/>
        <v>10</v>
      </c>
      <c r="AW683" s="14">
        <f t="shared" si="286"/>
        <v>65.440234958526133</v>
      </c>
      <c r="AX683" s="14">
        <f t="shared" si="287"/>
        <v>5.9170045015646346</v>
      </c>
      <c r="AY683" s="14">
        <f t="shared" si="288"/>
        <v>11</v>
      </c>
      <c r="AZ683" s="14">
        <f t="shared" si="289"/>
        <v>6.2495449619310541</v>
      </c>
      <c r="BA683" s="14">
        <f t="shared" si="290"/>
        <v>0.87552997807388222</v>
      </c>
      <c r="BB683" s="14">
        <f t="shared" si="291"/>
        <v>-0.66153846153846152</v>
      </c>
      <c r="BC683" s="16" t="str">
        <f t="shared" si="292"/>
        <v>Nontoxic</v>
      </c>
      <c r="BD683" s="14">
        <f t="shared" si="293"/>
        <v>166.15384615384613</v>
      </c>
      <c r="BE683" s="17" t="s">
        <v>663</v>
      </c>
      <c r="BG683" s="14">
        <f t="shared" si="294"/>
        <v>9</v>
      </c>
      <c r="BH683" s="14">
        <f t="shared" si="295"/>
        <v>9</v>
      </c>
      <c r="BI683" s="14">
        <f t="shared" si="296"/>
        <v>14.944444444444443</v>
      </c>
      <c r="BJ683" s="14">
        <f t="shared" si="297"/>
        <v>72.488888888888837</v>
      </c>
      <c r="BK683" s="14">
        <f t="shared" si="298"/>
        <v>43.71666666666664</v>
      </c>
      <c r="BL683" s="14">
        <f t="shared" si="299"/>
        <v>1.0555555555555556</v>
      </c>
      <c r="BM683" s="14">
        <f t="shared" si="300"/>
        <v>4.8402694246349318</v>
      </c>
      <c r="BN683" s="14">
        <v>6.6349999999999998</v>
      </c>
      <c r="BO683" s="14" t="str">
        <f t="shared" si="301"/>
        <v>Same Var</v>
      </c>
      <c r="BP683" s="14">
        <f t="shared" si="302"/>
        <v>1.8761081273633575E-4</v>
      </c>
      <c r="BQ683" s="14" t="str">
        <f t="shared" si="303"/>
        <v>NS</v>
      </c>
      <c r="BR683" s="14" t="str">
        <f t="shared" si="304"/>
        <v>NS</v>
      </c>
      <c r="BS683" s="2" t="str">
        <f t="shared" si="305"/>
        <v/>
      </c>
      <c r="BT683" s="2" t="str">
        <f t="shared" si="306"/>
        <v/>
      </c>
      <c r="BU683" s="2" t="str">
        <f t="shared" si="307"/>
        <v/>
      </c>
    </row>
    <row r="684" spans="1:73" s="14" customFormat="1" x14ac:dyDescent="0.2">
      <c r="A684" s="10" t="s">
        <v>55</v>
      </c>
      <c r="B684" s="11" t="s">
        <v>83</v>
      </c>
      <c r="C684" s="12">
        <v>37445</v>
      </c>
      <c r="D684" s="13">
        <v>0.45416666666666666</v>
      </c>
      <c r="E684" s="10" t="s">
        <v>57</v>
      </c>
      <c r="F684" s="10" t="s">
        <v>58</v>
      </c>
      <c r="G684" s="11" t="s">
        <v>59</v>
      </c>
      <c r="H684" s="11" t="s">
        <v>60</v>
      </c>
      <c r="I684" s="11" t="s">
        <v>61</v>
      </c>
      <c r="J684" s="14">
        <v>0.75</v>
      </c>
      <c r="K684" s="14">
        <v>0.2</v>
      </c>
      <c r="L684" s="11">
        <v>21</v>
      </c>
      <c r="M684" s="11">
        <v>13</v>
      </c>
      <c r="N684" s="11">
        <v>17</v>
      </c>
      <c r="O684" s="11">
        <v>16</v>
      </c>
      <c r="P684" s="11">
        <v>24</v>
      </c>
      <c r="Q684" s="11">
        <v>20</v>
      </c>
      <c r="R684" s="11">
        <v>17</v>
      </c>
      <c r="S684" s="11">
        <v>20</v>
      </c>
      <c r="T684" s="11">
        <v>21</v>
      </c>
      <c r="U684" s="11">
        <v>26</v>
      </c>
      <c r="V684" s="15"/>
      <c r="W684" s="15"/>
      <c r="X684" s="15"/>
      <c r="Y684" s="15"/>
      <c r="Z684" s="15"/>
      <c r="AA684" s="15"/>
      <c r="AB684" s="15"/>
      <c r="AC684" s="15"/>
      <c r="AD684" s="15"/>
      <c r="AE684" s="15"/>
      <c r="AF684" s="15"/>
      <c r="AG684" s="14">
        <f t="shared" si="280"/>
        <v>19.5</v>
      </c>
      <c r="AH684" s="14">
        <f t="shared" si="281"/>
        <v>3.8658045015810671</v>
      </c>
      <c r="AI684" s="14">
        <f t="shared" si="282"/>
        <v>10</v>
      </c>
      <c r="AJ684" s="11">
        <v>21</v>
      </c>
      <c r="AK684" s="11">
        <v>3</v>
      </c>
      <c r="AL684" s="11">
        <v>0</v>
      </c>
      <c r="AM684" s="11">
        <v>0</v>
      </c>
      <c r="AN684" s="11">
        <v>29</v>
      </c>
      <c r="AO684" s="11">
        <v>20</v>
      </c>
      <c r="AP684" s="11">
        <v>22</v>
      </c>
      <c r="AQ684" s="11">
        <v>17</v>
      </c>
      <c r="AR684" s="11">
        <v>28</v>
      </c>
      <c r="AS684" s="11">
        <v>24</v>
      </c>
      <c r="AT684" s="14">
        <f t="shared" si="283"/>
        <v>16.399999999999999</v>
      </c>
      <c r="AU684" s="14">
        <f t="shared" si="284"/>
        <v>11.226951698677805</v>
      </c>
      <c r="AV684" s="14">
        <f t="shared" si="285"/>
        <v>10</v>
      </c>
      <c r="AW684" s="14">
        <f t="shared" si="286"/>
        <v>180.76989236593363</v>
      </c>
      <c r="AX684" s="14">
        <f t="shared" si="287"/>
        <v>17.73096334930127</v>
      </c>
      <c r="AY684" s="14">
        <f t="shared" si="288"/>
        <v>10</v>
      </c>
      <c r="AZ684" s="14">
        <f t="shared" si="289"/>
        <v>0.48407965737013348</v>
      </c>
      <c r="BA684" s="14">
        <f t="shared" si="290"/>
        <v>0.87905782855058789</v>
      </c>
      <c r="BB684" s="14">
        <f t="shared" si="291"/>
        <v>0.15897435897435905</v>
      </c>
      <c r="BC684" s="16" t="str">
        <f t="shared" si="292"/>
        <v>Toxic</v>
      </c>
      <c r="BD684" s="14">
        <f t="shared" si="293"/>
        <v>84.102564102564088</v>
      </c>
      <c r="BE684" s="17" t="s">
        <v>663</v>
      </c>
      <c r="BG684" s="14">
        <f t="shared" si="294"/>
        <v>9</v>
      </c>
      <c r="BH684" s="14">
        <f t="shared" si="295"/>
        <v>9</v>
      </c>
      <c r="BI684" s="14">
        <f t="shared" si="296"/>
        <v>14.944444444444443</v>
      </c>
      <c r="BJ684" s="14">
        <f t="shared" si="297"/>
        <v>126.04444444444445</v>
      </c>
      <c r="BK684" s="14">
        <f t="shared" si="298"/>
        <v>70.494444444444454</v>
      </c>
      <c r="BL684" s="14">
        <f t="shared" si="299"/>
        <v>1.0555555555555556</v>
      </c>
      <c r="BM684" s="14">
        <f t="shared" si="300"/>
        <v>8.2713244545424445</v>
      </c>
      <c r="BN684" s="14">
        <v>6.6349999999999998</v>
      </c>
      <c r="BO684" s="14" t="str">
        <f t="shared" si="301"/>
        <v>Sig Diff Var</v>
      </c>
      <c r="BP684" s="14">
        <f t="shared" si="302"/>
        <v>0.21320642291226621</v>
      </c>
      <c r="BQ684" s="14" t="str">
        <f t="shared" si="303"/>
        <v>NS</v>
      </c>
      <c r="BR684" s="14" t="str">
        <f t="shared" si="304"/>
        <v>NS</v>
      </c>
      <c r="BS684" s="2" t="str">
        <f t="shared" si="305"/>
        <v>Diff Var T-test</v>
      </c>
      <c r="BT684" s="2" t="str">
        <f t="shared" si="306"/>
        <v>TSTToxicLess25</v>
      </c>
      <c r="BU684" s="2" t="str">
        <f t="shared" si="307"/>
        <v/>
      </c>
    </row>
    <row r="685" spans="1:73" s="14" customFormat="1" x14ac:dyDescent="0.2">
      <c r="A685" s="10" t="s">
        <v>55</v>
      </c>
      <c r="B685" s="11" t="s">
        <v>75</v>
      </c>
      <c r="C685" s="12">
        <v>37445</v>
      </c>
      <c r="D685" s="13">
        <v>0.625</v>
      </c>
      <c r="E685" s="10" t="s">
        <v>57</v>
      </c>
      <c r="F685" s="10" t="s">
        <v>58</v>
      </c>
      <c r="G685" s="11" t="s">
        <v>59</v>
      </c>
      <c r="H685" s="11" t="s">
        <v>60</v>
      </c>
      <c r="I685" s="11" t="s">
        <v>61</v>
      </c>
      <c r="J685" s="14">
        <v>0.75</v>
      </c>
      <c r="K685" s="14">
        <v>0.2</v>
      </c>
      <c r="L685" s="11">
        <v>21</v>
      </c>
      <c r="M685" s="11">
        <v>13</v>
      </c>
      <c r="N685" s="11">
        <v>17</v>
      </c>
      <c r="O685" s="11">
        <v>16</v>
      </c>
      <c r="P685" s="11">
        <v>24</v>
      </c>
      <c r="Q685" s="11">
        <v>20</v>
      </c>
      <c r="R685" s="11">
        <v>17</v>
      </c>
      <c r="S685" s="11">
        <v>20</v>
      </c>
      <c r="T685" s="11">
        <v>21</v>
      </c>
      <c r="U685" s="11">
        <v>26</v>
      </c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F685" s="15"/>
      <c r="AG685" s="14">
        <f t="shared" si="280"/>
        <v>19.5</v>
      </c>
      <c r="AH685" s="14">
        <f t="shared" si="281"/>
        <v>3.8658045015810671</v>
      </c>
      <c r="AI685" s="14">
        <f t="shared" si="282"/>
        <v>10</v>
      </c>
      <c r="AJ685" s="11">
        <v>19</v>
      </c>
      <c r="AK685" s="11">
        <v>34</v>
      </c>
      <c r="AL685" s="11">
        <v>21</v>
      </c>
      <c r="AM685" s="11">
        <v>28</v>
      </c>
      <c r="AN685" s="11">
        <v>36</v>
      </c>
      <c r="AO685" s="11">
        <v>42</v>
      </c>
      <c r="AP685" s="11">
        <v>39</v>
      </c>
      <c r="AQ685" s="11">
        <v>23</v>
      </c>
      <c r="AR685" s="11">
        <v>0</v>
      </c>
      <c r="AS685" s="11">
        <v>25</v>
      </c>
      <c r="AT685" s="14">
        <f t="shared" si="283"/>
        <v>26.7</v>
      </c>
      <c r="AU685" s="14">
        <f t="shared" si="284"/>
        <v>12.238827104297574</v>
      </c>
      <c r="AV685" s="14">
        <f t="shared" si="285"/>
        <v>10</v>
      </c>
      <c r="AW685" s="14">
        <f t="shared" si="286"/>
        <v>250.25701968074861</v>
      </c>
      <c r="AX685" s="14">
        <f t="shared" si="287"/>
        <v>25.008195859589353</v>
      </c>
      <c r="AY685" s="14">
        <f t="shared" si="288"/>
        <v>10</v>
      </c>
      <c r="AZ685" s="14">
        <f t="shared" si="289"/>
        <v>3.0359217416926412</v>
      </c>
      <c r="BA685" s="14">
        <f t="shared" si="290"/>
        <v>0.87905782855058789</v>
      </c>
      <c r="BB685" s="14">
        <f t="shared" si="291"/>
        <v>-0.3692307692307692</v>
      </c>
      <c r="BC685" s="16" t="str">
        <f t="shared" si="292"/>
        <v>Nontoxic</v>
      </c>
      <c r="BD685" s="14">
        <f t="shared" si="293"/>
        <v>136.92307692307693</v>
      </c>
      <c r="BE685" s="17" t="s">
        <v>663</v>
      </c>
      <c r="BG685" s="14">
        <f t="shared" si="294"/>
        <v>9</v>
      </c>
      <c r="BH685" s="14">
        <f t="shared" si="295"/>
        <v>9</v>
      </c>
      <c r="BI685" s="14">
        <f t="shared" si="296"/>
        <v>14.944444444444443</v>
      </c>
      <c r="BJ685" s="14">
        <f t="shared" si="297"/>
        <v>149.78888888888895</v>
      </c>
      <c r="BK685" s="14">
        <f t="shared" si="298"/>
        <v>82.366666666666703</v>
      </c>
      <c r="BL685" s="14">
        <f t="shared" si="299"/>
        <v>1.0555555555555556</v>
      </c>
      <c r="BM685" s="14">
        <f t="shared" si="300"/>
        <v>9.4539374377369949</v>
      </c>
      <c r="BN685" s="14">
        <v>6.6349999999999998</v>
      </c>
      <c r="BO685" s="14" t="str">
        <f t="shared" si="301"/>
        <v>Sig Diff Var</v>
      </c>
      <c r="BP685" s="14">
        <f t="shared" si="302"/>
        <v>5.2142516099721932E-2</v>
      </c>
      <c r="BQ685" s="14" t="str">
        <f t="shared" si="303"/>
        <v>NS</v>
      </c>
      <c r="BR685" s="14" t="str">
        <f t="shared" si="304"/>
        <v>NS</v>
      </c>
      <c r="BS685" s="2" t="str">
        <f t="shared" si="305"/>
        <v/>
      </c>
      <c r="BT685" s="2" t="str">
        <f t="shared" si="306"/>
        <v/>
      </c>
      <c r="BU685" s="2" t="str">
        <f t="shared" si="307"/>
        <v/>
      </c>
    </row>
    <row r="686" spans="1:73" s="14" customFormat="1" x14ac:dyDescent="0.2">
      <c r="A686" s="10" t="s">
        <v>142</v>
      </c>
      <c r="B686" s="11" t="s">
        <v>529</v>
      </c>
      <c r="C686" s="12">
        <v>38463</v>
      </c>
      <c r="D686" s="13">
        <v>0.49861111111111112</v>
      </c>
      <c r="E686" s="10" t="s">
        <v>57</v>
      </c>
      <c r="F686" s="10" t="s">
        <v>522</v>
      </c>
      <c r="G686" s="11" t="s">
        <v>59</v>
      </c>
      <c r="H686" s="11" t="s">
        <v>90</v>
      </c>
      <c r="I686" s="11" t="s">
        <v>61</v>
      </c>
      <c r="J686" s="14">
        <v>0.75</v>
      </c>
      <c r="K686" s="14">
        <v>0.2</v>
      </c>
      <c r="L686" s="11">
        <v>19</v>
      </c>
      <c r="M686" s="11">
        <v>21</v>
      </c>
      <c r="N686" s="11">
        <v>25</v>
      </c>
      <c r="O686" s="11">
        <v>27</v>
      </c>
      <c r="P686" s="11">
        <v>16</v>
      </c>
      <c r="Q686" s="11">
        <v>13</v>
      </c>
      <c r="R686" s="11">
        <v>22</v>
      </c>
      <c r="S686" s="11">
        <v>12</v>
      </c>
      <c r="T686" s="11">
        <v>20</v>
      </c>
      <c r="U686" s="11">
        <v>19</v>
      </c>
      <c r="V686" s="15"/>
      <c r="W686" s="15"/>
      <c r="X686" s="15"/>
      <c r="Y686" s="15"/>
      <c r="Z686" s="15"/>
      <c r="AA686" s="15"/>
      <c r="AB686" s="15"/>
      <c r="AC686" s="15"/>
      <c r="AD686" s="15"/>
      <c r="AE686" s="15"/>
      <c r="AF686" s="15"/>
      <c r="AG686" s="14">
        <f t="shared" si="280"/>
        <v>19.399999999999999</v>
      </c>
      <c r="AH686" s="14">
        <f t="shared" si="281"/>
        <v>4.7888759989514602</v>
      </c>
      <c r="AI686" s="14">
        <f t="shared" si="282"/>
        <v>10</v>
      </c>
      <c r="AJ686" s="11">
        <v>9</v>
      </c>
      <c r="AK686" s="11">
        <v>9</v>
      </c>
      <c r="AL686" s="11">
        <v>11</v>
      </c>
      <c r="AM686" s="11">
        <v>12</v>
      </c>
      <c r="AN686" s="11">
        <v>6</v>
      </c>
      <c r="AO686" s="11">
        <v>10</v>
      </c>
      <c r="AP686" s="11">
        <v>8</v>
      </c>
      <c r="AQ686" s="11">
        <v>12</v>
      </c>
      <c r="AR686" s="11">
        <v>10</v>
      </c>
      <c r="AS686" s="11">
        <v>8</v>
      </c>
      <c r="AT686" s="14">
        <f t="shared" si="283"/>
        <v>9.5</v>
      </c>
      <c r="AU686" s="14">
        <f t="shared" si="284"/>
        <v>1.9002923751652301</v>
      </c>
      <c r="AV686" s="14">
        <f t="shared" si="285"/>
        <v>10</v>
      </c>
      <c r="AW686" s="14">
        <f t="shared" si="286"/>
        <v>2.7261679012345699</v>
      </c>
      <c r="AX686" s="14">
        <f t="shared" si="287"/>
        <v>0.1993890260631003</v>
      </c>
      <c r="AY686" s="14">
        <f t="shared" si="288"/>
        <v>14</v>
      </c>
      <c r="AZ686" s="14">
        <f t="shared" si="289"/>
        <v>-3.9300966258553847</v>
      </c>
      <c r="BA686" s="14">
        <f t="shared" si="290"/>
        <v>0.86805478155742033</v>
      </c>
      <c r="BB686" s="14">
        <f t="shared" si="291"/>
        <v>0.51030927835051543</v>
      </c>
      <c r="BC686" s="16" t="str">
        <f t="shared" si="292"/>
        <v>Toxic</v>
      </c>
      <c r="BD686" s="14">
        <f t="shared" si="293"/>
        <v>48.969072164948457</v>
      </c>
      <c r="BE686" s="17" t="s">
        <v>663</v>
      </c>
      <c r="BG686" s="14">
        <f t="shared" si="294"/>
        <v>9</v>
      </c>
      <c r="BH686" s="14">
        <f t="shared" si="295"/>
        <v>9</v>
      </c>
      <c r="BI686" s="14">
        <f t="shared" si="296"/>
        <v>22.933333333333344</v>
      </c>
      <c r="BJ686" s="14">
        <f t="shared" si="297"/>
        <v>3.6111111111111116</v>
      </c>
      <c r="BK686" s="14">
        <f t="shared" si="298"/>
        <v>13.272222222222227</v>
      </c>
      <c r="BL686" s="14">
        <f t="shared" si="299"/>
        <v>1.0555555555555556</v>
      </c>
      <c r="BM686" s="14">
        <f t="shared" si="300"/>
        <v>6.435148378173011</v>
      </c>
      <c r="BN686" s="14">
        <v>6.6349999999999998</v>
      </c>
      <c r="BO686" s="14" t="str">
        <f t="shared" si="301"/>
        <v>Same Var</v>
      </c>
      <c r="BP686" s="14">
        <f t="shared" si="302"/>
        <v>4.8203456022601631E-6</v>
      </c>
      <c r="BQ686" s="14" t="str">
        <f t="shared" si="303"/>
        <v>Sig</v>
      </c>
      <c r="BR686" s="14" t="str">
        <f t="shared" si="304"/>
        <v>Sig</v>
      </c>
      <c r="BS686" s="2" t="str">
        <f t="shared" si="305"/>
        <v>Same Var T-test</v>
      </c>
      <c r="BT686" s="2" t="str">
        <f t="shared" si="306"/>
        <v/>
      </c>
      <c r="BU686" s="2" t="str">
        <f t="shared" si="307"/>
        <v/>
      </c>
    </row>
    <row r="687" spans="1:73" s="14" customFormat="1" x14ac:dyDescent="0.2">
      <c r="A687" s="10" t="s">
        <v>142</v>
      </c>
      <c r="B687" s="11" t="s">
        <v>516</v>
      </c>
      <c r="C687" s="12">
        <v>38463</v>
      </c>
      <c r="D687" s="13">
        <v>0.56319444444444444</v>
      </c>
      <c r="E687" s="10" t="s">
        <v>57</v>
      </c>
      <c r="F687" s="10" t="s">
        <v>522</v>
      </c>
      <c r="G687" s="11" t="s">
        <v>59</v>
      </c>
      <c r="H687" s="11" t="s">
        <v>90</v>
      </c>
      <c r="I687" s="11" t="s">
        <v>61</v>
      </c>
      <c r="J687" s="14">
        <v>0.75</v>
      </c>
      <c r="K687" s="14">
        <v>0.2</v>
      </c>
      <c r="L687" s="11">
        <v>19</v>
      </c>
      <c r="M687" s="11">
        <v>21</v>
      </c>
      <c r="N687" s="11">
        <v>25</v>
      </c>
      <c r="O687" s="11">
        <v>27</v>
      </c>
      <c r="P687" s="11">
        <v>16</v>
      </c>
      <c r="Q687" s="11">
        <v>13</v>
      </c>
      <c r="R687" s="11">
        <v>22</v>
      </c>
      <c r="S687" s="11">
        <v>12</v>
      </c>
      <c r="T687" s="11">
        <v>20</v>
      </c>
      <c r="U687" s="11">
        <v>19</v>
      </c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F687" s="15"/>
      <c r="AG687" s="14">
        <f t="shared" si="280"/>
        <v>19.399999999999999</v>
      </c>
      <c r="AH687" s="14">
        <f t="shared" si="281"/>
        <v>4.7888759989514602</v>
      </c>
      <c r="AI687" s="14">
        <f t="shared" si="282"/>
        <v>10</v>
      </c>
      <c r="AJ687" s="11">
        <v>23</v>
      </c>
      <c r="AK687" s="11">
        <v>17</v>
      </c>
      <c r="AL687" s="11">
        <v>10</v>
      </c>
      <c r="AM687" s="11">
        <v>21</v>
      </c>
      <c r="AN687" s="11">
        <v>15</v>
      </c>
      <c r="AO687" s="11">
        <v>10</v>
      </c>
      <c r="AP687" s="11">
        <v>23</v>
      </c>
      <c r="AQ687" s="11">
        <v>13</v>
      </c>
      <c r="AR687" s="11">
        <v>6</v>
      </c>
      <c r="AS687" s="11">
        <v>8</v>
      </c>
      <c r="AT687" s="14">
        <f t="shared" si="283"/>
        <v>14.6</v>
      </c>
      <c r="AU687" s="14">
        <f t="shared" si="284"/>
        <v>6.2396581102920488</v>
      </c>
      <c r="AV687" s="14">
        <f t="shared" si="285"/>
        <v>10</v>
      </c>
      <c r="AW687" s="14">
        <f t="shared" si="286"/>
        <v>26.866944444444464</v>
      </c>
      <c r="AX687" s="14">
        <f t="shared" si="287"/>
        <v>1.8691271604938282</v>
      </c>
      <c r="AY687" s="14">
        <f t="shared" si="288"/>
        <v>14</v>
      </c>
      <c r="AZ687" s="14">
        <f t="shared" si="289"/>
        <v>2.1961673719008905E-2</v>
      </c>
      <c r="BA687" s="14">
        <f t="shared" si="290"/>
        <v>0.86805478155742033</v>
      </c>
      <c r="BB687" s="14">
        <f t="shared" si="291"/>
        <v>0.24742268041237109</v>
      </c>
      <c r="BC687" s="16" t="str">
        <f t="shared" si="292"/>
        <v>Toxic</v>
      </c>
      <c r="BD687" s="14">
        <f t="shared" si="293"/>
        <v>75.257731958762889</v>
      </c>
      <c r="BE687" s="17" t="s">
        <v>663</v>
      </c>
      <c r="BG687" s="14">
        <f t="shared" si="294"/>
        <v>9</v>
      </c>
      <c r="BH687" s="14">
        <f t="shared" si="295"/>
        <v>9</v>
      </c>
      <c r="BI687" s="14">
        <f t="shared" si="296"/>
        <v>22.933333333333344</v>
      </c>
      <c r="BJ687" s="14">
        <f t="shared" si="297"/>
        <v>38.933333333333344</v>
      </c>
      <c r="BK687" s="14">
        <f t="shared" si="298"/>
        <v>30.933333333333344</v>
      </c>
      <c r="BL687" s="14">
        <f t="shared" si="299"/>
        <v>1.0555555555555556</v>
      </c>
      <c r="BM687" s="14">
        <f t="shared" si="300"/>
        <v>0.59024669519175554</v>
      </c>
      <c r="BN687" s="14">
        <v>6.6349999999999998</v>
      </c>
      <c r="BO687" s="14" t="str">
        <f t="shared" si="301"/>
        <v>Same Var</v>
      </c>
      <c r="BP687" s="14">
        <f t="shared" si="302"/>
        <v>3.4772542753070429E-2</v>
      </c>
      <c r="BQ687" s="14" t="str">
        <f t="shared" si="303"/>
        <v>Sig</v>
      </c>
      <c r="BR687" s="14" t="str">
        <f t="shared" si="304"/>
        <v>Sig</v>
      </c>
      <c r="BS687" s="2" t="str">
        <f t="shared" si="305"/>
        <v>Same Var T-test</v>
      </c>
      <c r="BT687" s="2" t="str">
        <f t="shared" si="306"/>
        <v>TSTToxicLess25</v>
      </c>
      <c r="BU687" s="2" t="str">
        <f t="shared" si="307"/>
        <v>NOECToxicLess25</v>
      </c>
    </row>
    <row r="688" spans="1:73" s="14" customFormat="1" x14ac:dyDescent="0.2">
      <c r="A688" s="10" t="s">
        <v>55</v>
      </c>
      <c r="B688" s="11" t="s">
        <v>77</v>
      </c>
      <c r="C688" s="12">
        <v>37697</v>
      </c>
      <c r="D688" s="13">
        <v>0.36805555555555558</v>
      </c>
      <c r="E688" s="10" t="s">
        <v>57</v>
      </c>
      <c r="F688" s="10" t="s">
        <v>63</v>
      </c>
      <c r="G688" s="11" t="s">
        <v>59</v>
      </c>
      <c r="H688" s="11" t="s">
        <v>60</v>
      </c>
      <c r="I688" s="11" t="s">
        <v>61</v>
      </c>
      <c r="J688" s="14">
        <v>0.75</v>
      </c>
      <c r="K688" s="14">
        <v>0.2</v>
      </c>
      <c r="L688" s="11">
        <v>18</v>
      </c>
      <c r="M688" s="11">
        <v>24</v>
      </c>
      <c r="N688" s="11">
        <v>0</v>
      </c>
      <c r="O688" s="11">
        <v>23</v>
      </c>
      <c r="P688" s="11">
        <v>27</v>
      </c>
      <c r="Q688" s="11">
        <v>13</v>
      </c>
      <c r="R688" s="11">
        <v>27</v>
      </c>
      <c r="S688" s="11">
        <v>13</v>
      </c>
      <c r="T688" s="11">
        <v>22</v>
      </c>
      <c r="U688" s="11">
        <v>27</v>
      </c>
      <c r="V688" s="15"/>
      <c r="W688" s="15"/>
      <c r="X688" s="15"/>
      <c r="Y688" s="15"/>
      <c r="Z688" s="15"/>
      <c r="AA688" s="15"/>
      <c r="AB688" s="15"/>
      <c r="AC688" s="15"/>
      <c r="AD688" s="15"/>
      <c r="AE688" s="15"/>
      <c r="AF688" s="15"/>
      <c r="AG688" s="14">
        <f t="shared" si="280"/>
        <v>19.399999999999999</v>
      </c>
      <c r="AH688" s="14">
        <f t="shared" si="281"/>
        <v>8.6564041803356968</v>
      </c>
      <c r="AI688" s="14">
        <f t="shared" si="282"/>
        <v>10</v>
      </c>
      <c r="AJ688" s="11">
        <v>29</v>
      </c>
      <c r="AK688" s="11">
        <v>25</v>
      </c>
      <c r="AL688" s="11">
        <v>23</v>
      </c>
      <c r="AM688" s="11">
        <v>26</v>
      </c>
      <c r="AN688" s="11">
        <v>27</v>
      </c>
      <c r="AO688" s="11">
        <v>22</v>
      </c>
      <c r="AP688" s="11">
        <v>25</v>
      </c>
      <c r="AQ688" s="18"/>
      <c r="AR688" s="11">
        <v>26</v>
      </c>
      <c r="AS688" s="11">
        <v>25</v>
      </c>
      <c r="AT688" s="14">
        <f t="shared" si="283"/>
        <v>25.333333333333332</v>
      </c>
      <c r="AU688" s="14">
        <f t="shared" si="284"/>
        <v>2.0615528128088298</v>
      </c>
      <c r="AV688" s="14">
        <f t="shared" si="285"/>
        <v>9</v>
      </c>
      <c r="AW688" s="14">
        <f t="shared" si="286"/>
        <v>21.970052160493818</v>
      </c>
      <c r="AX688" s="14">
        <f t="shared" si="287"/>
        <v>2.001899228395061</v>
      </c>
      <c r="AY688" s="14">
        <f t="shared" si="288"/>
        <v>11</v>
      </c>
      <c r="AZ688" s="14">
        <f t="shared" si="289"/>
        <v>4.9807559023482391</v>
      </c>
      <c r="BA688" s="14">
        <f t="shared" si="290"/>
        <v>0.87552997807388222</v>
      </c>
      <c r="BB688" s="14">
        <f t="shared" si="291"/>
        <v>-0.30584192439862545</v>
      </c>
      <c r="BC688" s="16" t="str">
        <f t="shared" si="292"/>
        <v>Nontoxic</v>
      </c>
      <c r="BD688" s="14">
        <f t="shared" si="293"/>
        <v>130.58419243986253</v>
      </c>
      <c r="BE688" s="17" t="s">
        <v>663</v>
      </c>
      <c r="BG688" s="14">
        <f t="shared" si="294"/>
        <v>9</v>
      </c>
      <c r="BH688" s="14">
        <f t="shared" si="295"/>
        <v>8</v>
      </c>
      <c r="BI688" s="14">
        <f t="shared" si="296"/>
        <v>74.933333333333323</v>
      </c>
      <c r="BJ688" s="14">
        <f t="shared" si="297"/>
        <v>4.2499999999999982</v>
      </c>
      <c r="BK688" s="14">
        <f t="shared" si="298"/>
        <v>41.670588235294112</v>
      </c>
      <c r="BL688" s="14">
        <f t="shared" si="299"/>
        <v>1.0590958605664489</v>
      </c>
      <c r="BM688" s="14">
        <f t="shared" si="300"/>
        <v>12.257420416028452</v>
      </c>
      <c r="BN688" s="14">
        <v>6.6349999999999998</v>
      </c>
      <c r="BO688" s="14" t="str">
        <f t="shared" si="301"/>
        <v>Sig Diff Var</v>
      </c>
      <c r="BP688" s="14">
        <f t="shared" si="302"/>
        <v>3.0751731543373136E-2</v>
      </c>
      <c r="BQ688" s="14" t="str">
        <f t="shared" si="303"/>
        <v>NS</v>
      </c>
      <c r="BR688" s="14" t="str">
        <f t="shared" si="304"/>
        <v>NS</v>
      </c>
      <c r="BS688" s="2" t="str">
        <f t="shared" si="305"/>
        <v/>
      </c>
      <c r="BT688" s="2" t="str">
        <f t="shared" si="306"/>
        <v/>
      </c>
      <c r="BU688" s="2" t="str">
        <f t="shared" si="307"/>
        <v/>
      </c>
    </row>
    <row r="689" spans="1:73" s="14" customFormat="1" x14ac:dyDescent="0.2">
      <c r="A689" s="10" t="s">
        <v>55</v>
      </c>
      <c r="B689" s="11" t="s">
        <v>83</v>
      </c>
      <c r="C689" s="12">
        <v>37697</v>
      </c>
      <c r="D689" s="13">
        <v>0.4861111111111111</v>
      </c>
      <c r="E689" s="10" t="s">
        <v>57</v>
      </c>
      <c r="F689" s="10" t="s">
        <v>63</v>
      </c>
      <c r="G689" s="11" t="s">
        <v>59</v>
      </c>
      <c r="H689" s="11" t="s">
        <v>60</v>
      </c>
      <c r="I689" s="11" t="s">
        <v>61</v>
      </c>
      <c r="J689" s="14">
        <v>0.75</v>
      </c>
      <c r="K689" s="14">
        <v>0.2</v>
      </c>
      <c r="L689" s="11">
        <v>18</v>
      </c>
      <c r="M689" s="11">
        <v>24</v>
      </c>
      <c r="N689" s="11">
        <v>0</v>
      </c>
      <c r="O689" s="11">
        <v>23</v>
      </c>
      <c r="P689" s="11">
        <v>27</v>
      </c>
      <c r="Q689" s="11">
        <v>13</v>
      </c>
      <c r="R689" s="11">
        <v>27</v>
      </c>
      <c r="S689" s="11">
        <v>13</v>
      </c>
      <c r="T689" s="11">
        <v>22</v>
      </c>
      <c r="U689" s="11">
        <v>27</v>
      </c>
      <c r="V689" s="15"/>
      <c r="W689" s="15"/>
      <c r="X689" s="15"/>
      <c r="Y689" s="15"/>
      <c r="Z689" s="15"/>
      <c r="AA689" s="15"/>
      <c r="AB689" s="15"/>
      <c r="AC689" s="15"/>
      <c r="AD689" s="15"/>
      <c r="AE689" s="15"/>
      <c r="AF689" s="15"/>
      <c r="AG689" s="14">
        <f t="shared" si="280"/>
        <v>19.399999999999999</v>
      </c>
      <c r="AH689" s="14">
        <f t="shared" si="281"/>
        <v>8.6564041803356968</v>
      </c>
      <c r="AI689" s="14">
        <f t="shared" si="282"/>
        <v>10</v>
      </c>
      <c r="AJ689" s="11">
        <v>26</v>
      </c>
      <c r="AK689" s="11">
        <v>22</v>
      </c>
      <c r="AL689" s="11">
        <v>18</v>
      </c>
      <c r="AM689" s="11">
        <v>21</v>
      </c>
      <c r="AN689" s="11">
        <v>24</v>
      </c>
      <c r="AO689" s="11">
        <v>21</v>
      </c>
      <c r="AP689" s="11">
        <v>22</v>
      </c>
      <c r="AQ689" s="11">
        <v>25</v>
      </c>
      <c r="AR689" s="11">
        <v>27</v>
      </c>
      <c r="AS689" s="11">
        <v>17</v>
      </c>
      <c r="AT689" s="14">
        <f t="shared" si="283"/>
        <v>22.3</v>
      </c>
      <c r="AU689" s="14">
        <f t="shared" si="284"/>
        <v>3.2676869155073316</v>
      </c>
      <c r="AV689" s="14">
        <f t="shared" si="285"/>
        <v>10</v>
      </c>
      <c r="AW689" s="14">
        <f t="shared" si="286"/>
        <v>27.90774104938275</v>
      </c>
      <c r="AX689" s="14">
        <f t="shared" si="287"/>
        <v>2.1007082647462276</v>
      </c>
      <c r="AY689" s="14">
        <f t="shared" si="288"/>
        <v>13</v>
      </c>
      <c r="AZ689" s="14">
        <f t="shared" si="289"/>
        <v>3.3718677406080948</v>
      </c>
      <c r="BA689" s="14">
        <f t="shared" si="290"/>
        <v>0.87015153396817235</v>
      </c>
      <c r="BB689" s="14">
        <f t="shared" si="291"/>
        <v>-0.14948453608247433</v>
      </c>
      <c r="BC689" s="16" t="str">
        <f t="shared" si="292"/>
        <v>Nontoxic</v>
      </c>
      <c r="BD689" s="14">
        <f t="shared" si="293"/>
        <v>114.94845360824743</v>
      </c>
      <c r="BE689" s="17" t="s">
        <v>663</v>
      </c>
      <c r="BG689" s="14">
        <f t="shared" si="294"/>
        <v>9</v>
      </c>
      <c r="BH689" s="14">
        <f t="shared" si="295"/>
        <v>9</v>
      </c>
      <c r="BI689" s="14">
        <f t="shared" si="296"/>
        <v>74.933333333333323</v>
      </c>
      <c r="BJ689" s="14">
        <f t="shared" si="297"/>
        <v>10.677777777777818</v>
      </c>
      <c r="BK689" s="14">
        <f t="shared" si="298"/>
        <v>42.805555555555571</v>
      </c>
      <c r="BL689" s="14">
        <f t="shared" si="299"/>
        <v>1.0555555555555556</v>
      </c>
      <c r="BM689" s="14">
        <f t="shared" si="300"/>
        <v>7.0646684510169324</v>
      </c>
      <c r="BN689" s="14">
        <v>6.6349999999999998</v>
      </c>
      <c r="BO689" s="14" t="str">
        <f t="shared" si="301"/>
        <v>Sig Diff Var</v>
      </c>
      <c r="BP689" s="14">
        <f t="shared" si="302"/>
        <v>0.17099596754947033</v>
      </c>
      <c r="BQ689" s="14" t="str">
        <f t="shared" si="303"/>
        <v>NS</v>
      </c>
      <c r="BR689" s="14" t="str">
        <f t="shared" si="304"/>
        <v>NS</v>
      </c>
      <c r="BS689" s="2" t="str">
        <f t="shared" si="305"/>
        <v/>
      </c>
      <c r="BT689" s="2" t="str">
        <f t="shared" si="306"/>
        <v/>
      </c>
      <c r="BU689" s="2" t="str">
        <f t="shared" si="307"/>
        <v/>
      </c>
    </row>
    <row r="690" spans="1:73" s="14" customFormat="1" x14ac:dyDescent="0.2">
      <c r="A690" s="1" t="s">
        <v>55</v>
      </c>
      <c r="B690" s="5" t="s">
        <v>56</v>
      </c>
      <c r="C690" s="6">
        <v>37697</v>
      </c>
      <c r="D690" s="7">
        <v>0.33194444444444443</v>
      </c>
      <c r="E690" s="1" t="s">
        <v>57</v>
      </c>
      <c r="F690" s="1" t="s">
        <v>63</v>
      </c>
      <c r="G690" s="5" t="s">
        <v>59</v>
      </c>
      <c r="H690" s="5" t="s">
        <v>60</v>
      </c>
      <c r="I690" s="5" t="s">
        <v>61</v>
      </c>
      <c r="J690" s="2">
        <v>0.75</v>
      </c>
      <c r="K690" s="2">
        <v>0.2</v>
      </c>
      <c r="L690" s="5">
        <v>18</v>
      </c>
      <c r="M690" s="5">
        <v>24</v>
      </c>
      <c r="N690" s="5">
        <v>0</v>
      </c>
      <c r="O690" s="5">
        <v>23</v>
      </c>
      <c r="P690" s="5">
        <v>27</v>
      </c>
      <c r="Q690" s="5">
        <v>13</v>
      </c>
      <c r="R690" s="5">
        <v>27</v>
      </c>
      <c r="S690" s="5">
        <v>13</v>
      </c>
      <c r="T690" s="5">
        <v>22</v>
      </c>
      <c r="U690" s="5">
        <v>27</v>
      </c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2">
        <f t="shared" si="280"/>
        <v>19.399999999999999</v>
      </c>
      <c r="AH690" s="2">
        <f t="shared" si="281"/>
        <v>8.6564041803356968</v>
      </c>
      <c r="AI690" s="2">
        <f t="shared" si="282"/>
        <v>10</v>
      </c>
      <c r="AJ690" s="5">
        <v>25</v>
      </c>
      <c r="AK690" s="5">
        <v>30</v>
      </c>
      <c r="AL690" s="5">
        <v>29</v>
      </c>
      <c r="AM690" s="5">
        <v>28</v>
      </c>
      <c r="AN690" s="5">
        <v>27</v>
      </c>
      <c r="AO690" s="5">
        <v>31</v>
      </c>
      <c r="AP690" s="5">
        <v>30</v>
      </c>
      <c r="AQ690" s="5">
        <v>46</v>
      </c>
      <c r="AR690" s="5">
        <v>29</v>
      </c>
      <c r="AS690" s="5">
        <v>32</v>
      </c>
      <c r="AT690" s="2">
        <f t="shared" si="283"/>
        <v>30.7</v>
      </c>
      <c r="AU690" s="2">
        <f t="shared" si="284"/>
        <v>5.7358521598799985</v>
      </c>
      <c r="AV690" s="2">
        <f t="shared" si="285"/>
        <v>10</v>
      </c>
      <c r="AW690" s="2">
        <f t="shared" si="286"/>
        <v>56.325025000000039</v>
      </c>
      <c r="AX690" s="2">
        <f t="shared" si="287"/>
        <v>3.1767027777777797</v>
      </c>
      <c r="AY690" s="2">
        <f t="shared" si="288"/>
        <v>18</v>
      </c>
      <c r="AZ690" s="2">
        <f t="shared" si="289"/>
        <v>5.8951814693834494</v>
      </c>
      <c r="BA690" s="2">
        <f t="shared" si="290"/>
        <v>0.86204866798959834</v>
      </c>
      <c r="BB690" s="14">
        <f t="shared" si="291"/>
        <v>-0.58247422680412375</v>
      </c>
      <c r="BC690" s="3" t="str">
        <f t="shared" si="292"/>
        <v>Nontoxic</v>
      </c>
      <c r="BD690" s="2">
        <f t="shared" si="293"/>
        <v>158.2474226804124</v>
      </c>
      <c r="BE690" s="4" t="s">
        <v>664</v>
      </c>
      <c r="BF690" s="4" t="s">
        <v>666</v>
      </c>
      <c r="BG690" s="2">
        <f t="shared" si="294"/>
        <v>9</v>
      </c>
      <c r="BH690" s="2">
        <f t="shared" si="295"/>
        <v>9</v>
      </c>
      <c r="BI690" s="2">
        <f t="shared" si="296"/>
        <v>74.933333333333323</v>
      </c>
      <c r="BJ690" s="2">
        <f t="shared" si="297"/>
        <v>32.900000000000041</v>
      </c>
      <c r="BK690" s="2">
        <f t="shared" si="298"/>
        <v>53.916666666666679</v>
      </c>
      <c r="BL690" s="2">
        <f t="shared" si="299"/>
        <v>1.0555555555555556</v>
      </c>
      <c r="BM690" s="2">
        <f t="shared" si="300"/>
        <v>1.4052033670049373</v>
      </c>
      <c r="BN690" s="2">
        <v>6.6349999999999998</v>
      </c>
      <c r="BO690" s="2" t="str">
        <f t="shared" si="301"/>
        <v>Same Var</v>
      </c>
      <c r="BP690" s="2">
        <f t="shared" si="302"/>
        <v>1.4567222478513442E-3</v>
      </c>
      <c r="BQ690" s="2" t="str">
        <f t="shared" si="303"/>
        <v>NS</v>
      </c>
      <c r="BR690" s="2" t="str">
        <f t="shared" si="304"/>
        <v>NS</v>
      </c>
      <c r="BS690" s="2" t="str">
        <f t="shared" si="305"/>
        <v/>
      </c>
      <c r="BT690" s="2" t="str">
        <f t="shared" si="306"/>
        <v/>
      </c>
      <c r="BU690" s="2" t="str">
        <f t="shared" si="307"/>
        <v/>
      </c>
    </row>
    <row r="691" spans="1:73" s="14" customFormat="1" x14ac:dyDescent="0.2">
      <c r="A691" s="10" t="s">
        <v>55</v>
      </c>
      <c r="B691" s="11" t="s">
        <v>75</v>
      </c>
      <c r="C691" s="12">
        <v>37697</v>
      </c>
      <c r="D691" s="13">
        <v>0.38541666666666669</v>
      </c>
      <c r="E691" s="10" t="s">
        <v>57</v>
      </c>
      <c r="F691" s="10" t="s">
        <v>63</v>
      </c>
      <c r="G691" s="11" t="s">
        <v>59</v>
      </c>
      <c r="H691" s="11" t="s">
        <v>60</v>
      </c>
      <c r="I691" s="11" t="s">
        <v>61</v>
      </c>
      <c r="J691" s="14">
        <v>0.75</v>
      </c>
      <c r="K691" s="14">
        <v>0.2</v>
      </c>
      <c r="L691" s="11">
        <v>18</v>
      </c>
      <c r="M691" s="11">
        <v>24</v>
      </c>
      <c r="N691" s="11">
        <v>0</v>
      </c>
      <c r="O691" s="11">
        <v>23</v>
      </c>
      <c r="P691" s="11">
        <v>27</v>
      </c>
      <c r="Q691" s="11">
        <v>13</v>
      </c>
      <c r="R691" s="11">
        <v>27</v>
      </c>
      <c r="S691" s="11">
        <v>13</v>
      </c>
      <c r="T691" s="11">
        <v>22</v>
      </c>
      <c r="U691" s="11">
        <v>27</v>
      </c>
      <c r="V691" s="15"/>
      <c r="W691" s="15"/>
      <c r="X691" s="15"/>
      <c r="Y691" s="15"/>
      <c r="Z691" s="15"/>
      <c r="AA691" s="15"/>
      <c r="AB691" s="15"/>
      <c r="AC691" s="15"/>
      <c r="AD691" s="15"/>
      <c r="AE691" s="15"/>
      <c r="AF691" s="15"/>
      <c r="AG691" s="14">
        <f t="shared" si="280"/>
        <v>19.399999999999999</v>
      </c>
      <c r="AH691" s="14">
        <f t="shared" si="281"/>
        <v>8.6564041803356968</v>
      </c>
      <c r="AI691" s="14">
        <f t="shared" si="282"/>
        <v>10</v>
      </c>
      <c r="AJ691" s="11">
        <v>28</v>
      </c>
      <c r="AK691" s="11">
        <v>23</v>
      </c>
      <c r="AL691" s="11">
        <v>13</v>
      </c>
      <c r="AM691" s="11">
        <v>27</v>
      </c>
      <c r="AN691" s="11">
        <v>28</v>
      </c>
      <c r="AO691" s="11">
        <v>23</v>
      </c>
      <c r="AP691" s="11">
        <v>23</v>
      </c>
      <c r="AQ691" s="11">
        <v>30</v>
      </c>
      <c r="AR691" s="11">
        <v>11</v>
      </c>
      <c r="AS691" s="11">
        <v>15</v>
      </c>
      <c r="AT691" s="14">
        <f t="shared" si="283"/>
        <v>22.1</v>
      </c>
      <c r="AU691" s="14">
        <f t="shared" si="284"/>
        <v>6.789698078707179</v>
      </c>
      <c r="AV691" s="14">
        <f t="shared" si="285"/>
        <v>10</v>
      </c>
      <c r="AW691" s="14">
        <f t="shared" si="286"/>
        <v>77.880624999999924</v>
      </c>
      <c r="AX691" s="14">
        <f t="shared" si="287"/>
        <v>4.3353694444444395</v>
      </c>
      <c r="AY691" s="14">
        <f t="shared" si="288"/>
        <v>18</v>
      </c>
      <c r="AZ691" s="14">
        <f t="shared" si="289"/>
        <v>2.5414969602316786</v>
      </c>
      <c r="BA691" s="14">
        <f t="shared" si="290"/>
        <v>0.86204866798959834</v>
      </c>
      <c r="BB691" s="14">
        <f t="shared" si="291"/>
        <v>-0.13917525773195891</v>
      </c>
      <c r="BC691" s="16" t="str">
        <f t="shared" si="292"/>
        <v>Nontoxic</v>
      </c>
      <c r="BD691" s="14">
        <f t="shared" si="293"/>
        <v>113.91752577319589</v>
      </c>
      <c r="BE691" s="17" t="s">
        <v>663</v>
      </c>
      <c r="BG691" s="14">
        <f t="shared" si="294"/>
        <v>9</v>
      </c>
      <c r="BH691" s="14">
        <f t="shared" si="295"/>
        <v>9</v>
      </c>
      <c r="BI691" s="14">
        <f t="shared" si="296"/>
        <v>74.933333333333323</v>
      </c>
      <c r="BJ691" s="14">
        <f t="shared" si="297"/>
        <v>46.099999999999959</v>
      </c>
      <c r="BK691" s="14">
        <f t="shared" si="298"/>
        <v>60.516666666666637</v>
      </c>
      <c r="BL691" s="14">
        <f t="shared" si="299"/>
        <v>1.0555555555555556</v>
      </c>
      <c r="BM691" s="14">
        <f t="shared" si="300"/>
        <v>0.49815715383849274</v>
      </c>
      <c r="BN691" s="14">
        <v>6.6349999999999998</v>
      </c>
      <c r="BO691" s="14" t="str">
        <f t="shared" si="301"/>
        <v>Same Var</v>
      </c>
      <c r="BP691" s="14">
        <f t="shared" si="302"/>
        <v>0.22388744716031006</v>
      </c>
      <c r="BQ691" s="14" t="str">
        <f t="shared" si="303"/>
        <v>NS</v>
      </c>
      <c r="BR691" s="14" t="str">
        <f t="shared" si="304"/>
        <v>NS</v>
      </c>
      <c r="BS691" s="2" t="str">
        <f t="shared" si="305"/>
        <v/>
      </c>
      <c r="BT691" s="2" t="str">
        <f t="shared" si="306"/>
        <v/>
      </c>
      <c r="BU691" s="2" t="str">
        <f t="shared" si="307"/>
        <v/>
      </c>
    </row>
    <row r="692" spans="1:73" s="14" customFormat="1" x14ac:dyDescent="0.2">
      <c r="A692" s="10" t="s">
        <v>55</v>
      </c>
      <c r="B692" s="11" t="s">
        <v>72</v>
      </c>
      <c r="C692" s="12">
        <v>37697</v>
      </c>
      <c r="D692" s="13">
        <v>0.31597222222222221</v>
      </c>
      <c r="E692" s="10" t="s">
        <v>57</v>
      </c>
      <c r="F692" s="10" t="s">
        <v>63</v>
      </c>
      <c r="G692" s="11" t="s">
        <v>59</v>
      </c>
      <c r="H692" s="11" t="s">
        <v>60</v>
      </c>
      <c r="I692" s="11" t="s">
        <v>61</v>
      </c>
      <c r="J692" s="14">
        <v>0.75</v>
      </c>
      <c r="K692" s="14">
        <v>0.2</v>
      </c>
      <c r="L692" s="11">
        <v>18</v>
      </c>
      <c r="M692" s="11">
        <v>24</v>
      </c>
      <c r="N692" s="11">
        <v>0</v>
      </c>
      <c r="O692" s="11">
        <v>23</v>
      </c>
      <c r="P692" s="11">
        <v>27</v>
      </c>
      <c r="Q692" s="11">
        <v>13</v>
      </c>
      <c r="R692" s="11">
        <v>27</v>
      </c>
      <c r="S692" s="11">
        <v>13</v>
      </c>
      <c r="T692" s="11">
        <v>22</v>
      </c>
      <c r="U692" s="11">
        <v>27</v>
      </c>
      <c r="V692" s="15"/>
      <c r="W692" s="15"/>
      <c r="X692" s="15"/>
      <c r="Y692" s="15"/>
      <c r="Z692" s="15"/>
      <c r="AA692" s="15"/>
      <c r="AB692" s="15"/>
      <c r="AC692" s="15"/>
      <c r="AD692" s="15"/>
      <c r="AE692" s="15"/>
      <c r="AF692" s="15"/>
      <c r="AG692" s="14">
        <f t="shared" si="280"/>
        <v>19.399999999999999</v>
      </c>
      <c r="AH692" s="14">
        <f t="shared" si="281"/>
        <v>8.6564041803356968</v>
      </c>
      <c r="AI692" s="14">
        <f t="shared" si="282"/>
        <v>10</v>
      </c>
      <c r="AJ692" s="11">
        <v>16</v>
      </c>
      <c r="AK692" s="11">
        <v>23</v>
      </c>
      <c r="AL692" s="11">
        <v>31</v>
      </c>
      <c r="AM692" s="11">
        <v>36</v>
      </c>
      <c r="AN692" s="11">
        <v>29</v>
      </c>
      <c r="AO692" s="11">
        <v>27</v>
      </c>
      <c r="AP692" s="11">
        <v>19</v>
      </c>
      <c r="AQ692" s="11">
        <v>38</v>
      </c>
      <c r="AR692" s="11">
        <v>31</v>
      </c>
      <c r="AS692" s="11">
        <v>30</v>
      </c>
      <c r="AT692" s="14">
        <f t="shared" si="283"/>
        <v>28</v>
      </c>
      <c r="AU692" s="14">
        <f t="shared" si="284"/>
        <v>6.97614984548545</v>
      </c>
      <c r="AV692" s="14">
        <f t="shared" si="285"/>
        <v>10</v>
      </c>
      <c r="AW692" s="14">
        <f t="shared" si="286"/>
        <v>82.476669444444454</v>
      </c>
      <c r="AX692" s="14">
        <f t="shared" si="287"/>
        <v>4.6056299382716048</v>
      </c>
      <c r="AY692" s="14">
        <f t="shared" si="288"/>
        <v>18</v>
      </c>
      <c r="AZ692" s="14">
        <f t="shared" si="289"/>
        <v>4.4631296775499667</v>
      </c>
      <c r="BA692" s="14">
        <f t="shared" si="290"/>
        <v>0.86204866798959834</v>
      </c>
      <c r="BB692" s="14">
        <f t="shared" si="291"/>
        <v>-0.44329896907216504</v>
      </c>
      <c r="BC692" s="16" t="str">
        <f t="shared" si="292"/>
        <v>Nontoxic</v>
      </c>
      <c r="BD692" s="14">
        <f t="shared" si="293"/>
        <v>144.32989690721652</v>
      </c>
      <c r="BE692" s="17" t="s">
        <v>663</v>
      </c>
      <c r="BG692" s="14">
        <f t="shared" si="294"/>
        <v>9</v>
      </c>
      <c r="BH692" s="14">
        <f t="shared" si="295"/>
        <v>9</v>
      </c>
      <c r="BI692" s="14">
        <f t="shared" si="296"/>
        <v>74.933333333333323</v>
      </c>
      <c r="BJ692" s="14">
        <f t="shared" si="297"/>
        <v>48.666666666666671</v>
      </c>
      <c r="BK692" s="14">
        <f t="shared" si="298"/>
        <v>61.79999999999999</v>
      </c>
      <c r="BL692" s="14">
        <f t="shared" si="299"/>
        <v>1.0555555555555556</v>
      </c>
      <c r="BM692" s="14">
        <f t="shared" si="300"/>
        <v>0.39403146204069112</v>
      </c>
      <c r="BN692" s="14">
        <v>6.6349999999999998</v>
      </c>
      <c r="BO692" s="14" t="str">
        <f t="shared" si="301"/>
        <v>Same Var</v>
      </c>
      <c r="BP692" s="14">
        <f t="shared" si="302"/>
        <v>1.2469610387759063E-2</v>
      </c>
      <c r="BQ692" s="14" t="str">
        <f t="shared" si="303"/>
        <v>NS</v>
      </c>
      <c r="BR692" s="14" t="str">
        <f t="shared" si="304"/>
        <v>NS</v>
      </c>
      <c r="BS692" s="2" t="str">
        <f t="shared" si="305"/>
        <v/>
      </c>
      <c r="BT692" s="2" t="str">
        <f t="shared" si="306"/>
        <v/>
      </c>
      <c r="BU692" s="2" t="str">
        <f t="shared" si="307"/>
        <v/>
      </c>
    </row>
    <row r="693" spans="1:73" s="14" customFormat="1" x14ac:dyDescent="0.2">
      <c r="A693" s="10" t="s">
        <v>55</v>
      </c>
      <c r="B693" s="11" t="s">
        <v>69</v>
      </c>
      <c r="C693" s="12">
        <v>37697</v>
      </c>
      <c r="D693" s="13">
        <v>0.35555555555555557</v>
      </c>
      <c r="E693" s="10" t="s">
        <v>57</v>
      </c>
      <c r="F693" s="10" t="s">
        <v>63</v>
      </c>
      <c r="G693" s="11" t="s">
        <v>59</v>
      </c>
      <c r="H693" s="11" t="s">
        <v>60</v>
      </c>
      <c r="I693" s="11" t="s">
        <v>61</v>
      </c>
      <c r="J693" s="14">
        <v>0.75</v>
      </c>
      <c r="K693" s="14">
        <v>0.2</v>
      </c>
      <c r="L693" s="11">
        <v>18</v>
      </c>
      <c r="M693" s="11">
        <v>24</v>
      </c>
      <c r="N693" s="11">
        <v>0</v>
      </c>
      <c r="O693" s="11">
        <v>23</v>
      </c>
      <c r="P693" s="11">
        <v>27</v>
      </c>
      <c r="Q693" s="11">
        <v>13</v>
      </c>
      <c r="R693" s="11">
        <v>27</v>
      </c>
      <c r="S693" s="11">
        <v>13</v>
      </c>
      <c r="T693" s="11">
        <v>22</v>
      </c>
      <c r="U693" s="11">
        <v>27</v>
      </c>
      <c r="V693" s="15"/>
      <c r="W693" s="15"/>
      <c r="X693" s="15"/>
      <c r="Y693" s="15"/>
      <c r="Z693" s="15"/>
      <c r="AA693" s="15"/>
      <c r="AB693" s="15"/>
      <c r="AC693" s="15"/>
      <c r="AD693" s="15"/>
      <c r="AE693" s="15"/>
      <c r="AF693" s="15"/>
      <c r="AG693" s="14">
        <f t="shared" si="280"/>
        <v>19.399999999999999</v>
      </c>
      <c r="AH693" s="14">
        <f t="shared" si="281"/>
        <v>8.6564041803356968</v>
      </c>
      <c r="AI693" s="14">
        <f t="shared" si="282"/>
        <v>10</v>
      </c>
      <c r="AJ693" s="18"/>
      <c r="AK693" s="11">
        <v>25</v>
      </c>
      <c r="AL693" s="11">
        <v>40</v>
      </c>
      <c r="AM693" s="11">
        <v>18</v>
      </c>
      <c r="AN693" s="11">
        <v>35</v>
      </c>
      <c r="AO693" s="11">
        <v>28</v>
      </c>
      <c r="AP693" s="11">
        <v>20</v>
      </c>
      <c r="AQ693" s="11">
        <v>31</v>
      </c>
      <c r="AR693" s="11">
        <v>33</v>
      </c>
      <c r="AS693" s="11">
        <v>22</v>
      </c>
      <c r="AT693" s="14">
        <f t="shared" si="283"/>
        <v>28</v>
      </c>
      <c r="AU693" s="14">
        <f t="shared" si="284"/>
        <v>7.3824115301167001</v>
      </c>
      <c r="AV693" s="14">
        <f t="shared" si="285"/>
        <v>9</v>
      </c>
      <c r="AW693" s="14">
        <f t="shared" si="286"/>
        <v>105.48431141975304</v>
      </c>
      <c r="AX693" s="14">
        <f t="shared" si="287"/>
        <v>6.5577441358024684</v>
      </c>
      <c r="AY693" s="14">
        <f t="shared" si="288"/>
        <v>16</v>
      </c>
      <c r="AZ693" s="14">
        <f t="shared" si="289"/>
        <v>4.1968680608266711</v>
      </c>
      <c r="BA693" s="14">
        <f t="shared" si="290"/>
        <v>0.86466700179829137</v>
      </c>
      <c r="BB693" s="14">
        <f t="shared" si="291"/>
        <v>-0.44329896907216504</v>
      </c>
      <c r="BC693" s="16" t="str">
        <f t="shared" si="292"/>
        <v>Nontoxic</v>
      </c>
      <c r="BD693" s="14">
        <f t="shared" si="293"/>
        <v>144.32989690721652</v>
      </c>
      <c r="BE693" s="17" t="s">
        <v>663</v>
      </c>
      <c r="BG693" s="14">
        <f t="shared" si="294"/>
        <v>9</v>
      </c>
      <c r="BH693" s="14">
        <f t="shared" si="295"/>
        <v>8</v>
      </c>
      <c r="BI693" s="14">
        <f t="shared" si="296"/>
        <v>74.933333333333323</v>
      </c>
      <c r="BJ693" s="14">
        <f t="shared" si="297"/>
        <v>54.5</v>
      </c>
      <c r="BK693" s="14">
        <f t="shared" si="298"/>
        <v>65.317647058823525</v>
      </c>
      <c r="BL693" s="14">
        <f t="shared" si="299"/>
        <v>1.0590958605664489</v>
      </c>
      <c r="BM693" s="14">
        <f t="shared" si="300"/>
        <v>0.20060799709617422</v>
      </c>
      <c r="BN693" s="14">
        <v>6.6349999999999998</v>
      </c>
      <c r="BO693" s="14" t="str">
        <f t="shared" si="301"/>
        <v>Same Var</v>
      </c>
      <c r="BP693" s="14">
        <f t="shared" si="302"/>
        <v>1.6654388003042933E-2</v>
      </c>
      <c r="BQ693" s="14" t="str">
        <f t="shared" si="303"/>
        <v>NS</v>
      </c>
      <c r="BR693" s="14" t="str">
        <f t="shared" si="304"/>
        <v>NS</v>
      </c>
      <c r="BS693" s="2" t="str">
        <f t="shared" si="305"/>
        <v/>
      </c>
      <c r="BT693" s="2" t="str">
        <f t="shared" si="306"/>
        <v/>
      </c>
      <c r="BU693" s="2" t="str">
        <f t="shared" si="307"/>
        <v/>
      </c>
    </row>
    <row r="694" spans="1:73" s="14" customFormat="1" x14ac:dyDescent="0.2">
      <c r="A694" s="10" t="s">
        <v>55</v>
      </c>
      <c r="B694" s="11" t="s">
        <v>68</v>
      </c>
      <c r="C694" s="12">
        <v>37697</v>
      </c>
      <c r="D694" s="13">
        <v>0.36527777777777781</v>
      </c>
      <c r="E694" s="10" t="s">
        <v>57</v>
      </c>
      <c r="F694" s="10" t="s">
        <v>63</v>
      </c>
      <c r="G694" s="11" t="s">
        <v>59</v>
      </c>
      <c r="H694" s="11" t="s">
        <v>60</v>
      </c>
      <c r="I694" s="11" t="s">
        <v>61</v>
      </c>
      <c r="J694" s="14">
        <v>0.75</v>
      </c>
      <c r="K694" s="14">
        <v>0.2</v>
      </c>
      <c r="L694" s="11">
        <v>18</v>
      </c>
      <c r="M694" s="11">
        <v>24</v>
      </c>
      <c r="N694" s="11">
        <v>0</v>
      </c>
      <c r="O694" s="11">
        <v>23</v>
      </c>
      <c r="P694" s="11">
        <v>27</v>
      </c>
      <c r="Q694" s="11">
        <v>13</v>
      </c>
      <c r="R694" s="11">
        <v>27</v>
      </c>
      <c r="S694" s="11">
        <v>13</v>
      </c>
      <c r="T694" s="11">
        <v>22</v>
      </c>
      <c r="U694" s="11">
        <v>27</v>
      </c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F694" s="15"/>
      <c r="AG694" s="14">
        <f t="shared" si="280"/>
        <v>19.399999999999999</v>
      </c>
      <c r="AH694" s="14">
        <f t="shared" si="281"/>
        <v>8.6564041803356968</v>
      </c>
      <c r="AI694" s="14">
        <f t="shared" si="282"/>
        <v>10</v>
      </c>
      <c r="AJ694" s="11">
        <v>1</v>
      </c>
      <c r="AK694" s="11">
        <v>32</v>
      </c>
      <c r="AL694" s="11">
        <v>29</v>
      </c>
      <c r="AM694" s="11">
        <v>29</v>
      </c>
      <c r="AN694" s="11">
        <v>27</v>
      </c>
      <c r="AO694" s="11">
        <v>17</v>
      </c>
      <c r="AP694" s="11">
        <v>29</v>
      </c>
      <c r="AQ694" s="11">
        <v>35</v>
      </c>
      <c r="AR694" s="11">
        <v>29</v>
      </c>
      <c r="AS694" s="11">
        <v>35</v>
      </c>
      <c r="AT694" s="14">
        <f t="shared" si="283"/>
        <v>26.3</v>
      </c>
      <c r="AU694" s="14">
        <f t="shared" si="284"/>
        <v>10.220350070107951</v>
      </c>
      <c r="AV694" s="14">
        <f t="shared" si="285"/>
        <v>10</v>
      </c>
      <c r="AW694" s="14">
        <f t="shared" si="286"/>
        <v>214.93188919753104</v>
      </c>
      <c r="AX694" s="14">
        <f t="shared" si="287"/>
        <v>14.097317318244183</v>
      </c>
      <c r="AY694" s="14">
        <f t="shared" si="288"/>
        <v>15</v>
      </c>
      <c r="AZ694" s="14">
        <f t="shared" si="289"/>
        <v>3.068758077428829</v>
      </c>
      <c r="BA694" s="14">
        <f t="shared" si="290"/>
        <v>0.86624497319495286</v>
      </c>
      <c r="BB694" s="14">
        <f t="shared" si="291"/>
        <v>-0.35567010309278363</v>
      </c>
      <c r="BC694" s="16" t="str">
        <f t="shared" si="292"/>
        <v>Nontoxic</v>
      </c>
      <c r="BD694" s="14">
        <f t="shared" si="293"/>
        <v>135.56701030927834</v>
      </c>
      <c r="BE694" s="17" t="s">
        <v>664</v>
      </c>
      <c r="BF694" s="17" t="s">
        <v>666</v>
      </c>
      <c r="BG694" s="14">
        <f t="shared" si="294"/>
        <v>9</v>
      </c>
      <c r="BH694" s="14">
        <f t="shared" si="295"/>
        <v>9</v>
      </c>
      <c r="BI694" s="14">
        <f t="shared" si="296"/>
        <v>74.933333333333323</v>
      </c>
      <c r="BJ694" s="14">
        <f t="shared" si="297"/>
        <v>104.45555555555561</v>
      </c>
      <c r="BK694" s="14">
        <f t="shared" si="298"/>
        <v>89.694444444444471</v>
      </c>
      <c r="BL694" s="14">
        <f t="shared" si="299"/>
        <v>1.0555555555555556</v>
      </c>
      <c r="BM694" s="14">
        <f t="shared" si="300"/>
        <v>0.23410841688148831</v>
      </c>
      <c r="BN694" s="14">
        <v>6.6349999999999998</v>
      </c>
      <c r="BO694" s="14" t="str">
        <f t="shared" si="301"/>
        <v>Same Var</v>
      </c>
      <c r="BP694" s="14">
        <f t="shared" si="302"/>
        <v>6.0332115259346335E-2</v>
      </c>
      <c r="BQ694" s="14" t="str">
        <f t="shared" si="303"/>
        <v>NS</v>
      </c>
      <c r="BR694" s="14" t="str">
        <f t="shared" si="304"/>
        <v>NS</v>
      </c>
      <c r="BS694" s="2" t="str">
        <f t="shared" si="305"/>
        <v/>
      </c>
      <c r="BT694" s="2" t="str">
        <f t="shared" si="306"/>
        <v/>
      </c>
      <c r="BU694" s="2" t="str">
        <f t="shared" si="307"/>
        <v/>
      </c>
    </row>
    <row r="695" spans="1:73" s="14" customFormat="1" x14ac:dyDescent="0.2">
      <c r="A695" s="10" t="s">
        <v>55</v>
      </c>
      <c r="B695" s="11" t="s">
        <v>70</v>
      </c>
      <c r="C695" s="12">
        <v>37697</v>
      </c>
      <c r="D695" s="13">
        <v>0.39513888888888887</v>
      </c>
      <c r="E695" s="10" t="s">
        <v>57</v>
      </c>
      <c r="F695" s="10" t="s">
        <v>63</v>
      </c>
      <c r="G695" s="11" t="s">
        <v>59</v>
      </c>
      <c r="H695" s="11" t="s">
        <v>60</v>
      </c>
      <c r="I695" s="11" t="s">
        <v>61</v>
      </c>
      <c r="J695" s="14">
        <v>0.75</v>
      </c>
      <c r="K695" s="14">
        <v>0.2</v>
      </c>
      <c r="L695" s="11">
        <v>18</v>
      </c>
      <c r="M695" s="11">
        <v>24</v>
      </c>
      <c r="N695" s="11">
        <v>0</v>
      </c>
      <c r="O695" s="11">
        <v>23</v>
      </c>
      <c r="P695" s="11">
        <v>27</v>
      </c>
      <c r="Q695" s="11">
        <v>13</v>
      </c>
      <c r="R695" s="11">
        <v>27</v>
      </c>
      <c r="S695" s="11">
        <v>13</v>
      </c>
      <c r="T695" s="11">
        <v>22</v>
      </c>
      <c r="U695" s="11">
        <v>27</v>
      </c>
      <c r="V695" s="15"/>
      <c r="W695" s="15"/>
      <c r="X695" s="15"/>
      <c r="Y695" s="15"/>
      <c r="Z695" s="15"/>
      <c r="AA695" s="15"/>
      <c r="AB695" s="15"/>
      <c r="AC695" s="15"/>
      <c r="AD695" s="15"/>
      <c r="AE695" s="15"/>
      <c r="AF695" s="15"/>
      <c r="AG695" s="14">
        <f t="shared" si="280"/>
        <v>19.399999999999999</v>
      </c>
      <c r="AH695" s="14">
        <f t="shared" si="281"/>
        <v>8.6564041803356968</v>
      </c>
      <c r="AI695" s="14">
        <f t="shared" si="282"/>
        <v>10</v>
      </c>
      <c r="AJ695" s="11">
        <v>36</v>
      </c>
      <c r="AK695" s="11">
        <v>33</v>
      </c>
      <c r="AL695" s="11">
        <v>14</v>
      </c>
      <c r="AM695" s="11">
        <v>23</v>
      </c>
      <c r="AN695" s="11">
        <v>25</v>
      </c>
      <c r="AO695" s="11">
        <v>3</v>
      </c>
      <c r="AP695" s="11">
        <v>28</v>
      </c>
      <c r="AQ695" s="11">
        <v>39</v>
      </c>
      <c r="AR695" s="11">
        <v>31</v>
      </c>
      <c r="AS695" s="11">
        <v>0</v>
      </c>
      <c r="AT695" s="14">
        <f t="shared" si="283"/>
        <v>23.2</v>
      </c>
      <c r="AU695" s="14">
        <f t="shared" si="284"/>
        <v>13.447841627727644</v>
      </c>
      <c r="AV695" s="14">
        <f t="shared" si="285"/>
        <v>10</v>
      </c>
      <c r="AW695" s="14">
        <f t="shared" si="286"/>
        <v>497.26522253086443</v>
      </c>
      <c r="AX695" s="14">
        <f t="shared" si="287"/>
        <v>38.312595096021973</v>
      </c>
      <c r="AY695" s="14">
        <f t="shared" si="288"/>
        <v>13</v>
      </c>
      <c r="AZ695" s="14">
        <f t="shared" si="289"/>
        <v>1.8317621705731444</v>
      </c>
      <c r="BA695" s="14">
        <f t="shared" si="290"/>
        <v>0.87015153396817235</v>
      </c>
      <c r="BB695" s="14">
        <f t="shared" si="291"/>
        <v>-0.19587628865979387</v>
      </c>
      <c r="BC695" s="16" t="str">
        <f t="shared" si="292"/>
        <v>Nontoxic</v>
      </c>
      <c r="BD695" s="14">
        <f t="shared" si="293"/>
        <v>119.58762886597938</v>
      </c>
      <c r="BE695" s="17" t="s">
        <v>663</v>
      </c>
      <c r="BG695" s="14">
        <f t="shared" si="294"/>
        <v>9</v>
      </c>
      <c r="BH695" s="14">
        <f t="shared" si="295"/>
        <v>9</v>
      </c>
      <c r="BI695" s="14">
        <f t="shared" si="296"/>
        <v>74.933333333333323</v>
      </c>
      <c r="BJ695" s="14">
        <f t="shared" si="297"/>
        <v>180.84444444444449</v>
      </c>
      <c r="BK695" s="14">
        <f t="shared" si="298"/>
        <v>127.88888888888889</v>
      </c>
      <c r="BL695" s="14">
        <f t="shared" si="299"/>
        <v>1.0555555555555556</v>
      </c>
      <c r="BM695" s="14">
        <f t="shared" si="300"/>
        <v>1.6036942278858084</v>
      </c>
      <c r="BN695" s="14">
        <v>6.6349999999999998</v>
      </c>
      <c r="BO695" s="14" t="str">
        <f t="shared" si="301"/>
        <v>Same Var</v>
      </c>
      <c r="BP695" s="14">
        <f t="shared" si="302"/>
        <v>0.23107162061006398</v>
      </c>
      <c r="BQ695" s="14" t="str">
        <f t="shared" si="303"/>
        <v>NS</v>
      </c>
      <c r="BR695" s="14" t="str">
        <f t="shared" si="304"/>
        <v>NS</v>
      </c>
      <c r="BS695" s="2" t="str">
        <f t="shared" si="305"/>
        <v/>
      </c>
      <c r="BT695" s="2" t="str">
        <f t="shared" si="306"/>
        <v/>
      </c>
      <c r="BU695" s="2" t="str">
        <f t="shared" si="307"/>
        <v/>
      </c>
    </row>
    <row r="696" spans="1:73" s="14" customFormat="1" x14ac:dyDescent="0.2">
      <c r="A696" s="1" t="s">
        <v>55</v>
      </c>
      <c r="B696" s="5" t="s">
        <v>67</v>
      </c>
      <c r="C696" s="6">
        <v>37697</v>
      </c>
      <c r="D696" s="7">
        <v>0.4069444444444445</v>
      </c>
      <c r="E696" s="1" t="s">
        <v>57</v>
      </c>
      <c r="F696" s="1" t="s">
        <v>63</v>
      </c>
      <c r="G696" s="5" t="s">
        <v>59</v>
      </c>
      <c r="H696" s="5" t="s">
        <v>60</v>
      </c>
      <c r="I696" s="5" t="s">
        <v>61</v>
      </c>
      <c r="J696" s="2">
        <v>0.75</v>
      </c>
      <c r="K696" s="2">
        <v>0.2</v>
      </c>
      <c r="L696" s="5">
        <v>18</v>
      </c>
      <c r="M696" s="5">
        <v>24</v>
      </c>
      <c r="N696" s="5">
        <v>0</v>
      </c>
      <c r="O696" s="5">
        <v>23</v>
      </c>
      <c r="P696" s="5">
        <v>27</v>
      </c>
      <c r="Q696" s="5">
        <v>13</v>
      </c>
      <c r="R696" s="5">
        <v>27</v>
      </c>
      <c r="S696" s="5">
        <v>13</v>
      </c>
      <c r="T696" s="5">
        <v>22</v>
      </c>
      <c r="U696" s="5">
        <v>27</v>
      </c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2">
        <f t="shared" si="280"/>
        <v>19.399999999999999</v>
      </c>
      <c r="AH696" s="2">
        <f t="shared" si="281"/>
        <v>8.6564041803356968</v>
      </c>
      <c r="AI696" s="2">
        <f t="shared" si="282"/>
        <v>10</v>
      </c>
      <c r="AJ696" s="9"/>
      <c r="AK696" s="5">
        <v>34</v>
      </c>
      <c r="AL696" s="5">
        <v>18</v>
      </c>
      <c r="AM696" s="5">
        <v>0</v>
      </c>
      <c r="AN696" s="5">
        <v>0</v>
      </c>
      <c r="AO696" s="5">
        <v>28</v>
      </c>
      <c r="AP696" s="5">
        <v>31</v>
      </c>
      <c r="AQ696" s="5">
        <v>26</v>
      </c>
      <c r="AR696" s="5">
        <v>0</v>
      </c>
      <c r="AS696" s="5">
        <v>18</v>
      </c>
      <c r="AT696" s="2">
        <f t="shared" si="283"/>
        <v>17.222222222222221</v>
      </c>
      <c r="AU696" s="2">
        <f t="shared" si="284"/>
        <v>13.944333775567927</v>
      </c>
      <c r="AV696" s="2">
        <f t="shared" si="285"/>
        <v>9</v>
      </c>
      <c r="AW696" s="2">
        <f t="shared" si="286"/>
        <v>666.6692123494895</v>
      </c>
      <c r="AX696" s="2">
        <f t="shared" si="287"/>
        <v>60.32069471498248</v>
      </c>
      <c r="AY696" s="2">
        <f t="shared" si="288"/>
        <v>11</v>
      </c>
      <c r="AZ696" s="2">
        <f t="shared" si="289"/>
        <v>0.52589007123565246</v>
      </c>
      <c r="BA696" s="2">
        <f t="shared" si="290"/>
        <v>0.87552997807388222</v>
      </c>
      <c r="BB696" s="14">
        <f t="shared" si="291"/>
        <v>0.11225658648339058</v>
      </c>
      <c r="BC696" s="3" t="str">
        <f t="shared" si="292"/>
        <v>Toxic</v>
      </c>
      <c r="BD696" s="2">
        <f t="shared" si="293"/>
        <v>88.774341351660951</v>
      </c>
      <c r="BE696" s="4" t="s">
        <v>663</v>
      </c>
      <c r="BF696" s="2"/>
      <c r="BG696" s="2">
        <f t="shared" si="294"/>
        <v>9</v>
      </c>
      <c r="BH696" s="2">
        <f t="shared" si="295"/>
        <v>8</v>
      </c>
      <c r="BI696" s="2">
        <f t="shared" si="296"/>
        <v>74.933333333333323</v>
      </c>
      <c r="BJ696" s="2">
        <f t="shared" si="297"/>
        <v>194.44444444444446</v>
      </c>
      <c r="BK696" s="2">
        <f t="shared" si="298"/>
        <v>131.1738562091503</v>
      </c>
      <c r="BL696" s="2">
        <f t="shared" si="299"/>
        <v>1.0590958605664489</v>
      </c>
      <c r="BM696" s="2">
        <f t="shared" si="300"/>
        <v>1.7848617096980204</v>
      </c>
      <c r="BN696" s="2">
        <v>6.6349999999999998</v>
      </c>
      <c r="BO696" s="2" t="str">
        <f t="shared" si="301"/>
        <v>Same Var</v>
      </c>
      <c r="BP696" s="2">
        <f t="shared" si="302"/>
        <v>0.34208203695048656</v>
      </c>
      <c r="BQ696" s="2" t="str">
        <f t="shared" si="303"/>
        <v>NS</v>
      </c>
      <c r="BR696" s="2" t="str">
        <f t="shared" si="304"/>
        <v>NS</v>
      </c>
      <c r="BS696" s="2" t="str">
        <f t="shared" si="305"/>
        <v>Same Var T-test</v>
      </c>
      <c r="BT696" s="2" t="str">
        <f t="shared" si="306"/>
        <v>TSTToxicLess25</v>
      </c>
      <c r="BU696" s="2" t="str">
        <f t="shared" si="307"/>
        <v/>
      </c>
    </row>
    <row r="697" spans="1:73" s="14" customFormat="1" x14ac:dyDescent="0.2">
      <c r="A697" s="10" t="s">
        <v>142</v>
      </c>
      <c r="B697" s="11" t="s">
        <v>348</v>
      </c>
      <c r="C697" s="12">
        <v>37677</v>
      </c>
      <c r="D697" s="13">
        <v>0.38541666666666669</v>
      </c>
      <c r="E697" s="10" t="s">
        <v>57</v>
      </c>
      <c r="F697" s="10" t="s">
        <v>341</v>
      </c>
      <c r="G697" s="11" t="s">
        <v>59</v>
      </c>
      <c r="H697" s="11" t="s">
        <v>90</v>
      </c>
      <c r="I697" s="11" t="s">
        <v>61</v>
      </c>
      <c r="J697" s="14">
        <v>0.75</v>
      </c>
      <c r="K697" s="14">
        <v>0.2</v>
      </c>
      <c r="L697" s="11">
        <v>12</v>
      </c>
      <c r="M697" s="11">
        <v>21</v>
      </c>
      <c r="N697" s="11">
        <v>14</v>
      </c>
      <c r="O697" s="11">
        <v>18</v>
      </c>
      <c r="P697" s="11">
        <v>32</v>
      </c>
      <c r="Q697" s="11">
        <v>18</v>
      </c>
      <c r="R697" s="11">
        <v>18</v>
      </c>
      <c r="S697" s="11">
        <v>23</v>
      </c>
      <c r="T697" s="11">
        <v>16</v>
      </c>
      <c r="U697" s="11">
        <v>21</v>
      </c>
      <c r="V697" s="15"/>
      <c r="W697" s="15"/>
      <c r="X697" s="15"/>
      <c r="Y697" s="15"/>
      <c r="Z697" s="15"/>
      <c r="AA697" s="15"/>
      <c r="AB697" s="15"/>
      <c r="AC697" s="15"/>
      <c r="AD697" s="15"/>
      <c r="AE697" s="15"/>
      <c r="AF697" s="15"/>
      <c r="AG697" s="14">
        <f t="shared" si="280"/>
        <v>19.3</v>
      </c>
      <c r="AH697" s="14">
        <f t="shared" si="281"/>
        <v>5.5587768438749174</v>
      </c>
      <c r="AI697" s="14">
        <f t="shared" si="282"/>
        <v>10</v>
      </c>
      <c r="AJ697" s="11">
        <v>27</v>
      </c>
      <c r="AK697" s="15"/>
      <c r="AL697" s="11">
        <v>24</v>
      </c>
      <c r="AM697" s="11">
        <v>24</v>
      </c>
      <c r="AN697" s="11">
        <v>29</v>
      </c>
      <c r="AO697" s="11">
        <v>29</v>
      </c>
      <c r="AP697" s="11">
        <v>31</v>
      </c>
      <c r="AQ697" s="11">
        <v>24</v>
      </c>
      <c r="AR697" s="11">
        <v>27</v>
      </c>
      <c r="AS697" s="11">
        <v>30</v>
      </c>
      <c r="AT697" s="14">
        <f t="shared" si="283"/>
        <v>27.222222222222221</v>
      </c>
      <c r="AU697" s="14">
        <f t="shared" si="284"/>
        <v>2.7284509239574835</v>
      </c>
      <c r="AV697" s="14">
        <f t="shared" si="285"/>
        <v>9</v>
      </c>
      <c r="AW697" s="14">
        <f t="shared" si="286"/>
        <v>6.5806896648400555</v>
      </c>
      <c r="AX697" s="14">
        <f t="shared" si="287"/>
        <v>0.4211997009435488</v>
      </c>
      <c r="AY697" s="14">
        <f t="shared" si="288"/>
        <v>16</v>
      </c>
      <c r="AZ697" s="14">
        <f t="shared" si="289"/>
        <v>7.9588020707932037</v>
      </c>
      <c r="BA697" s="14">
        <f t="shared" si="290"/>
        <v>0.86466700179829137</v>
      </c>
      <c r="BB697" s="14">
        <f t="shared" si="291"/>
        <v>-0.41047783534830157</v>
      </c>
      <c r="BC697" s="16" t="str">
        <f t="shared" si="292"/>
        <v>Nontoxic</v>
      </c>
      <c r="BD697" s="14">
        <f t="shared" si="293"/>
        <v>141.04778353483016</v>
      </c>
      <c r="BE697" s="17" t="s">
        <v>663</v>
      </c>
      <c r="BG697" s="14">
        <f t="shared" si="294"/>
        <v>9</v>
      </c>
      <c r="BH697" s="14">
        <f t="shared" si="295"/>
        <v>8</v>
      </c>
      <c r="BI697" s="14">
        <f t="shared" si="296"/>
        <v>30.899999999999988</v>
      </c>
      <c r="BJ697" s="14">
        <f t="shared" si="297"/>
        <v>7.4444444444444455</v>
      </c>
      <c r="BK697" s="14">
        <f t="shared" si="298"/>
        <v>19.862091503267969</v>
      </c>
      <c r="BL697" s="14">
        <f t="shared" si="299"/>
        <v>1.0590958605664489</v>
      </c>
      <c r="BM697" s="14">
        <f t="shared" si="300"/>
        <v>3.6571481060550477</v>
      </c>
      <c r="BN697" s="14">
        <v>6.6349999999999998</v>
      </c>
      <c r="BO697" s="14" t="str">
        <f t="shared" si="301"/>
        <v>Same Var</v>
      </c>
      <c r="BP697" s="14">
        <f t="shared" si="302"/>
        <v>6.1614753200204099E-4</v>
      </c>
      <c r="BQ697" s="14" t="str">
        <f t="shared" si="303"/>
        <v>NS</v>
      </c>
      <c r="BR697" s="14" t="str">
        <f t="shared" si="304"/>
        <v>NS</v>
      </c>
      <c r="BS697" s="2" t="str">
        <f t="shared" si="305"/>
        <v/>
      </c>
      <c r="BT697" s="2" t="str">
        <f t="shared" si="306"/>
        <v/>
      </c>
      <c r="BU697" s="2" t="str">
        <f t="shared" si="307"/>
        <v/>
      </c>
    </row>
    <row r="698" spans="1:73" s="14" customFormat="1" x14ac:dyDescent="0.2">
      <c r="A698" s="10" t="s">
        <v>142</v>
      </c>
      <c r="B698" s="11" t="s">
        <v>365</v>
      </c>
      <c r="C698" s="12">
        <v>37677</v>
      </c>
      <c r="D698" s="13">
        <v>0.44444444444444442</v>
      </c>
      <c r="E698" s="10" t="s">
        <v>57</v>
      </c>
      <c r="F698" s="10" t="s">
        <v>341</v>
      </c>
      <c r="G698" s="11" t="s">
        <v>59</v>
      </c>
      <c r="H698" s="11" t="s">
        <v>90</v>
      </c>
      <c r="I698" s="11" t="s">
        <v>61</v>
      </c>
      <c r="J698" s="14">
        <v>0.75</v>
      </c>
      <c r="K698" s="14">
        <v>0.2</v>
      </c>
      <c r="L698" s="11">
        <v>12</v>
      </c>
      <c r="M698" s="11">
        <v>21</v>
      </c>
      <c r="N698" s="11">
        <v>14</v>
      </c>
      <c r="O698" s="11">
        <v>18</v>
      </c>
      <c r="P698" s="11">
        <v>32</v>
      </c>
      <c r="Q698" s="11">
        <v>18</v>
      </c>
      <c r="R698" s="11">
        <v>18</v>
      </c>
      <c r="S698" s="11">
        <v>23</v>
      </c>
      <c r="T698" s="11">
        <v>16</v>
      </c>
      <c r="U698" s="11">
        <v>21</v>
      </c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F698" s="15"/>
      <c r="AG698" s="14">
        <f t="shared" si="280"/>
        <v>19.3</v>
      </c>
      <c r="AH698" s="14">
        <f t="shared" si="281"/>
        <v>5.5587768438749174</v>
      </c>
      <c r="AI698" s="14">
        <f t="shared" si="282"/>
        <v>10</v>
      </c>
      <c r="AJ698" s="11">
        <v>20</v>
      </c>
      <c r="AK698" s="11">
        <v>24</v>
      </c>
      <c r="AL698" s="11">
        <v>12</v>
      </c>
      <c r="AM698" s="11">
        <v>21</v>
      </c>
      <c r="AN698" s="11">
        <v>20</v>
      </c>
      <c r="AO698" s="11">
        <v>19</v>
      </c>
      <c r="AP698" s="11">
        <v>16</v>
      </c>
      <c r="AQ698" s="11">
        <v>17</v>
      </c>
      <c r="AR698" s="11">
        <v>17</v>
      </c>
      <c r="AS698" s="11">
        <v>18</v>
      </c>
      <c r="AT698" s="14">
        <f t="shared" si="283"/>
        <v>18.399999999999999</v>
      </c>
      <c r="AU698" s="14">
        <f t="shared" si="284"/>
        <v>3.2386554137309669</v>
      </c>
      <c r="AV698" s="14">
        <f t="shared" si="285"/>
        <v>10</v>
      </c>
      <c r="AW698" s="14">
        <f t="shared" si="286"/>
        <v>7.7674464168595714</v>
      </c>
      <c r="AX698" s="14">
        <f t="shared" si="287"/>
        <v>0.45791626853995204</v>
      </c>
      <c r="AY698" s="14">
        <f t="shared" si="288"/>
        <v>17</v>
      </c>
      <c r="AZ698" s="14">
        <f t="shared" si="289"/>
        <v>2.3510945490242707</v>
      </c>
      <c r="BA698" s="14">
        <f t="shared" si="290"/>
        <v>0.86327901742005297</v>
      </c>
      <c r="BB698" s="14">
        <f t="shared" si="291"/>
        <v>4.6632124352331716E-2</v>
      </c>
      <c r="BC698" s="16" t="str">
        <f t="shared" si="292"/>
        <v>Nontoxic</v>
      </c>
      <c r="BD698" s="14">
        <f t="shared" si="293"/>
        <v>95.336787564766837</v>
      </c>
      <c r="BE698" s="17" t="s">
        <v>663</v>
      </c>
      <c r="BG698" s="14">
        <f t="shared" si="294"/>
        <v>9</v>
      </c>
      <c r="BH698" s="14">
        <f t="shared" si="295"/>
        <v>9</v>
      </c>
      <c r="BI698" s="14">
        <f t="shared" si="296"/>
        <v>30.899999999999988</v>
      </c>
      <c r="BJ698" s="14">
        <f t="shared" si="297"/>
        <v>10.4888888888889</v>
      </c>
      <c r="BK698" s="14">
        <f t="shared" si="298"/>
        <v>20.694444444444443</v>
      </c>
      <c r="BL698" s="14">
        <f t="shared" si="299"/>
        <v>1.0555555555555556</v>
      </c>
      <c r="BM698" s="14">
        <f t="shared" si="300"/>
        <v>2.3759250831963081</v>
      </c>
      <c r="BN698" s="14">
        <v>6.6349999999999998</v>
      </c>
      <c r="BO698" s="14" t="str">
        <f t="shared" si="301"/>
        <v>Same Var</v>
      </c>
      <c r="BP698" s="14">
        <f t="shared" si="302"/>
        <v>0.33174012427856592</v>
      </c>
      <c r="BQ698" s="14" t="str">
        <f t="shared" si="303"/>
        <v>NS</v>
      </c>
      <c r="BR698" s="14" t="str">
        <f t="shared" si="304"/>
        <v>NS</v>
      </c>
      <c r="BS698" s="2" t="str">
        <f t="shared" si="305"/>
        <v>Same Var T-test</v>
      </c>
      <c r="BT698" s="2" t="str">
        <f t="shared" si="306"/>
        <v/>
      </c>
      <c r="BU698" s="2" t="str">
        <f t="shared" si="307"/>
        <v/>
      </c>
    </row>
    <row r="699" spans="1:73" s="14" customFormat="1" x14ac:dyDescent="0.2">
      <c r="A699" s="10" t="s">
        <v>142</v>
      </c>
      <c r="B699" s="11" t="s">
        <v>339</v>
      </c>
      <c r="C699" s="12">
        <v>37677</v>
      </c>
      <c r="D699" s="13">
        <v>0.46875</v>
      </c>
      <c r="E699" s="10" t="s">
        <v>57</v>
      </c>
      <c r="F699" s="10" t="s">
        <v>341</v>
      </c>
      <c r="G699" s="11" t="s">
        <v>59</v>
      </c>
      <c r="H699" s="11" t="s">
        <v>90</v>
      </c>
      <c r="I699" s="11" t="s">
        <v>61</v>
      </c>
      <c r="J699" s="14">
        <v>0.75</v>
      </c>
      <c r="K699" s="14">
        <v>0.2</v>
      </c>
      <c r="L699" s="11">
        <v>12</v>
      </c>
      <c r="M699" s="11">
        <v>21</v>
      </c>
      <c r="N699" s="11">
        <v>14</v>
      </c>
      <c r="O699" s="11">
        <v>18</v>
      </c>
      <c r="P699" s="11">
        <v>32</v>
      </c>
      <c r="Q699" s="11">
        <v>18</v>
      </c>
      <c r="R699" s="11">
        <v>18</v>
      </c>
      <c r="S699" s="11">
        <v>23</v>
      </c>
      <c r="T699" s="11">
        <v>16</v>
      </c>
      <c r="U699" s="11">
        <v>21</v>
      </c>
      <c r="V699" s="15"/>
      <c r="W699" s="15"/>
      <c r="X699" s="15"/>
      <c r="Y699" s="15"/>
      <c r="Z699" s="15"/>
      <c r="AA699" s="15"/>
      <c r="AB699" s="15"/>
      <c r="AC699" s="15"/>
      <c r="AD699" s="15"/>
      <c r="AE699" s="15"/>
      <c r="AF699" s="15"/>
      <c r="AG699" s="14">
        <f t="shared" si="280"/>
        <v>19.3</v>
      </c>
      <c r="AH699" s="14">
        <f t="shared" si="281"/>
        <v>5.5587768438749174</v>
      </c>
      <c r="AI699" s="14">
        <f t="shared" si="282"/>
        <v>10</v>
      </c>
      <c r="AJ699" s="11">
        <v>34</v>
      </c>
      <c r="AK699" s="11">
        <v>23</v>
      </c>
      <c r="AL699" s="11">
        <v>26</v>
      </c>
      <c r="AM699" s="11">
        <v>24</v>
      </c>
      <c r="AN699" s="11">
        <v>28</v>
      </c>
      <c r="AO699" s="11">
        <v>27</v>
      </c>
      <c r="AP699" s="11">
        <v>26</v>
      </c>
      <c r="AQ699" s="11">
        <v>27</v>
      </c>
      <c r="AR699" s="11">
        <v>27</v>
      </c>
      <c r="AS699" s="11">
        <v>39</v>
      </c>
      <c r="AT699" s="14">
        <f t="shared" si="283"/>
        <v>28.1</v>
      </c>
      <c r="AU699" s="14">
        <f t="shared" si="284"/>
        <v>4.8177911028925973</v>
      </c>
      <c r="AV699" s="14">
        <f t="shared" si="285"/>
        <v>10</v>
      </c>
      <c r="AW699" s="14">
        <f t="shared" si="286"/>
        <v>16.477397805748417</v>
      </c>
      <c r="AX699" s="14">
        <f t="shared" si="287"/>
        <v>0.93429281174982637</v>
      </c>
      <c r="AY699" s="14">
        <f t="shared" si="288"/>
        <v>18</v>
      </c>
      <c r="AZ699" s="14">
        <f t="shared" si="289"/>
        <v>6.7626101850653022</v>
      </c>
      <c r="BA699" s="14">
        <f t="shared" si="290"/>
        <v>0.86204866798959834</v>
      </c>
      <c r="BB699" s="14">
        <f t="shared" si="291"/>
        <v>-0.45595854922279794</v>
      </c>
      <c r="BC699" s="16" t="str">
        <f t="shared" si="292"/>
        <v>Nontoxic</v>
      </c>
      <c r="BD699" s="14">
        <f t="shared" si="293"/>
        <v>145.59585492227981</v>
      </c>
      <c r="BE699" s="17" t="s">
        <v>663</v>
      </c>
      <c r="BG699" s="14">
        <f t="shared" si="294"/>
        <v>9</v>
      </c>
      <c r="BH699" s="14">
        <f t="shared" si="295"/>
        <v>9</v>
      </c>
      <c r="BI699" s="14">
        <f t="shared" si="296"/>
        <v>30.899999999999988</v>
      </c>
      <c r="BJ699" s="14">
        <f t="shared" si="297"/>
        <v>23.21111111111107</v>
      </c>
      <c r="BK699" s="14">
        <f t="shared" si="298"/>
        <v>27.055555555555529</v>
      </c>
      <c r="BL699" s="14">
        <f t="shared" si="299"/>
        <v>1.0555555555555556</v>
      </c>
      <c r="BM699" s="14">
        <f t="shared" si="300"/>
        <v>0.17391514470219921</v>
      </c>
      <c r="BN699" s="14">
        <v>6.6349999999999998</v>
      </c>
      <c r="BO699" s="14" t="str">
        <f t="shared" si="301"/>
        <v>Same Var</v>
      </c>
      <c r="BP699" s="14">
        <f t="shared" si="302"/>
        <v>6.8096986272416274E-4</v>
      </c>
      <c r="BQ699" s="14" t="str">
        <f t="shared" si="303"/>
        <v>NS</v>
      </c>
      <c r="BR699" s="14" t="str">
        <f t="shared" si="304"/>
        <v>NS</v>
      </c>
      <c r="BS699" s="2" t="str">
        <f t="shared" si="305"/>
        <v/>
      </c>
      <c r="BT699" s="2" t="str">
        <f t="shared" si="306"/>
        <v/>
      </c>
      <c r="BU699" s="2" t="str">
        <f t="shared" si="307"/>
        <v/>
      </c>
    </row>
    <row r="700" spans="1:73" s="14" customFormat="1" x14ac:dyDescent="0.2">
      <c r="A700" s="10" t="s">
        <v>142</v>
      </c>
      <c r="B700" s="11" t="s">
        <v>357</v>
      </c>
      <c r="C700" s="12">
        <v>37676</v>
      </c>
      <c r="D700" s="13">
        <v>0.75</v>
      </c>
      <c r="E700" s="10" t="s">
        <v>57</v>
      </c>
      <c r="F700" s="10" t="s">
        <v>341</v>
      </c>
      <c r="G700" s="11" t="s">
        <v>59</v>
      </c>
      <c r="H700" s="11" t="s">
        <v>90</v>
      </c>
      <c r="I700" s="11" t="s">
        <v>61</v>
      </c>
      <c r="J700" s="14">
        <v>0.75</v>
      </c>
      <c r="K700" s="14">
        <v>0.2</v>
      </c>
      <c r="L700" s="11">
        <v>12</v>
      </c>
      <c r="M700" s="11">
        <v>21</v>
      </c>
      <c r="N700" s="11">
        <v>14</v>
      </c>
      <c r="O700" s="11">
        <v>18</v>
      </c>
      <c r="P700" s="11">
        <v>32</v>
      </c>
      <c r="Q700" s="11">
        <v>18</v>
      </c>
      <c r="R700" s="11">
        <v>18</v>
      </c>
      <c r="S700" s="11">
        <v>23</v>
      </c>
      <c r="T700" s="11">
        <v>16</v>
      </c>
      <c r="U700" s="11">
        <v>21</v>
      </c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F700" s="15"/>
      <c r="AG700" s="14">
        <f t="shared" si="280"/>
        <v>19.3</v>
      </c>
      <c r="AH700" s="14">
        <f t="shared" si="281"/>
        <v>5.5587768438749174</v>
      </c>
      <c r="AI700" s="14">
        <f t="shared" si="282"/>
        <v>10</v>
      </c>
      <c r="AJ700" s="11">
        <v>25</v>
      </c>
      <c r="AK700" s="11">
        <v>36</v>
      </c>
      <c r="AL700" s="11">
        <v>16</v>
      </c>
      <c r="AM700" s="11">
        <v>30</v>
      </c>
      <c r="AN700" s="11">
        <v>25</v>
      </c>
      <c r="AO700" s="11">
        <v>27</v>
      </c>
      <c r="AP700" s="11">
        <v>29</v>
      </c>
      <c r="AQ700" s="11">
        <v>23</v>
      </c>
      <c r="AR700" s="11">
        <v>24</v>
      </c>
      <c r="AS700" s="11">
        <v>30</v>
      </c>
      <c r="AT700" s="14">
        <f t="shared" si="283"/>
        <v>26.5</v>
      </c>
      <c r="AU700" s="14">
        <f t="shared" si="284"/>
        <v>5.3176853778479387</v>
      </c>
      <c r="AV700" s="14">
        <f t="shared" si="285"/>
        <v>10</v>
      </c>
      <c r="AW700" s="14">
        <f t="shared" si="286"/>
        <v>20.847468176118817</v>
      </c>
      <c r="AX700" s="14">
        <f t="shared" si="287"/>
        <v>1.2241561862354249</v>
      </c>
      <c r="AY700" s="14">
        <f t="shared" si="288"/>
        <v>17</v>
      </c>
      <c r="AZ700" s="14">
        <f t="shared" si="289"/>
        <v>5.6275810060576763</v>
      </c>
      <c r="BA700" s="14">
        <f t="shared" si="290"/>
        <v>0.86327901742005297</v>
      </c>
      <c r="BB700" s="14">
        <f t="shared" si="291"/>
        <v>-0.37305699481865279</v>
      </c>
      <c r="BC700" s="16" t="str">
        <f t="shared" si="292"/>
        <v>Nontoxic</v>
      </c>
      <c r="BD700" s="14">
        <f t="shared" si="293"/>
        <v>137.30569948186528</v>
      </c>
      <c r="BE700" s="17" t="s">
        <v>663</v>
      </c>
      <c r="BG700" s="14">
        <f t="shared" si="294"/>
        <v>9</v>
      </c>
      <c r="BH700" s="14">
        <f t="shared" si="295"/>
        <v>9</v>
      </c>
      <c r="BI700" s="14">
        <f t="shared" si="296"/>
        <v>30.899999999999988</v>
      </c>
      <c r="BJ700" s="14">
        <f t="shared" si="297"/>
        <v>28.277777777777775</v>
      </c>
      <c r="BK700" s="14">
        <f t="shared" si="298"/>
        <v>29.588888888888885</v>
      </c>
      <c r="BL700" s="14">
        <f t="shared" si="299"/>
        <v>1.0555555555555556</v>
      </c>
      <c r="BM700" s="14">
        <f t="shared" si="300"/>
        <v>1.6757522226467956E-2</v>
      </c>
      <c r="BN700" s="14">
        <v>6.6349999999999998</v>
      </c>
      <c r="BO700" s="14" t="str">
        <f t="shared" si="301"/>
        <v>Same Var</v>
      </c>
      <c r="BP700" s="14">
        <f t="shared" si="302"/>
        <v>4.1938429909223248E-3</v>
      </c>
      <c r="BQ700" s="14" t="str">
        <f t="shared" si="303"/>
        <v>NS</v>
      </c>
      <c r="BR700" s="14" t="str">
        <f t="shared" si="304"/>
        <v>NS</v>
      </c>
      <c r="BS700" s="2" t="str">
        <f t="shared" si="305"/>
        <v/>
      </c>
      <c r="BT700" s="2" t="str">
        <f t="shared" si="306"/>
        <v/>
      </c>
      <c r="BU700" s="2" t="str">
        <f t="shared" si="307"/>
        <v/>
      </c>
    </row>
    <row r="701" spans="1:73" s="14" customFormat="1" x14ac:dyDescent="0.2">
      <c r="A701" s="10" t="s">
        <v>142</v>
      </c>
      <c r="B701" s="11" t="s">
        <v>369</v>
      </c>
      <c r="C701" s="12">
        <v>37677</v>
      </c>
      <c r="D701" s="13">
        <v>0.51041666666666663</v>
      </c>
      <c r="E701" s="10" t="s">
        <v>57</v>
      </c>
      <c r="F701" s="10" t="s">
        <v>341</v>
      </c>
      <c r="G701" s="11" t="s">
        <v>59</v>
      </c>
      <c r="H701" s="11" t="s">
        <v>90</v>
      </c>
      <c r="I701" s="11" t="s">
        <v>61</v>
      </c>
      <c r="J701" s="14">
        <v>0.75</v>
      </c>
      <c r="K701" s="14">
        <v>0.2</v>
      </c>
      <c r="L701" s="11">
        <v>12</v>
      </c>
      <c r="M701" s="11">
        <v>21</v>
      </c>
      <c r="N701" s="11">
        <v>14</v>
      </c>
      <c r="O701" s="11">
        <v>18</v>
      </c>
      <c r="P701" s="11">
        <v>32</v>
      </c>
      <c r="Q701" s="11">
        <v>18</v>
      </c>
      <c r="R701" s="11">
        <v>18</v>
      </c>
      <c r="S701" s="11">
        <v>23</v>
      </c>
      <c r="T701" s="11">
        <v>16</v>
      </c>
      <c r="U701" s="11">
        <v>21</v>
      </c>
      <c r="V701" s="15"/>
      <c r="W701" s="15"/>
      <c r="X701" s="15"/>
      <c r="Y701" s="15"/>
      <c r="Z701" s="15"/>
      <c r="AA701" s="15"/>
      <c r="AB701" s="15"/>
      <c r="AC701" s="15"/>
      <c r="AD701" s="15"/>
      <c r="AE701" s="15"/>
      <c r="AF701" s="15"/>
      <c r="AG701" s="14">
        <f t="shared" si="280"/>
        <v>19.3</v>
      </c>
      <c r="AH701" s="14">
        <f t="shared" si="281"/>
        <v>5.5587768438749174</v>
      </c>
      <c r="AI701" s="14">
        <f t="shared" si="282"/>
        <v>10</v>
      </c>
      <c r="AJ701" s="11">
        <v>31</v>
      </c>
      <c r="AK701" s="11">
        <v>29</v>
      </c>
      <c r="AL701" s="15"/>
      <c r="AM701" s="11">
        <v>31</v>
      </c>
      <c r="AN701" s="11">
        <v>30</v>
      </c>
      <c r="AO701" s="11">
        <v>45</v>
      </c>
      <c r="AP701" s="11">
        <v>21</v>
      </c>
      <c r="AQ701" s="11">
        <v>31</v>
      </c>
      <c r="AR701" s="15"/>
      <c r="AS701" s="11">
        <v>29</v>
      </c>
      <c r="AT701" s="14">
        <f t="shared" si="283"/>
        <v>30.875</v>
      </c>
      <c r="AU701" s="14">
        <f t="shared" si="284"/>
        <v>6.5995129690433547</v>
      </c>
      <c r="AV701" s="14">
        <f t="shared" si="285"/>
        <v>8</v>
      </c>
      <c r="AW701" s="14">
        <f t="shared" si="286"/>
        <v>51.58574110331633</v>
      </c>
      <c r="AX701" s="14">
        <f t="shared" si="287"/>
        <v>4.5698574981778446</v>
      </c>
      <c r="AY701" s="14">
        <f t="shared" si="288"/>
        <v>11</v>
      </c>
      <c r="AZ701" s="14">
        <f t="shared" si="289"/>
        <v>6.1194364567678914</v>
      </c>
      <c r="BA701" s="14">
        <f t="shared" si="290"/>
        <v>0.87552997807388222</v>
      </c>
      <c r="BB701" s="14">
        <f t="shared" si="291"/>
        <v>-0.59974093264248696</v>
      </c>
      <c r="BC701" s="16" t="str">
        <f t="shared" si="292"/>
        <v>Nontoxic</v>
      </c>
      <c r="BD701" s="14">
        <f t="shared" si="293"/>
        <v>159.97409326424869</v>
      </c>
      <c r="BE701" s="17" t="s">
        <v>663</v>
      </c>
      <c r="BG701" s="14">
        <f t="shared" si="294"/>
        <v>9</v>
      </c>
      <c r="BH701" s="14">
        <f t="shared" si="295"/>
        <v>7</v>
      </c>
      <c r="BI701" s="14">
        <f t="shared" si="296"/>
        <v>30.899999999999988</v>
      </c>
      <c r="BJ701" s="14">
        <f t="shared" si="297"/>
        <v>43.553571428571438</v>
      </c>
      <c r="BK701" s="14">
        <f t="shared" si="298"/>
        <v>36.435937499999994</v>
      </c>
      <c r="BL701" s="14">
        <f t="shared" si="299"/>
        <v>1.0638227513227514</v>
      </c>
      <c r="BM701" s="14">
        <f t="shared" si="300"/>
        <v>0.2200946510346421</v>
      </c>
      <c r="BN701" s="14">
        <v>6.6349999999999998</v>
      </c>
      <c r="BO701" s="14" t="str">
        <f t="shared" si="301"/>
        <v>Same Var</v>
      </c>
      <c r="BP701" s="14">
        <f t="shared" si="302"/>
        <v>4.7179061705232816E-4</v>
      </c>
      <c r="BQ701" s="14" t="str">
        <f t="shared" si="303"/>
        <v>NS</v>
      </c>
      <c r="BR701" s="14" t="str">
        <f t="shared" si="304"/>
        <v>NS</v>
      </c>
      <c r="BS701" s="2" t="str">
        <f t="shared" si="305"/>
        <v/>
      </c>
      <c r="BT701" s="2" t="str">
        <f t="shared" si="306"/>
        <v/>
      </c>
      <c r="BU701" s="2" t="str">
        <f t="shared" si="307"/>
        <v/>
      </c>
    </row>
    <row r="702" spans="1:73" s="14" customFormat="1" x14ac:dyDescent="0.2">
      <c r="A702" s="10" t="s">
        <v>142</v>
      </c>
      <c r="B702" s="11" t="s">
        <v>374</v>
      </c>
      <c r="C702" s="12">
        <v>37676</v>
      </c>
      <c r="D702" s="13">
        <v>0.55555555555555558</v>
      </c>
      <c r="E702" s="10" t="s">
        <v>57</v>
      </c>
      <c r="F702" s="10" t="s">
        <v>341</v>
      </c>
      <c r="G702" s="11" t="s">
        <v>59</v>
      </c>
      <c r="H702" s="11" t="s">
        <v>90</v>
      </c>
      <c r="I702" s="11" t="s">
        <v>61</v>
      </c>
      <c r="J702" s="14">
        <v>0.75</v>
      </c>
      <c r="K702" s="14">
        <v>0.2</v>
      </c>
      <c r="L702" s="11">
        <v>12</v>
      </c>
      <c r="M702" s="11">
        <v>21</v>
      </c>
      <c r="N702" s="11">
        <v>14</v>
      </c>
      <c r="O702" s="11">
        <v>18</v>
      </c>
      <c r="P702" s="11">
        <v>32</v>
      </c>
      <c r="Q702" s="11">
        <v>18</v>
      </c>
      <c r="R702" s="11">
        <v>18</v>
      </c>
      <c r="S702" s="11">
        <v>23</v>
      </c>
      <c r="T702" s="11">
        <v>16</v>
      </c>
      <c r="U702" s="11">
        <v>21</v>
      </c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F702" s="15"/>
      <c r="AG702" s="14">
        <f t="shared" si="280"/>
        <v>19.3</v>
      </c>
      <c r="AH702" s="14">
        <f t="shared" si="281"/>
        <v>5.5587768438749174</v>
      </c>
      <c r="AI702" s="14">
        <f t="shared" si="282"/>
        <v>10</v>
      </c>
      <c r="AJ702" s="11">
        <v>21</v>
      </c>
      <c r="AK702" s="11">
        <v>26</v>
      </c>
      <c r="AL702" s="11">
        <v>31</v>
      </c>
      <c r="AM702" s="11">
        <v>34</v>
      </c>
      <c r="AN702" s="11">
        <v>31</v>
      </c>
      <c r="AO702" s="11">
        <v>26</v>
      </c>
      <c r="AP702" s="11">
        <v>39</v>
      </c>
      <c r="AQ702" s="11">
        <v>15</v>
      </c>
      <c r="AR702" s="15"/>
      <c r="AS702" s="11">
        <v>33</v>
      </c>
      <c r="AT702" s="14">
        <f t="shared" si="283"/>
        <v>28.444444444444443</v>
      </c>
      <c r="AU702" s="14">
        <f t="shared" si="284"/>
        <v>7.2820174249844962</v>
      </c>
      <c r="AV702" s="14">
        <f t="shared" si="285"/>
        <v>9</v>
      </c>
      <c r="AW702" s="14">
        <f t="shared" si="286"/>
        <v>58.218430719938453</v>
      </c>
      <c r="AX702" s="14">
        <f t="shared" si="287"/>
        <v>4.6750970203308473</v>
      </c>
      <c r="AY702" s="14">
        <f t="shared" si="288"/>
        <v>12</v>
      </c>
      <c r="AZ702" s="14">
        <f t="shared" si="289"/>
        <v>5.0572452032545936</v>
      </c>
      <c r="BA702" s="14">
        <f t="shared" si="290"/>
        <v>0.87260929158813794</v>
      </c>
      <c r="BB702" s="14">
        <f t="shared" si="291"/>
        <v>-0.47380541162924567</v>
      </c>
      <c r="BC702" s="16" t="str">
        <f t="shared" si="292"/>
        <v>Nontoxic</v>
      </c>
      <c r="BD702" s="14">
        <f t="shared" si="293"/>
        <v>147.38054116292457</v>
      </c>
      <c r="BE702" s="17" t="s">
        <v>663</v>
      </c>
      <c r="BG702" s="14">
        <f t="shared" si="294"/>
        <v>9</v>
      </c>
      <c r="BH702" s="14">
        <f t="shared" si="295"/>
        <v>8</v>
      </c>
      <c r="BI702" s="14">
        <f t="shared" si="296"/>
        <v>30.899999999999988</v>
      </c>
      <c r="BJ702" s="14">
        <f t="shared" si="297"/>
        <v>53.027777777777835</v>
      </c>
      <c r="BK702" s="14">
        <f t="shared" si="298"/>
        <v>41.313071895424855</v>
      </c>
      <c r="BL702" s="14">
        <f t="shared" si="299"/>
        <v>1.0590958605664489</v>
      </c>
      <c r="BM702" s="14">
        <f t="shared" si="300"/>
        <v>0.58229818198213268</v>
      </c>
      <c r="BN702" s="14">
        <v>6.6349999999999998</v>
      </c>
      <c r="BO702" s="14" t="str">
        <f t="shared" si="301"/>
        <v>Same Var</v>
      </c>
      <c r="BP702" s="14">
        <f t="shared" si="302"/>
        <v>3.2774037098336453E-3</v>
      </c>
      <c r="BQ702" s="14" t="str">
        <f t="shared" si="303"/>
        <v>NS</v>
      </c>
      <c r="BR702" s="14" t="str">
        <f t="shared" si="304"/>
        <v>NS</v>
      </c>
      <c r="BS702" s="2" t="str">
        <f t="shared" si="305"/>
        <v/>
      </c>
      <c r="BT702" s="2" t="str">
        <f t="shared" si="306"/>
        <v/>
      </c>
      <c r="BU702" s="2" t="str">
        <f t="shared" si="307"/>
        <v/>
      </c>
    </row>
    <row r="703" spans="1:73" s="14" customFormat="1" x14ac:dyDescent="0.2">
      <c r="A703" s="10" t="s">
        <v>142</v>
      </c>
      <c r="B703" s="11" t="s">
        <v>342</v>
      </c>
      <c r="C703" s="12">
        <v>37676</v>
      </c>
      <c r="D703" s="13">
        <v>0.67708333333333337</v>
      </c>
      <c r="E703" s="10" t="s">
        <v>57</v>
      </c>
      <c r="F703" s="10" t="s">
        <v>341</v>
      </c>
      <c r="G703" s="11" t="s">
        <v>59</v>
      </c>
      <c r="H703" s="11" t="s">
        <v>90</v>
      </c>
      <c r="I703" s="11" t="s">
        <v>61</v>
      </c>
      <c r="J703" s="14">
        <v>0.75</v>
      </c>
      <c r="K703" s="14">
        <v>0.2</v>
      </c>
      <c r="L703" s="11">
        <v>12</v>
      </c>
      <c r="M703" s="11">
        <v>21</v>
      </c>
      <c r="N703" s="11">
        <v>14</v>
      </c>
      <c r="O703" s="11">
        <v>18</v>
      </c>
      <c r="P703" s="11">
        <v>32</v>
      </c>
      <c r="Q703" s="11">
        <v>18</v>
      </c>
      <c r="R703" s="11">
        <v>18</v>
      </c>
      <c r="S703" s="11">
        <v>23</v>
      </c>
      <c r="T703" s="11">
        <v>16</v>
      </c>
      <c r="U703" s="11">
        <v>21</v>
      </c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F703" s="15"/>
      <c r="AG703" s="14">
        <f t="shared" si="280"/>
        <v>19.3</v>
      </c>
      <c r="AH703" s="14">
        <f t="shared" si="281"/>
        <v>5.5587768438749174</v>
      </c>
      <c r="AI703" s="14">
        <f t="shared" si="282"/>
        <v>10</v>
      </c>
      <c r="AJ703" s="11">
        <v>31</v>
      </c>
      <c r="AK703" s="11">
        <v>20</v>
      </c>
      <c r="AL703" s="11">
        <v>40</v>
      </c>
      <c r="AM703" s="11">
        <v>28</v>
      </c>
      <c r="AN703" s="11">
        <v>26</v>
      </c>
      <c r="AO703" s="11">
        <v>35</v>
      </c>
      <c r="AP703" s="11">
        <v>27</v>
      </c>
      <c r="AQ703" s="11">
        <v>35</v>
      </c>
      <c r="AR703" s="11">
        <v>42</v>
      </c>
      <c r="AS703" s="11">
        <v>41</v>
      </c>
      <c r="AT703" s="14">
        <f t="shared" si="283"/>
        <v>32.5</v>
      </c>
      <c r="AU703" s="14">
        <f t="shared" si="284"/>
        <v>7.3219608788295991</v>
      </c>
      <c r="AV703" s="14">
        <f t="shared" si="285"/>
        <v>10</v>
      </c>
      <c r="AW703" s="14">
        <f t="shared" si="286"/>
        <v>50.399153361304009</v>
      </c>
      <c r="AX703" s="14">
        <f t="shared" si="287"/>
        <v>3.5291767623671126</v>
      </c>
      <c r="AY703" s="14">
        <f t="shared" si="288"/>
        <v>14</v>
      </c>
      <c r="AZ703" s="14">
        <f t="shared" si="289"/>
        <v>6.7650258924843607</v>
      </c>
      <c r="BA703" s="14">
        <f t="shared" si="290"/>
        <v>0.86805478155742033</v>
      </c>
      <c r="BB703" s="14">
        <f t="shared" si="291"/>
        <v>-0.68393782383419688</v>
      </c>
      <c r="BC703" s="16" t="str">
        <f t="shared" si="292"/>
        <v>Nontoxic</v>
      </c>
      <c r="BD703" s="14">
        <f t="shared" si="293"/>
        <v>168.39378238341968</v>
      </c>
      <c r="BE703" s="17" t="s">
        <v>663</v>
      </c>
      <c r="BG703" s="14">
        <f t="shared" si="294"/>
        <v>9</v>
      </c>
      <c r="BH703" s="14">
        <f t="shared" si="295"/>
        <v>9</v>
      </c>
      <c r="BI703" s="14">
        <f t="shared" si="296"/>
        <v>30.899999999999988</v>
      </c>
      <c r="BJ703" s="14">
        <f t="shared" si="297"/>
        <v>53.611111111111114</v>
      </c>
      <c r="BK703" s="14">
        <f t="shared" si="298"/>
        <v>42.255555555555553</v>
      </c>
      <c r="BL703" s="14">
        <f t="shared" si="299"/>
        <v>1.0555555555555556</v>
      </c>
      <c r="BM703" s="14">
        <f t="shared" si="300"/>
        <v>0.6391253658744227</v>
      </c>
      <c r="BN703" s="14">
        <v>6.6349999999999998</v>
      </c>
      <c r="BO703" s="14" t="str">
        <f t="shared" si="301"/>
        <v>Same Var</v>
      </c>
      <c r="BP703" s="14">
        <f t="shared" si="302"/>
        <v>1.2663253209510634E-4</v>
      </c>
      <c r="BQ703" s="14" t="str">
        <f t="shared" si="303"/>
        <v>NS</v>
      </c>
      <c r="BR703" s="14" t="str">
        <f t="shared" si="304"/>
        <v>NS</v>
      </c>
      <c r="BS703" s="2" t="str">
        <f t="shared" si="305"/>
        <v/>
      </c>
      <c r="BT703" s="2" t="str">
        <f t="shared" si="306"/>
        <v/>
      </c>
      <c r="BU703" s="2" t="str">
        <f t="shared" si="307"/>
        <v/>
      </c>
    </row>
    <row r="704" spans="1:73" s="14" customFormat="1" x14ac:dyDescent="0.2">
      <c r="A704" s="10" t="s">
        <v>142</v>
      </c>
      <c r="B704" s="11" t="s">
        <v>370</v>
      </c>
      <c r="C704" s="12">
        <v>37676</v>
      </c>
      <c r="D704" s="13">
        <v>0.625</v>
      </c>
      <c r="E704" s="10" t="s">
        <v>57</v>
      </c>
      <c r="F704" s="10" t="s">
        <v>341</v>
      </c>
      <c r="G704" s="11" t="s">
        <v>59</v>
      </c>
      <c r="H704" s="11" t="s">
        <v>90</v>
      </c>
      <c r="I704" s="11" t="s">
        <v>61</v>
      </c>
      <c r="J704" s="14">
        <v>0.75</v>
      </c>
      <c r="K704" s="14">
        <v>0.2</v>
      </c>
      <c r="L704" s="11">
        <v>12</v>
      </c>
      <c r="M704" s="11">
        <v>21</v>
      </c>
      <c r="N704" s="11">
        <v>14</v>
      </c>
      <c r="O704" s="11">
        <v>18</v>
      </c>
      <c r="P704" s="11">
        <v>32</v>
      </c>
      <c r="Q704" s="11">
        <v>18</v>
      </c>
      <c r="R704" s="11">
        <v>18</v>
      </c>
      <c r="S704" s="11">
        <v>23</v>
      </c>
      <c r="T704" s="11">
        <v>16</v>
      </c>
      <c r="U704" s="11">
        <v>21</v>
      </c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F704" s="15"/>
      <c r="AG704" s="14">
        <f t="shared" si="280"/>
        <v>19.3</v>
      </c>
      <c r="AH704" s="14">
        <f t="shared" si="281"/>
        <v>5.5587768438749174</v>
      </c>
      <c r="AI704" s="14">
        <f t="shared" si="282"/>
        <v>10</v>
      </c>
      <c r="AJ704" s="11">
        <v>24</v>
      </c>
      <c r="AK704" s="15"/>
      <c r="AL704" s="11">
        <v>38</v>
      </c>
      <c r="AM704" s="11">
        <v>42</v>
      </c>
      <c r="AN704" s="11">
        <v>23</v>
      </c>
      <c r="AO704" s="11">
        <v>46</v>
      </c>
      <c r="AP704" s="15"/>
      <c r="AQ704" s="15"/>
      <c r="AR704" s="11">
        <v>29</v>
      </c>
      <c r="AS704" s="11">
        <v>33</v>
      </c>
      <c r="AT704" s="14">
        <f t="shared" si="283"/>
        <v>33.571428571428569</v>
      </c>
      <c r="AU704" s="14">
        <f t="shared" si="284"/>
        <v>8.847921466972581</v>
      </c>
      <c r="AV704" s="14">
        <f t="shared" si="285"/>
        <v>7</v>
      </c>
      <c r="AW704" s="14">
        <f t="shared" si="286"/>
        <v>166.97287568347153</v>
      </c>
      <c r="AX704" s="14">
        <f t="shared" si="287"/>
        <v>21.181434102272892</v>
      </c>
      <c r="AY704" s="14">
        <f t="shared" si="288"/>
        <v>8</v>
      </c>
      <c r="AZ704" s="14">
        <f t="shared" si="289"/>
        <v>5.312398813706845</v>
      </c>
      <c r="BA704" s="14">
        <f t="shared" si="290"/>
        <v>0.88888951776701974</v>
      </c>
      <c r="BB704" s="14">
        <f t="shared" si="291"/>
        <v>-0.73945225758697242</v>
      </c>
      <c r="BC704" s="16" t="str">
        <f t="shared" si="292"/>
        <v>Nontoxic</v>
      </c>
      <c r="BD704" s="14">
        <f t="shared" si="293"/>
        <v>173.94522575869723</v>
      </c>
      <c r="BE704" s="17" t="s">
        <v>663</v>
      </c>
      <c r="BG704" s="14">
        <f t="shared" si="294"/>
        <v>9</v>
      </c>
      <c r="BH704" s="14">
        <f t="shared" si="295"/>
        <v>6</v>
      </c>
      <c r="BI704" s="14">
        <f t="shared" si="296"/>
        <v>30.899999999999988</v>
      </c>
      <c r="BJ704" s="14">
        <f t="shared" si="297"/>
        <v>78.285714285714235</v>
      </c>
      <c r="BK704" s="14">
        <f t="shared" si="298"/>
        <v>49.854285714285687</v>
      </c>
      <c r="BL704" s="14">
        <f t="shared" si="299"/>
        <v>1.0703703703703704</v>
      </c>
      <c r="BM704" s="14">
        <f t="shared" si="300"/>
        <v>1.4925399053032908</v>
      </c>
      <c r="BN704" s="14">
        <v>6.6349999999999998</v>
      </c>
      <c r="BO704" s="14" t="str">
        <f t="shared" si="301"/>
        <v>Same Var</v>
      </c>
      <c r="BP704" s="14">
        <f t="shared" si="302"/>
        <v>4.7171057497105684E-4</v>
      </c>
      <c r="BQ704" s="14" t="str">
        <f t="shared" si="303"/>
        <v>NS</v>
      </c>
      <c r="BR704" s="14" t="str">
        <f t="shared" si="304"/>
        <v>NS</v>
      </c>
      <c r="BS704" s="2" t="str">
        <f t="shared" si="305"/>
        <v/>
      </c>
      <c r="BT704" s="2" t="str">
        <f t="shared" si="306"/>
        <v/>
      </c>
      <c r="BU704" s="2" t="str">
        <f t="shared" si="307"/>
        <v/>
      </c>
    </row>
    <row r="705" spans="1:73" s="14" customFormat="1" x14ac:dyDescent="0.2">
      <c r="A705" s="10" t="s">
        <v>142</v>
      </c>
      <c r="B705" s="11" t="s">
        <v>555</v>
      </c>
      <c r="C705" s="12">
        <v>37720</v>
      </c>
      <c r="D705" s="13">
        <v>0.27083333333333331</v>
      </c>
      <c r="E705" s="10" t="s">
        <v>57</v>
      </c>
      <c r="F705" s="10" t="s">
        <v>538</v>
      </c>
      <c r="G705" s="11" t="s">
        <v>59</v>
      </c>
      <c r="H705" s="11" t="s">
        <v>90</v>
      </c>
      <c r="I705" s="11" t="s">
        <v>61</v>
      </c>
      <c r="J705" s="14">
        <v>0.75</v>
      </c>
      <c r="K705" s="14">
        <v>0.2</v>
      </c>
      <c r="L705" s="11">
        <v>12</v>
      </c>
      <c r="M705" s="11">
        <v>21</v>
      </c>
      <c r="N705" s="11">
        <v>22</v>
      </c>
      <c r="O705" s="11">
        <v>17</v>
      </c>
      <c r="P705" s="11">
        <v>23</v>
      </c>
      <c r="Q705" s="11">
        <v>17</v>
      </c>
      <c r="R705" s="11">
        <v>22</v>
      </c>
      <c r="S705" s="11">
        <v>22</v>
      </c>
      <c r="T705" s="11">
        <v>12</v>
      </c>
      <c r="U705" s="11">
        <v>24</v>
      </c>
      <c r="V705" s="15"/>
      <c r="W705" s="15"/>
      <c r="X705" s="15"/>
      <c r="Y705" s="15"/>
      <c r="Z705" s="15"/>
      <c r="AA705" s="15"/>
      <c r="AB705" s="15"/>
      <c r="AC705" s="15"/>
      <c r="AD705" s="15"/>
      <c r="AE705" s="15"/>
      <c r="AF705" s="15"/>
      <c r="AG705" s="14">
        <f t="shared" si="280"/>
        <v>19.2</v>
      </c>
      <c r="AH705" s="14">
        <f t="shared" si="281"/>
        <v>4.442221666388714</v>
      </c>
      <c r="AI705" s="14">
        <f t="shared" si="282"/>
        <v>10</v>
      </c>
      <c r="AJ705" s="11">
        <v>14</v>
      </c>
      <c r="AK705" s="11">
        <v>24</v>
      </c>
      <c r="AL705" s="11">
        <v>25</v>
      </c>
      <c r="AM705" s="11">
        <v>25</v>
      </c>
      <c r="AN705" s="11">
        <v>26</v>
      </c>
      <c r="AO705" s="11">
        <v>24</v>
      </c>
      <c r="AP705" s="11">
        <v>25</v>
      </c>
      <c r="AQ705" s="11">
        <v>27</v>
      </c>
      <c r="AR705" s="11">
        <v>26</v>
      </c>
      <c r="AS705" s="11">
        <v>28</v>
      </c>
      <c r="AT705" s="14">
        <f t="shared" si="283"/>
        <v>24.4</v>
      </c>
      <c r="AU705" s="14">
        <f t="shared" si="284"/>
        <v>3.8643671323171782</v>
      </c>
      <c r="AV705" s="14">
        <f t="shared" si="285"/>
        <v>10</v>
      </c>
      <c r="AW705" s="14">
        <f t="shared" si="286"/>
        <v>6.7773444444444202</v>
      </c>
      <c r="AX705" s="14">
        <f t="shared" si="287"/>
        <v>0.3846827160493812</v>
      </c>
      <c r="AY705" s="14">
        <f t="shared" si="288"/>
        <v>18</v>
      </c>
      <c r="AZ705" s="14">
        <f t="shared" si="289"/>
        <v>6.1977650756880713</v>
      </c>
      <c r="BA705" s="14">
        <f t="shared" si="290"/>
        <v>0.86204866798959834</v>
      </c>
      <c r="BB705" s="14">
        <f t="shared" si="291"/>
        <v>-0.27083333333333331</v>
      </c>
      <c r="BC705" s="16" t="str">
        <f t="shared" si="292"/>
        <v>Nontoxic</v>
      </c>
      <c r="BD705" s="14">
        <f t="shared" si="293"/>
        <v>127.08333333333333</v>
      </c>
      <c r="BE705" s="17" t="s">
        <v>664</v>
      </c>
      <c r="BF705" s="17" t="s">
        <v>666</v>
      </c>
      <c r="BG705" s="14">
        <f t="shared" si="294"/>
        <v>9</v>
      </c>
      <c r="BH705" s="14">
        <f t="shared" si="295"/>
        <v>9</v>
      </c>
      <c r="BI705" s="14">
        <f t="shared" si="296"/>
        <v>19.733333333333324</v>
      </c>
      <c r="BJ705" s="14">
        <f t="shared" si="297"/>
        <v>14.933333333333291</v>
      </c>
      <c r="BK705" s="14">
        <f t="shared" si="298"/>
        <v>17.333333333333307</v>
      </c>
      <c r="BL705" s="14">
        <f t="shared" si="299"/>
        <v>1.0555555555555556</v>
      </c>
      <c r="BM705" s="14">
        <f t="shared" si="300"/>
        <v>0.16505033936930597</v>
      </c>
      <c r="BN705" s="14">
        <v>6.6349999999999998</v>
      </c>
      <c r="BO705" s="14" t="str">
        <f t="shared" si="301"/>
        <v>Same Var</v>
      </c>
      <c r="BP705" s="14">
        <f t="shared" si="302"/>
        <v>6.0097350260787065E-3</v>
      </c>
      <c r="BQ705" s="14" t="str">
        <f t="shared" si="303"/>
        <v>NS</v>
      </c>
      <c r="BR705" s="14" t="str">
        <f t="shared" si="304"/>
        <v>NS</v>
      </c>
      <c r="BS705" s="2" t="str">
        <f t="shared" si="305"/>
        <v/>
      </c>
      <c r="BT705" s="2" t="str">
        <f t="shared" si="306"/>
        <v/>
      </c>
      <c r="BU705" s="2" t="str">
        <f t="shared" si="307"/>
        <v/>
      </c>
    </row>
    <row r="706" spans="1:73" s="14" customFormat="1" x14ac:dyDescent="0.2">
      <c r="A706" s="10" t="s">
        <v>142</v>
      </c>
      <c r="B706" s="11" t="s">
        <v>549</v>
      </c>
      <c r="C706" s="12">
        <v>37719</v>
      </c>
      <c r="D706" s="13">
        <v>0.5625</v>
      </c>
      <c r="E706" s="10" t="s">
        <v>57</v>
      </c>
      <c r="F706" s="10" t="s">
        <v>538</v>
      </c>
      <c r="G706" s="11" t="s">
        <v>59</v>
      </c>
      <c r="H706" s="11" t="s">
        <v>90</v>
      </c>
      <c r="I706" s="11" t="s">
        <v>61</v>
      </c>
      <c r="J706" s="14">
        <v>0.75</v>
      </c>
      <c r="K706" s="14">
        <v>0.2</v>
      </c>
      <c r="L706" s="11">
        <v>12</v>
      </c>
      <c r="M706" s="11">
        <v>21</v>
      </c>
      <c r="N706" s="11">
        <v>22</v>
      </c>
      <c r="O706" s="11">
        <v>17</v>
      </c>
      <c r="P706" s="11">
        <v>23</v>
      </c>
      <c r="Q706" s="11">
        <v>17</v>
      </c>
      <c r="R706" s="11">
        <v>22</v>
      </c>
      <c r="S706" s="11">
        <v>22</v>
      </c>
      <c r="T706" s="11">
        <v>12</v>
      </c>
      <c r="U706" s="11">
        <v>24</v>
      </c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F706" s="15"/>
      <c r="AG706" s="14">
        <f t="shared" ref="AG706:AG769" si="308">AVERAGE(L706:AF706)</f>
        <v>19.2</v>
      </c>
      <c r="AH706" s="14">
        <f t="shared" ref="AH706:AH769" si="309">STDEV(L706:AF706)</f>
        <v>4.442221666388714</v>
      </c>
      <c r="AI706" s="14">
        <f t="shared" ref="AI706:AI769" si="310">COUNT(L706:AF706)</f>
        <v>10</v>
      </c>
      <c r="AJ706" s="11">
        <v>27</v>
      </c>
      <c r="AK706" s="11">
        <v>22</v>
      </c>
      <c r="AL706" s="11">
        <v>25</v>
      </c>
      <c r="AM706" s="11">
        <v>22</v>
      </c>
      <c r="AN706" s="11">
        <v>20</v>
      </c>
      <c r="AO706" s="11">
        <v>24</v>
      </c>
      <c r="AP706" s="11">
        <v>23</v>
      </c>
      <c r="AQ706" s="11">
        <v>24</v>
      </c>
      <c r="AR706" s="11">
        <v>10</v>
      </c>
      <c r="AS706" s="11">
        <v>24</v>
      </c>
      <c r="AT706" s="14">
        <f t="shared" ref="AT706:AT769" si="311">AVERAGE(AJ706:AS706)</f>
        <v>22.1</v>
      </c>
      <c r="AU706" s="14">
        <f t="shared" ref="AU706:AU769" si="312">STDEV(AJ706:AS706)</f>
        <v>4.6535530034109973</v>
      </c>
      <c r="AV706" s="14">
        <f t="shared" ref="AV706:AV769" si="313">COUNT(AJ706:AS706)</f>
        <v>10</v>
      </c>
      <c r="AW706" s="14">
        <f t="shared" ref="AW706:AW769" si="314">((AU706^2/AV706)+(((J706^2)*(AH706^2))/AI706))^2</f>
        <v>10.729264197530831</v>
      </c>
      <c r="AX706" s="14">
        <f t="shared" ref="AX706:AX769" si="315">(((AU706^2)/AV706)^2)/(AV706-1)+((((J706^2)*(AH706^2))/AI706)^2)/(AI706-1)</f>
        <v>0.65797009602194567</v>
      </c>
      <c r="AY706" s="14">
        <f t="shared" ref="AY706:AY769" si="316">ROUND(AW706/AX706,0)</f>
        <v>16</v>
      </c>
      <c r="AZ706" s="14">
        <f t="shared" ref="AZ706:AZ769" si="317">(AT706-(J706*AG706))/((((AU706^2)/AV706)+(((J706^2)*(AH706^2))/AI706))^0.5)</f>
        <v>4.2544971816487029</v>
      </c>
      <c r="BA706" s="14">
        <f t="shared" ref="BA706:BA769" si="318">TINV((2*K706),AY706)</f>
        <v>0.86466700179829137</v>
      </c>
      <c r="BB706" s="14">
        <f t="shared" ref="BB706:BB769" si="319">(AG706-AT706)/AG706</f>
        <v>-0.1510416666666668</v>
      </c>
      <c r="BC706" s="16" t="str">
        <f t="shared" ref="BC706:BC769" si="320">IF(AND(AH706=0,AU706=0),IF(AT706&lt;(J706*AG706),"Toxic","Nontoxic"),IF(AZ706&gt;BA706,"Nontoxic","Toxic"))</f>
        <v>Nontoxic</v>
      </c>
      <c r="BD706" s="14">
        <f t="shared" ref="BD706:BD769" si="321">(AT706/AG706)*100</f>
        <v>115.10416666666667</v>
      </c>
      <c r="BE706" s="17" t="s">
        <v>664</v>
      </c>
      <c r="BF706" s="17" t="s">
        <v>666</v>
      </c>
      <c r="BG706" s="14">
        <f t="shared" ref="BG706:BG769" si="322">COUNT(L706:AF706)-1</f>
        <v>9</v>
      </c>
      <c r="BH706" s="14">
        <f t="shared" ref="BH706:BH769" si="323">COUNT(AJ706:AS706)-1</f>
        <v>9</v>
      </c>
      <c r="BI706" s="14">
        <f t="shared" ref="BI706:BI769" si="324">(STDEV(L706:AF706))^2</f>
        <v>19.733333333333324</v>
      </c>
      <c r="BJ706" s="14">
        <f t="shared" ref="BJ706:BJ769" si="325">(STDEV(AJ706:AS706))^2</f>
        <v>21.655555555555512</v>
      </c>
      <c r="BK706" s="14">
        <f t="shared" ref="BK706:BK769" si="326">((BG706*BI706)+(BH706*BJ706))/(BG706+BH706)</f>
        <v>20.694444444444418</v>
      </c>
      <c r="BL706" s="14">
        <f t="shared" ref="BL706:BL769" si="327">1+(((1/BG706+1/BH706)-(1/(BG706+BH706)))/3)</f>
        <v>1.0555555555555556</v>
      </c>
      <c r="BM706" s="14">
        <f t="shared" ref="BM706:BM769" si="328">(((BG706+BH706)*LN(BK706))-((BG706*LN(BI706))+(BH706*LN(BJ706))))/BL706</f>
        <v>1.8410681396627195E-2</v>
      </c>
      <c r="BN706" s="14">
        <v>6.6349999999999998</v>
      </c>
      <c r="BO706" s="14" t="str">
        <f t="shared" ref="BO706:BO769" si="329">IF(BM706&gt;BN706,"Sig Diff Var","Same Var")</f>
        <v>Same Var</v>
      </c>
      <c r="BP706" s="14">
        <f t="shared" ref="BP706:BP769" si="330">TTEST(AJ706:AS706,L706:AF706,1,IF(BO706="Same Var",2,IF(BO706="Sig Diff Var",3,"Wakka Wakka")))</f>
        <v>8.5567192282269222E-2</v>
      </c>
      <c r="BQ706" s="14" t="str">
        <f t="shared" ref="BQ706:BQ769" si="331">IF(AND(BP706&lt;0.05,BD706&lt;100),"Sig","NS")</f>
        <v>NS</v>
      </c>
      <c r="BR706" s="14" t="str">
        <f t="shared" ref="BR706:BR723" si="332">IF(BE706="Normal",BQ706,IF(BE706="Non-normal",BF706,"Bleh"))</f>
        <v>NS</v>
      </c>
      <c r="BS706" s="2" t="str">
        <f t="shared" ref="BS706:BS769" si="333">IF(BD706&lt;100,IF(BE706="Non-normal","Wilcoxon",IF(AND(BE706="Normal",BO706="Same Var"),"Same Var T-test",IF(AND(BE706="Normal",BO706="Sig Diff Var"),"Diff Var T-test","Bleh"))),"")</f>
        <v/>
      </c>
      <c r="BT706" s="2" t="str">
        <f t="shared" ref="BT706:BT769" si="334">IF(AND(BC706="Toxic",BD706&gt;75),"TSTToxicLess25","")</f>
        <v/>
      </c>
      <c r="BU706" s="2" t="str">
        <f t="shared" ref="BU706:BU769" si="335">IF(AND(BR706="Sig",BD706&gt;75),"NOECToxicLess25","")</f>
        <v/>
      </c>
    </row>
    <row r="707" spans="1:73" s="14" customFormat="1" x14ac:dyDescent="0.2">
      <c r="A707" s="10" t="s">
        <v>142</v>
      </c>
      <c r="B707" s="11" t="s">
        <v>534</v>
      </c>
      <c r="C707" s="12">
        <v>37719</v>
      </c>
      <c r="D707" s="13">
        <v>0.28125</v>
      </c>
      <c r="E707" s="10" t="s">
        <v>57</v>
      </c>
      <c r="F707" s="10" t="s">
        <v>538</v>
      </c>
      <c r="G707" s="11" t="s">
        <v>59</v>
      </c>
      <c r="H707" s="11" t="s">
        <v>90</v>
      </c>
      <c r="I707" s="11" t="s">
        <v>61</v>
      </c>
      <c r="J707" s="14">
        <v>0.75</v>
      </c>
      <c r="K707" s="14">
        <v>0.2</v>
      </c>
      <c r="L707" s="11">
        <v>12</v>
      </c>
      <c r="M707" s="11">
        <v>21</v>
      </c>
      <c r="N707" s="11">
        <v>22</v>
      </c>
      <c r="O707" s="11">
        <v>17</v>
      </c>
      <c r="P707" s="11">
        <v>23</v>
      </c>
      <c r="Q707" s="11">
        <v>17</v>
      </c>
      <c r="R707" s="11">
        <v>22</v>
      </c>
      <c r="S707" s="11">
        <v>22</v>
      </c>
      <c r="T707" s="11">
        <v>12</v>
      </c>
      <c r="U707" s="11">
        <v>24</v>
      </c>
      <c r="V707" s="15"/>
      <c r="W707" s="15"/>
      <c r="X707" s="15"/>
      <c r="Y707" s="15"/>
      <c r="Z707" s="15"/>
      <c r="AA707" s="15"/>
      <c r="AB707" s="15"/>
      <c r="AC707" s="15"/>
      <c r="AD707" s="15"/>
      <c r="AE707" s="15"/>
      <c r="AF707" s="15"/>
      <c r="AG707" s="14">
        <f t="shared" si="308"/>
        <v>19.2</v>
      </c>
      <c r="AH707" s="14">
        <f t="shared" si="309"/>
        <v>4.442221666388714</v>
      </c>
      <c r="AI707" s="14">
        <f t="shared" si="310"/>
        <v>10</v>
      </c>
      <c r="AJ707" s="11">
        <v>25</v>
      </c>
      <c r="AK707" s="11">
        <v>25</v>
      </c>
      <c r="AL707" s="11">
        <v>25</v>
      </c>
      <c r="AM707" s="11">
        <v>27</v>
      </c>
      <c r="AN707" s="11">
        <v>23</v>
      </c>
      <c r="AO707" s="11">
        <v>23</v>
      </c>
      <c r="AP707" s="11">
        <v>24</v>
      </c>
      <c r="AQ707" s="11">
        <v>5</v>
      </c>
      <c r="AR707" s="11">
        <v>13</v>
      </c>
      <c r="AS707" s="11">
        <v>12</v>
      </c>
      <c r="AT707" s="14">
        <f t="shared" si="311"/>
        <v>20.2</v>
      </c>
      <c r="AU707" s="14">
        <f t="shared" si="312"/>
        <v>7.4206917916503352</v>
      </c>
      <c r="AV707" s="14">
        <f t="shared" si="313"/>
        <v>10</v>
      </c>
      <c r="AW707" s="14">
        <f t="shared" si="314"/>
        <v>43.780277777777762</v>
      </c>
      <c r="AX707" s="14">
        <f t="shared" si="315"/>
        <v>3.5061641975308628</v>
      </c>
      <c r="AY707" s="14">
        <f t="shared" si="316"/>
        <v>12</v>
      </c>
      <c r="AZ707" s="14">
        <f t="shared" si="317"/>
        <v>2.2548017612126707</v>
      </c>
      <c r="BA707" s="14">
        <f t="shared" si="318"/>
        <v>0.87260929158813794</v>
      </c>
      <c r="BB707" s="14">
        <f t="shared" si="319"/>
        <v>-5.2083333333333336E-2</v>
      </c>
      <c r="BC707" s="16" t="str">
        <f t="shared" si="320"/>
        <v>Nontoxic</v>
      </c>
      <c r="BD707" s="14">
        <f t="shared" si="321"/>
        <v>105.20833333333333</v>
      </c>
      <c r="BE707" s="17" t="s">
        <v>663</v>
      </c>
      <c r="BG707" s="14">
        <f t="shared" si="322"/>
        <v>9</v>
      </c>
      <c r="BH707" s="14">
        <f t="shared" si="323"/>
        <v>9</v>
      </c>
      <c r="BI707" s="14">
        <f t="shared" si="324"/>
        <v>19.733333333333324</v>
      </c>
      <c r="BJ707" s="14">
        <f t="shared" si="325"/>
        <v>55.066666666666663</v>
      </c>
      <c r="BK707" s="14">
        <f t="shared" si="326"/>
        <v>37.399999999999991</v>
      </c>
      <c r="BL707" s="14">
        <f t="shared" si="327"/>
        <v>1.0555555555555556</v>
      </c>
      <c r="BM707" s="14">
        <f t="shared" si="328"/>
        <v>2.1527888672872248</v>
      </c>
      <c r="BN707" s="14">
        <v>6.6349999999999998</v>
      </c>
      <c r="BO707" s="14" t="str">
        <f t="shared" si="329"/>
        <v>Same Var</v>
      </c>
      <c r="BP707" s="14">
        <f t="shared" si="330"/>
        <v>0.35944903366874448</v>
      </c>
      <c r="BQ707" s="14" t="str">
        <f t="shared" si="331"/>
        <v>NS</v>
      </c>
      <c r="BR707" s="14" t="str">
        <f t="shared" si="332"/>
        <v>NS</v>
      </c>
      <c r="BS707" s="2" t="str">
        <f t="shared" si="333"/>
        <v/>
      </c>
      <c r="BT707" s="2" t="str">
        <f t="shared" si="334"/>
        <v/>
      </c>
      <c r="BU707" s="2" t="str">
        <f t="shared" si="335"/>
        <v/>
      </c>
    </row>
    <row r="708" spans="1:73" s="14" customFormat="1" x14ac:dyDescent="0.2">
      <c r="A708" s="10" t="s">
        <v>142</v>
      </c>
      <c r="B708" s="11" t="s">
        <v>609</v>
      </c>
      <c r="C708" s="12">
        <v>38462</v>
      </c>
      <c r="D708" s="13">
        <v>0.45833333333333331</v>
      </c>
      <c r="E708" s="10" t="s">
        <v>57</v>
      </c>
      <c r="F708" s="10" t="s">
        <v>603</v>
      </c>
      <c r="G708" s="11" t="s">
        <v>59</v>
      </c>
      <c r="H708" s="11" t="s">
        <v>90</v>
      </c>
      <c r="I708" s="11" t="s">
        <v>61</v>
      </c>
      <c r="J708" s="14">
        <v>0.75</v>
      </c>
      <c r="K708" s="14">
        <v>0.2</v>
      </c>
      <c r="L708" s="11">
        <v>20</v>
      </c>
      <c r="M708" s="11">
        <v>20</v>
      </c>
      <c r="N708" s="11">
        <v>18</v>
      </c>
      <c r="O708" s="15"/>
      <c r="P708" s="11">
        <v>20</v>
      </c>
      <c r="Q708" s="11">
        <v>13</v>
      </c>
      <c r="R708" s="11">
        <v>19</v>
      </c>
      <c r="S708" s="11">
        <v>16</v>
      </c>
      <c r="T708" s="11">
        <v>19</v>
      </c>
      <c r="U708" s="11">
        <v>21</v>
      </c>
      <c r="V708" s="11">
        <v>24</v>
      </c>
      <c r="W708" s="11">
        <v>19</v>
      </c>
      <c r="X708" s="11">
        <v>19</v>
      </c>
      <c r="Y708" s="11">
        <v>18</v>
      </c>
      <c r="Z708" s="11">
        <v>23</v>
      </c>
      <c r="AA708" s="11">
        <v>21</v>
      </c>
      <c r="AB708" s="11">
        <v>14</v>
      </c>
      <c r="AC708" s="11">
        <v>20</v>
      </c>
      <c r="AD708" s="11">
        <v>19</v>
      </c>
      <c r="AE708" s="11">
        <v>20</v>
      </c>
      <c r="AF708" s="15"/>
      <c r="AG708" s="14">
        <f t="shared" si="308"/>
        <v>19.105263157894736</v>
      </c>
      <c r="AH708" s="14">
        <f t="shared" si="309"/>
        <v>2.6435400684626043</v>
      </c>
      <c r="AI708" s="14">
        <f t="shared" si="310"/>
        <v>19</v>
      </c>
      <c r="AJ708" s="11">
        <v>16</v>
      </c>
      <c r="AK708" s="11">
        <v>18</v>
      </c>
      <c r="AL708" s="11">
        <v>19</v>
      </c>
      <c r="AM708" s="11">
        <v>19</v>
      </c>
      <c r="AN708" s="11">
        <v>19</v>
      </c>
      <c r="AO708" s="11">
        <v>19</v>
      </c>
      <c r="AP708" s="11">
        <v>20</v>
      </c>
      <c r="AQ708" s="11">
        <v>20</v>
      </c>
      <c r="AR708" s="11">
        <v>19</v>
      </c>
      <c r="AS708" s="11">
        <v>18</v>
      </c>
      <c r="AT708" s="14">
        <f t="shared" si="311"/>
        <v>18.7</v>
      </c>
      <c r="AU708" s="14">
        <f t="shared" si="312"/>
        <v>1.1595018087284057</v>
      </c>
      <c r="AV708" s="14">
        <f t="shared" si="313"/>
        <v>10</v>
      </c>
      <c r="AW708" s="14">
        <f t="shared" si="314"/>
        <v>0.11650960008494256</v>
      </c>
      <c r="AX708" s="14">
        <f t="shared" si="315"/>
        <v>4.3863516715186845E-3</v>
      </c>
      <c r="AY708" s="14">
        <f t="shared" si="316"/>
        <v>27</v>
      </c>
      <c r="AZ708" s="14">
        <f t="shared" si="317"/>
        <v>7.4816193425010917</v>
      </c>
      <c r="BA708" s="14">
        <f t="shared" si="318"/>
        <v>0.85513723069428371</v>
      </c>
      <c r="BB708" s="14">
        <f t="shared" si="319"/>
        <v>2.121212121212122E-2</v>
      </c>
      <c r="BC708" s="16" t="str">
        <f t="shared" si="320"/>
        <v>Nontoxic</v>
      </c>
      <c r="BD708" s="14">
        <f t="shared" si="321"/>
        <v>97.878787878787875</v>
      </c>
      <c r="BE708" s="17" t="s">
        <v>663</v>
      </c>
      <c r="BG708" s="14">
        <f t="shared" si="322"/>
        <v>18</v>
      </c>
      <c r="BH708" s="14">
        <f t="shared" si="323"/>
        <v>9</v>
      </c>
      <c r="BI708" s="14">
        <f t="shared" si="324"/>
        <v>6.9883040935672707</v>
      </c>
      <c r="BJ708" s="14">
        <f t="shared" si="325"/>
        <v>1.3444444444444443</v>
      </c>
      <c r="BK708" s="14">
        <f t="shared" si="326"/>
        <v>5.1070175438596621</v>
      </c>
      <c r="BL708" s="14">
        <f t="shared" si="327"/>
        <v>1.0432098765432098</v>
      </c>
      <c r="BM708" s="14">
        <f t="shared" si="328"/>
        <v>6.1028089006638648</v>
      </c>
      <c r="BN708" s="14">
        <v>6.6349999999999998</v>
      </c>
      <c r="BO708" s="14" t="str">
        <f t="shared" si="329"/>
        <v>Same Var</v>
      </c>
      <c r="BP708" s="14">
        <f t="shared" si="330"/>
        <v>0.32494706829612874</v>
      </c>
      <c r="BQ708" s="14" t="str">
        <f t="shared" si="331"/>
        <v>NS</v>
      </c>
      <c r="BR708" s="14" t="str">
        <f t="shared" si="332"/>
        <v>NS</v>
      </c>
      <c r="BS708" s="2" t="str">
        <f t="shared" si="333"/>
        <v>Same Var T-test</v>
      </c>
      <c r="BT708" s="2" t="str">
        <f t="shared" si="334"/>
        <v/>
      </c>
      <c r="BU708" s="2" t="str">
        <f t="shared" si="335"/>
        <v/>
      </c>
    </row>
    <row r="709" spans="1:73" s="14" customFormat="1" x14ac:dyDescent="0.2">
      <c r="A709" s="10" t="s">
        <v>142</v>
      </c>
      <c r="B709" s="11" t="s">
        <v>604</v>
      </c>
      <c r="C709" s="12">
        <v>38462</v>
      </c>
      <c r="D709" s="13">
        <v>0.5</v>
      </c>
      <c r="E709" s="10" t="s">
        <v>57</v>
      </c>
      <c r="F709" s="10" t="s">
        <v>603</v>
      </c>
      <c r="G709" s="11" t="s">
        <v>59</v>
      </c>
      <c r="H709" s="11" t="s">
        <v>90</v>
      </c>
      <c r="I709" s="11" t="s">
        <v>61</v>
      </c>
      <c r="J709" s="14">
        <v>0.75</v>
      </c>
      <c r="K709" s="14">
        <v>0.2</v>
      </c>
      <c r="L709" s="11">
        <v>20</v>
      </c>
      <c r="M709" s="11">
        <v>20</v>
      </c>
      <c r="N709" s="11">
        <v>18</v>
      </c>
      <c r="O709" s="15"/>
      <c r="P709" s="11">
        <v>20</v>
      </c>
      <c r="Q709" s="11">
        <v>13</v>
      </c>
      <c r="R709" s="11">
        <v>19</v>
      </c>
      <c r="S709" s="11">
        <v>16</v>
      </c>
      <c r="T709" s="11">
        <v>19</v>
      </c>
      <c r="U709" s="11">
        <v>21</v>
      </c>
      <c r="V709" s="11">
        <v>24</v>
      </c>
      <c r="W709" s="11">
        <v>19</v>
      </c>
      <c r="X709" s="11">
        <v>19</v>
      </c>
      <c r="Y709" s="11">
        <v>18</v>
      </c>
      <c r="Z709" s="11">
        <v>23</v>
      </c>
      <c r="AA709" s="11">
        <v>21</v>
      </c>
      <c r="AB709" s="11">
        <v>14</v>
      </c>
      <c r="AC709" s="11">
        <v>20</v>
      </c>
      <c r="AD709" s="11">
        <v>19</v>
      </c>
      <c r="AE709" s="11">
        <v>20</v>
      </c>
      <c r="AF709" s="15"/>
      <c r="AG709" s="14">
        <f t="shared" si="308"/>
        <v>19.105263157894736</v>
      </c>
      <c r="AH709" s="14">
        <f t="shared" si="309"/>
        <v>2.6435400684626043</v>
      </c>
      <c r="AI709" s="14">
        <f t="shared" si="310"/>
        <v>19</v>
      </c>
      <c r="AJ709" s="11">
        <v>20</v>
      </c>
      <c r="AK709" s="11">
        <v>11</v>
      </c>
      <c r="AL709" s="11">
        <v>22</v>
      </c>
      <c r="AM709" s="11">
        <v>17</v>
      </c>
      <c r="AN709" s="11">
        <v>19</v>
      </c>
      <c r="AO709" s="11">
        <v>17</v>
      </c>
      <c r="AP709" s="11">
        <v>12</v>
      </c>
      <c r="AQ709" s="11">
        <v>19</v>
      </c>
      <c r="AR709" s="11">
        <v>23</v>
      </c>
      <c r="AS709" s="11">
        <v>19</v>
      </c>
      <c r="AT709" s="14">
        <f t="shared" si="311"/>
        <v>17.899999999999999</v>
      </c>
      <c r="AU709" s="14">
        <f t="shared" si="312"/>
        <v>3.8715486421958976</v>
      </c>
      <c r="AV709" s="14">
        <f t="shared" si="313"/>
        <v>10</v>
      </c>
      <c r="AW709" s="14">
        <f t="shared" si="314"/>
        <v>2.9096836023420516</v>
      </c>
      <c r="AX709" s="14">
        <f t="shared" si="315"/>
        <v>0.25200775084847371</v>
      </c>
      <c r="AY709" s="14">
        <f t="shared" si="316"/>
        <v>12</v>
      </c>
      <c r="AZ709" s="14">
        <f t="shared" si="317"/>
        <v>2.7342285225303367</v>
      </c>
      <c r="BA709" s="14">
        <f t="shared" si="318"/>
        <v>0.87260929158813794</v>
      </c>
      <c r="BB709" s="14">
        <f t="shared" si="319"/>
        <v>6.3085399449035864E-2</v>
      </c>
      <c r="BC709" s="16" t="str">
        <f t="shared" si="320"/>
        <v>Nontoxic</v>
      </c>
      <c r="BD709" s="14">
        <f t="shared" si="321"/>
        <v>93.691460055096414</v>
      </c>
      <c r="BE709" s="17" t="s">
        <v>663</v>
      </c>
      <c r="BG709" s="14">
        <f t="shared" si="322"/>
        <v>18</v>
      </c>
      <c r="BH709" s="14">
        <f t="shared" si="323"/>
        <v>9</v>
      </c>
      <c r="BI709" s="14">
        <f t="shared" si="324"/>
        <v>6.9883040935672707</v>
      </c>
      <c r="BJ709" s="14">
        <f t="shared" si="325"/>
        <v>14.988888888888898</v>
      </c>
      <c r="BK709" s="14">
        <f t="shared" si="326"/>
        <v>9.655165692007813</v>
      </c>
      <c r="BL709" s="14">
        <f t="shared" si="327"/>
        <v>1.0432098765432098</v>
      </c>
      <c r="BM709" s="14">
        <f t="shared" si="328"/>
        <v>1.783196369525851</v>
      </c>
      <c r="BN709" s="14">
        <v>6.6349999999999998</v>
      </c>
      <c r="BO709" s="14" t="str">
        <f t="shared" si="329"/>
        <v>Same Var</v>
      </c>
      <c r="BP709" s="14">
        <f t="shared" si="330"/>
        <v>0.16480115557408914</v>
      </c>
      <c r="BQ709" s="14" t="str">
        <f t="shared" si="331"/>
        <v>NS</v>
      </c>
      <c r="BR709" s="14" t="str">
        <f t="shared" si="332"/>
        <v>NS</v>
      </c>
      <c r="BS709" s="2" t="str">
        <f t="shared" si="333"/>
        <v>Same Var T-test</v>
      </c>
      <c r="BT709" s="2" t="str">
        <f t="shared" si="334"/>
        <v/>
      </c>
      <c r="BU709" s="2" t="str">
        <f t="shared" si="335"/>
        <v/>
      </c>
    </row>
    <row r="710" spans="1:73" s="14" customFormat="1" x14ac:dyDescent="0.2">
      <c r="A710" s="10" t="s">
        <v>142</v>
      </c>
      <c r="B710" s="11" t="s">
        <v>608</v>
      </c>
      <c r="C710" s="12">
        <v>38462</v>
      </c>
      <c r="D710" s="13">
        <v>0.375</v>
      </c>
      <c r="E710" s="10" t="s">
        <v>57</v>
      </c>
      <c r="F710" s="10" t="s">
        <v>603</v>
      </c>
      <c r="G710" s="11" t="s">
        <v>59</v>
      </c>
      <c r="H710" s="11" t="s">
        <v>90</v>
      </c>
      <c r="I710" s="11" t="s">
        <v>61</v>
      </c>
      <c r="J710" s="14">
        <v>0.75</v>
      </c>
      <c r="K710" s="14">
        <v>0.2</v>
      </c>
      <c r="L710" s="11">
        <v>20</v>
      </c>
      <c r="M710" s="11">
        <v>20</v>
      </c>
      <c r="N710" s="11">
        <v>18</v>
      </c>
      <c r="O710" s="15"/>
      <c r="P710" s="11">
        <v>20</v>
      </c>
      <c r="Q710" s="11">
        <v>13</v>
      </c>
      <c r="R710" s="11">
        <v>19</v>
      </c>
      <c r="S710" s="11">
        <v>16</v>
      </c>
      <c r="T710" s="11">
        <v>19</v>
      </c>
      <c r="U710" s="11">
        <v>21</v>
      </c>
      <c r="V710" s="11">
        <v>24</v>
      </c>
      <c r="W710" s="11">
        <v>19</v>
      </c>
      <c r="X710" s="11">
        <v>19</v>
      </c>
      <c r="Y710" s="11">
        <v>18</v>
      </c>
      <c r="Z710" s="11">
        <v>23</v>
      </c>
      <c r="AA710" s="11">
        <v>21</v>
      </c>
      <c r="AB710" s="11">
        <v>14</v>
      </c>
      <c r="AC710" s="11">
        <v>20</v>
      </c>
      <c r="AD710" s="11">
        <v>19</v>
      </c>
      <c r="AE710" s="11">
        <v>20</v>
      </c>
      <c r="AF710" s="15"/>
      <c r="AG710" s="14">
        <f t="shared" si="308"/>
        <v>19.105263157894736</v>
      </c>
      <c r="AH710" s="14">
        <f t="shared" si="309"/>
        <v>2.6435400684626043</v>
      </c>
      <c r="AI710" s="14">
        <f t="shared" si="310"/>
        <v>19</v>
      </c>
      <c r="AJ710" s="11">
        <v>15</v>
      </c>
      <c r="AK710" s="11">
        <v>18</v>
      </c>
      <c r="AL710" s="11">
        <v>16</v>
      </c>
      <c r="AM710" s="11">
        <v>19</v>
      </c>
      <c r="AN710" s="11">
        <v>13</v>
      </c>
      <c r="AO710" s="15"/>
      <c r="AP710" s="11">
        <v>24</v>
      </c>
      <c r="AQ710" s="11">
        <v>18</v>
      </c>
      <c r="AR710" s="11">
        <v>8</v>
      </c>
      <c r="AS710" s="11">
        <v>15</v>
      </c>
      <c r="AT710" s="14">
        <f t="shared" si="311"/>
        <v>16.222222222222221</v>
      </c>
      <c r="AU710" s="14">
        <f t="shared" si="312"/>
        <v>4.409585518440986</v>
      </c>
      <c r="AV710" s="14">
        <f t="shared" si="313"/>
        <v>9</v>
      </c>
      <c r="AW710" s="14">
        <f t="shared" si="314"/>
        <v>5.6045089393983885</v>
      </c>
      <c r="AX710" s="14">
        <f t="shared" si="315"/>
        <v>0.58584468119445809</v>
      </c>
      <c r="AY710" s="14">
        <f t="shared" si="316"/>
        <v>10</v>
      </c>
      <c r="AZ710" s="14">
        <f t="shared" si="317"/>
        <v>1.2304933618184231</v>
      </c>
      <c r="BA710" s="14">
        <f t="shared" si="318"/>
        <v>0.87905782855058789</v>
      </c>
      <c r="BB710" s="14">
        <f t="shared" si="319"/>
        <v>0.15090296908478729</v>
      </c>
      <c r="BC710" s="16" t="str">
        <f t="shared" si="320"/>
        <v>Nontoxic</v>
      </c>
      <c r="BD710" s="14">
        <f t="shared" si="321"/>
        <v>84.909703091521266</v>
      </c>
      <c r="BE710" s="17" t="s">
        <v>663</v>
      </c>
      <c r="BG710" s="14">
        <f t="shared" si="322"/>
        <v>18</v>
      </c>
      <c r="BH710" s="14">
        <f t="shared" si="323"/>
        <v>8</v>
      </c>
      <c r="BI710" s="14">
        <f t="shared" si="324"/>
        <v>6.9883040935672707</v>
      </c>
      <c r="BJ710" s="14">
        <f t="shared" si="325"/>
        <v>19.444444444444461</v>
      </c>
      <c r="BK710" s="14">
        <f t="shared" si="326"/>
        <v>10.820962663067945</v>
      </c>
      <c r="BL710" s="14">
        <f t="shared" si="327"/>
        <v>1.0473646723646723</v>
      </c>
      <c r="BM710" s="14">
        <f t="shared" si="328"/>
        <v>3.037951168419728</v>
      </c>
      <c r="BN710" s="14">
        <v>6.6349999999999998</v>
      </c>
      <c r="BO710" s="14" t="str">
        <f t="shared" si="329"/>
        <v>Same Var</v>
      </c>
      <c r="BP710" s="14">
        <f t="shared" si="330"/>
        <v>1.983676844958189E-2</v>
      </c>
      <c r="BQ710" s="14" t="str">
        <f t="shared" si="331"/>
        <v>Sig</v>
      </c>
      <c r="BR710" s="14" t="str">
        <f t="shared" si="332"/>
        <v>Sig</v>
      </c>
      <c r="BS710" s="2" t="str">
        <f t="shared" si="333"/>
        <v>Same Var T-test</v>
      </c>
      <c r="BT710" s="2" t="str">
        <f t="shared" si="334"/>
        <v/>
      </c>
      <c r="BU710" s="2" t="str">
        <f t="shared" si="335"/>
        <v>NOECToxicLess25</v>
      </c>
    </row>
    <row r="711" spans="1:73" s="14" customFormat="1" x14ac:dyDescent="0.2">
      <c r="A711" s="10" t="s">
        <v>142</v>
      </c>
      <c r="B711" s="11" t="s">
        <v>602</v>
      </c>
      <c r="C711" s="12">
        <v>38462</v>
      </c>
      <c r="D711" s="13">
        <v>0.33333333333333331</v>
      </c>
      <c r="E711" s="10" t="s">
        <v>57</v>
      </c>
      <c r="F711" s="10" t="s">
        <v>603</v>
      </c>
      <c r="G711" s="11" t="s">
        <v>59</v>
      </c>
      <c r="H711" s="11" t="s">
        <v>90</v>
      </c>
      <c r="I711" s="11" t="s">
        <v>61</v>
      </c>
      <c r="J711" s="14">
        <v>0.75</v>
      </c>
      <c r="K711" s="14">
        <v>0.2</v>
      </c>
      <c r="L711" s="11">
        <v>20</v>
      </c>
      <c r="M711" s="11">
        <v>20</v>
      </c>
      <c r="N711" s="11">
        <v>18</v>
      </c>
      <c r="O711" s="15"/>
      <c r="P711" s="11">
        <v>20</v>
      </c>
      <c r="Q711" s="11">
        <v>13</v>
      </c>
      <c r="R711" s="11">
        <v>19</v>
      </c>
      <c r="S711" s="11">
        <v>16</v>
      </c>
      <c r="T711" s="11">
        <v>19</v>
      </c>
      <c r="U711" s="11">
        <v>21</v>
      </c>
      <c r="V711" s="11">
        <v>24</v>
      </c>
      <c r="W711" s="11">
        <v>19</v>
      </c>
      <c r="X711" s="11">
        <v>19</v>
      </c>
      <c r="Y711" s="11">
        <v>18</v>
      </c>
      <c r="Z711" s="11">
        <v>23</v>
      </c>
      <c r="AA711" s="11">
        <v>21</v>
      </c>
      <c r="AB711" s="11">
        <v>14</v>
      </c>
      <c r="AC711" s="11">
        <v>20</v>
      </c>
      <c r="AD711" s="11">
        <v>19</v>
      </c>
      <c r="AE711" s="11">
        <v>20</v>
      </c>
      <c r="AF711" s="15"/>
      <c r="AG711" s="14">
        <f t="shared" si="308"/>
        <v>19.105263157894736</v>
      </c>
      <c r="AH711" s="14">
        <f t="shared" si="309"/>
        <v>2.6435400684626043</v>
      </c>
      <c r="AI711" s="14">
        <f t="shared" si="310"/>
        <v>19</v>
      </c>
      <c r="AJ711" s="11">
        <v>7</v>
      </c>
      <c r="AK711" s="11">
        <v>9</v>
      </c>
      <c r="AL711" s="11">
        <v>6</v>
      </c>
      <c r="AM711" s="11">
        <v>4</v>
      </c>
      <c r="AN711" s="11">
        <v>1</v>
      </c>
      <c r="AO711" s="11">
        <v>6</v>
      </c>
      <c r="AP711" s="11">
        <v>15</v>
      </c>
      <c r="AQ711" s="11">
        <v>15</v>
      </c>
      <c r="AR711" s="11">
        <v>6</v>
      </c>
      <c r="AS711" s="11">
        <v>9</v>
      </c>
      <c r="AT711" s="14">
        <f t="shared" si="311"/>
        <v>7.8</v>
      </c>
      <c r="AU711" s="14">
        <f t="shared" si="312"/>
        <v>4.4422216663887149</v>
      </c>
      <c r="AV711" s="14">
        <f t="shared" si="313"/>
        <v>10</v>
      </c>
      <c r="AW711" s="14">
        <f t="shared" si="314"/>
        <v>4.753376319759373</v>
      </c>
      <c r="AX711" s="14">
        <f t="shared" si="315"/>
        <v>0.43504958898290408</v>
      </c>
      <c r="AY711" s="14">
        <f t="shared" si="316"/>
        <v>11</v>
      </c>
      <c r="AZ711" s="14">
        <f t="shared" si="317"/>
        <v>-4.4217340517157204</v>
      </c>
      <c r="BA711" s="14">
        <f t="shared" si="318"/>
        <v>0.87552997807388222</v>
      </c>
      <c r="BB711" s="14">
        <f t="shared" si="319"/>
        <v>0.59173553719008265</v>
      </c>
      <c r="BC711" s="16" t="str">
        <f t="shared" si="320"/>
        <v>Toxic</v>
      </c>
      <c r="BD711" s="14">
        <f t="shared" si="321"/>
        <v>40.826446280991732</v>
      </c>
      <c r="BE711" s="17" t="s">
        <v>663</v>
      </c>
      <c r="BG711" s="14">
        <f t="shared" si="322"/>
        <v>18</v>
      </c>
      <c r="BH711" s="14">
        <f t="shared" si="323"/>
        <v>9</v>
      </c>
      <c r="BI711" s="14">
        <f t="shared" si="324"/>
        <v>6.9883040935672707</v>
      </c>
      <c r="BJ711" s="14">
        <f t="shared" si="325"/>
        <v>19.733333333333331</v>
      </c>
      <c r="BK711" s="14">
        <f t="shared" si="326"/>
        <v>11.23664717348929</v>
      </c>
      <c r="BL711" s="14">
        <f t="shared" si="327"/>
        <v>1.0432098765432098</v>
      </c>
      <c r="BM711" s="14">
        <f t="shared" si="328"/>
        <v>3.3366325551163722</v>
      </c>
      <c r="BN711" s="14">
        <v>6.6349999999999998</v>
      </c>
      <c r="BO711" s="14" t="str">
        <f t="shared" si="329"/>
        <v>Same Var</v>
      </c>
      <c r="BP711" s="14">
        <f t="shared" si="330"/>
        <v>1.5064685144238943E-9</v>
      </c>
      <c r="BQ711" s="14" t="str">
        <f t="shared" si="331"/>
        <v>Sig</v>
      </c>
      <c r="BR711" s="14" t="str">
        <f t="shared" si="332"/>
        <v>Sig</v>
      </c>
      <c r="BS711" s="2" t="str">
        <f t="shared" si="333"/>
        <v>Same Var T-test</v>
      </c>
      <c r="BT711" s="2" t="str">
        <f t="shared" si="334"/>
        <v/>
      </c>
      <c r="BU711" s="2" t="str">
        <f t="shared" si="335"/>
        <v/>
      </c>
    </row>
    <row r="712" spans="1:73" s="14" customFormat="1" x14ac:dyDescent="0.2">
      <c r="A712" s="10" t="s">
        <v>142</v>
      </c>
      <c r="B712" s="11" t="s">
        <v>416</v>
      </c>
      <c r="C712" s="12">
        <v>38490</v>
      </c>
      <c r="D712" s="13">
        <v>0.375</v>
      </c>
      <c r="E712" s="10" t="s">
        <v>57</v>
      </c>
      <c r="F712" s="10" t="s">
        <v>417</v>
      </c>
      <c r="G712" s="11" t="s">
        <v>59</v>
      </c>
      <c r="H712" s="11" t="s">
        <v>90</v>
      </c>
      <c r="I712" s="11" t="s">
        <v>61</v>
      </c>
      <c r="J712" s="14">
        <v>0.75</v>
      </c>
      <c r="K712" s="14">
        <v>0.2</v>
      </c>
      <c r="L712" s="11">
        <v>24</v>
      </c>
      <c r="M712" s="11">
        <v>23</v>
      </c>
      <c r="N712" s="11">
        <v>24</v>
      </c>
      <c r="O712" s="11">
        <v>10</v>
      </c>
      <c r="P712" s="11">
        <v>16</v>
      </c>
      <c r="Q712" s="11">
        <v>27</v>
      </c>
      <c r="R712" s="11">
        <v>23</v>
      </c>
      <c r="S712" s="11">
        <v>11</v>
      </c>
      <c r="T712" s="11">
        <v>20</v>
      </c>
      <c r="U712" s="11">
        <v>0</v>
      </c>
      <c r="V712" s="11">
        <v>24</v>
      </c>
      <c r="W712" s="11">
        <v>19</v>
      </c>
      <c r="X712" s="11">
        <v>23</v>
      </c>
      <c r="Y712" s="11">
        <v>25</v>
      </c>
      <c r="Z712" s="11">
        <v>15</v>
      </c>
      <c r="AA712" s="11">
        <v>20</v>
      </c>
      <c r="AB712" s="11">
        <v>26</v>
      </c>
      <c r="AC712" s="11">
        <v>0</v>
      </c>
      <c r="AD712" s="11">
        <v>23</v>
      </c>
      <c r="AE712" s="11">
        <v>23</v>
      </c>
      <c r="AF712" s="15"/>
      <c r="AG712" s="14">
        <f t="shared" si="308"/>
        <v>18.8</v>
      </c>
      <c r="AH712" s="14">
        <f t="shared" si="309"/>
        <v>7.9379170010645401</v>
      </c>
      <c r="AI712" s="14">
        <f t="shared" si="310"/>
        <v>20</v>
      </c>
      <c r="AJ712" s="11">
        <v>25</v>
      </c>
      <c r="AK712" s="11">
        <v>21</v>
      </c>
      <c r="AL712" s="11">
        <v>24</v>
      </c>
      <c r="AM712" s="11">
        <v>17</v>
      </c>
      <c r="AN712" s="11">
        <v>7</v>
      </c>
      <c r="AO712" s="11">
        <v>14</v>
      </c>
      <c r="AP712" s="11">
        <v>23</v>
      </c>
      <c r="AQ712" s="11">
        <v>12</v>
      </c>
      <c r="AR712" s="11">
        <v>17</v>
      </c>
      <c r="AS712" s="11">
        <v>20</v>
      </c>
      <c r="AT712" s="14">
        <f t="shared" si="311"/>
        <v>18</v>
      </c>
      <c r="AU712" s="14">
        <f t="shared" si="312"/>
        <v>5.754225500544023</v>
      </c>
      <c r="AV712" s="14">
        <f t="shared" si="313"/>
        <v>10</v>
      </c>
      <c r="AW712" s="14">
        <f t="shared" si="314"/>
        <v>25.839757556224566</v>
      </c>
      <c r="AX712" s="14">
        <f t="shared" si="315"/>
        <v>1.3834560887158689</v>
      </c>
      <c r="AY712" s="14">
        <f t="shared" si="316"/>
        <v>19</v>
      </c>
      <c r="AZ712" s="14">
        <f t="shared" si="317"/>
        <v>1.7297864801998148</v>
      </c>
      <c r="BA712" s="14">
        <f t="shared" si="318"/>
        <v>0.86095055026892919</v>
      </c>
      <c r="BB712" s="14">
        <f t="shared" si="319"/>
        <v>4.2553191489361736E-2</v>
      </c>
      <c r="BC712" s="16" t="str">
        <f t="shared" si="320"/>
        <v>Nontoxic</v>
      </c>
      <c r="BD712" s="14">
        <f t="shared" si="321"/>
        <v>95.744680851063819</v>
      </c>
      <c r="BE712" s="17" t="s">
        <v>664</v>
      </c>
      <c r="BF712" s="17" t="s">
        <v>666</v>
      </c>
      <c r="BG712" s="14">
        <f t="shared" si="322"/>
        <v>19</v>
      </c>
      <c r="BH712" s="14">
        <f t="shared" si="323"/>
        <v>9</v>
      </c>
      <c r="BI712" s="14">
        <f t="shared" si="324"/>
        <v>63.010526315789463</v>
      </c>
      <c r="BJ712" s="14">
        <f t="shared" si="325"/>
        <v>33.111111111111114</v>
      </c>
      <c r="BK712" s="14">
        <f t="shared" si="326"/>
        <v>53.399999999999991</v>
      </c>
      <c r="BL712" s="14">
        <f t="shared" si="327"/>
        <v>1.042676134781398</v>
      </c>
      <c r="BM712" s="14">
        <f t="shared" si="328"/>
        <v>1.1097852214121493</v>
      </c>
      <c r="BN712" s="14">
        <v>6.6349999999999998</v>
      </c>
      <c r="BO712" s="14" t="str">
        <f t="shared" si="329"/>
        <v>Same Var</v>
      </c>
      <c r="BP712" s="14">
        <f t="shared" si="330"/>
        <v>0.38975597136116247</v>
      </c>
      <c r="BQ712" s="14" t="str">
        <f t="shared" si="331"/>
        <v>NS</v>
      </c>
      <c r="BR712" s="14" t="str">
        <f t="shared" si="332"/>
        <v>NS</v>
      </c>
      <c r="BS712" s="2" t="str">
        <f t="shared" si="333"/>
        <v>Wilcoxon</v>
      </c>
      <c r="BT712" s="2" t="str">
        <f t="shared" si="334"/>
        <v/>
      </c>
      <c r="BU712" s="2" t="str">
        <f t="shared" si="335"/>
        <v/>
      </c>
    </row>
    <row r="713" spans="1:73" s="14" customFormat="1" x14ac:dyDescent="0.2">
      <c r="A713" s="10" t="s">
        <v>142</v>
      </c>
      <c r="B713" s="11" t="s">
        <v>429</v>
      </c>
      <c r="C713" s="12">
        <v>38489</v>
      </c>
      <c r="D713" s="13">
        <v>0.58333333333333337</v>
      </c>
      <c r="E713" s="10" t="s">
        <v>57</v>
      </c>
      <c r="F713" s="10" t="s">
        <v>417</v>
      </c>
      <c r="G713" s="11" t="s">
        <v>59</v>
      </c>
      <c r="H713" s="11" t="s">
        <v>90</v>
      </c>
      <c r="I713" s="11" t="s">
        <v>61</v>
      </c>
      <c r="J713" s="14">
        <v>0.75</v>
      </c>
      <c r="K713" s="14">
        <v>0.2</v>
      </c>
      <c r="L713" s="11">
        <v>24</v>
      </c>
      <c r="M713" s="11">
        <v>23</v>
      </c>
      <c r="N713" s="11">
        <v>24</v>
      </c>
      <c r="O713" s="11">
        <v>10</v>
      </c>
      <c r="P713" s="11">
        <v>16</v>
      </c>
      <c r="Q713" s="11">
        <v>27</v>
      </c>
      <c r="R713" s="11">
        <v>23</v>
      </c>
      <c r="S713" s="11">
        <v>11</v>
      </c>
      <c r="T713" s="11">
        <v>20</v>
      </c>
      <c r="U713" s="11">
        <v>0</v>
      </c>
      <c r="V713" s="11">
        <v>24</v>
      </c>
      <c r="W713" s="11">
        <v>19</v>
      </c>
      <c r="X713" s="11">
        <v>23</v>
      </c>
      <c r="Y713" s="11">
        <v>25</v>
      </c>
      <c r="Z713" s="11">
        <v>15</v>
      </c>
      <c r="AA713" s="11">
        <v>20</v>
      </c>
      <c r="AB713" s="11">
        <v>26</v>
      </c>
      <c r="AC713" s="11">
        <v>0</v>
      </c>
      <c r="AD713" s="11">
        <v>23</v>
      </c>
      <c r="AE713" s="11">
        <v>23</v>
      </c>
      <c r="AF713" s="15"/>
      <c r="AG713" s="14">
        <f t="shared" si="308"/>
        <v>18.8</v>
      </c>
      <c r="AH713" s="14">
        <f t="shared" si="309"/>
        <v>7.9379170010645401</v>
      </c>
      <c r="AI713" s="14">
        <f t="shared" si="310"/>
        <v>20</v>
      </c>
      <c r="AJ713" s="11">
        <v>29</v>
      </c>
      <c r="AK713" s="11">
        <v>23</v>
      </c>
      <c r="AL713" s="11">
        <v>14</v>
      </c>
      <c r="AM713" s="11">
        <v>24</v>
      </c>
      <c r="AN713" s="11">
        <v>16</v>
      </c>
      <c r="AO713" s="11">
        <v>29</v>
      </c>
      <c r="AP713" s="11">
        <v>21</v>
      </c>
      <c r="AQ713" s="11">
        <v>14</v>
      </c>
      <c r="AR713" s="11">
        <v>20</v>
      </c>
      <c r="AS713" s="11">
        <v>15</v>
      </c>
      <c r="AT713" s="14">
        <f t="shared" si="311"/>
        <v>20.5</v>
      </c>
      <c r="AU713" s="14">
        <f t="shared" si="312"/>
        <v>5.7590508477236648</v>
      </c>
      <c r="AV713" s="14">
        <f t="shared" si="313"/>
        <v>10</v>
      </c>
      <c r="AW713" s="14">
        <f t="shared" si="314"/>
        <v>25.89626933335256</v>
      </c>
      <c r="AX713" s="14">
        <f t="shared" si="315"/>
        <v>1.3875473095663486</v>
      </c>
      <c r="AY713" s="14">
        <f t="shared" si="316"/>
        <v>19</v>
      </c>
      <c r="AZ713" s="14">
        <f t="shared" si="317"/>
        <v>2.8370740615668879</v>
      </c>
      <c r="BA713" s="14">
        <f t="shared" si="318"/>
        <v>0.86095055026892919</v>
      </c>
      <c r="BB713" s="14">
        <f t="shared" si="319"/>
        <v>-9.0425531914893581E-2</v>
      </c>
      <c r="BC713" s="16" t="str">
        <f t="shared" si="320"/>
        <v>Nontoxic</v>
      </c>
      <c r="BD713" s="14">
        <f t="shared" si="321"/>
        <v>109.04255319148936</v>
      </c>
      <c r="BE713" s="17" t="s">
        <v>664</v>
      </c>
      <c r="BF713" s="17" t="s">
        <v>666</v>
      </c>
      <c r="BG713" s="14">
        <f t="shared" si="322"/>
        <v>19</v>
      </c>
      <c r="BH713" s="14">
        <f t="shared" si="323"/>
        <v>9</v>
      </c>
      <c r="BI713" s="14">
        <f t="shared" si="324"/>
        <v>63.010526315789463</v>
      </c>
      <c r="BJ713" s="14">
        <f t="shared" si="325"/>
        <v>33.166666666666664</v>
      </c>
      <c r="BK713" s="14">
        <f t="shared" si="326"/>
        <v>53.417857142857137</v>
      </c>
      <c r="BL713" s="14">
        <f t="shared" si="327"/>
        <v>1.042676134781398</v>
      </c>
      <c r="BM713" s="14">
        <f t="shared" si="328"/>
        <v>1.1042933087421702</v>
      </c>
      <c r="BN713" s="14">
        <v>6.6349999999999998</v>
      </c>
      <c r="BO713" s="14" t="str">
        <f t="shared" si="329"/>
        <v>Same Var</v>
      </c>
      <c r="BP713" s="14">
        <f t="shared" si="330"/>
        <v>0.27648015063105968</v>
      </c>
      <c r="BQ713" s="14" t="str">
        <f t="shared" si="331"/>
        <v>NS</v>
      </c>
      <c r="BR713" s="14" t="str">
        <f t="shared" si="332"/>
        <v>NS</v>
      </c>
      <c r="BS713" s="2" t="str">
        <f t="shared" si="333"/>
        <v/>
      </c>
      <c r="BT713" s="2" t="str">
        <f t="shared" si="334"/>
        <v/>
      </c>
      <c r="BU713" s="2" t="str">
        <f t="shared" si="335"/>
        <v/>
      </c>
    </row>
    <row r="714" spans="1:73" s="14" customFormat="1" x14ac:dyDescent="0.2">
      <c r="A714" s="10" t="s">
        <v>142</v>
      </c>
      <c r="B714" s="11" t="s">
        <v>426</v>
      </c>
      <c r="C714" s="12">
        <v>38489</v>
      </c>
      <c r="D714" s="13">
        <v>0.66666666666666663</v>
      </c>
      <c r="E714" s="10" t="s">
        <v>57</v>
      </c>
      <c r="F714" s="10" t="s">
        <v>417</v>
      </c>
      <c r="G714" s="11" t="s">
        <v>59</v>
      </c>
      <c r="H714" s="11" t="s">
        <v>90</v>
      </c>
      <c r="I714" s="11" t="s">
        <v>61</v>
      </c>
      <c r="J714" s="14">
        <v>0.75</v>
      </c>
      <c r="K714" s="14">
        <v>0.2</v>
      </c>
      <c r="L714" s="11">
        <v>24</v>
      </c>
      <c r="M714" s="11">
        <v>23</v>
      </c>
      <c r="N714" s="11">
        <v>24</v>
      </c>
      <c r="O714" s="11">
        <v>10</v>
      </c>
      <c r="P714" s="11">
        <v>16</v>
      </c>
      <c r="Q714" s="11">
        <v>27</v>
      </c>
      <c r="R714" s="11">
        <v>23</v>
      </c>
      <c r="S714" s="11">
        <v>11</v>
      </c>
      <c r="T714" s="11">
        <v>20</v>
      </c>
      <c r="U714" s="11">
        <v>0</v>
      </c>
      <c r="V714" s="11">
        <v>24</v>
      </c>
      <c r="W714" s="11">
        <v>19</v>
      </c>
      <c r="X714" s="11">
        <v>23</v>
      </c>
      <c r="Y714" s="11">
        <v>25</v>
      </c>
      <c r="Z714" s="11">
        <v>15</v>
      </c>
      <c r="AA714" s="11">
        <v>20</v>
      </c>
      <c r="AB714" s="11">
        <v>26</v>
      </c>
      <c r="AC714" s="11">
        <v>0</v>
      </c>
      <c r="AD714" s="11">
        <v>23</v>
      </c>
      <c r="AE714" s="11">
        <v>23</v>
      </c>
      <c r="AF714" s="15"/>
      <c r="AG714" s="14">
        <f t="shared" si="308"/>
        <v>18.8</v>
      </c>
      <c r="AH714" s="14">
        <f t="shared" si="309"/>
        <v>7.9379170010645401</v>
      </c>
      <c r="AI714" s="14">
        <f t="shared" si="310"/>
        <v>20</v>
      </c>
      <c r="AJ714" s="11">
        <v>17</v>
      </c>
      <c r="AK714" s="11">
        <v>24</v>
      </c>
      <c r="AL714" s="11">
        <v>22</v>
      </c>
      <c r="AM714" s="11">
        <v>23</v>
      </c>
      <c r="AN714" s="11">
        <v>8</v>
      </c>
      <c r="AO714" s="11">
        <v>12</v>
      </c>
      <c r="AP714" s="11">
        <v>22</v>
      </c>
      <c r="AQ714" s="11">
        <v>13</v>
      </c>
      <c r="AR714" s="11">
        <v>23</v>
      </c>
      <c r="AS714" s="11">
        <v>9</v>
      </c>
      <c r="AT714" s="14">
        <f t="shared" si="311"/>
        <v>17.3</v>
      </c>
      <c r="AU714" s="14">
        <f t="shared" si="312"/>
        <v>6.290204024248073</v>
      </c>
      <c r="AV714" s="14">
        <f t="shared" si="313"/>
        <v>10</v>
      </c>
      <c r="AW714" s="14">
        <f t="shared" si="314"/>
        <v>32.819581614054314</v>
      </c>
      <c r="AX714" s="14">
        <f t="shared" si="315"/>
        <v>1.9047621243811628</v>
      </c>
      <c r="AY714" s="14">
        <f t="shared" si="316"/>
        <v>17</v>
      </c>
      <c r="AZ714" s="14">
        <f t="shared" si="317"/>
        <v>1.3369547797676364</v>
      </c>
      <c r="BA714" s="14">
        <f t="shared" si="318"/>
        <v>0.86327901742005297</v>
      </c>
      <c r="BB714" s="14">
        <f t="shared" si="319"/>
        <v>7.9787234042553182E-2</v>
      </c>
      <c r="BC714" s="16" t="str">
        <f t="shared" si="320"/>
        <v>Nontoxic</v>
      </c>
      <c r="BD714" s="14">
        <f t="shared" si="321"/>
        <v>92.021276595744681</v>
      </c>
      <c r="BE714" s="17" t="s">
        <v>664</v>
      </c>
      <c r="BF714" s="17" t="s">
        <v>666</v>
      </c>
      <c r="BG714" s="14">
        <f t="shared" si="322"/>
        <v>19</v>
      </c>
      <c r="BH714" s="14">
        <f t="shared" si="323"/>
        <v>9</v>
      </c>
      <c r="BI714" s="14">
        <f t="shared" si="324"/>
        <v>63.010526315789463</v>
      </c>
      <c r="BJ714" s="14">
        <f t="shared" si="325"/>
        <v>39.566666666666656</v>
      </c>
      <c r="BK714" s="14">
        <f t="shared" si="326"/>
        <v>55.474999999999987</v>
      </c>
      <c r="BL714" s="14">
        <f t="shared" si="327"/>
        <v>1.042676134781398</v>
      </c>
      <c r="BM714" s="14">
        <f t="shared" si="328"/>
        <v>0.59605456597039708</v>
      </c>
      <c r="BN714" s="14">
        <v>6.6349999999999998</v>
      </c>
      <c r="BO714" s="14" t="str">
        <f t="shared" si="329"/>
        <v>Same Var</v>
      </c>
      <c r="BP714" s="14">
        <f t="shared" si="330"/>
        <v>0.30357802967576875</v>
      </c>
      <c r="BQ714" s="14" t="str">
        <f t="shared" si="331"/>
        <v>NS</v>
      </c>
      <c r="BR714" s="14" t="str">
        <f t="shared" si="332"/>
        <v>NS</v>
      </c>
      <c r="BS714" s="2" t="str">
        <f t="shared" si="333"/>
        <v>Wilcoxon</v>
      </c>
      <c r="BT714" s="2" t="str">
        <f t="shared" si="334"/>
        <v/>
      </c>
      <c r="BU714" s="2" t="str">
        <f t="shared" si="335"/>
        <v/>
      </c>
    </row>
    <row r="715" spans="1:73" s="14" customFormat="1" x14ac:dyDescent="0.2">
      <c r="A715" s="10" t="s">
        <v>142</v>
      </c>
      <c r="B715" s="11" t="s">
        <v>553</v>
      </c>
      <c r="C715" s="12">
        <v>39210</v>
      </c>
      <c r="D715" s="13">
        <v>0.63541666666666663</v>
      </c>
      <c r="E715" s="10" t="s">
        <v>57</v>
      </c>
      <c r="F715" s="10" t="s">
        <v>543</v>
      </c>
      <c r="G715" s="11" t="s">
        <v>59</v>
      </c>
      <c r="H715" s="11" t="s">
        <v>90</v>
      </c>
      <c r="I715" s="11" t="s">
        <v>61</v>
      </c>
      <c r="J715" s="14">
        <v>0.75</v>
      </c>
      <c r="K715" s="14">
        <v>0.2</v>
      </c>
      <c r="L715" s="11">
        <v>26</v>
      </c>
      <c r="M715" s="11">
        <v>22</v>
      </c>
      <c r="N715" s="11">
        <v>19</v>
      </c>
      <c r="O715" s="11">
        <v>12</v>
      </c>
      <c r="P715" s="11">
        <v>18</v>
      </c>
      <c r="Q715" s="11">
        <v>19</v>
      </c>
      <c r="R715" s="11">
        <v>19</v>
      </c>
      <c r="S715" s="11">
        <v>25</v>
      </c>
      <c r="T715" s="11">
        <v>8</v>
      </c>
      <c r="U715" s="11">
        <v>17</v>
      </c>
      <c r="V715" s="15"/>
      <c r="W715" s="15"/>
      <c r="X715" s="15"/>
      <c r="Y715" s="15"/>
      <c r="Z715" s="15"/>
      <c r="AA715" s="15"/>
      <c r="AB715" s="15"/>
      <c r="AC715" s="15"/>
      <c r="AD715" s="15"/>
      <c r="AE715" s="15"/>
      <c r="AF715" s="15"/>
      <c r="AG715" s="14">
        <f t="shared" si="308"/>
        <v>18.5</v>
      </c>
      <c r="AH715" s="14">
        <f t="shared" si="309"/>
        <v>5.4416092391048361</v>
      </c>
      <c r="AI715" s="14">
        <f t="shared" si="310"/>
        <v>10</v>
      </c>
      <c r="AJ715" s="11">
        <v>17</v>
      </c>
      <c r="AK715" s="11">
        <v>13</v>
      </c>
      <c r="AL715" s="11">
        <v>22</v>
      </c>
      <c r="AM715" s="11">
        <v>14</v>
      </c>
      <c r="AN715" s="11">
        <v>20</v>
      </c>
      <c r="AO715" s="11">
        <v>23</v>
      </c>
      <c r="AP715" s="11">
        <v>25</v>
      </c>
      <c r="AQ715" s="11">
        <v>20</v>
      </c>
      <c r="AR715" s="11">
        <v>25</v>
      </c>
      <c r="AS715" s="11">
        <v>23</v>
      </c>
      <c r="AT715" s="14">
        <f t="shared" si="311"/>
        <v>20.2</v>
      </c>
      <c r="AU715" s="14">
        <f t="shared" si="312"/>
        <v>4.2895221179054426</v>
      </c>
      <c r="AV715" s="14">
        <f t="shared" si="313"/>
        <v>10</v>
      </c>
      <c r="AW715" s="14">
        <f t="shared" si="314"/>
        <v>12.289406640624994</v>
      </c>
      <c r="AX715" s="14">
        <f t="shared" si="315"/>
        <v>0.68443407118055533</v>
      </c>
      <c r="AY715" s="14">
        <f t="shared" si="316"/>
        <v>18</v>
      </c>
      <c r="AZ715" s="14">
        <f t="shared" si="317"/>
        <v>3.3781412222273159</v>
      </c>
      <c r="BA715" s="14">
        <f t="shared" si="318"/>
        <v>0.86204866798959834</v>
      </c>
      <c r="BB715" s="14">
        <f t="shared" si="319"/>
        <v>-9.1891891891891855E-2</v>
      </c>
      <c r="BC715" s="16" t="str">
        <f t="shared" si="320"/>
        <v>Nontoxic</v>
      </c>
      <c r="BD715" s="14">
        <f t="shared" si="321"/>
        <v>109.18918918918918</v>
      </c>
      <c r="BE715" s="17" t="s">
        <v>663</v>
      </c>
      <c r="BG715" s="14">
        <f t="shared" si="322"/>
        <v>9</v>
      </c>
      <c r="BH715" s="14">
        <f t="shared" si="323"/>
        <v>9</v>
      </c>
      <c r="BI715" s="14">
        <f t="shared" si="324"/>
        <v>29.611111111111114</v>
      </c>
      <c r="BJ715" s="14">
        <f t="shared" si="325"/>
        <v>18.399999999999995</v>
      </c>
      <c r="BK715" s="14">
        <f t="shared" si="326"/>
        <v>24.005555555555553</v>
      </c>
      <c r="BL715" s="14">
        <f t="shared" si="327"/>
        <v>1.0555555555555556</v>
      </c>
      <c r="BM715" s="14">
        <f t="shared" si="328"/>
        <v>0.47807256580050922</v>
      </c>
      <c r="BN715" s="14">
        <v>6.6349999999999998</v>
      </c>
      <c r="BO715" s="14" t="str">
        <f t="shared" si="329"/>
        <v>Same Var</v>
      </c>
      <c r="BP715" s="14">
        <f t="shared" si="330"/>
        <v>0.22395595940090496</v>
      </c>
      <c r="BQ715" s="14" t="str">
        <f t="shared" si="331"/>
        <v>NS</v>
      </c>
      <c r="BR715" s="14" t="str">
        <f t="shared" si="332"/>
        <v>NS</v>
      </c>
      <c r="BS715" s="2" t="str">
        <f t="shared" si="333"/>
        <v/>
      </c>
      <c r="BT715" s="2" t="str">
        <f t="shared" si="334"/>
        <v/>
      </c>
      <c r="BU715" s="2" t="str">
        <f t="shared" si="335"/>
        <v/>
      </c>
    </row>
    <row r="716" spans="1:73" s="14" customFormat="1" x14ac:dyDescent="0.2">
      <c r="A716" s="10" t="s">
        <v>142</v>
      </c>
      <c r="B716" s="11" t="s">
        <v>564</v>
      </c>
      <c r="C716" s="12">
        <v>39210</v>
      </c>
      <c r="D716" s="13">
        <v>0.27083333333333331</v>
      </c>
      <c r="E716" s="10" t="s">
        <v>57</v>
      </c>
      <c r="F716" s="10" t="s">
        <v>543</v>
      </c>
      <c r="G716" s="11" t="s">
        <v>59</v>
      </c>
      <c r="H716" s="11" t="s">
        <v>90</v>
      </c>
      <c r="I716" s="11" t="s">
        <v>61</v>
      </c>
      <c r="J716" s="14">
        <v>0.75</v>
      </c>
      <c r="K716" s="14">
        <v>0.2</v>
      </c>
      <c r="L716" s="11">
        <v>26</v>
      </c>
      <c r="M716" s="11">
        <v>22</v>
      </c>
      <c r="N716" s="11">
        <v>19</v>
      </c>
      <c r="O716" s="11">
        <v>12</v>
      </c>
      <c r="P716" s="11">
        <v>18</v>
      </c>
      <c r="Q716" s="11">
        <v>19</v>
      </c>
      <c r="R716" s="11">
        <v>19</v>
      </c>
      <c r="S716" s="11">
        <v>25</v>
      </c>
      <c r="T716" s="11">
        <v>8</v>
      </c>
      <c r="U716" s="11">
        <v>17</v>
      </c>
      <c r="V716" s="15"/>
      <c r="W716" s="15"/>
      <c r="X716" s="15"/>
      <c r="Y716" s="15"/>
      <c r="Z716" s="15"/>
      <c r="AA716" s="15"/>
      <c r="AB716" s="15"/>
      <c r="AC716" s="15"/>
      <c r="AD716" s="15"/>
      <c r="AE716" s="15"/>
      <c r="AF716" s="15"/>
      <c r="AG716" s="14">
        <f t="shared" si="308"/>
        <v>18.5</v>
      </c>
      <c r="AH716" s="14">
        <f t="shared" si="309"/>
        <v>5.4416092391048361</v>
      </c>
      <c r="AI716" s="14">
        <f t="shared" si="310"/>
        <v>10</v>
      </c>
      <c r="AJ716" s="11">
        <v>32</v>
      </c>
      <c r="AK716" s="11">
        <v>25</v>
      </c>
      <c r="AL716" s="11">
        <v>18</v>
      </c>
      <c r="AM716" s="11">
        <v>21</v>
      </c>
      <c r="AN716" s="11">
        <v>27</v>
      </c>
      <c r="AO716" s="11">
        <v>31</v>
      </c>
      <c r="AP716" s="11">
        <v>23</v>
      </c>
      <c r="AQ716" s="11">
        <v>24</v>
      </c>
      <c r="AR716" s="11">
        <v>19</v>
      </c>
      <c r="AS716" s="11">
        <v>30</v>
      </c>
      <c r="AT716" s="14">
        <f t="shared" si="311"/>
        <v>25</v>
      </c>
      <c r="AU716" s="14">
        <f t="shared" si="312"/>
        <v>4.9441323247304414</v>
      </c>
      <c r="AV716" s="14">
        <f t="shared" si="313"/>
        <v>10</v>
      </c>
      <c r="AW716" s="14">
        <f t="shared" si="314"/>
        <v>16.892670838155855</v>
      </c>
      <c r="AX716" s="14">
        <f t="shared" si="315"/>
        <v>0.97217947584447839</v>
      </c>
      <c r="AY716" s="14">
        <f t="shared" si="316"/>
        <v>17</v>
      </c>
      <c r="AZ716" s="14">
        <f t="shared" si="317"/>
        <v>5.487511453736313</v>
      </c>
      <c r="BA716" s="14">
        <f t="shared" si="318"/>
        <v>0.86327901742005297</v>
      </c>
      <c r="BB716" s="14">
        <f t="shared" si="319"/>
        <v>-0.35135135135135137</v>
      </c>
      <c r="BC716" s="16" t="str">
        <f t="shared" si="320"/>
        <v>Nontoxic</v>
      </c>
      <c r="BD716" s="14">
        <f t="shared" si="321"/>
        <v>135.13513513513513</v>
      </c>
      <c r="BE716" s="17" t="s">
        <v>663</v>
      </c>
      <c r="BG716" s="14">
        <f t="shared" si="322"/>
        <v>9</v>
      </c>
      <c r="BH716" s="14">
        <f t="shared" si="323"/>
        <v>9</v>
      </c>
      <c r="BI716" s="14">
        <f t="shared" si="324"/>
        <v>29.611111111111114</v>
      </c>
      <c r="BJ716" s="14">
        <f t="shared" si="325"/>
        <v>24.444444444444439</v>
      </c>
      <c r="BK716" s="14">
        <f t="shared" si="326"/>
        <v>27.027777777777775</v>
      </c>
      <c r="BL716" s="14">
        <f t="shared" si="327"/>
        <v>1.0555555555555556</v>
      </c>
      <c r="BM716" s="14">
        <f t="shared" si="328"/>
        <v>7.8251560641203199E-2</v>
      </c>
      <c r="BN716" s="14">
        <v>6.6349999999999998</v>
      </c>
      <c r="BO716" s="14" t="str">
        <f t="shared" si="329"/>
        <v>Same Var</v>
      </c>
      <c r="BP716" s="14">
        <f t="shared" si="330"/>
        <v>5.9729209835580922E-3</v>
      </c>
      <c r="BQ716" s="14" t="str">
        <f t="shared" si="331"/>
        <v>NS</v>
      </c>
      <c r="BR716" s="14" t="str">
        <f t="shared" si="332"/>
        <v>NS</v>
      </c>
      <c r="BS716" s="2" t="str">
        <f t="shared" si="333"/>
        <v/>
      </c>
      <c r="BT716" s="2" t="str">
        <f t="shared" si="334"/>
        <v/>
      </c>
      <c r="BU716" s="2" t="str">
        <f t="shared" si="335"/>
        <v/>
      </c>
    </row>
    <row r="717" spans="1:73" s="14" customFormat="1" x14ac:dyDescent="0.2">
      <c r="A717" s="10" t="s">
        <v>142</v>
      </c>
      <c r="B717" s="11" t="s">
        <v>552</v>
      </c>
      <c r="C717" s="12">
        <v>39210</v>
      </c>
      <c r="D717" s="13">
        <v>0.40625</v>
      </c>
      <c r="E717" s="10" t="s">
        <v>57</v>
      </c>
      <c r="F717" s="10" t="s">
        <v>543</v>
      </c>
      <c r="G717" s="11" t="s">
        <v>59</v>
      </c>
      <c r="H717" s="11" t="s">
        <v>90</v>
      </c>
      <c r="I717" s="11" t="s">
        <v>61</v>
      </c>
      <c r="J717" s="14">
        <v>0.75</v>
      </c>
      <c r="K717" s="14">
        <v>0.2</v>
      </c>
      <c r="L717" s="11">
        <v>26</v>
      </c>
      <c r="M717" s="11">
        <v>22</v>
      </c>
      <c r="N717" s="11">
        <v>19</v>
      </c>
      <c r="O717" s="11">
        <v>12</v>
      </c>
      <c r="P717" s="11">
        <v>18</v>
      </c>
      <c r="Q717" s="11">
        <v>19</v>
      </c>
      <c r="R717" s="11">
        <v>19</v>
      </c>
      <c r="S717" s="11">
        <v>25</v>
      </c>
      <c r="T717" s="11">
        <v>8</v>
      </c>
      <c r="U717" s="11">
        <v>17</v>
      </c>
      <c r="V717" s="15"/>
      <c r="W717" s="15"/>
      <c r="X717" s="15"/>
      <c r="Y717" s="15"/>
      <c r="Z717" s="15"/>
      <c r="AA717" s="15"/>
      <c r="AB717" s="15"/>
      <c r="AC717" s="15"/>
      <c r="AD717" s="15"/>
      <c r="AE717" s="15"/>
      <c r="AF717" s="15"/>
      <c r="AG717" s="14">
        <f t="shared" si="308"/>
        <v>18.5</v>
      </c>
      <c r="AH717" s="14">
        <f t="shared" si="309"/>
        <v>5.4416092391048361</v>
      </c>
      <c r="AI717" s="14">
        <f t="shared" si="310"/>
        <v>10</v>
      </c>
      <c r="AJ717" s="11">
        <v>34</v>
      </c>
      <c r="AK717" s="11">
        <v>37</v>
      </c>
      <c r="AL717" s="11">
        <v>34</v>
      </c>
      <c r="AM717" s="11">
        <v>33</v>
      </c>
      <c r="AN717" s="11">
        <v>33</v>
      </c>
      <c r="AO717" s="11">
        <v>20</v>
      </c>
      <c r="AP717" s="11">
        <v>36</v>
      </c>
      <c r="AQ717" s="11">
        <v>28</v>
      </c>
      <c r="AR717" s="11">
        <v>26</v>
      </c>
      <c r="AS717" s="11">
        <v>28</v>
      </c>
      <c r="AT717" s="14">
        <f t="shared" si="311"/>
        <v>30.9</v>
      </c>
      <c r="AU717" s="14">
        <f t="shared" si="312"/>
        <v>5.2799410771122943</v>
      </c>
      <c r="AV717" s="14">
        <f t="shared" si="313"/>
        <v>10</v>
      </c>
      <c r="AW717" s="14">
        <f t="shared" si="314"/>
        <v>19.832796301118787</v>
      </c>
      <c r="AX717" s="14">
        <f t="shared" si="315"/>
        <v>1.1717790643218424</v>
      </c>
      <c r="AY717" s="14">
        <f t="shared" si="316"/>
        <v>17</v>
      </c>
      <c r="AZ717" s="14">
        <f t="shared" si="317"/>
        <v>8.0675400998182063</v>
      </c>
      <c r="BA717" s="14">
        <f t="shared" si="318"/>
        <v>0.86327901742005297</v>
      </c>
      <c r="BB717" s="14">
        <f t="shared" si="319"/>
        <v>-0.6702702702702702</v>
      </c>
      <c r="BC717" s="16" t="str">
        <f t="shared" si="320"/>
        <v>Nontoxic</v>
      </c>
      <c r="BD717" s="14">
        <f t="shared" si="321"/>
        <v>167.027027027027</v>
      </c>
      <c r="BE717" s="17" t="s">
        <v>663</v>
      </c>
      <c r="BG717" s="14">
        <f t="shared" si="322"/>
        <v>9</v>
      </c>
      <c r="BH717" s="14">
        <f t="shared" si="323"/>
        <v>9</v>
      </c>
      <c r="BI717" s="14">
        <f t="shared" si="324"/>
        <v>29.611111111111114</v>
      </c>
      <c r="BJ717" s="14">
        <f t="shared" si="325"/>
        <v>27.877777777777734</v>
      </c>
      <c r="BK717" s="14">
        <f t="shared" si="326"/>
        <v>28.744444444444426</v>
      </c>
      <c r="BL717" s="14">
        <f t="shared" si="327"/>
        <v>1.0555555555555556</v>
      </c>
      <c r="BM717" s="14">
        <f t="shared" si="328"/>
        <v>7.7545256695797987E-3</v>
      </c>
      <c r="BN717" s="14">
        <v>6.6349999999999998</v>
      </c>
      <c r="BO717" s="14" t="str">
        <f t="shared" si="329"/>
        <v>Same Var</v>
      </c>
      <c r="BP717" s="14">
        <f t="shared" si="330"/>
        <v>3.2063362209317038E-5</v>
      </c>
      <c r="BQ717" s="14" t="str">
        <f t="shared" si="331"/>
        <v>NS</v>
      </c>
      <c r="BR717" s="14" t="str">
        <f t="shared" si="332"/>
        <v>NS</v>
      </c>
      <c r="BS717" s="2" t="str">
        <f t="shared" si="333"/>
        <v/>
      </c>
      <c r="BT717" s="2" t="str">
        <f t="shared" si="334"/>
        <v/>
      </c>
      <c r="BU717" s="2" t="str">
        <f t="shared" si="335"/>
        <v/>
      </c>
    </row>
    <row r="718" spans="1:73" s="14" customFormat="1" x14ac:dyDescent="0.2">
      <c r="A718" s="10" t="s">
        <v>142</v>
      </c>
      <c r="B718" s="11" t="s">
        <v>534</v>
      </c>
      <c r="C718" s="12">
        <v>39209</v>
      </c>
      <c r="D718" s="13">
        <v>0.79166666666666663</v>
      </c>
      <c r="E718" s="10" t="s">
        <v>57</v>
      </c>
      <c r="F718" s="10" t="s">
        <v>543</v>
      </c>
      <c r="G718" s="11" t="s">
        <v>59</v>
      </c>
      <c r="H718" s="11" t="s">
        <v>90</v>
      </c>
      <c r="I718" s="11" t="s">
        <v>61</v>
      </c>
      <c r="J718" s="14">
        <v>0.75</v>
      </c>
      <c r="K718" s="14">
        <v>0.2</v>
      </c>
      <c r="L718" s="11">
        <v>26</v>
      </c>
      <c r="M718" s="11">
        <v>22</v>
      </c>
      <c r="N718" s="11">
        <v>19</v>
      </c>
      <c r="O718" s="11">
        <v>12</v>
      </c>
      <c r="P718" s="11">
        <v>18</v>
      </c>
      <c r="Q718" s="11">
        <v>19</v>
      </c>
      <c r="R718" s="11">
        <v>19</v>
      </c>
      <c r="S718" s="11">
        <v>25</v>
      </c>
      <c r="T718" s="11">
        <v>8</v>
      </c>
      <c r="U718" s="11">
        <v>17</v>
      </c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F718" s="15"/>
      <c r="AG718" s="14">
        <f t="shared" si="308"/>
        <v>18.5</v>
      </c>
      <c r="AH718" s="14">
        <f t="shared" si="309"/>
        <v>5.4416092391048361</v>
      </c>
      <c r="AI718" s="14">
        <f t="shared" si="310"/>
        <v>10</v>
      </c>
      <c r="AJ718" s="11">
        <v>18</v>
      </c>
      <c r="AK718" s="11">
        <v>7</v>
      </c>
      <c r="AL718" s="11">
        <v>21</v>
      </c>
      <c r="AM718" s="11">
        <v>15</v>
      </c>
      <c r="AN718" s="11">
        <v>0</v>
      </c>
      <c r="AO718" s="11">
        <v>16</v>
      </c>
      <c r="AP718" s="11">
        <v>27</v>
      </c>
      <c r="AQ718" s="11">
        <v>23</v>
      </c>
      <c r="AR718" s="11">
        <v>14</v>
      </c>
      <c r="AS718" s="11">
        <v>18</v>
      </c>
      <c r="AT718" s="14">
        <f t="shared" si="311"/>
        <v>15.9</v>
      </c>
      <c r="AU718" s="14">
        <f t="shared" si="312"/>
        <v>7.781031065639338</v>
      </c>
      <c r="AV718" s="14">
        <f t="shared" si="313"/>
        <v>10</v>
      </c>
      <c r="AW718" s="14">
        <f t="shared" si="314"/>
        <v>59.59947222704475</v>
      </c>
      <c r="AX718" s="14">
        <f t="shared" si="315"/>
        <v>4.3811782412765776</v>
      </c>
      <c r="AY718" s="14">
        <f t="shared" si="316"/>
        <v>14</v>
      </c>
      <c r="AZ718" s="14">
        <f t="shared" si="317"/>
        <v>0.72881016967298073</v>
      </c>
      <c r="BA718" s="14">
        <f t="shared" si="318"/>
        <v>0.86805478155742033</v>
      </c>
      <c r="BB718" s="14">
        <f t="shared" si="319"/>
        <v>0.14054054054054052</v>
      </c>
      <c r="BC718" s="16" t="str">
        <f t="shared" si="320"/>
        <v>Toxic</v>
      </c>
      <c r="BD718" s="14">
        <f t="shared" si="321"/>
        <v>85.945945945945951</v>
      </c>
      <c r="BE718" s="17" t="s">
        <v>663</v>
      </c>
      <c r="BG718" s="14">
        <f t="shared" si="322"/>
        <v>9</v>
      </c>
      <c r="BH718" s="14">
        <f t="shared" si="323"/>
        <v>9</v>
      </c>
      <c r="BI718" s="14">
        <f t="shared" si="324"/>
        <v>29.611111111111114</v>
      </c>
      <c r="BJ718" s="14">
        <f t="shared" si="325"/>
        <v>60.544444444444451</v>
      </c>
      <c r="BK718" s="14">
        <f t="shared" si="326"/>
        <v>45.077777777777783</v>
      </c>
      <c r="BL718" s="14">
        <f t="shared" si="327"/>
        <v>1.0555555555555556</v>
      </c>
      <c r="BM718" s="14">
        <f t="shared" si="328"/>
        <v>1.0679330340650346</v>
      </c>
      <c r="BN718" s="14">
        <v>6.6349999999999998</v>
      </c>
      <c r="BO718" s="14" t="str">
        <f t="shared" si="329"/>
        <v>Same Var</v>
      </c>
      <c r="BP718" s="14">
        <f t="shared" si="330"/>
        <v>0.19896498678054608</v>
      </c>
      <c r="BQ718" s="14" t="str">
        <f t="shared" si="331"/>
        <v>NS</v>
      </c>
      <c r="BR718" s="14" t="str">
        <f t="shared" si="332"/>
        <v>NS</v>
      </c>
      <c r="BS718" s="2" t="str">
        <f t="shared" si="333"/>
        <v>Same Var T-test</v>
      </c>
      <c r="BT718" s="2" t="str">
        <f t="shared" si="334"/>
        <v>TSTToxicLess25</v>
      </c>
      <c r="BU718" s="2" t="str">
        <f t="shared" si="335"/>
        <v/>
      </c>
    </row>
    <row r="719" spans="1:73" s="14" customFormat="1" x14ac:dyDescent="0.2">
      <c r="A719" s="10" t="s">
        <v>142</v>
      </c>
      <c r="B719" s="11" t="s">
        <v>549</v>
      </c>
      <c r="C719" s="12">
        <v>39210</v>
      </c>
      <c r="D719" s="13">
        <v>0.43055555555555558</v>
      </c>
      <c r="E719" s="10" t="s">
        <v>57</v>
      </c>
      <c r="F719" s="10" t="s">
        <v>543</v>
      </c>
      <c r="G719" s="11" t="s">
        <v>59</v>
      </c>
      <c r="H719" s="11" t="s">
        <v>90</v>
      </c>
      <c r="I719" s="11" t="s">
        <v>61</v>
      </c>
      <c r="J719" s="14">
        <v>0.75</v>
      </c>
      <c r="K719" s="14">
        <v>0.2</v>
      </c>
      <c r="L719" s="11">
        <v>26</v>
      </c>
      <c r="M719" s="11">
        <v>22</v>
      </c>
      <c r="N719" s="11">
        <v>19</v>
      </c>
      <c r="O719" s="11">
        <v>12</v>
      </c>
      <c r="P719" s="11">
        <v>18</v>
      </c>
      <c r="Q719" s="11">
        <v>19</v>
      </c>
      <c r="R719" s="11">
        <v>19</v>
      </c>
      <c r="S719" s="11">
        <v>25</v>
      </c>
      <c r="T719" s="11">
        <v>8</v>
      </c>
      <c r="U719" s="11">
        <v>17</v>
      </c>
      <c r="V719" s="15"/>
      <c r="W719" s="15"/>
      <c r="X719" s="15"/>
      <c r="Y719" s="15"/>
      <c r="Z719" s="15"/>
      <c r="AA719" s="15"/>
      <c r="AB719" s="15"/>
      <c r="AC719" s="15"/>
      <c r="AD719" s="15"/>
      <c r="AE719" s="15"/>
      <c r="AF719" s="15"/>
      <c r="AG719" s="14">
        <f t="shared" si="308"/>
        <v>18.5</v>
      </c>
      <c r="AH719" s="14">
        <f t="shared" si="309"/>
        <v>5.4416092391048361</v>
      </c>
      <c r="AI719" s="14">
        <f t="shared" si="310"/>
        <v>10</v>
      </c>
      <c r="AJ719" s="11">
        <v>35</v>
      </c>
      <c r="AK719" s="11">
        <v>45</v>
      </c>
      <c r="AL719" s="11">
        <v>21</v>
      </c>
      <c r="AM719" s="11">
        <v>30</v>
      </c>
      <c r="AN719" s="11">
        <v>25</v>
      </c>
      <c r="AO719" s="11">
        <v>13</v>
      </c>
      <c r="AP719" s="11">
        <v>38</v>
      </c>
      <c r="AQ719" s="11">
        <v>24</v>
      </c>
      <c r="AR719" s="11">
        <v>23</v>
      </c>
      <c r="AS719" s="11">
        <v>30</v>
      </c>
      <c r="AT719" s="14">
        <f t="shared" si="311"/>
        <v>28.4</v>
      </c>
      <c r="AU719" s="14">
        <f t="shared" si="312"/>
        <v>9.24000962000461</v>
      </c>
      <c r="AV719" s="14">
        <f t="shared" si="313"/>
        <v>10</v>
      </c>
      <c r="AW719" s="14">
        <f t="shared" si="314"/>
        <v>104.10942824556318</v>
      </c>
      <c r="AX719" s="14">
        <f t="shared" si="315"/>
        <v>8.4075506692601074</v>
      </c>
      <c r="AY719" s="14">
        <f t="shared" si="316"/>
        <v>12</v>
      </c>
      <c r="AZ719" s="14">
        <f t="shared" si="317"/>
        <v>4.5471954921672184</v>
      </c>
      <c r="BA719" s="14">
        <f t="shared" si="318"/>
        <v>0.87260929158813794</v>
      </c>
      <c r="BB719" s="14">
        <f t="shared" si="319"/>
        <v>-0.53513513513513511</v>
      </c>
      <c r="BC719" s="16" t="str">
        <f t="shared" si="320"/>
        <v>Nontoxic</v>
      </c>
      <c r="BD719" s="14">
        <f t="shared" si="321"/>
        <v>153.51351351351349</v>
      </c>
      <c r="BE719" s="17" t="s">
        <v>663</v>
      </c>
      <c r="BG719" s="14">
        <f t="shared" si="322"/>
        <v>9</v>
      </c>
      <c r="BH719" s="14">
        <f t="shared" si="323"/>
        <v>9</v>
      </c>
      <c r="BI719" s="14">
        <f t="shared" si="324"/>
        <v>29.611111111111114</v>
      </c>
      <c r="BJ719" s="14">
        <f t="shared" si="325"/>
        <v>85.377777777777737</v>
      </c>
      <c r="BK719" s="14">
        <f t="shared" si="326"/>
        <v>57.494444444444426</v>
      </c>
      <c r="BL719" s="14">
        <f t="shared" si="327"/>
        <v>1.0555555555555556</v>
      </c>
      <c r="BM719" s="14">
        <f t="shared" si="328"/>
        <v>2.2862559482076961</v>
      </c>
      <c r="BN719" s="14">
        <v>6.6349999999999998</v>
      </c>
      <c r="BO719" s="14" t="str">
        <f t="shared" si="329"/>
        <v>Same Var</v>
      </c>
      <c r="BP719" s="14">
        <f t="shared" si="330"/>
        <v>4.5758117517686299E-3</v>
      </c>
      <c r="BQ719" s="14" t="str">
        <f t="shared" si="331"/>
        <v>NS</v>
      </c>
      <c r="BR719" s="14" t="str">
        <f t="shared" si="332"/>
        <v>NS</v>
      </c>
      <c r="BS719" s="2" t="str">
        <f t="shared" si="333"/>
        <v/>
      </c>
      <c r="BT719" s="2" t="str">
        <f t="shared" si="334"/>
        <v/>
      </c>
      <c r="BU719" s="2" t="str">
        <f t="shared" si="335"/>
        <v/>
      </c>
    </row>
    <row r="720" spans="1:73" s="14" customFormat="1" x14ac:dyDescent="0.2">
      <c r="A720" s="10" t="s">
        <v>142</v>
      </c>
      <c r="B720" s="11" t="s">
        <v>529</v>
      </c>
      <c r="C720" s="12">
        <v>38309</v>
      </c>
      <c r="D720" s="13">
        <v>0.48125000000000001</v>
      </c>
      <c r="E720" s="10" t="s">
        <v>57</v>
      </c>
      <c r="F720" s="10" t="s">
        <v>517</v>
      </c>
      <c r="G720" s="11" t="s">
        <v>59</v>
      </c>
      <c r="H720" s="11" t="s">
        <v>90</v>
      </c>
      <c r="I720" s="11" t="s">
        <v>61</v>
      </c>
      <c r="J720" s="14">
        <v>0.75</v>
      </c>
      <c r="K720" s="14">
        <v>0.2</v>
      </c>
      <c r="L720" s="11">
        <v>16</v>
      </c>
      <c r="M720" s="11">
        <v>16</v>
      </c>
      <c r="N720" s="11">
        <v>19</v>
      </c>
      <c r="O720" s="11">
        <v>19</v>
      </c>
      <c r="P720" s="11">
        <v>16</v>
      </c>
      <c r="Q720" s="11">
        <v>20</v>
      </c>
      <c r="R720" s="11">
        <v>19</v>
      </c>
      <c r="S720" s="11">
        <v>17</v>
      </c>
      <c r="T720" s="11">
        <v>20</v>
      </c>
      <c r="U720" s="11">
        <v>22</v>
      </c>
      <c r="V720" s="15"/>
      <c r="W720" s="15"/>
      <c r="X720" s="15"/>
      <c r="Y720" s="15"/>
      <c r="Z720" s="15"/>
      <c r="AA720" s="15"/>
      <c r="AB720" s="15"/>
      <c r="AC720" s="15"/>
      <c r="AD720" s="15"/>
      <c r="AE720" s="15"/>
      <c r="AF720" s="15"/>
      <c r="AG720" s="14">
        <f t="shared" si="308"/>
        <v>18.399999999999999</v>
      </c>
      <c r="AH720" s="14">
        <f t="shared" si="309"/>
        <v>2.0655911179772914</v>
      </c>
      <c r="AI720" s="14">
        <f t="shared" si="310"/>
        <v>10</v>
      </c>
      <c r="AJ720" s="11">
        <v>16</v>
      </c>
      <c r="AK720" s="11">
        <v>22</v>
      </c>
      <c r="AL720" s="11">
        <v>17</v>
      </c>
      <c r="AM720" s="11">
        <v>18</v>
      </c>
      <c r="AN720" s="11">
        <v>19</v>
      </c>
      <c r="AO720" s="11">
        <v>19</v>
      </c>
      <c r="AP720" s="11">
        <v>23</v>
      </c>
      <c r="AQ720" s="11">
        <v>15</v>
      </c>
      <c r="AR720" s="11">
        <v>18</v>
      </c>
      <c r="AS720" s="11">
        <v>16</v>
      </c>
      <c r="AT720" s="14">
        <f t="shared" si="311"/>
        <v>18.3</v>
      </c>
      <c r="AU720" s="14">
        <f t="shared" si="312"/>
        <v>2.5841396591085721</v>
      </c>
      <c r="AV720" s="14">
        <f t="shared" si="313"/>
        <v>10</v>
      </c>
      <c r="AW720" s="14">
        <f t="shared" si="314"/>
        <v>0.82406049382715951</v>
      </c>
      <c r="AX720" s="14">
        <f t="shared" si="315"/>
        <v>5.5947462277091776E-2</v>
      </c>
      <c r="AY720" s="14">
        <f t="shared" si="316"/>
        <v>15</v>
      </c>
      <c r="AZ720" s="14">
        <f t="shared" si="317"/>
        <v>4.72305214265391</v>
      </c>
      <c r="BA720" s="14">
        <f t="shared" si="318"/>
        <v>0.86624497319495286</v>
      </c>
      <c r="BB720" s="14">
        <f t="shared" si="319"/>
        <v>5.4347826086955367E-3</v>
      </c>
      <c r="BC720" s="16" t="str">
        <f t="shared" si="320"/>
        <v>Nontoxic</v>
      </c>
      <c r="BD720" s="14">
        <f t="shared" si="321"/>
        <v>99.456521739130437</v>
      </c>
      <c r="BE720" s="17" t="s">
        <v>663</v>
      </c>
      <c r="BG720" s="14">
        <f t="shared" si="322"/>
        <v>9</v>
      </c>
      <c r="BH720" s="14">
        <f t="shared" si="323"/>
        <v>9</v>
      </c>
      <c r="BI720" s="14">
        <f t="shared" si="324"/>
        <v>4.2666666666666764</v>
      </c>
      <c r="BJ720" s="14">
        <f t="shared" si="325"/>
        <v>6.6777777777777674</v>
      </c>
      <c r="BK720" s="14">
        <f t="shared" si="326"/>
        <v>5.4722222222222223</v>
      </c>
      <c r="BL720" s="14">
        <f t="shared" si="327"/>
        <v>1.0555555555555556</v>
      </c>
      <c r="BM720" s="14">
        <f t="shared" si="328"/>
        <v>0.42419643812731667</v>
      </c>
      <c r="BN720" s="14">
        <v>6.6349999999999998</v>
      </c>
      <c r="BO720" s="14" t="str">
        <f t="shared" si="329"/>
        <v>Same Var</v>
      </c>
      <c r="BP720" s="14">
        <f t="shared" si="330"/>
        <v>0.46245199394442499</v>
      </c>
      <c r="BQ720" s="14" t="str">
        <f t="shared" si="331"/>
        <v>NS</v>
      </c>
      <c r="BR720" s="14" t="str">
        <f t="shared" si="332"/>
        <v>NS</v>
      </c>
      <c r="BS720" s="2" t="str">
        <f t="shared" si="333"/>
        <v>Same Var T-test</v>
      </c>
      <c r="BT720" s="2" t="str">
        <f t="shared" si="334"/>
        <v/>
      </c>
      <c r="BU720" s="2" t="str">
        <f t="shared" si="335"/>
        <v/>
      </c>
    </row>
    <row r="721" spans="1:73" s="14" customFormat="1" x14ac:dyDescent="0.2">
      <c r="A721" s="10" t="s">
        <v>142</v>
      </c>
      <c r="B721" s="11" t="s">
        <v>516</v>
      </c>
      <c r="C721" s="12">
        <v>38309</v>
      </c>
      <c r="D721" s="13">
        <v>0.53194444444444444</v>
      </c>
      <c r="E721" s="10" t="s">
        <v>57</v>
      </c>
      <c r="F721" s="10" t="s">
        <v>517</v>
      </c>
      <c r="G721" s="11" t="s">
        <v>59</v>
      </c>
      <c r="H721" s="11" t="s">
        <v>90</v>
      </c>
      <c r="I721" s="11" t="s">
        <v>61</v>
      </c>
      <c r="J721" s="14">
        <v>0.75</v>
      </c>
      <c r="K721" s="14">
        <v>0.2</v>
      </c>
      <c r="L721" s="11">
        <v>16</v>
      </c>
      <c r="M721" s="11">
        <v>16</v>
      </c>
      <c r="N721" s="11">
        <v>19</v>
      </c>
      <c r="O721" s="11">
        <v>19</v>
      </c>
      <c r="P721" s="11">
        <v>16</v>
      </c>
      <c r="Q721" s="11">
        <v>20</v>
      </c>
      <c r="R721" s="11">
        <v>19</v>
      </c>
      <c r="S721" s="11">
        <v>17</v>
      </c>
      <c r="T721" s="11">
        <v>20</v>
      </c>
      <c r="U721" s="11">
        <v>22</v>
      </c>
      <c r="V721" s="15"/>
      <c r="W721" s="15"/>
      <c r="X721" s="15"/>
      <c r="Y721" s="15"/>
      <c r="Z721" s="15"/>
      <c r="AA721" s="15"/>
      <c r="AB721" s="15"/>
      <c r="AC721" s="15"/>
      <c r="AD721" s="15"/>
      <c r="AE721" s="15"/>
      <c r="AF721" s="15"/>
      <c r="AG721" s="14">
        <f t="shared" si="308"/>
        <v>18.399999999999999</v>
      </c>
      <c r="AH721" s="14">
        <f t="shared" si="309"/>
        <v>2.0655911179772914</v>
      </c>
      <c r="AI721" s="14">
        <f t="shared" si="310"/>
        <v>10</v>
      </c>
      <c r="AJ721" s="11">
        <v>16</v>
      </c>
      <c r="AK721" s="11">
        <v>20</v>
      </c>
      <c r="AL721" s="11">
        <v>20</v>
      </c>
      <c r="AM721" s="11">
        <v>0</v>
      </c>
      <c r="AN721" s="11">
        <v>16</v>
      </c>
      <c r="AO721" s="11">
        <v>25</v>
      </c>
      <c r="AP721" s="11">
        <v>18</v>
      </c>
      <c r="AQ721" s="11">
        <v>17</v>
      </c>
      <c r="AR721" s="11">
        <v>20</v>
      </c>
      <c r="AS721" s="11">
        <v>15</v>
      </c>
      <c r="AT721" s="14">
        <f t="shared" si="311"/>
        <v>16.7</v>
      </c>
      <c r="AU721" s="14">
        <f t="shared" si="312"/>
        <v>6.5498091575251252</v>
      </c>
      <c r="AV721" s="14">
        <f t="shared" si="313"/>
        <v>10</v>
      </c>
      <c r="AW721" s="14">
        <f t="shared" si="314"/>
        <v>20.520899999999994</v>
      </c>
      <c r="AX721" s="14">
        <f t="shared" si="315"/>
        <v>2.0512999999999995</v>
      </c>
      <c r="AY721" s="14">
        <f t="shared" si="316"/>
        <v>10</v>
      </c>
      <c r="AZ721" s="14">
        <f t="shared" si="317"/>
        <v>1.3625388586313252</v>
      </c>
      <c r="BA721" s="14">
        <f t="shared" si="318"/>
        <v>0.87905782855058789</v>
      </c>
      <c r="BB721" s="14">
        <f t="shared" si="319"/>
        <v>9.2391304347826053E-2</v>
      </c>
      <c r="BC721" s="16" t="str">
        <f t="shared" si="320"/>
        <v>Nontoxic</v>
      </c>
      <c r="BD721" s="14">
        <f t="shared" si="321"/>
        <v>90.760869565217391</v>
      </c>
      <c r="BE721" s="17" t="s">
        <v>664</v>
      </c>
      <c r="BF721" s="17" t="s">
        <v>666</v>
      </c>
      <c r="BG721" s="14">
        <f t="shared" si="322"/>
        <v>9</v>
      </c>
      <c r="BH721" s="14">
        <f t="shared" si="323"/>
        <v>9</v>
      </c>
      <c r="BI721" s="14">
        <f t="shared" si="324"/>
        <v>4.2666666666666764</v>
      </c>
      <c r="BJ721" s="14">
        <f t="shared" si="325"/>
        <v>42.899999999999991</v>
      </c>
      <c r="BK721" s="14">
        <f t="shared" si="326"/>
        <v>23.583333333333332</v>
      </c>
      <c r="BL721" s="14">
        <f t="shared" si="327"/>
        <v>1.0555555555555556</v>
      </c>
      <c r="BM721" s="14">
        <f t="shared" si="328"/>
        <v>9.4759409251623374</v>
      </c>
      <c r="BN721" s="14">
        <v>6.6349999999999998</v>
      </c>
      <c r="BO721" s="14" t="str">
        <f t="shared" si="329"/>
        <v>Sig Diff Var</v>
      </c>
      <c r="BP721" s="14">
        <f t="shared" si="330"/>
        <v>0.22531497318269161</v>
      </c>
      <c r="BQ721" s="14" t="str">
        <f t="shared" si="331"/>
        <v>NS</v>
      </c>
      <c r="BR721" s="14" t="str">
        <f t="shared" si="332"/>
        <v>NS</v>
      </c>
      <c r="BS721" s="2" t="str">
        <f t="shared" si="333"/>
        <v>Wilcoxon</v>
      </c>
      <c r="BT721" s="2" t="str">
        <f t="shared" si="334"/>
        <v/>
      </c>
      <c r="BU721" s="2" t="str">
        <f t="shared" si="335"/>
        <v/>
      </c>
    </row>
    <row r="722" spans="1:73" s="14" customFormat="1" x14ac:dyDescent="0.2">
      <c r="A722" s="10" t="s">
        <v>142</v>
      </c>
      <c r="B722" s="11" t="s">
        <v>516</v>
      </c>
      <c r="C722" s="12">
        <v>38435</v>
      </c>
      <c r="D722" s="13">
        <v>0.56874999999999998</v>
      </c>
      <c r="E722" s="10" t="s">
        <v>57</v>
      </c>
      <c r="F722" s="10" t="s">
        <v>521</v>
      </c>
      <c r="G722" s="11" t="s">
        <v>59</v>
      </c>
      <c r="H722" s="11" t="s">
        <v>90</v>
      </c>
      <c r="I722" s="11" t="s">
        <v>61</v>
      </c>
      <c r="J722" s="14">
        <v>0.75</v>
      </c>
      <c r="K722" s="14">
        <v>0.2</v>
      </c>
      <c r="L722" s="11">
        <v>21</v>
      </c>
      <c r="M722" s="11">
        <v>17</v>
      </c>
      <c r="N722" s="11">
        <v>20</v>
      </c>
      <c r="O722" s="11">
        <v>16</v>
      </c>
      <c r="P722" s="15"/>
      <c r="Q722" s="11">
        <v>17</v>
      </c>
      <c r="R722" s="11">
        <v>17</v>
      </c>
      <c r="S722" s="11">
        <v>17</v>
      </c>
      <c r="T722" s="11">
        <v>19</v>
      </c>
      <c r="U722" s="11">
        <v>21</v>
      </c>
      <c r="V722" s="15"/>
      <c r="W722" s="15"/>
      <c r="X722" s="15"/>
      <c r="Y722" s="15"/>
      <c r="Z722" s="15"/>
      <c r="AA722" s="15"/>
      <c r="AB722" s="15"/>
      <c r="AC722" s="15"/>
      <c r="AD722" s="15"/>
      <c r="AE722" s="15"/>
      <c r="AF722" s="15"/>
      <c r="AG722" s="14">
        <f t="shared" si="308"/>
        <v>18.333333333333332</v>
      </c>
      <c r="AH722" s="14">
        <f t="shared" si="309"/>
        <v>1.9364916731037085</v>
      </c>
      <c r="AI722" s="14">
        <f t="shared" si="310"/>
        <v>9</v>
      </c>
      <c r="AJ722" s="11">
        <v>17</v>
      </c>
      <c r="AK722" s="11">
        <v>20</v>
      </c>
      <c r="AL722" s="11">
        <v>21</v>
      </c>
      <c r="AM722" s="11">
        <v>6</v>
      </c>
      <c r="AN722" s="11">
        <v>13</v>
      </c>
      <c r="AO722" s="11">
        <v>10</v>
      </c>
      <c r="AP722" s="11">
        <v>15</v>
      </c>
      <c r="AQ722" s="11">
        <v>10</v>
      </c>
      <c r="AR722" s="11">
        <v>9</v>
      </c>
      <c r="AS722" s="11">
        <v>10</v>
      </c>
      <c r="AT722" s="14">
        <f t="shared" si="311"/>
        <v>13.1</v>
      </c>
      <c r="AU722" s="14">
        <f t="shared" si="312"/>
        <v>4.998888765404657</v>
      </c>
      <c r="AV722" s="14">
        <f t="shared" si="313"/>
        <v>10</v>
      </c>
      <c r="AW722" s="14">
        <f t="shared" si="314"/>
        <v>7.4707314863040164</v>
      </c>
      <c r="AX722" s="14">
        <f t="shared" si="315"/>
        <v>0.70069375274616386</v>
      </c>
      <c r="AY722" s="14">
        <f t="shared" si="316"/>
        <v>11</v>
      </c>
      <c r="AZ722" s="14">
        <f t="shared" si="317"/>
        <v>-0.39316294077058694</v>
      </c>
      <c r="BA722" s="14">
        <f t="shared" si="318"/>
        <v>0.87552997807388222</v>
      </c>
      <c r="BB722" s="14">
        <f t="shared" si="319"/>
        <v>0.28545454545454541</v>
      </c>
      <c r="BC722" s="16" t="str">
        <f t="shared" si="320"/>
        <v>Toxic</v>
      </c>
      <c r="BD722" s="14">
        <f t="shared" si="321"/>
        <v>71.454545454545453</v>
      </c>
      <c r="BE722" s="17" t="s">
        <v>663</v>
      </c>
      <c r="BG722" s="14">
        <f t="shared" si="322"/>
        <v>8</v>
      </c>
      <c r="BH722" s="14">
        <f t="shared" si="323"/>
        <v>9</v>
      </c>
      <c r="BI722" s="14">
        <f t="shared" si="324"/>
        <v>3.7500000000000004</v>
      </c>
      <c r="BJ722" s="14">
        <f t="shared" si="325"/>
        <v>24.988888888888894</v>
      </c>
      <c r="BK722" s="14">
        <f t="shared" si="326"/>
        <v>14.994117647058825</v>
      </c>
      <c r="BL722" s="14">
        <f t="shared" si="327"/>
        <v>1.0590958605664489</v>
      </c>
      <c r="BM722" s="14">
        <f t="shared" si="328"/>
        <v>6.1281111858451007</v>
      </c>
      <c r="BN722" s="14">
        <v>6.6349999999999998</v>
      </c>
      <c r="BO722" s="14" t="str">
        <f t="shared" si="329"/>
        <v>Same Var</v>
      </c>
      <c r="BP722" s="14">
        <f t="shared" si="330"/>
        <v>4.5617931953480639E-3</v>
      </c>
      <c r="BQ722" s="14" t="str">
        <f t="shared" si="331"/>
        <v>Sig</v>
      </c>
      <c r="BR722" s="14" t="str">
        <f t="shared" si="332"/>
        <v>Sig</v>
      </c>
      <c r="BS722" s="2" t="str">
        <f t="shared" si="333"/>
        <v>Same Var T-test</v>
      </c>
      <c r="BT722" s="2" t="str">
        <f t="shared" si="334"/>
        <v/>
      </c>
      <c r="BU722" s="2" t="str">
        <f t="shared" si="335"/>
        <v/>
      </c>
    </row>
    <row r="723" spans="1:73" s="14" customFormat="1" x14ac:dyDescent="0.2">
      <c r="A723" s="10" t="s">
        <v>142</v>
      </c>
      <c r="B723" s="11" t="s">
        <v>529</v>
      </c>
      <c r="C723" s="12">
        <v>38435</v>
      </c>
      <c r="D723" s="13">
        <v>0.50277777777777777</v>
      </c>
      <c r="E723" s="10" t="s">
        <v>57</v>
      </c>
      <c r="F723" s="10" t="s">
        <v>521</v>
      </c>
      <c r="G723" s="11" t="s">
        <v>59</v>
      </c>
      <c r="H723" s="11" t="s">
        <v>90</v>
      </c>
      <c r="I723" s="11" t="s">
        <v>61</v>
      </c>
      <c r="J723" s="14">
        <v>0.75</v>
      </c>
      <c r="K723" s="14">
        <v>0.2</v>
      </c>
      <c r="L723" s="11">
        <v>21</v>
      </c>
      <c r="M723" s="11">
        <v>17</v>
      </c>
      <c r="N723" s="11">
        <v>20</v>
      </c>
      <c r="O723" s="11">
        <v>16</v>
      </c>
      <c r="P723" s="15"/>
      <c r="Q723" s="11">
        <v>17</v>
      </c>
      <c r="R723" s="11">
        <v>17</v>
      </c>
      <c r="S723" s="11">
        <v>17</v>
      </c>
      <c r="T723" s="11">
        <v>19</v>
      </c>
      <c r="U723" s="11">
        <v>21</v>
      </c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F723" s="15"/>
      <c r="AG723" s="14">
        <f t="shared" si="308"/>
        <v>18.333333333333332</v>
      </c>
      <c r="AH723" s="14">
        <f t="shared" si="309"/>
        <v>1.9364916731037085</v>
      </c>
      <c r="AI723" s="14">
        <f t="shared" si="310"/>
        <v>9</v>
      </c>
      <c r="AJ723" s="11">
        <v>23</v>
      </c>
      <c r="AK723" s="11">
        <v>20</v>
      </c>
      <c r="AL723" s="11">
        <v>13</v>
      </c>
      <c r="AM723" s="11">
        <v>19</v>
      </c>
      <c r="AN723" s="11">
        <v>22</v>
      </c>
      <c r="AO723" s="11">
        <v>13</v>
      </c>
      <c r="AP723" s="11">
        <v>11</v>
      </c>
      <c r="AQ723" s="11">
        <v>7</v>
      </c>
      <c r="AR723" s="11">
        <v>7</v>
      </c>
      <c r="AS723" s="11">
        <v>14</v>
      </c>
      <c r="AT723" s="14">
        <f t="shared" si="311"/>
        <v>14.9</v>
      </c>
      <c r="AU723" s="14">
        <f t="shared" si="312"/>
        <v>5.8395205282625735</v>
      </c>
      <c r="AV723" s="14">
        <f t="shared" si="313"/>
        <v>10</v>
      </c>
      <c r="AW723" s="14">
        <f t="shared" si="314"/>
        <v>13.281469140625008</v>
      </c>
      <c r="AX723" s="14">
        <f t="shared" si="315"/>
        <v>1.2988775661892369</v>
      </c>
      <c r="AY723" s="14">
        <f t="shared" si="316"/>
        <v>10</v>
      </c>
      <c r="AZ723" s="14">
        <f t="shared" si="317"/>
        <v>0.60240186947568175</v>
      </c>
      <c r="BA723" s="14">
        <f t="shared" si="318"/>
        <v>0.87905782855058789</v>
      </c>
      <c r="BB723" s="14">
        <f t="shared" si="319"/>
        <v>0.1872727272727272</v>
      </c>
      <c r="BC723" s="16" t="str">
        <f t="shared" si="320"/>
        <v>Toxic</v>
      </c>
      <c r="BD723" s="14">
        <f t="shared" si="321"/>
        <v>81.27272727272728</v>
      </c>
      <c r="BE723" s="17" t="s">
        <v>663</v>
      </c>
      <c r="BG723" s="14">
        <f t="shared" si="322"/>
        <v>8</v>
      </c>
      <c r="BH723" s="14">
        <f t="shared" si="323"/>
        <v>9</v>
      </c>
      <c r="BI723" s="14">
        <f t="shared" si="324"/>
        <v>3.7500000000000004</v>
      </c>
      <c r="BJ723" s="14">
        <f t="shared" si="325"/>
        <v>34.100000000000009</v>
      </c>
      <c r="BK723" s="14">
        <f t="shared" si="326"/>
        <v>19.817647058823535</v>
      </c>
      <c r="BL723" s="14">
        <f t="shared" si="327"/>
        <v>1.0590958605664489</v>
      </c>
      <c r="BM723" s="14">
        <f t="shared" si="328"/>
        <v>7.9634099646865693</v>
      </c>
      <c r="BN723" s="14">
        <v>6.6349999999999998</v>
      </c>
      <c r="BO723" s="14" t="str">
        <f t="shared" si="329"/>
        <v>Sig Diff Var</v>
      </c>
      <c r="BP723" s="14">
        <f t="shared" si="330"/>
        <v>5.3324621385980091E-2</v>
      </c>
      <c r="BQ723" s="14" t="str">
        <f t="shared" si="331"/>
        <v>NS</v>
      </c>
      <c r="BR723" s="14" t="str">
        <f t="shared" si="332"/>
        <v>NS</v>
      </c>
      <c r="BS723" s="2" t="str">
        <f t="shared" si="333"/>
        <v>Diff Var T-test</v>
      </c>
      <c r="BT723" s="2" t="str">
        <f t="shared" si="334"/>
        <v>TSTToxicLess25</v>
      </c>
      <c r="BU723" s="2" t="str">
        <f t="shared" si="335"/>
        <v/>
      </c>
    </row>
    <row r="724" spans="1:73" s="14" customFormat="1" x14ac:dyDescent="0.2">
      <c r="A724" s="1" t="s">
        <v>142</v>
      </c>
      <c r="B724" s="5" t="s">
        <v>143</v>
      </c>
      <c r="C724" s="6">
        <v>38453</v>
      </c>
      <c r="D724" s="7">
        <v>0.49652777777777779</v>
      </c>
      <c r="E724" s="1" t="s">
        <v>57</v>
      </c>
      <c r="F724" s="1" t="s">
        <v>144</v>
      </c>
      <c r="G724" s="5" t="s">
        <v>59</v>
      </c>
      <c r="H724" s="5" t="s">
        <v>90</v>
      </c>
      <c r="I724" s="5" t="s">
        <v>61</v>
      </c>
      <c r="J724" s="2">
        <v>0.75</v>
      </c>
      <c r="K724" s="2">
        <v>0.2</v>
      </c>
      <c r="L724" s="5">
        <v>25</v>
      </c>
      <c r="M724" s="5">
        <v>25</v>
      </c>
      <c r="N724" s="5">
        <v>18</v>
      </c>
      <c r="O724" s="5">
        <v>21</v>
      </c>
      <c r="P724" s="5">
        <v>12</v>
      </c>
      <c r="Q724" s="5">
        <v>7</v>
      </c>
      <c r="R724" s="5">
        <v>25</v>
      </c>
      <c r="S724" s="5">
        <v>27</v>
      </c>
      <c r="T724" s="5">
        <v>13</v>
      </c>
      <c r="U724" s="5">
        <v>10</v>
      </c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2">
        <f t="shared" si="308"/>
        <v>18.3</v>
      </c>
      <c r="AH724" s="2">
        <f t="shared" si="309"/>
        <v>7.3189252398604712</v>
      </c>
      <c r="AI724" s="2">
        <f t="shared" si="310"/>
        <v>10</v>
      </c>
      <c r="AJ724" s="5">
        <v>24</v>
      </c>
      <c r="AK724" s="5">
        <v>22</v>
      </c>
      <c r="AL724" s="5">
        <v>32</v>
      </c>
      <c r="AM724" s="5">
        <v>27</v>
      </c>
      <c r="AN724" s="5">
        <v>28</v>
      </c>
      <c r="AO724" s="5">
        <v>24</v>
      </c>
      <c r="AP724" s="5">
        <v>27</v>
      </c>
      <c r="AQ724" s="5">
        <v>16</v>
      </c>
      <c r="AR724" s="5">
        <v>18</v>
      </c>
      <c r="AS724" s="5">
        <v>20</v>
      </c>
      <c r="AT724" s="2">
        <f t="shared" si="311"/>
        <v>23.8</v>
      </c>
      <c r="AU724" s="2">
        <f t="shared" si="312"/>
        <v>4.9170903772228778</v>
      </c>
      <c r="AV724" s="2">
        <f t="shared" si="313"/>
        <v>10</v>
      </c>
      <c r="AW724" s="2">
        <f t="shared" si="314"/>
        <v>29.49470498167442</v>
      </c>
      <c r="AX724" s="2">
        <f t="shared" si="315"/>
        <v>1.6582857387045631</v>
      </c>
      <c r="AY724" s="2">
        <f t="shared" si="316"/>
        <v>18</v>
      </c>
      <c r="AZ724" s="2">
        <f t="shared" si="317"/>
        <v>4.323236964715031</v>
      </c>
      <c r="BA724" s="2">
        <f t="shared" si="318"/>
        <v>0.86204866798959834</v>
      </c>
      <c r="BB724" s="14">
        <f t="shared" si="319"/>
        <v>-0.30054644808743169</v>
      </c>
      <c r="BC724" s="3" t="str">
        <f t="shared" si="320"/>
        <v>Nontoxic</v>
      </c>
      <c r="BD724" s="2">
        <f t="shared" si="321"/>
        <v>130.05464480874315</v>
      </c>
      <c r="BE724" s="4" t="s">
        <v>663</v>
      </c>
      <c r="BF724" s="2"/>
      <c r="BG724" s="2">
        <f t="shared" si="322"/>
        <v>9</v>
      </c>
      <c r="BH724" s="2">
        <f t="shared" si="323"/>
        <v>9</v>
      </c>
      <c r="BI724" s="2">
        <f t="shared" si="324"/>
        <v>53.566666666666656</v>
      </c>
      <c r="BJ724" s="2">
        <f t="shared" si="325"/>
        <v>24.177777777777823</v>
      </c>
      <c r="BK724" s="2">
        <f t="shared" si="326"/>
        <v>38.872222222222234</v>
      </c>
      <c r="BL724" s="2">
        <f t="shared" si="327"/>
        <v>1.0555555555555556</v>
      </c>
      <c r="BM724" s="2">
        <f t="shared" si="328"/>
        <v>1.3147485668659054</v>
      </c>
      <c r="BN724" s="2">
        <v>6.6349999999999998</v>
      </c>
      <c r="BO724" s="2" t="str">
        <f t="shared" si="329"/>
        <v>Same Var</v>
      </c>
      <c r="BP724" s="2">
        <f t="shared" si="330"/>
        <v>3.2054362213437236E-2</v>
      </c>
      <c r="BQ724" s="2" t="str">
        <f t="shared" si="331"/>
        <v>NS</v>
      </c>
      <c r="BR724" s="2" t="str">
        <f>IF($BE724="Normal",$BQ724,IF($BE724="Non-normal",$BF724,"Bleh"))</f>
        <v>NS</v>
      </c>
      <c r="BS724" s="2" t="str">
        <f t="shared" si="333"/>
        <v/>
      </c>
      <c r="BT724" s="2" t="str">
        <f t="shared" si="334"/>
        <v/>
      </c>
      <c r="BU724" s="2" t="str">
        <f t="shared" si="335"/>
        <v/>
      </c>
    </row>
    <row r="725" spans="1:73" s="14" customFormat="1" x14ac:dyDescent="0.2">
      <c r="A725" s="1" t="s">
        <v>142</v>
      </c>
      <c r="B725" s="5" t="s">
        <v>169</v>
      </c>
      <c r="C725" s="6">
        <v>38453</v>
      </c>
      <c r="D725" s="7">
        <v>0.69097222222222221</v>
      </c>
      <c r="E725" s="1" t="s">
        <v>57</v>
      </c>
      <c r="F725" s="1" t="s">
        <v>144</v>
      </c>
      <c r="G725" s="5" t="s">
        <v>59</v>
      </c>
      <c r="H725" s="5" t="s">
        <v>90</v>
      </c>
      <c r="I725" s="5" t="s">
        <v>61</v>
      </c>
      <c r="J725" s="2">
        <v>0.75</v>
      </c>
      <c r="K725" s="2">
        <v>0.2</v>
      </c>
      <c r="L725" s="5">
        <v>25</v>
      </c>
      <c r="M725" s="5">
        <v>25</v>
      </c>
      <c r="N725" s="5">
        <v>18</v>
      </c>
      <c r="O725" s="5">
        <v>21</v>
      </c>
      <c r="P725" s="5">
        <v>12</v>
      </c>
      <c r="Q725" s="5">
        <v>7</v>
      </c>
      <c r="R725" s="5">
        <v>25</v>
      </c>
      <c r="S725" s="5">
        <v>27</v>
      </c>
      <c r="T725" s="5">
        <v>13</v>
      </c>
      <c r="U725" s="5">
        <v>10</v>
      </c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2">
        <f t="shared" si="308"/>
        <v>18.3</v>
      </c>
      <c r="AH725" s="2">
        <f t="shared" si="309"/>
        <v>7.3189252398604712</v>
      </c>
      <c r="AI725" s="2">
        <f t="shared" si="310"/>
        <v>10</v>
      </c>
      <c r="AJ725" s="5">
        <v>15</v>
      </c>
      <c r="AK725" s="5">
        <v>23</v>
      </c>
      <c r="AL725" s="5">
        <v>25</v>
      </c>
      <c r="AM725" s="5">
        <v>23</v>
      </c>
      <c r="AN725" s="5">
        <v>21</v>
      </c>
      <c r="AO725" s="5">
        <v>25</v>
      </c>
      <c r="AP725" s="5">
        <v>30</v>
      </c>
      <c r="AQ725" s="5">
        <v>29</v>
      </c>
      <c r="AR725" s="5">
        <v>32</v>
      </c>
      <c r="AS725" s="5">
        <v>16</v>
      </c>
      <c r="AT725" s="2">
        <f t="shared" si="311"/>
        <v>23.9</v>
      </c>
      <c r="AU725" s="2">
        <f t="shared" si="312"/>
        <v>5.6065437957206123</v>
      </c>
      <c r="AV725" s="2">
        <f t="shared" si="313"/>
        <v>10</v>
      </c>
      <c r="AW725" s="2">
        <f t="shared" si="314"/>
        <v>37.901979210069385</v>
      </c>
      <c r="AX725" s="2">
        <f t="shared" si="315"/>
        <v>2.106607412229935</v>
      </c>
      <c r="AY725" s="2">
        <f t="shared" si="316"/>
        <v>18</v>
      </c>
      <c r="AZ725" s="2">
        <f t="shared" si="317"/>
        <v>4.1008033689905812</v>
      </c>
      <c r="BA725" s="2">
        <f t="shared" si="318"/>
        <v>0.86204866798959834</v>
      </c>
      <c r="BB725" s="14">
        <f t="shared" si="319"/>
        <v>-0.30601092896174853</v>
      </c>
      <c r="BC725" s="3" t="str">
        <f t="shared" si="320"/>
        <v>Nontoxic</v>
      </c>
      <c r="BD725" s="2">
        <f t="shared" si="321"/>
        <v>130.60109289617486</v>
      </c>
      <c r="BE725" s="4" t="s">
        <v>663</v>
      </c>
      <c r="BF725" s="2"/>
      <c r="BG725" s="2">
        <f t="shared" si="322"/>
        <v>9</v>
      </c>
      <c r="BH725" s="2">
        <f t="shared" si="323"/>
        <v>9</v>
      </c>
      <c r="BI725" s="2">
        <f t="shared" si="324"/>
        <v>53.566666666666656</v>
      </c>
      <c r="BJ725" s="2">
        <f t="shared" si="325"/>
        <v>31.433333333333291</v>
      </c>
      <c r="BK725" s="2">
        <f t="shared" si="326"/>
        <v>42.499999999999972</v>
      </c>
      <c r="BL725" s="2">
        <f t="shared" si="327"/>
        <v>1.0555555555555556</v>
      </c>
      <c r="BM725" s="2">
        <f t="shared" si="328"/>
        <v>0.5986519591516436</v>
      </c>
      <c r="BN725" s="2">
        <v>6.6349999999999998</v>
      </c>
      <c r="BO725" s="2" t="str">
        <f t="shared" si="329"/>
        <v>Same Var</v>
      </c>
      <c r="BP725" s="2">
        <f t="shared" si="330"/>
        <v>3.5371577275791828E-2</v>
      </c>
      <c r="BQ725" s="2" t="str">
        <f t="shared" si="331"/>
        <v>NS</v>
      </c>
      <c r="BR725" s="2" t="str">
        <f t="shared" ref="BR725:BR756" si="336">IF(BE725="Normal",BQ725,IF(BE725="Non-normal",BF725,"Bleh"))</f>
        <v>NS</v>
      </c>
      <c r="BS725" s="2" t="str">
        <f t="shared" si="333"/>
        <v/>
      </c>
      <c r="BT725" s="2" t="str">
        <f t="shared" si="334"/>
        <v/>
      </c>
      <c r="BU725" s="2" t="str">
        <f t="shared" si="335"/>
        <v/>
      </c>
    </row>
    <row r="726" spans="1:73" s="14" customFormat="1" x14ac:dyDescent="0.2">
      <c r="A726" s="1" t="s">
        <v>142</v>
      </c>
      <c r="B726" s="5" t="s">
        <v>152</v>
      </c>
      <c r="C726" s="6">
        <v>38453</v>
      </c>
      <c r="D726" s="7">
        <v>0.36458333333333331</v>
      </c>
      <c r="E726" s="1" t="s">
        <v>57</v>
      </c>
      <c r="F726" s="1" t="s">
        <v>144</v>
      </c>
      <c r="G726" s="5" t="s">
        <v>59</v>
      </c>
      <c r="H726" s="5" t="s">
        <v>90</v>
      </c>
      <c r="I726" s="5" t="s">
        <v>61</v>
      </c>
      <c r="J726" s="2">
        <v>0.75</v>
      </c>
      <c r="K726" s="2">
        <v>0.2</v>
      </c>
      <c r="L726" s="5">
        <v>25</v>
      </c>
      <c r="M726" s="5">
        <v>25</v>
      </c>
      <c r="N726" s="5">
        <v>18</v>
      </c>
      <c r="O726" s="5">
        <v>21</v>
      </c>
      <c r="P726" s="5">
        <v>12</v>
      </c>
      <c r="Q726" s="5">
        <v>7</v>
      </c>
      <c r="R726" s="5">
        <v>25</v>
      </c>
      <c r="S726" s="5">
        <v>27</v>
      </c>
      <c r="T726" s="5">
        <v>13</v>
      </c>
      <c r="U726" s="5">
        <v>10</v>
      </c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2">
        <f t="shared" si="308"/>
        <v>18.3</v>
      </c>
      <c r="AH726" s="2">
        <f t="shared" si="309"/>
        <v>7.3189252398604712</v>
      </c>
      <c r="AI726" s="2">
        <f t="shared" si="310"/>
        <v>10</v>
      </c>
      <c r="AJ726" s="5">
        <v>22</v>
      </c>
      <c r="AK726" s="5">
        <v>28</v>
      </c>
      <c r="AL726" s="5">
        <v>24</v>
      </c>
      <c r="AM726" s="5">
        <v>13</v>
      </c>
      <c r="AN726" s="5">
        <v>25</v>
      </c>
      <c r="AO726" s="5">
        <v>27</v>
      </c>
      <c r="AP726" s="5">
        <v>27</v>
      </c>
      <c r="AQ726" s="5">
        <v>29</v>
      </c>
      <c r="AR726" s="5">
        <v>8</v>
      </c>
      <c r="AS726" s="5">
        <v>22</v>
      </c>
      <c r="AT726" s="2">
        <f t="shared" si="311"/>
        <v>22.5</v>
      </c>
      <c r="AU726" s="2">
        <f t="shared" si="312"/>
        <v>6.8516015970314887</v>
      </c>
      <c r="AV726" s="2">
        <f t="shared" si="313"/>
        <v>10</v>
      </c>
      <c r="AW726" s="2">
        <f t="shared" si="314"/>
        <v>59.406626740933639</v>
      </c>
      <c r="AX726" s="2">
        <f t="shared" si="315"/>
        <v>3.4574145452889229</v>
      </c>
      <c r="AY726" s="2">
        <f t="shared" si="316"/>
        <v>17</v>
      </c>
      <c r="AZ726" s="2">
        <f t="shared" si="317"/>
        <v>3.1607373026028864</v>
      </c>
      <c r="BA726" s="2">
        <f t="shared" si="318"/>
        <v>0.86327901742005297</v>
      </c>
      <c r="BB726" s="14">
        <f t="shared" si="319"/>
        <v>-0.22950819672131142</v>
      </c>
      <c r="BC726" s="3" t="str">
        <f t="shared" si="320"/>
        <v>Nontoxic</v>
      </c>
      <c r="BD726" s="2">
        <f t="shared" si="321"/>
        <v>122.95081967213115</v>
      </c>
      <c r="BE726" s="4" t="s">
        <v>663</v>
      </c>
      <c r="BF726" s="2"/>
      <c r="BG726" s="2">
        <f t="shared" si="322"/>
        <v>9</v>
      </c>
      <c r="BH726" s="2">
        <f t="shared" si="323"/>
        <v>9</v>
      </c>
      <c r="BI726" s="2">
        <f t="shared" si="324"/>
        <v>53.566666666666656</v>
      </c>
      <c r="BJ726" s="2">
        <f t="shared" si="325"/>
        <v>46.94444444444445</v>
      </c>
      <c r="BK726" s="2">
        <f t="shared" si="326"/>
        <v>50.255555555555553</v>
      </c>
      <c r="BL726" s="2">
        <f t="shared" si="327"/>
        <v>1.0555555555555556</v>
      </c>
      <c r="BM726" s="2">
        <f t="shared" si="328"/>
        <v>3.7092413206519688E-2</v>
      </c>
      <c r="BN726" s="2">
        <v>6.6349999999999998</v>
      </c>
      <c r="BO726" s="2" t="str">
        <f t="shared" si="329"/>
        <v>Same Var</v>
      </c>
      <c r="BP726" s="2">
        <f t="shared" si="330"/>
        <v>0.10090964020256749</v>
      </c>
      <c r="BQ726" s="2" t="str">
        <f t="shared" si="331"/>
        <v>NS</v>
      </c>
      <c r="BR726" s="2" t="str">
        <f t="shared" si="336"/>
        <v>NS</v>
      </c>
      <c r="BS726" s="2" t="str">
        <f t="shared" si="333"/>
        <v/>
      </c>
      <c r="BT726" s="2" t="str">
        <f t="shared" si="334"/>
        <v/>
      </c>
      <c r="BU726" s="2" t="str">
        <f t="shared" si="335"/>
        <v/>
      </c>
    </row>
    <row r="727" spans="1:73" s="14" customFormat="1" x14ac:dyDescent="0.2">
      <c r="A727" s="10" t="s">
        <v>142</v>
      </c>
      <c r="B727" s="11" t="s">
        <v>625</v>
      </c>
      <c r="C727" s="12">
        <v>37755</v>
      </c>
      <c r="D727" s="13">
        <v>0.66666666666666663</v>
      </c>
      <c r="E727" s="10" t="s">
        <v>57</v>
      </c>
      <c r="F727" s="10" t="s">
        <v>591</v>
      </c>
      <c r="G727" s="11" t="s">
        <v>59</v>
      </c>
      <c r="H727" s="11" t="s">
        <v>90</v>
      </c>
      <c r="I727" s="11" t="s">
        <v>61</v>
      </c>
      <c r="J727" s="14">
        <v>0.75</v>
      </c>
      <c r="K727" s="14">
        <v>0.2</v>
      </c>
      <c r="L727" s="11">
        <v>24</v>
      </c>
      <c r="M727" s="11">
        <v>17</v>
      </c>
      <c r="N727" s="11">
        <v>23</v>
      </c>
      <c r="O727" s="11">
        <v>19</v>
      </c>
      <c r="P727" s="11">
        <v>20</v>
      </c>
      <c r="Q727" s="11">
        <v>6</v>
      </c>
      <c r="R727" s="11">
        <v>13</v>
      </c>
      <c r="S727" s="11">
        <v>24</v>
      </c>
      <c r="T727" s="11">
        <v>19</v>
      </c>
      <c r="U727" s="11">
        <v>17</v>
      </c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F727" s="15"/>
      <c r="AG727" s="14">
        <f t="shared" si="308"/>
        <v>18.2</v>
      </c>
      <c r="AH727" s="14">
        <f t="shared" si="309"/>
        <v>5.5136195008360875</v>
      </c>
      <c r="AI727" s="14">
        <f t="shared" si="310"/>
        <v>10</v>
      </c>
      <c r="AJ727" s="11">
        <v>15</v>
      </c>
      <c r="AK727" s="11">
        <v>10</v>
      </c>
      <c r="AL727" s="11">
        <v>13</v>
      </c>
      <c r="AM727" s="11">
        <v>12</v>
      </c>
      <c r="AN727" s="11">
        <v>10</v>
      </c>
      <c r="AO727" s="11">
        <v>15</v>
      </c>
      <c r="AP727" s="11">
        <v>10</v>
      </c>
      <c r="AQ727" s="11">
        <v>12</v>
      </c>
      <c r="AR727" s="11">
        <v>10</v>
      </c>
      <c r="AS727" s="11">
        <v>13</v>
      </c>
      <c r="AT727" s="14">
        <f t="shared" si="311"/>
        <v>12</v>
      </c>
      <c r="AU727" s="14">
        <f t="shared" si="312"/>
        <v>2</v>
      </c>
      <c r="AV727" s="14">
        <f t="shared" si="313"/>
        <v>10</v>
      </c>
      <c r="AW727" s="14">
        <f t="shared" si="314"/>
        <v>4.4520999999999979</v>
      </c>
      <c r="AX727" s="14">
        <f t="shared" si="315"/>
        <v>0.34267777777777758</v>
      </c>
      <c r="AY727" s="14">
        <f t="shared" si="316"/>
        <v>13</v>
      </c>
      <c r="AZ727" s="14">
        <f t="shared" si="317"/>
        <v>-1.1359068448554976</v>
      </c>
      <c r="BA727" s="14">
        <f t="shared" si="318"/>
        <v>0.87015153396817235</v>
      </c>
      <c r="BB727" s="14">
        <f t="shared" si="319"/>
        <v>0.34065934065934061</v>
      </c>
      <c r="BC727" s="16" t="str">
        <f t="shared" si="320"/>
        <v>Toxic</v>
      </c>
      <c r="BD727" s="14">
        <f t="shared" si="321"/>
        <v>65.934065934065927</v>
      </c>
      <c r="BE727" s="17" t="s">
        <v>663</v>
      </c>
      <c r="BG727" s="14">
        <f t="shared" si="322"/>
        <v>9</v>
      </c>
      <c r="BH727" s="14">
        <f t="shared" si="323"/>
        <v>9</v>
      </c>
      <c r="BI727" s="14">
        <f t="shared" si="324"/>
        <v>30.399999999999988</v>
      </c>
      <c r="BJ727" s="14">
        <f t="shared" si="325"/>
        <v>4</v>
      </c>
      <c r="BK727" s="14">
        <f t="shared" si="326"/>
        <v>17.199999999999996</v>
      </c>
      <c r="BL727" s="14">
        <f t="shared" si="327"/>
        <v>1.0555555555555556</v>
      </c>
      <c r="BM727" s="14">
        <f t="shared" si="328"/>
        <v>7.5805921733312216</v>
      </c>
      <c r="BN727" s="14">
        <v>6.6349999999999998</v>
      </c>
      <c r="BO727" s="14" t="str">
        <f t="shared" si="329"/>
        <v>Sig Diff Var</v>
      </c>
      <c r="BP727" s="14">
        <f t="shared" si="330"/>
        <v>3.155885355649929E-3</v>
      </c>
      <c r="BQ727" s="14" t="str">
        <f t="shared" si="331"/>
        <v>Sig</v>
      </c>
      <c r="BR727" s="14" t="str">
        <f t="shared" si="336"/>
        <v>Sig</v>
      </c>
      <c r="BS727" s="2" t="str">
        <f t="shared" si="333"/>
        <v>Diff Var T-test</v>
      </c>
      <c r="BT727" s="2" t="str">
        <f t="shared" si="334"/>
        <v/>
      </c>
      <c r="BU727" s="2" t="str">
        <f t="shared" si="335"/>
        <v/>
      </c>
    </row>
    <row r="728" spans="1:73" s="14" customFormat="1" x14ac:dyDescent="0.2">
      <c r="A728" s="10" t="s">
        <v>142</v>
      </c>
      <c r="B728" s="11" t="s">
        <v>626</v>
      </c>
      <c r="C728" s="12">
        <v>37755</v>
      </c>
      <c r="D728" s="13">
        <v>0.70833333333333337</v>
      </c>
      <c r="E728" s="10" t="s">
        <v>57</v>
      </c>
      <c r="F728" s="10" t="s">
        <v>591</v>
      </c>
      <c r="G728" s="11" t="s">
        <v>59</v>
      </c>
      <c r="H728" s="11" t="s">
        <v>90</v>
      </c>
      <c r="I728" s="11" t="s">
        <v>61</v>
      </c>
      <c r="J728" s="14">
        <v>0.75</v>
      </c>
      <c r="K728" s="14">
        <v>0.2</v>
      </c>
      <c r="L728" s="11">
        <v>24</v>
      </c>
      <c r="M728" s="11">
        <v>17</v>
      </c>
      <c r="N728" s="11">
        <v>23</v>
      </c>
      <c r="O728" s="11">
        <v>19</v>
      </c>
      <c r="P728" s="11">
        <v>20</v>
      </c>
      <c r="Q728" s="11">
        <v>6</v>
      </c>
      <c r="R728" s="11">
        <v>13</v>
      </c>
      <c r="S728" s="11">
        <v>24</v>
      </c>
      <c r="T728" s="11">
        <v>19</v>
      </c>
      <c r="U728" s="11">
        <v>17</v>
      </c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F728" s="15"/>
      <c r="AG728" s="14">
        <f t="shared" si="308"/>
        <v>18.2</v>
      </c>
      <c r="AH728" s="14">
        <f t="shared" si="309"/>
        <v>5.5136195008360875</v>
      </c>
      <c r="AI728" s="14">
        <f t="shared" si="310"/>
        <v>10</v>
      </c>
      <c r="AJ728" s="11">
        <v>13</v>
      </c>
      <c r="AK728" s="11">
        <v>7</v>
      </c>
      <c r="AL728" s="11">
        <v>10</v>
      </c>
      <c r="AM728" s="11">
        <v>11</v>
      </c>
      <c r="AN728" s="11">
        <v>6</v>
      </c>
      <c r="AO728" s="11">
        <v>12</v>
      </c>
      <c r="AP728" s="11">
        <v>6</v>
      </c>
      <c r="AQ728" s="11">
        <v>10</v>
      </c>
      <c r="AR728" s="11">
        <v>8</v>
      </c>
      <c r="AS728" s="11">
        <v>11</v>
      </c>
      <c r="AT728" s="14">
        <f t="shared" si="311"/>
        <v>9.4</v>
      </c>
      <c r="AU728" s="14">
        <f t="shared" si="312"/>
        <v>2.5033311140691445</v>
      </c>
      <c r="AV728" s="14">
        <f t="shared" si="313"/>
        <v>10</v>
      </c>
      <c r="AW728" s="14">
        <f t="shared" si="314"/>
        <v>5.4600111111111076</v>
      </c>
      <c r="AX728" s="14">
        <f t="shared" si="315"/>
        <v>0.36853456790123434</v>
      </c>
      <c r="AY728" s="14">
        <f t="shared" si="316"/>
        <v>15</v>
      </c>
      <c r="AZ728" s="14">
        <f t="shared" si="317"/>
        <v>-2.7802928857712934</v>
      </c>
      <c r="BA728" s="14">
        <f t="shared" si="318"/>
        <v>0.86624497319495286</v>
      </c>
      <c r="BB728" s="14">
        <f t="shared" si="319"/>
        <v>0.48351648351648346</v>
      </c>
      <c r="BC728" s="16" t="str">
        <f t="shared" si="320"/>
        <v>Toxic</v>
      </c>
      <c r="BD728" s="14">
        <f t="shared" si="321"/>
        <v>51.648351648351657</v>
      </c>
      <c r="BE728" s="17" t="s">
        <v>663</v>
      </c>
      <c r="BG728" s="14">
        <f t="shared" si="322"/>
        <v>9</v>
      </c>
      <c r="BH728" s="14">
        <f t="shared" si="323"/>
        <v>9</v>
      </c>
      <c r="BI728" s="14">
        <f t="shared" si="324"/>
        <v>30.399999999999988</v>
      </c>
      <c r="BJ728" s="14">
        <f t="shared" si="325"/>
        <v>6.2666666666666648</v>
      </c>
      <c r="BK728" s="14">
        <f t="shared" si="326"/>
        <v>18.333333333333329</v>
      </c>
      <c r="BL728" s="14">
        <f t="shared" si="327"/>
        <v>1.0555555555555556</v>
      </c>
      <c r="BM728" s="14">
        <f t="shared" si="328"/>
        <v>4.8408550407841018</v>
      </c>
      <c r="BN728" s="14">
        <v>6.6349999999999998</v>
      </c>
      <c r="BO728" s="14" t="str">
        <f t="shared" si="329"/>
        <v>Same Var</v>
      </c>
      <c r="BP728" s="14">
        <f t="shared" si="330"/>
        <v>1.1219239975362041E-4</v>
      </c>
      <c r="BQ728" s="14" t="str">
        <f t="shared" si="331"/>
        <v>Sig</v>
      </c>
      <c r="BR728" s="14" t="str">
        <f t="shared" si="336"/>
        <v>Sig</v>
      </c>
      <c r="BS728" s="2" t="str">
        <f t="shared" si="333"/>
        <v>Same Var T-test</v>
      </c>
      <c r="BT728" s="2" t="str">
        <f t="shared" si="334"/>
        <v/>
      </c>
      <c r="BU728" s="2" t="str">
        <f t="shared" si="335"/>
        <v/>
      </c>
    </row>
    <row r="729" spans="1:73" s="14" customFormat="1" x14ac:dyDescent="0.2">
      <c r="A729" s="1" t="s">
        <v>142</v>
      </c>
      <c r="B729" s="5" t="s">
        <v>650</v>
      </c>
      <c r="C729" s="6">
        <v>37756</v>
      </c>
      <c r="D729" s="7">
        <v>0.39583333333333331</v>
      </c>
      <c r="E729" s="1" t="s">
        <v>57</v>
      </c>
      <c r="F729" s="1" t="s">
        <v>591</v>
      </c>
      <c r="G729" s="5" t="s">
        <v>59</v>
      </c>
      <c r="H729" s="5" t="s">
        <v>90</v>
      </c>
      <c r="I729" s="5" t="s">
        <v>61</v>
      </c>
      <c r="J729" s="2">
        <v>0.75</v>
      </c>
      <c r="K729" s="2">
        <v>0.2</v>
      </c>
      <c r="L729" s="5">
        <v>24</v>
      </c>
      <c r="M729" s="5">
        <v>17</v>
      </c>
      <c r="N729" s="5">
        <v>23</v>
      </c>
      <c r="O729" s="5">
        <v>19</v>
      </c>
      <c r="P729" s="5">
        <v>20</v>
      </c>
      <c r="Q729" s="5">
        <v>6</v>
      </c>
      <c r="R729" s="5">
        <v>13</v>
      </c>
      <c r="S729" s="5">
        <v>24</v>
      </c>
      <c r="T729" s="5">
        <v>19</v>
      </c>
      <c r="U729" s="5">
        <v>17</v>
      </c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2">
        <f t="shared" si="308"/>
        <v>18.2</v>
      </c>
      <c r="AH729" s="2">
        <f t="shared" si="309"/>
        <v>5.5136195008360875</v>
      </c>
      <c r="AI729" s="2">
        <f t="shared" si="310"/>
        <v>10</v>
      </c>
      <c r="AJ729" s="5">
        <v>13</v>
      </c>
      <c r="AK729" s="5">
        <v>10</v>
      </c>
      <c r="AL729" s="5">
        <v>5</v>
      </c>
      <c r="AM729" s="8"/>
      <c r="AN729" s="5">
        <v>8</v>
      </c>
      <c r="AO729" s="5">
        <v>5</v>
      </c>
      <c r="AP729" s="5">
        <v>4</v>
      </c>
      <c r="AQ729" s="8"/>
      <c r="AR729" s="5">
        <v>8</v>
      </c>
      <c r="AS729" s="5">
        <v>5</v>
      </c>
      <c r="AT729" s="2">
        <f t="shared" si="311"/>
        <v>7.25</v>
      </c>
      <c r="AU729" s="2">
        <f t="shared" si="312"/>
        <v>3.1052950170405937</v>
      </c>
      <c r="AV729" s="2">
        <f t="shared" si="313"/>
        <v>8</v>
      </c>
      <c r="AW729" s="2">
        <f t="shared" si="314"/>
        <v>8.4993072704081598</v>
      </c>
      <c r="AX729" s="2">
        <f t="shared" si="315"/>
        <v>0.53245512026239039</v>
      </c>
      <c r="AY729" s="2">
        <f t="shared" si="316"/>
        <v>16</v>
      </c>
      <c r="AZ729" s="2">
        <f t="shared" si="317"/>
        <v>-3.7482978292072828</v>
      </c>
      <c r="BA729" s="2">
        <f t="shared" si="318"/>
        <v>0.86466700179829137</v>
      </c>
      <c r="BB729" s="14">
        <f t="shared" si="319"/>
        <v>0.60164835164835162</v>
      </c>
      <c r="BC729" s="3" t="str">
        <f t="shared" si="320"/>
        <v>Toxic</v>
      </c>
      <c r="BD729" s="2">
        <f t="shared" si="321"/>
        <v>39.835164835164839</v>
      </c>
      <c r="BE729" s="4" t="s">
        <v>663</v>
      </c>
      <c r="BF729" s="2"/>
      <c r="BG729" s="2">
        <f t="shared" si="322"/>
        <v>9</v>
      </c>
      <c r="BH729" s="2">
        <f t="shared" si="323"/>
        <v>7</v>
      </c>
      <c r="BI729" s="2">
        <f t="shared" si="324"/>
        <v>30.399999999999988</v>
      </c>
      <c r="BJ729" s="2">
        <f t="shared" si="325"/>
        <v>9.6428571428571406</v>
      </c>
      <c r="BK729" s="2">
        <f t="shared" si="326"/>
        <v>21.318749999999994</v>
      </c>
      <c r="BL729" s="2">
        <f t="shared" si="327"/>
        <v>1.0638227513227514</v>
      </c>
      <c r="BM729" s="2">
        <f t="shared" si="328"/>
        <v>2.218307377381286</v>
      </c>
      <c r="BN729" s="2">
        <v>6.6349999999999998</v>
      </c>
      <c r="BO729" s="2" t="str">
        <f t="shared" si="329"/>
        <v>Same Var</v>
      </c>
      <c r="BP729" s="2">
        <f t="shared" si="330"/>
        <v>6.5476424156941932E-5</v>
      </c>
      <c r="BQ729" s="2" t="str">
        <f t="shared" si="331"/>
        <v>Sig</v>
      </c>
      <c r="BR729" s="2" t="str">
        <f t="shared" si="336"/>
        <v>Sig</v>
      </c>
      <c r="BS729" s="2" t="str">
        <f t="shared" si="333"/>
        <v>Same Var T-test</v>
      </c>
      <c r="BT729" s="2" t="str">
        <f t="shared" si="334"/>
        <v/>
      </c>
      <c r="BU729" s="2" t="str">
        <f t="shared" si="335"/>
        <v/>
      </c>
    </row>
    <row r="730" spans="1:73" s="14" customFormat="1" x14ac:dyDescent="0.2">
      <c r="A730" s="10" t="s">
        <v>142</v>
      </c>
      <c r="B730" s="11" t="s">
        <v>600</v>
      </c>
      <c r="C730" s="12">
        <v>37755</v>
      </c>
      <c r="D730" s="13">
        <v>0.39583333333333331</v>
      </c>
      <c r="E730" s="10" t="s">
        <v>57</v>
      </c>
      <c r="F730" s="10" t="s">
        <v>591</v>
      </c>
      <c r="G730" s="11" t="s">
        <v>59</v>
      </c>
      <c r="H730" s="11" t="s">
        <v>90</v>
      </c>
      <c r="I730" s="11" t="s">
        <v>61</v>
      </c>
      <c r="J730" s="14">
        <v>0.75</v>
      </c>
      <c r="K730" s="14">
        <v>0.2</v>
      </c>
      <c r="L730" s="11">
        <v>24</v>
      </c>
      <c r="M730" s="11">
        <v>17</v>
      </c>
      <c r="N730" s="11">
        <v>23</v>
      </c>
      <c r="O730" s="11">
        <v>19</v>
      </c>
      <c r="P730" s="11">
        <v>20</v>
      </c>
      <c r="Q730" s="11">
        <v>6</v>
      </c>
      <c r="R730" s="11">
        <v>13</v>
      </c>
      <c r="S730" s="11">
        <v>24</v>
      </c>
      <c r="T730" s="11">
        <v>19</v>
      </c>
      <c r="U730" s="11">
        <v>17</v>
      </c>
      <c r="V730" s="15"/>
      <c r="W730" s="15"/>
      <c r="X730" s="15"/>
      <c r="Y730" s="15"/>
      <c r="Z730" s="15"/>
      <c r="AA730" s="15"/>
      <c r="AB730" s="15"/>
      <c r="AC730" s="15"/>
      <c r="AD730" s="15"/>
      <c r="AE730" s="15"/>
      <c r="AF730" s="15"/>
      <c r="AG730" s="14">
        <f t="shared" si="308"/>
        <v>18.2</v>
      </c>
      <c r="AH730" s="14">
        <f t="shared" si="309"/>
        <v>5.5136195008360875</v>
      </c>
      <c r="AI730" s="14">
        <f t="shared" si="310"/>
        <v>10</v>
      </c>
      <c r="AJ730" s="11">
        <v>15</v>
      </c>
      <c r="AK730" s="11">
        <v>22</v>
      </c>
      <c r="AL730" s="11">
        <v>23</v>
      </c>
      <c r="AM730" s="11">
        <v>24</v>
      </c>
      <c r="AN730" s="11">
        <v>17</v>
      </c>
      <c r="AO730" s="11">
        <v>21</v>
      </c>
      <c r="AP730" s="11">
        <v>15</v>
      </c>
      <c r="AQ730" s="11">
        <v>15</v>
      </c>
      <c r="AR730" s="11">
        <v>24</v>
      </c>
      <c r="AS730" s="11">
        <v>13</v>
      </c>
      <c r="AT730" s="14">
        <f t="shared" si="311"/>
        <v>18.899999999999999</v>
      </c>
      <c r="AU730" s="14">
        <f t="shared" si="312"/>
        <v>4.3063260959249767</v>
      </c>
      <c r="AV730" s="14">
        <f t="shared" si="313"/>
        <v>10</v>
      </c>
      <c r="AW730" s="14">
        <f t="shared" si="314"/>
        <v>12.705264197530866</v>
      </c>
      <c r="AX730" s="14">
        <f t="shared" si="315"/>
        <v>0.7070071330589851</v>
      </c>
      <c r="AY730" s="14">
        <f t="shared" si="316"/>
        <v>18</v>
      </c>
      <c r="AZ730" s="14">
        <f t="shared" si="317"/>
        <v>2.7807591717141413</v>
      </c>
      <c r="BA730" s="14">
        <f t="shared" si="318"/>
        <v>0.86204866798959834</v>
      </c>
      <c r="BB730" s="14">
        <f t="shared" si="319"/>
        <v>-3.8461538461538422E-2</v>
      </c>
      <c r="BC730" s="16" t="str">
        <f t="shared" si="320"/>
        <v>Nontoxic</v>
      </c>
      <c r="BD730" s="14">
        <f t="shared" si="321"/>
        <v>103.84615384615384</v>
      </c>
      <c r="BE730" s="17" t="s">
        <v>663</v>
      </c>
      <c r="BG730" s="14">
        <f t="shared" si="322"/>
        <v>9</v>
      </c>
      <c r="BH730" s="14">
        <f t="shared" si="323"/>
        <v>9</v>
      </c>
      <c r="BI730" s="14">
        <f t="shared" si="324"/>
        <v>30.399999999999988</v>
      </c>
      <c r="BJ730" s="14">
        <f t="shared" si="325"/>
        <v>18.544444444444451</v>
      </c>
      <c r="BK730" s="14">
        <f t="shared" si="326"/>
        <v>24.472222222222221</v>
      </c>
      <c r="BL730" s="14">
        <f t="shared" si="327"/>
        <v>1.0555555555555556</v>
      </c>
      <c r="BM730" s="14">
        <f t="shared" si="328"/>
        <v>0.51553953373977068</v>
      </c>
      <c r="BN730" s="14">
        <v>6.6349999999999998</v>
      </c>
      <c r="BO730" s="14" t="str">
        <f t="shared" si="329"/>
        <v>Same Var</v>
      </c>
      <c r="BP730" s="14">
        <f t="shared" si="330"/>
        <v>0.37766667761125883</v>
      </c>
      <c r="BQ730" s="14" t="str">
        <f t="shared" si="331"/>
        <v>NS</v>
      </c>
      <c r="BR730" s="14" t="str">
        <f t="shared" si="336"/>
        <v>NS</v>
      </c>
      <c r="BS730" s="2" t="str">
        <f t="shared" si="333"/>
        <v/>
      </c>
      <c r="BT730" s="2" t="str">
        <f t="shared" si="334"/>
        <v/>
      </c>
      <c r="BU730" s="2" t="str">
        <f t="shared" si="335"/>
        <v/>
      </c>
    </row>
    <row r="731" spans="1:73" s="14" customFormat="1" x14ac:dyDescent="0.2">
      <c r="A731" s="10" t="s">
        <v>142</v>
      </c>
      <c r="B731" s="11" t="s">
        <v>589</v>
      </c>
      <c r="C731" s="12">
        <v>37755</v>
      </c>
      <c r="D731" s="13">
        <v>0.52083333333333337</v>
      </c>
      <c r="E731" s="10" t="s">
        <v>57</v>
      </c>
      <c r="F731" s="10" t="s">
        <v>591</v>
      </c>
      <c r="G731" s="11" t="s">
        <v>59</v>
      </c>
      <c r="H731" s="11" t="s">
        <v>90</v>
      </c>
      <c r="I731" s="11" t="s">
        <v>61</v>
      </c>
      <c r="J731" s="14">
        <v>0.75</v>
      </c>
      <c r="K731" s="14">
        <v>0.2</v>
      </c>
      <c r="L731" s="11">
        <v>24</v>
      </c>
      <c r="M731" s="11">
        <v>17</v>
      </c>
      <c r="N731" s="11">
        <v>23</v>
      </c>
      <c r="O731" s="11">
        <v>19</v>
      </c>
      <c r="P731" s="11">
        <v>20</v>
      </c>
      <c r="Q731" s="11">
        <v>6</v>
      </c>
      <c r="R731" s="11">
        <v>13</v>
      </c>
      <c r="S731" s="11">
        <v>24</v>
      </c>
      <c r="T731" s="11">
        <v>19</v>
      </c>
      <c r="U731" s="11">
        <v>17</v>
      </c>
      <c r="V731" s="15"/>
      <c r="W731" s="15"/>
      <c r="X731" s="15"/>
      <c r="Y731" s="15"/>
      <c r="Z731" s="15"/>
      <c r="AA731" s="15"/>
      <c r="AB731" s="15"/>
      <c r="AC731" s="15"/>
      <c r="AD731" s="15"/>
      <c r="AE731" s="15"/>
      <c r="AF731" s="15"/>
      <c r="AG731" s="14">
        <f t="shared" si="308"/>
        <v>18.2</v>
      </c>
      <c r="AH731" s="14">
        <f t="shared" si="309"/>
        <v>5.5136195008360875</v>
      </c>
      <c r="AI731" s="14">
        <f t="shared" si="310"/>
        <v>10</v>
      </c>
      <c r="AJ731" s="11">
        <v>28</v>
      </c>
      <c r="AK731" s="11">
        <v>18</v>
      </c>
      <c r="AL731" s="11">
        <v>25</v>
      </c>
      <c r="AM731" s="11">
        <v>25</v>
      </c>
      <c r="AN731" s="11">
        <v>22</v>
      </c>
      <c r="AO731" s="11">
        <v>21</v>
      </c>
      <c r="AP731" s="11">
        <v>23</v>
      </c>
      <c r="AQ731" s="11">
        <v>12</v>
      </c>
      <c r="AR731" s="11">
        <v>20</v>
      </c>
      <c r="AS731" s="11">
        <v>22</v>
      </c>
      <c r="AT731" s="14">
        <f t="shared" si="311"/>
        <v>21.6</v>
      </c>
      <c r="AU731" s="14">
        <f t="shared" si="312"/>
        <v>4.402019738458443</v>
      </c>
      <c r="AV731" s="14">
        <f t="shared" si="313"/>
        <v>10</v>
      </c>
      <c r="AW731" s="14">
        <f t="shared" si="314"/>
        <v>13.306282716049351</v>
      </c>
      <c r="AX731" s="14">
        <f t="shared" si="315"/>
        <v>0.74212030178326283</v>
      </c>
      <c r="AY731" s="14">
        <f t="shared" si="316"/>
        <v>18</v>
      </c>
      <c r="AZ731" s="14">
        <f t="shared" si="317"/>
        <v>4.1624874969969747</v>
      </c>
      <c r="BA731" s="14">
        <f t="shared" si="318"/>
        <v>0.86204866798959834</v>
      </c>
      <c r="BB731" s="14">
        <f t="shared" si="319"/>
        <v>-0.18681318681318693</v>
      </c>
      <c r="BC731" s="16" t="str">
        <f t="shared" si="320"/>
        <v>Nontoxic</v>
      </c>
      <c r="BD731" s="14">
        <f t="shared" si="321"/>
        <v>118.6813186813187</v>
      </c>
      <c r="BE731" s="17" t="s">
        <v>663</v>
      </c>
      <c r="BG731" s="14">
        <f t="shared" si="322"/>
        <v>9</v>
      </c>
      <c r="BH731" s="14">
        <f t="shared" si="323"/>
        <v>9</v>
      </c>
      <c r="BI731" s="14">
        <f t="shared" si="324"/>
        <v>30.399999999999988</v>
      </c>
      <c r="BJ731" s="14">
        <f t="shared" si="325"/>
        <v>19.377777777777737</v>
      </c>
      <c r="BK731" s="14">
        <f t="shared" si="326"/>
        <v>24.888888888888864</v>
      </c>
      <c r="BL731" s="14">
        <f t="shared" si="327"/>
        <v>1.0555555555555556</v>
      </c>
      <c r="BM731" s="14">
        <f t="shared" si="328"/>
        <v>0.42864693951907751</v>
      </c>
      <c r="BN731" s="14">
        <v>6.6349999999999998</v>
      </c>
      <c r="BO731" s="14" t="str">
        <f t="shared" si="329"/>
        <v>Same Var</v>
      </c>
      <c r="BP731" s="14">
        <f t="shared" si="330"/>
        <v>7.2453111445844418E-2</v>
      </c>
      <c r="BQ731" s="14" t="str">
        <f t="shared" si="331"/>
        <v>NS</v>
      </c>
      <c r="BR731" s="14" t="str">
        <f t="shared" si="336"/>
        <v>NS</v>
      </c>
      <c r="BS731" s="2" t="str">
        <f t="shared" si="333"/>
        <v/>
      </c>
      <c r="BT731" s="2" t="str">
        <f t="shared" si="334"/>
        <v/>
      </c>
      <c r="BU731" s="2" t="str">
        <f t="shared" si="335"/>
        <v/>
      </c>
    </row>
    <row r="732" spans="1:73" s="14" customFormat="1" x14ac:dyDescent="0.2">
      <c r="A732" s="10" t="s">
        <v>142</v>
      </c>
      <c r="B732" s="11" t="s">
        <v>599</v>
      </c>
      <c r="C732" s="12">
        <v>37755</v>
      </c>
      <c r="D732" s="13">
        <v>0.47916666666666669</v>
      </c>
      <c r="E732" s="10" t="s">
        <v>57</v>
      </c>
      <c r="F732" s="10" t="s">
        <v>591</v>
      </c>
      <c r="G732" s="11" t="s">
        <v>59</v>
      </c>
      <c r="H732" s="11" t="s">
        <v>90</v>
      </c>
      <c r="I732" s="11" t="s">
        <v>61</v>
      </c>
      <c r="J732" s="14">
        <v>0.75</v>
      </c>
      <c r="K732" s="14">
        <v>0.2</v>
      </c>
      <c r="L732" s="11">
        <v>24</v>
      </c>
      <c r="M732" s="11">
        <v>17</v>
      </c>
      <c r="N732" s="11">
        <v>23</v>
      </c>
      <c r="O732" s="11">
        <v>19</v>
      </c>
      <c r="P732" s="11">
        <v>20</v>
      </c>
      <c r="Q732" s="11">
        <v>6</v>
      </c>
      <c r="R732" s="11">
        <v>13</v>
      </c>
      <c r="S732" s="11">
        <v>24</v>
      </c>
      <c r="T732" s="11">
        <v>19</v>
      </c>
      <c r="U732" s="11">
        <v>17</v>
      </c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F732" s="15"/>
      <c r="AG732" s="14">
        <f t="shared" si="308"/>
        <v>18.2</v>
      </c>
      <c r="AH732" s="14">
        <f t="shared" si="309"/>
        <v>5.5136195008360875</v>
      </c>
      <c r="AI732" s="14">
        <f t="shared" si="310"/>
        <v>10</v>
      </c>
      <c r="AJ732" s="11">
        <v>29</v>
      </c>
      <c r="AK732" s="11">
        <v>20</v>
      </c>
      <c r="AL732" s="11">
        <v>26</v>
      </c>
      <c r="AM732" s="11">
        <v>24</v>
      </c>
      <c r="AN732" s="11">
        <v>20</v>
      </c>
      <c r="AO732" s="11">
        <v>12</v>
      </c>
      <c r="AP732" s="11">
        <v>15</v>
      </c>
      <c r="AQ732" s="11">
        <v>19</v>
      </c>
      <c r="AR732" s="11">
        <v>21</v>
      </c>
      <c r="AS732" s="11">
        <v>27</v>
      </c>
      <c r="AT732" s="14">
        <f t="shared" si="311"/>
        <v>21.3</v>
      </c>
      <c r="AU732" s="14">
        <f t="shared" si="312"/>
        <v>5.3343748982946062</v>
      </c>
      <c r="AV732" s="14">
        <f t="shared" si="313"/>
        <v>10</v>
      </c>
      <c r="AW732" s="14">
        <f t="shared" si="314"/>
        <v>20.753086419753117</v>
      </c>
      <c r="AX732" s="14">
        <f t="shared" si="315"/>
        <v>1.2245873799725671</v>
      </c>
      <c r="AY732" s="14">
        <f t="shared" si="316"/>
        <v>17</v>
      </c>
      <c r="AZ732" s="14">
        <f t="shared" si="317"/>
        <v>3.5841878353435086</v>
      </c>
      <c r="BA732" s="14">
        <f t="shared" si="318"/>
        <v>0.86327901742005297</v>
      </c>
      <c r="BB732" s="14">
        <f t="shared" si="319"/>
        <v>-0.17032967032967042</v>
      </c>
      <c r="BC732" s="16" t="str">
        <f t="shared" si="320"/>
        <v>Nontoxic</v>
      </c>
      <c r="BD732" s="14">
        <f t="shared" si="321"/>
        <v>117.03296703296704</v>
      </c>
      <c r="BE732" s="17" t="s">
        <v>663</v>
      </c>
      <c r="BG732" s="14">
        <f t="shared" si="322"/>
        <v>9</v>
      </c>
      <c r="BH732" s="14">
        <f t="shared" si="323"/>
        <v>9</v>
      </c>
      <c r="BI732" s="14">
        <f t="shared" si="324"/>
        <v>30.399999999999988</v>
      </c>
      <c r="BJ732" s="14">
        <f t="shared" si="325"/>
        <v>28.455555555555591</v>
      </c>
      <c r="BK732" s="14">
        <f t="shared" si="326"/>
        <v>29.427777777777791</v>
      </c>
      <c r="BL732" s="14">
        <f t="shared" si="327"/>
        <v>1.0555555555555556</v>
      </c>
      <c r="BM732" s="14">
        <f t="shared" si="328"/>
        <v>9.3113936003023038E-3</v>
      </c>
      <c r="BN732" s="14">
        <v>6.6349999999999998</v>
      </c>
      <c r="BO732" s="14" t="str">
        <f t="shared" si="329"/>
        <v>Same Var</v>
      </c>
      <c r="BP732" s="14">
        <f t="shared" si="330"/>
        <v>0.1087745398348038</v>
      </c>
      <c r="BQ732" s="14" t="str">
        <f t="shared" si="331"/>
        <v>NS</v>
      </c>
      <c r="BR732" s="14" t="str">
        <f t="shared" si="336"/>
        <v>NS</v>
      </c>
      <c r="BS732" s="2" t="str">
        <f t="shared" si="333"/>
        <v/>
      </c>
      <c r="BT732" s="2" t="str">
        <f t="shared" si="334"/>
        <v/>
      </c>
      <c r="BU732" s="2" t="str">
        <f t="shared" si="335"/>
        <v/>
      </c>
    </row>
    <row r="733" spans="1:73" s="14" customFormat="1" x14ac:dyDescent="0.2">
      <c r="A733" s="10" t="s">
        <v>142</v>
      </c>
      <c r="B733" s="11" t="s">
        <v>598</v>
      </c>
      <c r="C733" s="12">
        <v>37755</v>
      </c>
      <c r="D733" s="13">
        <v>0.33333333333333331</v>
      </c>
      <c r="E733" s="10" t="s">
        <v>57</v>
      </c>
      <c r="F733" s="10" t="s">
        <v>591</v>
      </c>
      <c r="G733" s="11" t="s">
        <v>59</v>
      </c>
      <c r="H733" s="11" t="s">
        <v>90</v>
      </c>
      <c r="I733" s="11" t="s">
        <v>61</v>
      </c>
      <c r="J733" s="14">
        <v>0.75</v>
      </c>
      <c r="K733" s="14">
        <v>0.2</v>
      </c>
      <c r="L733" s="11">
        <v>24</v>
      </c>
      <c r="M733" s="11">
        <v>17</v>
      </c>
      <c r="N733" s="11">
        <v>23</v>
      </c>
      <c r="O733" s="11">
        <v>19</v>
      </c>
      <c r="P733" s="11">
        <v>20</v>
      </c>
      <c r="Q733" s="11">
        <v>6</v>
      </c>
      <c r="R733" s="11">
        <v>13</v>
      </c>
      <c r="S733" s="11">
        <v>24</v>
      </c>
      <c r="T733" s="11">
        <v>19</v>
      </c>
      <c r="U733" s="11">
        <v>17</v>
      </c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/>
      <c r="AG733" s="14">
        <f t="shared" si="308"/>
        <v>18.2</v>
      </c>
      <c r="AH733" s="14">
        <f t="shared" si="309"/>
        <v>5.5136195008360875</v>
      </c>
      <c r="AI733" s="14">
        <f t="shared" si="310"/>
        <v>10</v>
      </c>
      <c r="AJ733" s="11">
        <v>22</v>
      </c>
      <c r="AK733" s="11">
        <v>4</v>
      </c>
      <c r="AL733" s="11">
        <v>3</v>
      </c>
      <c r="AM733" s="11">
        <v>16</v>
      </c>
      <c r="AN733" s="11">
        <v>12</v>
      </c>
      <c r="AO733" s="11">
        <v>15</v>
      </c>
      <c r="AP733" s="11">
        <v>12</v>
      </c>
      <c r="AQ733" s="11">
        <v>16</v>
      </c>
      <c r="AR733" s="11">
        <v>7</v>
      </c>
      <c r="AS733" s="11">
        <v>17</v>
      </c>
      <c r="AT733" s="14">
        <f t="shared" si="311"/>
        <v>12.4</v>
      </c>
      <c r="AU733" s="14">
        <f t="shared" si="312"/>
        <v>6.0955357070199803</v>
      </c>
      <c r="AV733" s="14">
        <f t="shared" si="313"/>
        <v>10</v>
      </c>
      <c r="AW733" s="14">
        <f t="shared" si="314"/>
        <v>29.43665308641976</v>
      </c>
      <c r="AX733" s="14">
        <f t="shared" si="315"/>
        <v>1.8588281207133071</v>
      </c>
      <c r="AY733" s="14">
        <f t="shared" si="316"/>
        <v>16</v>
      </c>
      <c r="AZ733" s="14">
        <f t="shared" si="317"/>
        <v>-0.53664601109544841</v>
      </c>
      <c r="BA733" s="14">
        <f t="shared" si="318"/>
        <v>0.86466700179829137</v>
      </c>
      <c r="BB733" s="14">
        <f t="shared" si="319"/>
        <v>0.31868131868131866</v>
      </c>
      <c r="BC733" s="16" t="str">
        <f t="shared" si="320"/>
        <v>Toxic</v>
      </c>
      <c r="BD733" s="14">
        <f t="shared" si="321"/>
        <v>68.131868131868131</v>
      </c>
      <c r="BE733" s="17" t="s">
        <v>663</v>
      </c>
      <c r="BG733" s="14">
        <f t="shared" si="322"/>
        <v>9</v>
      </c>
      <c r="BH733" s="14">
        <f t="shared" si="323"/>
        <v>9</v>
      </c>
      <c r="BI733" s="14">
        <f t="shared" si="324"/>
        <v>30.399999999999988</v>
      </c>
      <c r="BJ733" s="14">
        <f t="shared" si="325"/>
        <v>37.155555555555573</v>
      </c>
      <c r="BK733" s="14">
        <f t="shared" si="326"/>
        <v>33.777777777777779</v>
      </c>
      <c r="BL733" s="14">
        <f t="shared" si="327"/>
        <v>1.0555555555555556</v>
      </c>
      <c r="BM733" s="14">
        <f t="shared" si="328"/>
        <v>8.5692337277225167E-2</v>
      </c>
      <c r="BN733" s="14">
        <v>6.6349999999999998</v>
      </c>
      <c r="BO733" s="14" t="str">
        <f t="shared" si="329"/>
        <v>Same Var</v>
      </c>
      <c r="BP733" s="14">
        <f t="shared" si="330"/>
        <v>1.9300532430353321E-2</v>
      </c>
      <c r="BQ733" s="14" t="str">
        <f t="shared" si="331"/>
        <v>Sig</v>
      </c>
      <c r="BR733" s="14" t="str">
        <f t="shared" si="336"/>
        <v>Sig</v>
      </c>
      <c r="BS733" s="2" t="str">
        <f t="shared" si="333"/>
        <v>Same Var T-test</v>
      </c>
      <c r="BT733" s="2" t="str">
        <f t="shared" si="334"/>
        <v/>
      </c>
      <c r="BU733" s="2" t="str">
        <f t="shared" si="335"/>
        <v/>
      </c>
    </row>
    <row r="734" spans="1:73" x14ac:dyDescent="0.2">
      <c r="A734" s="10" t="s">
        <v>142</v>
      </c>
      <c r="B734" s="11" t="s">
        <v>595</v>
      </c>
      <c r="C734" s="12">
        <v>37755</v>
      </c>
      <c r="D734" s="13">
        <v>0.4375</v>
      </c>
      <c r="E734" s="10" t="s">
        <v>57</v>
      </c>
      <c r="F734" s="10" t="s">
        <v>591</v>
      </c>
      <c r="G734" s="11" t="s">
        <v>59</v>
      </c>
      <c r="H734" s="11" t="s">
        <v>90</v>
      </c>
      <c r="I734" s="11" t="s">
        <v>61</v>
      </c>
      <c r="J734" s="14">
        <v>0.75</v>
      </c>
      <c r="K734" s="14">
        <v>0.2</v>
      </c>
      <c r="L734" s="11">
        <v>24</v>
      </c>
      <c r="M734" s="11">
        <v>17</v>
      </c>
      <c r="N734" s="11">
        <v>23</v>
      </c>
      <c r="O734" s="11">
        <v>19</v>
      </c>
      <c r="P734" s="11">
        <v>20</v>
      </c>
      <c r="Q734" s="11">
        <v>6</v>
      </c>
      <c r="R734" s="11">
        <v>13</v>
      </c>
      <c r="S734" s="11">
        <v>24</v>
      </c>
      <c r="T734" s="11">
        <v>19</v>
      </c>
      <c r="U734" s="11">
        <v>17</v>
      </c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/>
      <c r="AG734" s="14">
        <f t="shared" si="308"/>
        <v>18.2</v>
      </c>
      <c r="AH734" s="14">
        <f t="shared" si="309"/>
        <v>5.5136195008360875</v>
      </c>
      <c r="AI734" s="14">
        <f t="shared" si="310"/>
        <v>10</v>
      </c>
      <c r="AJ734" s="11">
        <v>23</v>
      </c>
      <c r="AK734" s="11">
        <v>6</v>
      </c>
      <c r="AL734" s="11">
        <v>16</v>
      </c>
      <c r="AM734" s="15"/>
      <c r="AN734" s="11">
        <v>20</v>
      </c>
      <c r="AO734" s="11">
        <v>20</v>
      </c>
      <c r="AP734" s="11">
        <v>11</v>
      </c>
      <c r="AQ734" s="15"/>
      <c r="AR734" s="11">
        <v>24</v>
      </c>
      <c r="AS734" s="11">
        <v>15</v>
      </c>
      <c r="AT734" s="14">
        <f t="shared" si="311"/>
        <v>16.875</v>
      </c>
      <c r="AU734" s="14">
        <f t="shared" si="312"/>
        <v>6.1513645408385376</v>
      </c>
      <c r="AV734" s="14">
        <f t="shared" si="313"/>
        <v>8</v>
      </c>
      <c r="AW734" s="14">
        <f t="shared" si="314"/>
        <v>41.472450007971943</v>
      </c>
      <c r="AX734" s="14">
        <f t="shared" si="315"/>
        <v>3.5209079093021138</v>
      </c>
      <c r="AY734" s="14">
        <f t="shared" si="316"/>
        <v>12</v>
      </c>
      <c r="AZ734" s="14">
        <f t="shared" si="317"/>
        <v>1.2708368396854153</v>
      </c>
      <c r="BA734" s="14">
        <f t="shared" si="318"/>
        <v>0.87260929158813794</v>
      </c>
      <c r="BB734" s="14">
        <f t="shared" si="319"/>
        <v>7.2802197802197766E-2</v>
      </c>
      <c r="BC734" s="16" t="str">
        <f t="shared" si="320"/>
        <v>Nontoxic</v>
      </c>
      <c r="BD734" s="14">
        <f t="shared" si="321"/>
        <v>92.719780219780219</v>
      </c>
      <c r="BE734" s="17" t="s">
        <v>663</v>
      </c>
      <c r="BF734" s="14"/>
      <c r="BG734" s="14">
        <f t="shared" si="322"/>
        <v>9</v>
      </c>
      <c r="BH734" s="14">
        <f t="shared" si="323"/>
        <v>7</v>
      </c>
      <c r="BI734" s="14">
        <f t="shared" si="324"/>
        <v>30.399999999999988</v>
      </c>
      <c r="BJ734" s="14">
        <f t="shared" si="325"/>
        <v>37.839285714285715</v>
      </c>
      <c r="BK734" s="14">
        <f t="shared" si="326"/>
        <v>33.654687499999994</v>
      </c>
      <c r="BL734" s="14">
        <f t="shared" si="327"/>
        <v>1.0638227513227514</v>
      </c>
      <c r="BM734" s="14">
        <f t="shared" si="328"/>
        <v>8.931846947099599E-2</v>
      </c>
      <c r="BN734" s="14">
        <v>6.6349999999999998</v>
      </c>
      <c r="BO734" s="14" t="str">
        <f t="shared" si="329"/>
        <v>Same Var</v>
      </c>
      <c r="BP734" s="14">
        <f t="shared" si="330"/>
        <v>0.31833811612168506</v>
      </c>
      <c r="BQ734" s="14" t="str">
        <f t="shared" si="331"/>
        <v>NS</v>
      </c>
      <c r="BR734" s="14" t="str">
        <f t="shared" si="336"/>
        <v>NS</v>
      </c>
      <c r="BS734" s="2" t="str">
        <f t="shared" si="333"/>
        <v>Same Var T-test</v>
      </c>
      <c r="BT734" s="2" t="str">
        <f t="shared" si="334"/>
        <v/>
      </c>
      <c r="BU734" s="2" t="str">
        <f t="shared" si="335"/>
        <v/>
      </c>
    </row>
    <row r="735" spans="1:73" x14ac:dyDescent="0.2">
      <c r="A735" s="10" t="s">
        <v>55</v>
      </c>
      <c r="B735" s="11" t="s">
        <v>83</v>
      </c>
      <c r="C735" s="12">
        <v>37768</v>
      </c>
      <c r="D735" s="13">
        <v>0.625</v>
      </c>
      <c r="E735" s="10" t="s">
        <v>57</v>
      </c>
      <c r="F735" s="10" t="s">
        <v>80</v>
      </c>
      <c r="G735" s="11" t="s">
        <v>59</v>
      </c>
      <c r="H735" s="11" t="s">
        <v>60</v>
      </c>
      <c r="I735" s="11" t="s">
        <v>61</v>
      </c>
      <c r="J735" s="14">
        <v>0.75</v>
      </c>
      <c r="K735" s="14">
        <v>0.2</v>
      </c>
      <c r="L735" s="11">
        <v>23</v>
      </c>
      <c r="M735" s="11">
        <v>34</v>
      </c>
      <c r="N735" s="11">
        <v>22</v>
      </c>
      <c r="O735" s="11">
        <v>24</v>
      </c>
      <c r="P735" s="11">
        <v>0</v>
      </c>
      <c r="Q735" s="11">
        <v>0</v>
      </c>
      <c r="R735" s="11">
        <v>14</v>
      </c>
      <c r="S735" s="11">
        <v>19</v>
      </c>
      <c r="T735" s="11">
        <v>22</v>
      </c>
      <c r="U735" s="11">
        <v>23</v>
      </c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/>
      <c r="AG735" s="14">
        <f t="shared" si="308"/>
        <v>18.100000000000001</v>
      </c>
      <c r="AH735" s="14">
        <f t="shared" si="309"/>
        <v>10.743990568375111</v>
      </c>
      <c r="AI735" s="14">
        <f t="shared" si="310"/>
        <v>10</v>
      </c>
      <c r="AJ735" s="11">
        <v>14</v>
      </c>
      <c r="AK735" s="11">
        <v>0</v>
      </c>
      <c r="AL735" s="11">
        <v>0</v>
      </c>
      <c r="AM735" s="11">
        <v>0</v>
      </c>
      <c r="AN735" s="11">
        <v>0</v>
      </c>
      <c r="AO735" s="11">
        <v>0</v>
      </c>
      <c r="AP735" s="11">
        <v>18</v>
      </c>
      <c r="AQ735" s="11">
        <v>0</v>
      </c>
      <c r="AR735" s="11">
        <v>0</v>
      </c>
      <c r="AS735" s="11">
        <v>0</v>
      </c>
      <c r="AT735" s="14">
        <f t="shared" si="311"/>
        <v>3.2</v>
      </c>
      <c r="AU735" s="14">
        <f t="shared" si="312"/>
        <v>6.8117545463705609</v>
      </c>
      <c r="AV735" s="14">
        <f t="shared" si="313"/>
        <v>10</v>
      </c>
      <c r="AW735" s="14">
        <f t="shared" si="314"/>
        <v>123.94647226562503</v>
      </c>
      <c r="AX735" s="14">
        <f t="shared" si="315"/>
        <v>7.0766969184027797</v>
      </c>
      <c r="AY735" s="14">
        <f t="shared" si="316"/>
        <v>18</v>
      </c>
      <c r="AZ735" s="14">
        <f t="shared" si="317"/>
        <v>-3.1094212537574193</v>
      </c>
      <c r="BA735" s="14">
        <f t="shared" si="318"/>
        <v>0.86204866798959834</v>
      </c>
      <c r="BB735" s="14">
        <f t="shared" si="319"/>
        <v>0.82320441988950277</v>
      </c>
      <c r="BC735" s="16" t="str">
        <f t="shared" si="320"/>
        <v>Toxic</v>
      </c>
      <c r="BD735" s="14">
        <f t="shared" si="321"/>
        <v>17.679558011049721</v>
      </c>
      <c r="BE735" s="17" t="s">
        <v>664</v>
      </c>
      <c r="BF735" s="17" t="s">
        <v>667</v>
      </c>
      <c r="BG735" s="14">
        <f t="shared" si="322"/>
        <v>9</v>
      </c>
      <c r="BH735" s="14">
        <f t="shared" si="323"/>
        <v>9</v>
      </c>
      <c r="BI735" s="14">
        <f t="shared" si="324"/>
        <v>115.43333333333334</v>
      </c>
      <c r="BJ735" s="14">
        <f t="shared" si="325"/>
        <v>46.400000000000006</v>
      </c>
      <c r="BK735" s="14">
        <f t="shared" si="326"/>
        <v>80.916666666666671</v>
      </c>
      <c r="BL735" s="14">
        <f t="shared" si="327"/>
        <v>1.0555555555555556</v>
      </c>
      <c r="BM735" s="14">
        <f t="shared" si="328"/>
        <v>1.7124850755545222</v>
      </c>
      <c r="BN735" s="14">
        <v>6.6349999999999998</v>
      </c>
      <c r="BO735" s="14" t="str">
        <f t="shared" si="329"/>
        <v>Same Var</v>
      </c>
      <c r="BP735" s="14">
        <f t="shared" si="330"/>
        <v>8.1235134216245972E-4</v>
      </c>
      <c r="BQ735" s="14" t="str">
        <f t="shared" si="331"/>
        <v>Sig</v>
      </c>
      <c r="BR735" s="14" t="str">
        <f t="shared" si="336"/>
        <v>Sig</v>
      </c>
      <c r="BS735" s="2" t="str">
        <f t="shared" si="333"/>
        <v>Wilcoxon</v>
      </c>
      <c r="BT735" s="2" t="str">
        <f t="shared" si="334"/>
        <v/>
      </c>
      <c r="BU735" s="2" t="str">
        <f t="shared" si="335"/>
        <v/>
      </c>
    </row>
    <row r="736" spans="1:73" x14ac:dyDescent="0.2">
      <c r="A736" s="10" t="s">
        <v>142</v>
      </c>
      <c r="B736" s="11" t="s">
        <v>578</v>
      </c>
      <c r="C736" s="12">
        <v>37725</v>
      </c>
      <c r="D736" s="13">
        <v>0.625</v>
      </c>
      <c r="E736" s="10" t="s">
        <v>57</v>
      </c>
      <c r="F736" s="10" t="s">
        <v>577</v>
      </c>
      <c r="G736" s="11" t="s">
        <v>59</v>
      </c>
      <c r="H736" s="11" t="s">
        <v>90</v>
      </c>
      <c r="I736" s="11" t="s">
        <v>61</v>
      </c>
      <c r="J736" s="14">
        <v>0.75</v>
      </c>
      <c r="K736" s="14">
        <v>0.2</v>
      </c>
      <c r="L736" s="11">
        <v>7</v>
      </c>
      <c r="M736" s="11">
        <v>23</v>
      </c>
      <c r="N736" s="11">
        <v>17</v>
      </c>
      <c r="O736" s="11">
        <v>17</v>
      </c>
      <c r="P736" s="11">
        <v>18</v>
      </c>
      <c r="Q736" s="11">
        <v>21</v>
      </c>
      <c r="R736" s="11">
        <v>22</v>
      </c>
      <c r="S736" s="11">
        <v>17</v>
      </c>
      <c r="T736" s="11">
        <v>26</v>
      </c>
      <c r="U736" s="11">
        <v>13</v>
      </c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/>
      <c r="AG736" s="14">
        <f t="shared" si="308"/>
        <v>18.100000000000001</v>
      </c>
      <c r="AH736" s="14">
        <f t="shared" si="309"/>
        <v>5.404730438339282</v>
      </c>
      <c r="AI736" s="14">
        <f t="shared" si="310"/>
        <v>10</v>
      </c>
      <c r="AJ736" s="11">
        <v>12</v>
      </c>
      <c r="AK736" s="11">
        <v>10</v>
      </c>
      <c r="AL736" s="11">
        <v>11</v>
      </c>
      <c r="AM736" s="11">
        <v>12</v>
      </c>
      <c r="AN736" s="11">
        <v>15</v>
      </c>
      <c r="AO736" s="15"/>
      <c r="AP736" s="11">
        <v>14</v>
      </c>
      <c r="AQ736" s="11">
        <v>12</v>
      </c>
      <c r="AR736" s="11">
        <v>11</v>
      </c>
      <c r="AS736" s="11">
        <v>12</v>
      </c>
      <c r="AT736" s="14">
        <f t="shared" si="311"/>
        <v>12.111111111111111</v>
      </c>
      <c r="AU736" s="14">
        <f t="shared" si="312"/>
        <v>1.5365907428821488</v>
      </c>
      <c r="AV736" s="14">
        <f t="shared" si="313"/>
        <v>9</v>
      </c>
      <c r="AW736" s="14">
        <f t="shared" si="314"/>
        <v>3.630818508575774</v>
      </c>
      <c r="AX736" s="14">
        <f t="shared" si="315"/>
        <v>0.30858757531483422</v>
      </c>
      <c r="AY736" s="14">
        <f t="shared" si="316"/>
        <v>12</v>
      </c>
      <c r="AZ736" s="14">
        <f t="shared" si="317"/>
        <v>-1.0604909807401968</v>
      </c>
      <c r="BA736" s="14">
        <f t="shared" si="318"/>
        <v>0.87260929158813794</v>
      </c>
      <c r="BB736" s="14">
        <f t="shared" si="319"/>
        <v>0.33087783916513208</v>
      </c>
      <c r="BC736" s="16" t="str">
        <f t="shared" si="320"/>
        <v>Toxic</v>
      </c>
      <c r="BD736" s="14">
        <f t="shared" si="321"/>
        <v>66.912216083486797</v>
      </c>
      <c r="BE736" s="17" t="s">
        <v>663</v>
      </c>
      <c r="BF736" s="14"/>
      <c r="BG736" s="14">
        <f t="shared" si="322"/>
        <v>9</v>
      </c>
      <c r="BH736" s="14">
        <f t="shared" si="323"/>
        <v>8</v>
      </c>
      <c r="BI736" s="14">
        <f t="shared" si="324"/>
        <v>29.211111111111126</v>
      </c>
      <c r="BJ736" s="14">
        <f t="shared" si="325"/>
        <v>2.3611111111111138</v>
      </c>
      <c r="BK736" s="14">
        <f t="shared" si="326"/>
        <v>16.575816993464063</v>
      </c>
      <c r="BL736" s="14">
        <f t="shared" si="327"/>
        <v>1.0590958605664489</v>
      </c>
      <c r="BM736" s="14">
        <f t="shared" si="328"/>
        <v>9.9056766165672663</v>
      </c>
      <c r="BN736" s="14">
        <v>6.6349999999999998</v>
      </c>
      <c r="BO736" s="14" t="str">
        <f t="shared" si="329"/>
        <v>Sig Diff Var</v>
      </c>
      <c r="BP736" s="14">
        <f t="shared" si="330"/>
        <v>3.3673796768037322E-3</v>
      </c>
      <c r="BQ736" s="14" t="str">
        <f t="shared" si="331"/>
        <v>Sig</v>
      </c>
      <c r="BR736" s="14" t="str">
        <f t="shared" si="336"/>
        <v>Sig</v>
      </c>
      <c r="BS736" s="2" t="str">
        <f t="shared" si="333"/>
        <v>Diff Var T-test</v>
      </c>
      <c r="BT736" s="2" t="str">
        <f t="shared" si="334"/>
        <v/>
      </c>
      <c r="BU736" s="2" t="str">
        <f t="shared" si="335"/>
        <v/>
      </c>
    </row>
    <row r="737" spans="1:73" x14ac:dyDescent="0.2">
      <c r="A737" s="10" t="s">
        <v>142</v>
      </c>
      <c r="B737" s="11" t="s">
        <v>580</v>
      </c>
      <c r="C737" s="12">
        <v>37725</v>
      </c>
      <c r="D737" s="13">
        <v>0.72916666666666663</v>
      </c>
      <c r="E737" s="10" t="s">
        <v>57</v>
      </c>
      <c r="F737" s="10" t="s">
        <v>577</v>
      </c>
      <c r="G737" s="11" t="s">
        <v>59</v>
      </c>
      <c r="H737" s="11" t="s">
        <v>90</v>
      </c>
      <c r="I737" s="11" t="s">
        <v>61</v>
      </c>
      <c r="J737" s="14">
        <v>0.75</v>
      </c>
      <c r="K737" s="14">
        <v>0.2</v>
      </c>
      <c r="L737" s="11">
        <v>7</v>
      </c>
      <c r="M737" s="11">
        <v>23</v>
      </c>
      <c r="N737" s="11">
        <v>17</v>
      </c>
      <c r="O737" s="11">
        <v>17</v>
      </c>
      <c r="P737" s="11">
        <v>18</v>
      </c>
      <c r="Q737" s="11">
        <v>21</v>
      </c>
      <c r="R737" s="11">
        <v>22</v>
      </c>
      <c r="S737" s="11">
        <v>17</v>
      </c>
      <c r="T737" s="11">
        <v>26</v>
      </c>
      <c r="U737" s="11">
        <v>13</v>
      </c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F737" s="15"/>
      <c r="AG737" s="14">
        <f t="shared" si="308"/>
        <v>18.100000000000001</v>
      </c>
      <c r="AH737" s="14">
        <f t="shared" si="309"/>
        <v>5.404730438339282</v>
      </c>
      <c r="AI737" s="14">
        <f t="shared" si="310"/>
        <v>10</v>
      </c>
      <c r="AJ737" s="11">
        <v>7</v>
      </c>
      <c r="AK737" s="11">
        <v>12</v>
      </c>
      <c r="AL737" s="11">
        <v>9</v>
      </c>
      <c r="AM737" s="11">
        <v>5</v>
      </c>
      <c r="AN737" s="11">
        <v>13</v>
      </c>
      <c r="AO737" s="11">
        <v>10</v>
      </c>
      <c r="AP737" s="11">
        <v>10</v>
      </c>
      <c r="AQ737" s="11">
        <v>14</v>
      </c>
      <c r="AR737" s="11">
        <v>8</v>
      </c>
      <c r="AS737" s="15"/>
      <c r="AT737" s="14">
        <f t="shared" si="311"/>
        <v>9.7777777777777786</v>
      </c>
      <c r="AU737" s="14">
        <f t="shared" si="312"/>
        <v>2.9059326290271152</v>
      </c>
      <c r="AV737" s="14">
        <f t="shared" si="313"/>
        <v>9</v>
      </c>
      <c r="AW737" s="14">
        <f t="shared" si="314"/>
        <v>6.6636084319868383</v>
      </c>
      <c r="AX737" s="14">
        <f t="shared" si="315"/>
        <v>0.41002861898195803</v>
      </c>
      <c r="AY737" s="14">
        <f t="shared" si="316"/>
        <v>16</v>
      </c>
      <c r="AZ737" s="14">
        <f t="shared" si="317"/>
        <v>-2.363407702198046</v>
      </c>
      <c r="BA737" s="14">
        <f t="shared" si="318"/>
        <v>0.86466700179829137</v>
      </c>
      <c r="BB737" s="14">
        <f t="shared" si="319"/>
        <v>0.45979128299570288</v>
      </c>
      <c r="BC737" s="16" t="str">
        <f t="shared" si="320"/>
        <v>Toxic</v>
      </c>
      <c r="BD737" s="14">
        <f t="shared" si="321"/>
        <v>54.020871700429709</v>
      </c>
      <c r="BE737" s="17" t="s">
        <v>663</v>
      </c>
      <c r="BF737" s="14"/>
      <c r="BG737" s="14">
        <f t="shared" si="322"/>
        <v>9</v>
      </c>
      <c r="BH737" s="14">
        <f t="shared" si="323"/>
        <v>8</v>
      </c>
      <c r="BI737" s="14">
        <f t="shared" si="324"/>
        <v>29.211111111111126</v>
      </c>
      <c r="BJ737" s="14">
        <f t="shared" si="325"/>
        <v>8.4444444444444411</v>
      </c>
      <c r="BK737" s="14">
        <f t="shared" si="326"/>
        <v>19.438562091503275</v>
      </c>
      <c r="BL737" s="14">
        <f t="shared" si="327"/>
        <v>1.0590958605664489</v>
      </c>
      <c r="BM737" s="14">
        <f t="shared" si="328"/>
        <v>2.8367475744535136</v>
      </c>
      <c r="BN737" s="14">
        <v>6.6349999999999998</v>
      </c>
      <c r="BO737" s="14" t="str">
        <f t="shared" si="329"/>
        <v>Same Var</v>
      </c>
      <c r="BP737" s="14">
        <f t="shared" si="330"/>
        <v>3.6679564845482456E-4</v>
      </c>
      <c r="BQ737" s="14" t="str">
        <f t="shared" si="331"/>
        <v>Sig</v>
      </c>
      <c r="BR737" s="14" t="str">
        <f t="shared" si="336"/>
        <v>Sig</v>
      </c>
      <c r="BS737" s="2" t="str">
        <f t="shared" si="333"/>
        <v>Same Var T-test</v>
      </c>
      <c r="BT737" s="2" t="str">
        <f t="shared" si="334"/>
        <v/>
      </c>
      <c r="BU737" s="2" t="str">
        <f t="shared" si="335"/>
        <v/>
      </c>
    </row>
    <row r="738" spans="1:73" x14ac:dyDescent="0.2">
      <c r="A738" s="10" t="s">
        <v>142</v>
      </c>
      <c r="B738" s="11" t="s">
        <v>601</v>
      </c>
      <c r="C738" s="12">
        <v>37726</v>
      </c>
      <c r="D738" s="13">
        <v>0.54166666666666663</v>
      </c>
      <c r="E738" s="10" t="s">
        <v>57</v>
      </c>
      <c r="F738" s="10" t="s">
        <v>577</v>
      </c>
      <c r="G738" s="11" t="s">
        <v>59</v>
      </c>
      <c r="H738" s="11" t="s">
        <v>90</v>
      </c>
      <c r="I738" s="11" t="s">
        <v>61</v>
      </c>
      <c r="J738" s="14">
        <v>0.75</v>
      </c>
      <c r="K738" s="14">
        <v>0.2</v>
      </c>
      <c r="L738" s="11">
        <v>7</v>
      </c>
      <c r="M738" s="11">
        <v>23</v>
      </c>
      <c r="N738" s="11">
        <v>17</v>
      </c>
      <c r="O738" s="11">
        <v>17</v>
      </c>
      <c r="P738" s="11">
        <v>18</v>
      </c>
      <c r="Q738" s="11">
        <v>21</v>
      </c>
      <c r="R738" s="11">
        <v>22</v>
      </c>
      <c r="S738" s="11">
        <v>17</v>
      </c>
      <c r="T738" s="11">
        <v>26</v>
      </c>
      <c r="U738" s="11">
        <v>13</v>
      </c>
      <c r="V738" s="15"/>
      <c r="W738" s="15"/>
      <c r="X738" s="15"/>
      <c r="Y738" s="15"/>
      <c r="Z738" s="15"/>
      <c r="AA738" s="15"/>
      <c r="AB738" s="15"/>
      <c r="AC738" s="15"/>
      <c r="AD738" s="15"/>
      <c r="AE738" s="15"/>
      <c r="AF738" s="15"/>
      <c r="AG738" s="14">
        <f t="shared" si="308"/>
        <v>18.100000000000001</v>
      </c>
      <c r="AH738" s="14">
        <f t="shared" si="309"/>
        <v>5.404730438339282</v>
      </c>
      <c r="AI738" s="14">
        <f t="shared" si="310"/>
        <v>10</v>
      </c>
      <c r="AJ738" s="15"/>
      <c r="AK738" s="11">
        <v>25</v>
      </c>
      <c r="AL738" s="11">
        <v>23</v>
      </c>
      <c r="AM738" s="11">
        <v>21</v>
      </c>
      <c r="AN738" s="11">
        <v>20</v>
      </c>
      <c r="AO738" s="11">
        <v>29</v>
      </c>
      <c r="AP738" s="11">
        <v>21</v>
      </c>
      <c r="AQ738" s="11">
        <v>20</v>
      </c>
      <c r="AR738" s="11">
        <v>21</v>
      </c>
      <c r="AS738" s="11">
        <v>21</v>
      </c>
      <c r="AT738" s="14">
        <f t="shared" si="311"/>
        <v>22.333333333333332</v>
      </c>
      <c r="AU738" s="14">
        <f t="shared" si="312"/>
        <v>2.9580398915498081</v>
      </c>
      <c r="AV738" s="14">
        <f t="shared" si="313"/>
        <v>9</v>
      </c>
      <c r="AW738" s="14">
        <f t="shared" si="314"/>
        <v>6.8400410927854987</v>
      </c>
      <c r="AX738" s="14">
        <f t="shared" si="315"/>
        <v>0.41813642457561762</v>
      </c>
      <c r="AY738" s="14">
        <f t="shared" si="316"/>
        <v>16</v>
      </c>
      <c r="AZ738" s="14">
        <f t="shared" si="317"/>
        <v>5.4157273527036143</v>
      </c>
      <c r="BA738" s="14">
        <f t="shared" si="318"/>
        <v>0.86466700179829137</v>
      </c>
      <c r="BB738" s="14">
        <f t="shared" si="319"/>
        <v>-0.23388581952117848</v>
      </c>
      <c r="BC738" s="16" t="str">
        <f t="shared" si="320"/>
        <v>Nontoxic</v>
      </c>
      <c r="BD738" s="14">
        <f t="shared" si="321"/>
        <v>123.38858195211783</v>
      </c>
      <c r="BE738" s="17" t="s">
        <v>664</v>
      </c>
      <c r="BF738" s="17" t="s">
        <v>666</v>
      </c>
      <c r="BG738" s="14">
        <f t="shared" si="322"/>
        <v>9</v>
      </c>
      <c r="BH738" s="14">
        <f t="shared" si="323"/>
        <v>8</v>
      </c>
      <c r="BI738" s="14">
        <f t="shared" si="324"/>
        <v>29.211111111111126</v>
      </c>
      <c r="BJ738" s="14">
        <f t="shared" si="325"/>
        <v>8.75</v>
      </c>
      <c r="BK738" s="14">
        <f t="shared" si="326"/>
        <v>19.582352941176481</v>
      </c>
      <c r="BL738" s="14">
        <f t="shared" si="327"/>
        <v>1.0590958605664489</v>
      </c>
      <c r="BM738" s="14">
        <f t="shared" si="328"/>
        <v>2.6865534294945248</v>
      </c>
      <c r="BN738" s="14">
        <v>6.6349999999999998</v>
      </c>
      <c r="BO738" s="14" t="str">
        <f t="shared" si="329"/>
        <v>Same Var</v>
      </c>
      <c r="BP738" s="14">
        <f t="shared" si="330"/>
        <v>2.6378546676411783E-2</v>
      </c>
      <c r="BQ738" s="14" t="str">
        <f t="shared" si="331"/>
        <v>NS</v>
      </c>
      <c r="BR738" s="14" t="str">
        <f t="shared" si="336"/>
        <v>NS</v>
      </c>
      <c r="BS738" s="2" t="str">
        <f t="shared" si="333"/>
        <v/>
      </c>
      <c r="BT738" s="2" t="str">
        <f t="shared" si="334"/>
        <v/>
      </c>
      <c r="BU738" s="2" t="str">
        <f t="shared" si="335"/>
        <v/>
      </c>
    </row>
    <row r="739" spans="1:73" x14ac:dyDescent="0.2">
      <c r="A739" s="10" t="s">
        <v>142</v>
      </c>
      <c r="B739" s="11" t="s">
        <v>586</v>
      </c>
      <c r="C739" s="12">
        <v>37726</v>
      </c>
      <c r="D739" s="13">
        <v>0.33333333333333331</v>
      </c>
      <c r="E739" s="10" t="s">
        <v>57</v>
      </c>
      <c r="F739" s="10" t="s">
        <v>577</v>
      </c>
      <c r="G739" s="11" t="s">
        <v>59</v>
      </c>
      <c r="H739" s="11" t="s">
        <v>90</v>
      </c>
      <c r="I739" s="11" t="s">
        <v>61</v>
      </c>
      <c r="J739" s="14">
        <v>0.75</v>
      </c>
      <c r="K739" s="14">
        <v>0.2</v>
      </c>
      <c r="L739" s="11">
        <v>7</v>
      </c>
      <c r="M739" s="11">
        <v>23</v>
      </c>
      <c r="N739" s="11">
        <v>17</v>
      </c>
      <c r="O739" s="11">
        <v>17</v>
      </c>
      <c r="P739" s="11">
        <v>18</v>
      </c>
      <c r="Q739" s="11">
        <v>21</v>
      </c>
      <c r="R739" s="11">
        <v>22</v>
      </c>
      <c r="S739" s="11">
        <v>17</v>
      </c>
      <c r="T739" s="11">
        <v>26</v>
      </c>
      <c r="U739" s="11">
        <v>13</v>
      </c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F739" s="15"/>
      <c r="AG739" s="14">
        <f t="shared" si="308"/>
        <v>18.100000000000001</v>
      </c>
      <c r="AH739" s="14">
        <f t="shared" si="309"/>
        <v>5.404730438339282</v>
      </c>
      <c r="AI739" s="14">
        <f t="shared" si="310"/>
        <v>10</v>
      </c>
      <c r="AJ739" s="11">
        <v>28</v>
      </c>
      <c r="AK739" s="11">
        <v>16</v>
      </c>
      <c r="AL739" s="11">
        <v>23</v>
      </c>
      <c r="AM739" s="11">
        <v>20</v>
      </c>
      <c r="AN739" s="11">
        <v>22</v>
      </c>
      <c r="AO739" s="11">
        <v>25</v>
      </c>
      <c r="AP739" s="11">
        <v>23</v>
      </c>
      <c r="AQ739" s="11">
        <v>19</v>
      </c>
      <c r="AR739" s="11">
        <v>18</v>
      </c>
      <c r="AS739" s="11">
        <v>21</v>
      </c>
      <c r="AT739" s="14">
        <f t="shared" si="311"/>
        <v>21.5</v>
      </c>
      <c r="AU739" s="14">
        <f t="shared" si="312"/>
        <v>3.5039660069381067</v>
      </c>
      <c r="AV739" s="14">
        <f t="shared" si="313"/>
        <v>10</v>
      </c>
      <c r="AW739" s="14">
        <f t="shared" si="314"/>
        <v>8.2420827594521686</v>
      </c>
      <c r="AX739" s="14">
        <f t="shared" si="315"/>
        <v>0.46747755969221583</v>
      </c>
      <c r="AY739" s="14">
        <f t="shared" si="316"/>
        <v>18</v>
      </c>
      <c r="AZ739" s="14">
        <f t="shared" si="317"/>
        <v>4.6772440171789373</v>
      </c>
      <c r="BA739" s="14">
        <f t="shared" si="318"/>
        <v>0.86204866798959834</v>
      </c>
      <c r="BB739" s="14">
        <f t="shared" si="319"/>
        <v>-0.18784530386740322</v>
      </c>
      <c r="BC739" s="16" t="str">
        <f t="shared" si="320"/>
        <v>Nontoxic</v>
      </c>
      <c r="BD739" s="14">
        <f t="shared" si="321"/>
        <v>118.78453038674033</v>
      </c>
      <c r="BE739" s="17" t="s">
        <v>663</v>
      </c>
      <c r="BF739" s="14"/>
      <c r="BG739" s="14">
        <f t="shared" si="322"/>
        <v>9</v>
      </c>
      <c r="BH739" s="14">
        <f t="shared" si="323"/>
        <v>9</v>
      </c>
      <c r="BI739" s="14">
        <f t="shared" si="324"/>
        <v>29.211111111111126</v>
      </c>
      <c r="BJ739" s="14">
        <f t="shared" si="325"/>
        <v>12.27777777777778</v>
      </c>
      <c r="BK739" s="14">
        <f t="shared" si="326"/>
        <v>20.744444444444454</v>
      </c>
      <c r="BL739" s="14">
        <f t="shared" si="327"/>
        <v>1.0555555555555556</v>
      </c>
      <c r="BM739" s="14">
        <f t="shared" si="328"/>
        <v>1.5536383916356389</v>
      </c>
      <c r="BN739" s="14">
        <v>6.6349999999999998</v>
      </c>
      <c r="BO739" s="14" t="str">
        <f t="shared" si="329"/>
        <v>Same Var</v>
      </c>
      <c r="BP739" s="14">
        <f t="shared" si="330"/>
        <v>5.6186807296343032E-2</v>
      </c>
      <c r="BQ739" s="14" t="str">
        <f t="shared" si="331"/>
        <v>NS</v>
      </c>
      <c r="BR739" s="14" t="str">
        <f t="shared" si="336"/>
        <v>NS</v>
      </c>
      <c r="BS739" s="2" t="str">
        <f t="shared" si="333"/>
        <v/>
      </c>
      <c r="BT739" s="2" t="str">
        <f t="shared" si="334"/>
        <v/>
      </c>
      <c r="BU739" s="2" t="str">
        <f t="shared" si="335"/>
        <v/>
      </c>
    </row>
    <row r="740" spans="1:73" x14ac:dyDescent="0.2">
      <c r="A740" s="10" t="s">
        <v>142</v>
      </c>
      <c r="B740" s="11" t="s">
        <v>588</v>
      </c>
      <c r="C740" s="12">
        <v>37726</v>
      </c>
      <c r="D740" s="13">
        <v>0.47916666666666669</v>
      </c>
      <c r="E740" s="10" t="s">
        <v>57</v>
      </c>
      <c r="F740" s="10" t="s">
        <v>577</v>
      </c>
      <c r="G740" s="11" t="s">
        <v>59</v>
      </c>
      <c r="H740" s="11" t="s">
        <v>90</v>
      </c>
      <c r="I740" s="11" t="s">
        <v>61</v>
      </c>
      <c r="J740" s="14">
        <v>0.75</v>
      </c>
      <c r="K740" s="14">
        <v>0.2</v>
      </c>
      <c r="L740" s="11">
        <v>7</v>
      </c>
      <c r="M740" s="11">
        <v>23</v>
      </c>
      <c r="N740" s="11">
        <v>17</v>
      </c>
      <c r="O740" s="11">
        <v>17</v>
      </c>
      <c r="P740" s="11">
        <v>18</v>
      </c>
      <c r="Q740" s="11">
        <v>21</v>
      </c>
      <c r="R740" s="11">
        <v>22</v>
      </c>
      <c r="S740" s="11">
        <v>17</v>
      </c>
      <c r="T740" s="11">
        <v>26</v>
      </c>
      <c r="U740" s="11">
        <v>13</v>
      </c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F740" s="15"/>
      <c r="AG740" s="14">
        <f t="shared" si="308"/>
        <v>18.100000000000001</v>
      </c>
      <c r="AH740" s="14">
        <f t="shared" si="309"/>
        <v>5.404730438339282</v>
      </c>
      <c r="AI740" s="14">
        <f t="shared" si="310"/>
        <v>10</v>
      </c>
      <c r="AJ740" s="11">
        <v>30</v>
      </c>
      <c r="AK740" s="11">
        <v>23</v>
      </c>
      <c r="AL740" s="11">
        <v>27</v>
      </c>
      <c r="AM740" s="11">
        <v>21</v>
      </c>
      <c r="AN740" s="11">
        <v>28</v>
      </c>
      <c r="AO740" s="15"/>
      <c r="AP740" s="11">
        <v>30</v>
      </c>
      <c r="AQ740" s="11">
        <v>24</v>
      </c>
      <c r="AR740" s="11">
        <v>24</v>
      </c>
      <c r="AS740" s="11">
        <v>20</v>
      </c>
      <c r="AT740" s="14">
        <f t="shared" si="311"/>
        <v>25.222222222222221</v>
      </c>
      <c r="AU740" s="14">
        <f t="shared" si="312"/>
        <v>3.7006005518624212</v>
      </c>
      <c r="AV740" s="14">
        <f t="shared" si="313"/>
        <v>9</v>
      </c>
      <c r="AW740" s="14">
        <f t="shared" si="314"/>
        <v>10.015515582192613</v>
      </c>
      <c r="AX740" s="14">
        <f t="shared" si="315"/>
        <v>0.58939461692434547</v>
      </c>
      <c r="AY740" s="14">
        <f t="shared" si="316"/>
        <v>17</v>
      </c>
      <c r="AZ740" s="14">
        <f t="shared" si="317"/>
        <v>6.547176274220277</v>
      </c>
      <c r="BA740" s="14">
        <f t="shared" si="318"/>
        <v>0.86327901742005297</v>
      </c>
      <c r="BB740" s="14">
        <f t="shared" si="319"/>
        <v>-0.39349294045426625</v>
      </c>
      <c r="BC740" s="16" t="str">
        <f t="shared" si="320"/>
        <v>Nontoxic</v>
      </c>
      <c r="BD740" s="14">
        <f t="shared" si="321"/>
        <v>139.34929404542663</v>
      </c>
      <c r="BE740" s="17" t="s">
        <v>663</v>
      </c>
      <c r="BF740" s="14"/>
      <c r="BG740" s="14">
        <f t="shared" si="322"/>
        <v>9</v>
      </c>
      <c r="BH740" s="14">
        <f t="shared" si="323"/>
        <v>8</v>
      </c>
      <c r="BI740" s="14">
        <f t="shared" si="324"/>
        <v>29.211111111111126</v>
      </c>
      <c r="BJ740" s="14">
        <f t="shared" si="325"/>
        <v>13.694444444444457</v>
      </c>
      <c r="BK740" s="14">
        <f t="shared" si="326"/>
        <v>21.909150326797402</v>
      </c>
      <c r="BL740" s="14">
        <f t="shared" si="327"/>
        <v>1.0590958605664489</v>
      </c>
      <c r="BM740" s="14">
        <f t="shared" si="328"/>
        <v>1.1051974662487798</v>
      </c>
      <c r="BN740" s="14">
        <v>6.6349999999999998</v>
      </c>
      <c r="BO740" s="14" t="str">
        <f t="shared" si="329"/>
        <v>Same Var</v>
      </c>
      <c r="BP740" s="14">
        <f t="shared" si="330"/>
        <v>2.0624158293752665E-3</v>
      </c>
      <c r="BQ740" s="14" t="str">
        <f t="shared" si="331"/>
        <v>NS</v>
      </c>
      <c r="BR740" s="14" t="str">
        <f t="shared" si="336"/>
        <v>NS</v>
      </c>
      <c r="BS740" s="2" t="str">
        <f t="shared" si="333"/>
        <v/>
      </c>
      <c r="BT740" s="2" t="str">
        <f t="shared" si="334"/>
        <v/>
      </c>
      <c r="BU740" s="2" t="str">
        <f t="shared" si="335"/>
        <v/>
      </c>
    </row>
    <row r="741" spans="1:73" x14ac:dyDescent="0.2">
      <c r="A741" s="10" t="s">
        <v>142</v>
      </c>
      <c r="B741" s="11" t="s">
        <v>583</v>
      </c>
      <c r="C741" s="12">
        <v>37725</v>
      </c>
      <c r="D741" s="13">
        <v>0.66666666666666663</v>
      </c>
      <c r="E741" s="10" t="s">
        <v>57</v>
      </c>
      <c r="F741" s="10" t="s">
        <v>577</v>
      </c>
      <c r="G741" s="11" t="s">
        <v>59</v>
      </c>
      <c r="H741" s="11" t="s">
        <v>90</v>
      </c>
      <c r="I741" s="11" t="s">
        <v>61</v>
      </c>
      <c r="J741" s="14">
        <v>0.75</v>
      </c>
      <c r="K741" s="14">
        <v>0.2</v>
      </c>
      <c r="L741" s="11">
        <v>7</v>
      </c>
      <c r="M741" s="11">
        <v>23</v>
      </c>
      <c r="N741" s="11">
        <v>17</v>
      </c>
      <c r="O741" s="11">
        <v>17</v>
      </c>
      <c r="P741" s="11">
        <v>18</v>
      </c>
      <c r="Q741" s="11">
        <v>21</v>
      </c>
      <c r="R741" s="11">
        <v>22</v>
      </c>
      <c r="S741" s="11">
        <v>17</v>
      </c>
      <c r="T741" s="11">
        <v>26</v>
      </c>
      <c r="U741" s="11">
        <v>13</v>
      </c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/>
      <c r="AG741" s="14">
        <f t="shared" si="308"/>
        <v>18.100000000000001</v>
      </c>
      <c r="AH741" s="14">
        <f t="shared" si="309"/>
        <v>5.404730438339282</v>
      </c>
      <c r="AI741" s="14">
        <f t="shared" si="310"/>
        <v>10</v>
      </c>
      <c r="AJ741" s="11">
        <v>11</v>
      </c>
      <c r="AK741" s="11">
        <v>5</v>
      </c>
      <c r="AL741" s="11">
        <v>13</v>
      </c>
      <c r="AM741" s="11">
        <v>9</v>
      </c>
      <c r="AN741" s="11">
        <v>11</v>
      </c>
      <c r="AO741" s="15"/>
      <c r="AP741" s="11">
        <v>13</v>
      </c>
      <c r="AQ741" s="11">
        <v>2</v>
      </c>
      <c r="AR741" s="11">
        <v>11</v>
      </c>
      <c r="AS741" s="11">
        <v>13</v>
      </c>
      <c r="AT741" s="14">
        <f t="shared" si="311"/>
        <v>9.7777777777777786</v>
      </c>
      <c r="AU741" s="14">
        <f t="shared" si="312"/>
        <v>3.8658045015810671</v>
      </c>
      <c r="AV741" s="14">
        <f t="shared" si="313"/>
        <v>9</v>
      </c>
      <c r="AW741" s="14">
        <f t="shared" si="314"/>
        <v>10.913897355169281</v>
      </c>
      <c r="AX741" s="14">
        <f t="shared" si="315"/>
        <v>0.6446393871575411</v>
      </c>
      <c r="AY741" s="14">
        <f t="shared" si="316"/>
        <v>17</v>
      </c>
      <c r="AZ741" s="14">
        <f t="shared" si="317"/>
        <v>-2.0891568516404879</v>
      </c>
      <c r="BA741" s="14">
        <f t="shared" si="318"/>
        <v>0.86327901742005297</v>
      </c>
      <c r="BB741" s="14">
        <f t="shared" si="319"/>
        <v>0.45979128299570288</v>
      </c>
      <c r="BC741" s="16" t="str">
        <f t="shared" si="320"/>
        <v>Toxic</v>
      </c>
      <c r="BD741" s="14">
        <f t="shared" si="321"/>
        <v>54.020871700429709</v>
      </c>
      <c r="BE741" s="17" t="s">
        <v>663</v>
      </c>
      <c r="BF741" s="14"/>
      <c r="BG741" s="14">
        <f t="shared" si="322"/>
        <v>9</v>
      </c>
      <c r="BH741" s="14">
        <f t="shared" si="323"/>
        <v>8</v>
      </c>
      <c r="BI741" s="14">
        <f t="shared" si="324"/>
        <v>29.211111111111126</v>
      </c>
      <c r="BJ741" s="14">
        <f t="shared" si="325"/>
        <v>14.944444444444443</v>
      </c>
      <c r="BK741" s="14">
        <f t="shared" si="326"/>
        <v>22.49738562091504</v>
      </c>
      <c r="BL741" s="14">
        <f t="shared" si="327"/>
        <v>1.0590958605664489</v>
      </c>
      <c r="BM741" s="14">
        <f t="shared" si="328"/>
        <v>0.87067233879116956</v>
      </c>
      <c r="BN741" s="14">
        <v>6.6349999999999998</v>
      </c>
      <c r="BO741" s="14" t="str">
        <f t="shared" si="329"/>
        <v>Same Var</v>
      </c>
      <c r="BP741" s="14">
        <f t="shared" si="330"/>
        <v>6.8693262841253719E-4</v>
      </c>
      <c r="BQ741" s="14" t="str">
        <f t="shared" si="331"/>
        <v>Sig</v>
      </c>
      <c r="BR741" s="14" t="str">
        <f t="shared" si="336"/>
        <v>Sig</v>
      </c>
      <c r="BS741" s="2" t="str">
        <f t="shared" si="333"/>
        <v>Same Var T-test</v>
      </c>
      <c r="BT741" s="2" t="str">
        <f t="shared" si="334"/>
        <v/>
      </c>
      <c r="BU741" s="2" t="str">
        <f t="shared" si="335"/>
        <v/>
      </c>
    </row>
    <row r="742" spans="1:73" x14ac:dyDescent="0.2">
      <c r="A742" s="10" t="s">
        <v>142</v>
      </c>
      <c r="B742" s="11" t="s">
        <v>576</v>
      </c>
      <c r="C742" s="12">
        <v>37726</v>
      </c>
      <c r="D742" s="13">
        <v>0.44444444444444442</v>
      </c>
      <c r="E742" s="10" t="s">
        <v>57</v>
      </c>
      <c r="F742" s="10" t="s">
        <v>577</v>
      </c>
      <c r="G742" s="11" t="s">
        <v>59</v>
      </c>
      <c r="H742" s="11" t="s">
        <v>90</v>
      </c>
      <c r="I742" s="11" t="s">
        <v>61</v>
      </c>
      <c r="J742" s="14">
        <v>0.75</v>
      </c>
      <c r="K742" s="14">
        <v>0.2</v>
      </c>
      <c r="L742" s="11">
        <v>7</v>
      </c>
      <c r="M742" s="11">
        <v>23</v>
      </c>
      <c r="N742" s="11">
        <v>17</v>
      </c>
      <c r="O742" s="11">
        <v>17</v>
      </c>
      <c r="P742" s="11">
        <v>18</v>
      </c>
      <c r="Q742" s="11">
        <v>21</v>
      </c>
      <c r="R742" s="11">
        <v>22</v>
      </c>
      <c r="S742" s="11">
        <v>17</v>
      </c>
      <c r="T742" s="11">
        <v>26</v>
      </c>
      <c r="U742" s="11">
        <v>13</v>
      </c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/>
      <c r="AG742" s="14">
        <f t="shared" si="308"/>
        <v>18.100000000000001</v>
      </c>
      <c r="AH742" s="14">
        <f t="shared" si="309"/>
        <v>5.404730438339282</v>
      </c>
      <c r="AI742" s="14">
        <f t="shared" si="310"/>
        <v>10</v>
      </c>
      <c r="AJ742" s="11">
        <v>14</v>
      </c>
      <c r="AK742" s="11">
        <v>23</v>
      </c>
      <c r="AL742" s="11">
        <v>24</v>
      </c>
      <c r="AM742" s="11">
        <v>25</v>
      </c>
      <c r="AN742" s="11">
        <v>23</v>
      </c>
      <c r="AO742" s="15"/>
      <c r="AP742" s="11">
        <v>23</v>
      </c>
      <c r="AQ742" s="11">
        <v>24</v>
      </c>
      <c r="AR742" s="11">
        <v>25</v>
      </c>
      <c r="AS742" s="11">
        <v>30</v>
      </c>
      <c r="AT742" s="14">
        <f t="shared" si="311"/>
        <v>23.444444444444443</v>
      </c>
      <c r="AU742" s="14">
        <f t="shared" si="312"/>
        <v>4.1566546377799813</v>
      </c>
      <c r="AV742" s="14">
        <f t="shared" si="313"/>
        <v>9</v>
      </c>
      <c r="AW742" s="14">
        <f t="shared" si="314"/>
        <v>12.694100258690129</v>
      </c>
      <c r="AX742" s="14">
        <f t="shared" si="315"/>
        <v>0.76066590750505181</v>
      </c>
      <c r="AY742" s="14">
        <f t="shared" si="316"/>
        <v>17</v>
      </c>
      <c r="AZ742" s="14">
        <f t="shared" si="317"/>
        <v>5.2286819537737639</v>
      </c>
      <c r="BA742" s="14">
        <f t="shared" si="318"/>
        <v>0.86327901742005297</v>
      </c>
      <c r="BB742" s="14">
        <f t="shared" si="319"/>
        <v>-0.2952731737262122</v>
      </c>
      <c r="BC742" s="16" t="str">
        <f t="shared" si="320"/>
        <v>Nontoxic</v>
      </c>
      <c r="BD742" s="14">
        <f t="shared" si="321"/>
        <v>129.52731737262121</v>
      </c>
      <c r="BE742" s="17" t="s">
        <v>663</v>
      </c>
      <c r="BF742" s="14"/>
      <c r="BG742" s="14">
        <f t="shared" si="322"/>
        <v>9</v>
      </c>
      <c r="BH742" s="14">
        <f t="shared" si="323"/>
        <v>8</v>
      </c>
      <c r="BI742" s="14">
        <f t="shared" si="324"/>
        <v>29.211111111111126</v>
      </c>
      <c r="BJ742" s="14">
        <f t="shared" si="325"/>
        <v>17.277777777777828</v>
      </c>
      <c r="BK742" s="14">
        <f t="shared" si="326"/>
        <v>23.595424836601339</v>
      </c>
      <c r="BL742" s="14">
        <f t="shared" si="327"/>
        <v>1.0590958605664489</v>
      </c>
      <c r="BM742" s="14">
        <f t="shared" si="328"/>
        <v>0.53969287758778994</v>
      </c>
      <c r="BN742" s="14">
        <v>6.6349999999999998</v>
      </c>
      <c r="BO742" s="14" t="str">
        <f t="shared" si="329"/>
        <v>Same Var</v>
      </c>
      <c r="BP742" s="14">
        <f t="shared" si="330"/>
        <v>1.4217617376624136E-2</v>
      </c>
      <c r="BQ742" s="14" t="str">
        <f t="shared" si="331"/>
        <v>NS</v>
      </c>
      <c r="BR742" s="14" t="str">
        <f t="shared" si="336"/>
        <v>NS</v>
      </c>
      <c r="BS742" s="2" t="str">
        <f t="shared" si="333"/>
        <v/>
      </c>
      <c r="BT742" s="2" t="str">
        <f t="shared" si="334"/>
        <v/>
      </c>
      <c r="BU742" s="2" t="str">
        <f t="shared" si="335"/>
        <v/>
      </c>
    </row>
    <row r="743" spans="1:73" x14ac:dyDescent="0.2">
      <c r="A743" s="10" t="s">
        <v>142</v>
      </c>
      <c r="B743" s="11" t="s">
        <v>389</v>
      </c>
      <c r="C743" s="12">
        <v>37684</v>
      </c>
      <c r="D743" s="13">
        <v>0.3611111111111111</v>
      </c>
      <c r="E743" s="10" t="s">
        <v>57</v>
      </c>
      <c r="F743" s="10" t="s">
        <v>390</v>
      </c>
      <c r="G743" s="11" t="s">
        <v>59</v>
      </c>
      <c r="H743" s="11" t="s">
        <v>90</v>
      </c>
      <c r="I743" s="11" t="s">
        <v>61</v>
      </c>
      <c r="J743" s="14">
        <v>0.75</v>
      </c>
      <c r="K743" s="14">
        <v>0.2</v>
      </c>
      <c r="L743" s="11">
        <v>8</v>
      </c>
      <c r="M743" s="11">
        <v>18</v>
      </c>
      <c r="N743" s="11">
        <v>7</v>
      </c>
      <c r="O743" s="11">
        <v>26</v>
      </c>
      <c r="P743" s="11">
        <v>6</v>
      </c>
      <c r="Q743" s="11">
        <v>10</v>
      </c>
      <c r="R743" s="11">
        <v>26</v>
      </c>
      <c r="S743" s="11">
        <v>26</v>
      </c>
      <c r="T743" s="11">
        <v>29</v>
      </c>
      <c r="U743" s="11">
        <v>23</v>
      </c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/>
      <c r="AG743" s="14">
        <f t="shared" si="308"/>
        <v>17.899999999999999</v>
      </c>
      <c r="AH743" s="14">
        <f t="shared" si="309"/>
        <v>9.2309864646803117</v>
      </c>
      <c r="AI743" s="14">
        <f t="shared" si="310"/>
        <v>10</v>
      </c>
      <c r="AJ743" s="15"/>
      <c r="AK743" s="11">
        <v>37</v>
      </c>
      <c r="AL743" s="11">
        <v>19</v>
      </c>
      <c r="AM743" s="11">
        <v>29</v>
      </c>
      <c r="AN743" s="11">
        <v>19</v>
      </c>
      <c r="AO743" s="11">
        <v>23</v>
      </c>
      <c r="AP743" s="11">
        <v>25</v>
      </c>
      <c r="AQ743" s="11">
        <v>31</v>
      </c>
      <c r="AR743" s="11">
        <v>22</v>
      </c>
      <c r="AS743" s="11">
        <v>26</v>
      </c>
      <c r="AT743" s="14">
        <f t="shared" si="311"/>
        <v>25.666666666666668</v>
      </c>
      <c r="AU743" s="14">
        <f t="shared" si="312"/>
        <v>5.8949130612757976</v>
      </c>
      <c r="AV743" s="14">
        <f t="shared" si="313"/>
        <v>9</v>
      </c>
      <c r="AW743" s="14">
        <f t="shared" si="314"/>
        <v>74.895802666859552</v>
      </c>
      <c r="AX743" s="14">
        <f t="shared" si="315"/>
        <v>4.4161942949459876</v>
      </c>
      <c r="AY743" s="14">
        <f t="shared" si="316"/>
        <v>17</v>
      </c>
      <c r="AZ743" s="14">
        <f t="shared" si="317"/>
        <v>4.161272724800984</v>
      </c>
      <c r="BA743" s="14">
        <f t="shared" si="318"/>
        <v>0.86327901742005297</v>
      </c>
      <c r="BB743" s="14">
        <f t="shared" si="319"/>
        <v>-0.43389199255121058</v>
      </c>
      <c r="BC743" s="16" t="str">
        <f t="shared" si="320"/>
        <v>Nontoxic</v>
      </c>
      <c r="BD743" s="14">
        <f t="shared" si="321"/>
        <v>143.38919925512107</v>
      </c>
      <c r="BE743" s="17" t="s">
        <v>663</v>
      </c>
      <c r="BF743" s="14"/>
      <c r="BG743" s="14">
        <f t="shared" si="322"/>
        <v>9</v>
      </c>
      <c r="BH743" s="14">
        <f t="shared" si="323"/>
        <v>8</v>
      </c>
      <c r="BI743" s="14">
        <f t="shared" si="324"/>
        <v>85.211111111111123</v>
      </c>
      <c r="BJ743" s="14">
        <f t="shared" si="325"/>
        <v>34.749999999999993</v>
      </c>
      <c r="BK743" s="14">
        <f t="shared" si="326"/>
        <v>61.464705882352945</v>
      </c>
      <c r="BL743" s="14">
        <f t="shared" si="327"/>
        <v>1.0590958605664489</v>
      </c>
      <c r="BM743" s="14">
        <f t="shared" si="328"/>
        <v>1.5317309991751118</v>
      </c>
      <c r="BN743" s="14">
        <v>6.6349999999999998</v>
      </c>
      <c r="BO743" s="14" t="str">
        <f t="shared" si="329"/>
        <v>Same Var</v>
      </c>
      <c r="BP743" s="14">
        <f t="shared" si="330"/>
        <v>2.2846969365157167E-2</v>
      </c>
      <c r="BQ743" s="14" t="str">
        <f t="shared" si="331"/>
        <v>NS</v>
      </c>
      <c r="BR743" s="14" t="str">
        <f t="shared" si="336"/>
        <v>NS</v>
      </c>
      <c r="BS743" s="2" t="str">
        <f t="shared" si="333"/>
        <v/>
      </c>
      <c r="BT743" s="2" t="str">
        <f t="shared" si="334"/>
        <v/>
      </c>
      <c r="BU743" s="2" t="str">
        <f t="shared" si="335"/>
        <v/>
      </c>
    </row>
    <row r="744" spans="1:73" x14ac:dyDescent="0.2">
      <c r="A744" s="10" t="s">
        <v>142</v>
      </c>
      <c r="B744" s="11" t="s">
        <v>400</v>
      </c>
      <c r="C744" s="12">
        <v>37683</v>
      </c>
      <c r="D744" s="13">
        <v>0.69791666666666663</v>
      </c>
      <c r="E744" s="10" t="s">
        <v>57</v>
      </c>
      <c r="F744" s="10" t="s">
        <v>390</v>
      </c>
      <c r="G744" s="11" t="s">
        <v>59</v>
      </c>
      <c r="H744" s="11" t="s">
        <v>90</v>
      </c>
      <c r="I744" s="11" t="s">
        <v>61</v>
      </c>
      <c r="J744" s="14">
        <v>0.75</v>
      </c>
      <c r="K744" s="14">
        <v>0.2</v>
      </c>
      <c r="L744" s="11">
        <v>8</v>
      </c>
      <c r="M744" s="11">
        <v>18</v>
      </c>
      <c r="N744" s="11">
        <v>7</v>
      </c>
      <c r="O744" s="11">
        <v>26</v>
      </c>
      <c r="P744" s="11">
        <v>6</v>
      </c>
      <c r="Q744" s="11">
        <v>10</v>
      </c>
      <c r="R744" s="11">
        <v>26</v>
      </c>
      <c r="S744" s="11">
        <v>26</v>
      </c>
      <c r="T744" s="11">
        <v>29</v>
      </c>
      <c r="U744" s="11">
        <v>23</v>
      </c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/>
      <c r="AG744" s="14">
        <f t="shared" si="308"/>
        <v>17.899999999999999</v>
      </c>
      <c r="AH744" s="14">
        <f t="shared" si="309"/>
        <v>9.2309864646803117</v>
      </c>
      <c r="AI744" s="14">
        <f t="shared" si="310"/>
        <v>10</v>
      </c>
      <c r="AJ744" s="11">
        <v>28</v>
      </c>
      <c r="AK744" s="11">
        <v>13</v>
      </c>
      <c r="AL744" s="11">
        <v>19</v>
      </c>
      <c r="AM744" s="11">
        <v>25</v>
      </c>
      <c r="AN744" s="11">
        <v>16</v>
      </c>
      <c r="AO744" s="11">
        <v>20</v>
      </c>
      <c r="AP744" s="11">
        <v>25</v>
      </c>
      <c r="AQ744" s="11">
        <v>26</v>
      </c>
      <c r="AR744" s="11">
        <v>25</v>
      </c>
      <c r="AS744" s="11">
        <v>10</v>
      </c>
      <c r="AT744" s="14">
        <f t="shared" si="311"/>
        <v>20.7</v>
      </c>
      <c r="AU744" s="14">
        <f t="shared" si="312"/>
        <v>6.1110101001752959</v>
      </c>
      <c r="AV744" s="14">
        <f t="shared" si="313"/>
        <v>10</v>
      </c>
      <c r="AW744" s="14">
        <f t="shared" si="314"/>
        <v>72.719440629822614</v>
      </c>
      <c r="AX744" s="14">
        <f t="shared" si="315"/>
        <v>4.1022358415852231</v>
      </c>
      <c r="AY744" s="14">
        <f t="shared" si="316"/>
        <v>18</v>
      </c>
      <c r="AZ744" s="14">
        <f t="shared" si="317"/>
        <v>2.4912675162397946</v>
      </c>
      <c r="BA744" s="14">
        <f t="shared" si="318"/>
        <v>0.86204866798959834</v>
      </c>
      <c r="BB744" s="14">
        <f t="shared" si="319"/>
        <v>-0.15642458100558665</v>
      </c>
      <c r="BC744" s="16" t="str">
        <f t="shared" si="320"/>
        <v>Nontoxic</v>
      </c>
      <c r="BD744" s="14">
        <f t="shared" si="321"/>
        <v>115.64245810055867</v>
      </c>
      <c r="BE744" s="17" t="s">
        <v>663</v>
      </c>
      <c r="BF744" s="14"/>
      <c r="BG744" s="14">
        <f t="shared" si="322"/>
        <v>9</v>
      </c>
      <c r="BH744" s="14">
        <f t="shared" si="323"/>
        <v>9</v>
      </c>
      <c r="BI744" s="14">
        <f t="shared" si="324"/>
        <v>85.211111111111123</v>
      </c>
      <c r="BJ744" s="14">
        <f t="shared" si="325"/>
        <v>37.344444444444477</v>
      </c>
      <c r="BK744" s="14">
        <f t="shared" si="326"/>
        <v>61.2777777777778</v>
      </c>
      <c r="BL744" s="14">
        <f t="shared" si="327"/>
        <v>1.0555555555555556</v>
      </c>
      <c r="BM744" s="14">
        <f t="shared" si="328"/>
        <v>1.4112632377583623</v>
      </c>
      <c r="BN744" s="14">
        <v>6.6349999999999998</v>
      </c>
      <c r="BO744" s="14" t="str">
        <f t="shared" si="329"/>
        <v>Same Var</v>
      </c>
      <c r="BP744" s="14">
        <f t="shared" si="330"/>
        <v>0.21712245882514364</v>
      </c>
      <c r="BQ744" s="14" t="str">
        <f t="shared" si="331"/>
        <v>NS</v>
      </c>
      <c r="BR744" s="14" t="str">
        <f t="shared" si="336"/>
        <v>NS</v>
      </c>
      <c r="BS744" s="2" t="str">
        <f t="shared" si="333"/>
        <v/>
      </c>
      <c r="BT744" s="2" t="str">
        <f t="shared" si="334"/>
        <v/>
      </c>
      <c r="BU744" s="2" t="str">
        <f t="shared" si="335"/>
        <v/>
      </c>
    </row>
    <row r="745" spans="1:73" x14ac:dyDescent="0.2">
      <c r="A745" s="10" t="s">
        <v>142</v>
      </c>
      <c r="B745" s="11" t="s">
        <v>391</v>
      </c>
      <c r="C745" s="12">
        <v>37684</v>
      </c>
      <c r="D745" s="13">
        <v>0.41666666666666669</v>
      </c>
      <c r="E745" s="10" t="s">
        <v>57</v>
      </c>
      <c r="F745" s="10" t="s">
        <v>390</v>
      </c>
      <c r="G745" s="11" t="s">
        <v>59</v>
      </c>
      <c r="H745" s="11" t="s">
        <v>90</v>
      </c>
      <c r="I745" s="11" t="s">
        <v>61</v>
      </c>
      <c r="J745" s="14">
        <v>0.75</v>
      </c>
      <c r="K745" s="14">
        <v>0.2</v>
      </c>
      <c r="L745" s="11">
        <v>8</v>
      </c>
      <c r="M745" s="11">
        <v>18</v>
      </c>
      <c r="N745" s="11">
        <v>7</v>
      </c>
      <c r="O745" s="11">
        <v>26</v>
      </c>
      <c r="P745" s="11">
        <v>6</v>
      </c>
      <c r="Q745" s="11">
        <v>10</v>
      </c>
      <c r="R745" s="11">
        <v>26</v>
      </c>
      <c r="S745" s="11">
        <v>26</v>
      </c>
      <c r="T745" s="11">
        <v>29</v>
      </c>
      <c r="U745" s="11">
        <v>23</v>
      </c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F745" s="15"/>
      <c r="AG745" s="14">
        <f t="shared" si="308"/>
        <v>17.899999999999999</v>
      </c>
      <c r="AH745" s="14">
        <f t="shared" si="309"/>
        <v>9.2309864646803117</v>
      </c>
      <c r="AI745" s="14">
        <f t="shared" si="310"/>
        <v>10</v>
      </c>
      <c r="AJ745" s="11">
        <v>13</v>
      </c>
      <c r="AK745" s="11">
        <v>14</v>
      </c>
      <c r="AL745" s="11">
        <v>0</v>
      </c>
      <c r="AM745" s="11">
        <v>15</v>
      </c>
      <c r="AN745" s="11">
        <v>25</v>
      </c>
      <c r="AO745" s="11">
        <v>10</v>
      </c>
      <c r="AP745" s="11">
        <v>22</v>
      </c>
      <c r="AQ745" s="11">
        <v>26</v>
      </c>
      <c r="AR745" s="11">
        <v>21</v>
      </c>
      <c r="AS745" s="11">
        <v>7</v>
      </c>
      <c r="AT745" s="14">
        <f t="shared" si="311"/>
        <v>15.3</v>
      </c>
      <c r="AU745" s="14">
        <f t="shared" si="312"/>
        <v>8.3273311717767324</v>
      </c>
      <c r="AV745" s="14">
        <f t="shared" si="313"/>
        <v>10</v>
      </c>
      <c r="AW745" s="14">
        <f t="shared" si="314"/>
        <v>137.53588507426699</v>
      </c>
      <c r="AX745" s="14">
        <f t="shared" si="315"/>
        <v>7.8956185576346041</v>
      </c>
      <c r="AY745" s="14">
        <f t="shared" si="316"/>
        <v>17</v>
      </c>
      <c r="AZ745" s="14">
        <f t="shared" si="317"/>
        <v>0.5475165677978362</v>
      </c>
      <c r="BA745" s="14">
        <f t="shared" si="318"/>
        <v>0.86327901742005297</v>
      </c>
      <c r="BB745" s="14">
        <f t="shared" si="319"/>
        <v>0.1452513966480446</v>
      </c>
      <c r="BC745" s="16" t="str">
        <f t="shared" si="320"/>
        <v>Toxic</v>
      </c>
      <c r="BD745" s="14">
        <f t="shared" si="321"/>
        <v>85.474860335195544</v>
      </c>
      <c r="BE745" s="17" t="s">
        <v>663</v>
      </c>
      <c r="BF745" s="14"/>
      <c r="BG745" s="14">
        <f t="shared" si="322"/>
        <v>9</v>
      </c>
      <c r="BH745" s="14">
        <f t="shared" si="323"/>
        <v>9</v>
      </c>
      <c r="BI745" s="14">
        <f t="shared" si="324"/>
        <v>85.211111111111123</v>
      </c>
      <c r="BJ745" s="14">
        <f t="shared" si="325"/>
        <v>69.344444444444449</v>
      </c>
      <c r="BK745" s="14">
        <f t="shared" si="326"/>
        <v>77.277777777777771</v>
      </c>
      <c r="BL745" s="14">
        <f t="shared" si="327"/>
        <v>1.0555555555555556</v>
      </c>
      <c r="BM745" s="14">
        <f t="shared" si="328"/>
        <v>9.0336281822200548E-2</v>
      </c>
      <c r="BN745" s="14">
        <v>6.6349999999999998</v>
      </c>
      <c r="BO745" s="14" t="str">
        <f t="shared" si="329"/>
        <v>Same Var</v>
      </c>
      <c r="BP745" s="14">
        <f t="shared" si="330"/>
        <v>0.25838257065946091</v>
      </c>
      <c r="BQ745" s="14" t="str">
        <f t="shared" si="331"/>
        <v>NS</v>
      </c>
      <c r="BR745" s="14" t="str">
        <f t="shared" si="336"/>
        <v>NS</v>
      </c>
      <c r="BS745" s="2" t="str">
        <f t="shared" si="333"/>
        <v>Same Var T-test</v>
      </c>
      <c r="BT745" s="2" t="str">
        <f t="shared" si="334"/>
        <v>TSTToxicLess25</v>
      </c>
      <c r="BU745" s="2" t="str">
        <f t="shared" si="335"/>
        <v/>
      </c>
    </row>
    <row r="746" spans="1:73" x14ac:dyDescent="0.2">
      <c r="A746" s="10" t="s">
        <v>142</v>
      </c>
      <c r="B746" s="11" t="s">
        <v>242</v>
      </c>
      <c r="C746" s="12">
        <v>38722</v>
      </c>
      <c r="D746" s="13">
        <v>0.47916666666666669</v>
      </c>
      <c r="E746" s="10" t="s">
        <v>57</v>
      </c>
      <c r="F746" s="10" t="s">
        <v>232</v>
      </c>
      <c r="G746" s="11" t="s">
        <v>59</v>
      </c>
      <c r="H746" s="11" t="s">
        <v>90</v>
      </c>
      <c r="I746" s="11" t="s">
        <v>61</v>
      </c>
      <c r="J746" s="14">
        <v>0.75</v>
      </c>
      <c r="K746" s="14">
        <v>0.2</v>
      </c>
      <c r="L746" s="11">
        <v>18</v>
      </c>
      <c r="M746" s="11">
        <v>22</v>
      </c>
      <c r="N746" s="11">
        <v>24</v>
      </c>
      <c r="O746" s="11">
        <v>26</v>
      </c>
      <c r="P746" s="11">
        <v>2</v>
      </c>
      <c r="Q746" s="11">
        <v>4</v>
      </c>
      <c r="R746" s="11">
        <v>22</v>
      </c>
      <c r="S746" s="11">
        <v>20</v>
      </c>
      <c r="T746" s="11">
        <v>3</v>
      </c>
      <c r="U746" s="11">
        <v>24</v>
      </c>
      <c r="V746" s="11">
        <v>18</v>
      </c>
      <c r="W746" s="11">
        <v>25</v>
      </c>
      <c r="X746" s="11">
        <v>26</v>
      </c>
      <c r="Y746" s="11">
        <v>26</v>
      </c>
      <c r="Z746" s="11">
        <v>1</v>
      </c>
      <c r="AA746" s="11">
        <v>0</v>
      </c>
      <c r="AB746" s="11">
        <v>19</v>
      </c>
      <c r="AC746" s="11">
        <v>23</v>
      </c>
      <c r="AD746" s="11">
        <v>26</v>
      </c>
      <c r="AE746" s="11">
        <v>25</v>
      </c>
      <c r="AF746" s="15"/>
      <c r="AG746" s="14">
        <f t="shared" si="308"/>
        <v>17.7</v>
      </c>
      <c r="AH746" s="14">
        <f t="shared" si="309"/>
        <v>9.6687233141876483</v>
      </c>
      <c r="AI746" s="14">
        <f t="shared" si="310"/>
        <v>20</v>
      </c>
      <c r="AJ746" s="11">
        <v>29</v>
      </c>
      <c r="AK746" s="11">
        <v>30</v>
      </c>
      <c r="AL746" s="11">
        <v>30</v>
      </c>
      <c r="AM746" s="11">
        <v>27</v>
      </c>
      <c r="AN746" s="11">
        <v>30</v>
      </c>
      <c r="AO746" s="11">
        <v>27</v>
      </c>
      <c r="AP746" s="11">
        <v>30</v>
      </c>
      <c r="AQ746" s="11">
        <v>27</v>
      </c>
      <c r="AR746" s="11">
        <v>31</v>
      </c>
      <c r="AS746" s="11">
        <v>33</v>
      </c>
      <c r="AT746" s="14">
        <f t="shared" si="311"/>
        <v>29.4</v>
      </c>
      <c r="AU746" s="14">
        <f t="shared" si="312"/>
        <v>1.9550504398153572</v>
      </c>
      <c r="AV746" s="14">
        <f t="shared" si="313"/>
        <v>10</v>
      </c>
      <c r="AW746" s="14">
        <f t="shared" si="314"/>
        <v>9.0689253206248264</v>
      </c>
      <c r="AX746" s="14">
        <f t="shared" si="315"/>
        <v>0.38007059310167413</v>
      </c>
      <c r="AY746" s="14">
        <f t="shared" si="316"/>
        <v>24</v>
      </c>
      <c r="AZ746" s="14">
        <f t="shared" si="317"/>
        <v>9.2920335006003683</v>
      </c>
      <c r="BA746" s="14">
        <f t="shared" si="318"/>
        <v>0.85685545807565711</v>
      </c>
      <c r="BB746" s="14">
        <f t="shared" si="319"/>
        <v>-0.66101694915254239</v>
      </c>
      <c r="BC746" s="16" t="str">
        <f t="shared" si="320"/>
        <v>Nontoxic</v>
      </c>
      <c r="BD746" s="14">
        <f t="shared" si="321"/>
        <v>166.10169491525423</v>
      </c>
      <c r="BE746" s="17" t="s">
        <v>664</v>
      </c>
      <c r="BF746" s="17" t="s">
        <v>666</v>
      </c>
      <c r="BG746" s="14">
        <f t="shared" si="322"/>
        <v>19</v>
      </c>
      <c r="BH746" s="14">
        <f t="shared" si="323"/>
        <v>9</v>
      </c>
      <c r="BI746" s="14">
        <f t="shared" si="324"/>
        <v>93.484210526315778</v>
      </c>
      <c r="BJ746" s="14">
        <f t="shared" si="325"/>
        <v>3.8222222222222215</v>
      </c>
      <c r="BK746" s="14">
        <f t="shared" si="326"/>
        <v>64.664285714285711</v>
      </c>
      <c r="BL746" s="14">
        <f t="shared" si="327"/>
        <v>1.042676134781398</v>
      </c>
      <c r="BM746" s="14">
        <f t="shared" si="328"/>
        <v>17.697064757534619</v>
      </c>
      <c r="BN746" s="14">
        <v>6.6349999999999998</v>
      </c>
      <c r="BO746" s="14" t="str">
        <f t="shared" si="329"/>
        <v>Sig Diff Var</v>
      </c>
      <c r="BP746" s="14">
        <f t="shared" si="330"/>
        <v>1.6298090152052489E-5</v>
      </c>
      <c r="BQ746" s="14" t="str">
        <f t="shared" si="331"/>
        <v>NS</v>
      </c>
      <c r="BR746" s="14" t="str">
        <f t="shared" si="336"/>
        <v>NS</v>
      </c>
      <c r="BS746" s="2" t="str">
        <f t="shared" si="333"/>
        <v/>
      </c>
      <c r="BT746" s="2" t="str">
        <f t="shared" si="334"/>
        <v/>
      </c>
      <c r="BU746" s="2" t="str">
        <f t="shared" si="335"/>
        <v/>
      </c>
    </row>
    <row r="747" spans="1:73" x14ac:dyDescent="0.2">
      <c r="A747" s="10" t="s">
        <v>142</v>
      </c>
      <c r="B747" s="11" t="s">
        <v>233</v>
      </c>
      <c r="C747" s="12">
        <v>38722</v>
      </c>
      <c r="D747" s="13">
        <v>0.51041666666666663</v>
      </c>
      <c r="E747" s="10" t="s">
        <v>57</v>
      </c>
      <c r="F747" s="10" t="s">
        <v>232</v>
      </c>
      <c r="G747" s="11" t="s">
        <v>59</v>
      </c>
      <c r="H747" s="11" t="s">
        <v>90</v>
      </c>
      <c r="I747" s="11" t="s">
        <v>61</v>
      </c>
      <c r="J747" s="14">
        <v>0.75</v>
      </c>
      <c r="K747" s="14">
        <v>0.2</v>
      </c>
      <c r="L747" s="11">
        <v>18</v>
      </c>
      <c r="M747" s="11">
        <v>22</v>
      </c>
      <c r="N747" s="11">
        <v>24</v>
      </c>
      <c r="O747" s="11">
        <v>26</v>
      </c>
      <c r="P747" s="11">
        <v>2</v>
      </c>
      <c r="Q747" s="11">
        <v>4</v>
      </c>
      <c r="R747" s="11">
        <v>22</v>
      </c>
      <c r="S747" s="11">
        <v>20</v>
      </c>
      <c r="T747" s="11">
        <v>3</v>
      </c>
      <c r="U747" s="11">
        <v>24</v>
      </c>
      <c r="V747" s="11">
        <v>18</v>
      </c>
      <c r="W747" s="11">
        <v>25</v>
      </c>
      <c r="X747" s="11">
        <v>26</v>
      </c>
      <c r="Y747" s="11">
        <v>26</v>
      </c>
      <c r="Z747" s="11">
        <v>1</v>
      </c>
      <c r="AA747" s="11">
        <v>0</v>
      </c>
      <c r="AB747" s="11">
        <v>19</v>
      </c>
      <c r="AC747" s="11">
        <v>23</v>
      </c>
      <c r="AD747" s="11">
        <v>26</v>
      </c>
      <c r="AE747" s="11">
        <v>25</v>
      </c>
      <c r="AF747" s="15"/>
      <c r="AG747" s="14">
        <f t="shared" si="308"/>
        <v>17.7</v>
      </c>
      <c r="AH747" s="14">
        <f t="shared" si="309"/>
        <v>9.6687233141876483</v>
      </c>
      <c r="AI747" s="14">
        <f t="shared" si="310"/>
        <v>20</v>
      </c>
      <c r="AJ747" s="11">
        <v>27</v>
      </c>
      <c r="AK747" s="11">
        <v>24</v>
      </c>
      <c r="AL747" s="11">
        <v>25</v>
      </c>
      <c r="AM747" s="11">
        <v>19</v>
      </c>
      <c r="AN747" s="11">
        <v>21</v>
      </c>
      <c r="AO747" s="11">
        <v>21</v>
      </c>
      <c r="AP747" s="11">
        <v>24</v>
      </c>
      <c r="AQ747" s="11">
        <v>22</v>
      </c>
      <c r="AR747" s="11">
        <v>17</v>
      </c>
      <c r="AS747" s="11">
        <v>27</v>
      </c>
      <c r="AT747" s="14">
        <f t="shared" si="311"/>
        <v>22.7</v>
      </c>
      <c r="AU747" s="14">
        <f t="shared" si="312"/>
        <v>3.3015148038438418</v>
      </c>
      <c r="AV747" s="14">
        <f t="shared" si="313"/>
        <v>10</v>
      </c>
      <c r="AW747" s="14">
        <f t="shared" si="314"/>
        <v>13.832771625043309</v>
      </c>
      <c r="AX747" s="14">
        <f t="shared" si="315"/>
        <v>0.49584905675050911</v>
      </c>
      <c r="AY747" s="14">
        <f t="shared" si="316"/>
        <v>28</v>
      </c>
      <c r="AZ747" s="14">
        <f t="shared" si="317"/>
        <v>4.8871318626402696</v>
      </c>
      <c r="BA747" s="14">
        <f t="shared" si="318"/>
        <v>0.85464748558222203</v>
      </c>
      <c r="BB747" s="14">
        <f t="shared" si="319"/>
        <v>-0.2824858757062147</v>
      </c>
      <c r="BC747" s="16" t="str">
        <f t="shared" si="320"/>
        <v>Nontoxic</v>
      </c>
      <c r="BD747" s="14">
        <f t="shared" si="321"/>
        <v>128.24858757062148</v>
      </c>
      <c r="BE747" s="17" t="s">
        <v>664</v>
      </c>
      <c r="BF747" s="17" t="s">
        <v>666</v>
      </c>
      <c r="BG747" s="14">
        <f t="shared" si="322"/>
        <v>19</v>
      </c>
      <c r="BH747" s="14">
        <f t="shared" si="323"/>
        <v>9</v>
      </c>
      <c r="BI747" s="14">
        <f t="shared" si="324"/>
        <v>93.484210526315778</v>
      </c>
      <c r="BJ747" s="14">
        <f t="shared" si="325"/>
        <v>10.900000000000041</v>
      </c>
      <c r="BK747" s="14">
        <f t="shared" si="326"/>
        <v>66.939285714285717</v>
      </c>
      <c r="BL747" s="14">
        <f t="shared" si="327"/>
        <v>1.042676134781398</v>
      </c>
      <c r="BM747" s="14">
        <f t="shared" si="328"/>
        <v>9.5802376274677421</v>
      </c>
      <c r="BN747" s="14">
        <v>6.6349999999999998</v>
      </c>
      <c r="BO747" s="14" t="str">
        <f t="shared" si="329"/>
        <v>Sig Diff Var</v>
      </c>
      <c r="BP747" s="14">
        <f t="shared" si="330"/>
        <v>2.36507738858324E-2</v>
      </c>
      <c r="BQ747" s="14" t="str">
        <f t="shared" si="331"/>
        <v>NS</v>
      </c>
      <c r="BR747" s="14" t="str">
        <f t="shared" si="336"/>
        <v>NS</v>
      </c>
      <c r="BS747" s="2" t="str">
        <f t="shared" si="333"/>
        <v/>
      </c>
      <c r="BT747" s="2" t="str">
        <f t="shared" si="334"/>
        <v/>
      </c>
      <c r="BU747" s="2" t="str">
        <f t="shared" si="335"/>
        <v/>
      </c>
    </row>
    <row r="748" spans="1:73" x14ac:dyDescent="0.2">
      <c r="A748" s="10" t="s">
        <v>142</v>
      </c>
      <c r="B748" s="11" t="s">
        <v>237</v>
      </c>
      <c r="C748" s="12">
        <v>38722</v>
      </c>
      <c r="D748" s="13">
        <v>0.5</v>
      </c>
      <c r="E748" s="10" t="s">
        <v>57</v>
      </c>
      <c r="F748" s="10" t="s">
        <v>232</v>
      </c>
      <c r="G748" s="11" t="s">
        <v>59</v>
      </c>
      <c r="H748" s="11" t="s">
        <v>90</v>
      </c>
      <c r="I748" s="11" t="s">
        <v>61</v>
      </c>
      <c r="J748" s="14">
        <v>0.75</v>
      </c>
      <c r="K748" s="14">
        <v>0.2</v>
      </c>
      <c r="L748" s="11">
        <v>18</v>
      </c>
      <c r="M748" s="11">
        <v>22</v>
      </c>
      <c r="N748" s="11">
        <v>24</v>
      </c>
      <c r="O748" s="11">
        <v>26</v>
      </c>
      <c r="P748" s="11">
        <v>2</v>
      </c>
      <c r="Q748" s="11">
        <v>4</v>
      </c>
      <c r="R748" s="11">
        <v>22</v>
      </c>
      <c r="S748" s="11">
        <v>20</v>
      </c>
      <c r="T748" s="11">
        <v>3</v>
      </c>
      <c r="U748" s="11">
        <v>24</v>
      </c>
      <c r="V748" s="11">
        <v>18</v>
      </c>
      <c r="W748" s="11">
        <v>25</v>
      </c>
      <c r="X748" s="11">
        <v>26</v>
      </c>
      <c r="Y748" s="11">
        <v>26</v>
      </c>
      <c r="Z748" s="11">
        <v>1</v>
      </c>
      <c r="AA748" s="11">
        <v>0</v>
      </c>
      <c r="AB748" s="11">
        <v>19</v>
      </c>
      <c r="AC748" s="11">
        <v>23</v>
      </c>
      <c r="AD748" s="11">
        <v>26</v>
      </c>
      <c r="AE748" s="11">
        <v>25</v>
      </c>
      <c r="AF748" s="15"/>
      <c r="AG748" s="14">
        <f t="shared" si="308"/>
        <v>17.7</v>
      </c>
      <c r="AH748" s="14">
        <f t="shared" si="309"/>
        <v>9.6687233141876483</v>
      </c>
      <c r="AI748" s="14">
        <f t="shared" si="310"/>
        <v>20</v>
      </c>
      <c r="AJ748" s="11">
        <v>35</v>
      </c>
      <c r="AK748" s="11">
        <v>34</v>
      </c>
      <c r="AL748" s="11">
        <v>32</v>
      </c>
      <c r="AM748" s="11">
        <v>22</v>
      </c>
      <c r="AN748" s="11">
        <v>32</v>
      </c>
      <c r="AO748" s="11">
        <v>30</v>
      </c>
      <c r="AP748" s="11">
        <v>30</v>
      </c>
      <c r="AQ748" s="11">
        <v>23</v>
      </c>
      <c r="AR748" s="11">
        <v>31</v>
      </c>
      <c r="AS748" s="11">
        <v>35</v>
      </c>
      <c r="AT748" s="14">
        <f t="shared" si="311"/>
        <v>30.4</v>
      </c>
      <c r="AU748" s="14">
        <f t="shared" si="312"/>
        <v>4.5509461775669324</v>
      </c>
      <c r="AV748" s="14">
        <f t="shared" si="313"/>
        <v>10</v>
      </c>
      <c r="AW748" s="14">
        <f t="shared" si="314"/>
        <v>22.093332728032191</v>
      </c>
      <c r="AX748" s="14">
        <f t="shared" si="315"/>
        <v>0.84044919392471762</v>
      </c>
      <c r="AY748" s="14">
        <f t="shared" si="316"/>
        <v>26</v>
      </c>
      <c r="AZ748" s="14">
        <f t="shared" si="317"/>
        <v>7.8988755588925752</v>
      </c>
      <c r="BA748" s="14">
        <f t="shared" si="318"/>
        <v>0.85566523332816824</v>
      </c>
      <c r="BB748" s="14">
        <f t="shared" si="319"/>
        <v>-0.71751412429378525</v>
      </c>
      <c r="BC748" s="16" t="str">
        <f t="shared" si="320"/>
        <v>Nontoxic</v>
      </c>
      <c r="BD748" s="14">
        <f t="shared" si="321"/>
        <v>171.75141242937852</v>
      </c>
      <c r="BE748" s="17" t="s">
        <v>664</v>
      </c>
      <c r="BF748" s="17" t="s">
        <v>666</v>
      </c>
      <c r="BG748" s="14">
        <f t="shared" si="322"/>
        <v>19</v>
      </c>
      <c r="BH748" s="14">
        <f t="shared" si="323"/>
        <v>9</v>
      </c>
      <c r="BI748" s="14">
        <f t="shared" si="324"/>
        <v>93.484210526315778</v>
      </c>
      <c r="BJ748" s="14">
        <f t="shared" si="325"/>
        <v>20.711111111111073</v>
      </c>
      <c r="BK748" s="14">
        <f t="shared" si="326"/>
        <v>70.092857142857127</v>
      </c>
      <c r="BL748" s="14">
        <f t="shared" si="327"/>
        <v>1.042676134781398</v>
      </c>
      <c r="BM748" s="14">
        <f t="shared" si="328"/>
        <v>5.2757452199055512</v>
      </c>
      <c r="BN748" s="14">
        <v>6.6349999999999998</v>
      </c>
      <c r="BO748" s="14" t="str">
        <f t="shared" si="329"/>
        <v>Same Var</v>
      </c>
      <c r="BP748" s="14">
        <f t="shared" si="330"/>
        <v>2.6256257574340395E-4</v>
      </c>
      <c r="BQ748" s="14" t="str">
        <f t="shared" si="331"/>
        <v>NS</v>
      </c>
      <c r="BR748" s="14" t="str">
        <f t="shared" si="336"/>
        <v>NS</v>
      </c>
      <c r="BS748" s="2" t="str">
        <f t="shared" si="333"/>
        <v/>
      </c>
      <c r="BT748" s="2" t="str">
        <f t="shared" si="334"/>
        <v/>
      </c>
      <c r="BU748" s="2" t="str">
        <f t="shared" si="335"/>
        <v/>
      </c>
    </row>
    <row r="749" spans="1:73" x14ac:dyDescent="0.2">
      <c r="A749" s="10" t="s">
        <v>142</v>
      </c>
      <c r="B749" s="11" t="s">
        <v>236</v>
      </c>
      <c r="C749" s="12">
        <v>38722</v>
      </c>
      <c r="D749" s="13">
        <v>0.54166666666666663</v>
      </c>
      <c r="E749" s="10" t="s">
        <v>57</v>
      </c>
      <c r="F749" s="10" t="s">
        <v>232</v>
      </c>
      <c r="G749" s="11" t="s">
        <v>59</v>
      </c>
      <c r="H749" s="11" t="s">
        <v>90</v>
      </c>
      <c r="I749" s="11" t="s">
        <v>61</v>
      </c>
      <c r="J749" s="14">
        <v>0.75</v>
      </c>
      <c r="K749" s="14">
        <v>0.2</v>
      </c>
      <c r="L749" s="11">
        <v>18</v>
      </c>
      <c r="M749" s="11">
        <v>22</v>
      </c>
      <c r="N749" s="11">
        <v>24</v>
      </c>
      <c r="O749" s="11">
        <v>26</v>
      </c>
      <c r="P749" s="11">
        <v>2</v>
      </c>
      <c r="Q749" s="11">
        <v>4</v>
      </c>
      <c r="R749" s="11">
        <v>22</v>
      </c>
      <c r="S749" s="11">
        <v>20</v>
      </c>
      <c r="T749" s="11">
        <v>3</v>
      </c>
      <c r="U749" s="11">
        <v>24</v>
      </c>
      <c r="V749" s="11">
        <v>18</v>
      </c>
      <c r="W749" s="11">
        <v>25</v>
      </c>
      <c r="X749" s="11">
        <v>26</v>
      </c>
      <c r="Y749" s="11">
        <v>26</v>
      </c>
      <c r="Z749" s="11">
        <v>1</v>
      </c>
      <c r="AA749" s="11">
        <v>0</v>
      </c>
      <c r="AB749" s="11">
        <v>19</v>
      </c>
      <c r="AC749" s="11">
        <v>23</v>
      </c>
      <c r="AD749" s="11">
        <v>26</v>
      </c>
      <c r="AE749" s="11">
        <v>25</v>
      </c>
      <c r="AF749" s="15"/>
      <c r="AG749" s="14">
        <f t="shared" si="308"/>
        <v>17.7</v>
      </c>
      <c r="AH749" s="14">
        <f t="shared" si="309"/>
        <v>9.6687233141876483</v>
      </c>
      <c r="AI749" s="14">
        <f t="shared" si="310"/>
        <v>20</v>
      </c>
      <c r="AJ749" s="11">
        <v>15</v>
      </c>
      <c r="AK749" s="11">
        <v>25</v>
      </c>
      <c r="AL749" s="11">
        <v>33</v>
      </c>
      <c r="AM749" s="11">
        <v>32</v>
      </c>
      <c r="AN749" s="11">
        <v>34</v>
      </c>
      <c r="AO749" s="11">
        <v>28</v>
      </c>
      <c r="AP749" s="11">
        <v>14</v>
      </c>
      <c r="AQ749" s="11">
        <v>29</v>
      </c>
      <c r="AR749" s="11">
        <v>31</v>
      </c>
      <c r="AS749" s="11">
        <v>29</v>
      </c>
      <c r="AT749" s="14">
        <f t="shared" si="311"/>
        <v>27</v>
      </c>
      <c r="AU749" s="14">
        <f t="shared" si="312"/>
        <v>7.086763875156433</v>
      </c>
      <c r="AV749" s="14">
        <f t="shared" si="313"/>
        <v>10</v>
      </c>
      <c r="AW749" s="14">
        <f t="shared" si="314"/>
        <v>58.544926490215474</v>
      </c>
      <c r="AX749" s="14">
        <f t="shared" si="315"/>
        <v>3.1663619511263654</v>
      </c>
      <c r="AY749" s="14">
        <f t="shared" si="316"/>
        <v>18</v>
      </c>
      <c r="AZ749" s="14">
        <f t="shared" si="317"/>
        <v>4.9618089354374932</v>
      </c>
      <c r="BA749" s="14">
        <f t="shared" si="318"/>
        <v>0.86204866798959834</v>
      </c>
      <c r="BB749" s="14">
        <f t="shared" si="319"/>
        <v>-0.52542372881355937</v>
      </c>
      <c r="BC749" s="16" t="str">
        <f t="shared" si="320"/>
        <v>Nontoxic</v>
      </c>
      <c r="BD749" s="14">
        <f t="shared" si="321"/>
        <v>152.54237288135596</v>
      </c>
      <c r="BE749" s="17" t="s">
        <v>664</v>
      </c>
      <c r="BF749" s="17" t="s">
        <v>666</v>
      </c>
      <c r="BG749" s="14">
        <f t="shared" si="322"/>
        <v>19</v>
      </c>
      <c r="BH749" s="14">
        <f t="shared" si="323"/>
        <v>9</v>
      </c>
      <c r="BI749" s="14">
        <f t="shared" si="324"/>
        <v>93.484210526315778</v>
      </c>
      <c r="BJ749" s="14">
        <f t="shared" si="325"/>
        <v>50.222222222222221</v>
      </c>
      <c r="BK749" s="14">
        <f t="shared" si="326"/>
        <v>79.578571428571422</v>
      </c>
      <c r="BL749" s="14">
        <f t="shared" si="327"/>
        <v>1.042676134781398</v>
      </c>
      <c r="BM749" s="14">
        <f t="shared" si="328"/>
        <v>1.0383655821008371</v>
      </c>
      <c r="BN749" s="14">
        <v>6.6349999999999998</v>
      </c>
      <c r="BO749" s="14" t="str">
        <f t="shared" si="329"/>
        <v>Same Var</v>
      </c>
      <c r="BP749" s="14">
        <f t="shared" si="330"/>
        <v>5.9287657621241528E-3</v>
      </c>
      <c r="BQ749" s="14" t="str">
        <f t="shared" si="331"/>
        <v>NS</v>
      </c>
      <c r="BR749" s="14" t="str">
        <f t="shared" si="336"/>
        <v>NS</v>
      </c>
      <c r="BS749" s="2" t="str">
        <f t="shared" si="333"/>
        <v/>
      </c>
      <c r="BT749" s="2" t="str">
        <f t="shared" si="334"/>
        <v/>
      </c>
      <c r="BU749" s="2" t="str">
        <f t="shared" si="335"/>
        <v/>
      </c>
    </row>
    <row r="750" spans="1:73" x14ac:dyDescent="0.2">
      <c r="A750" s="10" t="s">
        <v>142</v>
      </c>
      <c r="B750" s="11" t="s">
        <v>231</v>
      </c>
      <c r="C750" s="12">
        <v>38722</v>
      </c>
      <c r="D750" s="13">
        <v>0.52083333333333337</v>
      </c>
      <c r="E750" s="10" t="s">
        <v>57</v>
      </c>
      <c r="F750" s="10" t="s">
        <v>232</v>
      </c>
      <c r="G750" s="11" t="s">
        <v>59</v>
      </c>
      <c r="H750" s="11" t="s">
        <v>90</v>
      </c>
      <c r="I750" s="11" t="s">
        <v>61</v>
      </c>
      <c r="J750" s="14">
        <v>0.75</v>
      </c>
      <c r="K750" s="14">
        <v>0.2</v>
      </c>
      <c r="L750" s="11">
        <v>18</v>
      </c>
      <c r="M750" s="11">
        <v>22</v>
      </c>
      <c r="N750" s="11">
        <v>24</v>
      </c>
      <c r="O750" s="11">
        <v>26</v>
      </c>
      <c r="P750" s="11">
        <v>2</v>
      </c>
      <c r="Q750" s="11">
        <v>4</v>
      </c>
      <c r="R750" s="11">
        <v>22</v>
      </c>
      <c r="S750" s="11">
        <v>20</v>
      </c>
      <c r="T750" s="11">
        <v>3</v>
      </c>
      <c r="U750" s="11">
        <v>24</v>
      </c>
      <c r="V750" s="11">
        <v>18</v>
      </c>
      <c r="W750" s="11">
        <v>25</v>
      </c>
      <c r="X750" s="11">
        <v>26</v>
      </c>
      <c r="Y750" s="11">
        <v>26</v>
      </c>
      <c r="Z750" s="11">
        <v>1</v>
      </c>
      <c r="AA750" s="11">
        <v>0</v>
      </c>
      <c r="AB750" s="11">
        <v>19</v>
      </c>
      <c r="AC750" s="11">
        <v>23</v>
      </c>
      <c r="AD750" s="11">
        <v>26</v>
      </c>
      <c r="AE750" s="11">
        <v>25</v>
      </c>
      <c r="AF750" s="15"/>
      <c r="AG750" s="14">
        <f t="shared" si="308"/>
        <v>17.7</v>
      </c>
      <c r="AH750" s="14">
        <f t="shared" si="309"/>
        <v>9.6687233141876483</v>
      </c>
      <c r="AI750" s="14">
        <f t="shared" si="310"/>
        <v>20</v>
      </c>
      <c r="AJ750" s="11">
        <v>33</v>
      </c>
      <c r="AK750" s="11">
        <v>30</v>
      </c>
      <c r="AL750" s="11">
        <v>34</v>
      </c>
      <c r="AM750" s="11">
        <v>33</v>
      </c>
      <c r="AN750" s="11">
        <v>32</v>
      </c>
      <c r="AO750" s="11">
        <v>34</v>
      </c>
      <c r="AP750" s="11">
        <v>31</v>
      </c>
      <c r="AQ750" s="11">
        <v>4</v>
      </c>
      <c r="AR750" s="11">
        <v>31</v>
      </c>
      <c r="AS750" s="11">
        <v>4</v>
      </c>
      <c r="AT750" s="14">
        <f t="shared" si="311"/>
        <v>26.6</v>
      </c>
      <c r="AU750" s="14">
        <f t="shared" si="312"/>
        <v>11.983321743156193</v>
      </c>
      <c r="AV750" s="14">
        <f t="shared" si="313"/>
        <v>10</v>
      </c>
      <c r="AW750" s="14">
        <f t="shared" si="314"/>
        <v>288.63439201977997</v>
      </c>
      <c r="AX750" s="14">
        <f t="shared" si="315"/>
        <v>23.27601572341716</v>
      </c>
      <c r="AY750" s="14">
        <f t="shared" si="316"/>
        <v>12</v>
      </c>
      <c r="AZ750" s="14">
        <f t="shared" si="317"/>
        <v>3.2328101294868352</v>
      </c>
      <c r="BA750" s="14">
        <f t="shared" si="318"/>
        <v>0.87260929158813794</v>
      </c>
      <c r="BB750" s="14">
        <f t="shared" si="319"/>
        <v>-0.50282485875706229</v>
      </c>
      <c r="BC750" s="16" t="str">
        <f t="shared" si="320"/>
        <v>Nontoxic</v>
      </c>
      <c r="BD750" s="14">
        <f t="shared" si="321"/>
        <v>150.28248587570624</v>
      </c>
      <c r="BE750" s="17" t="s">
        <v>664</v>
      </c>
      <c r="BF750" s="17" t="s">
        <v>666</v>
      </c>
      <c r="BG750" s="14">
        <f t="shared" si="322"/>
        <v>19</v>
      </c>
      <c r="BH750" s="14">
        <f t="shared" si="323"/>
        <v>9</v>
      </c>
      <c r="BI750" s="14">
        <f t="shared" si="324"/>
        <v>93.484210526315778</v>
      </c>
      <c r="BJ750" s="14">
        <f t="shared" si="325"/>
        <v>143.59999999999997</v>
      </c>
      <c r="BK750" s="14">
        <f t="shared" si="326"/>
        <v>109.59285714285713</v>
      </c>
      <c r="BL750" s="14">
        <f t="shared" si="327"/>
        <v>1.042676134781398</v>
      </c>
      <c r="BM750" s="14">
        <f t="shared" si="328"/>
        <v>0.56420034731124602</v>
      </c>
      <c r="BN750" s="14">
        <v>6.6349999999999998</v>
      </c>
      <c r="BO750" s="14" t="str">
        <f t="shared" si="329"/>
        <v>Same Var</v>
      </c>
      <c r="BP750" s="14">
        <f t="shared" si="330"/>
        <v>1.8305814026975967E-2</v>
      </c>
      <c r="BQ750" s="14" t="str">
        <f t="shared" si="331"/>
        <v>NS</v>
      </c>
      <c r="BR750" s="14" t="str">
        <f t="shared" si="336"/>
        <v>NS</v>
      </c>
      <c r="BS750" s="2" t="str">
        <f t="shared" si="333"/>
        <v/>
      </c>
      <c r="BT750" s="2" t="str">
        <f t="shared" si="334"/>
        <v/>
      </c>
      <c r="BU750" s="2" t="str">
        <f t="shared" si="335"/>
        <v/>
      </c>
    </row>
    <row r="751" spans="1:73" x14ac:dyDescent="0.2">
      <c r="A751" s="10" t="s">
        <v>142</v>
      </c>
      <c r="B751" s="11" t="s">
        <v>378</v>
      </c>
      <c r="C751" s="12">
        <v>37816</v>
      </c>
      <c r="D751" s="13">
        <v>0.60069444444444442</v>
      </c>
      <c r="E751" s="10" t="s">
        <v>57</v>
      </c>
      <c r="F751" s="10" t="s">
        <v>379</v>
      </c>
      <c r="G751" s="11" t="s">
        <v>59</v>
      </c>
      <c r="H751" s="11" t="s">
        <v>90</v>
      </c>
      <c r="I751" s="11" t="s">
        <v>61</v>
      </c>
      <c r="J751" s="14">
        <v>0.75</v>
      </c>
      <c r="K751" s="14">
        <v>0.2</v>
      </c>
      <c r="L751" s="11">
        <v>25</v>
      </c>
      <c r="M751" s="11">
        <v>20</v>
      </c>
      <c r="N751" s="11">
        <v>20</v>
      </c>
      <c r="O751" s="15"/>
      <c r="P751" s="11">
        <v>0</v>
      </c>
      <c r="Q751" s="11">
        <v>16</v>
      </c>
      <c r="R751" s="11">
        <v>21</v>
      </c>
      <c r="S751" s="15"/>
      <c r="T751" s="11">
        <v>22</v>
      </c>
      <c r="U751" s="11">
        <v>17</v>
      </c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F751" s="15"/>
      <c r="AG751" s="14">
        <f t="shared" si="308"/>
        <v>17.625</v>
      </c>
      <c r="AH751" s="14">
        <f t="shared" si="309"/>
        <v>7.6520305428409934</v>
      </c>
      <c r="AI751" s="14">
        <f t="shared" si="310"/>
        <v>8</v>
      </c>
      <c r="AJ751" s="11">
        <v>15</v>
      </c>
      <c r="AK751" s="11">
        <v>19</v>
      </c>
      <c r="AL751" s="11">
        <v>23</v>
      </c>
      <c r="AM751" s="11">
        <v>29</v>
      </c>
      <c r="AN751" s="11">
        <v>21</v>
      </c>
      <c r="AO751" s="11">
        <v>20</v>
      </c>
      <c r="AP751" s="11">
        <v>21</v>
      </c>
      <c r="AQ751" s="11">
        <v>22</v>
      </c>
      <c r="AR751" s="11">
        <v>2</v>
      </c>
      <c r="AS751" s="11">
        <v>24</v>
      </c>
      <c r="AT751" s="14">
        <f t="shared" si="311"/>
        <v>19.600000000000001</v>
      </c>
      <c r="AU751" s="14">
        <f t="shared" si="312"/>
        <v>7.1523112037687202</v>
      </c>
      <c r="AV751" s="14">
        <f t="shared" si="313"/>
        <v>10</v>
      </c>
      <c r="AW751" s="14">
        <f t="shared" si="314"/>
        <v>85.24096824918918</v>
      </c>
      <c r="AX751" s="14">
        <f t="shared" si="315"/>
        <v>5.329097110172933</v>
      </c>
      <c r="AY751" s="14">
        <f t="shared" si="316"/>
        <v>16</v>
      </c>
      <c r="AZ751" s="14">
        <f t="shared" si="317"/>
        <v>2.1001178482431109</v>
      </c>
      <c r="BA751" s="14">
        <f t="shared" si="318"/>
        <v>0.86466700179829137</v>
      </c>
      <c r="BB751" s="14">
        <f t="shared" si="319"/>
        <v>-0.11205673758865256</v>
      </c>
      <c r="BC751" s="16" t="str">
        <f t="shared" si="320"/>
        <v>Nontoxic</v>
      </c>
      <c r="BD751" s="14">
        <f t="shared" si="321"/>
        <v>111.20567375886526</v>
      </c>
      <c r="BE751" s="17" t="s">
        <v>663</v>
      </c>
      <c r="BF751" s="14"/>
      <c r="BG751" s="14">
        <f t="shared" si="322"/>
        <v>7</v>
      </c>
      <c r="BH751" s="14">
        <f t="shared" si="323"/>
        <v>9</v>
      </c>
      <c r="BI751" s="14">
        <f t="shared" si="324"/>
        <v>58.553571428571431</v>
      </c>
      <c r="BJ751" s="14">
        <f t="shared" si="325"/>
        <v>51.155555555555559</v>
      </c>
      <c r="BK751" s="14">
        <f t="shared" si="326"/>
        <v>54.392187500000006</v>
      </c>
      <c r="BL751" s="14">
        <f t="shared" si="327"/>
        <v>1.0638227513227514</v>
      </c>
      <c r="BM751" s="14">
        <f t="shared" si="328"/>
        <v>3.392858842923481E-2</v>
      </c>
      <c r="BN751" s="14">
        <v>6.6349999999999998</v>
      </c>
      <c r="BO751" s="14" t="str">
        <f t="shared" si="329"/>
        <v>Same Var</v>
      </c>
      <c r="BP751" s="14">
        <f t="shared" si="330"/>
        <v>0.29010231844462564</v>
      </c>
      <c r="BQ751" s="14" t="str">
        <f t="shared" si="331"/>
        <v>NS</v>
      </c>
      <c r="BR751" s="14" t="str">
        <f t="shared" si="336"/>
        <v>NS</v>
      </c>
      <c r="BS751" s="2" t="str">
        <f t="shared" si="333"/>
        <v/>
      </c>
      <c r="BT751" s="2" t="str">
        <f t="shared" si="334"/>
        <v/>
      </c>
      <c r="BU751" s="2" t="str">
        <f t="shared" si="335"/>
        <v/>
      </c>
    </row>
    <row r="752" spans="1:73" x14ac:dyDescent="0.2">
      <c r="A752" s="10" t="s">
        <v>142</v>
      </c>
      <c r="B752" s="11" t="s">
        <v>645</v>
      </c>
      <c r="C752" s="12">
        <v>38818</v>
      </c>
      <c r="D752" s="13">
        <v>0.58333333333333337</v>
      </c>
      <c r="E752" s="10" t="s">
        <v>57</v>
      </c>
      <c r="F752" s="10" t="s">
        <v>644</v>
      </c>
      <c r="G752" s="11" t="s">
        <v>59</v>
      </c>
      <c r="H752" s="11" t="s">
        <v>90</v>
      </c>
      <c r="I752" s="11" t="s">
        <v>61</v>
      </c>
      <c r="J752" s="14">
        <v>0.75</v>
      </c>
      <c r="K752" s="14">
        <v>0.2</v>
      </c>
      <c r="L752" s="11">
        <v>5</v>
      </c>
      <c r="M752" s="11">
        <v>6</v>
      </c>
      <c r="N752" s="11">
        <v>25</v>
      </c>
      <c r="O752" s="11">
        <v>0</v>
      </c>
      <c r="P752" s="11">
        <v>6</v>
      </c>
      <c r="Q752" s="11">
        <v>34</v>
      </c>
      <c r="R752" s="11">
        <v>23</v>
      </c>
      <c r="S752" s="11">
        <v>35</v>
      </c>
      <c r="T752" s="11">
        <v>23</v>
      </c>
      <c r="U752" s="11">
        <v>19</v>
      </c>
      <c r="V752" s="15"/>
      <c r="W752" s="15"/>
      <c r="X752" s="15"/>
      <c r="Y752" s="15"/>
      <c r="Z752" s="15"/>
      <c r="AA752" s="15"/>
      <c r="AB752" s="15"/>
      <c r="AC752" s="15"/>
      <c r="AD752" s="15"/>
      <c r="AE752" s="15"/>
      <c r="AF752" s="15"/>
      <c r="AG752" s="14">
        <f t="shared" si="308"/>
        <v>17.600000000000001</v>
      </c>
      <c r="AH752" s="14">
        <f t="shared" si="309"/>
        <v>12.58040804849615</v>
      </c>
      <c r="AI752" s="14">
        <f t="shared" si="310"/>
        <v>10</v>
      </c>
      <c r="AJ752" s="11">
        <v>26</v>
      </c>
      <c r="AK752" s="11">
        <v>21</v>
      </c>
      <c r="AL752" s="11">
        <v>27</v>
      </c>
      <c r="AM752" s="11">
        <v>27</v>
      </c>
      <c r="AN752" s="11">
        <v>25</v>
      </c>
      <c r="AO752" s="11">
        <v>25</v>
      </c>
      <c r="AP752" s="11">
        <v>24</v>
      </c>
      <c r="AQ752" s="11">
        <v>26</v>
      </c>
      <c r="AR752" s="11">
        <v>23</v>
      </c>
      <c r="AS752" s="11">
        <v>26</v>
      </c>
      <c r="AT752" s="14">
        <f t="shared" si="311"/>
        <v>25</v>
      </c>
      <c r="AU752" s="14">
        <f t="shared" si="312"/>
        <v>1.8856180831641267</v>
      </c>
      <c r="AV752" s="14">
        <f t="shared" si="313"/>
        <v>10</v>
      </c>
      <c r="AW752" s="14">
        <f t="shared" si="314"/>
        <v>85.711592669753131</v>
      </c>
      <c r="AX752" s="14">
        <f t="shared" si="315"/>
        <v>8.8201028892318298</v>
      </c>
      <c r="AY752" s="14">
        <f t="shared" si="316"/>
        <v>10</v>
      </c>
      <c r="AZ752" s="14">
        <f t="shared" si="317"/>
        <v>3.8781277936362395</v>
      </c>
      <c r="BA752" s="14">
        <f t="shared" si="318"/>
        <v>0.87905782855058789</v>
      </c>
      <c r="BB752" s="14">
        <f t="shared" si="319"/>
        <v>-0.42045454545454536</v>
      </c>
      <c r="BC752" s="16" t="str">
        <f t="shared" si="320"/>
        <v>Nontoxic</v>
      </c>
      <c r="BD752" s="14">
        <f t="shared" si="321"/>
        <v>142.04545454545453</v>
      </c>
      <c r="BE752" s="17" t="s">
        <v>663</v>
      </c>
      <c r="BF752" s="14"/>
      <c r="BG752" s="14">
        <f t="shared" si="322"/>
        <v>9</v>
      </c>
      <c r="BH752" s="14">
        <f t="shared" si="323"/>
        <v>9</v>
      </c>
      <c r="BI752" s="14">
        <f t="shared" si="324"/>
        <v>158.26666666666671</v>
      </c>
      <c r="BJ752" s="14">
        <f t="shared" si="325"/>
        <v>3.5555555555555554</v>
      </c>
      <c r="BK752" s="14">
        <f t="shared" si="326"/>
        <v>80.911111111111126</v>
      </c>
      <c r="BL752" s="14">
        <f t="shared" si="327"/>
        <v>1.0555555555555556</v>
      </c>
      <c r="BM752" s="14">
        <f t="shared" si="328"/>
        <v>20.922808315749958</v>
      </c>
      <c r="BN752" s="14">
        <v>6.6349999999999998</v>
      </c>
      <c r="BO752" s="14" t="str">
        <f t="shared" si="329"/>
        <v>Sig Diff Var</v>
      </c>
      <c r="BP752" s="14">
        <f t="shared" si="330"/>
        <v>4.8779130934955929E-2</v>
      </c>
      <c r="BQ752" s="14" t="str">
        <f t="shared" si="331"/>
        <v>NS</v>
      </c>
      <c r="BR752" s="14" t="str">
        <f t="shared" si="336"/>
        <v>NS</v>
      </c>
      <c r="BS752" s="2" t="str">
        <f t="shared" si="333"/>
        <v/>
      </c>
      <c r="BT752" s="2" t="str">
        <f t="shared" si="334"/>
        <v/>
      </c>
      <c r="BU752" s="2" t="str">
        <f t="shared" si="335"/>
        <v/>
      </c>
    </row>
    <row r="753" spans="1:73" x14ac:dyDescent="0.2">
      <c r="A753" s="10" t="s">
        <v>142</v>
      </c>
      <c r="B753" s="11" t="s">
        <v>642</v>
      </c>
      <c r="C753" s="12">
        <v>38817</v>
      </c>
      <c r="D753" s="13">
        <v>0.625</v>
      </c>
      <c r="E753" s="10" t="s">
        <v>57</v>
      </c>
      <c r="F753" s="10" t="s">
        <v>644</v>
      </c>
      <c r="G753" s="11" t="s">
        <v>59</v>
      </c>
      <c r="H753" s="11" t="s">
        <v>90</v>
      </c>
      <c r="I753" s="11" t="s">
        <v>61</v>
      </c>
      <c r="J753" s="14">
        <v>0.75</v>
      </c>
      <c r="K753" s="14">
        <v>0.2</v>
      </c>
      <c r="L753" s="11">
        <v>5</v>
      </c>
      <c r="M753" s="11">
        <v>6</v>
      </c>
      <c r="N753" s="11">
        <v>25</v>
      </c>
      <c r="O753" s="11">
        <v>0</v>
      </c>
      <c r="P753" s="11">
        <v>6</v>
      </c>
      <c r="Q753" s="11">
        <v>34</v>
      </c>
      <c r="R753" s="11">
        <v>23</v>
      </c>
      <c r="S753" s="11">
        <v>35</v>
      </c>
      <c r="T753" s="11">
        <v>23</v>
      </c>
      <c r="U753" s="11">
        <v>19</v>
      </c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F753" s="15"/>
      <c r="AG753" s="14">
        <f t="shared" si="308"/>
        <v>17.600000000000001</v>
      </c>
      <c r="AH753" s="14">
        <f t="shared" si="309"/>
        <v>12.58040804849615</v>
      </c>
      <c r="AI753" s="14">
        <f t="shared" si="310"/>
        <v>10</v>
      </c>
      <c r="AJ753" s="11">
        <v>24</v>
      </c>
      <c r="AK753" s="11">
        <v>20</v>
      </c>
      <c r="AL753" s="11">
        <v>22</v>
      </c>
      <c r="AM753" s="11">
        <v>31</v>
      </c>
      <c r="AN753" s="11">
        <v>18</v>
      </c>
      <c r="AO753" s="11">
        <v>21</v>
      </c>
      <c r="AP753" s="11">
        <v>21</v>
      </c>
      <c r="AQ753" s="11">
        <v>20</v>
      </c>
      <c r="AR753" s="11">
        <v>20</v>
      </c>
      <c r="AS753" s="11">
        <v>19</v>
      </c>
      <c r="AT753" s="14">
        <f t="shared" si="311"/>
        <v>21.6</v>
      </c>
      <c r="AU753" s="14">
        <f t="shared" si="312"/>
        <v>3.6878177829171492</v>
      </c>
      <c r="AV753" s="14">
        <f t="shared" si="313"/>
        <v>10</v>
      </c>
      <c r="AW753" s="14">
        <f t="shared" si="314"/>
        <v>105.31890624999996</v>
      </c>
      <c r="AX753" s="14">
        <f t="shared" si="315"/>
        <v>9.0115673611111138</v>
      </c>
      <c r="AY753" s="14">
        <f t="shared" si="316"/>
        <v>12</v>
      </c>
      <c r="AZ753" s="14">
        <f t="shared" si="317"/>
        <v>2.622120832720825</v>
      </c>
      <c r="BA753" s="14">
        <f t="shared" si="318"/>
        <v>0.87260929158813794</v>
      </c>
      <c r="BB753" s="14">
        <f t="shared" si="319"/>
        <v>-0.22727272727272727</v>
      </c>
      <c r="BC753" s="16" t="str">
        <f t="shared" si="320"/>
        <v>Nontoxic</v>
      </c>
      <c r="BD753" s="14">
        <f t="shared" si="321"/>
        <v>122.72727272727273</v>
      </c>
      <c r="BE753" s="17" t="s">
        <v>664</v>
      </c>
      <c r="BF753" s="17" t="s">
        <v>666</v>
      </c>
      <c r="BG753" s="14">
        <f t="shared" si="322"/>
        <v>9</v>
      </c>
      <c r="BH753" s="14">
        <f t="shared" si="323"/>
        <v>9</v>
      </c>
      <c r="BI753" s="14">
        <f t="shared" si="324"/>
        <v>158.26666666666671</v>
      </c>
      <c r="BJ753" s="14">
        <f t="shared" si="325"/>
        <v>13.599999999999959</v>
      </c>
      <c r="BK753" s="14">
        <f t="shared" si="326"/>
        <v>85.933333333333337</v>
      </c>
      <c r="BL753" s="14">
        <f t="shared" si="327"/>
        <v>1.0555555555555556</v>
      </c>
      <c r="BM753" s="14">
        <f t="shared" si="328"/>
        <v>10.511177619581931</v>
      </c>
      <c r="BN753" s="14">
        <v>6.6349999999999998</v>
      </c>
      <c r="BO753" s="14" t="str">
        <f t="shared" si="329"/>
        <v>Sig Diff Var</v>
      </c>
      <c r="BP753" s="14">
        <f t="shared" si="330"/>
        <v>0.17812009643992055</v>
      </c>
      <c r="BQ753" s="14" t="str">
        <f t="shared" si="331"/>
        <v>NS</v>
      </c>
      <c r="BR753" s="14" t="str">
        <f t="shared" si="336"/>
        <v>NS</v>
      </c>
      <c r="BS753" s="2" t="str">
        <f t="shared" si="333"/>
        <v/>
      </c>
      <c r="BT753" s="2" t="str">
        <f t="shared" si="334"/>
        <v/>
      </c>
      <c r="BU753" s="2" t="str">
        <f t="shared" si="335"/>
        <v/>
      </c>
    </row>
    <row r="754" spans="1:73" x14ac:dyDescent="0.2">
      <c r="A754" s="1" t="s">
        <v>142</v>
      </c>
      <c r="B754" s="5" t="s">
        <v>649</v>
      </c>
      <c r="C754" s="6">
        <v>38817</v>
      </c>
      <c r="D754" s="7">
        <v>0.75</v>
      </c>
      <c r="E754" s="1" t="s">
        <v>57</v>
      </c>
      <c r="F754" s="1" t="s">
        <v>644</v>
      </c>
      <c r="G754" s="5" t="s">
        <v>59</v>
      </c>
      <c r="H754" s="5" t="s">
        <v>90</v>
      </c>
      <c r="I754" s="5" t="s">
        <v>61</v>
      </c>
      <c r="J754" s="2">
        <v>0.75</v>
      </c>
      <c r="K754" s="2">
        <v>0.2</v>
      </c>
      <c r="L754" s="5">
        <v>5</v>
      </c>
      <c r="M754" s="5">
        <v>6</v>
      </c>
      <c r="N754" s="5">
        <v>25</v>
      </c>
      <c r="O754" s="5">
        <v>0</v>
      </c>
      <c r="P754" s="5">
        <v>6</v>
      </c>
      <c r="Q754" s="5">
        <v>34</v>
      </c>
      <c r="R754" s="5">
        <v>23</v>
      </c>
      <c r="S754" s="5">
        <v>35</v>
      </c>
      <c r="T754" s="5">
        <v>23</v>
      </c>
      <c r="U754" s="5">
        <v>19</v>
      </c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2">
        <f t="shared" si="308"/>
        <v>17.600000000000001</v>
      </c>
      <c r="AH754" s="2">
        <f t="shared" si="309"/>
        <v>12.58040804849615</v>
      </c>
      <c r="AI754" s="2">
        <f t="shared" si="310"/>
        <v>10</v>
      </c>
      <c r="AJ754" s="5">
        <v>18</v>
      </c>
      <c r="AK754" s="5">
        <v>17</v>
      </c>
      <c r="AL754" s="5">
        <v>20</v>
      </c>
      <c r="AM754" s="5">
        <v>12</v>
      </c>
      <c r="AN754" s="5">
        <v>20</v>
      </c>
      <c r="AO754" s="5">
        <v>22</v>
      </c>
      <c r="AP754" s="5">
        <v>21</v>
      </c>
      <c r="AQ754" s="5">
        <v>22</v>
      </c>
      <c r="AR754" s="5">
        <v>27</v>
      </c>
      <c r="AS754" s="5">
        <v>22</v>
      </c>
      <c r="AT754" s="2">
        <f t="shared" si="311"/>
        <v>20.100000000000001</v>
      </c>
      <c r="AU754" s="2">
        <f t="shared" si="312"/>
        <v>3.9285281382896247</v>
      </c>
      <c r="AV754" s="2">
        <f t="shared" si="313"/>
        <v>10</v>
      </c>
      <c r="AW754" s="2">
        <f t="shared" si="314"/>
        <v>109.11543402777784</v>
      </c>
      <c r="AX754" s="2">
        <f t="shared" si="315"/>
        <v>9.0707093364197586</v>
      </c>
      <c r="AY754" s="2">
        <f t="shared" si="316"/>
        <v>12</v>
      </c>
      <c r="AZ754" s="2">
        <f t="shared" si="317"/>
        <v>2.1349000363336956</v>
      </c>
      <c r="BA754" s="2">
        <f t="shared" si="318"/>
        <v>0.87260929158813794</v>
      </c>
      <c r="BB754" s="14">
        <f t="shared" si="319"/>
        <v>-0.14204545454545453</v>
      </c>
      <c r="BC754" s="3" t="str">
        <f t="shared" si="320"/>
        <v>Nontoxic</v>
      </c>
      <c r="BD754" s="2">
        <f t="shared" si="321"/>
        <v>114.20454545454545</v>
      </c>
      <c r="BE754" s="4" t="s">
        <v>663</v>
      </c>
      <c r="BG754" s="2">
        <f t="shared" si="322"/>
        <v>9</v>
      </c>
      <c r="BH754" s="2">
        <f t="shared" si="323"/>
        <v>9</v>
      </c>
      <c r="BI754" s="2">
        <f t="shared" si="324"/>
        <v>158.26666666666671</v>
      </c>
      <c r="BJ754" s="2">
        <f t="shared" si="325"/>
        <v>15.433333333333344</v>
      </c>
      <c r="BK754" s="2">
        <f t="shared" si="326"/>
        <v>86.850000000000023</v>
      </c>
      <c r="BL754" s="2">
        <f t="shared" si="327"/>
        <v>1.0555555555555556</v>
      </c>
      <c r="BM754" s="2">
        <f t="shared" si="328"/>
        <v>9.6138809525791888</v>
      </c>
      <c r="BN754" s="2">
        <v>6.6349999999999998</v>
      </c>
      <c r="BO754" s="2" t="str">
        <f t="shared" si="329"/>
        <v>Sig Diff Var</v>
      </c>
      <c r="BP754" s="2">
        <f t="shared" si="330"/>
        <v>0.2805260769936575</v>
      </c>
      <c r="BQ754" s="2" t="str">
        <f t="shared" si="331"/>
        <v>NS</v>
      </c>
      <c r="BR754" s="2" t="str">
        <f t="shared" si="336"/>
        <v>NS</v>
      </c>
      <c r="BS754" s="2" t="str">
        <f t="shared" si="333"/>
        <v/>
      </c>
      <c r="BT754" s="2" t="str">
        <f t="shared" si="334"/>
        <v/>
      </c>
      <c r="BU754" s="2" t="str">
        <f t="shared" si="335"/>
        <v/>
      </c>
    </row>
    <row r="755" spans="1:73" x14ac:dyDescent="0.2">
      <c r="A755" s="1" t="s">
        <v>142</v>
      </c>
      <c r="B755" s="5" t="s">
        <v>647</v>
      </c>
      <c r="C755" s="6">
        <v>38818</v>
      </c>
      <c r="D755" s="7">
        <v>0.29166666666666669</v>
      </c>
      <c r="E755" s="1" t="s">
        <v>57</v>
      </c>
      <c r="F755" s="1" t="s">
        <v>644</v>
      </c>
      <c r="G755" s="5" t="s">
        <v>59</v>
      </c>
      <c r="H755" s="5" t="s">
        <v>90</v>
      </c>
      <c r="I755" s="5" t="s">
        <v>61</v>
      </c>
      <c r="J755" s="2">
        <v>0.75</v>
      </c>
      <c r="K755" s="2">
        <v>0.2</v>
      </c>
      <c r="L755" s="5">
        <v>5</v>
      </c>
      <c r="M755" s="5">
        <v>6</v>
      </c>
      <c r="N755" s="5">
        <v>25</v>
      </c>
      <c r="O755" s="5">
        <v>0</v>
      </c>
      <c r="P755" s="5">
        <v>6</v>
      </c>
      <c r="Q755" s="5">
        <v>34</v>
      </c>
      <c r="R755" s="5">
        <v>23</v>
      </c>
      <c r="S755" s="5">
        <v>35</v>
      </c>
      <c r="T755" s="5">
        <v>23</v>
      </c>
      <c r="U755" s="5">
        <v>19</v>
      </c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2">
        <f t="shared" si="308"/>
        <v>17.600000000000001</v>
      </c>
      <c r="AH755" s="2">
        <f t="shared" si="309"/>
        <v>12.58040804849615</v>
      </c>
      <c r="AI755" s="2">
        <f t="shared" si="310"/>
        <v>10</v>
      </c>
      <c r="AJ755" s="5">
        <v>25</v>
      </c>
      <c r="AK755" s="5">
        <v>23</v>
      </c>
      <c r="AL755" s="5">
        <v>27</v>
      </c>
      <c r="AM755" s="5">
        <v>30</v>
      </c>
      <c r="AN755" s="5">
        <v>24</v>
      </c>
      <c r="AO755" s="5">
        <v>17</v>
      </c>
      <c r="AP755" s="5">
        <v>31</v>
      </c>
      <c r="AQ755" s="5">
        <v>26</v>
      </c>
      <c r="AR755" s="5">
        <v>29</v>
      </c>
      <c r="AS755" s="5">
        <v>33</v>
      </c>
      <c r="AT755" s="2">
        <f t="shared" si="311"/>
        <v>26.5</v>
      </c>
      <c r="AU755" s="2">
        <f t="shared" si="312"/>
        <v>4.624812308503869</v>
      </c>
      <c r="AV755" s="2">
        <f t="shared" si="313"/>
        <v>10</v>
      </c>
      <c r="AW755" s="2">
        <f t="shared" si="314"/>
        <v>121.91226859567902</v>
      </c>
      <c r="AX755" s="2">
        <f t="shared" si="315"/>
        <v>9.3143724365569316</v>
      </c>
      <c r="AY755" s="2">
        <f t="shared" si="316"/>
        <v>13</v>
      </c>
      <c r="AZ755" s="2">
        <f t="shared" si="317"/>
        <v>4.0025778505604954</v>
      </c>
      <c r="BA755" s="2">
        <f t="shared" si="318"/>
        <v>0.87015153396817235</v>
      </c>
      <c r="BB755" s="14">
        <f t="shared" si="319"/>
        <v>-0.50568181818181801</v>
      </c>
      <c r="BC755" s="3" t="str">
        <f t="shared" si="320"/>
        <v>Nontoxic</v>
      </c>
      <c r="BD755" s="2">
        <f t="shared" si="321"/>
        <v>150.56818181818181</v>
      </c>
      <c r="BE755" s="4" t="s">
        <v>663</v>
      </c>
      <c r="BG755" s="2">
        <f t="shared" si="322"/>
        <v>9</v>
      </c>
      <c r="BH755" s="2">
        <f t="shared" si="323"/>
        <v>9</v>
      </c>
      <c r="BI755" s="2">
        <f t="shared" si="324"/>
        <v>158.26666666666671</v>
      </c>
      <c r="BJ755" s="2">
        <f t="shared" si="325"/>
        <v>21.388888888888886</v>
      </c>
      <c r="BK755" s="2">
        <f t="shared" si="326"/>
        <v>89.827777777777797</v>
      </c>
      <c r="BL755" s="2">
        <f t="shared" si="327"/>
        <v>1.0555555555555556</v>
      </c>
      <c r="BM755" s="2">
        <f t="shared" si="328"/>
        <v>7.4062611181531572</v>
      </c>
      <c r="BN755" s="2">
        <v>6.6349999999999998</v>
      </c>
      <c r="BO755" s="2" t="str">
        <f t="shared" si="329"/>
        <v>Sig Diff Var</v>
      </c>
      <c r="BP755" s="2">
        <f t="shared" si="330"/>
        <v>2.9390796826370497E-2</v>
      </c>
      <c r="BQ755" s="2" t="str">
        <f t="shared" si="331"/>
        <v>NS</v>
      </c>
      <c r="BR755" s="2" t="str">
        <f t="shared" si="336"/>
        <v>NS</v>
      </c>
      <c r="BS755" s="2" t="str">
        <f t="shared" si="333"/>
        <v/>
      </c>
      <c r="BT755" s="2" t="str">
        <f t="shared" si="334"/>
        <v/>
      </c>
      <c r="BU755" s="2" t="str">
        <f t="shared" si="335"/>
        <v/>
      </c>
    </row>
    <row r="756" spans="1:73" x14ac:dyDescent="0.2">
      <c r="A756" s="1" t="s">
        <v>142</v>
      </c>
      <c r="B756" s="5" t="s">
        <v>660</v>
      </c>
      <c r="C756" s="6">
        <v>38818</v>
      </c>
      <c r="D756" s="7">
        <v>0.375</v>
      </c>
      <c r="E756" s="1" t="s">
        <v>57</v>
      </c>
      <c r="F756" s="1" t="s">
        <v>644</v>
      </c>
      <c r="G756" s="5" t="s">
        <v>59</v>
      </c>
      <c r="H756" s="5" t="s">
        <v>90</v>
      </c>
      <c r="I756" s="5" t="s">
        <v>61</v>
      </c>
      <c r="J756" s="2">
        <v>0.75</v>
      </c>
      <c r="K756" s="2">
        <v>0.2</v>
      </c>
      <c r="L756" s="5">
        <v>5</v>
      </c>
      <c r="M756" s="5">
        <v>6</v>
      </c>
      <c r="N756" s="5">
        <v>25</v>
      </c>
      <c r="O756" s="5">
        <v>0</v>
      </c>
      <c r="P756" s="5">
        <v>6</v>
      </c>
      <c r="Q756" s="5">
        <v>34</v>
      </c>
      <c r="R756" s="5">
        <v>23</v>
      </c>
      <c r="S756" s="5">
        <v>35</v>
      </c>
      <c r="T756" s="5">
        <v>23</v>
      </c>
      <c r="U756" s="5">
        <v>19</v>
      </c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2">
        <f t="shared" si="308"/>
        <v>17.600000000000001</v>
      </c>
      <c r="AH756" s="2">
        <f t="shared" si="309"/>
        <v>12.58040804849615</v>
      </c>
      <c r="AI756" s="2">
        <f t="shared" si="310"/>
        <v>10</v>
      </c>
      <c r="AJ756" s="5">
        <v>14</v>
      </c>
      <c r="AK756" s="5">
        <v>8</v>
      </c>
      <c r="AL756" s="5">
        <v>24</v>
      </c>
      <c r="AM756" s="5">
        <v>23</v>
      </c>
      <c r="AN756" s="5">
        <v>14</v>
      </c>
      <c r="AO756" s="5">
        <v>23</v>
      </c>
      <c r="AP756" s="5">
        <v>26</v>
      </c>
      <c r="AQ756" s="5">
        <v>25</v>
      </c>
      <c r="AR756" s="5">
        <v>23</v>
      </c>
      <c r="AS756" s="5">
        <v>27</v>
      </c>
      <c r="AT756" s="2">
        <f t="shared" si="311"/>
        <v>20.7</v>
      </c>
      <c r="AU756" s="2">
        <f t="shared" si="312"/>
        <v>6.3604681868204951</v>
      </c>
      <c r="AV756" s="2">
        <f t="shared" si="313"/>
        <v>10</v>
      </c>
      <c r="AW756" s="2">
        <f t="shared" si="314"/>
        <v>167.65214266975326</v>
      </c>
      <c r="AX756" s="2">
        <f t="shared" si="315"/>
        <v>10.62455844478739</v>
      </c>
      <c r="AY756" s="2">
        <f t="shared" si="316"/>
        <v>16</v>
      </c>
      <c r="AZ756" s="2">
        <f t="shared" si="317"/>
        <v>2.0842940383183954</v>
      </c>
      <c r="BA756" s="2">
        <f t="shared" si="318"/>
        <v>0.86466700179829137</v>
      </c>
      <c r="BB756" s="14">
        <f t="shared" si="319"/>
        <v>-0.17613636363636351</v>
      </c>
      <c r="BC756" s="3" t="str">
        <f t="shared" si="320"/>
        <v>Nontoxic</v>
      </c>
      <c r="BD756" s="2">
        <f t="shared" si="321"/>
        <v>117.61363636363636</v>
      </c>
      <c r="BE756" s="4" t="s">
        <v>663</v>
      </c>
      <c r="BG756" s="2">
        <f t="shared" si="322"/>
        <v>9</v>
      </c>
      <c r="BH756" s="2">
        <f t="shared" si="323"/>
        <v>9</v>
      </c>
      <c r="BI756" s="2">
        <f t="shared" si="324"/>
        <v>158.26666666666671</v>
      </c>
      <c r="BJ756" s="2">
        <f t="shared" si="325"/>
        <v>40.455555555555598</v>
      </c>
      <c r="BK756" s="2">
        <f t="shared" si="326"/>
        <v>99.361111111111143</v>
      </c>
      <c r="BL756" s="2">
        <f t="shared" si="327"/>
        <v>1.0555555555555556</v>
      </c>
      <c r="BM756" s="2">
        <f t="shared" si="328"/>
        <v>3.6922038131739581</v>
      </c>
      <c r="BN756" s="2">
        <v>6.6349999999999998</v>
      </c>
      <c r="BO756" s="2" t="str">
        <f t="shared" si="329"/>
        <v>Same Var</v>
      </c>
      <c r="BP756" s="2">
        <f t="shared" si="330"/>
        <v>0.24784075288426982</v>
      </c>
      <c r="BQ756" s="2" t="str">
        <f t="shared" si="331"/>
        <v>NS</v>
      </c>
      <c r="BR756" s="2" t="str">
        <f t="shared" si="336"/>
        <v>NS</v>
      </c>
      <c r="BS756" s="2" t="str">
        <f t="shared" si="333"/>
        <v/>
      </c>
      <c r="BT756" s="2" t="str">
        <f t="shared" si="334"/>
        <v/>
      </c>
      <c r="BU756" s="2" t="str">
        <f t="shared" si="335"/>
        <v/>
      </c>
    </row>
    <row r="757" spans="1:73" x14ac:dyDescent="0.2">
      <c r="A757" s="1" t="s">
        <v>142</v>
      </c>
      <c r="B757" s="5" t="s">
        <v>658</v>
      </c>
      <c r="C757" s="6">
        <v>38818</v>
      </c>
      <c r="D757" s="7">
        <v>0.45833333333333331</v>
      </c>
      <c r="E757" s="1" t="s">
        <v>57</v>
      </c>
      <c r="F757" s="1" t="s">
        <v>644</v>
      </c>
      <c r="G757" s="5" t="s">
        <v>59</v>
      </c>
      <c r="H757" s="5" t="s">
        <v>90</v>
      </c>
      <c r="I757" s="5" t="s">
        <v>61</v>
      </c>
      <c r="J757" s="2">
        <v>0.75</v>
      </c>
      <c r="K757" s="2">
        <v>0.2</v>
      </c>
      <c r="L757" s="5">
        <v>5</v>
      </c>
      <c r="M757" s="5">
        <v>6</v>
      </c>
      <c r="N757" s="5">
        <v>25</v>
      </c>
      <c r="O757" s="5">
        <v>0</v>
      </c>
      <c r="P757" s="5">
        <v>6</v>
      </c>
      <c r="Q757" s="5">
        <v>34</v>
      </c>
      <c r="R757" s="5">
        <v>23</v>
      </c>
      <c r="S757" s="5">
        <v>35</v>
      </c>
      <c r="T757" s="5">
        <v>23</v>
      </c>
      <c r="U757" s="5">
        <v>19</v>
      </c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2">
        <f t="shared" si="308"/>
        <v>17.600000000000001</v>
      </c>
      <c r="AH757" s="2">
        <f t="shared" si="309"/>
        <v>12.58040804849615</v>
      </c>
      <c r="AI757" s="2">
        <f t="shared" si="310"/>
        <v>10</v>
      </c>
      <c r="AJ757" s="5">
        <v>26</v>
      </c>
      <c r="AK757" s="5">
        <v>23</v>
      </c>
      <c r="AL757" s="5">
        <v>28</v>
      </c>
      <c r="AM757" s="5">
        <v>0</v>
      </c>
      <c r="AN757" s="5">
        <v>20</v>
      </c>
      <c r="AO757" s="5">
        <v>34</v>
      </c>
      <c r="AP757" s="5">
        <v>24</v>
      </c>
      <c r="AQ757" s="5">
        <v>27</v>
      </c>
      <c r="AR757" s="5">
        <v>24</v>
      </c>
      <c r="AS757" s="5">
        <v>24</v>
      </c>
      <c r="AT757" s="2">
        <f t="shared" si="311"/>
        <v>23</v>
      </c>
      <c r="AU757" s="2">
        <f t="shared" si="312"/>
        <v>8.8944427094175555</v>
      </c>
      <c r="AV757" s="2">
        <f t="shared" si="313"/>
        <v>10</v>
      </c>
      <c r="AW757" s="2">
        <f t="shared" si="314"/>
        <v>282.69751859567901</v>
      </c>
      <c r="AX757" s="2">
        <f t="shared" si="315"/>
        <v>15.760020584705078</v>
      </c>
      <c r="AY757" s="2">
        <f t="shared" si="316"/>
        <v>18</v>
      </c>
      <c r="AZ757" s="2">
        <f t="shared" si="317"/>
        <v>2.3899872086283622</v>
      </c>
      <c r="BA757" s="2">
        <f t="shared" si="318"/>
        <v>0.86204866798959834</v>
      </c>
      <c r="BB757" s="14">
        <f t="shared" si="319"/>
        <v>-0.30681818181818171</v>
      </c>
      <c r="BC757" s="3" t="str">
        <f t="shared" si="320"/>
        <v>Nontoxic</v>
      </c>
      <c r="BD757" s="2">
        <f t="shared" si="321"/>
        <v>130.68181818181816</v>
      </c>
      <c r="BE757" s="4" t="s">
        <v>664</v>
      </c>
      <c r="BF757" s="4" t="s">
        <v>666</v>
      </c>
      <c r="BG757" s="2">
        <f t="shared" si="322"/>
        <v>9</v>
      </c>
      <c r="BH757" s="2">
        <f t="shared" si="323"/>
        <v>9</v>
      </c>
      <c r="BI757" s="2">
        <f t="shared" si="324"/>
        <v>158.26666666666671</v>
      </c>
      <c r="BJ757" s="2">
        <f t="shared" si="325"/>
        <v>79.1111111111111</v>
      </c>
      <c r="BK757" s="2">
        <f t="shared" si="326"/>
        <v>118.6888888888889</v>
      </c>
      <c r="BL757" s="2">
        <f t="shared" si="327"/>
        <v>1.0555555555555556</v>
      </c>
      <c r="BM757" s="2">
        <f t="shared" si="328"/>
        <v>1.0050537381742253</v>
      </c>
      <c r="BN757" s="2">
        <v>6.6349999999999998</v>
      </c>
      <c r="BO757" s="2" t="str">
        <f t="shared" si="329"/>
        <v>Same Var</v>
      </c>
      <c r="BP757" s="2">
        <f t="shared" si="330"/>
        <v>0.14115227128192362</v>
      </c>
      <c r="BQ757" s="2" t="str">
        <f t="shared" si="331"/>
        <v>NS</v>
      </c>
      <c r="BR757" s="2" t="str">
        <f t="shared" ref="BR757:BR788" si="337">IF(BE757="Normal",BQ757,IF(BE757="Non-normal",BF757,"Bleh"))</f>
        <v>NS</v>
      </c>
      <c r="BS757" s="2" t="str">
        <f t="shared" si="333"/>
        <v/>
      </c>
      <c r="BT757" s="2" t="str">
        <f t="shared" si="334"/>
        <v/>
      </c>
      <c r="BU757" s="2" t="str">
        <f t="shared" si="335"/>
        <v/>
      </c>
    </row>
    <row r="758" spans="1:73" x14ac:dyDescent="0.2">
      <c r="A758" s="10" t="s">
        <v>142</v>
      </c>
      <c r="B758" s="11" t="s">
        <v>298</v>
      </c>
      <c r="C758" s="12">
        <v>37230</v>
      </c>
      <c r="D758" s="13">
        <v>0</v>
      </c>
      <c r="E758" s="10" t="s">
        <v>57</v>
      </c>
      <c r="F758" s="10" t="s">
        <v>299</v>
      </c>
      <c r="G758" s="11" t="s">
        <v>59</v>
      </c>
      <c r="H758" s="11" t="s">
        <v>90</v>
      </c>
      <c r="I758" s="11" t="s">
        <v>61</v>
      </c>
      <c r="J758" s="14">
        <v>0.75</v>
      </c>
      <c r="K758" s="14">
        <v>0.2</v>
      </c>
      <c r="L758" s="11">
        <v>0</v>
      </c>
      <c r="M758" s="11">
        <v>25</v>
      </c>
      <c r="N758" s="11">
        <v>21</v>
      </c>
      <c r="O758" s="11">
        <v>14</v>
      </c>
      <c r="P758" s="11">
        <v>22</v>
      </c>
      <c r="Q758" s="11">
        <v>7</v>
      </c>
      <c r="R758" s="11">
        <v>26</v>
      </c>
      <c r="S758" s="11">
        <v>22</v>
      </c>
      <c r="T758" s="11">
        <v>10</v>
      </c>
      <c r="U758" s="11">
        <v>29</v>
      </c>
      <c r="V758" s="15"/>
      <c r="W758" s="15"/>
      <c r="X758" s="15"/>
      <c r="Y758" s="15"/>
      <c r="Z758" s="15"/>
      <c r="AA758" s="15"/>
      <c r="AB758" s="15"/>
      <c r="AC758" s="15"/>
      <c r="AD758" s="15"/>
      <c r="AE758" s="15"/>
      <c r="AF758" s="15"/>
      <c r="AG758" s="14">
        <f t="shared" si="308"/>
        <v>17.600000000000001</v>
      </c>
      <c r="AH758" s="14">
        <f t="shared" si="309"/>
        <v>9.418657606639659</v>
      </c>
      <c r="AI758" s="14">
        <f t="shared" si="310"/>
        <v>10</v>
      </c>
      <c r="AJ758" s="11">
        <v>14</v>
      </c>
      <c r="AK758" s="11">
        <v>19</v>
      </c>
      <c r="AL758" s="11">
        <v>19</v>
      </c>
      <c r="AM758" s="15"/>
      <c r="AN758" s="11">
        <v>21</v>
      </c>
      <c r="AO758" s="11">
        <v>16</v>
      </c>
      <c r="AP758" s="11">
        <v>28</v>
      </c>
      <c r="AQ758" s="11">
        <v>21</v>
      </c>
      <c r="AR758" s="11">
        <v>20</v>
      </c>
      <c r="AS758" s="11">
        <v>23</v>
      </c>
      <c r="AT758" s="14">
        <f t="shared" si="311"/>
        <v>20.111111111111111</v>
      </c>
      <c r="AU758" s="14">
        <f t="shared" si="312"/>
        <v>4.0138648595974287</v>
      </c>
      <c r="AV758" s="14">
        <f t="shared" si="313"/>
        <v>9</v>
      </c>
      <c r="AW758" s="14">
        <f t="shared" si="314"/>
        <v>45.970074089315617</v>
      </c>
      <c r="AX758" s="14">
        <f t="shared" si="315"/>
        <v>3.1672455265965542</v>
      </c>
      <c r="AY758" s="14">
        <f t="shared" si="316"/>
        <v>15</v>
      </c>
      <c r="AZ758" s="14">
        <f t="shared" si="317"/>
        <v>2.6541720673769533</v>
      </c>
      <c r="BA758" s="14">
        <f t="shared" si="318"/>
        <v>0.86624497319495286</v>
      </c>
      <c r="BB758" s="14">
        <f t="shared" si="319"/>
        <v>-0.14267676767676757</v>
      </c>
      <c r="BC758" s="16" t="str">
        <f t="shared" si="320"/>
        <v>Nontoxic</v>
      </c>
      <c r="BD758" s="14">
        <f t="shared" si="321"/>
        <v>114.26767676767675</v>
      </c>
      <c r="BE758" s="17" t="s">
        <v>663</v>
      </c>
      <c r="BF758" s="14"/>
      <c r="BG758" s="14">
        <f t="shared" si="322"/>
        <v>9</v>
      </c>
      <c r="BH758" s="14">
        <f t="shared" si="323"/>
        <v>8</v>
      </c>
      <c r="BI758" s="14">
        <f t="shared" si="324"/>
        <v>88.711111111111109</v>
      </c>
      <c r="BJ758" s="14">
        <f t="shared" si="325"/>
        <v>16.111111111111086</v>
      </c>
      <c r="BK758" s="14">
        <f t="shared" si="326"/>
        <v>54.546405228758154</v>
      </c>
      <c r="BL758" s="14">
        <f t="shared" si="327"/>
        <v>1.0590958605664489</v>
      </c>
      <c r="BM758" s="14">
        <f t="shared" si="328"/>
        <v>5.0791824852522609</v>
      </c>
      <c r="BN758" s="14">
        <v>6.6349999999999998</v>
      </c>
      <c r="BO758" s="14" t="str">
        <f t="shared" si="329"/>
        <v>Same Var</v>
      </c>
      <c r="BP758" s="14">
        <f t="shared" si="330"/>
        <v>0.23470075910102894</v>
      </c>
      <c r="BQ758" s="14" t="str">
        <f t="shared" si="331"/>
        <v>NS</v>
      </c>
      <c r="BR758" s="14" t="str">
        <f t="shared" si="337"/>
        <v>NS</v>
      </c>
      <c r="BS758" s="2" t="str">
        <f t="shared" si="333"/>
        <v/>
      </c>
      <c r="BT758" s="2" t="str">
        <f t="shared" si="334"/>
        <v/>
      </c>
      <c r="BU758" s="2" t="str">
        <f t="shared" si="335"/>
        <v/>
      </c>
    </row>
    <row r="759" spans="1:73" x14ac:dyDescent="0.2">
      <c r="A759" s="10" t="s">
        <v>142</v>
      </c>
      <c r="B759" s="11" t="s">
        <v>300</v>
      </c>
      <c r="C759" s="12">
        <v>37230</v>
      </c>
      <c r="D759" s="13">
        <v>0</v>
      </c>
      <c r="E759" s="10" t="s">
        <v>57</v>
      </c>
      <c r="F759" s="10" t="s">
        <v>299</v>
      </c>
      <c r="G759" s="11" t="s">
        <v>59</v>
      </c>
      <c r="H759" s="11" t="s">
        <v>90</v>
      </c>
      <c r="I759" s="11" t="s">
        <v>61</v>
      </c>
      <c r="J759" s="14">
        <v>0.75</v>
      </c>
      <c r="K759" s="14">
        <v>0.2</v>
      </c>
      <c r="L759" s="11">
        <v>0</v>
      </c>
      <c r="M759" s="11">
        <v>25</v>
      </c>
      <c r="N759" s="11">
        <v>21</v>
      </c>
      <c r="O759" s="11">
        <v>14</v>
      </c>
      <c r="P759" s="11">
        <v>22</v>
      </c>
      <c r="Q759" s="11">
        <v>7</v>
      </c>
      <c r="R759" s="11">
        <v>26</v>
      </c>
      <c r="S759" s="11">
        <v>22</v>
      </c>
      <c r="T759" s="11">
        <v>10</v>
      </c>
      <c r="U759" s="11">
        <v>29</v>
      </c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F759" s="15"/>
      <c r="AG759" s="14">
        <f t="shared" si="308"/>
        <v>17.600000000000001</v>
      </c>
      <c r="AH759" s="14">
        <f t="shared" si="309"/>
        <v>9.418657606639659</v>
      </c>
      <c r="AI759" s="14">
        <f t="shared" si="310"/>
        <v>10</v>
      </c>
      <c r="AJ759" s="11">
        <v>13</v>
      </c>
      <c r="AK759" s="11">
        <v>21</v>
      </c>
      <c r="AL759" s="11">
        <v>23</v>
      </c>
      <c r="AM759" s="11">
        <v>20</v>
      </c>
      <c r="AN759" s="11">
        <v>21</v>
      </c>
      <c r="AO759" s="11">
        <v>23</v>
      </c>
      <c r="AP759" s="11">
        <v>21</v>
      </c>
      <c r="AQ759" s="11">
        <v>20</v>
      </c>
      <c r="AR759" s="11">
        <v>9</v>
      </c>
      <c r="AS759" s="11">
        <v>21</v>
      </c>
      <c r="AT759" s="14">
        <f t="shared" si="311"/>
        <v>19.2</v>
      </c>
      <c r="AU759" s="14">
        <f t="shared" si="312"/>
        <v>4.541169697580373</v>
      </c>
      <c r="AV759" s="14">
        <f t="shared" si="313"/>
        <v>10</v>
      </c>
      <c r="AW759" s="14">
        <f t="shared" si="314"/>
        <v>49.733838271604931</v>
      </c>
      <c r="AX759" s="14">
        <f t="shared" si="315"/>
        <v>3.2392067215363509</v>
      </c>
      <c r="AY759" s="14">
        <f t="shared" si="316"/>
        <v>15</v>
      </c>
      <c r="AZ759" s="14">
        <f t="shared" si="317"/>
        <v>2.2593746721014094</v>
      </c>
      <c r="BA759" s="14">
        <f t="shared" si="318"/>
        <v>0.86624497319495286</v>
      </c>
      <c r="BB759" s="14">
        <f t="shared" si="319"/>
        <v>-9.0909090909090787E-2</v>
      </c>
      <c r="BC759" s="16" t="str">
        <f t="shared" si="320"/>
        <v>Nontoxic</v>
      </c>
      <c r="BD759" s="14">
        <f t="shared" si="321"/>
        <v>109.09090909090908</v>
      </c>
      <c r="BE759" s="17" t="s">
        <v>664</v>
      </c>
      <c r="BF759" s="17" t="s">
        <v>666</v>
      </c>
      <c r="BG759" s="14">
        <f t="shared" si="322"/>
        <v>9</v>
      </c>
      <c r="BH759" s="14">
        <f t="shared" si="323"/>
        <v>9</v>
      </c>
      <c r="BI759" s="14">
        <f t="shared" si="324"/>
        <v>88.711111111111109</v>
      </c>
      <c r="BJ759" s="14">
        <f t="shared" si="325"/>
        <v>20.622222222222216</v>
      </c>
      <c r="BK759" s="14">
        <f t="shared" si="326"/>
        <v>54.666666666666657</v>
      </c>
      <c r="BL759" s="14">
        <f t="shared" si="327"/>
        <v>1.0555555555555556</v>
      </c>
      <c r="BM759" s="14">
        <f t="shared" si="328"/>
        <v>4.1843226208901241</v>
      </c>
      <c r="BN759" s="14">
        <v>6.6349999999999998</v>
      </c>
      <c r="BO759" s="14" t="str">
        <f t="shared" si="329"/>
        <v>Same Var</v>
      </c>
      <c r="BP759" s="14">
        <f t="shared" si="330"/>
        <v>0.31715042666086873</v>
      </c>
      <c r="BQ759" s="14" t="str">
        <f t="shared" si="331"/>
        <v>NS</v>
      </c>
      <c r="BR759" s="14" t="str">
        <f t="shared" si="337"/>
        <v>NS</v>
      </c>
      <c r="BS759" s="2" t="str">
        <f t="shared" si="333"/>
        <v/>
      </c>
      <c r="BT759" s="2" t="str">
        <f t="shared" si="334"/>
        <v/>
      </c>
      <c r="BU759" s="2" t="str">
        <f t="shared" si="335"/>
        <v/>
      </c>
    </row>
    <row r="760" spans="1:73" x14ac:dyDescent="0.2">
      <c r="A760" s="10" t="s">
        <v>142</v>
      </c>
      <c r="B760" s="11" t="s">
        <v>306</v>
      </c>
      <c r="C760" s="12">
        <v>37230</v>
      </c>
      <c r="D760" s="13">
        <v>0</v>
      </c>
      <c r="E760" s="10" t="s">
        <v>57</v>
      </c>
      <c r="F760" s="10" t="s">
        <v>299</v>
      </c>
      <c r="G760" s="11" t="s">
        <v>59</v>
      </c>
      <c r="H760" s="11" t="s">
        <v>90</v>
      </c>
      <c r="I760" s="11" t="s">
        <v>61</v>
      </c>
      <c r="J760" s="14">
        <v>0.75</v>
      </c>
      <c r="K760" s="14">
        <v>0.2</v>
      </c>
      <c r="L760" s="11">
        <v>0</v>
      </c>
      <c r="M760" s="11">
        <v>25</v>
      </c>
      <c r="N760" s="11">
        <v>21</v>
      </c>
      <c r="O760" s="11">
        <v>14</v>
      </c>
      <c r="P760" s="11">
        <v>22</v>
      </c>
      <c r="Q760" s="11">
        <v>7</v>
      </c>
      <c r="R760" s="11">
        <v>26</v>
      </c>
      <c r="S760" s="11">
        <v>22</v>
      </c>
      <c r="T760" s="11">
        <v>10</v>
      </c>
      <c r="U760" s="11">
        <v>29</v>
      </c>
      <c r="V760" s="15"/>
      <c r="W760" s="15"/>
      <c r="X760" s="15"/>
      <c r="Y760" s="15"/>
      <c r="Z760" s="15"/>
      <c r="AA760" s="15"/>
      <c r="AB760" s="15"/>
      <c r="AC760" s="15"/>
      <c r="AD760" s="15"/>
      <c r="AE760" s="15"/>
      <c r="AF760" s="15"/>
      <c r="AG760" s="14">
        <f t="shared" si="308"/>
        <v>17.600000000000001</v>
      </c>
      <c r="AH760" s="14">
        <f t="shared" si="309"/>
        <v>9.418657606639659</v>
      </c>
      <c r="AI760" s="14">
        <f t="shared" si="310"/>
        <v>10</v>
      </c>
      <c r="AJ760" s="11">
        <v>10</v>
      </c>
      <c r="AK760" s="11">
        <v>18</v>
      </c>
      <c r="AL760" s="11">
        <v>23</v>
      </c>
      <c r="AM760" s="11">
        <v>8</v>
      </c>
      <c r="AN760" s="11">
        <v>17</v>
      </c>
      <c r="AO760" s="11">
        <v>19</v>
      </c>
      <c r="AP760" s="11">
        <v>25</v>
      </c>
      <c r="AQ760" s="11">
        <v>22</v>
      </c>
      <c r="AR760" s="11">
        <v>14</v>
      </c>
      <c r="AS760" s="11">
        <v>18</v>
      </c>
      <c r="AT760" s="14">
        <f t="shared" si="311"/>
        <v>17.399999999999999</v>
      </c>
      <c r="AU760" s="14">
        <f t="shared" si="312"/>
        <v>5.4609726443393063</v>
      </c>
      <c r="AV760" s="14">
        <f t="shared" si="313"/>
        <v>10</v>
      </c>
      <c r="AW760" s="14">
        <f t="shared" si="314"/>
        <v>63.556327160493858</v>
      </c>
      <c r="AX760" s="14">
        <f t="shared" si="315"/>
        <v>3.7548610425240065</v>
      </c>
      <c r="AY760" s="14">
        <f t="shared" si="316"/>
        <v>17</v>
      </c>
      <c r="AZ760" s="14">
        <f t="shared" si="317"/>
        <v>1.4875089669744062</v>
      </c>
      <c r="BA760" s="14">
        <f t="shared" si="318"/>
        <v>0.86327901742005297</v>
      </c>
      <c r="BB760" s="14">
        <f t="shared" si="319"/>
        <v>1.1363636363636524E-2</v>
      </c>
      <c r="BC760" s="16" t="str">
        <f t="shared" si="320"/>
        <v>Nontoxic</v>
      </c>
      <c r="BD760" s="14">
        <f t="shared" si="321"/>
        <v>98.863636363636346</v>
      </c>
      <c r="BE760" s="17" t="s">
        <v>663</v>
      </c>
      <c r="BF760" s="14"/>
      <c r="BG760" s="14">
        <f t="shared" si="322"/>
        <v>9</v>
      </c>
      <c r="BH760" s="14">
        <f t="shared" si="323"/>
        <v>9</v>
      </c>
      <c r="BI760" s="14">
        <f t="shared" si="324"/>
        <v>88.711111111111109</v>
      </c>
      <c r="BJ760" s="14">
        <f t="shared" si="325"/>
        <v>29.822222222222237</v>
      </c>
      <c r="BK760" s="14">
        <f t="shared" si="326"/>
        <v>59.26666666666668</v>
      </c>
      <c r="BL760" s="14">
        <f t="shared" si="327"/>
        <v>1.0555555555555556</v>
      </c>
      <c r="BM760" s="14">
        <f t="shared" si="328"/>
        <v>2.4168276384720957</v>
      </c>
      <c r="BN760" s="14">
        <v>6.6349999999999998</v>
      </c>
      <c r="BO760" s="14" t="str">
        <f t="shared" si="329"/>
        <v>Same Var</v>
      </c>
      <c r="BP760" s="14">
        <f t="shared" si="330"/>
        <v>0.47715804445852489</v>
      </c>
      <c r="BQ760" s="14" t="str">
        <f t="shared" si="331"/>
        <v>NS</v>
      </c>
      <c r="BR760" s="14" t="str">
        <f t="shared" si="337"/>
        <v>NS</v>
      </c>
      <c r="BS760" s="2" t="str">
        <f t="shared" si="333"/>
        <v>Same Var T-test</v>
      </c>
      <c r="BT760" s="2" t="str">
        <f t="shared" si="334"/>
        <v/>
      </c>
      <c r="BU760" s="2" t="str">
        <f t="shared" si="335"/>
        <v/>
      </c>
    </row>
    <row r="761" spans="1:73" x14ac:dyDescent="0.2">
      <c r="A761" s="10" t="s">
        <v>142</v>
      </c>
      <c r="B761" s="11" t="s">
        <v>313</v>
      </c>
      <c r="C761" s="12">
        <v>37230</v>
      </c>
      <c r="D761" s="13">
        <v>0</v>
      </c>
      <c r="E761" s="10" t="s">
        <v>57</v>
      </c>
      <c r="F761" s="10" t="s">
        <v>299</v>
      </c>
      <c r="G761" s="11" t="s">
        <v>59</v>
      </c>
      <c r="H761" s="11" t="s">
        <v>90</v>
      </c>
      <c r="I761" s="11" t="s">
        <v>61</v>
      </c>
      <c r="J761" s="14">
        <v>0.75</v>
      </c>
      <c r="K761" s="14">
        <v>0.2</v>
      </c>
      <c r="L761" s="11">
        <v>0</v>
      </c>
      <c r="M761" s="11">
        <v>25</v>
      </c>
      <c r="N761" s="11">
        <v>21</v>
      </c>
      <c r="O761" s="11">
        <v>14</v>
      </c>
      <c r="P761" s="11">
        <v>22</v>
      </c>
      <c r="Q761" s="11">
        <v>7</v>
      </c>
      <c r="R761" s="11">
        <v>26</v>
      </c>
      <c r="S761" s="11">
        <v>22</v>
      </c>
      <c r="T761" s="11">
        <v>10</v>
      </c>
      <c r="U761" s="11">
        <v>29</v>
      </c>
      <c r="V761" s="15"/>
      <c r="W761" s="15"/>
      <c r="X761" s="15"/>
      <c r="Y761" s="15"/>
      <c r="Z761" s="15"/>
      <c r="AA761" s="15"/>
      <c r="AB761" s="15"/>
      <c r="AC761" s="15"/>
      <c r="AD761" s="15"/>
      <c r="AE761" s="15"/>
      <c r="AF761" s="15"/>
      <c r="AG761" s="14">
        <f t="shared" si="308"/>
        <v>17.600000000000001</v>
      </c>
      <c r="AH761" s="14">
        <f t="shared" si="309"/>
        <v>9.418657606639659</v>
      </c>
      <c r="AI761" s="14">
        <f t="shared" si="310"/>
        <v>10</v>
      </c>
      <c r="AJ761" s="11">
        <v>23</v>
      </c>
      <c r="AK761" s="11">
        <v>25</v>
      </c>
      <c r="AL761" s="11">
        <v>20</v>
      </c>
      <c r="AM761" s="11">
        <v>12</v>
      </c>
      <c r="AN761" s="11">
        <v>7</v>
      </c>
      <c r="AO761" s="11">
        <v>25</v>
      </c>
      <c r="AP761" s="11">
        <v>21</v>
      </c>
      <c r="AQ761" s="11">
        <v>22</v>
      </c>
      <c r="AR761" s="11">
        <v>14</v>
      </c>
      <c r="AS761" s="11">
        <v>26</v>
      </c>
      <c r="AT761" s="14">
        <f t="shared" si="311"/>
        <v>19.5</v>
      </c>
      <c r="AU761" s="14">
        <f t="shared" si="312"/>
        <v>6.3813965730255493</v>
      </c>
      <c r="AV761" s="14">
        <f t="shared" si="313"/>
        <v>10</v>
      </c>
      <c r="AW761" s="14">
        <f t="shared" si="314"/>
        <v>82.123871604938259</v>
      </c>
      <c r="AX761" s="14">
        <f t="shared" si="315"/>
        <v>4.6092326474622771</v>
      </c>
      <c r="AY761" s="14">
        <f t="shared" si="316"/>
        <v>18</v>
      </c>
      <c r="AZ761" s="14">
        <f t="shared" si="317"/>
        <v>2.0927781657886171</v>
      </c>
      <c r="BA761" s="14">
        <f t="shared" si="318"/>
        <v>0.86204866798959834</v>
      </c>
      <c r="BB761" s="14">
        <f t="shared" si="319"/>
        <v>-0.10795454545454536</v>
      </c>
      <c r="BC761" s="16" t="str">
        <f t="shared" si="320"/>
        <v>Nontoxic</v>
      </c>
      <c r="BD761" s="14">
        <f t="shared" si="321"/>
        <v>110.79545454545455</v>
      </c>
      <c r="BE761" s="17" t="s">
        <v>663</v>
      </c>
      <c r="BF761" s="14"/>
      <c r="BG761" s="14">
        <f t="shared" si="322"/>
        <v>9</v>
      </c>
      <c r="BH761" s="14">
        <f t="shared" si="323"/>
        <v>9</v>
      </c>
      <c r="BI761" s="14">
        <f t="shared" si="324"/>
        <v>88.711111111111109</v>
      </c>
      <c r="BJ761" s="14">
        <f t="shared" si="325"/>
        <v>40.722222222222221</v>
      </c>
      <c r="BK761" s="14">
        <f t="shared" si="326"/>
        <v>64.716666666666669</v>
      </c>
      <c r="BL761" s="14">
        <f t="shared" si="327"/>
        <v>1.0555555555555556</v>
      </c>
      <c r="BM761" s="14">
        <f t="shared" si="328"/>
        <v>1.2608583066080608</v>
      </c>
      <c r="BN761" s="14">
        <v>6.6349999999999998</v>
      </c>
      <c r="BO761" s="14" t="str">
        <f t="shared" si="329"/>
        <v>Same Var</v>
      </c>
      <c r="BP761" s="14">
        <f t="shared" si="330"/>
        <v>0.30193421705206763</v>
      </c>
      <c r="BQ761" s="14" t="str">
        <f t="shared" si="331"/>
        <v>NS</v>
      </c>
      <c r="BR761" s="14" t="str">
        <f t="shared" si="337"/>
        <v>NS</v>
      </c>
      <c r="BS761" s="2" t="str">
        <f t="shared" si="333"/>
        <v/>
      </c>
      <c r="BT761" s="2" t="str">
        <f t="shared" si="334"/>
        <v/>
      </c>
      <c r="BU761" s="2" t="str">
        <f t="shared" si="335"/>
        <v/>
      </c>
    </row>
    <row r="762" spans="1:73" x14ac:dyDescent="0.2">
      <c r="A762" s="10" t="s">
        <v>142</v>
      </c>
      <c r="B762" s="11" t="s">
        <v>305</v>
      </c>
      <c r="C762" s="12">
        <v>37230</v>
      </c>
      <c r="D762" s="13">
        <v>0</v>
      </c>
      <c r="E762" s="10" t="s">
        <v>57</v>
      </c>
      <c r="F762" s="10" t="s">
        <v>299</v>
      </c>
      <c r="G762" s="11" t="s">
        <v>59</v>
      </c>
      <c r="H762" s="11" t="s">
        <v>90</v>
      </c>
      <c r="I762" s="11" t="s">
        <v>61</v>
      </c>
      <c r="J762" s="14">
        <v>0.75</v>
      </c>
      <c r="K762" s="14">
        <v>0.2</v>
      </c>
      <c r="L762" s="11">
        <v>0</v>
      </c>
      <c r="M762" s="11">
        <v>25</v>
      </c>
      <c r="N762" s="11">
        <v>21</v>
      </c>
      <c r="O762" s="11">
        <v>14</v>
      </c>
      <c r="P762" s="11">
        <v>22</v>
      </c>
      <c r="Q762" s="11">
        <v>7</v>
      </c>
      <c r="R762" s="11">
        <v>26</v>
      </c>
      <c r="S762" s="11">
        <v>22</v>
      </c>
      <c r="T762" s="11">
        <v>10</v>
      </c>
      <c r="U762" s="11">
        <v>29</v>
      </c>
      <c r="V762" s="15"/>
      <c r="W762" s="15"/>
      <c r="X762" s="15"/>
      <c r="Y762" s="15"/>
      <c r="Z762" s="15"/>
      <c r="AA762" s="15"/>
      <c r="AB762" s="15"/>
      <c r="AC762" s="15"/>
      <c r="AD762" s="15"/>
      <c r="AE762" s="15"/>
      <c r="AF762" s="15"/>
      <c r="AG762" s="14">
        <f t="shared" si="308"/>
        <v>17.600000000000001</v>
      </c>
      <c r="AH762" s="14">
        <f t="shared" si="309"/>
        <v>9.418657606639659</v>
      </c>
      <c r="AI762" s="14">
        <f t="shared" si="310"/>
        <v>10</v>
      </c>
      <c r="AJ762" s="11">
        <v>3</v>
      </c>
      <c r="AK762" s="11">
        <v>23</v>
      </c>
      <c r="AL762" s="11">
        <v>22</v>
      </c>
      <c r="AM762" s="11">
        <v>15</v>
      </c>
      <c r="AN762" s="11">
        <v>20</v>
      </c>
      <c r="AO762" s="11">
        <v>12</v>
      </c>
      <c r="AP762" s="11">
        <v>16</v>
      </c>
      <c r="AQ762" s="11">
        <v>28</v>
      </c>
      <c r="AR762" s="11">
        <v>26</v>
      </c>
      <c r="AS762" s="11">
        <v>32</v>
      </c>
      <c r="AT762" s="14">
        <f t="shared" si="311"/>
        <v>19.7</v>
      </c>
      <c r="AU762" s="14">
        <f t="shared" si="312"/>
        <v>8.499019551297275</v>
      </c>
      <c r="AV762" s="14">
        <f t="shared" si="313"/>
        <v>10</v>
      </c>
      <c r="AW762" s="14">
        <f t="shared" si="314"/>
        <v>149.16551111111116</v>
      </c>
      <c r="AX762" s="14">
        <f t="shared" si="315"/>
        <v>8.5640716049382721</v>
      </c>
      <c r="AY762" s="14">
        <f t="shared" si="316"/>
        <v>17</v>
      </c>
      <c r="AZ762" s="14">
        <f t="shared" si="317"/>
        <v>1.8599285096840064</v>
      </c>
      <c r="BA762" s="14">
        <f t="shared" si="318"/>
        <v>0.86327901742005297</v>
      </c>
      <c r="BB762" s="14">
        <f t="shared" si="319"/>
        <v>-0.11931818181818168</v>
      </c>
      <c r="BC762" s="16" t="str">
        <f t="shared" si="320"/>
        <v>Nontoxic</v>
      </c>
      <c r="BD762" s="14">
        <f t="shared" si="321"/>
        <v>111.93181818181816</v>
      </c>
      <c r="BE762" s="17" t="s">
        <v>663</v>
      </c>
      <c r="BF762" s="14"/>
      <c r="BG762" s="14">
        <f t="shared" si="322"/>
        <v>9</v>
      </c>
      <c r="BH762" s="14">
        <f t="shared" si="323"/>
        <v>9</v>
      </c>
      <c r="BI762" s="14">
        <f t="shared" si="324"/>
        <v>88.711111111111109</v>
      </c>
      <c r="BJ762" s="14">
        <f t="shared" si="325"/>
        <v>72.233333333333334</v>
      </c>
      <c r="BK762" s="14">
        <f t="shared" si="326"/>
        <v>80.472222222222229</v>
      </c>
      <c r="BL762" s="14">
        <f t="shared" si="327"/>
        <v>1.0555555555555556</v>
      </c>
      <c r="BM762" s="14">
        <f t="shared" si="328"/>
        <v>8.9844782988490718E-2</v>
      </c>
      <c r="BN762" s="14">
        <v>6.6349999999999998</v>
      </c>
      <c r="BO762" s="14" t="str">
        <f t="shared" si="329"/>
        <v>Same Var</v>
      </c>
      <c r="BP762" s="14">
        <f t="shared" si="330"/>
        <v>0.30352054885009783</v>
      </c>
      <c r="BQ762" s="14" t="str">
        <f t="shared" si="331"/>
        <v>NS</v>
      </c>
      <c r="BR762" s="14" t="str">
        <f t="shared" si="337"/>
        <v>NS</v>
      </c>
      <c r="BS762" s="2" t="str">
        <f t="shared" si="333"/>
        <v/>
      </c>
      <c r="BT762" s="2" t="str">
        <f t="shared" si="334"/>
        <v/>
      </c>
      <c r="BU762" s="2" t="str">
        <f t="shared" si="335"/>
        <v/>
      </c>
    </row>
    <row r="763" spans="1:73" x14ac:dyDescent="0.2">
      <c r="A763" s="1" t="s">
        <v>55</v>
      </c>
      <c r="B763" s="5" t="s">
        <v>105</v>
      </c>
      <c r="C763" s="6">
        <v>38223</v>
      </c>
      <c r="D763" s="7">
        <v>0.4201388888888889</v>
      </c>
      <c r="E763" s="1" t="s">
        <v>57</v>
      </c>
      <c r="F763" s="1" t="s">
        <v>93</v>
      </c>
      <c r="G763" s="5" t="s">
        <v>59</v>
      </c>
      <c r="H763" s="5" t="s">
        <v>90</v>
      </c>
      <c r="I763" s="5" t="s">
        <v>61</v>
      </c>
      <c r="J763" s="2">
        <v>0.75</v>
      </c>
      <c r="K763" s="2">
        <v>0.2</v>
      </c>
      <c r="L763" s="5">
        <v>8</v>
      </c>
      <c r="M763" s="5">
        <v>22</v>
      </c>
      <c r="N763" s="5">
        <v>13</v>
      </c>
      <c r="O763" s="5">
        <v>7</v>
      </c>
      <c r="P763" s="5">
        <v>12</v>
      </c>
      <c r="Q763" s="5">
        <v>21</v>
      </c>
      <c r="R763" s="5">
        <v>38</v>
      </c>
      <c r="S763" s="9"/>
      <c r="T763" s="5">
        <v>18</v>
      </c>
      <c r="U763" s="9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2">
        <f t="shared" si="308"/>
        <v>17.375</v>
      </c>
      <c r="AH763" s="2">
        <f t="shared" si="309"/>
        <v>10.027640371920576</v>
      </c>
      <c r="AI763" s="2">
        <f t="shared" si="310"/>
        <v>8</v>
      </c>
      <c r="AJ763" s="5">
        <v>44</v>
      </c>
      <c r="AK763" s="5">
        <v>42</v>
      </c>
      <c r="AL763" s="5">
        <v>49</v>
      </c>
      <c r="AM763" s="5">
        <v>47</v>
      </c>
      <c r="AN763" s="5">
        <v>37</v>
      </c>
      <c r="AO763" s="5">
        <v>36</v>
      </c>
      <c r="AP763" s="5">
        <v>39</v>
      </c>
      <c r="AQ763" s="5">
        <v>38</v>
      </c>
      <c r="AR763" s="5">
        <v>47</v>
      </c>
      <c r="AS763" s="5">
        <v>41</v>
      </c>
      <c r="AT763" s="2">
        <f t="shared" si="311"/>
        <v>42</v>
      </c>
      <c r="AU763" s="2">
        <f t="shared" si="312"/>
        <v>4.5946829173634072</v>
      </c>
      <c r="AV763" s="2">
        <f t="shared" si="313"/>
        <v>10</v>
      </c>
      <c r="AW763" s="2">
        <f t="shared" si="314"/>
        <v>84.295977764989843</v>
      </c>
      <c r="AX763" s="2">
        <f t="shared" si="315"/>
        <v>7.6362483488457258</v>
      </c>
      <c r="AY763" s="2">
        <f t="shared" si="316"/>
        <v>11</v>
      </c>
      <c r="AZ763" s="2">
        <f t="shared" si="317"/>
        <v>9.5604435758566186</v>
      </c>
      <c r="BA763" s="2">
        <f t="shared" si="318"/>
        <v>0.87552997807388222</v>
      </c>
      <c r="BB763" s="14">
        <f t="shared" si="319"/>
        <v>-1.4172661870503598</v>
      </c>
      <c r="BC763" s="3" t="str">
        <f t="shared" si="320"/>
        <v>Nontoxic</v>
      </c>
      <c r="BD763" s="2">
        <f t="shared" si="321"/>
        <v>241.72661870503597</v>
      </c>
      <c r="BE763" s="4" t="s">
        <v>663</v>
      </c>
      <c r="BG763" s="2">
        <f t="shared" si="322"/>
        <v>7</v>
      </c>
      <c r="BH763" s="2">
        <f t="shared" si="323"/>
        <v>9</v>
      </c>
      <c r="BI763" s="2">
        <f t="shared" si="324"/>
        <v>100.55357142857143</v>
      </c>
      <c r="BJ763" s="2">
        <f t="shared" si="325"/>
        <v>21.111111111111111</v>
      </c>
      <c r="BK763" s="2">
        <f t="shared" si="326"/>
        <v>55.8671875</v>
      </c>
      <c r="BL763" s="2">
        <f t="shared" si="327"/>
        <v>1.0638227513227514</v>
      </c>
      <c r="BM763" s="2">
        <f t="shared" si="328"/>
        <v>4.3659581948503163</v>
      </c>
      <c r="BN763" s="2">
        <v>6.6349999999999998</v>
      </c>
      <c r="BO763" s="2" t="str">
        <f t="shared" si="329"/>
        <v>Same Var</v>
      </c>
      <c r="BP763" s="2">
        <f t="shared" si="330"/>
        <v>1.6483443792465769E-6</v>
      </c>
      <c r="BQ763" s="2" t="str">
        <f t="shared" si="331"/>
        <v>NS</v>
      </c>
      <c r="BR763" s="2" t="str">
        <f t="shared" si="337"/>
        <v>NS</v>
      </c>
      <c r="BS763" s="2" t="str">
        <f t="shared" si="333"/>
        <v/>
      </c>
      <c r="BT763" s="2" t="str">
        <f t="shared" si="334"/>
        <v/>
      </c>
      <c r="BU763" s="2" t="str">
        <f t="shared" si="335"/>
        <v/>
      </c>
    </row>
    <row r="764" spans="1:73" x14ac:dyDescent="0.2">
      <c r="A764" s="1" t="s">
        <v>55</v>
      </c>
      <c r="B764" s="5" t="s">
        <v>131</v>
      </c>
      <c r="C764" s="6">
        <v>38223</v>
      </c>
      <c r="D764" s="7">
        <v>0.34375</v>
      </c>
      <c r="E764" s="1" t="s">
        <v>57</v>
      </c>
      <c r="F764" s="1" t="s">
        <v>93</v>
      </c>
      <c r="G764" s="5" t="s">
        <v>59</v>
      </c>
      <c r="H764" s="5" t="s">
        <v>90</v>
      </c>
      <c r="I764" s="5" t="s">
        <v>61</v>
      </c>
      <c r="J764" s="2">
        <v>0.75</v>
      </c>
      <c r="K764" s="2">
        <v>0.2</v>
      </c>
      <c r="L764" s="5">
        <v>8</v>
      </c>
      <c r="M764" s="5">
        <v>22</v>
      </c>
      <c r="N764" s="5">
        <v>13</v>
      </c>
      <c r="O764" s="5">
        <v>7</v>
      </c>
      <c r="P764" s="5">
        <v>12</v>
      </c>
      <c r="Q764" s="5">
        <v>21</v>
      </c>
      <c r="R764" s="5">
        <v>38</v>
      </c>
      <c r="S764" s="9"/>
      <c r="T764" s="5">
        <v>18</v>
      </c>
      <c r="U764" s="9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2">
        <f t="shared" si="308"/>
        <v>17.375</v>
      </c>
      <c r="AH764" s="2">
        <f t="shared" si="309"/>
        <v>10.027640371920576</v>
      </c>
      <c r="AI764" s="2">
        <f t="shared" si="310"/>
        <v>8</v>
      </c>
      <c r="AJ764" s="5">
        <v>22</v>
      </c>
      <c r="AK764" s="5">
        <v>31</v>
      </c>
      <c r="AL764" s="5">
        <v>26</v>
      </c>
      <c r="AM764" s="5">
        <v>24</v>
      </c>
      <c r="AN764" s="5">
        <v>28</v>
      </c>
      <c r="AO764" s="5">
        <v>22</v>
      </c>
      <c r="AP764" s="5">
        <v>12</v>
      </c>
      <c r="AQ764" s="5">
        <v>22</v>
      </c>
      <c r="AR764" s="5">
        <v>35</v>
      </c>
      <c r="AS764" s="5">
        <v>21</v>
      </c>
      <c r="AT764" s="2">
        <f t="shared" si="311"/>
        <v>24.3</v>
      </c>
      <c r="AU764" s="2">
        <f t="shared" si="312"/>
        <v>6.2725150015320397</v>
      </c>
      <c r="AV764" s="2">
        <f t="shared" si="313"/>
        <v>10</v>
      </c>
      <c r="AW764" s="2">
        <f t="shared" si="314"/>
        <v>121.10160490206005</v>
      </c>
      <c r="AX764" s="2">
        <f t="shared" si="315"/>
        <v>8.8610331225082817</v>
      </c>
      <c r="AY764" s="2">
        <f t="shared" si="316"/>
        <v>14</v>
      </c>
      <c r="AZ764" s="2">
        <f t="shared" si="317"/>
        <v>3.3969430769413074</v>
      </c>
      <c r="BA764" s="2">
        <f t="shared" si="318"/>
        <v>0.86805478155742033</v>
      </c>
      <c r="BB764" s="14">
        <f t="shared" si="319"/>
        <v>-0.39856115107913676</v>
      </c>
      <c r="BC764" s="3" t="str">
        <f t="shared" si="320"/>
        <v>Nontoxic</v>
      </c>
      <c r="BD764" s="2">
        <f t="shared" si="321"/>
        <v>139.85611510791367</v>
      </c>
      <c r="BE764" s="4" t="s">
        <v>663</v>
      </c>
      <c r="BG764" s="2">
        <f t="shared" si="322"/>
        <v>7</v>
      </c>
      <c r="BH764" s="2">
        <f t="shared" si="323"/>
        <v>9</v>
      </c>
      <c r="BI764" s="2">
        <f t="shared" si="324"/>
        <v>100.55357142857143</v>
      </c>
      <c r="BJ764" s="2">
        <f t="shared" si="325"/>
        <v>39.344444444444484</v>
      </c>
      <c r="BK764" s="2">
        <f t="shared" si="326"/>
        <v>66.123437500000023</v>
      </c>
      <c r="BL764" s="2">
        <f t="shared" si="327"/>
        <v>1.0638227513227514</v>
      </c>
      <c r="BM764" s="2">
        <f t="shared" si="328"/>
        <v>1.63405481479165</v>
      </c>
      <c r="BN764" s="2">
        <v>6.6349999999999998</v>
      </c>
      <c r="BO764" s="2" t="str">
        <f t="shared" si="329"/>
        <v>Same Var</v>
      </c>
      <c r="BP764" s="2">
        <f t="shared" si="330"/>
        <v>4.5753396604189277E-2</v>
      </c>
      <c r="BQ764" s="2" t="str">
        <f t="shared" si="331"/>
        <v>NS</v>
      </c>
      <c r="BR764" s="2" t="str">
        <f t="shared" si="337"/>
        <v>NS</v>
      </c>
      <c r="BS764" s="2" t="str">
        <f t="shared" si="333"/>
        <v/>
      </c>
      <c r="BT764" s="2" t="str">
        <f t="shared" si="334"/>
        <v/>
      </c>
      <c r="BU764" s="2" t="str">
        <f t="shared" si="335"/>
        <v/>
      </c>
    </row>
    <row r="765" spans="1:73" x14ac:dyDescent="0.2">
      <c r="A765" s="1" t="s">
        <v>55</v>
      </c>
      <c r="B765" s="5" t="s">
        <v>117</v>
      </c>
      <c r="C765" s="6">
        <v>38223</v>
      </c>
      <c r="D765" s="7">
        <v>0.4548611111111111</v>
      </c>
      <c r="E765" s="1" t="s">
        <v>57</v>
      </c>
      <c r="F765" s="1" t="s">
        <v>93</v>
      </c>
      <c r="G765" s="5" t="s">
        <v>59</v>
      </c>
      <c r="H765" s="5" t="s">
        <v>90</v>
      </c>
      <c r="I765" s="5" t="s">
        <v>61</v>
      </c>
      <c r="J765" s="2">
        <v>0.75</v>
      </c>
      <c r="K765" s="2">
        <v>0.2</v>
      </c>
      <c r="L765" s="5">
        <v>8</v>
      </c>
      <c r="M765" s="5">
        <v>22</v>
      </c>
      <c r="N765" s="5">
        <v>13</v>
      </c>
      <c r="O765" s="5">
        <v>7</v>
      </c>
      <c r="P765" s="5">
        <v>12</v>
      </c>
      <c r="Q765" s="5">
        <v>21</v>
      </c>
      <c r="R765" s="5">
        <v>38</v>
      </c>
      <c r="S765" s="9"/>
      <c r="T765" s="5">
        <v>18</v>
      </c>
      <c r="U765" s="9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2">
        <f t="shared" si="308"/>
        <v>17.375</v>
      </c>
      <c r="AH765" s="2">
        <f t="shared" si="309"/>
        <v>10.027640371920576</v>
      </c>
      <c r="AI765" s="2">
        <f t="shared" si="310"/>
        <v>8</v>
      </c>
      <c r="AJ765" s="5">
        <v>35</v>
      </c>
      <c r="AK765" s="5">
        <v>38</v>
      </c>
      <c r="AL765" s="5">
        <v>27</v>
      </c>
      <c r="AM765" s="5">
        <v>19</v>
      </c>
      <c r="AN765" s="5">
        <v>25</v>
      </c>
      <c r="AO765" s="5">
        <v>8</v>
      </c>
      <c r="AP765" s="5">
        <v>34</v>
      </c>
      <c r="AQ765" s="5">
        <v>21</v>
      </c>
      <c r="AR765" s="5">
        <v>23</v>
      </c>
      <c r="AS765" s="5">
        <v>15</v>
      </c>
      <c r="AT765" s="2">
        <f t="shared" si="311"/>
        <v>24.5</v>
      </c>
      <c r="AU765" s="2">
        <f t="shared" si="312"/>
        <v>9.4074438611133893</v>
      </c>
      <c r="AV765" s="2">
        <f t="shared" si="313"/>
        <v>10</v>
      </c>
      <c r="AW765" s="2">
        <f t="shared" si="314"/>
        <v>253.4519080656402</v>
      </c>
      <c r="AX765" s="2">
        <f t="shared" si="315"/>
        <v>15.843549446239415</v>
      </c>
      <c r="AY765" s="2">
        <f t="shared" si="316"/>
        <v>16</v>
      </c>
      <c r="AZ765" s="2">
        <f t="shared" si="317"/>
        <v>2.8743668443390691</v>
      </c>
      <c r="BA765" s="2">
        <f t="shared" si="318"/>
        <v>0.86466700179829137</v>
      </c>
      <c r="BB765" s="14">
        <f t="shared" si="319"/>
        <v>-0.41007194244604317</v>
      </c>
      <c r="BC765" s="3" t="str">
        <f t="shared" si="320"/>
        <v>Nontoxic</v>
      </c>
      <c r="BD765" s="2">
        <f t="shared" si="321"/>
        <v>141.00719424460431</v>
      </c>
      <c r="BE765" s="4" t="s">
        <v>663</v>
      </c>
      <c r="BG765" s="2">
        <f t="shared" si="322"/>
        <v>7</v>
      </c>
      <c r="BH765" s="2">
        <f t="shared" si="323"/>
        <v>9</v>
      </c>
      <c r="BI765" s="2">
        <f t="shared" si="324"/>
        <v>100.55357142857143</v>
      </c>
      <c r="BJ765" s="2">
        <f t="shared" si="325"/>
        <v>88.5</v>
      </c>
      <c r="BK765" s="2">
        <f t="shared" si="326"/>
        <v>93.7734375</v>
      </c>
      <c r="BL765" s="2">
        <f t="shared" si="327"/>
        <v>1.0638227513227514</v>
      </c>
      <c r="BM765" s="2">
        <f t="shared" si="328"/>
        <v>3.0314004744033306E-2</v>
      </c>
      <c r="BN765" s="2">
        <v>6.6349999999999998</v>
      </c>
      <c r="BO765" s="2" t="str">
        <f t="shared" si="329"/>
        <v>Same Var</v>
      </c>
      <c r="BP765" s="2">
        <f t="shared" si="330"/>
        <v>7.0209506519761863E-2</v>
      </c>
      <c r="BQ765" s="2" t="str">
        <f t="shared" si="331"/>
        <v>NS</v>
      </c>
      <c r="BR765" s="2" t="str">
        <f t="shared" si="337"/>
        <v>NS</v>
      </c>
      <c r="BS765" s="2" t="str">
        <f t="shared" si="333"/>
        <v/>
      </c>
      <c r="BT765" s="2" t="str">
        <f t="shared" si="334"/>
        <v/>
      </c>
      <c r="BU765" s="2" t="str">
        <f t="shared" si="335"/>
        <v/>
      </c>
    </row>
    <row r="766" spans="1:73" x14ac:dyDescent="0.2">
      <c r="A766" s="10" t="s">
        <v>142</v>
      </c>
      <c r="B766" s="11" t="s">
        <v>275</v>
      </c>
      <c r="C766" s="12">
        <v>39259</v>
      </c>
      <c r="D766" s="13">
        <v>0.51041666666666663</v>
      </c>
      <c r="E766" s="10" t="s">
        <v>57</v>
      </c>
      <c r="F766" s="10" t="s">
        <v>269</v>
      </c>
      <c r="G766" s="11" t="s">
        <v>59</v>
      </c>
      <c r="H766" s="11" t="s">
        <v>90</v>
      </c>
      <c r="I766" s="11" t="s">
        <v>61</v>
      </c>
      <c r="J766" s="14">
        <v>0.75</v>
      </c>
      <c r="K766" s="14">
        <v>0.2</v>
      </c>
      <c r="L766" s="11">
        <v>24</v>
      </c>
      <c r="M766" s="11">
        <v>20</v>
      </c>
      <c r="N766" s="11">
        <v>18</v>
      </c>
      <c r="O766" s="11">
        <v>10</v>
      </c>
      <c r="P766" s="11">
        <v>22</v>
      </c>
      <c r="Q766" s="11">
        <v>22</v>
      </c>
      <c r="R766" s="11">
        <v>25</v>
      </c>
      <c r="S766" s="11">
        <v>21</v>
      </c>
      <c r="T766" s="11">
        <v>11</v>
      </c>
      <c r="U766" s="11">
        <v>0</v>
      </c>
      <c r="V766" s="15"/>
      <c r="W766" s="15"/>
      <c r="X766" s="15"/>
      <c r="Y766" s="15"/>
      <c r="Z766" s="15"/>
      <c r="AA766" s="15"/>
      <c r="AB766" s="15"/>
      <c r="AC766" s="15"/>
      <c r="AD766" s="15"/>
      <c r="AE766" s="15"/>
      <c r="AF766" s="15"/>
      <c r="AG766" s="14">
        <f t="shared" si="308"/>
        <v>17.3</v>
      </c>
      <c r="AH766" s="14">
        <f t="shared" si="309"/>
        <v>7.9028827370495351</v>
      </c>
      <c r="AI766" s="14">
        <f t="shared" si="310"/>
        <v>10</v>
      </c>
      <c r="AJ766" s="11">
        <v>17</v>
      </c>
      <c r="AK766" s="11">
        <v>19</v>
      </c>
      <c r="AL766" s="11">
        <v>0</v>
      </c>
      <c r="AM766" s="11">
        <v>5</v>
      </c>
      <c r="AN766" s="11">
        <v>20</v>
      </c>
      <c r="AO766" s="11">
        <v>22</v>
      </c>
      <c r="AP766" s="11">
        <v>24</v>
      </c>
      <c r="AQ766" s="11">
        <v>18</v>
      </c>
      <c r="AR766" s="11">
        <v>4</v>
      </c>
      <c r="AS766" s="11">
        <v>21</v>
      </c>
      <c r="AT766" s="14">
        <f t="shared" si="311"/>
        <v>15</v>
      </c>
      <c r="AU766" s="14">
        <f t="shared" si="312"/>
        <v>8.6023252670426267</v>
      </c>
      <c r="AV766" s="14">
        <f t="shared" si="313"/>
        <v>10</v>
      </c>
      <c r="AW766" s="14">
        <f t="shared" si="314"/>
        <v>119.09629726562501</v>
      </c>
      <c r="AX766" s="14">
        <f t="shared" si="315"/>
        <v>7.4557830295138894</v>
      </c>
      <c r="AY766" s="14">
        <f t="shared" si="316"/>
        <v>16</v>
      </c>
      <c r="AZ766" s="14">
        <f t="shared" si="317"/>
        <v>0.61298586864771076</v>
      </c>
      <c r="BA766" s="14">
        <f t="shared" si="318"/>
        <v>0.86466700179829137</v>
      </c>
      <c r="BB766" s="14">
        <f t="shared" si="319"/>
        <v>0.13294797687861276</v>
      </c>
      <c r="BC766" s="16" t="str">
        <f t="shared" si="320"/>
        <v>Toxic</v>
      </c>
      <c r="BD766" s="14">
        <f t="shared" si="321"/>
        <v>86.705202312138724</v>
      </c>
      <c r="BE766" s="17" t="s">
        <v>663</v>
      </c>
      <c r="BF766" s="14"/>
      <c r="BG766" s="14">
        <f t="shared" si="322"/>
        <v>9</v>
      </c>
      <c r="BH766" s="14">
        <f t="shared" si="323"/>
        <v>9</v>
      </c>
      <c r="BI766" s="14">
        <f t="shared" si="324"/>
        <v>62.455555555555549</v>
      </c>
      <c r="BJ766" s="14">
        <f t="shared" si="325"/>
        <v>74</v>
      </c>
      <c r="BK766" s="14">
        <f t="shared" si="326"/>
        <v>68.227777777777774</v>
      </c>
      <c r="BL766" s="14">
        <f t="shared" si="327"/>
        <v>1.0555555555555556</v>
      </c>
      <c r="BM766" s="14">
        <f t="shared" si="328"/>
        <v>6.124687586461014E-2</v>
      </c>
      <c r="BN766" s="14">
        <v>6.6349999999999998</v>
      </c>
      <c r="BO766" s="14" t="str">
        <f t="shared" si="329"/>
        <v>Same Var</v>
      </c>
      <c r="BP766" s="14">
        <f t="shared" si="330"/>
        <v>0.27066704571358002</v>
      </c>
      <c r="BQ766" s="14" t="str">
        <f t="shared" si="331"/>
        <v>NS</v>
      </c>
      <c r="BR766" s="14" t="str">
        <f t="shared" si="337"/>
        <v>NS</v>
      </c>
      <c r="BS766" s="2" t="str">
        <f t="shared" si="333"/>
        <v>Same Var T-test</v>
      </c>
      <c r="BT766" s="2" t="str">
        <f t="shared" si="334"/>
        <v>TSTToxicLess25</v>
      </c>
      <c r="BU766" s="2" t="str">
        <f t="shared" si="335"/>
        <v/>
      </c>
    </row>
    <row r="767" spans="1:73" x14ac:dyDescent="0.2">
      <c r="A767" s="10" t="s">
        <v>142</v>
      </c>
      <c r="B767" s="11" t="s">
        <v>267</v>
      </c>
      <c r="C767" s="12">
        <v>39259</v>
      </c>
      <c r="D767" s="13">
        <v>0.5</v>
      </c>
      <c r="E767" s="10" t="s">
        <v>57</v>
      </c>
      <c r="F767" s="10" t="s">
        <v>269</v>
      </c>
      <c r="G767" s="11" t="s">
        <v>59</v>
      </c>
      <c r="H767" s="11" t="s">
        <v>90</v>
      </c>
      <c r="I767" s="11" t="s">
        <v>61</v>
      </c>
      <c r="J767" s="14">
        <v>0.75</v>
      </c>
      <c r="K767" s="14">
        <v>0.2</v>
      </c>
      <c r="L767" s="11">
        <v>24</v>
      </c>
      <c r="M767" s="11">
        <v>20</v>
      </c>
      <c r="N767" s="11">
        <v>18</v>
      </c>
      <c r="O767" s="11">
        <v>10</v>
      </c>
      <c r="P767" s="11">
        <v>22</v>
      </c>
      <c r="Q767" s="11">
        <v>22</v>
      </c>
      <c r="R767" s="11">
        <v>25</v>
      </c>
      <c r="S767" s="11">
        <v>21</v>
      </c>
      <c r="T767" s="11">
        <v>11</v>
      </c>
      <c r="U767" s="11">
        <v>0</v>
      </c>
      <c r="V767" s="15"/>
      <c r="W767" s="15"/>
      <c r="X767" s="15"/>
      <c r="Y767" s="15"/>
      <c r="Z767" s="15"/>
      <c r="AA767" s="15"/>
      <c r="AB767" s="15"/>
      <c r="AC767" s="15"/>
      <c r="AD767" s="15"/>
      <c r="AE767" s="15"/>
      <c r="AF767" s="15"/>
      <c r="AG767" s="14">
        <f t="shared" si="308"/>
        <v>17.3</v>
      </c>
      <c r="AH767" s="14">
        <f t="shared" si="309"/>
        <v>7.9028827370495351</v>
      </c>
      <c r="AI767" s="14">
        <f t="shared" si="310"/>
        <v>10</v>
      </c>
      <c r="AJ767" s="11">
        <v>36</v>
      </c>
      <c r="AK767" s="11">
        <v>42</v>
      </c>
      <c r="AL767" s="11">
        <v>34</v>
      </c>
      <c r="AM767" s="11">
        <v>21</v>
      </c>
      <c r="AN767" s="11">
        <v>15</v>
      </c>
      <c r="AO767" s="11">
        <v>37</v>
      </c>
      <c r="AP767" s="11">
        <v>32</v>
      </c>
      <c r="AQ767" s="11">
        <v>36</v>
      </c>
      <c r="AR767" s="11">
        <v>0</v>
      </c>
      <c r="AS767" s="11">
        <v>34</v>
      </c>
      <c r="AT767" s="14">
        <f t="shared" si="311"/>
        <v>28.7</v>
      </c>
      <c r="AU767" s="14">
        <f t="shared" si="312"/>
        <v>12.867271142968377</v>
      </c>
      <c r="AV767" s="14">
        <f t="shared" si="313"/>
        <v>10</v>
      </c>
      <c r="AW767" s="14">
        <f t="shared" si="314"/>
        <v>402.79653754340296</v>
      </c>
      <c r="AX767" s="14">
        <f t="shared" si="315"/>
        <v>31.829473152970699</v>
      </c>
      <c r="AY767" s="14">
        <f t="shared" si="316"/>
        <v>13</v>
      </c>
      <c r="AZ767" s="14">
        <f t="shared" si="317"/>
        <v>3.5100978387500765</v>
      </c>
      <c r="BA767" s="14">
        <f t="shared" si="318"/>
        <v>0.87015153396817235</v>
      </c>
      <c r="BB767" s="14">
        <f t="shared" si="319"/>
        <v>-0.65895953757225423</v>
      </c>
      <c r="BC767" s="16" t="str">
        <f t="shared" si="320"/>
        <v>Nontoxic</v>
      </c>
      <c r="BD767" s="14">
        <f t="shared" si="321"/>
        <v>165.89595375722541</v>
      </c>
      <c r="BE767" s="17" t="s">
        <v>663</v>
      </c>
      <c r="BF767" s="14"/>
      <c r="BG767" s="14">
        <f t="shared" si="322"/>
        <v>9</v>
      </c>
      <c r="BH767" s="14">
        <f t="shared" si="323"/>
        <v>9</v>
      </c>
      <c r="BI767" s="14">
        <f t="shared" si="324"/>
        <v>62.455555555555549</v>
      </c>
      <c r="BJ767" s="14">
        <f t="shared" si="325"/>
        <v>165.56666666666672</v>
      </c>
      <c r="BK767" s="14">
        <f t="shared" si="326"/>
        <v>114.01111111111112</v>
      </c>
      <c r="BL767" s="14">
        <f t="shared" si="327"/>
        <v>1.0555555555555556</v>
      </c>
      <c r="BM767" s="14">
        <f t="shared" si="328"/>
        <v>1.9505029609155369</v>
      </c>
      <c r="BN767" s="14">
        <v>6.6349999999999998</v>
      </c>
      <c r="BO767" s="14" t="str">
        <f t="shared" si="329"/>
        <v>Same Var</v>
      </c>
      <c r="BP767" s="14">
        <f t="shared" si="330"/>
        <v>1.4073817138972029E-2</v>
      </c>
      <c r="BQ767" s="14" t="str">
        <f t="shared" si="331"/>
        <v>NS</v>
      </c>
      <c r="BR767" s="14" t="str">
        <f t="shared" si="337"/>
        <v>NS</v>
      </c>
      <c r="BS767" s="2" t="str">
        <f t="shared" si="333"/>
        <v/>
      </c>
      <c r="BT767" s="2" t="str">
        <f t="shared" si="334"/>
        <v/>
      </c>
      <c r="BU767" s="2" t="str">
        <f t="shared" si="335"/>
        <v/>
      </c>
    </row>
    <row r="768" spans="1:73" x14ac:dyDescent="0.2">
      <c r="A768" s="10" t="s">
        <v>142</v>
      </c>
      <c r="B768" s="11" t="s">
        <v>504</v>
      </c>
      <c r="C768" s="12">
        <v>38120</v>
      </c>
      <c r="D768" s="13">
        <v>0.375</v>
      </c>
      <c r="E768" s="10" t="s">
        <v>57</v>
      </c>
      <c r="F768" s="10" t="s">
        <v>485</v>
      </c>
      <c r="G768" s="11" t="s">
        <v>59</v>
      </c>
      <c r="H768" s="11" t="s">
        <v>90</v>
      </c>
      <c r="I768" s="11" t="s">
        <v>61</v>
      </c>
      <c r="J768" s="14">
        <v>0.75</v>
      </c>
      <c r="K768" s="14">
        <v>0.2</v>
      </c>
      <c r="L768" s="11">
        <v>27</v>
      </c>
      <c r="M768" s="11">
        <v>24</v>
      </c>
      <c r="N768" s="11">
        <v>14</v>
      </c>
      <c r="O768" s="11">
        <v>12</v>
      </c>
      <c r="P768" s="11">
        <v>25</v>
      </c>
      <c r="Q768" s="11">
        <v>17</v>
      </c>
      <c r="R768" s="11">
        <v>15</v>
      </c>
      <c r="S768" s="11">
        <v>3</v>
      </c>
      <c r="T768" s="11">
        <v>17</v>
      </c>
      <c r="U768" s="11">
        <v>19</v>
      </c>
      <c r="V768" s="15"/>
      <c r="W768" s="15"/>
      <c r="X768" s="15"/>
      <c r="Y768" s="15"/>
      <c r="Z768" s="15"/>
      <c r="AA768" s="15"/>
      <c r="AB768" s="15"/>
      <c r="AC768" s="15"/>
      <c r="AD768" s="15"/>
      <c r="AE768" s="15"/>
      <c r="AF768" s="15"/>
      <c r="AG768" s="14">
        <f t="shared" si="308"/>
        <v>17.3</v>
      </c>
      <c r="AH768" s="14">
        <f t="shared" si="309"/>
        <v>7.071853442423075</v>
      </c>
      <c r="AI768" s="14">
        <f t="shared" si="310"/>
        <v>10</v>
      </c>
      <c r="AJ768" s="11">
        <v>22</v>
      </c>
      <c r="AK768" s="11">
        <v>25</v>
      </c>
      <c r="AL768" s="11">
        <v>24</v>
      </c>
      <c r="AM768" s="11">
        <v>24</v>
      </c>
      <c r="AN768" s="11">
        <v>23</v>
      </c>
      <c r="AO768" s="11">
        <v>22</v>
      </c>
      <c r="AP768" s="11">
        <v>28</v>
      </c>
      <c r="AQ768" s="11">
        <v>20</v>
      </c>
      <c r="AR768" s="11">
        <v>21</v>
      </c>
      <c r="AS768" s="11">
        <v>20</v>
      </c>
      <c r="AT768" s="14">
        <f t="shared" si="311"/>
        <v>22.9</v>
      </c>
      <c r="AU768" s="14">
        <f t="shared" si="312"/>
        <v>2.4698178070456858</v>
      </c>
      <c r="AV768" s="14">
        <f t="shared" si="313"/>
        <v>10</v>
      </c>
      <c r="AW768" s="14">
        <f t="shared" si="314"/>
        <v>11.717784765624968</v>
      </c>
      <c r="AX768" s="14">
        <f t="shared" si="315"/>
        <v>0.92064136284722142</v>
      </c>
      <c r="AY768" s="14">
        <f t="shared" si="316"/>
        <v>13</v>
      </c>
      <c r="AZ768" s="14">
        <f t="shared" si="317"/>
        <v>5.3643750794194798</v>
      </c>
      <c r="BA768" s="14">
        <f t="shared" si="318"/>
        <v>0.87015153396817235</v>
      </c>
      <c r="BB768" s="14">
        <f t="shared" si="319"/>
        <v>-0.32369942196531776</v>
      </c>
      <c r="BC768" s="16" t="str">
        <f t="shared" si="320"/>
        <v>Nontoxic</v>
      </c>
      <c r="BD768" s="14">
        <f t="shared" si="321"/>
        <v>132.36994219653178</v>
      </c>
      <c r="BE768" s="17" t="s">
        <v>663</v>
      </c>
      <c r="BF768" s="14"/>
      <c r="BG768" s="14">
        <f t="shared" si="322"/>
        <v>9</v>
      </c>
      <c r="BH768" s="14">
        <f t="shared" si="323"/>
        <v>9</v>
      </c>
      <c r="BI768" s="14">
        <f t="shared" si="324"/>
        <v>50.011111111111099</v>
      </c>
      <c r="BJ768" s="14">
        <f t="shared" si="325"/>
        <v>6.0999999999999606</v>
      </c>
      <c r="BK768" s="14">
        <f t="shared" si="326"/>
        <v>28.055555555555529</v>
      </c>
      <c r="BL768" s="14">
        <f t="shared" si="327"/>
        <v>1.0555555555555556</v>
      </c>
      <c r="BM768" s="14">
        <f t="shared" si="328"/>
        <v>8.0815777745193085</v>
      </c>
      <c r="BN768" s="14">
        <v>6.6349999999999998</v>
      </c>
      <c r="BO768" s="14" t="str">
        <f t="shared" si="329"/>
        <v>Sig Diff Var</v>
      </c>
      <c r="BP768" s="14">
        <f t="shared" si="330"/>
        <v>1.8615964809302596E-2</v>
      </c>
      <c r="BQ768" s="14" t="str">
        <f t="shared" si="331"/>
        <v>NS</v>
      </c>
      <c r="BR768" s="14" t="str">
        <f t="shared" si="337"/>
        <v>NS</v>
      </c>
      <c r="BS768" s="2" t="str">
        <f t="shared" si="333"/>
        <v/>
      </c>
      <c r="BT768" s="2" t="str">
        <f t="shared" si="334"/>
        <v/>
      </c>
      <c r="BU768" s="2" t="str">
        <f t="shared" si="335"/>
        <v/>
      </c>
    </row>
    <row r="769" spans="1:73" x14ac:dyDescent="0.2">
      <c r="A769" s="10" t="s">
        <v>142</v>
      </c>
      <c r="B769" s="11" t="s">
        <v>482</v>
      </c>
      <c r="C769" s="12">
        <v>38120</v>
      </c>
      <c r="D769" s="13">
        <v>0.51388888888888884</v>
      </c>
      <c r="E769" s="10" t="s">
        <v>57</v>
      </c>
      <c r="F769" s="10" t="s">
        <v>485</v>
      </c>
      <c r="G769" s="11" t="s">
        <v>59</v>
      </c>
      <c r="H769" s="11" t="s">
        <v>90</v>
      </c>
      <c r="I769" s="11" t="s">
        <v>61</v>
      </c>
      <c r="J769" s="14">
        <v>0.75</v>
      </c>
      <c r="K769" s="14">
        <v>0.2</v>
      </c>
      <c r="L769" s="11">
        <v>27</v>
      </c>
      <c r="M769" s="11">
        <v>24</v>
      </c>
      <c r="N769" s="11">
        <v>14</v>
      </c>
      <c r="O769" s="11">
        <v>12</v>
      </c>
      <c r="P769" s="11">
        <v>25</v>
      </c>
      <c r="Q769" s="11">
        <v>17</v>
      </c>
      <c r="R769" s="11">
        <v>15</v>
      </c>
      <c r="S769" s="11">
        <v>3</v>
      </c>
      <c r="T769" s="11">
        <v>17</v>
      </c>
      <c r="U769" s="11">
        <v>19</v>
      </c>
      <c r="V769" s="15"/>
      <c r="W769" s="15"/>
      <c r="X769" s="15"/>
      <c r="Y769" s="15"/>
      <c r="Z769" s="15"/>
      <c r="AA769" s="15"/>
      <c r="AB769" s="15"/>
      <c r="AC769" s="15"/>
      <c r="AD769" s="15"/>
      <c r="AE769" s="15"/>
      <c r="AF769" s="15"/>
      <c r="AG769" s="14">
        <f t="shared" si="308"/>
        <v>17.3</v>
      </c>
      <c r="AH769" s="14">
        <f t="shared" si="309"/>
        <v>7.071853442423075</v>
      </c>
      <c r="AI769" s="14">
        <f t="shared" si="310"/>
        <v>10</v>
      </c>
      <c r="AJ769" s="11">
        <v>29</v>
      </c>
      <c r="AK769" s="11">
        <v>31</v>
      </c>
      <c r="AL769" s="11">
        <v>26</v>
      </c>
      <c r="AM769" s="11">
        <v>29</v>
      </c>
      <c r="AN769" s="11">
        <v>26</v>
      </c>
      <c r="AO769" s="11">
        <v>25</v>
      </c>
      <c r="AP769" s="11">
        <v>29</v>
      </c>
      <c r="AQ769" s="11">
        <v>21</v>
      </c>
      <c r="AR769" s="11">
        <v>29</v>
      </c>
      <c r="AS769" s="11">
        <v>25</v>
      </c>
      <c r="AT769" s="14">
        <f t="shared" si="311"/>
        <v>27</v>
      </c>
      <c r="AU769" s="14">
        <f t="shared" si="312"/>
        <v>2.9439202887759488</v>
      </c>
      <c r="AV769" s="14">
        <f t="shared" si="313"/>
        <v>10</v>
      </c>
      <c r="AW769" s="14">
        <f t="shared" si="314"/>
        <v>13.540866710069441</v>
      </c>
      <c r="AX769" s="14">
        <f t="shared" si="315"/>
        <v>0.96275370852623421</v>
      </c>
      <c r="AY769" s="14">
        <f t="shared" si="316"/>
        <v>14</v>
      </c>
      <c r="AZ769" s="14">
        <f t="shared" si="317"/>
        <v>7.3112435990321671</v>
      </c>
      <c r="BA769" s="14">
        <f t="shared" si="318"/>
        <v>0.86805478155742033</v>
      </c>
      <c r="BB769" s="14">
        <f t="shared" si="319"/>
        <v>-0.560693641618497</v>
      </c>
      <c r="BC769" s="16" t="str">
        <f t="shared" si="320"/>
        <v>Nontoxic</v>
      </c>
      <c r="BD769" s="14">
        <f t="shared" si="321"/>
        <v>156.06936416184971</v>
      </c>
      <c r="BE769" s="17" t="s">
        <v>663</v>
      </c>
      <c r="BF769" s="14"/>
      <c r="BG769" s="14">
        <f t="shared" si="322"/>
        <v>9</v>
      </c>
      <c r="BH769" s="14">
        <f t="shared" si="323"/>
        <v>9</v>
      </c>
      <c r="BI769" s="14">
        <f t="shared" si="324"/>
        <v>50.011111111111099</v>
      </c>
      <c r="BJ769" s="14">
        <f t="shared" si="325"/>
        <v>8.6666666666666661</v>
      </c>
      <c r="BK769" s="14">
        <f t="shared" si="326"/>
        <v>29.338888888888885</v>
      </c>
      <c r="BL769" s="14">
        <f t="shared" si="327"/>
        <v>1.0555555555555556</v>
      </c>
      <c r="BM769" s="14">
        <f t="shared" si="328"/>
        <v>5.8498912059694579</v>
      </c>
      <c r="BN769" s="14">
        <v>6.6349999999999998</v>
      </c>
      <c r="BO769" s="14" t="str">
        <f t="shared" si="329"/>
        <v>Same Var</v>
      </c>
      <c r="BP769" s="14">
        <f t="shared" si="330"/>
        <v>4.1584155180089731E-4</v>
      </c>
      <c r="BQ769" s="14" t="str">
        <f t="shared" si="331"/>
        <v>NS</v>
      </c>
      <c r="BR769" s="14" t="str">
        <f t="shared" si="337"/>
        <v>NS</v>
      </c>
      <c r="BS769" s="2" t="str">
        <f t="shared" si="333"/>
        <v/>
      </c>
      <c r="BT769" s="2" t="str">
        <f t="shared" si="334"/>
        <v/>
      </c>
      <c r="BU769" s="2" t="str">
        <f t="shared" si="335"/>
        <v/>
      </c>
    </row>
    <row r="770" spans="1:73" x14ac:dyDescent="0.2">
      <c r="A770" s="10" t="s">
        <v>142</v>
      </c>
      <c r="B770" s="11" t="s">
        <v>532</v>
      </c>
      <c r="C770" s="12">
        <v>38120</v>
      </c>
      <c r="D770" s="13">
        <v>0.47847222222222224</v>
      </c>
      <c r="E770" s="10" t="s">
        <v>57</v>
      </c>
      <c r="F770" s="10" t="s">
        <v>485</v>
      </c>
      <c r="G770" s="11" t="s">
        <v>59</v>
      </c>
      <c r="H770" s="11" t="s">
        <v>90</v>
      </c>
      <c r="I770" s="11" t="s">
        <v>61</v>
      </c>
      <c r="J770" s="14">
        <v>0.75</v>
      </c>
      <c r="K770" s="14">
        <v>0.2</v>
      </c>
      <c r="L770" s="11">
        <v>27</v>
      </c>
      <c r="M770" s="11">
        <v>24</v>
      </c>
      <c r="N770" s="11">
        <v>14</v>
      </c>
      <c r="O770" s="11">
        <v>12</v>
      </c>
      <c r="P770" s="11">
        <v>25</v>
      </c>
      <c r="Q770" s="11">
        <v>17</v>
      </c>
      <c r="R770" s="11">
        <v>15</v>
      </c>
      <c r="S770" s="11">
        <v>3</v>
      </c>
      <c r="T770" s="11">
        <v>17</v>
      </c>
      <c r="U770" s="11">
        <v>19</v>
      </c>
      <c r="V770" s="15"/>
      <c r="W770" s="15"/>
      <c r="X770" s="15"/>
      <c r="Y770" s="15"/>
      <c r="Z770" s="15"/>
      <c r="AA770" s="15"/>
      <c r="AB770" s="15"/>
      <c r="AC770" s="15"/>
      <c r="AD770" s="15"/>
      <c r="AE770" s="15"/>
      <c r="AF770" s="15"/>
      <c r="AG770" s="14">
        <f t="shared" ref="AG770:AG833" si="338">AVERAGE(L770:AF770)</f>
        <v>17.3</v>
      </c>
      <c r="AH770" s="14">
        <f t="shared" ref="AH770:AH833" si="339">STDEV(L770:AF770)</f>
        <v>7.071853442423075</v>
      </c>
      <c r="AI770" s="14">
        <f t="shared" ref="AI770:AI833" si="340">COUNT(L770:AF770)</f>
        <v>10</v>
      </c>
      <c r="AJ770" s="11">
        <v>20</v>
      </c>
      <c r="AK770" s="11">
        <v>25</v>
      </c>
      <c r="AL770" s="11">
        <v>28</v>
      </c>
      <c r="AM770" s="11">
        <v>20</v>
      </c>
      <c r="AN770" s="11">
        <v>26</v>
      </c>
      <c r="AO770" s="11">
        <v>20</v>
      </c>
      <c r="AP770" s="11">
        <v>23</v>
      </c>
      <c r="AQ770" s="11">
        <v>19</v>
      </c>
      <c r="AR770" s="11">
        <v>22</v>
      </c>
      <c r="AS770" s="11">
        <v>20</v>
      </c>
      <c r="AT770" s="14">
        <f t="shared" ref="AT770:AT833" si="341">AVERAGE(AJ770:AS770)</f>
        <v>22.3</v>
      </c>
      <c r="AU770" s="14">
        <f t="shared" ref="AU770:AU833" si="342">STDEV(AJ770:AS770)</f>
        <v>3.0930028559098854</v>
      </c>
      <c r="AV770" s="14">
        <f t="shared" ref="AV770:AV833" si="343">COUNT(AJ770:AS770)</f>
        <v>10</v>
      </c>
      <c r="AW770" s="14">
        <f t="shared" ref="AW770:AW833" si="344">((AU770^2/AV770)+(((J770^2)*(AH770^2))/AI770))^2</f>
        <v>14.211329210069469</v>
      </c>
      <c r="AX770" s="14">
        <f t="shared" ref="AX770:AX833" si="345">(((AU770^2)/AV770)^2)/(AV770-1)+((((J770^2)*(AH770^2))/AI770)^2)/(AI770-1)</f>
        <v>0.98098704185956842</v>
      </c>
      <c r="AY770" s="14">
        <f t="shared" ref="AY770:AY833" si="346">ROUND(AW770/AX770,0)</f>
        <v>14</v>
      </c>
      <c r="AZ770" s="14">
        <f t="shared" ref="AZ770:AZ833" si="347">(AT770-(J770*AG770))/((((AU770^2)/AV770)+(((J770^2)*(AH770^2))/AI770))^0.5)</f>
        <v>4.8027520433425899</v>
      </c>
      <c r="BA770" s="14">
        <f t="shared" ref="BA770:BA833" si="348">TINV((2*K770),AY770)</f>
        <v>0.86805478155742033</v>
      </c>
      <c r="BB770" s="14">
        <f t="shared" ref="BB770:BB823" si="349">(AG770-AT770)/AG770</f>
        <v>-0.28901734104046239</v>
      </c>
      <c r="BC770" s="16" t="str">
        <f t="shared" ref="BC770:BC833" si="350">IF(AND(AH770=0,AU770=0),IF(AT770&lt;(J770*AG770),"Toxic","Nontoxic"),IF(AZ770&gt;BA770,"Nontoxic","Toxic"))</f>
        <v>Nontoxic</v>
      </c>
      <c r="BD770" s="14">
        <f t="shared" ref="BD770:BD833" si="351">(AT770/AG770)*100</f>
        <v>128.90173410404623</v>
      </c>
      <c r="BE770" s="17" t="s">
        <v>663</v>
      </c>
      <c r="BF770" s="14"/>
      <c r="BG770" s="14">
        <f t="shared" ref="BG770:BG833" si="352">COUNT(L770:AF770)-1</f>
        <v>9</v>
      </c>
      <c r="BH770" s="14">
        <f t="shared" ref="BH770:BH833" si="353">COUNT(AJ770:AS770)-1</f>
        <v>9</v>
      </c>
      <c r="BI770" s="14">
        <f t="shared" ref="BI770:BI833" si="354">(STDEV(L770:AF770))^2</f>
        <v>50.011111111111099</v>
      </c>
      <c r="BJ770" s="14">
        <f t="shared" ref="BJ770:BJ833" si="355">(STDEV(AJ770:AS770))^2</f>
        <v>9.5666666666667073</v>
      </c>
      <c r="BK770" s="14">
        <f t="shared" ref="BK770:BK833" si="356">((BG770*BI770)+(BH770*BJ770))/(BG770+BH770)</f>
        <v>29.788888888888906</v>
      </c>
      <c r="BL770" s="14">
        <f t="shared" ref="BL770:BL833" si="357">1+(((1/BG770+1/BH770)-(1/(BG770+BH770)))/3)</f>
        <v>1.0555555555555556</v>
      </c>
      <c r="BM770" s="14">
        <f t="shared" ref="BM770:BM833" si="358">(((BG770+BH770)*LN(BK770))-((BG770*LN(BI770))+(BH770*LN(BJ770))))/BL770</f>
        <v>5.2670539788264739</v>
      </c>
      <c r="BN770" s="14">
        <v>6.6349999999999998</v>
      </c>
      <c r="BO770" s="14" t="str">
        <f t="shared" ref="BO770:BO833" si="359">IF(BM770&gt;BN770,"Sig Diff Var","Same Var")</f>
        <v>Same Var</v>
      </c>
      <c r="BP770" s="14">
        <f t="shared" ref="BP770:BP833" si="360">TTEST(AJ770:AS770,L770:AF770,1,IF(BO770="Same Var",2,IF(BO770="Sig Diff Var",3,"Wakka Wakka")))</f>
        <v>2.7692961694848826E-2</v>
      </c>
      <c r="BQ770" s="14" t="str">
        <f t="shared" ref="BQ770:BQ833" si="361">IF(AND(BP770&lt;0.05,BD770&lt;100),"Sig","NS")</f>
        <v>NS</v>
      </c>
      <c r="BR770" s="14" t="str">
        <f t="shared" si="337"/>
        <v>NS</v>
      </c>
      <c r="BS770" s="2" t="str">
        <f t="shared" ref="BS770:BS833" si="362">IF(BD770&lt;100,IF(BE770="Non-normal","Wilcoxon",IF(AND(BE770="Normal",BO770="Same Var"),"Same Var T-test",IF(AND(BE770="Normal",BO770="Sig Diff Var"),"Diff Var T-test","Bleh"))),"")</f>
        <v/>
      </c>
      <c r="BT770" s="2" t="str">
        <f t="shared" ref="BT770:BT833" si="363">IF(AND(BC770="Toxic",BD770&gt;75),"TSTToxicLess25","")</f>
        <v/>
      </c>
      <c r="BU770" s="2" t="str">
        <f t="shared" ref="BU770:BU833" si="364">IF(AND(BR770="Sig",BD770&gt;75),"NOECToxicLess25","")</f>
        <v/>
      </c>
    </row>
    <row r="771" spans="1:73" x14ac:dyDescent="0.2">
      <c r="A771" s="10" t="s">
        <v>142</v>
      </c>
      <c r="B771" s="11" t="s">
        <v>516</v>
      </c>
      <c r="C771" s="12">
        <v>38120</v>
      </c>
      <c r="D771" s="13">
        <v>0.58888888888888891</v>
      </c>
      <c r="E771" s="10" t="s">
        <v>57</v>
      </c>
      <c r="F771" s="10" t="s">
        <v>485</v>
      </c>
      <c r="G771" s="11" t="s">
        <v>59</v>
      </c>
      <c r="H771" s="11" t="s">
        <v>90</v>
      </c>
      <c r="I771" s="11" t="s">
        <v>61</v>
      </c>
      <c r="J771" s="14">
        <v>0.75</v>
      </c>
      <c r="K771" s="14">
        <v>0.2</v>
      </c>
      <c r="L771" s="11">
        <v>27</v>
      </c>
      <c r="M771" s="11">
        <v>24</v>
      </c>
      <c r="N771" s="11">
        <v>14</v>
      </c>
      <c r="O771" s="11">
        <v>12</v>
      </c>
      <c r="P771" s="11">
        <v>25</v>
      </c>
      <c r="Q771" s="11">
        <v>17</v>
      </c>
      <c r="R771" s="11">
        <v>15</v>
      </c>
      <c r="S771" s="11">
        <v>3</v>
      </c>
      <c r="T771" s="11">
        <v>17</v>
      </c>
      <c r="U771" s="11">
        <v>19</v>
      </c>
      <c r="V771" s="15"/>
      <c r="W771" s="15"/>
      <c r="X771" s="15"/>
      <c r="Y771" s="15"/>
      <c r="Z771" s="15"/>
      <c r="AA771" s="15"/>
      <c r="AB771" s="15"/>
      <c r="AC771" s="15"/>
      <c r="AD771" s="15"/>
      <c r="AE771" s="15"/>
      <c r="AF771" s="15"/>
      <c r="AG771" s="14">
        <f t="shared" si="338"/>
        <v>17.3</v>
      </c>
      <c r="AH771" s="14">
        <f t="shared" si="339"/>
        <v>7.071853442423075</v>
      </c>
      <c r="AI771" s="14">
        <f t="shared" si="340"/>
        <v>10</v>
      </c>
      <c r="AJ771" s="11">
        <v>27</v>
      </c>
      <c r="AK771" s="11">
        <v>28</v>
      </c>
      <c r="AL771" s="11">
        <v>26</v>
      </c>
      <c r="AM771" s="11">
        <v>10</v>
      </c>
      <c r="AN771" s="11">
        <v>30</v>
      </c>
      <c r="AO771" s="11">
        <v>23</v>
      </c>
      <c r="AP771" s="11">
        <v>27</v>
      </c>
      <c r="AQ771" s="11">
        <v>25</v>
      </c>
      <c r="AR771" s="11">
        <v>22</v>
      </c>
      <c r="AS771" s="11">
        <v>22</v>
      </c>
      <c r="AT771" s="14">
        <f t="shared" si="341"/>
        <v>24</v>
      </c>
      <c r="AU771" s="14">
        <f t="shared" si="342"/>
        <v>5.5777335102271701</v>
      </c>
      <c r="AV771" s="14">
        <f t="shared" si="343"/>
        <v>10</v>
      </c>
      <c r="AW771" s="14">
        <f t="shared" si="344"/>
        <v>35.096573500192889</v>
      </c>
      <c r="AX771" s="14">
        <f t="shared" si="345"/>
        <v>1.954742734589334</v>
      </c>
      <c r="AY771" s="14">
        <f t="shared" si="346"/>
        <v>18</v>
      </c>
      <c r="AZ771" s="14">
        <f t="shared" si="347"/>
        <v>4.529626769109405</v>
      </c>
      <c r="BA771" s="14">
        <f t="shared" si="348"/>
        <v>0.86204866798959834</v>
      </c>
      <c r="BB771" s="14">
        <f t="shared" si="349"/>
        <v>-0.38728323699421957</v>
      </c>
      <c r="BC771" s="16" t="str">
        <f t="shared" si="350"/>
        <v>Nontoxic</v>
      </c>
      <c r="BD771" s="14">
        <f t="shared" si="351"/>
        <v>138.72832369942196</v>
      </c>
      <c r="BE771" s="17" t="s">
        <v>663</v>
      </c>
      <c r="BF771" s="14"/>
      <c r="BG771" s="14">
        <f t="shared" si="352"/>
        <v>9</v>
      </c>
      <c r="BH771" s="14">
        <f t="shared" si="353"/>
        <v>9</v>
      </c>
      <c r="BI771" s="14">
        <f t="shared" si="354"/>
        <v>50.011111111111099</v>
      </c>
      <c r="BJ771" s="14">
        <f t="shared" si="355"/>
        <v>31.111111111111107</v>
      </c>
      <c r="BK771" s="14">
        <f t="shared" si="356"/>
        <v>40.561111111111103</v>
      </c>
      <c r="BL771" s="14">
        <f t="shared" si="357"/>
        <v>1.0555555555555556</v>
      </c>
      <c r="BM771" s="14">
        <f t="shared" si="358"/>
        <v>0.47584752425476934</v>
      </c>
      <c r="BN771" s="14">
        <v>6.6349999999999998</v>
      </c>
      <c r="BO771" s="14" t="str">
        <f t="shared" si="359"/>
        <v>Same Var</v>
      </c>
      <c r="BP771" s="14">
        <f t="shared" si="360"/>
        <v>1.5117149831723404E-2</v>
      </c>
      <c r="BQ771" s="14" t="str">
        <f t="shared" si="361"/>
        <v>NS</v>
      </c>
      <c r="BR771" s="14" t="str">
        <f t="shared" si="337"/>
        <v>NS</v>
      </c>
      <c r="BS771" s="2" t="str">
        <f t="shared" si="362"/>
        <v/>
      </c>
      <c r="BT771" s="2" t="str">
        <f t="shared" si="363"/>
        <v/>
      </c>
      <c r="BU771" s="2" t="str">
        <f t="shared" si="364"/>
        <v/>
      </c>
    </row>
    <row r="772" spans="1:73" x14ac:dyDescent="0.2">
      <c r="A772" s="10" t="s">
        <v>142</v>
      </c>
      <c r="B772" s="11" t="s">
        <v>471</v>
      </c>
      <c r="C772" s="12">
        <v>38531</v>
      </c>
      <c r="D772" s="13">
        <v>0.64583333333333337</v>
      </c>
      <c r="E772" s="10" t="s">
        <v>57</v>
      </c>
      <c r="F772" s="10" t="s">
        <v>472</v>
      </c>
      <c r="G772" s="11" t="s">
        <v>59</v>
      </c>
      <c r="H772" s="11" t="s">
        <v>90</v>
      </c>
      <c r="I772" s="11" t="s">
        <v>61</v>
      </c>
      <c r="J772" s="14">
        <v>0.75</v>
      </c>
      <c r="K772" s="14">
        <v>0.2</v>
      </c>
      <c r="L772" s="11">
        <v>18</v>
      </c>
      <c r="M772" s="11">
        <v>8</v>
      </c>
      <c r="N772" s="11">
        <v>22</v>
      </c>
      <c r="O772" s="11">
        <v>16</v>
      </c>
      <c r="P772" s="11">
        <v>21</v>
      </c>
      <c r="Q772" s="11">
        <v>16</v>
      </c>
      <c r="R772" s="11">
        <v>20</v>
      </c>
      <c r="S772" s="11">
        <v>17</v>
      </c>
      <c r="T772" s="11">
        <v>18</v>
      </c>
      <c r="U772" s="11">
        <v>16</v>
      </c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F772" s="15"/>
      <c r="AG772" s="14">
        <f t="shared" si="338"/>
        <v>17.2</v>
      </c>
      <c r="AH772" s="14">
        <f t="shared" si="339"/>
        <v>3.8815804341359019</v>
      </c>
      <c r="AI772" s="14">
        <f t="shared" si="340"/>
        <v>10</v>
      </c>
      <c r="AJ772" s="11">
        <v>8</v>
      </c>
      <c r="AK772" s="11">
        <v>0</v>
      </c>
      <c r="AL772" s="11">
        <v>2</v>
      </c>
      <c r="AM772" s="11">
        <v>4</v>
      </c>
      <c r="AN772" s="11">
        <v>0</v>
      </c>
      <c r="AO772" s="11">
        <v>0</v>
      </c>
      <c r="AP772" s="11">
        <v>8</v>
      </c>
      <c r="AQ772" s="15"/>
      <c r="AR772" s="11">
        <v>8</v>
      </c>
      <c r="AS772" s="11">
        <v>3</v>
      </c>
      <c r="AT772" s="14">
        <f t="shared" si="341"/>
        <v>3.6666666666666665</v>
      </c>
      <c r="AU772" s="14">
        <f t="shared" si="342"/>
        <v>3.5355339059327378</v>
      </c>
      <c r="AV772" s="14">
        <f t="shared" si="343"/>
        <v>9</v>
      </c>
      <c r="AW772" s="14">
        <f t="shared" si="344"/>
        <v>5.0014352623456775</v>
      </c>
      <c r="AX772" s="14">
        <f t="shared" si="345"/>
        <v>0.32093279320987655</v>
      </c>
      <c r="AY772" s="14">
        <f t="shared" si="346"/>
        <v>16</v>
      </c>
      <c r="AZ772" s="14">
        <f t="shared" si="347"/>
        <v>-6.1742591128890947</v>
      </c>
      <c r="BA772" s="14">
        <f t="shared" si="348"/>
        <v>0.86466700179829137</v>
      </c>
      <c r="BB772" s="14">
        <f t="shared" si="349"/>
        <v>0.78682170542635665</v>
      </c>
      <c r="BC772" s="16" t="str">
        <f t="shared" si="350"/>
        <v>Toxic</v>
      </c>
      <c r="BD772" s="14">
        <f t="shared" si="351"/>
        <v>21.31782945736434</v>
      </c>
      <c r="BE772" s="17" t="s">
        <v>663</v>
      </c>
      <c r="BF772" s="14"/>
      <c r="BG772" s="14">
        <f t="shared" si="352"/>
        <v>9</v>
      </c>
      <c r="BH772" s="14">
        <f t="shared" si="353"/>
        <v>8</v>
      </c>
      <c r="BI772" s="14">
        <f t="shared" si="354"/>
        <v>15.066666666666658</v>
      </c>
      <c r="BJ772" s="14">
        <f t="shared" si="355"/>
        <v>12.500000000000002</v>
      </c>
      <c r="BK772" s="14">
        <f t="shared" si="356"/>
        <v>13.85882352941176</v>
      </c>
      <c r="BL772" s="14">
        <f t="shared" si="357"/>
        <v>1.0590958605664489</v>
      </c>
      <c r="BM772" s="14">
        <f t="shared" si="358"/>
        <v>6.9383231490151354E-2</v>
      </c>
      <c r="BN772" s="14">
        <v>6.6349999999999998</v>
      </c>
      <c r="BO772" s="14" t="str">
        <f t="shared" si="359"/>
        <v>Same Var</v>
      </c>
      <c r="BP772" s="14">
        <f t="shared" si="360"/>
        <v>2.1209017162612186E-7</v>
      </c>
      <c r="BQ772" s="14" t="str">
        <f t="shared" si="361"/>
        <v>Sig</v>
      </c>
      <c r="BR772" s="14" t="str">
        <f t="shared" si="337"/>
        <v>Sig</v>
      </c>
      <c r="BS772" s="2" t="str">
        <f t="shared" si="362"/>
        <v>Same Var T-test</v>
      </c>
      <c r="BT772" s="2" t="str">
        <f t="shared" si="363"/>
        <v/>
      </c>
      <c r="BU772" s="2" t="str">
        <f t="shared" si="364"/>
        <v/>
      </c>
    </row>
    <row r="773" spans="1:73" x14ac:dyDescent="0.2">
      <c r="A773" s="10" t="s">
        <v>142</v>
      </c>
      <c r="B773" s="11" t="s">
        <v>478</v>
      </c>
      <c r="C773" s="12">
        <v>38531</v>
      </c>
      <c r="D773" s="13">
        <v>0.52083333333333337</v>
      </c>
      <c r="E773" s="10" t="s">
        <v>57</v>
      </c>
      <c r="F773" s="10" t="s">
        <v>472</v>
      </c>
      <c r="G773" s="11" t="s">
        <v>59</v>
      </c>
      <c r="H773" s="11" t="s">
        <v>90</v>
      </c>
      <c r="I773" s="11" t="s">
        <v>61</v>
      </c>
      <c r="J773" s="14">
        <v>0.75</v>
      </c>
      <c r="K773" s="14">
        <v>0.2</v>
      </c>
      <c r="L773" s="11">
        <v>18</v>
      </c>
      <c r="M773" s="11">
        <v>8</v>
      </c>
      <c r="N773" s="11">
        <v>22</v>
      </c>
      <c r="O773" s="11">
        <v>16</v>
      </c>
      <c r="P773" s="11">
        <v>21</v>
      </c>
      <c r="Q773" s="11">
        <v>16</v>
      </c>
      <c r="R773" s="11">
        <v>20</v>
      </c>
      <c r="S773" s="11">
        <v>17</v>
      </c>
      <c r="T773" s="11">
        <v>18</v>
      </c>
      <c r="U773" s="11">
        <v>16</v>
      </c>
      <c r="V773" s="15"/>
      <c r="W773" s="15"/>
      <c r="X773" s="15"/>
      <c r="Y773" s="15"/>
      <c r="Z773" s="15"/>
      <c r="AA773" s="15"/>
      <c r="AB773" s="15"/>
      <c r="AC773" s="15"/>
      <c r="AD773" s="15"/>
      <c r="AE773" s="15"/>
      <c r="AF773" s="15"/>
      <c r="AG773" s="14">
        <f t="shared" si="338"/>
        <v>17.2</v>
      </c>
      <c r="AH773" s="14">
        <f t="shared" si="339"/>
        <v>3.8815804341359019</v>
      </c>
      <c r="AI773" s="14">
        <f t="shared" si="340"/>
        <v>10</v>
      </c>
      <c r="AJ773" s="11">
        <v>11</v>
      </c>
      <c r="AK773" s="11">
        <v>20</v>
      </c>
      <c r="AL773" s="11">
        <v>9</v>
      </c>
      <c r="AM773" s="11">
        <v>0</v>
      </c>
      <c r="AN773" s="11">
        <v>15</v>
      </c>
      <c r="AO773" s="11">
        <v>12</v>
      </c>
      <c r="AP773" s="11">
        <v>10</v>
      </c>
      <c r="AQ773" s="11">
        <v>12</v>
      </c>
      <c r="AR773" s="11">
        <v>13</v>
      </c>
      <c r="AS773" s="11">
        <v>12</v>
      </c>
      <c r="AT773" s="14">
        <f t="shared" si="341"/>
        <v>11.4</v>
      </c>
      <c r="AU773" s="14">
        <f t="shared" si="342"/>
        <v>5.037636129950017</v>
      </c>
      <c r="AV773" s="14">
        <f t="shared" si="343"/>
        <v>10</v>
      </c>
      <c r="AW773" s="14">
        <f t="shared" si="344"/>
        <v>11.460105632716049</v>
      </c>
      <c r="AX773" s="14">
        <f t="shared" si="345"/>
        <v>0.79539692215363544</v>
      </c>
      <c r="AY773" s="14">
        <f t="shared" si="346"/>
        <v>14</v>
      </c>
      <c r="AZ773" s="14">
        <f t="shared" si="347"/>
        <v>-0.81525618795948718</v>
      </c>
      <c r="BA773" s="14">
        <f t="shared" si="348"/>
        <v>0.86805478155742033</v>
      </c>
      <c r="BB773" s="14">
        <f t="shared" si="349"/>
        <v>0.33720930232558133</v>
      </c>
      <c r="BC773" s="16" t="str">
        <f t="shared" si="350"/>
        <v>Toxic</v>
      </c>
      <c r="BD773" s="14">
        <f t="shared" si="351"/>
        <v>66.279069767441868</v>
      </c>
      <c r="BE773" s="17" t="s">
        <v>663</v>
      </c>
      <c r="BF773" s="14"/>
      <c r="BG773" s="14">
        <f t="shared" si="352"/>
        <v>9</v>
      </c>
      <c r="BH773" s="14">
        <f t="shared" si="353"/>
        <v>9</v>
      </c>
      <c r="BI773" s="14">
        <f t="shared" si="354"/>
        <v>15.066666666666658</v>
      </c>
      <c r="BJ773" s="14">
        <f t="shared" si="355"/>
        <v>25.377777777777784</v>
      </c>
      <c r="BK773" s="14">
        <f t="shared" si="356"/>
        <v>20.222222222222221</v>
      </c>
      <c r="BL773" s="14">
        <f t="shared" si="357"/>
        <v>1.0555555555555556</v>
      </c>
      <c r="BM773" s="14">
        <f t="shared" si="358"/>
        <v>0.57301549369481408</v>
      </c>
      <c r="BN773" s="14">
        <v>6.6349999999999998</v>
      </c>
      <c r="BO773" s="14" t="str">
        <f t="shared" si="359"/>
        <v>Same Var</v>
      </c>
      <c r="BP773" s="14">
        <f t="shared" si="360"/>
        <v>4.9401719123497402E-3</v>
      </c>
      <c r="BQ773" s="14" t="str">
        <f t="shared" si="361"/>
        <v>Sig</v>
      </c>
      <c r="BR773" s="14" t="str">
        <f t="shared" si="337"/>
        <v>Sig</v>
      </c>
      <c r="BS773" s="2" t="str">
        <f t="shared" si="362"/>
        <v>Same Var T-test</v>
      </c>
      <c r="BT773" s="2" t="str">
        <f t="shared" si="363"/>
        <v/>
      </c>
      <c r="BU773" s="2" t="str">
        <f t="shared" si="364"/>
        <v/>
      </c>
    </row>
    <row r="774" spans="1:73" x14ac:dyDescent="0.2">
      <c r="A774" s="10" t="s">
        <v>142</v>
      </c>
      <c r="B774" s="11" t="s">
        <v>480</v>
      </c>
      <c r="C774" s="12">
        <v>38530</v>
      </c>
      <c r="D774" s="13">
        <v>0.69791666666666663</v>
      </c>
      <c r="E774" s="10" t="s">
        <v>57</v>
      </c>
      <c r="F774" s="10" t="s">
        <v>481</v>
      </c>
      <c r="G774" s="11" t="s">
        <v>59</v>
      </c>
      <c r="H774" s="11" t="s">
        <v>90</v>
      </c>
      <c r="I774" s="11" t="s">
        <v>61</v>
      </c>
      <c r="J774" s="14">
        <v>0.75</v>
      </c>
      <c r="K774" s="14">
        <v>0.2</v>
      </c>
      <c r="L774" s="11">
        <v>18</v>
      </c>
      <c r="M774" s="11">
        <v>8</v>
      </c>
      <c r="N774" s="11">
        <v>22</v>
      </c>
      <c r="O774" s="11">
        <v>16</v>
      </c>
      <c r="P774" s="11">
        <v>21</v>
      </c>
      <c r="Q774" s="11">
        <v>16</v>
      </c>
      <c r="R774" s="11">
        <v>20</v>
      </c>
      <c r="S774" s="11">
        <v>17</v>
      </c>
      <c r="T774" s="11">
        <v>18</v>
      </c>
      <c r="U774" s="11">
        <v>16</v>
      </c>
      <c r="V774" s="15"/>
      <c r="W774" s="15"/>
      <c r="X774" s="15"/>
      <c r="Y774" s="15"/>
      <c r="Z774" s="15"/>
      <c r="AA774" s="15"/>
      <c r="AB774" s="15"/>
      <c r="AC774" s="15"/>
      <c r="AD774" s="15"/>
      <c r="AE774" s="15"/>
      <c r="AF774" s="15"/>
      <c r="AG774" s="14">
        <f t="shared" si="338"/>
        <v>17.2</v>
      </c>
      <c r="AH774" s="14">
        <f t="shared" si="339"/>
        <v>3.8815804341359019</v>
      </c>
      <c r="AI774" s="14">
        <f t="shared" si="340"/>
        <v>10</v>
      </c>
      <c r="AJ774" s="11">
        <v>31</v>
      </c>
      <c r="AK774" s="11">
        <v>25</v>
      </c>
      <c r="AL774" s="11">
        <v>24</v>
      </c>
      <c r="AM774" s="11">
        <v>27</v>
      </c>
      <c r="AN774" s="11">
        <v>27</v>
      </c>
      <c r="AO774" s="11">
        <v>28</v>
      </c>
      <c r="AP774" s="11">
        <v>27</v>
      </c>
      <c r="AQ774" s="11">
        <v>24</v>
      </c>
      <c r="AR774" s="11">
        <v>26</v>
      </c>
      <c r="AS774" s="11">
        <v>14</v>
      </c>
      <c r="AT774" s="14">
        <f t="shared" si="341"/>
        <v>25.3</v>
      </c>
      <c r="AU774" s="14">
        <f t="shared" si="342"/>
        <v>4.4733780424988847</v>
      </c>
      <c r="AV774" s="14">
        <f t="shared" si="343"/>
        <v>10</v>
      </c>
      <c r="AW774" s="14">
        <f t="shared" si="344"/>
        <v>8.1145852623457007</v>
      </c>
      <c r="AX774" s="14">
        <f t="shared" si="345"/>
        <v>0.52474465877915133</v>
      </c>
      <c r="AY774" s="14">
        <f t="shared" si="346"/>
        <v>15</v>
      </c>
      <c r="AZ774" s="14">
        <f t="shared" si="347"/>
        <v>7.3469164866973982</v>
      </c>
      <c r="BA774" s="14">
        <f t="shared" si="348"/>
        <v>0.86624497319495286</v>
      </c>
      <c r="BB774" s="14">
        <f t="shared" si="349"/>
        <v>-0.47093023255813965</v>
      </c>
      <c r="BC774" s="16" t="str">
        <f t="shared" si="350"/>
        <v>Nontoxic</v>
      </c>
      <c r="BD774" s="14">
        <f t="shared" si="351"/>
        <v>147.09302325581396</v>
      </c>
      <c r="BE774" s="17" t="s">
        <v>663</v>
      </c>
      <c r="BF774" s="14"/>
      <c r="BG774" s="14">
        <f t="shared" si="352"/>
        <v>9</v>
      </c>
      <c r="BH774" s="14">
        <f t="shared" si="353"/>
        <v>9</v>
      </c>
      <c r="BI774" s="14">
        <f t="shared" si="354"/>
        <v>15.066666666666658</v>
      </c>
      <c r="BJ774" s="14">
        <f t="shared" si="355"/>
        <v>20.011111111111152</v>
      </c>
      <c r="BK774" s="14">
        <f t="shared" si="356"/>
        <v>17.538888888888906</v>
      </c>
      <c r="BL774" s="14">
        <f t="shared" si="357"/>
        <v>1.0555555555555556</v>
      </c>
      <c r="BM774" s="14">
        <f t="shared" si="358"/>
        <v>0.17111294609509586</v>
      </c>
      <c r="BN774" s="14">
        <v>6.6349999999999998</v>
      </c>
      <c r="BO774" s="14" t="str">
        <f t="shared" si="359"/>
        <v>Same Var</v>
      </c>
      <c r="BP774" s="14">
        <f t="shared" si="360"/>
        <v>2.0400687479621066E-4</v>
      </c>
      <c r="BQ774" s="14" t="str">
        <f t="shared" si="361"/>
        <v>NS</v>
      </c>
      <c r="BR774" s="14" t="str">
        <f t="shared" si="337"/>
        <v>NS</v>
      </c>
      <c r="BS774" s="2" t="str">
        <f t="shared" si="362"/>
        <v/>
      </c>
      <c r="BT774" s="2" t="str">
        <f t="shared" si="363"/>
        <v/>
      </c>
      <c r="BU774" s="2" t="str">
        <f t="shared" si="364"/>
        <v/>
      </c>
    </row>
    <row r="775" spans="1:73" x14ac:dyDescent="0.2">
      <c r="A775" s="10" t="s">
        <v>142</v>
      </c>
      <c r="B775" s="11" t="s">
        <v>532</v>
      </c>
      <c r="C775" s="12">
        <v>38183</v>
      </c>
      <c r="D775" s="13">
        <v>0.47291666666666665</v>
      </c>
      <c r="E775" s="10" t="s">
        <v>57</v>
      </c>
      <c r="F775" s="10" t="s">
        <v>488</v>
      </c>
      <c r="G775" s="11" t="s">
        <v>59</v>
      </c>
      <c r="H775" s="11" t="s">
        <v>90</v>
      </c>
      <c r="I775" s="11" t="s">
        <v>61</v>
      </c>
      <c r="J775" s="14">
        <v>0.75</v>
      </c>
      <c r="K775" s="14">
        <v>0.2</v>
      </c>
      <c r="L775" s="11">
        <v>16</v>
      </c>
      <c r="M775" s="11">
        <v>16</v>
      </c>
      <c r="N775" s="11">
        <v>21</v>
      </c>
      <c r="O775" s="11">
        <v>19</v>
      </c>
      <c r="P775" s="11">
        <v>17</v>
      </c>
      <c r="Q775" s="11">
        <v>17</v>
      </c>
      <c r="R775" s="11">
        <v>17</v>
      </c>
      <c r="S775" s="11">
        <v>22</v>
      </c>
      <c r="T775" s="11">
        <v>6</v>
      </c>
      <c r="U775" s="11">
        <v>20</v>
      </c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F775" s="15"/>
      <c r="AG775" s="14">
        <f t="shared" si="338"/>
        <v>17.100000000000001</v>
      </c>
      <c r="AH775" s="14">
        <f t="shared" si="339"/>
        <v>4.4334586448455306</v>
      </c>
      <c r="AI775" s="14">
        <f t="shared" si="340"/>
        <v>10</v>
      </c>
      <c r="AJ775" s="11">
        <v>24</v>
      </c>
      <c r="AK775" s="11">
        <v>21</v>
      </c>
      <c r="AL775" s="11">
        <v>22</v>
      </c>
      <c r="AM775" s="11">
        <v>19</v>
      </c>
      <c r="AN775" s="11">
        <v>18</v>
      </c>
      <c r="AO775" s="11">
        <v>19</v>
      </c>
      <c r="AP775" s="11">
        <v>16</v>
      </c>
      <c r="AQ775" s="11">
        <v>25</v>
      </c>
      <c r="AR775" s="11">
        <v>19</v>
      </c>
      <c r="AS775" s="11">
        <v>19</v>
      </c>
      <c r="AT775" s="14">
        <f t="shared" si="341"/>
        <v>20.2</v>
      </c>
      <c r="AU775" s="14">
        <f t="shared" si="342"/>
        <v>2.7808871486152262</v>
      </c>
      <c r="AV775" s="14">
        <f t="shared" si="343"/>
        <v>10</v>
      </c>
      <c r="AW775" s="14">
        <f t="shared" si="344"/>
        <v>3.5304844184027768</v>
      </c>
      <c r="AX775" s="14">
        <f t="shared" si="345"/>
        <v>0.20227234278549383</v>
      </c>
      <c r="AY775" s="14">
        <f t="shared" si="346"/>
        <v>17</v>
      </c>
      <c r="AZ775" s="14">
        <f t="shared" si="347"/>
        <v>5.3802623105396989</v>
      </c>
      <c r="BA775" s="14">
        <f t="shared" si="348"/>
        <v>0.86327901742005297</v>
      </c>
      <c r="BB775" s="14">
        <f t="shared" si="349"/>
        <v>-0.18128654970760219</v>
      </c>
      <c r="BC775" s="16" t="str">
        <f t="shared" si="350"/>
        <v>Nontoxic</v>
      </c>
      <c r="BD775" s="14">
        <f t="shared" si="351"/>
        <v>118.12865497076021</v>
      </c>
      <c r="BE775" s="17" t="s">
        <v>663</v>
      </c>
      <c r="BF775" s="14"/>
      <c r="BG775" s="14">
        <f t="shared" si="352"/>
        <v>9</v>
      </c>
      <c r="BH775" s="14">
        <f t="shared" si="353"/>
        <v>9</v>
      </c>
      <c r="BI775" s="14">
        <f t="shared" si="354"/>
        <v>19.655555555555569</v>
      </c>
      <c r="BJ775" s="14">
        <f t="shared" si="355"/>
        <v>7.7333333333333236</v>
      </c>
      <c r="BK775" s="14">
        <f t="shared" si="356"/>
        <v>13.694444444444446</v>
      </c>
      <c r="BL775" s="14">
        <f t="shared" si="357"/>
        <v>1.0555555555555556</v>
      </c>
      <c r="BM775" s="14">
        <f t="shared" si="358"/>
        <v>1.7912123204735186</v>
      </c>
      <c r="BN775" s="14">
        <v>6.6349999999999998</v>
      </c>
      <c r="BO775" s="14" t="str">
        <f t="shared" si="359"/>
        <v>Same Var</v>
      </c>
      <c r="BP775" s="14">
        <f t="shared" si="360"/>
        <v>3.8689595405859076E-2</v>
      </c>
      <c r="BQ775" s="14" t="str">
        <f t="shared" si="361"/>
        <v>NS</v>
      </c>
      <c r="BR775" s="14" t="str">
        <f t="shared" si="337"/>
        <v>NS</v>
      </c>
      <c r="BS775" s="2" t="str">
        <f t="shared" si="362"/>
        <v/>
      </c>
      <c r="BT775" s="2" t="str">
        <f t="shared" si="363"/>
        <v/>
      </c>
      <c r="BU775" s="2" t="str">
        <f t="shared" si="364"/>
        <v/>
      </c>
    </row>
    <row r="776" spans="1:73" x14ac:dyDescent="0.2">
      <c r="A776" s="10" t="s">
        <v>142</v>
      </c>
      <c r="B776" s="11" t="s">
        <v>504</v>
      </c>
      <c r="C776" s="12">
        <v>38183</v>
      </c>
      <c r="D776" s="13">
        <v>0.36944444444444446</v>
      </c>
      <c r="E776" s="10" t="s">
        <v>57</v>
      </c>
      <c r="F776" s="10" t="s">
        <v>488</v>
      </c>
      <c r="G776" s="11" t="s">
        <v>59</v>
      </c>
      <c r="H776" s="11" t="s">
        <v>90</v>
      </c>
      <c r="I776" s="11" t="s">
        <v>61</v>
      </c>
      <c r="J776" s="14">
        <v>0.75</v>
      </c>
      <c r="K776" s="14">
        <v>0.2</v>
      </c>
      <c r="L776" s="11">
        <v>16</v>
      </c>
      <c r="M776" s="11">
        <v>16</v>
      </c>
      <c r="N776" s="11">
        <v>21</v>
      </c>
      <c r="O776" s="11">
        <v>19</v>
      </c>
      <c r="P776" s="11">
        <v>17</v>
      </c>
      <c r="Q776" s="11">
        <v>17</v>
      </c>
      <c r="R776" s="11">
        <v>17</v>
      </c>
      <c r="S776" s="11">
        <v>22</v>
      </c>
      <c r="T776" s="11">
        <v>6</v>
      </c>
      <c r="U776" s="11">
        <v>20</v>
      </c>
      <c r="V776" s="15"/>
      <c r="W776" s="15"/>
      <c r="X776" s="15"/>
      <c r="Y776" s="15"/>
      <c r="Z776" s="15"/>
      <c r="AA776" s="15"/>
      <c r="AB776" s="15"/>
      <c r="AC776" s="15"/>
      <c r="AD776" s="15"/>
      <c r="AE776" s="15"/>
      <c r="AF776" s="15"/>
      <c r="AG776" s="14">
        <f t="shared" si="338"/>
        <v>17.100000000000001</v>
      </c>
      <c r="AH776" s="14">
        <f t="shared" si="339"/>
        <v>4.4334586448455306</v>
      </c>
      <c r="AI776" s="14">
        <f t="shared" si="340"/>
        <v>10</v>
      </c>
      <c r="AJ776" s="11">
        <v>28</v>
      </c>
      <c r="AK776" s="11">
        <v>32</v>
      </c>
      <c r="AL776" s="11">
        <v>19</v>
      </c>
      <c r="AM776" s="11">
        <v>29</v>
      </c>
      <c r="AN776" s="11">
        <v>25</v>
      </c>
      <c r="AO776" s="11">
        <v>29</v>
      </c>
      <c r="AP776" s="15"/>
      <c r="AQ776" s="11">
        <v>25</v>
      </c>
      <c r="AR776" s="11">
        <v>23</v>
      </c>
      <c r="AS776" s="11">
        <v>27</v>
      </c>
      <c r="AT776" s="14">
        <f t="shared" si="341"/>
        <v>26.333333333333332</v>
      </c>
      <c r="AU776" s="14">
        <f t="shared" si="342"/>
        <v>3.8405728739343039</v>
      </c>
      <c r="AV776" s="14">
        <f t="shared" si="343"/>
        <v>9</v>
      </c>
      <c r="AW776" s="14">
        <f t="shared" si="344"/>
        <v>7.532356486304014</v>
      </c>
      <c r="AX776" s="14">
        <f t="shared" si="345"/>
        <v>0.47156755883487661</v>
      </c>
      <c r="AY776" s="14">
        <f t="shared" si="346"/>
        <v>16</v>
      </c>
      <c r="AZ776" s="14">
        <f t="shared" si="347"/>
        <v>8.1539689312473875</v>
      </c>
      <c r="BA776" s="14">
        <f t="shared" si="348"/>
        <v>0.86466700179829137</v>
      </c>
      <c r="BB776" s="14">
        <f t="shared" si="349"/>
        <v>-0.53996101364522398</v>
      </c>
      <c r="BC776" s="16" t="str">
        <f t="shared" si="350"/>
        <v>Nontoxic</v>
      </c>
      <c r="BD776" s="14">
        <f t="shared" si="351"/>
        <v>153.99610136452239</v>
      </c>
      <c r="BE776" s="17" t="s">
        <v>663</v>
      </c>
      <c r="BF776" s="14"/>
      <c r="BG776" s="14">
        <f t="shared" si="352"/>
        <v>9</v>
      </c>
      <c r="BH776" s="14">
        <f t="shared" si="353"/>
        <v>8</v>
      </c>
      <c r="BI776" s="14">
        <f t="shared" si="354"/>
        <v>19.655555555555569</v>
      </c>
      <c r="BJ776" s="14">
        <f t="shared" si="355"/>
        <v>14.749999999999998</v>
      </c>
      <c r="BK776" s="14">
        <f t="shared" si="356"/>
        <v>17.347058823529416</v>
      </c>
      <c r="BL776" s="14">
        <f t="shared" si="357"/>
        <v>1.0590958605664489</v>
      </c>
      <c r="BM776" s="14">
        <f t="shared" si="358"/>
        <v>0.16335220417195989</v>
      </c>
      <c r="BN776" s="14">
        <v>6.6349999999999998</v>
      </c>
      <c r="BO776" s="14" t="str">
        <f t="shared" si="359"/>
        <v>Same Var</v>
      </c>
      <c r="BP776" s="14">
        <f t="shared" si="360"/>
        <v>7.9154070616483101E-5</v>
      </c>
      <c r="BQ776" s="14" t="str">
        <f t="shared" si="361"/>
        <v>NS</v>
      </c>
      <c r="BR776" s="14" t="str">
        <f t="shared" si="337"/>
        <v>NS</v>
      </c>
      <c r="BS776" s="2" t="str">
        <f t="shared" si="362"/>
        <v/>
      </c>
      <c r="BT776" s="2" t="str">
        <f t="shared" si="363"/>
        <v/>
      </c>
      <c r="BU776" s="2" t="str">
        <f t="shared" si="364"/>
        <v/>
      </c>
    </row>
    <row r="777" spans="1:73" x14ac:dyDescent="0.2">
      <c r="A777" s="10" t="s">
        <v>142</v>
      </c>
      <c r="B777" s="11" t="s">
        <v>516</v>
      </c>
      <c r="C777" s="12">
        <v>38183</v>
      </c>
      <c r="D777" s="13">
        <v>0.5756944444444444</v>
      </c>
      <c r="E777" s="10" t="s">
        <v>57</v>
      </c>
      <c r="F777" s="10" t="s">
        <v>488</v>
      </c>
      <c r="G777" s="11" t="s">
        <v>59</v>
      </c>
      <c r="H777" s="11" t="s">
        <v>90</v>
      </c>
      <c r="I777" s="11" t="s">
        <v>61</v>
      </c>
      <c r="J777" s="14">
        <v>0.75</v>
      </c>
      <c r="K777" s="14">
        <v>0.2</v>
      </c>
      <c r="L777" s="11">
        <v>16</v>
      </c>
      <c r="M777" s="11">
        <v>16</v>
      </c>
      <c r="N777" s="11">
        <v>21</v>
      </c>
      <c r="O777" s="11">
        <v>19</v>
      </c>
      <c r="P777" s="11">
        <v>17</v>
      </c>
      <c r="Q777" s="11">
        <v>17</v>
      </c>
      <c r="R777" s="11">
        <v>17</v>
      </c>
      <c r="S777" s="11">
        <v>22</v>
      </c>
      <c r="T777" s="11">
        <v>6</v>
      </c>
      <c r="U777" s="11">
        <v>20</v>
      </c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F777" s="15"/>
      <c r="AG777" s="14">
        <f t="shared" si="338"/>
        <v>17.100000000000001</v>
      </c>
      <c r="AH777" s="14">
        <f t="shared" si="339"/>
        <v>4.4334586448455306</v>
      </c>
      <c r="AI777" s="14">
        <f t="shared" si="340"/>
        <v>10</v>
      </c>
      <c r="AJ777" s="11">
        <v>22</v>
      </c>
      <c r="AK777" s="11">
        <v>25</v>
      </c>
      <c r="AL777" s="11">
        <v>25</v>
      </c>
      <c r="AM777" s="11">
        <v>20</v>
      </c>
      <c r="AN777" s="11">
        <v>27</v>
      </c>
      <c r="AO777" s="11">
        <v>26</v>
      </c>
      <c r="AP777" s="11">
        <v>28</v>
      </c>
      <c r="AQ777" s="11">
        <v>21</v>
      </c>
      <c r="AR777" s="11">
        <v>29</v>
      </c>
      <c r="AS777" s="11">
        <v>13</v>
      </c>
      <c r="AT777" s="14">
        <f t="shared" si="341"/>
        <v>23.6</v>
      </c>
      <c r="AU777" s="14">
        <f t="shared" si="342"/>
        <v>4.7656176001763999</v>
      </c>
      <c r="AV777" s="14">
        <f t="shared" si="343"/>
        <v>10</v>
      </c>
      <c r="AW777" s="14">
        <f t="shared" si="344"/>
        <v>11.402346764081766</v>
      </c>
      <c r="AX777" s="14">
        <f t="shared" si="345"/>
        <v>0.70892803551525863</v>
      </c>
      <c r="AY777" s="14">
        <f t="shared" si="346"/>
        <v>16</v>
      </c>
      <c r="AZ777" s="14">
        <f t="shared" si="347"/>
        <v>5.8636591574419636</v>
      </c>
      <c r="BA777" s="14">
        <f t="shared" si="348"/>
        <v>0.86466700179829137</v>
      </c>
      <c r="BB777" s="14">
        <f t="shared" si="349"/>
        <v>-0.38011695906432746</v>
      </c>
      <c r="BC777" s="16" t="str">
        <f t="shared" si="350"/>
        <v>Nontoxic</v>
      </c>
      <c r="BD777" s="14">
        <f t="shared" si="351"/>
        <v>138.01169590643275</v>
      </c>
      <c r="BE777" s="17" t="s">
        <v>663</v>
      </c>
      <c r="BF777" s="14"/>
      <c r="BG777" s="14">
        <f t="shared" si="352"/>
        <v>9</v>
      </c>
      <c r="BH777" s="14">
        <f t="shared" si="353"/>
        <v>9</v>
      </c>
      <c r="BI777" s="14">
        <f t="shared" si="354"/>
        <v>19.655555555555569</v>
      </c>
      <c r="BJ777" s="14">
        <f t="shared" si="355"/>
        <v>22.71111111111107</v>
      </c>
      <c r="BK777" s="14">
        <f t="shared" si="356"/>
        <v>21.183333333333319</v>
      </c>
      <c r="BL777" s="14">
        <f t="shared" si="357"/>
        <v>1.0555555555555556</v>
      </c>
      <c r="BM777" s="14">
        <f t="shared" si="358"/>
        <v>4.446570126952272E-2</v>
      </c>
      <c r="BN777" s="14">
        <v>6.6349999999999998</v>
      </c>
      <c r="BO777" s="14" t="str">
        <f t="shared" si="359"/>
        <v>Same Var</v>
      </c>
      <c r="BP777" s="14">
        <f t="shared" si="360"/>
        <v>2.7214717957713967E-3</v>
      </c>
      <c r="BQ777" s="14" t="str">
        <f t="shared" si="361"/>
        <v>NS</v>
      </c>
      <c r="BR777" s="14" t="str">
        <f t="shared" si="337"/>
        <v>NS</v>
      </c>
      <c r="BS777" s="2" t="str">
        <f t="shared" si="362"/>
        <v/>
      </c>
      <c r="BT777" s="2" t="str">
        <f t="shared" si="363"/>
        <v/>
      </c>
      <c r="BU777" s="2" t="str">
        <f t="shared" si="364"/>
        <v/>
      </c>
    </row>
    <row r="778" spans="1:73" x14ac:dyDescent="0.2">
      <c r="A778" s="10" t="s">
        <v>142</v>
      </c>
      <c r="B778" s="11" t="s">
        <v>482</v>
      </c>
      <c r="C778" s="12">
        <v>38183</v>
      </c>
      <c r="D778" s="13">
        <v>0.49513888888888891</v>
      </c>
      <c r="E778" s="10" t="s">
        <v>57</v>
      </c>
      <c r="F778" s="10" t="s">
        <v>488</v>
      </c>
      <c r="G778" s="11" t="s">
        <v>59</v>
      </c>
      <c r="H778" s="11" t="s">
        <v>90</v>
      </c>
      <c r="I778" s="11" t="s">
        <v>61</v>
      </c>
      <c r="J778" s="14">
        <v>0.75</v>
      </c>
      <c r="K778" s="14">
        <v>0.2</v>
      </c>
      <c r="L778" s="11">
        <v>16</v>
      </c>
      <c r="M778" s="11">
        <v>16</v>
      </c>
      <c r="N778" s="11">
        <v>21</v>
      </c>
      <c r="O778" s="11">
        <v>19</v>
      </c>
      <c r="P778" s="11">
        <v>17</v>
      </c>
      <c r="Q778" s="11">
        <v>17</v>
      </c>
      <c r="R778" s="11">
        <v>17</v>
      </c>
      <c r="S778" s="11">
        <v>22</v>
      </c>
      <c r="T778" s="11">
        <v>6</v>
      </c>
      <c r="U778" s="11">
        <v>20</v>
      </c>
      <c r="V778" s="15"/>
      <c r="W778" s="15"/>
      <c r="X778" s="15"/>
      <c r="Y778" s="15"/>
      <c r="Z778" s="15"/>
      <c r="AA778" s="15"/>
      <c r="AB778" s="15"/>
      <c r="AC778" s="15"/>
      <c r="AD778" s="15"/>
      <c r="AE778" s="15"/>
      <c r="AF778" s="15"/>
      <c r="AG778" s="14">
        <f t="shared" si="338"/>
        <v>17.100000000000001</v>
      </c>
      <c r="AH778" s="14">
        <f t="shared" si="339"/>
        <v>4.4334586448455306</v>
      </c>
      <c r="AI778" s="14">
        <f t="shared" si="340"/>
        <v>10</v>
      </c>
      <c r="AJ778" s="11">
        <v>23</v>
      </c>
      <c r="AK778" s="11">
        <v>20</v>
      </c>
      <c r="AL778" s="11">
        <v>14</v>
      </c>
      <c r="AM778" s="11">
        <v>13</v>
      </c>
      <c r="AN778" s="11">
        <v>12</v>
      </c>
      <c r="AO778" s="11">
        <v>28</v>
      </c>
      <c r="AP778" s="11">
        <v>20</v>
      </c>
      <c r="AQ778" s="11">
        <v>26</v>
      </c>
      <c r="AR778" s="11">
        <v>21</v>
      </c>
      <c r="AS778" s="11">
        <v>17</v>
      </c>
      <c r="AT778" s="14">
        <f t="shared" si="341"/>
        <v>19.399999999999999</v>
      </c>
      <c r="AU778" s="14">
        <f t="shared" si="342"/>
        <v>5.4201270997807596</v>
      </c>
      <c r="AV778" s="14">
        <f t="shared" si="343"/>
        <v>10</v>
      </c>
      <c r="AW778" s="14">
        <f t="shared" si="344"/>
        <v>16.349106023341061</v>
      </c>
      <c r="AX778" s="14">
        <f t="shared" si="345"/>
        <v>1.0947716569144386</v>
      </c>
      <c r="AY778" s="14">
        <f t="shared" si="346"/>
        <v>15</v>
      </c>
      <c r="AZ778" s="14">
        <f t="shared" si="347"/>
        <v>3.2698080192284302</v>
      </c>
      <c r="BA778" s="14">
        <f t="shared" si="348"/>
        <v>0.86624497319495286</v>
      </c>
      <c r="BB778" s="14">
        <f t="shared" si="349"/>
        <v>-0.13450292397660801</v>
      </c>
      <c r="BC778" s="16" t="str">
        <f t="shared" si="350"/>
        <v>Nontoxic</v>
      </c>
      <c r="BD778" s="14">
        <f t="shared" si="351"/>
        <v>113.4502923976608</v>
      </c>
      <c r="BE778" s="17" t="s">
        <v>663</v>
      </c>
      <c r="BF778" s="14"/>
      <c r="BG778" s="14">
        <f t="shared" si="352"/>
        <v>9</v>
      </c>
      <c r="BH778" s="14">
        <f t="shared" si="353"/>
        <v>9</v>
      </c>
      <c r="BI778" s="14">
        <f t="shared" si="354"/>
        <v>19.655555555555569</v>
      </c>
      <c r="BJ778" s="14">
        <f t="shared" si="355"/>
        <v>29.377777777777787</v>
      </c>
      <c r="BK778" s="14">
        <f t="shared" si="356"/>
        <v>24.516666666666676</v>
      </c>
      <c r="BL778" s="14">
        <f t="shared" si="357"/>
        <v>1.0555555555555556</v>
      </c>
      <c r="BM778" s="14">
        <f t="shared" si="358"/>
        <v>0.34197144687528547</v>
      </c>
      <c r="BN778" s="14">
        <v>6.6349999999999998</v>
      </c>
      <c r="BO778" s="14" t="str">
        <f t="shared" si="359"/>
        <v>Same Var</v>
      </c>
      <c r="BP778" s="14">
        <f t="shared" si="360"/>
        <v>0.1563527231603638</v>
      </c>
      <c r="BQ778" s="14" t="str">
        <f t="shared" si="361"/>
        <v>NS</v>
      </c>
      <c r="BR778" s="14" t="str">
        <f t="shared" si="337"/>
        <v>NS</v>
      </c>
      <c r="BS778" s="2" t="str">
        <f t="shared" si="362"/>
        <v/>
      </c>
      <c r="BT778" s="2" t="str">
        <f t="shared" si="363"/>
        <v/>
      </c>
      <c r="BU778" s="2" t="str">
        <f t="shared" si="364"/>
        <v/>
      </c>
    </row>
    <row r="779" spans="1:73" x14ac:dyDescent="0.2">
      <c r="A779" s="10" t="s">
        <v>142</v>
      </c>
      <c r="B779" s="11" t="s">
        <v>394</v>
      </c>
      <c r="C779" s="12">
        <v>37685</v>
      </c>
      <c r="D779" s="13">
        <v>0.66666666666666663</v>
      </c>
      <c r="E779" s="10" t="s">
        <v>57</v>
      </c>
      <c r="F779" s="10" t="s">
        <v>395</v>
      </c>
      <c r="G779" s="11" t="s">
        <v>59</v>
      </c>
      <c r="H779" s="11" t="s">
        <v>90</v>
      </c>
      <c r="I779" s="11" t="s">
        <v>61</v>
      </c>
      <c r="J779" s="14">
        <v>0.75</v>
      </c>
      <c r="K779" s="14">
        <v>0.2</v>
      </c>
      <c r="L779" s="15"/>
      <c r="M779" s="11">
        <v>10</v>
      </c>
      <c r="N779" s="11">
        <v>18</v>
      </c>
      <c r="O779" s="11">
        <v>31</v>
      </c>
      <c r="P779" s="11">
        <v>21</v>
      </c>
      <c r="Q779" s="11">
        <v>28</v>
      </c>
      <c r="R779" s="11">
        <v>0</v>
      </c>
      <c r="S779" s="11">
        <v>15</v>
      </c>
      <c r="T779" s="11">
        <v>15</v>
      </c>
      <c r="U779" s="11">
        <v>15</v>
      </c>
      <c r="V779" s="15"/>
      <c r="W779" s="15"/>
      <c r="X779" s="15"/>
      <c r="Y779" s="15"/>
      <c r="Z779" s="15"/>
      <c r="AA779" s="15"/>
      <c r="AB779" s="15"/>
      <c r="AC779" s="15"/>
      <c r="AD779" s="15"/>
      <c r="AE779" s="15"/>
      <c r="AF779" s="15"/>
      <c r="AG779" s="14">
        <f t="shared" si="338"/>
        <v>17</v>
      </c>
      <c r="AH779" s="14">
        <f t="shared" si="339"/>
        <v>9.2466210044534645</v>
      </c>
      <c r="AI779" s="14">
        <f t="shared" si="340"/>
        <v>9</v>
      </c>
      <c r="AJ779" s="11">
        <v>38</v>
      </c>
      <c r="AK779" s="11">
        <v>38</v>
      </c>
      <c r="AL779" s="11">
        <v>48</v>
      </c>
      <c r="AM779" s="11">
        <v>43</v>
      </c>
      <c r="AN779" s="11">
        <v>50</v>
      </c>
      <c r="AO779" s="11">
        <v>43</v>
      </c>
      <c r="AP779" s="11">
        <v>22</v>
      </c>
      <c r="AQ779" s="11">
        <v>33</v>
      </c>
      <c r="AR779" s="15"/>
      <c r="AS779" s="15"/>
      <c r="AT779" s="14">
        <f t="shared" si="341"/>
        <v>39.375</v>
      </c>
      <c r="AU779" s="14">
        <f t="shared" si="342"/>
        <v>8.9432736096545131</v>
      </c>
      <c r="AV779" s="14">
        <f t="shared" si="343"/>
        <v>8</v>
      </c>
      <c r="AW779" s="14">
        <f t="shared" si="344"/>
        <v>235.36217016103319</v>
      </c>
      <c r="AX779" s="14">
        <f t="shared" si="345"/>
        <v>17.848795454286627</v>
      </c>
      <c r="AY779" s="14">
        <f t="shared" si="346"/>
        <v>13</v>
      </c>
      <c r="AZ779" s="14">
        <f t="shared" si="347"/>
        <v>6.7975975934398756</v>
      </c>
      <c r="BA779" s="14">
        <f t="shared" si="348"/>
        <v>0.87015153396817235</v>
      </c>
      <c r="BB779" s="14">
        <f t="shared" si="349"/>
        <v>-1.3161764705882353</v>
      </c>
      <c r="BC779" s="16" t="str">
        <f t="shared" si="350"/>
        <v>Nontoxic</v>
      </c>
      <c r="BD779" s="14">
        <f t="shared" si="351"/>
        <v>231.61764705882354</v>
      </c>
      <c r="BE779" s="17" t="s">
        <v>663</v>
      </c>
      <c r="BF779" s="14"/>
      <c r="BG779" s="14">
        <f t="shared" si="352"/>
        <v>8</v>
      </c>
      <c r="BH779" s="14">
        <f t="shared" si="353"/>
        <v>7</v>
      </c>
      <c r="BI779" s="14">
        <f t="shared" si="354"/>
        <v>85.5</v>
      </c>
      <c r="BJ779" s="14">
        <f t="shared" si="355"/>
        <v>79.982142857142861</v>
      </c>
      <c r="BK779" s="14">
        <f t="shared" si="356"/>
        <v>82.924999999999997</v>
      </c>
      <c r="BL779" s="14">
        <f t="shared" si="357"/>
        <v>1.067063492063492</v>
      </c>
      <c r="BM779" s="14">
        <f t="shared" si="358"/>
        <v>7.7727302186386561E-3</v>
      </c>
      <c r="BN779" s="14">
        <v>6.6349999999999998</v>
      </c>
      <c r="BO779" s="14" t="str">
        <f t="shared" si="359"/>
        <v>Same Var</v>
      </c>
      <c r="BP779" s="14">
        <f t="shared" si="360"/>
        <v>7.0967787252390976E-5</v>
      </c>
      <c r="BQ779" s="14" t="str">
        <f t="shared" si="361"/>
        <v>NS</v>
      </c>
      <c r="BR779" s="14" t="str">
        <f t="shared" si="337"/>
        <v>NS</v>
      </c>
      <c r="BS779" s="2" t="str">
        <f t="shared" si="362"/>
        <v/>
      </c>
      <c r="BT779" s="2" t="str">
        <f t="shared" si="363"/>
        <v/>
      </c>
      <c r="BU779" s="2" t="str">
        <f t="shared" si="364"/>
        <v/>
      </c>
    </row>
    <row r="780" spans="1:73" x14ac:dyDescent="0.2">
      <c r="A780" s="10" t="s">
        <v>142</v>
      </c>
      <c r="B780" s="11" t="s">
        <v>448</v>
      </c>
      <c r="C780" s="12">
        <v>37685</v>
      </c>
      <c r="D780" s="13">
        <v>0.625</v>
      </c>
      <c r="E780" s="10" t="s">
        <v>57</v>
      </c>
      <c r="F780" s="10" t="s">
        <v>395</v>
      </c>
      <c r="G780" s="11" t="s">
        <v>59</v>
      </c>
      <c r="H780" s="11" t="s">
        <v>90</v>
      </c>
      <c r="I780" s="11" t="s">
        <v>61</v>
      </c>
      <c r="J780" s="14">
        <v>0.75</v>
      </c>
      <c r="K780" s="14">
        <v>0.2</v>
      </c>
      <c r="L780" s="15"/>
      <c r="M780" s="11">
        <v>10</v>
      </c>
      <c r="N780" s="11">
        <v>18</v>
      </c>
      <c r="O780" s="11">
        <v>31</v>
      </c>
      <c r="P780" s="11">
        <v>21</v>
      </c>
      <c r="Q780" s="11">
        <v>28</v>
      </c>
      <c r="R780" s="11">
        <v>0</v>
      </c>
      <c r="S780" s="11">
        <v>15</v>
      </c>
      <c r="T780" s="11">
        <v>15</v>
      </c>
      <c r="U780" s="11">
        <v>15</v>
      </c>
      <c r="V780" s="15"/>
      <c r="W780" s="15"/>
      <c r="X780" s="15"/>
      <c r="Y780" s="15"/>
      <c r="Z780" s="15"/>
      <c r="AA780" s="15"/>
      <c r="AB780" s="15"/>
      <c r="AC780" s="15"/>
      <c r="AD780" s="15"/>
      <c r="AE780" s="15"/>
      <c r="AF780" s="15"/>
      <c r="AG780" s="14">
        <f t="shared" si="338"/>
        <v>17</v>
      </c>
      <c r="AH780" s="14">
        <f t="shared" si="339"/>
        <v>9.2466210044534645</v>
      </c>
      <c r="AI780" s="14">
        <f t="shared" si="340"/>
        <v>9</v>
      </c>
      <c r="AJ780" s="11">
        <v>40</v>
      </c>
      <c r="AK780" s="11">
        <v>46</v>
      </c>
      <c r="AL780" s="11">
        <v>23</v>
      </c>
      <c r="AM780" s="11">
        <v>53</v>
      </c>
      <c r="AN780" s="11">
        <v>47</v>
      </c>
      <c r="AO780" s="11">
        <v>37</v>
      </c>
      <c r="AP780" s="11">
        <v>28</v>
      </c>
      <c r="AQ780" s="11">
        <v>36</v>
      </c>
      <c r="AR780" s="11">
        <v>59</v>
      </c>
      <c r="AS780" s="11">
        <v>41</v>
      </c>
      <c r="AT780" s="14">
        <f t="shared" si="341"/>
        <v>41</v>
      </c>
      <c r="AU780" s="14">
        <f t="shared" si="342"/>
        <v>10.873004286866728</v>
      </c>
      <c r="AV780" s="14">
        <f t="shared" si="343"/>
        <v>10</v>
      </c>
      <c r="AW780" s="14">
        <f t="shared" si="344"/>
        <v>294.67060233410496</v>
      </c>
      <c r="AX780" s="14">
        <f t="shared" si="345"/>
        <v>19.098895593546384</v>
      </c>
      <c r="AY780" s="14">
        <f t="shared" si="346"/>
        <v>15</v>
      </c>
      <c r="AZ780" s="14">
        <f t="shared" si="347"/>
        <v>6.8184278519393624</v>
      </c>
      <c r="BA780" s="14">
        <f t="shared" si="348"/>
        <v>0.86624497319495286</v>
      </c>
      <c r="BB780" s="14">
        <f t="shared" si="349"/>
        <v>-1.411764705882353</v>
      </c>
      <c r="BC780" s="16" t="str">
        <f t="shared" si="350"/>
        <v>Nontoxic</v>
      </c>
      <c r="BD780" s="14">
        <f t="shared" si="351"/>
        <v>241.17647058823528</v>
      </c>
      <c r="BE780" s="17" t="s">
        <v>663</v>
      </c>
      <c r="BF780" s="14"/>
      <c r="BG780" s="14">
        <f t="shared" si="352"/>
        <v>8</v>
      </c>
      <c r="BH780" s="14">
        <f t="shared" si="353"/>
        <v>9</v>
      </c>
      <c r="BI780" s="14">
        <f t="shared" si="354"/>
        <v>85.5</v>
      </c>
      <c r="BJ780" s="14">
        <f t="shared" si="355"/>
        <v>118.22222222222223</v>
      </c>
      <c r="BK780" s="14">
        <f t="shared" si="356"/>
        <v>102.82352941176471</v>
      </c>
      <c r="BL780" s="14">
        <f t="shared" si="357"/>
        <v>1.0590958605664489</v>
      </c>
      <c r="BM780" s="14">
        <f t="shared" si="358"/>
        <v>0.20773923708828806</v>
      </c>
      <c r="BN780" s="14">
        <v>6.6349999999999998</v>
      </c>
      <c r="BO780" s="14" t="str">
        <f t="shared" si="359"/>
        <v>Same Var</v>
      </c>
      <c r="BP780" s="14">
        <f t="shared" si="360"/>
        <v>3.9978435709344142E-5</v>
      </c>
      <c r="BQ780" s="14" t="str">
        <f t="shared" si="361"/>
        <v>NS</v>
      </c>
      <c r="BR780" s="14" t="str">
        <f t="shared" si="337"/>
        <v>NS</v>
      </c>
      <c r="BS780" s="2" t="str">
        <f t="shared" si="362"/>
        <v/>
      </c>
      <c r="BT780" s="2" t="str">
        <f t="shared" si="363"/>
        <v/>
      </c>
      <c r="BU780" s="2" t="str">
        <f t="shared" si="364"/>
        <v/>
      </c>
    </row>
    <row r="781" spans="1:73" x14ac:dyDescent="0.2">
      <c r="A781" s="10" t="s">
        <v>142</v>
      </c>
      <c r="B781" s="11" t="s">
        <v>516</v>
      </c>
      <c r="C781" s="12">
        <v>38645</v>
      </c>
      <c r="D781" s="13">
        <v>0.6</v>
      </c>
      <c r="E781" s="10" t="s">
        <v>57</v>
      </c>
      <c r="F781" s="10" t="s">
        <v>527</v>
      </c>
      <c r="G781" s="11" t="s">
        <v>59</v>
      </c>
      <c r="H781" s="11" t="s">
        <v>90</v>
      </c>
      <c r="I781" s="11" t="s">
        <v>61</v>
      </c>
      <c r="J781" s="14">
        <v>0.75</v>
      </c>
      <c r="K781" s="14">
        <v>0.2</v>
      </c>
      <c r="L781" s="11">
        <v>18</v>
      </c>
      <c r="M781" s="11">
        <v>15</v>
      </c>
      <c r="N781" s="11">
        <v>17</v>
      </c>
      <c r="O781" s="11">
        <v>20</v>
      </c>
      <c r="P781" s="11">
        <v>17</v>
      </c>
      <c r="Q781" s="11">
        <v>12</v>
      </c>
      <c r="R781" s="11">
        <v>16</v>
      </c>
      <c r="S781" s="11">
        <v>18</v>
      </c>
      <c r="T781" s="11">
        <v>18</v>
      </c>
      <c r="U781" s="11">
        <v>17</v>
      </c>
      <c r="V781" s="15"/>
      <c r="W781" s="15"/>
      <c r="X781" s="15"/>
      <c r="Y781" s="15"/>
      <c r="Z781" s="15"/>
      <c r="AA781" s="15"/>
      <c r="AB781" s="15"/>
      <c r="AC781" s="15"/>
      <c r="AD781" s="15"/>
      <c r="AE781" s="15"/>
      <c r="AF781" s="15"/>
      <c r="AG781" s="14">
        <f t="shared" si="338"/>
        <v>16.8</v>
      </c>
      <c r="AH781" s="14">
        <f t="shared" si="339"/>
        <v>2.1499353995462775</v>
      </c>
      <c r="AI781" s="14">
        <f t="shared" si="340"/>
        <v>10</v>
      </c>
      <c r="AJ781" s="11">
        <v>11</v>
      </c>
      <c r="AK781" s="11">
        <v>7</v>
      </c>
      <c r="AL781" s="11">
        <v>11</v>
      </c>
      <c r="AM781" s="11">
        <v>10</v>
      </c>
      <c r="AN781" s="11">
        <v>9</v>
      </c>
      <c r="AO781" s="11">
        <v>11</v>
      </c>
      <c r="AP781" s="11">
        <v>9</v>
      </c>
      <c r="AQ781" s="11">
        <v>8</v>
      </c>
      <c r="AR781" s="11">
        <v>11</v>
      </c>
      <c r="AS781" s="11">
        <v>7</v>
      </c>
      <c r="AT781" s="14">
        <f t="shared" si="341"/>
        <v>9.4</v>
      </c>
      <c r="AU781" s="14">
        <f t="shared" si="342"/>
        <v>1.6465452046971285</v>
      </c>
      <c r="AV781" s="14">
        <f t="shared" si="343"/>
        <v>10</v>
      </c>
      <c r="AW781" s="14">
        <f t="shared" si="344"/>
        <v>0.28207901234567828</v>
      </c>
      <c r="AX781" s="14">
        <f t="shared" si="345"/>
        <v>1.5677914951988982E-2</v>
      </c>
      <c r="AY781" s="14">
        <f t="shared" si="346"/>
        <v>18</v>
      </c>
      <c r="AZ781" s="14">
        <f t="shared" si="347"/>
        <v>-4.3909377959649474</v>
      </c>
      <c r="BA781" s="14">
        <f t="shared" si="348"/>
        <v>0.86204866798959834</v>
      </c>
      <c r="BB781" s="14">
        <f t="shared" si="349"/>
        <v>0.44047619047619047</v>
      </c>
      <c r="BC781" s="16" t="str">
        <f t="shared" si="350"/>
        <v>Toxic</v>
      </c>
      <c r="BD781" s="14">
        <f t="shared" si="351"/>
        <v>55.952380952380956</v>
      </c>
      <c r="BE781" s="17" t="s">
        <v>663</v>
      </c>
      <c r="BF781" s="14"/>
      <c r="BG781" s="14">
        <f t="shared" si="352"/>
        <v>9</v>
      </c>
      <c r="BH781" s="14">
        <f t="shared" si="353"/>
        <v>9</v>
      </c>
      <c r="BI781" s="14">
        <f t="shared" si="354"/>
        <v>4.622222222222212</v>
      </c>
      <c r="BJ781" s="14">
        <f t="shared" si="355"/>
        <v>2.711111111111109</v>
      </c>
      <c r="BK781" s="14">
        <f t="shared" si="356"/>
        <v>3.6666666666666603</v>
      </c>
      <c r="BL781" s="14">
        <f t="shared" si="357"/>
        <v>1.0555555555555556</v>
      </c>
      <c r="BM781" s="14">
        <f t="shared" si="358"/>
        <v>0.59967133607299672</v>
      </c>
      <c r="BN781" s="14">
        <v>6.6349999999999998</v>
      </c>
      <c r="BO781" s="14" t="str">
        <f t="shared" si="359"/>
        <v>Same Var</v>
      </c>
      <c r="BP781" s="14">
        <f t="shared" si="360"/>
        <v>4.0172122939756846E-8</v>
      </c>
      <c r="BQ781" s="14" t="str">
        <f t="shared" si="361"/>
        <v>Sig</v>
      </c>
      <c r="BR781" s="14" t="str">
        <f t="shared" si="337"/>
        <v>Sig</v>
      </c>
      <c r="BS781" s="2" t="str">
        <f t="shared" si="362"/>
        <v>Same Var T-test</v>
      </c>
      <c r="BT781" s="2" t="str">
        <f t="shared" si="363"/>
        <v/>
      </c>
      <c r="BU781" s="2" t="str">
        <f t="shared" si="364"/>
        <v/>
      </c>
    </row>
    <row r="782" spans="1:73" x14ac:dyDescent="0.2">
      <c r="A782" s="10" t="s">
        <v>142</v>
      </c>
      <c r="B782" s="11" t="s">
        <v>529</v>
      </c>
      <c r="C782" s="12">
        <v>38645</v>
      </c>
      <c r="D782" s="13">
        <v>0.53333333333333333</v>
      </c>
      <c r="E782" s="10" t="s">
        <v>57</v>
      </c>
      <c r="F782" s="10" t="s">
        <v>527</v>
      </c>
      <c r="G782" s="11" t="s">
        <v>59</v>
      </c>
      <c r="H782" s="11" t="s">
        <v>90</v>
      </c>
      <c r="I782" s="11" t="s">
        <v>61</v>
      </c>
      <c r="J782" s="14">
        <v>0.75</v>
      </c>
      <c r="K782" s="14">
        <v>0.2</v>
      </c>
      <c r="L782" s="11">
        <v>18</v>
      </c>
      <c r="M782" s="11">
        <v>15</v>
      </c>
      <c r="N782" s="11">
        <v>17</v>
      </c>
      <c r="O782" s="11">
        <v>20</v>
      </c>
      <c r="P782" s="11">
        <v>17</v>
      </c>
      <c r="Q782" s="11">
        <v>12</v>
      </c>
      <c r="R782" s="11">
        <v>16</v>
      </c>
      <c r="S782" s="11">
        <v>18</v>
      </c>
      <c r="T782" s="11">
        <v>18</v>
      </c>
      <c r="U782" s="11">
        <v>17</v>
      </c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F782" s="15"/>
      <c r="AG782" s="14">
        <f t="shared" si="338"/>
        <v>16.8</v>
      </c>
      <c r="AH782" s="14">
        <f t="shared" si="339"/>
        <v>2.1499353995462775</v>
      </c>
      <c r="AI782" s="14">
        <f t="shared" si="340"/>
        <v>10</v>
      </c>
      <c r="AJ782" s="11">
        <v>23</v>
      </c>
      <c r="AK782" s="11">
        <v>14</v>
      </c>
      <c r="AL782" s="11">
        <v>14</v>
      </c>
      <c r="AM782" s="11">
        <v>18</v>
      </c>
      <c r="AN782" s="11">
        <v>18</v>
      </c>
      <c r="AO782" s="11">
        <v>12</v>
      </c>
      <c r="AP782" s="11">
        <v>11</v>
      </c>
      <c r="AQ782" s="11">
        <v>18</v>
      </c>
      <c r="AR782" s="11">
        <v>17</v>
      </c>
      <c r="AS782" s="11">
        <v>21</v>
      </c>
      <c r="AT782" s="14">
        <f t="shared" si="341"/>
        <v>16.600000000000001</v>
      </c>
      <c r="AU782" s="14">
        <f t="shared" si="342"/>
        <v>3.8355066303046748</v>
      </c>
      <c r="AV782" s="14">
        <f t="shared" si="343"/>
        <v>10</v>
      </c>
      <c r="AW782" s="14">
        <f t="shared" si="344"/>
        <v>2.9967456790123479</v>
      </c>
      <c r="AX782" s="14">
        <f t="shared" si="345"/>
        <v>0.24797421124828561</v>
      </c>
      <c r="AY782" s="14">
        <f t="shared" si="346"/>
        <v>12</v>
      </c>
      <c r="AZ782" s="14">
        <f t="shared" si="347"/>
        <v>3.0401675516288389</v>
      </c>
      <c r="BA782" s="14">
        <f t="shared" si="348"/>
        <v>0.87260929158813794</v>
      </c>
      <c r="BB782" s="14">
        <f t="shared" si="349"/>
        <v>1.1904761904761862E-2</v>
      </c>
      <c r="BC782" s="16" t="str">
        <f t="shared" si="350"/>
        <v>Nontoxic</v>
      </c>
      <c r="BD782" s="14">
        <f t="shared" si="351"/>
        <v>98.80952380952381</v>
      </c>
      <c r="BE782" s="17" t="s">
        <v>663</v>
      </c>
      <c r="BF782" s="14"/>
      <c r="BG782" s="14">
        <f t="shared" si="352"/>
        <v>9</v>
      </c>
      <c r="BH782" s="14">
        <f t="shared" si="353"/>
        <v>9</v>
      </c>
      <c r="BI782" s="14">
        <f t="shared" si="354"/>
        <v>4.622222222222212</v>
      </c>
      <c r="BJ782" s="14">
        <f t="shared" si="355"/>
        <v>14.711111111111121</v>
      </c>
      <c r="BK782" s="14">
        <f t="shared" si="356"/>
        <v>9.6666666666666661</v>
      </c>
      <c r="BL782" s="14">
        <f t="shared" si="357"/>
        <v>1.0555555555555556</v>
      </c>
      <c r="BM782" s="14">
        <f t="shared" si="358"/>
        <v>2.7104171104907882</v>
      </c>
      <c r="BN782" s="14">
        <v>6.6349999999999998</v>
      </c>
      <c r="BO782" s="14" t="str">
        <f t="shared" si="359"/>
        <v>Same Var</v>
      </c>
      <c r="BP782" s="14">
        <f t="shared" si="360"/>
        <v>0.44361286968948754</v>
      </c>
      <c r="BQ782" s="14" t="str">
        <f t="shared" si="361"/>
        <v>NS</v>
      </c>
      <c r="BR782" s="14" t="str">
        <f t="shared" si="337"/>
        <v>NS</v>
      </c>
      <c r="BS782" s="2" t="str">
        <f t="shared" si="362"/>
        <v>Same Var T-test</v>
      </c>
      <c r="BT782" s="2" t="str">
        <f t="shared" si="363"/>
        <v/>
      </c>
      <c r="BU782" s="2" t="str">
        <f t="shared" si="364"/>
        <v/>
      </c>
    </row>
    <row r="783" spans="1:73" x14ac:dyDescent="0.2">
      <c r="A783" s="10" t="s">
        <v>142</v>
      </c>
      <c r="B783" s="11" t="s">
        <v>482</v>
      </c>
      <c r="C783" s="12">
        <v>38953</v>
      </c>
      <c r="D783" s="13">
        <v>0.4465277777777778</v>
      </c>
      <c r="E783" s="10" t="s">
        <v>57</v>
      </c>
      <c r="F783" s="10" t="s">
        <v>497</v>
      </c>
      <c r="G783" s="11" t="s">
        <v>59</v>
      </c>
      <c r="H783" s="11" t="s">
        <v>90</v>
      </c>
      <c r="I783" s="11" t="s">
        <v>61</v>
      </c>
      <c r="J783" s="14">
        <v>0.75</v>
      </c>
      <c r="K783" s="14">
        <v>0.2</v>
      </c>
      <c r="L783" s="11">
        <v>19</v>
      </c>
      <c r="M783" s="11">
        <v>15</v>
      </c>
      <c r="N783" s="11">
        <v>8</v>
      </c>
      <c r="O783" s="11">
        <v>19</v>
      </c>
      <c r="P783" s="11">
        <v>22</v>
      </c>
      <c r="Q783" s="11">
        <v>11</v>
      </c>
      <c r="R783" s="11">
        <v>16</v>
      </c>
      <c r="S783" s="11">
        <v>21</v>
      </c>
      <c r="T783" s="11">
        <v>19</v>
      </c>
      <c r="U783" s="11">
        <v>15</v>
      </c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F783" s="15"/>
      <c r="AG783" s="14">
        <f t="shared" si="338"/>
        <v>16.5</v>
      </c>
      <c r="AH783" s="14">
        <f t="shared" si="339"/>
        <v>4.4284434185288077</v>
      </c>
      <c r="AI783" s="14">
        <f t="shared" si="340"/>
        <v>10</v>
      </c>
      <c r="AJ783" s="11">
        <v>21</v>
      </c>
      <c r="AK783" s="11">
        <v>12</v>
      </c>
      <c r="AL783" s="11">
        <v>22</v>
      </c>
      <c r="AM783" s="11">
        <v>22</v>
      </c>
      <c r="AN783" s="11">
        <v>23</v>
      </c>
      <c r="AO783" s="11">
        <v>23</v>
      </c>
      <c r="AP783" s="11">
        <v>21</v>
      </c>
      <c r="AQ783" s="11">
        <v>26</v>
      </c>
      <c r="AR783" s="11">
        <v>20</v>
      </c>
      <c r="AS783" s="11">
        <v>12</v>
      </c>
      <c r="AT783" s="14">
        <f t="shared" si="341"/>
        <v>20.2</v>
      </c>
      <c r="AU783" s="14">
        <f t="shared" si="342"/>
        <v>4.6139883927995395</v>
      </c>
      <c r="AV783" s="14">
        <f t="shared" si="343"/>
        <v>10</v>
      </c>
      <c r="AW783" s="14">
        <f t="shared" si="344"/>
        <v>10.445913777970674</v>
      </c>
      <c r="AX783" s="14">
        <f t="shared" si="345"/>
        <v>0.6387836296510625</v>
      </c>
      <c r="AY783" s="14">
        <f t="shared" si="346"/>
        <v>16</v>
      </c>
      <c r="AZ783" s="14">
        <f t="shared" si="347"/>
        <v>4.3525897703191561</v>
      </c>
      <c r="BA783" s="14">
        <f t="shared" si="348"/>
        <v>0.86466700179829137</v>
      </c>
      <c r="BB783" s="14">
        <f t="shared" si="349"/>
        <v>-0.22424242424242419</v>
      </c>
      <c r="BC783" s="16" t="str">
        <f t="shared" si="350"/>
        <v>Nontoxic</v>
      </c>
      <c r="BD783" s="14">
        <f t="shared" si="351"/>
        <v>122.42424242424241</v>
      </c>
      <c r="BE783" s="17" t="s">
        <v>663</v>
      </c>
      <c r="BF783" s="14"/>
      <c r="BG783" s="14">
        <f t="shared" si="352"/>
        <v>9</v>
      </c>
      <c r="BH783" s="14">
        <f t="shared" si="353"/>
        <v>9</v>
      </c>
      <c r="BI783" s="14">
        <f t="shared" si="354"/>
        <v>19.611111111111114</v>
      </c>
      <c r="BJ783" s="14">
        <f t="shared" si="355"/>
        <v>21.288888888888877</v>
      </c>
      <c r="BK783" s="14">
        <f t="shared" si="356"/>
        <v>20.449999999999996</v>
      </c>
      <c r="BL783" s="14">
        <f t="shared" si="357"/>
        <v>1.0555555555555556</v>
      </c>
      <c r="BM783" s="14">
        <f t="shared" si="358"/>
        <v>1.4359831256404738E-2</v>
      </c>
      <c r="BN783" s="14">
        <v>6.6349999999999998</v>
      </c>
      <c r="BO783" s="14" t="str">
        <f t="shared" si="359"/>
        <v>Same Var</v>
      </c>
      <c r="BP783" s="14">
        <f t="shared" si="360"/>
        <v>4.1967247987531986E-2</v>
      </c>
      <c r="BQ783" s="14" t="str">
        <f t="shared" si="361"/>
        <v>NS</v>
      </c>
      <c r="BR783" s="14" t="str">
        <f t="shared" si="337"/>
        <v>NS</v>
      </c>
      <c r="BS783" s="2" t="str">
        <f t="shared" si="362"/>
        <v/>
      </c>
      <c r="BT783" s="2" t="str">
        <f t="shared" si="363"/>
        <v/>
      </c>
      <c r="BU783" s="2" t="str">
        <f t="shared" si="364"/>
        <v/>
      </c>
    </row>
    <row r="784" spans="1:73" x14ac:dyDescent="0.2">
      <c r="A784" s="10" t="s">
        <v>142</v>
      </c>
      <c r="B784" s="11" t="s">
        <v>516</v>
      </c>
      <c r="C784" s="12">
        <v>38953</v>
      </c>
      <c r="D784" s="13">
        <v>0.52847222222222223</v>
      </c>
      <c r="E784" s="10" t="s">
        <v>57</v>
      </c>
      <c r="F784" s="10" t="s">
        <v>497</v>
      </c>
      <c r="G784" s="11" t="s">
        <v>59</v>
      </c>
      <c r="H784" s="11" t="s">
        <v>90</v>
      </c>
      <c r="I784" s="11" t="s">
        <v>61</v>
      </c>
      <c r="J784" s="14">
        <v>0.75</v>
      </c>
      <c r="K784" s="14">
        <v>0.2</v>
      </c>
      <c r="L784" s="11">
        <v>19</v>
      </c>
      <c r="M784" s="11">
        <v>15</v>
      </c>
      <c r="N784" s="11">
        <v>8</v>
      </c>
      <c r="O784" s="11">
        <v>19</v>
      </c>
      <c r="P784" s="11">
        <v>22</v>
      </c>
      <c r="Q784" s="11">
        <v>11</v>
      </c>
      <c r="R784" s="11">
        <v>16</v>
      </c>
      <c r="S784" s="11">
        <v>21</v>
      </c>
      <c r="T784" s="11">
        <v>19</v>
      </c>
      <c r="U784" s="11">
        <v>15</v>
      </c>
      <c r="V784" s="15"/>
      <c r="W784" s="15"/>
      <c r="X784" s="15"/>
      <c r="Y784" s="15"/>
      <c r="Z784" s="15"/>
      <c r="AA784" s="15"/>
      <c r="AB784" s="15"/>
      <c r="AC784" s="15"/>
      <c r="AD784" s="15"/>
      <c r="AE784" s="15"/>
      <c r="AF784" s="15"/>
      <c r="AG784" s="14">
        <f t="shared" si="338"/>
        <v>16.5</v>
      </c>
      <c r="AH784" s="14">
        <f t="shared" si="339"/>
        <v>4.4284434185288077</v>
      </c>
      <c r="AI784" s="14">
        <f t="shared" si="340"/>
        <v>10</v>
      </c>
      <c r="AJ784" s="11">
        <v>24</v>
      </c>
      <c r="AK784" s="11">
        <v>13</v>
      </c>
      <c r="AL784" s="11">
        <v>20</v>
      </c>
      <c r="AM784" s="11">
        <v>15</v>
      </c>
      <c r="AN784" s="11">
        <v>12</v>
      </c>
      <c r="AO784" s="11">
        <v>15</v>
      </c>
      <c r="AP784" s="11">
        <v>22</v>
      </c>
      <c r="AQ784" s="11">
        <v>18</v>
      </c>
      <c r="AR784" s="11">
        <v>11</v>
      </c>
      <c r="AS784" s="11">
        <v>23</v>
      </c>
      <c r="AT784" s="14">
        <f t="shared" si="341"/>
        <v>17.3</v>
      </c>
      <c r="AU784" s="14">
        <f t="shared" si="342"/>
        <v>4.7621190427978348</v>
      </c>
      <c r="AV784" s="14">
        <f t="shared" si="343"/>
        <v>10</v>
      </c>
      <c r="AW784" s="14">
        <f t="shared" si="344"/>
        <v>11.36298553722993</v>
      </c>
      <c r="AX784" s="14">
        <f t="shared" si="345"/>
        <v>0.70663342388974559</v>
      </c>
      <c r="AY784" s="14">
        <f t="shared" si="346"/>
        <v>16</v>
      </c>
      <c r="AZ784" s="14">
        <f t="shared" si="347"/>
        <v>2.6824591768623156</v>
      </c>
      <c r="BA784" s="14">
        <f t="shared" si="348"/>
        <v>0.86466700179829137</v>
      </c>
      <c r="BB784" s="14">
        <f t="shared" si="349"/>
        <v>-4.8484848484848526E-2</v>
      </c>
      <c r="BC784" s="16" t="str">
        <f t="shared" si="350"/>
        <v>Nontoxic</v>
      </c>
      <c r="BD784" s="14">
        <f t="shared" si="351"/>
        <v>104.84848484848486</v>
      </c>
      <c r="BE784" s="17" t="s">
        <v>663</v>
      </c>
      <c r="BF784" s="14"/>
      <c r="BG784" s="14">
        <f t="shared" si="352"/>
        <v>9</v>
      </c>
      <c r="BH784" s="14">
        <f t="shared" si="353"/>
        <v>9</v>
      </c>
      <c r="BI784" s="14">
        <f t="shared" si="354"/>
        <v>19.611111111111114</v>
      </c>
      <c r="BJ784" s="14">
        <f t="shared" si="355"/>
        <v>22.677777777777766</v>
      </c>
      <c r="BK784" s="14">
        <f t="shared" si="356"/>
        <v>21.144444444444439</v>
      </c>
      <c r="BL784" s="14">
        <f t="shared" si="357"/>
        <v>1.0555555555555556</v>
      </c>
      <c r="BM784" s="14">
        <f t="shared" si="358"/>
        <v>4.4955873223116033E-2</v>
      </c>
      <c r="BN784" s="14">
        <v>6.6349999999999998</v>
      </c>
      <c r="BO784" s="14" t="str">
        <f t="shared" si="359"/>
        <v>Same Var</v>
      </c>
      <c r="BP784" s="14">
        <f t="shared" si="360"/>
        <v>0.3509108971123357</v>
      </c>
      <c r="BQ784" s="14" t="str">
        <f t="shared" si="361"/>
        <v>NS</v>
      </c>
      <c r="BR784" s="14" t="str">
        <f t="shared" si="337"/>
        <v>NS</v>
      </c>
      <c r="BS784" s="2" t="str">
        <f t="shared" si="362"/>
        <v/>
      </c>
      <c r="BT784" s="2" t="str">
        <f t="shared" si="363"/>
        <v/>
      </c>
      <c r="BU784" s="2" t="str">
        <f t="shared" si="364"/>
        <v/>
      </c>
    </row>
    <row r="785" spans="1:73" x14ac:dyDescent="0.2">
      <c r="A785" s="10" t="s">
        <v>142</v>
      </c>
      <c r="B785" s="11" t="s">
        <v>529</v>
      </c>
      <c r="C785" s="12">
        <v>38953</v>
      </c>
      <c r="D785" s="13">
        <v>0.46666666666666667</v>
      </c>
      <c r="E785" s="10" t="s">
        <v>57</v>
      </c>
      <c r="F785" s="10" t="s">
        <v>497</v>
      </c>
      <c r="G785" s="11" t="s">
        <v>59</v>
      </c>
      <c r="H785" s="11" t="s">
        <v>90</v>
      </c>
      <c r="I785" s="11" t="s">
        <v>61</v>
      </c>
      <c r="J785" s="14">
        <v>0.75</v>
      </c>
      <c r="K785" s="14">
        <v>0.2</v>
      </c>
      <c r="L785" s="11">
        <v>19</v>
      </c>
      <c r="M785" s="11">
        <v>15</v>
      </c>
      <c r="N785" s="11">
        <v>8</v>
      </c>
      <c r="O785" s="11">
        <v>19</v>
      </c>
      <c r="P785" s="11">
        <v>22</v>
      </c>
      <c r="Q785" s="11">
        <v>11</v>
      </c>
      <c r="R785" s="11">
        <v>16</v>
      </c>
      <c r="S785" s="11">
        <v>21</v>
      </c>
      <c r="T785" s="11">
        <v>19</v>
      </c>
      <c r="U785" s="11">
        <v>15</v>
      </c>
      <c r="V785" s="15"/>
      <c r="W785" s="15"/>
      <c r="X785" s="15"/>
      <c r="Y785" s="15"/>
      <c r="Z785" s="15"/>
      <c r="AA785" s="15"/>
      <c r="AB785" s="15"/>
      <c r="AC785" s="15"/>
      <c r="AD785" s="15"/>
      <c r="AE785" s="15"/>
      <c r="AF785" s="15"/>
      <c r="AG785" s="14">
        <f t="shared" si="338"/>
        <v>16.5</v>
      </c>
      <c r="AH785" s="14">
        <f t="shared" si="339"/>
        <v>4.4284434185288077</v>
      </c>
      <c r="AI785" s="14">
        <f t="shared" si="340"/>
        <v>10</v>
      </c>
      <c r="AJ785" s="11">
        <v>22</v>
      </c>
      <c r="AK785" s="11">
        <v>10</v>
      </c>
      <c r="AL785" s="11">
        <v>19</v>
      </c>
      <c r="AM785" s="11">
        <v>9</v>
      </c>
      <c r="AN785" s="11">
        <v>9</v>
      </c>
      <c r="AO785" s="15"/>
      <c r="AP785" s="11">
        <v>10</v>
      </c>
      <c r="AQ785" s="11">
        <v>25</v>
      </c>
      <c r="AR785" s="11">
        <v>8</v>
      </c>
      <c r="AS785" s="11">
        <v>9</v>
      </c>
      <c r="AT785" s="14">
        <f t="shared" si="341"/>
        <v>13.444444444444445</v>
      </c>
      <c r="AU785" s="14">
        <f t="shared" si="342"/>
        <v>6.6164777470930689</v>
      </c>
      <c r="AV785" s="14">
        <f t="shared" si="343"/>
        <v>9</v>
      </c>
      <c r="AW785" s="14">
        <f t="shared" si="344"/>
        <v>35.608938187359492</v>
      </c>
      <c r="AX785" s="14">
        <f t="shared" si="345"/>
        <v>3.0927616208109465</v>
      </c>
      <c r="AY785" s="14">
        <f t="shared" si="346"/>
        <v>12</v>
      </c>
      <c r="AZ785" s="14">
        <f t="shared" si="347"/>
        <v>0.437792656831333</v>
      </c>
      <c r="BA785" s="14">
        <f t="shared" si="348"/>
        <v>0.87260929158813794</v>
      </c>
      <c r="BB785" s="14">
        <f t="shared" si="349"/>
        <v>0.18518518518518517</v>
      </c>
      <c r="BC785" s="16" t="str">
        <f t="shared" si="350"/>
        <v>Toxic</v>
      </c>
      <c r="BD785" s="14">
        <f t="shared" si="351"/>
        <v>81.481481481481495</v>
      </c>
      <c r="BE785" s="17" t="s">
        <v>664</v>
      </c>
      <c r="BF785" s="17" t="s">
        <v>666</v>
      </c>
      <c r="BG785" s="14">
        <f t="shared" si="352"/>
        <v>9</v>
      </c>
      <c r="BH785" s="14">
        <f t="shared" si="353"/>
        <v>8</v>
      </c>
      <c r="BI785" s="14">
        <f t="shared" si="354"/>
        <v>19.611111111111114</v>
      </c>
      <c r="BJ785" s="14">
        <f t="shared" si="355"/>
        <v>43.777777777777771</v>
      </c>
      <c r="BK785" s="14">
        <f t="shared" si="356"/>
        <v>30.983660130718953</v>
      </c>
      <c r="BL785" s="14">
        <f t="shared" si="357"/>
        <v>1.0590958605664489</v>
      </c>
      <c r="BM785" s="14">
        <f t="shared" si="358"/>
        <v>1.2755617727222417</v>
      </c>
      <c r="BN785" s="14">
        <v>6.6349999999999998</v>
      </c>
      <c r="BO785" s="14" t="str">
        <f t="shared" si="359"/>
        <v>Same Var</v>
      </c>
      <c r="BP785" s="14">
        <f t="shared" si="360"/>
        <v>0.12429848943457514</v>
      </c>
      <c r="BQ785" s="14" t="str">
        <f t="shared" si="361"/>
        <v>NS</v>
      </c>
      <c r="BR785" s="14" t="str">
        <f t="shared" si="337"/>
        <v>NS</v>
      </c>
      <c r="BS785" s="2" t="str">
        <f t="shared" si="362"/>
        <v>Wilcoxon</v>
      </c>
      <c r="BT785" s="2" t="str">
        <f t="shared" si="363"/>
        <v>TSTToxicLess25</v>
      </c>
      <c r="BU785" s="2" t="str">
        <f t="shared" si="364"/>
        <v/>
      </c>
    </row>
    <row r="786" spans="1:73" x14ac:dyDescent="0.2">
      <c r="A786" s="10" t="s">
        <v>142</v>
      </c>
      <c r="B786" s="11" t="s">
        <v>532</v>
      </c>
      <c r="C786" s="12">
        <v>38953</v>
      </c>
      <c r="D786" s="13">
        <v>0.42777777777777776</v>
      </c>
      <c r="E786" s="10" t="s">
        <v>57</v>
      </c>
      <c r="F786" s="10" t="s">
        <v>497</v>
      </c>
      <c r="G786" s="11" t="s">
        <v>59</v>
      </c>
      <c r="H786" s="11" t="s">
        <v>90</v>
      </c>
      <c r="I786" s="11" t="s">
        <v>61</v>
      </c>
      <c r="J786" s="14">
        <v>0.75</v>
      </c>
      <c r="K786" s="14">
        <v>0.2</v>
      </c>
      <c r="L786" s="11">
        <v>19</v>
      </c>
      <c r="M786" s="11">
        <v>15</v>
      </c>
      <c r="N786" s="11">
        <v>8</v>
      </c>
      <c r="O786" s="11">
        <v>19</v>
      </c>
      <c r="P786" s="11">
        <v>22</v>
      </c>
      <c r="Q786" s="11">
        <v>11</v>
      </c>
      <c r="R786" s="11">
        <v>16</v>
      </c>
      <c r="S786" s="11">
        <v>21</v>
      </c>
      <c r="T786" s="11">
        <v>19</v>
      </c>
      <c r="U786" s="11">
        <v>15</v>
      </c>
      <c r="V786" s="15"/>
      <c r="W786" s="15"/>
      <c r="X786" s="15"/>
      <c r="Y786" s="15"/>
      <c r="Z786" s="15"/>
      <c r="AA786" s="15"/>
      <c r="AB786" s="15"/>
      <c r="AC786" s="15"/>
      <c r="AD786" s="15"/>
      <c r="AE786" s="15"/>
      <c r="AF786" s="15"/>
      <c r="AG786" s="14">
        <f t="shared" si="338"/>
        <v>16.5</v>
      </c>
      <c r="AH786" s="14">
        <f t="shared" si="339"/>
        <v>4.4284434185288077</v>
      </c>
      <c r="AI786" s="14">
        <f t="shared" si="340"/>
        <v>10</v>
      </c>
      <c r="AJ786" s="11">
        <v>27</v>
      </c>
      <c r="AK786" s="11">
        <v>30</v>
      </c>
      <c r="AL786" s="15"/>
      <c r="AM786" s="11">
        <v>19</v>
      </c>
      <c r="AN786" s="11">
        <v>20</v>
      </c>
      <c r="AO786" s="11">
        <v>25</v>
      </c>
      <c r="AP786" s="11">
        <v>23</v>
      </c>
      <c r="AQ786" s="11">
        <v>29</v>
      </c>
      <c r="AR786" s="11">
        <v>8</v>
      </c>
      <c r="AS786" s="11">
        <v>25</v>
      </c>
      <c r="AT786" s="14">
        <f t="shared" si="341"/>
        <v>22.888888888888889</v>
      </c>
      <c r="AU786" s="14">
        <f t="shared" si="342"/>
        <v>6.6978437658033716</v>
      </c>
      <c r="AV786" s="14">
        <f t="shared" si="343"/>
        <v>9</v>
      </c>
      <c r="AW786" s="14">
        <f t="shared" si="344"/>
        <v>37.060004859741738</v>
      </c>
      <c r="AX786" s="14">
        <f t="shared" si="345"/>
        <v>3.240949063655024</v>
      </c>
      <c r="AY786" s="14">
        <f t="shared" si="346"/>
        <v>11</v>
      </c>
      <c r="AZ786" s="14">
        <f t="shared" si="347"/>
        <v>4.2612500083272717</v>
      </c>
      <c r="BA786" s="14">
        <f t="shared" si="348"/>
        <v>0.87552997807388222</v>
      </c>
      <c r="BB786" s="14">
        <f t="shared" si="349"/>
        <v>-0.38720538720538722</v>
      </c>
      <c r="BC786" s="16" t="str">
        <f t="shared" si="350"/>
        <v>Nontoxic</v>
      </c>
      <c r="BD786" s="14">
        <f t="shared" si="351"/>
        <v>138.72053872053874</v>
      </c>
      <c r="BE786" s="17" t="s">
        <v>663</v>
      </c>
      <c r="BF786" s="14"/>
      <c r="BG786" s="14">
        <f t="shared" si="352"/>
        <v>9</v>
      </c>
      <c r="BH786" s="14">
        <f t="shared" si="353"/>
        <v>8</v>
      </c>
      <c r="BI786" s="14">
        <f t="shared" si="354"/>
        <v>19.611111111111114</v>
      </c>
      <c r="BJ786" s="14">
        <f t="shared" si="355"/>
        <v>44.861111111111093</v>
      </c>
      <c r="BK786" s="14">
        <f t="shared" si="356"/>
        <v>31.493464052287578</v>
      </c>
      <c r="BL786" s="14">
        <f t="shared" si="357"/>
        <v>1.0590958605664489</v>
      </c>
      <c r="BM786" s="14">
        <f t="shared" si="358"/>
        <v>1.3528742398971478</v>
      </c>
      <c r="BN786" s="14">
        <v>6.6349999999999998</v>
      </c>
      <c r="BO786" s="14" t="str">
        <f t="shared" si="359"/>
        <v>Same Var</v>
      </c>
      <c r="BP786" s="14">
        <f t="shared" si="360"/>
        <v>1.2007514713767369E-2</v>
      </c>
      <c r="BQ786" s="14" t="str">
        <f t="shared" si="361"/>
        <v>NS</v>
      </c>
      <c r="BR786" s="14" t="str">
        <f t="shared" si="337"/>
        <v>NS</v>
      </c>
      <c r="BS786" s="2" t="str">
        <f t="shared" si="362"/>
        <v/>
      </c>
      <c r="BT786" s="2" t="str">
        <f t="shared" si="363"/>
        <v/>
      </c>
      <c r="BU786" s="2" t="str">
        <f t="shared" si="364"/>
        <v/>
      </c>
    </row>
    <row r="787" spans="1:73" x14ac:dyDescent="0.2">
      <c r="A787" s="10" t="s">
        <v>142</v>
      </c>
      <c r="B787" s="11" t="s">
        <v>561</v>
      </c>
      <c r="C787" s="12">
        <v>38839</v>
      </c>
      <c r="D787" s="13">
        <v>0.43055555555555558</v>
      </c>
      <c r="E787" s="10" t="s">
        <v>57</v>
      </c>
      <c r="F787" s="10" t="s">
        <v>563</v>
      </c>
      <c r="G787" s="11" t="s">
        <v>59</v>
      </c>
      <c r="H787" s="11" t="s">
        <v>90</v>
      </c>
      <c r="I787" s="11" t="s">
        <v>61</v>
      </c>
      <c r="J787" s="14">
        <v>0.75</v>
      </c>
      <c r="K787" s="14">
        <v>0.2</v>
      </c>
      <c r="L787" s="11">
        <v>21</v>
      </c>
      <c r="M787" s="11">
        <v>17</v>
      </c>
      <c r="N787" s="11">
        <v>20</v>
      </c>
      <c r="O787" s="11">
        <v>15</v>
      </c>
      <c r="P787" s="11">
        <v>22</v>
      </c>
      <c r="Q787" s="11">
        <v>18</v>
      </c>
      <c r="R787" s="11">
        <v>19</v>
      </c>
      <c r="S787" s="11">
        <v>17</v>
      </c>
      <c r="T787" s="11">
        <v>13</v>
      </c>
      <c r="U787" s="11">
        <v>1</v>
      </c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F787" s="15"/>
      <c r="AG787" s="14">
        <f t="shared" si="338"/>
        <v>16.3</v>
      </c>
      <c r="AH787" s="14">
        <f t="shared" si="339"/>
        <v>6.0194130389377101</v>
      </c>
      <c r="AI787" s="14">
        <f t="shared" si="340"/>
        <v>10</v>
      </c>
      <c r="AJ787" s="11">
        <v>9</v>
      </c>
      <c r="AK787" s="11">
        <v>2</v>
      </c>
      <c r="AL787" s="11">
        <v>0</v>
      </c>
      <c r="AM787" s="11">
        <v>12</v>
      </c>
      <c r="AN787" s="11">
        <v>7</v>
      </c>
      <c r="AO787" s="11">
        <v>0</v>
      </c>
      <c r="AP787" s="15"/>
      <c r="AQ787" s="11">
        <v>8</v>
      </c>
      <c r="AR787" s="11">
        <v>9</v>
      </c>
      <c r="AS787" s="11">
        <v>15</v>
      </c>
      <c r="AT787" s="14">
        <f t="shared" si="341"/>
        <v>6.8888888888888893</v>
      </c>
      <c r="AU787" s="14">
        <f t="shared" si="342"/>
        <v>5.2546275901448158</v>
      </c>
      <c r="AV787" s="14">
        <f t="shared" si="343"/>
        <v>9</v>
      </c>
      <c r="AW787" s="14">
        <f t="shared" si="344"/>
        <v>26.071503908095657</v>
      </c>
      <c r="AX787" s="14">
        <f t="shared" si="345"/>
        <v>1.6380526387579066</v>
      </c>
      <c r="AY787" s="14">
        <f t="shared" si="346"/>
        <v>16</v>
      </c>
      <c r="AZ787" s="14">
        <f t="shared" si="347"/>
        <v>-2.3614749506803094</v>
      </c>
      <c r="BA787" s="14">
        <f t="shared" si="348"/>
        <v>0.86466700179829137</v>
      </c>
      <c r="BB787" s="14">
        <f t="shared" si="349"/>
        <v>0.57736877982276757</v>
      </c>
      <c r="BC787" s="16" t="str">
        <f t="shared" si="350"/>
        <v>Toxic</v>
      </c>
      <c r="BD787" s="14">
        <f t="shared" si="351"/>
        <v>42.263122017723248</v>
      </c>
      <c r="BE787" s="17" t="s">
        <v>663</v>
      </c>
      <c r="BF787" s="14"/>
      <c r="BG787" s="14">
        <f t="shared" si="352"/>
        <v>9</v>
      </c>
      <c r="BH787" s="14">
        <f t="shared" si="353"/>
        <v>8</v>
      </c>
      <c r="BI787" s="14">
        <f t="shared" si="354"/>
        <v>36.23333333333332</v>
      </c>
      <c r="BJ787" s="14">
        <f t="shared" si="355"/>
        <v>27.611111111111114</v>
      </c>
      <c r="BK787" s="14">
        <f t="shared" si="356"/>
        <v>32.175816993464046</v>
      </c>
      <c r="BL787" s="14">
        <f t="shared" si="357"/>
        <v>1.0590958605664489</v>
      </c>
      <c r="BM787" s="14">
        <f t="shared" si="358"/>
        <v>0.14644167903462768</v>
      </c>
      <c r="BN787" s="14">
        <v>6.6349999999999998</v>
      </c>
      <c r="BO787" s="14" t="str">
        <f t="shared" si="359"/>
        <v>Same Var</v>
      </c>
      <c r="BP787" s="14">
        <f t="shared" si="360"/>
        <v>1.0785297921163959E-3</v>
      </c>
      <c r="BQ787" s="14" t="str">
        <f t="shared" si="361"/>
        <v>Sig</v>
      </c>
      <c r="BR787" s="14" t="str">
        <f t="shared" si="337"/>
        <v>Sig</v>
      </c>
      <c r="BS787" s="2" t="str">
        <f t="shared" si="362"/>
        <v>Same Var T-test</v>
      </c>
      <c r="BT787" s="2" t="str">
        <f t="shared" si="363"/>
        <v/>
      </c>
      <c r="BU787" s="2" t="str">
        <f t="shared" si="364"/>
        <v/>
      </c>
    </row>
    <row r="788" spans="1:73" x14ac:dyDescent="0.2">
      <c r="A788" s="10" t="s">
        <v>142</v>
      </c>
      <c r="B788" s="11" t="s">
        <v>564</v>
      </c>
      <c r="C788" s="12">
        <v>38839</v>
      </c>
      <c r="D788" s="13">
        <v>0.39583333333333331</v>
      </c>
      <c r="E788" s="10" t="s">
        <v>57</v>
      </c>
      <c r="F788" s="10" t="s">
        <v>563</v>
      </c>
      <c r="G788" s="11" t="s">
        <v>59</v>
      </c>
      <c r="H788" s="11" t="s">
        <v>90</v>
      </c>
      <c r="I788" s="11" t="s">
        <v>61</v>
      </c>
      <c r="J788" s="14">
        <v>0.75</v>
      </c>
      <c r="K788" s="14">
        <v>0.2</v>
      </c>
      <c r="L788" s="11">
        <v>21</v>
      </c>
      <c r="M788" s="11">
        <v>17</v>
      </c>
      <c r="N788" s="11">
        <v>20</v>
      </c>
      <c r="O788" s="11">
        <v>15</v>
      </c>
      <c r="P788" s="11">
        <v>22</v>
      </c>
      <c r="Q788" s="11">
        <v>18</v>
      </c>
      <c r="R788" s="11">
        <v>19</v>
      </c>
      <c r="S788" s="11">
        <v>17</v>
      </c>
      <c r="T788" s="11">
        <v>13</v>
      </c>
      <c r="U788" s="11">
        <v>1</v>
      </c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F788" s="15"/>
      <c r="AG788" s="14">
        <f t="shared" si="338"/>
        <v>16.3</v>
      </c>
      <c r="AH788" s="14">
        <f t="shared" si="339"/>
        <v>6.0194130389377101</v>
      </c>
      <c r="AI788" s="14">
        <f t="shared" si="340"/>
        <v>10</v>
      </c>
      <c r="AJ788" s="11">
        <v>42</v>
      </c>
      <c r="AK788" s="11">
        <v>42</v>
      </c>
      <c r="AL788" s="11">
        <v>35</v>
      </c>
      <c r="AM788" s="15"/>
      <c r="AN788" s="11">
        <v>29</v>
      </c>
      <c r="AO788" s="11">
        <v>22</v>
      </c>
      <c r="AP788" s="11">
        <v>26</v>
      </c>
      <c r="AQ788" s="11">
        <v>38</v>
      </c>
      <c r="AR788" s="11">
        <v>33</v>
      </c>
      <c r="AS788" s="11">
        <v>37</v>
      </c>
      <c r="AT788" s="14">
        <f t="shared" si="341"/>
        <v>33.777777777777779</v>
      </c>
      <c r="AU788" s="14">
        <f t="shared" si="342"/>
        <v>6.9602043392736928</v>
      </c>
      <c r="AV788" s="14">
        <f t="shared" si="343"/>
        <v>9</v>
      </c>
      <c r="AW788" s="14">
        <f t="shared" si="344"/>
        <v>55.068881880203385</v>
      </c>
      <c r="AX788" s="14">
        <f t="shared" si="345"/>
        <v>4.0832543991602686</v>
      </c>
      <c r="AY788" s="14">
        <f t="shared" si="346"/>
        <v>13</v>
      </c>
      <c r="AZ788" s="14">
        <f t="shared" si="347"/>
        <v>7.9118252516333456</v>
      </c>
      <c r="BA788" s="14">
        <f t="shared" si="348"/>
        <v>0.87015153396817235</v>
      </c>
      <c r="BB788" s="14">
        <f t="shared" si="349"/>
        <v>-1.0722563053851397</v>
      </c>
      <c r="BC788" s="16" t="str">
        <f t="shared" si="350"/>
        <v>Nontoxic</v>
      </c>
      <c r="BD788" s="14">
        <f t="shared" si="351"/>
        <v>207.22563053851397</v>
      </c>
      <c r="BE788" s="17" t="s">
        <v>663</v>
      </c>
      <c r="BF788" s="14"/>
      <c r="BG788" s="14">
        <f t="shared" si="352"/>
        <v>9</v>
      </c>
      <c r="BH788" s="14">
        <f t="shared" si="353"/>
        <v>8</v>
      </c>
      <c r="BI788" s="14">
        <f t="shared" si="354"/>
        <v>36.23333333333332</v>
      </c>
      <c r="BJ788" s="14">
        <f t="shared" si="355"/>
        <v>48.444444444444343</v>
      </c>
      <c r="BK788" s="14">
        <f t="shared" si="356"/>
        <v>41.979738562091448</v>
      </c>
      <c r="BL788" s="14">
        <f t="shared" si="357"/>
        <v>1.0590958605664489</v>
      </c>
      <c r="BM788" s="14">
        <f t="shared" si="358"/>
        <v>0.16903436530523525</v>
      </c>
      <c r="BN788" s="14">
        <v>6.6349999999999998</v>
      </c>
      <c r="BO788" s="14" t="str">
        <f t="shared" si="359"/>
        <v>Same Var</v>
      </c>
      <c r="BP788" s="14">
        <f t="shared" si="360"/>
        <v>9.2553986361357811E-6</v>
      </c>
      <c r="BQ788" s="14" t="str">
        <f t="shared" si="361"/>
        <v>NS</v>
      </c>
      <c r="BR788" s="14" t="str">
        <f t="shared" si="337"/>
        <v>NS</v>
      </c>
      <c r="BS788" s="2" t="str">
        <f t="shared" si="362"/>
        <v/>
      </c>
      <c r="BT788" s="2" t="str">
        <f t="shared" si="363"/>
        <v/>
      </c>
      <c r="BU788" s="2" t="str">
        <f t="shared" si="364"/>
        <v/>
      </c>
    </row>
    <row r="789" spans="1:73" x14ac:dyDescent="0.2">
      <c r="A789" s="10" t="s">
        <v>142</v>
      </c>
      <c r="B789" s="11" t="s">
        <v>564</v>
      </c>
      <c r="C789" s="12">
        <v>37726</v>
      </c>
      <c r="D789" s="13">
        <v>0.46527777777777779</v>
      </c>
      <c r="E789" s="10" t="s">
        <v>57</v>
      </c>
      <c r="F789" s="10" t="s">
        <v>565</v>
      </c>
      <c r="G789" s="11" t="s">
        <v>59</v>
      </c>
      <c r="H789" s="11" t="s">
        <v>90</v>
      </c>
      <c r="I789" s="11" t="s">
        <v>61</v>
      </c>
      <c r="J789" s="14">
        <v>0.75</v>
      </c>
      <c r="K789" s="14">
        <v>0.2</v>
      </c>
      <c r="L789" s="11">
        <v>19</v>
      </c>
      <c r="M789" s="11">
        <v>14</v>
      </c>
      <c r="N789" s="11">
        <v>26</v>
      </c>
      <c r="O789" s="11">
        <v>28</v>
      </c>
      <c r="P789" s="11">
        <v>5</v>
      </c>
      <c r="Q789" s="11">
        <v>11</v>
      </c>
      <c r="R789" s="11">
        <v>18</v>
      </c>
      <c r="S789" s="11">
        <v>17</v>
      </c>
      <c r="T789" s="11">
        <v>5</v>
      </c>
      <c r="U789" s="11">
        <v>20</v>
      </c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F789" s="15"/>
      <c r="AG789" s="14">
        <f t="shared" si="338"/>
        <v>16.3</v>
      </c>
      <c r="AH789" s="14">
        <f t="shared" si="339"/>
        <v>7.7753170710624753</v>
      </c>
      <c r="AI789" s="14">
        <f t="shared" si="340"/>
        <v>10</v>
      </c>
      <c r="AJ789" s="11">
        <v>40</v>
      </c>
      <c r="AK789" s="11">
        <v>44</v>
      </c>
      <c r="AL789" s="11">
        <v>31</v>
      </c>
      <c r="AM789" s="11">
        <v>2</v>
      </c>
      <c r="AN789" s="11">
        <v>32</v>
      </c>
      <c r="AO789" s="11">
        <v>33</v>
      </c>
      <c r="AP789" s="11">
        <v>38</v>
      </c>
      <c r="AQ789" s="11">
        <v>37</v>
      </c>
      <c r="AR789" s="11">
        <v>44</v>
      </c>
      <c r="AS789" s="11">
        <v>17</v>
      </c>
      <c r="AT789" s="14">
        <f t="shared" si="341"/>
        <v>31.8</v>
      </c>
      <c r="AU789" s="14">
        <f t="shared" si="342"/>
        <v>13.079245645933359</v>
      </c>
      <c r="AV789" s="14">
        <f t="shared" si="343"/>
        <v>10</v>
      </c>
      <c r="AW789" s="14">
        <f t="shared" si="344"/>
        <v>420.54901150173629</v>
      </c>
      <c r="AX789" s="14">
        <f t="shared" si="345"/>
        <v>33.800254981674406</v>
      </c>
      <c r="AY789" s="14">
        <f t="shared" si="346"/>
        <v>12</v>
      </c>
      <c r="AZ789" s="14">
        <f t="shared" si="347"/>
        <v>4.3226255545522543</v>
      </c>
      <c r="BA789" s="14">
        <f t="shared" si="348"/>
        <v>0.87260929158813794</v>
      </c>
      <c r="BB789" s="14">
        <f t="shared" si="349"/>
        <v>-0.95092024539877296</v>
      </c>
      <c r="BC789" s="16" t="str">
        <f t="shared" si="350"/>
        <v>Nontoxic</v>
      </c>
      <c r="BD789" s="14">
        <f t="shared" si="351"/>
        <v>195.09202453987731</v>
      </c>
      <c r="BE789" s="17" t="s">
        <v>663</v>
      </c>
      <c r="BF789" s="14"/>
      <c r="BG789" s="14">
        <f t="shared" si="352"/>
        <v>9</v>
      </c>
      <c r="BH789" s="14">
        <f t="shared" si="353"/>
        <v>9</v>
      </c>
      <c r="BI789" s="14">
        <f t="shared" si="354"/>
        <v>60.455555555555549</v>
      </c>
      <c r="BJ789" s="14">
        <f t="shared" si="355"/>
        <v>171.06666666666672</v>
      </c>
      <c r="BK789" s="14">
        <f t="shared" si="356"/>
        <v>115.76111111111112</v>
      </c>
      <c r="BL789" s="14">
        <f t="shared" si="357"/>
        <v>1.0555555555555556</v>
      </c>
      <c r="BM789" s="14">
        <f t="shared" si="358"/>
        <v>2.2091304033270314</v>
      </c>
      <c r="BN789" s="14">
        <v>6.6349999999999998</v>
      </c>
      <c r="BO789" s="14" t="str">
        <f t="shared" si="359"/>
        <v>Same Var</v>
      </c>
      <c r="BP789" s="14">
        <f t="shared" si="360"/>
        <v>2.3675275385333307E-3</v>
      </c>
      <c r="BQ789" s="14" t="str">
        <f t="shared" si="361"/>
        <v>NS</v>
      </c>
      <c r="BR789" s="14" t="str">
        <f t="shared" ref="BR789:BR820" si="365">IF(BE789="Normal",BQ789,IF(BE789="Non-normal",BF789,"Bleh"))</f>
        <v>NS</v>
      </c>
      <c r="BS789" s="2" t="str">
        <f t="shared" si="362"/>
        <v/>
      </c>
      <c r="BT789" s="2" t="str">
        <f t="shared" si="363"/>
        <v/>
      </c>
      <c r="BU789" s="2" t="str">
        <f t="shared" si="364"/>
        <v/>
      </c>
    </row>
    <row r="790" spans="1:73" x14ac:dyDescent="0.2">
      <c r="A790" s="10" t="s">
        <v>142</v>
      </c>
      <c r="B790" s="11" t="s">
        <v>401</v>
      </c>
      <c r="C790" s="12">
        <v>37692</v>
      </c>
      <c r="D790" s="13">
        <v>0.2986111111111111</v>
      </c>
      <c r="E790" s="10" t="s">
        <v>57</v>
      </c>
      <c r="F790" s="10" t="s">
        <v>393</v>
      </c>
      <c r="G790" s="11" t="s">
        <v>59</v>
      </c>
      <c r="H790" s="11" t="s">
        <v>90</v>
      </c>
      <c r="I790" s="11" t="s">
        <v>61</v>
      </c>
      <c r="J790" s="14">
        <v>0.75</v>
      </c>
      <c r="K790" s="14">
        <v>0.2</v>
      </c>
      <c r="L790" s="11">
        <v>1</v>
      </c>
      <c r="M790" s="11">
        <v>16</v>
      </c>
      <c r="N790" s="11">
        <v>14</v>
      </c>
      <c r="O790" s="11">
        <v>7</v>
      </c>
      <c r="P790" s="11">
        <v>39</v>
      </c>
      <c r="Q790" s="11">
        <v>6</v>
      </c>
      <c r="R790" s="11">
        <v>32</v>
      </c>
      <c r="S790" s="11">
        <v>14</v>
      </c>
      <c r="T790" s="11">
        <v>9</v>
      </c>
      <c r="U790" s="11">
        <v>23</v>
      </c>
      <c r="V790" s="15"/>
      <c r="W790" s="15"/>
      <c r="X790" s="15"/>
      <c r="Y790" s="15"/>
      <c r="Z790" s="15"/>
      <c r="AA790" s="15"/>
      <c r="AB790" s="15"/>
      <c r="AC790" s="15"/>
      <c r="AD790" s="15"/>
      <c r="AE790" s="15"/>
      <c r="AF790" s="15"/>
      <c r="AG790" s="14">
        <f t="shared" si="338"/>
        <v>16.100000000000001</v>
      </c>
      <c r="AH790" s="14">
        <f t="shared" si="339"/>
        <v>12.004165943538103</v>
      </c>
      <c r="AI790" s="14">
        <f t="shared" si="340"/>
        <v>10</v>
      </c>
      <c r="AJ790" s="11">
        <v>47</v>
      </c>
      <c r="AK790" s="11">
        <v>37</v>
      </c>
      <c r="AL790" s="11">
        <v>43</v>
      </c>
      <c r="AM790" s="11">
        <v>44</v>
      </c>
      <c r="AN790" s="11">
        <v>45</v>
      </c>
      <c r="AO790" s="15"/>
      <c r="AP790" s="11">
        <v>40</v>
      </c>
      <c r="AQ790" s="11">
        <v>43</v>
      </c>
      <c r="AR790" s="11">
        <v>48</v>
      </c>
      <c r="AS790" s="11">
        <v>49</v>
      </c>
      <c r="AT790" s="14">
        <f t="shared" si="341"/>
        <v>44</v>
      </c>
      <c r="AU790" s="14">
        <f t="shared" si="342"/>
        <v>3.8405728739343039</v>
      </c>
      <c r="AV790" s="14">
        <f t="shared" si="343"/>
        <v>9</v>
      </c>
      <c r="AW790" s="14">
        <f t="shared" si="344"/>
        <v>94.955550930748529</v>
      </c>
      <c r="AX790" s="14">
        <f t="shared" si="345"/>
        <v>7.6358731143904386</v>
      </c>
      <c r="AY790" s="14">
        <f t="shared" si="346"/>
        <v>12</v>
      </c>
      <c r="AZ790" s="14">
        <f t="shared" si="347"/>
        <v>10.227060296550349</v>
      </c>
      <c r="BA790" s="14">
        <f t="shared" si="348"/>
        <v>0.87260929158813794</v>
      </c>
      <c r="BB790" s="14">
        <f t="shared" si="349"/>
        <v>-1.7329192546583849</v>
      </c>
      <c r="BC790" s="16" t="str">
        <f t="shared" si="350"/>
        <v>Nontoxic</v>
      </c>
      <c r="BD790" s="14">
        <f t="shared" si="351"/>
        <v>273.29192546583852</v>
      </c>
      <c r="BE790" s="17" t="s">
        <v>663</v>
      </c>
      <c r="BF790" s="14"/>
      <c r="BG790" s="14">
        <f t="shared" si="352"/>
        <v>9</v>
      </c>
      <c r="BH790" s="14">
        <f t="shared" si="353"/>
        <v>8</v>
      </c>
      <c r="BI790" s="14">
        <f t="shared" si="354"/>
        <v>144.10000000000005</v>
      </c>
      <c r="BJ790" s="14">
        <f t="shared" si="355"/>
        <v>14.749999999999998</v>
      </c>
      <c r="BK790" s="14">
        <f t="shared" si="356"/>
        <v>83.229411764705915</v>
      </c>
      <c r="BL790" s="14">
        <f t="shared" si="357"/>
        <v>1.0590958605664489</v>
      </c>
      <c r="BM790" s="14">
        <f t="shared" si="358"/>
        <v>8.4059447389203115</v>
      </c>
      <c r="BN790" s="14">
        <v>6.6349999999999998</v>
      </c>
      <c r="BO790" s="14" t="str">
        <f t="shared" si="359"/>
        <v>Sig Diff Var</v>
      </c>
      <c r="BP790" s="14">
        <f t="shared" si="360"/>
        <v>1.1869514744277641E-5</v>
      </c>
      <c r="BQ790" s="14" t="str">
        <f t="shared" si="361"/>
        <v>NS</v>
      </c>
      <c r="BR790" s="14" t="str">
        <f t="shared" si="365"/>
        <v>NS</v>
      </c>
      <c r="BS790" s="2" t="str">
        <f t="shared" si="362"/>
        <v/>
      </c>
      <c r="BT790" s="2" t="str">
        <f t="shared" si="363"/>
        <v/>
      </c>
      <c r="BU790" s="2" t="str">
        <f t="shared" si="364"/>
        <v/>
      </c>
    </row>
    <row r="791" spans="1:73" x14ac:dyDescent="0.2">
      <c r="A791" s="10" t="s">
        <v>142</v>
      </c>
      <c r="B791" s="11" t="s">
        <v>392</v>
      </c>
      <c r="C791" s="12">
        <v>37692</v>
      </c>
      <c r="D791" s="13">
        <v>0.34375</v>
      </c>
      <c r="E791" s="10" t="s">
        <v>57</v>
      </c>
      <c r="F791" s="10" t="s">
        <v>393</v>
      </c>
      <c r="G791" s="11" t="s">
        <v>59</v>
      </c>
      <c r="H791" s="11" t="s">
        <v>90</v>
      </c>
      <c r="I791" s="11" t="s">
        <v>61</v>
      </c>
      <c r="J791" s="14">
        <v>0.75</v>
      </c>
      <c r="K791" s="14">
        <v>0.2</v>
      </c>
      <c r="L791" s="11">
        <v>1</v>
      </c>
      <c r="M791" s="11">
        <v>16</v>
      </c>
      <c r="N791" s="11">
        <v>14</v>
      </c>
      <c r="O791" s="11">
        <v>7</v>
      </c>
      <c r="P791" s="11">
        <v>39</v>
      </c>
      <c r="Q791" s="11">
        <v>6</v>
      </c>
      <c r="R791" s="11">
        <v>32</v>
      </c>
      <c r="S791" s="11">
        <v>14</v>
      </c>
      <c r="T791" s="11">
        <v>9</v>
      </c>
      <c r="U791" s="11">
        <v>23</v>
      </c>
      <c r="V791" s="15"/>
      <c r="W791" s="15"/>
      <c r="X791" s="15"/>
      <c r="Y791" s="15"/>
      <c r="Z791" s="15"/>
      <c r="AA791" s="15"/>
      <c r="AB791" s="15"/>
      <c r="AC791" s="15"/>
      <c r="AD791" s="15"/>
      <c r="AE791" s="15"/>
      <c r="AF791" s="15"/>
      <c r="AG791" s="14">
        <f t="shared" si="338"/>
        <v>16.100000000000001</v>
      </c>
      <c r="AH791" s="14">
        <f t="shared" si="339"/>
        <v>12.004165943538103</v>
      </c>
      <c r="AI791" s="14">
        <f t="shared" si="340"/>
        <v>10</v>
      </c>
      <c r="AJ791" s="11">
        <v>41</v>
      </c>
      <c r="AK791" s="11">
        <v>36</v>
      </c>
      <c r="AL791" s="11">
        <v>44</v>
      </c>
      <c r="AM791" s="11">
        <v>40</v>
      </c>
      <c r="AN791" s="11">
        <v>39</v>
      </c>
      <c r="AO791" s="11">
        <v>31</v>
      </c>
      <c r="AP791" s="11">
        <v>38</v>
      </c>
      <c r="AQ791" s="11">
        <v>41</v>
      </c>
      <c r="AR791" s="11">
        <v>29</v>
      </c>
      <c r="AS791" s="11">
        <v>47</v>
      </c>
      <c r="AT791" s="14">
        <f t="shared" si="341"/>
        <v>38.6</v>
      </c>
      <c r="AU791" s="14">
        <f t="shared" si="342"/>
        <v>5.4812812776251869</v>
      </c>
      <c r="AV791" s="14">
        <f t="shared" si="343"/>
        <v>10</v>
      </c>
      <c r="AW791" s="14">
        <f t="shared" si="344"/>
        <v>123.43364306037806</v>
      </c>
      <c r="AX791" s="14">
        <f t="shared" si="345"/>
        <v>8.3030936733753471</v>
      </c>
      <c r="AY791" s="14">
        <f t="shared" si="346"/>
        <v>15</v>
      </c>
      <c r="AZ791" s="14">
        <f t="shared" si="347"/>
        <v>7.9578730340416612</v>
      </c>
      <c r="BA791" s="14">
        <f t="shared" si="348"/>
        <v>0.86624497319495286</v>
      </c>
      <c r="BB791" s="14">
        <f t="shared" si="349"/>
        <v>-1.3975155279503104</v>
      </c>
      <c r="BC791" s="16" t="str">
        <f t="shared" si="350"/>
        <v>Nontoxic</v>
      </c>
      <c r="BD791" s="14">
        <f t="shared" si="351"/>
        <v>239.75155279503105</v>
      </c>
      <c r="BE791" s="17" t="s">
        <v>663</v>
      </c>
      <c r="BF791" s="14"/>
      <c r="BG791" s="14">
        <f t="shared" si="352"/>
        <v>9</v>
      </c>
      <c r="BH791" s="14">
        <f t="shared" si="353"/>
        <v>9</v>
      </c>
      <c r="BI791" s="14">
        <f t="shared" si="354"/>
        <v>144.10000000000005</v>
      </c>
      <c r="BJ791" s="14">
        <f t="shared" si="355"/>
        <v>30.044444444444402</v>
      </c>
      <c r="BK791" s="14">
        <f t="shared" si="356"/>
        <v>87.072222222222237</v>
      </c>
      <c r="BL791" s="14">
        <f t="shared" si="357"/>
        <v>1.0555555555555556</v>
      </c>
      <c r="BM791" s="14">
        <f t="shared" si="358"/>
        <v>4.7772142457749043</v>
      </c>
      <c r="BN791" s="14">
        <v>6.6349999999999998</v>
      </c>
      <c r="BO791" s="14" t="str">
        <f t="shared" si="359"/>
        <v>Same Var</v>
      </c>
      <c r="BP791" s="14">
        <f t="shared" si="360"/>
        <v>2.0043431574909288E-5</v>
      </c>
      <c r="BQ791" s="14" t="str">
        <f t="shared" si="361"/>
        <v>NS</v>
      </c>
      <c r="BR791" s="14" t="str">
        <f t="shared" si="365"/>
        <v>NS</v>
      </c>
      <c r="BS791" s="2" t="str">
        <f t="shared" si="362"/>
        <v/>
      </c>
      <c r="BT791" s="2" t="str">
        <f t="shared" si="363"/>
        <v/>
      </c>
      <c r="BU791" s="2" t="str">
        <f t="shared" si="364"/>
        <v/>
      </c>
    </row>
    <row r="792" spans="1:73" x14ac:dyDescent="0.2">
      <c r="A792" s="10" t="s">
        <v>142</v>
      </c>
      <c r="B792" s="11" t="s">
        <v>399</v>
      </c>
      <c r="C792" s="12">
        <v>37690</v>
      </c>
      <c r="D792" s="13">
        <v>0.6875</v>
      </c>
      <c r="E792" s="10" t="s">
        <v>57</v>
      </c>
      <c r="F792" s="10" t="s">
        <v>397</v>
      </c>
      <c r="G792" s="11" t="s">
        <v>59</v>
      </c>
      <c r="H792" s="11" t="s">
        <v>90</v>
      </c>
      <c r="I792" s="11" t="s">
        <v>61</v>
      </c>
      <c r="J792" s="14">
        <v>0.75</v>
      </c>
      <c r="K792" s="14">
        <v>0.2</v>
      </c>
      <c r="L792" s="11">
        <v>17</v>
      </c>
      <c r="M792" s="11">
        <v>22</v>
      </c>
      <c r="N792" s="11">
        <v>14</v>
      </c>
      <c r="O792" s="11">
        <v>20</v>
      </c>
      <c r="P792" s="11">
        <v>4</v>
      </c>
      <c r="Q792" s="11">
        <v>23</v>
      </c>
      <c r="R792" s="11">
        <v>6</v>
      </c>
      <c r="S792" s="11">
        <v>12</v>
      </c>
      <c r="T792" s="11">
        <v>28</v>
      </c>
      <c r="U792" s="11">
        <v>15</v>
      </c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F792" s="15"/>
      <c r="AG792" s="14">
        <f t="shared" si="338"/>
        <v>16.100000000000001</v>
      </c>
      <c r="AH792" s="14">
        <f t="shared" si="339"/>
        <v>7.5343657109717395</v>
      </c>
      <c r="AI792" s="14">
        <f t="shared" si="340"/>
        <v>10</v>
      </c>
      <c r="AJ792" s="11">
        <v>28</v>
      </c>
      <c r="AK792" s="11">
        <v>26</v>
      </c>
      <c r="AL792" s="11">
        <v>26</v>
      </c>
      <c r="AM792" s="11">
        <v>23</v>
      </c>
      <c r="AN792" s="11">
        <v>30</v>
      </c>
      <c r="AO792" s="11">
        <v>24</v>
      </c>
      <c r="AP792" s="11">
        <v>30</v>
      </c>
      <c r="AQ792" s="11">
        <v>27</v>
      </c>
      <c r="AR792" s="11">
        <v>24</v>
      </c>
      <c r="AS792" s="11">
        <v>27</v>
      </c>
      <c r="AT792" s="14">
        <f t="shared" si="341"/>
        <v>26.5</v>
      </c>
      <c r="AU792" s="14">
        <f t="shared" si="342"/>
        <v>2.4152294576982398</v>
      </c>
      <c r="AV792" s="14">
        <f t="shared" si="343"/>
        <v>10</v>
      </c>
      <c r="AW792" s="14">
        <f t="shared" si="344"/>
        <v>14.261637543402788</v>
      </c>
      <c r="AX792" s="14">
        <f t="shared" si="345"/>
        <v>1.1707027826003096</v>
      </c>
      <c r="AY792" s="14">
        <f t="shared" si="346"/>
        <v>12</v>
      </c>
      <c r="AZ792" s="14">
        <f t="shared" si="347"/>
        <v>7.4228976633324733</v>
      </c>
      <c r="BA792" s="14">
        <f t="shared" si="348"/>
        <v>0.87260929158813794</v>
      </c>
      <c r="BB792" s="14">
        <f t="shared" si="349"/>
        <v>-0.64596273291925455</v>
      </c>
      <c r="BC792" s="16" t="str">
        <f t="shared" si="350"/>
        <v>Nontoxic</v>
      </c>
      <c r="BD792" s="14">
        <f t="shared" si="351"/>
        <v>164.59627329192546</v>
      </c>
      <c r="BE792" s="17" t="s">
        <v>663</v>
      </c>
      <c r="BF792" s="14"/>
      <c r="BG792" s="14">
        <f t="shared" si="352"/>
        <v>9</v>
      </c>
      <c r="BH792" s="14">
        <f t="shared" si="353"/>
        <v>9</v>
      </c>
      <c r="BI792" s="14">
        <f t="shared" si="354"/>
        <v>56.766666666666687</v>
      </c>
      <c r="BJ792" s="14">
        <f t="shared" si="355"/>
        <v>5.8333333333333339</v>
      </c>
      <c r="BK792" s="14">
        <f t="shared" si="356"/>
        <v>31.300000000000011</v>
      </c>
      <c r="BL792" s="14">
        <f t="shared" si="357"/>
        <v>1.0555555555555556</v>
      </c>
      <c r="BM792" s="14">
        <f t="shared" si="358"/>
        <v>9.2484802747638124</v>
      </c>
      <c r="BN792" s="14">
        <v>6.6349999999999998</v>
      </c>
      <c r="BO792" s="14" t="str">
        <f t="shared" si="359"/>
        <v>Sig Diff Var</v>
      </c>
      <c r="BP792" s="14">
        <f t="shared" si="360"/>
        <v>8.2597146249103678E-4</v>
      </c>
      <c r="BQ792" s="14" t="str">
        <f t="shared" si="361"/>
        <v>NS</v>
      </c>
      <c r="BR792" s="14" t="str">
        <f t="shared" si="365"/>
        <v>NS</v>
      </c>
      <c r="BS792" s="2" t="str">
        <f t="shared" si="362"/>
        <v/>
      </c>
      <c r="BT792" s="2" t="str">
        <f t="shared" si="363"/>
        <v/>
      </c>
      <c r="BU792" s="2" t="str">
        <f t="shared" si="364"/>
        <v/>
      </c>
    </row>
    <row r="793" spans="1:73" x14ac:dyDescent="0.2">
      <c r="A793" s="10" t="s">
        <v>142</v>
      </c>
      <c r="B793" s="11" t="s">
        <v>396</v>
      </c>
      <c r="C793" s="12">
        <v>37691</v>
      </c>
      <c r="D793" s="13">
        <v>0.39583333333333331</v>
      </c>
      <c r="E793" s="10" t="s">
        <v>57</v>
      </c>
      <c r="F793" s="10" t="s">
        <v>397</v>
      </c>
      <c r="G793" s="11" t="s">
        <v>59</v>
      </c>
      <c r="H793" s="11" t="s">
        <v>90</v>
      </c>
      <c r="I793" s="11" t="s">
        <v>61</v>
      </c>
      <c r="J793" s="14">
        <v>0.75</v>
      </c>
      <c r="K793" s="14">
        <v>0.2</v>
      </c>
      <c r="L793" s="11">
        <v>17</v>
      </c>
      <c r="M793" s="11">
        <v>22</v>
      </c>
      <c r="N793" s="11">
        <v>14</v>
      </c>
      <c r="O793" s="11">
        <v>20</v>
      </c>
      <c r="P793" s="11">
        <v>4</v>
      </c>
      <c r="Q793" s="11">
        <v>23</v>
      </c>
      <c r="R793" s="11">
        <v>6</v>
      </c>
      <c r="S793" s="11">
        <v>12</v>
      </c>
      <c r="T793" s="11">
        <v>28</v>
      </c>
      <c r="U793" s="11">
        <v>15</v>
      </c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F793" s="15"/>
      <c r="AG793" s="14">
        <f t="shared" si="338"/>
        <v>16.100000000000001</v>
      </c>
      <c r="AH793" s="14">
        <f t="shared" si="339"/>
        <v>7.5343657109717395</v>
      </c>
      <c r="AI793" s="14">
        <f t="shared" si="340"/>
        <v>10</v>
      </c>
      <c r="AJ793" s="11">
        <v>26</v>
      </c>
      <c r="AK793" s="11">
        <v>21</v>
      </c>
      <c r="AL793" s="11">
        <v>26</v>
      </c>
      <c r="AM793" s="11">
        <v>29</v>
      </c>
      <c r="AN793" s="11">
        <v>22</v>
      </c>
      <c r="AO793" s="11">
        <v>31</v>
      </c>
      <c r="AP793" s="11">
        <v>20</v>
      </c>
      <c r="AQ793" s="11">
        <v>25</v>
      </c>
      <c r="AR793" s="11">
        <v>20</v>
      </c>
      <c r="AS793" s="11">
        <v>18</v>
      </c>
      <c r="AT793" s="14">
        <f t="shared" si="341"/>
        <v>23.8</v>
      </c>
      <c r="AU793" s="14">
        <f t="shared" si="342"/>
        <v>4.2635405214185331</v>
      </c>
      <c r="AV793" s="14">
        <f t="shared" si="343"/>
        <v>10</v>
      </c>
      <c r="AW793" s="14">
        <f t="shared" si="344"/>
        <v>25.109146648341103</v>
      </c>
      <c r="AX793" s="14">
        <f t="shared" si="345"/>
        <v>1.5000403683341932</v>
      </c>
      <c r="AY793" s="14">
        <f t="shared" si="346"/>
        <v>17</v>
      </c>
      <c r="AZ793" s="14">
        <f t="shared" si="347"/>
        <v>5.2378717817847464</v>
      </c>
      <c r="BA793" s="14">
        <f t="shared" si="348"/>
        <v>0.86327901742005297</v>
      </c>
      <c r="BB793" s="14">
        <f t="shared" si="349"/>
        <v>-0.47826086956521729</v>
      </c>
      <c r="BC793" s="16" t="str">
        <f t="shared" si="350"/>
        <v>Nontoxic</v>
      </c>
      <c r="BD793" s="14">
        <f t="shared" si="351"/>
        <v>147.82608695652172</v>
      </c>
      <c r="BE793" s="17" t="s">
        <v>663</v>
      </c>
      <c r="BF793" s="14"/>
      <c r="BG793" s="14">
        <f t="shared" si="352"/>
        <v>9</v>
      </c>
      <c r="BH793" s="14">
        <f t="shared" si="353"/>
        <v>9</v>
      </c>
      <c r="BI793" s="14">
        <f t="shared" si="354"/>
        <v>56.766666666666687</v>
      </c>
      <c r="BJ793" s="14">
        <f t="shared" si="355"/>
        <v>18.177777777777816</v>
      </c>
      <c r="BK793" s="14">
        <f t="shared" si="356"/>
        <v>37.472222222222257</v>
      </c>
      <c r="BL793" s="14">
        <f t="shared" si="357"/>
        <v>1.0555555555555556</v>
      </c>
      <c r="BM793" s="14">
        <f t="shared" si="358"/>
        <v>2.6265374592943962</v>
      </c>
      <c r="BN793" s="14">
        <v>6.6349999999999998</v>
      </c>
      <c r="BO793" s="14" t="str">
        <f t="shared" si="359"/>
        <v>Same Var</v>
      </c>
      <c r="BP793" s="14">
        <f t="shared" si="360"/>
        <v>5.7595807072150645E-3</v>
      </c>
      <c r="BQ793" s="14" t="str">
        <f t="shared" si="361"/>
        <v>NS</v>
      </c>
      <c r="BR793" s="14" t="str">
        <f t="shared" si="365"/>
        <v>NS</v>
      </c>
      <c r="BS793" s="2" t="str">
        <f t="shared" si="362"/>
        <v/>
      </c>
      <c r="BT793" s="2" t="str">
        <f t="shared" si="363"/>
        <v/>
      </c>
      <c r="BU793" s="2" t="str">
        <f t="shared" si="364"/>
        <v/>
      </c>
    </row>
    <row r="794" spans="1:73" x14ac:dyDescent="0.2">
      <c r="A794" s="10" t="s">
        <v>142</v>
      </c>
      <c r="B794" s="11" t="s">
        <v>398</v>
      </c>
      <c r="C794" s="12">
        <v>37691</v>
      </c>
      <c r="D794" s="13">
        <v>0.45833333333333331</v>
      </c>
      <c r="E794" s="10" t="s">
        <v>57</v>
      </c>
      <c r="F794" s="10" t="s">
        <v>397</v>
      </c>
      <c r="G794" s="11" t="s">
        <v>59</v>
      </c>
      <c r="H794" s="11" t="s">
        <v>90</v>
      </c>
      <c r="I794" s="11" t="s">
        <v>61</v>
      </c>
      <c r="J794" s="14">
        <v>0.75</v>
      </c>
      <c r="K794" s="14">
        <v>0.2</v>
      </c>
      <c r="L794" s="11">
        <v>17</v>
      </c>
      <c r="M794" s="11">
        <v>22</v>
      </c>
      <c r="N794" s="11">
        <v>14</v>
      </c>
      <c r="O794" s="11">
        <v>20</v>
      </c>
      <c r="P794" s="11">
        <v>4</v>
      </c>
      <c r="Q794" s="11">
        <v>23</v>
      </c>
      <c r="R794" s="11">
        <v>6</v>
      </c>
      <c r="S794" s="11">
        <v>12</v>
      </c>
      <c r="T794" s="11">
        <v>28</v>
      </c>
      <c r="U794" s="11">
        <v>15</v>
      </c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F794" s="15"/>
      <c r="AG794" s="14">
        <f t="shared" si="338"/>
        <v>16.100000000000001</v>
      </c>
      <c r="AH794" s="14">
        <f t="shared" si="339"/>
        <v>7.5343657109717395</v>
      </c>
      <c r="AI794" s="14">
        <f t="shared" si="340"/>
        <v>10</v>
      </c>
      <c r="AJ794" s="11">
        <v>27</v>
      </c>
      <c r="AK794" s="15"/>
      <c r="AL794" s="11">
        <v>28</v>
      </c>
      <c r="AM794" s="11">
        <v>38</v>
      </c>
      <c r="AN794" s="11">
        <v>28</v>
      </c>
      <c r="AO794" s="11">
        <v>25</v>
      </c>
      <c r="AP794" s="11">
        <v>22</v>
      </c>
      <c r="AQ794" s="11">
        <v>24</v>
      </c>
      <c r="AR794" s="11">
        <v>27</v>
      </c>
      <c r="AS794" s="11">
        <v>25</v>
      </c>
      <c r="AT794" s="14">
        <f t="shared" si="341"/>
        <v>27.111111111111111</v>
      </c>
      <c r="AU794" s="14">
        <f t="shared" si="342"/>
        <v>4.5399461572920758</v>
      </c>
      <c r="AV794" s="14">
        <f t="shared" si="343"/>
        <v>9</v>
      </c>
      <c r="AW794" s="14">
        <f t="shared" si="344"/>
        <v>30.066013638891253</v>
      </c>
      <c r="AX794" s="14">
        <f t="shared" si="345"/>
        <v>1.7884773215425422</v>
      </c>
      <c r="AY794" s="14">
        <f t="shared" si="346"/>
        <v>17</v>
      </c>
      <c r="AZ794" s="14">
        <f t="shared" si="347"/>
        <v>6.4212054227980602</v>
      </c>
      <c r="BA794" s="14">
        <f t="shared" si="348"/>
        <v>0.86327901742005297</v>
      </c>
      <c r="BB794" s="14">
        <f t="shared" si="349"/>
        <v>-0.68391994478950979</v>
      </c>
      <c r="BC794" s="16" t="str">
        <f t="shared" si="350"/>
        <v>Nontoxic</v>
      </c>
      <c r="BD794" s="14">
        <f t="shared" si="351"/>
        <v>168.39199447895098</v>
      </c>
      <c r="BE794" s="17" t="s">
        <v>663</v>
      </c>
      <c r="BF794" s="14"/>
      <c r="BG794" s="14">
        <f t="shared" si="352"/>
        <v>9</v>
      </c>
      <c r="BH794" s="14">
        <f t="shared" si="353"/>
        <v>8</v>
      </c>
      <c r="BI794" s="14">
        <f t="shared" si="354"/>
        <v>56.766666666666687</v>
      </c>
      <c r="BJ794" s="14">
        <f t="shared" si="355"/>
        <v>20.611111111111086</v>
      </c>
      <c r="BK794" s="14">
        <f t="shared" si="356"/>
        <v>39.752287581699349</v>
      </c>
      <c r="BL794" s="14">
        <f t="shared" si="357"/>
        <v>1.0590958605664489</v>
      </c>
      <c r="BM794" s="14">
        <f t="shared" si="358"/>
        <v>1.9338754450353604</v>
      </c>
      <c r="BN794" s="14">
        <v>6.6349999999999998</v>
      </c>
      <c r="BO794" s="14" t="str">
        <f t="shared" si="359"/>
        <v>Same Var</v>
      </c>
      <c r="BP794" s="14">
        <f t="shared" si="360"/>
        <v>7.1391680998583544E-4</v>
      </c>
      <c r="BQ794" s="14" t="str">
        <f t="shared" si="361"/>
        <v>NS</v>
      </c>
      <c r="BR794" s="14" t="str">
        <f t="shared" si="365"/>
        <v>NS</v>
      </c>
      <c r="BS794" s="2" t="str">
        <f t="shared" si="362"/>
        <v/>
      </c>
      <c r="BT794" s="2" t="str">
        <f t="shared" si="363"/>
        <v/>
      </c>
      <c r="BU794" s="2" t="str">
        <f t="shared" si="364"/>
        <v/>
      </c>
    </row>
    <row r="795" spans="1:73" x14ac:dyDescent="0.2">
      <c r="A795" s="10" t="s">
        <v>142</v>
      </c>
      <c r="B795" s="11" t="s">
        <v>613</v>
      </c>
      <c r="C795" s="12">
        <v>37516</v>
      </c>
      <c r="D795" s="13">
        <v>0.33333333333333331</v>
      </c>
      <c r="E795" s="10" t="s">
        <v>57</v>
      </c>
      <c r="F795" s="10" t="s">
        <v>617</v>
      </c>
      <c r="G795" s="11" t="s">
        <v>59</v>
      </c>
      <c r="H795" s="11" t="s">
        <v>90</v>
      </c>
      <c r="I795" s="11" t="s">
        <v>61</v>
      </c>
      <c r="J795" s="14">
        <v>0.75</v>
      </c>
      <c r="K795" s="14">
        <v>0.2</v>
      </c>
      <c r="L795" s="11">
        <v>26</v>
      </c>
      <c r="M795" s="11">
        <v>21</v>
      </c>
      <c r="N795" s="11">
        <v>20</v>
      </c>
      <c r="O795" s="11">
        <v>6</v>
      </c>
      <c r="P795" s="11">
        <v>11</v>
      </c>
      <c r="Q795" s="11">
        <v>11</v>
      </c>
      <c r="R795" s="11">
        <v>12</v>
      </c>
      <c r="S795" s="11">
        <v>15</v>
      </c>
      <c r="T795" s="11">
        <v>24</v>
      </c>
      <c r="U795" s="11">
        <v>15</v>
      </c>
      <c r="V795" s="15"/>
      <c r="W795" s="15"/>
      <c r="X795" s="15"/>
      <c r="Y795" s="15"/>
      <c r="Z795" s="15"/>
      <c r="AA795" s="15"/>
      <c r="AB795" s="15"/>
      <c r="AC795" s="15"/>
      <c r="AD795" s="15"/>
      <c r="AE795" s="15"/>
      <c r="AF795" s="15"/>
      <c r="AG795" s="14">
        <f t="shared" si="338"/>
        <v>16.100000000000001</v>
      </c>
      <c r="AH795" s="14">
        <f t="shared" si="339"/>
        <v>6.4368729468068064</v>
      </c>
      <c r="AI795" s="14">
        <f t="shared" si="340"/>
        <v>10</v>
      </c>
      <c r="AJ795" s="11">
        <v>12</v>
      </c>
      <c r="AK795" s="11">
        <v>11</v>
      </c>
      <c r="AL795" s="11">
        <v>11</v>
      </c>
      <c r="AM795" s="11">
        <v>7</v>
      </c>
      <c r="AN795" s="11">
        <v>17</v>
      </c>
      <c r="AO795" s="11">
        <v>14</v>
      </c>
      <c r="AP795" s="11">
        <v>5</v>
      </c>
      <c r="AQ795" s="11">
        <v>5</v>
      </c>
      <c r="AR795" s="11">
        <v>11</v>
      </c>
      <c r="AS795" s="11">
        <v>14</v>
      </c>
      <c r="AT795" s="14">
        <f t="shared" si="341"/>
        <v>10.7</v>
      </c>
      <c r="AU795" s="14">
        <f t="shared" si="342"/>
        <v>3.9735234853828256</v>
      </c>
      <c r="AV795" s="14">
        <f t="shared" si="343"/>
        <v>10</v>
      </c>
      <c r="AW795" s="14">
        <f t="shared" si="344"/>
        <v>15.284298847415119</v>
      </c>
      <c r="AX795" s="14">
        <f t="shared" si="345"/>
        <v>0.88052255712019878</v>
      </c>
      <c r="AY795" s="14">
        <f t="shared" si="346"/>
        <v>17</v>
      </c>
      <c r="AZ795" s="14">
        <f t="shared" si="347"/>
        <v>-0.69541061879662347</v>
      </c>
      <c r="BA795" s="14">
        <f t="shared" si="348"/>
        <v>0.86327901742005297</v>
      </c>
      <c r="BB795" s="14">
        <f t="shared" si="349"/>
        <v>0.33540372670807461</v>
      </c>
      <c r="BC795" s="16" t="str">
        <f t="shared" si="350"/>
        <v>Toxic</v>
      </c>
      <c r="BD795" s="14">
        <f t="shared" si="351"/>
        <v>66.459627329192543</v>
      </c>
      <c r="BE795" s="17" t="s">
        <v>663</v>
      </c>
      <c r="BF795" s="14"/>
      <c r="BG795" s="14">
        <f t="shared" si="352"/>
        <v>9</v>
      </c>
      <c r="BH795" s="14">
        <f t="shared" si="353"/>
        <v>9</v>
      </c>
      <c r="BI795" s="14">
        <f t="shared" si="354"/>
        <v>41.433333333333337</v>
      </c>
      <c r="BJ795" s="14">
        <f t="shared" si="355"/>
        <v>15.788888888888879</v>
      </c>
      <c r="BK795" s="14">
        <f t="shared" si="356"/>
        <v>28.611111111111111</v>
      </c>
      <c r="BL795" s="14">
        <f t="shared" si="357"/>
        <v>1.0555555555555556</v>
      </c>
      <c r="BM795" s="14">
        <f t="shared" si="358"/>
        <v>1.911583952789458</v>
      </c>
      <c r="BN795" s="14">
        <v>6.6349999999999998</v>
      </c>
      <c r="BO795" s="14" t="str">
        <f t="shared" si="359"/>
        <v>Same Var</v>
      </c>
      <c r="BP795" s="14">
        <f t="shared" si="360"/>
        <v>1.8322496358287348E-2</v>
      </c>
      <c r="BQ795" s="14" t="str">
        <f t="shared" si="361"/>
        <v>Sig</v>
      </c>
      <c r="BR795" s="14" t="str">
        <f t="shared" si="365"/>
        <v>Sig</v>
      </c>
      <c r="BS795" s="2" t="str">
        <f t="shared" si="362"/>
        <v>Same Var T-test</v>
      </c>
      <c r="BT795" s="2" t="str">
        <f t="shared" si="363"/>
        <v/>
      </c>
      <c r="BU795" s="2" t="str">
        <f t="shared" si="364"/>
        <v/>
      </c>
    </row>
    <row r="796" spans="1:73" x14ac:dyDescent="0.2">
      <c r="A796" s="10" t="s">
        <v>142</v>
      </c>
      <c r="B796" s="11" t="s">
        <v>532</v>
      </c>
      <c r="C796" s="12">
        <v>38743</v>
      </c>
      <c r="D796" s="13">
        <v>0.46180555555555558</v>
      </c>
      <c r="E796" s="10" t="s">
        <v>57</v>
      </c>
      <c r="F796" s="10" t="s">
        <v>491</v>
      </c>
      <c r="G796" s="11" t="s">
        <v>59</v>
      </c>
      <c r="H796" s="11" t="s">
        <v>90</v>
      </c>
      <c r="I796" s="11" t="s">
        <v>61</v>
      </c>
      <c r="J796" s="14">
        <v>0.75</v>
      </c>
      <c r="K796" s="14">
        <v>0.2</v>
      </c>
      <c r="L796" s="11">
        <v>18</v>
      </c>
      <c r="M796" s="11">
        <v>17</v>
      </c>
      <c r="N796" s="11">
        <v>19</v>
      </c>
      <c r="O796" s="11">
        <v>16</v>
      </c>
      <c r="P796" s="11">
        <v>13</v>
      </c>
      <c r="Q796" s="11">
        <v>15</v>
      </c>
      <c r="R796" s="11">
        <v>11</v>
      </c>
      <c r="S796" s="11">
        <v>18</v>
      </c>
      <c r="T796" s="11">
        <v>16</v>
      </c>
      <c r="U796" s="11">
        <v>17</v>
      </c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F796" s="15"/>
      <c r="AG796" s="14">
        <f t="shared" si="338"/>
        <v>16</v>
      </c>
      <c r="AH796" s="14">
        <f t="shared" si="339"/>
        <v>2.4494897427831779</v>
      </c>
      <c r="AI796" s="14">
        <f t="shared" si="340"/>
        <v>10</v>
      </c>
      <c r="AJ796" s="11">
        <v>19</v>
      </c>
      <c r="AK796" s="11">
        <v>16</v>
      </c>
      <c r="AL796" s="11">
        <v>12</v>
      </c>
      <c r="AM796" s="11">
        <v>12</v>
      </c>
      <c r="AN796" s="11">
        <v>16</v>
      </c>
      <c r="AO796" s="11">
        <v>15</v>
      </c>
      <c r="AP796" s="11">
        <v>16</v>
      </c>
      <c r="AQ796" s="11">
        <v>19</v>
      </c>
      <c r="AR796" s="11">
        <v>12</v>
      </c>
      <c r="AS796" s="11">
        <v>20</v>
      </c>
      <c r="AT796" s="14">
        <f t="shared" si="341"/>
        <v>15.7</v>
      </c>
      <c r="AU796" s="14">
        <f t="shared" si="342"/>
        <v>3.0203016773531437</v>
      </c>
      <c r="AV796" s="14">
        <f t="shared" si="343"/>
        <v>10</v>
      </c>
      <c r="AW796" s="14">
        <f t="shared" si="344"/>
        <v>1.561805632716047</v>
      </c>
      <c r="AX796" s="14">
        <f t="shared" si="345"/>
        <v>0.10511729252400528</v>
      </c>
      <c r="AY796" s="14">
        <f t="shared" si="346"/>
        <v>15</v>
      </c>
      <c r="AZ796" s="14">
        <f t="shared" si="347"/>
        <v>3.3097483769521667</v>
      </c>
      <c r="BA796" s="14">
        <f t="shared" si="348"/>
        <v>0.86624497319495286</v>
      </c>
      <c r="BB796" s="14">
        <f t="shared" si="349"/>
        <v>1.8750000000000044E-2</v>
      </c>
      <c r="BC796" s="16" t="str">
        <f t="shared" si="350"/>
        <v>Nontoxic</v>
      </c>
      <c r="BD796" s="14">
        <f t="shared" si="351"/>
        <v>98.125</v>
      </c>
      <c r="BE796" s="17" t="s">
        <v>663</v>
      </c>
      <c r="BF796" s="14"/>
      <c r="BG796" s="14">
        <f t="shared" si="352"/>
        <v>9</v>
      </c>
      <c r="BH796" s="14">
        <f t="shared" si="353"/>
        <v>9</v>
      </c>
      <c r="BI796" s="14">
        <f t="shared" si="354"/>
        <v>5.9999999999999991</v>
      </c>
      <c r="BJ796" s="14">
        <f t="shared" si="355"/>
        <v>9.1222222222222129</v>
      </c>
      <c r="BK796" s="14">
        <f t="shared" si="356"/>
        <v>7.5611111111111065</v>
      </c>
      <c r="BL796" s="14">
        <f t="shared" si="357"/>
        <v>1.0555555555555556</v>
      </c>
      <c r="BM796" s="14">
        <f t="shared" si="358"/>
        <v>0.37143526410060856</v>
      </c>
      <c r="BN796" s="14">
        <v>6.6349999999999998</v>
      </c>
      <c r="BO796" s="14" t="str">
        <f t="shared" si="359"/>
        <v>Same Var</v>
      </c>
      <c r="BP796" s="14">
        <f t="shared" si="360"/>
        <v>0.40501150136834657</v>
      </c>
      <c r="BQ796" s="14" t="str">
        <f t="shared" si="361"/>
        <v>NS</v>
      </c>
      <c r="BR796" s="14" t="str">
        <f t="shared" si="365"/>
        <v>NS</v>
      </c>
      <c r="BS796" s="2" t="str">
        <f t="shared" si="362"/>
        <v>Same Var T-test</v>
      </c>
      <c r="BT796" s="2" t="str">
        <f t="shared" si="363"/>
        <v/>
      </c>
      <c r="BU796" s="2" t="str">
        <f t="shared" si="364"/>
        <v/>
      </c>
    </row>
    <row r="797" spans="1:73" x14ac:dyDescent="0.2">
      <c r="A797" s="10" t="s">
        <v>142</v>
      </c>
      <c r="B797" s="11" t="s">
        <v>482</v>
      </c>
      <c r="C797" s="12">
        <v>38743</v>
      </c>
      <c r="D797" s="13">
        <v>0.4861111111111111</v>
      </c>
      <c r="E797" s="10" t="s">
        <v>57</v>
      </c>
      <c r="F797" s="10" t="s">
        <v>491</v>
      </c>
      <c r="G797" s="11" t="s">
        <v>59</v>
      </c>
      <c r="H797" s="11" t="s">
        <v>90</v>
      </c>
      <c r="I797" s="11" t="s">
        <v>61</v>
      </c>
      <c r="J797" s="14">
        <v>0.75</v>
      </c>
      <c r="K797" s="14">
        <v>0.2</v>
      </c>
      <c r="L797" s="11">
        <v>18</v>
      </c>
      <c r="M797" s="11">
        <v>17</v>
      </c>
      <c r="N797" s="11">
        <v>19</v>
      </c>
      <c r="O797" s="11">
        <v>16</v>
      </c>
      <c r="P797" s="11">
        <v>13</v>
      </c>
      <c r="Q797" s="11">
        <v>15</v>
      </c>
      <c r="R797" s="11">
        <v>11</v>
      </c>
      <c r="S797" s="11">
        <v>18</v>
      </c>
      <c r="T797" s="11">
        <v>16</v>
      </c>
      <c r="U797" s="11">
        <v>17</v>
      </c>
      <c r="V797" s="15"/>
      <c r="W797" s="15"/>
      <c r="X797" s="15"/>
      <c r="Y797" s="15"/>
      <c r="Z797" s="15"/>
      <c r="AA797" s="15"/>
      <c r="AB797" s="15"/>
      <c r="AC797" s="15"/>
      <c r="AD797" s="15"/>
      <c r="AE797" s="15"/>
      <c r="AF797" s="15"/>
      <c r="AG797" s="14">
        <f t="shared" si="338"/>
        <v>16</v>
      </c>
      <c r="AH797" s="14">
        <f t="shared" si="339"/>
        <v>2.4494897427831779</v>
      </c>
      <c r="AI797" s="14">
        <f t="shared" si="340"/>
        <v>10</v>
      </c>
      <c r="AJ797" s="11">
        <v>12</v>
      </c>
      <c r="AK797" s="11">
        <v>17</v>
      </c>
      <c r="AL797" s="11">
        <v>4</v>
      </c>
      <c r="AM797" s="11">
        <v>9</v>
      </c>
      <c r="AN797" s="11">
        <v>20</v>
      </c>
      <c r="AO797" s="11">
        <v>16</v>
      </c>
      <c r="AP797" s="11">
        <v>17</v>
      </c>
      <c r="AQ797" s="11">
        <v>21</v>
      </c>
      <c r="AR797" s="11">
        <v>15</v>
      </c>
      <c r="AS797" s="11">
        <v>14</v>
      </c>
      <c r="AT797" s="14">
        <f t="shared" si="341"/>
        <v>14.5</v>
      </c>
      <c r="AU797" s="14">
        <f t="shared" si="342"/>
        <v>5.1044642770378514</v>
      </c>
      <c r="AV797" s="14">
        <f t="shared" si="343"/>
        <v>10</v>
      </c>
      <c r="AW797" s="14">
        <f t="shared" si="344"/>
        <v>8.6615760030864202</v>
      </c>
      <c r="AX797" s="14">
        <f t="shared" si="345"/>
        <v>0.76698066700960221</v>
      </c>
      <c r="AY797" s="14">
        <f t="shared" si="346"/>
        <v>11</v>
      </c>
      <c r="AZ797" s="14">
        <f t="shared" si="347"/>
        <v>1.4572725304272041</v>
      </c>
      <c r="BA797" s="14">
        <f t="shared" si="348"/>
        <v>0.87552997807388222</v>
      </c>
      <c r="BB797" s="14">
        <f t="shared" si="349"/>
        <v>9.375E-2</v>
      </c>
      <c r="BC797" s="16" t="str">
        <f t="shared" si="350"/>
        <v>Nontoxic</v>
      </c>
      <c r="BD797" s="14">
        <f t="shared" si="351"/>
        <v>90.625</v>
      </c>
      <c r="BE797" s="17" t="s">
        <v>663</v>
      </c>
      <c r="BF797" s="14"/>
      <c r="BG797" s="14">
        <f t="shared" si="352"/>
        <v>9</v>
      </c>
      <c r="BH797" s="14">
        <f t="shared" si="353"/>
        <v>9</v>
      </c>
      <c r="BI797" s="14">
        <f t="shared" si="354"/>
        <v>5.9999999999999991</v>
      </c>
      <c r="BJ797" s="14">
        <f t="shared" si="355"/>
        <v>26.055555555555557</v>
      </c>
      <c r="BK797" s="14">
        <f t="shared" si="356"/>
        <v>16.027777777777779</v>
      </c>
      <c r="BL797" s="14">
        <f t="shared" si="357"/>
        <v>1.0555555555555556</v>
      </c>
      <c r="BM797" s="14">
        <f t="shared" si="358"/>
        <v>4.2346473981463753</v>
      </c>
      <c r="BN797" s="14">
        <v>6.6349999999999998</v>
      </c>
      <c r="BO797" s="14" t="str">
        <f t="shared" si="359"/>
        <v>Same Var</v>
      </c>
      <c r="BP797" s="14">
        <f t="shared" si="360"/>
        <v>0.2065652915299796</v>
      </c>
      <c r="BQ797" s="14" t="str">
        <f t="shared" si="361"/>
        <v>NS</v>
      </c>
      <c r="BR797" s="14" t="str">
        <f t="shared" si="365"/>
        <v>NS</v>
      </c>
      <c r="BS797" s="2" t="str">
        <f t="shared" si="362"/>
        <v>Same Var T-test</v>
      </c>
      <c r="BT797" s="2" t="str">
        <f t="shared" si="363"/>
        <v/>
      </c>
      <c r="BU797" s="2" t="str">
        <f t="shared" si="364"/>
        <v/>
      </c>
    </row>
    <row r="798" spans="1:73" x14ac:dyDescent="0.2">
      <c r="A798" s="10" t="s">
        <v>142</v>
      </c>
      <c r="B798" s="11" t="s">
        <v>529</v>
      </c>
      <c r="C798" s="12">
        <v>38743</v>
      </c>
      <c r="D798" s="13">
        <v>0.51458333333333328</v>
      </c>
      <c r="E798" s="10" t="s">
        <v>57</v>
      </c>
      <c r="F798" s="10" t="s">
        <v>491</v>
      </c>
      <c r="G798" s="11" t="s">
        <v>59</v>
      </c>
      <c r="H798" s="11" t="s">
        <v>90</v>
      </c>
      <c r="I798" s="11" t="s">
        <v>61</v>
      </c>
      <c r="J798" s="14">
        <v>0.75</v>
      </c>
      <c r="K798" s="14">
        <v>0.2</v>
      </c>
      <c r="L798" s="11">
        <v>18</v>
      </c>
      <c r="M798" s="11">
        <v>17</v>
      </c>
      <c r="N798" s="11">
        <v>19</v>
      </c>
      <c r="O798" s="11">
        <v>16</v>
      </c>
      <c r="P798" s="11">
        <v>13</v>
      </c>
      <c r="Q798" s="11">
        <v>15</v>
      </c>
      <c r="R798" s="11">
        <v>11</v>
      </c>
      <c r="S798" s="11">
        <v>18</v>
      </c>
      <c r="T798" s="11">
        <v>16</v>
      </c>
      <c r="U798" s="11">
        <v>17</v>
      </c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F798" s="15"/>
      <c r="AG798" s="14">
        <f t="shared" si="338"/>
        <v>16</v>
      </c>
      <c r="AH798" s="14">
        <f t="shared" si="339"/>
        <v>2.4494897427831779</v>
      </c>
      <c r="AI798" s="14">
        <f t="shared" si="340"/>
        <v>10</v>
      </c>
      <c r="AJ798" s="11">
        <v>21</v>
      </c>
      <c r="AK798" s="11">
        <v>16</v>
      </c>
      <c r="AL798" s="11">
        <v>11</v>
      </c>
      <c r="AM798" s="11">
        <v>13</v>
      </c>
      <c r="AN798" s="11">
        <v>13</v>
      </c>
      <c r="AO798" s="11">
        <v>3</v>
      </c>
      <c r="AP798" s="11">
        <v>21</v>
      </c>
      <c r="AQ798" s="11">
        <v>16</v>
      </c>
      <c r="AR798" s="11">
        <v>14</v>
      </c>
      <c r="AS798" s="11">
        <v>14</v>
      </c>
      <c r="AT798" s="14">
        <f t="shared" si="341"/>
        <v>14.2</v>
      </c>
      <c r="AU798" s="14">
        <f t="shared" si="342"/>
        <v>5.1380930314660507</v>
      </c>
      <c r="AV798" s="14">
        <f t="shared" si="343"/>
        <v>10</v>
      </c>
      <c r="AW798" s="14">
        <f t="shared" si="344"/>
        <v>8.8655062499999957</v>
      </c>
      <c r="AX798" s="14">
        <f t="shared" si="345"/>
        <v>0.78705624999999957</v>
      </c>
      <c r="AY798" s="14">
        <f t="shared" si="346"/>
        <v>11</v>
      </c>
      <c r="AZ798" s="14">
        <f t="shared" si="347"/>
        <v>1.2749606931594379</v>
      </c>
      <c r="BA798" s="14">
        <f t="shared" si="348"/>
        <v>0.87552997807388222</v>
      </c>
      <c r="BB798" s="14">
        <f t="shared" si="349"/>
        <v>0.11250000000000004</v>
      </c>
      <c r="BC798" s="16" t="str">
        <f t="shared" si="350"/>
        <v>Nontoxic</v>
      </c>
      <c r="BD798" s="14">
        <f t="shared" si="351"/>
        <v>88.75</v>
      </c>
      <c r="BE798" s="17" t="s">
        <v>663</v>
      </c>
      <c r="BF798" s="14"/>
      <c r="BG798" s="14">
        <f t="shared" si="352"/>
        <v>9</v>
      </c>
      <c r="BH798" s="14">
        <f t="shared" si="353"/>
        <v>9</v>
      </c>
      <c r="BI798" s="14">
        <f t="shared" si="354"/>
        <v>5.9999999999999991</v>
      </c>
      <c r="BJ798" s="14">
        <f t="shared" si="355"/>
        <v>26.399999999999991</v>
      </c>
      <c r="BK798" s="14">
        <f t="shared" si="356"/>
        <v>16.199999999999996</v>
      </c>
      <c r="BL798" s="14">
        <f t="shared" si="357"/>
        <v>1.0555555555555556</v>
      </c>
      <c r="BM798" s="14">
        <f t="shared" si="358"/>
        <v>4.3049283592425747</v>
      </c>
      <c r="BN798" s="14">
        <v>6.6349999999999998</v>
      </c>
      <c r="BO798" s="14" t="str">
        <f t="shared" si="359"/>
        <v>Same Var</v>
      </c>
      <c r="BP798" s="14">
        <f t="shared" si="360"/>
        <v>0.16528246563909194</v>
      </c>
      <c r="BQ798" s="14" t="str">
        <f t="shared" si="361"/>
        <v>NS</v>
      </c>
      <c r="BR798" s="14" t="str">
        <f t="shared" si="365"/>
        <v>NS</v>
      </c>
      <c r="BS798" s="2" t="str">
        <f t="shared" si="362"/>
        <v>Same Var T-test</v>
      </c>
      <c r="BT798" s="2" t="str">
        <f t="shared" si="363"/>
        <v/>
      </c>
      <c r="BU798" s="2" t="str">
        <f t="shared" si="364"/>
        <v/>
      </c>
    </row>
    <row r="799" spans="1:73" x14ac:dyDescent="0.2">
      <c r="A799" s="10" t="s">
        <v>142</v>
      </c>
      <c r="B799" s="11" t="s">
        <v>516</v>
      </c>
      <c r="C799" s="12">
        <v>38743</v>
      </c>
      <c r="D799" s="13">
        <v>0.56388888888888888</v>
      </c>
      <c r="E799" s="10" t="s">
        <v>57</v>
      </c>
      <c r="F799" s="10" t="s">
        <v>491</v>
      </c>
      <c r="G799" s="11" t="s">
        <v>59</v>
      </c>
      <c r="H799" s="11" t="s">
        <v>90</v>
      </c>
      <c r="I799" s="11" t="s">
        <v>61</v>
      </c>
      <c r="J799" s="14">
        <v>0.75</v>
      </c>
      <c r="K799" s="14">
        <v>0.2</v>
      </c>
      <c r="L799" s="11">
        <v>18</v>
      </c>
      <c r="M799" s="11">
        <v>17</v>
      </c>
      <c r="N799" s="11">
        <v>19</v>
      </c>
      <c r="O799" s="11">
        <v>16</v>
      </c>
      <c r="P799" s="11">
        <v>13</v>
      </c>
      <c r="Q799" s="11">
        <v>15</v>
      </c>
      <c r="R799" s="11">
        <v>11</v>
      </c>
      <c r="S799" s="11">
        <v>18</v>
      </c>
      <c r="T799" s="11">
        <v>16</v>
      </c>
      <c r="U799" s="11">
        <v>17</v>
      </c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F799" s="15"/>
      <c r="AG799" s="14">
        <f t="shared" si="338"/>
        <v>16</v>
      </c>
      <c r="AH799" s="14">
        <f t="shared" si="339"/>
        <v>2.4494897427831779</v>
      </c>
      <c r="AI799" s="14">
        <f t="shared" si="340"/>
        <v>10</v>
      </c>
      <c r="AJ799" s="11">
        <v>13</v>
      </c>
      <c r="AK799" s="11">
        <v>16</v>
      </c>
      <c r="AL799" s="11">
        <v>13</v>
      </c>
      <c r="AM799" s="11">
        <v>23</v>
      </c>
      <c r="AN799" s="11">
        <v>20</v>
      </c>
      <c r="AO799" s="11">
        <v>15</v>
      </c>
      <c r="AP799" s="11">
        <v>18</v>
      </c>
      <c r="AQ799" s="11">
        <v>25</v>
      </c>
      <c r="AR799" s="11">
        <v>26</v>
      </c>
      <c r="AS799" s="11">
        <v>27</v>
      </c>
      <c r="AT799" s="14">
        <f t="shared" si="341"/>
        <v>19.600000000000001</v>
      </c>
      <c r="AU799" s="14">
        <f t="shared" si="342"/>
        <v>5.3789714010518166</v>
      </c>
      <c r="AV799" s="14">
        <f t="shared" si="343"/>
        <v>10</v>
      </c>
      <c r="AW799" s="14">
        <f t="shared" si="344"/>
        <v>10.438284027777785</v>
      </c>
      <c r="AX799" s="14">
        <f t="shared" si="345"/>
        <v>0.94280933641975384</v>
      </c>
      <c r="AY799" s="14">
        <f t="shared" si="346"/>
        <v>11</v>
      </c>
      <c r="AZ799" s="14">
        <f t="shared" si="347"/>
        <v>4.2282077197107295</v>
      </c>
      <c r="BA799" s="14">
        <f t="shared" si="348"/>
        <v>0.87552997807388222</v>
      </c>
      <c r="BB799" s="14">
        <f t="shared" si="349"/>
        <v>-0.22500000000000009</v>
      </c>
      <c r="BC799" s="16" t="str">
        <f t="shared" si="350"/>
        <v>Nontoxic</v>
      </c>
      <c r="BD799" s="14">
        <f t="shared" si="351"/>
        <v>122.50000000000001</v>
      </c>
      <c r="BE799" s="17" t="s">
        <v>663</v>
      </c>
      <c r="BF799" s="14"/>
      <c r="BG799" s="14">
        <f t="shared" si="352"/>
        <v>9</v>
      </c>
      <c r="BH799" s="14">
        <f t="shared" si="353"/>
        <v>9</v>
      </c>
      <c r="BI799" s="14">
        <f t="shared" si="354"/>
        <v>5.9999999999999991</v>
      </c>
      <c r="BJ799" s="14">
        <f t="shared" si="355"/>
        <v>28.933333333333344</v>
      </c>
      <c r="BK799" s="14">
        <f t="shared" si="356"/>
        <v>17.466666666666672</v>
      </c>
      <c r="BL799" s="14">
        <f t="shared" si="357"/>
        <v>1.0555555555555556</v>
      </c>
      <c r="BM799" s="14">
        <f t="shared" si="358"/>
        <v>4.8074335842540457</v>
      </c>
      <c r="BN799" s="14">
        <v>6.6349999999999998</v>
      </c>
      <c r="BO799" s="14" t="str">
        <f t="shared" si="359"/>
        <v>Same Var</v>
      </c>
      <c r="BP799" s="14">
        <f t="shared" si="360"/>
        <v>3.5016303421480925E-2</v>
      </c>
      <c r="BQ799" s="14" t="str">
        <f t="shared" si="361"/>
        <v>NS</v>
      </c>
      <c r="BR799" s="14" t="str">
        <f t="shared" si="365"/>
        <v>NS</v>
      </c>
      <c r="BS799" s="2" t="str">
        <f t="shared" si="362"/>
        <v/>
      </c>
      <c r="BT799" s="2" t="str">
        <f t="shared" si="363"/>
        <v/>
      </c>
      <c r="BU799" s="2" t="str">
        <f t="shared" si="364"/>
        <v/>
      </c>
    </row>
    <row r="800" spans="1:73" x14ac:dyDescent="0.2">
      <c r="A800" s="10" t="s">
        <v>142</v>
      </c>
      <c r="B800" s="11" t="s">
        <v>516</v>
      </c>
      <c r="C800" s="12">
        <v>38372</v>
      </c>
      <c r="D800" s="13">
        <v>0.57499999999999996</v>
      </c>
      <c r="E800" s="10" t="s">
        <v>57</v>
      </c>
      <c r="F800" s="10" t="s">
        <v>519</v>
      </c>
      <c r="G800" s="11" t="s">
        <v>59</v>
      </c>
      <c r="H800" s="11" t="s">
        <v>90</v>
      </c>
      <c r="I800" s="11" t="s">
        <v>61</v>
      </c>
      <c r="J800" s="14">
        <v>0.75</v>
      </c>
      <c r="K800" s="14">
        <v>0.2</v>
      </c>
      <c r="L800" s="11">
        <v>16</v>
      </c>
      <c r="M800" s="11">
        <v>17</v>
      </c>
      <c r="N800" s="11">
        <v>22</v>
      </c>
      <c r="O800" s="11">
        <v>18</v>
      </c>
      <c r="P800" s="11">
        <v>10</v>
      </c>
      <c r="Q800" s="11">
        <v>9</v>
      </c>
      <c r="R800" s="11">
        <v>19</v>
      </c>
      <c r="S800" s="11">
        <v>16</v>
      </c>
      <c r="T800" s="11">
        <v>17</v>
      </c>
      <c r="U800" s="11">
        <v>15</v>
      </c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F800" s="15"/>
      <c r="AG800" s="14">
        <f t="shared" si="338"/>
        <v>15.9</v>
      </c>
      <c r="AH800" s="14">
        <f t="shared" si="339"/>
        <v>3.9001424475410023</v>
      </c>
      <c r="AI800" s="14">
        <f t="shared" si="340"/>
        <v>10</v>
      </c>
      <c r="AJ800" s="11">
        <v>25</v>
      </c>
      <c r="AK800" s="11">
        <v>24</v>
      </c>
      <c r="AL800" s="11">
        <v>26</v>
      </c>
      <c r="AM800" s="11">
        <v>16</v>
      </c>
      <c r="AN800" s="11">
        <v>20</v>
      </c>
      <c r="AO800" s="11">
        <v>27</v>
      </c>
      <c r="AP800" s="11">
        <v>13</v>
      </c>
      <c r="AQ800" s="11">
        <v>19</v>
      </c>
      <c r="AR800" s="11">
        <v>31</v>
      </c>
      <c r="AS800" s="11">
        <v>30</v>
      </c>
      <c r="AT800" s="14">
        <f t="shared" si="341"/>
        <v>23.1</v>
      </c>
      <c r="AU800" s="14">
        <f t="shared" si="342"/>
        <v>5.933895104491743</v>
      </c>
      <c r="AV800" s="14">
        <f t="shared" si="343"/>
        <v>10</v>
      </c>
      <c r="AW800" s="14">
        <f t="shared" si="344"/>
        <v>19.155818986303984</v>
      </c>
      <c r="AX800" s="14">
        <f t="shared" si="345"/>
        <v>1.4589241774905664</v>
      </c>
      <c r="AY800" s="14">
        <f t="shared" si="346"/>
        <v>13</v>
      </c>
      <c r="AZ800" s="14">
        <f t="shared" si="347"/>
        <v>5.3416121451675114</v>
      </c>
      <c r="BA800" s="14">
        <f t="shared" si="348"/>
        <v>0.87015153396817235</v>
      </c>
      <c r="BB800" s="14">
        <f t="shared" si="349"/>
        <v>-0.45283018867924535</v>
      </c>
      <c r="BC800" s="16" t="str">
        <f t="shared" si="350"/>
        <v>Nontoxic</v>
      </c>
      <c r="BD800" s="14">
        <f t="shared" si="351"/>
        <v>145.28301886792454</v>
      </c>
      <c r="BE800" s="17" t="s">
        <v>663</v>
      </c>
      <c r="BF800" s="14"/>
      <c r="BG800" s="14">
        <f t="shared" si="352"/>
        <v>9</v>
      </c>
      <c r="BH800" s="14">
        <f t="shared" si="353"/>
        <v>9</v>
      </c>
      <c r="BI800" s="14">
        <f t="shared" si="354"/>
        <v>15.211111111111119</v>
      </c>
      <c r="BJ800" s="14">
        <f t="shared" si="355"/>
        <v>35.211111111111073</v>
      </c>
      <c r="BK800" s="14">
        <f t="shared" si="356"/>
        <v>25.211111111111094</v>
      </c>
      <c r="BL800" s="14">
        <f t="shared" si="357"/>
        <v>1.0555555555555556</v>
      </c>
      <c r="BM800" s="14">
        <f t="shared" si="358"/>
        <v>1.4595499527374014</v>
      </c>
      <c r="BN800" s="14">
        <v>6.6349999999999998</v>
      </c>
      <c r="BO800" s="14" t="str">
        <f t="shared" si="359"/>
        <v>Same Var</v>
      </c>
      <c r="BP800" s="14">
        <f t="shared" si="360"/>
        <v>2.446424451034537E-3</v>
      </c>
      <c r="BQ800" s="14" t="str">
        <f t="shared" si="361"/>
        <v>NS</v>
      </c>
      <c r="BR800" s="14" t="str">
        <f t="shared" si="365"/>
        <v>NS</v>
      </c>
      <c r="BS800" s="2" t="str">
        <f t="shared" si="362"/>
        <v/>
      </c>
      <c r="BT800" s="2" t="str">
        <f t="shared" si="363"/>
        <v/>
      </c>
      <c r="BU800" s="2" t="str">
        <f t="shared" si="364"/>
        <v/>
      </c>
    </row>
    <row r="801" spans="1:73" x14ac:dyDescent="0.2">
      <c r="A801" s="10" t="s">
        <v>142</v>
      </c>
      <c r="B801" s="11" t="s">
        <v>529</v>
      </c>
      <c r="C801" s="12">
        <v>38372</v>
      </c>
      <c r="D801" s="13">
        <v>0.51111111111111107</v>
      </c>
      <c r="E801" s="10" t="s">
        <v>57</v>
      </c>
      <c r="F801" s="10" t="s">
        <v>519</v>
      </c>
      <c r="G801" s="11" t="s">
        <v>59</v>
      </c>
      <c r="H801" s="11" t="s">
        <v>90</v>
      </c>
      <c r="I801" s="11" t="s">
        <v>61</v>
      </c>
      <c r="J801" s="14">
        <v>0.75</v>
      </c>
      <c r="K801" s="14">
        <v>0.2</v>
      </c>
      <c r="L801" s="11">
        <v>16</v>
      </c>
      <c r="M801" s="11">
        <v>17</v>
      </c>
      <c r="N801" s="11">
        <v>22</v>
      </c>
      <c r="O801" s="11">
        <v>18</v>
      </c>
      <c r="P801" s="11">
        <v>10</v>
      </c>
      <c r="Q801" s="11">
        <v>9</v>
      </c>
      <c r="R801" s="11">
        <v>19</v>
      </c>
      <c r="S801" s="11">
        <v>16</v>
      </c>
      <c r="T801" s="11">
        <v>17</v>
      </c>
      <c r="U801" s="11">
        <v>15</v>
      </c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F801" s="15"/>
      <c r="AG801" s="14">
        <f t="shared" si="338"/>
        <v>15.9</v>
      </c>
      <c r="AH801" s="14">
        <f t="shared" si="339"/>
        <v>3.9001424475410023</v>
      </c>
      <c r="AI801" s="14">
        <f t="shared" si="340"/>
        <v>10</v>
      </c>
      <c r="AJ801" s="11">
        <v>27</v>
      </c>
      <c r="AK801" s="11">
        <v>34</v>
      </c>
      <c r="AL801" s="11">
        <v>32</v>
      </c>
      <c r="AM801" s="11">
        <v>29</v>
      </c>
      <c r="AN801" s="11">
        <v>16</v>
      </c>
      <c r="AO801" s="11">
        <v>28</v>
      </c>
      <c r="AP801" s="11">
        <v>25</v>
      </c>
      <c r="AQ801" s="11">
        <v>22</v>
      </c>
      <c r="AR801" s="11">
        <v>15</v>
      </c>
      <c r="AS801" s="11">
        <v>26</v>
      </c>
      <c r="AT801" s="14">
        <f t="shared" si="341"/>
        <v>25.4</v>
      </c>
      <c r="AU801" s="14">
        <f t="shared" si="342"/>
        <v>6.2218253841707156</v>
      </c>
      <c r="AV801" s="14">
        <f t="shared" si="343"/>
        <v>10</v>
      </c>
      <c r="AW801" s="14">
        <f t="shared" si="344"/>
        <v>22.342034264081757</v>
      </c>
      <c r="AX801" s="14">
        <f t="shared" si="345"/>
        <v>1.7463994861325414</v>
      </c>
      <c r="AY801" s="14">
        <f t="shared" si="346"/>
        <v>13</v>
      </c>
      <c r="AZ801" s="14">
        <f t="shared" si="347"/>
        <v>6.1979503866853305</v>
      </c>
      <c r="BA801" s="14">
        <f t="shared" si="348"/>
        <v>0.87015153396817235</v>
      </c>
      <c r="BB801" s="14">
        <f t="shared" si="349"/>
        <v>-0.59748427672955962</v>
      </c>
      <c r="BC801" s="16" t="str">
        <f t="shared" si="350"/>
        <v>Nontoxic</v>
      </c>
      <c r="BD801" s="14">
        <f t="shared" si="351"/>
        <v>159.74842767295596</v>
      </c>
      <c r="BE801" s="17" t="s">
        <v>663</v>
      </c>
      <c r="BF801" s="14"/>
      <c r="BG801" s="14">
        <f t="shared" si="352"/>
        <v>9</v>
      </c>
      <c r="BH801" s="14">
        <f t="shared" si="353"/>
        <v>9</v>
      </c>
      <c r="BI801" s="14">
        <f t="shared" si="354"/>
        <v>15.211111111111119</v>
      </c>
      <c r="BJ801" s="14">
        <f t="shared" si="355"/>
        <v>38.711111111111073</v>
      </c>
      <c r="BK801" s="14">
        <f t="shared" si="356"/>
        <v>26.961111111111094</v>
      </c>
      <c r="BL801" s="14">
        <f t="shared" si="357"/>
        <v>1.0555555555555556</v>
      </c>
      <c r="BM801" s="14">
        <f t="shared" si="358"/>
        <v>1.7959675925058425</v>
      </c>
      <c r="BN801" s="14">
        <v>6.6349999999999998</v>
      </c>
      <c r="BO801" s="14" t="str">
        <f t="shared" si="359"/>
        <v>Same Var</v>
      </c>
      <c r="BP801" s="14">
        <f t="shared" si="360"/>
        <v>3.4283536522551904E-4</v>
      </c>
      <c r="BQ801" s="14" t="str">
        <f t="shared" si="361"/>
        <v>NS</v>
      </c>
      <c r="BR801" s="14" t="str">
        <f t="shared" si="365"/>
        <v>NS</v>
      </c>
      <c r="BS801" s="2" t="str">
        <f t="shared" si="362"/>
        <v/>
      </c>
      <c r="BT801" s="2" t="str">
        <f t="shared" si="363"/>
        <v/>
      </c>
      <c r="BU801" s="2" t="str">
        <f t="shared" si="364"/>
        <v/>
      </c>
    </row>
    <row r="802" spans="1:73" x14ac:dyDescent="0.2">
      <c r="A802" s="1" t="s">
        <v>55</v>
      </c>
      <c r="B802" s="5" t="s">
        <v>114</v>
      </c>
      <c r="C802" s="6">
        <v>38044</v>
      </c>
      <c r="D802" s="7">
        <v>0</v>
      </c>
      <c r="E802" s="1" t="s">
        <v>57</v>
      </c>
      <c r="F802" s="1" t="s">
        <v>101</v>
      </c>
      <c r="G802" s="5" t="s">
        <v>59</v>
      </c>
      <c r="H802" s="5" t="s">
        <v>90</v>
      </c>
      <c r="I802" s="5" t="s">
        <v>61</v>
      </c>
      <c r="J802" s="2">
        <v>0.75</v>
      </c>
      <c r="K802" s="2">
        <v>0.2</v>
      </c>
      <c r="L802" s="5">
        <v>12</v>
      </c>
      <c r="M802" s="5">
        <v>14</v>
      </c>
      <c r="N802" s="5">
        <v>31</v>
      </c>
      <c r="O802" s="5">
        <v>21</v>
      </c>
      <c r="P802" s="5">
        <v>22</v>
      </c>
      <c r="Q802" s="5">
        <v>13</v>
      </c>
      <c r="R802" s="5">
        <v>19</v>
      </c>
      <c r="S802" s="5">
        <v>0</v>
      </c>
      <c r="T802" s="5">
        <v>6</v>
      </c>
      <c r="U802" s="5">
        <v>17</v>
      </c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2">
        <f t="shared" si="338"/>
        <v>15.5</v>
      </c>
      <c r="AH802" s="2">
        <f t="shared" si="339"/>
        <v>8.6826775184207374</v>
      </c>
      <c r="AI802" s="2">
        <f t="shared" si="340"/>
        <v>10</v>
      </c>
      <c r="AJ802" s="5">
        <v>17</v>
      </c>
      <c r="AK802" s="5">
        <v>29</v>
      </c>
      <c r="AL802" s="5">
        <v>31</v>
      </c>
      <c r="AM802" s="5">
        <v>30</v>
      </c>
      <c r="AN802" s="5">
        <v>24</v>
      </c>
      <c r="AO802" s="5">
        <v>34</v>
      </c>
      <c r="AP802" s="5">
        <v>10</v>
      </c>
      <c r="AQ802" s="5">
        <v>14</v>
      </c>
      <c r="AR802" s="5">
        <v>23</v>
      </c>
      <c r="AS802" s="5">
        <v>14</v>
      </c>
      <c r="AT802" s="2">
        <f t="shared" si="341"/>
        <v>22.6</v>
      </c>
      <c r="AU802" s="2">
        <f t="shared" si="342"/>
        <v>8.4089898983832221</v>
      </c>
      <c r="AV802" s="2">
        <f t="shared" si="343"/>
        <v>10</v>
      </c>
      <c r="AW802" s="2">
        <f t="shared" si="344"/>
        <v>127.955373847415</v>
      </c>
      <c r="AX802" s="2">
        <f t="shared" si="345"/>
        <v>7.5537236373671055</v>
      </c>
      <c r="AY802" s="2">
        <f t="shared" si="346"/>
        <v>17</v>
      </c>
      <c r="AZ802" s="2">
        <f t="shared" si="347"/>
        <v>3.2631714784898991</v>
      </c>
      <c r="BA802" s="2">
        <f t="shared" si="348"/>
        <v>0.86327901742005297</v>
      </c>
      <c r="BB802" s="14">
        <f t="shared" si="349"/>
        <v>-0.45806451612903237</v>
      </c>
      <c r="BC802" s="3" t="str">
        <f t="shared" si="350"/>
        <v>Nontoxic</v>
      </c>
      <c r="BD802" s="2">
        <f t="shared" si="351"/>
        <v>145.80645161290323</v>
      </c>
      <c r="BE802" s="4" t="s">
        <v>663</v>
      </c>
      <c r="BG802" s="2">
        <f t="shared" si="352"/>
        <v>9</v>
      </c>
      <c r="BH802" s="2">
        <f t="shared" si="353"/>
        <v>9</v>
      </c>
      <c r="BI802" s="2">
        <f t="shared" si="354"/>
        <v>75.3888888888889</v>
      </c>
      <c r="BJ802" s="2">
        <f t="shared" si="355"/>
        <v>70.711111111111066</v>
      </c>
      <c r="BK802" s="2">
        <f t="shared" si="356"/>
        <v>73.049999999999983</v>
      </c>
      <c r="BL802" s="2">
        <f t="shared" si="357"/>
        <v>1.0555555555555556</v>
      </c>
      <c r="BM802" s="2">
        <f t="shared" si="358"/>
        <v>8.7450612117146113E-3</v>
      </c>
      <c r="BN802" s="2">
        <v>6.6349999999999998</v>
      </c>
      <c r="BO802" s="2" t="str">
        <f t="shared" si="359"/>
        <v>Same Var</v>
      </c>
      <c r="BP802" s="2">
        <f t="shared" si="360"/>
        <v>3.9837677708163897E-2</v>
      </c>
      <c r="BQ802" s="2" t="str">
        <f t="shared" si="361"/>
        <v>NS</v>
      </c>
      <c r="BR802" s="2" t="str">
        <f t="shared" si="365"/>
        <v>NS</v>
      </c>
      <c r="BS802" s="2" t="str">
        <f t="shared" si="362"/>
        <v/>
      </c>
      <c r="BT802" s="2" t="str">
        <f t="shared" si="363"/>
        <v/>
      </c>
      <c r="BU802" s="2" t="str">
        <f t="shared" si="364"/>
        <v/>
      </c>
    </row>
    <row r="803" spans="1:73" x14ac:dyDescent="0.2">
      <c r="A803" s="1" t="s">
        <v>55</v>
      </c>
      <c r="B803" s="5" t="s">
        <v>135</v>
      </c>
      <c r="C803" s="6">
        <v>38044</v>
      </c>
      <c r="D803" s="7">
        <v>0</v>
      </c>
      <c r="E803" s="1" t="s">
        <v>57</v>
      </c>
      <c r="F803" s="1" t="s">
        <v>101</v>
      </c>
      <c r="G803" s="5" t="s">
        <v>59</v>
      </c>
      <c r="H803" s="5" t="s">
        <v>90</v>
      </c>
      <c r="I803" s="5" t="s">
        <v>61</v>
      </c>
      <c r="J803" s="2">
        <v>0.75</v>
      </c>
      <c r="K803" s="2">
        <v>0.2</v>
      </c>
      <c r="L803" s="5">
        <v>12</v>
      </c>
      <c r="M803" s="5">
        <v>14</v>
      </c>
      <c r="N803" s="5">
        <v>31</v>
      </c>
      <c r="O803" s="5">
        <v>21</v>
      </c>
      <c r="P803" s="5">
        <v>22</v>
      </c>
      <c r="Q803" s="5">
        <v>13</v>
      </c>
      <c r="R803" s="5">
        <v>19</v>
      </c>
      <c r="S803" s="5">
        <v>0</v>
      </c>
      <c r="T803" s="5">
        <v>6</v>
      </c>
      <c r="U803" s="5">
        <v>17</v>
      </c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2">
        <f t="shared" si="338"/>
        <v>15.5</v>
      </c>
      <c r="AH803" s="2">
        <f t="shared" si="339"/>
        <v>8.6826775184207374</v>
      </c>
      <c r="AI803" s="2">
        <f t="shared" si="340"/>
        <v>10</v>
      </c>
      <c r="AJ803" s="5">
        <v>14</v>
      </c>
      <c r="AK803" s="5">
        <v>29</v>
      </c>
      <c r="AL803" s="5">
        <v>33</v>
      </c>
      <c r="AM803" s="5">
        <v>35</v>
      </c>
      <c r="AN803" s="5">
        <v>15</v>
      </c>
      <c r="AO803" s="5">
        <v>20</v>
      </c>
      <c r="AP803" s="5">
        <v>24</v>
      </c>
      <c r="AQ803" s="5">
        <v>31</v>
      </c>
      <c r="AR803" s="5">
        <v>7</v>
      </c>
      <c r="AS803" s="5">
        <v>19</v>
      </c>
      <c r="AT803" s="2">
        <f t="shared" si="341"/>
        <v>22.7</v>
      </c>
      <c r="AU803" s="2">
        <f t="shared" si="342"/>
        <v>9.2502252224833263</v>
      </c>
      <c r="AV803" s="2">
        <f t="shared" si="343"/>
        <v>10</v>
      </c>
      <c r="AW803" s="2">
        <f t="shared" si="344"/>
        <v>163.77067400173618</v>
      </c>
      <c r="AX803" s="2">
        <f t="shared" si="345"/>
        <v>10.133271648341058</v>
      </c>
      <c r="AY803" s="2">
        <f t="shared" si="346"/>
        <v>16</v>
      </c>
      <c r="AZ803" s="2">
        <f t="shared" si="347"/>
        <v>3.0958841504846188</v>
      </c>
      <c r="BA803" s="2">
        <f t="shared" si="348"/>
        <v>0.86466700179829137</v>
      </c>
      <c r="BB803" s="14">
        <f t="shared" si="349"/>
        <v>-0.46451612903225803</v>
      </c>
      <c r="BC803" s="3" t="str">
        <f t="shared" si="350"/>
        <v>Nontoxic</v>
      </c>
      <c r="BD803" s="2">
        <f t="shared" si="351"/>
        <v>146.45161290322579</v>
      </c>
      <c r="BE803" s="4" t="s">
        <v>663</v>
      </c>
      <c r="BG803" s="2">
        <f t="shared" si="352"/>
        <v>9</v>
      </c>
      <c r="BH803" s="2">
        <f t="shared" si="353"/>
        <v>9</v>
      </c>
      <c r="BI803" s="2">
        <f t="shared" si="354"/>
        <v>75.3888888888889</v>
      </c>
      <c r="BJ803" s="2">
        <f t="shared" si="355"/>
        <v>85.566666666666706</v>
      </c>
      <c r="BK803" s="2">
        <f t="shared" si="356"/>
        <v>80.477777777777803</v>
      </c>
      <c r="BL803" s="2">
        <f t="shared" si="357"/>
        <v>1.0555555555555556</v>
      </c>
      <c r="BM803" s="2">
        <f t="shared" si="358"/>
        <v>3.4160569808109713E-2</v>
      </c>
      <c r="BN803" s="2">
        <v>6.6349999999999998</v>
      </c>
      <c r="BO803" s="2" t="str">
        <f t="shared" si="359"/>
        <v>Same Var</v>
      </c>
      <c r="BP803" s="2">
        <f t="shared" si="360"/>
        <v>4.4761009099063373E-2</v>
      </c>
      <c r="BQ803" s="2" t="str">
        <f t="shared" si="361"/>
        <v>NS</v>
      </c>
      <c r="BR803" s="2" t="str">
        <f t="shared" si="365"/>
        <v>NS</v>
      </c>
      <c r="BS803" s="2" t="str">
        <f t="shared" si="362"/>
        <v/>
      </c>
      <c r="BT803" s="2" t="str">
        <f t="shared" si="363"/>
        <v/>
      </c>
      <c r="BU803" s="2" t="str">
        <f t="shared" si="364"/>
        <v/>
      </c>
    </row>
    <row r="804" spans="1:73" x14ac:dyDescent="0.2">
      <c r="A804" s="1" t="s">
        <v>55</v>
      </c>
      <c r="B804" s="5" t="s">
        <v>98</v>
      </c>
      <c r="C804" s="6">
        <v>38044</v>
      </c>
      <c r="D804" s="7">
        <v>0</v>
      </c>
      <c r="E804" s="1" t="s">
        <v>57</v>
      </c>
      <c r="F804" s="1" t="s">
        <v>101</v>
      </c>
      <c r="G804" s="5" t="s">
        <v>59</v>
      </c>
      <c r="H804" s="5" t="s">
        <v>90</v>
      </c>
      <c r="I804" s="5" t="s">
        <v>61</v>
      </c>
      <c r="J804" s="2">
        <v>0.75</v>
      </c>
      <c r="K804" s="2">
        <v>0.2</v>
      </c>
      <c r="L804" s="5">
        <v>12</v>
      </c>
      <c r="M804" s="5">
        <v>14</v>
      </c>
      <c r="N804" s="5">
        <v>31</v>
      </c>
      <c r="O804" s="5">
        <v>21</v>
      </c>
      <c r="P804" s="5">
        <v>22</v>
      </c>
      <c r="Q804" s="5">
        <v>13</v>
      </c>
      <c r="R804" s="5">
        <v>19</v>
      </c>
      <c r="S804" s="5">
        <v>0</v>
      </c>
      <c r="T804" s="5">
        <v>6</v>
      </c>
      <c r="U804" s="5">
        <v>17</v>
      </c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2">
        <f t="shared" si="338"/>
        <v>15.5</v>
      </c>
      <c r="AH804" s="2">
        <f t="shared" si="339"/>
        <v>8.6826775184207374</v>
      </c>
      <c r="AI804" s="2">
        <f t="shared" si="340"/>
        <v>10</v>
      </c>
      <c r="AJ804" s="5">
        <v>20</v>
      </c>
      <c r="AK804" s="5">
        <v>29</v>
      </c>
      <c r="AL804" s="5">
        <v>32</v>
      </c>
      <c r="AM804" s="5">
        <v>30</v>
      </c>
      <c r="AN804" s="5">
        <v>22</v>
      </c>
      <c r="AO804" s="5">
        <v>39</v>
      </c>
      <c r="AP804" s="5">
        <v>23</v>
      </c>
      <c r="AQ804" s="5">
        <v>0</v>
      </c>
      <c r="AR804" s="5">
        <v>24</v>
      </c>
      <c r="AS804" s="5">
        <v>14</v>
      </c>
      <c r="AT804" s="2">
        <f t="shared" si="341"/>
        <v>23.3</v>
      </c>
      <c r="AU804" s="2">
        <f t="shared" si="342"/>
        <v>10.760524563834652</v>
      </c>
      <c r="AV804" s="2">
        <f t="shared" si="343"/>
        <v>10</v>
      </c>
      <c r="AW804" s="2">
        <f t="shared" si="344"/>
        <v>250.25701968074867</v>
      </c>
      <c r="AX804" s="2">
        <f t="shared" si="345"/>
        <v>16.894840921317744</v>
      </c>
      <c r="AY804" s="2">
        <f t="shared" si="346"/>
        <v>15</v>
      </c>
      <c r="AZ804" s="2">
        <f t="shared" si="347"/>
        <v>2.9353529055289096</v>
      </c>
      <c r="BA804" s="2">
        <f t="shared" si="348"/>
        <v>0.86624497319495286</v>
      </c>
      <c r="BB804" s="14">
        <f t="shared" si="349"/>
        <v>-0.50322580645161297</v>
      </c>
      <c r="BC804" s="3" t="str">
        <f t="shared" si="350"/>
        <v>Nontoxic</v>
      </c>
      <c r="BD804" s="2">
        <f t="shared" si="351"/>
        <v>150.32258064516128</v>
      </c>
      <c r="BE804" s="4" t="s">
        <v>663</v>
      </c>
      <c r="BG804" s="2">
        <f t="shared" si="352"/>
        <v>9</v>
      </c>
      <c r="BH804" s="2">
        <f t="shared" si="353"/>
        <v>9</v>
      </c>
      <c r="BI804" s="2">
        <f t="shared" si="354"/>
        <v>75.3888888888889</v>
      </c>
      <c r="BJ804" s="2">
        <f t="shared" si="355"/>
        <v>115.78888888888893</v>
      </c>
      <c r="BK804" s="2">
        <f t="shared" si="356"/>
        <v>95.588888888888903</v>
      </c>
      <c r="BL804" s="2">
        <f t="shared" si="357"/>
        <v>1.0555555555555556</v>
      </c>
      <c r="BM804" s="2">
        <f t="shared" si="358"/>
        <v>0.38952188036685398</v>
      </c>
      <c r="BN804" s="2">
        <v>6.6349999999999998</v>
      </c>
      <c r="BO804" s="2" t="str">
        <f t="shared" si="359"/>
        <v>Same Var</v>
      </c>
      <c r="BP804" s="2">
        <f t="shared" si="360"/>
        <v>4.5652164882998558E-2</v>
      </c>
      <c r="BQ804" s="2" t="str">
        <f t="shared" si="361"/>
        <v>NS</v>
      </c>
      <c r="BR804" s="2" t="str">
        <f t="shared" si="365"/>
        <v>NS</v>
      </c>
      <c r="BS804" s="2" t="str">
        <f t="shared" si="362"/>
        <v/>
      </c>
      <c r="BT804" s="2" t="str">
        <f t="shared" si="363"/>
        <v/>
      </c>
      <c r="BU804" s="2" t="str">
        <f t="shared" si="364"/>
        <v/>
      </c>
    </row>
    <row r="805" spans="1:73" x14ac:dyDescent="0.2">
      <c r="A805" s="1" t="s">
        <v>55</v>
      </c>
      <c r="B805" s="5" t="s">
        <v>122</v>
      </c>
      <c r="C805" s="6">
        <v>38044</v>
      </c>
      <c r="D805" s="7">
        <v>0</v>
      </c>
      <c r="E805" s="1" t="s">
        <v>57</v>
      </c>
      <c r="F805" s="1" t="s">
        <v>101</v>
      </c>
      <c r="G805" s="5" t="s">
        <v>59</v>
      </c>
      <c r="H805" s="5" t="s">
        <v>90</v>
      </c>
      <c r="I805" s="5" t="s">
        <v>61</v>
      </c>
      <c r="J805" s="2">
        <v>0.75</v>
      </c>
      <c r="K805" s="2">
        <v>0.2</v>
      </c>
      <c r="L805" s="5">
        <v>12</v>
      </c>
      <c r="M805" s="5">
        <v>14</v>
      </c>
      <c r="N805" s="5">
        <v>31</v>
      </c>
      <c r="O805" s="5">
        <v>21</v>
      </c>
      <c r="P805" s="5">
        <v>22</v>
      </c>
      <c r="Q805" s="5">
        <v>13</v>
      </c>
      <c r="R805" s="5">
        <v>19</v>
      </c>
      <c r="S805" s="5">
        <v>0</v>
      </c>
      <c r="T805" s="5">
        <v>6</v>
      </c>
      <c r="U805" s="5">
        <v>17</v>
      </c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2">
        <f t="shared" si="338"/>
        <v>15.5</v>
      </c>
      <c r="AH805" s="2">
        <f t="shared" si="339"/>
        <v>8.6826775184207374</v>
      </c>
      <c r="AI805" s="2">
        <f t="shared" si="340"/>
        <v>10</v>
      </c>
      <c r="AJ805" s="5">
        <v>8</v>
      </c>
      <c r="AK805" s="5">
        <v>3</v>
      </c>
      <c r="AL805" s="5">
        <v>20</v>
      </c>
      <c r="AM805" s="5">
        <v>20</v>
      </c>
      <c r="AN805" s="9"/>
      <c r="AO805" s="5">
        <v>32</v>
      </c>
      <c r="AP805" s="5">
        <v>16</v>
      </c>
      <c r="AQ805" s="5">
        <v>0</v>
      </c>
      <c r="AR805" s="5">
        <v>29</v>
      </c>
      <c r="AS805" s="5">
        <v>14</v>
      </c>
      <c r="AT805" s="2">
        <f t="shared" si="341"/>
        <v>15.777777777777779</v>
      </c>
      <c r="AU805" s="2">
        <f t="shared" si="342"/>
        <v>10.894697996936145</v>
      </c>
      <c r="AV805" s="2">
        <f t="shared" si="343"/>
        <v>9</v>
      </c>
      <c r="AW805" s="2">
        <f t="shared" si="344"/>
        <v>303.76643686562886</v>
      </c>
      <c r="AX805" s="2">
        <f t="shared" si="345"/>
        <v>23.739413534105417</v>
      </c>
      <c r="AY805" s="2">
        <f t="shared" si="346"/>
        <v>13</v>
      </c>
      <c r="AZ805" s="2">
        <f t="shared" si="347"/>
        <v>0.99472663107788206</v>
      </c>
      <c r="BA805" s="2">
        <f t="shared" si="348"/>
        <v>0.87015153396817235</v>
      </c>
      <c r="BB805" s="14">
        <f t="shared" si="349"/>
        <v>-1.7921146953405069E-2</v>
      </c>
      <c r="BC805" s="3" t="str">
        <f t="shared" si="350"/>
        <v>Nontoxic</v>
      </c>
      <c r="BD805" s="2">
        <f t="shared" si="351"/>
        <v>101.7921146953405</v>
      </c>
      <c r="BE805" s="4" t="s">
        <v>663</v>
      </c>
      <c r="BG805" s="2">
        <f t="shared" si="352"/>
        <v>9</v>
      </c>
      <c r="BH805" s="2">
        <f t="shared" si="353"/>
        <v>8</v>
      </c>
      <c r="BI805" s="2">
        <f t="shared" si="354"/>
        <v>75.3888888888889</v>
      </c>
      <c r="BJ805" s="2">
        <f t="shared" si="355"/>
        <v>118.69444444444446</v>
      </c>
      <c r="BK805" s="2">
        <f t="shared" si="356"/>
        <v>95.767973856209153</v>
      </c>
      <c r="BL805" s="2">
        <f t="shared" si="357"/>
        <v>1.0590958605664489</v>
      </c>
      <c r="BM805" s="2">
        <f t="shared" si="358"/>
        <v>0.41207078564489036</v>
      </c>
      <c r="BN805" s="2">
        <v>6.6349999999999998</v>
      </c>
      <c r="BO805" s="2" t="str">
        <f t="shared" si="359"/>
        <v>Same Var</v>
      </c>
      <c r="BP805" s="2">
        <f t="shared" si="360"/>
        <v>0.47573018552681667</v>
      </c>
      <c r="BQ805" s="2" t="str">
        <f t="shared" si="361"/>
        <v>NS</v>
      </c>
      <c r="BR805" s="2" t="str">
        <f t="shared" si="365"/>
        <v>NS</v>
      </c>
      <c r="BS805" s="2" t="str">
        <f t="shared" si="362"/>
        <v/>
      </c>
      <c r="BT805" s="2" t="str">
        <f t="shared" si="363"/>
        <v/>
      </c>
      <c r="BU805" s="2" t="str">
        <f t="shared" si="364"/>
        <v/>
      </c>
    </row>
    <row r="806" spans="1:73" x14ac:dyDescent="0.2">
      <c r="A806" s="1" t="s">
        <v>55</v>
      </c>
      <c r="B806" s="5" t="s">
        <v>128</v>
      </c>
      <c r="C806" s="6">
        <v>38044</v>
      </c>
      <c r="D806" s="7">
        <v>0</v>
      </c>
      <c r="E806" s="1" t="s">
        <v>57</v>
      </c>
      <c r="F806" s="1" t="s">
        <v>101</v>
      </c>
      <c r="G806" s="5" t="s">
        <v>59</v>
      </c>
      <c r="H806" s="5" t="s">
        <v>90</v>
      </c>
      <c r="I806" s="5" t="s">
        <v>61</v>
      </c>
      <c r="J806" s="2">
        <v>0.75</v>
      </c>
      <c r="K806" s="2">
        <v>0.2</v>
      </c>
      <c r="L806" s="5">
        <v>12</v>
      </c>
      <c r="M806" s="5">
        <v>14</v>
      </c>
      <c r="N806" s="5">
        <v>31</v>
      </c>
      <c r="O806" s="5">
        <v>21</v>
      </c>
      <c r="P806" s="5">
        <v>22</v>
      </c>
      <c r="Q806" s="5">
        <v>13</v>
      </c>
      <c r="R806" s="5">
        <v>19</v>
      </c>
      <c r="S806" s="5">
        <v>0</v>
      </c>
      <c r="T806" s="5">
        <v>6</v>
      </c>
      <c r="U806" s="5">
        <v>17</v>
      </c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2">
        <f t="shared" si="338"/>
        <v>15.5</v>
      </c>
      <c r="AH806" s="2">
        <f t="shared" si="339"/>
        <v>8.6826775184207374</v>
      </c>
      <c r="AI806" s="2">
        <f t="shared" si="340"/>
        <v>10</v>
      </c>
      <c r="AJ806" s="5">
        <v>11</v>
      </c>
      <c r="AK806" s="5">
        <v>31</v>
      </c>
      <c r="AL806" s="9"/>
      <c r="AM806" s="5">
        <v>28</v>
      </c>
      <c r="AN806" s="5">
        <v>34</v>
      </c>
      <c r="AO806" s="5">
        <v>18</v>
      </c>
      <c r="AP806" s="5">
        <v>17</v>
      </c>
      <c r="AQ806" s="5">
        <v>0</v>
      </c>
      <c r="AR806" s="5">
        <v>28</v>
      </c>
      <c r="AS806" s="5">
        <v>16</v>
      </c>
      <c r="AT806" s="2">
        <f t="shared" si="341"/>
        <v>20.333333333333332</v>
      </c>
      <c r="AU806" s="2">
        <f t="shared" si="342"/>
        <v>10.920164833920778</v>
      </c>
      <c r="AV806" s="2">
        <f t="shared" si="343"/>
        <v>9</v>
      </c>
      <c r="AW806" s="2">
        <f t="shared" si="344"/>
        <v>305.92196289062503</v>
      </c>
      <c r="AX806" s="2">
        <f t="shared" si="345"/>
        <v>23.943412543402779</v>
      </c>
      <c r="AY806" s="2">
        <f t="shared" si="346"/>
        <v>13</v>
      </c>
      <c r="AZ806" s="2">
        <f t="shared" si="347"/>
        <v>2.0822476475476552</v>
      </c>
      <c r="BA806" s="2">
        <f t="shared" si="348"/>
        <v>0.87015153396817235</v>
      </c>
      <c r="BB806" s="14">
        <f t="shared" si="349"/>
        <v>-0.31182795698924726</v>
      </c>
      <c r="BC806" s="3" t="str">
        <f t="shared" si="350"/>
        <v>Nontoxic</v>
      </c>
      <c r="BD806" s="2">
        <f t="shared" si="351"/>
        <v>131.18279569892474</v>
      </c>
      <c r="BE806" s="4" t="s">
        <v>663</v>
      </c>
      <c r="BG806" s="2">
        <f t="shared" si="352"/>
        <v>9</v>
      </c>
      <c r="BH806" s="2">
        <f t="shared" si="353"/>
        <v>8</v>
      </c>
      <c r="BI806" s="2">
        <f t="shared" si="354"/>
        <v>75.3888888888889</v>
      </c>
      <c r="BJ806" s="2">
        <f t="shared" si="355"/>
        <v>119.25</v>
      </c>
      <c r="BK806" s="2">
        <f t="shared" si="356"/>
        <v>96.029411764705884</v>
      </c>
      <c r="BL806" s="2">
        <f t="shared" si="357"/>
        <v>1.0590958605664489</v>
      </c>
      <c r="BM806" s="2">
        <f t="shared" si="358"/>
        <v>0.42055743166638859</v>
      </c>
      <c r="BN806" s="2">
        <v>6.6349999999999998</v>
      </c>
      <c r="BO806" s="2" t="str">
        <f t="shared" si="359"/>
        <v>Same Var</v>
      </c>
      <c r="BP806" s="2">
        <f t="shared" si="360"/>
        <v>0.149031557736443</v>
      </c>
      <c r="BQ806" s="2" t="str">
        <f t="shared" si="361"/>
        <v>NS</v>
      </c>
      <c r="BR806" s="2" t="str">
        <f t="shared" si="365"/>
        <v>NS</v>
      </c>
      <c r="BS806" s="2" t="str">
        <f t="shared" si="362"/>
        <v/>
      </c>
      <c r="BT806" s="2" t="str">
        <f t="shared" si="363"/>
        <v/>
      </c>
      <c r="BU806" s="2" t="str">
        <f t="shared" si="364"/>
        <v/>
      </c>
    </row>
    <row r="807" spans="1:73" x14ac:dyDescent="0.2">
      <c r="A807" s="10" t="s">
        <v>142</v>
      </c>
      <c r="B807" s="11" t="s">
        <v>534</v>
      </c>
      <c r="C807" s="12">
        <v>39377</v>
      </c>
      <c r="D807" s="13">
        <v>0.77777777777777779</v>
      </c>
      <c r="E807" s="10" t="s">
        <v>57</v>
      </c>
      <c r="F807" s="10" t="s">
        <v>544</v>
      </c>
      <c r="G807" s="11" t="s">
        <v>59</v>
      </c>
      <c r="H807" s="11" t="s">
        <v>90</v>
      </c>
      <c r="I807" s="11" t="s">
        <v>61</v>
      </c>
      <c r="J807" s="14">
        <v>0.75</v>
      </c>
      <c r="K807" s="14">
        <v>0.2</v>
      </c>
      <c r="L807" s="11">
        <v>3</v>
      </c>
      <c r="M807" s="11">
        <v>25</v>
      </c>
      <c r="N807" s="11">
        <v>14</v>
      </c>
      <c r="O807" s="11">
        <v>17</v>
      </c>
      <c r="P807" s="11">
        <v>24</v>
      </c>
      <c r="Q807" s="11">
        <v>18</v>
      </c>
      <c r="R807" s="11">
        <v>12</v>
      </c>
      <c r="S807" s="11">
        <v>14</v>
      </c>
      <c r="T807" s="11">
        <v>21</v>
      </c>
      <c r="U807" s="11">
        <v>7</v>
      </c>
      <c r="V807" s="15"/>
      <c r="W807" s="15"/>
      <c r="X807" s="15"/>
      <c r="Y807" s="15"/>
      <c r="Z807" s="15"/>
      <c r="AA807" s="15"/>
      <c r="AB807" s="15"/>
      <c r="AC807" s="15"/>
      <c r="AD807" s="15"/>
      <c r="AE807" s="15"/>
      <c r="AF807" s="15"/>
      <c r="AG807" s="14">
        <f t="shared" si="338"/>
        <v>15.5</v>
      </c>
      <c r="AH807" s="14">
        <f t="shared" si="339"/>
        <v>7.0435155363718138</v>
      </c>
      <c r="AI807" s="14">
        <f t="shared" si="340"/>
        <v>10</v>
      </c>
      <c r="AJ807" s="11">
        <v>0</v>
      </c>
      <c r="AK807" s="11">
        <v>0</v>
      </c>
      <c r="AL807" s="11">
        <v>1</v>
      </c>
      <c r="AM807" s="11">
        <v>0</v>
      </c>
      <c r="AN807" s="11">
        <v>8</v>
      </c>
      <c r="AO807" s="11">
        <v>11</v>
      </c>
      <c r="AP807" s="11">
        <v>2</v>
      </c>
      <c r="AQ807" s="11">
        <v>3</v>
      </c>
      <c r="AR807" s="11">
        <v>0</v>
      </c>
      <c r="AS807" s="11">
        <v>0</v>
      </c>
      <c r="AT807" s="14">
        <f t="shared" si="341"/>
        <v>2.5</v>
      </c>
      <c r="AU807" s="14">
        <f t="shared" si="342"/>
        <v>3.8944404818493075</v>
      </c>
      <c r="AV807" s="14">
        <f t="shared" si="343"/>
        <v>10</v>
      </c>
      <c r="AW807" s="14">
        <f t="shared" si="344"/>
        <v>18.552761501736121</v>
      </c>
      <c r="AX807" s="14">
        <f t="shared" si="345"/>
        <v>1.1208739631558646</v>
      </c>
      <c r="AY807" s="14">
        <f t="shared" si="346"/>
        <v>17</v>
      </c>
      <c r="AZ807" s="14">
        <f t="shared" si="347"/>
        <v>-4.3967394756715628</v>
      </c>
      <c r="BA807" s="14">
        <f t="shared" si="348"/>
        <v>0.86327901742005297</v>
      </c>
      <c r="BB807" s="14">
        <f t="shared" si="349"/>
        <v>0.83870967741935487</v>
      </c>
      <c r="BC807" s="16" t="str">
        <f t="shared" si="350"/>
        <v>Toxic</v>
      </c>
      <c r="BD807" s="14">
        <f t="shared" si="351"/>
        <v>16.129032258064516</v>
      </c>
      <c r="BE807" s="17" t="s">
        <v>664</v>
      </c>
      <c r="BF807" s="17" t="s">
        <v>667</v>
      </c>
      <c r="BG807" s="14">
        <f t="shared" si="352"/>
        <v>9</v>
      </c>
      <c r="BH807" s="14">
        <f t="shared" si="353"/>
        <v>9</v>
      </c>
      <c r="BI807" s="14">
        <f t="shared" si="354"/>
        <v>49.611111111111121</v>
      </c>
      <c r="BJ807" s="14">
        <f t="shared" si="355"/>
        <v>15.166666666666666</v>
      </c>
      <c r="BK807" s="14">
        <f t="shared" si="356"/>
        <v>32.388888888888893</v>
      </c>
      <c r="BL807" s="14">
        <f t="shared" si="357"/>
        <v>1.0555555555555556</v>
      </c>
      <c r="BM807" s="14">
        <f t="shared" si="358"/>
        <v>2.8334311292422769</v>
      </c>
      <c r="BN807" s="14">
        <v>6.6349999999999998</v>
      </c>
      <c r="BO807" s="14" t="str">
        <f t="shared" si="359"/>
        <v>Same Var</v>
      </c>
      <c r="BP807" s="14">
        <f t="shared" si="360"/>
        <v>3.678559109297835E-5</v>
      </c>
      <c r="BQ807" s="14" t="str">
        <f t="shared" si="361"/>
        <v>Sig</v>
      </c>
      <c r="BR807" s="14" t="str">
        <f t="shared" si="365"/>
        <v>Sig</v>
      </c>
      <c r="BS807" s="2" t="str">
        <f t="shared" si="362"/>
        <v>Wilcoxon</v>
      </c>
      <c r="BT807" s="2" t="str">
        <f t="shared" si="363"/>
        <v/>
      </c>
      <c r="BU807" s="2" t="str">
        <f t="shared" si="364"/>
        <v/>
      </c>
    </row>
    <row r="808" spans="1:73" x14ac:dyDescent="0.2">
      <c r="A808" s="10" t="s">
        <v>142</v>
      </c>
      <c r="B808" s="11" t="s">
        <v>552</v>
      </c>
      <c r="C808" s="12">
        <v>39378</v>
      </c>
      <c r="D808" s="13">
        <v>0.3125</v>
      </c>
      <c r="E808" s="10" t="s">
        <v>57</v>
      </c>
      <c r="F808" s="10" t="s">
        <v>544</v>
      </c>
      <c r="G808" s="11" t="s">
        <v>59</v>
      </c>
      <c r="H808" s="11" t="s">
        <v>90</v>
      </c>
      <c r="I808" s="11" t="s">
        <v>61</v>
      </c>
      <c r="J808" s="14">
        <v>0.75</v>
      </c>
      <c r="K808" s="14">
        <v>0.2</v>
      </c>
      <c r="L808" s="11">
        <v>3</v>
      </c>
      <c r="M808" s="11">
        <v>25</v>
      </c>
      <c r="N808" s="11">
        <v>14</v>
      </c>
      <c r="O808" s="11">
        <v>17</v>
      </c>
      <c r="P808" s="11">
        <v>24</v>
      </c>
      <c r="Q808" s="11">
        <v>18</v>
      </c>
      <c r="R808" s="11">
        <v>12</v>
      </c>
      <c r="S808" s="11">
        <v>14</v>
      </c>
      <c r="T808" s="11">
        <v>21</v>
      </c>
      <c r="U808" s="11">
        <v>7</v>
      </c>
      <c r="V808" s="15"/>
      <c r="W808" s="15"/>
      <c r="X808" s="15"/>
      <c r="Y808" s="15"/>
      <c r="Z808" s="15"/>
      <c r="AA808" s="15"/>
      <c r="AB808" s="15"/>
      <c r="AC808" s="15"/>
      <c r="AD808" s="15"/>
      <c r="AE808" s="15"/>
      <c r="AF808" s="15"/>
      <c r="AG808" s="14">
        <f t="shared" si="338"/>
        <v>15.5</v>
      </c>
      <c r="AH808" s="14">
        <f t="shared" si="339"/>
        <v>7.0435155363718138</v>
      </c>
      <c r="AI808" s="14">
        <f t="shared" si="340"/>
        <v>10</v>
      </c>
      <c r="AJ808" s="11">
        <v>17</v>
      </c>
      <c r="AK808" s="11">
        <v>26</v>
      </c>
      <c r="AL808" s="11">
        <v>24</v>
      </c>
      <c r="AM808" s="11">
        <v>27</v>
      </c>
      <c r="AN808" s="11">
        <v>18</v>
      </c>
      <c r="AO808" s="11">
        <v>29</v>
      </c>
      <c r="AP808" s="11">
        <v>19</v>
      </c>
      <c r="AQ808" s="11">
        <v>19</v>
      </c>
      <c r="AR808" s="11">
        <v>29</v>
      </c>
      <c r="AS808" s="11">
        <v>20</v>
      </c>
      <c r="AT808" s="14">
        <f t="shared" si="341"/>
        <v>22.8</v>
      </c>
      <c r="AU808" s="14">
        <f t="shared" si="342"/>
        <v>4.7093288033198339</v>
      </c>
      <c r="AV808" s="14">
        <f t="shared" si="343"/>
        <v>10</v>
      </c>
      <c r="AW808" s="14">
        <f t="shared" si="344"/>
        <v>25.084098384452211</v>
      </c>
      <c r="AX808" s="14">
        <f t="shared" si="345"/>
        <v>1.411791795803329</v>
      </c>
      <c r="AY808" s="14">
        <f t="shared" si="346"/>
        <v>18</v>
      </c>
      <c r="AZ808" s="14">
        <f t="shared" si="347"/>
        <v>4.9934178330351804</v>
      </c>
      <c r="BA808" s="14">
        <f t="shared" si="348"/>
        <v>0.86204866798959834</v>
      </c>
      <c r="BB808" s="14">
        <f t="shared" si="349"/>
        <v>-0.47096774193548391</v>
      </c>
      <c r="BC808" s="16" t="str">
        <f t="shared" si="350"/>
        <v>Nontoxic</v>
      </c>
      <c r="BD808" s="14">
        <f t="shared" si="351"/>
        <v>147.09677419354838</v>
      </c>
      <c r="BE808" s="17" t="s">
        <v>663</v>
      </c>
      <c r="BF808" s="14"/>
      <c r="BG808" s="14">
        <f t="shared" si="352"/>
        <v>9</v>
      </c>
      <c r="BH808" s="14">
        <f t="shared" si="353"/>
        <v>9</v>
      </c>
      <c r="BI808" s="14">
        <f t="shared" si="354"/>
        <v>49.611111111111121</v>
      </c>
      <c r="BJ808" s="14">
        <f t="shared" si="355"/>
        <v>22.17777777777782</v>
      </c>
      <c r="BK808" s="14">
        <f t="shared" si="356"/>
        <v>35.894444444444474</v>
      </c>
      <c r="BL808" s="14">
        <f t="shared" si="357"/>
        <v>1.0555555555555556</v>
      </c>
      <c r="BM808" s="14">
        <f t="shared" si="358"/>
        <v>1.3459595706283125</v>
      </c>
      <c r="BN808" s="14">
        <v>6.6349999999999998</v>
      </c>
      <c r="BO808" s="14" t="str">
        <f t="shared" si="359"/>
        <v>Same Var</v>
      </c>
      <c r="BP808" s="14">
        <f t="shared" si="360"/>
        <v>6.9532971773747917E-3</v>
      </c>
      <c r="BQ808" s="14" t="str">
        <f t="shared" si="361"/>
        <v>NS</v>
      </c>
      <c r="BR808" s="14" t="str">
        <f t="shared" si="365"/>
        <v>NS</v>
      </c>
      <c r="BS808" s="2" t="str">
        <f t="shared" si="362"/>
        <v/>
      </c>
      <c r="BT808" s="2" t="str">
        <f t="shared" si="363"/>
        <v/>
      </c>
      <c r="BU808" s="2" t="str">
        <f t="shared" si="364"/>
        <v/>
      </c>
    </row>
    <row r="809" spans="1:73" x14ac:dyDescent="0.2">
      <c r="A809" s="10" t="s">
        <v>142</v>
      </c>
      <c r="B809" s="11" t="s">
        <v>553</v>
      </c>
      <c r="C809" s="12">
        <v>39378</v>
      </c>
      <c r="D809" s="13">
        <v>0.58333333333333337</v>
      </c>
      <c r="E809" s="10" t="s">
        <v>57</v>
      </c>
      <c r="F809" s="10" t="s">
        <v>544</v>
      </c>
      <c r="G809" s="11" t="s">
        <v>59</v>
      </c>
      <c r="H809" s="11" t="s">
        <v>90</v>
      </c>
      <c r="I809" s="11" t="s">
        <v>61</v>
      </c>
      <c r="J809" s="14">
        <v>0.75</v>
      </c>
      <c r="K809" s="14">
        <v>0.2</v>
      </c>
      <c r="L809" s="11">
        <v>3</v>
      </c>
      <c r="M809" s="11">
        <v>25</v>
      </c>
      <c r="N809" s="11">
        <v>14</v>
      </c>
      <c r="O809" s="11">
        <v>17</v>
      </c>
      <c r="P809" s="11">
        <v>24</v>
      </c>
      <c r="Q809" s="11">
        <v>18</v>
      </c>
      <c r="R809" s="11">
        <v>12</v>
      </c>
      <c r="S809" s="11">
        <v>14</v>
      </c>
      <c r="T809" s="11">
        <v>21</v>
      </c>
      <c r="U809" s="11">
        <v>7</v>
      </c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F809" s="15"/>
      <c r="AG809" s="14">
        <f t="shared" si="338"/>
        <v>15.5</v>
      </c>
      <c r="AH809" s="14">
        <f t="shared" si="339"/>
        <v>7.0435155363718138</v>
      </c>
      <c r="AI809" s="14">
        <f t="shared" si="340"/>
        <v>10</v>
      </c>
      <c r="AJ809" s="11">
        <v>9</v>
      </c>
      <c r="AK809" s="11">
        <v>27</v>
      </c>
      <c r="AL809" s="11">
        <v>19</v>
      </c>
      <c r="AM809" s="11">
        <v>25</v>
      </c>
      <c r="AN809" s="11">
        <v>11</v>
      </c>
      <c r="AO809" s="11">
        <v>18</v>
      </c>
      <c r="AP809" s="11">
        <v>17</v>
      </c>
      <c r="AQ809" s="11">
        <v>15</v>
      </c>
      <c r="AR809" s="11">
        <v>21</v>
      </c>
      <c r="AS809" s="11">
        <v>26</v>
      </c>
      <c r="AT809" s="14">
        <f t="shared" si="341"/>
        <v>18.8</v>
      </c>
      <c r="AU809" s="14">
        <f t="shared" si="342"/>
        <v>6.1246315081897862</v>
      </c>
      <c r="AV809" s="14">
        <f t="shared" si="343"/>
        <v>10</v>
      </c>
      <c r="AW809" s="14">
        <f t="shared" si="344"/>
        <v>42.79431134741511</v>
      </c>
      <c r="AX809" s="14">
        <f t="shared" si="345"/>
        <v>2.4287136065029138</v>
      </c>
      <c r="AY809" s="14">
        <f t="shared" si="346"/>
        <v>18</v>
      </c>
      <c r="AZ809" s="14">
        <f t="shared" si="347"/>
        <v>2.8052746996482956</v>
      </c>
      <c r="BA809" s="14">
        <f t="shared" si="348"/>
        <v>0.86204866798959834</v>
      </c>
      <c r="BB809" s="14">
        <f t="shared" si="349"/>
        <v>-0.21290322580645166</v>
      </c>
      <c r="BC809" s="16" t="str">
        <f t="shared" si="350"/>
        <v>Nontoxic</v>
      </c>
      <c r="BD809" s="14">
        <f t="shared" si="351"/>
        <v>121.29032258064515</v>
      </c>
      <c r="BE809" s="17" t="s">
        <v>663</v>
      </c>
      <c r="BF809" s="14"/>
      <c r="BG809" s="14">
        <f t="shared" si="352"/>
        <v>9</v>
      </c>
      <c r="BH809" s="14">
        <f t="shared" si="353"/>
        <v>9</v>
      </c>
      <c r="BI809" s="14">
        <f t="shared" si="354"/>
        <v>49.611111111111121</v>
      </c>
      <c r="BJ809" s="14">
        <f t="shared" si="355"/>
        <v>37.511111111111092</v>
      </c>
      <c r="BK809" s="14">
        <f t="shared" si="356"/>
        <v>43.561111111111103</v>
      </c>
      <c r="BL809" s="14">
        <f t="shared" si="357"/>
        <v>1.0555555555555556</v>
      </c>
      <c r="BM809" s="14">
        <f t="shared" si="358"/>
        <v>0.16607218816378719</v>
      </c>
      <c r="BN809" s="14">
        <v>6.6349999999999998</v>
      </c>
      <c r="BO809" s="14" t="str">
        <f t="shared" si="359"/>
        <v>Same Var</v>
      </c>
      <c r="BP809" s="14">
        <f t="shared" si="360"/>
        <v>0.13912934205608191</v>
      </c>
      <c r="BQ809" s="14" t="str">
        <f t="shared" si="361"/>
        <v>NS</v>
      </c>
      <c r="BR809" s="14" t="str">
        <f t="shared" si="365"/>
        <v>NS</v>
      </c>
      <c r="BS809" s="2" t="str">
        <f t="shared" si="362"/>
        <v/>
      </c>
      <c r="BT809" s="2" t="str">
        <f t="shared" si="363"/>
        <v/>
      </c>
      <c r="BU809" s="2" t="str">
        <f t="shared" si="364"/>
        <v/>
      </c>
    </row>
    <row r="810" spans="1:73" x14ac:dyDescent="0.2">
      <c r="A810" s="10" t="s">
        <v>142</v>
      </c>
      <c r="B810" s="11" t="s">
        <v>564</v>
      </c>
      <c r="C810" s="12">
        <v>39377</v>
      </c>
      <c r="D810" s="13">
        <v>0.65625</v>
      </c>
      <c r="E810" s="10" t="s">
        <v>57</v>
      </c>
      <c r="F810" s="10" t="s">
        <v>544</v>
      </c>
      <c r="G810" s="11" t="s">
        <v>59</v>
      </c>
      <c r="H810" s="11" t="s">
        <v>90</v>
      </c>
      <c r="I810" s="11" t="s">
        <v>61</v>
      </c>
      <c r="J810" s="14">
        <v>0.75</v>
      </c>
      <c r="K810" s="14">
        <v>0.2</v>
      </c>
      <c r="L810" s="11">
        <v>3</v>
      </c>
      <c r="M810" s="11">
        <v>25</v>
      </c>
      <c r="N810" s="11">
        <v>14</v>
      </c>
      <c r="O810" s="11">
        <v>17</v>
      </c>
      <c r="P810" s="11">
        <v>24</v>
      </c>
      <c r="Q810" s="11">
        <v>18</v>
      </c>
      <c r="R810" s="11">
        <v>12</v>
      </c>
      <c r="S810" s="11">
        <v>14</v>
      </c>
      <c r="T810" s="11">
        <v>21</v>
      </c>
      <c r="U810" s="11">
        <v>7</v>
      </c>
      <c r="V810" s="15"/>
      <c r="W810" s="15"/>
      <c r="X810" s="15"/>
      <c r="Y810" s="15"/>
      <c r="Z810" s="15"/>
      <c r="AA810" s="15"/>
      <c r="AB810" s="15"/>
      <c r="AC810" s="15"/>
      <c r="AD810" s="15"/>
      <c r="AE810" s="15"/>
      <c r="AF810" s="15"/>
      <c r="AG810" s="14">
        <f t="shared" si="338"/>
        <v>15.5</v>
      </c>
      <c r="AH810" s="14">
        <f t="shared" si="339"/>
        <v>7.0435155363718138</v>
      </c>
      <c r="AI810" s="14">
        <f t="shared" si="340"/>
        <v>10</v>
      </c>
      <c r="AJ810" s="11">
        <v>26</v>
      </c>
      <c r="AK810" s="11">
        <v>26</v>
      </c>
      <c r="AL810" s="11">
        <v>40</v>
      </c>
      <c r="AM810" s="11">
        <v>28</v>
      </c>
      <c r="AN810" s="11">
        <v>15</v>
      </c>
      <c r="AO810" s="11">
        <v>29</v>
      </c>
      <c r="AP810" s="11">
        <v>35</v>
      </c>
      <c r="AQ810" s="11">
        <v>28</v>
      </c>
      <c r="AR810" s="11">
        <v>44</v>
      </c>
      <c r="AS810" s="11">
        <v>17</v>
      </c>
      <c r="AT810" s="14">
        <f t="shared" si="341"/>
        <v>28.8</v>
      </c>
      <c r="AU810" s="14">
        <f t="shared" si="342"/>
        <v>9.077444574328176</v>
      </c>
      <c r="AV810" s="14">
        <f t="shared" si="343"/>
        <v>10</v>
      </c>
      <c r="AW810" s="14">
        <f t="shared" si="344"/>
        <v>121.67468789062509</v>
      </c>
      <c r="AX810" s="14">
        <f t="shared" si="345"/>
        <v>8.4094653211805639</v>
      </c>
      <c r="AY810" s="14">
        <f t="shared" si="346"/>
        <v>14</v>
      </c>
      <c r="AZ810" s="14">
        <f t="shared" si="347"/>
        <v>5.1712637124283081</v>
      </c>
      <c r="BA810" s="14">
        <f t="shared" si="348"/>
        <v>0.86805478155742033</v>
      </c>
      <c r="BB810" s="14">
        <f t="shared" si="349"/>
        <v>-0.85806451612903234</v>
      </c>
      <c r="BC810" s="16" t="str">
        <f t="shared" si="350"/>
        <v>Nontoxic</v>
      </c>
      <c r="BD810" s="14">
        <f t="shared" si="351"/>
        <v>185.80645161290323</v>
      </c>
      <c r="BE810" s="17" t="s">
        <v>663</v>
      </c>
      <c r="BF810" s="14"/>
      <c r="BG810" s="14">
        <f t="shared" si="352"/>
        <v>9</v>
      </c>
      <c r="BH810" s="14">
        <f t="shared" si="353"/>
        <v>9</v>
      </c>
      <c r="BI810" s="14">
        <f t="shared" si="354"/>
        <v>49.611111111111121</v>
      </c>
      <c r="BJ810" s="14">
        <f t="shared" si="355"/>
        <v>82.400000000000034</v>
      </c>
      <c r="BK810" s="14">
        <f t="shared" si="356"/>
        <v>66.005555555555574</v>
      </c>
      <c r="BL810" s="14">
        <f t="shared" si="357"/>
        <v>1.0555555555555556</v>
      </c>
      <c r="BM810" s="14">
        <f t="shared" si="358"/>
        <v>0.54293504699704964</v>
      </c>
      <c r="BN810" s="14">
        <v>6.6349999999999998</v>
      </c>
      <c r="BO810" s="14" t="str">
        <f t="shared" si="359"/>
        <v>Same Var</v>
      </c>
      <c r="BP810" s="14">
        <f t="shared" si="360"/>
        <v>8.9455826679699026E-4</v>
      </c>
      <c r="BQ810" s="14" t="str">
        <f t="shared" si="361"/>
        <v>NS</v>
      </c>
      <c r="BR810" s="14" t="str">
        <f t="shared" si="365"/>
        <v>NS</v>
      </c>
      <c r="BS810" s="2" t="str">
        <f t="shared" si="362"/>
        <v/>
      </c>
      <c r="BT810" s="2" t="str">
        <f t="shared" si="363"/>
        <v/>
      </c>
      <c r="BU810" s="2" t="str">
        <f t="shared" si="364"/>
        <v/>
      </c>
    </row>
    <row r="811" spans="1:73" x14ac:dyDescent="0.2">
      <c r="A811" s="10" t="s">
        <v>142</v>
      </c>
      <c r="B811" s="11" t="s">
        <v>566</v>
      </c>
      <c r="C811" s="12">
        <v>39378</v>
      </c>
      <c r="D811" s="13">
        <v>0.48402777777777778</v>
      </c>
      <c r="E811" s="10" t="s">
        <v>57</v>
      </c>
      <c r="F811" s="10" t="s">
        <v>544</v>
      </c>
      <c r="G811" s="11" t="s">
        <v>59</v>
      </c>
      <c r="H811" s="11" t="s">
        <v>90</v>
      </c>
      <c r="I811" s="11" t="s">
        <v>61</v>
      </c>
      <c r="J811" s="14">
        <v>0.75</v>
      </c>
      <c r="K811" s="14">
        <v>0.2</v>
      </c>
      <c r="L811" s="11">
        <v>3</v>
      </c>
      <c r="M811" s="11">
        <v>25</v>
      </c>
      <c r="N811" s="11">
        <v>14</v>
      </c>
      <c r="O811" s="11">
        <v>17</v>
      </c>
      <c r="P811" s="11">
        <v>24</v>
      </c>
      <c r="Q811" s="11">
        <v>18</v>
      </c>
      <c r="R811" s="11">
        <v>12</v>
      </c>
      <c r="S811" s="11">
        <v>14</v>
      </c>
      <c r="T811" s="11">
        <v>21</v>
      </c>
      <c r="U811" s="11">
        <v>7</v>
      </c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F811" s="15"/>
      <c r="AG811" s="14">
        <f t="shared" si="338"/>
        <v>15.5</v>
      </c>
      <c r="AH811" s="14">
        <f t="shared" si="339"/>
        <v>7.0435155363718138</v>
      </c>
      <c r="AI811" s="14">
        <f t="shared" si="340"/>
        <v>10</v>
      </c>
      <c r="AJ811" s="11">
        <v>16</v>
      </c>
      <c r="AK811" s="11">
        <v>27</v>
      </c>
      <c r="AL811" s="11">
        <v>24</v>
      </c>
      <c r="AM811" s="11">
        <v>17</v>
      </c>
      <c r="AN811" s="11">
        <v>17</v>
      </c>
      <c r="AO811" s="11">
        <v>14</v>
      </c>
      <c r="AP811" s="11">
        <v>0</v>
      </c>
      <c r="AQ811" s="11">
        <v>0</v>
      </c>
      <c r="AR811" s="11">
        <v>5</v>
      </c>
      <c r="AS811" s="11">
        <v>0</v>
      </c>
      <c r="AT811" s="14">
        <f t="shared" si="341"/>
        <v>12</v>
      </c>
      <c r="AU811" s="14">
        <f t="shared" si="342"/>
        <v>10.110500592068734</v>
      </c>
      <c r="AV811" s="14">
        <f t="shared" si="343"/>
        <v>10</v>
      </c>
      <c r="AW811" s="14">
        <f t="shared" si="344"/>
        <v>169.33419282889659</v>
      </c>
      <c r="AX811" s="14">
        <f t="shared" si="345"/>
        <v>12.475712783457645</v>
      </c>
      <c r="AY811" s="14">
        <f t="shared" si="346"/>
        <v>14</v>
      </c>
      <c r="AZ811" s="14">
        <f t="shared" si="347"/>
        <v>0.1039549328565669</v>
      </c>
      <c r="BA811" s="14">
        <f t="shared" si="348"/>
        <v>0.86805478155742033</v>
      </c>
      <c r="BB811" s="14">
        <f t="shared" si="349"/>
        <v>0.22580645161290322</v>
      </c>
      <c r="BC811" s="16" t="str">
        <f t="shared" si="350"/>
        <v>Toxic</v>
      </c>
      <c r="BD811" s="14">
        <f t="shared" si="351"/>
        <v>77.41935483870968</v>
      </c>
      <c r="BE811" s="17" t="s">
        <v>663</v>
      </c>
      <c r="BF811" s="14"/>
      <c r="BG811" s="14">
        <f t="shared" si="352"/>
        <v>9</v>
      </c>
      <c r="BH811" s="14">
        <f t="shared" si="353"/>
        <v>9</v>
      </c>
      <c r="BI811" s="14">
        <f t="shared" si="354"/>
        <v>49.611111111111121</v>
      </c>
      <c r="BJ811" s="14">
        <f t="shared" si="355"/>
        <v>102.22222222222221</v>
      </c>
      <c r="BK811" s="14">
        <f t="shared" si="356"/>
        <v>75.916666666666671</v>
      </c>
      <c r="BL811" s="14">
        <f t="shared" si="357"/>
        <v>1.0555555555555556</v>
      </c>
      <c r="BM811" s="14">
        <f t="shared" si="358"/>
        <v>1.0905889389256869</v>
      </c>
      <c r="BN811" s="14">
        <v>6.6349999999999998</v>
      </c>
      <c r="BO811" s="14" t="str">
        <f t="shared" si="359"/>
        <v>Same Var</v>
      </c>
      <c r="BP811" s="14">
        <f t="shared" si="360"/>
        <v>0.19046227496359885</v>
      </c>
      <c r="BQ811" s="14" t="str">
        <f t="shared" si="361"/>
        <v>NS</v>
      </c>
      <c r="BR811" s="14" t="str">
        <f t="shared" si="365"/>
        <v>NS</v>
      </c>
      <c r="BS811" s="2" t="str">
        <f t="shared" si="362"/>
        <v>Same Var T-test</v>
      </c>
      <c r="BT811" s="2" t="str">
        <f t="shared" si="363"/>
        <v>TSTToxicLess25</v>
      </c>
      <c r="BU811" s="2" t="str">
        <f t="shared" si="364"/>
        <v/>
      </c>
    </row>
    <row r="812" spans="1:73" x14ac:dyDescent="0.2">
      <c r="A812" s="10" t="s">
        <v>142</v>
      </c>
      <c r="B812" s="11" t="s">
        <v>564</v>
      </c>
      <c r="C812" s="12">
        <v>39560</v>
      </c>
      <c r="D812" s="13">
        <v>0.37847222222222221</v>
      </c>
      <c r="E812" s="10" t="s">
        <v>57</v>
      </c>
      <c r="F812" s="10" t="s">
        <v>545</v>
      </c>
      <c r="G812" s="11" t="s">
        <v>59</v>
      </c>
      <c r="H812" s="11" t="s">
        <v>90</v>
      </c>
      <c r="I812" s="11" t="s">
        <v>61</v>
      </c>
      <c r="J812" s="14">
        <v>0.75</v>
      </c>
      <c r="K812" s="14">
        <v>0.2</v>
      </c>
      <c r="L812" s="11">
        <v>11</v>
      </c>
      <c r="M812" s="11">
        <v>14</v>
      </c>
      <c r="N812" s="11">
        <v>21</v>
      </c>
      <c r="O812" s="11">
        <v>22</v>
      </c>
      <c r="P812" s="11">
        <v>18</v>
      </c>
      <c r="Q812" s="11">
        <v>6</v>
      </c>
      <c r="R812" s="11">
        <v>14</v>
      </c>
      <c r="S812" s="11">
        <v>19</v>
      </c>
      <c r="T812" s="11">
        <v>19</v>
      </c>
      <c r="U812" s="11">
        <v>11</v>
      </c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F812" s="15"/>
      <c r="AG812" s="14">
        <f t="shared" si="338"/>
        <v>15.5</v>
      </c>
      <c r="AH812" s="14">
        <f t="shared" si="339"/>
        <v>5.1478150704935004</v>
      </c>
      <c r="AI812" s="14">
        <f t="shared" si="340"/>
        <v>10</v>
      </c>
      <c r="AJ812" s="11">
        <v>21</v>
      </c>
      <c r="AK812" s="11">
        <v>25</v>
      </c>
      <c r="AL812" s="11">
        <v>29</v>
      </c>
      <c r="AM812" s="11">
        <v>33</v>
      </c>
      <c r="AN812" s="11">
        <v>29</v>
      </c>
      <c r="AO812" s="11">
        <v>23</v>
      </c>
      <c r="AP812" s="11">
        <v>28</v>
      </c>
      <c r="AQ812" s="11">
        <v>21</v>
      </c>
      <c r="AR812" s="11">
        <v>37</v>
      </c>
      <c r="AS812" s="11">
        <v>27</v>
      </c>
      <c r="AT812" s="14">
        <f t="shared" si="341"/>
        <v>27.3</v>
      </c>
      <c r="AU812" s="14">
        <f t="shared" si="342"/>
        <v>5.1218486246016068</v>
      </c>
      <c r="AV812" s="14">
        <f t="shared" si="343"/>
        <v>10</v>
      </c>
      <c r="AW812" s="14">
        <f t="shared" si="344"/>
        <v>16.924653168402816</v>
      </c>
      <c r="AX812" s="14">
        <f t="shared" si="345"/>
        <v>1.0115378520447555</v>
      </c>
      <c r="AY812" s="14">
        <f t="shared" si="346"/>
        <v>17</v>
      </c>
      <c r="AZ812" s="14">
        <f t="shared" si="347"/>
        <v>7.7281866954962721</v>
      </c>
      <c r="BA812" s="14">
        <f t="shared" si="348"/>
        <v>0.86327901742005297</v>
      </c>
      <c r="BB812" s="14">
        <f t="shared" si="349"/>
        <v>-0.76129032258064522</v>
      </c>
      <c r="BC812" s="16" t="str">
        <f t="shared" si="350"/>
        <v>Nontoxic</v>
      </c>
      <c r="BD812" s="14">
        <f t="shared" si="351"/>
        <v>176.12903225806451</v>
      </c>
      <c r="BE812" s="17" t="s">
        <v>663</v>
      </c>
      <c r="BF812" s="14"/>
      <c r="BG812" s="14">
        <f t="shared" si="352"/>
        <v>9</v>
      </c>
      <c r="BH812" s="14">
        <f t="shared" si="353"/>
        <v>9</v>
      </c>
      <c r="BI812" s="14">
        <f t="shared" si="354"/>
        <v>26.500000000000004</v>
      </c>
      <c r="BJ812" s="14">
        <f t="shared" si="355"/>
        <v>26.233333333333373</v>
      </c>
      <c r="BK812" s="14">
        <f t="shared" si="356"/>
        <v>26.366666666666688</v>
      </c>
      <c r="BL812" s="14">
        <f t="shared" si="357"/>
        <v>1.0555555555555556</v>
      </c>
      <c r="BM812" s="14">
        <f t="shared" si="358"/>
        <v>2.1803889993215737E-4</v>
      </c>
      <c r="BN812" s="14">
        <v>6.6349999999999998</v>
      </c>
      <c r="BO812" s="14" t="str">
        <f t="shared" si="359"/>
        <v>Same Var</v>
      </c>
      <c r="BP812" s="14">
        <f t="shared" si="360"/>
        <v>3.4428218807726647E-5</v>
      </c>
      <c r="BQ812" s="14" t="str">
        <f t="shared" si="361"/>
        <v>NS</v>
      </c>
      <c r="BR812" s="14" t="str">
        <f t="shared" si="365"/>
        <v>NS</v>
      </c>
      <c r="BS812" s="2" t="str">
        <f t="shared" si="362"/>
        <v/>
      </c>
      <c r="BT812" s="2" t="str">
        <f t="shared" si="363"/>
        <v/>
      </c>
      <c r="BU812" s="2" t="str">
        <f t="shared" si="364"/>
        <v/>
      </c>
    </row>
    <row r="813" spans="1:73" x14ac:dyDescent="0.2">
      <c r="A813" s="10" t="s">
        <v>142</v>
      </c>
      <c r="B813" s="11" t="s">
        <v>553</v>
      </c>
      <c r="C813" s="12">
        <v>39560</v>
      </c>
      <c r="D813" s="13">
        <v>0.5</v>
      </c>
      <c r="E813" s="10" t="s">
        <v>57</v>
      </c>
      <c r="F813" s="10" t="s">
        <v>545</v>
      </c>
      <c r="G813" s="11" t="s">
        <v>59</v>
      </c>
      <c r="H813" s="11" t="s">
        <v>90</v>
      </c>
      <c r="I813" s="11" t="s">
        <v>61</v>
      </c>
      <c r="J813" s="14">
        <v>0.75</v>
      </c>
      <c r="K813" s="14">
        <v>0.2</v>
      </c>
      <c r="L813" s="11">
        <v>11</v>
      </c>
      <c r="M813" s="11">
        <v>14</v>
      </c>
      <c r="N813" s="11">
        <v>21</v>
      </c>
      <c r="O813" s="11">
        <v>22</v>
      </c>
      <c r="P813" s="11">
        <v>18</v>
      </c>
      <c r="Q813" s="11">
        <v>6</v>
      </c>
      <c r="R813" s="11">
        <v>14</v>
      </c>
      <c r="S813" s="11">
        <v>19</v>
      </c>
      <c r="T813" s="11">
        <v>19</v>
      </c>
      <c r="U813" s="11">
        <v>11</v>
      </c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F813" s="15"/>
      <c r="AG813" s="14">
        <f t="shared" si="338"/>
        <v>15.5</v>
      </c>
      <c r="AH813" s="14">
        <f t="shared" si="339"/>
        <v>5.1478150704935004</v>
      </c>
      <c r="AI813" s="14">
        <f t="shared" si="340"/>
        <v>10</v>
      </c>
      <c r="AJ813" s="11">
        <v>10</v>
      </c>
      <c r="AK813" s="11">
        <v>0</v>
      </c>
      <c r="AL813" s="11">
        <v>13</v>
      </c>
      <c r="AM813" s="11">
        <v>18</v>
      </c>
      <c r="AN813" s="11">
        <v>9</v>
      </c>
      <c r="AO813" s="11">
        <v>8</v>
      </c>
      <c r="AP813" s="11">
        <v>12</v>
      </c>
      <c r="AQ813" s="11">
        <v>6</v>
      </c>
      <c r="AR813" s="11">
        <v>2</v>
      </c>
      <c r="AS813" s="11">
        <v>13</v>
      </c>
      <c r="AT813" s="14">
        <f t="shared" si="341"/>
        <v>9.1</v>
      </c>
      <c r="AU813" s="14">
        <f t="shared" si="342"/>
        <v>5.4047304383392802</v>
      </c>
      <c r="AV813" s="14">
        <f t="shared" si="343"/>
        <v>10</v>
      </c>
      <c r="AW813" s="14">
        <f t="shared" si="344"/>
        <v>19.463415514081788</v>
      </c>
      <c r="AX813" s="14">
        <f t="shared" si="345"/>
        <v>1.19498366823131</v>
      </c>
      <c r="AY813" s="14">
        <f t="shared" si="346"/>
        <v>16</v>
      </c>
      <c r="AZ813" s="14">
        <f t="shared" si="347"/>
        <v>-1.2021443479825242</v>
      </c>
      <c r="BA813" s="14">
        <f t="shared" si="348"/>
        <v>0.86466700179829137</v>
      </c>
      <c r="BB813" s="14">
        <f t="shared" si="349"/>
        <v>0.41290322580645161</v>
      </c>
      <c r="BC813" s="16" t="str">
        <f t="shared" si="350"/>
        <v>Toxic</v>
      </c>
      <c r="BD813" s="14">
        <f t="shared" si="351"/>
        <v>58.709677419354833</v>
      </c>
      <c r="BE813" s="17" t="s">
        <v>663</v>
      </c>
      <c r="BF813" s="14"/>
      <c r="BG813" s="14">
        <f t="shared" si="352"/>
        <v>9</v>
      </c>
      <c r="BH813" s="14">
        <f t="shared" si="353"/>
        <v>9</v>
      </c>
      <c r="BI813" s="14">
        <f t="shared" si="354"/>
        <v>26.500000000000004</v>
      </c>
      <c r="BJ813" s="14">
        <f t="shared" si="355"/>
        <v>29.211111111111109</v>
      </c>
      <c r="BK813" s="14">
        <f t="shared" si="356"/>
        <v>27.855555555555554</v>
      </c>
      <c r="BL813" s="14">
        <f t="shared" si="357"/>
        <v>1.0555555555555556</v>
      </c>
      <c r="BM813" s="14">
        <f t="shared" si="358"/>
        <v>2.0215624147932716E-2</v>
      </c>
      <c r="BN813" s="14">
        <v>6.6349999999999998</v>
      </c>
      <c r="BO813" s="14" t="str">
        <f t="shared" si="359"/>
        <v>Same Var</v>
      </c>
      <c r="BP813" s="14">
        <f t="shared" si="360"/>
        <v>7.1490377645882291E-3</v>
      </c>
      <c r="BQ813" s="14" t="str">
        <f t="shared" si="361"/>
        <v>Sig</v>
      </c>
      <c r="BR813" s="14" t="str">
        <f t="shared" si="365"/>
        <v>Sig</v>
      </c>
      <c r="BS813" s="2" t="str">
        <f t="shared" si="362"/>
        <v>Same Var T-test</v>
      </c>
      <c r="BT813" s="2" t="str">
        <f t="shared" si="363"/>
        <v/>
      </c>
      <c r="BU813" s="2" t="str">
        <f t="shared" si="364"/>
        <v/>
      </c>
    </row>
    <row r="814" spans="1:73" x14ac:dyDescent="0.2">
      <c r="A814" s="10" t="s">
        <v>142</v>
      </c>
      <c r="B814" s="11" t="s">
        <v>534</v>
      </c>
      <c r="C814" s="12">
        <v>39559</v>
      </c>
      <c r="D814" s="13">
        <v>0.70833333333333337</v>
      </c>
      <c r="E814" s="10" t="s">
        <v>57</v>
      </c>
      <c r="F814" s="10" t="s">
        <v>545</v>
      </c>
      <c r="G814" s="11" t="s">
        <v>59</v>
      </c>
      <c r="H814" s="11" t="s">
        <v>90</v>
      </c>
      <c r="I814" s="11" t="s">
        <v>61</v>
      </c>
      <c r="J814" s="14">
        <v>0.75</v>
      </c>
      <c r="K814" s="14">
        <v>0.2</v>
      </c>
      <c r="L814" s="11">
        <v>11</v>
      </c>
      <c r="M814" s="11">
        <v>14</v>
      </c>
      <c r="N814" s="11">
        <v>21</v>
      </c>
      <c r="O814" s="11">
        <v>22</v>
      </c>
      <c r="P814" s="11">
        <v>18</v>
      </c>
      <c r="Q814" s="11">
        <v>6</v>
      </c>
      <c r="R814" s="11">
        <v>14</v>
      </c>
      <c r="S814" s="11">
        <v>19</v>
      </c>
      <c r="T814" s="11">
        <v>19</v>
      </c>
      <c r="U814" s="11">
        <v>11</v>
      </c>
      <c r="V814" s="15"/>
      <c r="W814" s="15"/>
      <c r="X814" s="15"/>
      <c r="Y814" s="15"/>
      <c r="Z814" s="15"/>
      <c r="AA814" s="15"/>
      <c r="AB814" s="15"/>
      <c r="AC814" s="15"/>
      <c r="AD814" s="15"/>
      <c r="AE814" s="15"/>
      <c r="AF814" s="15"/>
      <c r="AG814" s="14">
        <f t="shared" si="338"/>
        <v>15.5</v>
      </c>
      <c r="AH814" s="14">
        <f t="shared" si="339"/>
        <v>5.1478150704935004</v>
      </c>
      <c r="AI814" s="14">
        <f t="shared" si="340"/>
        <v>10</v>
      </c>
      <c r="AJ814" s="11">
        <v>7</v>
      </c>
      <c r="AK814" s="11">
        <v>6</v>
      </c>
      <c r="AL814" s="11">
        <v>15</v>
      </c>
      <c r="AM814" s="11">
        <v>18</v>
      </c>
      <c r="AN814" s="11">
        <v>8</v>
      </c>
      <c r="AO814" s="11">
        <v>0</v>
      </c>
      <c r="AP814" s="11">
        <v>1</v>
      </c>
      <c r="AQ814" s="11">
        <v>7</v>
      </c>
      <c r="AR814" s="11">
        <v>10</v>
      </c>
      <c r="AS814" s="11">
        <v>9</v>
      </c>
      <c r="AT814" s="14">
        <f t="shared" si="341"/>
        <v>8.1</v>
      </c>
      <c r="AU814" s="14">
        <f t="shared" si="342"/>
        <v>5.5065617423417876</v>
      </c>
      <c r="AV814" s="14">
        <f t="shared" si="343"/>
        <v>10</v>
      </c>
      <c r="AW814" s="14">
        <f t="shared" si="344"/>
        <v>20.456146995563273</v>
      </c>
      <c r="AX814" s="14">
        <f t="shared" si="345"/>
        <v>1.2684816106181414</v>
      </c>
      <c r="AY814" s="14">
        <f t="shared" si="346"/>
        <v>16</v>
      </c>
      <c r="AZ814" s="14">
        <f t="shared" si="347"/>
        <v>-1.6574985699276752</v>
      </c>
      <c r="BA814" s="14">
        <f t="shared" si="348"/>
        <v>0.86466700179829137</v>
      </c>
      <c r="BB814" s="14">
        <f t="shared" si="349"/>
        <v>0.47741935483870968</v>
      </c>
      <c r="BC814" s="16" t="str">
        <f t="shared" si="350"/>
        <v>Toxic</v>
      </c>
      <c r="BD814" s="14">
        <f t="shared" si="351"/>
        <v>52.258064516129032</v>
      </c>
      <c r="BE814" s="17" t="s">
        <v>663</v>
      </c>
      <c r="BF814" s="14"/>
      <c r="BG814" s="14">
        <f t="shared" si="352"/>
        <v>9</v>
      </c>
      <c r="BH814" s="14">
        <f t="shared" si="353"/>
        <v>9</v>
      </c>
      <c r="BI814" s="14">
        <f t="shared" si="354"/>
        <v>26.500000000000004</v>
      </c>
      <c r="BJ814" s="14">
        <f t="shared" si="355"/>
        <v>30.322222222222223</v>
      </c>
      <c r="BK814" s="14">
        <f t="shared" si="356"/>
        <v>28.411111111111111</v>
      </c>
      <c r="BL814" s="14">
        <f t="shared" si="357"/>
        <v>1.0555555555555556</v>
      </c>
      <c r="BM814" s="14">
        <f t="shared" si="358"/>
        <v>3.866706849254118E-2</v>
      </c>
      <c r="BN814" s="14">
        <v>6.6349999999999998</v>
      </c>
      <c r="BO814" s="14" t="str">
        <f t="shared" si="359"/>
        <v>Same Var</v>
      </c>
      <c r="BP814" s="14">
        <f t="shared" si="360"/>
        <v>3.0603042920401692E-3</v>
      </c>
      <c r="BQ814" s="14" t="str">
        <f t="shared" si="361"/>
        <v>Sig</v>
      </c>
      <c r="BR814" s="14" t="str">
        <f t="shared" si="365"/>
        <v>Sig</v>
      </c>
      <c r="BS814" s="2" t="str">
        <f t="shared" si="362"/>
        <v>Same Var T-test</v>
      </c>
      <c r="BT814" s="2" t="str">
        <f t="shared" si="363"/>
        <v/>
      </c>
      <c r="BU814" s="2" t="str">
        <f t="shared" si="364"/>
        <v/>
      </c>
    </row>
    <row r="815" spans="1:73" x14ac:dyDescent="0.2">
      <c r="A815" s="10" t="s">
        <v>142</v>
      </c>
      <c r="B815" s="11" t="s">
        <v>552</v>
      </c>
      <c r="C815" s="12">
        <v>39560</v>
      </c>
      <c r="D815" s="13">
        <v>0.3125</v>
      </c>
      <c r="E815" s="10" t="s">
        <v>57</v>
      </c>
      <c r="F815" s="10" t="s">
        <v>545</v>
      </c>
      <c r="G815" s="11" t="s">
        <v>59</v>
      </c>
      <c r="H815" s="11" t="s">
        <v>90</v>
      </c>
      <c r="I815" s="11" t="s">
        <v>61</v>
      </c>
      <c r="J815" s="14">
        <v>0.75</v>
      </c>
      <c r="K815" s="14">
        <v>0.2</v>
      </c>
      <c r="L815" s="11">
        <v>11</v>
      </c>
      <c r="M815" s="11">
        <v>14</v>
      </c>
      <c r="N815" s="11">
        <v>21</v>
      </c>
      <c r="O815" s="11">
        <v>22</v>
      </c>
      <c r="P815" s="11">
        <v>18</v>
      </c>
      <c r="Q815" s="11">
        <v>6</v>
      </c>
      <c r="R815" s="11">
        <v>14</v>
      </c>
      <c r="S815" s="11">
        <v>19</v>
      </c>
      <c r="T815" s="11">
        <v>19</v>
      </c>
      <c r="U815" s="11">
        <v>11</v>
      </c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F815" s="15"/>
      <c r="AG815" s="14">
        <f t="shared" si="338"/>
        <v>15.5</v>
      </c>
      <c r="AH815" s="14">
        <f t="shared" si="339"/>
        <v>5.1478150704935004</v>
      </c>
      <c r="AI815" s="14">
        <f t="shared" si="340"/>
        <v>10</v>
      </c>
      <c r="AJ815" s="11">
        <v>18</v>
      </c>
      <c r="AK815" s="11">
        <v>15</v>
      </c>
      <c r="AL815" s="11">
        <v>16</v>
      </c>
      <c r="AM815" s="11">
        <v>20</v>
      </c>
      <c r="AN815" s="11">
        <v>20</v>
      </c>
      <c r="AO815" s="11">
        <v>16</v>
      </c>
      <c r="AP815" s="11">
        <v>21</v>
      </c>
      <c r="AQ815" s="11">
        <v>17</v>
      </c>
      <c r="AR815" s="11">
        <v>23</v>
      </c>
      <c r="AS815" s="11">
        <v>0</v>
      </c>
      <c r="AT815" s="14">
        <f t="shared" si="341"/>
        <v>16.600000000000001</v>
      </c>
      <c r="AU815" s="14">
        <f t="shared" si="342"/>
        <v>6.3630879994613387</v>
      </c>
      <c r="AV815" s="14">
        <f t="shared" si="343"/>
        <v>10</v>
      </c>
      <c r="AW815" s="14">
        <f t="shared" si="344"/>
        <v>30.686214125192922</v>
      </c>
      <c r="AX815" s="14">
        <f t="shared" si="345"/>
        <v>2.0683849027992127</v>
      </c>
      <c r="AY815" s="14">
        <f t="shared" si="346"/>
        <v>15</v>
      </c>
      <c r="AZ815" s="14">
        <f t="shared" si="347"/>
        <v>2.1137677001287742</v>
      </c>
      <c r="BA815" s="14">
        <f t="shared" si="348"/>
        <v>0.86624497319495286</v>
      </c>
      <c r="BB815" s="14">
        <f t="shared" si="349"/>
        <v>-7.0967741935483969E-2</v>
      </c>
      <c r="BC815" s="16" t="str">
        <f t="shared" si="350"/>
        <v>Nontoxic</v>
      </c>
      <c r="BD815" s="14">
        <f t="shared" si="351"/>
        <v>107.0967741935484</v>
      </c>
      <c r="BE815" s="17" t="s">
        <v>664</v>
      </c>
      <c r="BF815" s="17" t="s">
        <v>666</v>
      </c>
      <c r="BG815" s="14">
        <f t="shared" si="352"/>
        <v>9</v>
      </c>
      <c r="BH815" s="14">
        <f t="shared" si="353"/>
        <v>9</v>
      </c>
      <c r="BI815" s="14">
        <f t="shared" si="354"/>
        <v>26.500000000000004</v>
      </c>
      <c r="BJ815" s="14">
        <f t="shared" si="355"/>
        <v>40.488888888888901</v>
      </c>
      <c r="BK815" s="14">
        <f t="shared" si="356"/>
        <v>33.494444444444447</v>
      </c>
      <c r="BL815" s="14">
        <f t="shared" si="357"/>
        <v>1.0555555555555556</v>
      </c>
      <c r="BM815" s="14">
        <f t="shared" si="358"/>
        <v>0.38016159859863607</v>
      </c>
      <c r="BN815" s="14">
        <v>6.6349999999999998</v>
      </c>
      <c r="BO815" s="14" t="str">
        <f t="shared" si="359"/>
        <v>Same Var</v>
      </c>
      <c r="BP815" s="14">
        <f t="shared" si="360"/>
        <v>0.3379361167258742</v>
      </c>
      <c r="BQ815" s="14" t="str">
        <f t="shared" si="361"/>
        <v>NS</v>
      </c>
      <c r="BR815" s="14" t="str">
        <f t="shared" si="365"/>
        <v>NS</v>
      </c>
      <c r="BS815" s="2" t="str">
        <f t="shared" si="362"/>
        <v/>
      </c>
      <c r="BT815" s="2" t="str">
        <f t="shared" si="363"/>
        <v/>
      </c>
      <c r="BU815" s="2" t="str">
        <f t="shared" si="364"/>
        <v/>
      </c>
    </row>
    <row r="816" spans="1:73" x14ac:dyDescent="0.2">
      <c r="A816" s="10" t="s">
        <v>142</v>
      </c>
      <c r="B816" s="11" t="s">
        <v>549</v>
      </c>
      <c r="C816" s="12">
        <v>39560</v>
      </c>
      <c r="D816" s="13">
        <v>0.33333333333333331</v>
      </c>
      <c r="E816" s="10" t="s">
        <v>57</v>
      </c>
      <c r="F816" s="10" t="s">
        <v>545</v>
      </c>
      <c r="G816" s="11" t="s">
        <v>59</v>
      </c>
      <c r="H816" s="11" t="s">
        <v>90</v>
      </c>
      <c r="I816" s="11" t="s">
        <v>61</v>
      </c>
      <c r="J816" s="14">
        <v>0.75</v>
      </c>
      <c r="K816" s="14">
        <v>0.2</v>
      </c>
      <c r="L816" s="11">
        <v>11</v>
      </c>
      <c r="M816" s="11">
        <v>14</v>
      </c>
      <c r="N816" s="11">
        <v>21</v>
      </c>
      <c r="O816" s="11">
        <v>22</v>
      </c>
      <c r="P816" s="11">
        <v>18</v>
      </c>
      <c r="Q816" s="11">
        <v>6</v>
      </c>
      <c r="R816" s="11">
        <v>14</v>
      </c>
      <c r="S816" s="11">
        <v>19</v>
      </c>
      <c r="T816" s="11">
        <v>19</v>
      </c>
      <c r="U816" s="11">
        <v>11</v>
      </c>
      <c r="V816" s="15"/>
      <c r="W816" s="15"/>
      <c r="X816" s="15"/>
      <c r="Y816" s="15"/>
      <c r="Z816" s="15"/>
      <c r="AA816" s="15"/>
      <c r="AB816" s="15"/>
      <c r="AC816" s="15"/>
      <c r="AD816" s="15"/>
      <c r="AE816" s="15"/>
      <c r="AF816" s="15"/>
      <c r="AG816" s="14">
        <f t="shared" si="338"/>
        <v>15.5</v>
      </c>
      <c r="AH816" s="14">
        <f t="shared" si="339"/>
        <v>5.1478150704935004</v>
      </c>
      <c r="AI816" s="14">
        <f t="shared" si="340"/>
        <v>10</v>
      </c>
      <c r="AJ816" s="11">
        <v>12</v>
      </c>
      <c r="AK816" s="11">
        <v>24</v>
      </c>
      <c r="AL816" s="11">
        <v>17</v>
      </c>
      <c r="AM816" s="11">
        <v>23</v>
      </c>
      <c r="AN816" s="11">
        <v>14</v>
      </c>
      <c r="AO816" s="11">
        <v>15</v>
      </c>
      <c r="AP816" s="11">
        <v>15</v>
      </c>
      <c r="AQ816" s="11">
        <v>16</v>
      </c>
      <c r="AR816" s="11">
        <v>0</v>
      </c>
      <c r="AS816" s="11">
        <v>25</v>
      </c>
      <c r="AT816" s="14">
        <f t="shared" si="341"/>
        <v>16.100000000000001</v>
      </c>
      <c r="AU816" s="14">
        <f t="shared" si="342"/>
        <v>7.2487546823191948</v>
      </c>
      <c r="AV816" s="14">
        <f t="shared" si="343"/>
        <v>10</v>
      </c>
      <c r="AW816" s="14">
        <f t="shared" si="344"/>
        <v>45.495961810378091</v>
      </c>
      <c r="AX816" s="14">
        <f t="shared" si="345"/>
        <v>3.3145721455975661</v>
      </c>
      <c r="AY816" s="14">
        <f t="shared" si="346"/>
        <v>14</v>
      </c>
      <c r="AZ816" s="14">
        <f t="shared" si="347"/>
        <v>1.7230577241057365</v>
      </c>
      <c r="BA816" s="14">
        <f t="shared" si="348"/>
        <v>0.86805478155742033</v>
      </c>
      <c r="BB816" s="14">
        <f t="shared" si="349"/>
        <v>-3.8709677419354931E-2</v>
      </c>
      <c r="BC816" s="16" t="str">
        <f t="shared" si="350"/>
        <v>Nontoxic</v>
      </c>
      <c r="BD816" s="14">
        <f t="shared" si="351"/>
        <v>103.87096774193549</v>
      </c>
      <c r="BE816" s="17" t="s">
        <v>663</v>
      </c>
      <c r="BF816" s="14"/>
      <c r="BG816" s="14">
        <f t="shared" si="352"/>
        <v>9</v>
      </c>
      <c r="BH816" s="14">
        <f t="shared" si="353"/>
        <v>9</v>
      </c>
      <c r="BI816" s="14">
        <f t="shared" si="354"/>
        <v>26.500000000000004</v>
      </c>
      <c r="BJ816" s="14">
        <f t="shared" si="355"/>
        <v>52.544444444444451</v>
      </c>
      <c r="BK816" s="14">
        <f t="shared" si="356"/>
        <v>39.522222222222226</v>
      </c>
      <c r="BL816" s="14">
        <f t="shared" si="357"/>
        <v>1.0555555555555556</v>
      </c>
      <c r="BM816" s="14">
        <f t="shared" si="358"/>
        <v>0.97986209814505432</v>
      </c>
      <c r="BN816" s="14">
        <v>6.6349999999999998</v>
      </c>
      <c r="BO816" s="14" t="str">
        <f t="shared" si="359"/>
        <v>Same Var</v>
      </c>
      <c r="BP816" s="14">
        <f t="shared" si="360"/>
        <v>0.41670270747230487</v>
      </c>
      <c r="BQ816" s="14" t="str">
        <f t="shared" si="361"/>
        <v>NS</v>
      </c>
      <c r="BR816" s="14" t="str">
        <f t="shared" si="365"/>
        <v>NS</v>
      </c>
      <c r="BS816" s="2" t="str">
        <f t="shared" si="362"/>
        <v/>
      </c>
      <c r="BT816" s="2" t="str">
        <f t="shared" si="363"/>
        <v/>
      </c>
      <c r="BU816" s="2" t="str">
        <f t="shared" si="364"/>
        <v/>
      </c>
    </row>
    <row r="817" spans="1:73" x14ac:dyDescent="0.2">
      <c r="A817" s="10" t="s">
        <v>142</v>
      </c>
      <c r="B817" s="11" t="s">
        <v>555</v>
      </c>
      <c r="C817" s="12">
        <v>37382</v>
      </c>
      <c r="D817" s="13">
        <v>0.34722222222222221</v>
      </c>
      <c r="E817" s="10" t="s">
        <v>535</v>
      </c>
      <c r="F817" s="10" t="s">
        <v>536</v>
      </c>
      <c r="G817" s="11" t="s">
        <v>59</v>
      </c>
      <c r="H817" s="11" t="s">
        <v>90</v>
      </c>
      <c r="I817" s="11" t="s">
        <v>61</v>
      </c>
      <c r="J817" s="14">
        <v>0.75</v>
      </c>
      <c r="K817" s="14">
        <v>0.2</v>
      </c>
      <c r="L817" s="11">
        <v>13</v>
      </c>
      <c r="M817" s="11">
        <v>16</v>
      </c>
      <c r="N817" s="11">
        <v>18</v>
      </c>
      <c r="O817" s="11">
        <v>14</v>
      </c>
      <c r="P817" s="11">
        <v>14</v>
      </c>
      <c r="Q817" s="11">
        <v>10</v>
      </c>
      <c r="R817" s="11">
        <v>17</v>
      </c>
      <c r="S817" s="11">
        <v>14</v>
      </c>
      <c r="T817" s="11">
        <v>18</v>
      </c>
      <c r="U817" s="11">
        <v>16</v>
      </c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F817" s="15"/>
      <c r="AG817" s="14">
        <f t="shared" si="338"/>
        <v>15</v>
      </c>
      <c r="AH817" s="14">
        <f t="shared" si="339"/>
        <v>2.4944382578492941</v>
      </c>
      <c r="AI817" s="14">
        <f t="shared" si="340"/>
        <v>10</v>
      </c>
      <c r="AJ817" s="11">
        <v>14</v>
      </c>
      <c r="AK817" s="11">
        <v>17</v>
      </c>
      <c r="AL817" s="11">
        <v>23</v>
      </c>
      <c r="AM817" s="11">
        <v>22</v>
      </c>
      <c r="AN817" s="11">
        <v>16</v>
      </c>
      <c r="AO817" s="11">
        <v>21</v>
      </c>
      <c r="AP817" s="11">
        <v>20</v>
      </c>
      <c r="AQ817" s="11">
        <v>20</v>
      </c>
      <c r="AR817" s="11">
        <v>26</v>
      </c>
      <c r="AS817" s="11">
        <v>24</v>
      </c>
      <c r="AT817" s="14">
        <f t="shared" si="341"/>
        <v>20.3</v>
      </c>
      <c r="AU817" s="14">
        <f t="shared" si="342"/>
        <v>3.7431418769679508</v>
      </c>
      <c r="AV817" s="14">
        <f t="shared" si="343"/>
        <v>10</v>
      </c>
      <c r="AW817" s="14">
        <f t="shared" si="344"/>
        <v>3.066390123456805</v>
      </c>
      <c r="AX817" s="14">
        <f t="shared" si="345"/>
        <v>0.23173470507544716</v>
      </c>
      <c r="AY817" s="14">
        <f t="shared" si="346"/>
        <v>13</v>
      </c>
      <c r="AZ817" s="14">
        <f t="shared" si="347"/>
        <v>6.8389861992478416</v>
      </c>
      <c r="BA817" s="14">
        <f t="shared" si="348"/>
        <v>0.87015153396817235</v>
      </c>
      <c r="BB817" s="14">
        <f t="shared" si="349"/>
        <v>-0.35333333333333339</v>
      </c>
      <c r="BC817" s="16" t="str">
        <f t="shared" si="350"/>
        <v>Nontoxic</v>
      </c>
      <c r="BD817" s="14">
        <f t="shared" si="351"/>
        <v>135.33333333333331</v>
      </c>
      <c r="BE817" s="17" t="s">
        <v>663</v>
      </c>
      <c r="BF817" s="14"/>
      <c r="BG817" s="14">
        <f t="shared" si="352"/>
        <v>9</v>
      </c>
      <c r="BH817" s="14">
        <f t="shared" si="353"/>
        <v>9</v>
      </c>
      <c r="BI817" s="14">
        <f t="shared" si="354"/>
        <v>6.2222222222222214</v>
      </c>
      <c r="BJ817" s="14">
        <f t="shared" si="355"/>
        <v>14.011111111111154</v>
      </c>
      <c r="BK817" s="14">
        <f t="shared" si="356"/>
        <v>10.116666666666687</v>
      </c>
      <c r="BL817" s="14">
        <f t="shared" si="357"/>
        <v>1.0555555555555556</v>
      </c>
      <c r="BM817" s="14">
        <f t="shared" si="358"/>
        <v>1.3675415757829616</v>
      </c>
      <c r="BN817" s="14">
        <v>6.6349999999999998</v>
      </c>
      <c r="BO817" s="14" t="str">
        <f t="shared" si="359"/>
        <v>Same Var</v>
      </c>
      <c r="BP817" s="14">
        <f t="shared" si="360"/>
        <v>7.7323859689600917E-4</v>
      </c>
      <c r="BQ817" s="14" t="str">
        <f t="shared" si="361"/>
        <v>NS</v>
      </c>
      <c r="BR817" s="14" t="str">
        <f t="shared" si="365"/>
        <v>NS</v>
      </c>
      <c r="BS817" s="2" t="str">
        <f t="shared" si="362"/>
        <v/>
      </c>
      <c r="BT817" s="2" t="str">
        <f t="shared" si="363"/>
        <v/>
      </c>
      <c r="BU817" s="2" t="str">
        <f t="shared" si="364"/>
        <v/>
      </c>
    </row>
    <row r="818" spans="1:73" x14ac:dyDescent="0.2">
      <c r="A818" s="10" t="s">
        <v>142</v>
      </c>
      <c r="B818" s="11" t="s">
        <v>556</v>
      </c>
      <c r="C818" s="12">
        <v>37383</v>
      </c>
      <c r="D818" s="13">
        <v>0.51111111111111107</v>
      </c>
      <c r="E818" s="10" t="s">
        <v>535</v>
      </c>
      <c r="F818" s="10" t="s">
        <v>536</v>
      </c>
      <c r="G818" s="11" t="s">
        <v>59</v>
      </c>
      <c r="H818" s="11" t="s">
        <v>90</v>
      </c>
      <c r="I818" s="11" t="s">
        <v>61</v>
      </c>
      <c r="J818" s="14">
        <v>0.75</v>
      </c>
      <c r="K818" s="14">
        <v>0.2</v>
      </c>
      <c r="L818" s="11">
        <v>13</v>
      </c>
      <c r="M818" s="11">
        <v>16</v>
      </c>
      <c r="N818" s="11">
        <v>18</v>
      </c>
      <c r="O818" s="11">
        <v>14</v>
      </c>
      <c r="P818" s="11">
        <v>14</v>
      </c>
      <c r="Q818" s="11">
        <v>10</v>
      </c>
      <c r="R818" s="11">
        <v>17</v>
      </c>
      <c r="S818" s="11">
        <v>14</v>
      </c>
      <c r="T818" s="11">
        <v>18</v>
      </c>
      <c r="U818" s="11">
        <v>16</v>
      </c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F818" s="15"/>
      <c r="AG818" s="14">
        <f t="shared" si="338"/>
        <v>15</v>
      </c>
      <c r="AH818" s="14">
        <f t="shared" si="339"/>
        <v>2.4944382578492941</v>
      </c>
      <c r="AI818" s="14">
        <f t="shared" si="340"/>
        <v>10</v>
      </c>
      <c r="AJ818" s="11">
        <v>13</v>
      </c>
      <c r="AK818" s="11">
        <v>17</v>
      </c>
      <c r="AL818" s="11">
        <v>27</v>
      </c>
      <c r="AM818" s="11">
        <v>11</v>
      </c>
      <c r="AN818" s="11">
        <v>18</v>
      </c>
      <c r="AO818" s="11">
        <v>13</v>
      </c>
      <c r="AP818" s="11">
        <v>16</v>
      </c>
      <c r="AQ818" s="11">
        <v>18</v>
      </c>
      <c r="AR818" s="15"/>
      <c r="AS818" s="11">
        <v>20</v>
      </c>
      <c r="AT818" s="14">
        <f t="shared" si="341"/>
        <v>17</v>
      </c>
      <c r="AU818" s="14">
        <f t="shared" si="342"/>
        <v>4.7434164902525691</v>
      </c>
      <c r="AV818" s="14">
        <f t="shared" si="343"/>
        <v>9</v>
      </c>
      <c r="AW818" s="14">
        <f t="shared" si="344"/>
        <v>8.1225000000000005</v>
      </c>
      <c r="AX818" s="14">
        <f t="shared" si="345"/>
        <v>0.79486111111111113</v>
      </c>
      <c r="AY818" s="14">
        <f t="shared" si="346"/>
        <v>10</v>
      </c>
      <c r="AZ818" s="14">
        <f t="shared" si="347"/>
        <v>3.4060060471147806</v>
      </c>
      <c r="BA818" s="14">
        <f t="shared" si="348"/>
        <v>0.87905782855058789</v>
      </c>
      <c r="BB818" s="14">
        <f t="shared" si="349"/>
        <v>-0.13333333333333333</v>
      </c>
      <c r="BC818" s="16" t="str">
        <f t="shared" si="350"/>
        <v>Nontoxic</v>
      </c>
      <c r="BD818" s="14">
        <f t="shared" si="351"/>
        <v>113.33333333333333</v>
      </c>
      <c r="BE818" s="17" t="s">
        <v>663</v>
      </c>
      <c r="BF818" s="14"/>
      <c r="BG818" s="14">
        <f t="shared" si="352"/>
        <v>9</v>
      </c>
      <c r="BH818" s="14">
        <f t="shared" si="353"/>
        <v>8</v>
      </c>
      <c r="BI818" s="14">
        <f t="shared" si="354"/>
        <v>6.2222222222222214</v>
      </c>
      <c r="BJ818" s="14">
        <f t="shared" si="355"/>
        <v>22.5</v>
      </c>
      <c r="BK818" s="14">
        <f t="shared" si="356"/>
        <v>13.882352941176471</v>
      </c>
      <c r="BL818" s="14">
        <f t="shared" si="357"/>
        <v>1.0590958605664489</v>
      </c>
      <c r="BM818" s="14">
        <f t="shared" si="358"/>
        <v>3.1718066959582596</v>
      </c>
      <c r="BN818" s="14">
        <v>6.6349999999999998</v>
      </c>
      <c r="BO818" s="14" t="str">
        <f t="shared" si="359"/>
        <v>Same Var</v>
      </c>
      <c r="BP818" s="14">
        <f t="shared" si="360"/>
        <v>0.12941075173877176</v>
      </c>
      <c r="BQ818" s="14" t="str">
        <f t="shared" si="361"/>
        <v>NS</v>
      </c>
      <c r="BR818" s="14" t="str">
        <f t="shared" si="365"/>
        <v>NS</v>
      </c>
      <c r="BS818" s="2" t="str">
        <f t="shared" si="362"/>
        <v/>
      </c>
      <c r="BT818" s="2" t="str">
        <f t="shared" si="363"/>
        <v/>
      </c>
      <c r="BU818" s="2" t="str">
        <f t="shared" si="364"/>
        <v/>
      </c>
    </row>
    <row r="819" spans="1:73" x14ac:dyDescent="0.2">
      <c r="A819" s="10" t="s">
        <v>142</v>
      </c>
      <c r="B819" s="11" t="s">
        <v>547</v>
      </c>
      <c r="C819" s="12">
        <v>37383</v>
      </c>
      <c r="D819" s="13">
        <v>0.39583333333333331</v>
      </c>
      <c r="E819" s="10" t="s">
        <v>535</v>
      </c>
      <c r="F819" s="10" t="s">
        <v>536</v>
      </c>
      <c r="G819" s="11" t="s">
        <v>59</v>
      </c>
      <c r="H819" s="11" t="s">
        <v>90</v>
      </c>
      <c r="I819" s="11" t="s">
        <v>61</v>
      </c>
      <c r="J819" s="14">
        <v>0.75</v>
      </c>
      <c r="K819" s="14">
        <v>0.2</v>
      </c>
      <c r="L819" s="11">
        <v>13</v>
      </c>
      <c r="M819" s="11">
        <v>16</v>
      </c>
      <c r="N819" s="11">
        <v>18</v>
      </c>
      <c r="O819" s="11">
        <v>14</v>
      </c>
      <c r="P819" s="11">
        <v>14</v>
      </c>
      <c r="Q819" s="11">
        <v>10</v>
      </c>
      <c r="R819" s="11">
        <v>17</v>
      </c>
      <c r="S819" s="11">
        <v>14</v>
      </c>
      <c r="T819" s="11">
        <v>18</v>
      </c>
      <c r="U819" s="11">
        <v>16</v>
      </c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F819" s="15"/>
      <c r="AG819" s="14">
        <f t="shared" si="338"/>
        <v>15</v>
      </c>
      <c r="AH819" s="14">
        <f t="shared" si="339"/>
        <v>2.4944382578492941</v>
      </c>
      <c r="AI819" s="14">
        <f t="shared" si="340"/>
        <v>10</v>
      </c>
      <c r="AJ819" s="11">
        <v>17</v>
      </c>
      <c r="AK819" s="11">
        <v>18</v>
      </c>
      <c r="AL819" s="11">
        <v>20</v>
      </c>
      <c r="AM819" s="11">
        <v>20</v>
      </c>
      <c r="AN819" s="11">
        <v>29</v>
      </c>
      <c r="AO819" s="11">
        <v>34</v>
      </c>
      <c r="AP819" s="11">
        <v>19</v>
      </c>
      <c r="AQ819" s="11">
        <v>17</v>
      </c>
      <c r="AR819" s="11">
        <v>20</v>
      </c>
      <c r="AS819" s="11">
        <v>20</v>
      </c>
      <c r="AT819" s="14">
        <f t="shared" si="341"/>
        <v>21.4</v>
      </c>
      <c r="AU819" s="14">
        <f t="shared" si="342"/>
        <v>5.5817161837158578</v>
      </c>
      <c r="AV819" s="14">
        <f t="shared" si="343"/>
        <v>10</v>
      </c>
      <c r="AW819" s="14">
        <f t="shared" si="344"/>
        <v>12.01007530864195</v>
      </c>
      <c r="AX819" s="14">
        <f t="shared" si="345"/>
        <v>1.0921318244170071</v>
      </c>
      <c r="AY819" s="14">
        <f t="shared" si="346"/>
        <v>11</v>
      </c>
      <c r="AZ819" s="14">
        <f t="shared" si="347"/>
        <v>5.4522983144052031</v>
      </c>
      <c r="BA819" s="14">
        <f t="shared" si="348"/>
        <v>0.87552997807388222</v>
      </c>
      <c r="BB819" s="14">
        <f t="shared" si="349"/>
        <v>-0.42666666666666658</v>
      </c>
      <c r="BC819" s="16" t="str">
        <f t="shared" si="350"/>
        <v>Nontoxic</v>
      </c>
      <c r="BD819" s="14">
        <f t="shared" si="351"/>
        <v>142.66666666666666</v>
      </c>
      <c r="BE819" s="17" t="s">
        <v>664</v>
      </c>
      <c r="BF819" s="17" t="s">
        <v>666</v>
      </c>
      <c r="BG819" s="14">
        <f t="shared" si="352"/>
        <v>9</v>
      </c>
      <c r="BH819" s="14">
        <f t="shared" si="353"/>
        <v>9</v>
      </c>
      <c r="BI819" s="14">
        <f t="shared" si="354"/>
        <v>6.2222222222222214</v>
      </c>
      <c r="BJ819" s="14">
        <f t="shared" si="355"/>
        <v>31.155555555555519</v>
      </c>
      <c r="BK819" s="14">
        <f t="shared" si="356"/>
        <v>18.688888888888872</v>
      </c>
      <c r="BL819" s="14">
        <f t="shared" si="357"/>
        <v>1.0555555555555556</v>
      </c>
      <c r="BM819" s="14">
        <f t="shared" si="358"/>
        <v>5.0197716403948416</v>
      </c>
      <c r="BN819" s="14">
        <v>6.6349999999999998</v>
      </c>
      <c r="BO819" s="14" t="str">
        <f t="shared" si="359"/>
        <v>Same Var</v>
      </c>
      <c r="BP819" s="14">
        <f t="shared" si="360"/>
        <v>1.9457040451781875E-3</v>
      </c>
      <c r="BQ819" s="14" t="str">
        <f t="shared" si="361"/>
        <v>NS</v>
      </c>
      <c r="BR819" s="14" t="str">
        <f t="shared" si="365"/>
        <v>NS</v>
      </c>
      <c r="BS819" s="2" t="str">
        <f t="shared" si="362"/>
        <v/>
      </c>
      <c r="BT819" s="2" t="str">
        <f t="shared" si="363"/>
        <v/>
      </c>
      <c r="BU819" s="2" t="str">
        <f t="shared" si="364"/>
        <v/>
      </c>
    </row>
    <row r="820" spans="1:73" x14ac:dyDescent="0.2">
      <c r="A820" s="10" t="s">
        <v>142</v>
      </c>
      <c r="B820" s="11" t="s">
        <v>553</v>
      </c>
      <c r="C820" s="12">
        <v>37382</v>
      </c>
      <c r="D820" s="13">
        <v>0.27777777777777779</v>
      </c>
      <c r="E820" s="10" t="s">
        <v>535</v>
      </c>
      <c r="F820" s="10" t="s">
        <v>536</v>
      </c>
      <c r="G820" s="11" t="s">
        <v>59</v>
      </c>
      <c r="H820" s="11" t="s">
        <v>90</v>
      </c>
      <c r="I820" s="11" t="s">
        <v>61</v>
      </c>
      <c r="J820" s="14">
        <v>0.75</v>
      </c>
      <c r="K820" s="14">
        <v>0.2</v>
      </c>
      <c r="L820" s="11">
        <v>13</v>
      </c>
      <c r="M820" s="11">
        <v>16</v>
      </c>
      <c r="N820" s="11">
        <v>18</v>
      </c>
      <c r="O820" s="11">
        <v>14</v>
      </c>
      <c r="P820" s="11">
        <v>14</v>
      </c>
      <c r="Q820" s="11">
        <v>10</v>
      </c>
      <c r="R820" s="11">
        <v>17</v>
      </c>
      <c r="S820" s="11">
        <v>14</v>
      </c>
      <c r="T820" s="11">
        <v>18</v>
      </c>
      <c r="U820" s="11">
        <v>16</v>
      </c>
      <c r="V820" s="15"/>
      <c r="W820" s="15"/>
      <c r="X820" s="15"/>
      <c r="Y820" s="15"/>
      <c r="Z820" s="15"/>
      <c r="AA820" s="15"/>
      <c r="AB820" s="15"/>
      <c r="AC820" s="15"/>
      <c r="AD820" s="15"/>
      <c r="AE820" s="15"/>
      <c r="AF820" s="15"/>
      <c r="AG820" s="14">
        <f t="shared" si="338"/>
        <v>15</v>
      </c>
      <c r="AH820" s="14">
        <f t="shared" si="339"/>
        <v>2.4944382578492941</v>
      </c>
      <c r="AI820" s="14">
        <f t="shared" si="340"/>
        <v>10</v>
      </c>
      <c r="AJ820" s="11">
        <v>14</v>
      </c>
      <c r="AK820" s="11">
        <v>16</v>
      </c>
      <c r="AL820" s="11">
        <v>19</v>
      </c>
      <c r="AM820" s="15"/>
      <c r="AN820" s="11">
        <v>17</v>
      </c>
      <c r="AO820" s="11">
        <v>18</v>
      </c>
      <c r="AP820" s="11">
        <v>19</v>
      </c>
      <c r="AQ820" s="11">
        <v>16</v>
      </c>
      <c r="AR820" s="11">
        <v>13</v>
      </c>
      <c r="AS820" s="11">
        <v>0</v>
      </c>
      <c r="AT820" s="14">
        <f t="shared" si="341"/>
        <v>14.666666666666666</v>
      </c>
      <c r="AU820" s="14">
        <f t="shared" si="342"/>
        <v>5.873670062235365</v>
      </c>
      <c r="AV820" s="14">
        <f t="shared" si="343"/>
        <v>9</v>
      </c>
      <c r="AW820" s="14">
        <f t="shared" si="344"/>
        <v>17.500277777777779</v>
      </c>
      <c r="AX820" s="14">
        <f t="shared" si="345"/>
        <v>1.8504166666666668</v>
      </c>
      <c r="AY820" s="14">
        <f t="shared" si="346"/>
        <v>9</v>
      </c>
      <c r="AZ820" s="14">
        <f t="shared" si="347"/>
        <v>1.670480364468367</v>
      </c>
      <c r="BA820" s="14">
        <f t="shared" si="348"/>
        <v>0.8834038596855347</v>
      </c>
      <c r="BB820" s="14">
        <f t="shared" si="349"/>
        <v>2.2222222222222261E-2</v>
      </c>
      <c r="BC820" s="16" t="str">
        <f t="shared" si="350"/>
        <v>Nontoxic</v>
      </c>
      <c r="BD820" s="14">
        <f t="shared" si="351"/>
        <v>97.777777777777771</v>
      </c>
      <c r="BE820" s="17" t="s">
        <v>664</v>
      </c>
      <c r="BF820" s="17" t="s">
        <v>666</v>
      </c>
      <c r="BG820" s="14">
        <f t="shared" si="352"/>
        <v>9</v>
      </c>
      <c r="BH820" s="14">
        <f t="shared" si="353"/>
        <v>8</v>
      </c>
      <c r="BI820" s="14">
        <f t="shared" si="354"/>
        <v>6.2222222222222214</v>
      </c>
      <c r="BJ820" s="14">
        <f t="shared" si="355"/>
        <v>34.5</v>
      </c>
      <c r="BK820" s="14">
        <f t="shared" si="356"/>
        <v>19.529411764705884</v>
      </c>
      <c r="BL820" s="14">
        <f t="shared" si="357"/>
        <v>1.0590958605664489</v>
      </c>
      <c r="BM820" s="14">
        <f t="shared" si="358"/>
        <v>5.4214629888788064</v>
      </c>
      <c r="BN820" s="14">
        <v>6.6349999999999998</v>
      </c>
      <c r="BO820" s="14" t="str">
        <f t="shared" si="359"/>
        <v>Same Var</v>
      </c>
      <c r="BP820" s="14">
        <f t="shared" si="360"/>
        <v>0.43576893479568191</v>
      </c>
      <c r="BQ820" s="14" t="str">
        <f t="shared" si="361"/>
        <v>NS</v>
      </c>
      <c r="BR820" s="14" t="str">
        <f t="shared" si="365"/>
        <v>NS</v>
      </c>
      <c r="BS820" s="2" t="str">
        <f t="shared" si="362"/>
        <v>Wilcoxon</v>
      </c>
      <c r="BT820" s="2" t="str">
        <f t="shared" si="363"/>
        <v/>
      </c>
      <c r="BU820" s="2" t="str">
        <f t="shared" si="364"/>
        <v/>
      </c>
    </row>
    <row r="821" spans="1:73" x14ac:dyDescent="0.2">
      <c r="A821" s="10" t="s">
        <v>142</v>
      </c>
      <c r="B821" s="11" t="s">
        <v>560</v>
      </c>
      <c r="C821" s="12">
        <v>37382</v>
      </c>
      <c r="D821" s="13">
        <v>0.4201388888888889</v>
      </c>
      <c r="E821" s="10" t="s">
        <v>535</v>
      </c>
      <c r="F821" s="10" t="s">
        <v>536</v>
      </c>
      <c r="G821" s="11" t="s">
        <v>59</v>
      </c>
      <c r="H821" s="11" t="s">
        <v>90</v>
      </c>
      <c r="I821" s="11" t="s">
        <v>61</v>
      </c>
      <c r="J821" s="14">
        <v>0.75</v>
      </c>
      <c r="K821" s="14">
        <v>0.2</v>
      </c>
      <c r="L821" s="11">
        <v>13</v>
      </c>
      <c r="M821" s="11">
        <v>16</v>
      </c>
      <c r="N821" s="11">
        <v>18</v>
      </c>
      <c r="O821" s="11">
        <v>14</v>
      </c>
      <c r="P821" s="11">
        <v>14</v>
      </c>
      <c r="Q821" s="11">
        <v>10</v>
      </c>
      <c r="R821" s="11">
        <v>17</v>
      </c>
      <c r="S821" s="11">
        <v>14</v>
      </c>
      <c r="T821" s="11">
        <v>18</v>
      </c>
      <c r="U821" s="11">
        <v>16</v>
      </c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F821" s="15"/>
      <c r="AG821" s="14">
        <f t="shared" si="338"/>
        <v>15</v>
      </c>
      <c r="AH821" s="14">
        <f t="shared" si="339"/>
        <v>2.4944382578492941</v>
      </c>
      <c r="AI821" s="14">
        <f t="shared" si="340"/>
        <v>10</v>
      </c>
      <c r="AJ821" s="11">
        <v>23</v>
      </c>
      <c r="AK821" s="11">
        <v>23</v>
      </c>
      <c r="AL821" s="11">
        <v>22</v>
      </c>
      <c r="AM821" s="11">
        <v>9</v>
      </c>
      <c r="AN821" s="11">
        <v>21</v>
      </c>
      <c r="AO821" s="11">
        <v>34</v>
      </c>
      <c r="AP821" s="11">
        <v>22</v>
      </c>
      <c r="AQ821" s="11">
        <v>22</v>
      </c>
      <c r="AR821" s="11">
        <v>22</v>
      </c>
      <c r="AS821" s="11">
        <v>20</v>
      </c>
      <c r="AT821" s="14">
        <f t="shared" si="341"/>
        <v>21.8</v>
      </c>
      <c r="AU821" s="14">
        <f t="shared" si="342"/>
        <v>5.9591199946897486</v>
      </c>
      <c r="AV821" s="14">
        <f t="shared" si="343"/>
        <v>10</v>
      </c>
      <c r="AW821" s="14">
        <f t="shared" si="344"/>
        <v>15.218667901234596</v>
      </c>
      <c r="AX821" s="14">
        <f t="shared" si="345"/>
        <v>1.4147655692729795</v>
      </c>
      <c r="AY821" s="14">
        <f t="shared" si="346"/>
        <v>11</v>
      </c>
      <c r="AZ821" s="14">
        <f t="shared" si="347"/>
        <v>5.3414393267599936</v>
      </c>
      <c r="BA821" s="14">
        <f t="shared" si="348"/>
        <v>0.87552997807388222</v>
      </c>
      <c r="BB821" s="14">
        <f t="shared" si="349"/>
        <v>-0.45333333333333337</v>
      </c>
      <c r="BC821" s="16" t="str">
        <f t="shared" si="350"/>
        <v>Nontoxic</v>
      </c>
      <c r="BD821" s="14">
        <f t="shared" si="351"/>
        <v>145.33333333333334</v>
      </c>
      <c r="BE821" s="17" t="s">
        <v>664</v>
      </c>
      <c r="BF821" s="17" t="s">
        <v>666</v>
      </c>
      <c r="BG821" s="14">
        <f t="shared" si="352"/>
        <v>9</v>
      </c>
      <c r="BH821" s="14">
        <f t="shared" si="353"/>
        <v>9</v>
      </c>
      <c r="BI821" s="14">
        <f t="shared" si="354"/>
        <v>6.2222222222222214</v>
      </c>
      <c r="BJ821" s="14">
        <f t="shared" si="355"/>
        <v>35.511111111111148</v>
      </c>
      <c r="BK821" s="14">
        <f t="shared" si="356"/>
        <v>20.866666666666688</v>
      </c>
      <c r="BL821" s="14">
        <f t="shared" si="357"/>
        <v>1.0555555555555556</v>
      </c>
      <c r="BM821" s="14">
        <f t="shared" si="358"/>
        <v>5.7836833202742772</v>
      </c>
      <c r="BN821" s="14">
        <v>6.6349999999999998</v>
      </c>
      <c r="BO821" s="14" t="str">
        <f t="shared" si="359"/>
        <v>Same Var</v>
      </c>
      <c r="BP821" s="14">
        <f t="shared" si="360"/>
        <v>1.8686235496708547E-3</v>
      </c>
      <c r="BQ821" s="14" t="str">
        <f t="shared" si="361"/>
        <v>NS</v>
      </c>
      <c r="BR821" s="14" t="str">
        <f t="shared" ref="BR821:BR840" si="366">IF(BE821="Normal",BQ821,IF(BE821="Non-normal",BF821,"Bleh"))</f>
        <v>NS</v>
      </c>
      <c r="BS821" s="2" t="str">
        <f t="shared" si="362"/>
        <v/>
      </c>
      <c r="BT821" s="2" t="str">
        <f t="shared" si="363"/>
        <v/>
      </c>
      <c r="BU821" s="2" t="str">
        <f t="shared" si="364"/>
        <v/>
      </c>
    </row>
    <row r="822" spans="1:73" x14ac:dyDescent="0.2">
      <c r="A822" s="10" t="s">
        <v>142</v>
      </c>
      <c r="B822" s="11" t="s">
        <v>534</v>
      </c>
      <c r="C822" s="12">
        <v>37383</v>
      </c>
      <c r="D822" s="13">
        <v>0.29166666666666669</v>
      </c>
      <c r="E822" s="10" t="s">
        <v>535</v>
      </c>
      <c r="F822" s="10" t="s">
        <v>536</v>
      </c>
      <c r="G822" s="11" t="s">
        <v>59</v>
      </c>
      <c r="H822" s="11" t="s">
        <v>90</v>
      </c>
      <c r="I822" s="11" t="s">
        <v>61</v>
      </c>
      <c r="J822" s="14">
        <v>0.75</v>
      </c>
      <c r="K822" s="14">
        <v>0.2</v>
      </c>
      <c r="L822" s="11">
        <v>13</v>
      </c>
      <c r="M822" s="11">
        <v>16</v>
      </c>
      <c r="N822" s="11">
        <v>18</v>
      </c>
      <c r="O822" s="11">
        <v>14</v>
      </c>
      <c r="P822" s="11">
        <v>14</v>
      </c>
      <c r="Q822" s="11">
        <v>10</v>
      </c>
      <c r="R822" s="11">
        <v>17</v>
      </c>
      <c r="S822" s="11">
        <v>14</v>
      </c>
      <c r="T822" s="11">
        <v>18</v>
      </c>
      <c r="U822" s="11">
        <v>16</v>
      </c>
      <c r="V822" s="15"/>
      <c r="W822" s="15"/>
      <c r="X822" s="15"/>
      <c r="Y822" s="15"/>
      <c r="Z822" s="15"/>
      <c r="AA822" s="15"/>
      <c r="AB822" s="15"/>
      <c r="AC822" s="15"/>
      <c r="AD822" s="15"/>
      <c r="AE822" s="15"/>
      <c r="AF822" s="15"/>
      <c r="AG822" s="14">
        <f t="shared" si="338"/>
        <v>15</v>
      </c>
      <c r="AH822" s="14">
        <f t="shared" si="339"/>
        <v>2.4944382578492941</v>
      </c>
      <c r="AI822" s="14">
        <f t="shared" si="340"/>
        <v>10</v>
      </c>
      <c r="AJ822" s="11">
        <v>13</v>
      </c>
      <c r="AK822" s="11">
        <v>19</v>
      </c>
      <c r="AL822" s="11">
        <v>16</v>
      </c>
      <c r="AM822" s="11">
        <v>20</v>
      </c>
      <c r="AN822" s="11">
        <v>26</v>
      </c>
      <c r="AO822" s="11">
        <v>9</v>
      </c>
      <c r="AP822" s="11">
        <v>21</v>
      </c>
      <c r="AQ822" s="11">
        <v>21</v>
      </c>
      <c r="AR822" s="11">
        <v>11</v>
      </c>
      <c r="AS822" s="11">
        <v>0</v>
      </c>
      <c r="AT822" s="14">
        <f t="shared" si="341"/>
        <v>15.6</v>
      </c>
      <c r="AU822" s="14">
        <f t="shared" si="342"/>
        <v>7.5454180356911538</v>
      </c>
      <c r="AV822" s="14">
        <f t="shared" si="343"/>
        <v>10</v>
      </c>
      <c r="AW822" s="14">
        <f t="shared" si="344"/>
        <v>36.521877777777796</v>
      </c>
      <c r="AX822" s="14">
        <f t="shared" si="345"/>
        <v>3.6151716049382738</v>
      </c>
      <c r="AY822" s="14">
        <f t="shared" si="346"/>
        <v>10</v>
      </c>
      <c r="AZ822" s="14">
        <f t="shared" si="347"/>
        <v>1.7695016920814441</v>
      </c>
      <c r="BA822" s="14">
        <f t="shared" si="348"/>
        <v>0.87905782855058789</v>
      </c>
      <c r="BB822" s="14">
        <f t="shared" si="349"/>
        <v>-3.9999999999999973E-2</v>
      </c>
      <c r="BC822" s="16" t="str">
        <f t="shared" si="350"/>
        <v>Nontoxic</v>
      </c>
      <c r="BD822" s="14">
        <f t="shared" si="351"/>
        <v>104</v>
      </c>
      <c r="BE822" s="17" t="s">
        <v>663</v>
      </c>
      <c r="BF822" s="14"/>
      <c r="BG822" s="14">
        <f t="shared" si="352"/>
        <v>9</v>
      </c>
      <c r="BH822" s="14">
        <f t="shared" si="353"/>
        <v>9</v>
      </c>
      <c r="BI822" s="14">
        <f t="shared" si="354"/>
        <v>6.2222222222222214</v>
      </c>
      <c r="BJ822" s="14">
        <f t="shared" si="355"/>
        <v>56.933333333333351</v>
      </c>
      <c r="BK822" s="14">
        <f t="shared" si="356"/>
        <v>31.57777777777779</v>
      </c>
      <c r="BL822" s="14">
        <f t="shared" si="357"/>
        <v>1.0555555555555556</v>
      </c>
      <c r="BM822" s="14">
        <f t="shared" si="358"/>
        <v>8.8238771385294896</v>
      </c>
      <c r="BN822" s="14">
        <v>6.6349999999999998</v>
      </c>
      <c r="BO822" s="14" t="str">
        <f t="shared" si="359"/>
        <v>Sig Diff Var</v>
      </c>
      <c r="BP822" s="14">
        <f t="shared" si="360"/>
        <v>0.40785516773122671</v>
      </c>
      <c r="BQ822" s="14" t="str">
        <f t="shared" si="361"/>
        <v>NS</v>
      </c>
      <c r="BR822" s="14" t="str">
        <f t="shared" si="366"/>
        <v>NS</v>
      </c>
      <c r="BS822" s="2" t="str">
        <f t="shared" si="362"/>
        <v/>
      </c>
      <c r="BT822" s="2" t="str">
        <f t="shared" si="363"/>
        <v/>
      </c>
      <c r="BU822" s="2" t="str">
        <f t="shared" si="364"/>
        <v/>
      </c>
    </row>
    <row r="823" spans="1:73" x14ac:dyDescent="0.2">
      <c r="A823" s="10" t="s">
        <v>142</v>
      </c>
      <c r="B823" s="11" t="s">
        <v>557</v>
      </c>
      <c r="C823" s="12">
        <v>37382</v>
      </c>
      <c r="D823" s="13">
        <v>0.4826388888888889</v>
      </c>
      <c r="E823" s="10" t="s">
        <v>535</v>
      </c>
      <c r="F823" s="10" t="s">
        <v>536</v>
      </c>
      <c r="G823" s="11" t="s">
        <v>59</v>
      </c>
      <c r="H823" s="11" t="s">
        <v>90</v>
      </c>
      <c r="I823" s="11" t="s">
        <v>61</v>
      </c>
      <c r="J823" s="14">
        <v>0.75</v>
      </c>
      <c r="K823" s="14">
        <v>0.2</v>
      </c>
      <c r="L823" s="11">
        <v>13</v>
      </c>
      <c r="M823" s="11">
        <v>16</v>
      </c>
      <c r="N823" s="11">
        <v>18</v>
      </c>
      <c r="O823" s="11">
        <v>14</v>
      </c>
      <c r="P823" s="11">
        <v>14</v>
      </c>
      <c r="Q823" s="11">
        <v>10</v>
      </c>
      <c r="R823" s="11">
        <v>17</v>
      </c>
      <c r="S823" s="11">
        <v>14</v>
      </c>
      <c r="T823" s="11">
        <v>18</v>
      </c>
      <c r="U823" s="11">
        <v>16</v>
      </c>
      <c r="V823" s="15"/>
      <c r="W823" s="15"/>
      <c r="X823" s="15"/>
      <c r="Y823" s="15"/>
      <c r="Z823" s="15"/>
      <c r="AA823" s="15"/>
      <c r="AB823" s="15"/>
      <c r="AC823" s="15"/>
      <c r="AD823" s="15"/>
      <c r="AE823" s="15"/>
      <c r="AF823" s="15"/>
      <c r="AG823" s="14">
        <f t="shared" si="338"/>
        <v>15</v>
      </c>
      <c r="AH823" s="14">
        <f t="shared" si="339"/>
        <v>2.4944382578492941</v>
      </c>
      <c r="AI823" s="14">
        <f t="shared" si="340"/>
        <v>10</v>
      </c>
      <c r="AJ823" s="11">
        <v>17</v>
      </c>
      <c r="AK823" s="11">
        <v>20</v>
      </c>
      <c r="AL823" s="11">
        <v>36</v>
      </c>
      <c r="AM823" s="11">
        <v>19</v>
      </c>
      <c r="AN823" s="11">
        <v>20</v>
      </c>
      <c r="AO823" s="11">
        <v>28</v>
      </c>
      <c r="AP823" s="11">
        <v>15</v>
      </c>
      <c r="AQ823" s="11">
        <v>0</v>
      </c>
      <c r="AR823" s="11">
        <v>18</v>
      </c>
      <c r="AS823" s="11">
        <v>17</v>
      </c>
      <c r="AT823" s="14">
        <f t="shared" si="341"/>
        <v>19</v>
      </c>
      <c r="AU823" s="14">
        <f t="shared" si="342"/>
        <v>9.1772665986241364</v>
      </c>
      <c r="AV823" s="14">
        <f t="shared" si="343"/>
        <v>10</v>
      </c>
      <c r="AW823" s="14">
        <f t="shared" si="344"/>
        <v>76.951882716049383</v>
      </c>
      <c r="AX823" s="14">
        <f t="shared" si="345"/>
        <v>7.8951474622770927</v>
      </c>
      <c r="AY823" s="14">
        <f t="shared" si="346"/>
        <v>10</v>
      </c>
      <c r="AZ823" s="14">
        <f t="shared" si="347"/>
        <v>2.6166575569049275</v>
      </c>
      <c r="BA823" s="14">
        <f t="shared" si="348"/>
        <v>0.87905782855058789</v>
      </c>
      <c r="BB823" s="14">
        <f t="shared" si="349"/>
        <v>-0.26666666666666666</v>
      </c>
      <c r="BC823" s="16" t="str">
        <f t="shared" si="350"/>
        <v>Nontoxic</v>
      </c>
      <c r="BD823" s="14">
        <f t="shared" si="351"/>
        <v>126.66666666666666</v>
      </c>
      <c r="BE823" s="17" t="s">
        <v>663</v>
      </c>
      <c r="BF823" s="14"/>
      <c r="BG823" s="14">
        <f t="shared" si="352"/>
        <v>9</v>
      </c>
      <c r="BH823" s="14">
        <f t="shared" si="353"/>
        <v>9</v>
      </c>
      <c r="BI823" s="14">
        <f t="shared" si="354"/>
        <v>6.2222222222222214</v>
      </c>
      <c r="BJ823" s="14">
        <f t="shared" si="355"/>
        <v>84.222222222222229</v>
      </c>
      <c r="BK823" s="14">
        <f t="shared" si="356"/>
        <v>45.222222222222221</v>
      </c>
      <c r="BL823" s="14">
        <f t="shared" si="357"/>
        <v>1.0555555555555556</v>
      </c>
      <c r="BM823" s="14">
        <f t="shared" si="358"/>
        <v>11.609357353170649</v>
      </c>
      <c r="BN823" s="14">
        <v>6.6349999999999998</v>
      </c>
      <c r="BO823" s="14" t="str">
        <f t="shared" si="359"/>
        <v>Sig Diff Var</v>
      </c>
      <c r="BP823" s="14">
        <f t="shared" si="360"/>
        <v>0.10606975294613928</v>
      </c>
      <c r="BQ823" s="14" t="str">
        <f t="shared" si="361"/>
        <v>NS</v>
      </c>
      <c r="BR823" s="14" t="str">
        <f t="shared" si="366"/>
        <v>NS</v>
      </c>
      <c r="BS823" s="2" t="str">
        <f t="shared" si="362"/>
        <v/>
      </c>
      <c r="BT823" s="2" t="str">
        <f t="shared" si="363"/>
        <v/>
      </c>
      <c r="BU823" s="2" t="str">
        <f t="shared" si="364"/>
        <v/>
      </c>
    </row>
    <row r="824" spans="1:73" s="17" customFormat="1" ht="15" x14ac:dyDescent="0.25">
      <c r="A824" s="62" t="s">
        <v>142</v>
      </c>
      <c r="B824" s="62" t="s">
        <v>283</v>
      </c>
      <c r="C824" s="63">
        <v>39688</v>
      </c>
      <c r="D824" s="64">
        <v>0.3611111111111111</v>
      </c>
      <c r="E824" s="62" t="s">
        <v>57</v>
      </c>
      <c r="F824" s="62" t="s">
        <v>284</v>
      </c>
      <c r="G824" s="62" t="s">
        <v>59</v>
      </c>
      <c r="H824" s="62" t="s">
        <v>90</v>
      </c>
      <c r="I824" s="62" t="s">
        <v>61</v>
      </c>
      <c r="J824" s="65">
        <v>0.75</v>
      </c>
      <c r="K824" s="65">
        <v>0.2</v>
      </c>
      <c r="L824" s="62">
        <v>23</v>
      </c>
      <c r="M824" s="62">
        <v>22</v>
      </c>
      <c r="N824" s="62">
        <v>18</v>
      </c>
      <c r="O824" s="62">
        <v>31</v>
      </c>
      <c r="P824" s="62">
        <v>0</v>
      </c>
      <c r="Q824" s="62">
        <v>0</v>
      </c>
      <c r="R824" s="62">
        <v>21</v>
      </c>
      <c r="S824" s="62">
        <v>3</v>
      </c>
      <c r="T824" s="62">
        <v>28</v>
      </c>
      <c r="U824" s="62">
        <v>3</v>
      </c>
      <c r="V824" s="52"/>
      <c r="W824" s="52"/>
      <c r="X824" s="52"/>
      <c r="Y824" s="52"/>
      <c r="Z824" s="52"/>
      <c r="AA824" s="52"/>
      <c r="AB824" s="52"/>
      <c r="AC824" s="52"/>
      <c r="AD824" s="52"/>
      <c r="AE824" s="52"/>
      <c r="AF824" s="52"/>
      <c r="AG824" s="65">
        <f t="shared" si="338"/>
        <v>14.9</v>
      </c>
      <c r="AH824" s="65">
        <f t="shared" si="339"/>
        <v>12.114729327007957</v>
      </c>
      <c r="AI824" s="65">
        <f t="shared" si="340"/>
        <v>10</v>
      </c>
      <c r="AJ824" s="62">
        <v>26</v>
      </c>
      <c r="AK824" s="62">
        <v>21</v>
      </c>
      <c r="AL824" s="62">
        <v>26</v>
      </c>
      <c r="AM824" s="62">
        <v>26</v>
      </c>
      <c r="AN824" s="62">
        <v>23</v>
      </c>
      <c r="AO824" s="62">
        <v>21</v>
      </c>
      <c r="AP824" s="62">
        <v>20</v>
      </c>
      <c r="AQ824" s="62">
        <v>26</v>
      </c>
      <c r="AR824" s="62">
        <v>29</v>
      </c>
      <c r="AS824" s="62">
        <v>29</v>
      </c>
      <c r="AT824" s="65">
        <f t="shared" si="341"/>
        <v>24.7</v>
      </c>
      <c r="AU824" s="65">
        <f t="shared" si="342"/>
        <v>3.2676869155073316</v>
      </c>
      <c r="AV824" s="65">
        <f t="shared" si="343"/>
        <v>10</v>
      </c>
      <c r="AW824" s="65">
        <f t="shared" si="344"/>
        <v>86.925839356674459</v>
      </c>
      <c r="AX824" s="65">
        <f t="shared" si="345"/>
        <v>7.6994992803712288</v>
      </c>
      <c r="AY824" s="65">
        <f t="shared" si="346"/>
        <v>11</v>
      </c>
      <c r="AZ824" s="65">
        <f t="shared" si="347"/>
        <v>4.4294525176766468</v>
      </c>
      <c r="BA824" s="65">
        <f t="shared" si="348"/>
        <v>0.87552997807388222</v>
      </c>
      <c r="BB824" s="65"/>
      <c r="BC824" s="66" t="str">
        <f t="shared" si="350"/>
        <v>Nontoxic</v>
      </c>
      <c r="BD824" s="65">
        <f t="shared" si="351"/>
        <v>165.7718120805369</v>
      </c>
      <c r="BE824" s="65" t="s">
        <v>663</v>
      </c>
      <c r="BF824" s="65"/>
      <c r="BG824" s="65">
        <f t="shared" si="352"/>
        <v>9</v>
      </c>
      <c r="BH824" s="65">
        <f t="shared" si="353"/>
        <v>9</v>
      </c>
      <c r="BI824" s="65">
        <f t="shared" si="354"/>
        <v>146.76666666666668</v>
      </c>
      <c r="BJ824" s="65">
        <f t="shared" si="355"/>
        <v>10.677777777777818</v>
      </c>
      <c r="BK824" s="65">
        <f t="shared" si="356"/>
        <v>78.722222222222243</v>
      </c>
      <c r="BL824" s="65">
        <f t="shared" si="357"/>
        <v>1.0555555555555556</v>
      </c>
      <c r="BM824" s="65">
        <f t="shared" si="358"/>
        <v>11.722338765188178</v>
      </c>
      <c r="BN824" s="65">
        <v>6.6349999999999998</v>
      </c>
      <c r="BO824" s="65" t="str">
        <f t="shared" si="359"/>
        <v>Sig Diff Var</v>
      </c>
      <c r="BP824" s="65">
        <f t="shared" si="360"/>
        <v>1.6235761609136066E-2</v>
      </c>
      <c r="BQ824" s="65" t="str">
        <f t="shared" si="361"/>
        <v>NS</v>
      </c>
      <c r="BR824" s="65" t="str">
        <f t="shared" si="366"/>
        <v>NS</v>
      </c>
      <c r="BS824" s="65" t="str">
        <f t="shared" si="362"/>
        <v/>
      </c>
      <c r="BT824" s="65" t="str">
        <f t="shared" si="363"/>
        <v/>
      </c>
      <c r="BU824" s="65" t="str">
        <f t="shared" si="364"/>
        <v/>
      </c>
    </row>
    <row r="825" spans="1:73" s="17" customFormat="1" ht="15" x14ac:dyDescent="0.25">
      <c r="A825" s="62" t="s">
        <v>142</v>
      </c>
      <c r="B825" s="62" t="s">
        <v>301</v>
      </c>
      <c r="C825" s="63">
        <v>39688</v>
      </c>
      <c r="D825" s="64">
        <v>0.5</v>
      </c>
      <c r="E825" s="62" t="s">
        <v>57</v>
      </c>
      <c r="F825" s="62" t="s">
        <v>284</v>
      </c>
      <c r="G825" s="62" t="s">
        <v>59</v>
      </c>
      <c r="H825" s="62" t="s">
        <v>90</v>
      </c>
      <c r="I825" s="62" t="s">
        <v>61</v>
      </c>
      <c r="J825" s="65">
        <v>0.75</v>
      </c>
      <c r="K825" s="65">
        <v>0.2</v>
      </c>
      <c r="L825" s="62">
        <v>23</v>
      </c>
      <c r="M825" s="62">
        <v>22</v>
      </c>
      <c r="N825" s="62">
        <v>18</v>
      </c>
      <c r="O825" s="62">
        <v>31</v>
      </c>
      <c r="P825" s="62">
        <v>0</v>
      </c>
      <c r="Q825" s="62">
        <v>0</v>
      </c>
      <c r="R825" s="62">
        <v>21</v>
      </c>
      <c r="S825" s="62">
        <v>3</v>
      </c>
      <c r="T825" s="62">
        <v>28</v>
      </c>
      <c r="U825" s="62">
        <v>3</v>
      </c>
      <c r="V825" s="52"/>
      <c r="W825" s="52"/>
      <c r="X825" s="52"/>
      <c r="Y825" s="52"/>
      <c r="Z825" s="52"/>
      <c r="AA825" s="52"/>
      <c r="AB825" s="52"/>
      <c r="AC825" s="52"/>
      <c r="AD825" s="52"/>
      <c r="AE825" s="52"/>
      <c r="AF825" s="52"/>
      <c r="AG825" s="65">
        <f t="shared" si="338"/>
        <v>14.9</v>
      </c>
      <c r="AH825" s="65">
        <f t="shared" si="339"/>
        <v>12.114729327007957</v>
      </c>
      <c r="AI825" s="65">
        <f t="shared" si="340"/>
        <v>10</v>
      </c>
      <c r="AJ825" s="62">
        <v>0</v>
      </c>
      <c r="AK825" s="62">
        <v>0</v>
      </c>
      <c r="AL825" s="62">
        <v>15</v>
      </c>
      <c r="AM825" s="62">
        <v>0</v>
      </c>
      <c r="AN825" s="62">
        <v>0</v>
      </c>
      <c r="AO825" s="62">
        <v>7</v>
      </c>
      <c r="AP825" s="62">
        <v>15</v>
      </c>
      <c r="AQ825" s="62">
        <v>7</v>
      </c>
      <c r="AR825" s="62">
        <v>2</v>
      </c>
      <c r="AS825" s="62">
        <v>0</v>
      </c>
      <c r="AT825" s="65">
        <f t="shared" si="341"/>
        <v>4.5999999999999996</v>
      </c>
      <c r="AU825" s="65">
        <f t="shared" si="342"/>
        <v>6.1499774163993663</v>
      </c>
      <c r="AV825" s="65">
        <f t="shared" si="343"/>
        <v>10</v>
      </c>
      <c r="AW825" s="65">
        <f t="shared" si="344"/>
        <v>144.90976574556328</v>
      </c>
      <c r="AX825" s="65">
        <f t="shared" si="345"/>
        <v>9.1622832309885123</v>
      </c>
      <c r="AY825" s="65">
        <f t="shared" si="346"/>
        <v>16</v>
      </c>
      <c r="AZ825" s="65">
        <f t="shared" si="347"/>
        <v>-1.8950529255367119</v>
      </c>
      <c r="BA825" s="65">
        <f t="shared" si="348"/>
        <v>0.86466700179829137</v>
      </c>
      <c r="BB825" s="65"/>
      <c r="BC825" s="66" t="str">
        <f t="shared" si="350"/>
        <v>Toxic</v>
      </c>
      <c r="BD825" s="65">
        <f t="shared" si="351"/>
        <v>30.872483221476504</v>
      </c>
      <c r="BE825" s="65" t="s">
        <v>664</v>
      </c>
      <c r="BF825" s="65" t="s">
        <v>667</v>
      </c>
      <c r="BG825" s="65">
        <f t="shared" si="352"/>
        <v>9</v>
      </c>
      <c r="BH825" s="65">
        <f t="shared" si="353"/>
        <v>9</v>
      </c>
      <c r="BI825" s="65">
        <f t="shared" si="354"/>
        <v>146.76666666666668</v>
      </c>
      <c r="BJ825" s="65">
        <f t="shared" si="355"/>
        <v>37.822222222222223</v>
      </c>
      <c r="BK825" s="65">
        <f t="shared" si="356"/>
        <v>92.294444444444451</v>
      </c>
      <c r="BL825" s="65">
        <f t="shared" si="357"/>
        <v>1.0555555555555556</v>
      </c>
      <c r="BM825" s="65">
        <f t="shared" si="358"/>
        <v>3.6511991050958841</v>
      </c>
      <c r="BN825" s="65">
        <v>6.6349999999999998</v>
      </c>
      <c r="BO825" s="65" t="str">
        <f t="shared" si="359"/>
        <v>Same Var</v>
      </c>
      <c r="BP825" s="65">
        <f t="shared" si="360"/>
        <v>1.3787743802615439E-2</v>
      </c>
      <c r="BQ825" s="65" t="str">
        <f t="shared" si="361"/>
        <v>Sig</v>
      </c>
      <c r="BR825" s="65" t="str">
        <f t="shared" si="366"/>
        <v>Sig</v>
      </c>
      <c r="BS825" s="65" t="str">
        <f t="shared" si="362"/>
        <v>Wilcoxon</v>
      </c>
      <c r="BT825" s="65" t="str">
        <f t="shared" si="363"/>
        <v/>
      </c>
      <c r="BU825" s="65" t="str">
        <f t="shared" si="364"/>
        <v/>
      </c>
    </row>
    <row r="826" spans="1:73" s="17" customFormat="1" ht="15" x14ac:dyDescent="0.25">
      <c r="A826" s="62" t="s">
        <v>142</v>
      </c>
      <c r="B826" s="62" t="s">
        <v>309</v>
      </c>
      <c r="C826" s="63">
        <v>39688</v>
      </c>
      <c r="D826" s="64">
        <v>0.4513888888888889</v>
      </c>
      <c r="E826" s="62" t="s">
        <v>57</v>
      </c>
      <c r="F826" s="62" t="s">
        <v>284</v>
      </c>
      <c r="G826" s="62" t="s">
        <v>59</v>
      </c>
      <c r="H826" s="62" t="s">
        <v>90</v>
      </c>
      <c r="I826" s="62" t="s">
        <v>61</v>
      </c>
      <c r="J826" s="65">
        <v>0.75</v>
      </c>
      <c r="K826" s="65">
        <v>0.2</v>
      </c>
      <c r="L826" s="62">
        <v>23</v>
      </c>
      <c r="M826" s="62">
        <v>22</v>
      </c>
      <c r="N826" s="62">
        <v>18</v>
      </c>
      <c r="O826" s="62">
        <v>31</v>
      </c>
      <c r="P826" s="62">
        <v>0</v>
      </c>
      <c r="Q826" s="62">
        <v>0</v>
      </c>
      <c r="R826" s="62">
        <v>21</v>
      </c>
      <c r="S826" s="62">
        <v>3</v>
      </c>
      <c r="T826" s="62">
        <v>28</v>
      </c>
      <c r="U826" s="62">
        <v>3</v>
      </c>
      <c r="V826" s="52"/>
      <c r="W826" s="52"/>
      <c r="X826" s="52"/>
      <c r="Y826" s="52"/>
      <c r="Z826" s="52"/>
      <c r="AA826" s="52"/>
      <c r="AB826" s="52"/>
      <c r="AC826" s="52"/>
      <c r="AD826" s="52"/>
      <c r="AE826" s="52"/>
      <c r="AF826" s="52"/>
      <c r="AG826" s="65">
        <f t="shared" si="338"/>
        <v>14.9</v>
      </c>
      <c r="AH826" s="65">
        <f t="shared" si="339"/>
        <v>12.114729327007957</v>
      </c>
      <c r="AI826" s="65">
        <f t="shared" si="340"/>
        <v>10</v>
      </c>
      <c r="AJ826" s="62">
        <v>0</v>
      </c>
      <c r="AK826" s="62">
        <v>7</v>
      </c>
      <c r="AL826" s="62">
        <v>6</v>
      </c>
      <c r="AM826" s="62">
        <v>14</v>
      </c>
      <c r="AN826" s="62">
        <v>0</v>
      </c>
      <c r="AO826" s="62">
        <v>13</v>
      </c>
      <c r="AP826" s="62">
        <v>18</v>
      </c>
      <c r="AQ826" s="62">
        <v>0</v>
      </c>
      <c r="AR826" s="62">
        <v>0</v>
      </c>
      <c r="AS826" s="62">
        <v>14</v>
      </c>
      <c r="AT826" s="65">
        <f t="shared" si="341"/>
        <v>7.2</v>
      </c>
      <c r="AU826" s="65">
        <f t="shared" si="342"/>
        <v>7.0836274448743968</v>
      </c>
      <c r="AV826" s="65">
        <f t="shared" si="343"/>
        <v>10</v>
      </c>
      <c r="AW826" s="65">
        <f t="shared" si="344"/>
        <v>176.18322130111886</v>
      </c>
      <c r="AX826" s="65">
        <f t="shared" si="345"/>
        <v>10.370381996420612</v>
      </c>
      <c r="AY826" s="65">
        <f t="shared" si="346"/>
        <v>17</v>
      </c>
      <c r="AZ826" s="65">
        <f t="shared" si="347"/>
        <v>-1.0910533733962826</v>
      </c>
      <c r="BA826" s="65">
        <f t="shared" si="348"/>
        <v>0.86327901742005297</v>
      </c>
      <c r="BB826" s="65"/>
      <c r="BC826" s="66" t="str">
        <f t="shared" si="350"/>
        <v>Toxic</v>
      </c>
      <c r="BD826" s="65">
        <f t="shared" si="351"/>
        <v>48.322147651006716</v>
      </c>
      <c r="BE826" s="65" t="s">
        <v>663</v>
      </c>
      <c r="BF826" s="65"/>
      <c r="BG826" s="65">
        <f t="shared" si="352"/>
        <v>9</v>
      </c>
      <c r="BH826" s="65">
        <f t="shared" si="353"/>
        <v>9</v>
      </c>
      <c r="BI826" s="65">
        <f t="shared" si="354"/>
        <v>146.76666666666668</v>
      </c>
      <c r="BJ826" s="65">
        <f t="shared" si="355"/>
        <v>50.177777777777777</v>
      </c>
      <c r="BK826" s="65">
        <f t="shared" si="356"/>
        <v>98.472222222222229</v>
      </c>
      <c r="BL826" s="65">
        <f t="shared" si="357"/>
        <v>1.0555555555555556</v>
      </c>
      <c r="BM826" s="65">
        <f t="shared" si="358"/>
        <v>2.3458684716816203</v>
      </c>
      <c r="BN826" s="65">
        <v>6.6349999999999998</v>
      </c>
      <c r="BO826" s="65" t="str">
        <f t="shared" si="359"/>
        <v>Same Var</v>
      </c>
      <c r="BP826" s="65">
        <f t="shared" si="360"/>
        <v>4.9908139449296604E-2</v>
      </c>
      <c r="BQ826" s="65" t="str">
        <f t="shared" si="361"/>
        <v>Sig</v>
      </c>
      <c r="BR826" s="65" t="str">
        <f t="shared" si="366"/>
        <v>Sig</v>
      </c>
      <c r="BS826" s="65" t="str">
        <f t="shared" si="362"/>
        <v>Same Var T-test</v>
      </c>
      <c r="BT826" s="65" t="str">
        <f t="shared" si="363"/>
        <v/>
      </c>
      <c r="BU826" s="65" t="str">
        <f t="shared" si="364"/>
        <v/>
      </c>
    </row>
    <row r="827" spans="1:73" s="17" customFormat="1" ht="15" x14ac:dyDescent="0.25">
      <c r="A827" s="62" t="s">
        <v>142</v>
      </c>
      <c r="B827" s="62" t="s">
        <v>310</v>
      </c>
      <c r="C827" s="63">
        <v>39688</v>
      </c>
      <c r="D827" s="64">
        <v>0.47222222222222221</v>
      </c>
      <c r="E827" s="62" t="s">
        <v>57</v>
      </c>
      <c r="F827" s="62" t="s">
        <v>284</v>
      </c>
      <c r="G827" s="62" t="s">
        <v>59</v>
      </c>
      <c r="H827" s="62" t="s">
        <v>90</v>
      </c>
      <c r="I827" s="62" t="s">
        <v>61</v>
      </c>
      <c r="J827" s="65">
        <v>0.75</v>
      </c>
      <c r="K827" s="65">
        <v>0.2</v>
      </c>
      <c r="L827" s="62">
        <v>23</v>
      </c>
      <c r="M827" s="62">
        <v>22</v>
      </c>
      <c r="N827" s="62">
        <v>18</v>
      </c>
      <c r="O827" s="62">
        <v>31</v>
      </c>
      <c r="P827" s="62">
        <v>0</v>
      </c>
      <c r="Q827" s="62">
        <v>0</v>
      </c>
      <c r="R827" s="62">
        <v>21</v>
      </c>
      <c r="S827" s="62">
        <v>3</v>
      </c>
      <c r="T827" s="62">
        <v>28</v>
      </c>
      <c r="U827" s="62">
        <v>3</v>
      </c>
      <c r="V827" s="52"/>
      <c r="W827" s="52"/>
      <c r="X827" s="52"/>
      <c r="Y827" s="52"/>
      <c r="Z827" s="52"/>
      <c r="AA827" s="52"/>
      <c r="AB827" s="52"/>
      <c r="AC827" s="52"/>
      <c r="AD827" s="52"/>
      <c r="AE827" s="52"/>
      <c r="AF827" s="52"/>
      <c r="AG827" s="65">
        <f t="shared" si="338"/>
        <v>14.9</v>
      </c>
      <c r="AH827" s="65">
        <f t="shared" si="339"/>
        <v>12.114729327007957</v>
      </c>
      <c r="AI827" s="65">
        <f t="shared" si="340"/>
        <v>10</v>
      </c>
      <c r="AJ827" s="62">
        <v>0</v>
      </c>
      <c r="AK827" s="62">
        <v>0</v>
      </c>
      <c r="AL827" s="62">
        <v>19</v>
      </c>
      <c r="AM827" s="62">
        <v>10</v>
      </c>
      <c r="AN827" s="62">
        <v>0</v>
      </c>
      <c r="AO827" s="62">
        <v>3</v>
      </c>
      <c r="AP827" s="62">
        <v>15</v>
      </c>
      <c r="AQ827" s="62">
        <v>11</v>
      </c>
      <c r="AR827" s="62">
        <v>0</v>
      </c>
      <c r="AS827" s="62">
        <v>15</v>
      </c>
      <c r="AT827" s="65">
        <f t="shared" si="341"/>
        <v>7.3</v>
      </c>
      <c r="AU827" s="65">
        <f t="shared" si="342"/>
        <v>7.5136912070935917</v>
      </c>
      <c r="AV827" s="65">
        <f t="shared" si="343"/>
        <v>10</v>
      </c>
      <c r="AW827" s="65">
        <f t="shared" si="344"/>
        <v>193.24282083815586</v>
      </c>
      <c r="AX827" s="65">
        <f t="shared" si="345"/>
        <v>11.114182407943243</v>
      </c>
      <c r="AY827" s="65">
        <f t="shared" si="346"/>
        <v>17</v>
      </c>
      <c r="AZ827" s="65">
        <f t="shared" si="347"/>
        <v>-1.0393118157658003</v>
      </c>
      <c r="BA827" s="65">
        <f t="shared" si="348"/>
        <v>0.86327901742005297</v>
      </c>
      <c r="BB827" s="65"/>
      <c r="BC827" s="66" t="str">
        <f t="shared" si="350"/>
        <v>Toxic</v>
      </c>
      <c r="BD827" s="65">
        <f t="shared" si="351"/>
        <v>48.993288590604024</v>
      </c>
      <c r="BE827" s="65" t="s">
        <v>663</v>
      </c>
      <c r="BF827" s="65"/>
      <c r="BG827" s="65">
        <f t="shared" si="352"/>
        <v>9</v>
      </c>
      <c r="BH827" s="65">
        <f t="shared" si="353"/>
        <v>9</v>
      </c>
      <c r="BI827" s="65">
        <f t="shared" si="354"/>
        <v>146.76666666666668</v>
      </c>
      <c r="BJ827" s="65">
        <f t="shared" si="355"/>
        <v>56.455555555555556</v>
      </c>
      <c r="BK827" s="65">
        <f t="shared" si="356"/>
        <v>101.61111111111111</v>
      </c>
      <c r="BL827" s="65">
        <f t="shared" si="357"/>
        <v>1.0555555555555556</v>
      </c>
      <c r="BM827" s="65">
        <f t="shared" si="358"/>
        <v>1.8758581585494034</v>
      </c>
      <c r="BN827" s="65">
        <v>6.6349999999999998</v>
      </c>
      <c r="BO827" s="65" t="str">
        <f t="shared" si="359"/>
        <v>Same Var</v>
      </c>
      <c r="BP827" s="65">
        <f t="shared" si="360"/>
        <v>5.4537004618012211E-2</v>
      </c>
      <c r="BQ827" s="65" t="str">
        <f t="shared" si="361"/>
        <v>NS</v>
      </c>
      <c r="BR827" s="65" t="str">
        <f t="shared" si="366"/>
        <v>NS</v>
      </c>
      <c r="BS827" s="65" t="str">
        <f t="shared" si="362"/>
        <v>Same Var T-test</v>
      </c>
      <c r="BT827" s="65" t="str">
        <f t="shared" si="363"/>
        <v/>
      </c>
      <c r="BU827" s="65" t="str">
        <f t="shared" si="364"/>
        <v/>
      </c>
    </row>
    <row r="828" spans="1:73" s="17" customFormat="1" ht="15" x14ac:dyDescent="0.25">
      <c r="A828" s="62" t="s">
        <v>142</v>
      </c>
      <c r="B828" s="62" t="s">
        <v>311</v>
      </c>
      <c r="C828" s="63">
        <v>39688</v>
      </c>
      <c r="D828" s="64">
        <v>0.40277777777777779</v>
      </c>
      <c r="E828" s="62" t="s">
        <v>57</v>
      </c>
      <c r="F828" s="62" t="s">
        <v>284</v>
      </c>
      <c r="G828" s="62" t="s">
        <v>59</v>
      </c>
      <c r="H828" s="62" t="s">
        <v>90</v>
      </c>
      <c r="I828" s="62" t="s">
        <v>61</v>
      </c>
      <c r="J828" s="65">
        <v>0.75</v>
      </c>
      <c r="K828" s="65">
        <v>0.2</v>
      </c>
      <c r="L828" s="62">
        <v>23</v>
      </c>
      <c r="M828" s="62">
        <v>22</v>
      </c>
      <c r="N828" s="62">
        <v>18</v>
      </c>
      <c r="O828" s="62">
        <v>31</v>
      </c>
      <c r="P828" s="62">
        <v>0</v>
      </c>
      <c r="Q828" s="62">
        <v>0</v>
      </c>
      <c r="R828" s="62">
        <v>21</v>
      </c>
      <c r="S828" s="62">
        <v>3</v>
      </c>
      <c r="T828" s="62">
        <v>28</v>
      </c>
      <c r="U828" s="62">
        <v>3</v>
      </c>
      <c r="V828" s="52"/>
      <c r="W828" s="52"/>
      <c r="X828" s="52"/>
      <c r="Y828" s="52"/>
      <c r="Z828" s="52"/>
      <c r="AA828" s="52"/>
      <c r="AB828" s="52"/>
      <c r="AC828" s="52"/>
      <c r="AD828" s="52"/>
      <c r="AE828" s="52"/>
      <c r="AF828" s="52"/>
      <c r="AG828" s="65">
        <f t="shared" si="338"/>
        <v>14.9</v>
      </c>
      <c r="AH828" s="65">
        <f t="shared" si="339"/>
        <v>12.114729327007957</v>
      </c>
      <c r="AI828" s="65">
        <f t="shared" si="340"/>
        <v>10</v>
      </c>
      <c r="AJ828" s="62">
        <v>22</v>
      </c>
      <c r="AK828" s="62">
        <v>13</v>
      </c>
      <c r="AL828" s="62">
        <v>18</v>
      </c>
      <c r="AM828" s="62">
        <v>18</v>
      </c>
      <c r="AN828" s="62">
        <v>19</v>
      </c>
      <c r="AO828" s="62">
        <v>24</v>
      </c>
      <c r="AP828" s="62">
        <v>6</v>
      </c>
      <c r="AQ828" s="62">
        <v>18</v>
      </c>
      <c r="AR828" s="62">
        <v>10</v>
      </c>
      <c r="AS828" s="62">
        <v>13</v>
      </c>
      <c r="AT828" s="65">
        <f t="shared" si="341"/>
        <v>16.100000000000001</v>
      </c>
      <c r="AU828" s="65">
        <f t="shared" si="342"/>
        <v>5.5267028547267181</v>
      </c>
      <c r="AV828" s="65">
        <f t="shared" si="343"/>
        <v>10</v>
      </c>
      <c r="AW828" s="65">
        <f t="shared" si="344"/>
        <v>127.9176708381559</v>
      </c>
      <c r="AX828" s="65">
        <f t="shared" si="345"/>
        <v>8.6094416672025051</v>
      </c>
      <c r="AY828" s="65">
        <f t="shared" si="346"/>
        <v>15</v>
      </c>
      <c r="AZ828" s="65">
        <f t="shared" si="347"/>
        <v>1.4644467989583645</v>
      </c>
      <c r="BA828" s="65">
        <f t="shared" si="348"/>
        <v>0.86624497319495286</v>
      </c>
      <c r="BB828" s="65"/>
      <c r="BC828" s="66" t="str">
        <f t="shared" si="350"/>
        <v>Nontoxic</v>
      </c>
      <c r="BD828" s="65">
        <f t="shared" si="351"/>
        <v>108.05369127516779</v>
      </c>
      <c r="BE828" s="65" t="s">
        <v>663</v>
      </c>
      <c r="BF828" s="65"/>
      <c r="BG828" s="65">
        <f t="shared" si="352"/>
        <v>9</v>
      </c>
      <c r="BH828" s="65">
        <f t="shared" si="353"/>
        <v>9</v>
      </c>
      <c r="BI828" s="65">
        <f t="shared" si="354"/>
        <v>146.76666666666668</v>
      </c>
      <c r="BJ828" s="65">
        <f t="shared" si="355"/>
        <v>30.544444444444455</v>
      </c>
      <c r="BK828" s="65">
        <f t="shared" si="356"/>
        <v>88.655555555555566</v>
      </c>
      <c r="BL828" s="65">
        <f t="shared" si="357"/>
        <v>1.0555555555555556</v>
      </c>
      <c r="BM828" s="65">
        <f t="shared" si="358"/>
        <v>4.7874457934972252</v>
      </c>
      <c r="BN828" s="65">
        <v>6.6349999999999998</v>
      </c>
      <c r="BO828" s="65" t="str">
        <f t="shared" si="359"/>
        <v>Same Var</v>
      </c>
      <c r="BP828" s="65">
        <f t="shared" si="360"/>
        <v>0.38945650664459563</v>
      </c>
      <c r="BQ828" s="65" t="str">
        <f t="shared" si="361"/>
        <v>NS</v>
      </c>
      <c r="BR828" s="65" t="str">
        <f t="shared" si="366"/>
        <v>NS</v>
      </c>
      <c r="BS828" s="65" t="str">
        <f t="shared" si="362"/>
        <v/>
      </c>
      <c r="BT828" s="65" t="str">
        <f t="shared" si="363"/>
        <v/>
      </c>
      <c r="BU828" s="65" t="str">
        <f t="shared" si="364"/>
        <v/>
      </c>
    </row>
    <row r="829" spans="1:73" s="17" customFormat="1" ht="15" x14ac:dyDescent="0.25">
      <c r="A829" s="62" t="s">
        <v>142</v>
      </c>
      <c r="B829" s="62" t="s">
        <v>504</v>
      </c>
      <c r="C829" s="63">
        <v>38743</v>
      </c>
      <c r="D829" s="64">
        <v>0.35555555555555557</v>
      </c>
      <c r="E829" s="62" t="s">
        <v>57</v>
      </c>
      <c r="F829" s="62" t="s">
        <v>506</v>
      </c>
      <c r="G829" s="62" t="s">
        <v>59</v>
      </c>
      <c r="H829" s="62" t="s">
        <v>90</v>
      </c>
      <c r="I829" s="62" t="s">
        <v>61</v>
      </c>
      <c r="J829" s="65">
        <v>0.75</v>
      </c>
      <c r="K829" s="65">
        <v>0.2</v>
      </c>
      <c r="L829" s="62">
        <v>15</v>
      </c>
      <c r="M829" s="62">
        <v>22</v>
      </c>
      <c r="N829" s="62">
        <v>16</v>
      </c>
      <c r="O829" s="62">
        <v>10</v>
      </c>
      <c r="P829" s="62">
        <v>16</v>
      </c>
      <c r="Q829" s="62">
        <v>15</v>
      </c>
      <c r="R829" s="62">
        <v>18</v>
      </c>
      <c r="S829" s="62">
        <v>15</v>
      </c>
      <c r="T829" s="62">
        <v>6</v>
      </c>
      <c r="U829" s="62">
        <v>15</v>
      </c>
      <c r="V829" s="52"/>
      <c r="W829" s="52"/>
      <c r="X829" s="52"/>
      <c r="Y829" s="52"/>
      <c r="Z829" s="52"/>
      <c r="AA829" s="52"/>
      <c r="AB829" s="52"/>
      <c r="AC829" s="52"/>
      <c r="AD829" s="52"/>
      <c r="AE829" s="52"/>
      <c r="AF829" s="52"/>
      <c r="AG829" s="65">
        <f t="shared" si="338"/>
        <v>14.8</v>
      </c>
      <c r="AH829" s="65">
        <f t="shared" si="339"/>
        <v>4.2895221179054426</v>
      </c>
      <c r="AI829" s="65">
        <f t="shared" si="340"/>
        <v>10</v>
      </c>
      <c r="AJ829" s="62">
        <v>27</v>
      </c>
      <c r="AK829" s="62">
        <v>4</v>
      </c>
      <c r="AL829" s="62">
        <v>16</v>
      </c>
      <c r="AM829" s="62">
        <v>21</v>
      </c>
      <c r="AN829" s="62">
        <v>21</v>
      </c>
      <c r="AO829" s="62">
        <v>20</v>
      </c>
      <c r="AP829" s="62">
        <v>16</v>
      </c>
      <c r="AQ829" s="62">
        <v>16</v>
      </c>
      <c r="AR829" s="62">
        <v>18</v>
      </c>
      <c r="AS829" s="62">
        <v>27</v>
      </c>
      <c r="AT829" s="65">
        <f t="shared" si="341"/>
        <v>18.600000000000001</v>
      </c>
      <c r="AU829" s="65">
        <f t="shared" si="342"/>
        <v>6.5692888165733407</v>
      </c>
      <c r="AV829" s="65">
        <f t="shared" si="343"/>
        <v>10</v>
      </c>
      <c r="AW829" s="65">
        <f t="shared" si="344"/>
        <v>28.628444753086438</v>
      </c>
      <c r="AX829" s="65">
        <f t="shared" si="345"/>
        <v>2.1883605281207146</v>
      </c>
      <c r="AY829" s="65">
        <f t="shared" si="346"/>
        <v>13</v>
      </c>
      <c r="AZ829" s="65">
        <f t="shared" si="347"/>
        <v>3.2423644160614291</v>
      </c>
      <c r="BA829" s="65">
        <f t="shared" si="348"/>
        <v>0.87015153396817235</v>
      </c>
      <c r="BB829" s="65"/>
      <c r="BC829" s="66" t="str">
        <f t="shared" si="350"/>
        <v>Nontoxic</v>
      </c>
      <c r="BD829" s="65">
        <f t="shared" si="351"/>
        <v>125.67567567567568</v>
      </c>
      <c r="BE829" s="65" t="s">
        <v>663</v>
      </c>
      <c r="BF829" s="65"/>
      <c r="BG829" s="65">
        <f t="shared" si="352"/>
        <v>9</v>
      </c>
      <c r="BH829" s="65">
        <f t="shared" si="353"/>
        <v>9</v>
      </c>
      <c r="BI829" s="65">
        <f t="shared" si="354"/>
        <v>18.399999999999995</v>
      </c>
      <c r="BJ829" s="65">
        <f t="shared" si="355"/>
        <v>43.155555555555566</v>
      </c>
      <c r="BK829" s="65">
        <f t="shared" si="356"/>
        <v>30.777777777777779</v>
      </c>
      <c r="BL829" s="65">
        <f t="shared" si="357"/>
        <v>1.0555555555555556</v>
      </c>
      <c r="BM829" s="65">
        <f t="shared" si="358"/>
        <v>1.5042470267909569</v>
      </c>
      <c r="BN829" s="65">
        <v>6.6349999999999998</v>
      </c>
      <c r="BO829" s="65" t="str">
        <f t="shared" si="359"/>
        <v>Same Var</v>
      </c>
      <c r="BP829" s="65">
        <f t="shared" si="360"/>
        <v>7.1501807867485306E-2</v>
      </c>
      <c r="BQ829" s="65" t="str">
        <f t="shared" si="361"/>
        <v>NS</v>
      </c>
      <c r="BR829" s="65" t="str">
        <f t="shared" si="366"/>
        <v>NS</v>
      </c>
      <c r="BS829" s="65" t="str">
        <f t="shared" si="362"/>
        <v/>
      </c>
      <c r="BT829" s="65" t="str">
        <f t="shared" si="363"/>
        <v/>
      </c>
      <c r="BU829" s="65" t="str">
        <f t="shared" si="364"/>
        <v/>
      </c>
    </row>
    <row r="830" spans="1:73" s="17" customFormat="1" ht="15" x14ac:dyDescent="0.25">
      <c r="A830" s="62" t="s">
        <v>55</v>
      </c>
      <c r="B830" s="62" t="s">
        <v>96</v>
      </c>
      <c r="C830" s="63">
        <v>38076</v>
      </c>
      <c r="D830" s="64">
        <v>0.55902777777777779</v>
      </c>
      <c r="E830" s="62" t="s">
        <v>57</v>
      </c>
      <c r="F830" s="62" t="s">
        <v>97</v>
      </c>
      <c r="G830" s="62" t="s">
        <v>59</v>
      </c>
      <c r="H830" s="62" t="s">
        <v>90</v>
      </c>
      <c r="I830" s="62" t="s">
        <v>61</v>
      </c>
      <c r="J830" s="65">
        <v>0.75</v>
      </c>
      <c r="K830" s="65">
        <v>0.2</v>
      </c>
      <c r="L830" s="62">
        <v>14</v>
      </c>
      <c r="M830" s="62">
        <v>14</v>
      </c>
      <c r="N830" s="62">
        <v>0</v>
      </c>
      <c r="O830" s="62">
        <v>21</v>
      </c>
      <c r="P830" s="62">
        <v>14</v>
      </c>
      <c r="Q830" s="62">
        <v>14</v>
      </c>
      <c r="R830" s="62">
        <v>24</v>
      </c>
      <c r="S830" s="62">
        <v>16</v>
      </c>
      <c r="T830" s="62">
        <v>0</v>
      </c>
      <c r="U830" s="62">
        <v>29</v>
      </c>
      <c r="V830" s="52"/>
      <c r="W830" s="52"/>
      <c r="X830" s="52"/>
      <c r="Y830" s="52"/>
      <c r="Z830" s="52"/>
      <c r="AA830" s="52"/>
      <c r="AB830" s="52"/>
      <c r="AC830" s="52"/>
      <c r="AD830" s="52"/>
      <c r="AE830" s="52"/>
      <c r="AF830" s="52"/>
      <c r="AG830" s="65">
        <f t="shared" si="338"/>
        <v>14.6</v>
      </c>
      <c r="AH830" s="65">
        <f t="shared" si="339"/>
        <v>9.2279767855990826</v>
      </c>
      <c r="AI830" s="65">
        <f t="shared" si="340"/>
        <v>10</v>
      </c>
      <c r="AJ830" s="62">
        <v>53</v>
      </c>
      <c r="AK830" s="62">
        <v>37</v>
      </c>
      <c r="AL830" s="62">
        <v>32</v>
      </c>
      <c r="AM830" s="62">
        <v>60</v>
      </c>
      <c r="AN830" s="62">
        <v>50</v>
      </c>
      <c r="AO830" s="62">
        <v>27</v>
      </c>
      <c r="AP830" s="62">
        <v>39</v>
      </c>
      <c r="AQ830" s="62">
        <v>54</v>
      </c>
      <c r="AR830" s="62">
        <v>39</v>
      </c>
      <c r="AS830" s="62">
        <v>31</v>
      </c>
      <c r="AT830" s="65">
        <f t="shared" si="341"/>
        <v>42.2</v>
      </c>
      <c r="AU830" s="65">
        <f t="shared" si="342"/>
        <v>11.262523893179729</v>
      </c>
      <c r="AV830" s="65">
        <f t="shared" si="343"/>
        <v>10</v>
      </c>
      <c r="AW830" s="65">
        <f t="shared" si="344"/>
        <v>305.35620864197477</v>
      </c>
      <c r="AX830" s="65">
        <f t="shared" si="345"/>
        <v>20.426581207133012</v>
      </c>
      <c r="AY830" s="65">
        <f t="shared" si="346"/>
        <v>15</v>
      </c>
      <c r="AZ830" s="65">
        <f t="shared" si="347"/>
        <v>7.4756392057763179</v>
      </c>
      <c r="BA830" s="65">
        <f t="shared" si="348"/>
        <v>0.86624497319495286</v>
      </c>
      <c r="BB830" s="65"/>
      <c r="BC830" s="66" t="str">
        <f t="shared" si="350"/>
        <v>Nontoxic</v>
      </c>
      <c r="BD830" s="65">
        <f t="shared" si="351"/>
        <v>289.04109589041099</v>
      </c>
      <c r="BE830" s="65" t="s">
        <v>663</v>
      </c>
      <c r="BF830" s="65"/>
      <c r="BG830" s="65">
        <f t="shared" si="352"/>
        <v>9</v>
      </c>
      <c r="BH830" s="65">
        <f t="shared" si="353"/>
        <v>9</v>
      </c>
      <c r="BI830" s="65">
        <f t="shared" si="354"/>
        <v>85.15555555555558</v>
      </c>
      <c r="BJ830" s="65">
        <f t="shared" si="355"/>
        <v>126.84444444444428</v>
      </c>
      <c r="BK830" s="65">
        <f t="shared" si="356"/>
        <v>105.99999999999993</v>
      </c>
      <c r="BL830" s="65">
        <f t="shared" si="357"/>
        <v>1.0555555555555556</v>
      </c>
      <c r="BM830" s="65">
        <f t="shared" si="358"/>
        <v>0.33625274276430384</v>
      </c>
      <c r="BN830" s="65">
        <v>6.6349999999999998</v>
      </c>
      <c r="BO830" s="65" t="str">
        <f t="shared" si="359"/>
        <v>Same Var</v>
      </c>
      <c r="BP830" s="65">
        <f t="shared" si="360"/>
        <v>5.7007329678812219E-6</v>
      </c>
      <c r="BQ830" s="65" t="str">
        <f t="shared" si="361"/>
        <v>NS</v>
      </c>
      <c r="BR830" s="65" t="str">
        <f t="shared" si="366"/>
        <v>NS</v>
      </c>
      <c r="BS830" s="65" t="str">
        <f t="shared" si="362"/>
        <v/>
      </c>
      <c r="BT830" s="65" t="str">
        <f t="shared" si="363"/>
        <v/>
      </c>
      <c r="BU830" s="65" t="str">
        <f t="shared" si="364"/>
        <v/>
      </c>
    </row>
    <row r="831" spans="1:73" s="17" customFormat="1" ht="15" x14ac:dyDescent="0.25">
      <c r="A831" s="62" t="s">
        <v>55</v>
      </c>
      <c r="B831" s="62" t="s">
        <v>105</v>
      </c>
      <c r="C831" s="63">
        <v>38076</v>
      </c>
      <c r="D831" s="64">
        <v>0.47569444444444442</v>
      </c>
      <c r="E831" s="62" t="s">
        <v>57</v>
      </c>
      <c r="F831" s="62" t="s">
        <v>97</v>
      </c>
      <c r="G831" s="62" t="s">
        <v>59</v>
      </c>
      <c r="H831" s="62" t="s">
        <v>90</v>
      </c>
      <c r="I831" s="62" t="s">
        <v>61</v>
      </c>
      <c r="J831" s="65">
        <v>0.75</v>
      </c>
      <c r="K831" s="65">
        <v>0.2</v>
      </c>
      <c r="L831" s="62">
        <v>14</v>
      </c>
      <c r="M831" s="62">
        <v>14</v>
      </c>
      <c r="N831" s="62">
        <v>0</v>
      </c>
      <c r="O831" s="62">
        <v>21</v>
      </c>
      <c r="P831" s="62">
        <v>14</v>
      </c>
      <c r="Q831" s="62">
        <v>14</v>
      </c>
      <c r="R831" s="62">
        <v>24</v>
      </c>
      <c r="S831" s="62">
        <v>16</v>
      </c>
      <c r="T831" s="62">
        <v>0</v>
      </c>
      <c r="U831" s="62">
        <v>29</v>
      </c>
      <c r="V831" s="52"/>
      <c r="W831" s="52"/>
      <c r="X831" s="52"/>
      <c r="Y831" s="52"/>
      <c r="Z831" s="52"/>
      <c r="AA831" s="52"/>
      <c r="AB831" s="52"/>
      <c r="AC831" s="52"/>
      <c r="AD831" s="52"/>
      <c r="AE831" s="52"/>
      <c r="AF831" s="52"/>
      <c r="AG831" s="65">
        <f t="shared" si="338"/>
        <v>14.6</v>
      </c>
      <c r="AH831" s="65">
        <f t="shared" si="339"/>
        <v>9.2279767855990826</v>
      </c>
      <c r="AI831" s="65">
        <f t="shared" si="340"/>
        <v>10</v>
      </c>
      <c r="AJ831" s="62">
        <v>45</v>
      </c>
      <c r="AK831" s="62">
        <v>0</v>
      </c>
      <c r="AL831" s="62">
        <v>0</v>
      </c>
      <c r="AM831" s="62">
        <v>49</v>
      </c>
      <c r="AN831" s="62">
        <v>44</v>
      </c>
      <c r="AO831" s="62">
        <v>0</v>
      </c>
      <c r="AP831" s="62">
        <v>46</v>
      </c>
      <c r="AQ831" s="62">
        <v>41</v>
      </c>
      <c r="AR831" s="62">
        <v>41</v>
      </c>
      <c r="AS831" s="62">
        <v>44</v>
      </c>
      <c r="AT831" s="65">
        <f t="shared" si="341"/>
        <v>31</v>
      </c>
      <c r="AU831" s="65">
        <f t="shared" si="342"/>
        <v>21.514852750806568</v>
      </c>
      <c r="AV831" s="65">
        <f t="shared" si="343"/>
        <v>10</v>
      </c>
      <c r="AW831" s="65">
        <f t="shared" si="344"/>
        <v>2609.0528901234575</v>
      </c>
      <c r="AX831" s="65">
        <f t="shared" si="345"/>
        <v>240.62281495198914</v>
      </c>
      <c r="AY831" s="65">
        <f t="shared" si="346"/>
        <v>11</v>
      </c>
      <c r="AZ831" s="65">
        <f t="shared" si="347"/>
        <v>2.8053926587568898</v>
      </c>
      <c r="BA831" s="65">
        <f t="shared" si="348"/>
        <v>0.87552997807388222</v>
      </c>
      <c r="BB831" s="65"/>
      <c r="BC831" s="66" t="str">
        <f t="shared" si="350"/>
        <v>Nontoxic</v>
      </c>
      <c r="BD831" s="65">
        <f t="shared" si="351"/>
        <v>212.32876712328766</v>
      </c>
      <c r="BE831" s="65" t="s">
        <v>664</v>
      </c>
      <c r="BF831" s="65" t="s">
        <v>666</v>
      </c>
      <c r="BG831" s="65">
        <f t="shared" si="352"/>
        <v>9</v>
      </c>
      <c r="BH831" s="65">
        <f t="shared" si="353"/>
        <v>9</v>
      </c>
      <c r="BI831" s="65">
        <f t="shared" si="354"/>
        <v>85.15555555555558</v>
      </c>
      <c r="BJ831" s="65">
        <f t="shared" si="355"/>
        <v>462.88888888888897</v>
      </c>
      <c r="BK831" s="65">
        <f t="shared" si="356"/>
        <v>274.0222222222223</v>
      </c>
      <c r="BL831" s="65">
        <f t="shared" si="357"/>
        <v>1.0555555555555556</v>
      </c>
      <c r="BM831" s="65">
        <f t="shared" si="358"/>
        <v>5.4947988621072348</v>
      </c>
      <c r="BN831" s="65">
        <v>6.6349999999999998</v>
      </c>
      <c r="BO831" s="65" t="str">
        <f t="shared" si="359"/>
        <v>Same Var</v>
      </c>
      <c r="BP831" s="65">
        <f t="shared" si="360"/>
        <v>1.993562083246677E-2</v>
      </c>
      <c r="BQ831" s="65" t="str">
        <f t="shared" si="361"/>
        <v>NS</v>
      </c>
      <c r="BR831" s="65" t="str">
        <f t="shared" si="366"/>
        <v>NS</v>
      </c>
      <c r="BS831" s="65" t="str">
        <f t="shared" si="362"/>
        <v/>
      </c>
      <c r="BT831" s="65" t="str">
        <f t="shared" si="363"/>
        <v/>
      </c>
      <c r="BU831" s="65" t="str">
        <f t="shared" si="364"/>
        <v/>
      </c>
    </row>
    <row r="832" spans="1:73" s="17" customFormat="1" ht="15" x14ac:dyDescent="0.25">
      <c r="A832" s="62" t="s">
        <v>55</v>
      </c>
      <c r="B832" s="62" t="s">
        <v>117</v>
      </c>
      <c r="C832" s="63">
        <v>38076</v>
      </c>
      <c r="D832" s="64">
        <v>0.4375</v>
      </c>
      <c r="E832" s="62" t="s">
        <v>57</v>
      </c>
      <c r="F832" s="62" t="s">
        <v>97</v>
      </c>
      <c r="G832" s="62" t="s">
        <v>59</v>
      </c>
      <c r="H832" s="62" t="s">
        <v>90</v>
      </c>
      <c r="I832" s="62" t="s">
        <v>61</v>
      </c>
      <c r="J832" s="65">
        <v>0.75</v>
      </c>
      <c r="K832" s="65">
        <v>0.2</v>
      </c>
      <c r="L832" s="62">
        <v>14</v>
      </c>
      <c r="M832" s="62">
        <v>14</v>
      </c>
      <c r="N832" s="62">
        <v>0</v>
      </c>
      <c r="O832" s="62">
        <v>21</v>
      </c>
      <c r="P832" s="62">
        <v>14</v>
      </c>
      <c r="Q832" s="62">
        <v>14</v>
      </c>
      <c r="R832" s="62">
        <v>24</v>
      </c>
      <c r="S832" s="62">
        <v>16</v>
      </c>
      <c r="T832" s="62">
        <v>0</v>
      </c>
      <c r="U832" s="62">
        <v>29</v>
      </c>
      <c r="V832" s="52"/>
      <c r="W832" s="52"/>
      <c r="X832" s="52"/>
      <c r="Y832" s="52"/>
      <c r="Z832" s="52"/>
      <c r="AA832" s="52"/>
      <c r="AB832" s="52"/>
      <c r="AC832" s="52"/>
      <c r="AD832" s="52"/>
      <c r="AE832" s="52"/>
      <c r="AF832" s="52"/>
      <c r="AG832" s="65">
        <f t="shared" si="338"/>
        <v>14.6</v>
      </c>
      <c r="AH832" s="65">
        <f t="shared" si="339"/>
        <v>9.2279767855990826</v>
      </c>
      <c r="AI832" s="65">
        <f t="shared" si="340"/>
        <v>10</v>
      </c>
      <c r="AJ832" s="62">
        <v>56</v>
      </c>
      <c r="AK832" s="62">
        <v>45</v>
      </c>
      <c r="AL832" s="62">
        <v>41</v>
      </c>
      <c r="AM832" s="62">
        <v>28</v>
      </c>
      <c r="AN832" s="62">
        <v>36</v>
      </c>
      <c r="AO832" s="62">
        <v>21</v>
      </c>
      <c r="AP832" s="62">
        <v>48</v>
      </c>
      <c r="AQ832" s="62">
        <v>45</v>
      </c>
      <c r="AR832" s="62">
        <v>50</v>
      </c>
      <c r="AS832" s="62">
        <v>39</v>
      </c>
      <c r="AT832" s="65">
        <f t="shared" si="341"/>
        <v>40.9</v>
      </c>
      <c r="AU832" s="65">
        <f t="shared" si="342"/>
        <v>10.461038826681291</v>
      </c>
      <c r="AV832" s="65">
        <f t="shared" si="343"/>
        <v>10</v>
      </c>
      <c r="AW832" s="65">
        <f t="shared" si="344"/>
        <v>247.53777777777825</v>
      </c>
      <c r="AX832" s="65">
        <f t="shared" si="345"/>
        <v>15.855627160493862</v>
      </c>
      <c r="AY832" s="65">
        <f t="shared" si="346"/>
        <v>16</v>
      </c>
      <c r="AZ832" s="65">
        <f t="shared" si="347"/>
        <v>7.5506867742419175</v>
      </c>
      <c r="BA832" s="65">
        <f t="shared" si="348"/>
        <v>0.86466700179829137</v>
      </c>
      <c r="BB832" s="65"/>
      <c r="BC832" s="66" t="str">
        <f t="shared" si="350"/>
        <v>Nontoxic</v>
      </c>
      <c r="BD832" s="65">
        <f t="shared" si="351"/>
        <v>280.13698630136986</v>
      </c>
      <c r="BE832" s="65" t="s">
        <v>663</v>
      </c>
      <c r="BF832" s="65"/>
      <c r="BG832" s="65">
        <f t="shared" si="352"/>
        <v>9</v>
      </c>
      <c r="BH832" s="65">
        <f t="shared" si="353"/>
        <v>9</v>
      </c>
      <c r="BI832" s="65">
        <f t="shared" si="354"/>
        <v>85.15555555555558</v>
      </c>
      <c r="BJ832" s="65">
        <f t="shared" si="355"/>
        <v>109.43333333333348</v>
      </c>
      <c r="BK832" s="65">
        <f t="shared" si="356"/>
        <v>97.294444444444537</v>
      </c>
      <c r="BL832" s="65">
        <f t="shared" si="357"/>
        <v>1.0555555555555556</v>
      </c>
      <c r="BM832" s="65">
        <f t="shared" si="358"/>
        <v>0.13376592042193411</v>
      </c>
      <c r="BN832" s="65">
        <v>6.6349999999999998</v>
      </c>
      <c r="BO832" s="65" t="str">
        <f t="shared" si="359"/>
        <v>Same Var</v>
      </c>
      <c r="BP832" s="65">
        <f t="shared" si="360"/>
        <v>6.0907961772367535E-6</v>
      </c>
      <c r="BQ832" s="65" t="str">
        <f t="shared" si="361"/>
        <v>NS</v>
      </c>
      <c r="BR832" s="65" t="str">
        <f t="shared" si="366"/>
        <v>NS</v>
      </c>
      <c r="BS832" s="65" t="str">
        <f t="shared" si="362"/>
        <v/>
      </c>
      <c r="BT832" s="65" t="str">
        <f t="shared" si="363"/>
        <v/>
      </c>
      <c r="BU832" s="65" t="str">
        <f t="shared" si="364"/>
        <v/>
      </c>
    </row>
    <row r="833" spans="1:73" s="17" customFormat="1" ht="15" x14ac:dyDescent="0.25">
      <c r="A833" s="62" t="s">
        <v>55</v>
      </c>
      <c r="B833" s="62" t="s">
        <v>127</v>
      </c>
      <c r="C833" s="63">
        <v>38076</v>
      </c>
      <c r="D833" s="64">
        <v>0.52083333333333326</v>
      </c>
      <c r="E833" s="62" t="s">
        <v>57</v>
      </c>
      <c r="F833" s="62" t="s">
        <v>97</v>
      </c>
      <c r="G833" s="62" t="s">
        <v>59</v>
      </c>
      <c r="H833" s="62" t="s">
        <v>90</v>
      </c>
      <c r="I833" s="62" t="s">
        <v>61</v>
      </c>
      <c r="J833" s="65">
        <v>0.75</v>
      </c>
      <c r="K833" s="65">
        <v>0.2</v>
      </c>
      <c r="L833" s="62">
        <v>14</v>
      </c>
      <c r="M833" s="62">
        <v>14</v>
      </c>
      <c r="N833" s="62">
        <v>0</v>
      </c>
      <c r="O833" s="62">
        <v>21</v>
      </c>
      <c r="P833" s="62">
        <v>14</v>
      </c>
      <c r="Q833" s="62">
        <v>14</v>
      </c>
      <c r="R833" s="62">
        <v>24</v>
      </c>
      <c r="S833" s="62">
        <v>16</v>
      </c>
      <c r="T833" s="62">
        <v>0</v>
      </c>
      <c r="U833" s="62">
        <v>29</v>
      </c>
      <c r="V833" s="52"/>
      <c r="W833" s="52"/>
      <c r="X833" s="52"/>
      <c r="Y833" s="52"/>
      <c r="Z833" s="52"/>
      <c r="AA833" s="52"/>
      <c r="AB833" s="52"/>
      <c r="AC833" s="52"/>
      <c r="AD833" s="52"/>
      <c r="AE833" s="52"/>
      <c r="AF833" s="52"/>
      <c r="AG833" s="65">
        <f t="shared" si="338"/>
        <v>14.6</v>
      </c>
      <c r="AH833" s="65">
        <f t="shared" si="339"/>
        <v>9.2279767855990826</v>
      </c>
      <c r="AI833" s="65">
        <f t="shared" si="340"/>
        <v>10</v>
      </c>
      <c r="AJ833" s="62">
        <v>50</v>
      </c>
      <c r="AK833" s="62">
        <v>34</v>
      </c>
      <c r="AL833" s="62">
        <v>34</v>
      </c>
      <c r="AM833" s="62">
        <v>43</v>
      </c>
      <c r="AN833" s="62">
        <v>51</v>
      </c>
      <c r="AO833" s="62">
        <v>35</v>
      </c>
      <c r="AP833" s="62">
        <v>42</v>
      </c>
      <c r="AQ833" s="62">
        <v>49</v>
      </c>
      <c r="AR833" s="62">
        <v>47</v>
      </c>
      <c r="AS833" s="62">
        <v>0</v>
      </c>
      <c r="AT833" s="65">
        <f t="shared" si="341"/>
        <v>38.5</v>
      </c>
      <c r="AU833" s="65">
        <f t="shared" si="342"/>
        <v>15.049916943292411</v>
      </c>
      <c r="AV833" s="65">
        <f t="shared" si="343"/>
        <v>10</v>
      </c>
      <c r="AW833" s="65">
        <f t="shared" si="344"/>
        <v>752.95359999999982</v>
      </c>
      <c r="AX833" s="65">
        <f t="shared" si="345"/>
        <v>59.551844444444434</v>
      </c>
      <c r="AY833" s="65">
        <f t="shared" si="346"/>
        <v>13</v>
      </c>
      <c r="AZ833" s="65">
        <f t="shared" si="347"/>
        <v>5.2593194390623514</v>
      </c>
      <c r="BA833" s="65">
        <f t="shared" si="348"/>
        <v>0.87015153396817235</v>
      </c>
      <c r="BB833" s="65"/>
      <c r="BC833" s="66" t="str">
        <f t="shared" si="350"/>
        <v>Nontoxic</v>
      </c>
      <c r="BD833" s="65">
        <f t="shared" si="351"/>
        <v>263.69863013698631</v>
      </c>
      <c r="BE833" s="65" t="s">
        <v>664</v>
      </c>
      <c r="BF833" s="65" t="s">
        <v>666</v>
      </c>
      <c r="BG833" s="65">
        <f t="shared" si="352"/>
        <v>9</v>
      </c>
      <c r="BH833" s="65">
        <f t="shared" si="353"/>
        <v>9</v>
      </c>
      <c r="BI833" s="65">
        <f t="shared" si="354"/>
        <v>85.15555555555558</v>
      </c>
      <c r="BJ833" s="65">
        <f t="shared" si="355"/>
        <v>226.49999999999997</v>
      </c>
      <c r="BK833" s="65">
        <f t="shared" si="356"/>
        <v>155.82777777777778</v>
      </c>
      <c r="BL833" s="65">
        <f t="shared" si="357"/>
        <v>1.0555555555555556</v>
      </c>
      <c r="BM833" s="65">
        <f t="shared" si="358"/>
        <v>1.9634248517975743</v>
      </c>
      <c r="BN833" s="65">
        <v>6.6349999999999998</v>
      </c>
      <c r="BO833" s="65" t="str">
        <f t="shared" si="359"/>
        <v>Same Var</v>
      </c>
      <c r="BP833" s="65">
        <f t="shared" si="360"/>
        <v>2.2474929436006757E-4</v>
      </c>
      <c r="BQ833" s="65" t="str">
        <f t="shared" si="361"/>
        <v>NS</v>
      </c>
      <c r="BR833" s="65" t="str">
        <f t="shared" si="366"/>
        <v>NS</v>
      </c>
      <c r="BS833" s="65" t="str">
        <f t="shared" si="362"/>
        <v/>
      </c>
      <c r="BT833" s="65" t="str">
        <f t="shared" si="363"/>
        <v/>
      </c>
      <c r="BU833" s="65" t="str">
        <f t="shared" si="364"/>
        <v/>
      </c>
    </row>
    <row r="834" spans="1:73" s="17" customFormat="1" ht="15" x14ac:dyDescent="0.25">
      <c r="A834" s="62" t="s">
        <v>55</v>
      </c>
      <c r="B834" s="62" t="s">
        <v>131</v>
      </c>
      <c r="C834" s="63">
        <v>38076</v>
      </c>
      <c r="D834" s="64">
        <v>0.3611111111111111</v>
      </c>
      <c r="E834" s="62" t="s">
        <v>57</v>
      </c>
      <c r="F834" s="62" t="s">
        <v>97</v>
      </c>
      <c r="G834" s="62" t="s">
        <v>59</v>
      </c>
      <c r="H834" s="62" t="s">
        <v>90</v>
      </c>
      <c r="I834" s="62" t="s">
        <v>61</v>
      </c>
      <c r="J834" s="65">
        <v>0.75</v>
      </c>
      <c r="K834" s="65">
        <v>0.2</v>
      </c>
      <c r="L834" s="62">
        <v>14</v>
      </c>
      <c r="M834" s="62">
        <v>14</v>
      </c>
      <c r="N834" s="62">
        <v>0</v>
      </c>
      <c r="O834" s="62">
        <v>21</v>
      </c>
      <c r="P834" s="62">
        <v>14</v>
      </c>
      <c r="Q834" s="62">
        <v>14</v>
      </c>
      <c r="R834" s="62">
        <v>24</v>
      </c>
      <c r="S834" s="62">
        <v>16</v>
      </c>
      <c r="T834" s="62">
        <v>0</v>
      </c>
      <c r="U834" s="62">
        <v>29</v>
      </c>
      <c r="V834" s="52"/>
      <c r="W834" s="52"/>
      <c r="X834" s="52"/>
      <c r="Y834" s="52"/>
      <c r="Z834" s="52"/>
      <c r="AA834" s="52"/>
      <c r="AB834" s="52"/>
      <c r="AC834" s="52"/>
      <c r="AD834" s="52"/>
      <c r="AE834" s="52"/>
      <c r="AF834" s="52"/>
      <c r="AG834" s="65">
        <f t="shared" ref="AG834:AG840" si="367">AVERAGE(L834:AF834)</f>
        <v>14.6</v>
      </c>
      <c r="AH834" s="65">
        <f t="shared" ref="AH834:AH840" si="368">STDEV(L834:AF834)</f>
        <v>9.2279767855990826</v>
      </c>
      <c r="AI834" s="65">
        <f t="shared" ref="AI834:AI840" si="369">COUNT(L834:AF834)</f>
        <v>10</v>
      </c>
      <c r="AJ834" s="62">
        <v>43</v>
      </c>
      <c r="AK834" s="62">
        <v>0</v>
      </c>
      <c r="AL834" s="62">
        <v>48</v>
      </c>
      <c r="AM834" s="62">
        <v>29</v>
      </c>
      <c r="AN834" s="62">
        <v>23</v>
      </c>
      <c r="AO834" s="62">
        <v>31</v>
      </c>
      <c r="AP834" s="62">
        <v>27</v>
      </c>
      <c r="AQ834" s="62">
        <v>23</v>
      </c>
      <c r="AR834" s="62">
        <v>25</v>
      </c>
      <c r="AS834" s="62">
        <v>36</v>
      </c>
      <c r="AT834" s="65">
        <f t="shared" ref="AT834:AT840" si="370">AVERAGE(AJ834:AS834)</f>
        <v>28.5</v>
      </c>
      <c r="AU834" s="65">
        <f t="shared" ref="AU834:AU840" si="371">STDEV(AJ834:AS834)</f>
        <v>13.083067937860243</v>
      </c>
      <c r="AV834" s="65">
        <f t="shared" ref="AV834:AV840" si="372">COUNT(AJ834:AS834)</f>
        <v>10</v>
      </c>
      <c r="AW834" s="65">
        <f t="shared" ref="AW834:AW840" si="373">((AU834^2/AV834)+(((J834^2)*(AH834^2))/AI834))^2</f>
        <v>479.90204444444441</v>
      </c>
      <c r="AX834" s="65">
        <f t="shared" ref="AX834:AX840" si="374">(((AU834^2)/AV834)^2)/(AV834-1)+((((J834^2)*(AH834^2))/AI834)^2)/(AI834-1)</f>
        <v>35.102708641975312</v>
      </c>
      <c r="AY834" s="65">
        <f t="shared" ref="AY834:AY840" si="375">ROUND(AW834/AX834,0)</f>
        <v>14</v>
      </c>
      <c r="AZ834" s="65">
        <f t="shared" ref="AZ834:AZ840" si="376">(AT834-(J834*AG834))/((((AU834^2)/AV834)+(((J834^2)*(AH834^2))/AI834))^0.5)</f>
        <v>3.7496347965808305</v>
      </c>
      <c r="BA834" s="65">
        <f t="shared" ref="BA834:BA840" si="377">TINV((2*K834),AY834)</f>
        <v>0.86805478155742033</v>
      </c>
      <c r="BB834" s="65"/>
      <c r="BC834" s="66" t="str">
        <f t="shared" ref="BC834:BC840" si="378">IF(AND(AH834=0,AU834=0),IF(AT834&lt;(J834*AG834),"Toxic","Nontoxic"),IF(AZ834&gt;BA834,"Nontoxic","Toxic"))</f>
        <v>Nontoxic</v>
      </c>
      <c r="BD834" s="65">
        <f t="shared" ref="BD834:BD840" si="379">(AT834/AG834)*100</f>
        <v>195.20547945205479</v>
      </c>
      <c r="BE834" s="65" t="s">
        <v>663</v>
      </c>
      <c r="BF834" s="65"/>
      <c r="BG834" s="65">
        <f t="shared" ref="BG834:BG840" si="380">COUNT(L834:AF834)-1</f>
        <v>9</v>
      </c>
      <c r="BH834" s="65">
        <f t="shared" ref="BH834:BH840" si="381">COUNT(AJ834:AS834)-1</f>
        <v>9</v>
      </c>
      <c r="BI834" s="65">
        <f t="shared" ref="BI834:BI840" si="382">(STDEV(L834:AF834))^2</f>
        <v>85.15555555555558</v>
      </c>
      <c r="BJ834" s="65">
        <f t="shared" ref="BJ834:BJ840" si="383">(STDEV(AJ834:AS834))^2</f>
        <v>171.16666666666666</v>
      </c>
      <c r="BK834" s="65">
        <f t="shared" ref="BK834:BK840" si="384">((BG834*BI834)+(BH834*BJ834))/(BG834+BH834)</f>
        <v>128.16111111111113</v>
      </c>
      <c r="BL834" s="65">
        <f t="shared" ref="BL834:BL840" si="385">1+(((1/BG834+1/BH834)-(1/(BG834+BH834)))/3)</f>
        <v>1.0555555555555556</v>
      </c>
      <c r="BM834" s="65">
        <f t="shared" ref="BM834:BM840" si="386">(((BG834+BH834)*LN(BK834))-((BG834*LN(BI834))+(BH834*LN(BJ834))))/BL834</f>
        <v>1.0185444415206431</v>
      </c>
      <c r="BN834" s="65">
        <v>6.6349999999999998</v>
      </c>
      <c r="BO834" s="65" t="str">
        <f t="shared" ref="BO834:BO840" si="387">IF(BM834&gt;BN834,"Sig Diff Var","Same Var")</f>
        <v>Same Var</v>
      </c>
      <c r="BP834" s="65">
        <f t="shared" ref="BP834:BP840" si="388">TTEST(AJ834:AS834,L834:AF834,1,IF(BO834="Same Var",2,IF(BO834="Sig Diff Var",3,"Wakka Wakka")))</f>
        <v>6.649676326053686E-3</v>
      </c>
      <c r="BQ834" s="65" t="str">
        <f t="shared" ref="BQ834:BQ840" si="389">IF(AND(BP834&lt;0.05,BD834&lt;100),"Sig","NS")</f>
        <v>NS</v>
      </c>
      <c r="BR834" s="65" t="str">
        <f t="shared" si="366"/>
        <v>NS</v>
      </c>
      <c r="BS834" s="65" t="str">
        <f t="shared" ref="BS834:BS840" si="390">IF(BD834&lt;100,IF(BE834="Non-normal","Wilcoxon",IF(AND(BE834="Normal",BO834="Same Var"),"Same Var T-test",IF(AND(BE834="Normal",BO834="Sig Diff Var"),"Diff Var T-test","Bleh"))),"")</f>
        <v/>
      </c>
      <c r="BT834" s="65" t="str">
        <f t="shared" ref="BT834:BT840" si="391">IF(AND(BC834="Toxic",BD834&gt;75),"TSTToxicLess25","")</f>
        <v/>
      </c>
      <c r="BU834" s="65" t="str">
        <f t="shared" ref="BU834:BU840" si="392">IF(AND(BR834="Sig",BD834&gt;75),"NOECToxicLess25","")</f>
        <v/>
      </c>
    </row>
    <row r="835" spans="1:73" s="17" customFormat="1" ht="15" x14ac:dyDescent="0.25">
      <c r="A835" s="62" t="s">
        <v>55</v>
      </c>
      <c r="B835" s="62" t="s">
        <v>138</v>
      </c>
      <c r="C835" s="63">
        <v>38076</v>
      </c>
      <c r="D835" s="64">
        <v>0.39583333333333331</v>
      </c>
      <c r="E835" s="62" t="s">
        <v>57</v>
      </c>
      <c r="F835" s="62" t="s">
        <v>97</v>
      </c>
      <c r="G835" s="62" t="s">
        <v>59</v>
      </c>
      <c r="H835" s="62" t="s">
        <v>90</v>
      </c>
      <c r="I835" s="62" t="s">
        <v>61</v>
      </c>
      <c r="J835" s="65">
        <v>0.75</v>
      </c>
      <c r="K835" s="65">
        <v>0.2</v>
      </c>
      <c r="L835" s="62">
        <v>14</v>
      </c>
      <c r="M835" s="62">
        <v>14</v>
      </c>
      <c r="N835" s="62">
        <v>0</v>
      </c>
      <c r="O835" s="62">
        <v>21</v>
      </c>
      <c r="P835" s="62">
        <v>14</v>
      </c>
      <c r="Q835" s="62">
        <v>14</v>
      </c>
      <c r="R835" s="62">
        <v>24</v>
      </c>
      <c r="S835" s="62">
        <v>16</v>
      </c>
      <c r="T835" s="62">
        <v>0</v>
      </c>
      <c r="U835" s="62">
        <v>29</v>
      </c>
      <c r="V835" s="52"/>
      <c r="W835" s="52"/>
      <c r="X835" s="52"/>
      <c r="Y835" s="52"/>
      <c r="Z835" s="52"/>
      <c r="AA835" s="52"/>
      <c r="AB835" s="52"/>
      <c r="AC835" s="52"/>
      <c r="AD835" s="52"/>
      <c r="AE835" s="52"/>
      <c r="AF835" s="52"/>
      <c r="AG835" s="65">
        <f t="shared" si="367"/>
        <v>14.6</v>
      </c>
      <c r="AH835" s="65">
        <f t="shared" si="368"/>
        <v>9.2279767855990826</v>
      </c>
      <c r="AI835" s="65">
        <f t="shared" si="369"/>
        <v>10</v>
      </c>
      <c r="AJ835" s="62">
        <v>50</v>
      </c>
      <c r="AK835" s="62">
        <v>56</v>
      </c>
      <c r="AL835" s="62">
        <v>39</v>
      </c>
      <c r="AM835" s="62">
        <v>15</v>
      </c>
      <c r="AN835" s="62">
        <v>39</v>
      </c>
      <c r="AO835" s="62">
        <v>52</v>
      </c>
      <c r="AP835" s="62">
        <v>42</v>
      </c>
      <c r="AQ835" s="62">
        <v>48</v>
      </c>
      <c r="AR835" s="62">
        <v>52</v>
      </c>
      <c r="AS835" s="62">
        <v>54</v>
      </c>
      <c r="AT835" s="65">
        <f t="shared" si="370"/>
        <v>44.7</v>
      </c>
      <c r="AU835" s="65">
        <f t="shared" si="371"/>
        <v>12.083505745896385</v>
      </c>
      <c r="AV835" s="65">
        <f t="shared" si="372"/>
        <v>10</v>
      </c>
      <c r="AW835" s="65">
        <f t="shared" si="373"/>
        <v>376.01519012345614</v>
      </c>
      <c r="AX835" s="65">
        <f t="shared" si="374"/>
        <v>26.237393964334657</v>
      </c>
      <c r="AY835" s="65">
        <f t="shared" si="375"/>
        <v>14</v>
      </c>
      <c r="AZ835" s="65">
        <f t="shared" si="376"/>
        <v>7.6642988343090259</v>
      </c>
      <c r="BA835" s="65">
        <f t="shared" si="377"/>
        <v>0.86805478155742033</v>
      </c>
      <c r="BB835" s="65"/>
      <c r="BC835" s="66" t="str">
        <f t="shared" si="378"/>
        <v>Nontoxic</v>
      </c>
      <c r="BD835" s="65">
        <f t="shared" si="379"/>
        <v>306.16438356164389</v>
      </c>
      <c r="BE835" s="65" t="s">
        <v>663</v>
      </c>
      <c r="BF835" s="65"/>
      <c r="BG835" s="65">
        <f t="shared" si="380"/>
        <v>9</v>
      </c>
      <c r="BH835" s="65">
        <f t="shared" si="381"/>
        <v>9</v>
      </c>
      <c r="BI835" s="65">
        <f t="shared" si="382"/>
        <v>85.15555555555558</v>
      </c>
      <c r="BJ835" s="65">
        <f t="shared" si="383"/>
        <v>146.01111111111095</v>
      </c>
      <c r="BK835" s="65">
        <f t="shared" si="384"/>
        <v>115.58333333333326</v>
      </c>
      <c r="BL835" s="65">
        <f t="shared" si="385"/>
        <v>1.0555555555555556</v>
      </c>
      <c r="BM835" s="65">
        <f t="shared" si="386"/>
        <v>0.61236997084300149</v>
      </c>
      <c r="BN835" s="65">
        <v>6.6349999999999998</v>
      </c>
      <c r="BO835" s="65" t="str">
        <f t="shared" si="387"/>
        <v>Same Var</v>
      </c>
      <c r="BP835" s="65">
        <f t="shared" si="388"/>
        <v>3.3203100036073359E-6</v>
      </c>
      <c r="BQ835" s="65" t="str">
        <f t="shared" si="389"/>
        <v>NS</v>
      </c>
      <c r="BR835" s="65" t="str">
        <f t="shared" si="366"/>
        <v>NS</v>
      </c>
      <c r="BS835" s="65" t="str">
        <f t="shared" si="390"/>
        <v/>
      </c>
      <c r="BT835" s="65" t="str">
        <f t="shared" si="391"/>
        <v/>
      </c>
      <c r="BU835" s="65" t="str">
        <f t="shared" si="392"/>
        <v/>
      </c>
    </row>
    <row r="836" spans="1:73" s="17" customFormat="1" ht="15" x14ac:dyDescent="0.25">
      <c r="A836" s="62" t="s">
        <v>142</v>
      </c>
      <c r="B836" s="62" t="s">
        <v>143</v>
      </c>
      <c r="C836" s="63">
        <v>38764</v>
      </c>
      <c r="D836" s="64">
        <v>0.40625</v>
      </c>
      <c r="E836" s="62" t="s">
        <v>57</v>
      </c>
      <c r="F836" s="62" t="s">
        <v>146</v>
      </c>
      <c r="G836" s="62" t="s">
        <v>59</v>
      </c>
      <c r="H836" s="62" t="s">
        <v>90</v>
      </c>
      <c r="I836" s="62" t="s">
        <v>61</v>
      </c>
      <c r="J836" s="65">
        <v>0.75</v>
      </c>
      <c r="K836" s="65">
        <v>0.2</v>
      </c>
      <c r="L836" s="62">
        <v>18</v>
      </c>
      <c r="M836" s="62">
        <v>15</v>
      </c>
      <c r="N836" s="62">
        <v>16</v>
      </c>
      <c r="O836" s="62">
        <v>7</v>
      </c>
      <c r="P836" s="62">
        <v>16</v>
      </c>
      <c r="Q836" s="62">
        <v>24</v>
      </c>
      <c r="R836" s="62">
        <v>6</v>
      </c>
      <c r="S836" s="62">
        <v>18</v>
      </c>
      <c r="T836" s="62">
        <v>16</v>
      </c>
      <c r="U836" s="62">
        <v>6</v>
      </c>
      <c r="V836" s="52"/>
      <c r="W836" s="52"/>
      <c r="X836" s="52"/>
      <c r="Y836" s="52"/>
      <c r="Z836" s="52"/>
      <c r="AA836" s="52"/>
      <c r="AB836" s="52"/>
      <c r="AC836" s="52"/>
      <c r="AD836" s="52"/>
      <c r="AE836" s="52"/>
      <c r="AF836" s="52"/>
      <c r="AG836" s="65">
        <f t="shared" si="367"/>
        <v>14.2</v>
      </c>
      <c r="AH836" s="65">
        <f t="shared" si="368"/>
        <v>5.9777364723893038</v>
      </c>
      <c r="AI836" s="65">
        <f t="shared" si="369"/>
        <v>10</v>
      </c>
      <c r="AJ836" s="62">
        <v>12</v>
      </c>
      <c r="AK836" s="62">
        <v>2</v>
      </c>
      <c r="AL836" s="62">
        <v>12</v>
      </c>
      <c r="AM836" s="62">
        <v>15</v>
      </c>
      <c r="AN836" s="62">
        <v>23</v>
      </c>
      <c r="AO836" s="62">
        <v>20</v>
      </c>
      <c r="AP836" s="62">
        <v>18</v>
      </c>
      <c r="AQ836" s="62">
        <v>22</v>
      </c>
      <c r="AR836" s="62">
        <v>15</v>
      </c>
      <c r="AS836" s="62">
        <v>8</v>
      </c>
      <c r="AT836" s="65">
        <f t="shared" si="370"/>
        <v>14.7</v>
      </c>
      <c r="AU836" s="65">
        <f t="shared" si="371"/>
        <v>6.5157927802805045</v>
      </c>
      <c r="AV836" s="65">
        <f t="shared" si="372"/>
        <v>10</v>
      </c>
      <c r="AW836" s="65">
        <f t="shared" si="373"/>
        <v>39.131975308641962</v>
      </c>
      <c r="AX836" s="65">
        <f t="shared" si="374"/>
        <v>2.4516491083676257</v>
      </c>
      <c r="AY836" s="65">
        <f t="shared" si="375"/>
        <v>16</v>
      </c>
      <c r="AZ836" s="65">
        <f t="shared" si="376"/>
        <v>1.6192804796447211</v>
      </c>
      <c r="BA836" s="65">
        <f t="shared" si="377"/>
        <v>0.86466700179829137</v>
      </c>
      <c r="BB836" s="65"/>
      <c r="BC836" s="66" t="str">
        <f t="shared" si="378"/>
        <v>Nontoxic</v>
      </c>
      <c r="BD836" s="65">
        <f t="shared" si="379"/>
        <v>103.52112676056338</v>
      </c>
      <c r="BE836" s="65" t="s">
        <v>663</v>
      </c>
      <c r="BF836" s="65"/>
      <c r="BG836" s="65">
        <f t="shared" si="380"/>
        <v>9</v>
      </c>
      <c r="BH836" s="65">
        <f t="shared" si="381"/>
        <v>9</v>
      </c>
      <c r="BI836" s="65">
        <f t="shared" si="382"/>
        <v>35.73333333333332</v>
      </c>
      <c r="BJ836" s="65">
        <f t="shared" si="383"/>
        <v>42.455555555555549</v>
      </c>
      <c r="BK836" s="65">
        <f t="shared" si="384"/>
        <v>39.094444444444434</v>
      </c>
      <c r="BL836" s="65">
        <f t="shared" si="385"/>
        <v>1.0555555555555556</v>
      </c>
      <c r="BM836" s="65">
        <f t="shared" si="386"/>
        <v>6.3256780048789096E-2</v>
      </c>
      <c r="BN836" s="65">
        <v>6.6349999999999998</v>
      </c>
      <c r="BO836" s="65" t="str">
        <f t="shared" si="387"/>
        <v>Same Var</v>
      </c>
      <c r="BP836" s="65">
        <f t="shared" si="388"/>
        <v>0.43004115403972321</v>
      </c>
      <c r="BQ836" s="65" t="str">
        <f t="shared" si="389"/>
        <v>NS</v>
      </c>
      <c r="BR836" s="65" t="str">
        <f t="shared" si="366"/>
        <v>NS</v>
      </c>
      <c r="BS836" s="65" t="str">
        <f t="shared" si="390"/>
        <v/>
      </c>
      <c r="BT836" s="65" t="str">
        <f t="shared" si="391"/>
        <v/>
      </c>
      <c r="BU836" s="65" t="str">
        <f t="shared" si="392"/>
        <v/>
      </c>
    </row>
    <row r="837" spans="1:73" s="17" customFormat="1" ht="15" x14ac:dyDescent="0.25">
      <c r="A837" s="62" t="s">
        <v>142</v>
      </c>
      <c r="B837" s="62" t="s">
        <v>152</v>
      </c>
      <c r="C837" s="63">
        <v>38764</v>
      </c>
      <c r="D837" s="64">
        <v>0.35416666666666669</v>
      </c>
      <c r="E837" s="62" t="s">
        <v>57</v>
      </c>
      <c r="F837" s="62" t="s">
        <v>146</v>
      </c>
      <c r="G837" s="62" t="s">
        <v>59</v>
      </c>
      <c r="H837" s="62" t="s">
        <v>90</v>
      </c>
      <c r="I837" s="62" t="s">
        <v>61</v>
      </c>
      <c r="J837" s="65">
        <v>0.75</v>
      </c>
      <c r="K837" s="65">
        <v>0.2</v>
      </c>
      <c r="L837" s="62">
        <v>18</v>
      </c>
      <c r="M837" s="62">
        <v>15</v>
      </c>
      <c r="N837" s="62">
        <v>16</v>
      </c>
      <c r="O837" s="62">
        <v>7</v>
      </c>
      <c r="P837" s="62">
        <v>16</v>
      </c>
      <c r="Q837" s="62">
        <v>24</v>
      </c>
      <c r="R837" s="62">
        <v>6</v>
      </c>
      <c r="S837" s="62">
        <v>18</v>
      </c>
      <c r="T837" s="62">
        <v>16</v>
      </c>
      <c r="U837" s="62">
        <v>6</v>
      </c>
      <c r="V837" s="52"/>
      <c r="W837" s="52"/>
      <c r="X837" s="52"/>
      <c r="Y837" s="52"/>
      <c r="Z837" s="52"/>
      <c r="AA837" s="52"/>
      <c r="AB837" s="52"/>
      <c r="AC837" s="52"/>
      <c r="AD837" s="52"/>
      <c r="AE837" s="52"/>
      <c r="AF837" s="52"/>
      <c r="AG837" s="65">
        <f t="shared" si="367"/>
        <v>14.2</v>
      </c>
      <c r="AH837" s="65">
        <f t="shared" si="368"/>
        <v>5.9777364723893038</v>
      </c>
      <c r="AI837" s="65">
        <f t="shared" si="369"/>
        <v>10</v>
      </c>
      <c r="AJ837" s="62">
        <v>6</v>
      </c>
      <c r="AK837" s="62">
        <v>19</v>
      </c>
      <c r="AL837" s="62">
        <v>23</v>
      </c>
      <c r="AM837" s="62">
        <v>18</v>
      </c>
      <c r="AN837" s="62">
        <v>20</v>
      </c>
      <c r="AO837" s="62">
        <v>26</v>
      </c>
      <c r="AP837" s="62">
        <v>17</v>
      </c>
      <c r="AQ837" s="62">
        <v>10</v>
      </c>
      <c r="AR837" s="62">
        <v>11</v>
      </c>
      <c r="AS837" s="62">
        <v>19</v>
      </c>
      <c r="AT837" s="65">
        <f t="shared" si="370"/>
        <v>16.899999999999999</v>
      </c>
      <c r="AU837" s="65">
        <f t="shared" si="371"/>
        <v>6.1544924874255704</v>
      </c>
      <c r="AV837" s="65">
        <f t="shared" si="372"/>
        <v>10</v>
      </c>
      <c r="AW837" s="65">
        <f t="shared" si="373"/>
        <v>33.614227160493833</v>
      </c>
      <c r="AX837" s="65">
        <f t="shared" si="374"/>
        <v>2.0430400548696852</v>
      </c>
      <c r="AY837" s="65">
        <f t="shared" si="375"/>
        <v>16</v>
      </c>
      <c r="AZ837" s="65">
        <f t="shared" si="376"/>
        <v>2.5956685475792733</v>
      </c>
      <c r="BA837" s="65">
        <f t="shared" si="377"/>
        <v>0.86466700179829137</v>
      </c>
      <c r="BB837" s="65"/>
      <c r="BC837" s="66" t="str">
        <f t="shared" si="378"/>
        <v>Nontoxic</v>
      </c>
      <c r="BD837" s="65">
        <f t="shared" si="379"/>
        <v>119.01408450704226</v>
      </c>
      <c r="BE837" s="65" t="s">
        <v>663</v>
      </c>
      <c r="BF837" s="65"/>
      <c r="BG837" s="65">
        <f t="shared" si="380"/>
        <v>9</v>
      </c>
      <c r="BH837" s="65">
        <f t="shared" si="381"/>
        <v>9</v>
      </c>
      <c r="BI837" s="65">
        <f t="shared" si="382"/>
        <v>35.73333333333332</v>
      </c>
      <c r="BJ837" s="65">
        <f t="shared" si="383"/>
        <v>37.877777777777787</v>
      </c>
      <c r="BK837" s="65">
        <f t="shared" si="384"/>
        <v>36.805555555555557</v>
      </c>
      <c r="BL837" s="65">
        <f t="shared" si="385"/>
        <v>1.0555555555555556</v>
      </c>
      <c r="BM837" s="65">
        <f t="shared" si="386"/>
        <v>7.2391674029260783E-3</v>
      </c>
      <c r="BN837" s="65">
        <v>6.6349999999999998</v>
      </c>
      <c r="BO837" s="65" t="str">
        <f t="shared" si="387"/>
        <v>Same Var</v>
      </c>
      <c r="BP837" s="65">
        <f t="shared" si="388"/>
        <v>0.16642502288252059</v>
      </c>
      <c r="BQ837" s="65" t="str">
        <f t="shared" si="389"/>
        <v>NS</v>
      </c>
      <c r="BR837" s="65" t="str">
        <f t="shared" si="366"/>
        <v>NS</v>
      </c>
      <c r="BS837" s="65" t="str">
        <f t="shared" si="390"/>
        <v/>
      </c>
      <c r="BT837" s="65" t="str">
        <f t="shared" si="391"/>
        <v/>
      </c>
      <c r="BU837" s="65" t="str">
        <f t="shared" si="392"/>
        <v/>
      </c>
    </row>
    <row r="838" spans="1:73" s="17" customFormat="1" ht="15" x14ac:dyDescent="0.25">
      <c r="A838" s="62" t="s">
        <v>142</v>
      </c>
      <c r="B838" s="62" t="s">
        <v>169</v>
      </c>
      <c r="C838" s="63">
        <v>38764</v>
      </c>
      <c r="D838" s="64">
        <v>0.55208333333333337</v>
      </c>
      <c r="E838" s="62" t="s">
        <v>57</v>
      </c>
      <c r="F838" s="62" t="s">
        <v>146</v>
      </c>
      <c r="G838" s="62" t="s">
        <v>59</v>
      </c>
      <c r="H838" s="62" t="s">
        <v>90</v>
      </c>
      <c r="I838" s="62" t="s">
        <v>61</v>
      </c>
      <c r="J838" s="65">
        <v>0.75</v>
      </c>
      <c r="K838" s="65">
        <v>0.2</v>
      </c>
      <c r="L838" s="62">
        <v>18</v>
      </c>
      <c r="M838" s="62">
        <v>15</v>
      </c>
      <c r="N838" s="62">
        <v>16</v>
      </c>
      <c r="O838" s="62">
        <v>7</v>
      </c>
      <c r="P838" s="62">
        <v>16</v>
      </c>
      <c r="Q838" s="62">
        <v>24</v>
      </c>
      <c r="R838" s="62">
        <v>6</v>
      </c>
      <c r="S838" s="62">
        <v>18</v>
      </c>
      <c r="T838" s="62">
        <v>16</v>
      </c>
      <c r="U838" s="62">
        <v>6</v>
      </c>
      <c r="V838" s="52"/>
      <c r="W838" s="52"/>
      <c r="X838" s="52"/>
      <c r="Y838" s="52"/>
      <c r="Z838" s="52"/>
      <c r="AA838" s="52"/>
      <c r="AB838" s="52"/>
      <c r="AC838" s="52"/>
      <c r="AD838" s="52"/>
      <c r="AE838" s="52"/>
      <c r="AF838" s="52"/>
      <c r="AG838" s="65">
        <f t="shared" si="367"/>
        <v>14.2</v>
      </c>
      <c r="AH838" s="65">
        <f t="shared" si="368"/>
        <v>5.9777364723893038</v>
      </c>
      <c r="AI838" s="65">
        <f t="shared" si="369"/>
        <v>10</v>
      </c>
      <c r="AJ838" s="62">
        <v>20</v>
      </c>
      <c r="AK838" s="62">
        <v>8</v>
      </c>
      <c r="AL838" s="62">
        <v>18</v>
      </c>
      <c r="AM838" s="62">
        <v>21</v>
      </c>
      <c r="AN838" s="62">
        <v>14</v>
      </c>
      <c r="AO838" s="62">
        <v>13</v>
      </c>
      <c r="AP838" s="62">
        <v>13</v>
      </c>
      <c r="AQ838" s="62">
        <v>21</v>
      </c>
      <c r="AR838" s="62">
        <v>14</v>
      </c>
      <c r="AS838" s="62">
        <v>11</v>
      </c>
      <c r="AT838" s="65">
        <f t="shared" si="370"/>
        <v>15.3</v>
      </c>
      <c r="AU838" s="65">
        <f t="shared" si="371"/>
        <v>4.4733780424988794</v>
      </c>
      <c r="AV838" s="65">
        <f t="shared" si="372"/>
        <v>10</v>
      </c>
      <c r="AW838" s="65">
        <f t="shared" si="373"/>
        <v>16.089012345678999</v>
      </c>
      <c r="AX838" s="65">
        <f t="shared" si="374"/>
        <v>0.89383840877914889</v>
      </c>
      <c r="AY838" s="65">
        <f t="shared" si="375"/>
        <v>18</v>
      </c>
      <c r="AZ838" s="65">
        <f t="shared" si="376"/>
        <v>2.3217775452288909</v>
      </c>
      <c r="BA838" s="65">
        <f t="shared" si="377"/>
        <v>0.86204866798959834</v>
      </c>
      <c r="BB838" s="65"/>
      <c r="BC838" s="66" t="str">
        <f t="shared" si="378"/>
        <v>Nontoxic</v>
      </c>
      <c r="BD838" s="65">
        <f t="shared" si="379"/>
        <v>107.74647887323945</v>
      </c>
      <c r="BE838" s="65" t="s">
        <v>663</v>
      </c>
      <c r="BF838" s="65"/>
      <c r="BG838" s="65">
        <f t="shared" si="380"/>
        <v>9</v>
      </c>
      <c r="BH838" s="65">
        <f t="shared" si="381"/>
        <v>9</v>
      </c>
      <c r="BI838" s="65">
        <f t="shared" si="382"/>
        <v>35.73333333333332</v>
      </c>
      <c r="BJ838" s="65">
        <f t="shared" si="383"/>
        <v>20.011111111111106</v>
      </c>
      <c r="BK838" s="65">
        <f t="shared" si="384"/>
        <v>27.872222222222216</v>
      </c>
      <c r="BL838" s="65">
        <f t="shared" si="385"/>
        <v>1.0555555555555556</v>
      </c>
      <c r="BM838" s="65">
        <f t="shared" si="386"/>
        <v>0.70674215813452923</v>
      </c>
      <c r="BN838" s="65">
        <v>6.6349999999999998</v>
      </c>
      <c r="BO838" s="65" t="str">
        <f t="shared" si="387"/>
        <v>Same Var</v>
      </c>
      <c r="BP838" s="65">
        <f t="shared" si="388"/>
        <v>0.32343793167969082</v>
      </c>
      <c r="BQ838" s="65" t="str">
        <f t="shared" si="389"/>
        <v>NS</v>
      </c>
      <c r="BR838" s="65" t="str">
        <f t="shared" si="366"/>
        <v>NS</v>
      </c>
      <c r="BS838" s="65" t="str">
        <f t="shared" si="390"/>
        <v/>
      </c>
      <c r="BT838" s="65" t="str">
        <f t="shared" si="391"/>
        <v/>
      </c>
      <c r="BU838" s="65" t="str">
        <f t="shared" si="392"/>
        <v/>
      </c>
    </row>
    <row r="839" spans="1:73" s="17" customFormat="1" ht="15" x14ac:dyDescent="0.25">
      <c r="A839" s="62" t="s">
        <v>142</v>
      </c>
      <c r="B839" s="62" t="s">
        <v>549</v>
      </c>
      <c r="C839" s="63">
        <v>38839</v>
      </c>
      <c r="D839" s="64">
        <v>0.58333333333333337</v>
      </c>
      <c r="E839" s="62" t="s">
        <v>57</v>
      </c>
      <c r="F839" s="62" t="s">
        <v>551</v>
      </c>
      <c r="G839" s="62" t="s">
        <v>59</v>
      </c>
      <c r="H839" s="62" t="s">
        <v>90</v>
      </c>
      <c r="I839" s="62" t="s">
        <v>61</v>
      </c>
      <c r="J839" s="65">
        <v>0.75</v>
      </c>
      <c r="K839" s="65">
        <v>0.2</v>
      </c>
      <c r="L839" s="62">
        <v>12</v>
      </c>
      <c r="M839" s="62">
        <v>21</v>
      </c>
      <c r="N839" s="62">
        <v>17</v>
      </c>
      <c r="O839" s="62">
        <v>7</v>
      </c>
      <c r="P839" s="62">
        <v>17</v>
      </c>
      <c r="Q839" s="62">
        <v>18</v>
      </c>
      <c r="R839" s="62">
        <v>12</v>
      </c>
      <c r="S839" s="62">
        <v>23</v>
      </c>
      <c r="T839" s="62">
        <v>12</v>
      </c>
      <c r="U839" s="62">
        <v>0</v>
      </c>
      <c r="V839" s="52"/>
      <c r="W839" s="52"/>
      <c r="X839" s="52"/>
      <c r="Y839" s="52"/>
      <c r="Z839" s="52"/>
      <c r="AA839" s="52"/>
      <c r="AB839" s="52"/>
      <c r="AC839" s="52"/>
      <c r="AD839" s="52"/>
      <c r="AE839" s="52"/>
      <c r="AF839" s="52"/>
      <c r="AG839" s="65">
        <f t="shared" si="367"/>
        <v>13.9</v>
      </c>
      <c r="AH839" s="65">
        <f t="shared" si="368"/>
        <v>6.8386158443552505</v>
      </c>
      <c r="AI839" s="65">
        <f t="shared" si="369"/>
        <v>10</v>
      </c>
      <c r="AJ839" s="62">
        <v>21</v>
      </c>
      <c r="AK839" s="62">
        <v>17</v>
      </c>
      <c r="AL839" s="62">
        <v>22</v>
      </c>
      <c r="AM839" s="62">
        <v>23</v>
      </c>
      <c r="AN839" s="62">
        <v>25</v>
      </c>
      <c r="AO839" s="62">
        <v>29</v>
      </c>
      <c r="AP839" s="62">
        <v>30</v>
      </c>
      <c r="AQ839" s="62">
        <v>30</v>
      </c>
      <c r="AR839" s="62">
        <v>10</v>
      </c>
      <c r="AS839" s="62">
        <v>21</v>
      </c>
      <c r="AT839" s="65">
        <f t="shared" si="370"/>
        <v>22.8</v>
      </c>
      <c r="AU839" s="65">
        <f t="shared" si="371"/>
        <v>6.250333324444922</v>
      </c>
      <c r="AV839" s="65">
        <f t="shared" si="372"/>
        <v>10</v>
      </c>
      <c r="AW839" s="65">
        <f t="shared" si="373"/>
        <v>42.736182335069515</v>
      </c>
      <c r="AX839" s="65">
        <f t="shared" si="374"/>
        <v>2.4646924816743869</v>
      </c>
      <c r="AY839" s="65">
        <f t="shared" si="375"/>
        <v>17</v>
      </c>
      <c r="AZ839" s="65">
        <f t="shared" si="376"/>
        <v>4.84001019789231</v>
      </c>
      <c r="BA839" s="65">
        <f t="shared" si="377"/>
        <v>0.86327901742005297</v>
      </c>
      <c r="BB839" s="65"/>
      <c r="BC839" s="66" t="str">
        <f t="shared" si="378"/>
        <v>Nontoxic</v>
      </c>
      <c r="BD839" s="65">
        <f t="shared" si="379"/>
        <v>164.02877697841726</v>
      </c>
      <c r="BE839" s="65" t="s">
        <v>663</v>
      </c>
      <c r="BF839" s="65"/>
      <c r="BG839" s="65">
        <f t="shared" si="380"/>
        <v>9</v>
      </c>
      <c r="BH839" s="65">
        <f t="shared" si="381"/>
        <v>9</v>
      </c>
      <c r="BI839" s="65">
        <f t="shared" si="382"/>
        <v>46.766666666666673</v>
      </c>
      <c r="BJ839" s="65">
        <f t="shared" si="383"/>
        <v>39.066666666666713</v>
      </c>
      <c r="BK839" s="65">
        <f t="shared" si="384"/>
        <v>42.916666666666693</v>
      </c>
      <c r="BL839" s="65">
        <f t="shared" si="385"/>
        <v>1.0555555555555556</v>
      </c>
      <c r="BM839" s="65">
        <f t="shared" si="386"/>
        <v>6.8894463341630283E-2</v>
      </c>
      <c r="BN839" s="65">
        <v>6.6349999999999998</v>
      </c>
      <c r="BO839" s="65" t="str">
        <f t="shared" si="387"/>
        <v>Same Var</v>
      </c>
      <c r="BP839" s="65">
        <f t="shared" si="388"/>
        <v>3.5389754270097979E-3</v>
      </c>
      <c r="BQ839" s="65" t="str">
        <f t="shared" si="389"/>
        <v>NS</v>
      </c>
      <c r="BR839" s="65" t="str">
        <f t="shared" si="366"/>
        <v>NS</v>
      </c>
      <c r="BS839" s="65" t="str">
        <f t="shared" si="390"/>
        <v/>
      </c>
      <c r="BT839" s="65" t="str">
        <f t="shared" si="391"/>
        <v/>
      </c>
      <c r="BU839" s="65" t="str">
        <f t="shared" si="392"/>
        <v/>
      </c>
    </row>
    <row r="840" spans="1:73" s="17" customFormat="1" ht="15" x14ac:dyDescent="0.25">
      <c r="A840" s="62" t="s">
        <v>142</v>
      </c>
      <c r="B840" s="62" t="s">
        <v>553</v>
      </c>
      <c r="C840" s="63">
        <v>38840</v>
      </c>
      <c r="D840" s="64">
        <v>0.29166666666666669</v>
      </c>
      <c r="E840" s="62" t="s">
        <v>57</v>
      </c>
      <c r="F840" s="62" t="s">
        <v>551</v>
      </c>
      <c r="G840" s="62" t="s">
        <v>59</v>
      </c>
      <c r="H840" s="62" t="s">
        <v>90</v>
      </c>
      <c r="I840" s="62" t="s">
        <v>61</v>
      </c>
      <c r="J840" s="65">
        <v>0.75</v>
      </c>
      <c r="K840" s="65">
        <v>0.2</v>
      </c>
      <c r="L840" s="62">
        <v>12</v>
      </c>
      <c r="M840" s="62">
        <v>21</v>
      </c>
      <c r="N840" s="62">
        <v>17</v>
      </c>
      <c r="O840" s="62">
        <v>7</v>
      </c>
      <c r="P840" s="62">
        <v>17</v>
      </c>
      <c r="Q840" s="62">
        <v>18</v>
      </c>
      <c r="R840" s="62">
        <v>12</v>
      </c>
      <c r="S840" s="62">
        <v>23</v>
      </c>
      <c r="T840" s="62">
        <v>12</v>
      </c>
      <c r="U840" s="62">
        <v>0</v>
      </c>
      <c r="V840" s="52"/>
      <c r="W840" s="52"/>
      <c r="X840" s="52"/>
      <c r="Y840" s="52"/>
      <c r="Z840" s="52"/>
      <c r="AA840" s="52"/>
      <c r="AB840" s="52"/>
      <c r="AC840" s="52"/>
      <c r="AD840" s="52"/>
      <c r="AE840" s="52"/>
      <c r="AF840" s="52"/>
      <c r="AG840" s="65">
        <f t="shared" si="367"/>
        <v>13.9</v>
      </c>
      <c r="AH840" s="65">
        <f t="shared" si="368"/>
        <v>6.8386158443552505</v>
      </c>
      <c r="AI840" s="65">
        <f t="shared" si="369"/>
        <v>10</v>
      </c>
      <c r="AJ840" s="62">
        <v>14</v>
      </c>
      <c r="AK840" s="62">
        <v>16</v>
      </c>
      <c r="AL840" s="62">
        <v>5</v>
      </c>
      <c r="AM840" s="62">
        <v>12</v>
      </c>
      <c r="AN840" s="62">
        <v>20</v>
      </c>
      <c r="AO840" s="62">
        <v>25</v>
      </c>
      <c r="AP840" s="62">
        <v>9</v>
      </c>
      <c r="AQ840" s="62">
        <v>17</v>
      </c>
      <c r="AR840" s="62">
        <v>15</v>
      </c>
      <c r="AS840" s="62">
        <v>13</v>
      </c>
      <c r="AT840" s="65">
        <f t="shared" si="370"/>
        <v>14.6</v>
      </c>
      <c r="AU840" s="65">
        <f t="shared" si="371"/>
        <v>5.5617742972304569</v>
      </c>
      <c r="AV840" s="65">
        <f t="shared" si="372"/>
        <v>10</v>
      </c>
      <c r="AW840" s="65">
        <f t="shared" si="373"/>
        <v>32.763699001736128</v>
      </c>
      <c r="AX840" s="65">
        <f t="shared" si="374"/>
        <v>1.8320998890817912</v>
      </c>
      <c r="AY840" s="65">
        <f t="shared" si="375"/>
        <v>18</v>
      </c>
      <c r="AZ840" s="65">
        <f t="shared" si="376"/>
        <v>1.7450514982584773</v>
      </c>
      <c r="BA840" s="65">
        <f t="shared" si="377"/>
        <v>0.86204866798959834</v>
      </c>
      <c r="BB840" s="65"/>
      <c r="BC840" s="66" t="str">
        <f t="shared" si="378"/>
        <v>Nontoxic</v>
      </c>
      <c r="BD840" s="65">
        <f t="shared" si="379"/>
        <v>105.03597122302158</v>
      </c>
      <c r="BE840" s="65" t="s">
        <v>663</v>
      </c>
      <c r="BF840" s="65"/>
      <c r="BG840" s="65">
        <f t="shared" si="380"/>
        <v>9</v>
      </c>
      <c r="BH840" s="65">
        <f t="shared" si="381"/>
        <v>9</v>
      </c>
      <c r="BI840" s="65">
        <f t="shared" si="382"/>
        <v>46.766666666666673</v>
      </c>
      <c r="BJ840" s="65">
        <f t="shared" si="383"/>
        <v>30.933333333333344</v>
      </c>
      <c r="BK840" s="65">
        <f t="shared" si="384"/>
        <v>38.850000000000009</v>
      </c>
      <c r="BL840" s="65">
        <f t="shared" si="385"/>
        <v>1.0555555555555556</v>
      </c>
      <c r="BM840" s="65">
        <f t="shared" si="386"/>
        <v>0.36161046622104798</v>
      </c>
      <c r="BN840" s="65">
        <v>6.6349999999999998</v>
      </c>
      <c r="BO840" s="65" t="str">
        <f t="shared" si="387"/>
        <v>Same Var</v>
      </c>
      <c r="BP840" s="65">
        <f t="shared" si="388"/>
        <v>0.40228147559679883</v>
      </c>
      <c r="BQ840" s="65" t="str">
        <f t="shared" si="389"/>
        <v>NS</v>
      </c>
      <c r="BR840" s="65" t="str">
        <f t="shared" si="366"/>
        <v>NS</v>
      </c>
      <c r="BS840" s="65" t="str">
        <f t="shared" si="390"/>
        <v/>
      </c>
      <c r="BT840" s="65" t="str">
        <f t="shared" si="391"/>
        <v/>
      </c>
      <c r="BU840" s="65" t="str">
        <f t="shared" si="392"/>
        <v/>
      </c>
    </row>
    <row r="841" spans="1:73" s="17" customFormat="1" x14ac:dyDescent="0.2">
      <c r="BC841" s="67"/>
      <c r="BG841" s="17" t="s">
        <v>668</v>
      </c>
      <c r="BP841" s="17" t="s">
        <v>680</v>
      </c>
      <c r="BR841" s="17" t="s">
        <v>681</v>
      </c>
    </row>
  </sheetData>
  <autoFilter ref="A1:BU841" xr:uid="{E70F0983-6984-4F03-895E-77F84FAEE4C6}">
    <sortState xmlns:xlrd2="http://schemas.microsoft.com/office/spreadsheetml/2017/richdata2" ref="A2:BU841">
      <sortCondition descending="1" ref="AG1:AG841"/>
    </sortState>
  </autoFilter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CJ636"/>
  <sheetViews>
    <sheetView topLeftCell="BY585" zoomScaleNormal="100" workbookViewId="0">
      <selection activeCell="CJ636" sqref="CJ636"/>
    </sheetView>
  </sheetViews>
  <sheetFormatPr defaultColWidth="9.140625" defaultRowHeight="12.75" x14ac:dyDescent="0.2"/>
  <cols>
    <col min="1" max="1" width="38" style="2" bestFit="1" customWidth="1"/>
    <col min="2" max="2" width="12.7109375" style="2" bestFit="1" customWidth="1"/>
    <col min="3" max="3" width="10.140625" style="2" bestFit="1" customWidth="1"/>
    <col min="4" max="4" width="13.7109375" style="2" bestFit="1" customWidth="1"/>
    <col min="5" max="5" width="14.42578125" style="2" bestFit="1" customWidth="1"/>
    <col min="6" max="6" width="15.7109375" style="2" bestFit="1" customWidth="1"/>
    <col min="7" max="7" width="25.7109375" style="2" bestFit="1" customWidth="1"/>
    <col min="8" max="8" width="20.140625" style="2" bestFit="1" customWidth="1"/>
    <col min="9" max="9" width="8.28515625" style="2" bestFit="1" customWidth="1"/>
    <col min="10" max="10" width="9.28515625" style="2" bestFit="1" customWidth="1"/>
    <col min="11" max="11" width="5.140625" style="2" bestFit="1" customWidth="1"/>
    <col min="12" max="12" width="5.42578125" style="2" bestFit="1" customWidth="1"/>
    <col min="13" max="13" width="9.140625" style="2"/>
    <col min="14" max="21" width="9.28515625" style="2" bestFit="1" customWidth="1"/>
    <col min="22" max="22" width="10.140625" style="2" bestFit="1" customWidth="1"/>
    <col min="23" max="24" width="12" style="2" bestFit="1" customWidth="1"/>
    <col min="25" max="25" width="5.42578125" style="2" bestFit="1" customWidth="1"/>
    <col min="26" max="34" width="10.140625" style="2" hidden="1" customWidth="1"/>
    <col min="35" max="35" width="11.140625" style="2" hidden="1" customWidth="1"/>
    <col min="36" max="37" width="12" style="2" bestFit="1" customWidth="1"/>
    <col min="38" max="38" width="7.140625" style="2" bestFit="1" customWidth="1"/>
    <col min="39" max="39" width="12.85546875" style="2" customWidth="1"/>
    <col min="40" max="47" width="13.140625" style="2" bestFit="1" customWidth="1"/>
    <col min="48" max="48" width="14" style="2" bestFit="1" customWidth="1"/>
    <col min="49" max="49" width="12.28515625" style="2" bestFit="1" customWidth="1"/>
    <col min="50" max="50" width="14.7109375" style="2" bestFit="1" customWidth="1"/>
    <col min="51" max="51" width="9.140625" style="2" bestFit="1" customWidth="1"/>
    <col min="52" max="60" width="14" style="2" customWidth="1"/>
    <col min="61" max="61" width="15" style="2" bestFit="1" customWidth="1"/>
    <col min="62" max="62" width="14.28515625" style="2" bestFit="1" customWidth="1"/>
    <col min="63" max="63" width="12.140625" style="2" bestFit="1" customWidth="1"/>
    <col min="64" max="64" width="10.85546875" style="2" bestFit="1" customWidth="1"/>
    <col min="65" max="66" width="12.42578125" style="2" bestFit="1" customWidth="1"/>
    <col min="67" max="67" width="7.140625" style="2" bestFit="1" customWidth="1"/>
    <col min="68" max="68" width="12.5703125" style="2" bestFit="1" customWidth="1"/>
    <col min="69" max="69" width="12" style="2" bestFit="1" customWidth="1"/>
    <col min="70" max="70" width="8.5703125" style="3" bestFit="1" customWidth="1"/>
    <col min="71" max="71" width="12" style="2" bestFit="1" customWidth="1"/>
    <col min="72" max="72" width="10.85546875" style="2" bestFit="1" customWidth="1"/>
    <col min="73" max="73" width="8.7109375" style="2" bestFit="1" customWidth="1"/>
    <col min="74" max="74" width="8.140625" style="2" bestFit="1" customWidth="1"/>
    <col min="75" max="75" width="9.140625" style="2" customWidth="1"/>
    <col min="76" max="79" width="12" style="2" bestFit="1" customWidth="1"/>
    <col min="80" max="80" width="13.140625" style="2" bestFit="1" customWidth="1"/>
    <col min="81" max="81" width="6" style="2" bestFit="1" customWidth="1"/>
    <col min="82" max="82" width="12.85546875" style="2" bestFit="1" customWidth="1"/>
    <col min="83" max="83" width="12.5703125" style="2" bestFit="1" customWidth="1"/>
    <col min="84" max="84" width="9" style="2" bestFit="1" customWidth="1"/>
    <col min="85" max="85" width="22.28515625" style="2" customWidth="1"/>
    <col min="86" max="86" width="20.7109375" style="2" bestFit="1" customWidth="1"/>
    <col min="87" max="87" width="20" style="2" bestFit="1" customWidth="1"/>
    <col min="88" max="88" width="21.85546875" style="2" customWidth="1"/>
    <col min="89" max="16384" width="9.140625" style="2"/>
  </cols>
  <sheetData>
    <row r="1" spans="1:88" x14ac:dyDescent="0.2">
      <c r="BV1" s="4" t="s">
        <v>668</v>
      </c>
      <c r="CE1" s="4" t="s">
        <v>680</v>
      </c>
      <c r="CG1" s="4" t="s">
        <v>681</v>
      </c>
    </row>
    <row r="2" spans="1:88" s="48" customFormat="1" x14ac:dyDescent="0.2">
      <c r="A2" s="44" t="s">
        <v>0</v>
      </c>
      <c r="B2" s="48" t="s">
        <v>1</v>
      </c>
      <c r="C2" s="48" t="s">
        <v>2</v>
      </c>
      <c r="D2" s="44" t="s">
        <v>3</v>
      </c>
      <c r="E2" s="44" t="s">
        <v>683</v>
      </c>
      <c r="F2" s="44" t="s">
        <v>4</v>
      </c>
      <c r="G2" s="44" t="s">
        <v>5</v>
      </c>
      <c r="H2" s="48" t="s">
        <v>6</v>
      </c>
      <c r="I2" s="48" t="s">
        <v>7</v>
      </c>
      <c r="J2" s="48" t="s">
        <v>8</v>
      </c>
      <c r="K2" s="48" t="s">
        <v>9</v>
      </c>
      <c r="L2" s="48" t="s">
        <v>10</v>
      </c>
      <c r="M2" s="48" t="s">
        <v>11</v>
      </c>
      <c r="N2" s="48" t="s">
        <v>12</v>
      </c>
      <c r="O2" s="48" t="s">
        <v>13</v>
      </c>
      <c r="P2" s="48" t="s">
        <v>14</v>
      </c>
      <c r="Q2" s="48" t="s">
        <v>15</v>
      </c>
      <c r="R2" s="48" t="s">
        <v>16</v>
      </c>
      <c r="S2" s="48" t="s">
        <v>17</v>
      </c>
      <c r="T2" s="48" t="s">
        <v>18</v>
      </c>
      <c r="U2" s="48" t="s">
        <v>19</v>
      </c>
      <c r="V2" s="48" t="s">
        <v>20</v>
      </c>
      <c r="W2" s="48" t="s">
        <v>32</v>
      </c>
      <c r="X2" s="48" t="s">
        <v>33</v>
      </c>
      <c r="Y2" s="48" t="s">
        <v>34</v>
      </c>
      <c r="Z2" s="48" t="s">
        <v>35</v>
      </c>
      <c r="AA2" s="48" t="s">
        <v>36</v>
      </c>
      <c r="AB2" s="48" t="s">
        <v>37</v>
      </c>
      <c r="AC2" s="48" t="s">
        <v>38</v>
      </c>
      <c r="AD2" s="48" t="s">
        <v>39</v>
      </c>
      <c r="AE2" s="48" t="s">
        <v>40</v>
      </c>
      <c r="AF2" s="48" t="s">
        <v>41</v>
      </c>
      <c r="AG2" s="48" t="s">
        <v>42</v>
      </c>
      <c r="AH2" s="48" t="s">
        <v>43</v>
      </c>
      <c r="AI2" s="48" t="s">
        <v>44</v>
      </c>
      <c r="AJ2" s="48" t="s">
        <v>45</v>
      </c>
      <c r="AK2" s="48" t="s">
        <v>46</v>
      </c>
      <c r="AL2" s="48" t="s">
        <v>47</v>
      </c>
      <c r="AM2" s="48" t="s">
        <v>684</v>
      </c>
      <c r="AN2" s="48" t="s">
        <v>685</v>
      </c>
      <c r="AO2" s="48" t="s">
        <v>686</v>
      </c>
      <c r="AP2" s="48" t="s">
        <v>687</v>
      </c>
      <c r="AQ2" s="48" t="s">
        <v>688</v>
      </c>
      <c r="AR2" s="48" t="s">
        <v>689</v>
      </c>
      <c r="AS2" s="48" t="s">
        <v>690</v>
      </c>
      <c r="AT2" s="48" t="s">
        <v>691</v>
      </c>
      <c r="AU2" s="48" t="s">
        <v>692</v>
      </c>
      <c r="AV2" s="48" t="s">
        <v>693</v>
      </c>
      <c r="AW2" s="48" t="s">
        <v>694</v>
      </c>
      <c r="AX2" s="48" t="s">
        <v>695</v>
      </c>
      <c r="AY2" s="48" t="s">
        <v>696</v>
      </c>
      <c r="AZ2" s="48" t="s">
        <v>697</v>
      </c>
      <c r="BA2" s="48" t="s">
        <v>698</v>
      </c>
      <c r="BB2" s="48" t="s">
        <v>699</v>
      </c>
      <c r="BC2" s="48" t="s">
        <v>700</v>
      </c>
      <c r="BD2" s="48" t="s">
        <v>701</v>
      </c>
      <c r="BE2" s="48" t="s">
        <v>702</v>
      </c>
      <c r="BF2" s="48" t="s">
        <v>703</v>
      </c>
      <c r="BG2" s="48" t="s">
        <v>704</v>
      </c>
      <c r="BH2" s="48" t="s">
        <v>705</v>
      </c>
      <c r="BI2" s="48" t="s">
        <v>706</v>
      </c>
      <c r="BJ2" s="48" t="s">
        <v>707</v>
      </c>
      <c r="BK2" s="48" t="s">
        <v>708</v>
      </c>
      <c r="BL2" s="48" t="s">
        <v>709</v>
      </c>
      <c r="BM2" s="48" t="s">
        <v>48</v>
      </c>
      <c r="BN2" s="48" t="s">
        <v>49</v>
      </c>
      <c r="BO2" s="48" t="s">
        <v>50</v>
      </c>
      <c r="BP2" s="48" t="s">
        <v>51</v>
      </c>
      <c r="BQ2" s="48" t="s">
        <v>52</v>
      </c>
      <c r="BR2" s="49" t="s">
        <v>53</v>
      </c>
      <c r="BS2" s="48" t="s">
        <v>54</v>
      </c>
      <c r="BT2" s="48" t="s">
        <v>662</v>
      </c>
      <c r="BU2" s="48" t="s">
        <v>665</v>
      </c>
      <c r="BV2" s="48" t="s">
        <v>669</v>
      </c>
      <c r="BW2" s="48" t="s">
        <v>670</v>
      </c>
      <c r="BX2" s="48" t="s">
        <v>671</v>
      </c>
      <c r="BY2" s="48" t="s">
        <v>672</v>
      </c>
      <c r="BZ2" s="48" t="s">
        <v>673</v>
      </c>
      <c r="CA2" s="48" t="s">
        <v>674</v>
      </c>
      <c r="CB2" s="48" t="s">
        <v>675</v>
      </c>
      <c r="CC2" s="48" t="s">
        <v>676</v>
      </c>
      <c r="CD2" s="48" t="s">
        <v>677</v>
      </c>
      <c r="CE2" s="48" t="s">
        <v>678</v>
      </c>
      <c r="CF2" s="48" t="s">
        <v>679</v>
      </c>
      <c r="CG2" s="48" t="s">
        <v>682</v>
      </c>
      <c r="CH2" s="48" t="s">
        <v>1362</v>
      </c>
      <c r="CI2" s="48" t="s">
        <v>1363</v>
      </c>
      <c r="CJ2" s="48" t="s">
        <v>1364</v>
      </c>
    </row>
    <row r="3" spans="1:88" x14ac:dyDescent="0.2">
      <c r="A3" s="1" t="s">
        <v>142</v>
      </c>
      <c r="B3" s="19" t="s">
        <v>181</v>
      </c>
      <c r="C3" s="20">
        <v>38517</v>
      </c>
      <c r="D3" s="7">
        <v>0.40625</v>
      </c>
      <c r="E3" s="1">
        <v>0.1</v>
      </c>
      <c r="F3" s="1" t="s">
        <v>57</v>
      </c>
      <c r="G3" s="1" t="s">
        <v>713</v>
      </c>
      <c r="H3" s="19" t="s">
        <v>711</v>
      </c>
      <c r="I3" s="19" t="s">
        <v>712</v>
      </c>
      <c r="J3" s="19" t="s">
        <v>61</v>
      </c>
      <c r="K3" s="2">
        <v>0.75</v>
      </c>
      <c r="L3" s="2">
        <v>0.25</v>
      </c>
      <c r="M3" s="19">
        <v>100</v>
      </c>
      <c r="N3" s="19">
        <v>100</v>
      </c>
      <c r="O3" s="19">
        <v>100</v>
      </c>
      <c r="P3" s="19">
        <v>100</v>
      </c>
      <c r="Q3" s="21"/>
      <c r="R3" s="21"/>
      <c r="S3" s="21"/>
      <c r="T3" s="21"/>
      <c r="W3" s="2">
        <f t="shared" ref="W3:W66" si="0">AVERAGE(M3:V3)</f>
        <v>100</v>
      </c>
      <c r="X3" s="57">
        <f t="shared" ref="X3:X66" si="1">STDEV(M3:V3)</f>
        <v>0</v>
      </c>
      <c r="Y3" s="2">
        <f t="shared" ref="Y3:Y66" si="2">COUNT(M3:V3)</f>
        <v>4</v>
      </c>
      <c r="Z3" s="19">
        <v>100</v>
      </c>
      <c r="AA3" s="19">
        <v>100</v>
      </c>
      <c r="AB3" s="19">
        <v>100</v>
      </c>
      <c r="AC3" s="19">
        <v>100</v>
      </c>
      <c r="AJ3" s="2">
        <f t="shared" ref="AJ3:AJ66" si="3">AVERAGE(Z3:AI3)</f>
        <v>100</v>
      </c>
      <c r="AK3" s="2">
        <f t="shared" ref="AK3:AK66" si="4">STDEV(Z3:AI3)</f>
        <v>0</v>
      </c>
      <c r="AL3" s="2">
        <f t="shared" ref="AL3:AL66" si="5">COUNT(Z3:AI3)</f>
        <v>4</v>
      </c>
      <c r="AM3" s="22">
        <f t="shared" ref="AM3:AM66" si="6">IF(AND(ISNUMBER(M3),SIGN(M3)&gt;-1),ASIN(SQRT(M3/100)),"")</f>
        <v>1.5707963267948966</v>
      </c>
      <c r="AN3" s="22">
        <f t="shared" ref="AN3:AN66" si="7">IF(AND(ISNUMBER(N3),SIGN(N3)&gt;-1),ASIN(SQRT(N3/100)),"")</f>
        <v>1.5707963267948966</v>
      </c>
      <c r="AO3" s="22">
        <f t="shared" ref="AO3:AO66" si="8">IF(AND(ISNUMBER(O3),SIGN(O3)&gt;-1),ASIN(SQRT(O3/100)),"")</f>
        <v>1.5707963267948966</v>
      </c>
      <c r="AP3" s="22">
        <f t="shared" ref="AP3:AP66" si="9">IF(AND(ISNUMBER(P3),SIGN(P3)&gt;-1),ASIN(SQRT(P3/100)),"")</f>
        <v>1.5707963267948966</v>
      </c>
      <c r="AQ3" s="22" t="str">
        <f t="shared" ref="AQ3:AQ66" si="10">IF(AND(ISNUMBER(Q3),SIGN(Q3)&gt;-1),ASIN(SQRT(Q3/100)),"")</f>
        <v/>
      </c>
      <c r="AR3" s="22" t="str">
        <f t="shared" ref="AR3:AR66" si="11">IF(AND(ISNUMBER(R3),SIGN(R3)&gt;-1),ASIN(SQRT(R3/100)),"")</f>
        <v/>
      </c>
      <c r="AS3" s="22" t="str">
        <f t="shared" ref="AS3:AS66" si="12">IF(AND(ISNUMBER(S3),SIGN(S3)&gt;-1),ASIN(SQRT(S3/100)),"")</f>
        <v/>
      </c>
      <c r="AT3" s="22" t="str">
        <f t="shared" ref="AT3:AT66" si="13">IF(AND(ISNUMBER(T3),SIGN(T3)&gt;-1),ASIN(SQRT(T3/100)),"")</f>
        <v/>
      </c>
      <c r="AU3" s="22" t="str">
        <f t="shared" ref="AU3:AU66" si="14">IF(AND(ISNUMBER(U3),SIGN(U3)&gt;-1),ASIN(SQRT(U3/100)),"")</f>
        <v/>
      </c>
      <c r="AV3" s="22" t="str">
        <f t="shared" ref="AV3:AV66" si="15">IF(AND(ISNUMBER(V3),SIGN(V3)&gt;-1),ASIN(SQRT(V3/100)),"")</f>
        <v/>
      </c>
      <c r="AW3" s="2">
        <f t="shared" ref="AW3:AW66" si="16">AVERAGE(AM3:AV3)</f>
        <v>1.5707963267948966</v>
      </c>
      <c r="AX3" s="2">
        <f t="shared" ref="AX3:AX66" si="17">STDEV(AM3:AV3)</f>
        <v>0</v>
      </c>
      <c r="AY3" s="2">
        <f t="shared" ref="AY3:AY66" si="18">COUNT(AM3:AV3)</f>
        <v>4</v>
      </c>
      <c r="AZ3" s="23">
        <f t="shared" ref="AZ3:AZ66" si="19">IF(AND(ISNUMBER(Z3),SIGN(Z3)&gt;-1),ASIN(SQRT(Z3/100)),"")</f>
        <v>1.5707963267948966</v>
      </c>
      <c r="BA3" s="23">
        <f t="shared" ref="BA3:BA66" si="20">IF(AND(ISNUMBER(AA3),SIGN(AA3)&gt;-1),ASIN(SQRT(AA3/100)),"")</f>
        <v>1.5707963267948966</v>
      </c>
      <c r="BB3" s="23">
        <f t="shared" ref="BB3:BB66" si="21">IF(AND(ISNUMBER(AB3),SIGN(AB3)&gt;-1),ASIN(SQRT(AB3/100)),"")</f>
        <v>1.5707963267948966</v>
      </c>
      <c r="BC3" s="23">
        <f t="shared" ref="BC3:BC66" si="22">IF(AND(ISNUMBER(AC3),SIGN(AC3)&gt;-1),ASIN(SQRT(AC3/100)),"")</f>
        <v>1.5707963267948966</v>
      </c>
      <c r="BD3" s="23" t="str">
        <f t="shared" ref="BD3:BD66" si="23">IF(AND(ISNUMBER(AD3),SIGN(AD3)&gt;-1),ASIN(SQRT(AD3/100)),"")</f>
        <v/>
      </c>
      <c r="BE3" s="23" t="str">
        <f t="shared" ref="BE3:BE66" si="24">IF(AND(ISNUMBER(AE3),SIGN(AE3)&gt;-1),ASIN(SQRT(AE3/100)),"")</f>
        <v/>
      </c>
      <c r="BF3" s="23" t="str">
        <f t="shared" ref="BF3:BF66" si="25">IF(AND(ISNUMBER(AF3),SIGN(AF3)&gt;-1),ASIN(SQRT(AF3/100)),"")</f>
        <v/>
      </c>
      <c r="BG3" s="23" t="str">
        <f t="shared" ref="BG3:BG66" si="26">IF(AND(ISNUMBER(AG3),SIGN(AG3)&gt;-1),ASIN(SQRT(AG3/100)),"")</f>
        <v/>
      </c>
      <c r="BH3" s="23" t="str">
        <f t="shared" ref="BH3:BH66" si="27">IF(AND(ISNUMBER(AH3),SIGN(AH3)&gt;-1),ASIN(SQRT(AH3/100)),"")</f>
        <v/>
      </c>
      <c r="BI3" s="23" t="str">
        <f t="shared" ref="BI3:BI66" si="28">IF(AND(ISNUMBER(AI3),SIGN(AI3)&gt;-1),ASIN(SQRT(AI3/100)),"")</f>
        <v/>
      </c>
      <c r="BJ3" s="2">
        <f t="shared" ref="BJ3:BJ66" si="29">AVERAGE(AZ3:BI3)</f>
        <v>1.5707963267948966</v>
      </c>
      <c r="BK3" s="2">
        <f t="shared" ref="BK3:BK66" si="30">STDEV(AZ3:BI3)</f>
        <v>0</v>
      </c>
      <c r="BL3" s="2">
        <f t="shared" ref="BL3:BL66" si="31">COUNT(AZ3:BI3)</f>
        <v>4</v>
      </c>
      <c r="BM3" s="2">
        <f t="shared" ref="BM3:BM66" si="32">((BK3^2/BL3)+(((K3^2)*(AX3^2))/AY3))^2</f>
        <v>0</v>
      </c>
      <c r="BN3" s="2">
        <f t="shared" ref="BN3:BN66" si="33">(((BK3^2)/BL3)^2)/(BL3-1)+((((K3^2)*(AX3^2))/AY3)^2)/(AY3-1)</f>
        <v>0</v>
      </c>
      <c r="BO3" s="2" t="e">
        <f t="shared" ref="BO3:BO66" si="34">ROUND(BM3/BN3,0)</f>
        <v>#DIV/0!</v>
      </c>
      <c r="BP3" s="2" t="e">
        <f t="shared" ref="BP3:BP66" si="35">(BJ3-(K3*AW3))/((((BK3^2)/BL3)+(((K3^2)*(AX3^2))/AY3))^0.5)</f>
        <v>#DIV/0!</v>
      </c>
      <c r="BQ3" s="2" t="e">
        <f t="shared" ref="BQ3:BQ66" si="36">TINV((2*L3),BO3)</f>
        <v>#DIV/0!</v>
      </c>
      <c r="BR3" s="3" t="str">
        <f t="shared" ref="BR3:BR66" si="37">IF(AND(AX3=0,BK3=0),IF(AJ3&lt;(K3*W3),"Toxic","Nontoxic"),IF(BP3&gt;BQ3,"Nontoxic","Toxic"))</f>
        <v>Nontoxic</v>
      </c>
      <c r="BS3" s="2">
        <f t="shared" ref="BS3:BS66" si="38">(AJ3/W3)*100</f>
        <v>100</v>
      </c>
      <c r="BT3" s="4" t="s">
        <v>664</v>
      </c>
      <c r="BU3" s="2" t="s">
        <v>666</v>
      </c>
      <c r="BV3" s="2">
        <f t="shared" ref="BV3:BV66" si="39">COUNT(AM3:AV3)-1</f>
        <v>3</v>
      </c>
      <c r="BW3" s="2">
        <f t="shared" ref="BW3:BW66" si="40">COUNT(AZ3:BI3)-1</f>
        <v>3</v>
      </c>
      <c r="BX3" s="2">
        <f t="shared" ref="BX3:BX66" si="41">(STDEV(AM3:AV3))^2</f>
        <v>0</v>
      </c>
      <c r="BY3" s="2">
        <f t="shared" ref="BY3:BY66" si="42">(STDEV(AZ3:BI3))^2</f>
        <v>0</v>
      </c>
      <c r="BZ3" s="2">
        <f t="shared" ref="BZ3:BZ66" si="43">((BV3*BX3)+(BW3*BY3))/(BV3+BW3)</f>
        <v>0</v>
      </c>
      <c r="CA3" s="2">
        <f t="shared" ref="CA3:CA66" si="44">1+(((1/BV3+1/BW3)-(1/(BV3+BW3)))/3)</f>
        <v>1.1666666666666667</v>
      </c>
      <c r="CB3" s="2" t="e">
        <f t="shared" ref="CB3:CB66" si="45">(((BV3+BW3)*LN(BZ3))-((BV3*LN(BX3))+(BW3*LN(BY3))))/CA3</f>
        <v>#NUM!</v>
      </c>
      <c r="CC3" s="2">
        <v>6.6349999999999998</v>
      </c>
      <c r="CD3" s="2" t="e">
        <f t="shared" ref="CD3:CD66" si="46">IF(CB3&gt;CC3,"Sig Diff Var","Same Var")</f>
        <v>#NUM!</v>
      </c>
      <c r="CE3" s="2" t="e">
        <f t="shared" ref="CE3:CE66" si="47">TTEST(AZ3:BI3,AB3:AV3,1,IF(CD3="Same Var",2,IF(CD3="Sig Diff Var",3,"Wakka Wakka")))</f>
        <v>#NUM!</v>
      </c>
      <c r="CF3" s="2" t="e">
        <f t="shared" ref="CF3:CF66" si="48">IF(AND(CE3&lt;0.05,BS3&lt;100),"Sig","NS")</f>
        <v>#NUM!</v>
      </c>
      <c r="CG3" s="2" t="str">
        <f t="shared" ref="CG3:CG66" si="49">IF(BT3="Normal",CF3,IF(BT3="Non-normal",BU3,"Bleh"))</f>
        <v>NS</v>
      </c>
      <c r="CH3" s="2" t="str">
        <f t="shared" ref="CH3:CH66" si="50">IF(BS3&lt;100,IF(BT3="Non-normal","Wilcoxon",IF(AND(BT3="Normal",CD3="Same Var"),"Same Var T-test",IF(AND(BT3="Normal",CD3="Sig Diff Var"),"Diff Var T-test","Bleh"))),"")</f>
        <v/>
      </c>
      <c r="CI3" s="2" t="str">
        <f t="shared" ref="CI3:CI66" si="51">IF(AND(BR3="Toxic",BS3&gt;75),"TSTToxicLess25","")</f>
        <v/>
      </c>
      <c r="CJ3" s="2" t="str">
        <f t="shared" ref="CJ3:CJ66" si="52">IF(AND(CG3="Sig",BS3&gt;75),"NOECToxicLess25","")</f>
        <v/>
      </c>
    </row>
    <row r="4" spans="1:88" x14ac:dyDescent="0.2">
      <c r="A4" s="1" t="s">
        <v>142</v>
      </c>
      <c r="B4" s="19" t="s">
        <v>204</v>
      </c>
      <c r="C4" s="20">
        <v>37356</v>
      </c>
      <c r="D4" s="7">
        <v>0.5493055555555556</v>
      </c>
      <c r="E4" s="1">
        <v>0.1</v>
      </c>
      <c r="F4" s="1" t="s">
        <v>57</v>
      </c>
      <c r="G4" s="1" t="s">
        <v>726</v>
      </c>
      <c r="H4" s="19" t="s">
        <v>711</v>
      </c>
      <c r="I4" s="19" t="s">
        <v>712</v>
      </c>
      <c r="J4" s="19" t="s">
        <v>61</v>
      </c>
      <c r="K4" s="2">
        <v>0.75</v>
      </c>
      <c r="L4" s="2">
        <v>0.25</v>
      </c>
      <c r="M4" s="19">
        <v>100</v>
      </c>
      <c r="N4" s="19">
        <v>100</v>
      </c>
      <c r="O4" s="19">
        <v>100</v>
      </c>
      <c r="P4" s="19">
        <v>100</v>
      </c>
      <c r="Q4" s="21"/>
      <c r="R4" s="21"/>
      <c r="S4" s="21"/>
      <c r="T4" s="21"/>
      <c r="W4" s="2">
        <f t="shared" si="0"/>
        <v>100</v>
      </c>
      <c r="X4" s="57">
        <f t="shared" si="1"/>
        <v>0</v>
      </c>
      <c r="Y4" s="2">
        <f t="shared" si="2"/>
        <v>4</v>
      </c>
      <c r="Z4" s="19">
        <v>100</v>
      </c>
      <c r="AA4" s="19">
        <v>100</v>
      </c>
      <c r="AB4" s="19">
        <v>100</v>
      </c>
      <c r="AC4" s="19">
        <v>100</v>
      </c>
      <c r="AJ4" s="2">
        <f t="shared" si="3"/>
        <v>100</v>
      </c>
      <c r="AK4" s="2">
        <f t="shared" si="4"/>
        <v>0</v>
      </c>
      <c r="AL4" s="2">
        <f t="shared" si="5"/>
        <v>4</v>
      </c>
      <c r="AM4" s="22">
        <f t="shared" si="6"/>
        <v>1.5707963267948966</v>
      </c>
      <c r="AN4" s="22">
        <f t="shared" si="7"/>
        <v>1.5707963267948966</v>
      </c>
      <c r="AO4" s="22">
        <f t="shared" si="8"/>
        <v>1.5707963267948966</v>
      </c>
      <c r="AP4" s="22">
        <f t="shared" si="9"/>
        <v>1.5707963267948966</v>
      </c>
      <c r="AQ4" s="22" t="str">
        <f t="shared" si="10"/>
        <v/>
      </c>
      <c r="AR4" s="22" t="str">
        <f t="shared" si="11"/>
        <v/>
      </c>
      <c r="AS4" s="22" t="str">
        <f t="shared" si="12"/>
        <v/>
      </c>
      <c r="AT4" s="22" t="str">
        <f t="shared" si="13"/>
        <v/>
      </c>
      <c r="AU4" s="22" t="str">
        <f t="shared" si="14"/>
        <v/>
      </c>
      <c r="AV4" s="22" t="str">
        <f t="shared" si="15"/>
        <v/>
      </c>
      <c r="AW4" s="2">
        <f t="shared" si="16"/>
        <v>1.5707963267948966</v>
      </c>
      <c r="AX4" s="2">
        <f t="shared" si="17"/>
        <v>0</v>
      </c>
      <c r="AY4" s="2">
        <f t="shared" si="18"/>
        <v>4</v>
      </c>
      <c r="AZ4" s="23">
        <f t="shared" si="19"/>
        <v>1.5707963267948966</v>
      </c>
      <c r="BA4" s="23">
        <f t="shared" si="20"/>
        <v>1.5707963267948966</v>
      </c>
      <c r="BB4" s="23">
        <f t="shared" si="21"/>
        <v>1.5707963267948966</v>
      </c>
      <c r="BC4" s="23">
        <f t="shared" si="22"/>
        <v>1.5707963267948966</v>
      </c>
      <c r="BD4" s="23" t="str">
        <f t="shared" si="23"/>
        <v/>
      </c>
      <c r="BE4" s="23" t="str">
        <f t="shared" si="24"/>
        <v/>
      </c>
      <c r="BF4" s="23" t="str">
        <f t="shared" si="25"/>
        <v/>
      </c>
      <c r="BG4" s="23" t="str">
        <f t="shared" si="26"/>
        <v/>
      </c>
      <c r="BH4" s="23" t="str">
        <f t="shared" si="27"/>
        <v/>
      </c>
      <c r="BI4" s="23" t="str">
        <f t="shared" si="28"/>
        <v/>
      </c>
      <c r="BJ4" s="2">
        <f t="shared" si="29"/>
        <v>1.5707963267948966</v>
      </c>
      <c r="BK4" s="2">
        <f t="shared" si="30"/>
        <v>0</v>
      </c>
      <c r="BL4" s="2">
        <f t="shared" si="31"/>
        <v>4</v>
      </c>
      <c r="BM4" s="2">
        <f t="shared" si="32"/>
        <v>0</v>
      </c>
      <c r="BN4" s="2">
        <f t="shared" si="33"/>
        <v>0</v>
      </c>
      <c r="BO4" s="2" t="e">
        <f t="shared" si="34"/>
        <v>#DIV/0!</v>
      </c>
      <c r="BP4" s="2" t="e">
        <f t="shared" si="35"/>
        <v>#DIV/0!</v>
      </c>
      <c r="BQ4" s="2" t="e">
        <f t="shared" si="36"/>
        <v>#DIV/0!</v>
      </c>
      <c r="BR4" s="3" t="str">
        <f t="shared" si="37"/>
        <v>Nontoxic</v>
      </c>
      <c r="BS4" s="2">
        <f t="shared" si="38"/>
        <v>100</v>
      </c>
      <c r="BT4" s="4" t="s">
        <v>664</v>
      </c>
      <c r="BU4" s="2" t="s">
        <v>666</v>
      </c>
      <c r="BV4" s="2">
        <f t="shared" si="39"/>
        <v>3</v>
      </c>
      <c r="BW4" s="2">
        <f t="shared" si="40"/>
        <v>3</v>
      </c>
      <c r="BX4" s="2">
        <f t="shared" si="41"/>
        <v>0</v>
      </c>
      <c r="BY4" s="2">
        <f t="shared" si="42"/>
        <v>0</v>
      </c>
      <c r="BZ4" s="2">
        <f t="shared" si="43"/>
        <v>0</v>
      </c>
      <c r="CA4" s="2">
        <f t="shared" si="44"/>
        <v>1.1666666666666667</v>
      </c>
      <c r="CB4" s="2" t="e">
        <f t="shared" si="45"/>
        <v>#NUM!</v>
      </c>
      <c r="CC4" s="2">
        <v>6.6349999999999998</v>
      </c>
      <c r="CD4" s="2" t="e">
        <f t="shared" si="46"/>
        <v>#NUM!</v>
      </c>
      <c r="CE4" s="2" t="e">
        <f t="shared" si="47"/>
        <v>#NUM!</v>
      </c>
      <c r="CF4" s="2" t="e">
        <f t="shared" si="48"/>
        <v>#NUM!</v>
      </c>
      <c r="CG4" s="2" t="str">
        <f t="shared" si="49"/>
        <v>NS</v>
      </c>
      <c r="CH4" s="2" t="str">
        <f t="shared" si="50"/>
        <v/>
      </c>
      <c r="CI4" s="2" t="str">
        <f t="shared" si="51"/>
        <v/>
      </c>
      <c r="CJ4" s="2" t="str">
        <f t="shared" si="52"/>
        <v/>
      </c>
    </row>
    <row r="5" spans="1:88" x14ac:dyDescent="0.2">
      <c r="A5" s="1" t="s">
        <v>142</v>
      </c>
      <c r="B5" s="19" t="s">
        <v>215</v>
      </c>
      <c r="C5" s="20">
        <v>38720</v>
      </c>
      <c r="D5" s="7">
        <v>0.44791666666666669</v>
      </c>
      <c r="E5" s="1">
        <v>0.1</v>
      </c>
      <c r="F5" s="1" t="s">
        <v>57</v>
      </c>
      <c r="G5" s="1" t="s">
        <v>731</v>
      </c>
      <c r="H5" s="19" t="s">
        <v>711</v>
      </c>
      <c r="I5" s="19" t="s">
        <v>712</v>
      </c>
      <c r="J5" s="19" t="s">
        <v>61</v>
      </c>
      <c r="K5" s="2">
        <v>0.75</v>
      </c>
      <c r="L5" s="2">
        <v>0.25</v>
      </c>
      <c r="M5" s="19">
        <v>100</v>
      </c>
      <c r="N5" s="19">
        <v>100</v>
      </c>
      <c r="O5" s="19">
        <v>100</v>
      </c>
      <c r="P5" s="19">
        <v>100</v>
      </c>
      <c r="Q5" s="19">
        <v>100</v>
      </c>
      <c r="R5" s="19">
        <v>100</v>
      </c>
      <c r="S5" s="19">
        <v>100</v>
      </c>
      <c r="T5" s="19">
        <v>100</v>
      </c>
      <c r="W5" s="2">
        <f t="shared" si="0"/>
        <v>100</v>
      </c>
      <c r="X5" s="57">
        <f t="shared" si="1"/>
        <v>0</v>
      </c>
      <c r="Y5" s="2">
        <f t="shared" si="2"/>
        <v>8</v>
      </c>
      <c r="Z5" s="19">
        <v>100</v>
      </c>
      <c r="AA5" s="19">
        <v>100</v>
      </c>
      <c r="AB5" s="19">
        <v>100</v>
      </c>
      <c r="AC5" s="19">
        <v>100</v>
      </c>
      <c r="AJ5" s="2">
        <f t="shared" si="3"/>
        <v>100</v>
      </c>
      <c r="AK5" s="2">
        <f t="shared" si="4"/>
        <v>0</v>
      </c>
      <c r="AL5" s="2">
        <f t="shared" si="5"/>
        <v>4</v>
      </c>
      <c r="AM5" s="22">
        <f t="shared" si="6"/>
        <v>1.5707963267948966</v>
      </c>
      <c r="AN5" s="22">
        <f t="shared" si="7"/>
        <v>1.5707963267948966</v>
      </c>
      <c r="AO5" s="22">
        <f t="shared" si="8"/>
        <v>1.5707963267948966</v>
      </c>
      <c r="AP5" s="22">
        <f t="shared" si="9"/>
        <v>1.5707963267948966</v>
      </c>
      <c r="AQ5" s="22">
        <f t="shared" si="10"/>
        <v>1.5707963267948966</v>
      </c>
      <c r="AR5" s="22">
        <f t="shared" si="11"/>
        <v>1.5707963267948966</v>
      </c>
      <c r="AS5" s="22">
        <f t="shared" si="12"/>
        <v>1.5707963267948966</v>
      </c>
      <c r="AT5" s="22">
        <f t="shared" si="13"/>
        <v>1.5707963267948966</v>
      </c>
      <c r="AU5" s="22" t="str">
        <f t="shared" si="14"/>
        <v/>
      </c>
      <c r="AV5" s="22" t="str">
        <f t="shared" si="15"/>
        <v/>
      </c>
      <c r="AW5" s="2">
        <f t="shared" si="16"/>
        <v>1.5707963267948966</v>
      </c>
      <c r="AX5" s="2">
        <f t="shared" si="17"/>
        <v>0</v>
      </c>
      <c r="AY5" s="2">
        <f t="shared" si="18"/>
        <v>8</v>
      </c>
      <c r="AZ5" s="23">
        <f t="shared" si="19"/>
        <v>1.5707963267948966</v>
      </c>
      <c r="BA5" s="23">
        <f t="shared" si="20"/>
        <v>1.5707963267948966</v>
      </c>
      <c r="BB5" s="23">
        <f t="shared" si="21"/>
        <v>1.5707963267948966</v>
      </c>
      <c r="BC5" s="23">
        <f t="shared" si="22"/>
        <v>1.5707963267948966</v>
      </c>
      <c r="BD5" s="23" t="str">
        <f t="shared" si="23"/>
        <v/>
      </c>
      <c r="BE5" s="23" t="str">
        <f t="shared" si="24"/>
        <v/>
      </c>
      <c r="BF5" s="23" t="str">
        <f t="shared" si="25"/>
        <v/>
      </c>
      <c r="BG5" s="23" t="str">
        <f t="shared" si="26"/>
        <v/>
      </c>
      <c r="BH5" s="23" t="str">
        <f t="shared" si="27"/>
        <v/>
      </c>
      <c r="BI5" s="23" t="str">
        <f t="shared" si="28"/>
        <v/>
      </c>
      <c r="BJ5" s="2">
        <f t="shared" si="29"/>
        <v>1.5707963267948966</v>
      </c>
      <c r="BK5" s="2">
        <f t="shared" si="30"/>
        <v>0</v>
      </c>
      <c r="BL5" s="2">
        <f t="shared" si="31"/>
        <v>4</v>
      </c>
      <c r="BM5" s="2">
        <f t="shared" si="32"/>
        <v>0</v>
      </c>
      <c r="BN5" s="2">
        <f t="shared" si="33"/>
        <v>0</v>
      </c>
      <c r="BO5" s="2" t="e">
        <f t="shared" si="34"/>
        <v>#DIV/0!</v>
      </c>
      <c r="BP5" s="2" t="e">
        <f t="shared" si="35"/>
        <v>#DIV/0!</v>
      </c>
      <c r="BQ5" s="2" t="e">
        <f t="shared" si="36"/>
        <v>#DIV/0!</v>
      </c>
      <c r="BR5" s="3" t="str">
        <f t="shared" si="37"/>
        <v>Nontoxic</v>
      </c>
      <c r="BS5" s="2">
        <f t="shared" si="38"/>
        <v>100</v>
      </c>
      <c r="BT5" s="4" t="s">
        <v>664</v>
      </c>
      <c r="BU5" s="2" t="s">
        <v>666</v>
      </c>
      <c r="BV5" s="2">
        <f t="shared" si="39"/>
        <v>7</v>
      </c>
      <c r="BW5" s="2">
        <f t="shared" si="40"/>
        <v>3</v>
      </c>
      <c r="BX5" s="2">
        <f t="shared" si="41"/>
        <v>0</v>
      </c>
      <c r="BY5" s="2">
        <f t="shared" si="42"/>
        <v>0</v>
      </c>
      <c r="BZ5" s="2">
        <f t="shared" si="43"/>
        <v>0</v>
      </c>
      <c r="CA5" s="2">
        <f t="shared" si="44"/>
        <v>1.1253968253968254</v>
      </c>
      <c r="CB5" s="2" t="e">
        <f t="shared" si="45"/>
        <v>#NUM!</v>
      </c>
      <c r="CC5" s="2">
        <v>6.6349999999999998</v>
      </c>
      <c r="CD5" s="2" t="e">
        <f t="shared" si="46"/>
        <v>#NUM!</v>
      </c>
      <c r="CE5" s="2" t="e">
        <f t="shared" si="47"/>
        <v>#NUM!</v>
      </c>
      <c r="CF5" s="2" t="e">
        <f t="shared" si="48"/>
        <v>#NUM!</v>
      </c>
      <c r="CG5" s="2" t="str">
        <f t="shared" si="49"/>
        <v>NS</v>
      </c>
      <c r="CH5" s="2" t="str">
        <f t="shared" si="50"/>
        <v/>
      </c>
      <c r="CI5" s="2" t="str">
        <f t="shared" si="51"/>
        <v/>
      </c>
      <c r="CJ5" s="2" t="str">
        <f t="shared" si="52"/>
        <v/>
      </c>
    </row>
    <row r="6" spans="1:88" x14ac:dyDescent="0.2">
      <c r="A6" s="1" t="s">
        <v>142</v>
      </c>
      <c r="B6" s="19" t="s">
        <v>222</v>
      </c>
      <c r="C6" s="20">
        <v>38720</v>
      </c>
      <c r="D6" s="7">
        <v>0.55208333333333337</v>
      </c>
      <c r="E6" s="1">
        <v>0.1</v>
      </c>
      <c r="F6" s="1" t="s">
        <v>57</v>
      </c>
      <c r="G6" s="1" t="s">
        <v>731</v>
      </c>
      <c r="H6" s="19" t="s">
        <v>711</v>
      </c>
      <c r="I6" s="19" t="s">
        <v>712</v>
      </c>
      <c r="J6" s="19" t="s">
        <v>61</v>
      </c>
      <c r="K6" s="2">
        <v>0.75</v>
      </c>
      <c r="L6" s="2">
        <v>0.25</v>
      </c>
      <c r="M6" s="19">
        <v>100</v>
      </c>
      <c r="N6" s="19">
        <v>100</v>
      </c>
      <c r="O6" s="19">
        <v>100</v>
      </c>
      <c r="P6" s="19">
        <v>100</v>
      </c>
      <c r="Q6" s="19">
        <v>100</v>
      </c>
      <c r="R6" s="19">
        <v>100</v>
      </c>
      <c r="S6" s="19">
        <v>100</v>
      </c>
      <c r="T6" s="19">
        <v>100</v>
      </c>
      <c r="W6" s="2">
        <f t="shared" si="0"/>
        <v>100</v>
      </c>
      <c r="X6" s="57">
        <f t="shared" si="1"/>
        <v>0</v>
      </c>
      <c r="Y6" s="2">
        <f t="shared" si="2"/>
        <v>8</v>
      </c>
      <c r="Z6" s="19">
        <v>100</v>
      </c>
      <c r="AA6" s="19">
        <v>100</v>
      </c>
      <c r="AB6" s="19">
        <v>100</v>
      </c>
      <c r="AC6" s="19">
        <v>100</v>
      </c>
      <c r="AJ6" s="2">
        <f t="shared" si="3"/>
        <v>100</v>
      </c>
      <c r="AK6" s="2">
        <f t="shared" si="4"/>
        <v>0</v>
      </c>
      <c r="AL6" s="2">
        <f t="shared" si="5"/>
        <v>4</v>
      </c>
      <c r="AM6" s="22">
        <f t="shared" si="6"/>
        <v>1.5707963267948966</v>
      </c>
      <c r="AN6" s="22">
        <f t="shared" si="7"/>
        <v>1.5707963267948966</v>
      </c>
      <c r="AO6" s="22">
        <f t="shared" si="8"/>
        <v>1.5707963267948966</v>
      </c>
      <c r="AP6" s="22">
        <f t="shared" si="9"/>
        <v>1.5707963267948966</v>
      </c>
      <c r="AQ6" s="22">
        <f t="shared" si="10"/>
        <v>1.5707963267948966</v>
      </c>
      <c r="AR6" s="22">
        <f t="shared" si="11"/>
        <v>1.5707963267948966</v>
      </c>
      <c r="AS6" s="22">
        <f t="shared" si="12"/>
        <v>1.5707963267948966</v>
      </c>
      <c r="AT6" s="22">
        <f t="shared" si="13"/>
        <v>1.5707963267948966</v>
      </c>
      <c r="AU6" s="22" t="str">
        <f t="shared" si="14"/>
        <v/>
      </c>
      <c r="AV6" s="22" t="str">
        <f t="shared" si="15"/>
        <v/>
      </c>
      <c r="AW6" s="2">
        <f t="shared" si="16"/>
        <v>1.5707963267948966</v>
      </c>
      <c r="AX6" s="2">
        <f t="shared" si="17"/>
        <v>0</v>
      </c>
      <c r="AY6" s="2">
        <f t="shared" si="18"/>
        <v>8</v>
      </c>
      <c r="AZ6" s="23">
        <f t="shared" si="19"/>
        <v>1.5707963267948966</v>
      </c>
      <c r="BA6" s="23">
        <f t="shared" si="20"/>
        <v>1.5707963267948966</v>
      </c>
      <c r="BB6" s="23">
        <f t="shared" si="21"/>
        <v>1.5707963267948966</v>
      </c>
      <c r="BC6" s="23">
        <f t="shared" si="22"/>
        <v>1.5707963267948966</v>
      </c>
      <c r="BD6" s="23" t="str">
        <f t="shared" si="23"/>
        <v/>
      </c>
      <c r="BE6" s="23" t="str">
        <f t="shared" si="24"/>
        <v/>
      </c>
      <c r="BF6" s="23" t="str">
        <f t="shared" si="25"/>
        <v/>
      </c>
      <c r="BG6" s="23" t="str">
        <f t="shared" si="26"/>
        <v/>
      </c>
      <c r="BH6" s="23" t="str">
        <f t="shared" si="27"/>
        <v/>
      </c>
      <c r="BI6" s="23" t="str">
        <f t="shared" si="28"/>
        <v/>
      </c>
      <c r="BJ6" s="2">
        <f t="shared" si="29"/>
        <v>1.5707963267948966</v>
      </c>
      <c r="BK6" s="2">
        <f t="shared" si="30"/>
        <v>0</v>
      </c>
      <c r="BL6" s="2">
        <f t="shared" si="31"/>
        <v>4</v>
      </c>
      <c r="BM6" s="2">
        <f t="shared" si="32"/>
        <v>0</v>
      </c>
      <c r="BN6" s="2">
        <f t="shared" si="33"/>
        <v>0</v>
      </c>
      <c r="BO6" s="2" t="e">
        <f t="shared" si="34"/>
        <v>#DIV/0!</v>
      </c>
      <c r="BP6" s="2" t="e">
        <f t="shared" si="35"/>
        <v>#DIV/0!</v>
      </c>
      <c r="BQ6" s="2" t="e">
        <f t="shared" si="36"/>
        <v>#DIV/0!</v>
      </c>
      <c r="BR6" s="3" t="str">
        <f t="shared" si="37"/>
        <v>Nontoxic</v>
      </c>
      <c r="BS6" s="2">
        <f t="shared" si="38"/>
        <v>100</v>
      </c>
      <c r="BT6" s="4" t="s">
        <v>664</v>
      </c>
      <c r="BU6" s="2" t="s">
        <v>666</v>
      </c>
      <c r="BV6" s="2">
        <f t="shared" si="39"/>
        <v>7</v>
      </c>
      <c r="BW6" s="2">
        <f t="shared" si="40"/>
        <v>3</v>
      </c>
      <c r="BX6" s="2">
        <f t="shared" si="41"/>
        <v>0</v>
      </c>
      <c r="BY6" s="2">
        <f t="shared" si="42"/>
        <v>0</v>
      </c>
      <c r="BZ6" s="2">
        <f t="shared" si="43"/>
        <v>0</v>
      </c>
      <c r="CA6" s="2">
        <f t="shared" si="44"/>
        <v>1.1253968253968254</v>
      </c>
      <c r="CB6" s="2" t="e">
        <f t="shared" si="45"/>
        <v>#NUM!</v>
      </c>
      <c r="CC6" s="2">
        <v>6.6349999999999998</v>
      </c>
      <c r="CD6" s="2" t="e">
        <f t="shared" si="46"/>
        <v>#NUM!</v>
      </c>
      <c r="CE6" s="2" t="e">
        <f t="shared" si="47"/>
        <v>#NUM!</v>
      </c>
      <c r="CF6" s="2" t="e">
        <f t="shared" si="48"/>
        <v>#NUM!</v>
      </c>
      <c r="CG6" s="2" t="str">
        <f t="shared" si="49"/>
        <v>NS</v>
      </c>
      <c r="CH6" s="2" t="str">
        <f t="shared" si="50"/>
        <v/>
      </c>
      <c r="CI6" s="2" t="str">
        <f t="shared" si="51"/>
        <v/>
      </c>
      <c r="CJ6" s="2" t="str">
        <f t="shared" si="52"/>
        <v/>
      </c>
    </row>
    <row r="7" spans="1:88" x14ac:dyDescent="0.2">
      <c r="A7" s="1" t="s">
        <v>142</v>
      </c>
      <c r="B7" s="19" t="s">
        <v>224</v>
      </c>
      <c r="C7" s="20">
        <v>38729</v>
      </c>
      <c r="D7" s="7">
        <v>0.52083333333333337</v>
      </c>
      <c r="E7" s="1">
        <v>0.1</v>
      </c>
      <c r="F7" s="1" t="s">
        <v>57</v>
      </c>
      <c r="G7" s="1" t="s">
        <v>734</v>
      </c>
      <c r="H7" s="19" t="s">
        <v>711</v>
      </c>
      <c r="I7" s="19" t="s">
        <v>712</v>
      </c>
      <c r="J7" s="19" t="s">
        <v>61</v>
      </c>
      <c r="K7" s="2">
        <v>0.75</v>
      </c>
      <c r="L7" s="2">
        <v>0.25</v>
      </c>
      <c r="M7" s="19">
        <v>100</v>
      </c>
      <c r="N7" s="19">
        <v>100</v>
      </c>
      <c r="O7" s="19">
        <v>100</v>
      </c>
      <c r="P7" s="19">
        <v>100</v>
      </c>
      <c r="Q7" s="19">
        <v>100</v>
      </c>
      <c r="R7" s="19">
        <v>100</v>
      </c>
      <c r="S7" s="19">
        <v>100</v>
      </c>
      <c r="T7" s="19">
        <v>100</v>
      </c>
      <c r="W7" s="2">
        <f t="shared" si="0"/>
        <v>100</v>
      </c>
      <c r="X7" s="57">
        <f t="shared" si="1"/>
        <v>0</v>
      </c>
      <c r="Y7" s="2">
        <f t="shared" si="2"/>
        <v>8</v>
      </c>
      <c r="Z7" s="19">
        <v>100</v>
      </c>
      <c r="AA7" s="19">
        <v>100</v>
      </c>
      <c r="AB7" s="19">
        <v>100</v>
      </c>
      <c r="AC7" s="19">
        <v>100</v>
      </c>
      <c r="AJ7" s="2">
        <f t="shared" si="3"/>
        <v>100</v>
      </c>
      <c r="AK7" s="2">
        <f t="shared" si="4"/>
        <v>0</v>
      </c>
      <c r="AL7" s="2">
        <f t="shared" si="5"/>
        <v>4</v>
      </c>
      <c r="AM7" s="22">
        <f t="shared" si="6"/>
        <v>1.5707963267948966</v>
      </c>
      <c r="AN7" s="22">
        <f t="shared" si="7"/>
        <v>1.5707963267948966</v>
      </c>
      <c r="AO7" s="22">
        <f t="shared" si="8"/>
        <v>1.5707963267948966</v>
      </c>
      <c r="AP7" s="22">
        <f t="shared" si="9"/>
        <v>1.5707963267948966</v>
      </c>
      <c r="AQ7" s="22">
        <f t="shared" si="10"/>
        <v>1.5707963267948966</v>
      </c>
      <c r="AR7" s="22">
        <f t="shared" si="11"/>
        <v>1.5707963267948966</v>
      </c>
      <c r="AS7" s="22">
        <f t="shared" si="12"/>
        <v>1.5707963267948966</v>
      </c>
      <c r="AT7" s="22">
        <f t="shared" si="13"/>
        <v>1.5707963267948966</v>
      </c>
      <c r="AU7" s="22" t="str">
        <f t="shared" si="14"/>
        <v/>
      </c>
      <c r="AV7" s="22" t="str">
        <f t="shared" si="15"/>
        <v/>
      </c>
      <c r="AW7" s="2">
        <f t="shared" si="16"/>
        <v>1.5707963267948966</v>
      </c>
      <c r="AX7" s="2">
        <f t="shared" si="17"/>
        <v>0</v>
      </c>
      <c r="AY7" s="2">
        <f t="shared" si="18"/>
        <v>8</v>
      </c>
      <c r="AZ7" s="23">
        <f t="shared" si="19"/>
        <v>1.5707963267948966</v>
      </c>
      <c r="BA7" s="23">
        <f t="shared" si="20"/>
        <v>1.5707963267948966</v>
      </c>
      <c r="BB7" s="23">
        <f t="shared" si="21"/>
        <v>1.5707963267948966</v>
      </c>
      <c r="BC7" s="23">
        <f t="shared" si="22"/>
        <v>1.5707963267948966</v>
      </c>
      <c r="BD7" s="23" t="str">
        <f t="shared" si="23"/>
        <v/>
      </c>
      <c r="BE7" s="23" t="str">
        <f t="shared" si="24"/>
        <v/>
      </c>
      <c r="BF7" s="23" t="str">
        <f t="shared" si="25"/>
        <v/>
      </c>
      <c r="BG7" s="23" t="str">
        <f t="shared" si="26"/>
        <v/>
      </c>
      <c r="BH7" s="23" t="str">
        <f t="shared" si="27"/>
        <v/>
      </c>
      <c r="BI7" s="23" t="str">
        <f t="shared" si="28"/>
        <v/>
      </c>
      <c r="BJ7" s="2">
        <f t="shared" si="29"/>
        <v>1.5707963267948966</v>
      </c>
      <c r="BK7" s="2">
        <f t="shared" si="30"/>
        <v>0</v>
      </c>
      <c r="BL7" s="2">
        <f t="shared" si="31"/>
        <v>4</v>
      </c>
      <c r="BM7" s="2">
        <f t="shared" si="32"/>
        <v>0</v>
      </c>
      <c r="BN7" s="2">
        <f t="shared" si="33"/>
        <v>0</v>
      </c>
      <c r="BO7" s="2" t="e">
        <f t="shared" si="34"/>
        <v>#DIV/0!</v>
      </c>
      <c r="BP7" s="2" t="e">
        <f t="shared" si="35"/>
        <v>#DIV/0!</v>
      </c>
      <c r="BQ7" s="2" t="e">
        <f t="shared" si="36"/>
        <v>#DIV/0!</v>
      </c>
      <c r="BR7" s="3" t="str">
        <f t="shared" si="37"/>
        <v>Nontoxic</v>
      </c>
      <c r="BS7" s="2">
        <f t="shared" si="38"/>
        <v>100</v>
      </c>
      <c r="BT7" s="4" t="s">
        <v>664</v>
      </c>
      <c r="BU7" s="2" t="s">
        <v>666</v>
      </c>
      <c r="BV7" s="2">
        <f t="shared" si="39"/>
        <v>7</v>
      </c>
      <c r="BW7" s="2">
        <f t="shared" si="40"/>
        <v>3</v>
      </c>
      <c r="BX7" s="2">
        <f t="shared" si="41"/>
        <v>0</v>
      </c>
      <c r="BY7" s="2">
        <f t="shared" si="42"/>
        <v>0</v>
      </c>
      <c r="BZ7" s="2">
        <f t="shared" si="43"/>
        <v>0</v>
      </c>
      <c r="CA7" s="2">
        <f t="shared" si="44"/>
        <v>1.1253968253968254</v>
      </c>
      <c r="CB7" s="2" t="e">
        <f t="shared" si="45"/>
        <v>#NUM!</v>
      </c>
      <c r="CC7" s="2">
        <v>6.6349999999999998</v>
      </c>
      <c r="CD7" s="2" t="e">
        <f t="shared" si="46"/>
        <v>#NUM!</v>
      </c>
      <c r="CE7" s="2" t="e">
        <f t="shared" si="47"/>
        <v>#NUM!</v>
      </c>
      <c r="CF7" s="2" t="e">
        <f t="shared" si="48"/>
        <v>#NUM!</v>
      </c>
      <c r="CG7" s="2" t="str">
        <f t="shared" si="49"/>
        <v>NS</v>
      </c>
      <c r="CH7" s="2" t="str">
        <f t="shared" si="50"/>
        <v/>
      </c>
      <c r="CI7" s="2" t="str">
        <f t="shared" si="51"/>
        <v/>
      </c>
      <c r="CJ7" s="2" t="str">
        <f t="shared" si="52"/>
        <v/>
      </c>
    </row>
    <row r="8" spans="1:88" x14ac:dyDescent="0.2">
      <c r="A8" s="1" t="s">
        <v>142</v>
      </c>
      <c r="B8" s="19" t="s">
        <v>227</v>
      </c>
      <c r="C8" s="20">
        <v>38727</v>
      </c>
      <c r="D8" s="7">
        <v>0.52083333333333337</v>
      </c>
      <c r="E8" s="1">
        <v>0.1</v>
      </c>
      <c r="F8" s="1" t="s">
        <v>57</v>
      </c>
      <c r="G8" s="1" t="s">
        <v>736</v>
      </c>
      <c r="H8" s="19" t="s">
        <v>711</v>
      </c>
      <c r="I8" s="19" t="s">
        <v>712</v>
      </c>
      <c r="J8" s="19" t="s">
        <v>61</v>
      </c>
      <c r="K8" s="2">
        <v>0.75</v>
      </c>
      <c r="L8" s="2">
        <v>0.25</v>
      </c>
      <c r="M8" s="19">
        <v>100</v>
      </c>
      <c r="N8" s="19">
        <v>100</v>
      </c>
      <c r="O8" s="19">
        <v>100</v>
      </c>
      <c r="P8" s="19">
        <v>100</v>
      </c>
      <c r="Q8" s="19">
        <v>100</v>
      </c>
      <c r="R8" s="19">
        <v>100</v>
      </c>
      <c r="S8" s="19">
        <v>100</v>
      </c>
      <c r="T8" s="19">
        <v>100</v>
      </c>
      <c r="W8" s="2">
        <f t="shared" si="0"/>
        <v>100</v>
      </c>
      <c r="X8" s="57">
        <f t="shared" si="1"/>
        <v>0</v>
      </c>
      <c r="Y8" s="2">
        <f t="shared" si="2"/>
        <v>8</v>
      </c>
      <c r="Z8" s="19">
        <v>100</v>
      </c>
      <c r="AA8" s="19">
        <v>100</v>
      </c>
      <c r="AB8" s="19">
        <v>100</v>
      </c>
      <c r="AC8" s="19">
        <v>100</v>
      </c>
      <c r="AJ8" s="2">
        <f t="shared" si="3"/>
        <v>100</v>
      </c>
      <c r="AK8" s="2">
        <f t="shared" si="4"/>
        <v>0</v>
      </c>
      <c r="AL8" s="2">
        <f t="shared" si="5"/>
        <v>4</v>
      </c>
      <c r="AM8" s="22">
        <f t="shared" si="6"/>
        <v>1.5707963267948966</v>
      </c>
      <c r="AN8" s="22">
        <f t="shared" si="7"/>
        <v>1.5707963267948966</v>
      </c>
      <c r="AO8" s="22">
        <f t="shared" si="8"/>
        <v>1.5707963267948966</v>
      </c>
      <c r="AP8" s="22">
        <f t="shared" si="9"/>
        <v>1.5707963267948966</v>
      </c>
      <c r="AQ8" s="22">
        <f t="shared" si="10"/>
        <v>1.5707963267948966</v>
      </c>
      <c r="AR8" s="22">
        <f t="shared" si="11"/>
        <v>1.5707963267948966</v>
      </c>
      <c r="AS8" s="22">
        <f t="shared" si="12"/>
        <v>1.5707963267948966</v>
      </c>
      <c r="AT8" s="22">
        <f t="shared" si="13"/>
        <v>1.5707963267948966</v>
      </c>
      <c r="AU8" s="22" t="str">
        <f t="shared" si="14"/>
        <v/>
      </c>
      <c r="AV8" s="22" t="str">
        <f t="shared" si="15"/>
        <v/>
      </c>
      <c r="AW8" s="2">
        <f t="shared" si="16"/>
        <v>1.5707963267948966</v>
      </c>
      <c r="AX8" s="2">
        <f t="shared" si="17"/>
        <v>0</v>
      </c>
      <c r="AY8" s="2">
        <f t="shared" si="18"/>
        <v>8</v>
      </c>
      <c r="AZ8" s="23">
        <f t="shared" si="19"/>
        <v>1.5707963267948966</v>
      </c>
      <c r="BA8" s="23">
        <f t="shared" si="20"/>
        <v>1.5707963267948966</v>
      </c>
      <c r="BB8" s="23">
        <f t="shared" si="21"/>
        <v>1.5707963267948966</v>
      </c>
      <c r="BC8" s="23">
        <f t="shared" si="22"/>
        <v>1.5707963267948966</v>
      </c>
      <c r="BD8" s="23" t="str">
        <f t="shared" si="23"/>
        <v/>
      </c>
      <c r="BE8" s="23" t="str">
        <f t="shared" si="24"/>
        <v/>
      </c>
      <c r="BF8" s="23" t="str">
        <f t="shared" si="25"/>
        <v/>
      </c>
      <c r="BG8" s="23" t="str">
        <f t="shared" si="26"/>
        <v/>
      </c>
      <c r="BH8" s="23" t="str">
        <f t="shared" si="27"/>
        <v/>
      </c>
      <c r="BI8" s="23" t="str">
        <f t="shared" si="28"/>
        <v/>
      </c>
      <c r="BJ8" s="2">
        <f t="shared" si="29"/>
        <v>1.5707963267948966</v>
      </c>
      <c r="BK8" s="2">
        <f t="shared" si="30"/>
        <v>0</v>
      </c>
      <c r="BL8" s="2">
        <f t="shared" si="31"/>
        <v>4</v>
      </c>
      <c r="BM8" s="2">
        <f t="shared" si="32"/>
        <v>0</v>
      </c>
      <c r="BN8" s="2">
        <f t="shared" si="33"/>
        <v>0</v>
      </c>
      <c r="BO8" s="2" t="e">
        <f t="shared" si="34"/>
        <v>#DIV/0!</v>
      </c>
      <c r="BP8" s="2" t="e">
        <f t="shared" si="35"/>
        <v>#DIV/0!</v>
      </c>
      <c r="BQ8" s="2" t="e">
        <f t="shared" si="36"/>
        <v>#DIV/0!</v>
      </c>
      <c r="BR8" s="3" t="str">
        <f t="shared" si="37"/>
        <v>Nontoxic</v>
      </c>
      <c r="BS8" s="2">
        <f t="shared" si="38"/>
        <v>100</v>
      </c>
      <c r="BT8" s="4" t="s">
        <v>664</v>
      </c>
      <c r="BU8" s="2" t="s">
        <v>666</v>
      </c>
      <c r="BV8" s="2">
        <f t="shared" si="39"/>
        <v>7</v>
      </c>
      <c r="BW8" s="2">
        <f t="shared" si="40"/>
        <v>3</v>
      </c>
      <c r="BX8" s="2">
        <f t="shared" si="41"/>
        <v>0</v>
      </c>
      <c r="BY8" s="2">
        <f t="shared" si="42"/>
        <v>0</v>
      </c>
      <c r="BZ8" s="2">
        <f t="shared" si="43"/>
        <v>0</v>
      </c>
      <c r="CA8" s="2">
        <f t="shared" si="44"/>
        <v>1.1253968253968254</v>
      </c>
      <c r="CB8" s="2" t="e">
        <f t="shared" si="45"/>
        <v>#NUM!</v>
      </c>
      <c r="CC8" s="2">
        <v>6.6349999999999998</v>
      </c>
      <c r="CD8" s="2" t="e">
        <f t="shared" si="46"/>
        <v>#NUM!</v>
      </c>
      <c r="CE8" s="2" t="e">
        <f t="shared" si="47"/>
        <v>#NUM!</v>
      </c>
      <c r="CF8" s="2" t="e">
        <f t="shared" si="48"/>
        <v>#NUM!</v>
      </c>
      <c r="CG8" s="2" t="str">
        <f t="shared" si="49"/>
        <v>NS</v>
      </c>
      <c r="CH8" s="2" t="str">
        <f t="shared" si="50"/>
        <v/>
      </c>
      <c r="CI8" s="2" t="str">
        <f t="shared" si="51"/>
        <v/>
      </c>
      <c r="CJ8" s="2" t="str">
        <f t="shared" si="52"/>
        <v/>
      </c>
    </row>
    <row r="9" spans="1:88" x14ac:dyDescent="0.2">
      <c r="A9" s="1" t="s">
        <v>142</v>
      </c>
      <c r="B9" s="19" t="s">
        <v>233</v>
      </c>
      <c r="C9" s="20">
        <v>38854</v>
      </c>
      <c r="D9" s="7">
        <v>0.41319444444444442</v>
      </c>
      <c r="E9" s="1">
        <v>0.1</v>
      </c>
      <c r="F9" s="1" t="s">
        <v>57</v>
      </c>
      <c r="G9" s="1" t="s">
        <v>735</v>
      </c>
      <c r="H9" s="19" t="s">
        <v>711</v>
      </c>
      <c r="I9" s="19" t="s">
        <v>712</v>
      </c>
      <c r="J9" s="19" t="s">
        <v>61</v>
      </c>
      <c r="K9" s="2">
        <v>0.75</v>
      </c>
      <c r="L9" s="2">
        <v>0.25</v>
      </c>
      <c r="M9" s="19">
        <v>100</v>
      </c>
      <c r="N9" s="19">
        <v>100</v>
      </c>
      <c r="O9" s="19">
        <v>100</v>
      </c>
      <c r="P9" s="19">
        <v>100</v>
      </c>
      <c r="Q9" s="21"/>
      <c r="R9" s="21"/>
      <c r="S9" s="21"/>
      <c r="T9" s="21"/>
      <c r="W9" s="2">
        <f t="shared" si="0"/>
        <v>100</v>
      </c>
      <c r="X9" s="57">
        <f t="shared" si="1"/>
        <v>0</v>
      </c>
      <c r="Y9" s="2">
        <f t="shared" si="2"/>
        <v>4</v>
      </c>
      <c r="Z9" s="19">
        <v>100</v>
      </c>
      <c r="AA9" s="19">
        <v>100</v>
      </c>
      <c r="AB9" s="19">
        <v>100</v>
      </c>
      <c r="AC9" s="19">
        <v>100</v>
      </c>
      <c r="AJ9" s="2">
        <f t="shared" si="3"/>
        <v>100</v>
      </c>
      <c r="AK9" s="2">
        <f t="shared" si="4"/>
        <v>0</v>
      </c>
      <c r="AL9" s="2">
        <f t="shared" si="5"/>
        <v>4</v>
      </c>
      <c r="AM9" s="22">
        <f t="shared" si="6"/>
        <v>1.5707963267948966</v>
      </c>
      <c r="AN9" s="22">
        <f t="shared" si="7"/>
        <v>1.5707963267948966</v>
      </c>
      <c r="AO9" s="22">
        <f t="shared" si="8"/>
        <v>1.5707963267948966</v>
      </c>
      <c r="AP9" s="22">
        <f t="shared" si="9"/>
        <v>1.5707963267948966</v>
      </c>
      <c r="AQ9" s="22" t="str">
        <f t="shared" si="10"/>
        <v/>
      </c>
      <c r="AR9" s="22" t="str">
        <f t="shared" si="11"/>
        <v/>
      </c>
      <c r="AS9" s="22" t="str">
        <f t="shared" si="12"/>
        <v/>
      </c>
      <c r="AT9" s="22" t="str">
        <f t="shared" si="13"/>
        <v/>
      </c>
      <c r="AU9" s="22" t="str">
        <f t="shared" si="14"/>
        <v/>
      </c>
      <c r="AV9" s="22" t="str">
        <f t="shared" si="15"/>
        <v/>
      </c>
      <c r="AW9" s="2">
        <f t="shared" si="16"/>
        <v>1.5707963267948966</v>
      </c>
      <c r="AX9" s="2">
        <f t="shared" si="17"/>
        <v>0</v>
      </c>
      <c r="AY9" s="2">
        <f t="shared" si="18"/>
        <v>4</v>
      </c>
      <c r="AZ9" s="23">
        <f t="shared" si="19"/>
        <v>1.5707963267948966</v>
      </c>
      <c r="BA9" s="23">
        <f t="shared" si="20"/>
        <v>1.5707963267948966</v>
      </c>
      <c r="BB9" s="23">
        <f t="shared" si="21"/>
        <v>1.5707963267948966</v>
      </c>
      <c r="BC9" s="23">
        <f t="shared" si="22"/>
        <v>1.5707963267948966</v>
      </c>
      <c r="BD9" s="23" t="str">
        <f t="shared" si="23"/>
        <v/>
      </c>
      <c r="BE9" s="23" t="str">
        <f t="shared" si="24"/>
        <v/>
      </c>
      <c r="BF9" s="23" t="str">
        <f t="shared" si="25"/>
        <v/>
      </c>
      <c r="BG9" s="23" t="str">
        <f t="shared" si="26"/>
        <v/>
      </c>
      <c r="BH9" s="23" t="str">
        <f t="shared" si="27"/>
        <v/>
      </c>
      <c r="BI9" s="23" t="str">
        <f t="shared" si="28"/>
        <v/>
      </c>
      <c r="BJ9" s="2">
        <f t="shared" si="29"/>
        <v>1.5707963267948966</v>
      </c>
      <c r="BK9" s="2">
        <f t="shared" si="30"/>
        <v>0</v>
      </c>
      <c r="BL9" s="2">
        <f t="shared" si="31"/>
        <v>4</v>
      </c>
      <c r="BM9" s="2">
        <f t="shared" si="32"/>
        <v>0</v>
      </c>
      <c r="BN9" s="2">
        <f t="shared" si="33"/>
        <v>0</v>
      </c>
      <c r="BO9" s="2" t="e">
        <f t="shared" si="34"/>
        <v>#DIV/0!</v>
      </c>
      <c r="BP9" s="2" t="e">
        <f t="shared" si="35"/>
        <v>#DIV/0!</v>
      </c>
      <c r="BQ9" s="2" t="e">
        <f t="shared" si="36"/>
        <v>#DIV/0!</v>
      </c>
      <c r="BR9" s="3" t="str">
        <f t="shared" si="37"/>
        <v>Nontoxic</v>
      </c>
      <c r="BS9" s="2">
        <f t="shared" si="38"/>
        <v>100</v>
      </c>
      <c r="BT9" s="4" t="s">
        <v>664</v>
      </c>
      <c r="BU9" s="2" t="s">
        <v>666</v>
      </c>
      <c r="BV9" s="2">
        <f t="shared" si="39"/>
        <v>3</v>
      </c>
      <c r="BW9" s="2">
        <f t="shared" si="40"/>
        <v>3</v>
      </c>
      <c r="BX9" s="2">
        <f t="shared" si="41"/>
        <v>0</v>
      </c>
      <c r="BY9" s="2">
        <f t="shared" si="42"/>
        <v>0</v>
      </c>
      <c r="BZ9" s="2">
        <f t="shared" si="43"/>
        <v>0</v>
      </c>
      <c r="CA9" s="2">
        <f t="shared" si="44"/>
        <v>1.1666666666666667</v>
      </c>
      <c r="CB9" s="2" t="e">
        <f t="shared" si="45"/>
        <v>#NUM!</v>
      </c>
      <c r="CC9" s="2">
        <v>6.6349999999999998</v>
      </c>
      <c r="CD9" s="2" t="e">
        <f t="shared" si="46"/>
        <v>#NUM!</v>
      </c>
      <c r="CE9" s="2" t="e">
        <f t="shared" si="47"/>
        <v>#NUM!</v>
      </c>
      <c r="CF9" s="2" t="e">
        <f t="shared" si="48"/>
        <v>#NUM!</v>
      </c>
      <c r="CG9" s="2" t="str">
        <f t="shared" si="49"/>
        <v>NS</v>
      </c>
      <c r="CH9" s="2" t="str">
        <f t="shared" si="50"/>
        <v/>
      </c>
      <c r="CI9" s="2" t="str">
        <f t="shared" si="51"/>
        <v/>
      </c>
      <c r="CJ9" s="2" t="str">
        <f t="shared" si="52"/>
        <v/>
      </c>
    </row>
    <row r="10" spans="1:88" x14ac:dyDescent="0.2">
      <c r="A10" s="1" t="s">
        <v>142</v>
      </c>
      <c r="B10" s="19" t="s">
        <v>234</v>
      </c>
      <c r="C10" s="20">
        <v>38729</v>
      </c>
      <c r="D10" s="7">
        <v>0.45833333333333331</v>
      </c>
      <c r="E10" s="1">
        <v>0.1</v>
      </c>
      <c r="F10" s="1" t="s">
        <v>57</v>
      </c>
      <c r="G10" s="1" t="s">
        <v>734</v>
      </c>
      <c r="H10" s="19" t="s">
        <v>711</v>
      </c>
      <c r="I10" s="19" t="s">
        <v>712</v>
      </c>
      <c r="J10" s="19" t="s">
        <v>61</v>
      </c>
      <c r="K10" s="2">
        <v>0.75</v>
      </c>
      <c r="L10" s="2">
        <v>0.25</v>
      </c>
      <c r="M10" s="19">
        <v>100</v>
      </c>
      <c r="N10" s="19">
        <v>100</v>
      </c>
      <c r="O10" s="19">
        <v>100</v>
      </c>
      <c r="P10" s="19">
        <v>100</v>
      </c>
      <c r="Q10" s="19">
        <v>100</v>
      </c>
      <c r="R10" s="19">
        <v>100</v>
      </c>
      <c r="S10" s="19">
        <v>100</v>
      </c>
      <c r="T10" s="19">
        <v>100</v>
      </c>
      <c r="W10" s="2">
        <f t="shared" si="0"/>
        <v>100</v>
      </c>
      <c r="X10" s="57">
        <f t="shared" si="1"/>
        <v>0</v>
      </c>
      <c r="Y10" s="2">
        <f t="shared" si="2"/>
        <v>8</v>
      </c>
      <c r="Z10" s="19">
        <v>100</v>
      </c>
      <c r="AA10" s="19">
        <v>100</v>
      </c>
      <c r="AB10" s="19">
        <v>100</v>
      </c>
      <c r="AC10" s="19">
        <v>100</v>
      </c>
      <c r="AJ10" s="2">
        <f t="shared" si="3"/>
        <v>100</v>
      </c>
      <c r="AK10" s="2">
        <f t="shared" si="4"/>
        <v>0</v>
      </c>
      <c r="AL10" s="2">
        <f t="shared" si="5"/>
        <v>4</v>
      </c>
      <c r="AM10" s="22">
        <f t="shared" si="6"/>
        <v>1.5707963267948966</v>
      </c>
      <c r="AN10" s="22">
        <f t="shared" si="7"/>
        <v>1.5707963267948966</v>
      </c>
      <c r="AO10" s="22">
        <f t="shared" si="8"/>
        <v>1.5707963267948966</v>
      </c>
      <c r="AP10" s="22">
        <f t="shared" si="9"/>
        <v>1.5707963267948966</v>
      </c>
      <c r="AQ10" s="22">
        <f t="shared" si="10"/>
        <v>1.5707963267948966</v>
      </c>
      <c r="AR10" s="22">
        <f t="shared" si="11"/>
        <v>1.5707963267948966</v>
      </c>
      <c r="AS10" s="22">
        <f t="shared" si="12"/>
        <v>1.5707963267948966</v>
      </c>
      <c r="AT10" s="22">
        <f t="shared" si="13"/>
        <v>1.5707963267948966</v>
      </c>
      <c r="AU10" s="22" t="str">
        <f t="shared" si="14"/>
        <v/>
      </c>
      <c r="AV10" s="22" t="str">
        <f t="shared" si="15"/>
        <v/>
      </c>
      <c r="AW10" s="2">
        <f t="shared" si="16"/>
        <v>1.5707963267948966</v>
      </c>
      <c r="AX10" s="2">
        <f t="shared" si="17"/>
        <v>0</v>
      </c>
      <c r="AY10" s="2">
        <f t="shared" si="18"/>
        <v>8</v>
      </c>
      <c r="AZ10" s="23">
        <f t="shared" si="19"/>
        <v>1.5707963267948966</v>
      </c>
      <c r="BA10" s="23">
        <f t="shared" si="20"/>
        <v>1.5707963267948966</v>
      </c>
      <c r="BB10" s="23">
        <f t="shared" si="21"/>
        <v>1.5707963267948966</v>
      </c>
      <c r="BC10" s="23">
        <f t="shared" si="22"/>
        <v>1.5707963267948966</v>
      </c>
      <c r="BD10" s="23" t="str">
        <f t="shared" si="23"/>
        <v/>
      </c>
      <c r="BE10" s="23" t="str">
        <f t="shared" si="24"/>
        <v/>
      </c>
      <c r="BF10" s="23" t="str">
        <f t="shared" si="25"/>
        <v/>
      </c>
      <c r="BG10" s="23" t="str">
        <f t="shared" si="26"/>
        <v/>
      </c>
      <c r="BH10" s="23" t="str">
        <f t="shared" si="27"/>
        <v/>
      </c>
      <c r="BI10" s="23" t="str">
        <f t="shared" si="28"/>
        <v/>
      </c>
      <c r="BJ10" s="2">
        <f t="shared" si="29"/>
        <v>1.5707963267948966</v>
      </c>
      <c r="BK10" s="2">
        <f t="shared" si="30"/>
        <v>0</v>
      </c>
      <c r="BL10" s="2">
        <f t="shared" si="31"/>
        <v>4</v>
      </c>
      <c r="BM10" s="2">
        <f t="shared" si="32"/>
        <v>0</v>
      </c>
      <c r="BN10" s="2">
        <f t="shared" si="33"/>
        <v>0</v>
      </c>
      <c r="BO10" s="2" t="e">
        <f t="shared" si="34"/>
        <v>#DIV/0!</v>
      </c>
      <c r="BP10" s="2" t="e">
        <f t="shared" si="35"/>
        <v>#DIV/0!</v>
      </c>
      <c r="BQ10" s="2" t="e">
        <f t="shared" si="36"/>
        <v>#DIV/0!</v>
      </c>
      <c r="BR10" s="3" t="str">
        <f t="shared" si="37"/>
        <v>Nontoxic</v>
      </c>
      <c r="BS10" s="2">
        <f t="shared" si="38"/>
        <v>100</v>
      </c>
      <c r="BT10" s="4" t="s">
        <v>664</v>
      </c>
      <c r="BU10" s="2" t="s">
        <v>666</v>
      </c>
      <c r="BV10" s="2">
        <f t="shared" si="39"/>
        <v>7</v>
      </c>
      <c r="BW10" s="2">
        <f t="shared" si="40"/>
        <v>3</v>
      </c>
      <c r="BX10" s="2">
        <f t="shared" si="41"/>
        <v>0</v>
      </c>
      <c r="BY10" s="2">
        <f t="shared" si="42"/>
        <v>0</v>
      </c>
      <c r="BZ10" s="2">
        <f t="shared" si="43"/>
        <v>0</v>
      </c>
      <c r="CA10" s="2">
        <f t="shared" si="44"/>
        <v>1.1253968253968254</v>
      </c>
      <c r="CB10" s="2" t="e">
        <f t="shared" si="45"/>
        <v>#NUM!</v>
      </c>
      <c r="CC10" s="2">
        <v>6.6349999999999998</v>
      </c>
      <c r="CD10" s="2" t="e">
        <f t="shared" si="46"/>
        <v>#NUM!</v>
      </c>
      <c r="CE10" s="2" t="e">
        <f t="shared" si="47"/>
        <v>#NUM!</v>
      </c>
      <c r="CF10" s="2" t="e">
        <f t="shared" si="48"/>
        <v>#NUM!</v>
      </c>
      <c r="CG10" s="2" t="str">
        <f t="shared" si="49"/>
        <v>NS</v>
      </c>
      <c r="CH10" s="2" t="str">
        <f t="shared" si="50"/>
        <v/>
      </c>
      <c r="CI10" s="2" t="str">
        <f t="shared" si="51"/>
        <v/>
      </c>
      <c r="CJ10" s="2" t="str">
        <f t="shared" si="52"/>
        <v/>
      </c>
    </row>
    <row r="11" spans="1:88" x14ac:dyDescent="0.2">
      <c r="A11" s="1" t="s">
        <v>142</v>
      </c>
      <c r="B11" s="19" t="s">
        <v>237</v>
      </c>
      <c r="C11" s="20">
        <v>38854</v>
      </c>
      <c r="D11" s="7">
        <v>0.40625</v>
      </c>
      <c r="E11" s="1">
        <v>0.1</v>
      </c>
      <c r="F11" s="1" t="s">
        <v>57</v>
      </c>
      <c r="G11" s="1" t="s">
        <v>735</v>
      </c>
      <c r="H11" s="19" t="s">
        <v>711</v>
      </c>
      <c r="I11" s="19" t="s">
        <v>712</v>
      </c>
      <c r="J11" s="19" t="s">
        <v>61</v>
      </c>
      <c r="K11" s="2">
        <v>0.75</v>
      </c>
      <c r="L11" s="2">
        <v>0.25</v>
      </c>
      <c r="M11" s="19">
        <v>100</v>
      </c>
      <c r="N11" s="19">
        <v>100</v>
      </c>
      <c r="O11" s="19">
        <v>100</v>
      </c>
      <c r="P11" s="19">
        <v>100</v>
      </c>
      <c r="Q11" s="21"/>
      <c r="R11" s="21"/>
      <c r="S11" s="21"/>
      <c r="T11" s="21"/>
      <c r="W11" s="2">
        <f t="shared" si="0"/>
        <v>100</v>
      </c>
      <c r="X11" s="57">
        <f t="shared" si="1"/>
        <v>0</v>
      </c>
      <c r="Y11" s="2">
        <f t="shared" si="2"/>
        <v>4</v>
      </c>
      <c r="Z11" s="19">
        <v>100</v>
      </c>
      <c r="AA11" s="19">
        <v>100</v>
      </c>
      <c r="AB11" s="19">
        <v>100</v>
      </c>
      <c r="AC11" s="19">
        <v>100</v>
      </c>
      <c r="AJ11" s="2">
        <f t="shared" si="3"/>
        <v>100</v>
      </c>
      <c r="AK11" s="2">
        <f t="shared" si="4"/>
        <v>0</v>
      </c>
      <c r="AL11" s="2">
        <f t="shared" si="5"/>
        <v>4</v>
      </c>
      <c r="AM11" s="22">
        <f t="shared" si="6"/>
        <v>1.5707963267948966</v>
      </c>
      <c r="AN11" s="22">
        <f t="shared" si="7"/>
        <v>1.5707963267948966</v>
      </c>
      <c r="AO11" s="22">
        <f t="shared" si="8"/>
        <v>1.5707963267948966</v>
      </c>
      <c r="AP11" s="22">
        <f t="shared" si="9"/>
        <v>1.5707963267948966</v>
      </c>
      <c r="AQ11" s="22" t="str">
        <f t="shared" si="10"/>
        <v/>
      </c>
      <c r="AR11" s="22" t="str">
        <f t="shared" si="11"/>
        <v/>
      </c>
      <c r="AS11" s="22" t="str">
        <f t="shared" si="12"/>
        <v/>
      </c>
      <c r="AT11" s="22" t="str">
        <f t="shared" si="13"/>
        <v/>
      </c>
      <c r="AU11" s="22" t="str">
        <f t="shared" si="14"/>
        <v/>
      </c>
      <c r="AV11" s="22" t="str">
        <f t="shared" si="15"/>
        <v/>
      </c>
      <c r="AW11" s="2">
        <f t="shared" si="16"/>
        <v>1.5707963267948966</v>
      </c>
      <c r="AX11" s="2">
        <f t="shared" si="17"/>
        <v>0</v>
      </c>
      <c r="AY11" s="2">
        <f t="shared" si="18"/>
        <v>4</v>
      </c>
      <c r="AZ11" s="23">
        <f t="shared" si="19"/>
        <v>1.5707963267948966</v>
      </c>
      <c r="BA11" s="23">
        <f t="shared" si="20"/>
        <v>1.5707963267948966</v>
      </c>
      <c r="BB11" s="23">
        <f t="shared" si="21"/>
        <v>1.5707963267948966</v>
      </c>
      <c r="BC11" s="23">
        <f t="shared" si="22"/>
        <v>1.5707963267948966</v>
      </c>
      <c r="BD11" s="23" t="str">
        <f t="shared" si="23"/>
        <v/>
      </c>
      <c r="BE11" s="23" t="str">
        <f t="shared" si="24"/>
        <v/>
      </c>
      <c r="BF11" s="23" t="str">
        <f t="shared" si="25"/>
        <v/>
      </c>
      <c r="BG11" s="23" t="str">
        <f t="shared" si="26"/>
        <v/>
      </c>
      <c r="BH11" s="23" t="str">
        <f t="shared" si="27"/>
        <v/>
      </c>
      <c r="BI11" s="23" t="str">
        <f t="shared" si="28"/>
        <v/>
      </c>
      <c r="BJ11" s="2">
        <f t="shared" si="29"/>
        <v>1.5707963267948966</v>
      </c>
      <c r="BK11" s="2">
        <f t="shared" si="30"/>
        <v>0</v>
      </c>
      <c r="BL11" s="2">
        <f t="shared" si="31"/>
        <v>4</v>
      </c>
      <c r="BM11" s="2">
        <f t="shared" si="32"/>
        <v>0</v>
      </c>
      <c r="BN11" s="2">
        <f t="shared" si="33"/>
        <v>0</v>
      </c>
      <c r="BO11" s="2" t="e">
        <f t="shared" si="34"/>
        <v>#DIV/0!</v>
      </c>
      <c r="BP11" s="2" t="e">
        <f t="shared" si="35"/>
        <v>#DIV/0!</v>
      </c>
      <c r="BQ11" s="2" t="e">
        <f t="shared" si="36"/>
        <v>#DIV/0!</v>
      </c>
      <c r="BR11" s="3" t="str">
        <f t="shared" si="37"/>
        <v>Nontoxic</v>
      </c>
      <c r="BS11" s="2">
        <f t="shared" si="38"/>
        <v>100</v>
      </c>
      <c r="BT11" s="4" t="s">
        <v>664</v>
      </c>
      <c r="BU11" s="2" t="s">
        <v>666</v>
      </c>
      <c r="BV11" s="2">
        <f t="shared" si="39"/>
        <v>3</v>
      </c>
      <c r="BW11" s="2">
        <f t="shared" si="40"/>
        <v>3</v>
      </c>
      <c r="BX11" s="2">
        <f t="shared" si="41"/>
        <v>0</v>
      </c>
      <c r="BY11" s="2">
        <f t="shared" si="42"/>
        <v>0</v>
      </c>
      <c r="BZ11" s="2">
        <f t="shared" si="43"/>
        <v>0</v>
      </c>
      <c r="CA11" s="2">
        <f t="shared" si="44"/>
        <v>1.1666666666666667</v>
      </c>
      <c r="CB11" s="2" t="e">
        <f t="shared" si="45"/>
        <v>#NUM!</v>
      </c>
      <c r="CC11" s="2">
        <v>6.6349999999999998</v>
      </c>
      <c r="CD11" s="2" t="e">
        <f t="shared" si="46"/>
        <v>#NUM!</v>
      </c>
      <c r="CE11" s="2" t="e">
        <f t="shared" si="47"/>
        <v>#NUM!</v>
      </c>
      <c r="CF11" s="2" t="e">
        <f t="shared" si="48"/>
        <v>#NUM!</v>
      </c>
      <c r="CG11" s="2" t="str">
        <f t="shared" si="49"/>
        <v>NS</v>
      </c>
      <c r="CH11" s="2" t="str">
        <f t="shared" si="50"/>
        <v/>
      </c>
      <c r="CI11" s="2" t="str">
        <f t="shared" si="51"/>
        <v/>
      </c>
      <c r="CJ11" s="2" t="str">
        <f t="shared" si="52"/>
        <v/>
      </c>
    </row>
    <row r="12" spans="1:88" x14ac:dyDescent="0.2">
      <c r="A12" s="1" t="s">
        <v>142</v>
      </c>
      <c r="B12" s="19" t="s">
        <v>239</v>
      </c>
      <c r="C12" s="20">
        <v>38854</v>
      </c>
      <c r="D12" s="7">
        <v>0.375</v>
      </c>
      <c r="E12" s="1">
        <v>0.1</v>
      </c>
      <c r="F12" s="1" t="s">
        <v>57</v>
      </c>
      <c r="G12" s="1" t="s">
        <v>735</v>
      </c>
      <c r="H12" s="19" t="s">
        <v>711</v>
      </c>
      <c r="I12" s="19" t="s">
        <v>712</v>
      </c>
      <c r="J12" s="19" t="s">
        <v>61</v>
      </c>
      <c r="K12" s="2">
        <v>0.75</v>
      </c>
      <c r="L12" s="2">
        <v>0.25</v>
      </c>
      <c r="M12" s="19">
        <v>100</v>
      </c>
      <c r="N12" s="19">
        <v>100</v>
      </c>
      <c r="O12" s="19">
        <v>100</v>
      </c>
      <c r="P12" s="19">
        <v>100</v>
      </c>
      <c r="Q12" s="21"/>
      <c r="R12" s="21"/>
      <c r="S12" s="21"/>
      <c r="T12" s="21"/>
      <c r="W12" s="2">
        <f t="shared" si="0"/>
        <v>100</v>
      </c>
      <c r="X12" s="57">
        <f t="shared" si="1"/>
        <v>0</v>
      </c>
      <c r="Y12" s="2">
        <f t="shared" si="2"/>
        <v>4</v>
      </c>
      <c r="Z12" s="19">
        <v>100</v>
      </c>
      <c r="AA12" s="19">
        <v>100</v>
      </c>
      <c r="AB12" s="19">
        <v>100</v>
      </c>
      <c r="AC12" s="19">
        <v>100</v>
      </c>
      <c r="AJ12" s="2">
        <f t="shared" si="3"/>
        <v>100</v>
      </c>
      <c r="AK12" s="2">
        <f t="shared" si="4"/>
        <v>0</v>
      </c>
      <c r="AL12" s="2">
        <f t="shared" si="5"/>
        <v>4</v>
      </c>
      <c r="AM12" s="22">
        <f t="shared" si="6"/>
        <v>1.5707963267948966</v>
      </c>
      <c r="AN12" s="22">
        <f t="shared" si="7"/>
        <v>1.5707963267948966</v>
      </c>
      <c r="AO12" s="22">
        <f t="shared" si="8"/>
        <v>1.5707963267948966</v>
      </c>
      <c r="AP12" s="22">
        <f t="shared" si="9"/>
        <v>1.5707963267948966</v>
      </c>
      <c r="AQ12" s="22" t="str">
        <f t="shared" si="10"/>
        <v/>
      </c>
      <c r="AR12" s="22" t="str">
        <f t="shared" si="11"/>
        <v/>
      </c>
      <c r="AS12" s="22" t="str">
        <f t="shared" si="12"/>
        <v/>
      </c>
      <c r="AT12" s="22" t="str">
        <f t="shared" si="13"/>
        <v/>
      </c>
      <c r="AU12" s="22" t="str">
        <f t="shared" si="14"/>
        <v/>
      </c>
      <c r="AV12" s="22" t="str">
        <f t="shared" si="15"/>
        <v/>
      </c>
      <c r="AW12" s="2">
        <f t="shared" si="16"/>
        <v>1.5707963267948966</v>
      </c>
      <c r="AX12" s="2">
        <f t="shared" si="17"/>
        <v>0</v>
      </c>
      <c r="AY12" s="2">
        <f t="shared" si="18"/>
        <v>4</v>
      </c>
      <c r="AZ12" s="23">
        <f t="shared" si="19"/>
        <v>1.5707963267948966</v>
      </c>
      <c r="BA12" s="23">
        <f t="shared" si="20"/>
        <v>1.5707963267948966</v>
      </c>
      <c r="BB12" s="23">
        <f t="shared" si="21"/>
        <v>1.5707963267948966</v>
      </c>
      <c r="BC12" s="23">
        <f t="shared" si="22"/>
        <v>1.5707963267948966</v>
      </c>
      <c r="BD12" s="23" t="str">
        <f t="shared" si="23"/>
        <v/>
      </c>
      <c r="BE12" s="23" t="str">
        <f t="shared" si="24"/>
        <v/>
      </c>
      <c r="BF12" s="23" t="str">
        <f t="shared" si="25"/>
        <v/>
      </c>
      <c r="BG12" s="23" t="str">
        <f t="shared" si="26"/>
        <v/>
      </c>
      <c r="BH12" s="23" t="str">
        <f t="shared" si="27"/>
        <v/>
      </c>
      <c r="BI12" s="23" t="str">
        <f t="shared" si="28"/>
        <v/>
      </c>
      <c r="BJ12" s="2">
        <f t="shared" si="29"/>
        <v>1.5707963267948966</v>
      </c>
      <c r="BK12" s="2">
        <f t="shared" si="30"/>
        <v>0</v>
      </c>
      <c r="BL12" s="2">
        <f t="shared" si="31"/>
        <v>4</v>
      </c>
      <c r="BM12" s="2">
        <f t="shared" si="32"/>
        <v>0</v>
      </c>
      <c r="BN12" s="2">
        <f t="shared" si="33"/>
        <v>0</v>
      </c>
      <c r="BO12" s="2" t="e">
        <f t="shared" si="34"/>
        <v>#DIV/0!</v>
      </c>
      <c r="BP12" s="2" t="e">
        <f t="shared" si="35"/>
        <v>#DIV/0!</v>
      </c>
      <c r="BQ12" s="2" t="e">
        <f t="shared" si="36"/>
        <v>#DIV/0!</v>
      </c>
      <c r="BR12" s="3" t="str">
        <f t="shared" si="37"/>
        <v>Nontoxic</v>
      </c>
      <c r="BS12" s="2">
        <f t="shared" si="38"/>
        <v>100</v>
      </c>
      <c r="BT12" s="4" t="s">
        <v>664</v>
      </c>
      <c r="BU12" s="2" t="s">
        <v>666</v>
      </c>
      <c r="BV12" s="2">
        <f t="shared" si="39"/>
        <v>3</v>
      </c>
      <c r="BW12" s="2">
        <f t="shared" si="40"/>
        <v>3</v>
      </c>
      <c r="BX12" s="2">
        <f t="shared" si="41"/>
        <v>0</v>
      </c>
      <c r="BY12" s="2">
        <f t="shared" si="42"/>
        <v>0</v>
      </c>
      <c r="BZ12" s="2">
        <f t="shared" si="43"/>
        <v>0</v>
      </c>
      <c r="CA12" s="2">
        <f t="shared" si="44"/>
        <v>1.1666666666666667</v>
      </c>
      <c r="CB12" s="2" t="e">
        <f t="shared" si="45"/>
        <v>#NUM!</v>
      </c>
      <c r="CC12" s="2">
        <v>6.6349999999999998</v>
      </c>
      <c r="CD12" s="2" t="e">
        <f t="shared" si="46"/>
        <v>#NUM!</v>
      </c>
      <c r="CE12" s="2" t="e">
        <f t="shared" si="47"/>
        <v>#NUM!</v>
      </c>
      <c r="CF12" s="2" t="e">
        <f t="shared" si="48"/>
        <v>#NUM!</v>
      </c>
      <c r="CG12" s="2" t="str">
        <f t="shared" si="49"/>
        <v>NS</v>
      </c>
      <c r="CH12" s="2" t="str">
        <f t="shared" si="50"/>
        <v/>
      </c>
      <c r="CI12" s="2" t="str">
        <f t="shared" si="51"/>
        <v/>
      </c>
      <c r="CJ12" s="2" t="str">
        <f t="shared" si="52"/>
        <v/>
      </c>
    </row>
    <row r="13" spans="1:88" x14ac:dyDescent="0.2">
      <c r="A13" s="1" t="s">
        <v>142</v>
      </c>
      <c r="B13" s="19" t="s">
        <v>240</v>
      </c>
      <c r="C13" s="20">
        <v>38729</v>
      </c>
      <c r="D13" s="7">
        <v>0.5</v>
      </c>
      <c r="E13" s="1">
        <v>0.1</v>
      </c>
      <c r="F13" s="1" t="s">
        <v>57</v>
      </c>
      <c r="G13" s="1" t="s">
        <v>734</v>
      </c>
      <c r="H13" s="19" t="s">
        <v>711</v>
      </c>
      <c r="I13" s="19" t="s">
        <v>712</v>
      </c>
      <c r="J13" s="19" t="s">
        <v>61</v>
      </c>
      <c r="K13" s="2">
        <v>0.75</v>
      </c>
      <c r="L13" s="2">
        <v>0.25</v>
      </c>
      <c r="M13" s="19">
        <v>100</v>
      </c>
      <c r="N13" s="19">
        <v>100</v>
      </c>
      <c r="O13" s="19">
        <v>100</v>
      </c>
      <c r="P13" s="19">
        <v>100</v>
      </c>
      <c r="Q13" s="19">
        <v>100</v>
      </c>
      <c r="R13" s="19">
        <v>100</v>
      </c>
      <c r="S13" s="19">
        <v>100</v>
      </c>
      <c r="T13" s="19">
        <v>100</v>
      </c>
      <c r="W13" s="2">
        <f t="shared" si="0"/>
        <v>100</v>
      </c>
      <c r="X13" s="57">
        <f t="shared" si="1"/>
        <v>0</v>
      </c>
      <c r="Y13" s="2">
        <f t="shared" si="2"/>
        <v>8</v>
      </c>
      <c r="Z13" s="19">
        <v>100</v>
      </c>
      <c r="AA13" s="19">
        <v>100</v>
      </c>
      <c r="AB13" s="19">
        <v>100</v>
      </c>
      <c r="AC13" s="19">
        <v>100</v>
      </c>
      <c r="AJ13" s="2">
        <f t="shared" si="3"/>
        <v>100</v>
      </c>
      <c r="AK13" s="2">
        <f t="shared" si="4"/>
        <v>0</v>
      </c>
      <c r="AL13" s="2">
        <f t="shared" si="5"/>
        <v>4</v>
      </c>
      <c r="AM13" s="22">
        <f t="shared" si="6"/>
        <v>1.5707963267948966</v>
      </c>
      <c r="AN13" s="22">
        <f t="shared" si="7"/>
        <v>1.5707963267948966</v>
      </c>
      <c r="AO13" s="22">
        <f t="shared" si="8"/>
        <v>1.5707963267948966</v>
      </c>
      <c r="AP13" s="22">
        <f t="shared" si="9"/>
        <v>1.5707963267948966</v>
      </c>
      <c r="AQ13" s="22">
        <f t="shared" si="10"/>
        <v>1.5707963267948966</v>
      </c>
      <c r="AR13" s="22">
        <f t="shared" si="11"/>
        <v>1.5707963267948966</v>
      </c>
      <c r="AS13" s="22">
        <f t="shared" si="12"/>
        <v>1.5707963267948966</v>
      </c>
      <c r="AT13" s="22">
        <f t="shared" si="13"/>
        <v>1.5707963267948966</v>
      </c>
      <c r="AU13" s="22" t="str">
        <f t="shared" si="14"/>
        <v/>
      </c>
      <c r="AV13" s="22" t="str">
        <f t="shared" si="15"/>
        <v/>
      </c>
      <c r="AW13" s="2">
        <f t="shared" si="16"/>
        <v>1.5707963267948966</v>
      </c>
      <c r="AX13" s="2">
        <f t="shared" si="17"/>
        <v>0</v>
      </c>
      <c r="AY13" s="2">
        <f t="shared" si="18"/>
        <v>8</v>
      </c>
      <c r="AZ13" s="23">
        <f t="shared" si="19"/>
        <v>1.5707963267948966</v>
      </c>
      <c r="BA13" s="23">
        <f t="shared" si="20"/>
        <v>1.5707963267948966</v>
      </c>
      <c r="BB13" s="23">
        <f t="shared" si="21"/>
        <v>1.5707963267948966</v>
      </c>
      <c r="BC13" s="23">
        <f t="shared" si="22"/>
        <v>1.5707963267948966</v>
      </c>
      <c r="BD13" s="23" t="str">
        <f t="shared" si="23"/>
        <v/>
      </c>
      <c r="BE13" s="23" t="str">
        <f t="shared" si="24"/>
        <v/>
      </c>
      <c r="BF13" s="23" t="str">
        <f t="shared" si="25"/>
        <v/>
      </c>
      <c r="BG13" s="23" t="str">
        <f t="shared" si="26"/>
        <v/>
      </c>
      <c r="BH13" s="23" t="str">
        <f t="shared" si="27"/>
        <v/>
      </c>
      <c r="BI13" s="23" t="str">
        <f t="shared" si="28"/>
        <v/>
      </c>
      <c r="BJ13" s="2">
        <f t="shared" si="29"/>
        <v>1.5707963267948966</v>
      </c>
      <c r="BK13" s="2">
        <f t="shared" si="30"/>
        <v>0</v>
      </c>
      <c r="BL13" s="2">
        <f t="shared" si="31"/>
        <v>4</v>
      </c>
      <c r="BM13" s="2">
        <f t="shared" si="32"/>
        <v>0</v>
      </c>
      <c r="BN13" s="2">
        <f t="shared" si="33"/>
        <v>0</v>
      </c>
      <c r="BO13" s="2" t="e">
        <f t="shared" si="34"/>
        <v>#DIV/0!</v>
      </c>
      <c r="BP13" s="2" t="e">
        <f t="shared" si="35"/>
        <v>#DIV/0!</v>
      </c>
      <c r="BQ13" s="2" t="e">
        <f t="shared" si="36"/>
        <v>#DIV/0!</v>
      </c>
      <c r="BR13" s="3" t="str">
        <f t="shared" si="37"/>
        <v>Nontoxic</v>
      </c>
      <c r="BS13" s="2">
        <f t="shared" si="38"/>
        <v>100</v>
      </c>
      <c r="BT13" s="4" t="s">
        <v>664</v>
      </c>
      <c r="BU13" s="2" t="s">
        <v>666</v>
      </c>
      <c r="BV13" s="2">
        <f t="shared" si="39"/>
        <v>7</v>
      </c>
      <c r="BW13" s="2">
        <f t="shared" si="40"/>
        <v>3</v>
      </c>
      <c r="BX13" s="2">
        <f t="shared" si="41"/>
        <v>0</v>
      </c>
      <c r="BY13" s="2">
        <f t="shared" si="42"/>
        <v>0</v>
      </c>
      <c r="BZ13" s="2">
        <f t="shared" si="43"/>
        <v>0</v>
      </c>
      <c r="CA13" s="2">
        <f t="shared" si="44"/>
        <v>1.1253968253968254</v>
      </c>
      <c r="CB13" s="2" t="e">
        <f t="shared" si="45"/>
        <v>#NUM!</v>
      </c>
      <c r="CC13" s="2">
        <v>6.6349999999999998</v>
      </c>
      <c r="CD13" s="2" t="e">
        <f t="shared" si="46"/>
        <v>#NUM!</v>
      </c>
      <c r="CE13" s="2" t="e">
        <f t="shared" si="47"/>
        <v>#NUM!</v>
      </c>
      <c r="CF13" s="2" t="e">
        <f t="shared" si="48"/>
        <v>#NUM!</v>
      </c>
      <c r="CG13" s="2" t="str">
        <f t="shared" si="49"/>
        <v>NS</v>
      </c>
      <c r="CH13" s="2" t="str">
        <f t="shared" si="50"/>
        <v/>
      </c>
      <c r="CI13" s="2" t="str">
        <f t="shared" si="51"/>
        <v/>
      </c>
      <c r="CJ13" s="2" t="str">
        <f t="shared" si="52"/>
        <v/>
      </c>
    </row>
    <row r="14" spans="1:88" x14ac:dyDescent="0.2">
      <c r="A14" s="1" t="s">
        <v>142</v>
      </c>
      <c r="B14" s="19" t="s">
        <v>244</v>
      </c>
      <c r="C14" s="20">
        <v>39897</v>
      </c>
      <c r="D14" s="7">
        <v>0.5</v>
      </c>
      <c r="E14" s="1">
        <v>0.1</v>
      </c>
      <c r="F14" s="1" t="s">
        <v>57</v>
      </c>
      <c r="G14" s="1" t="s">
        <v>741</v>
      </c>
      <c r="H14" s="19" t="s">
        <v>711</v>
      </c>
      <c r="I14" s="19" t="s">
        <v>712</v>
      </c>
      <c r="J14" s="19" t="s">
        <v>61</v>
      </c>
      <c r="K14" s="2">
        <v>0.75</v>
      </c>
      <c r="L14" s="2">
        <v>0.25</v>
      </c>
      <c r="M14" s="19">
        <v>100</v>
      </c>
      <c r="N14" s="19">
        <v>100</v>
      </c>
      <c r="O14" s="19">
        <v>100</v>
      </c>
      <c r="P14" s="19">
        <v>100</v>
      </c>
      <c r="Q14" s="21"/>
      <c r="R14" s="21"/>
      <c r="S14" s="21"/>
      <c r="T14" s="21"/>
      <c r="W14" s="2">
        <f t="shared" si="0"/>
        <v>100</v>
      </c>
      <c r="X14" s="57">
        <f t="shared" si="1"/>
        <v>0</v>
      </c>
      <c r="Y14" s="2">
        <f t="shared" si="2"/>
        <v>4</v>
      </c>
      <c r="Z14" s="19">
        <v>100</v>
      </c>
      <c r="AA14" s="19">
        <v>100</v>
      </c>
      <c r="AB14" s="19">
        <v>100</v>
      </c>
      <c r="AC14" s="19">
        <v>100</v>
      </c>
      <c r="AJ14" s="2">
        <f t="shared" si="3"/>
        <v>100</v>
      </c>
      <c r="AK14" s="2">
        <f t="shared" si="4"/>
        <v>0</v>
      </c>
      <c r="AL14" s="2">
        <f t="shared" si="5"/>
        <v>4</v>
      </c>
      <c r="AM14" s="22">
        <f t="shared" si="6"/>
        <v>1.5707963267948966</v>
      </c>
      <c r="AN14" s="22">
        <f t="shared" si="7"/>
        <v>1.5707963267948966</v>
      </c>
      <c r="AO14" s="22">
        <f t="shared" si="8"/>
        <v>1.5707963267948966</v>
      </c>
      <c r="AP14" s="22">
        <f t="shared" si="9"/>
        <v>1.5707963267948966</v>
      </c>
      <c r="AQ14" s="22" t="str">
        <f t="shared" si="10"/>
        <v/>
      </c>
      <c r="AR14" s="22" t="str">
        <f t="shared" si="11"/>
        <v/>
      </c>
      <c r="AS14" s="22" t="str">
        <f t="shared" si="12"/>
        <v/>
      </c>
      <c r="AT14" s="22" t="str">
        <f t="shared" si="13"/>
        <v/>
      </c>
      <c r="AU14" s="22" t="str">
        <f t="shared" si="14"/>
        <v/>
      </c>
      <c r="AV14" s="22" t="str">
        <f t="shared" si="15"/>
        <v/>
      </c>
      <c r="AW14" s="2">
        <f t="shared" si="16"/>
        <v>1.5707963267948966</v>
      </c>
      <c r="AX14" s="2">
        <f t="shared" si="17"/>
        <v>0</v>
      </c>
      <c r="AY14" s="2">
        <f t="shared" si="18"/>
        <v>4</v>
      </c>
      <c r="AZ14" s="23">
        <f t="shared" si="19"/>
        <v>1.5707963267948966</v>
      </c>
      <c r="BA14" s="23">
        <f t="shared" si="20"/>
        <v>1.5707963267948966</v>
      </c>
      <c r="BB14" s="23">
        <f t="shared" si="21"/>
        <v>1.5707963267948966</v>
      </c>
      <c r="BC14" s="23">
        <f t="shared" si="22"/>
        <v>1.5707963267948966</v>
      </c>
      <c r="BD14" s="23" t="str">
        <f t="shared" si="23"/>
        <v/>
      </c>
      <c r="BE14" s="23" t="str">
        <f t="shared" si="24"/>
        <v/>
      </c>
      <c r="BF14" s="23" t="str">
        <f t="shared" si="25"/>
        <v/>
      </c>
      <c r="BG14" s="23" t="str">
        <f t="shared" si="26"/>
        <v/>
      </c>
      <c r="BH14" s="23" t="str">
        <f t="shared" si="27"/>
        <v/>
      </c>
      <c r="BI14" s="23" t="str">
        <f t="shared" si="28"/>
        <v/>
      </c>
      <c r="BJ14" s="2">
        <f t="shared" si="29"/>
        <v>1.5707963267948966</v>
      </c>
      <c r="BK14" s="2">
        <f t="shared" si="30"/>
        <v>0</v>
      </c>
      <c r="BL14" s="2">
        <f t="shared" si="31"/>
        <v>4</v>
      </c>
      <c r="BM14" s="2">
        <f t="shared" si="32"/>
        <v>0</v>
      </c>
      <c r="BN14" s="2">
        <f t="shared" si="33"/>
        <v>0</v>
      </c>
      <c r="BO14" s="2" t="e">
        <f t="shared" si="34"/>
        <v>#DIV/0!</v>
      </c>
      <c r="BP14" s="2" t="e">
        <f t="shared" si="35"/>
        <v>#DIV/0!</v>
      </c>
      <c r="BQ14" s="2" t="e">
        <f t="shared" si="36"/>
        <v>#DIV/0!</v>
      </c>
      <c r="BR14" s="3" t="str">
        <f t="shared" si="37"/>
        <v>Nontoxic</v>
      </c>
      <c r="BS14" s="2">
        <f t="shared" si="38"/>
        <v>100</v>
      </c>
      <c r="BT14" s="4" t="s">
        <v>664</v>
      </c>
      <c r="BU14" s="2" t="s">
        <v>666</v>
      </c>
      <c r="BV14" s="2">
        <f t="shared" si="39"/>
        <v>3</v>
      </c>
      <c r="BW14" s="2">
        <f t="shared" si="40"/>
        <v>3</v>
      </c>
      <c r="BX14" s="2">
        <f t="shared" si="41"/>
        <v>0</v>
      </c>
      <c r="BY14" s="2">
        <f t="shared" si="42"/>
        <v>0</v>
      </c>
      <c r="BZ14" s="2">
        <f t="shared" si="43"/>
        <v>0</v>
      </c>
      <c r="CA14" s="2">
        <f t="shared" si="44"/>
        <v>1.1666666666666667</v>
      </c>
      <c r="CB14" s="2" t="e">
        <f t="shared" si="45"/>
        <v>#NUM!</v>
      </c>
      <c r="CC14" s="2">
        <v>6.6349999999999998</v>
      </c>
      <c r="CD14" s="2" t="e">
        <f t="shared" si="46"/>
        <v>#NUM!</v>
      </c>
      <c r="CE14" s="2" t="e">
        <f t="shared" si="47"/>
        <v>#NUM!</v>
      </c>
      <c r="CF14" s="2" t="e">
        <f t="shared" si="48"/>
        <v>#NUM!</v>
      </c>
      <c r="CG14" s="2" t="str">
        <f t="shared" si="49"/>
        <v>NS</v>
      </c>
      <c r="CH14" s="2" t="str">
        <f t="shared" si="50"/>
        <v/>
      </c>
      <c r="CI14" s="2" t="str">
        <f t="shared" si="51"/>
        <v/>
      </c>
      <c r="CJ14" s="2" t="str">
        <f t="shared" si="52"/>
        <v/>
      </c>
    </row>
    <row r="15" spans="1:88" x14ac:dyDescent="0.2">
      <c r="A15" s="1" t="s">
        <v>142</v>
      </c>
      <c r="B15" s="19" t="s">
        <v>247</v>
      </c>
      <c r="C15" s="20">
        <v>39897</v>
      </c>
      <c r="D15" s="7">
        <v>0.47916666666666669</v>
      </c>
      <c r="E15" s="1">
        <v>0.1</v>
      </c>
      <c r="F15" s="1" t="s">
        <v>57</v>
      </c>
      <c r="G15" s="1" t="s">
        <v>741</v>
      </c>
      <c r="H15" s="19" t="s">
        <v>711</v>
      </c>
      <c r="I15" s="19" t="s">
        <v>712</v>
      </c>
      <c r="J15" s="19" t="s">
        <v>61</v>
      </c>
      <c r="K15" s="2">
        <v>0.75</v>
      </c>
      <c r="L15" s="2">
        <v>0.25</v>
      </c>
      <c r="M15" s="19">
        <v>100</v>
      </c>
      <c r="N15" s="19">
        <v>100</v>
      </c>
      <c r="O15" s="19">
        <v>100</v>
      </c>
      <c r="P15" s="19">
        <v>100</v>
      </c>
      <c r="Q15" s="21"/>
      <c r="R15" s="21"/>
      <c r="S15" s="21"/>
      <c r="T15" s="21"/>
      <c r="W15" s="2">
        <f t="shared" si="0"/>
        <v>100</v>
      </c>
      <c r="X15" s="57">
        <f t="shared" si="1"/>
        <v>0</v>
      </c>
      <c r="Y15" s="2">
        <f t="shared" si="2"/>
        <v>4</v>
      </c>
      <c r="Z15" s="19">
        <v>100</v>
      </c>
      <c r="AA15" s="19">
        <v>100</v>
      </c>
      <c r="AB15" s="19">
        <v>100</v>
      </c>
      <c r="AC15" s="19">
        <v>100</v>
      </c>
      <c r="AJ15" s="2">
        <f t="shared" si="3"/>
        <v>100</v>
      </c>
      <c r="AK15" s="2">
        <f t="shared" si="4"/>
        <v>0</v>
      </c>
      <c r="AL15" s="2">
        <f t="shared" si="5"/>
        <v>4</v>
      </c>
      <c r="AM15" s="22">
        <f t="shared" si="6"/>
        <v>1.5707963267948966</v>
      </c>
      <c r="AN15" s="22">
        <f t="shared" si="7"/>
        <v>1.5707963267948966</v>
      </c>
      <c r="AO15" s="22">
        <f t="shared" si="8"/>
        <v>1.5707963267948966</v>
      </c>
      <c r="AP15" s="22">
        <f t="shared" si="9"/>
        <v>1.5707963267948966</v>
      </c>
      <c r="AQ15" s="22" t="str">
        <f t="shared" si="10"/>
        <v/>
      </c>
      <c r="AR15" s="22" t="str">
        <f t="shared" si="11"/>
        <v/>
      </c>
      <c r="AS15" s="22" t="str">
        <f t="shared" si="12"/>
        <v/>
      </c>
      <c r="AT15" s="22" t="str">
        <f t="shared" si="13"/>
        <v/>
      </c>
      <c r="AU15" s="22" t="str">
        <f t="shared" si="14"/>
        <v/>
      </c>
      <c r="AV15" s="22" t="str">
        <f t="shared" si="15"/>
        <v/>
      </c>
      <c r="AW15" s="2">
        <f t="shared" si="16"/>
        <v>1.5707963267948966</v>
      </c>
      <c r="AX15" s="2">
        <f t="shared" si="17"/>
        <v>0</v>
      </c>
      <c r="AY15" s="2">
        <f t="shared" si="18"/>
        <v>4</v>
      </c>
      <c r="AZ15" s="23">
        <f t="shared" si="19"/>
        <v>1.5707963267948966</v>
      </c>
      <c r="BA15" s="23">
        <f t="shared" si="20"/>
        <v>1.5707963267948966</v>
      </c>
      <c r="BB15" s="23">
        <f t="shared" si="21"/>
        <v>1.5707963267948966</v>
      </c>
      <c r="BC15" s="23">
        <f t="shared" si="22"/>
        <v>1.5707963267948966</v>
      </c>
      <c r="BD15" s="23" t="str">
        <f t="shared" si="23"/>
        <v/>
      </c>
      <c r="BE15" s="23" t="str">
        <f t="shared" si="24"/>
        <v/>
      </c>
      <c r="BF15" s="23" t="str">
        <f t="shared" si="25"/>
        <v/>
      </c>
      <c r="BG15" s="23" t="str">
        <f t="shared" si="26"/>
        <v/>
      </c>
      <c r="BH15" s="23" t="str">
        <f t="shared" si="27"/>
        <v/>
      </c>
      <c r="BI15" s="23" t="str">
        <f t="shared" si="28"/>
        <v/>
      </c>
      <c r="BJ15" s="2">
        <f t="shared" si="29"/>
        <v>1.5707963267948966</v>
      </c>
      <c r="BK15" s="2">
        <f t="shared" si="30"/>
        <v>0</v>
      </c>
      <c r="BL15" s="2">
        <f t="shared" si="31"/>
        <v>4</v>
      </c>
      <c r="BM15" s="2">
        <f t="shared" si="32"/>
        <v>0</v>
      </c>
      <c r="BN15" s="2">
        <f t="shared" si="33"/>
        <v>0</v>
      </c>
      <c r="BO15" s="2" t="e">
        <f t="shared" si="34"/>
        <v>#DIV/0!</v>
      </c>
      <c r="BP15" s="2" t="e">
        <f t="shared" si="35"/>
        <v>#DIV/0!</v>
      </c>
      <c r="BQ15" s="2" t="e">
        <f t="shared" si="36"/>
        <v>#DIV/0!</v>
      </c>
      <c r="BR15" s="3" t="str">
        <f t="shared" si="37"/>
        <v>Nontoxic</v>
      </c>
      <c r="BS15" s="2">
        <f t="shared" si="38"/>
        <v>100</v>
      </c>
      <c r="BT15" s="4" t="s">
        <v>664</v>
      </c>
      <c r="BU15" s="2" t="s">
        <v>666</v>
      </c>
      <c r="BV15" s="2">
        <f t="shared" si="39"/>
        <v>3</v>
      </c>
      <c r="BW15" s="2">
        <f t="shared" si="40"/>
        <v>3</v>
      </c>
      <c r="BX15" s="2">
        <f t="shared" si="41"/>
        <v>0</v>
      </c>
      <c r="BY15" s="2">
        <f t="shared" si="42"/>
        <v>0</v>
      </c>
      <c r="BZ15" s="2">
        <f t="shared" si="43"/>
        <v>0</v>
      </c>
      <c r="CA15" s="2">
        <f t="shared" si="44"/>
        <v>1.1666666666666667</v>
      </c>
      <c r="CB15" s="2" t="e">
        <f t="shared" si="45"/>
        <v>#NUM!</v>
      </c>
      <c r="CC15" s="2">
        <v>6.6349999999999998</v>
      </c>
      <c r="CD15" s="2" t="e">
        <f t="shared" si="46"/>
        <v>#NUM!</v>
      </c>
      <c r="CE15" s="2" t="e">
        <f t="shared" si="47"/>
        <v>#NUM!</v>
      </c>
      <c r="CF15" s="2" t="e">
        <f t="shared" si="48"/>
        <v>#NUM!</v>
      </c>
      <c r="CG15" s="2" t="str">
        <f t="shared" si="49"/>
        <v>NS</v>
      </c>
      <c r="CH15" s="2" t="str">
        <f t="shared" si="50"/>
        <v/>
      </c>
      <c r="CI15" s="2" t="str">
        <f t="shared" si="51"/>
        <v/>
      </c>
      <c r="CJ15" s="2" t="str">
        <f t="shared" si="52"/>
        <v/>
      </c>
    </row>
    <row r="16" spans="1:88" x14ac:dyDescent="0.2">
      <c r="A16" s="1" t="s">
        <v>142</v>
      </c>
      <c r="B16" s="19" t="s">
        <v>249</v>
      </c>
      <c r="C16" s="20">
        <v>39897</v>
      </c>
      <c r="D16" s="7">
        <v>0.5625</v>
      </c>
      <c r="E16" s="1">
        <v>0.1</v>
      </c>
      <c r="F16" s="1" t="s">
        <v>57</v>
      </c>
      <c r="G16" s="1" t="s">
        <v>741</v>
      </c>
      <c r="H16" s="19" t="s">
        <v>711</v>
      </c>
      <c r="I16" s="19" t="s">
        <v>712</v>
      </c>
      <c r="J16" s="19" t="s">
        <v>61</v>
      </c>
      <c r="K16" s="2">
        <v>0.75</v>
      </c>
      <c r="L16" s="2">
        <v>0.25</v>
      </c>
      <c r="M16" s="19">
        <v>100</v>
      </c>
      <c r="N16" s="19">
        <v>100</v>
      </c>
      <c r="O16" s="19">
        <v>100</v>
      </c>
      <c r="P16" s="19">
        <v>100</v>
      </c>
      <c r="Q16" s="21"/>
      <c r="R16" s="21"/>
      <c r="S16" s="21"/>
      <c r="T16" s="21"/>
      <c r="W16" s="2">
        <f t="shared" si="0"/>
        <v>100</v>
      </c>
      <c r="X16" s="57">
        <f t="shared" si="1"/>
        <v>0</v>
      </c>
      <c r="Y16" s="2">
        <f t="shared" si="2"/>
        <v>4</v>
      </c>
      <c r="Z16" s="19">
        <v>100</v>
      </c>
      <c r="AA16" s="19">
        <v>100</v>
      </c>
      <c r="AB16" s="19">
        <v>100</v>
      </c>
      <c r="AC16" s="19">
        <v>100</v>
      </c>
      <c r="AJ16" s="2">
        <f t="shared" si="3"/>
        <v>100</v>
      </c>
      <c r="AK16" s="2">
        <f t="shared" si="4"/>
        <v>0</v>
      </c>
      <c r="AL16" s="2">
        <f t="shared" si="5"/>
        <v>4</v>
      </c>
      <c r="AM16" s="22">
        <f t="shared" si="6"/>
        <v>1.5707963267948966</v>
      </c>
      <c r="AN16" s="22">
        <f t="shared" si="7"/>
        <v>1.5707963267948966</v>
      </c>
      <c r="AO16" s="22">
        <f t="shared" si="8"/>
        <v>1.5707963267948966</v>
      </c>
      <c r="AP16" s="22">
        <f t="shared" si="9"/>
        <v>1.5707963267948966</v>
      </c>
      <c r="AQ16" s="22" t="str">
        <f t="shared" si="10"/>
        <v/>
      </c>
      <c r="AR16" s="22" t="str">
        <f t="shared" si="11"/>
        <v/>
      </c>
      <c r="AS16" s="22" t="str">
        <f t="shared" si="12"/>
        <v/>
      </c>
      <c r="AT16" s="22" t="str">
        <f t="shared" si="13"/>
        <v/>
      </c>
      <c r="AU16" s="22" t="str">
        <f t="shared" si="14"/>
        <v/>
      </c>
      <c r="AV16" s="22" t="str">
        <f t="shared" si="15"/>
        <v/>
      </c>
      <c r="AW16" s="2">
        <f t="shared" si="16"/>
        <v>1.5707963267948966</v>
      </c>
      <c r="AX16" s="2">
        <f t="shared" si="17"/>
        <v>0</v>
      </c>
      <c r="AY16" s="2">
        <f t="shared" si="18"/>
        <v>4</v>
      </c>
      <c r="AZ16" s="23">
        <f t="shared" si="19"/>
        <v>1.5707963267948966</v>
      </c>
      <c r="BA16" s="23">
        <f t="shared" si="20"/>
        <v>1.5707963267948966</v>
      </c>
      <c r="BB16" s="23">
        <f t="shared" si="21"/>
        <v>1.5707963267948966</v>
      </c>
      <c r="BC16" s="23">
        <f t="shared" si="22"/>
        <v>1.5707963267948966</v>
      </c>
      <c r="BD16" s="23" t="str">
        <f t="shared" si="23"/>
        <v/>
      </c>
      <c r="BE16" s="23" t="str">
        <f t="shared" si="24"/>
        <v/>
      </c>
      <c r="BF16" s="23" t="str">
        <f t="shared" si="25"/>
        <v/>
      </c>
      <c r="BG16" s="23" t="str">
        <f t="shared" si="26"/>
        <v/>
      </c>
      <c r="BH16" s="23" t="str">
        <f t="shared" si="27"/>
        <v/>
      </c>
      <c r="BI16" s="23" t="str">
        <f t="shared" si="28"/>
        <v/>
      </c>
      <c r="BJ16" s="2">
        <f t="shared" si="29"/>
        <v>1.5707963267948966</v>
      </c>
      <c r="BK16" s="2">
        <f t="shared" si="30"/>
        <v>0</v>
      </c>
      <c r="BL16" s="2">
        <f t="shared" si="31"/>
        <v>4</v>
      </c>
      <c r="BM16" s="2">
        <f t="shared" si="32"/>
        <v>0</v>
      </c>
      <c r="BN16" s="2">
        <f t="shared" si="33"/>
        <v>0</v>
      </c>
      <c r="BO16" s="2" t="e">
        <f t="shared" si="34"/>
        <v>#DIV/0!</v>
      </c>
      <c r="BP16" s="2" t="e">
        <f t="shared" si="35"/>
        <v>#DIV/0!</v>
      </c>
      <c r="BQ16" s="2" t="e">
        <f t="shared" si="36"/>
        <v>#DIV/0!</v>
      </c>
      <c r="BR16" s="3" t="str">
        <f t="shared" si="37"/>
        <v>Nontoxic</v>
      </c>
      <c r="BS16" s="2">
        <f t="shared" si="38"/>
        <v>100</v>
      </c>
      <c r="BT16" s="4" t="s">
        <v>664</v>
      </c>
      <c r="BU16" s="2" t="s">
        <v>666</v>
      </c>
      <c r="BV16" s="2">
        <f t="shared" si="39"/>
        <v>3</v>
      </c>
      <c r="BW16" s="2">
        <f t="shared" si="40"/>
        <v>3</v>
      </c>
      <c r="BX16" s="2">
        <f t="shared" si="41"/>
        <v>0</v>
      </c>
      <c r="BY16" s="2">
        <f t="shared" si="42"/>
        <v>0</v>
      </c>
      <c r="BZ16" s="2">
        <f t="shared" si="43"/>
        <v>0</v>
      </c>
      <c r="CA16" s="2">
        <f t="shared" si="44"/>
        <v>1.1666666666666667</v>
      </c>
      <c r="CB16" s="2" t="e">
        <f t="shared" si="45"/>
        <v>#NUM!</v>
      </c>
      <c r="CC16" s="2">
        <v>6.6349999999999998</v>
      </c>
      <c r="CD16" s="2" t="e">
        <f t="shared" si="46"/>
        <v>#NUM!</v>
      </c>
      <c r="CE16" s="2" t="e">
        <f t="shared" si="47"/>
        <v>#NUM!</v>
      </c>
      <c r="CF16" s="2" t="e">
        <f t="shared" si="48"/>
        <v>#NUM!</v>
      </c>
      <c r="CG16" s="2" t="str">
        <f t="shared" si="49"/>
        <v>NS</v>
      </c>
      <c r="CH16" s="2" t="str">
        <f t="shared" si="50"/>
        <v/>
      </c>
      <c r="CI16" s="2" t="str">
        <f t="shared" si="51"/>
        <v/>
      </c>
      <c r="CJ16" s="2" t="str">
        <f t="shared" si="52"/>
        <v/>
      </c>
    </row>
    <row r="17" spans="1:88" x14ac:dyDescent="0.2">
      <c r="A17" s="1" t="s">
        <v>142</v>
      </c>
      <c r="B17" s="19" t="s">
        <v>249</v>
      </c>
      <c r="C17" s="20">
        <v>40078</v>
      </c>
      <c r="D17" s="7">
        <v>0.40625</v>
      </c>
      <c r="E17" s="1">
        <v>0.1</v>
      </c>
      <c r="F17" s="1" t="s">
        <v>57</v>
      </c>
      <c r="G17" s="1" t="s">
        <v>742</v>
      </c>
      <c r="H17" s="19" t="s">
        <v>711</v>
      </c>
      <c r="I17" s="19" t="s">
        <v>712</v>
      </c>
      <c r="J17" s="19" t="s">
        <v>61</v>
      </c>
      <c r="K17" s="2">
        <v>0.75</v>
      </c>
      <c r="L17" s="2">
        <v>0.25</v>
      </c>
      <c r="M17" s="19">
        <v>100</v>
      </c>
      <c r="N17" s="19">
        <v>100</v>
      </c>
      <c r="O17" s="19">
        <v>100</v>
      </c>
      <c r="P17" s="19">
        <v>100</v>
      </c>
      <c r="Q17" s="21"/>
      <c r="R17" s="21"/>
      <c r="S17" s="21"/>
      <c r="T17" s="21"/>
      <c r="W17" s="2">
        <f t="shared" si="0"/>
        <v>100</v>
      </c>
      <c r="X17" s="57">
        <f t="shared" si="1"/>
        <v>0</v>
      </c>
      <c r="Y17" s="2">
        <f t="shared" si="2"/>
        <v>4</v>
      </c>
      <c r="Z17" s="19">
        <v>100</v>
      </c>
      <c r="AA17" s="19">
        <v>100</v>
      </c>
      <c r="AB17" s="19">
        <v>100</v>
      </c>
      <c r="AC17" s="19">
        <v>100</v>
      </c>
      <c r="AJ17" s="2">
        <f t="shared" si="3"/>
        <v>100</v>
      </c>
      <c r="AK17" s="2">
        <f t="shared" si="4"/>
        <v>0</v>
      </c>
      <c r="AL17" s="2">
        <f t="shared" si="5"/>
        <v>4</v>
      </c>
      <c r="AM17" s="22">
        <f t="shared" si="6"/>
        <v>1.5707963267948966</v>
      </c>
      <c r="AN17" s="22">
        <f t="shared" si="7"/>
        <v>1.5707963267948966</v>
      </c>
      <c r="AO17" s="22">
        <f t="shared" si="8"/>
        <v>1.5707963267948966</v>
      </c>
      <c r="AP17" s="22">
        <f t="shared" si="9"/>
        <v>1.5707963267948966</v>
      </c>
      <c r="AQ17" s="22" t="str">
        <f t="shared" si="10"/>
        <v/>
      </c>
      <c r="AR17" s="22" t="str">
        <f t="shared" si="11"/>
        <v/>
      </c>
      <c r="AS17" s="22" t="str">
        <f t="shared" si="12"/>
        <v/>
      </c>
      <c r="AT17" s="22" t="str">
        <f t="shared" si="13"/>
        <v/>
      </c>
      <c r="AU17" s="22" t="str">
        <f t="shared" si="14"/>
        <v/>
      </c>
      <c r="AV17" s="22" t="str">
        <f t="shared" si="15"/>
        <v/>
      </c>
      <c r="AW17" s="2">
        <f t="shared" si="16"/>
        <v>1.5707963267948966</v>
      </c>
      <c r="AX17" s="2">
        <f t="shared" si="17"/>
        <v>0</v>
      </c>
      <c r="AY17" s="2">
        <f t="shared" si="18"/>
        <v>4</v>
      </c>
      <c r="AZ17" s="23">
        <f t="shared" si="19"/>
        <v>1.5707963267948966</v>
      </c>
      <c r="BA17" s="23">
        <f t="shared" si="20"/>
        <v>1.5707963267948966</v>
      </c>
      <c r="BB17" s="23">
        <f t="shared" si="21"/>
        <v>1.5707963267948966</v>
      </c>
      <c r="BC17" s="23">
        <f t="shared" si="22"/>
        <v>1.5707963267948966</v>
      </c>
      <c r="BD17" s="23" t="str">
        <f t="shared" si="23"/>
        <v/>
      </c>
      <c r="BE17" s="23" t="str">
        <f t="shared" si="24"/>
        <v/>
      </c>
      <c r="BF17" s="23" t="str">
        <f t="shared" si="25"/>
        <v/>
      </c>
      <c r="BG17" s="23" t="str">
        <f t="shared" si="26"/>
        <v/>
      </c>
      <c r="BH17" s="23" t="str">
        <f t="shared" si="27"/>
        <v/>
      </c>
      <c r="BI17" s="23" t="str">
        <f t="shared" si="28"/>
        <v/>
      </c>
      <c r="BJ17" s="2">
        <f t="shared" si="29"/>
        <v>1.5707963267948966</v>
      </c>
      <c r="BK17" s="2">
        <f t="shared" si="30"/>
        <v>0</v>
      </c>
      <c r="BL17" s="2">
        <f t="shared" si="31"/>
        <v>4</v>
      </c>
      <c r="BM17" s="2">
        <f t="shared" si="32"/>
        <v>0</v>
      </c>
      <c r="BN17" s="2">
        <f t="shared" si="33"/>
        <v>0</v>
      </c>
      <c r="BO17" s="2" t="e">
        <f t="shared" si="34"/>
        <v>#DIV/0!</v>
      </c>
      <c r="BP17" s="2" t="e">
        <f t="shared" si="35"/>
        <v>#DIV/0!</v>
      </c>
      <c r="BQ17" s="2" t="e">
        <f t="shared" si="36"/>
        <v>#DIV/0!</v>
      </c>
      <c r="BR17" s="3" t="str">
        <f t="shared" si="37"/>
        <v>Nontoxic</v>
      </c>
      <c r="BS17" s="2">
        <f t="shared" si="38"/>
        <v>100</v>
      </c>
      <c r="BT17" s="4" t="s">
        <v>664</v>
      </c>
      <c r="BU17" s="2" t="s">
        <v>666</v>
      </c>
      <c r="BV17" s="2">
        <f t="shared" si="39"/>
        <v>3</v>
      </c>
      <c r="BW17" s="2">
        <f t="shared" si="40"/>
        <v>3</v>
      </c>
      <c r="BX17" s="2">
        <f t="shared" si="41"/>
        <v>0</v>
      </c>
      <c r="BY17" s="2">
        <f t="shared" si="42"/>
        <v>0</v>
      </c>
      <c r="BZ17" s="2">
        <f t="shared" si="43"/>
        <v>0</v>
      </c>
      <c r="CA17" s="2">
        <f t="shared" si="44"/>
        <v>1.1666666666666667</v>
      </c>
      <c r="CB17" s="2" t="e">
        <f t="shared" si="45"/>
        <v>#NUM!</v>
      </c>
      <c r="CC17" s="2">
        <v>6.6349999999999998</v>
      </c>
      <c r="CD17" s="2" t="e">
        <f t="shared" si="46"/>
        <v>#NUM!</v>
      </c>
      <c r="CE17" s="2" t="e">
        <f t="shared" si="47"/>
        <v>#NUM!</v>
      </c>
      <c r="CF17" s="2" t="e">
        <f t="shared" si="48"/>
        <v>#NUM!</v>
      </c>
      <c r="CG17" s="2" t="str">
        <f t="shared" si="49"/>
        <v>NS</v>
      </c>
      <c r="CH17" s="2" t="str">
        <f t="shared" si="50"/>
        <v/>
      </c>
      <c r="CI17" s="2" t="str">
        <f t="shared" si="51"/>
        <v/>
      </c>
      <c r="CJ17" s="2" t="str">
        <f t="shared" si="52"/>
        <v/>
      </c>
    </row>
    <row r="18" spans="1:88" x14ac:dyDescent="0.2">
      <c r="A18" s="1" t="s">
        <v>142</v>
      </c>
      <c r="B18" s="19" t="s">
        <v>250</v>
      </c>
      <c r="C18" s="20">
        <v>40078</v>
      </c>
      <c r="D18" s="7">
        <v>0.70833333333333337</v>
      </c>
      <c r="E18" s="1">
        <v>0.1</v>
      </c>
      <c r="F18" s="1" t="s">
        <v>57</v>
      </c>
      <c r="G18" s="1" t="s">
        <v>742</v>
      </c>
      <c r="H18" s="19" t="s">
        <v>711</v>
      </c>
      <c r="I18" s="19" t="s">
        <v>712</v>
      </c>
      <c r="J18" s="19" t="s">
        <v>61</v>
      </c>
      <c r="K18" s="2">
        <v>0.75</v>
      </c>
      <c r="L18" s="2">
        <v>0.25</v>
      </c>
      <c r="M18" s="19">
        <v>100</v>
      </c>
      <c r="N18" s="19">
        <v>100</v>
      </c>
      <c r="O18" s="19">
        <v>100</v>
      </c>
      <c r="P18" s="19">
        <v>100</v>
      </c>
      <c r="Q18" s="21"/>
      <c r="R18" s="21"/>
      <c r="S18" s="21"/>
      <c r="T18" s="21"/>
      <c r="W18" s="2">
        <f t="shared" si="0"/>
        <v>100</v>
      </c>
      <c r="X18" s="57">
        <f t="shared" si="1"/>
        <v>0</v>
      </c>
      <c r="Y18" s="2">
        <f t="shared" si="2"/>
        <v>4</v>
      </c>
      <c r="Z18" s="19">
        <v>100</v>
      </c>
      <c r="AA18" s="19">
        <v>100</v>
      </c>
      <c r="AB18" s="19">
        <v>100</v>
      </c>
      <c r="AC18" s="19">
        <v>100</v>
      </c>
      <c r="AJ18" s="2">
        <f t="shared" si="3"/>
        <v>100</v>
      </c>
      <c r="AK18" s="2">
        <f t="shared" si="4"/>
        <v>0</v>
      </c>
      <c r="AL18" s="2">
        <f t="shared" si="5"/>
        <v>4</v>
      </c>
      <c r="AM18" s="22">
        <f t="shared" si="6"/>
        <v>1.5707963267948966</v>
      </c>
      <c r="AN18" s="22">
        <f t="shared" si="7"/>
        <v>1.5707963267948966</v>
      </c>
      <c r="AO18" s="22">
        <f t="shared" si="8"/>
        <v>1.5707963267948966</v>
      </c>
      <c r="AP18" s="22">
        <f t="shared" si="9"/>
        <v>1.5707963267948966</v>
      </c>
      <c r="AQ18" s="22" t="str">
        <f t="shared" si="10"/>
        <v/>
      </c>
      <c r="AR18" s="22" t="str">
        <f t="shared" si="11"/>
        <v/>
      </c>
      <c r="AS18" s="22" t="str">
        <f t="shared" si="12"/>
        <v/>
      </c>
      <c r="AT18" s="22" t="str">
        <f t="shared" si="13"/>
        <v/>
      </c>
      <c r="AU18" s="22" t="str">
        <f t="shared" si="14"/>
        <v/>
      </c>
      <c r="AV18" s="22" t="str">
        <f t="shared" si="15"/>
        <v/>
      </c>
      <c r="AW18" s="2">
        <f t="shared" si="16"/>
        <v>1.5707963267948966</v>
      </c>
      <c r="AX18" s="2">
        <f t="shared" si="17"/>
        <v>0</v>
      </c>
      <c r="AY18" s="2">
        <f t="shared" si="18"/>
        <v>4</v>
      </c>
      <c r="AZ18" s="23">
        <f t="shared" si="19"/>
        <v>1.5707963267948966</v>
      </c>
      <c r="BA18" s="23">
        <f t="shared" si="20"/>
        <v>1.5707963267948966</v>
      </c>
      <c r="BB18" s="23">
        <f t="shared" si="21"/>
        <v>1.5707963267948966</v>
      </c>
      <c r="BC18" s="23">
        <f t="shared" si="22"/>
        <v>1.5707963267948966</v>
      </c>
      <c r="BD18" s="23" t="str">
        <f t="shared" si="23"/>
        <v/>
      </c>
      <c r="BE18" s="23" t="str">
        <f t="shared" si="24"/>
        <v/>
      </c>
      <c r="BF18" s="23" t="str">
        <f t="shared" si="25"/>
        <v/>
      </c>
      <c r="BG18" s="23" t="str">
        <f t="shared" si="26"/>
        <v/>
      </c>
      <c r="BH18" s="23" t="str">
        <f t="shared" si="27"/>
        <v/>
      </c>
      <c r="BI18" s="23" t="str">
        <f t="shared" si="28"/>
        <v/>
      </c>
      <c r="BJ18" s="2">
        <f t="shared" si="29"/>
        <v>1.5707963267948966</v>
      </c>
      <c r="BK18" s="2">
        <f t="shared" si="30"/>
        <v>0</v>
      </c>
      <c r="BL18" s="2">
        <f t="shared" si="31"/>
        <v>4</v>
      </c>
      <c r="BM18" s="2">
        <f t="shared" si="32"/>
        <v>0</v>
      </c>
      <c r="BN18" s="2">
        <f t="shared" si="33"/>
        <v>0</v>
      </c>
      <c r="BO18" s="2" t="e">
        <f t="shared" si="34"/>
        <v>#DIV/0!</v>
      </c>
      <c r="BP18" s="2" t="e">
        <f t="shared" si="35"/>
        <v>#DIV/0!</v>
      </c>
      <c r="BQ18" s="2" t="e">
        <f t="shared" si="36"/>
        <v>#DIV/0!</v>
      </c>
      <c r="BR18" s="3" t="str">
        <f t="shared" si="37"/>
        <v>Nontoxic</v>
      </c>
      <c r="BS18" s="2">
        <f t="shared" si="38"/>
        <v>100</v>
      </c>
      <c r="BT18" s="4" t="s">
        <v>664</v>
      </c>
      <c r="BU18" s="2" t="s">
        <v>666</v>
      </c>
      <c r="BV18" s="2">
        <f t="shared" si="39"/>
        <v>3</v>
      </c>
      <c r="BW18" s="2">
        <f t="shared" si="40"/>
        <v>3</v>
      </c>
      <c r="BX18" s="2">
        <f t="shared" si="41"/>
        <v>0</v>
      </c>
      <c r="BY18" s="2">
        <f t="shared" si="42"/>
        <v>0</v>
      </c>
      <c r="BZ18" s="2">
        <f t="shared" si="43"/>
        <v>0</v>
      </c>
      <c r="CA18" s="2">
        <f t="shared" si="44"/>
        <v>1.1666666666666667</v>
      </c>
      <c r="CB18" s="2" t="e">
        <f t="shared" si="45"/>
        <v>#NUM!</v>
      </c>
      <c r="CC18" s="2">
        <v>6.6349999999999998</v>
      </c>
      <c r="CD18" s="2" t="e">
        <f t="shared" si="46"/>
        <v>#NUM!</v>
      </c>
      <c r="CE18" s="2" t="e">
        <f t="shared" si="47"/>
        <v>#NUM!</v>
      </c>
      <c r="CF18" s="2" t="e">
        <f t="shared" si="48"/>
        <v>#NUM!</v>
      </c>
      <c r="CG18" s="2" t="str">
        <f t="shared" si="49"/>
        <v>NS</v>
      </c>
      <c r="CH18" s="2" t="str">
        <f t="shared" si="50"/>
        <v/>
      </c>
      <c r="CI18" s="2" t="str">
        <f t="shared" si="51"/>
        <v/>
      </c>
      <c r="CJ18" s="2" t="str">
        <f t="shared" si="52"/>
        <v/>
      </c>
    </row>
    <row r="19" spans="1:88" x14ac:dyDescent="0.2">
      <c r="A19" s="1" t="s">
        <v>142</v>
      </c>
      <c r="B19" s="19" t="s">
        <v>251</v>
      </c>
      <c r="C19" s="20">
        <v>40078</v>
      </c>
      <c r="D19" s="7">
        <v>0.58333333333333337</v>
      </c>
      <c r="E19" s="1">
        <v>0.1</v>
      </c>
      <c r="F19" s="1" t="s">
        <v>57</v>
      </c>
      <c r="G19" s="1" t="s">
        <v>742</v>
      </c>
      <c r="H19" s="19" t="s">
        <v>711</v>
      </c>
      <c r="I19" s="19" t="s">
        <v>712</v>
      </c>
      <c r="J19" s="19" t="s">
        <v>61</v>
      </c>
      <c r="K19" s="2">
        <v>0.75</v>
      </c>
      <c r="L19" s="2">
        <v>0.25</v>
      </c>
      <c r="M19" s="19">
        <v>100</v>
      </c>
      <c r="N19" s="19">
        <v>100</v>
      </c>
      <c r="O19" s="19">
        <v>100</v>
      </c>
      <c r="P19" s="19">
        <v>100</v>
      </c>
      <c r="Q19" s="21"/>
      <c r="R19" s="21"/>
      <c r="S19" s="21"/>
      <c r="T19" s="21"/>
      <c r="W19" s="2">
        <f t="shared" si="0"/>
        <v>100</v>
      </c>
      <c r="X19" s="57">
        <f t="shared" si="1"/>
        <v>0</v>
      </c>
      <c r="Y19" s="2">
        <f t="shared" si="2"/>
        <v>4</v>
      </c>
      <c r="Z19" s="19">
        <v>100</v>
      </c>
      <c r="AA19" s="19">
        <v>100</v>
      </c>
      <c r="AB19" s="19">
        <v>100</v>
      </c>
      <c r="AC19" s="19">
        <v>100</v>
      </c>
      <c r="AJ19" s="2">
        <f t="shared" si="3"/>
        <v>100</v>
      </c>
      <c r="AK19" s="2">
        <f t="shared" si="4"/>
        <v>0</v>
      </c>
      <c r="AL19" s="2">
        <f t="shared" si="5"/>
        <v>4</v>
      </c>
      <c r="AM19" s="22">
        <f t="shared" si="6"/>
        <v>1.5707963267948966</v>
      </c>
      <c r="AN19" s="22">
        <f t="shared" si="7"/>
        <v>1.5707963267948966</v>
      </c>
      <c r="AO19" s="22">
        <f t="shared" si="8"/>
        <v>1.5707963267948966</v>
      </c>
      <c r="AP19" s="22">
        <f t="shared" si="9"/>
        <v>1.5707963267948966</v>
      </c>
      <c r="AQ19" s="22" t="str">
        <f t="shared" si="10"/>
        <v/>
      </c>
      <c r="AR19" s="22" t="str">
        <f t="shared" si="11"/>
        <v/>
      </c>
      <c r="AS19" s="22" t="str">
        <f t="shared" si="12"/>
        <v/>
      </c>
      <c r="AT19" s="22" t="str">
        <f t="shared" si="13"/>
        <v/>
      </c>
      <c r="AU19" s="22" t="str">
        <f t="shared" si="14"/>
        <v/>
      </c>
      <c r="AV19" s="22" t="str">
        <f t="shared" si="15"/>
        <v/>
      </c>
      <c r="AW19" s="2">
        <f t="shared" si="16"/>
        <v>1.5707963267948966</v>
      </c>
      <c r="AX19" s="2">
        <f t="shared" si="17"/>
        <v>0</v>
      </c>
      <c r="AY19" s="2">
        <f t="shared" si="18"/>
        <v>4</v>
      </c>
      <c r="AZ19" s="23">
        <f t="shared" si="19"/>
        <v>1.5707963267948966</v>
      </c>
      <c r="BA19" s="23">
        <f t="shared" si="20"/>
        <v>1.5707963267948966</v>
      </c>
      <c r="BB19" s="23">
        <f t="shared" si="21"/>
        <v>1.5707963267948966</v>
      </c>
      <c r="BC19" s="23">
        <f t="shared" si="22"/>
        <v>1.5707963267948966</v>
      </c>
      <c r="BD19" s="23" t="str">
        <f t="shared" si="23"/>
        <v/>
      </c>
      <c r="BE19" s="23" t="str">
        <f t="shared" si="24"/>
        <v/>
      </c>
      <c r="BF19" s="23" t="str">
        <f t="shared" si="25"/>
        <v/>
      </c>
      <c r="BG19" s="23" t="str">
        <f t="shared" si="26"/>
        <v/>
      </c>
      <c r="BH19" s="23" t="str">
        <f t="shared" si="27"/>
        <v/>
      </c>
      <c r="BI19" s="23" t="str">
        <f t="shared" si="28"/>
        <v/>
      </c>
      <c r="BJ19" s="2">
        <f t="shared" si="29"/>
        <v>1.5707963267948966</v>
      </c>
      <c r="BK19" s="2">
        <f t="shared" si="30"/>
        <v>0</v>
      </c>
      <c r="BL19" s="2">
        <f t="shared" si="31"/>
        <v>4</v>
      </c>
      <c r="BM19" s="2">
        <f t="shared" si="32"/>
        <v>0</v>
      </c>
      <c r="BN19" s="2">
        <f t="shared" si="33"/>
        <v>0</v>
      </c>
      <c r="BO19" s="2" t="e">
        <f t="shared" si="34"/>
        <v>#DIV/0!</v>
      </c>
      <c r="BP19" s="2" t="e">
        <f t="shared" si="35"/>
        <v>#DIV/0!</v>
      </c>
      <c r="BQ19" s="2" t="e">
        <f t="shared" si="36"/>
        <v>#DIV/0!</v>
      </c>
      <c r="BR19" s="3" t="str">
        <f t="shared" si="37"/>
        <v>Nontoxic</v>
      </c>
      <c r="BS19" s="2">
        <f t="shared" si="38"/>
        <v>100</v>
      </c>
      <c r="BT19" s="4" t="s">
        <v>664</v>
      </c>
      <c r="BU19" s="2" t="s">
        <v>666</v>
      </c>
      <c r="BV19" s="2">
        <f t="shared" si="39"/>
        <v>3</v>
      </c>
      <c r="BW19" s="2">
        <f t="shared" si="40"/>
        <v>3</v>
      </c>
      <c r="BX19" s="2">
        <f t="shared" si="41"/>
        <v>0</v>
      </c>
      <c r="BY19" s="2">
        <f t="shared" si="42"/>
        <v>0</v>
      </c>
      <c r="BZ19" s="2">
        <f t="shared" si="43"/>
        <v>0</v>
      </c>
      <c r="CA19" s="2">
        <f t="shared" si="44"/>
        <v>1.1666666666666667</v>
      </c>
      <c r="CB19" s="2" t="e">
        <f t="shared" si="45"/>
        <v>#NUM!</v>
      </c>
      <c r="CC19" s="2">
        <v>6.6349999999999998</v>
      </c>
      <c r="CD19" s="2" t="e">
        <f t="shared" si="46"/>
        <v>#NUM!</v>
      </c>
      <c r="CE19" s="2" t="e">
        <f t="shared" si="47"/>
        <v>#NUM!</v>
      </c>
      <c r="CF19" s="2" t="e">
        <f t="shared" si="48"/>
        <v>#NUM!</v>
      </c>
      <c r="CG19" s="2" t="str">
        <f t="shared" si="49"/>
        <v>NS</v>
      </c>
      <c r="CH19" s="2" t="str">
        <f t="shared" si="50"/>
        <v/>
      </c>
      <c r="CI19" s="2" t="str">
        <f t="shared" si="51"/>
        <v/>
      </c>
      <c r="CJ19" s="2" t="str">
        <f t="shared" si="52"/>
        <v/>
      </c>
    </row>
    <row r="20" spans="1:88" x14ac:dyDescent="0.2">
      <c r="A20" s="1" t="s">
        <v>142</v>
      </c>
      <c r="B20" s="19" t="s">
        <v>253</v>
      </c>
      <c r="C20" s="20">
        <v>39898</v>
      </c>
      <c r="D20" s="7">
        <v>0.47916666666666669</v>
      </c>
      <c r="E20" s="1">
        <v>0.1</v>
      </c>
      <c r="F20" s="1" t="s">
        <v>57</v>
      </c>
      <c r="G20" s="1" t="s">
        <v>743</v>
      </c>
      <c r="H20" s="19" t="s">
        <v>711</v>
      </c>
      <c r="I20" s="19" t="s">
        <v>712</v>
      </c>
      <c r="J20" s="19" t="s">
        <v>61</v>
      </c>
      <c r="K20" s="2">
        <v>0.75</v>
      </c>
      <c r="L20" s="2">
        <v>0.25</v>
      </c>
      <c r="M20" s="19">
        <v>100</v>
      </c>
      <c r="N20" s="19">
        <v>100</v>
      </c>
      <c r="O20" s="19">
        <v>100</v>
      </c>
      <c r="P20" s="19">
        <v>100</v>
      </c>
      <c r="Q20" s="21"/>
      <c r="R20" s="21"/>
      <c r="S20" s="21"/>
      <c r="T20" s="21"/>
      <c r="W20" s="2">
        <f t="shared" si="0"/>
        <v>100</v>
      </c>
      <c r="X20" s="57">
        <f t="shared" si="1"/>
        <v>0</v>
      </c>
      <c r="Y20" s="2">
        <f t="shared" si="2"/>
        <v>4</v>
      </c>
      <c r="Z20" s="19">
        <v>100</v>
      </c>
      <c r="AA20" s="19">
        <v>100</v>
      </c>
      <c r="AB20" s="19">
        <v>100</v>
      </c>
      <c r="AC20" s="19">
        <v>100</v>
      </c>
      <c r="AJ20" s="2">
        <f t="shared" si="3"/>
        <v>100</v>
      </c>
      <c r="AK20" s="2">
        <f t="shared" si="4"/>
        <v>0</v>
      </c>
      <c r="AL20" s="2">
        <f t="shared" si="5"/>
        <v>4</v>
      </c>
      <c r="AM20" s="22">
        <f t="shared" si="6"/>
        <v>1.5707963267948966</v>
      </c>
      <c r="AN20" s="22">
        <f t="shared" si="7"/>
        <v>1.5707963267948966</v>
      </c>
      <c r="AO20" s="22">
        <f t="shared" si="8"/>
        <v>1.5707963267948966</v>
      </c>
      <c r="AP20" s="22">
        <f t="shared" si="9"/>
        <v>1.5707963267948966</v>
      </c>
      <c r="AQ20" s="22" t="str">
        <f t="shared" si="10"/>
        <v/>
      </c>
      <c r="AR20" s="22" t="str">
        <f t="shared" si="11"/>
        <v/>
      </c>
      <c r="AS20" s="22" t="str">
        <f t="shared" si="12"/>
        <v/>
      </c>
      <c r="AT20" s="22" t="str">
        <f t="shared" si="13"/>
        <v/>
      </c>
      <c r="AU20" s="22" t="str">
        <f t="shared" si="14"/>
        <v/>
      </c>
      <c r="AV20" s="22" t="str">
        <f t="shared" si="15"/>
        <v/>
      </c>
      <c r="AW20" s="2">
        <f t="shared" si="16"/>
        <v>1.5707963267948966</v>
      </c>
      <c r="AX20" s="2">
        <f t="shared" si="17"/>
        <v>0</v>
      </c>
      <c r="AY20" s="2">
        <f t="shared" si="18"/>
        <v>4</v>
      </c>
      <c r="AZ20" s="23">
        <f t="shared" si="19"/>
        <v>1.5707963267948966</v>
      </c>
      <c r="BA20" s="23">
        <f t="shared" si="20"/>
        <v>1.5707963267948966</v>
      </c>
      <c r="BB20" s="23">
        <f t="shared" si="21"/>
        <v>1.5707963267948966</v>
      </c>
      <c r="BC20" s="23">
        <f t="shared" si="22"/>
        <v>1.5707963267948966</v>
      </c>
      <c r="BD20" s="23" t="str">
        <f t="shared" si="23"/>
        <v/>
      </c>
      <c r="BE20" s="23" t="str">
        <f t="shared" si="24"/>
        <v/>
      </c>
      <c r="BF20" s="23" t="str">
        <f t="shared" si="25"/>
        <v/>
      </c>
      <c r="BG20" s="23" t="str">
        <f t="shared" si="26"/>
        <v/>
      </c>
      <c r="BH20" s="23" t="str">
        <f t="shared" si="27"/>
        <v/>
      </c>
      <c r="BI20" s="23" t="str">
        <f t="shared" si="28"/>
        <v/>
      </c>
      <c r="BJ20" s="2">
        <f t="shared" si="29"/>
        <v>1.5707963267948966</v>
      </c>
      <c r="BK20" s="2">
        <f t="shared" si="30"/>
        <v>0</v>
      </c>
      <c r="BL20" s="2">
        <f t="shared" si="31"/>
        <v>4</v>
      </c>
      <c r="BM20" s="2">
        <f t="shared" si="32"/>
        <v>0</v>
      </c>
      <c r="BN20" s="2">
        <f t="shared" si="33"/>
        <v>0</v>
      </c>
      <c r="BO20" s="2" t="e">
        <f t="shared" si="34"/>
        <v>#DIV/0!</v>
      </c>
      <c r="BP20" s="2" t="e">
        <f t="shared" si="35"/>
        <v>#DIV/0!</v>
      </c>
      <c r="BQ20" s="2" t="e">
        <f t="shared" si="36"/>
        <v>#DIV/0!</v>
      </c>
      <c r="BR20" s="3" t="str">
        <f t="shared" si="37"/>
        <v>Nontoxic</v>
      </c>
      <c r="BS20" s="2">
        <f t="shared" si="38"/>
        <v>100</v>
      </c>
      <c r="BT20" s="4" t="s">
        <v>664</v>
      </c>
      <c r="BU20" s="2" t="s">
        <v>666</v>
      </c>
      <c r="BV20" s="2">
        <f t="shared" si="39"/>
        <v>3</v>
      </c>
      <c r="BW20" s="2">
        <f t="shared" si="40"/>
        <v>3</v>
      </c>
      <c r="BX20" s="2">
        <f t="shared" si="41"/>
        <v>0</v>
      </c>
      <c r="BY20" s="2">
        <f t="shared" si="42"/>
        <v>0</v>
      </c>
      <c r="BZ20" s="2">
        <f t="shared" si="43"/>
        <v>0</v>
      </c>
      <c r="CA20" s="2">
        <f t="shared" si="44"/>
        <v>1.1666666666666667</v>
      </c>
      <c r="CB20" s="2" t="e">
        <f t="shared" si="45"/>
        <v>#NUM!</v>
      </c>
      <c r="CC20" s="2">
        <v>6.6349999999999998</v>
      </c>
      <c r="CD20" s="2" t="e">
        <f t="shared" si="46"/>
        <v>#NUM!</v>
      </c>
      <c r="CE20" s="2" t="e">
        <f t="shared" si="47"/>
        <v>#NUM!</v>
      </c>
      <c r="CF20" s="2" t="e">
        <f t="shared" si="48"/>
        <v>#NUM!</v>
      </c>
      <c r="CG20" s="2" t="str">
        <f t="shared" si="49"/>
        <v>NS</v>
      </c>
      <c r="CH20" s="2" t="str">
        <f t="shared" si="50"/>
        <v/>
      </c>
      <c r="CI20" s="2" t="str">
        <f t="shared" si="51"/>
        <v/>
      </c>
      <c r="CJ20" s="2" t="str">
        <f t="shared" si="52"/>
        <v/>
      </c>
    </row>
    <row r="21" spans="1:88" x14ac:dyDescent="0.2">
      <c r="A21" s="1" t="s">
        <v>142</v>
      </c>
      <c r="B21" s="19" t="s">
        <v>254</v>
      </c>
      <c r="C21" s="20">
        <v>40078</v>
      </c>
      <c r="D21" s="7">
        <v>0.64236111111111116</v>
      </c>
      <c r="E21" s="1">
        <v>0.1</v>
      </c>
      <c r="F21" s="1" t="s">
        <v>57</v>
      </c>
      <c r="G21" s="1" t="s">
        <v>742</v>
      </c>
      <c r="H21" s="19" t="s">
        <v>711</v>
      </c>
      <c r="I21" s="19" t="s">
        <v>712</v>
      </c>
      <c r="J21" s="19" t="s">
        <v>61</v>
      </c>
      <c r="K21" s="2">
        <v>0.75</v>
      </c>
      <c r="L21" s="2">
        <v>0.25</v>
      </c>
      <c r="M21" s="19">
        <v>100</v>
      </c>
      <c r="N21" s="19">
        <v>100</v>
      </c>
      <c r="O21" s="19">
        <v>100</v>
      </c>
      <c r="P21" s="19">
        <v>100</v>
      </c>
      <c r="Q21" s="21"/>
      <c r="R21" s="21"/>
      <c r="S21" s="21"/>
      <c r="T21" s="21"/>
      <c r="W21" s="2">
        <f t="shared" si="0"/>
        <v>100</v>
      </c>
      <c r="X21" s="57">
        <f t="shared" si="1"/>
        <v>0</v>
      </c>
      <c r="Y21" s="2">
        <f t="shared" si="2"/>
        <v>4</v>
      </c>
      <c r="Z21" s="19">
        <v>100</v>
      </c>
      <c r="AA21" s="19">
        <v>100</v>
      </c>
      <c r="AB21" s="19">
        <v>100</v>
      </c>
      <c r="AC21" s="19">
        <v>100</v>
      </c>
      <c r="AJ21" s="2">
        <f t="shared" si="3"/>
        <v>100</v>
      </c>
      <c r="AK21" s="2">
        <f t="shared" si="4"/>
        <v>0</v>
      </c>
      <c r="AL21" s="2">
        <f t="shared" si="5"/>
        <v>4</v>
      </c>
      <c r="AM21" s="22">
        <f t="shared" si="6"/>
        <v>1.5707963267948966</v>
      </c>
      <c r="AN21" s="22">
        <f t="shared" si="7"/>
        <v>1.5707963267948966</v>
      </c>
      <c r="AO21" s="22">
        <f t="shared" si="8"/>
        <v>1.5707963267948966</v>
      </c>
      <c r="AP21" s="22">
        <f t="shared" si="9"/>
        <v>1.5707963267948966</v>
      </c>
      <c r="AQ21" s="22" t="str">
        <f t="shared" si="10"/>
        <v/>
      </c>
      <c r="AR21" s="22" t="str">
        <f t="shared" si="11"/>
        <v/>
      </c>
      <c r="AS21" s="22" t="str">
        <f t="shared" si="12"/>
        <v/>
      </c>
      <c r="AT21" s="22" t="str">
        <f t="shared" si="13"/>
        <v/>
      </c>
      <c r="AU21" s="22" t="str">
        <f t="shared" si="14"/>
        <v/>
      </c>
      <c r="AV21" s="22" t="str">
        <f t="shared" si="15"/>
        <v/>
      </c>
      <c r="AW21" s="2">
        <f t="shared" si="16"/>
        <v>1.5707963267948966</v>
      </c>
      <c r="AX21" s="2">
        <f t="shared" si="17"/>
        <v>0</v>
      </c>
      <c r="AY21" s="2">
        <f t="shared" si="18"/>
        <v>4</v>
      </c>
      <c r="AZ21" s="23">
        <f t="shared" si="19"/>
        <v>1.5707963267948966</v>
      </c>
      <c r="BA21" s="23">
        <f t="shared" si="20"/>
        <v>1.5707963267948966</v>
      </c>
      <c r="BB21" s="23">
        <f t="shared" si="21"/>
        <v>1.5707963267948966</v>
      </c>
      <c r="BC21" s="23">
        <f t="shared" si="22"/>
        <v>1.5707963267948966</v>
      </c>
      <c r="BD21" s="23" t="str">
        <f t="shared" si="23"/>
        <v/>
      </c>
      <c r="BE21" s="23" t="str">
        <f t="shared" si="24"/>
        <v/>
      </c>
      <c r="BF21" s="23" t="str">
        <f t="shared" si="25"/>
        <v/>
      </c>
      <c r="BG21" s="23" t="str">
        <f t="shared" si="26"/>
        <v/>
      </c>
      <c r="BH21" s="23" t="str">
        <f t="shared" si="27"/>
        <v/>
      </c>
      <c r="BI21" s="23" t="str">
        <f t="shared" si="28"/>
        <v/>
      </c>
      <c r="BJ21" s="2">
        <f t="shared" si="29"/>
        <v>1.5707963267948966</v>
      </c>
      <c r="BK21" s="2">
        <f t="shared" si="30"/>
        <v>0</v>
      </c>
      <c r="BL21" s="2">
        <f t="shared" si="31"/>
        <v>4</v>
      </c>
      <c r="BM21" s="2">
        <f t="shared" si="32"/>
        <v>0</v>
      </c>
      <c r="BN21" s="2">
        <f t="shared" si="33"/>
        <v>0</v>
      </c>
      <c r="BO21" s="2" t="e">
        <f t="shared" si="34"/>
        <v>#DIV/0!</v>
      </c>
      <c r="BP21" s="2" t="e">
        <f t="shared" si="35"/>
        <v>#DIV/0!</v>
      </c>
      <c r="BQ21" s="2" t="e">
        <f t="shared" si="36"/>
        <v>#DIV/0!</v>
      </c>
      <c r="BR21" s="3" t="str">
        <f t="shared" si="37"/>
        <v>Nontoxic</v>
      </c>
      <c r="BS21" s="2">
        <f t="shared" si="38"/>
        <v>100</v>
      </c>
      <c r="BT21" s="4" t="s">
        <v>664</v>
      </c>
      <c r="BU21" s="2" t="s">
        <v>666</v>
      </c>
      <c r="BV21" s="2">
        <f t="shared" si="39"/>
        <v>3</v>
      </c>
      <c r="BW21" s="2">
        <f t="shared" si="40"/>
        <v>3</v>
      </c>
      <c r="BX21" s="2">
        <f t="shared" si="41"/>
        <v>0</v>
      </c>
      <c r="BY21" s="2">
        <f t="shared" si="42"/>
        <v>0</v>
      </c>
      <c r="BZ21" s="2">
        <f t="shared" si="43"/>
        <v>0</v>
      </c>
      <c r="CA21" s="2">
        <f t="shared" si="44"/>
        <v>1.1666666666666667</v>
      </c>
      <c r="CB21" s="2" t="e">
        <f t="shared" si="45"/>
        <v>#NUM!</v>
      </c>
      <c r="CC21" s="2">
        <v>6.6349999999999998</v>
      </c>
      <c r="CD21" s="2" t="e">
        <f t="shared" si="46"/>
        <v>#NUM!</v>
      </c>
      <c r="CE21" s="2" t="e">
        <f t="shared" si="47"/>
        <v>#NUM!</v>
      </c>
      <c r="CF21" s="2" t="e">
        <f t="shared" si="48"/>
        <v>#NUM!</v>
      </c>
      <c r="CG21" s="2" t="str">
        <f t="shared" si="49"/>
        <v>NS</v>
      </c>
      <c r="CH21" s="2" t="str">
        <f t="shared" si="50"/>
        <v/>
      </c>
      <c r="CI21" s="2" t="str">
        <f t="shared" si="51"/>
        <v/>
      </c>
      <c r="CJ21" s="2" t="str">
        <f t="shared" si="52"/>
        <v/>
      </c>
    </row>
    <row r="22" spans="1:88" x14ac:dyDescent="0.2">
      <c r="A22" s="1" t="s">
        <v>142</v>
      </c>
      <c r="B22" s="19" t="s">
        <v>256</v>
      </c>
      <c r="C22" s="20">
        <v>40078</v>
      </c>
      <c r="D22" s="7">
        <v>0.67708333333333337</v>
      </c>
      <c r="E22" s="1">
        <v>0.1</v>
      </c>
      <c r="F22" s="1" t="s">
        <v>57</v>
      </c>
      <c r="G22" s="1" t="s">
        <v>742</v>
      </c>
      <c r="H22" s="19" t="s">
        <v>711</v>
      </c>
      <c r="I22" s="19" t="s">
        <v>712</v>
      </c>
      <c r="J22" s="19" t="s">
        <v>61</v>
      </c>
      <c r="K22" s="2">
        <v>0.75</v>
      </c>
      <c r="L22" s="2">
        <v>0.25</v>
      </c>
      <c r="M22" s="19">
        <v>100</v>
      </c>
      <c r="N22" s="19">
        <v>100</v>
      </c>
      <c r="O22" s="19">
        <v>100</v>
      </c>
      <c r="P22" s="19">
        <v>100</v>
      </c>
      <c r="Q22" s="21"/>
      <c r="R22" s="21"/>
      <c r="S22" s="21"/>
      <c r="T22" s="21"/>
      <c r="W22" s="2">
        <f t="shared" si="0"/>
        <v>100</v>
      </c>
      <c r="X22" s="57">
        <f t="shared" si="1"/>
        <v>0</v>
      </c>
      <c r="Y22" s="2">
        <f t="shared" si="2"/>
        <v>4</v>
      </c>
      <c r="Z22" s="19">
        <v>100</v>
      </c>
      <c r="AA22" s="19">
        <v>100</v>
      </c>
      <c r="AB22" s="19">
        <v>100</v>
      </c>
      <c r="AC22" s="19">
        <v>100</v>
      </c>
      <c r="AJ22" s="2">
        <f t="shared" si="3"/>
        <v>100</v>
      </c>
      <c r="AK22" s="2">
        <f t="shared" si="4"/>
        <v>0</v>
      </c>
      <c r="AL22" s="2">
        <f t="shared" si="5"/>
        <v>4</v>
      </c>
      <c r="AM22" s="22">
        <f t="shared" si="6"/>
        <v>1.5707963267948966</v>
      </c>
      <c r="AN22" s="22">
        <f t="shared" si="7"/>
        <v>1.5707963267948966</v>
      </c>
      <c r="AO22" s="22">
        <f t="shared" si="8"/>
        <v>1.5707963267948966</v>
      </c>
      <c r="AP22" s="22">
        <f t="shared" si="9"/>
        <v>1.5707963267948966</v>
      </c>
      <c r="AQ22" s="22" t="str">
        <f t="shared" si="10"/>
        <v/>
      </c>
      <c r="AR22" s="22" t="str">
        <f t="shared" si="11"/>
        <v/>
      </c>
      <c r="AS22" s="22" t="str">
        <f t="shared" si="12"/>
        <v/>
      </c>
      <c r="AT22" s="22" t="str">
        <f t="shared" si="13"/>
        <v/>
      </c>
      <c r="AU22" s="22" t="str">
        <f t="shared" si="14"/>
        <v/>
      </c>
      <c r="AV22" s="22" t="str">
        <f t="shared" si="15"/>
        <v/>
      </c>
      <c r="AW22" s="2">
        <f t="shared" si="16"/>
        <v>1.5707963267948966</v>
      </c>
      <c r="AX22" s="2">
        <f t="shared" si="17"/>
        <v>0</v>
      </c>
      <c r="AY22" s="2">
        <f t="shared" si="18"/>
        <v>4</v>
      </c>
      <c r="AZ22" s="23">
        <f t="shared" si="19"/>
        <v>1.5707963267948966</v>
      </c>
      <c r="BA22" s="23">
        <f t="shared" si="20"/>
        <v>1.5707963267948966</v>
      </c>
      <c r="BB22" s="23">
        <f t="shared" si="21"/>
        <v>1.5707963267948966</v>
      </c>
      <c r="BC22" s="23">
        <f t="shared" si="22"/>
        <v>1.5707963267948966</v>
      </c>
      <c r="BD22" s="23" t="str">
        <f t="shared" si="23"/>
        <v/>
      </c>
      <c r="BE22" s="23" t="str">
        <f t="shared" si="24"/>
        <v/>
      </c>
      <c r="BF22" s="23" t="str">
        <f t="shared" si="25"/>
        <v/>
      </c>
      <c r="BG22" s="23" t="str">
        <f t="shared" si="26"/>
        <v/>
      </c>
      <c r="BH22" s="23" t="str">
        <f t="shared" si="27"/>
        <v/>
      </c>
      <c r="BI22" s="23" t="str">
        <f t="shared" si="28"/>
        <v/>
      </c>
      <c r="BJ22" s="2">
        <f t="shared" si="29"/>
        <v>1.5707963267948966</v>
      </c>
      <c r="BK22" s="2">
        <f t="shared" si="30"/>
        <v>0</v>
      </c>
      <c r="BL22" s="2">
        <f t="shared" si="31"/>
        <v>4</v>
      </c>
      <c r="BM22" s="2">
        <f t="shared" si="32"/>
        <v>0</v>
      </c>
      <c r="BN22" s="2">
        <f t="shared" si="33"/>
        <v>0</v>
      </c>
      <c r="BO22" s="2" t="e">
        <f t="shared" si="34"/>
        <v>#DIV/0!</v>
      </c>
      <c r="BP22" s="2" t="e">
        <f t="shared" si="35"/>
        <v>#DIV/0!</v>
      </c>
      <c r="BQ22" s="2" t="e">
        <f t="shared" si="36"/>
        <v>#DIV/0!</v>
      </c>
      <c r="BR22" s="3" t="str">
        <f t="shared" si="37"/>
        <v>Nontoxic</v>
      </c>
      <c r="BS22" s="2">
        <f t="shared" si="38"/>
        <v>100</v>
      </c>
      <c r="BT22" s="4" t="s">
        <v>664</v>
      </c>
      <c r="BU22" s="2" t="s">
        <v>666</v>
      </c>
      <c r="BV22" s="2">
        <f t="shared" si="39"/>
        <v>3</v>
      </c>
      <c r="BW22" s="2">
        <f t="shared" si="40"/>
        <v>3</v>
      </c>
      <c r="BX22" s="2">
        <f t="shared" si="41"/>
        <v>0</v>
      </c>
      <c r="BY22" s="2">
        <f t="shared" si="42"/>
        <v>0</v>
      </c>
      <c r="BZ22" s="2">
        <f t="shared" si="43"/>
        <v>0</v>
      </c>
      <c r="CA22" s="2">
        <f t="shared" si="44"/>
        <v>1.1666666666666667</v>
      </c>
      <c r="CB22" s="2" t="e">
        <f t="shared" si="45"/>
        <v>#NUM!</v>
      </c>
      <c r="CC22" s="2">
        <v>6.6349999999999998</v>
      </c>
      <c r="CD22" s="2" t="e">
        <f t="shared" si="46"/>
        <v>#NUM!</v>
      </c>
      <c r="CE22" s="2" t="e">
        <f t="shared" si="47"/>
        <v>#NUM!</v>
      </c>
      <c r="CF22" s="2" t="e">
        <f t="shared" si="48"/>
        <v>#NUM!</v>
      </c>
      <c r="CG22" s="2" t="str">
        <f t="shared" si="49"/>
        <v>NS</v>
      </c>
      <c r="CH22" s="2" t="str">
        <f t="shared" si="50"/>
        <v/>
      </c>
      <c r="CI22" s="2" t="str">
        <f t="shared" si="51"/>
        <v/>
      </c>
      <c r="CJ22" s="2" t="str">
        <f t="shared" si="52"/>
        <v/>
      </c>
    </row>
    <row r="23" spans="1:88" x14ac:dyDescent="0.2">
      <c r="A23" s="1" t="s">
        <v>142</v>
      </c>
      <c r="B23" s="19" t="s">
        <v>257</v>
      </c>
      <c r="C23" s="20">
        <v>40078</v>
      </c>
      <c r="D23" s="7">
        <v>0.65625</v>
      </c>
      <c r="E23" s="1">
        <v>0.1</v>
      </c>
      <c r="F23" s="1" t="s">
        <v>57</v>
      </c>
      <c r="G23" s="1" t="s">
        <v>742</v>
      </c>
      <c r="H23" s="19" t="s">
        <v>711</v>
      </c>
      <c r="I23" s="19" t="s">
        <v>712</v>
      </c>
      <c r="J23" s="19" t="s">
        <v>61</v>
      </c>
      <c r="K23" s="2">
        <v>0.75</v>
      </c>
      <c r="L23" s="2">
        <v>0.25</v>
      </c>
      <c r="M23" s="19">
        <v>100</v>
      </c>
      <c r="N23" s="19">
        <v>100</v>
      </c>
      <c r="O23" s="19">
        <v>100</v>
      </c>
      <c r="P23" s="19">
        <v>100</v>
      </c>
      <c r="Q23" s="21"/>
      <c r="R23" s="21"/>
      <c r="S23" s="21"/>
      <c r="T23" s="21"/>
      <c r="W23" s="2">
        <f t="shared" si="0"/>
        <v>100</v>
      </c>
      <c r="X23" s="57">
        <f t="shared" si="1"/>
        <v>0</v>
      </c>
      <c r="Y23" s="2">
        <f t="shared" si="2"/>
        <v>4</v>
      </c>
      <c r="Z23" s="19">
        <v>100</v>
      </c>
      <c r="AA23" s="19">
        <v>100</v>
      </c>
      <c r="AB23" s="19">
        <v>100</v>
      </c>
      <c r="AC23" s="19">
        <v>100</v>
      </c>
      <c r="AJ23" s="2">
        <f t="shared" si="3"/>
        <v>100</v>
      </c>
      <c r="AK23" s="2">
        <f t="shared" si="4"/>
        <v>0</v>
      </c>
      <c r="AL23" s="2">
        <f t="shared" si="5"/>
        <v>4</v>
      </c>
      <c r="AM23" s="22">
        <f t="shared" si="6"/>
        <v>1.5707963267948966</v>
      </c>
      <c r="AN23" s="22">
        <f t="shared" si="7"/>
        <v>1.5707963267948966</v>
      </c>
      <c r="AO23" s="22">
        <f t="shared" si="8"/>
        <v>1.5707963267948966</v>
      </c>
      <c r="AP23" s="22">
        <f t="shared" si="9"/>
        <v>1.5707963267948966</v>
      </c>
      <c r="AQ23" s="22" t="str">
        <f t="shared" si="10"/>
        <v/>
      </c>
      <c r="AR23" s="22" t="str">
        <f t="shared" si="11"/>
        <v/>
      </c>
      <c r="AS23" s="22" t="str">
        <f t="shared" si="12"/>
        <v/>
      </c>
      <c r="AT23" s="22" t="str">
        <f t="shared" si="13"/>
        <v/>
      </c>
      <c r="AU23" s="22" t="str">
        <f t="shared" si="14"/>
        <v/>
      </c>
      <c r="AV23" s="22" t="str">
        <f t="shared" si="15"/>
        <v/>
      </c>
      <c r="AW23" s="2">
        <f t="shared" si="16"/>
        <v>1.5707963267948966</v>
      </c>
      <c r="AX23" s="2">
        <f t="shared" si="17"/>
        <v>0</v>
      </c>
      <c r="AY23" s="2">
        <f t="shared" si="18"/>
        <v>4</v>
      </c>
      <c r="AZ23" s="23">
        <f t="shared" si="19"/>
        <v>1.5707963267948966</v>
      </c>
      <c r="BA23" s="23">
        <f t="shared" si="20"/>
        <v>1.5707963267948966</v>
      </c>
      <c r="BB23" s="23">
        <f t="shared" si="21"/>
        <v>1.5707963267948966</v>
      </c>
      <c r="BC23" s="23">
        <f t="shared" si="22"/>
        <v>1.5707963267948966</v>
      </c>
      <c r="BD23" s="23" t="str">
        <f t="shared" si="23"/>
        <v/>
      </c>
      <c r="BE23" s="23" t="str">
        <f t="shared" si="24"/>
        <v/>
      </c>
      <c r="BF23" s="23" t="str">
        <f t="shared" si="25"/>
        <v/>
      </c>
      <c r="BG23" s="23" t="str">
        <f t="shared" si="26"/>
        <v/>
      </c>
      <c r="BH23" s="23" t="str">
        <f t="shared" si="27"/>
        <v/>
      </c>
      <c r="BI23" s="23" t="str">
        <f t="shared" si="28"/>
        <v/>
      </c>
      <c r="BJ23" s="2">
        <f t="shared" si="29"/>
        <v>1.5707963267948966</v>
      </c>
      <c r="BK23" s="2">
        <f t="shared" si="30"/>
        <v>0</v>
      </c>
      <c r="BL23" s="2">
        <f t="shared" si="31"/>
        <v>4</v>
      </c>
      <c r="BM23" s="2">
        <f t="shared" si="32"/>
        <v>0</v>
      </c>
      <c r="BN23" s="2">
        <f t="shared" si="33"/>
        <v>0</v>
      </c>
      <c r="BO23" s="2" t="e">
        <f t="shared" si="34"/>
        <v>#DIV/0!</v>
      </c>
      <c r="BP23" s="2" t="e">
        <f t="shared" si="35"/>
        <v>#DIV/0!</v>
      </c>
      <c r="BQ23" s="2" t="e">
        <f t="shared" si="36"/>
        <v>#DIV/0!</v>
      </c>
      <c r="BR23" s="3" t="str">
        <f t="shared" si="37"/>
        <v>Nontoxic</v>
      </c>
      <c r="BS23" s="2">
        <f t="shared" si="38"/>
        <v>100</v>
      </c>
      <c r="BT23" s="4" t="s">
        <v>664</v>
      </c>
      <c r="BU23" s="2" t="s">
        <v>666</v>
      </c>
      <c r="BV23" s="2">
        <f t="shared" si="39"/>
        <v>3</v>
      </c>
      <c r="BW23" s="2">
        <f t="shared" si="40"/>
        <v>3</v>
      </c>
      <c r="BX23" s="2">
        <f t="shared" si="41"/>
        <v>0</v>
      </c>
      <c r="BY23" s="2">
        <f t="shared" si="42"/>
        <v>0</v>
      </c>
      <c r="BZ23" s="2">
        <f t="shared" si="43"/>
        <v>0</v>
      </c>
      <c r="CA23" s="2">
        <f t="shared" si="44"/>
        <v>1.1666666666666667</v>
      </c>
      <c r="CB23" s="2" t="e">
        <f t="shared" si="45"/>
        <v>#NUM!</v>
      </c>
      <c r="CC23" s="2">
        <v>6.6349999999999998</v>
      </c>
      <c r="CD23" s="2" t="e">
        <f t="shared" si="46"/>
        <v>#NUM!</v>
      </c>
      <c r="CE23" s="2" t="e">
        <f t="shared" si="47"/>
        <v>#NUM!</v>
      </c>
      <c r="CF23" s="2" t="e">
        <f t="shared" si="48"/>
        <v>#NUM!</v>
      </c>
      <c r="CG23" s="2" t="str">
        <f t="shared" si="49"/>
        <v>NS</v>
      </c>
      <c r="CH23" s="2" t="str">
        <f t="shared" si="50"/>
        <v/>
      </c>
      <c r="CI23" s="2" t="str">
        <f t="shared" si="51"/>
        <v/>
      </c>
      <c r="CJ23" s="2" t="str">
        <f t="shared" si="52"/>
        <v/>
      </c>
    </row>
    <row r="24" spans="1:88" x14ac:dyDescent="0.2">
      <c r="A24" s="1" t="s">
        <v>142</v>
      </c>
      <c r="B24" s="19" t="s">
        <v>260</v>
      </c>
      <c r="C24" s="20">
        <v>40078</v>
      </c>
      <c r="D24" s="7">
        <v>0.54166666666666663</v>
      </c>
      <c r="E24" s="1">
        <v>0.1</v>
      </c>
      <c r="F24" s="1" t="s">
        <v>57</v>
      </c>
      <c r="G24" s="1" t="s">
        <v>742</v>
      </c>
      <c r="H24" s="19" t="s">
        <v>711</v>
      </c>
      <c r="I24" s="19" t="s">
        <v>712</v>
      </c>
      <c r="J24" s="19" t="s">
        <v>61</v>
      </c>
      <c r="K24" s="2">
        <v>0.75</v>
      </c>
      <c r="L24" s="2">
        <v>0.25</v>
      </c>
      <c r="M24" s="19">
        <v>100</v>
      </c>
      <c r="N24" s="19">
        <v>100</v>
      </c>
      <c r="O24" s="19">
        <v>100</v>
      </c>
      <c r="P24" s="19">
        <v>100</v>
      </c>
      <c r="Q24" s="21"/>
      <c r="R24" s="21"/>
      <c r="S24" s="21"/>
      <c r="T24" s="21"/>
      <c r="W24" s="2">
        <f t="shared" si="0"/>
        <v>100</v>
      </c>
      <c r="X24" s="57">
        <f t="shared" si="1"/>
        <v>0</v>
      </c>
      <c r="Y24" s="2">
        <f t="shared" si="2"/>
        <v>4</v>
      </c>
      <c r="Z24" s="19">
        <v>100</v>
      </c>
      <c r="AA24" s="19">
        <v>100</v>
      </c>
      <c r="AB24" s="19">
        <v>100</v>
      </c>
      <c r="AC24" s="19">
        <v>100</v>
      </c>
      <c r="AJ24" s="2">
        <f t="shared" si="3"/>
        <v>100</v>
      </c>
      <c r="AK24" s="2">
        <f t="shared" si="4"/>
        <v>0</v>
      </c>
      <c r="AL24" s="2">
        <f t="shared" si="5"/>
        <v>4</v>
      </c>
      <c r="AM24" s="22">
        <f t="shared" si="6"/>
        <v>1.5707963267948966</v>
      </c>
      <c r="AN24" s="22">
        <f t="shared" si="7"/>
        <v>1.5707963267948966</v>
      </c>
      <c r="AO24" s="22">
        <f t="shared" si="8"/>
        <v>1.5707963267948966</v>
      </c>
      <c r="AP24" s="22">
        <f t="shared" si="9"/>
        <v>1.5707963267948966</v>
      </c>
      <c r="AQ24" s="22" t="str">
        <f t="shared" si="10"/>
        <v/>
      </c>
      <c r="AR24" s="22" t="str">
        <f t="shared" si="11"/>
        <v/>
      </c>
      <c r="AS24" s="22" t="str">
        <f t="shared" si="12"/>
        <v/>
      </c>
      <c r="AT24" s="22" t="str">
        <f t="shared" si="13"/>
        <v/>
      </c>
      <c r="AU24" s="22" t="str">
        <f t="shared" si="14"/>
        <v/>
      </c>
      <c r="AV24" s="22" t="str">
        <f t="shared" si="15"/>
        <v/>
      </c>
      <c r="AW24" s="2">
        <f t="shared" si="16"/>
        <v>1.5707963267948966</v>
      </c>
      <c r="AX24" s="2">
        <f t="shared" si="17"/>
        <v>0</v>
      </c>
      <c r="AY24" s="2">
        <f t="shared" si="18"/>
        <v>4</v>
      </c>
      <c r="AZ24" s="23">
        <f t="shared" si="19"/>
        <v>1.5707963267948966</v>
      </c>
      <c r="BA24" s="23">
        <f t="shared" si="20"/>
        <v>1.5707963267948966</v>
      </c>
      <c r="BB24" s="23">
        <f t="shared" si="21"/>
        <v>1.5707963267948966</v>
      </c>
      <c r="BC24" s="23">
        <f t="shared" si="22"/>
        <v>1.5707963267948966</v>
      </c>
      <c r="BD24" s="23" t="str">
        <f t="shared" si="23"/>
        <v/>
      </c>
      <c r="BE24" s="23" t="str">
        <f t="shared" si="24"/>
        <v/>
      </c>
      <c r="BF24" s="23" t="str">
        <f t="shared" si="25"/>
        <v/>
      </c>
      <c r="BG24" s="23" t="str">
        <f t="shared" si="26"/>
        <v/>
      </c>
      <c r="BH24" s="23" t="str">
        <f t="shared" si="27"/>
        <v/>
      </c>
      <c r="BI24" s="23" t="str">
        <f t="shared" si="28"/>
        <v/>
      </c>
      <c r="BJ24" s="2">
        <f t="shared" si="29"/>
        <v>1.5707963267948966</v>
      </c>
      <c r="BK24" s="2">
        <f t="shared" si="30"/>
        <v>0</v>
      </c>
      <c r="BL24" s="2">
        <f t="shared" si="31"/>
        <v>4</v>
      </c>
      <c r="BM24" s="2">
        <f t="shared" si="32"/>
        <v>0</v>
      </c>
      <c r="BN24" s="2">
        <f t="shared" si="33"/>
        <v>0</v>
      </c>
      <c r="BO24" s="2" t="e">
        <f t="shared" si="34"/>
        <v>#DIV/0!</v>
      </c>
      <c r="BP24" s="2" t="e">
        <f t="shared" si="35"/>
        <v>#DIV/0!</v>
      </c>
      <c r="BQ24" s="2" t="e">
        <f t="shared" si="36"/>
        <v>#DIV/0!</v>
      </c>
      <c r="BR24" s="3" t="str">
        <f t="shared" si="37"/>
        <v>Nontoxic</v>
      </c>
      <c r="BS24" s="2">
        <f t="shared" si="38"/>
        <v>100</v>
      </c>
      <c r="BT24" s="4" t="s">
        <v>664</v>
      </c>
      <c r="BU24" s="2" t="s">
        <v>666</v>
      </c>
      <c r="BV24" s="2">
        <f t="shared" si="39"/>
        <v>3</v>
      </c>
      <c r="BW24" s="2">
        <f t="shared" si="40"/>
        <v>3</v>
      </c>
      <c r="BX24" s="2">
        <f t="shared" si="41"/>
        <v>0</v>
      </c>
      <c r="BY24" s="2">
        <f t="shared" si="42"/>
        <v>0</v>
      </c>
      <c r="BZ24" s="2">
        <f t="shared" si="43"/>
        <v>0</v>
      </c>
      <c r="CA24" s="2">
        <f t="shared" si="44"/>
        <v>1.1666666666666667</v>
      </c>
      <c r="CB24" s="2" t="e">
        <f t="shared" si="45"/>
        <v>#NUM!</v>
      </c>
      <c r="CC24" s="2">
        <v>6.6349999999999998</v>
      </c>
      <c r="CD24" s="2" t="e">
        <f t="shared" si="46"/>
        <v>#NUM!</v>
      </c>
      <c r="CE24" s="2" t="e">
        <f t="shared" si="47"/>
        <v>#NUM!</v>
      </c>
      <c r="CF24" s="2" t="e">
        <f t="shared" si="48"/>
        <v>#NUM!</v>
      </c>
      <c r="CG24" s="2" t="str">
        <f t="shared" si="49"/>
        <v>NS</v>
      </c>
      <c r="CH24" s="2" t="str">
        <f t="shared" si="50"/>
        <v/>
      </c>
      <c r="CI24" s="2" t="str">
        <f t="shared" si="51"/>
        <v/>
      </c>
      <c r="CJ24" s="2" t="str">
        <f t="shared" si="52"/>
        <v/>
      </c>
    </row>
    <row r="25" spans="1:88" x14ac:dyDescent="0.2">
      <c r="A25" s="1" t="s">
        <v>142</v>
      </c>
      <c r="B25" s="19" t="s">
        <v>263</v>
      </c>
      <c r="C25" s="20">
        <v>39898</v>
      </c>
      <c r="D25" s="7">
        <v>0.42708333333333331</v>
      </c>
      <c r="E25" s="1">
        <v>0.1</v>
      </c>
      <c r="F25" s="1" t="s">
        <v>57</v>
      </c>
      <c r="G25" s="1" t="s">
        <v>743</v>
      </c>
      <c r="H25" s="19" t="s">
        <v>711</v>
      </c>
      <c r="I25" s="19" t="s">
        <v>712</v>
      </c>
      <c r="J25" s="19" t="s">
        <v>61</v>
      </c>
      <c r="K25" s="2">
        <v>0.75</v>
      </c>
      <c r="L25" s="2">
        <v>0.25</v>
      </c>
      <c r="M25" s="19">
        <v>100</v>
      </c>
      <c r="N25" s="19">
        <v>100</v>
      </c>
      <c r="O25" s="19">
        <v>100</v>
      </c>
      <c r="P25" s="19">
        <v>100</v>
      </c>
      <c r="Q25" s="21"/>
      <c r="R25" s="21"/>
      <c r="S25" s="21"/>
      <c r="T25" s="21"/>
      <c r="W25" s="2">
        <f t="shared" si="0"/>
        <v>100</v>
      </c>
      <c r="X25" s="57">
        <f t="shared" si="1"/>
        <v>0</v>
      </c>
      <c r="Y25" s="2">
        <f t="shared" si="2"/>
        <v>4</v>
      </c>
      <c r="Z25" s="19">
        <v>100</v>
      </c>
      <c r="AA25" s="19">
        <v>100</v>
      </c>
      <c r="AB25" s="19">
        <v>100</v>
      </c>
      <c r="AC25" s="19">
        <v>100</v>
      </c>
      <c r="AJ25" s="2">
        <f t="shared" si="3"/>
        <v>100</v>
      </c>
      <c r="AK25" s="2">
        <f t="shared" si="4"/>
        <v>0</v>
      </c>
      <c r="AL25" s="2">
        <f t="shared" si="5"/>
        <v>4</v>
      </c>
      <c r="AM25" s="22">
        <f t="shared" si="6"/>
        <v>1.5707963267948966</v>
      </c>
      <c r="AN25" s="22">
        <f t="shared" si="7"/>
        <v>1.5707963267948966</v>
      </c>
      <c r="AO25" s="22">
        <f t="shared" si="8"/>
        <v>1.5707963267948966</v>
      </c>
      <c r="AP25" s="22">
        <f t="shared" si="9"/>
        <v>1.5707963267948966</v>
      </c>
      <c r="AQ25" s="22" t="str">
        <f t="shared" si="10"/>
        <v/>
      </c>
      <c r="AR25" s="22" t="str">
        <f t="shared" si="11"/>
        <v/>
      </c>
      <c r="AS25" s="22" t="str">
        <f t="shared" si="12"/>
        <v/>
      </c>
      <c r="AT25" s="22" t="str">
        <f t="shared" si="13"/>
        <v/>
      </c>
      <c r="AU25" s="22" t="str">
        <f t="shared" si="14"/>
        <v/>
      </c>
      <c r="AV25" s="22" t="str">
        <f t="shared" si="15"/>
        <v/>
      </c>
      <c r="AW25" s="2">
        <f t="shared" si="16"/>
        <v>1.5707963267948966</v>
      </c>
      <c r="AX25" s="2">
        <f t="shared" si="17"/>
        <v>0</v>
      </c>
      <c r="AY25" s="2">
        <f t="shared" si="18"/>
        <v>4</v>
      </c>
      <c r="AZ25" s="23">
        <f t="shared" si="19"/>
        <v>1.5707963267948966</v>
      </c>
      <c r="BA25" s="23">
        <f t="shared" si="20"/>
        <v>1.5707963267948966</v>
      </c>
      <c r="BB25" s="23">
        <f t="shared" si="21"/>
        <v>1.5707963267948966</v>
      </c>
      <c r="BC25" s="23">
        <f t="shared" si="22"/>
        <v>1.5707963267948966</v>
      </c>
      <c r="BD25" s="23" t="str">
        <f t="shared" si="23"/>
        <v/>
      </c>
      <c r="BE25" s="23" t="str">
        <f t="shared" si="24"/>
        <v/>
      </c>
      <c r="BF25" s="23" t="str">
        <f t="shared" si="25"/>
        <v/>
      </c>
      <c r="BG25" s="23" t="str">
        <f t="shared" si="26"/>
        <v/>
      </c>
      <c r="BH25" s="23" t="str">
        <f t="shared" si="27"/>
        <v/>
      </c>
      <c r="BI25" s="23" t="str">
        <f t="shared" si="28"/>
        <v/>
      </c>
      <c r="BJ25" s="2">
        <f t="shared" si="29"/>
        <v>1.5707963267948966</v>
      </c>
      <c r="BK25" s="2">
        <f t="shared" si="30"/>
        <v>0</v>
      </c>
      <c r="BL25" s="2">
        <f t="shared" si="31"/>
        <v>4</v>
      </c>
      <c r="BM25" s="2">
        <f t="shared" si="32"/>
        <v>0</v>
      </c>
      <c r="BN25" s="2">
        <f t="shared" si="33"/>
        <v>0</v>
      </c>
      <c r="BO25" s="2" t="e">
        <f t="shared" si="34"/>
        <v>#DIV/0!</v>
      </c>
      <c r="BP25" s="2" t="e">
        <f t="shared" si="35"/>
        <v>#DIV/0!</v>
      </c>
      <c r="BQ25" s="2" t="e">
        <f t="shared" si="36"/>
        <v>#DIV/0!</v>
      </c>
      <c r="BR25" s="3" t="str">
        <f t="shared" si="37"/>
        <v>Nontoxic</v>
      </c>
      <c r="BS25" s="2">
        <f t="shared" si="38"/>
        <v>100</v>
      </c>
      <c r="BT25" s="4" t="s">
        <v>664</v>
      </c>
      <c r="BU25" s="2" t="s">
        <v>666</v>
      </c>
      <c r="BV25" s="2">
        <f t="shared" si="39"/>
        <v>3</v>
      </c>
      <c r="BW25" s="2">
        <f t="shared" si="40"/>
        <v>3</v>
      </c>
      <c r="BX25" s="2">
        <f t="shared" si="41"/>
        <v>0</v>
      </c>
      <c r="BY25" s="2">
        <f t="shared" si="42"/>
        <v>0</v>
      </c>
      <c r="BZ25" s="2">
        <f t="shared" si="43"/>
        <v>0</v>
      </c>
      <c r="CA25" s="2">
        <f t="shared" si="44"/>
        <v>1.1666666666666667</v>
      </c>
      <c r="CB25" s="2" t="e">
        <f t="shared" si="45"/>
        <v>#NUM!</v>
      </c>
      <c r="CC25" s="2">
        <v>6.6349999999999998</v>
      </c>
      <c r="CD25" s="2" t="e">
        <f t="shared" si="46"/>
        <v>#NUM!</v>
      </c>
      <c r="CE25" s="2" t="e">
        <f t="shared" si="47"/>
        <v>#NUM!</v>
      </c>
      <c r="CF25" s="2" t="e">
        <f t="shared" si="48"/>
        <v>#NUM!</v>
      </c>
      <c r="CG25" s="2" t="str">
        <f t="shared" si="49"/>
        <v>NS</v>
      </c>
      <c r="CH25" s="2" t="str">
        <f t="shared" si="50"/>
        <v/>
      </c>
      <c r="CI25" s="2" t="str">
        <f t="shared" si="51"/>
        <v/>
      </c>
      <c r="CJ25" s="2" t="str">
        <f t="shared" si="52"/>
        <v/>
      </c>
    </row>
    <row r="26" spans="1:88" x14ac:dyDescent="0.2">
      <c r="A26" s="1" t="s">
        <v>142</v>
      </c>
      <c r="B26" s="19" t="s">
        <v>264</v>
      </c>
      <c r="C26" s="20">
        <v>39139</v>
      </c>
      <c r="D26" s="7">
        <v>0.52083333333333337</v>
      </c>
      <c r="E26" s="1">
        <v>0.1</v>
      </c>
      <c r="F26" s="1" t="s">
        <v>57</v>
      </c>
      <c r="G26" s="1" t="s">
        <v>747</v>
      </c>
      <c r="H26" s="19" t="s">
        <v>711</v>
      </c>
      <c r="I26" s="19" t="s">
        <v>712</v>
      </c>
      <c r="J26" s="19" t="s">
        <v>61</v>
      </c>
      <c r="K26" s="2">
        <v>0.75</v>
      </c>
      <c r="L26" s="2">
        <v>0.25</v>
      </c>
      <c r="M26" s="19">
        <v>100</v>
      </c>
      <c r="N26" s="19">
        <v>100</v>
      </c>
      <c r="O26" s="19">
        <v>100</v>
      </c>
      <c r="P26" s="19">
        <v>100</v>
      </c>
      <c r="Q26" s="21"/>
      <c r="R26" s="21"/>
      <c r="S26" s="21"/>
      <c r="T26" s="21"/>
      <c r="W26" s="2">
        <f t="shared" si="0"/>
        <v>100</v>
      </c>
      <c r="X26" s="57">
        <f t="shared" si="1"/>
        <v>0</v>
      </c>
      <c r="Y26" s="2">
        <f t="shared" si="2"/>
        <v>4</v>
      </c>
      <c r="Z26" s="19">
        <v>100</v>
      </c>
      <c r="AA26" s="19">
        <v>100</v>
      </c>
      <c r="AB26" s="19">
        <v>100</v>
      </c>
      <c r="AC26" s="19">
        <v>100</v>
      </c>
      <c r="AJ26" s="2">
        <f t="shared" si="3"/>
        <v>100</v>
      </c>
      <c r="AK26" s="2">
        <f t="shared" si="4"/>
        <v>0</v>
      </c>
      <c r="AL26" s="2">
        <f t="shared" si="5"/>
        <v>4</v>
      </c>
      <c r="AM26" s="22">
        <f t="shared" si="6"/>
        <v>1.5707963267948966</v>
      </c>
      <c r="AN26" s="22">
        <f t="shared" si="7"/>
        <v>1.5707963267948966</v>
      </c>
      <c r="AO26" s="22">
        <f t="shared" si="8"/>
        <v>1.5707963267948966</v>
      </c>
      <c r="AP26" s="22">
        <f t="shared" si="9"/>
        <v>1.5707963267948966</v>
      </c>
      <c r="AQ26" s="22" t="str">
        <f t="shared" si="10"/>
        <v/>
      </c>
      <c r="AR26" s="22" t="str">
        <f t="shared" si="11"/>
        <v/>
      </c>
      <c r="AS26" s="22" t="str">
        <f t="shared" si="12"/>
        <v/>
      </c>
      <c r="AT26" s="22" t="str">
        <f t="shared" si="13"/>
        <v/>
      </c>
      <c r="AU26" s="22" t="str">
        <f t="shared" si="14"/>
        <v/>
      </c>
      <c r="AV26" s="22" t="str">
        <f t="shared" si="15"/>
        <v/>
      </c>
      <c r="AW26" s="2">
        <f t="shared" si="16"/>
        <v>1.5707963267948966</v>
      </c>
      <c r="AX26" s="2">
        <f t="shared" si="17"/>
        <v>0</v>
      </c>
      <c r="AY26" s="2">
        <f t="shared" si="18"/>
        <v>4</v>
      </c>
      <c r="AZ26" s="23">
        <f t="shared" si="19"/>
        <v>1.5707963267948966</v>
      </c>
      <c r="BA26" s="23">
        <f t="shared" si="20"/>
        <v>1.5707963267948966</v>
      </c>
      <c r="BB26" s="23">
        <f t="shared" si="21"/>
        <v>1.5707963267948966</v>
      </c>
      <c r="BC26" s="23">
        <f t="shared" si="22"/>
        <v>1.5707963267948966</v>
      </c>
      <c r="BD26" s="23" t="str">
        <f t="shared" si="23"/>
        <v/>
      </c>
      <c r="BE26" s="23" t="str">
        <f t="shared" si="24"/>
        <v/>
      </c>
      <c r="BF26" s="23" t="str">
        <f t="shared" si="25"/>
        <v/>
      </c>
      <c r="BG26" s="23" t="str">
        <f t="shared" si="26"/>
        <v/>
      </c>
      <c r="BH26" s="23" t="str">
        <f t="shared" si="27"/>
        <v/>
      </c>
      <c r="BI26" s="23" t="str">
        <f t="shared" si="28"/>
        <v/>
      </c>
      <c r="BJ26" s="2">
        <f t="shared" si="29"/>
        <v>1.5707963267948966</v>
      </c>
      <c r="BK26" s="2">
        <f t="shared" si="30"/>
        <v>0</v>
      </c>
      <c r="BL26" s="2">
        <f t="shared" si="31"/>
        <v>4</v>
      </c>
      <c r="BM26" s="2">
        <f t="shared" si="32"/>
        <v>0</v>
      </c>
      <c r="BN26" s="2">
        <f t="shared" si="33"/>
        <v>0</v>
      </c>
      <c r="BO26" s="2" t="e">
        <f t="shared" si="34"/>
        <v>#DIV/0!</v>
      </c>
      <c r="BP26" s="2" t="e">
        <f t="shared" si="35"/>
        <v>#DIV/0!</v>
      </c>
      <c r="BQ26" s="2" t="e">
        <f t="shared" si="36"/>
        <v>#DIV/0!</v>
      </c>
      <c r="BR26" s="3" t="str">
        <f t="shared" si="37"/>
        <v>Nontoxic</v>
      </c>
      <c r="BS26" s="2">
        <f t="shared" si="38"/>
        <v>100</v>
      </c>
      <c r="BT26" s="4" t="s">
        <v>664</v>
      </c>
      <c r="BU26" s="2" t="s">
        <v>666</v>
      </c>
      <c r="BV26" s="2">
        <f t="shared" si="39"/>
        <v>3</v>
      </c>
      <c r="BW26" s="2">
        <f t="shared" si="40"/>
        <v>3</v>
      </c>
      <c r="BX26" s="2">
        <f t="shared" si="41"/>
        <v>0</v>
      </c>
      <c r="BY26" s="2">
        <f t="shared" si="42"/>
        <v>0</v>
      </c>
      <c r="BZ26" s="2">
        <f t="shared" si="43"/>
        <v>0</v>
      </c>
      <c r="CA26" s="2">
        <f t="shared" si="44"/>
        <v>1.1666666666666667</v>
      </c>
      <c r="CB26" s="2" t="e">
        <f t="shared" si="45"/>
        <v>#NUM!</v>
      </c>
      <c r="CC26" s="2">
        <v>6.6349999999999998</v>
      </c>
      <c r="CD26" s="2" t="e">
        <f t="shared" si="46"/>
        <v>#NUM!</v>
      </c>
      <c r="CE26" s="2" t="e">
        <f t="shared" si="47"/>
        <v>#NUM!</v>
      </c>
      <c r="CF26" s="2" t="e">
        <f t="shared" si="48"/>
        <v>#NUM!</v>
      </c>
      <c r="CG26" s="2" t="str">
        <f t="shared" si="49"/>
        <v>NS</v>
      </c>
      <c r="CH26" s="2" t="str">
        <f t="shared" si="50"/>
        <v/>
      </c>
      <c r="CI26" s="2" t="str">
        <f t="shared" si="51"/>
        <v/>
      </c>
      <c r="CJ26" s="2" t="str">
        <f t="shared" si="52"/>
        <v/>
      </c>
    </row>
    <row r="27" spans="1:88" x14ac:dyDescent="0.2">
      <c r="A27" s="1" t="s">
        <v>142</v>
      </c>
      <c r="B27" s="19" t="s">
        <v>264</v>
      </c>
      <c r="C27" s="20">
        <v>39258</v>
      </c>
      <c r="D27" s="7">
        <v>0.5</v>
      </c>
      <c r="E27" s="1">
        <v>0.1</v>
      </c>
      <c r="F27" s="1" t="s">
        <v>57</v>
      </c>
      <c r="G27" s="1" t="s">
        <v>748</v>
      </c>
      <c r="H27" s="19" t="s">
        <v>711</v>
      </c>
      <c r="I27" s="19" t="s">
        <v>712</v>
      </c>
      <c r="J27" s="19" t="s">
        <v>61</v>
      </c>
      <c r="K27" s="2">
        <v>0.75</v>
      </c>
      <c r="L27" s="2">
        <v>0.25</v>
      </c>
      <c r="M27" s="19">
        <v>100</v>
      </c>
      <c r="N27" s="19">
        <v>100</v>
      </c>
      <c r="O27" s="19">
        <v>100</v>
      </c>
      <c r="P27" s="19">
        <v>100</v>
      </c>
      <c r="Q27" s="21"/>
      <c r="R27" s="21"/>
      <c r="S27" s="21"/>
      <c r="T27" s="21"/>
      <c r="W27" s="2">
        <f t="shared" si="0"/>
        <v>100</v>
      </c>
      <c r="X27" s="57">
        <f t="shared" si="1"/>
        <v>0</v>
      </c>
      <c r="Y27" s="2">
        <f t="shared" si="2"/>
        <v>4</v>
      </c>
      <c r="Z27" s="19">
        <v>100</v>
      </c>
      <c r="AA27" s="19">
        <v>100</v>
      </c>
      <c r="AB27" s="19">
        <v>100</v>
      </c>
      <c r="AC27" s="19">
        <v>100</v>
      </c>
      <c r="AJ27" s="2">
        <f t="shared" si="3"/>
        <v>100</v>
      </c>
      <c r="AK27" s="2">
        <f t="shared" si="4"/>
        <v>0</v>
      </c>
      <c r="AL27" s="2">
        <f t="shared" si="5"/>
        <v>4</v>
      </c>
      <c r="AM27" s="22">
        <f t="shared" si="6"/>
        <v>1.5707963267948966</v>
      </c>
      <c r="AN27" s="22">
        <f t="shared" si="7"/>
        <v>1.5707963267948966</v>
      </c>
      <c r="AO27" s="22">
        <f t="shared" si="8"/>
        <v>1.5707963267948966</v>
      </c>
      <c r="AP27" s="22">
        <f t="shared" si="9"/>
        <v>1.5707963267948966</v>
      </c>
      <c r="AQ27" s="22" t="str">
        <f t="shared" si="10"/>
        <v/>
      </c>
      <c r="AR27" s="22" t="str">
        <f t="shared" si="11"/>
        <v/>
      </c>
      <c r="AS27" s="22" t="str">
        <f t="shared" si="12"/>
        <v/>
      </c>
      <c r="AT27" s="22" t="str">
        <f t="shared" si="13"/>
        <v/>
      </c>
      <c r="AU27" s="22" t="str">
        <f t="shared" si="14"/>
        <v/>
      </c>
      <c r="AV27" s="22" t="str">
        <f t="shared" si="15"/>
        <v/>
      </c>
      <c r="AW27" s="2">
        <f t="shared" si="16"/>
        <v>1.5707963267948966</v>
      </c>
      <c r="AX27" s="2">
        <f t="shared" si="17"/>
        <v>0</v>
      </c>
      <c r="AY27" s="2">
        <f t="shared" si="18"/>
        <v>4</v>
      </c>
      <c r="AZ27" s="23">
        <f t="shared" si="19"/>
        <v>1.5707963267948966</v>
      </c>
      <c r="BA27" s="23">
        <f t="shared" si="20"/>
        <v>1.5707963267948966</v>
      </c>
      <c r="BB27" s="23">
        <f t="shared" si="21"/>
        <v>1.5707963267948966</v>
      </c>
      <c r="BC27" s="23">
        <f t="shared" si="22"/>
        <v>1.5707963267948966</v>
      </c>
      <c r="BD27" s="23" t="str">
        <f t="shared" si="23"/>
        <v/>
      </c>
      <c r="BE27" s="23" t="str">
        <f t="shared" si="24"/>
        <v/>
      </c>
      <c r="BF27" s="23" t="str">
        <f t="shared" si="25"/>
        <v/>
      </c>
      <c r="BG27" s="23" t="str">
        <f t="shared" si="26"/>
        <v/>
      </c>
      <c r="BH27" s="23" t="str">
        <f t="shared" si="27"/>
        <v/>
      </c>
      <c r="BI27" s="23" t="str">
        <f t="shared" si="28"/>
        <v/>
      </c>
      <c r="BJ27" s="2">
        <f t="shared" si="29"/>
        <v>1.5707963267948966</v>
      </c>
      <c r="BK27" s="2">
        <f t="shared" si="30"/>
        <v>0</v>
      </c>
      <c r="BL27" s="2">
        <f t="shared" si="31"/>
        <v>4</v>
      </c>
      <c r="BM27" s="2">
        <f t="shared" si="32"/>
        <v>0</v>
      </c>
      <c r="BN27" s="2">
        <f t="shared" si="33"/>
        <v>0</v>
      </c>
      <c r="BO27" s="2" t="e">
        <f t="shared" si="34"/>
        <v>#DIV/0!</v>
      </c>
      <c r="BP27" s="2" t="e">
        <f t="shared" si="35"/>
        <v>#DIV/0!</v>
      </c>
      <c r="BQ27" s="2" t="e">
        <f t="shared" si="36"/>
        <v>#DIV/0!</v>
      </c>
      <c r="BR27" s="3" t="str">
        <f t="shared" si="37"/>
        <v>Nontoxic</v>
      </c>
      <c r="BS27" s="2">
        <f t="shared" si="38"/>
        <v>100</v>
      </c>
      <c r="BT27" s="4" t="s">
        <v>664</v>
      </c>
      <c r="BU27" s="2" t="s">
        <v>666</v>
      </c>
      <c r="BV27" s="2">
        <f t="shared" si="39"/>
        <v>3</v>
      </c>
      <c r="BW27" s="2">
        <f t="shared" si="40"/>
        <v>3</v>
      </c>
      <c r="BX27" s="2">
        <f t="shared" si="41"/>
        <v>0</v>
      </c>
      <c r="BY27" s="2">
        <f t="shared" si="42"/>
        <v>0</v>
      </c>
      <c r="BZ27" s="2">
        <f t="shared" si="43"/>
        <v>0</v>
      </c>
      <c r="CA27" s="2">
        <f t="shared" si="44"/>
        <v>1.1666666666666667</v>
      </c>
      <c r="CB27" s="2" t="e">
        <f t="shared" si="45"/>
        <v>#NUM!</v>
      </c>
      <c r="CC27" s="2">
        <v>6.6349999999999998</v>
      </c>
      <c r="CD27" s="2" t="e">
        <f t="shared" si="46"/>
        <v>#NUM!</v>
      </c>
      <c r="CE27" s="2" t="e">
        <f t="shared" si="47"/>
        <v>#NUM!</v>
      </c>
      <c r="CF27" s="2" t="e">
        <f t="shared" si="48"/>
        <v>#NUM!</v>
      </c>
      <c r="CG27" s="2" t="str">
        <f t="shared" si="49"/>
        <v>NS</v>
      </c>
      <c r="CH27" s="2" t="str">
        <f t="shared" si="50"/>
        <v/>
      </c>
      <c r="CI27" s="2" t="str">
        <f t="shared" si="51"/>
        <v/>
      </c>
      <c r="CJ27" s="2" t="str">
        <f t="shared" si="52"/>
        <v/>
      </c>
    </row>
    <row r="28" spans="1:88" x14ac:dyDescent="0.2">
      <c r="A28" s="1" t="s">
        <v>142</v>
      </c>
      <c r="B28" s="19" t="s">
        <v>267</v>
      </c>
      <c r="C28" s="20">
        <v>39140</v>
      </c>
      <c r="D28" s="7">
        <v>0.5625</v>
      </c>
      <c r="E28" s="1">
        <v>0.1</v>
      </c>
      <c r="F28" s="1" t="s">
        <v>57</v>
      </c>
      <c r="G28" s="1" t="s">
        <v>749</v>
      </c>
      <c r="H28" s="19" t="s">
        <v>711</v>
      </c>
      <c r="I28" s="19" t="s">
        <v>712</v>
      </c>
      <c r="J28" s="19" t="s">
        <v>61</v>
      </c>
      <c r="K28" s="2">
        <v>0.75</v>
      </c>
      <c r="L28" s="2">
        <v>0.25</v>
      </c>
      <c r="M28" s="19">
        <v>100</v>
      </c>
      <c r="N28" s="19">
        <v>100</v>
      </c>
      <c r="O28" s="19">
        <v>100</v>
      </c>
      <c r="P28" s="19">
        <v>100</v>
      </c>
      <c r="Q28" s="21"/>
      <c r="R28" s="21"/>
      <c r="S28" s="21"/>
      <c r="T28" s="21"/>
      <c r="W28" s="2">
        <f t="shared" si="0"/>
        <v>100</v>
      </c>
      <c r="X28" s="57">
        <f t="shared" si="1"/>
        <v>0</v>
      </c>
      <c r="Y28" s="2">
        <f t="shared" si="2"/>
        <v>4</v>
      </c>
      <c r="Z28" s="19">
        <v>100</v>
      </c>
      <c r="AA28" s="19">
        <v>100</v>
      </c>
      <c r="AB28" s="19">
        <v>100</v>
      </c>
      <c r="AC28" s="19">
        <v>100</v>
      </c>
      <c r="AJ28" s="2">
        <f t="shared" si="3"/>
        <v>100</v>
      </c>
      <c r="AK28" s="2">
        <f t="shared" si="4"/>
        <v>0</v>
      </c>
      <c r="AL28" s="2">
        <f t="shared" si="5"/>
        <v>4</v>
      </c>
      <c r="AM28" s="22">
        <f t="shared" si="6"/>
        <v>1.5707963267948966</v>
      </c>
      <c r="AN28" s="22">
        <f t="shared" si="7"/>
        <v>1.5707963267948966</v>
      </c>
      <c r="AO28" s="22">
        <f t="shared" si="8"/>
        <v>1.5707963267948966</v>
      </c>
      <c r="AP28" s="22">
        <f t="shared" si="9"/>
        <v>1.5707963267948966</v>
      </c>
      <c r="AQ28" s="22" t="str">
        <f t="shared" si="10"/>
        <v/>
      </c>
      <c r="AR28" s="22" t="str">
        <f t="shared" si="11"/>
        <v/>
      </c>
      <c r="AS28" s="22" t="str">
        <f t="shared" si="12"/>
        <v/>
      </c>
      <c r="AT28" s="22" t="str">
        <f t="shared" si="13"/>
        <v/>
      </c>
      <c r="AU28" s="22" t="str">
        <f t="shared" si="14"/>
        <v/>
      </c>
      <c r="AV28" s="22" t="str">
        <f t="shared" si="15"/>
        <v/>
      </c>
      <c r="AW28" s="2">
        <f t="shared" si="16"/>
        <v>1.5707963267948966</v>
      </c>
      <c r="AX28" s="2">
        <f t="shared" si="17"/>
        <v>0</v>
      </c>
      <c r="AY28" s="2">
        <f t="shared" si="18"/>
        <v>4</v>
      </c>
      <c r="AZ28" s="23">
        <f t="shared" si="19"/>
        <v>1.5707963267948966</v>
      </c>
      <c r="BA28" s="23">
        <f t="shared" si="20"/>
        <v>1.5707963267948966</v>
      </c>
      <c r="BB28" s="23">
        <f t="shared" si="21"/>
        <v>1.5707963267948966</v>
      </c>
      <c r="BC28" s="23">
        <f t="shared" si="22"/>
        <v>1.5707963267948966</v>
      </c>
      <c r="BD28" s="23" t="str">
        <f t="shared" si="23"/>
        <v/>
      </c>
      <c r="BE28" s="23" t="str">
        <f t="shared" si="24"/>
        <v/>
      </c>
      <c r="BF28" s="23" t="str">
        <f t="shared" si="25"/>
        <v/>
      </c>
      <c r="BG28" s="23" t="str">
        <f t="shared" si="26"/>
        <v/>
      </c>
      <c r="BH28" s="23" t="str">
        <f t="shared" si="27"/>
        <v/>
      </c>
      <c r="BI28" s="23" t="str">
        <f t="shared" si="28"/>
        <v/>
      </c>
      <c r="BJ28" s="2">
        <f t="shared" si="29"/>
        <v>1.5707963267948966</v>
      </c>
      <c r="BK28" s="2">
        <f t="shared" si="30"/>
        <v>0</v>
      </c>
      <c r="BL28" s="2">
        <f t="shared" si="31"/>
        <v>4</v>
      </c>
      <c r="BM28" s="2">
        <f t="shared" si="32"/>
        <v>0</v>
      </c>
      <c r="BN28" s="2">
        <f t="shared" si="33"/>
        <v>0</v>
      </c>
      <c r="BO28" s="2" t="e">
        <f t="shared" si="34"/>
        <v>#DIV/0!</v>
      </c>
      <c r="BP28" s="2" t="e">
        <f t="shared" si="35"/>
        <v>#DIV/0!</v>
      </c>
      <c r="BQ28" s="2" t="e">
        <f t="shared" si="36"/>
        <v>#DIV/0!</v>
      </c>
      <c r="BR28" s="3" t="str">
        <f t="shared" si="37"/>
        <v>Nontoxic</v>
      </c>
      <c r="BS28" s="2">
        <f t="shared" si="38"/>
        <v>100</v>
      </c>
      <c r="BT28" s="4" t="s">
        <v>664</v>
      </c>
      <c r="BU28" s="2" t="s">
        <v>666</v>
      </c>
      <c r="BV28" s="2">
        <f t="shared" si="39"/>
        <v>3</v>
      </c>
      <c r="BW28" s="2">
        <f t="shared" si="40"/>
        <v>3</v>
      </c>
      <c r="BX28" s="2">
        <f t="shared" si="41"/>
        <v>0</v>
      </c>
      <c r="BY28" s="2">
        <f t="shared" si="42"/>
        <v>0</v>
      </c>
      <c r="BZ28" s="2">
        <f t="shared" si="43"/>
        <v>0</v>
      </c>
      <c r="CA28" s="2">
        <f t="shared" si="44"/>
        <v>1.1666666666666667</v>
      </c>
      <c r="CB28" s="2" t="e">
        <f t="shared" si="45"/>
        <v>#NUM!</v>
      </c>
      <c r="CC28" s="2">
        <v>6.6349999999999998</v>
      </c>
      <c r="CD28" s="2" t="e">
        <f t="shared" si="46"/>
        <v>#NUM!</v>
      </c>
      <c r="CE28" s="2" t="e">
        <f t="shared" si="47"/>
        <v>#NUM!</v>
      </c>
      <c r="CF28" s="2" t="e">
        <f t="shared" si="48"/>
        <v>#NUM!</v>
      </c>
      <c r="CG28" s="2" t="str">
        <f t="shared" si="49"/>
        <v>NS</v>
      </c>
      <c r="CH28" s="2" t="str">
        <f t="shared" si="50"/>
        <v/>
      </c>
      <c r="CI28" s="2" t="str">
        <f t="shared" si="51"/>
        <v/>
      </c>
      <c r="CJ28" s="2" t="str">
        <f t="shared" si="52"/>
        <v/>
      </c>
    </row>
    <row r="29" spans="1:88" x14ac:dyDescent="0.2">
      <c r="A29" s="1" t="s">
        <v>142</v>
      </c>
      <c r="B29" s="19" t="s">
        <v>270</v>
      </c>
      <c r="C29" s="20">
        <v>39258</v>
      </c>
      <c r="D29" s="7">
        <v>0.45833333333333331</v>
      </c>
      <c r="E29" s="1">
        <v>0.1</v>
      </c>
      <c r="F29" s="1" t="s">
        <v>57</v>
      </c>
      <c r="G29" s="1" t="s">
        <v>748</v>
      </c>
      <c r="H29" s="19" t="s">
        <v>711</v>
      </c>
      <c r="I29" s="19" t="s">
        <v>712</v>
      </c>
      <c r="J29" s="19" t="s">
        <v>61</v>
      </c>
      <c r="K29" s="2">
        <v>0.75</v>
      </c>
      <c r="L29" s="2">
        <v>0.25</v>
      </c>
      <c r="M29" s="19">
        <v>100</v>
      </c>
      <c r="N29" s="19">
        <v>100</v>
      </c>
      <c r="O29" s="19">
        <v>100</v>
      </c>
      <c r="P29" s="19">
        <v>100</v>
      </c>
      <c r="Q29" s="21"/>
      <c r="R29" s="21"/>
      <c r="S29" s="21"/>
      <c r="T29" s="21"/>
      <c r="W29" s="2">
        <f t="shared" si="0"/>
        <v>100</v>
      </c>
      <c r="X29" s="57">
        <f t="shared" si="1"/>
        <v>0</v>
      </c>
      <c r="Y29" s="2">
        <f t="shared" si="2"/>
        <v>4</v>
      </c>
      <c r="Z29" s="19">
        <v>100</v>
      </c>
      <c r="AA29" s="19">
        <v>100</v>
      </c>
      <c r="AB29" s="19">
        <v>100</v>
      </c>
      <c r="AC29" s="19">
        <v>100</v>
      </c>
      <c r="AJ29" s="2">
        <f t="shared" si="3"/>
        <v>100</v>
      </c>
      <c r="AK29" s="2">
        <f t="shared" si="4"/>
        <v>0</v>
      </c>
      <c r="AL29" s="2">
        <f t="shared" si="5"/>
        <v>4</v>
      </c>
      <c r="AM29" s="22">
        <f t="shared" si="6"/>
        <v>1.5707963267948966</v>
      </c>
      <c r="AN29" s="22">
        <f t="shared" si="7"/>
        <v>1.5707963267948966</v>
      </c>
      <c r="AO29" s="22">
        <f t="shared" si="8"/>
        <v>1.5707963267948966</v>
      </c>
      <c r="AP29" s="22">
        <f t="shared" si="9"/>
        <v>1.5707963267948966</v>
      </c>
      <c r="AQ29" s="22" t="str">
        <f t="shared" si="10"/>
        <v/>
      </c>
      <c r="AR29" s="22" t="str">
        <f t="shared" si="11"/>
        <v/>
      </c>
      <c r="AS29" s="22" t="str">
        <f t="shared" si="12"/>
        <v/>
      </c>
      <c r="AT29" s="22" t="str">
        <f t="shared" si="13"/>
        <v/>
      </c>
      <c r="AU29" s="22" t="str">
        <f t="shared" si="14"/>
        <v/>
      </c>
      <c r="AV29" s="22" t="str">
        <f t="shared" si="15"/>
        <v/>
      </c>
      <c r="AW29" s="2">
        <f t="shared" si="16"/>
        <v>1.5707963267948966</v>
      </c>
      <c r="AX29" s="2">
        <f t="shared" si="17"/>
        <v>0</v>
      </c>
      <c r="AY29" s="2">
        <f t="shared" si="18"/>
        <v>4</v>
      </c>
      <c r="AZ29" s="23">
        <f t="shared" si="19"/>
        <v>1.5707963267948966</v>
      </c>
      <c r="BA29" s="23">
        <f t="shared" si="20"/>
        <v>1.5707963267948966</v>
      </c>
      <c r="BB29" s="23">
        <f t="shared" si="21"/>
        <v>1.5707963267948966</v>
      </c>
      <c r="BC29" s="23">
        <f t="shared" si="22"/>
        <v>1.5707963267948966</v>
      </c>
      <c r="BD29" s="23" t="str">
        <f t="shared" si="23"/>
        <v/>
      </c>
      <c r="BE29" s="23" t="str">
        <f t="shared" si="24"/>
        <v/>
      </c>
      <c r="BF29" s="23" t="str">
        <f t="shared" si="25"/>
        <v/>
      </c>
      <c r="BG29" s="23" t="str">
        <f t="shared" si="26"/>
        <v/>
      </c>
      <c r="BH29" s="23" t="str">
        <f t="shared" si="27"/>
        <v/>
      </c>
      <c r="BI29" s="23" t="str">
        <f t="shared" si="28"/>
        <v/>
      </c>
      <c r="BJ29" s="2">
        <f t="shared" si="29"/>
        <v>1.5707963267948966</v>
      </c>
      <c r="BK29" s="2">
        <f t="shared" si="30"/>
        <v>0</v>
      </c>
      <c r="BL29" s="2">
        <f t="shared" si="31"/>
        <v>4</v>
      </c>
      <c r="BM29" s="2">
        <f t="shared" si="32"/>
        <v>0</v>
      </c>
      <c r="BN29" s="2">
        <f t="shared" si="33"/>
        <v>0</v>
      </c>
      <c r="BO29" s="2" t="e">
        <f t="shared" si="34"/>
        <v>#DIV/0!</v>
      </c>
      <c r="BP29" s="2" t="e">
        <f t="shared" si="35"/>
        <v>#DIV/0!</v>
      </c>
      <c r="BQ29" s="2" t="e">
        <f t="shared" si="36"/>
        <v>#DIV/0!</v>
      </c>
      <c r="BR29" s="3" t="str">
        <f t="shared" si="37"/>
        <v>Nontoxic</v>
      </c>
      <c r="BS29" s="2">
        <f t="shared" si="38"/>
        <v>100</v>
      </c>
      <c r="BT29" s="4" t="s">
        <v>664</v>
      </c>
      <c r="BU29" s="2" t="s">
        <v>666</v>
      </c>
      <c r="BV29" s="2">
        <f t="shared" si="39"/>
        <v>3</v>
      </c>
      <c r="BW29" s="2">
        <f t="shared" si="40"/>
        <v>3</v>
      </c>
      <c r="BX29" s="2">
        <f t="shared" si="41"/>
        <v>0</v>
      </c>
      <c r="BY29" s="2">
        <f t="shared" si="42"/>
        <v>0</v>
      </c>
      <c r="BZ29" s="2">
        <f t="shared" si="43"/>
        <v>0</v>
      </c>
      <c r="CA29" s="2">
        <f t="shared" si="44"/>
        <v>1.1666666666666667</v>
      </c>
      <c r="CB29" s="2" t="e">
        <f t="shared" si="45"/>
        <v>#NUM!</v>
      </c>
      <c r="CC29" s="2">
        <v>6.6349999999999998</v>
      </c>
      <c r="CD29" s="2" t="e">
        <f t="shared" si="46"/>
        <v>#NUM!</v>
      </c>
      <c r="CE29" s="2" t="e">
        <f t="shared" si="47"/>
        <v>#NUM!</v>
      </c>
      <c r="CF29" s="2" t="e">
        <f t="shared" si="48"/>
        <v>#NUM!</v>
      </c>
      <c r="CG29" s="2" t="str">
        <f t="shared" si="49"/>
        <v>NS</v>
      </c>
      <c r="CH29" s="2" t="str">
        <f t="shared" si="50"/>
        <v/>
      </c>
      <c r="CI29" s="2" t="str">
        <f t="shared" si="51"/>
        <v/>
      </c>
      <c r="CJ29" s="2" t="str">
        <f t="shared" si="52"/>
        <v/>
      </c>
    </row>
    <row r="30" spans="1:88" hidden="1" x14ac:dyDescent="0.2">
      <c r="A30" s="1" t="s">
        <v>142</v>
      </c>
      <c r="B30" s="19" t="s">
        <v>275</v>
      </c>
      <c r="C30" s="20">
        <v>39140</v>
      </c>
      <c r="D30" s="7">
        <v>0.58333333333333337</v>
      </c>
      <c r="E30" s="1">
        <v>0.1</v>
      </c>
      <c r="F30" s="1" t="s">
        <v>57</v>
      </c>
      <c r="G30" s="1" t="s">
        <v>749</v>
      </c>
      <c r="H30" s="19" t="s">
        <v>711</v>
      </c>
      <c r="I30" s="19" t="s">
        <v>712</v>
      </c>
      <c r="J30" s="19" t="s">
        <v>61</v>
      </c>
      <c r="K30" s="2">
        <v>0.75</v>
      </c>
      <c r="L30" s="2">
        <v>0.25</v>
      </c>
      <c r="M30" s="19">
        <v>100</v>
      </c>
      <c r="N30" s="19">
        <v>100</v>
      </c>
      <c r="O30" s="19">
        <v>100</v>
      </c>
      <c r="P30" s="19">
        <v>100</v>
      </c>
      <c r="Q30" s="21"/>
      <c r="R30" s="21"/>
      <c r="S30" s="21"/>
      <c r="T30" s="21"/>
      <c r="W30" s="2">
        <f t="shared" si="0"/>
        <v>100</v>
      </c>
      <c r="X30" s="57">
        <f t="shared" si="1"/>
        <v>0</v>
      </c>
      <c r="Y30" s="2">
        <f t="shared" si="2"/>
        <v>4</v>
      </c>
      <c r="Z30" s="19">
        <v>0</v>
      </c>
      <c r="AA30" s="19">
        <v>0</v>
      </c>
      <c r="AB30" s="19">
        <v>0</v>
      </c>
      <c r="AC30" s="19">
        <v>0</v>
      </c>
      <c r="AJ30" s="2">
        <f t="shared" si="3"/>
        <v>0</v>
      </c>
      <c r="AK30" s="2">
        <f t="shared" si="4"/>
        <v>0</v>
      </c>
      <c r="AL30" s="2">
        <f t="shared" si="5"/>
        <v>4</v>
      </c>
      <c r="AM30" s="22">
        <f t="shared" si="6"/>
        <v>1.5707963267948966</v>
      </c>
      <c r="AN30" s="22">
        <f t="shared" si="7"/>
        <v>1.5707963267948966</v>
      </c>
      <c r="AO30" s="22">
        <f t="shared" si="8"/>
        <v>1.5707963267948966</v>
      </c>
      <c r="AP30" s="22">
        <f t="shared" si="9"/>
        <v>1.5707963267948966</v>
      </c>
      <c r="AQ30" s="22" t="str">
        <f t="shared" si="10"/>
        <v/>
      </c>
      <c r="AR30" s="22" t="str">
        <f t="shared" si="11"/>
        <v/>
      </c>
      <c r="AS30" s="22" t="str">
        <f t="shared" si="12"/>
        <v/>
      </c>
      <c r="AT30" s="22" t="str">
        <f t="shared" si="13"/>
        <v/>
      </c>
      <c r="AU30" s="22" t="str">
        <f t="shared" si="14"/>
        <v/>
      </c>
      <c r="AV30" s="22" t="str">
        <f t="shared" si="15"/>
        <v/>
      </c>
      <c r="AW30" s="2">
        <f t="shared" si="16"/>
        <v>1.5707963267948966</v>
      </c>
      <c r="AX30" s="2">
        <f t="shared" si="17"/>
        <v>0</v>
      </c>
      <c r="AY30" s="2">
        <f t="shared" si="18"/>
        <v>4</v>
      </c>
      <c r="AZ30" s="23">
        <f t="shared" si="19"/>
        <v>0</v>
      </c>
      <c r="BA30" s="23">
        <f t="shared" si="20"/>
        <v>0</v>
      </c>
      <c r="BB30" s="23">
        <f t="shared" si="21"/>
        <v>0</v>
      </c>
      <c r="BC30" s="23">
        <f t="shared" si="22"/>
        <v>0</v>
      </c>
      <c r="BD30" s="23" t="str">
        <f t="shared" si="23"/>
        <v/>
      </c>
      <c r="BE30" s="23" t="str">
        <f t="shared" si="24"/>
        <v/>
      </c>
      <c r="BF30" s="23" t="str">
        <f t="shared" si="25"/>
        <v/>
      </c>
      <c r="BG30" s="23" t="str">
        <f t="shared" si="26"/>
        <v/>
      </c>
      <c r="BH30" s="23" t="str">
        <f t="shared" si="27"/>
        <v/>
      </c>
      <c r="BI30" s="23" t="str">
        <f t="shared" si="28"/>
        <v/>
      </c>
      <c r="BJ30" s="2">
        <f t="shared" si="29"/>
        <v>0</v>
      </c>
      <c r="BK30" s="2">
        <f t="shared" si="30"/>
        <v>0</v>
      </c>
      <c r="BL30" s="2">
        <f t="shared" si="31"/>
        <v>4</v>
      </c>
      <c r="BM30" s="2">
        <f t="shared" si="32"/>
        <v>0</v>
      </c>
      <c r="BN30" s="2">
        <f t="shared" si="33"/>
        <v>0</v>
      </c>
      <c r="BO30" s="2" t="e">
        <f t="shared" si="34"/>
        <v>#DIV/0!</v>
      </c>
      <c r="BP30" s="2" t="e">
        <f t="shared" si="35"/>
        <v>#DIV/0!</v>
      </c>
      <c r="BQ30" s="2" t="e">
        <f t="shared" si="36"/>
        <v>#DIV/0!</v>
      </c>
      <c r="BR30" s="3" t="str">
        <f t="shared" si="37"/>
        <v>Toxic</v>
      </c>
      <c r="BS30" s="2">
        <f t="shared" si="38"/>
        <v>0</v>
      </c>
      <c r="BT30" s="4" t="s">
        <v>664</v>
      </c>
      <c r="BU30" s="4" t="s">
        <v>667</v>
      </c>
      <c r="BV30" s="2">
        <f t="shared" si="39"/>
        <v>3</v>
      </c>
      <c r="BW30" s="2">
        <f t="shared" si="40"/>
        <v>3</v>
      </c>
      <c r="BX30" s="2">
        <f t="shared" si="41"/>
        <v>0</v>
      </c>
      <c r="BY30" s="2">
        <f t="shared" si="42"/>
        <v>0</v>
      </c>
      <c r="BZ30" s="2">
        <f t="shared" si="43"/>
        <v>0</v>
      </c>
      <c r="CA30" s="2">
        <f t="shared" si="44"/>
        <v>1.1666666666666667</v>
      </c>
      <c r="CB30" s="2" t="e">
        <f t="shared" si="45"/>
        <v>#NUM!</v>
      </c>
      <c r="CC30" s="2">
        <v>6.6349999999999998</v>
      </c>
      <c r="CD30" s="2" t="e">
        <f t="shared" si="46"/>
        <v>#NUM!</v>
      </c>
      <c r="CE30" s="2" t="e">
        <f t="shared" si="47"/>
        <v>#NUM!</v>
      </c>
      <c r="CF30" s="2" t="e">
        <f t="shared" si="48"/>
        <v>#NUM!</v>
      </c>
      <c r="CG30" s="2" t="str">
        <f t="shared" si="49"/>
        <v>Sig</v>
      </c>
      <c r="CH30" s="2" t="str">
        <f t="shared" si="50"/>
        <v>Wilcoxon</v>
      </c>
      <c r="CI30" s="2" t="str">
        <f t="shared" si="51"/>
        <v/>
      </c>
      <c r="CJ30" s="2" t="str">
        <f t="shared" si="52"/>
        <v/>
      </c>
    </row>
    <row r="31" spans="1:88" x14ac:dyDescent="0.2">
      <c r="A31" s="1" t="s">
        <v>142</v>
      </c>
      <c r="B31" s="19" t="s">
        <v>752</v>
      </c>
      <c r="C31" s="20">
        <v>39139</v>
      </c>
      <c r="D31" s="7">
        <v>0.54166666666666663</v>
      </c>
      <c r="E31" s="1">
        <v>0.1</v>
      </c>
      <c r="F31" s="1" t="s">
        <v>57</v>
      </c>
      <c r="G31" s="1" t="s">
        <v>747</v>
      </c>
      <c r="H31" s="19" t="s">
        <v>711</v>
      </c>
      <c r="I31" s="19" t="s">
        <v>712</v>
      </c>
      <c r="J31" s="19" t="s">
        <v>61</v>
      </c>
      <c r="K31" s="2">
        <v>0.75</v>
      </c>
      <c r="L31" s="2">
        <v>0.25</v>
      </c>
      <c r="M31" s="19">
        <v>100</v>
      </c>
      <c r="N31" s="19">
        <v>100</v>
      </c>
      <c r="O31" s="19">
        <v>100</v>
      </c>
      <c r="P31" s="19">
        <v>100</v>
      </c>
      <c r="Q31" s="21"/>
      <c r="R31" s="21"/>
      <c r="S31" s="21"/>
      <c r="T31" s="21"/>
      <c r="W31" s="2">
        <f t="shared" si="0"/>
        <v>100</v>
      </c>
      <c r="X31" s="57">
        <f t="shared" si="1"/>
        <v>0</v>
      </c>
      <c r="Y31" s="2">
        <f t="shared" si="2"/>
        <v>4</v>
      </c>
      <c r="Z31" s="19">
        <v>100</v>
      </c>
      <c r="AA31" s="19">
        <v>100</v>
      </c>
      <c r="AB31" s="19">
        <v>100</v>
      </c>
      <c r="AC31" s="19">
        <v>100</v>
      </c>
      <c r="AJ31" s="2">
        <f t="shared" si="3"/>
        <v>100</v>
      </c>
      <c r="AK31" s="2">
        <f t="shared" si="4"/>
        <v>0</v>
      </c>
      <c r="AL31" s="2">
        <f t="shared" si="5"/>
        <v>4</v>
      </c>
      <c r="AM31" s="22">
        <f t="shared" si="6"/>
        <v>1.5707963267948966</v>
      </c>
      <c r="AN31" s="22">
        <f t="shared" si="7"/>
        <v>1.5707963267948966</v>
      </c>
      <c r="AO31" s="22">
        <f t="shared" si="8"/>
        <v>1.5707963267948966</v>
      </c>
      <c r="AP31" s="22">
        <f t="shared" si="9"/>
        <v>1.5707963267948966</v>
      </c>
      <c r="AQ31" s="22" t="str">
        <f t="shared" si="10"/>
        <v/>
      </c>
      <c r="AR31" s="22" t="str">
        <f t="shared" si="11"/>
        <v/>
      </c>
      <c r="AS31" s="22" t="str">
        <f t="shared" si="12"/>
        <v/>
      </c>
      <c r="AT31" s="22" t="str">
        <f t="shared" si="13"/>
        <v/>
      </c>
      <c r="AU31" s="22" t="str">
        <f t="shared" si="14"/>
        <v/>
      </c>
      <c r="AV31" s="22" t="str">
        <f t="shared" si="15"/>
        <v/>
      </c>
      <c r="AW31" s="2">
        <f t="shared" si="16"/>
        <v>1.5707963267948966</v>
      </c>
      <c r="AX31" s="2">
        <f t="shared" si="17"/>
        <v>0</v>
      </c>
      <c r="AY31" s="2">
        <f t="shared" si="18"/>
        <v>4</v>
      </c>
      <c r="AZ31" s="23">
        <f t="shared" si="19"/>
        <v>1.5707963267948966</v>
      </c>
      <c r="BA31" s="23">
        <f t="shared" si="20"/>
        <v>1.5707963267948966</v>
      </c>
      <c r="BB31" s="23">
        <f t="shared" si="21"/>
        <v>1.5707963267948966</v>
      </c>
      <c r="BC31" s="23">
        <f t="shared" si="22"/>
        <v>1.5707963267948966</v>
      </c>
      <c r="BD31" s="23" t="str">
        <f t="shared" si="23"/>
        <v/>
      </c>
      <c r="BE31" s="23" t="str">
        <f t="shared" si="24"/>
        <v/>
      </c>
      <c r="BF31" s="23" t="str">
        <f t="shared" si="25"/>
        <v/>
      </c>
      <c r="BG31" s="23" t="str">
        <f t="shared" si="26"/>
        <v/>
      </c>
      <c r="BH31" s="23" t="str">
        <f t="shared" si="27"/>
        <v/>
      </c>
      <c r="BI31" s="23" t="str">
        <f t="shared" si="28"/>
        <v/>
      </c>
      <c r="BJ31" s="2">
        <f t="shared" si="29"/>
        <v>1.5707963267948966</v>
      </c>
      <c r="BK31" s="2">
        <f t="shared" si="30"/>
        <v>0</v>
      </c>
      <c r="BL31" s="2">
        <f t="shared" si="31"/>
        <v>4</v>
      </c>
      <c r="BM31" s="2">
        <f t="shared" si="32"/>
        <v>0</v>
      </c>
      <c r="BN31" s="2">
        <f t="shared" si="33"/>
        <v>0</v>
      </c>
      <c r="BO31" s="2" t="e">
        <f t="shared" si="34"/>
        <v>#DIV/0!</v>
      </c>
      <c r="BP31" s="2" t="e">
        <f t="shared" si="35"/>
        <v>#DIV/0!</v>
      </c>
      <c r="BQ31" s="2" t="e">
        <f t="shared" si="36"/>
        <v>#DIV/0!</v>
      </c>
      <c r="BR31" s="3" t="str">
        <f t="shared" si="37"/>
        <v>Nontoxic</v>
      </c>
      <c r="BS31" s="2">
        <f t="shared" si="38"/>
        <v>100</v>
      </c>
      <c r="BT31" s="4" t="s">
        <v>664</v>
      </c>
      <c r="BU31" s="2" t="s">
        <v>666</v>
      </c>
      <c r="BV31" s="2">
        <f t="shared" si="39"/>
        <v>3</v>
      </c>
      <c r="BW31" s="2">
        <f t="shared" si="40"/>
        <v>3</v>
      </c>
      <c r="BX31" s="2">
        <f t="shared" si="41"/>
        <v>0</v>
      </c>
      <c r="BY31" s="2">
        <f t="shared" si="42"/>
        <v>0</v>
      </c>
      <c r="BZ31" s="2">
        <f t="shared" si="43"/>
        <v>0</v>
      </c>
      <c r="CA31" s="2">
        <f t="shared" si="44"/>
        <v>1.1666666666666667</v>
      </c>
      <c r="CB31" s="2" t="e">
        <f t="shared" si="45"/>
        <v>#NUM!</v>
      </c>
      <c r="CC31" s="2">
        <v>6.6349999999999998</v>
      </c>
      <c r="CD31" s="2" t="e">
        <f t="shared" si="46"/>
        <v>#NUM!</v>
      </c>
      <c r="CE31" s="2" t="e">
        <f t="shared" si="47"/>
        <v>#NUM!</v>
      </c>
      <c r="CF31" s="2" t="e">
        <f t="shared" si="48"/>
        <v>#NUM!</v>
      </c>
      <c r="CG31" s="2" t="str">
        <f t="shared" si="49"/>
        <v>NS</v>
      </c>
      <c r="CH31" s="2" t="str">
        <f t="shared" si="50"/>
        <v/>
      </c>
      <c r="CI31" s="2" t="str">
        <f t="shared" si="51"/>
        <v/>
      </c>
      <c r="CJ31" s="2" t="str">
        <f t="shared" si="52"/>
        <v/>
      </c>
    </row>
    <row r="32" spans="1:88" x14ac:dyDescent="0.2">
      <c r="A32" s="1" t="s">
        <v>142</v>
      </c>
      <c r="B32" s="19" t="s">
        <v>276</v>
      </c>
      <c r="C32" s="20">
        <v>39139</v>
      </c>
      <c r="D32" s="7">
        <v>0.58333333333333337</v>
      </c>
      <c r="E32" s="1">
        <v>0.1</v>
      </c>
      <c r="F32" s="1" t="s">
        <v>57</v>
      </c>
      <c r="G32" s="1" t="s">
        <v>747</v>
      </c>
      <c r="H32" s="19" t="s">
        <v>711</v>
      </c>
      <c r="I32" s="19" t="s">
        <v>712</v>
      </c>
      <c r="J32" s="19" t="s">
        <v>61</v>
      </c>
      <c r="K32" s="2">
        <v>0.75</v>
      </c>
      <c r="L32" s="2">
        <v>0.25</v>
      </c>
      <c r="M32" s="19">
        <v>100</v>
      </c>
      <c r="N32" s="19">
        <v>100</v>
      </c>
      <c r="O32" s="19">
        <v>100</v>
      </c>
      <c r="P32" s="19">
        <v>100</v>
      </c>
      <c r="Q32" s="21"/>
      <c r="R32" s="21"/>
      <c r="S32" s="21"/>
      <c r="T32" s="21"/>
      <c r="W32" s="2">
        <f t="shared" si="0"/>
        <v>100</v>
      </c>
      <c r="X32" s="57">
        <f t="shared" si="1"/>
        <v>0</v>
      </c>
      <c r="Y32" s="2">
        <f t="shared" si="2"/>
        <v>4</v>
      </c>
      <c r="Z32" s="19">
        <v>100</v>
      </c>
      <c r="AA32" s="19">
        <v>100</v>
      </c>
      <c r="AB32" s="19">
        <v>100</v>
      </c>
      <c r="AC32" s="19">
        <v>100</v>
      </c>
      <c r="AJ32" s="2">
        <f t="shared" si="3"/>
        <v>100</v>
      </c>
      <c r="AK32" s="2">
        <f t="shared" si="4"/>
        <v>0</v>
      </c>
      <c r="AL32" s="2">
        <f t="shared" si="5"/>
        <v>4</v>
      </c>
      <c r="AM32" s="22">
        <f t="shared" si="6"/>
        <v>1.5707963267948966</v>
      </c>
      <c r="AN32" s="22">
        <f t="shared" si="7"/>
        <v>1.5707963267948966</v>
      </c>
      <c r="AO32" s="22">
        <f t="shared" si="8"/>
        <v>1.5707963267948966</v>
      </c>
      <c r="AP32" s="22">
        <f t="shared" si="9"/>
        <v>1.5707963267948966</v>
      </c>
      <c r="AQ32" s="22" t="str">
        <f t="shared" si="10"/>
        <v/>
      </c>
      <c r="AR32" s="22" t="str">
        <f t="shared" si="11"/>
        <v/>
      </c>
      <c r="AS32" s="22" t="str">
        <f t="shared" si="12"/>
        <v/>
      </c>
      <c r="AT32" s="22" t="str">
        <f t="shared" si="13"/>
        <v/>
      </c>
      <c r="AU32" s="22" t="str">
        <f t="shared" si="14"/>
        <v/>
      </c>
      <c r="AV32" s="22" t="str">
        <f t="shared" si="15"/>
        <v/>
      </c>
      <c r="AW32" s="2">
        <f t="shared" si="16"/>
        <v>1.5707963267948966</v>
      </c>
      <c r="AX32" s="2">
        <f t="shared" si="17"/>
        <v>0</v>
      </c>
      <c r="AY32" s="2">
        <f t="shared" si="18"/>
        <v>4</v>
      </c>
      <c r="AZ32" s="23">
        <f t="shared" si="19"/>
        <v>1.5707963267948966</v>
      </c>
      <c r="BA32" s="23">
        <f t="shared" si="20"/>
        <v>1.5707963267948966</v>
      </c>
      <c r="BB32" s="23">
        <f t="shared" si="21"/>
        <v>1.5707963267948966</v>
      </c>
      <c r="BC32" s="23">
        <f t="shared" si="22"/>
        <v>1.5707963267948966</v>
      </c>
      <c r="BD32" s="23" t="str">
        <f t="shared" si="23"/>
        <v/>
      </c>
      <c r="BE32" s="23" t="str">
        <f t="shared" si="24"/>
        <v/>
      </c>
      <c r="BF32" s="23" t="str">
        <f t="shared" si="25"/>
        <v/>
      </c>
      <c r="BG32" s="23" t="str">
        <f t="shared" si="26"/>
        <v/>
      </c>
      <c r="BH32" s="23" t="str">
        <f t="shared" si="27"/>
        <v/>
      </c>
      <c r="BI32" s="23" t="str">
        <f t="shared" si="28"/>
        <v/>
      </c>
      <c r="BJ32" s="2">
        <f t="shared" si="29"/>
        <v>1.5707963267948966</v>
      </c>
      <c r="BK32" s="2">
        <f t="shared" si="30"/>
        <v>0</v>
      </c>
      <c r="BL32" s="2">
        <f t="shared" si="31"/>
        <v>4</v>
      </c>
      <c r="BM32" s="2">
        <f t="shared" si="32"/>
        <v>0</v>
      </c>
      <c r="BN32" s="2">
        <f t="shared" si="33"/>
        <v>0</v>
      </c>
      <c r="BO32" s="2" t="e">
        <f t="shared" si="34"/>
        <v>#DIV/0!</v>
      </c>
      <c r="BP32" s="2" t="e">
        <f t="shared" si="35"/>
        <v>#DIV/0!</v>
      </c>
      <c r="BQ32" s="2" t="e">
        <f t="shared" si="36"/>
        <v>#DIV/0!</v>
      </c>
      <c r="BR32" s="3" t="str">
        <f t="shared" si="37"/>
        <v>Nontoxic</v>
      </c>
      <c r="BS32" s="2">
        <f t="shared" si="38"/>
        <v>100</v>
      </c>
      <c r="BT32" s="4" t="s">
        <v>664</v>
      </c>
      <c r="BU32" s="2" t="s">
        <v>666</v>
      </c>
      <c r="BV32" s="2">
        <f t="shared" si="39"/>
        <v>3</v>
      </c>
      <c r="BW32" s="2">
        <f t="shared" si="40"/>
        <v>3</v>
      </c>
      <c r="BX32" s="2">
        <f t="shared" si="41"/>
        <v>0</v>
      </c>
      <c r="BY32" s="2">
        <f t="shared" si="42"/>
        <v>0</v>
      </c>
      <c r="BZ32" s="2">
        <f t="shared" si="43"/>
        <v>0</v>
      </c>
      <c r="CA32" s="2">
        <f t="shared" si="44"/>
        <v>1.1666666666666667</v>
      </c>
      <c r="CB32" s="2" t="e">
        <f t="shared" si="45"/>
        <v>#NUM!</v>
      </c>
      <c r="CC32" s="2">
        <v>6.6349999999999998</v>
      </c>
      <c r="CD32" s="2" t="e">
        <f t="shared" si="46"/>
        <v>#NUM!</v>
      </c>
      <c r="CE32" s="2" t="e">
        <f t="shared" si="47"/>
        <v>#NUM!</v>
      </c>
      <c r="CF32" s="2" t="e">
        <f t="shared" si="48"/>
        <v>#NUM!</v>
      </c>
      <c r="CG32" s="2" t="str">
        <f t="shared" si="49"/>
        <v>NS</v>
      </c>
      <c r="CH32" s="2" t="str">
        <f t="shared" si="50"/>
        <v/>
      </c>
      <c r="CI32" s="2" t="str">
        <f t="shared" si="51"/>
        <v/>
      </c>
      <c r="CJ32" s="2" t="str">
        <f t="shared" si="52"/>
        <v/>
      </c>
    </row>
    <row r="33" spans="1:88" x14ac:dyDescent="0.2">
      <c r="A33" s="1" t="s">
        <v>142</v>
      </c>
      <c r="B33" s="19" t="s">
        <v>277</v>
      </c>
      <c r="C33" s="20">
        <v>39141</v>
      </c>
      <c r="D33" s="7">
        <v>0.39583333333333331</v>
      </c>
      <c r="E33" s="1">
        <v>0.1</v>
      </c>
      <c r="F33" s="1" t="s">
        <v>57</v>
      </c>
      <c r="G33" s="1" t="s">
        <v>751</v>
      </c>
      <c r="H33" s="19" t="s">
        <v>711</v>
      </c>
      <c r="I33" s="19" t="s">
        <v>712</v>
      </c>
      <c r="J33" s="19" t="s">
        <v>61</v>
      </c>
      <c r="K33" s="2">
        <v>0.75</v>
      </c>
      <c r="L33" s="2">
        <v>0.25</v>
      </c>
      <c r="M33" s="19">
        <v>100</v>
      </c>
      <c r="N33" s="19">
        <v>100</v>
      </c>
      <c r="O33" s="19">
        <v>100</v>
      </c>
      <c r="P33" s="19">
        <v>100</v>
      </c>
      <c r="Q33" s="21"/>
      <c r="R33" s="21"/>
      <c r="S33" s="21"/>
      <c r="T33" s="21"/>
      <c r="W33" s="2">
        <f t="shared" si="0"/>
        <v>100</v>
      </c>
      <c r="X33" s="57">
        <f t="shared" si="1"/>
        <v>0</v>
      </c>
      <c r="Y33" s="2">
        <f t="shared" si="2"/>
        <v>4</v>
      </c>
      <c r="Z33" s="19">
        <v>100</v>
      </c>
      <c r="AA33" s="19">
        <v>100</v>
      </c>
      <c r="AB33" s="19">
        <v>100</v>
      </c>
      <c r="AC33" s="19">
        <v>100</v>
      </c>
      <c r="AJ33" s="2">
        <f t="shared" si="3"/>
        <v>100</v>
      </c>
      <c r="AK33" s="2">
        <f t="shared" si="4"/>
        <v>0</v>
      </c>
      <c r="AL33" s="2">
        <f t="shared" si="5"/>
        <v>4</v>
      </c>
      <c r="AM33" s="22">
        <f t="shared" si="6"/>
        <v>1.5707963267948966</v>
      </c>
      <c r="AN33" s="22">
        <f t="shared" si="7"/>
        <v>1.5707963267948966</v>
      </c>
      <c r="AO33" s="22">
        <f t="shared" si="8"/>
        <v>1.5707963267948966</v>
      </c>
      <c r="AP33" s="22">
        <f t="shared" si="9"/>
        <v>1.5707963267948966</v>
      </c>
      <c r="AQ33" s="22" t="str">
        <f t="shared" si="10"/>
        <v/>
      </c>
      <c r="AR33" s="22" t="str">
        <f t="shared" si="11"/>
        <v/>
      </c>
      <c r="AS33" s="22" t="str">
        <f t="shared" si="12"/>
        <v/>
      </c>
      <c r="AT33" s="22" t="str">
        <f t="shared" si="13"/>
        <v/>
      </c>
      <c r="AU33" s="22" t="str">
        <f t="shared" si="14"/>
        <v/>
      </c>
      <c r="AV33" s="22" t="str">
        <f t="shared" si="15"/>
        <v/>
      </c>
      <c r="AW33" s="2">
        <f t="shared" si="16"/>
        <v>1.5707963267948966</v>
      </c>
      <c r="AX33" s="2">
        <f t="shared" si="17"/>
        <v>0</v>
      </c>
      <c r="AY33" s="2">
        <f t="shared" si="18"/>
        <v>4</v>
      </c>
      <c r="AZ33" s="23">
        <f t="shared" si="19"/>
        <v>1.5707963267948966</v>
      </c>
      <c r="BA33" s="23">
        <f t="shared" si="20"/>
        <v>1.5707963267948966</v>
      </c>
      <c r="BB33" s="23">
        <f t="shared" si="21"/>
        <v>1.5707963267948966</v>
      </c>
      <c r="BC33" s="23">
        <f t="shared" si="22"/>
        <v>1.5707963267948966</v>
      </c>
      <c r="BD33" s="23" t="str">
        <f t="shared" si="23"/>
        <v/>
      </c>
      <c r="BE33" s="23" t="str">
        <f t="shared" si="24"/>
        <v/>
      </c>
      <c r="BF33" s="23" t="str">
        <f t="shared" si="25"/>
        <v/>
      </c>
      <c r="BG33" s="23" t="str">
        <f t="shared" si="26"/>
        <v/>
      </c>
      <c r="BH33" s="23" t="str">
        <f t="shared" si="27"/>
        <v/>
      </c>
      <c r="BI33" s="23" t="str">
        <f t="shared" si="28"/>
        <v/>
      </c>
      <c r="BJ33" s="2">
        <f t="shared" si="29"/>
        <v>1.5707963267948966</v>
      </c>
      <c r="BK33" s="2">
        <f t="shared" si="30"/>
        <v>0</v>
      </c>
      <c r="BL33" s="2">
        <f t="shared" si="31"/>
        <v>4</v>
      </c>
      <c r="BM33" s="2">
        <f t="shared" si="32"/>
        <v>0</v>
      </c>
      <c r="BN33" s="2">
        <f t="shared" si="33"/>
        <v>0</v>
      </c>
      <c r="BO33" s="2" t="e">
        <f t="shared" si="34"/>
        <v>#DIV/0!</v>
      </c>
      <c r="BP33" s="2" t="e">
        <f t="shared" si="35"/>
        <v>#DIV/0!</v>
      </c>
      <c r="BQ33" s="2" t="e">
        <f t="shared" si="36"/>
        <v>#DIV/0!</v>
      </c>
      <c r="BR33" s="3" t="str">
        <f t="shared" si="37"/>
        <v>Nontoxic</v>
      </c>
      <c r="BS33" s="2">
        <f t="shared" si="38"/>
        <v>100</v>
      </c>
      <c r="BT33" s="4" t="s">
        <v>664</v>
      </c>
      <c r="BU33" s="2" t="s">
        <v>666</v>
      </c>
      <c r="BV33" s="2">
        <f t="shared" si="39"/>
        <v>3</v>
      </c>
      <c r="BW33" s="2">
        <f t="shared" si="40"/>
        <v>3</v>
      </c>
      <c r="BX33" s="2">
        <f t="shared" si="41"/>
        <v>0</v>
      </c>
      <c r="BY33" s="2">
        <f t="shared" si="42"/>
        <v>0</v>
      </c>
      <c r="BZ33" s="2">
        <f t="shared" si="43"/>
        <v>0</v>
      </c>
      <c r="CA33" s="2">
        <f t="shared" si="44"/>
        <v>1.1666666666666667</v>
      </c>
      <c r="CB33" s="2" t="e">
        <f t="shared" si="45"/>
        <v>#NUM!</v>
      </c>
      <c r="CC33" s="2">
        <v>6.6349999999999998</v>
      </c>
      <c r="CD33" s="2" t="e">
        <f t="shared" si="46"/>
        <v>#NUM!</v>
      </c>
      <c r="CE33" s="2" t="e">
        <f t="shared" si="47"/>
        <v>#NUM!</v>
      </c>
      <c r="CF33" s="2" t="e">
        <f t="shared" si="48"/>
        <v>#NUM!</v>
      </c>
      <c r="CG33" s="2" t="str">
        <f t="shared" si="49"/>
        <v>NS</v>
      </c>
      <c r="CH33" s="2" t="str">
        <f t="shared" si="50"/>
        <v/>
      </c>
      <c r="CI33" s="2" t="str">
        <f t="shared" si="51"/>
        <v/>
      </c>
      <c r="CJ33" s="2" t="str">
        <f t="shared" si="52"/>
        <v/>
      </c>
    </row>
    <row r="34" spans="1:88" x14ac:dyDescent="0.2">
      <c r="A34" s="1" t="s">
        <v>142</v>
      </c>
      <c r="B34" s="19" t="s">
        <v>280</v>
      </c>
      <c r="C34" s="20">
        <v>39141</v>
      </c>
      <c r="D34" s="7">
        <v>0.47916666666666669</v>
      </c>
      <c r="E34" s="1">
        <v>0.1</v>
      </c>
      <c r="F34" s="1" t="s">
        <v>57</v>
      </c>
      <c r="G34" s="1" t="s">
        <v>751</v>
      </c>
      <c r="H34" s="19" t="s">
        <v>711</v>
      </c>
      <c r="I34" s="19" t="s">
        <v>712</v>
      </c>
      <c r="J34" s="19" t="s">
        <v>61</v>
      </c>
      <c r="K34" s="2">
        <v>0.75</v>
      </c>
      <c r="L34" s="2">
        <v>0.25</v>
      </c>
      <c r="M34" s="19">
        <v>100</v>
      </c>
      <c r="N34" s="19">
        <v>100</v>
      </c>
      <c r="O34" s="19">
        <v>100</v>
      </c>
      <c r="P34" s="19">
        <v>100</v>
      </c>
      <c r="Q34" s="21"/>
      <c r="R34" s="21"/>
      <c r="S34" s="21"/>
      <c r="T34" s="21"/>
      <c r="W34" s="2">
        <f t="shared" si="0"/>
        <v>100</v>
      </c>
      <c r="X34" s="57">
        <f t="shared" si="1"/>
        <v>0</v>
      </c>
      <c r="Y34" s="2">
        <f t="shared" si="2"/>
        <v>4</v>
      </c>
      <c r="Z34" s="19">
        <v>100</v>
      </c>
      <c r="AA34" s="19">
        <v>100</v>
      </c>
      <c r="AB34" s="19">
        <v>100</v>
      </c>
      <c r="AC34" s="19">
        <v>100</v>
      </c>
      <c r="AJ34" s="2">
        <f t="shared" si="3"/>
        <v>100</v>
      </c>
      <c r="AK34" s="2">
        <f t="shared" si="4"/>
        <v>0</v>
      </c>
      <c r="AL34" s="2">
        <f t="shared" si="5"/>
        <v>4</v>
      </c>
      <c r="AM34" s="22">
        <f t="shared" si="6"/>
        <v>1.5707963267948966</v>
      </c>
      <c r="AN34" s="22">
        <f t="shared" si="7"/>
        <v>1.5707963267948966</v>
      </c>
      <c r="AO34" s="22">
        <f t="shared" si="8"/>
        <v>1.5707963267948966</v>
      </c>
      <c r="AP34" s="22">
        <f t="shared" si="9"/>
        <v>1.5707963267948966</v>
      </c>
      <c r="AQ34" s="22" t="str">
        <f t="shared" si="10"/>
        <v/>
      </c>
      <c r="AR34" s="22" t="str">
        <f t="shared" si="11"/>
        <v/>
      </c>
      <c r="AS34" s="22" t="str">
        <f t="shared" si="12"/>
        <v/>
      </c>
      <c r="AT34" s="22" t="str">
        <f t="shared" si="13"/>
        <v/>
      </c>
      <c r="AU34" s="22" t="str">
        <f t="shared" si="14"/>
        <v/>
      </c>
      <c r="AV34" s="22" t="str">
        <f t="shared" si="15"/>
        <v/>
      </c>
      <c r="AW34" s="2">
        <f t="shared" si="16"/>
        <v>1.5707963267948966</v>
      </c>
      <c r="AX34" s="2">
        <f t="shared" si="17"/>
        <v>0</v>
      </c>
      <c r="AY34" s="2">
        <f t="shared" si="18"/>
        <v>4</v>
      </c>
      <c r="AZ34" s="23">
        <f t="shared" si="19"/>
        <v>1.5707963267948966</v>
      </c>
      <c r="BA34" s="23">
        <f t="shared" si="20"/>
        <v>1.5707963267948966</v>
      </c>
      <c r="BB34" s="23">
        <f t="shared" si="21"/>
        <v>1.5707963267948966</v>
      </c>
      <c r="BC34" s="23">
        <f t="shared" si="22"/>
        <v>1.5707963267948966</v>
      </c>
      <c r="BD34" s="23" t="str">
        <f t="shared" si="23"/>
        <v/>
      </c>
      <c r="BE34" s="23" t="str">
        <f t="shared" si="24"/>
        <v/>
      </c>
      <c r="BF34" s="23" t="str">
        <f t="shared" si="25"/>
        <v/>
      </c>
      <c r="BG34" s="23" t="str">
        <f t="shared" si="26"/>
        <v/>
      </c>
      <c r="BH34" s="23" t="str">
        <f t="shared" si="27"/>
        <v/>
      </c>
      <c r="BI34" s="23" t="str">
        <f t="shared" si="28"/>
        <v/>
      </c>
      <c r="BJ34" s="2">
        <f t="shared" si="29"/>
        <v>1.5707963267948966</v>
      </c>
      <c r="BK34" s="2">
        <f t="shared" si="30"/>
        <v>0</v>
      </c>
      <c r="BL34" s="2">
        <f t="shared" si="31"/>
        <v>4</v>
      </c>
      <c r="BM34" s="2">
        <f t="shared" si="32"/>
        <v>0</v>
      </c>
      <c r="BN34" s="2">
        <f t="shared" si="33"/>
        <v>0</v>
      </c>
      <c r="BO34" s="2" t="e">
        <f t="shared" si="34"/>
        <v>#DIV/0!</v>
      </c>
      <c r="BP34" s="2" t="e">
        <f t="shared" si="35"/>
        <v>#DIV/0!</v>
      </c>
      <c r="BQ34" s="2" t="e">
        <f t="shared" si="36"/>
        <v>#DIV/0!</v>
      </c>
      <c r="BR34" s="3" t="str">
        <f t="shared" si="37"/>
        <v>Nontoxic</v>
      </c>
      <c r="BS34" s="2">
        <f t="shared" si="38"/>
        <v>100</v>
      </c>
      <c r="BT34" s="4" t="s">
        <v>664</v>
      </c>
      <c r="BU34" s="2" t="s">
        <v>666</v>
      </c>
      <c r="BV34" s="2">
        <f t="shared" si="39"/>
        <v>3</v>
      </c>
      <c r="BW34" s="2">
        <f t="shared" si="40"/>
        <v>3</v>
      </c>
      <c r="BX34" s="2">
        <f t="shared" si="41"/>
        <v>0</v>
      </c>
      <c r="BY34" s="2">
        <f t="shared" si="42"/>
        <v>0</v>
      </c>
      <c r="BZ34" s="2">
        <f t="shared" si="43"/>
        <v>0</v>
      </c>
      <c r="CA34" s="2">
        <f t="shared" si="44"/>
        <v>1.1666666666666667</v>
      </c>
      <c r="CB34" s="2" t="e">
        <f t="shared" si="45"/>
        <v>#NUM!</v>
      </c>
      <c r="CC34" s="2">
        <v>6.6349999999999998</v>
      </c>
      <c r="CD34" s="2" t="e">
        <f t="shared" si="46"/>
        <v>#NUM!</v>
      </c>
      <c r="CE34" s="2" t="e">
        <f t="shared" si="47"/>
        <v>#NUM!</v>
      </c>
      <c r="CF34" s="2" t="e">
        <f t="shared" si="48"/>
        <v>#NUM!</v>
      </c>
      <c r="CG34" s="2" t="str">
        <f t="shared" si="49"/>
        <v>NS</v>
      </c>
      <c r="CH34" s="2" t="str">
        <f t="shared" si="50"/>
        <v/>
      </c>
      <c r="CI34" s="2" t="str">
        <f t="shared" si="51"/>
        <v/>
      </c>
      <c r="CJ34" s="2" t="str">
        <f t="shared" si="52"/>
        <v/>
      </c>
    </row>
    <row r="35" spans="1:88" x14ac:dyDescent="0.2">
      <c r="A35" s="1" t="s">
        <v>142</v>
      </c>
      <c r="B35" s="19" t="s">
        <v>281</v>
      </c>
      <c r="C35" s="20">
        <v>37235</v>
      </c>
      <c r="D35" s="7">
        <v>0</v>
      </c>
      <c r="E35" s="1">
        <v>0.1</v>
      </c>
      <c r="F35" s="1" t="s">
        <v>57</v>
      </c>
      <c r="G35" s="1" t="s">
        <v>754</v>
      </c>
      <c r="H35" s="19" t="s">
        <v>711</v>
      </c>
      <c r="I35" s="19" t="s">
        <v>712</v>
      </c>
      <c r="J35" s="19" t="s">
        <v>61</v>
      </c>
      <c r="K35" s="2">
        <v>0.75</v>
      </c>
      <c r="L35" s="2">
        <v>0.25</v>
      </c>
      <c r="M35" s="19">
        <v>100</v>
      </c>
      <c r="N35" s="19">
        <v>100</v>
      </c>
      <c r="O35" s="19">
        <v>100</v>
      </c>
      <c r="P35" s="19">
        <v>100</v>
      </c>
      <c r="Q35" s="21"/>
      <c r="R35" s="21"/>
      <c r="S35" s="21"/>
      <c r="T35" s="21"/>
      <c r="W35" s="2">
        <f t="shared" si="0"/>
        <v>100</v>
      </c>
      <c r="X35" s="57">
        <f t="shared" si="1"/>
        <v>0</v>
      </c>
      <c r="Y35" s="2">
        <f t="shared" si="2"/>
        <v>4</v>
      </c>
      <c r="Z35" s="19">
        <v>100</v>
      </c>
      <c r="AA35" s="19">
        <v>100</v>
      </c>
      <c r="AB35" s="19">
        <v>100</v>
      </c>
      <c r="AC35" s="19">
        <v>100</v>
      </c>
      <c r="AJ35" s="2">
        <f t="shared" si="3"/>
        <v>100</v>
      </c>
      <c r="AK35" s="2">
        <f t="shared" si="4"/>
        <v>0</v>
      </c>
      <c r="AL35" s="2">
        <f t="shared" si="5"/>
        <v>4</v>
      </c>
      <c r="AM35" s="22">
        <f t="shared" si="6"/>
        <v>1.5707963267948966</v>
      </c>
      <c r="AN35" s="22">
        <f t="shared" si="7"/>
        <v>1.5707963267948966</v>
      </c>
      <c r="AO35" s="22">
        <f t="shared" si="8"/>
        <v>1.5707963267948966</v>
      </c>
      <c r="AP35" s="22">
        <f t="shared" si="9"/>
        <v>1.5707963267948966</v>
      </c>
      <c r="AQ35" s="22" t="str">
        <f t="shared" si="10"/>
        <v/>
      </c>
      <c r="AR35" s="22" t="str">
        <f t="shared" si="11"/>
        <v/>
      </c>
      <c r="AS35" s="22" t="str">
        <f t="shared" si="12"/>
        <v/>
      </c>
      <c r="AT35" s="22" t="str">
        <f t="shared" si="13"/>
        <v/>
      </c>
      <c r="AU35" s="22" t="str">
        <f t="shared" si="14"/>
        <v/>
      </c>
      <c r="AV35" s="22" t="str">
        <f t="shared" si="15"/>
        <v/>
      </c>
      <c r="AW35" s="2">
        <f t="shared" si="16"/>
        <v>1.5707963267948966</v>
      </c>
      <c r="AX35" s="2">
        <f t="shared" si="17"/>
        <v>0</v>
      </c>
      <c r="AY35" s="2">
        <f t="shared" si="18"/>
        <v>4</v>
      </c>
      <c r="AZ35" s="23">
        <f t="shared" si="19"/>
        <v>1.5707963267948966</v>
      </c>
      <c r="BA35" s="23">
        <f t="shared" si="20"/>
        <v>1.5707963267948966</v>
      </c>
      <c r="BB35" s="23">
        <f t="shared" si="21"/>
        <v>1.5707963267948966</v>
      </c>
      <c r="BC35" s="23">
        <f t="shared" si="22"/>
        <v>1.5707963267948966</v>
      </c>
      <c r="BD35" s="23" t="str">
        <f t="shared" si="23"/>
        <v/>
      </c>
      <c r="BE35" s="23" t="str">
        <f t="shared" si="24"/>
        <v/>
      </c>
      <c r="BF35" s="23" t="str">
        <f t="shared" si="25"/>
        <v/>
      </c>
      <c r="BG35" s="23" t="str">
        <f t="shared" si="26"/>
        <v/>
      </c>
      <c r="BH35" s="23" t="str">
        <f t="shared" si="27"/>
        <v/>
      </c>
      <c r="BI35" s="23" t="str">
        <f t="shared" si="28"/>
        <v/>
      </c>
      <c r="BJ35" s="2">
        <f t="shared" si="29"/>
        <v>1.5707963267948966</v>
      </c>
      <c r="BK35" s="2">
        <f t="shared" si="30"/>
        <v>0</v>
      </c>
      <c r="BL35" s="2">
        <f t="shared" si="31"/>
        <v>4</v>
      </c>
      <c r="BM35" s="2">
        <f t="shared" si="32"/>
        <v>0</v>
      </c>
      <c r="BN35" s="2">
        <f t="shared" si="33"/>
        <v>0</v>
      </c>
      <c r="BO35" s="2" t="e">
        <f t="shared" si="34"/>
        <v>#DIV/0!</v>
      </c>
      <c r="BP35" s="2" t="e">
        <f t="shared" si="35"/>
        <v>#DIV/0!</v>
      </c>
      <c r="BQ35" s="2" t="e">
        <f t="shared" si="36"/>
        <v>#DIV/0!</v>
      </c>
      <c r="BR35" s="3" t="str">
        <f t="shared" si="37"/>
        <v>Nontoxic</v>
      </c>
      <c r="BS35" s="2">
        <f t="shared" si="38"/>
        <v>100</v>
      </c>
      <c r="BT35" s="4" t="s">
        <v>664</v>
      </c>
      <c r="BU35" s="2" t="s">
        <v>666</v>
      </c>
      <c r="BV35" s="2">
        <f t="shared" si="39"/>
        <v>3</v>
      </c>
      <c r="BW35" s="2">
        <f t="shared" si="40"/>
        <v>3</v>
      </c>
      <c r="BX35" s="2">
        <f t="shared" si="41"/>
        <v>0</v>
      </c>
      <c r="BY35" s="2">
        <f t="shared" si="42"/>
        <v>0</v>
      </c>
      <c r="BZ35" s="2">
        <f t="shared" si="43"/>
        <v>0</v>
      </c>
      <c r="CA35" s="2">
        <f t="shared" si="44"/>
        <v>1.1666666666666667</v>
      </c>
      <c r="CB35" s="2" t="e">
        <f t="shared" si="45"/>
        <v>#NUM!</v>
      </c>
      <c r="CC35" s="2">
        <v>6.6349999999999998</v>
      </c>
      <c r="CD35" s="2" t="e">
        <f t="shared" si="46"/>
        <v>#NUM!</v>
      </c>
      <c r="CE35" s="2" t="e">
        <f t="shared" si="47"/>
        <v>#NUM!</v>
      </c>
      <c r="CF35" s="2" t="e">
        <f t="shared" si="48"/>
        <v>#NUM!</v>
      </c>
      <c r="CG35" s="2" t="str">
        <f t="shared" si="49"/>
        <v>NS</v>
      </c>
      <c r="CH35" s="2" t="str">
        <f t="shared" si="50"/>
        <v/>
      </c>
      <c r="CI35" s="2" t="str">
        <f t="shared" si="51"/>
        <v/>
      </c>
      <c r="CJ35" s="2" t="str">
        <f t="shared" si="52"/>
        <v/>
      </c>
    </row>
    <row r="36" spans="1:88" x14ac:dyDescent="0.2">
      <c r="A36" s="1" t="s">
        <v>142</v>
      </c>
      <c r="B36" s="19" t="s">
        <v>283</v>
      </c>
      <c r="C36" s="20">
        <v>39688</v>
      </c>
      <c r="D36" s="7">
        <v>0.3611111111111111</v>
      </c>
      <c r="E36" s="1">
        <v>0.1</v>
      </c>
      <c r="F36" s="1" t="s">
        <v>57</v>
      </c>
      <c r="G36" s="1" t="s">
        <v>755</v>
      </c>
      <c r="H36" s="19" t="s">
        <v>711</v>
      </c>
      <c r="I36" s="19" t="s">
        <v>712</v>
      </c>
      <c r="J36" s="19" t="s">
        <v>61</v>
      </c>
      <c r="K36" s="2">
        <v>0.75</v>
      </c>
      <c r="L36" s="2">
        <v>0.25</v>
      </c>
      <c r="M36" s="19">
        <v>100</v>
      </c>
      <c r="N36" s="19">
        <v>100</v>
      </c>
      <c r="O36" s="19">
        <v>100</v>
      </c>
      <c r="P36" s="19">
        <v>100</v>
      </c>
      <c r="Q36" s="21"/>
      <c r="R36" s="21"/>
      <c r="S36" s="21"/>
      <c r="T36" s="21"/>
      <c r="W36" s="2">
        <f t="shared" si="0"/>
        <v>100</v>
      </c>
      <c r="X36" s="57">
        <f t="shared" si="1"/>
        <v>0</v>
      </c>
      <c r="Y36" s="2">
        <f t="shared" si="2"/>
        <v>4</v>
      </c>
      <c r="Z36" s="19">
        <v>100</v>
      </c>
      <c r="AA36" s="19">
        <v>100</v>
      </c>
      <c r="AB36" s="19">
        <v>100</v>
      </c>
      <c r="AC36" s="19">
        <v>100</v>
      </c>
      <c r="AJ36" s="2">
        <f t="shared" si="3"/>
        <v>100</v>
      </c>
      <c r="AK36" s="2">
        <f t="shared" si="4"/>
        <v>0</v>
      </c>
      <c r="AL36" s="2">
        <f t="shared" si="5"/>
        <v>4</v>
      </c>
      <c r="AM36" s="22">
        <f t="shared" si="6"/>
        <v>1.5707963267948966</v>
      </c>
      <c r="AN36" s="22">
        <f t="shared" si="7"/>
        <v>1.5707963267948966</v>
      </c>
      <c r="AO36" s="22">
        <f t="shared" si="8"/>
        <v>1.5707963267948966</v>
      </c>
      <c r="AP36" s="22">
        <f t="shared" si="9"/>
        <v>1.5707963267948966</v>
      </c>
      <c r="AQ36" s="22" t="str">
        <f t="shared" si="10"/>
        <v/>
      </c>
      <c r="AR36" s="22" t="str">
        <f t="shared" si="11"/>
        <v/>
      </c>
      <c r="AS36" s="22" t="str">
        <f t="shared" si="12"/>
        <v/>
      </c>
      <c r="AT36" s="22" t="str">
        <f t="shared" si="13"/>
        <v/>
      </c>
      <c r="AU36" s="22" t="str">
        <f t="shared" si="14"/>
        <v/>
      </c>
      <c r="AV36" s="22" t="str">
        <f t="shared" si="15"/>
        <v/>
      </c>
      <c r="AW36" s="2">
        <f t="shared" si="16"/>
        <v>1.5707963267948966</v>
      </c>
      <c r="AX36" s="2">
        <f t="shared" si="17"/>
        <v>0</v>
      </c>
      <c r="AY36" s="2">
        <f t="shared" si="18"/>
        <v>4</v>
      </c>
      <c r="AZ36" s="23">
        <f t="shared" si="19"/>
        <v>1.5707963267948966</v>
      </c>
      <c r="BA36" s="23">
        <f t="shared" si="20"/>
        <v>1.5707963267948966</v>
      </c>
      <c r="BB36" s="23">
        <f t="shared" si="21"/>
        <v>1.5707963267948966</v>
      </c>
      <c r="BC36" s="23">
        <f t="shared" si="22"/>
        <v>1.5707963267948966</v>
      </c>
      <c r="BD36" s="23" t="str">
        <f t="shared" si="23"/>
        <v/>
      </c>
      <c r="BE36" s="23" t="str">
        <f t="shared" si="24"/>
        <v/>
      </c>
      <c r="BF36" s="23" t="str">
        <f t="shared" si="25"/>
        <v/>
      </c>
      <c r="BG36" s="23" t="str">
        <f t="shared" si="26"/>
        <v/>
      </c>
      <c r="BH36" s="23" t="str">
        <f t="shared" si="27"/>
        <v/>
      </c>
      <c r="BI36" s="23" t="str">
        <f t="shared" si="28"/>
        <v/>
      </c>
      <c r="BJ36" s="2">
        <f t="shared" si="29"/>
        <v>1.5707963267948966</v>
      </c>
      <c r="BK36" s="2">
        <f t="shared" si="30"/>
        <v>0</v>
      </c>
      <c r="BL36" s="2">
        <f t="shared" si="31"/>
        <v>4</v>
      </c>
      <c r="BM36" s="2">
        <f t="shared" si="32"/>
        <v>0</v>
      </c>
      <c r="BN36" s="2">
        <f t="shared" si="33"/>
        <v>0</v>
      </c>
      <c r="BO36" s="2" t="e">
        <f t="shared" si="34"/>
        <v>#DIV/0!</v>
      </c>
      <c r="BP36" s="2" t="e">
        <f t="shared" si="35"/>
        <v>#DIV/0!</v>
      </c>
      <c r="BQ36" s="2" t="e">
        <f t="shared" si="36"/>
        <v>#DIV/0!</v>
      </c>
      <c r="BR36" s="3" t="str">
        <f t="shared" si="37"/>
        <v>Nontoxic</v>
      </c>
      <c r="BS36" s="2">
        <f t="shared" si="38"/>
        <v>100</v>
      </c>
      <c r="BT36" s="4" t="s">
        <v>664</v>
      </c>
      <c r="BU36" s="2" t="s">
        <v>666</v>
      </c>
      <c r="BV36" s="2">
        <f t="shared" si="39"/>
        <v>3</v>
      </c>
      <c r="BW36" s="2">
        <f t="shared" si="40"/>
        <v>3</v>
      </c>
      <c r="BX36" s="2">
        <f t="shared" si="41"/>
        <v>0</v>
      </c>
      <c r="BY36" s="2">
        <f t="shared" si="42"/>
        <v>0</v>
      </c>
      <c r="BZ36" s="2">
        <f t="shared" si="43"/>
        <v>0</v>
      </c>
      <c r="CA36" s="2">
        <f t="shared" si="44"/>
        <v>1.1666666666666667</v>
      </c>
      <c r="CB36" s="2" t="e">
        <f t="shared" si="45"/>
        <v>#NUM!</v>
      </c>
      <c r="CC36" s="2">
        <v>6.6349999999999998</v>
      </c>
      <c r="CD36" s="2" t="e">
        <f t="shared" si="46"/>
        <v>#NUM!</v>
      </c>
      <c r="CE36" s="2" t="e">
        <f t="shared" si="47"/>
        <v>#NUM!</v>
      </c>
      <c r="CF36" s="2" t="e">
        <f t="shared" si="48"/>
        <v>#NUM!</v>
      </c>
      <c r="CG36" s="2" t="str">
        <f t="shared" si="49"/>
        <v>NS</v>
      </c>
      <c r="CH36" s="2" t="str">
        <f t="shared" si="50"/>
        <v/>
      </c>
      <c r="CI36" s="2" t="str">
        <f t="shared" si="51"/>
        <v/>
      </c>
      <c r="CJ36" s="2" t="str">
        <f t="shared" si="52"/>
        <v/>
      </c>
    </row>
    <row r="37" spans="1:88" x14ac:dyDescent="0.2">
      <c r="A37" s="1" t="s">
        <v>142</v>
      </c>
      <c r="B37" s="19" t="s">
        <v>298</v>
      </c>
      <c r="C37" s="20">
        <v>39841</v>
      </c>
      <c r="D37" s="7">
        <v>0.57986111111111116</v>
      </c>
      <c r="E37" s="1">
        <v>0.1</v>
      </c>
      <c r="F37" s="1" t="s">
        <v>57</v>
      </c>
      <c r="G37" s="1" t="s">
        <v>758</v>
      </c>
      <c r="H37" s="19" t="s">
        <v>711</v>
      </c>
      <c r="I37" s="19" t="s">
        <v>712</v>
      </c>
      <c r="J37" s="19" t="s">
        <v>61</v>
      </c>
      <c r="K37" s="2">
        <v>0.75</v>
      </c>
      <c r="L37" s="2">
        <v>0.25</v>
      </c>
      <c r="M37" s="19">
        <v>100</v>
      </c>
      <c r="N37" s="19">
        <v>100</v>
      </c>
      <c r="O37" s="19">
        <v>100</v>
      </c>
      <c r="P37" s="19">
        <v>100</v>
      </c>
      <c r="Q37" s="21"/>
      <c r="R37" s="21"/>
      <c r="S37" s="21"/>
      <c r="T37" s="21"/>
      <c r="W37" s="2">
        <f t="shared" si="0"/>
        <v>100</v>
      </c>
      <c r="X37" s="57">
        <f t="shared" si="1"/>
        <v>0</v>
      </c>
      <c r="Y37" s="2">
        <f t="shared" si="2"/>
        <v>4</v>
      </c>
      <c r="Z37" s="19">
        <v>100</v>
      </c>
      <c r="AA37" s="19">
        <v>100</v>
      </c>
      <c r="AB37" s="19">
        <v>100</v>
      </c>
      <c r="AC37" s="19">
        <v>100</v>
      </c>
      <c r="AJ37" s="2">
        <f t="shared" si="3"/>
        <v>100</v>
      </c>
      <c r="AK37" s="2">
        <f t="shared" si="4"/>
        <v>0</v>
      </c>
      <c r="AL37" s="2">
        <f t="shared" si="5"/>
        <v>4</v>
      </c>
      <c r="AM37" s="22">
        <f t="shared" si="6"/>
        <v>1.5707963267948966</v>
      </c>
      <c r="AN37" s="22">
        <f t="shared" si="7"/>
        <v>1.5707963267948966</v>
      </c>
      <c r="AO37" s="22">
        <f t="shared" si="8"/>
        <v>1.5707963267948966</v>
      </c>
      <c r="AP37" s="22">
        <f t="shared" si="9"/>
        <v>1.5707963267948966</v>
      </c>
      <c r="AQ37" s="22" t="str">
        <f t="shared" si="10"/>
        <v/>
      </c>
      <c r="AR37" s="22" t="str">
        <f t="shared" si="11"/>
        <v/>
      </c>
      <c r="AS37" s="22" t="str">
        <f t="shared" si="12"/>
        <v/>
      </c>
      <c r="AT37" s="22" t="str">
        <f t="shared" si="13"/>
        <v/>
      </c>
      <c r="AU37" s="22" t="str">
        <f t="shared" si="14"/>
        <v/>
      </c>
      <c r="AV37" s="22" t="str">
        <f t="shared" si="15"/>
        <v/>
      </c>
      <c r="AW37" s="2">
        <f t="shared" si="16"/>
        <v>1.5707963267948966</v>
      </c>
      <c r="AX37" s="2">
        <f t="shared" si="17"/>
        <v>0</v>
      </c>
      <c r="AY37" s="2">
        <f t="shared" si="18"/>
        <v>4</v>
      </c>
      <c r="AZ37" s="23">
        <f t="shared" si="19"/>
        <v>1.5707963267948966</v>
      </c>
      <c r="BA37" s="23">
        <f t="shared" si="20"/>
        <v>1.5707963267948966</v>
      </c>
      <c r="BB37" s="23">
        <f t="shared" si="21"/>
        <v>1.5707963267948966</v>
      </c>
      <c r="BC37" s="23">
        <f t="shared" si="22"/>
        <v>1.5707963267948966</v>
      </c>
      <c r="BD37" s="23" t="str">
        <f t="shared" si="23"/>
        <v/>
      </c>
      <c r="BE37" s="23" t="str">
        <f t="shared" si="24"/>
        <v/>
      </c>
      <c r="BF37" s="23" t="str">
        <f t="shared" si="25"/>
        <v/>
      </c>
      <c r="BG37" s="23" t="str">
        <f t="shared" si="26"/>
        <v/>
      </c>
      <c r="BH37" s="23" t="str">
        <f t="shared" si="27"/>
        <v/>
      </c>
      <c r="BI37" s="23" t="str">
        <f t="shared" si="28"/>
        <v/>
      </c>
      <c r="BJ37" s="2">
        <f t="shared" si="29"/>
        <v>1.5707963267948966</v>
      </c>
      <c r="BK37" s="2">
        <f t="shared" si="30"/>
        <v>0</v>
      </c>
      <c r="BL37" s="2">
        <f t="shared" si="31"/>
        <v>4</v>
      </c>
      <c r="BM37" s="2">
        <f t="shared" si="32"/>
        <v>0</v>
      </c>
      <c r="BN37" s="2">
        <f t="shared" si="33"/>
        <v>0</v>
      </c>
      <c r="BO37" s="2" t="e">
        <f t="shared" si="34"/>
        <v>#DIV/0!</v>
      </c>
      <c r="BP37" s="2" t="e">
        <f t="shared" si="35"/>
        <v>#DIV/0!</v>
      </c>
      <c r="BQ37" s="2" t="e">
        <f t="shared" si="36"/>
        <v>#DIV/0!</v>
      </c>
      <c r="BR37" s="3" t="str">
        <f t="shared" si="37"/>
        <v>Nontoxic</v>
      </c>
      <c r="BS37" s="2">
        <f t="shared" si="38"/>
        <v>100</v>
      </c>
      <c r="BT37" s="4" t="s">
        <v>664</v>
      </c>
      <c r="BU37" s="2" t="s">
        <v>666</v>
      </c>
      <c r="BV37" s="2">
        <f t="shared" si="39"/>
        <v>3</v>
      </c>
      <c r="BW37" s="2">
        <f t="shared" si="40"/>
        <v>3</v>
      </c>
      <c r="BX37" s="2">
        <f t="shared" si="41"/>
        <v>0</v>
      </c>
      <c r="BY37" s="2">
        <f t="shared" si="42"/>
        <v>0</v>
      </c>
      <c r="BZ37" s="2">
        <f t="shared" si="43"/>
        <v>0</v>
      </c>
      <c r="CA37" s="2">
        <f t="shared" si="44"/>
        <v>1.1666666666666667</v>
      </c>
      <c r="CB37" s="2" t="e">
        <f t="shared" si="45"/>
        <v>#NUM!</v>
      </c>
      <c r="CC37" s="2">
        <v>6.6349999999999998</v>
      </c>
      <c r="CD37" s="2" t="e">
        <f t="shared" si="46"/>
        <v>#NUM!</v>
      </c>
      <c r="CE37" s="2" t="e">
        <f t="shared" si="47"/>
        <v>#NUM!</v>
      </c>
      <c r="CF37" s="2" t="e">
        <f t="shared" si="48"/>
        <v>#NUM!</v>
      </c>
      <c r="CG37" s="2" t="str">
        <f t="shared" si="49"/>
        <v>NS</v>
      </c>
      <c r="CH37" s="2" t="str">
        <f t="shared" si="50"/>
        <v/>
      </c>
      <c r="CI37" s="2" t="str">
        <f t="shared" si="51"/>
        <v/>
      </c>
      <c r="CJ37" s="2" t="str">
        <f t="shared" si="52"/>
        <v/>
      </c>
    </row>
    <row r="38" spans="1:88" x14ac:dyDescent="0.2">
      <c r="A38" s="1" t="s">
        <v>142</v>
      </c>
      <c r="B38" s="19" t="s">
        <v>301</v>
      </c>
      <c r="C38" s="20">
        <v>39688</v>
      </c>
      <c r="D38" s="7">
        <v>0.5</v>
      </c>
      <c r="E38" s="1">
        <v>0.1</v>
      </c>
      <c r="F38" s="1" t="s">
        <v>57</v>
      </c>
      <c r="G38" s="1" t="s">
        <v>755</v>
      </c>
      <c r="H38" s="19" t="s">
        <v>711</v>
      </c>
      <c r="I38" s="19" t="s">
        <v>712</v>
      </c>
      <c r="J38" s="19" t="s">
        <v>61</v>
      </c>
      <c r="K38" s="2">
        <v>0.75</v>
      </c>
      <c r="L38" s="2">
        <v>0.25</v>
      </c>
      <c r="M38" s="19">
        <v>100</v>
      </c>
      <c r="N38" s="19">
        <v>100</v>
      </c>
      <c r="O38" s="19">
        <v>100</v>
      </c>
      <c r="P38" s="19">
        <v>100</v>
      </c>
      <c r="Q38" s="21"/>
      <c r="R38" s="21"/>
      <c r="S38" s="21"/>
      <c r="T38" s="21"/>
      <c r="W38" s="2">
        <f t="shared" si="0"/>
        <v>100</v>
      </c>
      <c r="X38" s="57">
        <f t="shared" si="1"/>
        <v>0</v>
      </c>
      <c r="Y38" s="2">
        <f t="shared" si="2"/>
        <v>4</v>
      </c>
      <c r="Z38" s="19">
        <v>100</v>
      </c>
      <c r="AA38" s="19">
        <v>100</v>
      </c>
      <c r="AB38" s="19">
        <v>100</v>
      </c>
      <c r="AC38" s="19">
        <v>100</v>
      </c>
      <c r="AJ38" s="2">
        <f t="shared" si="3"/>
        <v>100</v>
      </c>
      <c r="AK38" s="2">
        <f t="shared" si="4"/>
        <v>0</v>
      </c>
      <c r="AL38" s="2">
        <f t="shared" si="5"/>
        <v>4</v>
      </c>
      <c r="AM38" s="22">
        <f t="shared" si="6"/>
        <v>1.5707963267948966</v>
      </c>
      <c r="AN38" s="22">
        <f t="shared" si="7"/>
        <v>1.5707963267948966</v>
      </c>
      <c r="AO38" s="22">
        <f t="shared" si="8"/>
        <v>1.5707963267948966</v>
      </c>
      <c r="AP38" s="22">
        <f t="shared" si="9"/>
        <v>1.5707963267948966</v>
      </c>
      <c r="AQ38" s="22" t="str">
        <f t="shared" si="10"/>
        <v/>
      </c>
      <c r="AR38" s="22" t="str">
        <f t="shared" si="11"/>
        <v/>
      </c>
      <c r="AS38" s="22" t="str">
        <f t="shared" si="12"/>
        <v/>
      </c>
      <c r="AT38" s="22" t="str">
        <f t="shared" si="13"/>
        <v/>
      </c>
      <c r="AU38" s="22" t="str">
        <f t="shared" si="14"/>
        <v/>
      </c>
      <c r="AV38" s="22" t="str">
        <f t="shared" si="15"/>
        <v/>
      </c>
      <c r="AW38" s="2">
        <f t="shared" si="16"/>
        <v>1.5707963267948966</v>
      </c>
      <c r="AX38" s="2">
        <f t="shared" si="17"/>
        <v>0</v>
      </c>
      <c r="AY38" s="2">
        <f t="shared" si="18"/>
        <v>4</v>
      </c>
      <c r="AZ38" s="23">
        <f t="shared" si="19"/>
        <v>1.5707963267948966</v>
      </c>
      <c r="BA38" s="23">
        <f t="shared" si="20"/>
        <v>1.5707963267948966</v>
      </c>
      <c r="BB38" s="23">
        <f t="shared" si="21"/>
        <v>1.5707963267948966</v>
      </c>
      <c r="BC38" s="23">
        <f t="shared" si="22"/>
        <v>1.5707963267948966</v>
      </c>
      <c r="BD38" s="23" t="str">
        <f t="shared" si="23"/>
        <v/>
      </c>
      <c r="BE38" s="23" t="str">
        <f t="shared" si="24"/>
        <v/>
      </c>
      <c r="BF38" s="23" t="str">
        <f t="shared" si="25"/>
        <v/>
      </c>
      <c r="BG38" s="23" t="str">
        <f t="shared" si="26"/>
        <v/>
      </c>
      <c r="BH38" s="23" t="str">
        <f t="shared" si="27"/>
        <v/>
      </c>
      <c r="BI38" s="23" t="str">
        <f t="shared" si="28"/>
        <v/>
      </c>
      <c r="BJ38" s="2">
        <f t="shared" si="29"/>
        <v>1.5707963267948966</v>
      </c>
      <c r="BK38" s="2">
        <f t="shared" si="30"/>
        <v>0</v>
      </c>
      <c r="BL38" s="2">
        <f t="shared" si="31"/>
        <v>4</v>
      </c>
      <c r="BM38" s="2">
        <f t="shared" si="32"/>
        <v>0</v>
      </c>
      <c r="BN38" s="2">
        <f t="shared" si="33"/>
        <v>0</v>
      </c>
      <c r="BO38" s="2" t="e">
        <f t="shared" si="34"/>
        <v>#DIV/0!</v>
      </c>
      <c r="BP38" s="2" t="e">
        <f t="shared" si="35"/>
        <v>#DIV/0!</v>
      </c>
      <c r="BQ38" s="2" t="e">
        <f t="shared" si="36"/>
        <v>#DIV/0!</v>
      </c>
      <c r="BR38" s="3" t="str">
        <f t="shared" si="37"/>
        <v>Nontoxic</v>
      </c>
      <c r="BS38" s="2">
        <f t="shared" si="38"/>
        <v>100</v>
      </c>
      <c r="BT38" s="4" t="s">
        <v>664</v>
      </c>
      <c r="BU38" s="2" t="s">
        <v>666</v>
      </c>
      <c r="BV38" s="2">
        <f t="shared" si="39"/>
        <v>3</v>
      </c>
      <c r="BW38" s="2">
        <f t="shared" si="40"/>
        <v>3</v>
      </c>
      <c r="BX38" s="2">
        <f t="shared" si="41"/>
        <v>0</v>
      </c>
      <c r="BY38" s="2">
        <f t="shared" si="42"/>
        <v>0</v>
      </c>
      <c r="BZ38" s="2">
        <f t="shared" si="43"/>
        <v>0</v>
      </c>
      <c r="CA38" s="2">
        <f t="shared" si="44"/>
        <v>1.1666666666666667</v>
      </c>
      <c r="CB38" s="2" t="e">
        <f t="shared" si="45"/>
        <v>#NUM!</v>
      </c>
      <c r="CC38" s="2">
        <v>6.6349999999999998</v>
      </c>
      <c r="CD38" s="2" t="e">
        <f t="shared" si="46"/>
        <v>#NUM!</v>
      </c>
      <c r="CE38" s="2" t="e">
        <f t="shared" si="47"/>
        <v>#NUM!</v>
      </c>
      <c r="CF38" s="2" t="e">
        <f t="shared" si="48"/>
        <v>#NUM!</v>
      </c>
      <c r="CG38" s="2" t="str">
        <f t="shared" si="49"/>
        <v>NS</v>
      </c>
      <c r="CH38" s="2" t="str">
        <f t="shared" si="50"/>
        <v/>
      </c>
      <c r="CI38" s="2" t="str">
        <f t="shared" si="51"/>
        <v/>
      </c>
      <c r="CJ38" s="2" t="str">
        <f t="shared" si="52"/>
        <v/>
      </c>
    </row>
    <row r="39" spans="1:88" x14ac:dyDescent="0.2">
      <c r="A39" s="1" t="s">
        <v>142</v>
      </c>
      <c r="B39" s="19" t="s">
        <v>304</v>
      </c>
      <c r="C39" s="20">
        <v>37228</v>
      </c>
      <c r="D39" s="7">
        <v>0</v>
      </c>
      <c r="E39" s="1">
        <v>0.1</v>
      </c>
      <c r="F39" s="1" t="s">
        <v>57</v>
      </c>
      <c r="G39" s="1" t="s">
        <v>759</v>
      </c>
      <c r="H39" s="19" t="s">
        <v>711</v>
      </c>
      <c r="I39" s="19" t="s">
        <v>712</v>
      </c>
      <c r="J39" s="19" t="s">
        <v>61</v>
      </c>
      <c r="K39" s="2">
        <v>0.75</v>
      </c>
      <c r="L39" s="2">
        <v>0.25</v>
      </c>
      <c r="M39" s="19">
        <v>100</v>
      </c>
      <c r="N39" s="19">
        <v>100</v>
      </c>
      <c r="O39" s="19">
        <v>100</v>
      </c>
      <c r="P39" s="19">
        <v>100</v>
      </c>
      <c r="Q39" s="21"/>
      <c r="R39" s="21"/>
      <c r="S39" s="21"/>
      <c r="T39" s="21"/>
      <c r="W39" s="2">
        <f t="shared" si="0"/>
        <v>100</v>
      </c>
      <c r="X39" s="57">
        <f t="shared" si="1"/>
        <v>0</v>
      </c>
      <c r="Y39" s="2">
        <f t="shared" si="2"/>
        <v>4</v>
      </c>
      <c r="Z39" s="19">
        <v>100</v>
      </c>
      <c r="AA39" s="19">
        <v>100</v>
      </c>
      <c r="AB39" s="19">
        <v>100</v>
      </c>
      <c r="AC39" s="19">
        <v>100</v>
      </c>
      <c r="AJ39" s="2">
        <f t="shared" si="3"/>
        <v>100</v>
      </c>
      <c r="AK39" s="2">
        <f t="shared" si="4"/>
        <v>0</v>
      </c>
      <c r="AL39" s="2">
        <f t="shared" si="5"/>
        <v>4</v>
      </c>
      <c r="AM39" s="22">
        <f t="shared" si="6"/>
        <v>1.5707963267948966</v>
      </c>
      <c r="AN39" s="22">
        <f t="shared" si="7"/>
        <v>1.5707963267948966</v>
      </c>
      <c r="AO39" s="22">
        <f t="shared" si="8"/>
        <v>1.5707963267948966</v>
      </c>
      <c r="AP39" s="22">
        <f t="shared" si="9"/>
        <v>1.5707963267948966</v>
      </c>
      <c r="AQ39" s="22" t="str">
        <f t="shared" si="10"/>
        <v/>
      </c>
      <c r="AR39" s="22" t="str">
        <f t="shared" si="11"/>
        <v/>
      </c>
      <c r="AS39" s="22" t="str">
        <f t="shared" si="12"/>
        <v/>
      </c>
      <c r="AT39" s="22" t="str">
        <f t="shared" si="13"/>
        <v/>
      </c>
      <c r="AU39" s="22" t="str">
        <f t="shared" si="14"/>
        <v/>
      </c>
      <c r="AV39" s="22" t="str">
        <f t="shared" si="15"/>
        <v/>
      </c>
      <c r="AW39" s="2">
        <f t="shared" si="16"/>
        <v>1.5707963267948966</v>
      </c>
      <c r="AX39" s="2">
        <f t="shared" si="17"/>
        <v>0</v>
      </c>
      <c r="AY39" s="2">
        <f t="shared" si="18"/>
        <v>4</v>
      </c>
      <c r="AZ39" s="23">
        <f t="shared" si="19"/>
        <v>1.5707963267948966</v>
      </c>
      <c r="BA39" s="23">
        <f t="shared" si="20"/>
        <v>1.5707963267948966</v>
      </c>
      <c r="BB39" s="23">
        <f t="shared" si="21"/>
        <v>1.5707963267948966</v>
      </c>
      <c r="BC39" s="23">
        <f t="shared" si="22"/>
        <v>1.5707963267948966</v>
      </c>
      <c r="BD39" s="23" t="str">
        <f t="shared" si="23"/>
        <v/>
      </c>
      <c r="BE39" s="23" t="str">
        <f t="shared" si="24"/>
        <v/>
      </c>
      <c r="BF39" s="23" t="str">
        <f t="shared" si="25"/>
        <v/>
      </c>
      <c r="BG39" s="23" t="str">
        <f t="shared" si="26"/>
        <v/>
      </c>
      <c r="BH39" s="23" t="str">
        <f t="shared" si="27"/>
        <v/>
      </c>
      <c r="BI39" s="23" t="str">
        <f t="shared" si="28"/>
        <v/>
      </c>
      <c r="BJ39" s="2">
        <f t="shared" si="29"/>
        <v>1.5707963267948966</v>
      </c>
      <c r="BK39" s="2">
        <f t="shared" si="30"/>
        <v>0</v>
      </c>
      <c r="BL39" s="2">
        <f t="shared" si="31"/>
        <v>4</v>
      </c>
      <c r="BM39" s="2">
        <f t="shared" si="32"/>
        <v>0</v>
      </c>
      <c r="BN39" s="2">
        <f t="shared" si="33"/>
        <v>0</v>
      </c>
      <c r="BO39" s="2" t="e">
        <f t="shared" si="34"/>
        <v>#DIV/0!</v>
      </c>
      <c r="BP39" s="2" t="e">
        <f t="shared" si="35"/>
        <v>#DIV/0!</v>
      </c>
      <c r="BQ39" s="2" t="e">
        <f t="shared" si="36"/>
        <v>#DIV/0!</v>
      </c>
      <c r="BR39" s="3" t="str">
        <f t="shared" si="37"/>
        <v>Nontoxic</v>
      </c>
      <c r="BS39" s="2">
        <f t="shared" si="38"/>
        <v>100</v>
      </c>
      <c r="BT39" s="4" t="s">
        <v>664</v>
      </c>
      <c r="BU39" s="2" t="s">
        <v>666</v>
      </c>
      <c r="BV39" s="2">
        <f t="shared" si="39"/>
        <v>3</v>
      </c>
      <c r="BW39" s="2">
        <f t="shared" si="40"/>
        <v>3</v>
      </c>
      <c r="BX39" s="2">
        <f t="shared" si="41"/>
        <v>0</v>
      </c>
      <c r="BY39" s="2">
        <f t="shared" si="42"/>
        <v>0</v>
      </c>
      <c r="BZ39" s="2">
        <f t="shared" si="43"/>
        <v>0</v>
      </c>
      <c r="CA39" s="2">
        <f t="shared" si="44"/>
        <v>1.1666666666666667</v>
      </c>
      <c r="CB39" s="2" t="e">
        <f t="shared" si="45"/>
        <v>#NUM!</v>
      </c>
      <c r="CC39" s="2">
        <v>6.6349999999999998</v>
      </c>
      <c r="CD39" s="2" t="e">
        <f t="shared" si="46"/>
        <v>#NUM!</v>
      </c>
      <c r="CE39" s="2" t="e">
        <f t="shared" si="47"/>
        <v>#NUM!</v>
      </c>
      <c r="CF39" s="2" t="e">
        <f t="shared" si="48"/>
        <v>#NUM!</v>
      </c>
      <c r="CG39" s="2" t="str">
        <f t="shared" si="49"/>
        <v>NS</v>
      </c>
      <c r="CH39" s="2" t="str">
        <f t="shared" si="50"/>
        <v/>
      </c>
      <c r="CI39" s="2" t="str">
        <f t="shared" si="51"/>
        <v/>
      </c>
      <c r="CJ39" s="2" t="str">
        <f t="shared" si="52"/>
        <v/>
      </c>
    </row>
    <row r="40" spans="1:88" x14ac:dyDescent="0.2">
      <c r="A40" s="1" t="s">
        <v>142</v>
      </c>
      <c r="B40" s="19" t="s">
        <v>304</v>
      </c>
      <c r="C40" s="20">
        <v>39687</v>
      </c>
      <c r="D40" s="7">
        <v>0.4861111111111111</v>
      </c>
      <c r="E40" s="1">
        <v>0.1</v>
      </c>
      <c r="F40" s="1" t="s">
        <v>57</v>
      </c>
      <c r="G40" s="1" t="s">
        <v>757</v>
      </c>
      <c r="H40" s="19" t="s">
        <v>711</v>
      </c>
      <c r="I40" s="19" t="s">
        <v>712</v>
      </c>
      <c r="J40" s="19" t="s">
        <v>61</v>
      </c>
      <c r="K40" s="2">
        <v>0.75</v>
      </c>
      <c r="L40" s="2">
        <v>0.25</v>
      </c>
      <c r="M40" s="19">
        <v>100</v>
      </c>
      <c r="N40" s="19">
        <v>100</v>
      </c>
      <c r="O40" s="19">
        <v>100</v>
      </c>
      <c r="P40" s="19">
        <v>100</v>
      </c>
      <c r="Q40" s="21"/>
      <c r="R40" s="21"/>
      <c r="S40" s="21"/>
      <c r="T40" s="21"/>
      <c r="W40" s="2">
        <f t="shared" si="0"/>
        <v>100</v>
      </c>
      <c r="X40" s="57">
        <f t="shared" si="1"/>
        <v>0</v>
      </c>
      <c r="Y40" s="2">
        <f t="shared" si="2"/>
        <v>4</v>
      </c>
      <c r="Z40" s="19">
        <v>100</v>
      </c>
      <c r="AA40" s="19">
        <v>100</v>
      </c>
      <c r="AB40" s="19">
        <v>100</v>
      </c>
      <c r="AC40" s="19">
        <v>100</v>
      </c>
      <c r="AJ40" s="2">
        <f t="shared" si="3"/>
        <v>100</v>
      </c>
      <c r="AK40" s="2">
        <f t="shared" si="4"/>
        <v>0</v>
      </c>
      <c r="AL40" s="2">
        <f t="shared" si="5"/>
        <v>4</v>
      </c>
      <c r="AM40" s="22">
        <f t="shared" si="6"/>
        <v>1.5707963267948966</v>
      </c>
      <c r="AN40" s="22">
        <f t="shared" si="7"/>
        <v>1.5707963267948966</v>
      </c>
      <c r="AO40" s="22">
        <f t="shared" si="8"/>
        <v>1.5707963267948966</v>
      </c>
      <c r="AP40" s="22">
        <f t="shared" si="9"/>
        <v>1.5707963267948966</v>
      </c>
      <c r="AQ40" s="22" t="str">
        <f t="shared" si="10"/>
        <v/>
      </c>
      <c r="AR40" s="22" t="str">
        <f t="shared" si="11"/>
        <v/>
      </c>
      <c r="AS40" s="22" t="str">
        <f t="shared" si="12"/>
        <v/>
      </c>
      <c r="AT40" s="22" t="str">
        <f t="shared" si="13"/>
        <v/>
      </c>
      <c r="AU40" s="22" t="str">
        <f t="shared" si="14"/>
        <v/>
      </c>
      <c r="AV40" s="22" t="str">
        <f t="shared" si="15"/>
        <v/>
      </c>
      <c r="AW40" s="2">
        <f t="shared" si="16"/>
        <v>1.5707963267948966</v>
      </c>
      <c r="AX40" s="2">
        <f t="shared" si="17"/>
        <v>0</v>
      </c>
      <c r="AY40" s="2">
        <f t="shared" si="18"/>
        <v>4</v>
      </c>
      <c r="AZ40" s="23">
        <f t="shared" si="19"/>
        <v>1.5707963267948966</v>
      </c>
      <c r="BA40" s="23">
        <f t="shared" si="20"/>
        <v>1.5707963267948966</v>
      </c>
      <c r="BB40" s="23">
        <f t="shared" si="21"/>
        <v>1.5707963267948966</v>
      </c>
      <c r="BC40" s="23">
        <f t="shared" si="22"/>
        <v>1.5707963267948966</v>
      </c>
      <c r="BD40" s="23" t="str">
        <f t="shared" si="23"/>
        <v/>
      </c>
      <c r="BE40" s="23" t="str">
        <f t="shared" si="24"/>
        <v/>
      </c>
      <c r="BF40" s="23" t="str">
        <f t="shared" si="25"/>
        <v/>
      </c>
      <c r="BG40" s="23" t="str">
        <f t="shared" si="26"/>
        <v/>
      </c>
      <c r="BH40" s="23" t="str">
        <f t="shared" si="27"/>
        <v/>
      </c>
      <c r="BI40" s="23" t="str">
        <f t="shared" si="28"/>
        <v/>
      </c>
      <c r="BJ40" s="2">
        <f t="shared" si="29"/>
        <v>1.5707963267948966</v>
      </c>
      <c r="BK40" s="2">
        <f t="shared" si="30"/>
        <v>0</v>
      </c>
      <c r="BL40" s="2">
        <f t="shared" si="31"/>
        <v>4</v>
      </c>
      <c r="BM40" s="2">
        <f t="shared" si="32"/>
        <v>0</v>
      </c>
      <c r="BN40" s="2">
        <f t="shared" si="33"/>
        <v>0</v>
      </c>
      <c r="BO40" s="2" t="e">
        <f t="shared" si="34"/>
        <v>#DIV/0!</v>
      </c>
      <c r="BP40" s="2" t="e">
        <f t="shared" si="35"/>
        <v>#DIV/0!</v>
      </c>
      <c r="BQ40" s="2" t="e">
        <f t="shared" si="36"/>
        <v>#DIV/0!</v>
      </c>
      <c r="BR40" s="3" t="str">
        <f t="shared" si="37"/>
        <v>Nontoxic</v>
      </c>
      <c r="BS40" s="2">
        <f t="shared" si="38"/>
        <v>100</v>
      </c>
      <c r="BT40" s="4" t="s">
        <v>664</v>
      </c>
      <c r="BU40" s="2" t="s">
        <v>666</v>
      </c>
      <c r="BV40" s="2">
        <f t="shared" si="39"/>
        <v>3</v>
      </c>
      <c r="BW40" s="2">
        <f t="shared" si="40"/>
        <v>3</v>
      </c>
      <c r="BX40" s="2">
        <f t="shared" si="41"/>
        <v>0</v>
      </c>
      <c r="BY40" s="2">
        <f t="shared" si="42"/>
        <v>0</v>
      </c>
      <c r="BZ40" s="2">
        <f t="shared" si="43"/>
        <v>0</v>
      </c>
      <c r="CA40" s="2">
        <f t="shared" si="44"/>
        <v>1.1666666666666667</v>
      </c>
      <c r="CB40" s="2" t="e">
        <f t="shared" si="45"/>
        <v>#NUM!</v>
      </c>
      <c r="CC40" s="2">
        <v>6.6349999999999998</v>
      </c>
      <c r="CD40" s="2" t="e">
        <f t="shared" si="46"/>
        <v>#NUM!</v>
      </c>
      <c r="CE40" s="2" t="e">
        <f t="shared" si="47"/>
        <v>#NUM!</v>
      </c>
      <c r="CF40" s="2" t="e">
        <f t="shared" si="48"/>
        <v>#NUM!</v>
      </c>
      <c r="CG40" s="2" t="str">
        <f t="shared" si="49"/>
        <v>NS</v>
      </c>
      <c r="CH40" s="2" t="str">
        <f t="shared" si="50"/>
        <v/>
      </c>
      <c r="CI40" s="2" t="str">
        <f t="shared" si="51"/>
        <v/>
      </c>
      <c r="CJ40" s="2" t="str">
        <f t="shared" si="52"/>
        <v/>
      </c>
    </row>
    <row r="41" spans="1:88" x14ac:dyDescent="0.2">
      <c r="A41" s="1" t="s">
        <v>142</v>
      </c>
      <c r="B41" s="19" t="s">
        <v>304</v>
      </c>
      <c r="C41" s="20">
        <v>39841</v>
      </c>
      <c r="D41" s="7">
        <v>0.44791666666666669</v>
      </c>
      <c r="E41" s="1">
        <v>0.1</v>
      </c>
      <c r="F41" s="1" t="s">
        <v>57</v>
      </c>
      <c r="G41" s="1" t="s">
        <v>758</v>
      </c>
      <c r="H41" s="19" t="s">
        <v>711</v>
      </c>
      <c r="I41" s="19" t="s">
        <v>712</v>
      </c>
      <c r="J41" s="19" t="s">
        <v>61</v>
      </c>
      <c r="K41" s="2">
        <v>0.75</v>
      </c>
      <c r="L41" s="2">
        <v>0.25</v>
      </c>
      <c r="M41" s="19">
        <v>100</v>
      </c>
      <c r="N41" s="19">
        <v>100</v>
      </c>
      <c r="O41" s="19">
        <v>100</v>
      </c>
      <c r="P41" s="19">
        <v>100</v>
      </c>
      <c r="Q41" s="21"/>
      <c r="R41" s="21"/>
      <c r="S41" s="21"/>
      <c r="T41" s="21"/>
      <c r="W41" s="2">
        <f t="shared" si="0"/>
        <v>100</v>
      </c>
      <c r="X41" s="57">
        <f t="shared" si="1"/>
        <v>0</v>
      </c>
      <c r="Y41" s="2">
        <f t="shared" si="2"/>
        <v>4</v>
      </c>
      <c r="Z41" s="19">
        <v>100</v>
      </c>
      <c r="AA41" s="19">
        <v>100</v>
      </c>
      <c r="AB41" s="19">
        <v>100</v>
      </c>
      <c r="AC41" s="19">
        <v>100</v>
      </c>
      <c r="AJ41" s="2">
        <f t="shared" si="3"/>
        <v>100</v>
      </c>
      <c r="AK41" s="2">
        <f t="shared" si="4"/>
        <v>0</v>
      </c>
      <c r="AL41" s="2">
        <f t="shared" si="5"/>
        <v>4</v>
      </c>
      <c r="AM41" s="22">
        <f t="shared" si="6"/>
        <v>1.5707963267948966</v>
      </c>
      <c r="AN41" s="22">
        <f t="shared" si="7"/>
        <v>1.5707963267948966</v>
      </c>
      <c r="AO41" s="22">
        <f t="shared" si="8"/>
        <v>1.5707963267948966</v>
      </c>
      <c r="AP41" s="22">
        <f t="shared" si="9"/>
        <v>1.5707963267948966</v>
      </c>
      <c r="AQ41" s="22" t="str">
        <f t="shared" si="10"/>
        <v/>
      </c>
      <c r="AR41" s="22" t="str">
        <f t="shared" si="11"/>
        <v/>
      </c>
      <c r="AS41" s="22" t="str">
        <f t="shared" si="12"/>
        <v/>
      </c>
      <c r="AT41" s="22" t="str">
        <f t="shared" si="13"/>
        <v/>
      </c>
      <c r="AU41" s="22" t="str">
        <f t="shared" si="14"/>
        <v/>
      </c>
      <c r="AV41" s="22" t="str">
        <f t="shared" si="15"/>
        <v/>
      </c>
      <c r="AW41" s="2">
        <f t="shared" si="16"/>
        <v>1.5707963267948966</v>
      </c>
      <c r="AX41" s="2">
        <f t="shared" si="17"/>
        <v>0</v>
      </c>
      <c r="AY41" s="2">
        <f t="shared" si="18"/>
        <v>4</v>
      </c>
      <c r="AZ41" s="23">
        <f t="shared" si="19"/>
        <v>1.5707963267948966</v>
      </c>
      <c r="BA41" s="23">
        <f t="shared" si="20"/>
        <v>1.5707963267948966</v>
      </c>
      <c r="BB41" s="23">
        <f t="shared" si="21"/>
        <v>1.5707963267948966</v>
      </c>
      <c r="BC41" s="23">
        <f t="shared" si="22"/>
        <v>1.5707963267948966</v>
      </c>
      <c r="BD41" s="23" t="str">
        <f t="shared" si="23"/>
        <v/>
      </c>
      <c r="BE41" s="23" t="str">
        <f t="shared" si="24"/>
        <v/>
      </c>
      <c r="BF41" s="23" t="str">
        <f t="shared" si="25"/>
        <v/>
      </c>
      <c r="BG41" s="23" t="str">
        <f t="shared" si="26"/>
        <v/>
      </c>
      <c r="BH41" s="23" t="str">
        <f t="shared" si="27"/>
        <v/>
      </c>
      <c r="BI41" s="23" t="str">
        <f t="shared" si="28"/>
        <v/>
      </c>
      <c r="BJ41" s="2">
        <f t="shared" si="29"/>
        <v>1.5707963267948966</v>
      </c>
      <c r="BK41" s="2">
        <f t="shared" si="30"/>
        <v>0</v>
      </c>
      <c r="BL41" s="2">
        <f t="shared" si="31"/>
        <v>4</v>
      </c>
      <c r="BM41" s="2">
        <f t="shared" si="32"/>
        <v>0</v>
      </c>
      <c r="BN41" s="2">
        <f t="shared" si="33"/>
        <v>0</v>
      </c>
      <c r="BO41" s="2" t="e">
        <f t="shared" si="34"/>
        <v>#DIV/0!</v>
      </c>
      <c r="BP41" s="2" t="e">
        <f t="shared" si="35"/>
        <v>#DIV/0!</v>
      </c>
      <c r="BQ41" s="2" t="e">
        <f t="shared" si="36"/>
        <v>#DIV/0!</v>
      </c>
      <c r="BR41" s="3" t="str">
        <f t="shared" si="37"/>
        <v>Nontoxic</v>
      </c>
      <c r="BS41" s="2">
        <f t="shared" si="38"/>
        <v>100</v>
      </c>
      <c r="BT41" s="4" t="s">
        <v>664</v>
      </c>
      <c r="BU41" s="2" t="s">
        <v>666</v>
      </c>
      <c r="BV41" s="2">
        <f t="shared" si="39"/>
        <v>3</v>
      </c>
      <c r="BW41" s="2">
        <f t="shared" si="40"/>
        <v>3</v>
      </c>
      <c r="BX41" s="2">
        <f t="shared" si="41"/>
        <v>0</v>
      </c>
      <c r="BY41" s="2">
        <f t="shared" si="42"/>
        <v>0</v>
      </c>
      <c r="BZ41" s="2">
        <f t="shared" si="43"/>
        <v>0</v>
      </c>
      <c r="CA41" s="2">
        <f t="shared" si="44"/>
        <v>1.1666666666666667</v>
      </c>
      <c r="CB41" s="2" t="e">
        <f t="shared" si="45"/>
        <v>#NUM!</v>
      </c>
      <c r="CC41" s="2">
        <v>6.6349999999999998</v>
      </c>
      <c r="CD41" s="2" t="e">
        <f t="shared" si="46"/>
        <v>#NUM!</v>
      </c>
      <c r="CE41" s="2" t="e">
        <f t="shared" si="47"/>
        <v>#NUM!</v>
      </c>
      <c r="CF41" s="2" t="e">
        <f t="shared" si="48"/>
        <v>#NUM!</v>
      </c>
      <c r="CG41" s="2" t="str">
        <f t="shared" si="49"/>
        <v>NS</v>
      </c>
      <c r="CH41" s="2" t="str">
        <f t="shared" si="50"/>
        <v/>
      </c>
      <c r="CI41" s="2" t="str">
        <f t="shared" si="51"/>
        <v/>
      </c>
      <c r="CJ41" s="2" t="str">
        <f t="shared" si="52"/>
        <v/>
      </c>
    </row>
    <row r="42" spans="1:88" x14ac:dyDescent="0.2">
      <c r="A42" s="1" t="s">
        <v>142</v>
      </c>
      <c r="B42" s="19" t="s">
        <v>308</v>
      </c>
      <c r="C42" s="20">
        <v>39687</v>
      </c>
      <c r="D42" s="7">
        <v>0.52083333333333337</v>
      </c>
      <c r="E42" s="1">
        <v>0.1</v>
      </c>
      <c r="F42" s="1" t="s">
        <v>57</v>
      </c>
      <c r="G42" s="1" t="s">
        <v>757</v>
      </c>
      <c r="H42" s="19" t="s">
        <v>711</v>
      </c>
      <c r="I42" s="19" t="s">
        <v>712</v>
      </c>
      <c r="J42" s="19" t="s">
        <v>61</v>
      </c>
      <c r="K42" s="2">
        <v>0.75</v>
      </c>
      <c r="L42" s="2">
        <v>0.25</v>
      </c>
      <c r="M42" s="19">
        <v>100</v>
      </c>
      <c r="N42" s="19">
        <v>100</v>
      </c>
      <c r="O42" s="19">
        <v>100</v>
      </c>
      <c r="P42" s="19">
        <v>100</v>
      </c>
      <c r="Q42" s="21"/>
      <c r="R42" s="21"/>
      <c r="S42" s="21"/>
      <c r="T42" s="21"/>
      <c r="W42" s="2">
        <f t="shared" si="0"/>
        <v>100</v>
      </c>
      <c r="X42" s="57">
        <f t="shared" si="1"/>
        <v>0</v>
      </c>
      <c r="Y42" s="2">
        <f t="shared" si="2"/>
        <v>4</v>
      </c>
      <c r="Z42" s="19">
        <v>100</v>
      </c>
      <c r="AA42" s="19">
        <v>100</v>
      </c>
      <c r="AB42" s="19">
        <v>100</v>
      </c>
      <c r="AC42" s="19">
        <v>100</v>
      </c>
      <c r="AJ42" s="2">
        <f t="shared" si="3"/>
        <v>100</v>
      </c>
      <c r="AK42" s="2">
        <f t="shared" si="4"/>
        <v>0</v>
      </c>
      <c r="AL42" s="2">
        <f t="shared" si="5"/>
        <v>4</v>
      </c>
      <c r="AM42" s="22">
        <f t="shared" si="6"/>
        <v>1.5707963267948966</v>
      </c>
      <c r="AN42" s="22">
        <f t="shared" si="7"/>
        <v>1.5707963267948966</v>
      </c>
      <c r="AO42" s="22">
        <f t="shared" si="8"/>
        <v>1.5707963267948966</v>
      </c>
      <c r="AP42" s="22">
        <f t="shared" si="9"/>
        <v>1.5707963267948966</v>
      </c>
      <c r="AQ42" s="22" t="str">
        <f t="shared" si="10"/>
        <v/>
      </c>
      <c r="AR42" s="22" t="str">
        <f t="shared" si="11"/>
        <v/>
      </c>
      <c r="AS42" s="22" t="str">
        <f t="shared" si="12"/>
        <v/>
      </c>
      <c r="AT42" s="22" t="str">
        <f t="shared" si="13"/>
        <v/>
      </c>
      <c r="AU42" s="22" t="str">
        <f t="shared" si="14"/>
        <v/>
      </c>
      <c r="AV42" s="22" t="str">
        <f t="shared" si="15"/>
        <v/>
      </c>
      <c r="AW42" s="2">
        <f t="shared" si="16"/>
        <v>1.5707963267948966</v>
      </c>
      <c r="AX42" s="2">
        <f t="shared" si="17"/>
        <v>0</v>
      </c>
      <c r="AY42" s="2">
        <f t="shared" si="18"/>
        <v>4</v>
      </c>
      <c r="AZ42" s="23">
        <f t="shared" si="19"/>
        <v>1.5707963267948966</v>
      </c>
      <c r="BA42" s="23">
        <f t="shared" si="20"/>
        <v>1.5707963267948966</v>
      </c>
      <c r="BB42" s="23">
        <f t="shared" si="21"/>
        <v>1.5707963267948966</v>
      </c>
      <c r="BC42" s="23">
        <f t="shared" si="22"/>
        <v>1.5707963267948966</v>
      </c>
      <c r="BD42" s="23" t="str">
        <f t="shared" si="23"/>
        <v/>
      </c>
      <c r="BE42" s="23" t="str">
        <f t="shared" si="24"/>
        <v/>
      </c>
      <c r="BF42" s="23" t="str">
        <f t="shared" si="25"/>
        <v/>
      </c>
      <c r="BG42" s="23" t="str">
        <f t="shared" si="26"/>
        <v/>
      </c>
      <c r="BH42" s="23" t="str">
        <f t="shared" si="27"/>
        <v/>
      </c>
      <c r="BI42" s="23" t="str">
        <f t="shared" si="28"/>
        <v/>
      </c>
      <c r="BJ42" s="2">
        <f t="shared" si="29"/>
        <v>1.5707963267948966</v>
      </c>
      <c r="BK42" s="2">
        <f t="shared" si="30"/>
        <v>0</v>
      </c>
      <c r="BL42" s="2">
        <f t="shared" si="31"/>
        <v>4</v>
      </c>
      <c r="BM42" s="2">
        <f t="shared" si="32"/>
        <v>0</v>
      </c>
      <c r="BN42" s="2">
        <f t="shared" si="33"/>
        <v>0</v>
      </c>
      <c r="BO42" s="2" t="e">
        <f t="shared" si="34"/>
        <v>#DIV/0!</v>
      </c>
      <c r="BP42" s="2" t="e">
        <f t="shared" si="35"/>
        <v>#DIV/0!</v>
      </c>
      <c r="BQ42" s="2" t="e">
        <f t="shared" si="36"/>
        <v>#DIV/0!</v>
      </c>
      <c r="BR42" s="3" t="str">
        <f t="shared" si="37"/>
        <v>Nontoxic</v>
      </c>
      <c r="BS42" s="2">
        <f t="shared" si="38"/>
        <v>100</v>
      </c>
      <c r="BT42" s="4" t="s">
        <v>664</v>
      </c>
      <c r="BU42" s="2" t="s">
        <v>666</v>
      </c>
      <c r="BV42" s="2">
        <f t="shared" si="39"/>
        <v>3</v>
      </c>
      <c r="BW42" s="2">
        <f t="shared" si="40"/>
        <v>3</v>
      </c>
      <c r="BX42" s="2">
        <f t="shared" si="41"/>
        <v>0</v>
      </c>
      <c r="BY42" s="2">
        <f t="shared" si="42"/>
        <v>0</v>
      </c>
      <c r="BZ42" s="2">
        <f t="shared" si="43"/>
        <v>0</v>
      </c>
      <c r="CA42" s="2">
        <f t="shared" si="44"/>
        <v>1.1666666666666667</v>
      </c>
      <c r="CB42" s="2" t="e">
        <f t="shared" si="45"/>
        <v>#NUM!</v>
      </c>
      <c r="CC42" s="2">
        <v>6.6349999999999998</v>
      </c>
      <c r="CD42" s="2" t="e">
        <f t="shared" si="46"/>
        <v>#NUM!</v>
      </c>
      <c r="CE42" s="2" t="e">
        <f t="shared" si="47"/>
        <v>#NUM!</v>
      </c>
      <c r="CF42" s="2" t="e">
        <f t="shared" si="48"/>
        <v>#NUM!</v>
      </c>
      <c r="CG42" s="2" t="str">
        <f t="shared" si="49"/>
        <v>NS</v>
      </c>
      <c r="CH42" s="2" t="str">
        <f t="shared" si="50"/>
        <v/>
      </c>
      <c r="CI42" s="2" t="str">
        <f t="shared" si="51"/>
        <v/>
      </c>
      <c r="CJ42" s="2" t="str">
        <f t="shared" si="52"/>
        <v/>
      </c>
    </row>
    <row r="43" spans="1:88" x14ac:dyDescent="0.2">
      <c r="A43" s="1" t="s">
        <v>142</v>
      </c>
      <c r="B43" s="19" t="s">
        <v>310</v>
      </c>
      <c r="C43" s="20">
        <v>39688</v>
      </c>
      <c r="D43" s="7">
        <v>0.47222222222222221</v>
      </c>
      <c r="E43" s="1">
        <v>0.1</v>
      </c>
      <c r="F43" s="1" t="s">
        <v>57</v>
      </c>
      <c r="G43" s="1" t="s">
        <v>755</v>
      </c>
      <c r="H43" s="19" t="s">
        <v>711</v>
      </c>
      <c r="I43" s="19" t="s">
        <v>712</v>
      </c>
      <c r="J43" s="19" t="s">
        <v>61</v>
      </c>
      <c r="K43" s="2">
        <v>0.75</v>
      </c>
      <c r="L43" s="2">
        <v>0.25</v>
      </c>
      <c r="M43" s="19">
        <v>100</v>
      </c>
      <c r="N43" s="19">
        <v>100</v>
      </c>
      <c r="O43" s="19">
        <v>100</v>
      </c>
      <c r="P43" s="19">
        <v>100</v>
      </c>
      <c r="Q43" s="21"/>
      <c r="R43" s="21"/>
      <c r="S43" s="21"/>
      <c r="T43" s="21"/>
      <c r="W43" s="2">
        <f t="shared" si="0"/>
        <v>100</v>
      </c>
      <c r="X43" s="57">
        <f t="shared" si="1"/>
        <v>0</v>
      </c>
      <c r="Y43" s="2">
        <f t="shared" si="2"/>
        <v>4</v>
      </c>
      <c r="Z43" s="19">
        <v>100</v>
      </c>
      <c r="AA43" s="19">
        <v>100</v>
      </c>
      <c r="AB43" s="19">
        <v>100</v>
      </c>
      <c r="AC43" s="19">
        <v>100</v>
      </c>
      <c r="AJ43" s="2">
        <f t="shared" si="3"/>
        <v>100</v>
      </c>
      <c r="AK43" s="2">
        <f t="shared" si="4"/>
        <v>0</v>
      </c>
      <c r="AL43" s="2">
        <f t="shared" si="5"/>
        <v>4</v>
      </c>
      <c r="AM43" s="22">
        <f t="shared" si="6"/>
        <v>1.5707963267948966</v>
      </c>
      <c r="AN43" s="22">
        <f t="shared" si="7"/>
        <v>1.5707963267948966</v>
      </c>
      <c r="AO43" s="22">
        <f t="shared" si="8"/>
        <v>1.5707963267948966</v>
      </c>
      <c r="AP43" s="22">
        <f t="shared" si="9"/>
        <v>1.5707963267948966</v>
      </c>
      <c r="AQ43" s="22" t="str">
        <f t="shared" si="10"/>
        <v/>
      </c>
      <c r="AR43" s="22" t="str">
        <f t="shared" si="11"/>
        <v/>
      </c>
      <c r="AS43" s="22" t="str">
        <f t="shared" si="12"/>
        <v/>
      </c>
      <c r="AT43" s="22" t="str">
        <f t="shared" si="13"/>
        <v/>
      </c>
      <c r="AU43" s="22" t="str">
        <f t="shared" si="14"/>
        <v/>
      </c>
      <c r="AV43" s="22" t="str">
        <f t="shared" si="15"/>
        <v/>
      </c>
      <c r="AW43" s="2">
        <f t="shared" si="16"/>
        <v>1.5707963267948966</v>
      </c>
      <c r="AX43" s="2">
        <f t="shared" si="17"/>
        <v>0</v>
      </c>
      <c r="AY43" s="2">
        <f t="shared" si="18"/>
        <v>4</v>
      </c>
      <c r="AZ43" s="23">
        <f t="shared" si="19"/>
        <v>1.5707963267948966</v>
      </c>
      <c r="BA43" s="23">
        <f t="shared" si="20"/>
        <v>1.5707963267948966</v>
      </c>
      <c r="BB43" s="23">
        <f t="shared" si="21"/>
        <v>1.5707963267948966</v>
      </c>
      <c r="BC43" s="23">
        <f t="shared" si="22"/>
        <v>1.5707963267948966</v>
      </c>
      <c r="BD43" s="23" t="str">
        <f t="shared" si="23"/>
        <v/>
      </c>
      <c r="BE43" s="23" t="str">
        <f t="shared" si="24"/>
        <v/>
      </c>
      <c r="BF43" s="23" t="str">
        <f t="shared" si="25"/>
        <v/>
      </c>
      <c r="BG43" s="23" t="str">
        <f t="shared" si="26"/>
        <v/>
      </c>
      <c r="BH43" s="23" t="str">
        <f t="shared" si="27"/>
        <v/>
      </c>
      <c r="BI43" s="23" t="str">
        <f t="shared" si="28"/>
        <v/>
      </c>
      <c r="BJ43" s="2">
        <f t="shared" si="29"/>
        <v>1.5707963267948966</v>
      </c>
      <c r="BK43" s="2">
        <f t="shared" si="30"/>
        <v>0</v>
      </c>
      <c r="BL43" s="2">
        <f t="shared" si="31"/>
        <v>4</v>
      </c>
      <c r="BM43" s="2">
        <f t="shared" si="32"/>
        <v>0</v>
      </c>
      <c r="BN43" s="2">
        <f t="shared" si="33"/>
        <v>0</v>
      </c>
      <c r="BO43" s="2" t="e">
        <f t="shared" si="34"/>
        <v>#DIV/0!</v>
      </c>
      <c r="BP43" s="2" t="e">
        <f t="shared" si="35"/>
        <v>#DIV/0!</v>
      </c>
      <c r="BQ43" s="2" t="e">
        <f t="shared" si="36"/>
        <v>#DIV/0!</v>
      </c>
      <c r="BR43" s="3" t="str">
        <f t="shared" si="37"/>
        <v>Nontoxic</v>
      </c>
      <c r="BS43" s="2">
        <f t="shared" si="38"/>
        <v>100</v>
      </c>
      <c r="BT43" s="4" t="s">
        <v>664</v>
      </c>
      <c r="BU43" s="2" t="s">
        <v>666</v>
      </c>
      <c r="BV43" s="2">
        <f t="shared" si="39"/>
        <v>3</v>
      </c>
      <c r="BW43" s="2">
        <f t="shared" si="40"/>
        <v>3</v>
      </c>
      <c r="BX43" s="2">
        <f t="shared" si="41"/>
        <v>0</v>
      </c>
      <c r="BY43" s="2">
        <f t="shared" si="42"/>
        <v>0</v>
      </c>
      <c r="BZ43" s="2">
        <f t="shared" si="43"/>
        <v>0</v>
      </c>
      <c r="CA43" s="2">
        <f t="shared" si="44"/>
        <v>1.1666666666666667</v>
      </c>
      <c r="CB43" s="2" t="e">
        <f t="shared" si="45"/>
        <v>#NUM!</v>
      </c>
      <c r="CC43" s="2">
        <v>6.6349999999999998</v>
      </c>
      <c r="CD43" s="2" t="e">
        <f t="shared" si="46"/>
        <v>#NUM!</v>
      </c>
      <c r="CE43" s="2" t="e">
        <f t="shared" si="47"/>
        <v>#NUM!</v>
      </c>
      <c r="CF43" s="2" t="e">
        <f t="shared" si="48"/>
        <v>#NUM!</v>
      </c>
      <c r="CG43" s="2" t="str">
        <f t="shared" si="49"/>
        <v>NS</v>
      </c>
      <c r="CH43" s="2" t="str">
        <f t="shared" si="50"/>
        <v/>
      </c>
      <c r="CI43" s="2" t="str">
        <f t="shared" si="51"/>
        <v/>
      </c>
      <c r="CJ43" s="2" t="str">
        <f t="shared" si="52"/>
        <v/>
      </c>
    </row>
    <row r="44" spans="1:88" x14ac:dyDescent="0.2">
      <c r="A44" s="1" t="s">
        <v>142</v>
      </c>
      <c r="B44" s="19" t="s">
        <v>311</v>
      </c>
      <c r="C44" s="20">
        <v>39688</v>
      </c>
      <c r="D44" s="7">
        <v>0.40277777777777779</v>
      </c>
      <c r="E44" s="1">
        <v>0.1</v>
      </c>
      <c r="F44" s="1" t="s">
        <v>57</v>
      </c>
      <c r="G44" s="1" t="s">
        <v>755</v>
      </c>
      <c r="H44" s="19" t="s">
        <v>711</v>
      </c>
      <c r="I44" s="19" t="s">
        <v>712</v>
      </c>
      <c r="J44" s="19" t="s">
        <v>61</v>
      </c>
      <c r="K44" s="2">
        <v>0.75</v>
      </c>
      <c r="L44" s="2">
        <v>0.25</v>
      </c>
      <c r="M44" s="19">
        <v>100</v>
      </c>
      <c r="N44" s="19">
        <v>100</v>
      </c>
      <c r="O44" s="19">
        <v>100</v>
      </c>
      <c r="P44" s="19">
        <v>100</v>
      </c>
      <c r="Q44" s="21"/>
      <c r="R44" s="21"/>
      <c r="S44" s="21"/>
      <c r="T44" s="21"/>
      <c r="W44" s="2">
        <f t="shared" si="0"/>
        <v>100</v>
      </c>
      <c r="X44" s="57">
        <f t="shared" si="1"/>
        <v>0</v>
      </c>
      <c r="Y44" s="2">
        <f t="shared" si="2"/>
        <v>4</v>
      </c>
      <c r="Z44" s="19">
        <v>100</v>
      </c>
      <c r="AA44" s="19">
        <v>100</v>
      </c>
      <c r="AB44" s="19">
        <v>100</v>
      </c>
      <c r="AC44" s="19">
        <v>100</v>
      </c>
      <c r="AJ44" s="2">
        <f t="shared" si="3"/>
        <v>100</v>
      </c>
      <c r="AK44" s="2">
        <f t="shared" si="4"/>
        <v>0</v>
      </c>
      <c r="AL44" s="2">
        <f t="shared" si="5"/>
        <v>4</v>
      </c>
      <c r="AM44" s="22">
        <f t="shared" si="6"/>
        <v>1.5707963267948966</v>
      </c>
      <c r="AN44" s="22">
        <f t="shared" si="7"/>
        <v>1.5707963267948966</v>
      </c>
      <c r="AO44" s="22">
        <f t="shared" si="8"/>
        <v>1.5707963267948966</v>
      </c>
      <c r="AP44" s="22">
        <f t="shared" si="9"/>
        <v>1.5707963267948966</v>
      </c>
      <c r="AQ44" s="22" t="str">
        <f t="shared" si="10"/>
        <v/>
      </c>
      <c r="AR44" s="22" t="str">
        <f t="shared" si="11"/>
        <v/>
      </c>
      <c r="AS44" s="22" t="str">
        <f t="shared" si="12"/>
        <v/>
      </c>
      <c r="AT44" s="22" t="str">
        <f t="shared" si="13"/>
        <v/>
      </c>
      <c r="AU44" s="22" t="str">
        <f t="shared" si="14"/>
        <v/>
      </c>
      <c r="AV44" s="22" t="str">
        <f t="shared" si="15"/>
        <v/>
      </c>
      <c r="AW44" s="2">
        <f t="shared" si="16"/>
        <v>1.5707963267948966</v>
      </c>
      <c r="AX44" s="2">
        <f t="shared" si="17"/>
        <v>0</v>
      </c>
      <c r="AY44" s="2">
        <f t="shared" si="18"/>
        <v>4</v>
      </c>
      <c r="AZ44" s="23">
        <f t="shared" si="19"/>
        <v>1.5707963267948966</v>
      </c>
      <c r="BA44" s="23">
        <f t="shared" si="20"/>
        <v>1.5707963267948966</v>
      </c>
      <c r="BB44" s="23">
        <f t="shared" si="21"/>
        <v>1.5707963267948966</v>
      </c>
      <c r="BC44" s="23">
        <f t="shared" si="22"/>
        <v>1.5707963267948966</v>
      </c>
      <c r="BD44" s="23" t="str">
        <f t="shared" si="23"/>
        <v/>
      </c>
      <c r="BE44" s="23" t="str">
        <f t="shared" si="24"/>
        <v/>
      </c>
      <c r="BF44" s="23" t="str">
        <f t="shared" si="25"/>
        <v/>
      </c>
      <c r="BG44" s="23" t="str">
        <f t="shared" si="26"/>
        <v/>
      </c>
      <c r="BH44" s="23" t="str">
        <f t="shared" si="27"/>
        <v/>
      </c>
      <c r="BI44" s="23" t="str">
        <f t="shared" si="28"/>
        <v/>
      </c>
      <c r="BJ44" s="2">
        <f t="shared" si="29"/>
        <v>1.5707963267948966</v>
      </c>
      <c r="BK44" s="2">
        <f t="shared" si="30"/>
        <v>0</v>
      </c>
      <c r="BL44" s="2">
        <f t="shared" si="31"/>
        <v>4</v>
      </c>
      <c r="BM44" s="2">
        <f t="shared" si="32"/>
        <v>0</v>
      </c>
      <c r="BN44" s="2">
        <f t="shared" si="33"/>
        <v>0</v>
      </c>
      <c r="BO44" s="2" t="e">
        <f t="shared" si="34"/>
        <v>#DIV/0!</v>
      </c>
      <c r="BP44" s="2" t="e">
        <f t="shared" si="35"/>
        <v>#DIV/0!</v>
      </c>
      <c r="BQ44" s="2" t="e">
        <f t="shared" si="36"/>
        <v>#DIV/0!</v>
      </c>
      <c r="BR44" s="3" t="str">
        <f t="shared" si="37"/>
        <v>Nontoxic</v>
      </c>
      <c r="BS44" s="2">
        <f t="shared" si="38"/>
        <v>100</v>
      </c>
      <c r="BT44" s="4" t="s">
        <v>664</v>
      </c>
      <c r="BU44" s="2" t="s">
        <v>666</v>
      </c>
      <c r="BV44" s="2">
        <f t="shared" si="39"/>
        <v>3</v>
      </c>
      <c r="BW44" s="2">
        <f t="shared" si="40"/>
        <v>3</v>
      </c>
      <c r="BX44" s="2">
        <f t="shared" si="41"/>
        <v>0</v>
      </c>
      <c r="BY44" s="2">
        <f t="shared" si="42"/>
        <v>0</v>
      </c>
      <c r="BZ44" s="2">
        <f t="shared" si="43"/>
        <v>0</v>
      </c>
      <c r="CA44" s="2">
        <f t="shared" si="44"/>
        <v>1.1666666666666667</v>
      </c>
      <c r="CB44" s="2" t="e">
        <f t="shared" si="45"/>
        <v>#NUM!</v>
      </c>
      <c r="CC44" s="2">
        <v>6.6349999999999998</v>
      </c>
      <c r="CD44" s="2" t="e">
        <f t="shared" si="46"/>
        <v>#NUM!</v>
      </c>
      <c r="CE44" s="2" t="e">
        <f t="shared" si="47"/>
        <v>#NUM!</v>
      </c>
      <c r="CF44" s="2" t="e">
        <f t="shared" si="48"/>
        <v>#NUM!</v>
      </c>
      <c r="CG44" s="2" t="str">
        <f t="shared" si="49"/>
        <v>NS</v>
      </c>
      <c r="CH44" s="2" t="str">
        <f t="shared" si="50"/>
        <v/>
      </c>
      <c r="CI44" s="2" t="str">
        <f t="shared" si="51"/>
        <v/>
      </c>
      <c r="CJ44" s="2" t="str">
        <f t="shared" si="52"/>
        <v/>
      </c>
    </row>
    <row r="45" spans="1:88" x14ac:dyDescent="0.2">
      <c r="A45" s="1" t="s">
        <v>142</v>
      </c>
      <c r="B45" s="19" t="s">
        <v>312</v>
      </c>
      <c r="C45" s="20">
        <v>39687</v>
      </c>
      <c r="D45" s="7">
        <v>0.53125</v>
      </c>
      <c r="E45" s="1">
        <v>0.1</v>
      </c>
      <c r="F45" s="1" t="s">
        <v>57</v>
      </c>
      <c r="G45" s="1" t="s">
        <v>757</v>
      </c>
      <c r="H45" s="19" t="s">
        <v>711</v>
      </c>
      <c r="I45" s="19" t="s">
        <v>712</v>
      </c>
      <c r="J45" s="19" t="s">
        <v>61</v>
      </c>
      <c r="K45" s="2">
        <v>0.75</v>
      </c>
      <c r="L45" s="2">
        <v>0.25</v>
      </c>
      <c r="M45" s="19">
        <v>100</v>
      </c>
      <c r="N45" s="19">
        <v>100</v>
      </c>
      <c r="O45" s="19">
        <v>100</v>
      </c>
      <c r="P45" s="19">
        <v>100</v>
      </c>
      <c r="Q45" s="21"/>
      <c r="R45" s="21"/>
      <c r="S45" s="21"/>
      <c r="T45" s="21"/>
      <c r="W45" s="2">
        <f t="shared" si="0"/>
        <v>100</v>
      </c>
      <c r="X45" s="57">
        <f t="shared" si="1"/>
        <v>0</v>
      </c>
      <c r="Y45" s="2">
        <f t="shared" si="2"/>
        <v>4</v>
      </c>
      <c r="Z45" s="19">
        <v>100</v>
      </c>
      <c r="AA45" s="19">
        <v>100</v>
      </c>
      <c r="AB45" s="19">
        <v>100</v>
      </c>
      <c r="AC45" s="19">
        <v>100</v>
      </c>
      <c r="AJ45" s="2">
        <f t="shared" si="3"/>
        <v>100</v>
      </c>
      <c r="AK45" s="2">
        <f t="shared" si="4"/>
        <v>0</v>
      </c>
      <c r="AL45" s="2">
        <f t="shared" si="5"/>
        <v>4</v>
      </c>
      <c r="AM45" s="22">
        <f t="shared" si="6"/>
        <v>1.5707963267948966</v>
      </c>
      <c r="AN45" s="22">
        <f t="shared" si="7"/>
        <v>1.5707963267948966</v>
      </c>
      <c r="AO45" s="22">
        <f t="shared" si="8"/>
        <v>1.5707963267948966</v>
      </c>
      <c r="AP45" s="22">
        <f t="shared" si="9"/>
        <v>1.5707963267948966</v>
      </c>
      <c r="AQ45" s="22" t="str">
        <f t="shared" si="10"/>
        <v/>
      </c>
      <c r="AR45" s="22" t="str">
        <f t="shared" si="11"/>
        <v/>
      </c>
      <c r="AS45" s="22" t="str">
        <f t="shared" si="12"/>
        <v/>
      </c>
      <c r="AT45" s="22" t="str">
        <f t="shared" si="13"/>
        <v/>
      </c>
      <c r="AU45" s="22" t="str">
        <f t="shared" si="14"/>
        <v/>
      </c>
      <c r="AV45" s="22" t="str">
        <f t="shared" si="15"/>
        <v/>
      </c>
      <c r="AW45" s="2">
        <f t="shared" si="16"/>
        <v>1.5707963267948966</v>
      </c>
      <c r="AX45" s="2">
        <f t="shared" si="17"/>
        <v>0</v>
      </c>
      <c r="AY45" s="2">
        <f t="shared" si="18"/>
        <v>4</v>
      </c>
      <c r="AZ45" s="23">
        <f t="shared" si="19"/>
        <v>1.5707963267948966</v>
      </c>
      <c r="BA45" s="23">
        <f t="shared" si="20"/>
        <v>1.5707963267948966</v>
      </c>
      <c r="BB45" s="23">
        <f t="shared" si="21"/>
        <v>1.5707963267948966</v>
      </c>
      <c r="BC45" s="23">
        <f t="shared" si="22"/>
        <v>1.5707963267948966</v>
      </c>
      <c r="BD45" s="23" t="str">
        <f t="shared" si="23"/>
        <v/>
      </c>
      <c r="BE45" s="23" t="str">
        <f t="shared" si="24"/>
        <v/>
      </c>
      <c r="BF45" s="23" t="str">
        <f t="shared" si="25"/>
        <v/>
      </c>
      <c r="BG45" s="23" t="str">
        <f t="shared" si="26"/>
        <v/>
      </c>
      <c r="BH45" s="23" t="str">
        <f t="shared" si="27"/>
        <v/>
      </c>
      <c r="BI45" s="23" t="str">
        <f t="shared" si="28"/>
        <v/>
      </c>
      <c r="BJ45" s="2">
        <f t="shared" si="29"/>
        <v>1.5707963267948966</v>
      </c>
      <c r="BK45" s="2">
        <f t="shared" si="30"/>
        <v>0</v>
      </c>
      <c r="BL45" s="2">
        <f t="shared" si="31"/>
        <v>4</v>
      </c>
      <c r="BM45" s="2">
        <f t="shared" si="32"/>
        <v>0</v>
      </c>
      <c r="BN45" s="2">
        <f t="shared" si="33"/>
        <v>0</v>
      </c>
      <c r="BO45" s="2" t="e">
        <f t="shared" si="34"/>
        <v>#DIV/0!</v>
      </c>
      <c r="BP45" s="2" t="e">
        <f t="shared" si="35"/>
        <v>#DIV/0!</v>
      </c>
      <c r="BQ45" s="2" t="e">
        <f t="shared" si="36"/>
        <v>#DIV/0!</v>
      </c>
      <c r="BR45" s="3" t="str">
        <f t="shared" si="37"/>
        <v>Nontoxic</v>
      </c>
      <c r="BS45" s="2">
        <f t="shared" si="38"/>
        <v>100</v>
      </c>
      <c r="BT45" s="4" t="s">
        <v>664</v>
      </c>
      <c r="BU45" s="2" t="s">
        <v>666</v>
      </c>
      <c r="BV45" s="2">
        <f t="shared" si="39"/>
        <v>3</v>
      </c>
      <c r="BW45" s="2">
        <f t="shared" si="40"/>
        <v>3</v>
      </c>
      <c r="BX45" s="2">
        <f t="shared" si="41"/>
        <v>0</v>
      </c>
      <c r="BY45" s="2">
        <f t="shared" si="42"/>
        <v>0</v>
      </c>
      <c r="BZ45" s="2">
        <f t="shared" si="43"/>
        <v>0</v>
      </c>
      <c r="CA45" s="2">
        <f t="shared" si="44"/>
        <v>1.1666666666666667</v>
      </c>
      <c r="CB45" s="2" t="e">
        <f t="shared" si="45"/>
        <v>#NUM!</v>
      </c>
      <c r="CC45" s="2">
        <v>6.6349999999999998</v>
      </c>
      <c r="CD45" s="2" t="e">
        <f t="shared" si="46"/>
        <v>#NUM!</v>
      </c>
      <c r="CE45" s="2" t="e">
        <f t="shared" si="47"/>
        <v>#NUM!</v>
      </c>
      <c r="CF45" s="2" t="e">
        <f t="shared" si="48"/>
        <v>#NUM!</v>
      </c>
      <c r="CG45" s="2" t="str">
        <f t="shared" si="49"/>
        <v>NS</v>
      </c>
      <c r="CH45" s="2" t="str">
        <f t="shared" si="50"/>
        <v/>
      </c>
      <c r="CI45" s="2" t="str">
        <f t="shared" si="51"/>
        <v/>
      </c>
      <c r="CJ45" s="2" t="str">
        <f t="shared" si="52"/>
        <v/>
      </c>
    </row>
    <row r="46" spans="1:88" x14ac:dyDescent="0.2">
      <c r="A46" s="1" t="s">
        <v>142</v>
      </c>
      <c r="B46" s="19" t="s">
        <v>312</v>
      </c>
      <c r="C46" s="20">
        <v>39841</v>
      </c>
      <c r="D46" s="7">
        <v>0.54166666666666663</v>
      </c>
      <c r="E46" s="1">
        <v>0.1</v>
      </c>
      <c r="F46" s="1" t="s">
        <v>57</v>
      </c>
      <c r="G46" s="1" t="s">
        <v>758</v>
      </c>
      <c r="H46" s="19" t="s">
        <v>711</v>
      </c>
      <c r="I46" s="19" t="s">
        <v>712</v>
      </c>
      <c r="J46" s="19" t="s">
        <v>61</v>
      </c>
      <c r="K46" s="2">
        <v>0.75</v>
      </c>
      <c r="L46" s="2">
        <v>0.25</v>
      </c>
      <c r="M46" s="19">
        <v>100</v>
      </c>
      <c r="N46" s="19">
        <v>100</v>
      </c>
      <c r="O46" s="19">
        <v>100</v>
      </c>
      <c r="P46" s="19">
        <v>100</v>
      </c>
      <c r="Q46" s="21"/>
      <c r="R46" s="21"/>
      <c r="S46" s="21"/>
      <c r="T46" s="21"/>
      <c r="W46" s="2">
        <f t="shared" si="0"/>
        <v>100</v>
      </c>
      <c r="X46" s="57">
        <f t="shared" si="1"/>
        <v>0</v>
      </c>
      <c r="Y46" s="2">
        <f t="shared" si="2"/>
        <v>4</v>
      </c>
      <c r="Z46" s="19">
        <v>100</v>
      </c>
      <c r="AA46" s="19">
        <v>100</v>
      </c>
      <c r="AB46" s="19">
        <v>100</v>
      </c>
      <c r="AC46" s="19">
        <v>100</v>
      </c>
      <c r="AJ46" s="2">
        <f t="shared" si="3"/>
        <v>100</v>
      </c>
      <c r="AK46" s="2">
        <f t="shared" si="4"/>
        <v>0</v>
      </c>
      <c r="AL46" s="2">
        <f t="shared" si="5"/>
        <v>4</v>
      </c>
      <c r="AM46" s="22">
        <f t="shared" si="6"/>
        <v>1.5707963267948966</v>
      </c>
      <c r="AN46" s="22">
        <f t="shared" si="7"/>
        <v>1.5707963267948966</v>
      </c>
      <c r="AO46" s="22">
        <f t="shared" si="8"/>
        <v>1.5707963267948966</v>
      </c>
      <c r="AP46" s="22">
        <f t="shared" si="9"/>
        <v>1.5707963267948966</v>
      </c>
      <c r="AQ46" s="22" t="str">
        <f t="shared" si="10"/>
        <v/>
      </c>
      <c r="AR46" s="22" t="str">
        <f t="shared" si="11"/>
        <v/>
      </c>
      <c r="AS46" s="22" t="str">
        <f t="shared" si="12"/>
        <v/>
      </c>
      <c r="AT46" s="22" t="str">
        <f t="shared" si="13"/>
        <v/>
      </c>
      <c r="AU46" s="22" t="str">
        <f t="shared" si="14"/>
        <v/>
      </c>
      <c r="AV46" s="22" t="str">
        <f t="shared" si="15"/>
        <v/>
      </c>
      <c r="AW46" s="2">
        <f t="shared" si="16"/>
        <v>1.5707963267948966</v>
      </c>
      <c r="AX46" s="2">
        <f t="shared" si="17"/>
        <v>0</v>
      </c>
      <c r="AY46" s="2">
        <f t="shared" si="18"/>
        <v>4</v>
      </c>
      <c r="AZ46" s="23">
        <f t="shared" si="19"/>
        <v>1.5707963267948966</v>
      </c>
      <c r="BA46" s="23">
        <f t="shared" si="20"/>
        <v>1.5707963267948966</v>
      </c>
      <c r="BB46" s="23">
        <f t="shared" si="21"/>
        <v>1.5707963267948966</v>
      </c>
      <c r="BC46" s="23">
        <f t="shared" si="22"/>
        <v>1.5707963267948966</v>
      </c>
      <c r="BD46" s="23" t="str">
        <f t="shared" si="23"/>
        <v/>
      </c>
      <c r="BE46" s="23" t="str">
        <f t="shared" si="24"/>
        <v/>
      </c>
      <c r="BF46" s="23" t="str">
        <f t="shared" si="25"/>
        <v/>
      </c>
      <c r="BG46" s="23" t="str">
        <f t="shared" si="26"/>
        <v/>
      </c>
      <c r="BH46" s="23" t="str">
        <f t="shared" si="27"/>
        <v/>
      </c>
      <c r="BI46" s="23" t="str">
        <f t="shared" si="28"/>
        <v/>
      </c>
      <c r="BJ46" s="2">
        <f t="shared" si="29"/>
        <v>1.5707963267948966</v>
      </c>
      <c r="BK46" s="2">
        <f t="shared" si="30"/>
        <v>0</v>
      </c>
      <c r="BL46" s="2">
        <f t="shared" si="31"/>
        <v>4</v>
      </c>
      <c r="BM46" s="2">
        <f t="shared" si="32"/>
        <v>0</v>
      </c>
      <c r="BN46" s="2">
        <f t="shared" si="33"/>
        <v>0</v>
      </c>
      <c r="BO46" s="2" t="e">
        <f t="shared" si="34"/>
        <v>#DIV/0!</v>
      </c>
      <c r="BP46" s="2" t="e">
        <f t="shared" si="35"/>
        <v>#DIV/0!</v>
      </c>
      <c r="BQ46" s="2" t="e">
        <f t="shared" si="36"/>
        <v>#DIV/0!</v>
      </c>
      <c r="BR46" s="3" t="str">
        <f t="shared" si="37"/>
        <v>Nontoxic</v>
      </c>
      <c r="BS46" s="2">
        <f t="shared" si="38"/>
        <v>100</v>
      </c>
      <c r="BT46" s="4" t="s">
        <v>664</v>
      </c>
      <c r="BU46" s="2" t="s">
        <v>666</v>
      </c>
      <c r="BV46" s="2">
        <f t="shared" si="39"/>
        <v>3</v>
      </c>
      <c r="BW46" s="2">
        <f t="shared" si="40"/>
        <v>3</v>
      </c>
      <c r="BX46" s="2">
        <f t="shared" si="41"/>
        <v>0</v>
      </c>
      <c r="BY46" s="2">
        <f t="shared" si="42"/>
        <v>0</v>
      </c>
      <c r="BZ46" s="2">
        <f t="shared" si="43"/>
        <v>0</v>
      </c>
      <c r="CA46" s="2">
        <f t="shared" si="44"/>
        <v>1.1666666666666667</v>
      </c>
      <c r="CB46" s="2" t="e">
        <f t="shared" si="45"/>
        <v>#NUM!</v>
      </c>
      <c r="CC46" s="2">
        <v>6.6349999999999998</v>
      </c>
      <c r="CD46" s="2" t="e">
        <f t="shared" si="46"/>
        <v>#NUM!</v>
      </c>
      <c r="CE46" s="2" t="e">
        <f t="shared" si="47"/>
        <v>#NUM!</v>
      </c>
      <c r="CF46" s="2" t="e">
        <f t="shared" si="48"/>
        <v>#NUM!</v>
      </c>
      <c r="CG46" s="2" t="str">
        <f t="shared" si="49"/>
        <v>NS</v>
      </c>
      <c r="CH46" s="2" t="str">
        <f t="shared" si="50"/>
        <v/>
      </c>
      <c r="CI46" s="2" t="str">
        <f t="shared" si="51"/>
        <v/>
      </c>
      <c r="CJ46" s="2" t="str">
        <f t="shared" si="52"/>
        <v/>
      </c>
    </row>
    <row r="47" spans="1:88" x14ac:dyDescent="0.2">
      <c r="A47" s="1" t="s">
        <v>142</v>
      </c>
      <c r="B47" s="19" t="s">
        <v>318</v>
      </c>
      <c r="C47" s="20">
        <v>39687</v>
      </c>
      <c r="D47" s="7">
        <v>0.44791666666666669</v>
      </c>
      <c r="E47" s="1">
        <v>0.1</v>
      </c>
      <c r="F47" s="1" t="s">
        <v>57</v>
      </c>
      <c r="G47" s="1" t="s">
        <v>757</v>
      </c>
      <c r="H47" s="19" t="s">
        <v>711</v>
      </c>
      <c r="I47" s="19" t="s">
        <v>712</v>
      </c>
      <c r="J47" s="19" t="s">
        <v>61</v>
      </c>
      <c r="K47" s="2">
        <v>0.75</v>
      </c>
      <c r="L47" s="2">
        <v>0.25</v>
      </c>
      <c r="M47" s="19">
        <v>100</v>
      </c>
      <c r="N47" s="19">
        <v>100</v>
      </c>
      <c r="O47" s="19">
        <v>100</v>
      </c>
      <c r="P47" s="19">
        <v>100</v>
      </c>
      <c r="Q47" s="21"/>
      <c r="R47" s="21"/>
      <c r="S47" s="21"/>
      <c r="T47" s="21"/>
      <c r="W47" s="2">
        <f t="shared" si="0"/>
        <v>100</v>
      </c>
      <c r="X47" s="57">
        <f t="shared" si="1"/>
        <v>0</v>
      </c>
      <c r="Y47" s="2">
        <f t="shared" si="2"/>
        <v>4</v>
      </c>
      <c r="Z47" s="19">
        <v>100</v>
      </c>
      <c r="AA47" s="19">
        <v>100</v>
      </c>
      <c r="AB47" s="19">
        <v>100</v>
      </c>
      <c r="AC47" s="19">
        <v>100</v>
      </c>
      <c r="AJ47" s="2">
        <f t="shared" si="3"/>
        <v>100</v>
      </c>
      <c r="AK47" s="2">
        <f t="shared" si="4"/>
        <v>0</v>
      </c>
      <c r="AL47" s="2">
        <f t="shared" si="5"/>
        <v>4</v>
      </c>
      <c r="AM47" s="22">
        <f t="shared" si="6"/>
        <v>1.5707963267948966</v>
      </c>
      <c r="AN47" s="22">
        <f t="shared" si="7"/>
        <v>1.5707963267948966</v>
      </c>
      <c r="AO47" s="22">
        <f t="shared" si="8"/>
        <v>1.5707963267948966</v>
      </c>
      <c r="AP47" s="22">
        <f t="shared" si="9"/>
        <v>1.5707963267948966</v>
      </c>
      <c r="AQ47" s="22" t="str">
        <f t="shared" si="10"/>
        <v/>
      </c>
      <c r="AR47" s="22" t="str">
        <f t="shared" si="11"/>
        <v/>
      </c>
      <c r="AS47" s="22" t="str">
        <f t="shared" si="12"/>
        <v/>
      </c>
      <c r="AT47" s="22" t="str">
        <f t="shared" si="13"/>
        <v/>
      </c>
      <c r="AU47" s="22" t="str">
        <f t="shared" si="14"/>
        <v/>
      </c>
      <c r="AV47" s="22" t="str">
        <f t="shared" si="15"/>
        <v/>
      </c>
      <c r="AW47" s="2">
        <f t="shared" si="16"/>
        <v>1.5707963267948966</v>
      </c>
      <c r="AX47" s="2">
        <f t="shared" si="17"/>
        <v>0</v>
      </c>
      <c r="AY47" s="2">
        <f t="shared" si="18"/>
        <v>4</v>
      </c>
      <c r="AZ47" s="23">
        <f t="shared" si="19"/>
        <v>1.5707963267948966</v>
      </c>
      <c r="BA47" s="23">
        <f t="shared" si="20"/>
        <v>1.5707963267948966</v>
      </c>
      <c r="BB47" s="23">
        <f t="shared" si="21"/>
        <v>1.5707963267948966</v>
      </c>
      <c r="BC47" s="23">
        <f t="shared" si="22"/>
        <v>1.5707963267948966</v>
      </c>
      <c r="BD47" s="23" t="str">
        <f t="shared" si="23"/>
        <v/>
      </c>
      <c r="BE47" s="23" t="str">
        <f t="shared" si="24"/>
        <v/>
      </c>
      <c r="BF47" s="23" t="str">
        <f t="shared" si="25"/>
        <v/>
      </c>
      <c r="BG47" s="23" t="str">
        <f t="shared" si="26"/>
        <v/>
      </c>
      <c r="BH47" s="23" t="str">
        <f t="shared" si="27"/>
        <v/>
      </c>
      <c r="BI47" s="23" t="str">
        <f t="shared" si="28"/>
        <v/>
      </c>
      <c r="BJ47" s="2">
        <f t="shared" si="29"/>
        <v>1.5707963267948966</v>
      </c>
      <c r="BK47" s="2">
        <f t="shared" si="30"/>
        <v>0</v>
      </c>
      <c r="BL47" s="2">
        <f t="shared" si="31"/>
        <v>4</v>
      </c>
      <c r="BM47" s="2">
        <f t="shared" si="32"/>
        <v>0</v>
      </c>
      <c r="BN47" s="2">
        <f t="shared" si="33"/>
        <v>0</v>
      </c>
      <c r="BO47" s="2" t="e">
        <f t="shared" si="34"/>
        <v>#DIV/0!</v>
      </c>
      <c r="BP47" s="2" t="e">
        <f t="shared" si="35"/>
        <v>#DIV/0!</v>
      </c>
      <c r="BQ47" s="2" t="e">
        <f t="shared" si="36"/>
        <v>#DIV/0!</v>
      </c>
      <c r="BR47" s="3" t="str">
        <f t="shared" si="37"/>
        <v>Nontoxic</v>
      </c>
      <c r="BS47" s="2">
        <f t="shared" si="38"/>
        <v>100</v>
      </c>
      <c r="BT47" s="4" t="s">
        <v>664</v>
      </c>
      <c r="BU47" s="2" t="s">
        <v>666</v>
      </c>
      <c r="BV47" s="2">
        <f t="shared" si="39"/>
        <v>3</v>
      </c>
      <c r="BW47" s="2">
        <f t="shared" si="40"/>
        <v>3</v>
      </c>
      <c r="BX47" s="2">
        <f t="shared" si="41"/>
        <v>0</v>
      </c>
      <c r="BY47" s="2">
        <f t="shared" si="42"/>
        <v>0</v>
      </c>
      <c r="BZ47" s="2">
        <f t="shared" si="43"/>
        <v>0</v>
      </c>
      <c r="CA47" s="2">
        <f t="shared" si="44"/>
        <v>1.1666666666666667</v>
      </c>
      <c r="CB47" s="2" t="e">
        <f t="shared" si="45"/>
        <v>#NUM!</v>
      </c>
      <c r="CC47" s="2">
        <v>6.6349999999999998</v>
      </c>
      <c r="CD47" s="2" t="e">
        <f t="shared" si="46"/>
        <v>#NUM!</v>
      </c>
      <c r="CE47" s="2" t="e">
        <f t="shared" si="47"/>
        <v>#NUM!</v>
      </c>
      <c r="CF47" s="2" t="e">
        <f t="shared" si="48"/>
        <v>#NUM!</v>
      </c>
      <c r="CG47" s="2" t="str">
        <f t="shared" si="49"/>
        <v>NS</v>
      </c>
      <c r="CH47" s="2" t="str">
        <f t="shared" si="50"/>
        <v/>
      </c>
      <c r="CI47" s="2" t="str">
        <f t="shared" si="51"/>
        <v/>
      </c>
      <c r="CJ47" s="2" t="str">
        <f t="shared" si="52"/>
        <v/>
      </c>
    </row>
    <row r="48" spans="1:88" x14ac:dyDescent="0.2">
      <c r="A48" s="1" t="s">
        <v>142</v>
      </c>
      <c r="B48" s="19" t="s">
        <v>321</v>
      </c>
      <c r="C48" s="20">
        <v>39841</v>
      </c>
      <c r="D48" s="7">
        <v>0.52083333333333337</v>
      </c>
      <c r="E48" s="1">
        <v>0.1</v>
      </c>
      <c r="F48" s="1" t="s">
        <v>57</v>
      </c>
      <c r="G48" s="1" t="s">
        <v>758</v>
      </c>
      <c r="H48" s="19" t="s">
        <v>711</v>
      </c>
      <c r="I48" s="19" t="s">
        <v>712</v>
      </c>
      <c r="J48" s="19" t="s">
        <v>61</v>
      </c>
      <c r="K48" s="2">
        <v>0.75</v>
      </c>
      <c r="L48" s="2">
        <v>0.25</v>
      </c>
      <c r="M48" s="19">
        <v>100</v>
      </c>
      <c r="N48" s="19">
        <v>100</v>
      </c>
      <c r="O48" s="19">
        <v>100</v>
      </c>
      <c r="P48" s="19">
        <v>100</v>
      </c>
      <c r="Q48" s="21"/>
      <c r="R48" s="21"/>
      <c r="S48" s="21"/>
      <c r="T48" s="21"/>
      <c r="W48" s="2">
        <f t="shared" si="0"/>
        <v>100</v>
      </c>
      <c r="X48" s="57">
        <f t="shared" si="1"/>
        <v>0</v>
      </c>
      <c r="Y48" s="2">
        <f t="shared" si="2"/>
        <v>4</v>
      </c>
      <c r="Z48" s="19">
        <v>100</v>
      </c>
      <c r="AA48" s="19">
        <v>100</v>
      </c>
      <c r="AB48" s="19">
        <v>100</v>
      </c>
      <c r="AC48" s="19">
        <v>100</v>
      </c>
      <c r="AJ48" s="2">
        <f t="shared" si="3"/>
        <v>100</v>
      </c>
      <c r="AK48" s="2">
        <f t="shared" si="4"/>
        <v>0</v>
      </c>
      <c r="AL48" s="2">
        <f t="shared" si="5"/>
        <v>4</v>
      </c>
      <c r="AM48" s="22">
        <f t="shared" si="6"/>
        <v>1.5707963267948966</v>
      </c>
      <c r="AN48" s="22">
        <f t="shared" si="7"/>
        <v>1.5707963267948966</v>
      </c>
      <c r="AO48" s="22">
        <f t="shared" si="8"/>
        <v>1.5707963267948966</v>
      </c>
      <c r="AP48" s="22">
        <f t="shared" si="9"/>
        <v>1.5707963267948966</v>
      </c>
      <c r="AQ48" s="22" t="str">
        <f t="shared" si="10"/>
        <v/>
      </c>
      <c r="AR48" s="22" t="str">
        <f t="shared" si="11"/>
        <v/>
      </c>
      <c r="AS48" s="22" t="str">
        <f t="shared" si="12"/>
        <v/>
      </c>
      <c r="AT48" s="22" t="str">
        <f t="shared" si="13"/>
        <v/>
      </c>
      <c r="AU48" s="22" t="str">
        <f t="shared" si="14"/>
        <v/>
      </c>
      <c r="AV48" s="22" t="str">
        <f t="shared" si="15"/>
        <v/>
      </c>
      <c r="AW48" s="2">
        <f t="shared" si="16"/>
        <v>1.5707963267948966</v>
      </c>
      <c r="AX48" s="2">
        <f t="shared" si="17"/>
        <v>0</v>
      </c>
      <c r="AY48" s="2">
        <f t="shared" si="18"/>
        <v>4</v>
      </c>
      <c r="AZ48" s="23">
        <f t="shared" si="19"/>
        <v>1.5707963267948966</v>
      </c>
      <c r="BA48" s="23">
        <f t="shared" si="20"/>
        <v>1.5707963267948966</v>
      </c>
      <c r="BB48" s="23">
        <f t="shared" si="21"/>
        <v>1.5707963267948966</v>
      </c>
      <c r="BC48" s="23">
        <f t="shared" si="22"/>
        <v>1.5707963267948966</v>
      </c>
      <c r="BD48" s="23" t="str">
        <f t="shared" si="23"/>
        <v/>
      </c>
      <c r="BE48" s="23" t="str">
        <f t="shared" si="24"/>
        <v/>
      </c>
      <c r="BF48" s="23" t="str">
        <f t="shared" si="25"/>
        <v/>
      </c>
      <c r="BG48" s="23" t="str">
        <f t="shared" si="26"/>
        <v/>
      </c>
      <c r="BH48" s="23" t="str">
        <f t="shared" si="27"/>
        <v/>
      </c>
      <c r="BI48" s="23" t="str">
        <f t="shared" si="28"/>
        <v/>
      </c>
      <c r="BJ48" s="2">
        <f t="shared" si="29"/>
        <v>1.5707963267948966</v>
      </c>
      <c r="BK48" s="2">
        <f t="shared" si="30"/>
        <v>0</v>
      </c>
      <c r="BL48" s="2">
        <f t="shared" si="31"/>
        <v>4</v>
      </c>
      <c r="BM48" s="2">
        <f t="shared" si="32"/>
        <v>0</v>
      </c>
      <c r="BN48" s="2">
        <f t="shared" si="33"/>
        <v>0</v>
      </c>
      <c r="BO48" s="2" t="e">
        <f t="shared" si="34"/>
        <v>#DIV/0!</v>
      </c>
      <c r="BP48" s="2" t="e">
        <f t="shared" si="35"/>
        <v>#DIV/0!</v>
      </c>
      <c r="BQ48" s="2" t="e">
        <f t="shared" si="36"/>
        <v>#DIV/0!</v>
      </c>
      <c r="BR48" s="3" t="str">
        <f t="shared" si="37"/>
        <v>Nontoxic</v>
      </c>
      <c r="BS48" s="2">
        <f t="shared" si="38"/>
        <v>100</v>
      </c>
      <c r="BT48" s="4" t="s">
        <v>664</v>
      </c>
      <c r="BU48" s="2" t="s">
        <v>666</v>
      </c>
      <c r="BV48" s="2">
        <f t="shared" si="39"/>
        <v>3</v>
      </c>
      <c r="BW48" s="2">
        <f t="shared" si="40"/>
        <v>3</v>
      </c>
      <c r="BX48" s="2">
        <f t="shared" si="41"/>
        <v>0</v>
      </c>
      <c r="BY48" s="2">
        <f t="shared" si="42"/>
        <v>0</v>
      </c>
      <c r="BZ48" s="2">
        <f t="shared" si="43"/>
        <v>0</v>
      </c>
      <c r="CA48" s="2">
        <f t="shared" si="44"/>
        <v>1.1666666666666667</v>
      </c>
      <c r="CB48" s="2" t="e">
        <f t="shared" si="45"/>
        <v>#NUM!</v>
      </c>
      <c r="CC48" s="2">
        <v>6.6349999999999998</v>
      </c>
      <c r="CD48" s="2" t="e">
        <f t="shared" si="46"/>
        <v>#NUM!</v>
      </c>
      <c r="CE48" s="2" t="e">
        <f t="shared" si="47"/>
        <v>#NUM!</v>
      </c>
      <c r="CF48" s="2" t="e">
        <f t="shared" si="48"/>
        <v>#NUM!</v>
      </c>
      <c r="CG48" s="2" t="str">
        <f t="shared" si="49"/>
        <v>NS</v>
      </c>
      <c r="CH48" s="2" t="str">
        <f t="shared" si="50"/>
        <v/>
      </c>
      <c r="CI48" s="2" t="str">
        <f t="shared" si="51"/>
        <v/>
      </c>
      <c r="CJ48" s="2" t="str">
        <f t="shared" si="52"/>
        <v/>
      </c>
    </row>
    <row r="49" spans="1:88" x14ac:dyDescent="0.2">
      <c r="A49" s="1" t="s">
        <v>142</v>
      </c>
      <c r="B49" s="19" t="s">
        <v>406</v>
      </c>
      <c r="C49" s="20">
        <v>38874</v>
      </c>
      <c r="D49" s="7">
        <v>0.52083333333333337</v>
      </c>
      <c r="E49" s="1">
        <v>0.1</v>
      </c>
      <c r="F49" s="1" t="s">
        <v>57</v>
      </c>
      <c r="G49" s="1" t="s">
        <v>789</v>
      </c>
      <c r="H49" s="19" t="s">
        <v>711</v>
      </c>
      <c r="I49" s="19" t="s">
        <v>712</v>
      </c>
      <c r="J49" s="19" t="s">
        <v>61</v>
      </c>
      <c r="K49" s="2">
        <v>0.75</v>
      </c>
      <c r="L49" s="2">
        <v>0.25</v>
      </c>
      <c r="M49" s="19">
        <v>100</v>
      </c>
      <c r="N49" s="19">
        <v>100</v>
      </c>
      <c r="O49" s="19">
        <v>100</v>
      </c>
      <c r="P49" s="19">
        <v>100</v>
      </c>
      <c r="Q49" s="21"/>
      <c r="R49" s="21"/>
      <c r="S49" s="21"/>
      <c r="T49" s="21"/>
      <c r="W49" s="2">
        <f t="shared" si="0"/>
        <v>100</v>
      </c>
      <c r="X49" s="57">
        <f t="shared" si="1"/>
        <v>0</v>
      </c>
      <c r="Y49" s="2">
        <f t="shared" si="2"/>
        <v>4</v>
      </c>
      <c r="Z49" s="19">
        <v>100</v>
      </c>
      <c r="AA49" s="19">
        <v>100</v>
      </c>
      <c r="AB49" s="19">
        <v>100</v>
      </c>
      <c r="AC49" s="19">
        <v>100</v>
      </c>
      <c r="AJ49" s="2">
        <f t="shared" si="3"/>
        <v>100</v>
      </c>
      <c r="AK49" s="2">
        <f t="shared" si="4"/>
        <v>0</v>
      </c>
      <c r="AL49" s="2">
        <f t="shared" si="5"/>
        <v>4</v>
      </c>
      <c r="AM49" s="22">
        <f t="shared" si="6"/>
        <v>1.5707963267948966</v>
      </c>
      <c r="AN49" s="22">
        <f t="shared" si="7"/>
        <v>1.5707963267948966</v>
      </c>
      <c r="AO49" s="22">
        <f t="shared" si="8"/>
        <v>1.5707963267948966</v>
      </c>
      <c r="AP49" s="22">
        <f t="shared" si="9"/>
        <v>1.5707963267948966</v>
      </c>
      <c r="AQ49" s="22" t="str">
        <f t="shared" si="10"/>
        <v/>
      </c>
      <c r="AR49" s="22" t="str">
        <f t="shared" si="11"/>
        <v/>
      </c>
      <c r="AS49" s="22" t="str">
        <f t="shared" si="12"/>
        <v/>
      </c>
      <c r="AT49" s="22" t="str">
        <f t="shared" si="13"/>
        <v/>
      </c>
      <c r="AU49" s="22" t="str">
        <f t="shared" si="14"/>
        <v/>
      </c>
      <c r="AV49" s="22" t="str">
        <f t="shared" si="15"/>
        <v/>
      </c>
      <c r="AW49" s="2">
        <f t="shared" si="16"/>
        <v>1.5707963267948966</v>
      </c>
      <c r="AX49" s="2">
        <f t="shared" si="17"/>
        <v>0</v>
      </c>
      <c r="AY49" s="2">
        <f t="shared" si="18"/>
        <v>4</v>
      </c>
      <c r="AZ49" s="23">
        <f t="shared" si="19"/>
        <v>1.5707963267948966</v>
      </c>
      <c r="BA49" s="23">
        <f t="shared" si="20"/>
        <v>1.5707963267948966</v>
      </c>
      <c r="BB49" s="23">
        <f t="shared" si="21"/>
        <v>1.5707963267948966</v>
      </c>
      <c r="BC49" s="23">
        <f t="shared" si="22"/>
        <v>1.5707963267948966</v>
      </c>
      <c r="BD49" s="23" t="str">
        <f t="shared" si="23"/>
        <v/>
      </c>
      <c r="BE49" s="23" t="str">
        <f t="shared" si="24"/>
        <v/>
      </c>
      <c r="BF49" s="23" t="str">
        <f t="shared" si="25"/>
        <v/>
      </c>
      <c r="BG49" s="23" t="str">
        <f t="shared" si="26"/>
        <v/>
      </c>
      <c r="BH49" s="23" t="str">
        <f t="shared" si="27"/>
        <v/>
      </c>
      <c r="BI49" s="23" t="str">
        <f t="shared" si="28"/>
        <v/>
      </c>
      <c r="BJ49" s="2">
        <f t="shared" si="29"/>
        <v>1.5707963267948966</v>
      </c>
      <c r="BK49" s="2">
        <f t="shared" si="30"/>
        <v>0</v>
      </c>
      <c r="BL49" s="2">
        <f t="shared" si="31"/>
        <v>4</v>
      </c>
      <c r="BM49" s="2">
        <f t="shared" si="32"/>
        <v>0</v>
      </c>
      <c r="BN49" s="2">
        <f t="shared" si="33"/>
        <v>0</v>
      </c>
      <c r="BO49" s="2" t="e">
        <f t="shared" si="34"/>
        <v>#DIV/0!</v>
      </c>
      <c r="BP49" s="2" t="e">
        <f t="shared" si="35"/>
        <v>#DIV/0!</v>
      </c>
      <c r="BQ49" s="2" t="e">
        <f t="shared" si="36"/>
        <v>#DIV/0!</v>
      </c>
      <c r="BR49" s="3" t="str">
        <f t="shared" si="37"/>
        <v>Nontoxic</v>
      </c>
      <c r="BS49" s="2">
        <f t="shared" si="38"/>
        <v>100</v>
      </c>
      <c r="BT49" s="4" t="s">
        <v>664</v>
      </c>
      <c r="BU49" s="2" t="s">
        <v>666</v>
      </c>
      <c r="BV49" s="2">
        <f t="shared" si="39"/>
        <v>3</v>
      </c>
      <c r="BW49" s="2">
        <f t="shared" si="40"/>
        <v>3</v>
      </c>
      <c r="BX49" s="2">
        <f t="shared" si="41"/>
        <v>0</v>
      </c>
      <c r="BY49" s="2">
        <f t="shared" si="42"/>
        <v>0</v>
      </c>
      <c r="BZ49" s="2">
        <f t="shared" si="43"/>
        <v>0</v>
      </c>
      <c r="CA49" s="2">
        <f t="shared" si="44"/>
        <v>1.1666666666666667</v>
      </c>
      <c r="CB49" s="2" t="e">
        <f t="shared" si="45"/>
        <v>#NUM!</v>
      </c>
      <c r="CC49" s="2">
        <v>6.6349999999999998</v>
      </c>
      <c r="CD49" s="2" t="e">
        <f t="shared" si="46"/>
        <v>#NUM!</v>
      </c>
      <c r="CE49" s="2" t="e">
        <f t="shared" si="47"/>
        <v>#NUM!</v>
      </c>
      <c r="CF49" s="2" t="e">
        <f t="shared" si="48"/>
        <v>#NUM!</v>
      </c>
      <c r="CG49" s="2" t="str">
        <f t="shared" si="49"/>
        <v>NS</v>
      </c>
      <c r="CH49" s="2" t="str">
        <f t="shared" si="50"/>
        <v/>
      </c>
      <c r="CI49" s="2" t="str">
        <f t="shared" si="51"/>
        <v/>
      </c>
      <c r="CJ49" s="2" t="str">
        <f t="shared" si="52"/>
        <v/>
      </c>
    </row>
    <row r="50" spans="1:88" x14ac:dyDescent="0.2">
      <c r="A50" s="1" t="s">
        <v>142</v>
      </c>
      <c r="B50" s="19" t="s">
        <v>469</v>
      </c>
      <c r="C50" s="20">
        <v>38544</v>
      </c>
      <c r="D50" s="7">
        <v>0.52083333333333337</v>
      </c>
      <c r="E50" s="1">
        <v>0.1</v>
      </c>
      <c r="F50" s="1" t="s">
        <v>57</v>
      </c>
      <c r="G50" s="1" t="s">
        <v>811</v>
      </c>
      <c r="H50" s="19" t="s">
        <v>711</v>
      </c>
      <c r="I50" s="19" t="s">
        <v>712</v>
      </c>
      <c r="J50" s="19" t="s">
        <v>61</v>
      </c>
      <c r="K50" s="2">
        <v>0.75</v>
      </c>
      <c r="L50" s="2">
        <v>0.25</v>
      </c>
      <c r="M50" s="19">
        <v>100</v>
      </c>
      <c r="N50" s="19">
        <v>100</v>
      </c>
      <c r="O50" s="19">
        <v>100</v>
      </c>
      <c r="P50" s="19">
        <v>100</v>
      </c>
      <c r="Q50" s="19">
        <v>100</v>
      </c>
      <c r="R50" s="19">
        <v>100</v>
      </c>
      <c r="S50" s="19">
        <v>100</v>
      </c>
      <c r="T50" s="19">
        <v>100</v>
      </c>
      <c r="W50" s="2">
        <f t="shared" si="0"/>
        <v>100</v>
      </c>
      <c r="X50" s="57">
        <f t="shared" si="1"/>
        <v>0</v>
      </c>
      <c r="Y50" s="2">
        <f t="shared" si="2"/>
        <v>8</v>
      </c>
      <c r="Z50" s="19">
        <v>100</v>
      </c>
      <c r="AA50" s="19">
        <v>100</v>
      </c>
      <c r="AB50" s="19">
        <v>100</v>
      </c>
      <c r="AC50" s="19">
        <v>100</v>
      </c>
      <c r="AJ50" s="2">
        <f t="shared" si="3"/>
        <v>100</v>
      </c>
      <c r="AK50" s="2">
        <f t="shared" si="4"/>
        <v>0</v>
      </c>
      <c r="AL50" s="2">
        <f t="shared" si="5"/>
        <v>4</v>
      </c>
      <c r="AM50" s="22">
        <f t="shared" si="6"/>
        <v>1.5707963267948966</v>
      </c>
      <c r="AN50" s="22">
        <f t="shared" si="7"/>
        <v>1.5707963267948966</v>
      </c>
      <c r="AO50" s="22">
        <f t="shared" si="8"/>
        <v>1.5707963267948966</v>
      </c>
      <c r="AP50" s="22">
        <f t="shared" si="9"/>
        <v>1.5707963267948966</v>
      </c>
      <c r="AQ50" s="22">
        <f t="shared" si="10"/>
        <v>1.5707963267948966</v>
      </c>
      <c r="AR50" s="22">
        <f t="shared" si="11"/>
        <v>1.5707963267948966</v>
      </c>
      <c r="AS50" s="22">
        <f t="shared" si="12"/>
        <v>1.5707963267948966</v>
      </c>
      <c r="AT50" s="22">
        <f t="shared" si="13"/>
        <v>1.5707963267948966</v>
      </c>
      <c r="AU50" s="22" t="str">
        <f t="shared" si="14"/>
        <v/>
      </c>
      <c r="AV50" s="22" t="str">
        <f t="shared" si="15"/>
        <v/>
      </c>
      <c r="AW50" s="2">
        <f t="shared" si="16"/>
        <v>1.5707963267948966</v>
      </c>
      <c r="AX50" s="2">
        <f t="shared" si="17"/>
        <v>0</v>
      </c>
      <c r="AY50" s="2">
        <f t="shared" si="18"/>
        <v>8</v>
      </c>
      <c r="AZ50" s="23">
        <f t="shared" si="19"/>
        <v>1.5707963267948966</v>
      </c>
      <c r="BA50" s="23">
        <f t="shared" si="20"/>
        <v>1.5707963267948966</v>
      </c>
      <c r="BB50" s="23">
        <f t="shared" si="21"/>
        <v>1.5707963267948966</v>
      </c>
      <c r="BC50" s="23">
        <f t="shared" si="22"/>
        <v>1.5707963267948966</v>
      </c>
      <c r="BD50" s="23" t="str">
        <f t="shared" si="23"/>
        <v/>
      </c>
      <c r="BE50" s="23" t="str">
        <f t="shared" si="24"/>
        <v/>
      </c>
      <c r="BF50" s="23" t="str">
        <f t="shared" si="25"/>
        <v/>
      </c>
      <c r="BG50" s="23" t="str">
        <f t="shared" si="26"/>
        <v/>
      </c>
      <c r="BH50" s="23" t="str">
        <f t="shared" si="27"/>
        <v/>
      </c>
      <c r="BI50" s="23" t="str">
        <f t="shared" si="28"/>
        <v/>
      </c>
      <c r="BJ50" s="2">
        <f t="shared" si="29"/>
        <v>1.5707963267948966</v>
      </c>
      <c r="BK50" s="2">
        <f t="shared" si="30"/>
        <v>0</v>
      </c>
      <c r="BL50" s="2">
        <f t="shared" si="31"/>
        <v>4</v>
      </c>
      <c r="BM50" s="2">
        <f t="shared" si="32"/>
        <v>0</v>
      </c>
      <c r="BN50" s="2">
        <f t="shared" si="33"/>
        <v>0</v>
      </c>
      <c r="BO50" s="2" t="e">
        <f t="shared" si="34"/>
        <v>#DIV/0!</v>
      </c>
      <c r="BP50" s="2" t="e">
        <f t="shared" si="35"/>
        <v>#DIV/0!</v>
      </c>
      <c r="BQ50" s="2" t="e">
        <f t="shared" si="36"/>
        <v>#DIV/0!</v>
      </c>
      <c r="BR50" s="3" t="str">
        <f t="shared" si="37"/>
        <v>Nontoxic</v>
      </c>
      <c r="BS50" s="2">
        <f t="shared" si="38"/>
        <v>100</v>
      </c>
      <c r="BT50" s="4" t="s">
        <v>664</v>
      </c>
      <c r="BU50" s="4" t="s">
        <v>666</v>
      </c>
      <c r="BV50" s="2">
        <f t="shared" si="39"/>
        <v>7</v>
      </c>
      <c r="BW50" s="2">
        <f t="shared" si="40"/>
        <v>3</v>
      </c>
      <c r="BX50" s="2">
        <f t="shared" si="41"/>
        <v>0</v>
      </c>
      <c r="BY50" s="2">
        <f t="shared" si="42"/>
        <v>0</v>
      </c>
      <c r="BZ50" s="2">
        <f t="shared" si="43"/>
        <v>0</v>
      </c>
      <c r="CA50" s="2">
        <f t="shared" si="44"/>
        <v>1.1253968253968254</v>
      </c>
      <c r="CB50" s="2" t="e">
        <f t="shared" si="45"/>
        <v>#NUM!</v>
      </c>
      <c r="CC50" s="2">
        <v>6.6349999999999998</v>
      </c>
      <c r="CD50" s="2" t="e">
        <f t="shared" si="46"/>
        <v>#NUM!</v>
      </c>
      <c r="CE50" s="2" t="e">
        <f t="shared" si="47"/>
        <v>#NUM!</v>
      </c>
      <c r="CF50" s="2" t="e">
        <f t="shared" si="48"/>
        <v>#NUM!</v>
      </c>
      <c r="CG50" s="2" t="str">
        <f t="shared" si="49"/>
        <v>NS</v>
      </c>
      <c r="CH50" s="2" t="str">
        <f t="shared" si="50"/>
        <v/>
      </c>
      <c r="CI50" s="2" t="str">
        <f t="shared" si="51"/>
        <v/>
      </c>
      <c r="CJ50" s="2" t="str">
        <f t="shared" si="52"/>
        <v/>
      </c>
    </row>
    <row r="51" spans="1:88" x14ac:dyDescent="0.2">
      <c r="A51" s="1" t="s">
        <v>142</v>
      </c>
      <c r="B51" s="19" t="s">
        <v>475</v>
      </c>
      <c r="C51" s="20">
        <v>38544</v>
      </c>
      <c r="D51" s="7">
        <v>0.59375</v>
      </c>
      <c r="E51" s="1">
        <v>0.1</v>
      </c>
      <c r="F51" s="1" t="s">
        <v>57</v>
      </c>
      <c r="G51" s="1" t="s">
        <v>811</v>
      </c>
      <c r="H51" s="19" t="s">
        <v>711</v>
      </c>
      <c r="I51" s="19" t="s">
        <v>712</v>
      </c>
      <c r="J51" s="19" t="s">
        <v>61</v>
      </c>
      <c r="K51" s="2">
        <v>0.75</v>
      </c>
      <c r="L51" s="2">
        <v>0.25</v>
      </c>
      <c r="M51" s="19">
        <v>100</v>
      </c>
      <c r="N51" s="19">
        <v>100</v>
      </c>
      <c r="O51" s="19">
        <v>100</v>
      </c>
      <c r="P51" s="19">
        <v>100</v>
      </c>
      <c r="Q51" s="19">
        <v>100</v>
      </c>
      <c r="R51" s="19">
        <v>100</v>
      </c>
      <c r="S51" s="19">
        <v>100</v>
      </c>
      <c r="T51" s="19">
        <v>100</v>
      </c>
      <c r="W51" s="2">
        <f t="shared" si="0"/>
        <v>100</v>
      </c>
      <c r="X51" s="57">
        <f t="shared" si="1"/>
        <v>0</v>
      </c>
      <c r="Y51" s="2">
        <f t="shared" si="2"/>
        <v>8</v>
      </c>
      <c r="Z51" s="19">
        <v>100</v>
      </c>
      <c r="AA51" s="19">
        <v>100</v>
      </c>
      <c r="AB51" s="19">
        <v>100</v>
      </c>
      <c r="AC51" s="19">
        <v>100</v>
      </c>
      <c r="AJ51" s="2">
        <f t="shared" si="3"/>
        <v>100</v>
      </c>
      <c r="AK51" s="2">
        <f t="shared" si="4"/>
        <v>0</v>
      </c>
      <c r="AL51" s="2">
        <f t="shared" si="5"/>
        <v>4</v>
      </c>
      <c r="AM51" s="22">
        <f t="shared" si="6"/>
        <v>1.5707963267948966</v>
      </c>
      <c r="AN51" s="22">
        <f t="shared" si="7"/>
        <v>1.5707963267948966</v>
      </c>
      <c r="AO51" s="22">
        <f t="shared" si="8"/>
        <v>1.5707963267948966</v>
      </c>
      <c r="AP51" s="22">
        <f t="shared" si="9"/>
        <v>1.5707963267948966</v>
      </c>
      <c r="AQ51" s="22">
        <f t="shared" si="10"/>
        <v>1.5707963267948966</v>
      </c>
      <c r="AR51" s="22">
        <f t="shared" si="11"/>
        <v>1.5707963267948966</v>
      </c>
      <c r="AS51" s="22">
        <f t="shared" si="12"/>
        <v>1.5707963267948966</v>
      </c>
      <c r="AT51" s="22">
        <f t="shared" si="13"/>
        <v>1.5707963267948966</v>
      </c>
      <c r="AU51" s="22" t="str">
        <f t="shared" si="14"/>
        <v/>
      </c>
      <c r="AV51" s="22" t="str">
        <f t="shared" si="15"/>
        <v/>
      </c>
      <c r="AW51" s="2">
        <f t="shared" si="16"/>
        <v>1.5707963267948966</v>
      </c>
      <c r="AX51" s="2">
        <f t="shared" si="17"/>
        <v>0</v>
      </c>
      <c r="AY51" s="2">
        <f t="shared" si="18"/>
        <v>8</v>
      </c>
      <c r="AZ51" s="23">
        <f t="shared" si="19"/>
        <v>1.5707963267948966</v>
      </c>
      <c r="BA51" s="23">
        <f t="shared" si="20"/>
        <v>1.5707963267948966</v>
      </c>
      <c r="BB51" s="23">
        <f t="shared" si="21"/>
        <v>1.5707963267948966</v>
      </c>
      <c r="BC51" s="23">
        <f t="shared" si="22"/>
        <v>1.5707963267948966</v>
      </c>
      <c r="BD51" s="23" t="str">
        <f t="shared" si="23"/>
        <v/>
      </c>
      <c r="BE51" s="23" t="str">
        <f t="shared" si="24"/>
        <v/>
      </c>
      <c r="BF51" s="23" t="str">
        <f t="shared" si="25"/>
        <v/>
      </c>
      <c r="BG51" s="23" t="str">
        <f t="shared" si="26"/>
        <v/>
      </c>
      <c r="BH51" s="23" t="str">
        <f t="shared" si="27"/>
        <v/>
      </c>
      <c r="BI51" s="23" t="str">
        <f t="shared" si="28"/>
        <v/>
      </c>
      <c r="BJ51" s="2">
        <f t="shared" si="29"/>
        <v>1.5707963267948966</v>
      </c>
      <c r="BK51" s="2">
        <f t="shared" si="30"/>
        <v>0</v>
      </c>
      <c r="BL51" s="2">
        <f t="shared" si="31"/>
        <v>4</v>
      </c>
      <c r="BM51" s="2">
        <f t="shared" si="32"/>
        <v>0</v>
      </c>
      <c r="BN51" s="2">
        <f t="shared" si="33"/>
        <v>0</v>
      </c>
      <c r="BO51" s="2" t="e">
        <f t="shared" si="34"/>
        <v>#DIV/0!</v>
      </c>
      <c r="BP51" s="2" t="e">
        <f t="shared" si="35"/>
        <v>#DIV/0!</v>
      </c>
      <c r="BQ51" s="2" t="e">
        <f t="shared" si="36"/>
        <v>#DIV/0!</v>
      </c>
      <c r="BR51" s="3" t="str">
        <f t="shared" si="37"/>
        <v>Nontoxic</v>
      </c>
      <c r="BS51" s="2">
        <f t="shared" si="38"/>
        <v>100</v>
      </c>
      <c r="BT51" s="4" t="s">
        <v>664</v>
      </c>
      <c r="BU51" s="4" t="s">
        <v>666</v>
      </c>
      <c r="BV51" s="2">
        <f t="shared" si="39"/>
        <v>7</v>
      </c>
      <c r="BW51" s="2">
        <f t="shared" si="40"/>
        <v>3</v>
      </c>
      <c r="BX51" s="2">
        <f t="shared" si="41"/>
        <v>0</v>
      </c>
      <c r="BY51" s="2">
        <f t="shared" si="42"/>
        <v>0</v>
      </c>
      <c r="BZ51" s="2">
        <f t="shared" si="43"/>
        <v>0</v>
      </c>
      <c r="CA51" s="2">
        <f t="shared" si="44"/>
        <v>1.1253968253968254</v>
      </c>
      <c r="CB51" s="2" t="e">
        <f t="shared" si="45"/>
        <v>#NUM!</v>
      </c>
      <c r="CC51" s="2">
        <v>6.6349999999999998</v>
      </c>
      <c r="CD51" s="2" t="e">
        <f t="shared" si="46"/>
        <v>#NUM!</v>
      </c>
      <c r="CE51" s="2" t="e">
        <f t="shared" si="47"/>
        <v>#NUM!</v>
      </c>
      <c r="CF51" s="2" t="e">
        <f t="shared" si="48"/>
        <v>#NUM!</v>
      </c>
      <c r="CG51" s="2" t="str">
        <f t="shared" si="49"/>
        <v>NS</v>
      </c>
      <c r="CH51" s="2" t="str">
        <f t="shared" si="50"/>
        <v/>
      </c>
      <c r="CI51" s="2" t="str">
        <f t="shared" si="51"/>
        <v/>
      </c>
      <c r="CJ51" s="2" t="str">
        <f t="shared" si="52"/>
        <v/>
      </c>
    </row>
    <row r="52" spans="1:88" hidden="1" x14ac:dyDescent="0.2">
      <c r="A52" s="1" t="s">
        <v>142</v>
      </c>
      <c r="B52" s="19" t="s">
        <v>477</v>
      </c>
      <c r="C52" s="20">
        <v>38544</v>
      </c>
      <c r="D52" s="7">
        <v>0.68055555555555558</v>
      </c>
      <c r="E52" s="1">
        <v>0.1</v>
      </c>
      <c r="F52" s="1" t="s">
        <v>57</v>
      </c>
      <c r="G52" s="1" t="s">
        <v>811</v>
      </c>
      <c r="H52" s="19" t="s">
        <v>711</v>
      </c>
      <c r="I52" s="19" t="s">
        <v>712</v>
      </c>
      <c r="J52" s="19" t="s">
        <v>61</v>
      </c>
      <c r="K52" s="2">
        <v>0.75</v>
      </c>
      <c r="L52" s="2">
        <v>0.25</v>
      </c>
      <c r="M52" s="19">
        <v>100</v>
      </c>
      <c r="N52" s="19">
        <v>100</v>
      </c>
      <c r="O52" s="19">
        <v>100</v>
      </c>
      <c r="P52" s="19">
        <v>100</v>
      </c>
      <c r="Q52" s="19">
        <v>100</v>
      </c>
      <c r="R52" s="19">
        <v>100</v>
      </c>
      <c r="S52" s="19">
        <v>100</v>
      </c>
      <c r="T52" s="19">
        <v>100</v>
      </c>
      <c r="W52" s="2">
        <f t="shared" si="0"/>
        <v>100</v>
      </c>
      <c r="X52" s="57">
        <f t="shared" si="1"/>
        <v>0</v>
      </c>
      <c r="Y52" s="2">
        <f t="shared" si="2"/>
        <v>8</v>
      </c>
      <c r="Z52" s="19">
        <v>0</v>
      </c>
      <c r="AA52" s="19">
        <v>0</v>
      </c>
      <c r="AB52" s="19">
        <v>0</v>
      </c>
      <c r="AC52" s="19">
        <v>0</v>
      </c>
      <c r="AJ52" s="2">
        <f t="shared" si="3"/>
        <v>0</v>
      </c>
      <c r="AK52" s="2">
        <f t="shared" si="4"/>
        <v>0</v>
      </c>
      <c r="AL52" s="2">
        <f t="shared" si="5"/>
        <v>4</v>
      </c>
      <c r="AM52" s="22">
        <f t="shared" si="6"/>
        <v>1.5707963267948966</v>
      </c>
      <c r="AN52" s="22">
        <f t="shared" si="7"/>
        <v>1.5707963267948966</v>
      </c>
      <c r="AO52" s="22">
        <f t="shared" si="8"/>
        <v>1.5707963267948966</v>
      </c>
      <c r="AP52" s="22">
        <f t="shared" si="9"/>
        <v>1.5707963267948966</v>
      </c>
      <c r="AQ52" s="22">
        <f t="shared" si="10"/>
        <v>1.5707963267948966</v>
      </c>
      <c r="AR52" s="22">
        <f t="shared" si="11"/>
        <v>1.5707963267948966</v>
      </c>
      <c r="AS52" s="22">
        <f t="shared" si="12"/>
        <v>1.5707963267948966</v>
      </c>
      <c r="AT52" s="22">
        <f t="shared" si="13"/>
        <v>1.5707963267948966</v>
      </c>
      <c r="AU52" s="22" t="str">
        <f t="shared" si="14"/>
        <v/>
      </c>
      <c r="AV52" s="22" t="str">
        <f t="shared" si="15"/>
        <v/>
      </c>
      <c r="AW52" s="2">
        <f t="shared" si="16"/>
        <v>1.5707963267948966</v>
      </c>
      <c r="AX52" s="2">
        <f t="shared" si="17"/>
        <v>0</v>
      </c>
      <c r="AY52" s="2">
        <f t="shared" si="18"/>
        <v>8</v>
      </c>
      <c r="AZ52" s="23">
        <f t="shared" si="19"/>
        <v>0</v>
      </c>
      <c r="BA52" s="23">
        <f t="shared" si="20"/>
        <v>0</v>
      </c>
      <c r="BB52" s="23">
        <f t="shared" si="21"/>
        <v>0</v>
      </c>
      <c r="BC52" s="23">
        <f t="shared" si="22"/>
        <v>0</v>
      </c>
      <c r="BD52" s="23" t="str">
        <f t="shared" si="23"/>
        <v/>
      </c>
      <c r="BE52" s="23" t="str">
        <f t="shared" si="24"/>
        <v/>
      </c>
      <c r="BF52" s="23" t="str">
        <f t="shared" si="25"/>
        <v/>
      </c>
      <c r="BG52" s="23" t="str">
        <f t="shared" si="26"/>
        <v/>
      </c>
      <c r="BH52" s="23" t="str">
        <f t="shared" si="27"/>
        <v/>
      </c>
      <c r="BI52" s="23" t="str">
        <f t="shared" si="28"/>
        <v/>
      </c>
      <c r="BJ52" s="2">
        <f t="shared" si="29"/>
        <v>0</v>
      </c>
      <c r="BK52" s="2">
        <f t="shared" si="30"/>
        <v>0</v>
      </c>
      <c r="BL52" s="2">
        <f t="shared" si="31"/>
        <v>4</v>
      </c>
      <c r="BM52" s="2">
        <f t="shared" si="32"/>
        <v>0</v>
      </c>
      <c r="BN52" s="2">
        <f t="shared" si="33"/>
        <v>0</v>
      </c>
      <c r="BO52" s="2" t="e">
        <f t="shared" si="34"/>
        <v>#DIV/0!</v>
      </c>
      <c r="BP52" s="2" t="e">
        <f t="shared" si="35"/>
        <v>#DIV/0!</v>
      </c>
      <c r="BQ52" s="2" t="e">
        <f t="shared" si="36"/>
        <v>#DIV/0!</v>
      </c>
      <c r="BR52" s="3" t="str">
        <f t="shared" si="37"/>
        <v>Toxic</v>
      </c>
      <c r="BS52" s="2">
        <f t="shared" si="38"/>
        <v>0</v>
      </c>
      <c r="BT52" s="4" t="s">
        <v>664</v>
      </c>
      <c r="BU52" s="4" t="s">
        <v>667</v>
      </c>
      <c r="BV52" s="2">
        <f t="shared" si="39"/>
        <v>7</v>
      </c>
      <c r="BW52" s="2">
        <f t="shared" si="40"/>
        <v>3</v>
      </c>
      <c r="BX52" s="2">
        <f t="shared" si="41"/>
        <v>0</v>
      </c>
      <c r="BY52" s="2">
        <f t="shared" si="42"/>
        <v>0</v>
      </c>
      <c r="BZ52" s="2">
        <f t="shared" si="43"/>
        <v>0</v>
      </c>
      <c r="CA52" s="2">
        <f t="shared" si="44"/>
        <v>1.1253968253968254</v>
      </c>
      <c r="CB52" s="2" t="e">
        <f t="shared" si="45"/>
        <v>#NUM!</v>
      </c>
      <c r="CC52" s="2">
        <v>6.6349999999999998</v>
      </c>
      <c r="CD52" s="2" t="e">
        <f t="shared" si="46"/>
        <v>#NUM!</v>
      </c>
      <c r="CE52" s="2" t="e">
        <f t="shared" si="47"/>
        <v>#NUM!</v>
      </c>
      <c r="CF52" s="2" t="e">
        <f t="shared" si="48"/>
        <v>#NUM!</v>
      </c>
      <c r="CG52" s="2" t="str">
        <f t="shared" si="49"/>
        <v>Sig</v>
      </c>
      <c r="CH52" s="2" t="str">
        <f t="shared" si="50"/>
        <v>Wilcoxon</v>
      </c>
      <c r="CI52" s="2" t="str">
        <f t="shared" si="51"/>
        <v/>
      </c>
      <c r="CJ52" s="2" t="str">
        <f t="shared" si="52"/>
        <v/>
      </c>
    </row>
    <row r="53" spans="1:88" x14ac:dyDescent="0.2">
      <c r="A53" s="1" t="s">
        <v>142</v>
      </c>
      <c r="B53" s="19" t="s">
        <v>814</v>
      </c>
      <c r="C53" s="20">
        <v>38407</v>
      </c>
      <c r="D53" s="7">
        <v>0.4597222222222222</v>
      </c>
      <c r="E53" s="1">
        <v>0.1</v>
      </c>
      <c r="F53" s="1" t="s">
        <v>57</v>
      </c>
      <c r="G53" s="1" t="s">
        <v>818</v>
      </c>
      <c r="H53" s="19" t="s">
        <v>711</v>
      </c>
      <c r="I53" s="19" t="s">
        <v>712</v>
      </c>
      <c r="J53" s="19" t="s">
        <v>61</v>
      </c>
      <c r="K53" s="2">
        <v>0.75</v>
      </c>
      <c r="L53" s="2">
        <v>0.25</v>
      </c>
      <c r="M53" s="19">
        <v>100</v>
      </c>
      <c r="N53" s="19">
        <v>100</v>
      </c>
      <c r="O53" s="19">
        <v>100</v>
      </c>
      <c r="P53" s="19">
        <v>100</v>
      </c>
      <c r="Q53" s="21"/>
      <c r="R53" s="21"/>
      <c r="S53" s="21"/>
      <c r="T53" s="21"/>
      <c r="W53" s="2">
        <f t="shared" si="0"/>
        <v>100</v>
      </c>
      <c r="X53" s="57">
        <f t="shared" si="1"/>
        <v>0</v>
      </c>
      <c r="Y53" s="2">
        <f t="shared" si="2"/>
        <v>4</v>
      </c>
      <c r="Z53" s="19">
        <v>100</v>
      </c>
      <c r="AA53" s="19">
        <v>100</v>
      </c>
      <c r="AB53" s="19">
        <v>100</v>
      </c>
      <c r="AC53" s="19">
        <v>100</v>
      </c>
      <c r="AJ53" s="2">
        <f t="shared" si="3"/>
        <v>100</v>
      </c>
      <c r="AK53" s="2">
        <f t="shared" si="4"/>
        <v>0</v>
      </c>
      <c r="AL53" s="2">
        <f t="shared" si="5"/>
        <v>4</v>
      </c>
      <c r="AM53" s="22">
        <f t="shared" si="6"/>
        <v>1.5707963267948966</v>
      </c>
      <c r="AN53" s="22">
        <f t="shared" si="7"/>
        <v>1.5707963267948966</v>
      </c>
      <c r="AO53" s="22">
        <f t="shared" si="8"/>
        <v>1.5707963267948966</v>
      </c>
      <c r="AP53" s="22">
        <f t="shared" si="9"/>
        <v>1.5707963267948966</v>
      </c>
      <c r="AQ53" s="22" t="str">
        <f t="shared" si="10"/>
        <v/>
      </c>
      <c r="AR53" s="22" t="str">
        <f t="shared" si="11"/>
        <v/>
      </c>
      <c r="AS53" s="22" t="str">
        <f t="shared" si="12"/>
        <v/>
      </c>
      <c r="AT53" s="22" t="str">
        <f t="shared" si="13"/>
        <v/>
      </c>
      <c r="AU53" s="22" t="str">
        <f t="shared" si="14"/>
        <v/>
      </c>
      <c r="AV53" s="22" t="str">
        <f t="shared" si="15"/>
        <v/>
      </c>
      <c r="AW53" s="2">
        <f t="shared" si="16"/>
        <v>1.5707963267948966</v>
      </c>
      <c r="AX53" s="2">
        <f t="shared" si="17"/>
        <v>0</v>
      </c>
      <c r="AY53" s="2">
        <f t="shared" si="18"/>
        <v>4</v>
      </c>
      <c r="AZ53" s="23">
        <f t="shared" si="19"/>
        <v>1.5707963267948966</v>
      </c>
      <c r="BA53" s="23">
        <f t="shared" si="20"/>
        <v>1.5707963267948966</v>
      </c>
      <c r="BB53" s="23">
        <f t="shared" si="21"/>
        <v>1.5707963267948966</v>
      </c>
      <c r="BC53" s="23">
        <f t="shared" si="22"/>
        <v>1.5707963267948966</v>
      </c>
      <c r="BD53" s="23" t="str">
        <f t="shared" si="23"/>
        <v/>
      </c>
      <c r="BE53" s="23" t="str">
        <f t="shared" si="24"/>
        <v/>
      </c>
      <c r="BF53" s="23" t="str">
        <f t="shared" si="25"/>
        <v/>
      </c>
      <c r="BG53" s="23" t="str">
        <f t="shared" si="26"/>
        <v/>
      </c>
      <c r="BH53" s="23" t="str">
        <f t="shared" si="27"/>
        <v/>
      </c>
      <c r="BI53" s="23" t="str">
        <f t="shared" si="28"/>
        <v/>
      </c>
      <c r="BJ53" s="2">
        <f t="shared" si="29"/>
        <v>1.5707963267948966</v>
      </c>
      <c r="BK53" s="2">
        <f t="shared" si="30"/>
        <v>0</v>
      </c>
      <c r="BL53" s="2">
        <f t="shared" si="31"/>
        <v>4</v>
      </c>
      <c r="BM53" s="2">
        <f t="shared" si="32"/>
        <v>0</v>
      </c>
      <c r="BN53" s="2">
        <f t="shared" si="33"/>
        <v>0</v>
      </c>
      <c r="BO53" s="2" t="e">
        <f t="shared" si="34"/>
        <v>#DIV/0!</v>
      </c>
      <c r="BP53" s="2" t="e">
        <f t="shared" si="35"/>
        <v>#DIV/0!</v>
      </c>
      <c r="BQ53" s="2" t="e">
        <f t="shared" si="36"/>
        <v>#DIV/0!</v>
      </c>
      <c r="BR53" s="3" t="str">
        <f t="shared" si="37"/>
        <v>Nontoxic</v>
      </c>
      <c r="BS53" s="2">
        <f t="shared" si="38"/>
        <v>100</v>
      </c>
      <c r="BT53" s="4" t="s">
        <v>664</v>
      </c>
      <c r="BU53" s="2" t="s">
        <v>666</v>
      </c>
      <c r="BV53" s="2">
        <f t="shared" si="39"/>
        <v>3</v>
      </c>
      <c r="BW53" s="2">
        <f t="shared" si="40"/>
        <v>3</v>
      </c>
      <c r="BX53" s="2">
        <f t="shared" si="41"/>
        <v>0</v>
      </c>
      <c r="BY53" s="2">
        <f t="shared" si="42"/>
        <v>0</v>
      </c>
      <c r="BZ53" s="2">
        <f t="shared" si="43"/>
        <v>0</v>
      </c>
      <c r="CA53" s="2">
        <f t="shared" si="44"/>
        <v>1.1666666666666667</v>
      </c>
      <c r="CB53" s="2" t="e">
        <f t="shared" si="45"/>
        <v>#NUM!</v>
      </c>
      <c r="CC53" s="2">
        <v>6.6349999999999998</v>
      </c>
      <c r="CD53" s="2" t="e">
        <f t="shared" si="46"/>
        <v>#NUM!</v>
      </c>
      <c r="CE53" s="2" t="e">
        <f t="shared" si="47"/>
        <v>#NUM!</v>
      </c>
      <c r="CF53" s="2" t="e">
        <f t="shared" si="48"/>
        <v>#NUM!</v>
      </c>
      <c r="CG53" s="2" t="str">
        <f t="shared" si="49"/>
        <v>NS</v>
      </c>
      <c r="CH53" s="2" t="str">
        <f t="shared" si="50"/>
        <v/>
      </c>
      <c r="CI53" s="2" t="str">
        <f t="shared" si="51"/>
        <v/>
      </c>
      <c r="CJ53" s="2" t="str">
        <f t="shared" si="52"/>
        <v/>
      </c>
    </row>
    <row r="54" spans="1:88" x14ac:dyDescent="0.2">
      <c r="A54" s="1" t="s">
        <v>142</v>
      </c>
      <c r="B54" s="19" t="s">
        <v>482</v>
      </c>
      <c r="C54" s="20">
        <v>39170</v>
      </c>
      <c r="D54" s="7">
        <v>0.47986111111111113</v>
      </c>
      <c r="E54" s="1">
        <v>0.1</v>
      </c>
      <c r="F54" s="1" t="s">
        <v>57</v>
      </c>
      <c r="G54" s="1" t="s">
        <v>857</v>
      </c>
      <c r="H54" s="19" t="s">
        <v>711</v>
      </c>
      <c r="I54" s="19" t="s">
        <v>712</v>
      </c>
      <c r="J54" s="19" t="s">
        <v>61</v>
      </c>
      <c r="K54" s="2">
        <v>0.75</v>
      </c>
      <c r="L54" s="2">
        <v>0.25</v>
      </c>
      <c r="M54" s="19">
        <v>100</v>
      </c>
      <c r="N54" s="19">
        <v>100</v>
      </c>
      <c r="O54" s="19">
        <v>100</v>
      </c>
      <c r="P54" s="19">
        <v>100</v>
      </c>
      <c r="Q54" s="21"/>
      <c r="R54" s="21"/>
      <c r="S54" s="21"/>
      <c r="T54" s="21"/>
      <c r="W54" s="2">
        <f t="shared" si="0"/>
        <v>100</v>
      </c>
      <c r="X54" s="57">
        <f t="shared" si="1"/>
        <v>0</v>
      </c>
      <c r="Y54" s="2">
        <f t="shared" si="2"/>
        <v>4</v>
      </c>
      <c r="Z54" s="19">
        <v>100</v>
      </c>
      <c r="AA54" s="19">
        <v>100</v>
      </c>
      <c r="AB54" s="19">
        <v>100</v>
      </c>
      <c r="AC54" s="19">
        <v>100</v>
      </c>
      <c r="AJ54" s="2">
        <f t="shared" si="3"/>
        <v>100</v>
      </c>
      <c r="AK54" s="2">
        <f t="shared" si="4"/>
        <v>0</v>
      </c>
      <c r="AL54" s="2">
        <f t="shared" si="5"/>
        <v>4</v>
      </c>
      <c r="AM54" s="22">
        <f t="shared" si="6"/>
        <v>1.5707963267948966</v>
      </c>
      <c r="AN54" s="22">
        <f t="shared" si="7"/>
        <v>1.5707963267948966</v>
      </c>
      <c r="AO54" s="22">
        <f t="shared" si="8"/>
        <v>1.5707963267948966</v>
      </c>
      <c r="AP54" s="22">
        <f t="shared" si="9"/>
        <v>1.5707963267948966</v>
      </c>
      <c r="AQ54" s="22" t="str">
        <f t="shared" si="10"/>
        <v/>
      </c>
      <c r="AR54" s="22" t="str">
        <f t="shared" si="11"/>
        <v/>
      </c>
      <c r="AS54" s="22" t="str">
        <f t="shared" si="12"/>
        <v/>
      </c>
      <c r="AT54" s="22" t="str">
        <f t="shared" si="13"/>
        <v/>
      </c>
      <c r="AU54" s="22" t="str">
        <f t="shared" si="14"/>
        <v/>
      </c>
      <c r="AV54" s="22" t="str">
        <f t="shared" si="15"/>
        <v/>
      </c>
      <c r="AW54" s="2">
        <f t="shared" si="16"/>
        <v>1.5707963267948966</v>
      </c>
      <c r="AX54" s="2">
        <f t="shared" si="17"/>
        <v>0</v>
      </c>
      <c r="AY54" s="2">
        <f t="shared" si="18"/>
        <v>4</v>
      </c>
      <c r="AZ54" s="23">
        <f t="shared" si="19"/>
        <v>1.5707963267948966</v>
      </c>
      <c r="BA54" s="23">
        <f t="shared" si="20"/>
        <v>1.5707963267948966</v>
      </c>
      <c r="BB54" s="23">
        <f t="shared" si="21"/>
        <v>1.5707963267948966</v>
      </c>
      <c r="BC54" s="23">
        <f t="shared" si="22"/>
        <v>1.5707963267948966</v>
      </c>
      <c r="BD54" s="23" t="str">
        <f t="shared" si="23"/>
        <v/>
      </c>
      <c r="BE54" s="23" t="str">
        <f t="shared" si="24"/>
        <v/>
      </c>
      <c r="BF54" s="23" t="str">
        <f t="shared" si="25"/>
        <v/>
      </c>
      <c r="BG54" s="23" t="str">
        <f t="shared" si="26"/>
        <v/>
      </c>
      <c r="BH54" s="23" t="str">
        <f t="shared" si="27"/>
        <v/>
      </c>
      <c r="BI54" s="23" t="str">
        <f t="shared" si="28"/>
        <v/>
      </c>
      <c r="BJ54" s="2">
        <f t="shared" si="29"/>
        <v>1.5707963267948966</v>
      </c>
      <c r="BK54" s="2">
        <f t="shared" si="30"/>
        <v>0</v>
      </c>
      <c r="BL54" s="2">
        <f t="shared" si="31"/>
        <v>4</v>
      </c>
      <c r="BM54" s="2">
        <f t="shared" si="32"/>
        <v>0</v>
      </c>
      <c r="BN54" s="2">
        <f t="shared" si="33"/>
        <v>0</v>
      </c>
      <c r="BO54" s="2" t="e">
        <f t="shared" si="34"/>
        <v>#DIV/0!</v>
      </c>
      <c r="BP54" s="2" t="e">
        <f t="shared" si="35"/>
        <v>#DIV/0!</v>
      </c>
      <c r="BQ54" s="2" t="e">
        <f t="shared" si="36"/>
        <v>#DIV/0!</v>
      </c>
      <c r="BR54" s="3" t="str">
        <f t="shared" si="37"/>
        <v>Nontoxic</v>
      </c>
      <c r="BS54" s="2">
        <f t="shared" si="38"/>
        <v>100</v>
      </c>
      <c r="BT54" s="4" t="s">
        <v>664</v>
      </c>
      <c r="BU54" s="2" t="s">
        <v>666</v>
      </c>
      <c r="BV54" s="2">
        <f t="shared" si="39"/>
        <v>3</v>
      </c>
      <c r="BW54" s="2">
        <f t="shared" si="40"/>
        <v>3</v>
      </c>
      <c r="BX54" s="2">
        <f t="shared" si="41"/>
        <v>0</v>
      </c>
      <c r="BY54" s="2">
        <f t="shared" si="42"/>
        <v>0</v>
      </c>
      <c r="BZ54" s="2">
        <f t="shared" si="43"/>
        <v>0</v>
      </c>
      <c r="CA54" s="2">
        <f t="shared" si="44"/>
        <v>1.1666666666666667</v>
      </c>
      <c r="CB54" s="2" t="e">
        <f t="shared" si="45"/>
        <v>#NUM!</v>
      </c>
      <c r="CC54" s="2">
        <v>6.6349999999999998</v>
      </c>
      <c r="CD54" s="2" t="e">
        <f t="shared" si="46"/>
        <v>#NUM!</v>
      </c>
      <c r="CE54" s="2" t="e">
        <f t="shared" si="47"/>
        <v>#NUM!</v>
      </c>
      <c r="CF54" s="2" t="e">
        <f t="shared" si="48"/>
        <v>#NUM!</v>
      </c>
      <c r="CG54" s="2" t="str">
        <f t="shared" si="49"/>
        <v>NS</v>
      </c>
      <c r="CH54" s="2" t="str">
        <f t="shared" si="50"/>
        <v/>
      </c>
      <c r="CI54" s="2" t="str">
        <f t="shared" si="51"/>
        <v/>
      </c>
      <c r="CJ54" s="2" t="str">
        <f t="shared" si="52"/>
        <v/>
      </c>
    </row>
    <row r="55" spans="1:88" x14ac:dyDescent="0.2">
      <c r="A55" s="1" t="s">
        <v>142</v>
      </c>
      <c r="B55" s="19" t="s">
        <v>504</v>
      </c>
      <c r="C55" s="20">
        <v>38162</v>
      </c>
      <c r="D55" s="7">
        <v>0.36319444444444443</v>
      </c>
      <c r="E55" s="1">
        <v>0.1</v>
      </c>
      <c r="F55" s="1" t="s">
        <v>57</v>
      </c>
      <c r="G55" s="1" t="s">
        <v>830</v>
      </c>
      <c r="H55" s="19" t="s">
        <v>711</v>
      </c>
      <c r="I55" s="19" t="s">
        <v>712</v>
      </c>
      <c r="J55" s="19" t="s">
        <v>61</v>
      </c>
      <c r="K55" s="2">
        <v>0.75</v>
      </c>
      <c r="L55" s="2">
        <v>0.25</v>
      </c>
      <c r="M55" s="19">
        <v>100</v>
      </c>
      <c r="N55" s="19">
        <v>100</v>
      </c>
      <c r="O55" s="19">
        <v>100</v>
      </c>
      <c r="P55" s="19">
        <v>100</v>
      </c>
      <c r="Q55" s="21"/>
      <c r="R55" s="21"/>
      <c r="S55" s="21"/>
      <c r="T55" s="21"/>
      <c r="W55" s="2">
        <f t="shared" si="0"/>
        <v>100</v>
      </c>
      <c r="X55" s="57">
        <f t="shared" si="1"/>
        <v>0</v>
      </c>
      <c r="Y55" s="2">
        <f t="shared" si="2"/>
        <v>4</v>
      </c>
      <c r="Z55" s="19">
        <v>100</v>
      </c>
      <c r="AA55" s="19">
        <v>100</v>
      </c>
      <c r="AB55" s="19">
        <v>100</v>
      </c>
      <c r="AC55" s="21"/>
      <c r="AJ55" s="2">
        <f t="shared" si="3"/>
        <v>100</v>
      </c>
      <c r="AK55" s="2">
        <f t="shared" si="4"/>
        <v>0</v>
      </c>
      <c r="AL55" s="2">
        <f t="shared" si="5"/>
        <v>3</v>
      </c>
      <c r="AM55" s="22">
        <f t="shared" si="6"/>
        <v>1.5707963267948966</v>
      </c>
      <c r="AN55" s="22">
        <f t="shared" si="7"/>
        <v>1.5707963267948966</v>
      </c>
      <c r="AO55" s="22">
        <f t="shared" si="8"/>
        <v>1.5707963267948966</v>
      </c>
      <c r="AP55" s="22">
        <f t="shared" si="9"/>
        <v>1.5707963267948966</v>
      </c>
      <c r="AQ55" s="22" t="str">
        <f t="shared" si="10"/>
        <v/>
      </c>
      <c r="AR55" s="22" t="str">
        <f t="shared" si="11"/>
        <v/>
      </c>
      <c r="AS55" s="22" t="str">
        <f t="shared" si="12"/>
        <v/>
      </c>
      <c r="AT55" s="22" t="str">
        <f t="shared" si="13"/>
        <v/>
      </c>
      <c r="AU55" s="22" t="str">
        <f t="shared" si="14"/>
        <v/>
      </c>
      <c r="AV55" s="22" t="str">
        <f t="shared" si="15"/>
        <v/>
      </c>
      <c r="AW55" s="2">
        <f t="shared" si="16"/>
        <v>1.5707963267948966</v>
      </c>
      <c r="AX55" s="2">
        <f t="shared" si="17"/>
        <v>0</v>
      </c>
      <c r="AY55" s="2">
        <f t="shared" si="18"/>
        <v>4</v>
      </c>
      <c r="AZ55" s="23">
        <f t="shared" si="19"/>
        <v>1.5707963267948966</v>
      </c>
      <c r="BA55" s="23">
        <f t="shared" si="20"/>
        <v>1.5707963267948966</v>
      </c>
      <c r="BB55" s="23">
        <f t="shared" si="21"/>
        <v>1.5707963267948966</v>
      </c>
      <c r="BC55" s="23" t="str">
        <f t="shared" si="22"/>
        <v/>
      </c>
      <c r="BD55" s="23" t="str">
        <f t="shared" si="23"/>
        <v/>
      </c>
      <c r="BE55" s="23" t="str">
        <f t="shared" si="24"/>
        <v/>
      </c>
      <c r="BF55" s="23" t="str">
        <f t="shared" si="25"/>
        <v/>
      </c>
      <c r="BG55" s="23" t="str">
        <f t="shared" si="26"/>
        <v/>
      </c>
      <c r="BH55" s="23" t="str">
        <f t="shared" si="27"/>
        <v/>
      </c>
      <c r="BI55" s="23" t="str">
        <f t="shared" si="28"/>
        <v/>
      </c>
      <c r="BJ55" s="2">
        <f t="shared" si="29"/>
        <v>1.5707963267948966</v>
      </c>
      <c r="BK55" s="2">
        <f t="shared" si="30"/>
        <v>0</v>
      </c>
      <c r="BL55" s="2">
        <f t="shared" si="31"/>
        <v>3</v>
      </c>
      <c r="BM55" s="2">
        <f t="shared" si="32"/>
        <v>0</v>
      </c>
      <c r="BN55" s="2">
        <f t="shared" si="33"/>
        <v>0</v>
      </c>
      <c r="BO55" s="2" t="e">
        <f t="shared" si="34"/>
        <v>#DIV/0!</v>
      </c>
      <c r="BP55" s="2" t="e">
        <f t="shared" si="35"/>
        <v>#DIV/0!</v>
      </c>
      <c r="BQ55" s="2" t="e">
        <f t="shared" si="36"/>
        <v>#DIV/0!</v>
      </c>
      <c r="BR55" s="3" t="str">
        <f t="shared" si="37"/>
        <v>Nontoxic</v>
      </c>
      <c r="BS55" s="2">
        <f t="shared" si="38"/>
        <v>100</v>
      </c>
      <c r="BT55" s="4" t="s">
        <v>664</v>
      </c>
      <c r="BU55" s="2" t="s">
        <v>666</v>
      </c>
      <c r="BV55" s="2">
        <f t="shared" si="39"/>
        <v>3</v>
      </c>
      <c r="BW55" s="2">
        <f t="shared" si="40"/>
        <v>2</v>
      </c>
      <c r="BX55" s="2">
        <f t="shared" si="41"/>
        <v>0</v>
      </c>
      <c r="BY55" s="2">
        <f t="shared" si="42"/>
        <v>0</v>
      </c>
      <c r="BZ55" s="2">
        <f t="shared" si="43"/>
        <v>0</v>
      </c>
      <c r="CA55" s="2">
        <f t="shared" si="44"/>
        <v>1.211111111111111</v>
      </c>
      <c r="CB55" s="2" t="e">
        <f t="shared" si="45"/>
        <v>#NUM!</v>
      </c>
      <c r="CC55" s="2">
        <v>6.6349999999999998</v>
      </c>
      <c r="CD55" s="2" t="e">
        <f t="shared" si="46"/>
        <v>#NUM!</v>
      </c>
      <c r="CE55" s="2" t="e">
        <f t="shared" si="47"/>
        <v>#NUM!</v>
      </c>
      <c r="CF55" s="2" t="e">
        <f t="shared" si="48"/>
        <v>#NUM!</v>
      </c>
      <c r="CG55" s="2" t="str">
        <f t="shared" si="49"/>
        <v>NS</v>
      </c>
      <c r="CH55" s="2" t="str">
        <f t="shared" si="50"/>
        <v/>
      </c>
      <c r="CI55" s="2" t="str">
        <f t="shared" si="51"/>
        <v/>
      </c>
      <c r="CJ55" s="2" t="str">
        <f t="shared" si="52"/>
        <v/>
      </c>
    </row>
    <row r="56" spans="1:88" x14ac:dyDescent="0.2">
      <c r="A56" s="1" t="s">
        <v>142</v>
      </c>
      <c r="B56" s="19" t="s">
        <v>504</v>
      </c>
      <c r="C56" s="20">
        <v>38183</v>
      </c>
      <c r="D56" s="7">
        <v>0.36944444444444446</v>
      </c>
      <c r="E56" s="1">
        <v>0.1</v>
      </c>
      <c r="F56" s="1" t="s">
        <v>57</v>
      </c>
      <c r="G56" s="1" t="s">
        <v>831</v>
      </c>
      <c r="H56" s="19" t="s">
        <v>711</v>
      </c>
      <c r="I56" s="19" t="s">
        <v>712</v>
      </c>
      <c r="J56" s="19" t="s">
        <v>61</v>
      </c>
      <c r="K56" s="2">
        <v>0.75</v>
      </c>
      <c r="L56" s="2">
        <v>0.25</v>
      </c>
      <c r="M56" s="19">
        <v>100</v>
      </c>
      <c r="N56" s="19">
        <v>100</v>
      </c>
      <c r="O56" s="19">
        <v>100</v>
      </c>
      <c r="P56" s="19">
        <v>100</v>
      </c>
      <c r="Q56" s="21"/>
      <c r="R56" s="21"/>
      <c r="S56" s="21"/>
      <c r="T56" s="21"/>
      <c r="W56" s="2">
        <f t="shared" si="0"/>
        <v>100</v>
      </c>
      <c r="X56" s="57">
        <f t="shared" si="1"/>
        <v>0</v>
      </c>
      <c r="Y56" s="2">
        <f t="shared" si="2"/>
        <v>4</v>
      </c>
      <c r="Z56" s="19">
        <v>100</v>
      </c>
      <c r="AA56" s="19">
        <v>100</v>
      </c>
      <c r="AB56" s="19">
        <v>100</v>
      </c>
      <c r="AC56" s="21"/>
      <c r="AJ56" s="2">
        <f t="shared" si="3"/>
        <v>100</v>
      </c>
      <c r="AK56" s="2">
        <f t="shared" si="4"/>
        <v>0</v>
      </c>
      <c r="AL56" s="2">
        <f t="shared" si="5"/>
        <v>3</v>
      </c>
      <c r="AM56" s="22">
        <f t="shared" si="6"/>
        <v>1.5707963267948966</v>
      </c>
      <c r="AN56" s="22">
        <f t="shared" si="7"/>
        <v>1.5707963267948966</v>
      </c>
      <c r="AO56" s="22">
        <f t="shared" si="8"/>
        <v>1.5707963267948966</v>
      </c>
      <c r="AP56" s="22">
        <f t="shared" si="9"/>
        <v>1.5707963267948966</v>
      </c>
      <c r="AQ56" s="22" t="str">
        <f t="shared" si="10"/>
        <v/>
      </c>
      <c r="AR56" s="22" t="str">
        <f t="shared" si="11"/>
        <v/>
      </c>
      <c r="AS56" s="22" t="str">
        <f t="shared" si="12"/>
        <v/>
      </c>
      <c r="AT56" s="22" t="str">
        <f t="shared" si="13"/>
        <v/>
      </c>
      <c r="AU56" s="22" t="str">
        <f t="shared" si="14"/>
        <v/>
      </c>
      <c r="AV56" s="22" t="str">
        <f t="shared" si="15"/>
        <v/>
      </c>
      <c r="AW56" s="2">
        <f t="shared" si="16"/>
        <v>1.5707963267948966</v>
      </c>
      <c r="AX56" s="2">
        <f t="shared" si="17"/>
        <v>0</v>
      </c>
      <c r="AY56" s="2">
        <f t="shared" si="18"/>
        <v>4</v>
      </c>
      <c r="AZ56" s="23">
        <f t="shared" si="19"/>
        <v>1.5707963267948966</v>
      </c>
      <c r="BA56" s="23">
        <f t="shared" si="20"/>
        <v>1.5707963267948966</v>
      </c>
      <c r="BB56" s="23">
        <f t="shared" si="21"/>
        <v>1.5707963267948966</v>
      </c>
      <c r="BC56" s="23" t="str">
        <f t="shared" si="22"/>
        <v/>
      </c>
      <c r="BD56" s="23" t="str">
        <f t="shared" si="23"/>
        <v/>
      </c>
      <c r="BE56" s="23" t="str">
        <f t="shared" si="24"/>
        <v/>
      </c>
      <c r="BF56" s="23" t="str">
        <f t="shared" si="25"/>
        <v/>
      </c>
      <c r="BG56" s="23" t="str">
        <f t="shared" si="26"/>
        <v/>
      </c>
      <c r="BH56" s="23" t="str">
        <f t="shared" si="27"/>
        <v/>
      </c>
      <c r="BI56" s="23" t="str">
        <f t="shared" si="28"/>
        <v/>
      </c>
      <c r="BJ56" s="2">
        <f t="shared" si="29"/>
        <v>1.5707963267948966</v>
      </c>
      <c r="BK56" s="2">
        <f t="shared" si="30"/>
        <v>0</v>
      </c>
      <c r="BL56" s="2">
        <f t="shared" si="31"/>
        <v>3</v>
      </c>
      <c r="BM56" s="2">
        <f t="shared" si="32"/>
        <v>0</v>
      </c>
      <c r="BN56" s="2">
        <f t="shared" si="33"/>
        <v>0</v>
      </c>
      <c r="BO56" s="2" t="e">
        <f t="shared" si="34"/>
        <v>#DIV/0!</v>
      </c>
      <c r="BP56" s="2" t="e">
        <f t="shared" si="35"/>
        <v>#DIV/0!</v>
      </c>
      <c r="BQ56" s="2" t="e">
        <f t="shared" si="36"/>
        <v>#DIV/0!</v>
      </c>
      <c r="BR56" s="3" t="str">
        <f t="shared" si="37"/>
        <v>Nontoxic</v>
      </c>
      <c r="BS56" s="2">
        <f t="shared" si="38"/>
        <v>100</v>
      </c>
      <c r="BT56" s="4" t="s">
        <v>664</v>
      </c>
      <c r="BU56" s="2" t="s">
        <v>666</v>
      </c>
      <c r="BV56" s="2">
        <f t="shared" si="39"/>
        <v>3</v>
      </c>
      <c r="BW56" s="2">
        <f t="shared" si="40"/>
        <v>2</v>
      </c>
      <c r="BX56" s="2">
        <f t="shared" si="41"/>
        <v>0</v>
      </c>
      <c r="BY56" s="2">
        <f t="shared" si="42"/>
        <v>0</v>
      </c>
      <c r="BZ56" s="2">
        <f t="shared" si="43"/>
        <v>0</v>
      </c>
      <c r="CA56" s="2">
        <f t="shared" si="44"/>
        <v>1.211111111111111</v>
      </c>
      <c r="CB56" s="2" t="e">
        <f t="shared" si="45"/>
        <v>#NUM!</v>
      </c>
      <c r="CC56" s="2">
        <v>6.6349999999999998</v>
      </c>
      <c r="CD56" s="2" t="e">
        <f t="shared" si="46"/>
        <v>#NUM!</v>
      </c>
      <c r="CE56" s="2" t="e">
        <f t="shared" si="47"/>
        <v>#NUM!</v>
      </c>
      <c r="CF56" s="2" t="e">
        <f t="shared" si="48"/>
        <v>#NUM!</v>
      </c>
      <c r="CG56" s="2" t="str">
        <f t="shared" si="49"/>
        <v>NS</v>
      </c>
      <c r="CH56" s="2" t="str">
        <f t="shared" si="50"/>
        <v/>
      </c>
      <c r="CI56" s="2" t="str">
        <f t="shared" si="51"/>
        <v/>
      </c>
      <c r="CJ56" s="2" t="str">
        <f t="shared" si="52"/>
        <v/>
      </c>
    </row>
    <row r="57" spans="1:88" x14ac:dyDescent="0.2">
      <c r="A57" s="1" t="s">
        <v>142</v>
      </c>
      <c r="B57" s="19" t="s">
        <v>532</v>
      </c>
      <c r="C57" s="20">
        <v>39100</v>
      </c>
      <c r="D57" s="7">
        <v>0.42152777777777778</v>
      </c>
      <c r="E57" s="1">
        <v>0.1</v>
      </c>
      <c r="F57" s="1" t="s">
        <v>57</v>
      </c>
      <c r="G57" s="1" t="s">
        <v>856</v>
      </c>
      <c r="H57" s="19" t="s">
        <v>711</v>
      </c>
      <c r="I57" s="19" t="s">
        <v>712</v>
      </c>
      <c r="J57" s="19" t="s">
        <v>61</v>
      </c>
      <c r="K57" s="2">
        <v>0.75</v>
      </c>
      <c r="L57" s="2">
        <v>0.25</v>
      </c>
      <c r="M57" s="19">
        <v>100</v>
      </c>
      <c r="N57" s="19">
        <v>100</v>
      </c>
      <c r="O57" s="19">
        <v>100</v>
      </c>
      <c r="P57" s="19">
        <v>100</v>
      </c>
      <c r="Q57" s="21"/>
      <c r="R57" s="21"/>
      <c r="S57" s="21"/>
      <c r="T57" s="21"/>
      <c r="W57" s="2">
        <f t="shared" si="0"/>
        <v>100</v>
      </c>
      <c r="X57" s="57">
        <f t="shared" si="1"/>
        <v>0</v>
      </c>
      <c r="Y57" s="2">
        <f t="shared" si="2"/>
        <v>4</v>
      </c>
      <c r="Z57" s="19">
        <v>100</v>
      </c>
      <c r="AA57" s="19">
        <v>100</v>
      </c>
      <c r="AB57" s="19">
        <v>100</v>
      </c>
      <c r="AC57" s="19">
        <v>100</v>
      </c>
      <c r="AJ57" s="2">
        <f t="shared" si="3"/>
        <v>100</v>
      </c>
      <c r="AK57" s="2">
        <f t="shared" si="4"/>
        <v>0</v>
      </c>
      <c r="AL57" s="2">
        <f t="shared" si="5"/>
        <v>4</v>
      </c>
      <c r="AM57" s="22">
        <f t="shared" si="6"/>
        <v>1.5707963267948966</v>
      </c>
      <c r="AN57" s="22">
        <f t="shared" si="7"/>
        <v>1.5707963267948966</v>
      </c>
      <c r="AO57" s="22">
        <f t="shared" si="8"/>
        <v>1.5707963267948966</v>
      </c>
      <c r="AP57" s="22">
        <f t="shared" si="9"/>
        <v>1.5707963267948966</v>
      </c>
      <c r="AQ57" s="22" t="str">
        <f t="shared" si="10"/>
        <v/>
      </c>
      <c r="AR57" s="22" t="str">
        <f t="shared" si="11"/>
        <v/>
      </c>
      <c r="AS57" s="22" t="str">
        <f t="shared" si="12"/>
        <v/>
      </c>
      <c r="AT57" s="22" t="str">
        <f t="shared" si="13"/>
        <v/>
      </c>
      <c r="AU57" s="22" t="str">
        <f t="shared" si="14"/>
        <v/>
      </c>
      <c r="AV57" s="22" t="str">
        <f t="shared" si="15"/>
        <v/>
      </c>
      <c r="AW57" s="2">
        <f t="shared" si="16"/>
        <v>1.5707963267948966</v>
      </c>
      <c r="AX57" s="2">
        <f t="shared" si="17"/>
        <v>0</v>
      </c>
      <c r="AY57" s="2">
        <f t="shared" si="18"/>
        <v>4</v>
      </c>
      <c r="AZ57" s="23">
        <f t="shared" si="19"/>
        <v>1.5707963267948966</v>
      </c>
      <c r="BA57" s="23">
        <f t="shared" si="20"/>
        <v>1.5707963267948966</v>
      </c>
      <c r="BB57" s="23">
        <f t="shared" si="21"/>
        <v>1.5707963267948966</v>
      </c>
      <c r="BC57" s="23">
        <f t="shared" si="22"/>
        <v>1.5707963267948966</v>
      </c>
      <c r="BD57" s="23" t="str">
        <f t="shared" si="23"/>
        <v/>
      </c>
      <c r="BE57" s="23" t="str">
        <f t="shared" si="24"/>
        <v/>
      </c>
      <c r="BF57" s="23" t="str">
        <f t="shared" si="25"/>
        <v/>
      </c>
      <c r="BG57" s="23" t="str">
        <f t="shared" si="26"/>
        <v/>
      </c>
      <c r="BH57" s="23" t="str">
        <f t="shared" si="27"/>
        <v/>
      </c>
      <c r="BI57" s="23" t="str">
        <f t="shared" si="28"/>
        <v/>
      </c>
      <c r="BJ57" s="2">
        <f t="shared" si="29"/>
        <v>1.5707963267948966</v>
      </c>
      <c r="BK57" s="2">
        <f t="shared" si="30"/>
        <v>0</v>
      </c>
      <c r="BL57" s="2">
        <f t="shared" si="31"/>
        <v>4</v>
      </c>
      <c r="BM57" s="2">
        <f t="shared" si="32"/>
        <v>0</v>
      </c>
      <c r="BN57" s="2">
        <f t="shared" si="33"/>
        <v>0</v>
      </c>
      <c r="BO57" s="2" t="e">
        <f t="shared" si="34"/>
        <v>#DIV/0!</v>
      </c>
      <c r="BP57" s="2" t="e">
        <f t="shared" si="35"/>
        <v>#DIV/0!</v>
      </c>
      <c r="BQ57" s="2" t="e">
        <f t="shared" si="36"/>
        <v>#DIV/0!</v>
      </c>
      <c r="BR57" s="3" t="str">
        <f t="shared" si="37"/>
        <v>Nontoxic</v>
      </c>
      <c r="BS57" s="2">
        <f t="shared" si="38"/>
        <v>100</v>
      </c>
      <c r="BT57" s="4" t="s">
        <v>664</v>
      </c>
      <c r="BU57" s="2" t="s">
        <v>666</v>
      </c>
      <c r="BV57" s="2">
        <f t="shared" si="39"/>
        <v>3</v>
      </c>
      <c r="BW57" s="2">
        <f t="shared" si="40"/>
        <v>3</v>
      </c>
      <c r="BX57" s="2">
        <f t="shared" si="41"/>
        <v>0</v>
      </c>
      <c r="BY57" s="2">
        <f t="shared" si="42"/>
        <v>0</v>
      </c>
      <c r="BZ57" s="2">
        <f t="shared" si="43"/>
        <v>0</v>
      </c>
      <c r="CA57" s="2">
        <f t="shared" si="44"/>
        <v>1.1666666666666667</v>
      </c>
      <c r="CB57" s="2" t="e">
        <f t="shared" si="45"/>
        <v>#NUM!</v>
      </c>
      <c r="CC57" s="2">
        <v>6.6349999999999998</v>
      </c>
      <c r="CD57" s="2" t="e">
        <f t="shared" si="46"/>
        <v>#NUM!</v>
      </c>
      <c r="CE57" s="2" t="e">
        <f t="shared" si="47"/>
        <v>#NUM!</v>
      </c>
      <c r="CF57" s="2" t="e">
        <f t="shared" si="48"/>
        <v>#NUM!</v>
      </c>
      <c r="CG57" s="2" t="str">
        <f t="shared" si="49"/>
        <v>NS</v>
      </c>
      <c r="CH57" s="2" t="str">
        <f t="shared" si="50"/>
        <v/>
      </c>
      <c r="CI57" s="2" t="str">
        <f t="shared" si="51"/>
        <v/>
      </c>
      <c r="CJ57" s="2" t="str">
        <f t="shared" si="52"/>
        <v/>
      </c>
    </row>
    <row r="58" spans="1:88" x14ac:dyDescent="0.2">
      <c r="A58" s="1" t="s">
        <v>142</v>
      </c>
      <c r="B58" s="19" t="s">
        <v>516</v>
      </c>
      <c r="C58" s="20">
        <v>38183</v>
      </c>
      <c r="D58" s="7">
        <v>0.5756944444444444</v>
      </c>
      <c r="E58" s="1">
        <v>0.1</v>
      </c>
      <c r="F58" s="1" t="s">
        <v>57</v>
      </c>
      <c r="G58" s="1" t="s">
        <v>831</v>
      </c>
      <c r="H58" s="19" t="s">
        <v>711</v>
      </c>
      <c r="I58" s="19" t="s">
        <v>712</v>
      </c>
      <c r="J58" s="19" t="s">
        <v>61</v>
      </c>
      <c r="K58" s="2">
        <v>0.75</v>
      </c>
      <c r="L58" s="2">
        <v>0.25</v>
      </c>
      <c r="M58" s="19">
        <v>100</v>
      </c>
      <c r="N58" s="19">
        <v>100</v>
      </c>
      <c r="O58" s="19">
        <v>100</v>
      </c>
      <c r="P58" s="19">
        <v>100</v>
      </c>
      <c r="Q58" s="21"/>
      <c r="R58" s="21"/>
      <c r="S58" s="21"/>
      <c r="T58" s="21"/>
      <c r="W58" s="2">
        <f t="shared" si="0"/>
        <v>100</v>
      </c>
      <c r="X58" s="57">
        <f t="shared" si="1"/>
        <v>0</v>
      </c>
      <c r="Y58" s="2">
        <f t="shared" si="2"/>
        <v>4</v>
      </c>
      <c r="Z58" s="19">
        <v>87.5</v>
      </c>
      <c r="AA58" s="19">
        <v>83.3</v>
      </c>
      <c r="AB58" s="19">
        <v>90</v>
      </c>
      <c r="AC58" s="21"/>
      <c r="AJ58" s="2">
        <f t="shared" si="3"/>
        <v>86.933333333333337</v>
      </c>
      <c r="AK58" s="2">
        <f t="shared" si="4"/>
        <v>3.3857544703261255</v>
      </c>
      <c r="AL58" s="2">
        <f t="shared" si="5"/>
        <v>3</v>
      </c>
      <c r="AM58" s="22">
        <f t="shared" si="6"/>
        <v>1.5707963267948966</v>
      </c>
      <c r="AN58" s="22">
        <f t="shared" si="7"/>
        <v>1.5707963267948966</v>
      </c>
      <c r="AO58" s="22">
        <f t="shared" si="8"/>
        <v>1.5707963267948966</v>
      </c>
      <c r="AP58" s="22">
        <f t="shared" si="9"/>
        <v>1.5707963267948966</v>
      </c>
      <c r="AQ58" s="22" t="str">
        <f t="shared" si="10"/>
        <v/>
      </c>
      <c r="AR58" s="22" t="str">
        <f t="shared" si="11"/>
        <v/>
      </c>
      <c r="AS58" s="22" t="str">
        <f t="shared" si="12"/>
        <v/>
      </c>
      <c r="AT58" s="22" t="str">
        <f t="shared" si="13"/>
        <v/>
      </c>
      <c r="AU58" s="22" t="str">
        <f t="shared" si="14"/>
        <v/>
      </c>
      <c r="AV58" s="22" t="str">
        <f t="shared" si="15"/>
        <v/>
      </c>
      <c r="AW58" s="2">
        <f t="shared" si="16"/>
        <v>1.5707963267948966</v>
      </c>
      <c r="AX58" s="2">
        <f t="shared" si="17"/>
        <v>0</v>
      </c>
      <c r="AY58" s="2">
        <f t="shared" si="18"/>
        <v>4</v>
      </c>
      <c r="AZ58" s="23">
        <f t="shared" si="19"/>
        <v>1.2094292028881888</v>
      </c>
      <c r="BA58" s="23">
        <f t="shared" si="20"/>
        <v>1.1498149565983828</v>
      </c>
      <c r="BB58" s="23">
        <f t="shared" si="21"/>
        <v>1.2490457723982542</v>
      </c>
      <c r="BC58" s="23" t="str">
        <f t="shared" si="22"/>
        <v/>
      </c>
      <c r="BD58" s="23" t="str">
        <f t="shared" si="23"/>
        <v/>
      </c>
      <c r="BE58" s="23" t="str">
        <f t="shared" si="24"/>
        <v/>
      </c>
      <c r="BF58" s="23" t="str">
        <f t="shared" si="25"/>
        <v/>
      </c>
      <c r="BG58" s="23" t="str">
        <f t="shared" si="26"/>
        <v/>
      </c>
      <c r="BH58" s="23" t="str">
        <f t="shared" si="27"/>
        <v/>
      </c>
      <c r="BI58" s="23" t="str">
        <f t="shared" si="28"/>
        <v/>
      </c>
      <c r="BJ58" s="2">
        <f t="shared" si="29"/>
        <v>1.2027633106282754</v>
      </c>
      <c r="BK58" s="2">
        <f t="shared" si="30"/>
        <v>4.9950118025812326E-2</v>
      </c>
      <c r="BL58" s="2">
        <f t="shared" si="31"/>
        <v>3</v>
      </c>
      <c r="BM58" s="2">
        <f t="shared" si="32"/>
        <v>6.9167736791768994E-7</v>
      </c>
      <c r="BN58" s="2">
        <f t="shared" si="33"/>
        <v>3.4583868395884497E-7</v>
      </c>
      <c r="BO58" s="2">
        <f t="shared" si="34"/>
        <v>2</v>
      </c>
      <c r="BP58" s="2">
        <f t="shared" si="35"/>
        <v>0.85531086637969833</v>
      </c>
      <c r="BQ58" s="2">
        <f t="shared" si="36"/>
        <v>0.81649658092772592</v>
      </c>
      <c r="BR58" s="3" t="str">
        <f t="shared" si="37"/>
        <v>Nontoxic</v>
      </c>
      <c r="BS58" s="2">
        <f t="shared" si="38"/>
        <v>86.933333333333337</v>
      </c>
      <c r="BT58" s="4" t="s">
        <v>664</v>
      </c>
      <c r="BU58" s="4" t="s">
        <v>667</v>
      </c>
      <c r="BV58" s="2">
        <f t="shared" si="39"/>
        <v>3</v>
      </c>
      <c r="BW58" s="2">
        <f t="shared" si="40"/>
        <v>2</v>
      </c>
      <c r="BX58" s="2">
        <f t="shared" si="41"/>
        <v>0</v>
      </c>
      <c r="BY58" s="2">
        <f t="shared" si="42"/>
        <v>2.4950142907925817E-3</v>
      </c>
      <c r="BZ58" s="2">
        <f t="shared" si="43"/>
        <v>9.9800571631703276E-4</v>
      </c>
      <c r="CA58" s="2">
        <f t="shared" si="44"/>
        <v>1.211111111111111</v>
      </c>
      <c r="CB58" s="2" t="e">
        <f t="shared" si="45"/>
        <v>#NUM!</v>
      </c>
      <c r="CC58" s="2">
        <v>6.6349999999999998</v>
      </c>
      <c r="CD58" s="2" t="e">
        <f t="shared" si="46"/>
        <v>#NUM!</v>
      </c>
      <c r="CE58" s="2" t="e">
        <f t="shared" si="47"/>
        <v>#NUM!</v>
      </c>
      <c r="CF58" s="2" t="e">
        <f t="shared" si="48"/>
        <v>#NUM!</v>
      </c>
      <c r="CG58" s="2" t="str">
        <f t="shared" si="49"/>
        <v>Sig</v>
      </c>
      <c r="CH58" s="2" t="str">
        <f t="shared" si="50"/>
        <v>Wilcoxon</v>
      </c>
      <c r="CI58" s="2" t="str">
        <f t="shared" si="51"/>
        <v/>
      </c>
      <c r="CJ58" s="2" t="str">
        <f t="shared" si="52"/>
        <v>NOECToxicLess25</v>
      </c>
    </row>
    <row r="59" spans="1:88" x14ac:dyDescent="0.2">
      <c r="A59" s="1" t="s">
        <v>142</v>
      </c>
      <c r="B59" s="19" t="s">
        <v>516</v>
      </c>
      <c r="C59" s="20">
        <v>38309</v>
      </c>
      <c r="D59" s="7">
        <v>0.53194444444444444</v>
      </c>
      <c r="E59" s="1">
        <v>0.1</v>
      </c>
      <c r="F59" s="1" t="s">
        <v>57</v>
      </c>
      <c r="G59" s="1" t="s">
        <v>833</v>
      </c>
      <c r="H59" s="19" t="s">
        <v>711</v>
      </c>
      <c r="I59" s="19" t="s">
        <v>712</v>
      </c>
      <c r="J59" s="19" t="s">
        <v>61</v>
      </c>
      <c r="K59" s="2">
        <v>0.75</v>
      </c>
      <c r="L59" s="2">
        <v>0.25</v>
      </c>
      <c r="M59" s="19">
        <v>100</v>
      </c>
      <c r="N59" s="19">
        <v>100</v>
      </c>
      <c r="O59" s="19">
        <v>100</v>
      </c>
      <c r="P59" s="19">
        <v>100</v>
      </c>
      <c r="Q59" s="21"/>
      <c r="R59" s="21"/>
      <c r="S59" s="21"/>
      <c r="T59" s="21"/>
      <c r="W59" s="2">
        <f t="shared" si="0"/>
        <v>100</v>
      </c>
      <c r="X59" s="57">
        <f t="shared" si="1"/>
        <v>0</v>
      </c>
      <c r="Y59" s="2">
        <f t="shared" si="2"/>
        <v>4</v>
      </c>
      <c r="Z59" s="19">
        <v>90.9</v>
      </c>
      <c r="AA59" s="19">
        <v>100</v>
      </c>
      <c r="AB59" s="19">
        <v>90</v>
      </c>
      <c r="AC59" s="19">
        <v>90.9</v>
      </c>
      <c r="AJ59" s="2">
        <f t="shared" si="3"/>
        <v>92.949999999999989</v>
      </c>
      <c r="AK59" s="2">
        <f t="shared" si="4"/>
        <v>4.7191100855987651</v>
      </c>
      <c r="AL59" s="2">
        <f t="shared" si="5"/>
        <v>4</v>
      </c>
      <c r="AM59" s="22">
        <f t="shared" si="6"/>
        <v>1.5707963267948966</v>
      </c>
      <c r="AN59" s="22">
        <f t="shared" si="7"/>
        <v>1.5707963267948966</v>
      </c>
      <c r="AO59" s="22">
        <f t="shared" si="8"/>
        <v>1.5707963267948966</v>
      </c>
      <c r="AP59" s="22">
        <f t="shared" si="9"/>
        <v>1.5707963267948966</v>
      </c>
      <c r="AQ59" s="22" t="str">
        <f t="shared" si="10"/>
        <v/>
      </c>
      <c r="AR59" s="22" t="str">
        <f t="shared" si="11"/>
        <v/>
      </c>
      <c r="AS59" s="22" t="str">
        <f t="shared" si="12"/>
        <v/>
      </c>
      <c r="AT59" s="22" t="str">
        <f t="shared" si="13"/>
        <v/>
      </c>
      <c r="AU59" s="22" t="str">
        <f t="shared" si="14"/>
        <v/>
      </c>
      <c r="AV59" s="22" t="str">
        <f t="shared" si="15"/>
        <v/>
      </c>
      <c r="AW59" s="2">
        <f t="shared" si="16"/>
        <v>1.5707963267948966</v>
      </c>
      <c r="AX59" s="2">
        <f t="shared" si="17"/>
        <v>0</v>
      </c>
      <c r="AY59" s="2">
        <f t="shared" si="18"/>
        <v>4</v>
      </c>
      <c r="AZ59" s="23">
        <f t="shared" si="19"/>
        <v>1.2643608792992098</v>
      </c>
      <c r="BA59" s="23">
        <f t="shared" si="20"/>
        <v>1.5707963267948966</v>
      </c>
      <c r="BB59" s="23">
        <f t="shared" si="21"/>
        <v>1.2490457723982542</v>
      </c>
      <c r="BC59" s="23">
        <f t="shared" si="22"/>
        <v>1.2643608792992098</v>
      </c>
      <c r="BD59" s="23" t="str">
        <f t="shared" si="23"/>
        <v/>
      </c>
      <c r="BE59" s="23" t="str">
        <f t="shared" si="24"/>
        <v/>
      </c>
      <c r="BF59" s="23" t="str">
        <f t="shared" si="25"/>
        <v/>
      </c>
      <c r="BG59" s="23" t="str">
        <f t="shared" si="26"/>
        <v/>
      </c>
      <c r="BH59" s="23" t="str">
        <f t="shared" si="27"/>
        <v/>
      </c>
      <c r="BI59" s="23" t="str">
        <f t="shared" si="28"/>
        <v/>
      </c>
      <c r="BJ59" s="2">
        <f t="shared" si="29"/>
        <v>1.3371409644478924</v>
      </c>
      <c r="BK59" s="2">
        <f t="shared" si="30"/>
        <v>0.15593745840803458</v>
      </c>
      <c r="BL59" s="2">
        <f t="shared" si="31"/>
        <v>4</v>
      </c>
      <c r="BM59" s="2">
        <f t="shared" si="32"/>
        <v>3.6955733211259022E-5</v>
      </c>
      <c r="BN59" s="2">
        <f t="shared" si="33"/>
        <v>1.2318577737086341E-5</v>
      </c>
      <c r="BO59" s="2">
        <f t="shared" si="34"/>
        <v>3</v>
      </c>
      <c r="BP59" s="2">
        <f t="shared" si="35"/>
        <v>2.0398398303447709</v>
      </c>
      <c r="BQ59" s="2">
        <f t="shared" si="36"/>
        <v>0.76489232840434507</v>
      </c>
      <c r="BR59" s="3" t="str">
        <f t="shared" si="37"/>
        <v>Nontoxic</v>
      </c>
      <c r="BS59" s="2">
        <f t="shared" si="38"/>
        <v>92.949999999999989</v>
      </c>
      <c r="BT59" s="4" t="s">
        <v>664</v>
      </c>
      <c r="BU59" s="2" t="s">
        <v>666</v>
      </c>
      <c r="BV59" s="2">
        <f t="shared" si="39"/>
        <v>3</v>
      </c>
      <c r="BW59" s="2">
        <f t="shared" si="40"/>
        <v>3</v>
      </c>
      <c r="BX59" s="2">
        <f t="shared" si="41"/>
        <v>0</v>
      </c>
      <c r="BY59" s="2">
        <f t="shared" si="42"/>
        <v>2.4316490934757514E-2</v>
      </c>
      <c r="BZ59" s="2">
        <f t="shared" si="43"/>
        <v>1.2158245467378757E-2</v>
      </c>
      <c r="CA59" s="2">
        <f t="shared" si="44"/>
        <v>1.1666666666666667</v>
      </c>
      <c r="CB59" s="2" t="e">
        <f t="shared" si="45"/>
        <v>#NUM!</v>
      </c>
      <c r="CC59" s="2">
        <v>6.6349999999999998</v>
      </c>
      <c r="CD59" s="2" t="e">
        <f t="shared" si="46"/>
        <v>#NUM!</v>
      </c>
      <c r="CE59" s="2" t="e">
        <f t="shared" si="47"/>
        <v>#NUM!</v>
      </c>
      <c r="CF59" s="2" t="e">
        <f t="shared" si="48"/>
        <v>#NUM!</v>
      </c>
      <c r="CG59" s="2" t="str">
        <f t="shared" si="49"/>
        <v>NS</v>
      </c>
      <c r="CH59" s="2" t="str">
        <f t="shared" si="50"/>
        <v>Wilcoxon</v>
      </c>
      <c r="CI59" s="2" t="str">
        <f t="shared" si="51"/>
        <v/>
      </c>
      <c r="CJ59" s="2" t="str">
        <f t="shared" si="52"/>
        <v/>
      </c>
    </row>
    <row r="60" spans="1:88" x14ac:dyDescent="0.2">
      <c r="A60" s="1" t="s">
        <v>142</v>
      </c>
      <c r="B60" s="19" t="s">
        <v>532</v>
      </c>
      <c r="C60" s="20">
        <v>38309</v>
      </c>
      <c r="D60" s="7">
        <v>0.43680555555555556</v>
      </c>
      <c r="E60" s="1">
        <v>0.1</v>
      </c>
      <c r="F60" s="1" t="s">
        <v>57</v>
      </c>
      <c r="G60" s="1" t="s">
        <v>833</v>
      </c>
      <c r="H60" s="19" t="s">
        <v>711</v>
      </c>
      <c r="I60" s="19" t="s">
        <v>712</v>
      </c>
      <c r="J60" s="19" t="s">
        <v>61</v>
      </c>
      <c r="K60" s="2">
        <v>0.75</v>
      </c>
      <c r="L60" s="2">
        <v>0.25</v>
      </c>
      <c r="M60" s="19">
        <v>100</v>
      </c>
      <c r="N60" s="19">
        <v>100</v>
      </c>
      <c r="O60" s="19">
        <v>100</v>
      </c>
      <c r="P60" s="19">
        <v>100</v>
      </c>
      <c r="Q60" s="21"/>
      <c r="R60" s="21"/>
      <c r="S60" s="21"/>
      <c r="T60" s="21"/>
      <c r="W60" s="2">
        <f t="shared" si="0"/>
        <v>100</v>
      </c>
      <c r="X60" s="57">
        <f t="shared" si="1"/>
        <v>0</v>
      </c>
      <c r="Y60" s="2">
        <f t="shared" si="2"/>
        <v>4</v>
      </c>
      <c r="Z60" s="19">
        <v>90.9</v>
      </c>
      <c r="AA60" s="19">
        <v>90</v>
      </c>
      <c r="AB60" s="19">
        <v>90.9</v>
      </c>
      <c r="AC60" s="19">
        <v>100</v>
      </c>
      <c r="AJ60" s="2">
        <f t="shared" si="3"/>
        <v>92.95</v>
      </c>
      <c r="AK60" s="2">
        <f t="shared" si="4"/>
        <v>4.7191100855987651</v>
      </c>
      <c r="AL60" s="2">
        <f t="shared" si="5"/>
        <v>4</v>
      </c>
      <c r="AM60" s="22">
        <f t="shared" si="6"/>
        <v>1.5707963267948966</v>
      </c>
      <c r="AN60" s="22">
        <f t="shared" si="7"/>
        <v>1.5707963267948966</v>
      </c>
      <c r="AO60" s="22">
        <f t="shared" si="8"/>
        <v>1.5707963267948966</v>
      </c>
      <c r="AP60" s="22">
        <f t="shared" si="9"/>
        <v>1.5707963267948966</v>
      </c>
      <c r="AQ60" s="22" t="str">
        <f t="shared" si="10"/>
        <v/>
      </c>
      <c r="AR60" s="22" t="str">
        <f t="shared" si="11"/>
        <v/>
      </c>
      <c r="AS60" s="22" t="str">
        <f t="shared" si="12"/>
        <v/>
      </c>
      <c r="AT60" s="22" t="str">
        <f t="shared" si="13"/>
        <v/>
      </c>
      <c r="AU60" s="22" t="str">
        <f t="shared" si="14"/>
        <v/>
      </c>
      <c r="AV60" s="22" t="str">
        <f t="shared" si="15"/>
        <v/>
      </c>
      <c r="AW60" s="2">
        <f t="shared" si="16"/>
        <v>1.5707963267948966</v>
      </c>
      <c r="AX60" s="2">
        <f t="shared" si="17"/>
        <v>0</v>
      </c>
      <c r="AY60" s="2">
        <f t="shared" si="18"/>
        <v>4</v>
      </c>
      <c r="AZ60" s="23">
        <f t="shared" si="19"/>
        <v>1.2643608792992098</v>
      </c>
      <c r="BA60" s="23">
        <f t="shared" si="20"/>
        <v>1.2490457723982542</v>
      </c>
      <c r="BB60" s="23">
        <f t="shared" si="21"/>
        <v>1.2643608792992098</v>
      </c>
      <c r="BC60" s="23">
        <f t="shared" si="22"/>
        <v>1.5707963267948966</v>
      </c>
      <c r="BD60" s="23" t="str">
        <f t="shared" si="23"/>
        <v/>
      </c>
      <c r="BE60" s="23" t="str">
        <f t="shared" si="24"/>
        <v/>
      </c>
      <c r="BF60" s="23" t="str">
        <f t="shared" si="25"/>
        <v/>
      </c>
      <c r="BG60" s="23" t="str">
        <f t="shared" si="26"/>
        <v/>
      </c>
      <c r="BH60" s="23" t="str">
        <f t="shared" si="27"/>
        <v/>
      </c>
      <c r="BI60" s="23" t="str">
        <f t="shared" si="28"/>
        <v/>
      </c>
      <c r="BJ60" s="2">
        <f t="shared" si="29"/>
        <v>1.3371409644478924</v>
      </c>
      <c r="BK60" s="2">
        <f t="shared" si="30"/>
        <v>0.15593745840803458</v>
      </c>
      <c r="BL60" s="2">
        <f t="shared" si="31"/>
        <v>4</v>
      </c>
      <c r="BM60" s="2">
        <f t="shared" si="32"/>
        <v>3.6955733211259022E-5</v>
      </c>
      <c r="BN60" s="2">
        <f t="shared" si="33"/>
        <v>1.2318577737086341E-5</v>
      </c>
      <c r="BO60" s="2">
        <f t="shared" si="34"/>
        <v>3</v>
      </c>
      <c r="BP60" s="2">
        <f t="shared" si="35"/>
        <v>2.0398398303447709</v>
      </c>
      <c r="BQ60" s="2">
        <f t="shared" si="36"/>
        <v>0.76489232840434507</v>
      </c>
      <c r="BR60" s="3" t="str">
        <f t="shared" si="37"/>
        <v>Nontoxic</v>
      </c>
      <c r="BS60" s="2">
        <f t="shared" si="38"/>
        <v>92.95</v>
      </c>
      <c r="BT60" s="4" t="s">
        <v>664</v>
      </c>
      <c r="BU60" s="2" t="s">
        <v>666</v>
      </c>
      <c r="BV60" s="2">
        <f t="shared" si="39"/>
        <v>3</v>
      </c>
      <c r="BW60" s="2">
        <f t="shared" si="40"/>
        <v>3</v>
      </c>
      <c r="BX60" s="2">
        <f t="shared" si="41"/>
        <v>0</v>
      </c>
      <c r="BY60" s="2">
        <f t="shared" si="42"/>
        <v>2.4316490934757514E-2</v>
      </c>
      <c r="BZ60" s="2">
        <f t="shared" si="43"/>
        <v>1.2158245467378757E-2</v>
      </c>
      <c r="CA60" s="2">
        <f t="shared" si="44"/>
        <v>1.1666666666666667</v>
      </c>
      <c r="CB60" s="2" t="e">
        <f t="shared" si="45"/>
        <v>#NUM!</v>
      </c>
      <c r="CC60" s="2">
        <v>6.6349999999999998</v>
      </c>
      <c r="CD60" s="2" t="e">
        <f t="shared" si="46"/>
        <v>#NUM!</v>
      </c>
      <c r="CE60" s="2" t="e">
        <f t="shared" si="47"/>
        <v>#NUM!</v>
      </c>
      <c r="CF60" s="2" t="e">
        <f t="shared" si="48"/>
        <v>#NUM!</v>
      </c>
      <c r="CG60" s="2" t="str">
        <f t="shared" si="49"/>
        <v>NS</v>
      </c>
      <c r="CH60" s="2" t="str">
        <f t="shared" si="50"/>
        <v>Wilcoxon</v>
      </c>
      <c r="CI60" s="2" t="str">
        <f t="shared" si="51"/>
        <v/>
      </c>
      <c r="CJ60" s="2" t="str">
        <f t="shared" si="52"/>
        <v/>
      </c>
    </row>
    <row r="61" spans="1:88" x14ac:dyDescent="0.2">
      <c r="A61" s="1" t="s">
        <v>142</v>
      </c>
      <c r="B61" s="19" t="s">
        <v>201</v>
      </c>
      <c r="C61" s="20">
        <v>37160</v>
      </c>
      <c r="D61" s="7">
        <v>0.47708333333333336</v>
      </c>
      <c r="E61" s="1">
        <v>0.1</v>
      </c>
      <c r="F61" s="1" t="s">
        <v>57</v>
      </c>
      <c r="G61" s="1" t="s">
        <v>729</v>
      </c>
      <c r="H61" s="19" t="s">
        <v>711</v>
      </c>
      <c r="I61" s="19" t="s">
        <v>712</v>
      </c>
      <c r="J61" s="19" t="s">
        <v>61</v>
      </c>
      <c r="K61" s="2">
        <v>0.75</v>
      </c>
      <c r="L61" s="2">
        <v>0.25</v>
      </c>
      <c r="M61" s="19">
        <v>100</v>
      </c>
      <c r="N61" s="19">
        <v>100</v>
      </c>
      <c r="O61" s="19">
        <v>100</v>
      </c>
      <c r="P61" s="19">
        <v>100</v>
      </c>
      <c r="Q61" s="21"/>
      <c r="R61" s="21"/>
      <c r="S61" s="21"/>
      <c r="T61" s="21"/>
      <c r="W61" s="2">
        <f t="shared" si="0"/>
        <v>100</v>
      </c>
      <c r="X61" s="57">
        <f t="shared" si="1"/>
        <v>0</v>
      </c>
      <c r="Y61" s="2">
        <f t="shared" si="2"/>
        <v>4</v>
      </c>
      <c r="Z61" s="19">
        <v>90</v>
      </c>
      <c r="AA61" s="19">
        <v>92</v>
      </c>
      <c r="AB61" s="19">
        <v>100</v>
      </c>
      <c r="AC61" s="19">
        <v>90</v>
      </c>
      <c r="AJ61" s="2">
        <f t="shared" si="3"/>
        <v>93</v>
      </c>
      <c r="AK61" s="2">
        <f t="shared" si="4"/>
        <v>4.7609522856952333</v>
      </c>
      <c r="AL61" s="2">
        <f t="shared" si="5"/>
        <v>4</v>
      </c>
      <c r="AM61" s="22">
        <f t="shared" si="6"/>
        <v>1.5707963267948966</v>
      </c>
      <c r="AN61" s="22">
        <f t="shared" si="7"/>
        <v>1.5707963267948966</v>
      </c>
      <c r="AO61" s="22">
        <f t="shared" si="8"/>
        <v>1.5707963267948966</v>
      </c>
      <c r="AP61" s="22">
        <f t="shared" si="9"/>
        <v>1.5707963267948966</v>
      </c>
      <c r="AQ61" s="22" t="str">
        <f t="shared" si="10"/>
        <v/>
      </c>
      <c r="AR61" s="22" t="str">
        <f t="shared" si="11"/>
        <v/>
      </c>
      <c r="AS61" s="22" t="str">
        <f t="shared" si="12"/>
        <v/>
      </c>
      <c r="AT61" s="22" t="str">
        <f t="shared" si="13"/>
        <v/>
      </c>
      <c r="AU61" s="22" t="str">
        <f t="shared" si="14"/>
        <v/>
      </c>
      <c r="AV61" s="22" t="str">
        <f t="shared" si="15"/>
        <v/>
      </c>
      <c r="AW61" s="2">
        <f t="shared" si="16"/>
        <v>1.5707963267948966</v>
      </c>
      <c r="AX61" s="2">
        <f t="shared" si="17"/>
        <v>0</v>
      </c>
      <c r="AY61" s="2">
        <f t="shared" si="18"/>
        <v>4</v>
      </c>
      <c r="AZ61" s="23">
        <f t="shared" si="19"/>
        <v>1.2490457723982542</v>
      </c>
      <c r="BA61" s="23">
        <f t="shared" si="20"/>
        <v>1.2840397745833483</v>
      </c>
      <c r="BB61" s="23">
        <f t="shared" si="21"/>
        <v>1.5707963267948966</v>
      </c>
      <c r="BC61" s="23">
        <f t="shared" si="22"/>
        <v>1.2490457723982542</v>
      </c>
      <c r="BD61" s="23" t="str">
        <f t="shared" si="23"/>
        <v/>
      </c>
      <c r="BE61" s="23" t="str">
        <f t="shared" si="24"/>
        <v/>
      </c>
      <c r="BF61" s="23" t="str">
        <f t="shared" si="25"/>
        <v/>
      </c>
      <c r="BG61" s="23" t="str">
        <f t="shared" si="26"/>
        <v/>
      </c>
      <c r="BH61" s="23" t="str">
        <f t="shared" si="27"/>
        <v/>
      </c>
      <c r="BI61" s="23" t="str">
        <f t="shared" si="28"/>
        <v/>
      </c>
      <c r="BJ61" s="2">
        <f t="shared" si="29"/>
        <v>1.3382319115436885</v>
      </c>
      <c r="BK61" s="2">
        <f t="shared" si="30"/>
        <v>0.15591806585597079</v>
      </c>
      <c r="BL61" s="2">
        <f t="shared" si="31"/>
        <v>4</v>
      </c>
      <c r="BM61" s="2">
        <f t="shared" si="32"/>
        <v>3.693735321941585E-5</v>
      </c>
      <c r="BN61" s="2">
        <f t="shared" si="33"/>
        <v>1.2312451073138617E-5</v>
      </c>
      <c r="BO61" s="2">
        <f t="shared" si="34"/>
        <v>3</v>
      </c>
      <c r="BP61" s="2">
        <f t="shared" si="35"/>
        <v>2.0540873896606739</v>
      </c>
      <c r="BQ61" s="2">
        <f t="shared" si="36"/>
        <v>0.76489232840434507</v>
      </c>
      <c r="BR61" s="3" t="str">
        <f t="shared" si="37"/>
        <v>Nontoxic</v>
      </c>
      <c r="BS61" s="2">
        <f t="shared" si="38"/>
        <v>93</v>
      </c>
      <c r="BT61" s="4" t="s">
        <v>664</v>
      </c>
      <c r="BU61" s="2" t="s">
        <v>666</v>
      </c>
      <c r="BV61" s="2">
        <f t="shared" si="39"/>
        <v>3</v>
      </c>
      <c r="BW61" s="2">
        <f t="shared" si="40"/>
        <v>3</v>
      </c>
      <c r="BX61" s="2">
        <f t="shared" si="41"/>
        <v>0</v>
      </c>
      <c r="BY61" s="2">
        <f t="shared" si="42"/>
        <v>2.4310443260266844E-2</v>
      </c>
      <c r="BZ61" s="2">
        <f t="shared" si="43"/>
        <v>1.215522163013342E-2</v>
      </c>
      <c r="CA61" s="2">
        <f t="shared" si="44"/>
        <v>1.1666666666666667</v>
      </c>
      <c r="CB61" s="2" t="e">
        <f t="shared" si="45"/>
        <v>#NUM!</v>
      </c>
      <c r="CC61" s="2">
        <v>6.6349999999999998</v>
      </c>
      <c r="CD61" s="2" t="e">
        <f t="shared" si="46"/>
        <v>#NUM!</v>
      </c>
      <c r="CE61" s="2" t="e">
        <f t="shared" si="47"/>
        <v>#NUM!</v>
      </c>
      <c r="CF61" s="2" t="e">
        <f t="shared" si="48"/>
        <v>#NUM!</v>
      </c>
      <c r="CG61" s="2" t="str">
        <f t="shared" si="49"/>
        <v>NS</v>
      </c>
      <c r="CH61" s="2" t="str">
        <f t="shared" si="50"/>
        <v>Wilcoxon</v>
      </c>
      <c r="CI61" s="2" t="str">
        <f t="shared" si="51"/>
        <v/>
      </c>
      <c r="CJ61" s="2" t="str">
        <f t="shared" si="52"/>
        <v/>
      </c>
    </row>
    <row r="62" spans="1:88" x14ac:dyDescent="0.2">
      <c r="A62" s="1" t="s">
        <v>142</v>
      </c>
      <c r="B62" s="19" t="s">
        <v>529</v>
      </c>
      <c r="C62" s="20">
        <v>38799</v>
      </c>
      <c r="D62" s="7">
        <v>0.47916666666666669</v>
      </c>
      <c r="E62" s="1">
        <v>0.1</v>
      </c>
      <c r="F62" s="1" t="s">
        <v>57</v>
      </c>
      <c r="G62" s="1" t="s">
        <v>847</v>
      </c>
      <c r="H62" s="19" t="s">
        <v>711</v>
      </c>
      <c r="I62" s="19" t="s">
        <v>712</v>
      </c>
      <c r="J62" s="19" t="s">
        <v>61</v>
      </c>
      <c r="K62" s="2">
        <v>0.75</v>
      </c>
      <c r="L62" s="2">
        <v>0.25</v>
      </c>
      <c r="M62" s="19">
        <v>100</v>
      </c>
      <c r="N62" s="19">
        <v>100</v>
      </c>
      <c r="O62" s="19">
        <v>100</v>
      </c>
      <c r="P62" s="19">
        <v>100</v>
      </c>
      <c r="Q62" s="21"/>
      <c r="R62" s="21"/>
      <c r="S62" s="21"/>
      <c r="T62" s="21"/>
      <c r="W62" s="2">
        <f t="shared" si="0"/>
        <v>100</v>
      </c>
      <c r="X62" s="57">
        <f t="shared" si="1"/>
        <v>0</v>
      </c>
      <c r="Y62" s="2">
        <f t="shared" si="2"/>
        <v>4</v>
      </c>
      <c r="Z62" s="19">
        <v>80</v>
      </c>
      <c r="AA62" s="19">
        <v>90</v>
      </c>
      <c r="AB62" s="19">
        <v>88.9</v>
      </c>
      <c r="AC62" s="19">
        <v>90</v>
      </c>
      <c r="AJ62" s="2">
        <f t="shared" si="3"/>
        <v>87.224999999999994</v>
      </c>
      <c r="AK62" s="2">
        <f t="shared" si="4"/>
        <v>4.8444985980663331</v>
      </c>
      <c r="AL62" s="2">
        <f t="shared" si="5"/>
        <v>4</v>
      </c>
      <c r="AM62" s="22">
        <f t="shared" si="6"/>
        <v>1.5707963267948966</v>
      </c>
      <c r="AN62" s="22">
        <f t="shared" si="7"/>
        <v>1.5707963267948966</v>
      </c>
      <c r="AO62" s="22">
        <f t="shared" si="8"/>
        <v>1.5707963267948966</v>
      </c>
      <c r="AP62" s="22">
        <f t="shared" si="9"/>
        <v>1.5707963267948966</v>
      </c>
      <c r="AQ62" s="22" t="str">
        <f t="shared" si="10"/>
        <v/>
      </c>
      <c r="AR62" s="22" t="str">
        <f t="shared" si="11"/>
        <v/>
      </c>
      <c r="AS62" s="22" t="str">
        <f t="shared" si="12"/>
        <v/>
      </c>
      <c r="AT62" s="22" t="str">
        <f t="shared" si="13"/>
        <v/>
      </c>
      <c r="AU62" s="22" t="str">
        <f t="shared" si="14"/>
        <v/>
      </c>
      <c r="AV62" s="22" t="str">
        <f t="shared" si="15"/>
        <v/>
      </c>
      <c r="AW62" s="2">
        <f t="shared" si="16"/>
        <v>1.5707963267948966</v>
      </c>
      <c r="AX62" s="2">
        <f t="shared" si="17"/>
        <v>0</v>
      </c>
      <c r="AY62" s="2">
        <f t="shared" si="18"/>
        <v>4</v>
      </c>
      <c r="AZ62" s="23">
        <f t="shared" si="19"/>
        <v>1.1071487177940904</v>
      </c>
      <c r="BA62" s="23">
        <f t="shared" si="20"/>
        <v>1.2490457723982542</v>
      </c>
      <c r="BB62" s="23">
        <f t="shared" si="21"/>
        <v>1.2311362327265871</v>
      </c>
      <c r="BC62" s="23">
        <f t="shared" si="22"/>
        <v>1.2490457723982542</v>
      </c>
      <c r="BD62" s="23" t="str">
        <f t="shared" si="23"/>
        <v/>
      </c>
      <c r="BE62" s="23" t="str">
        <f t="shared" si="24"/>
        <v/>
      </c>
      <c r="BF62" s="23" t="str">
        <f t="shared" si="25"/>
        <v/>
      </c>
      <c r="BG62" s="23" t="str">
        <f t="shared" si="26"/>
        <v/>
      </c>
      <c r="BH62" s="23" t="str">
        <f t="shared" si="27"/>
        <v/>
      </c>
      <c r="BI62" s="23" t="str">
        <f t="shared" si="28"/>
        <v/>
      </c>
      <c r="BJ62" s="2">
        <f t="shared" si="29"/>
        <v>1.2090941238292965</v>
      </c>
      <c r="BK62" s="2">
        <f t="shared" si="30"/>
        <v>6.848598110338118E-2</v>
      </c>
      <c r="BL62" s="2">
        <f t="shared" si="31"/>
        <v>4</v>
      </c>
      <c r="BM62" s="2">
        <f t="shared" si="32"/>
        <v>1.3749494892999132E-6</v>
      </c>
      <c r="BN62" s="2">
        <f t="shared" si="33"/>
        <v>4.583164964333044E-7</v>
      </c>
      <c r="BO62" s="2">
        <f t="shared" si="34"/>
        <v>3</v>
      </c>
      <c r="BP62" s="2">
        <f t="shared" si="35"/>
        <v>0.90520361200151478</v>
      </c>
      <c r="BQ62" s="2">
        <f t="shared" si="36"/>
        <v>0.76489232840434507</v>
      </c>
      <c r="BR62" s="3" t="str">
        <f t="shared" si="37"/>
        <v>Nontoxic</v>
      </c>
      <c r="BS62" s="2">
        <f t="shared" si="38"/>
        <v>87.224999999999994</v>
      </c>
      <c r="BT62" s="4" t="s">
        <v>664</v>
      </c>
      <c r="BU62" s="4" t="s">
        <v>667</v>
      </c>
      <c r="BV62" s="2">
        <f t="shared" si="39"/>
        <v>3</v>
      </c>
      <c r="BW62" s="2">
        <f t="shared" si="40"/>
        <v>3</v>
      </c>
      <c r="BX62" s="2">
        <f t="shared" si="41"/>
        <v>0</v>
      </c>
      <c r="BY62" s="2">
        <f t="shared" si="42"/>
        <v>4.6903296076926844E-3</v>
      </c>
      <c r="BZ62" s="2">
        <f t="shared" si="43"/>
        <v>2.3451648038463422E-3</v>
      </c>
      <c r="CA62" s="2">
        <f t="shared" si="44"/>
        <v>1.1666666666666667</v>
      </c>
      <c r="CB62" s="2" t="e">
        <f t="shared" si="45"/>
        <v>#NUM!</v>
      </c>
      <c r="CC62" s="2">
        <v>6.6349999999999998</v>
      </c>
      <c r="CD62" s="2" t="e">
        <f t="shared" si="46"/>
        <v>#NUM!</v>
      </c>
      <c r="CE62" s="2" t="e">
        <f t="shared" si="47"/>
        <v>#NUM!</v>
      </c>
      <c r="CF62" s="2" t="e">
        <f t="shared" si="48"/>
        <v>#NUM!</v>
      </c>
      <c r="CG62" s="2" t="str">
        <f t="shared" si="49"/>
        <v>Sig</v>
      </c>
      <c r="CH62" s="2" t="str">
        <f t="shared" si="50"/>
        <v>Wilcoxon</v>
      </c>
      <c r="CI62" s="2" t="str">
        <f t="shared" si="51"/>
        <v/>
      </c>
      <c r="CJ62" s="2" t="str">
        <f t="shared" si="52"/>
        <v>NOECToxicLess25</v>
      </c>
    </row>
    <row r="63" spans="1:88" x14ac:dyDescent="0.2">
      <c r="A63" s="1" t="s">
        <v>142</v>
      </c>
      <c r="B63" s="19" t="s">
        <v>166</v>
      </c>
      <c r="C63" s="20">
        <v>38516</v>
      </c>
      <c r="D63" s="7">
        <v>0.65625</v>
      </c>
      <c r="E63" s="1">
        <v>0.1</v>
      </c>
      <c r="F63" s="1" t="s">
        <v>57</v>
      </c>
      <c r="G63" s="1" t="s">
        <v>713</v>
      </c>
      <c r="H63" s="19" t="s">
        <v>711</v>
      </c>
      <c r="I63" s="19" t="s">
        <v>712</v>
      </c>
      <c r="J63" s="19" t="s">
        <v>61</v>
      </c>
      <c r="K63" s="2">
        <v>0.75</v>
      </c>
      <c r="L63" s="2">
        <v>0.25</v>
      </c>
      <c r="M63" s="19">
        <v>100</v>
      </c>
      <c r="N63" s="19">
        <v>100</v>
      </c>
      <c r="O63" s="19">
        <v>100</v>
      </c>
      <c r="P63" s="19">
        <v>100</v>
      </c>
      <c r="Q63" s="21"/>
      <c r="R63" s="21"/>
      <c r="S63" s="21"/>
      <c r="T63" s="21"/>
      <c r="W63" s="2">
        <f t="shared" si="0"/>
        <v>100</v>
      </c>
      <c r="X63" s="57">
        <f t="shared" si="1"/>
        <v>0</v>
      </c>
      <c r="Y63" s="2">
        <f t="shared" si="2"/>
        <v>4</v>
      </c>
      <c r="Z63" s="19">
        <v>100</v>
      </c>
      <c r="AA63" s="19">
        <v>100</v>
      </c>
      <c r="AB63" s="19">
        <v>90</v>
      </c>
      <c r="AC63" s="19">
        <v>100</v>
      </c>
      <c r="AJ63" s="2">
        <f t="shared" si="3"/>
        <v>97.5</v>
      </c>
      <c r="AK63" s="2">
        <f t="shared" si="4"/>
        <v>5</v>
      </c>
      <c r="AL63" s="2">
        <f t="shared" si="5"/>
        <v>4</v>
      </c>
      <c r="AM63" s="22">
        <f t="shared" si="6"/>
        <v>1.5707963267948966</v>
      </c>
      <c r="AN63" s="22">
        <f t="shared" si="7"/>
        <v>1.5707963267948966</v>
      </c>
      <c r="AO63" s="22">
        <f t="shared" si="8"/>
        <v>1.5707963267948966</v>
      </c>
      <c r="AP63" s="22">
        <f t="shared" si="9"/>
        <v>1.5707963267948966</v>
      </c>
      <c r="AQ63" s="22" t="str">
        <f t="shared" si="10"/>
        <v/>
      </c>
      <c r="AR63" s="22" t="str">
        <f t="shared" si="11"/>
        <v/>
      </c>
      <c r="AS63" s="22" t="str">
        <f t="shared" si="12"/>
        <v/>
      </c>
      <c r="AT63" s="22" t="str">
        <f t="shared" si="13"/>
        <v/>
      </c>
      <c r="AU63" s="22" t="str">
        <f t="shared" si="14"/>
        <v/>
      </c>
      <c r="AV63" s="22" t="str">
        <f t="shared" si="15"/>
        <v/>
      </c>
      <c r="AW63" s="2">
        <f t="shared" si="16"/>
        <v>1.5707963267948966</v>
      </c>
      <c r="AX63" s="2">
        <f t="shared" si="17"/>
        <v>0</v>
      </c>
      <c r="AY63" s="2">
        <f t="shared" si="18"/>
        <v>4</v>
      </c>
      <c r="AZ63" s="23">
        <f t="shared" si="19"/>
        <v>1.5707963267948966</v>
      </c>
      <c r="BA63" s="23">
        <f t="shared" si="20"/>
        <v>1.5707963267948966</v>
      </c>
      <c r="BB63" s="23">
        <f t="shared" si="21"/>
        <v>1.2490457723982542</v>
      </c>
      <c r="BC63" s="23">
        <f t="shared" si="22"/>
        <v>1.5707963267948966</v>
      </c>
      <c r="BD63" s="23" t="str">
        <f t="shared" si="23"/>
        <v/>
      </c>
      <c r="BE63" s="23" t="str">
        <f t="shared" si="24"/>
        <v/>
      </c>
      <c r="BF63" s="23" t="str">
        <f t="shared" si="25"/>
        <v/>
      </c>
      <c r="BG63" s="23" t="str">
        <f t="shared" si="26"/>
        <v/>
      </c>
      <c r="BH63" s="23" t="str">
        <f t="shared" si="27"/>
        <v/>
      </c>
      <c r="BI63" s="23" t="str">
        <f t="shared" si="28"/>
        <v/>
      </c>
      <c r="BJ63" s="2">
        <f t="shared" si="29"/>
        <v>1.490358688195736</v>
      </c>
      <c r="BK63" s="2">
        <f t="shared" si="30"/>
        <v>0.16087527719832118</v>
      </c>
      <c r="BL63" s="2">
        <f t="shared" si="31"/>
        <v>4</v>
      </c>
      <c r="BM63" s="2">
        <f t="shared" si="32"/>
        <v>4.1863665367783801E-5</v>
      </c>
      <c r="BN63" s="2">
        <f t="shared" si="33"/>
        <v>1.3954555122594601E-5</v>
      </c>
      <c r="BO63" s="2">
        <f t="shared" si="34"/>
        <v>3</v>
      </c>
      <c r="BP63" s="2">
        <f t="shared" si="35"/>
        <v>3.882031453653616</v>
      </c>
      <c r="BQ63" s="2">
        <f t="shared" si="36"/>
        <v>0.76489232840434507</v>
      </c>
      <c r="BR63" s="3" t="str">
        <f t="shared" si="37"/>
        <v>Nontoxic</v>
      </c>
      <c r="BS63" s="2">
        <f t="shared" si="38"/>
        <v>97.5</v>
      </c>
      <c r="BT63" s="4" t="s">
        <v>664</v>
      </c>
      <c r="BU63" s="2" t="s">
        <v>666</v>
      </c>
      <c r="BV63" s="2">
        <f t="shared" si="39"/>
        <v>3</v>
      </c>
      <c r="BW63" s="2">
        <f t="shared" si="40"/>
        <v>3</v>
      </c>
      <c r="BX63" s="2">
        <f t="shared" si="41"/>
        <v>0</v>
      </c>
      <c r="BY63" s="2">
        <f t="shared" si="42"/>
        <v>2.5880854813636677E-2</v>
      </c>
      <c r="BZ63" s="2">
        <f t="shared" si="43"/>
        <v>1.2940427406818339E-2</v>
      </c>
      <c r="CA63" s="2">
        <f t="shared" si="44"/>
        <v>1.1666666666666667</v>
      </c>
      <c r="CB63" s="2" t="e">
        <f t="shared" si="45"/>
        <v>#NUM!</v>
      </c>
      <c r="CC63" s="2">
        <v>6.6349999999999998</v>
      </c>
      <c r="CD63" s="2" t="e">
        <f t="shared" si="46"/>
        <v>#NUM!</v>
      </c>
      <c r="CE63" s="2" t="e">
        <f t="shared" si="47"/>
        <v>#NUM!</v>
      </c>
      <c r="CF63" s="2" t="e">
        <f t="shared" si="48"/>
        <v>#NUM!</v>
      </c>
      <c r="CG63" s="2" t="str">
        <f t="shared" si="49"/>
        <v>NS</v>
      </c>
      <c r="CH63" s="2" t="str">
        <f t="shared" si="50"/>
        <v>Wilcoxon</v>
      </c>
      <c r="CI63" s="2" t="str">
        <f t="shared" si="51"/>
        <v/>
      </c>
      <c r="CJ63" s="2" t="str">
        <f t="shared" si="52"/>
        <v/>
      </c>
    </row>
    <row r="64" spans="1:88" x14ac:dyDescent="0.2">
      <c r="A64" s="1" t="s">
        <v>142</v>
      </c>
      <c r="B64" s="19" t="s">
        <v>169</v>
      </c>
      <c r="C64" s="20">
        <v>38516</v>
      </c>
      <c r="D64" s="7">
        <v>0.55555555555555558</v>
      </c>
      <c r="E64" s="1">
        <v>0.1</v>
      </c>
      <c r="F64" s="1" t="s">
        <v>57</v>
      </c>
      <c r="G64" s="1" t="s">
        <v>713</v>
      </c>
      <c r="H64" s="19" t="s">
        <v>711</v>
      </c>
      <c r="I64" s="19" t="s">
        <v>712</v>
      </c>
      <c r="J64" s="19" t="s">
        <v>61</v>
      </c>
      <c r="K64" s="2">
        <v>0.75</v>
      </c>
      <c r="L64" s="2">
        <v>0.25</v>
      </c>
      <c r="M64" s="19">
        <v>100</v>
      </c>
      <c r="N64" s="19">
        <v>100</v>
      </c>
      <c r="O64" s="19">
        <v>100</v>
      </c>
      <c r="P64" s="19">
        <v>100</v>
      </c>
      <c r="Q64" s="21"/>
      <c r="R64" s="21"/>
      <c r="S64" s="21"/>
      <c r="T64" s="21"/>
      <c r="W64" s="2">
        <f t="shared" si="0"/>
        <v>100</v>
      </c>
      <c r="X64" s="57">
        <f t="shared" si="1"/>
        <v>0</v>
      </c>
      <c r="Y64" s="2">
        <f t="shared" si="2"/>
        <v>4</v>
      </c>
      <c r="Z64" s="19">
        <v>100</v>
      </c>
      <c r="AA64" s="19">
        <v>100</v>
      </c>
      <c r="AB64" s="19">
        <v>100</v>
      </c>
      <c r="AC64" s="19">
        <v>90</v>
      </c>
      <c r="AJ64" s="2">
        <f t="shared" si="3"/>
        <v>97.5</v>
      </c>
      <c r="AK64" s="2">
        <f t="shared" si="4"/>
        <v>5</v>
      </c>
      <c r="AL64" s="2">
        <f t="shared" si="5"/>
        <v>4</v>
      </c>
      <c r="AM64" s="22">
        <f t="shared" si="6"/>
        <v>1.5707963267948966</v>
      </c>
      <c r="AN64" s="22">
        <f t="shared" si="7"/>
        <v>1.5707963267948966</v>
      </c>
      <c r="AO64" s="22">
        <f t="shared" si="8"/>
        <v>1.5707963267948966</v>
      </c>
      <c r="AP64" s="22">
        <f t="shared" si="9"/>
        <v>1.5707963267948966</v>
      </c>
      <c r="AQ64" s="22" t="str">
        <f t="shared" si="10"/>
        <v/>
      </c>
      <c r="AR64" s="22" t="str">
        <f t="shared" si="11"/>
        <v/>
      </c>
      <c r="AS64" s="22" t="str">
        <f t="shared" si="12"/>
        <v/>
      </c>
      <c r="AT64" s="22" t="str">
        <f t="shared" si="13"/>
        <v/>
      </c>
      <c r="AU64" s="22" t="str">
        <f t="shared" si="14"/>
        <v/>
      </c>
      <c r="AV64" s="22" t="str">
        <f t="shared" si="15"/>
        <v/>
      </c>
      <c r="AW64" s="2">
        <f t="shared" si="16"/>
        <v>1.5707963267948966</v>
      </c>
      <c r="AX64" s="2">
        <f t="shared" si="17"/>
        <v>0</v>
      </c>
      <c r="AY64" s="2">
        <f t="shared" si="18"/>
        <v>4</v>
      </c>
      <c r="AZ64" s="23">
        <f t="shared" si="19"/>
        <v>1.5707963267948966</v>
      </c>
      <c r="BA64" s="23">
        <f t="shared" si="20"/>
        <v>1.5707963267948966</v>
      </c>
      <c r="BB64" s="23">
        <f t="shared" si="21"/>
        <v>1.5707963267948966</v>
      </c>
      <c r="BC64" s="23">
        <f t="shared" si="22"/>
        <v>1.2490457723982542</v>
      </c>
      <c r="BD64" s="23" t="str">
        <f t="shared" si="23"/>
        <v/>
      </c>
      <c r="BE64" s="23" t="str">
        <f t="shared" si="24"/>
        <v/>
      </c>
      <c r="BF64" s="23" t="str">
        <f t="shared" si="25"/>
        <v/>
      </c>
      <c r="BG64" s="23" t="str">
        <f t="shared" si="26"/>
        <v/>
      </c>
      <c r="BH64" s="23" t="str">
        <f t="shared" si="27"/>
        <v/>
      </c>
      <c r="BI64" s="23" t="str">
        <f t="shared" si="28"/>
        <v/>
      </c>
      <c r="BJ64" s="2">
        <f t="shared" si="29"/>
        <v>1.490358688195736</v>
      </c>
      <c r="BK64" s="2">
        <f t="shared" si="30"/>
        <v>0.16087527719832118</v>
      </c>
      <c r="BL64" s="2">
        <f t="shared" si="31"/>
        <v>4</v>
      </c>
      <c r="BM64" s="2">
        <f t="shared" si="32"/>
        <v>4.1863665367783801E-5</v>
      </c>
      <c r="BN64" s="2">
        <f t="shared" si="33"/>
        <v>1.3954555122594601E-5</v>
      </c>
      <c r="BO64" s="2">
        <f t="shared" si="34"/>
        <v>3</v>
      </c>
      <c r="BP64" s="2">
        <f t="shared" si="35"/>
        <v>3.882031453653616</v>
      </c>
      <c r="BQ64" s="2">
        <f t="shared" si="36"/>
        <v>0.76489232840434507</v>
      </c>
      <c r="BR64" s="3" t="str">
        <f t="shared" si="37"/>
        <v>Nontoxic</v>
      </c>
      <c r="BS64" s="2">
        <f t="shared" si="38"/>
        <v>97.5</v>
      </c>
      <c r="BT64" s="4" t="s">
        <v>664</v>
      </c>
      <c r="BU64" s="2" t="s">
        <v>666</v>
      </c>
      <c r="BV64" s="2">
        <f t="shared" si="39"/>
        <v>3</v>
      </c>
      <c r="BW64" s="2">
        <f t="shared" si="40"/>
        <v>3</v>
      </c>
      <c r="BX64" s="2">
        <f t="shared" si="41"/>
        <v>0</v>
      </c>
      <c r="BY64" s="2">
        <f t="shared" si="42"/>
        <v>2.5880854813636677E-2</v>
      </c>
      <c r="BZ64" s="2">
        <f t="shared" si="43"/>
        <v>1.2940427406818339E-2</v>
      </c>
      <c r="CA64" s="2">
        <f t="shared" si="44"/>
        <v>1.1666666666666667</v>
      </c>
      <c r="CB64" s="2" t="e">
        <f t="shared" si="45"/>
        <v>#NUM!</v>
      </c>
      <c r="CC64" s="2">
        <v>6.6349999999999998</v>
      </c>
      <c r="CD64" s="2" t="e">
        <f t="shared" si="46"/>
        <v>#NUM!</v>
      </c>
      <c r="CE64" s="2" t="e">
        <f t="shared" si="47"/>
        <v>#NUM!</v>
      </c>
      <c r="CF64" s="2" t="e">
        <f t="shared" si="48"/>
        <v>#NUM!</v>
      </c>
      <c r="CG64" s="2" t="str">
        <f t="shared" si="49"/>
        <v>NS</v>
      </c>
      <c r="CH64" s="2" t="str">
        <f t="shared" si="50"/>
        <v>Wilcoxon</v>
      </c>
      <c r="CI64" s="2" t="str">
        <f t="shared" si="51"/>
        <v/>
      </c>
      <c r="CJ64" s="2" t="str">
        <f t="shared" si="52"/>
        <v/>
      </c>
    </row>
    <row r="65" spans="1:88" x14ac:dyDescent="0.2">
      <c r="A65" s="1" t="s">
        <v>142</v>
      </c>
      <c r="B65" s="19" t="s">
        <v>195</v>
      </c>
      <c r="C65" s="20">
        <v>37356</v>
      </c>
      <c r="D65" s="7">
        <v>0.73888888888888893</v>
      </c>
      <c r="E65" s="1">
        <v>0.1</v>
      </c>
      <c r="F65" s="1" t="s">
        <v>57</v>
      </c>
      <c r="G65" s="1" t="s">
        <v>726</v>
      </c>
      <c r="H65" s="19" t="s">
        <v>711</v>
      </c>
      <c r="I65" s="19" t="s">
        <v>712</v>
      </c>
      <c r="J65" s="19" t="s">
        <v>61</v>
      </c>
      <c r="K65" s="2">
        <v>0.75</v>
      </c>
      <c r="L65" s="2">
        <v>0.25</v>
      </c>
      <c r="M65" s="19">
        <v>100</v>
      </c>
      <c r="N65" s="19">
        <v>100</v>
      </c>
      <c r="O65" s="19">
        <v>100</v>
      </c>
      <c r="P65" s="19">
        <v>100</v>
      </c>
      <c r="Q65" s="21"/>
      <c r="R65" s="21"/>
      <c r="S65" s="21"/>
      <c r="T65" s="21"/>
      <c r="W65" s="2">
        <f t="shared" si="0"/>
        <v>100</v>
      </c>
      <c r="X65" s="57">
        <f t="shared" si="1"/>
        <v>0</v>
      </c>
      <c r="Y65" s="2">
        <f t="shared" si="2"/>
        <v>4</v>
      </c>
      <c r="Z65" s="19">
        <v>100</v>
      </c>
      <c r="AA65" s="19">
        <v>100</v>
      </c>
      <c r="AB65" s="19">
        <v>100</v>
      </c>
      <c r="AC65" s="19">
        <v>90</v>
      </c>
      <c r="AJ65" s="2">
        <f t="shared" si="3"/>
        <v>97.5</v>
      </c>
      <c r="AK65" s="2">
        <f t="shared" si="4"/>
        <v>5</v>
      </c>
      <c r="AL65" s="2">
        <f t="shared" si="5"/>
        <v>4</v>
      </c>
      <c r="AM65" s="22">
        <f t="shared" si="6"/>
        <v>1.5707963267948966</v>
      </c>
      <c r="AN65" s="22">
        <f t="shared" si="7"/>
        <v>1.5707963267948966</v>
      </c>
      <c r="AO65" s="22">
        <f t="shared" si="8"/>
        <v>1.5707963267948966</v>
      </c>
      <c r="AP65" s="22">
        <f t="shared" si="9"/>
        <v>1.5707963267948966</v>
      </c>
      <c r="AQ65" s="22" t="str">
        <f t="shared" si="10"/>
        <v/>
      </c>
      <c r="AR65" s="22" t="str">
        <f t="shared" si="11"/>
        <v/>
      </c>
      <c r="AS65" s="22" t="str">
        <f t="shared" si="12"/>
        <v/>
      </c>
      <c r="AT65" s="22" t="str">
        <f t="shared" si="13"/>
        <v/>
      </c>
      <c r="AU65" s="22" t="str">
        <f t="shared" si="14"/>
        <v/>
      </c>
      <c r="AV65" s="22" t="str">
        <f t="shared" si="15"/>
        <v/>
      </c>
      <c r="AW65" s="2">
        <f t="shared" si="16"/>
        <v>1.5707963267948966</v>
      </c>
      <c r="AX65" s="2">
        <f t="shared" si="17"/>
        <v>0</v>
      </c>
      <c r="AY65" s="2">
        <f t="shared" si="18"/>
        <v>4</v>
      </c>
      <c r="AZ65" s="23">
        <f t="shared" si="19"/>
        <v>1.5707963267948966</v>
      </c>
      <c r="BA65" s="23">
        <f t="shared" si="20"/>
        <v>1.5707963267948966</v>
      </c>
      <c r="BB65" s="23">
        <f t="shared" si="21"/>
        <v>1.5707963267948966</v>
      </c>
      <c r="BC65" s="23">
        <f t="shared" si="22"/>
        <v>1.2490457723982542</v>
      </c>
      <c r="BD65" s="23" t="str">
        <f t="shared" si="23"/>
        <v/>
      </c>
      <c r="BE65" s="23" t="str">
        <f t="shared" si="24"/>
        <v/>
      </c>
      <c r="BF65" s="23" t="str">
        <f t="shared" si="25"/>
        <v/>
      </c>
      <c r="BG65" s="23" t="str">
        <f t="shared" si="26"/>
        <v/>
      </c>
      <c r="BH65" s="23" t="str">
        <f t="shared" si="27"/>
        <v/>
      </c>
      <c r="BI65" s="23" t="str">
        <f t="shared" si="28"/>
        <v/>
      </c>
      <c r="BJ65" s="2">
        <f t="shared" si="29"/>
        <v>1.490358688195736</v>
      </c>
      <c r="BK65" s="2">
        <f t="shared" si="30"/>
        <v>0.16087527719832118</v>
      </c>
      <c r="BL65" s="2">
        <f t="shared" si="31"/>
        <v>4</v>
      </c>
      <c r="BM65" s="2">
        <f t="shared" si="32"/>
        <v>4.1863665367783801E-5</v>
      </c>
      <c r="BN65" s="2">
        <f t="shared" si="33"/>
        <v>1.3954555122594601E-5</v>
      </c>
      <c r="BO65" s="2">
        <f t="shared" si="34"/>
        <v>3</v>
      </c>
      <c r="BP65" s="2">
        <f t="shared" si="35"/>
        <v>3.882031453653616</v>
      </c>
      <c r="BQ65" s="2">
        <f t="shared" si="36"/>
        <v>0.76489232840434507</v>
      </c>
      <c r="BR65" s="3" t="str">
        <f t="shared" si="37"/>
        <v>Nontoxic</v>
      </c>
      <c r="BS65" s="2">
        <f t="shared" si="38"/>
        <v>97.5</v>
      </c>
      <c r="BT65" s="4" t="s">
        <v>664</v>
      </c>
      <c r="BU65" s="2" t="s">
        <v>666</v>
      </c>
      <c r="BV65" s="2">
        <f t="shared" si="39"/>
        <v>3</v>
      </c>
      <c r="BW65" s="2">
        <f t="shared" si="40"/>
        <v>3</v>
      </c>
      <c r="BX65" s="2">
        <f t="shared" si="41"/>
        <v>0</v>
      </c>
      <c r="BY65" s="2">
        <f t="shared" si="42"/>
        <v>2.5880854813636677E-2</v>
      </c>
      <c r="BZ65" s="2">
        <f t="shared" si="43"/>
        <v>1.2940427406818339E-2</v>
      </c>
      <c r="CA65" s="2">
        <f t="shared" si="44"/>
        <v>1.1666666666666667</v>
      </c>
      <c r="CB65" s="2" t="e">
        <f t="shared" si="45"/>
        <v>#NUM!</v>
      </c>
      <c r="CC65" s="2">
        <v>6.6349999999999998</v>
      </c>
      <c r="CD65" s="2" t="e">
        <f t="shared" si="46"/>
        <v>#NUM!</v>
      </c>
      <c r="CE65" s="2" t="e">
        <f t="shared" si="47"/>
        <v>#NUM!</v>
      </c>
      <c r="CF65" s="2" t="e">
        <f t="shared" si="48"/>
        <v>#NUM!</v>
      </c>
      <c r="CG65" s="2" t="str">
        <f t="shared" si="49"/>
        <v>NS</v>
      </c>
      <c r="CH65" s="2" t="str">
        <f t="shared" si="50"/>
        <v>Wilcoxon</v>
      </c>
      <c r="CI65" s="2" t="str">
        <f t="shared" si="51"/>
        <v/>
      </c>
      <c r="CJ65" s="2" t="str">
        <f t="shared" si="52"/>
        <v/>
      </c>
    </row>
    <row r="66" spans="1:88" hidden="1" x14ac:dyDescent="0.2">
      <c r="A66" s="1" t="s">
        <v>142</v>
      </c>
      <c r="B66" s="19" t="s">
        <v>198</v>
      </c>
      <c r="C66" s="20">
        <v>37357</v>
      </c>
      <c r="D66" s="7">
        <v>0.32500000000000001</v>
      </c>
      <c r="E66" s="1">
        <v>0.1</v>
      </c>
      <c r="F66" s="1" t="s">
        <v>57</v>
      </c>
      <c r="G66" s="1" t="s">
        <v>726</v>
      </c>
      <c r="H66" s="19" t="s">
        <v>711</v>
      </c>
      <c r="I66" s="19" t="s">
        <v>712</v>
      </c>
      <c r="J66" s="19" t="s">
        <v>61</v>
      </c>
      <c r="K66" s="2">
        <v>0.75</v>
      </c>
      <c r="L66" s="2">
        <v>0.25</v>
      </c>
      <c r="M66" s="19">
        <v>100</v>
      </c>
      <c r="N66" s="19">
        <v>100</v>
      </c>
      <c r="O66" s="19">
        <v>100</v>
      </c>
      <c r="P66" s="19">
        <v>100</v>
      </c>
      <c r="Q66" s="21"/>
      <c r="R66" s="21"/>
      <c r="S66" s="21"/>
      <c r="T66" s="21"/>
      <c r="W66" s="2">
        <f t="shared" si="0"/>
        <v>100</v>
      </c>
      <c r="X66" s="57">
        <f t="shared" si="1"/>
        <v>0</v>
      </c>
      <c r="Y66" s="2">
        <f t="shared" si="2"/>
        <v>4</v>
      </c>
      <c r="Z66" s="19">
        <v>70</v>
      </c>
      <c r="AA66" s="19">
        <v>70</v>
      </c>
      <c r="AB66" s="19">
        <v>80</v>
      </c>
      <c r="AC66" s="19">
        <v>70</v>
      </c>
      <c r="AJ66" s="2">
        <f t="shared" si="3"/>
        <v>72.5</v>
      </c>
      <c r="AK66" s="2">
        <f t="shared" si="4"/>
        <v>5</v>
      </c>
      <c r="AL66" s="2">
        <f t="shared" si="5"/>
        <v>4</v>
      </c>
      <c r="AM66" s="22">
        <f t="shared" si="6"/>
        <v>1.5707963267948966</v>
      </c>
      <c r="AN66" s="22">
        <f t="shared" si="7"/>
        <v>1.5707963267948966</v>
      </c>
      <c r="AO66" s="22">
        <f t="shared" si="8"/>
        <v>1.5707963267948966</v>
      </c>
      <c r="AP66" s="22">
        <f t="shared" si="9"/>
        <v>1.5707963267948966</v>
      </c>
      <c r="AQ66" s="22" t="str">
        <f t="shared" si="10"/>
        <v/>
      </c>
      <c r="AR66" s="22" t="str">
        <f t="shared" si="11"/>
        <v/>
      </c>
      <c r="AS66" s="22" t="str">
        <f t="shared" si="12"/>
        <v/>
      </c>
      <c r="AT66" s="22" t="str">
        <f t="shared" si="13"/>
        <v/>
      </c>
      <c r="AU66" s="22" t="str">
        <f t="shared" si="14"/>
        <v/>
      </c>
      <c r="AV66" s="22" t="str">
        <f t="shared" si="15"/>
        <v/>
      </c>
      <c r="AW66" s="2">
        <f t="shared" si="16"/>
        <v>1.5707963267948966</v>
      </c>
      <c r="AX66" s="2">
        <f t="shared" si="17"/>
        <v>0</v>
      </c>
      <c r="AY66" s="2">
        <f t="shared" si="18"/>
        <v>4</v>
      </c>
      <c r="AZ66" s="23">
        <f t="shared" si="19"/>
        <v>0.99115658643119231</v>
      </c>
      <c r="BA66" s="23">
        <f t="shared" si="20"/>
        <v>0.99115658643119231</v>
      </c>
      <c r="BB66" s="23">
        <f t="shared" si="21"/>
        <v>1.1071487177940904</v>
      </c>
      <c r="BC66" s="23">
        <f t="shared" si="22"/>
        <v>0.99115658643119231</v>
      </c>
      <c r="BD66" s="23" t="str">
        <f t="shared" si="23"/>
        <v/>
      </c>
      <c r="BE66" s="23" t="str">
        <f t="shared" si="24"/>
        <v/>
      </c>
      <c r="BF66" s="23" t="str">
        <f t="shared" si="25"/>
        <v/>
      </c>
      <c r="BG66" s="23" t="str">
        <f t="shared" si="26"/>
        <v/>
      </c>
      <c r="BH66" s="23" t="str">
        <f t="shared" si="27"/>
        <v/>
      </c>
      <c r="BI66" s="23" t="str">
        <f t="shared" si="28"/>
        <v/>
      </c>
      <c r="BJ66" s="2">
        <f t="shared" si="29"/>
        <v>1.0201546192719169</v>
      </c>
      <c r="BK66" s="2">
        <f t="shared" si="30"/>
        <v>5.7996065681449049E-2</v>
      </c>
      <c r="BL66" s="2">
        <f t="shared" si="31"/>
        <v>4</v>
      </c>
      <c r="BM66" s="2">
        <f t="shared" si="32"/>
        <v>7.0708911133542374E-7</v>
      </c>
      <c r="BN66" s="2">
        <f t="shared" si="33"/>
        <v>2.3569637044514124E-7</v>
      </c>
      <c r="BO66" s="2">
        <f t="shared" si="34"/>
        <v>3</v>
      </c>
      <c r="BP66" s="2">
        <f t="shared" si="35"/>
        <v>-5.4466669063993418</v>
      </c>
      <c r="BQ66" s="2">
        <f t="shared" si="36"/>
        <v>0.76489232840434507</v>
      </c>
      <c r="BR66" s="3" t="str">
        <f t="shared" si="37"/>
        <v>Toxic</v>
      </c>
      <c r="BS66" s="2">
        <f t="shared" si="38"/>
        <v>72.5</v>
      </c>
      <c r="BT66" s="4" t="s">
        <v>664</v>
      </c>
      <c r="BU66" s="4" t="s">
        <v>667</v>
      </c>
      <c r="BV66" s="2">
        <f t="shared" si="39"/>
        <v>3</v>
      </c>
      <c r="BW66" s="2">
        <f t="shared" si="40"/>
        <v>3</v>
      </c>
      <c r="BX66" s="2">
        <f t="shared" si="41"/>
        <v>0</v>
      </c>
      <c r="BY66" s="2">
        <f t="shared" si="42"/>
        <v>3.3635436345269523E-3</v>
      </c>
      <c r="BZ66" s="2">
        <f t="shared" si="43"/>
        <v>1.6817718172634762E-3</v>
      </c>
      <c r="CA66" s="2">
        <f t="shared" si="44"/>
        <v>1.1666666666666667</v>
      </c>
      <c r="CB66" s="2" t="e">
        <f t="shared" si="45"/>
        <v>#NUM!</v>
      </c>
      <c r="CC66" s="2">
        <v>6.6349999999999998</v>
      </c>
      <c r="CD66" s="2" t="e">
        <f t="shared" si="46"/>
        <v>#NUM!</v>
      </c>
      <c r="CE66" s="2" t="e">
        <f t="shared" si="47"/>
        <v>#NUM!</v>
      </c>
      <c r="CF66" s="2" t="e">
        <f t="shared" si="48"/>
        <v>#NUM!</v>
      </c>
      <c r="CG66" s="2" t="str">
        <f t="shared" si="49"/>
        <v>Sig</v>
      </c>
      <c r="CH66" s="2" t="str">
        <f t="shared" si="50"/>
        <v>Wilcoxon</v>
      </c>
      <c r="CI66" s="2" t="str">
        <f t="shared" si="51"/>
        <v/>
      </c>
      <c r="CJ66" s="2" t="str">
        <f t="shared" si="52"/>
        <v/>
      </c>
    </row>
    <row r="67" spans="1:88" x14ac:dyDescent="0.2">
      <c r="A67" s="1" t="s">
        <v>142</v>
      </c>
      <c r="B67" s="19" t="s">
        <v>201</v>
      </c>
      <c r="C67" s="20">
        <v>37355</v>
      </c>
      <c r="D67" s="7">
        <v>0.31944444444444442</v>
      </c>
      <c r="E67" s="1">
        <v>0.1</v>
      </c>
      <c r="F67" s="1" t="s">
        <v>57</v>
      </c>
      <c r="G67" s="1" t="s">
        <v>726</v>
      </c>
      <c r="H67" s="19" t="s">
        <v>711</v>
      </c>
      <c r="I67" s="19" t="s">
        <v>712</v>
      </c>
      <c r="J67" s="19" t="s">
        <v>61</v>
      </c>
      <c r="K67" s="2">
        <v>0.75</v>
      </c>
      <c r="L67" s="2">
        <v>0.25</v>
      </c>
      <c r="M67" s="19">
        <v>100</v>
      </c>
      <c r="N67" s="19">
        <v>100</v>
      </c>
      <c r="O67" s="19">
        <v>100</v>
      </c>
      <c r="P67" s="19">
        <v>100</v>
      </c>
      <c r="Q67" s="21"/>
      <c r="R67" s="21"/>
      <c r="S67" s="21"/>
      <c r="T67" s="21"/>
      <c r="W67" s="2">
        <f t="shared" ref="W67:W130" si="53">AVERAGE(M67:V67)</f>
        <v>100</v>
      </c>
      <c r="X67" s="57">
        <f t="shared" ref="X67:X130" si="54">STDEV(M67:V67)</f>
        <v>0</v>
      </c>
      <c r="Y67" s="2">
        <f t="shared" ref="Y67:Y130" si="55">COUNT(M67:V67)</f>
        <v>4</v>
      </c>
      <c r="Z67" s="19">
        <v>100</v>
      </c>
      <c r="AA67" s="19">
        <v>100</v>
      </c>
      <c r="AB67" s="19">
        <v>90</v>
      </c>
      <c r="AC67" s="19">
        <v>100</v>
      </c>
      <c r="AJ67" s="2">
        <f t="shared" ref="AJ67:AJ130" si="56">AVERAGE(Z67:AI67)</f>
        <v>97.5</v>
      </c>
      <c r="AK67" s="2">
        <f t="shared" ref="AK67:AK130" si="57">STDEV(Z67:AI67)</f>
        <v>5</v>
      </c>
      <c r="AL67" s="2">
        <f t="shared" ref="AL67:AL130" si="58">COUNT(Z67:AI67)</f>
        <v>4</v>
      </c>
      <c r="AM67" s="22">
        <f t="shared" ref="AM67:AM130" si="59">IF(AND(ISNUMBER(M67),SIGN(M67)&gt;-1),ASIN(SQRT(M67/100)),"")</f>
        <v>1.5707963267948966</v>
      </c>
      <c r="AN67" s="22">
        <f t="shared" ref="AN67:AN130" si="60">IF(AND(ISNUMBER(N67),SIGN(N67)&gt;-1),ASIN(SQRT(N67/100)),"")</f>
        <v>1.5707963267948966</v>
      </c>
      <c r="AO67" s="22">
        <f t="shared" ref="AO67:AO130" si="61">IF(AND(ISNUMBER(O67),SIGN(O67)&gt;-1),ASIN(SQRT(O67/100)),"")</f>
        <v>1.5707963267948966</v>
      </c>
      <c r="AP67" s="22">
        <f t="shared" ref="AP67:AP130" si="62">IF(AND(ISNUMBER(P67),SIGN(P67)&gt;-1),ASIN(SQRT(P67/100)),"")</f>
        <v>1.5707963267948966</v>
      </c>
      <c r="AQ67" s="22" t="str">
        <f t="shared" ref="AQ67:AQ130" si="63">IF(AND(ISNUMBER(Q67),SIGN(Q67)&gt;-1),ASIN(SQRT(Q67/100)),"")</f>
        <v/>
      </c>
      <c r="AR67" s="22" t="str">
        <f t="shared" ref="AR67:AR130" si="64">IF(AND(ISNUMBER(R67),SIGN(R67)&gt;-1),ASIN(SQRT(R67/100)),"")</f>
        <v/>
      </c>
      <c r="AS67" s="22" t="str">
        <f t="shared" ref="AS67:AS130" si="65">IF(AND(ISNUMBER(S67),SIGN(S67)&gt;-1),ASIN(SQRT(S67/100)),"")</f>
        <v/>
      </c>
      <c r="AT67" s="22" t="str">
        <f t="shared" ref="AT67:AT130" si="66">IF(AND(ISNUMBER(T67),SIGN(T67)&gt;-1),ASIN(SQRT(T67/100)),"")</f>
        <v/>
      </c>
      <c r="AU67" s="22" t="str">
        <f t="shared" ref="AU67:AU130" si="67">IF(AND(ISNUMBER(U67),SIGN(U67)&gt;-1),ASIN(SQRT(U67/100)),"")</f>
        <v/>
      </c>
      <c r="AV67" s="22" t="str">
        <f t="shared" ref="AV67:AV130" si="68">IF(AND(ISNUMBER(V67),SIGN(V67)&gt;-1),ASIN(SQRT(V67/100)),"")</f>
        <v/>
      </c>
      <c r="AW67" s="2">
        <f t="shared" ref="AW67:AW130" si="69">AVERAGE(AM67:AV67)</f>
        <v>1.5707963267948966</v>
      </c>
      <c r="AX67" s="2">
        <f t="shared" ref="AX67:AX130" si="70">STDEV(AM67:AV67)</f>
        <v>0</v>
      </c>
      <c r="AY67" s="2">
        <f t="shared" ref="AY67:AY130" si="71">COUNT(AM67:AV67)</f>
        <v>4</v>
      </c>
      <c r="AZ67" s="23">
        <f t="shared" ref="AZ67:AZ130" si="72">IF(AND(ISNUMBER(Z67),SIGN(Z67)&gt;-1),ASIN(SQRT(Z67/100)),"")</f>
        <v>1.5707963267948966</v>
      </c>
      <c r="BA67" s="23">
        <f t="shared" ref="BA67:BA130" si="73">IF(AND(ISNUMBER(AA67),SIGN(AA67)&gt;-1),ASIN(SQRT(AA67/100)),"")</f>
        <v>1.5707963267948966</v>
      </c>
      <c r="BB67" s="23">
        <f t="shared" ref="BB67:BB130" si="74">IF(AND(ISNUMBER(AB67),SIGN(AB67)&gt;-1),ASIN(SQRT(AB67/100)),"")</f>
        <v>1.2490457723982542</v>
      </c>
      <c r="BC67" s="23">
        <f t="shared" ref="BC67:BC130" si="75">IF(AND(ISNUMBER(AC67),SIGN(AC67)&gt;-1),ASIN(SQRT(AC67/100)),"")</f>
        <v>1.5707963267948966</v>
      </c>
      <c r="BD67" s="23" t="str">
        <f t="shared" ref="BD67:BD130" si="76">IF(AND(ISNUMBER(AD67),SIGN(AD67)&gt;-1),ASIN(SQRT(AD67/100)),"")</f>
        <v/>
      </c>
      <c r="BE67" s="23" t="str">
        <f t="shared" ref="BE67:BE130" si="77">IF(AND(ISNUMBER(AE67),SIGN(AE67)&gt;-1),ASIN(SQRT(AE67/100)),"")</f>
        <v/>
      </c>
      <c r="BF67" s="23" t="str">
        <f t="shared" ref="BF67:BF130" si="78">IF(AND(ISNUMBER(AF67),SIGN(AF67)&gt;-1),ASIN(SQRT(AF67/100)),"")</f>
        <v/>
      </c>
      <c r="BG67" s="23" t="str">
        <f t="shared" ref="BG67:BG130" si="79">IF(AND(ISNUMBER(AG67),SIGN(AG67)&gt;-1),ASIN(SQRT(AG67/100)),"")</f>
        <v/>
      </c>
      <c r="BH67" s="23" t="str">
        <f t="shared" ref="BH67:BH130" si="80">IF(AND(ISNUMBER(AH67),SIGN(AH67)&gt;-1),ASIN(SQRT(AH67/100)),"")</f>
        <v/>
      </c>
      <c r="BI67" s="23" t="str">
        <f t="shared" ref="BI67:BI130" si="81">IF(AND(ISNUMBER(AI67),SIGN(AI67)&gt;-1),ASIN(SQRT(AI67/100)),"")</f>
        <v/>
      </c>
      <c r="BJ67" s="2">
        <f t="shared" ref="BJ67:BJ130" si="82">AVERAGE(AZ67:BI67)</f>
        <v>1.490358688195736</v>
      </c>
      <c r="BK67" s="2">
        <f t="shared" ref="BK67:BK130" si="83">STDEV(AZ67:BI67)</f>
        <v>0.16087527719832118</v>
      </c>
      <c r="BL67" s="2">
        <f t="shared" ref="BL67:BL130" si="84">COUNT(AZ67:BI67)</f>
        <v>4</v>
      </c>
      <c r="BM67" s="2">
        <f t="shared" ref="BM67:BM130" si="85">((BK67^2/BL67)+(((K67^2)*(AX67^2))/AY67))^2</f>
        <v>4.1863665367783801E-5</v>
      </c>
      <c r="BN67" s="2">
        <f t="shared" ref="BN67:BN130" si="86">(((BK67^2)/BL67)^2)/(BL67-1)+((((K67^2)*(AX67^2))/AY67)^2)/(AY67-1)</f>
        <v>1.3954555122594601E-5</v>
      </c>
      <c r="BO67" s="2">
        <f t="shared" ref="BO67:BO130" si="87">ROUND(BM67/BN67,0)</f>
        <v>3</v>
      </c>
      <c r="BP67" s="2">
        <f t="shared" ref="BP67:BP130" si="88">(BJ67-(K67*AW67))/((((BK67^2)/BL67)+(((K67^2)*(AX67^2))/AY67))^0.5)</f>
        <v>3.882031453653616</v>
      </c>
      <c r="BQ67" s="2">
        <f t="shared" ref="BQ67:BQ130" si="89">TINV((2*L67),BO67)</f>
        <v>0.76489232840434507</v>
      </c>
      <c r="BR67" s="3" t="str">
        <f t="shared" ref="BR67:BR130" si="90">IF(AND(AX67=0,BK67=0),IF(AJ67&lt;(K67*W67),"Toxic","Nontoxic"),IF(BP67&gt;BQ67,"Nontoxic","Toxic"))</f>
        <v>Nontoxic</v>
      </c>
      <c r="BS67" s="2">
        <f t="shared" ref="BS67:BS130" si="91">(AJ67/W67)*100</f>
        <v>97.5</v>
      </c>
      <c r="BT67" s="4" t="s">
        <v>664</v>
      </c>
      <c r="BU67" s="2" t="s">
        <v>666</v>
      </c>
      <c r="BV67" s="2">
        <f t="shared" ref="BV67:BV130" si="92">COUNT(AM67:AV67)-1</f>
        <v>3</v>
      </c>
      <c r="BW67" s="2">
        <f t="shared" ref="BW67:BW130" si="93">COUNT(AZ67:BI67)-1</f>
        <v>3</v>
      </c>
      <c r="BX67" s="2">
        <f t="shared" ref="BX67:BX130" si="94">(STDEV(AM67:AV67))^2</f>
        <v>0</v>
      </c>
      <c r="BY67" s="2">
        <f t="shared" ref="BY67:BY130" si="95">(STDEV(AZ67:BI67))^2</f>
        <v>2.5880854813636677E-2</v>
      </c>
      <c r="BZ67" s="2">
        <f t="shared" ref="BZ67:BZ130" si="96">((BV67*BX67)+(BW67*BY67))/(BV67+BW67)</f>
        <v>1.2940427406818339E-2</v>
      </c>
      <c r="CA67" s="2">
        <f t="shared" ref="CA67:CA130" si="97">1+(((1/BV67+1/BW67)-(1/(BV67+BW67)))/3)</f>
        <v>1.1666666666666667</v>
      </c>
      <c r="CB67" s="2" t="e">
        <f t="shared" ref="CB67:CB130" si="98">(((BV67+BW67)*LN(BZ67))-((BV67*LN(BX67))+(BW67*LN(BY67))))/CA67</f>
        <v>#NUM!</v>
      </c>
      <c r="CC67" s="2">
        <v>6.6349999999999998</v>
      </c>
      <c r="CD67" s="2" t="e">
        <f t="shared" ref="CD67:CD130" si="99">IF(CB67&gt;CC67,"Sig Diff Var","Same Var")</f>
        <v>#NUM!</v>
      </c>
      <c r="CE67" s="2" t="e">
        <f t="shared" ref="CE67:CE130" si="100">TTEST(AZ67:BI67,AB67:AV67,1,IF(CD67="Same Var",2,IF(CD67="Sig Diff Var",3,"Wakka Wakka")))</f>
        <v>#NUM!</v>
      </c>
      <c r="CF67" s="2" t="e">
        <f t="shared" ref="CF67:CF130" si="101">IF(AND(CE67&lt;0.05,BS67&lt;100),"Sig","NS")</f>
        <v>#NUM!</v>
      </c>
      <c r="CG67" s="2" t="str">
        <f t="shared" ref="CG67:CG130" si="102">IF(BT67="Normal",CF67,IF(BT67="Non-normal",BU67,"Bleh"))</f>
        <v>NS</v>
      </c>
      <c r="CH67" s="2" t="str">
        <f t="shared" ref="CH67:CH130" si="103">IF(BS67&lt;100,IF(BT67="Non-normal","Wilcoxon",IF(AND(BT67="Normal",CD67="Same Var"),"Same Var T-test",IF(AND(BT67="Normal",CD67="Sig Diff Var"),"Diff Var T-test","Bleh"))),"")</f>
        <v>Wilcoxon</v>
      </c>
      <c r="CI67" s="2" t="str">
        <f t="shared" ref="CI67:CI130" si="104">IF(AND(BR67="Toxic",BS67&gt;75),"TSTToxicLess25","")</f>
        <v/>
      </c>
      <c r="CJ67" s="2" t="str">
        <f t="shared" ref="CJ67:CJ130" si="105">IF(AND(CG67="Sig",BS67&gt;75),"NOECToxicLess25","")</f>
        <v/>
      </c>
    </row>
    <row r="68" spans="1:88" x14ac:dyDescent="0.2">
      <c r="A68" s="1" t="s">
        <v>142</v>
      </c>
      <c r="B68" s="19" t="s">
        <v>224</v>
      </c>
      <c r="C68" s="20">
        <v>38854</v>
      </c>
      <c r="D68" s="7">
        <v>0.34375</v>
      </c>
      <c r="E68" s="1">
        <v>0.1</v>
      </c>
      <c r="F68" s="1" t="s">
        <v>57</v>
      </c>
      <c r="G68" s="1" t="s">
        <v>735</v>
      </c>
      <c r="H68" s="19" t="s">
        <v>711</v>
      </c>
      <c r="I68" s="19" t="s">
        <v>712</v>
      </c>
      <c r="J68" s="19" t="s">
        <v>61</v>
      </c>
      <c r="K68" s="2">
        <v>0.75</v>
      </c>
      <c r="L68" s="2">
        <v>0.25</v>
      </c>
      <c r="M68" s="19">
        <v>100</v>
      </c>
      <c r="N68" s="19">
        <v>100</v>
      </c>
      <c r="O68" s="19">
        <v>100</v>
      </c>
      <c r="P68" s="19">
        <v>100</v>
      </c>
      <c r="Q68" s="21"/>
      <c r="R68" s="21"/>
      <c r="S68" s="21"/>
      <c r="T68" s="21"/>
      <c r="W68" s="2">
        <f t="shared" si="53"/>
        <v>100</v>
      </c>
      <c r="X68" s="57">
        <f t="shared" si="54"/>
        <v>0</v>
      </c>
      <c r="Y68" s="2">
        <f t="shared" si="55"/>
        <v>4</v>
      </c>
      <c r="Z68" s="19">
        <v>100</v>
      </c>
      <c r="AA68" s="19">
        <v>100</v>
      </c>
      <c r="AB68" s="19">
        <v>100</v>
      </c>
      <c r="AC68" s="19">
        <v>90</v>
      </c>
      <c r="AJ68" s="2">
        <f t="shared" si="56"/>
        <v>97.5</v>
      </c>
      <c r="AK68" s="2">
        <f t="shared" si="57"/>
        <v>5</v>
      </c>
      <c r="AL68" s="2">
        <f t="shared" si="58"/>
        <v>4</v>
      </c>
      <c r="AM68" s="22">
        <f t="shared" si="59"/>
        <v>1.5707963267948966</v>
      </c>
      <c r="AN68" s="22">
        <f t="shared" si="60"/>
        <v>1.5707963267948966</v>
      </c>
      <c r="AO68" s="22">
        <f t="shared" si="61"/>
        <v>1.5707963267948966</v>
      </c>
      <c r="AP68" s="22">
        <f t="shared" si="62"/>
        <v>1.5707963267948966</v>
      </c>
      <c r="AQ68" s="22" t="str">
        <f t="shared" si="63"/>
        <v/>
      </c>
      <c r="AR68" s="22" t="str">
        <f t="shared" si="64"/>
        <v/>
      </c>
      <c r="AS68" s="22" t="str">
        <f t="shared" si="65"/>
        <v/>
      </c>
      <c r="AT68" s="22" t="str">
        <f t="shared" si="66"/>
        <v/>
      </c>
      <c r="AU68" s="22" t="str">
        <f t="shared" si="67"/>
        <v/>
      </c>
      <c r="AV68" s="22" t="str">
        <f t="shared" si="68"/>
        <v/>
      </c>
      <c r="AW68" s="2">
        <f t="shared" si="69"/>
        <v>1.5707963267948966</v>
      </c>
      <c r="AX68" s="2">
        <f t="shared" si="70"/>
        <v>0</v>
      </c>
      <c r="AY68" s="2">
        <f t="shared" si="71"/>
        <v>4</v>
      </c>
      <c r="AZ68" s="23">
        <f t="shared" si="72"/>
        <v>1.5707963267948966</v>
      </c>
      <c r="BA68" s="23">
        <f t="shared" si="73"/>
        <v>1.5707963267948966</v>
      </c>
      <c r="BB68" s="23">
        <f t="shared" si="74"/>
        <v>1.5707963267948966</v>
      </c>
      <c r="BC68" s="23">
        <f t="shared" si="75"/>
        <v>1.2490457723982542</v>
      </c>
      <c r="BD68" s="23" t="str">
        <f t="shared" si="76"/>
        <v/>
      </c>
      <c r="BE68" s="23" t="str">
        <f t="shared" si="77"/>
        <v/>
      </c>
      <c r="BF68" s="23" t="str">
        <f t="shared" si="78"/>
        <v/>
      </c>
      <c r="BG68" s="23" t="str">
        <f t="shared" si="79"/>
        <v/>
      </c>
      <c r="BH68" s="23" t="str">
        <f t="shared" si="80"/>
        <v/>
      </c>
      <c r="BI68" s="23" t="str">
        <f t="shared" si="81"/>
        <v/>
      </c>
      <c r="BJ68" s="2">
        <f t="shared" si="82"/>
        <v>1.490358688195736</v>
      </c>
      <c r="BK68" s="2">
        <f t="shared" si="83"/>
        <v>0.16087527719832118</v>
      </c>
      <c r="BL68" s="2">
        <f t="shared" si="84"/>
        <v>4</v>
      </c>
      <c r="BM68" s="2">
        <f t="shared" si="85"/>
        <v>4.1863665367783801E-5</v>
      </c>
      <c r="BN68" s="2">
        <f t="shared" si="86"/>
        <v>1.3954555122594601E-5</v>
      </c>
      <c r="BO68" s="2">
        <f t="shared" si="87"/>
        <v>3</v>
      </c>
      <c r="BP68" s="2">
        <f t="shared" si="88"/>
        <v>3.882031453653616</v>
      </c>
      <c r="BQ68" s="2">
        <f t="shared" si="89"/>
        <v>0.76489232840434507</v>
      </c>
      <c r="BR68" s="3" t="str">
        <f t="shared" si="90"/>
        <v>Nontoxic</v>
      </c>
      <c r="BS68" s="2">
        <f t="shared" si="91"/>
        <v>97.5</v>
      </c>
      <c r="BT68" s="4" t="s">
        <v>664</v>
      </c>
      <c r="BU68" s="2" t="s">
        <v>666</v>
      </c>
      <c r="BV68" s="2">
        <f t="shared" si="92"/>
        <v>3</v>
      </c>
      <c r="BW68" s="2">
        <f t="shared" si="93"/>
        <v>3</v>
      </c>
      <c r="BX68" s="2">
        <f t="shared" si="94"/>
        <v>0</v>
      </c>
      <c r="BY68" s="2">
        <f t="shared" si="95"/>
        <v>2.5880854813636677E-2</v>
      </c>
      <c r="BZ68" s="2">
        <f t="shared" si="96"/>
        <v>1.2940427406818339E-2</v>
      </c>
      <c r="CA68" s="2">
        <f t="shared" si="97"/>
        <v>1.1666666666666667</v>
      </c>
      <c r="CB68" s="2" t="e">
        <f t="shared" si="98"/>
        <v>#NUM!</v>
      </c>
      <c r="CC68" s="2">
        <v>6.6349999999999998</v>
      </c>
      <c r="CD68" s="2" t="e">
        <f t="shared" si="99"/>
        <v>#NUM!</v>
      </c>
      <c r="CE68" s="2" t="e">
        <f t="shared" si="100"/>
        <v>#NUM!</v>
      </c>
      <c r="CF68" s="2" t="e">
        <f t="shared" si="101"/>
        <v>#NUM!</v>
      </c>
      <c r="CG68" s="2" t="str">
        <f t="shared" si="102"/>
        <v>NS</v>
      </c>
      <c r="CH68" s="2" t="str">
        <f t="shared" si="103"/>
        <v>Wilcoxon</v>
      </c>
      <c r="CI68" s="2" t="str">
        <f t="shared" si="104"/>
        <v/>
      </c>
      <c r="CJ68" s="2" t="str">
        <f t="shared" si="105"/>
        <v/>
      </c>
    </row>
    <row r="69" spans="1:88" x14ac:dyDescent="0.2">
      <c r="A69" s="1" t="s">
        <v>142</v>
      </c>
      <c r="B69" s="19" t="s">
        <v>231</v>
      </c>
      <c r="C69" s="20">
        <v>38854</v>
      </c>
      <c r="D69" s="7">
        <v>0.38194444444444442</v>
      </c>
      <c r="E69" s="1">
        <v>0.1</v>
      </c>
      <c r="F69" s="1" t="s">
        <v>57</v>
      </c>
      <c r="G69" s="1" t="s">
        <v>735</v>
      </c>
      <c r="H69" s="19" t="s">
        <v>711</v>
      </c>
      <c r="I69" s="19" t="s">
        <v>712</v>
      </c>
      <c r="J69" s="19" t="s">
        <v>61</v>
      </c>
      <c r="K69" s="2">
        <v>0.75</v>
      </c>
      <c r="L69" s="2">
        <v>0.25</v>
      </c>
      <c r="M69" s="19">
        <v>100</v>
      </c>
      <c r="N69" s="19">
        <v>100</v>
      </c>
      <c r="O69" s="19">
        <v>100</v>
      </c>
      <c r="P69" s="19">
        <v>100</v>
      </c>
      <c r="Q69" s="21"/>
      <c r="R69" s="21"/>
      <c r="S69" s="21"/>
      <c r="T69" s="21"/>
      <c r="W69" s="2">
        <f t="shared" si="53"/>
        <v>100</v>
      </c>
      <c r="X69" s="57">
        <f t="shared" si="54"/>
        <v>0</v>
      </c>
      <c r="Y69" s="2">
        <f t="shared" si="55"/>
        <v>4</v>
      </c>
      <c r="Z69" s="19">
        <v>100</v>
      </c>
      <c r="AA69" s="19">
        <v>100</v>
      </c>
      <c r="AB69" s="19">
        <v>90</v>
      </c>
      <c r="AC69" s="19">
        <v>100</v>
      </c>
      <c r="AJ69" s="2">
        <f t="shared" si="56"/>
        <v>97.5</v>
      </c>
      <c r="AK69" s="2">
        <f t="shared" si="57"/>
        <v>5</v>
      </c>
      <c r="AL69" s="2">
        <f t="shared" si="58"/>
        <v>4</v>
      </c>
      <c r="AM69" s="22">
        <f t="shared" si="59"/>
        <v>1.5707963267948966</v>
      </c>
      <c r="AN69" s="22">
        <f t="shared" si="60"/>
        <v>1.5707963267948966</v>
      </c>
      <c r="AO69" s="22">
        <f t="shared" si="61"/>
        <v>1.5707963267948966</v>
      </c>
      <c r="AP69" s="22">
        <f t="shared" si="62"/>
        <v>1.5707963267948966</v>
      </c>
      <c r="AQ69" s="22" t="str">
        <f t="shared" si="63"/>
        <v/>
      </c>
      <c r="AR69" s="22" t="str">
        <f t="shared" si="64"/>
        <v/>
      </c>
      <c r="AS69" s="22" t="str">
        <f t="shared" si="65"/>
        <v/>
      </c>
      <c r="AT69" s="22" t="str">
        <f t="shared" si="66"/>
        <v/>
      </c>
      <c r="AU69" s="22" t="str">
        <f t="shared" si="67"/>
        <v/>
      </c>
      <c r="AV69" s="22" t="str">
        <f t="shared" si="68"/>
        <v/>
      </c>
      <c r="AW69" s="2">
        <f t="shared" si="69"/>
        <v>1.5707963267948966</v>
      </c>
      <c r="AX69" s="2">
        <f t="shared" si="70"/>
        <v>0</v>
      </c>
      <c r="AY69" s="2">
        <f t="shared" si="71"/>
        <v>4</v>
      </c>
      <c r="AZ69" s="23">
        <f t="shared" si="72"/>
        <v>1.5707963267948966</v>
      </c>
      <c r="BA69" s="23">
        <f t="shared" si="73"/>
        <v>1.5707963267948966</v>
      </c>
      <c r="BB69" s="23">
        <f t="shared" si="74"/>
        <v>1.2490457723982542</v>
      </c>
      <c r="BC69" s="23">
        <f t="shared" si="75"/>
        <v>1.5707963267948966</v>
      </c>
      <c r="BD69" s="23" t="str">
        <f t="shared" si="76"/>
        <v/>
      </c>
      <c r="BE69" s="23" t="str">
        <f t="shared" si="77"/>
        <v/>
      </c>
      <c r="BF69" s="23" t="str">
        <f t="shared" si="78"/>
        <v/>
      </c>
      <c r="BG69" s="23" t="str">
        <f t="shared" si="79"/>
        <v/>
      </c>
      <c r="BH69" s="23" t="str">
        <f t="shared" si="80"/>
        <v/>
      </c>
      <c r="BI69" s="23" t="str">
        <f t="shared" si="81"/>
        <v/>
      </c>
      <c r="BJ69" s="2">
        <f t="shared" si="82"/>
        <v>1.490358688195736</v>
      </c>
      <c r="BK69" s="2">
        <f t="shared" si="83"/>
        <v>0.16087527719832118</v>
      </c>
      <c r="BL69" s="2">
        <f t="shared" si="84"/>
        <v>4</v>
      </c>
      <c r="BM69" s="2">
        <f t="shared" si="85"/>
        <v>4.1863665367783801E-5</v>
      </c>
      <c r="BN69" s="2">
        <f t="shared" si="86"/>
        <v>1.3954555122594601E-5</v>
      </c>
      <c r="BO69" s="2">
        <f t="shared" si="87"/>
        <v>3</v>
      </c>
      <c r="BP69" s="2">
        <f t="shared" si="88"/>
        <v>3.882031453653616</v>
      </c>
      <c r="BQ69" s="2">
        <f t="shared" si="89"/>
        <v>0.76489232840434507</v>
      </c>
      <c r="BR69" s="3" t="str">
        <f t="shared" si="90"/>
        <v>Nontoxic</v>
      </c>
      <c r="BS69" s="2">
        <f t="shared" si="91"/>
        <v>97.5</v>
      </c>
      <c r="BT69" s="4" t="s">
        <v>664</v>
      </c>
      <c r="BU69" s="2" t="s">
        <v>666</v>
      </c>
      <c r="BV69" s="2">
        <f t="shared" si="92"/>
        <v>3</v>
      </c>
      <c r="BW69" s="2">
        <f t="shared" si="93"/>
        <v>3</v>
      </c>
      <c r="BX69" s="2">
        <f t="shared" si="94"/>
        <v>0</v>
      </c>
      <c r="BY69" s="2">
        <f t="shared" si="95"/>
        <v>2.5880854813636677E-2</v>
      </c>
      <c r="BZ69" s="2">
        <f t="shared" si="96"/>
        <v>1.2940427406818339E-2</v>
      </c>
      <c r="CA69" s="2">
        <f t="shared" si="97"/>
        <v>1.1666666666666667</v>
      </c>
      <c r="CB69" s="2" t="e">
        <f t="shared" si="98"/>
        <v>#NUM!</v>
      </c>
      <c r="CC69" s="2">
        <v>6.6349999999999998</v>
      </c>
      <c r="CD69" s="2" t="e">
        <f t="shared" si="99"/>
        <v>#NUM!</v>
      </c>
      <c r="CE69" s="2" t="e">
        <f t="shared" si="100"/>
        <v>#NUM!</v>
      </c>
      <c r="CF69" s="2" t="e">
        <f t="shared" si="101"/>
        <v>#NUM!</v>
      </c>
      <c r="CG69" s="2" t="str">
        <f t="shared" si="102"/>
        <v>NS</v>
      </c>
      <c r="CH69" s="2" t="str">
        <f t="shared" si="103"/>
        <v>Wilcoxon</v>
      </c>
      <c r="CI69" s="2" t="str">
        <f t="shared" si="104"/>
        <v/>
      </c>
      <c r="CJ69" s="2" t="str">
        <f t="shared" si="105"/>
        <v/>
      </c>
    </row>
    <row r="70" spans="1:88" x14ac:dyDescent="0.2">
      <c r="A70" s="1" t="s">
        <v>142</v>
      </c>
      <c r="B70" s="19" t="s">
        <v>239</v>
      </c>
      <c r="C70" s="20">
        <v>38729</v>
      </c>
      <c r="D70" s="7">
        <v>0.54166666666666663</v>
      </c>
      <c r="E70" s="1">
        <v>0.1</v>
      </c>
      <c r="F70" s="1" t="s">
        <v>57</v>
      </c>
      <c r="G70" s="1" t="s">
        <v>734</v>
      </c>
      <c r="H70" s="19" t="s">
        <v>711</v>
      </c>
      <c r="I70" s="19" t="s">
        <v>712</v>
      </c>
      <c r="J70" s="19" t="s">
        <v>61</v>
      </c>
      <c r="K70" s="2">
        <v>0.75</v>
      </c>
      <c r="L70" s="2">
        <v>0.25</v>
      </c>
      <c r="M70" s="19">
        <v>100</v>
      </c>
      <c r="N70" s="19">
        <v>100</v>
      </c>
      <c r="O70" s="19">
        <v>100</v>
      </c>
      <c r="P70" s="19">
        <v>100</v>
      </c>
      <c r="Q70" s="19">
        <v>100</v>
      </c>
      <c r="R70" s="19">
        <v>100</v>
      </c>
      <c r="S70" s="19">
        <v>100</v>
      </c>
      <c r="T70" s="19">
        <v>100</v>
      </c>
      <c r="W70" s="2">
        <f t="shared" si="53"/>
        <v>100</v>
      </c>
      <c r="X70" s="57">
        <f t="shared" si="54"/>
        <v>0</v>
      </c>
      <c r="Y70" s="2">
        <f t="shared" si="55"/>
        <v>8</v>
      </c>
      <c r="Z70" s="19">
        <v>90</v>
      </c>
      <c r="AA70" s="19">
        <v>100</v>
      </c>
      <c r="AB70" s="19">
        <v>100</v>
      </c>
      <c r="AC70" s="19">
        <v>100</v>
      </c>
      <c r="AJ70" s="2">
        <f t="shared" si="56"/>
        <v>97.5</v>
      </c>
      <c r="AK70" s="2">
        <f t="shared" si="57"/>
        <v>5</v>
      </c>
      <c r="AL70" s="2">
        <f t="shared" si="58"/>
        <v>4</v>
      </c>
      <c r="AM70" s="22">
        <f t="shared" si="59"/>
        <v>1.5707963267948966</v>
      </c>
      <c r="AN70" s="22">
        <f t="shared" si="60"/>
        <v>1.5707963267948966</v>
      </c>
      <c r="AO70" s="22">
        <f t="shared" si="61"/>
        <v>1.5707963267948966</v>
      </c>
      <c r="AP70" s="22">
        <f t="shared" si="62"/>
        <v>1.5707963267948966</v>
      </c>
      <c r="AQ70" s="22">
        <f t="shared" si="63"/>
        <v>1.5707963267948966</v>
      </c>
      <c r="AR70" s="22">
        <f t="shared" si="64"/>
        <v>1.5707963267948966</v>
      </c>
      <c r="AS70" s="22">
        <f t="shared" si="65"/>
        <v>1.5707963267948966</v>
      </c>
      <c r="AT70" s="22">
        <f t="shared" si="66"/>
        <v>1.5707963267948966</v>
      </c>
      <c r="AU70" s="22" t="str">
        <f t="shared" si="67"/>
        <v/>
      </c>
      <c r="AV70" s="22" t="str">
        <f t="shared" si="68"/>
        <v/>
      </c>
      <c r="AW70" s="2">
        <f t="shared" si="69"/>
        <v>1.5707963267948966</v>
      </c>
      <c r="AX70" s="2">
        <f t="shared" si="70"/>
        <v>0</v>
      </c>
      <c r="AY70" s="2">
        <f t="shared" si="71"/>
        <v>8</v>
      </c>
      <c r="AZ70" s="23">
        <f t="shared" si="72"/>
        <v>1.2490457723982542</v>
      </c>
      <c r="BA70" s="23">
        <f t="shared" si="73"/>
        <v>1.5707963267948966</v>
      </c>
      <c r="BB70" s="23">
        <f t="shared" si="74"/>
        <v>1.5707963267948966</v>
      </c>
      <c r="BC70" s="23">
        <f t="shared" si="75"/>
        <v>1.5707963267948966</v>
      </c>
      <c r="BD70" s="23" t="str">
        <f t="shared" si="76"/>
        <v/>
      </c>
      <c r="BE70" s="23" t="str">
        <f t="shared" si="77"/>
        <v/>
      </c>
      <c r="BF70" s="23" t="str">
        <f t="shared" si="78"/>
        <v/>
      </c>
      <c r="BG70" s="23" t="str">
        <f t="shared" si="79"/>
        <v/>
      </c>
      <c r="BH70" s="23" t="str">
        <f t="shared" si="80"/>
        <v/>
      </c>
      <c r="BI70" s="23" t="str">
        <f t="shared" si="81"/>
        <v/>
      </c>
      <c r="BJ70" s="2">
        <f t="shared" si="82"/>
        <v>1.490358688195736</v>
      </c>
      <c r="BK70" s="2">
        <f t="shared" si="83"/>
        <v>0.16087527719832118</v>
      </c>
      <c r="BL70" s="2">
        <f t="shared" si="84"/>
        <v>4</v>
      </c>
      <c r="BM70" s="2">
        <f t="shared" si="85"/>
        <v>4.1863665367783801E-5</v>
      </c>
      <c r="BN70" s="2">
        <f t="shared" si="86"/>
        <v>1.3954555122594601E-5</v>
      </c>
      <c r="BO70" s="2">
        <f t="shared" si="87"/>
        <v>3</v>
      </c>
      <c r="BP70" s="2">
        <f t="shared" si="88"/>
        <v>3.882031453653616</v>
      </c>
      <c r="BQ70" s="2">
        <f t="shared" si="89"/>
        <v>0.76489232840434507</v>
      </c>
      <c r="BR70" s="3" t="str">
        <f t="shared" si="90"/>
        <v>Nontoxic</v>
      </c>
      <c r="BS70" s="2">
        <f t="shared" si="91"/>
        <v>97.5</v>
      </c>
      <c r="BT70" s="4" t="s">
        <v>664</v>
      </c>
      <c r="BU70" s="2" t="s">
        <v>666</v>
      </c>
      <c r="BV70" s="2">
        <f t="shared" si="92"/>
        <v>7</v>
      </c>
      <c r="BW70" s="2">
        <f t="shared" si="93"/>
        <v>3</v>
      </c>
      <c r="BX70" s="2">
        <f t="shared" si="94"/>
        <v>0</v>
      </c>
      <c r="BY70" s="2">
        <f t="shared" si="95"/>
        <v>2.5880854813636677E-2</v>
      </c>
      <c r="BZ70" s="2">
        <f t="shared" si="96"/>
        <v>7.7642564440910024E-3</v>
      </c>
      <c r="CA70" s="2">
        <f t="shared" si="97"/>
        <v>1.1253968253968254</v>
      </c>
      <c r="CB70" s="2" t="e">
        <f t="shared" si="98"/>
        <v>#NUM!</v>
      </c>
      <c r="CC70" s="2">
        <v>6.6349999999999998</v>
      </c>
      <c r="CD70" s="2" t="e">
        <f t="shared" si="99"/>
        <v>#NUM!</v>
      </c>
      <c r="CE70" s="2" t="e">
        <f t="shared" si="100"/>
        <v>#NUM!</v>
      </c>
      <c r="CF70" s="2" t="e">
        <f t="shared" si="101"/>
        <v>#NUM!</v>
      </c>
      <c r="CG70" s="2" t="str">
        <f t="shared" si="102"/>
        <v>NS</v>
      </c>
      <c r="CH70" s="2" t="str">
        <f t="shared" si="103"/>
        <v>Wilcoxon</v>
      </c>
      <c r="CI70" s="2" t="str">
        <f t="shared" si="104"/>
        <v/>
      </c>
      <c r="CJ70" s="2" t="str">
        <f t="shared" si="105"/>
        <v/>
      </c>
    </row>
    <row r="71" spans="1:88" x14ac:dyDescent="0.2">
      <c r="A71" s="1" t="s">
        <v>142</v>
      </c>
      <c r="B71" s="19" t="s">
        <v>240</v>
      </c>
      <c r="C71" s="20">
        <v>38854</v>
      </c>
      <c r="D71" s="7">
        <v>0.31944444444444442</v>
      </c>
      <c r="E71" s="1">
        <v>0.1</v>
      </c>
      <c r="F71" s="1" t="s">
        <v>57</v>
      </c>
      <c r="G71" s="1" t="s">
        <v>735</v>
      </c>
      <c r="H71" s="19" t="s">
        <v>711</v>
      </c>
      <c r="I71" s="19" t="s">
        <v>712</v>
      </c>
      <c r="J71" s="19" t="s">
        <v>61</v>
      </c>
      <c r="K71" s="2">
        <v>0.75</v>
      </c>
      <c r="L71" s="2">
        <v>0.25</v>
      </c>
      <c r="M71" s="19">
        <v>100</v>
      </c>
      <c r="N71" s="19">
        <v>100</v>
      </c>
      <c r="O71" s="19">
        <v>100</v>
      </c>
      <c r="P71" s="19">
        <v>100</v>
      </c>
      <c r="Q71" s="21"/>
      <c r="R71" s="21"/>
      <c r="S71" s="21"/>
      <c r="T71" s="21"/>
      <c r="W71" s="2">
        <f t="shared" si="53"/>
        <v>100</v>
      </c>
      <c r="X71" s="57">
        <f t="shared" si="54"/>
        <v>0</v>
      </c>
      <c r="Y71" s="2">
        <f t="shared" si="55"/>
        <v>4</v>
      </c>
      <c r="Z71" s="19">
        <v>100</v>
      </c>
      <c r="AA71" s="19">
        <v>100</v>
      </c>
      <c r="AB71" s="19">
        <v>90</v>
      </c>
      <c r="AC71" s="19">
        <v>100</v>
      </c>
      <c r="AJ71" s="2">
        <f t="shared" si="56"/>
        <v>97.5</v>
      </c>
      <c r="AK71" s="2">
        <f t="shared" si="57"/>
        <v>5</v>
      </c>
      <c r="AL71" s="2">
        <f t="shared" si="58"/>
        <v>4</v>
      </c>
      <c r="AM71" s="22">
        <f t="shared" si="59"/>
        <v>1.5707963267948966</v>
      </c>
      <c r="AN71" s="22">
        <f t="shared" si="60"/>
        <v>1.5707963267948966</v>
      </c>
      <c r="AO71" s="22">
        <f t="shared" si="61"/>
        <v>1.5707963267948966</v>
      </c>
      <c r="AP71" s="22">
        <f t="shared" si="62"/>
        <v>1.5707963267948966</v>
      </c>
      <c r="AQ71" s="22" t="str">
        <f t="shared" si="63"/>
        <v/>
      </c>
      <c r="AR71" s="22" t="str">
        <f t="shared" si="64"/>
        <v/>
      </c>
      <c r="AS71" s="22" t="str">
        <f t="shared" si="65"/>
        <v/>
      </c>
      <c r="AT71" s="22" t="str">
        <f t="shared" si="66"/>
        <v/>
      </c>
      <c r="AU71" s="22" t="str">
        <f t="shared" si="67"/>
        <v/>
      </c>
      <c r="AV71" s="22" t="str">
        <f t="shared" si="68"/>
        <v/>
      </c>
      <c r="AW71" s="2">
        <f t="shared" si="69"/>
        <v>1.5707963267948966</v>
      </c>
      <c r="AX71" s="2">
        <f t="shared" si="70"/>
        <v>0</v>
      </c>
      <c r="AY71" s="2">
        <f t="shared" si="71"/>
        <v>4</v>
      </c>
      <c r="AZ71" s="23">
        <f t="shared" si="72"/>
        <v>1.5707963267948966</v>
      </c>
      <c r="BA71" s="23">
        <f t="shared" si="73"/>
        <v>1.5707963267948966</v>
      </c>
      <c r="BB71" s="23">
        <f t="shared" si="74"/>
        <v>1.2490457723982542</v>
      </c>
      <c r="BC71" s="23">
        <f t="shared" si="75"/>
        <v>1.5707963267948966</v>
      </c>
      <c r="BD71" s="23" t="str">
        <f t="shared" si="76"/>
        <v/>
      </c>
      <c r="BE71" s="23" t="str">
        <f t="shared" si="77"/>
        <v/>
      </c>
      <c r="BF71" s="23" t="str">
        <f t="shared" si="78"/>
        <v/>
      </c>
      <c r="BG71" s="23" t="str">
        <f t="shared" si="79"/>
        <v/>
      </c>
      <c r="BH71" s="23" t="str">
        <f t="shared" si="80"/>
        <v/>
      </c>
      <c r="BI71" s="23" t="str">
        <f t="shared" si="81"/>
        <v/>
      </c>
      <c r="BJ71" s="2">
        <f t="shared" si="82"/>
        <v>1.490358688195736</v>
      </c>
      <c r="BK71" s="2">
        <f t="shared" si="83"/>
        <v>0.16087527719832118</v>
      </c>
      <c r="BL71" s="2">
        <f t="shared" si="84"/>
        <v>4</v>
      </c>
      <c r="BM71" s="2">
        <f t="shared" si="85"/>
        <v>4.1863665367783801E-5</v>
      </c>
      <c r="BN71" s="2">
        <f t="shared" si="86"/>
        <v>1.3954555122594601E-5</v>
      </c>
      <c r="BO71" s="2">
        <f t="shared" si="87"/>
        <v>3</v>
      </c>
      <c r="BP71" s="2">
        <f t="shared" si="88"/>
        <v>3.882031453653616</v>
      </c>
      <c r="BQ71" s="2">
        <f t="shared" si="89"/>
        <v>0.76489232840434507</v>
      </c>
      <c r="BR71" s="3" t="str">
        <f t="shared" si="90"/>
        <v>Nontoxic</v>
      </c>
      <c r="BS71" s="2">
        <f t="shared" si="91"/>
        <v>97.5</v>
      </c>
      <c r="BT71" s="4" t="s">
        <v>664</v>
      </c>
      <c r="BU71" s="2" t="s">
        <v>666</v>
      </c>
      <c r="BV71" s="2">
        <f t="shared" si="92"/>
        <v>3</v>
      </c>
      <c r="BW71" s="2">
        <f t="shared" si="93"/>
        <v>3</v>
      </c>
      <c r="BX71" s="2">
        <f t="shared" si="94"/>
        <v>0</v>
      </c>
      <c r="BY71" s="2">
        <f t="shared" si="95"/>
        <v>2.5880854813636677E-2</v>
      </c>
      <c r="BZ71" s="2">
        <f t="shared" si="96"/>
        <v>1.2940427406818339E-2</v>
      </c>
      <c r="CA71" s="2">
        <f t="shared" si="97"/>
        <v>1.1666666666666667</v>
      </c>
      <c r="CB71" s="2" t="e">
        <f t="shared" si="98"/>
        <v>#NUM!</v>
      </c>
      <c r="CC71" s="2">
        <v>6.6349999999999998</v>
      </c>
      <c r="CD71" s="2" t="e">
        <f t="shared" si="99"/>
        <v>#NUM!</v>
      </c>
      <c r="CE71" s="2" t="e">
        <f t="shared" si="100"/>
        <v>#NUM!</v>
      </c>
      <c r="CF71" s="2" t="e">
        <f t="shared" si="101"/>
        <v>#NUM!</v>
      </c>
      <c r="CG71" s="2" t="str">
        <f t="shared" si="102"/>
        <v>NS</v>
      </c>
      <c r="CH71" s="2" t="str">
        <f t="shared" si="103"/>
        <v>Wilcoxon</v>
      </c>
      <c r="CI71" s="2" t="str">
        <f t="shared" si="104"/>
        <v/>
      </c>
      <c r="CJ71" s="2" t="str">
        <f t="shared" si="105"/>
        <v/>
      </c>
    </row>
    <row r="72" spans="1:88" x14ac:dyDescent="0.2">
      <c r="A72" s="1" t="s">
        <v>142</v>
      </c>
      <c r="B72" s="19" t="s">
        <v>243</v>
      </c>
      <c r="C72" s="20">
        <v>38729</v>
      </c>
      <c r="D72" s="7">
        <v>0.41666666666666669</v>
      </c>
      <c r="E72" s="1">
        <v>0.1</v>
      </c>
      <c r="F72" s="1" t="s">
        <v>57</v>
      </c>
      <c r="G72" s="1" t="s">
        <v>734</v>
      </c>
      <c r="H72" s="19" t="s">
        <v>711</v>
      </c>
      <c r="I72" s="19" t="s">
        <v>712</v>
      </c>
      <c r="J72" s="19" t="s">
        <v>61</v>
      </c>
      <c r="K72" s="2">
        <v>0.75</v>
      </c>
      <c r="L72" s="2">
        <v>0.25</v>
      </c>
      <c r="M72" s="19">
        <v>100</v>
      </c>
      <c r="N72" s="19">
        <v>100</v>
      </c>
      <c r="O72" s="19">
        <v>100</v>
      </c>
      <c r="P72" s="19">
        <v>100</v>
      </c>
      <c r="Q72" s="19">
        <v>100</v>
      </c>
      <c r="R72" s="19">
        <v>100</v>
      </c>
      <c r="S72" s="19">
        <v>100</v>
      </c>
      <c r="T72" s="19">
        <v>100</v>
      </c>
      <c r="W72" s="2">
        <f t="shared" si="53"/>
        <v>100</v>
      </c>
      <c r="X72" s="57">
        <f t="shared" si="54"/>
        <v>0</v>
      </c>
      <c r="Y72" s="2">
        <f t="shared" si="55"/>
        <v>8</v>
      </c>
      <c r="Z72" s="19">
        <v>100</v>
      </c>
      <c r="AA72" s="19">
        <v>90</v>
      </c>
      <c r="AB72" s="19">
        <v>100</v>
      </c>
      <c r="AC72" s="19">
        <v>100</v>
      </c>
      <c r="AJ72" s="2">
        <f t="shared" si="56"/>
        <v>97.5</v>
      </c>
      <c r="AK72" s="2">
        <f t="shared" si="57"/>
        <v>5</v>
      </c>
      <c r="AL72" s="2">
        <f t="shared" si="58"/>
        <v>4</v>
      </c>
      <c r="AM72" s="22">
        <f t="shared" si="59"/>
        <v>1.5707963267948966</v>
      </c>
      <c r="AN72" s="22">
        <f t="shared" si="60"/>
        <v>1.5707963267948966</v>
      </c>
      <c r="AO72" s="22">
        <f t="shared" si="61"/>
        <v>1.5707963267948966</v>
      </c>
      <c r="AP72" s="22">
        <f t="shared" si="62"/>
        <v>1.5707963267948966</v>
      </c>
      <c r="AQ72" s="22">
        <f t="shared" si="63"/>
        <v>1.5707963267948966</v>
      </c>
      <c r="AR72" s="22">
        <f t="shared" si="64"/>
        <v>1.5707963267948966</v>
      </c>
      <c r="AS72" s="22">
        <f t="shared" si="65"/>
        <v>1.5707963267948966</v>
      </c>
      <c r="AT72" s="22">
        <f t="shared" si="66"/>
        <v>1.5707963267948966</v>
      </c>
      <c r="AU72" s="22" t="str">
        <f t="shared" si="67"/>
        <v/>
      </c>
      <c r="AV72" s="22" t="str">
        <f t="shared" si="68"/>
        <v/>
      </c>
      <c r="AW72" s="2">
        <f t="shared" si="69"/>
        <v>1.5707963267948966</v>
      </c>
      <c r="AX72" s="2">
        <f t="shared" si="70"/>
        <v>0</v>
      </c>
      <c r="AY72" s="2">
        <f t="shared" si="71"/>
        <v>8</v>
      </c>
      <c r="AZ72" s="23">
        <f t="shared" si="72"/>
        <v>1.5707963267948966</v>
      </c>
      <c r="BA72" s="23">
        <f t="shared" si="73"/>
        <v>1.2490457723982542</v>
      </c>
      <c r="BB72" s="23">
        <f t="shared" si="74"/>
        <v>1.5707963267948966</v>
      </c>
      <c r="BC72" s="23">
        <f t="shared" si="75"/>
        <v>1.5707963267948966</v>
      </c>
      <c r="BD72" s="23" t="str">
        <f t="shared" si="76"/>
        <v/>
      </c>
      <c r="BE72" s="23" t="str">
        <f t="shared" si="77"/>
        <v/>
      </c>
      <c r="BF72" s="23" t="str">
        <f t="shared" si="78"/>
        <v/>
      </c>
      <c r="BG72" s="23" t="str">
        <f t="shared" si="79"/>
        <v/>
      </c>
      <c r="BH72" s="23" t="str">
        <f t="shared" si="80"/>
        <v/>
      </c>
      <c r="BI72" s="23" t="str">
        <f t="shared" si="81"/>
        <v/>
      </c>
      <c r="BJ72" s="2">
        <f t="shared" si="82"/>
        <v>1.490358688195736</v>
      </c>
      <c r="BK72" s="2">
        <f t="shared" si="83"/>
        <v>0.16087527719832118</v>
      </c>
      <c r="BL72" s="2">
        <f t="shared" si="84"/>
        <v>4</v>
      </c>
      <c r="BM72" s="2">
        <f t="shared" si="85"/>
        <v>4.1863665367783801E-5</v>
      </c>
      <c r="BN72" s="2">
        <f t="shared" si="86"/>
        <v>1.3954555122594601E-5</v>
      </c>
      <c r="BO72" s="2">
        <f t="shared" si="87"/>
        <v>3</v>
      </c>
      <c r="BP72" s="2">
        <f t="shared" si="88"/>
        <v>3.882031453653616</v>
      </c>
      <c r="BQ72" s="2">
        <f t="shared" si="89"/>
        <v>0.76489232840434507</v>
      </c>
      <c r="BR72" s="3" t="str">
        <f t="shared" si="90"/>
        <v>Nontoxic</v>
      </c>
      <c r="BS72" s="2">
        <f t="shared" si="91"/>
        <v>97.5</v>
      </c>
      <c r="BT72" s="4" t="s">
        <v>664</v>
      </c>
      <c r="BU72" s="2" t="s">
        <v>666</v>
      </c>
      <c r="BV72" s="2">
        <f t="shared" si="92"/>
        <v>7</v>
      </c>
      <c r="BW72" s="2">
        <f t="shared" si="93"/>
        <v>3</v>
      </c>
      <c r="BX72" s="2">
        <f t="shared" si="94"/>
        <v>0</v>
      </c>
      <c r="BY72" s="2">
        <f t="shared" si="95"/>
        <v>2.5880854813636677E-2</v>
      </c>
      <c r="BZ72" s="2">
        <f t="shared" si="96"/>
        <v>7.7642564440910024E-3</v>
      </c>
      <c r="CA72" s="2">
        <f t="shared" si="97"/>
        <v>1.1253968253968254</v>
      </c>
      <c r="CB72" s="2" t="e">
        <f t="shared" si="98"/>
        <v>#NUM!</v>
      </c>
      <c r="CC72" s="2">
        <v>6.6349999999999998</v>
      </c>
      <c r="CD72" s="2" t="e">
        <f t="shared" si="99"/>
        <v>#NUM!</v>
      </c>
      <c r="CE72" s="2" t="e">
        <f t="shared" si="100"/>
        <v>#NUM!</v>
      </c>
      <c r="CF72" s="2" t="e">
        <f t="shared" si="101"/>
        <v>#NUM!</v>
      </c>
      <c r="CG72" s="2" t="str">
        <f t="shared" si="102"/>
        <v>NS</v>
      </c>
      <c r="CH72" s="2" t="str">
        <f t="shared" si="103"/>
        <v>Wilcoxon</v>
      </c>
      <c r="CI72" s="2" t="str">
        <f t="shared" si="104"/>
        <v/>
      </c>
      <c r="CJ72" s="2" t="str">
        <f t="shared" si="105"/>
        <v/>
      </c>
    </row>
    <row r="73" spans="1:88" x14ac:dyDescent="0.2">
      <c r="A73" s="1" t="s">
        <v>142</v>
      </c>
      <c r="B73" s="19" t="s">
        <v>247</v>
      </c>
      <c r="C73" s="20">
        <v>40078</v>
      </c>
      <c r="D73" s="7">
        <v>0.45833333333333331</v>
      </c>
      <c r="E73" s="1">
        <v>0.1</v>
      </c>
      <c r="F73" s="1" t="s">
        <v>57</v>
      </c>
      <c r="G73" s="1" t="s">
        <v>742</v>
      </c>
      <c r="H73" s="19" t="s">
        <v>711</v>
      </c>
      <c r="I73" s="19" t="s">
        <v>712</v>
      </c>
      <c r="J73" s="19" t="s">
        <v>61</v>
      </c>
      <c r="K73" s="2">
        <v>0.75</v>
      </c>
      <c r="L73" s="2">
        <v>0.25</v>
      </c>
      <c r="M73" s="19">
        <v>100</v>
      </c>
      <c r="N73" s="19">
        <v>100</v>
      </c>
      <c r="O73" s="19">
        <v>100</v>
      </c>
      <c r="P73" s="19">
        <v>100</v>
      </c>
      <c r="Q73" s="21"/>
      <c r="R73" s="21"/>
      <c r="S73" s="21"/>
      <c r="T73" s="21"/>
      <c r="W73" s="2">
        <f t="shared" si="53"/>
        <v>100</v>
      </c>
      <c r="X73" s="57">
        <f t="shared" si="54"/>
        <v>0</v>
      </c>
      <c r="Y73" s="2">
        <f t="shared" si="55"/>
        <v>4</v>
      </c>
      <c r="Z73" s="19">
        <v>100</v>
      </c>
      <c r="AA73" s="19">
        <v>100</v>
      </c>
      <c r="AB73" s="19">
        <v>100</v>
      </c>
      <c r="AC73" s="19">
        <v>90</v>
      </c>
      <c r="AJ73" s="2">
        <f t="shared" si="56"/>
        <v>97.5</v>
      </c>
      <c r="AK73" s="2">
        <f t="shared" si="57"/>
        <v>5</v>
      </c>
      <c r="AL73" s="2">
        <f t="shared" si="58"/>
        <v>4</v>
      </c>
      <c r="AM73" s="22">
        <f t="shared" si="59"/>
        <v>1.5707963267948966</v>
      </c>
      <c r="AN73" s="22">
        <f t="shared" si="60"/>
        <v>1.5707963267948966</v>
      </c>
      <c r="AO73" s="22">
        <f t="shared" si="61"/>
        <v>1.5707963267948966</v>
      </c>
      <c r="AP73" s="22">
        <f t="shared" si="62"/>
        <v>1.5707963267948966</v>
      </c>
      <c r="AQ73" s="22" t="str">
        <f t="shared" si="63"/>
        <v/>
      </c>
      <c r="AR73" s="22" t="str">
        <f t="shared" si="64"/>
        <v/>
      </c>
      <c r="AS73" s="22" t="str">
        <f t="shared" si="65"/>
        <v/>
      </c>
      <c r="AT73" s="22" t="str">
        <f t="shared" si="66"/>
        <v/>
      </c>
      <c r="AU73" s="22" t="str">
        <f t="shared" si="67"/>
        <v/>
      </c>
      <c r="AV73" s="22" t="str">
        <f t="shared" si="68"/>
        <v/>
      </c>
      <c r="AW73" s="2">
        <f t="shared" si="69"/>
        <v>1.5707963267948966</v>
      </c>
      <c r="AX73" s="2">
        <f t="shared" si="70"/>
        <v>0</v>
      </c>
      <c r="AY73" s="2">
        <f t="shared" si="71"/>
        <v>4</v>
      </c>
      <c r="AZ73" s="23">
        <f t="shared" si="72"/>
        <v>1.5707963267948966</v>
      </c>
      <c r="BA73" s="23">
        <f t="shared" si="73"/>
        <v>1.5707963267948966</v>
      </c>
      <c r="BB73" s="23">
        <f t="shared" si="74"/>
        <v>1.5707963267948966</v>
      </c>
      <c r="BC73" s="23">
        <f t="shared" si="75"/>
        <v>1.2490457723982542</v>
      </c>
      <c r="BD73" s="23" t="str">
        <f t="shared" si="76"/>
        <v/>
      </c>
      <c r="BE73" s="23" t="str">
        <f t="shared" si="77"/>
        <v/>
      </c>
      <c r="BF73" s="23" t="str">
        <f t="shared" si="78"/>
        <v/>
      </c>
      <c r="BG73" s="23" t="str">
        <f t="shared" si="79"/>
        <v/>
      </c>
      <c r="BH73" s="23" t="str">
        <f t="shared" si="80"/>
        <v/>
      </c>
      <c r="BI73" s="23" t="str">
        <f t="shared" si="81"/>
        <v/>
      </c>
      <c r="BJ73" s="2">
        <f t="shared" si="82"/>
        <v>1.490358688195736</v>
      </c>
      <c r="BK73" s="2">
        <f t="shared" si="83"/>
        <v>0.16087527719832118</v>
      </c>
      <c r="BL73" s="2">
        <f t="shared" si="84"/>
        <v>4</v>
      </c>
      <c r="BM73" s="2">
        <f t="shared" si="85"/>
        <v>4.1863665367783801E-5</v>
      </c>
      <c r="BN73" s="2">
        <f t="shared" si="86"/>
        <v>1.3954555122594601E-5</v>
      </c>
      <c r="BO73" s="2">
        <f t="shared" si="87"/>
        <v>3</v>
      </c>
      <c r="BP73" s="2">
        <f t="shared" si="88"/>
        <v>3.882031453653616</v>
      </c>
      <c r="BQ73" s="2">
        <f t="shared" si="89"/>
        <v>0.76489232840434507</v>
      </c>
      <c r="BR73" s="3" t="str">
        <f t="shared" si="90"/>
        <v>Nontoxic</v>
      </c>
      <c r="BS73" s="2">
        <f t="shared" si="91"/>
        <v>97.5</v>
      </c>
      <c r="BT73" s="4" t="s">
        <v>664</v>
      </c>
      <c r="BU73" s="2" t="s">
        <v>666</v>
      </c>
      <c r="BV73" s="2">
        <f t="shared" si="92"/>
        <v>3</v>
      </c>
      <c r="BW73" s="2">
        <f t="shared" si="93"/>
        <v>3</v>
      </c>
      <c r="BX73" s="2">
        <f t="shared" si="94"/>
        <v>0</v>
      </c>
      <c r="BY73" s="2">
        <f t="shared" si="95"/>
        <v>2.5880854813636677E-2</v>
      </c>
      <c r="BZ73" s="2">
        <f t="shared" si="96"/>
        <v>1.2940427406818339E-2</v>
      </c>
      <c r="CA73" s="2">
        <f t="shared" si="97"/>
        <v>1.1666666666666667</v>
      </c>
      <c r="CB73" s="2" t="e">
        <f t="shared" si="98"/>
        <v>#NUM!</v>
      </c>
      <c r="CC73" s="2">
        <v>6.6349999999999998</v>
      </c>
      <c r="CD73" s="2" t="e">
        <f t="shared" si="99"/>
        <v>#NUM!</v>
      </c>
      <c r="CE73" s="2" t="e">
        <f t="shared" si="100"/>
        <v>#NUM!</v>
      </c>
      <c r="CF73" s="2" t="e">
        <f t="shared" si="101"/>
        <v>#NUM!</v>
      </c>
      <c r="CG73" s="2" t="str">
        <f t="shared" si="102"/>
        <v>NS</v>
      </c>
      <c r="CH73" s="2" t="str">
        <f t="shared" si="103"/>
        <v>Wilcoxon</v>
      </c>
      <c r="CI73" s="2" t="str">
        <f t="shared" si="104"/>
        <v/>
      </c>
      <c r="CJ73" s="2" t="str">
        <f t="shared" si="105"/>
        <v/>
      </c>
    </row>
    <row r="74" spans="1:88" x14ac:dyDescent="0.2">
      <c r="A74" s="1" t="s">
        <v>142</v>
      </c>
      <c r="B74" s="19" t="s">
        <v>256</v>
      </c>
      <c r="C74" s="20">
        <v>39898</v>
      </c>
      <c r="D74" s="7">
        <v>0.5</v>
      </c>
      <c r="E74" s="1">
        <v>0.1</v>
      </c>
      <c r="F74" s="1" t="s">
        <v>57</v>
      </c>
      <c r="G74" s="1" t="s">
        <v>743</v>
      </c>
      <c r="H74" s="19" t="s">
        <v>711</v>
      </c>
      <c r="I74" s="19" t="s">
        <v>712</v>
      </c>
      <c r="J74" s="19" t="s">
        <v>61</v>
      </c>
      <c r="K74" s="2">
        <v>0.75</v>
      </c>
      <c r="L74" s="2">
        <v>0.25</v>
      </c>
      <c r="M74" s="19">
        <v>100</v>
      </c>
      <c r="N74" s="19">
        <v>100</v>
      </c>
      <c r="O74" s="19">
        <v>100</v>
      </c>
      <c r="P74" s="19">
        <v>100</v>
      </c>
      <c r="Q74" s="21"/>
      <c r="R74" s="21"/>
      <c r="S74" s="21"/>
      <c r="T74" s="21"/>
      <c r="W74" s="2">
        <f t="shared" si="53"/>
        <v>100</v>
      </c>
      <c r="X74" s="57">
        <f t="shared" si="54"/>
        <v>0</v>
      </c>
      <c r="Y74" s="2">
        <f t="shared" si="55"/>
        <v>4</v>
      </c>
      <c r="Z74" s="19">
        <v>100</v>
      </c>
      <c r="AA74" s="19">
        <v>100</v>
      </c>
      <c r="AB74" s="19">
        <v>90</v>
      </c>
      <c r="AC74" s="19">
        <v>100</v>
      </c>
      <c r="AJ74" s="2">
        <f t="shared" si="56"/>
        <v>97.5</v>
      </c>
      <c r="AK74" s="2">
        <f t="shared" si="57"/>
        <v>5</v>
      </c>
      <c r="AL74" s="2">
        <f t="shared" si="58"/>
        <v>4</v>
      </c>
      <c r="AM74" s="22">
        <f t="shared" si="59"/>
        <v>1.5707963267948966</v>
      </c>
      <c r="AN74" s="22">
        <f t="shared" si="60"/>
        <v>1.5707963267948966</v>
      </c>
      <c r="AO74" s="22">
        <f t="shared" si="61"/>
        <v>1.5707963267948966</v>
      </c>
      <c r="AP74" s="22">
        <f t="shared" si="62"/>
        <v>1.5707963267948966</v>
      </c>
      <c r="AQ74" s="22" t="str">
        <f t="shared" si="63"/>
        <v/>
      </c>
      <c r="AR74" s="22" t="str">
        <f t="shared" si="64"/>
        <v/>
      </c>
      <c r="AS74" s="22" t="str">
        <f t="shared" si="65"/>
        <v/>
      </c>
      <c r="AT74" s="22" t="str">
        <f t="shared" si="66"/>
        <v/>
      </c>
      <c r="AU74" s="22" t="str">
        <f t="shared" si="67"/>
        <v/>
      </c>
      <c r="AV74" s="22" t="str">
        <f t="shared" si="68"/>
        <v/>
      </c>
      <c r="AW74" s="2">
        <f t="shared" si="69"/>
        <v>1.5707963267948966</v>
      </c>
      <c r="AX74" s="2">
        <f t="shared" si="70"/>
        <v>0</v>
      </c>
      <c r="AY74" s="2">
        <f t="shared" si="71"/>
        <v>4</v>
      </c>
      <c r="AZ74" s="23">
        <f t="shared" si="72"/>
        <v>1.5707963267948966</v>
      </c>
      <c r="BA74" s="23">
        <f t="shared" si="73"/>
        <v>1.5707963267948966</v>
      </c>
      <c r="BB74" s="23">
        <f t="shared" si="74"/>
        <v>1.2490457723982542</v>
      </c>
      <c r="BC74" s="23">
        <f t="shared" si="75"/>
        <v>1.5707963267948966</v>
      </c>
      <c r="BD74" s="23" t="str">
        <f t="shared" si="76"/>
        <v/>
      </c>
      <c r="BE74" s="23" t="str">
        <f t="shared" si="77"/>
        <v/>
      </c>
      <c r="BF74" s="23" t="str">
        <f t="shared" si="78"/>
        <v/>
      </c>
      <c r="BG74" s="23" t="str">
        <f t="shared" si="79"/>
        <v/>
      </c>
      <c r="BH74" s="23" t="str">
        <f t="shared" si="80"/>
        <v/>
      </c>
      <c r="BI74" s="23" t="str">
        <f t="shared" si="81"/>
        <v/>
      </c>
      <c r="BJ74" s="2">
        <f t="shared" si="82"/>
        <v>1.490358688195736</v>
      </c>
      <c r="BK74" s="2">
        <f t="shared" si="83"/>
        <v>0.16087527719832118</v>
      </c>
      <c r="BL74" s="2">
        <f t="shared" si="84"/>
        <v>4</v>
      </c>
      <c r="BM74" s="2">
        <f t="shared" si="85"/>
        <v>4.1863665367783801E-5</v>
      </c>
      <c r="BN74" s="2">
        <f t="shared" si="86"/>
        <v>1.3954555122594601E-5</v>
      </c>
      <c r="BO74" s="2">
        <f t="shared" si="87"/>
        <v>3</v>
      </c>
      <c r="BP74" s="2">
        <f t="shared" si="88"/>
        <v>3.882031453653616</v>
      </c>
      <c r="BQ74" s="2">
        <f t="shared" si="89"/>
        <v>0.76489232840434507</v>
      </c>
      <c r="BR74" s="3" t="str">
        <f t="shared" si="90"/>
        <v>Nontoxic</v>
      </c>
      <c r="BS74" s="2">
        <f t="shared" si="91"/>
        <v>97.5</v>
      </c>
      <c r="BT74" s="4" t="s">
        <v>664</v>
      </c>
      <c r="BU74" s="2" t="s">
        <v>666</v>
      </c>
      <c r="BV74" s="2">
        <f t="shared" si="92"/>
        <v>3</v>
      </c>
      <c r="BW74" s="2">
        <f t="shared" si="93"/>
        <v>3</v>
      </c>
      <c r="BX74" s="2">
        <f t="shared" si="94"/>
        <v>0</v>
      </c>
      <c r="BY74" s="2">
        <f t="shared" si="95"/>
        <v>2.5880854813636677E-2</v>
      </c>
      <c r="BZ74" s="2">
        <f t="shared" si="96"/>
        <v>1.2940427406818339E-2</v>
      </c>
      <c r="CA74" s="2">
        <f t="shared" si="97"/>
        <v>1.1666666666666667</v>
      </c>
      <c r="CB74" s="2" t="e">
        <f t="shared" si="98"/>
        <v>#NUM!</v>
      </c>
      <c r="CC74" s="2">
        <v>6.6349999999999998</v>
      </c>
      <c r="CD74" s="2" t="e">
        <f t="shared" si="99"/>
        <v>#NUM!</v>
      </c>
      <c r="CE74" s="2" t="e">
        <f t="shared" si="100"/>
        <v>#NUM!</v>
      </c>
      <c r="CF74" s="2" t="e">
        <f t="shared" si="101"/>
        <v>#NUM!</v>
      </c>
      <c r="CG74" s="2" t="str">
        <f t="shared" si="102"/>
        <v>NS</v>
      </c>
      <c r="CH74" s="2" t="str">
        <f t="shared" si="103"/>
        <v>Wilcoxon</v>
      </c>
      <c r="CI74" s="2" t="str">
        <f t="shared" si="104"/>
        <v/>
      </c>
      <c r="CJ74" s="2" t="str">
        <f t="shared" si="105"/>
        <v/>
      </c>
    </row>
    <row r="75" spans="1:88" x14ac:dyDescent="0.2">
      <c r="A75" s="1" t="s">
        <v>142</v>
      </c>
      <c r="B75" s="19" t="s">
        <v>272</v>
      </c>
      <c r="C75" s="20">
        <v>39141</v>
      </c>
      <c r="D75" s="7">
        <v>0.54166666666666663</v>
      </c>
      <c r="E75" s="1">
        <v>0.1</v>
      </c>
      <c r="F75" s="1" t="s">
        <v>57</v>
      </c>
      <c r="G75" s="1" t="s">
        <v>751</v>
      </c>
      <c r="H75" s="19" t="s">
        <v>711</v>
      </c>
      <c r="I75" s="19" t="s">
        <v>712</v>
      </c>
      <c r="J75" s="19" t="s">
        <v>61</v>
      </c>
      <c r="K75" s="2">
        <v>0.75</v>
      </c>
      <c r="L75" s="2">
        <v>0.25</v>
      </c>
      <c r="M75" s="19">
        <v>100</v>
      </c>
      <c r="N75" s="19">
        <v>100</v>
      </c>
      <c r="O75" s="19">
        <v>100</v>
      </c>
      <c r="P75" s="19">
        <v>100</v>
      </c>
      <c r="Q75" s="21"/>
      <c r="R75" s="21"/>
      <c r="S75" s="21"/>
      <c r="T75" s="21"/>
      <c r="W75" s="2">
        <f t="shared" si="53"/>
        <v>100</v>
      </c>
      <c r="X75" s="57">
        <f t="shared" si="54"/>
        <v>0</v>
      </c>
      <c r="Y75" s="2">
        <f t="shared" si="55"/>
        <v>4</v>
      </c>
      <c r="Z75" s="19">
        <v>100</v>
      </c>
      <c r="AA75" s="19">
        <v>100</v>
      </c>
      <c r="AB75" s="19">
        <v>90</v>
      </c>
      <c r="AC75" s="19">
        <v>100</v>
      </c>
      <c r="AJ75" s="2">
        <f t="shared" si="56"/>
        <v>97.5</v>
      </c>
      <c r="AK75" s="2">
        <f t="shared" si="57"/>
        <v>5</v>
      </c>
      <c r="AL75" s="2">
        <f t="shared" si="58"/>
        <v>4</v>
      </c>
      <c r="AM75" s="22">
        <f t="shared" si="59"/>
        <v>1.5707963267948966</v>
      </c>
      <c r="AN75" s="22">
        <f t="shared" si="60"/>
        <v>1.5707963267948966</v>
      </c>
      <c r="AO75" s="22">
        <f t="shared" si="61"/>
        <v>1.5707963267948966</v>
      </c>
      <c r="AP75" s="22">
        <f t="shared" si="62"/>
        <v>1.5707963267948966</v>
      </c>
      <c r="AQ75" s="22" t="str">
        <f t="shared" si="63"/>
        <v/>
      </c>
      <c r="AR75" s="22" t="str">
        <f t="shared" si="64"/>
        <v/>
      </c>
      <c r="AS75" s="22" t="str">
        <f t="shared" si="65"/>
        <v/>
      </c>
      <c r="AT75" s="22" t="str">
        <f t="shared" si="66"/>
        <v/>
      </c>
      <c r="AU75" s="22" t="str">
        <f t="shared" si="67"/>
        <v/>
      </c>
      <c r="AV75" s="22" t="str">
        <f t="shared" si="68"/>
        <v/>
      </c>
      <c r="AW75" s="2">
        <f t="shared" si="69"/>
        <v>1.5707963267948966</v>
      </c>
      <c r="AX75" s="2">
        <f t="shared" si="70"/>
        <v>0</v>
      </c>
      <c r="AY75" s="2">
        <f t="shared" si="71"/>
        <v>4</v>
      </c>
      <c r="AZ75" s="23">
        <f t="shared" si="72"/>
        <v>1.5707963267948966</v>
      </c>
      <c r="BA75" s="23">
        <f t="shared" si="73"/>
        <v>1.5707963267948966</v>
      </c>
      <c r="BB75" s="23">
        <f t="shared" si="74"/>
        <v>1.2490457723982542</v>
      </c>
      <c r="BC75" s="23">
        <f t="shared" si="75"/>
        <v>1.5707963267948966</v>
      </c>
      <c r="BD75" s="23" t="str">
        <f t="shared" si="76"/>
        <v/>
      </c>
      <c r="BE75" s="23" t="str">
        <f t="shared" si="77"/>
        <v/>
      </c>
      <c r="BF75" s="23" t="str">
        <f t="shared" si="78"/>
        <v/>
      </c>
      <c r="BG75" s="23" t="str">
        <f t="shared" si="79"/>
        <v/>
      </c>
      <c r="BH75" s="23" t="str">
        <f t="shared" si="80"/>
        <v/>
      </c>
      <c r="BI75" s="23" t="str">
        <f t="shared" si="81"/>
        <v/>
      </c>
      <c r="BJ75" s="2">
        <f t="shared" si="82"/>
        <v>1.490358688195736</v>
      </c>
      <c r="BK75" s="2">
        <f t="shared" si="83"/>
        <v>0.16087527719832118</v>
      </c>
      <c r="BL75" s="2">
        <f t="shared" si="84"/>
        <v>4</v>
      </c>
      <c r="BM75" s="2">
        <f t="shared" si="85"/>
        <v>4.1863665367783801E-5</v>
      </c>
      <c r="BN75" s="2">
        <f t="shared" si="86"/>
        <v>1.3954555122594601E-5</v>
      </c>
      <c r="BO75" s="2">
        <f t="shared" si="87"/>
        <v>3</v>
      </c>
      <c r="BP75" s="2">
        <f t="shared" si="88"/>
        <v>3.882031453653616</v>
      </c>
      <c r="BQ75" s="2">
        <f t="shared" si="89"/>
        <v>0.76489232840434507</v>
      </c>
      <c r="BR75" s="3" t="str">
        <f t="shared" si="90"/>
        <v>Nontoxic</v>
      </c>
      <c r="BS75" s="2">
        <f t="shared" si="91"/>
        <v>97.5</v>
      </c>
      <c r="BT75" s="4" t="s">
        <v>664</v>
      </c>
      <c r="BU75" s="2" t="s">
        <v>666</v>
      </c>
      <c r="BV75" s="2">
        <f t="shared" si="92"/>
        <v>3</v>
      </c>
      <c r="BW75" s="2">
        <f t="shared" si="93"/>
        <v>3</v>
      </c>
      <c r="BX75" s="2">
        <f t="shared" si="94"/>
        <v>0</v>
      </c>
      <c r="BY75" s="2">
        <f t="shared" si="95"/>
        <v>2.5880854813636677E-2</v>
      </c>
      <c r="BZ75" s="2">
        <f t="shared" si="96"/>
        <v>1.2940427406818339E-2</v>
      </c>
      <c r="CA75" s="2">
        <f t="shared" si="97"/>
        <v>1.1666666666666667</v>
      </c>
      <c r="CB75" s="2" t="e">
        <f t="shared" si="98"/>
        <v>#NUM!</v>
      </c>
      <c r="CC75" s="2">
        <v>6.6349999999999998</v>
      </c>
      <c r="CD75" s="2" t="e">
        <f t="shared" si="99"/>
        <v>#NUM!</v>
      </c>
      <c r="CE75" s="2" t="e">
        <f t="shared" si="100"/>
        <v>#NUM!</v>
      </c>
      <c r="CF75" s="2" t="e">
        <f t="shared" si="101"/>
        <v>#NUM!</v>
      </c>
      <c r="CG75" s="2" t="str">
        <f t="shared" si="102"/>
        <v>NS</v>
      </c>
      <c r="CH75" s="2" t="str">
        <f t="shared" si="103"/>
        <v>Wilcoxon</v>
      </c>
      <c r="CI75" s="2" t="str">
        <f t="shared" si="104"/>
        <v/>
      </c>
      <c r="CJ75" s="2" t="str">
        <f t="shared" si="105"/>
        <v/>
      </c>
    </row>
    <row r="76" spans="1:88" x14ac:dyDescent="0.2">
      <c r="A76" s="1" t="s">
        <v>142</v>
      </c>
      <c r="B76" s="19" t="s">
        <v>279</v>
      </c>
      <c r="C76" s="20">
        <v>39141</v>
      </c>
      <c r="D76" s="7">
        <v>0.5625</v>
      </c>
      <c r="E76" s="1">
        <v>0.1</v>
      </c>
      <c r="F76" s="1" t="s">
        <v>57</v>
      </c>
      <c r="G76" s="1" t="s">
        <v>751</v>
      </c>
      <c r="H76" s="19" t="s">
        <v>711</v>
      </c>
      <c r="I76" s="19" t="s">
        <v>712</v>
      </c>
      <c r="J76" s="19" t="s">
        <v>61</v>
      </c>
      <c r="K76" s="2">
        <v>0.75</v>
      </c>
      <c r="L76" s="2">
        <v>0.25</v>
      </c>
      <c r="M76" s="19">
        <v>100</v>
      </c>
      <c r="N76" s="19">
        <v>100</v>
      </c>
      <c r="O76" s="19">
        <v>100</v>
      </c>
      <c r="P76" s="19">
        <v>100</v>
      </c>
      <c r="Q76" s="21"/>
      <c r="R76" s="21"/>
      <c r="S76" s="21"/>
      <c r="T76" s="21"/>
      <c r="W76" s="2">
        <f t="shared" si="53"/>
        <v>100</v>
      </c>
      <c r="X76" s="57">
        <f t="shared" si="54"/>
        <v>0</v>
      </c>
      <c r="Y76" s="2">
        <f t="shared" si="55"/>
        <v>4</v>
      </c>
      <c r="Z76" s="19">
        <v>100</v>
      </c>
      <c r="AA76" s="19">
        <v>90</v>
      </c>
      <c r="AB76" s="19">
        <v>100</v>
      </c>
      <c r="AC76" s="19">
        <v>100</v>
      </c>
      <c r="AJ76" s="2">
        <f t="shared" si="56"/>
        <v>97.5</v>
      </c>
      <c r="AK76" s="2">
        <f t="shared" si="57"/>
        <v>5</v>
      </c>
      <c r="AL76" s="2">
        <f t="shared" si="58"/>
        <v>4</v>
      </c>
      <c r="AM76" s="22">
        <f t="shared" si="59"/>
        <v>1.5707963267948966</v>
      </c>
      <c r="AN76" s="22">
        <f t="shared" si="60"/>
        <v>1.5707963267948966</v>
      </c>
      <c r="AO76" s="22">
        <f t="shared" si="61"/>
        <v>1.5707963267948966</v>
      </c>
      <c r="AP76" s="22">
        <f t="shared" si="62"/>
        <v>1.5707963267948966</v>
      </c>
      <c r="AQ76" s="22" t="str">
        <f t="shared" si="63"/>
        <v/>
      </c>
      <c r="AR76" s="22" t="str">
        <f t="shared" si="64"/>
        <v/>
      </c>
      <c r="AS76" s="22" t="str">
        <f t="shared" si="65"/>
        <v/>
      </c>
      <c r="AT76" s="22" t="str">
        <f t="shared" si="66"/>
        <v/>
      </c>
      <c r="AU76" s="22" t="str">
        <f t="shared" si="67"/>
        <v/>
      </c>
      <c r="AV76" s="22" t="str">
        <f t="shared" si="68"/>
        <v/>
      </c>
      <c r="AW76" s="2">
        <f t="shared" si="69"/>
        <v>1.5707963267948966</v>
      </c>
      <c r="AX76" s="2">
        <f t="shared" si="70"/>
        <v>0</v>
      </c>
      <c r="AY76" s="2">
        <f t="shared" si="71"/>
        <v>4</v>
      </c>
      <c r="AZ76" s="23">
        <f t="shared" si="72"/>
        <v>1.5707963267948966</v>
      </c>
      <c r="BA76" s="23">
        <f t="shared" si="73"/>
        <v>1.2490457723982542</v>
      </c>
      <c r="BB76" s="23">
        <f t="shared" si="74"/>
        <v>1.5707963267948966</v>
      </c>
      <c r="BC76" s="23">
        <f t="shared" si="75"/>
        <v>1.5707963267948966</v>
      </c>
      <c r="BD76" s="23" t="str">
        <f t="shared" si="76"/>
        <v/>
      </c>
      <c r="BE76" s="23" t="str">
        <f t="shared" si="77"/>
        <v/>
      </c>
      <c r="BF76" s="23" t="str">
        <f t="shared" si="78"/>
        <v/>
      </c>
      <c r="BG76" s="23" t="str">
        <f t="shared" si="79"/>
        <v/>
      </c>
      <c r="BH76" s="23" t="str">
        <f t="shared" si="80"/>
        <v/>
      </c>
      <c r="BI76" s="23" t="str">
        <f t="shared" si="81"/>
        <v/>
      </c>
      <c r="BJ76" s="2">
        <f t="shared" si="82"/>
        <v>1.490358688195736</v>
      </c>
      <c r="BK76" s="2">
        <f t="shared" si="83"/>
        <v>0.16087527719832118</v>
      </c>
      <c r="BL76" s="2">
        <f t="shared" si="84"/>
        <v>4</v>
      </c>
      <c r="BM76" s="2">
        <f t="shared" si="85"/>
        <v>4.1863665367783801E-5</v>
      </c>
      <c r="BN76" s="2">
        <f t="shared" si="86"/>
        <v>1.3954555122594601E-5</v>
      </c>
      <c r="BO76" s="2">
        <f t="shared" si="87"/>
        <v>3</v>
      </c>
      <c r="BP76" s="2">
        <f t="shared" si="88"/>
        <v>3.882031453653616</v>
      </c>
      <c r="BQ76" s="2">
        <f t="shared" si="89"/>
        <v>0.76489232840434507</v>
      </c>
      <c r="BR76" s="3" t="str">
        <f t="shared" si="90"/>
        <v>Nontoxic</v>
      </c>
      <c r="BS76" s="2">
        <f t="shared" si="91"/>
        <v>97.5</v>
      </c>
      <c r="BT76" s="4" t="s">
        <v>664</v>
      </c>
      <c r="BU76" s="2" t="s">
        <v>666</v>
      </c>
      <c r="BV76" s="2">
        <f t="shared" si="92"/>
        <v>3</v>
      </c>
      <c r="BW76" s="2">
        <f t="shared" si="93"/>
        <v>3</v>
      </c>
      <c r="BX76" s="2">
        <f t="shared" si="94"/>
        <v>0</v>
      </c>
      <c r="BY76" s="2">
        <f t="shared" si="95"/>
        <v>2.5880854813636677E-2</v>
      </c>
      <c r="BZ76" s="2">
        <f t="shared" si="96"/>
        <v>1.2940427406818339E-2</v>
      </c>
      <c r="CA76" s="2">
        <f t="shared" si="97"/>
        <v>1.1666666666666667</v>
      </c>
      <c r="CB76" s="2" t="e">
        <f t="shared" si="98"/>
        <v>#NUM!</v>
      </c>
      <c r="CC76" s="2">
        <v>6.6349999999999998</v>
      </c>
      <c r="CD76" s="2" t="e">
        <f t="shared" si="99"/>
        <v>#NUM!</v>
      </c>
      <c r="CE76" s="2" t="e">
        <f t="shared" si="100"/>
        <v>#NUM!</v>
      </c>
      <c r="CF76" s="2" t="e">
        <f t="shared" si="101"/>
        <v>#NUM!</v>
      </c>
      <c r="CG76" s="2" t="str">
        <f t="shared" si="102"/>
        <v>NS</v>
      </c>
      <c r="CH76" s="2" t="str">
        <f t="shared" si="103"/>
        <v>Wilcoxon</v>
      </c>
      <c r="CI76" s="2" t="str">
        <f t="shared" si="104"/>
        <v/>
      </c>
      <c r="CJ76" s="2" t="str">
        <f t="shared" si="105"/>
        <v/>
      </c>
    </row>
    <row r="77" spans="1:88" x14ac:dyDescent="0.2">
      <c r="A77" s="1" t="s">
        <v>142</v>
      </c>
      <c r="B77" s="19" t="s">
        <v>288</v>
      </c>
      <c r="C77" s="20">
        <v>37235</v>
      </c>
      <c r="D77" s="7">
        <v>0</v>
      </c>
      <c r="E77" s="1">
        <v>0.1</v>
      </c>
      <c r="F77" s="1" t="s">
        <v>57</v>
      </c>
      <c r="G77" s="1" t="s">
        <v>754</v>
      </c>
      <c r="H77" s="19" t="s">
        <v>711</v>
      </c>
      <c r="I77" s="19" t="s">
        <v>712</v>
      </c>
      <c r="J77" s="19" t="s">
        <v>61</v>
      </c>
      <c r="K77" s="2">
        <v>0.75</v>
      </c>
      <c r="L77" s="2">
        <v>0.25</v>
      </c>
      <c r="M77" s="19">
        <v>100</v>
      </c>
      <c r="N77" s="19">
        <v>100</v>
      </c>
      <c r="O77" s="19">
        <v>100</v>
      </c>
      <c r="P77" s="19">
        <v>100</v>
      </c>
      <c r="Q77" s="21"/>
      <c r="R77" s="21"/>
      <c r="S77" s="21"/>
      <c r="T77" s="21"/>
      <c r="W77" s="2">
        <f t="shared" si="53"/>
        <v>100</v>
      </c>
      <c r="X77" s="57">
        <f t="shared" si="54"/>
        <v>0</v>
      </c>
      <c r="Y77" s="2">
        <f t="shared" si="55"/>
        <v>4</v>
      </c>
      <c r="Z77" s="19">
        <v>90</v>
      </c>
      <c r="AA77" s="19">
        <v>100</v>
      </c>
      <c r="AB77" s="19">
        <v>100</v>
      </c>
      <c r="AC77" s="19">
        <v>100</v>
      </c>
      <c r="AJ77" s="2">
        <f t="shared" si="56"/>
        <v>97.5</v>
      </c>
      <c r="AK77" s="2">
        <f t="shared" si="57"/>
        <v>5</v>
      </c>
      <c r="AL77" s="2">
        <f t="shared" si="58"/>
        <v>4</v>
      </c>
      <c r="AM77" s="22">
        <f t="shared" si="59"/>
        <v>1.5707963267948966</v>
      </c>
      <c r="AN77" s="22">
        <f t="shared" si="60"/>
        <v>1.5707963267948966</v>
      </c>
      <c r="AO77" s="22">
        <f t="shared" si="61"/>
        <v>1.5707963267948966</v>
      </c>
      <c r="AP77" s="22">
        <f t="shared" si="62"/>
        <v>1.5707963267948966</v>
      </c>
      <c r="AQ77" s="22" t="str">
        <f t="shared" si="63"/>
        <v/>
      </c>
      <c r="AR77" s="22" t="str">
        <f t="shared" si="64"/>
        <v/>
      </c>
      <c r="AS77" s="22" t="str">
        <f t="shared" si="65"/>
        <v/>
      </c>
      <c r="AT77" s="22" t="str">
        <f t="shared" si="66"/>
        <v/>
      </c>
      <c r="AU77" s="22" t="str">
        <f t="shared" si="67"/>
        <v/>
      </c>
      <c r="AV77" s="22" t="str">
        <f t="shared" si="68"/>
        <v/>
      </c>
      <c r="AW77" s="2">
        <f t="shared" si="69"/>
        <v>1.5707963267948966</v>
      </c>
      <c r="AX77" s="2">
        <f t="shared" si="70"/>
        <v>0</v>
      </c>
      <c r="AY77" s="2">
        <f t="shared" si="71"/>
        <v>4</v>
      </c>
      <c r="AZ77" s="23">
        <f t="shared" si="72"/>
        <v>1.2490457723982542</v>
      </c>
      <c r="BA77" s="23">
        <f t="shared" si="73"/>
        <v>1.5707963267948966</v>
      </c>
      <c r="BB77" s="23">
        <f t="shared" si="74"/>
        <v>1.5707963267948966</v>
      </c>
      <c r="BC77" s="23">
        <f t="shared" si="75"/>
        <v>1.5707963267948966</v>
      </c>
      <c r="BD77" s="23" t="str">
        <f t="shared" si="76"/>
        <v/>
      </c>
      <c r="BE77" s="23" t="str">
        <f t="shared" si="77"/>
        <v/>
      </c>
      <c r="BF77" s="23" t="str">
        <f t="shared" si="78"/>
        <v/>
      </c>
      <c r="BG77" s="23" t="str">
        <f t="shared" si="79"/>
        <v/>
      </c>
      <c r="BH77" s="23" t="str">
        <f t="shared" si="80"/>
        <v/>
      </c>
      <c r="BI77" s="23" t="str">
        <f t="shared" si="81"/>
        <v/>
      </c>
      <c r="BJ77" s="2">
        <f t="shared" si="82"/>
        <v>1.490358688195736</v>
      </c>
      <c r="BK77" s="2">
        <f t="shared" si="83"/>
        <v>0.16087527719832118</v>
      </c>
      <c r="BL77" s="2">
        <f t="shared" si="84"/>
        <v>4</v>
      </c>
      <c r="BM77" s="2">
        <f t="shared" si="85"/>
        <v>4.1863665367783801E-5</v>
      </c>
      <c r="BN77" s="2">
        <f t="shared" si="86"/>
        <v>1.3954555122594601E-5</v>
      </c>
      <c r="BO77" s="2">
        <f t="shared" si="87"/>
        <v>3</v>
      </c>
      <c r="BP77" s="2">
        <f t="shared" si="88"/>
        <v>3.882031453653616</v>
      </c>
      <c r="BQ77" s="2">
        <f t="shared" si="89"/>
        <v>0.76489232840434507</v>
      </c>
      <c r="BR77" s="3" t="str">
        <f t="shared" si="90"/>
        <v>Nontoxic</v>
      </c>
      <c r="BS77" s="2">
        <f t="shared" si="91"/>
        <v>97.5</v>
      </c>
      <c r="BT77" s="4" t="s">
        <v>664</v>
      </c>
      <c r="BU77" s="2" t="s">
        <v>666</v>
      </c>
      <c r="BV77" s="2">
        <f t="shared" si="92"/>
        <v>3</v>
      </c>
      <c r="BW77" s="2">
        <f t="shared" si="93"/>
        <v>3</v>
      </c>
      <c r="BX77" s="2">
        <f t="shared" si="94"/>
        <v>0</v>
      </c>
      <c r="BY77" s="2">
        <f t="shared" si="95"/>
        <v>2.5880854813636677E-2</v>
      </c>
      <c r="BZ77" s="2">
        <f t="shared" si="96"/>
        <v>1.2940427406818339E-2</v>
      </c>
      <c r="CA77" s="2">
        <f t="shared" si="97"/>
        <v>1.1666666666666667</v>
      </c>
      <c r="CB77" s="2" t="e">
        <f t="shared" si="98"/>
        <v>#NUM!</v>
      </c>
      <c r="CC77" s="2">
        <v>6.6349999999999998</v>
      </c>
      <c r="CD77" s="2" t="e">
        <f t="shared" si="99"/>
        <v>#NUM!</v>
      </c>
      <c r="CE77" s="2" t="e">
        <f t="shared" si="100"/>
        <v>#NUM!</v>
      </c>
      <c r="CF77" s="2" t="e">
        <f t="shared" si="101"/>
        <v>#NUM!</v>
      </c>
      <c r="CG77" s="2" t="str">
        <f t="shared" si="102"/>
        <v>NS</v>
      </c>
      <c r="CH77" s="2" t="str">
        <f t="shared" si="103"/>
        <v>Wilcoxon</v>
      </c>
      <c r="CI77" s="2" t="str">
        <f t="shared" si="104"/>
        <v/>
      </c>
      <c r="CJ77" s="2" t="str">
        <f t="shared" si="105"/>
        <v/>
      </c>
    </row>
    <row r="78" spans="1:88" x14ac:dyDescent="0.2">
      <c r="A78" s="1" t="s">
        <v>142</v>
      </c>
      <c r="B78" s="19" t="s">
        <v>293</v>
      </c>
      <c r="C78" s="20">
        <v>39687</v>
      </c>
      <c r="D78" s="7">
        <v>0.41319444444444442</v>
      </c>
      <c r="E78" s="1">
        <v>0.1</v>
      </c>
      <c r="F78" s="1" t="s">
        <v>57</v>
      </c>
      <c r="G78" s="1" t="s">
        <v>757</v>
      </c>
      <c r="H78" s="19" t="s">
        <v>711</v>
      </c>
      <c r="I78" s="19" t="s">
        <v>712</v>
      </c>
      <c r="J78" s="19" t="s">
        <v>61</v>
      </c>
      <c r="K78" s="2">
        <v>0.75</v>
      </c>
      <c r="L78" s="2">
        <v>0.25</v>
      </c>
      <c r="M78" s="19">
        <v>100</v>
      </c>
      <c r="N78" s="19">
        <v>100</v>
      </c>
      <c r="O78" s="19">
        <v>100</v>
      </c>
      <c r="P78" s="19">
        <v>100</v>
      </c>
      <c r="Q78" s="21"/>
      <c r="R78" s="21"/>
      <c r="S78" s="21"/>
      <c r="T78" s="21"/>
      <c r="W78" s="2">
        <f t="shared" si="53"/>
        <v>100</v>
      </c>
      <c r="X78" s="57">
        <f t="shared" si="54"/>
        <v>0</v>
      </c>
      <c r="Y78" s="2">
        <f t="shared" si="55"/>
        <v>4</v>
      </c>
      <c r="Z78" s="19">
        <v>100</v>
      </c>
      <c r="AA78" s="19">
        <v>90</v>
      </c>
      <c r="AB78" s="19">
        <v>100</v>
      </c>
      <c r="AC78" s="19">
        <v>100</v>
      </c>
      <c r="AJ78" s="2">
        <f t="shared" si="56"/>
        <v>97.5</v>
      </c>
      <c r="AK78" s="2">
        <f t="shared" si="57"/>
        <v>5</v>
      </c>
      <c r="AL78" s="2">
        <f t="shared" si="58"/>
        <v>4</v>
      </c>
      <c r="AM78" s="22">
        <f t="shared" si="59"/>
        <v>1.5707963267948966</v>
      </c>
      <c r="AN78" s="22">
        <f t="shared" si="60"/>
        <v>1.5707963267948966</v>
      </c>
      <c r="AO78" s="22">
        <f t="shared" si="61"/>
        <v>1.5707963267948966</v>
      </c>
      <c r="AP78" s="22">
        <f t="shared" si="62"/>
        <v>1.5707963267948966</v>
      </c>
      <c r="AQ78" s="22" t="str">
        <f t="shared" si="63"/>
        <v/>
      </c>
      <c r="AR78" s="22" t="str">
        <f t="shared" si="64"/>
        <v/>
      </c>
      <c r="AS78" s="22" t="str">
        <f t="shared" si="65"/>
        <v/>
      </c>
      <c r="AT78" s="22" t="str">
        <f t="shared" si="66"/>
        <v/>
      </c>
      <c r="AU78" s="22" t="str">
        <f t="shared" si="67"/>
        <v/>
      </c>
      <c r="AV78" s="22" t="str">
        <f t="shared" si="68"/>
        <v/>
      </c>
      <c r="AW78" s="2">
        <f t="shared" si="69"/>
        <v>1.5707963267948966</v>
      </c>
      <c r="AX78" s="2">
        <f t="shared" si="70"/>
        <v>0</v>
      </c>
      <c r="AY78" s="2">
        <f t="shared" si="71"/>
        <v>4</v>
      </c>
      <c r="AZ78" s="23">
        <f t="shared" si="72"/>
        <v>1.5707963267948966</v>
      </c>
      <c r="BA78" s="23">
        <f t="shared" si="73"/>
        <v>1.2490457723982542</v>
      </c>
      <c r="BB78" s="23">
        <f t="shared" si="74"/>
        <v>1.5707963267948966</v>
      </c>
      <c r="BC78" s="23">
        <f t="shared" si="75"/>
        <v>1.5707963267948966</v>
      </c>
      <c r="BD78" s="23" t="str">
        <f t="shared" si="76"/>
        <v/>
      </c>
      <c r="BE78" s="23" t="str">
        <f t="shared" si="77"/>
        <v/>
      </c>
      <c r="BF78" s="23" t="str">
        <f t="shared" si="78"/>
        <v/>
      </c>
      <c r="BG78" s="23" t="str">
        <f t="shared" si="79"/>
        <v/>
      </c>
      <c r="BH78" s="23" t="str">
        <f t="shared" si="80"/>
        <v/>
      </c>
      <c r="BI78" s="23" t="str">
        <f t="shared" si="81"/>
        <v/>
      </c>
      <c r="BJ78" s="2">
        <f t="shared" si="82"/>
        <v>1.490358688195736</v>
      </c>
      <c r="BK78" s="2">
        <f t="shared" si="83"/>
        <v>0.16087527719832118</v>
      </c>
      <c r="BL78" s="2">
        <f t="shared" si="84"/>
        <v>4</v>
      </c>
      <c r="BM78" s="2">
        <f t="shared" si="85"/>
        <v>4.1863665367783801E-5</v>
      </c>
      <c r="BN78" s="2">
        <f t="shared" si="86"/>
        <v>1.3954555122594601E-5</v>
      </c>
      <c r="BO78" s="2">
        <f t="shared" si="87"/>
        <v>3</v>
      </c>
      <c r="BP78" s="2">
        <f t="shared" si="88"/>
        <v>3.882031453653616</v>
      </c>
      <c r="BQ78" s="2">
        <f t="shared" si="89"/>
        <v>0.76489232840434507</v>
      </c>
      <c r="BR78" s="3" t="str">
        <f t="shared" si="90"/>
        <v>Nontoxic</v>
      </c>
      <c r="BS78" s="2">
        <f t="shared" si="91"/>
        <v>97.5</v>
      </c>
      <c r="BT78" s="4" t="s">
        <v>664</v>
      </c>
      <c r="BU78" s="2" t="s">
        <v>666</v>
      </c>
      <c r="BV78" s="2">
        <f t="shared" si="92"/>
        <v>3</v>
      </c>
      <c r="BW78" s="2">
        <f t="shared" si="93"/>
        <v>3</v>
      </c>
      <c r="BX78" s="2">
        <f t="shared" si="94"/>
        <v>0</v>
      </c>
      <c r="BY78" s="2">
        <f t="shared" si="95"/>
        <v>2.5880854813636677E-2</v>
      </c>
      <c r="BZ78" s="2">
        <f t="shared" si="96"/>
        <v>1.2940427406818339E-2</v>
      </c>
      <c r="CA78" s="2">
        <f t="shared" si="97"/>
        <v>1.1666666666666667</v>
      </c>
      <c r="CB78" s="2" t="e">
        <f t="shared" si="98"/>
        <v>#NUM!</v>
      </c>
      <c r="CC78" s="2">
        <v>6.6349999999999998</v>
      </c>
      <c r="CD78" s="2" t="e">
        <f t="shared" si="99"/>
        <v>#NUM!</v>
      </c>
      <c r="CE78" s="2" t="e">
        <f t="shared" si="100"/>
        <v>#NUM!</v>
      </c>
      <c r="CF78" s="2" t="e">
        <f t="shared" si="101"/>
        <v>#NUM!</v>
      </c>
      <c r="CG78" s="2" t="str">
        <f t="shared" si="102"/>
        <v>NS</v>
      </c>
      <c r="CH78" s="2" t="str">
        <f t="shared" si="103"/>
        <v>Wilcoxon</v>
      </c>
      <c r="CI78" s="2" t="str">
        <f t="shared" si="104"/>
        <v/>
      </c>
      <c r="CJ78" s="2" t="str">
        <f t="shared" si="105"/>
        <v/>
      </c>
    </row>
    <row r="79" spans="1:88" x14ac:dyDescent="0.2">
      <c r="A79" s="1" t="s">
        <v>142</v>
      </c>
      <c r="B79" s="19" t="s">
        <v>293</v>
      </c>
      <c r="C79" s="20">
        <v>39841</v>
      </c>
      <c r="D79" s="7">
        <v>0.65277777777777779</v>
      </c>
      <c r="E79" s="1">
        <v>0.1</v>
      </c>
      <c r="F79" s="1" t="s">
        <v>57</v>
      </c>
      <c r="G79" s="1" t="s">
        <v>758</v>
      </c>
      <c r="H79" s="19" t="s">
        <v>711</v>
      </c>
      <c r="I79" s="19" t="s">
        <v>712</v>
      </c>
      <c r="J79" s="19" t="s">
        <v>61</v>
      </c>
      <c r="K79" s="2">
        <v>0.75</v>
      </c>
      <c r="L79" s="2">
        <v>0.25</v>
      </c>
      <c r="M79" s="19">
        <v>100</v>
      </c>
      <c r="N79" s="19">
        <v>100</v>
      </c>
      <c r="O79" s="19">
        <v>100</v>
      </c>
      <c r="P79" s="19">
        <v>100</v>
      </c>
      <c r="Q79" s="21"/>
      <c r="R79" s="21"/>
      <c r="S79" s="21"/>
      <c r="T79" s="21"/>
      <c r="W79" s="2">
        <f t="shared" si="53"/>
        <v>100</v>
      </c>
      <c r="X79" s="57">
        <f t="shared" si="54"/>
        <v>0</v>
      </c>
      <c r="Y79" s="2">
        <f t="shared" si="55"/>
        <v>4</v>
      </c>
      <c r="Z79" s="19">
        <v>90</v>
      </c>
      <c r="AA79" s="19">
        <v>100</v>
      </c>
      <c r="AB79" s="19">
        <v>100</v>
      </c>
      <c r="AC79" s="19">
        <v>100</v>
      </c>
      <c r="AJ79" s="2">
        <f t="shared" si="56"/>
        <v>97.5</v>
      </c>
      <c r="AK79" s="2">
        <f t="shared" si="57"/>
        <v>5</v>
      </c>
      <c r="AL79" s="2">
        <f t="shared" si="58"/>
        <v>4</v>
      </c>
      <c r="AM79" s="22">
        <f t="shared" si="59"/>
        <v>1.5707963267948966</v>
      </c>
      <c r="AN79" s="22">
        <f t="shared" si="60"/>
        <v>1.5707963267948966</v>
      </c>
      <c r="AO79" s="22">
        <f t="shared" si="61"/>
        <v>1.5707963267948966</v>
      </c>
      <c r="AP79" s="22">
        <f t="shared" si="62"/>
        <v>1.5707963267948966</v>
      </c>
      <c r="AQ79" s="22" t="str">
        <f t="shared" si="63"/>
        <v/>
      </c>
      <c r="AR79" s="22" t="str">
        <f t="shared" si="64"/>
        <v/>
      </c>
      <c r="AS79" s="22" t="str">
        <f t="shared" si="65"/>
        <v/>
      </c>
      <c r="AT79" s="22" t="str">
        <f t="shared" si="66"/>
        <v/>
      </c>
      <c r="AU79" s="22" t="str">
        <f t="shared" si="67"/>
        <v/>
      </c>
      <c r="AV79" s="22" t="str">
        <f t="shared" si="68"/>
        <v/>
      </c>
      <c r="AW79" s="2">
        <f t="shared" si="69"/>
        <v>1.5707963267948966</v>
      </c>
      <c r="AX79" s="2">
        <f t="shared" si="70"/>
        <v>0</v>
      </c>
      <c r="AY79" s="2">
        <f t="shared" si="71"/>
        <v>4</v>
      </c>
      <c r="AZ79" s="23">
        <f t="shared" si="72"/>
        <v>1.2490457723982542</v>
      </c>
      <c r="BA79" s="23">
        <f t="shared" si="73"/>
        <v>1.5707963267948966</v>
      </c>
      <c r="BB79" s="23">
        <f t="shared" si="74"/>
        <v>1.5707963267948966</v>
      </c>
      <c r="BC79" s="23">
        <f t="shared" si="75"/>
        <v>1.5707963267948966</v>
      </c>
      <c r="BD79" s="23" t="str">
        <f t="shared" si="76"/>
        <v/>
      </c>
      <c r="BE79" s="23" t="str">
        <f t="shared" si="77"/>
        <v/>
      </c>
      <c r="BF79" s="23" t="str">
        <f t="shared" si="78"/>
        <v/>
      </c>
      <c r="BG79" s="23" t="str">
        <f t="shared" si="79"/>
        <v/>
      </c>
      <c r="BH79" s="23" t="str">
        <f t="shared" si="80"/>
        <v/>
      </c>
      <c r="BI79" s="23" t="str">
        <f t="shared" si="81"/>
        <v/>
      </c>
      <c r="BJ79" s="2">
        <f t="shared" si="82"/>
        <v>1.490358688195736</v>
      </c>
      <c r="BK79" s="2">
        <f t="shared" si="83"/>
        <v>0.16087527719832118</v>
      </c>
      <c r="BL79" s="2">
        <f t="shared" si="84"/>
        <v>4</v>
      </c>
      <c r="BM79" s="2">
        <f t="shared" si="85"/>
        <v>4.1863665367783801E-5</v>
      </c>
      <c r="BN79" s="2">
        <f t="shared" si="86"/>
        <v>1.3954555122594601E-5</v>
      </c>
      <c r="BO79" s="2">
        <f t="shared" si="87"/>
        <v>3</v>
      </c>
      <c r="BP79" s="2">
        <f t="shared" si="88"/>
        <v>3.882031453653616</v>
      </c>
      <c r="BQ79" s="2">
        <f t="shared" si="89"/>
        <v>0.76489232840434507</v>
      </c>
      <c r="BR79" s="3" t="str">
        <f t="shared" si="90"/>
        <v>Nontoxic</v>
      </c>
      <c r="BS79" s="2">
        <f t="shared" si="91"/>
        <v>97.5</v>
      </c>
      <c r="BT79" s="4" t="s">
        <v>664</v>
      </c>
      <c r="BU79" s="2" t="s">
        <v>666</v>
      </c>
      <c r="BV79" s="2">
        <f t="shared" si="92"/>
        <v>3</v>
      </c>
      <c r="BW79" s="2">
        <f t="shared" si="93"/>
        <v>3</v>
      </c>
      <c r="BX79" s="2">
        <f t="shared" si="94"/>
        <v>0</v>
      </c>
      <c r="BY79" s="2">
        <f t="shared" si="95"/>
        <v>2.5880854813636677E-2</v>
      </c>
      <c r="BZ79" s="2">
        <f t="shared" si="96"/>
        <v>1.2940427406818339E-2</v>
      </c>
      <c r="CA79" s="2">
        <f t="shared" si="97"/>
        <v>1.1666666666666667</v>
      </c>
      <c r="CB79" s="2" t="e">
        <f t="shared" si="98"/>
        <v>#NUM!</v>
      </c>
      <c r="CC79" s="2">
        <v>6.6349999999999998</v>
      </c>
      <c r="CD79" s="2" t="e">
        <f t="shared" si="99"/>
        <v>#NUM!</v>
      </c>
      <c r="CE79" s="2" t="e">
        <f t="shared" si="100"/>
        <v>#NUM!</v>
      </c>
      <c r="CF79" s="2" t="e">
        <f t="shared" si="101"/>
        <v>#NUM!</v>
      </c>
      <c r="CG79" s="2" t="str">
        <f t="shared" si="102"/>
        <v>NS</v>
      </c>
      <c r="CH79" s="2" t="str">
        <f t="shared" si="103"/>
        <v>Wilcoxon</v>
      </c>
      <c r="CI79" s="2" t="str">
        <f t="shared" si="104"/>
        <v/>
      </c>
      <c r="CJ79" s="2" t="str">
        <f t="shared" si="105"/>
        <v/>
      </c>
    </row>
    <row r="80" spans="1:88" x14ac:dyDescent="0.2">
      <c r="A80" s="1" t="s">
        <v>142</v>
      </c>
      <c r="B80" s="19" t="s">
        <v>297</v>
      </c>
      <c r="C80" s="20">
        <v>39687</v>
      </c>
      <c r="D80" s="7">
        <v>0.5625</v>
      </c>
      <c r="E80" s="1">
        <v>0.1</v>
      </c>
      <c r="F80" s="1" t="s">
        <v>57</v>
      </c>
      <c r="G80" s="1" t="s">
        <v>757</v>
      </c>
      <c r="H80" s="19" t="s">
        <v>711</v>
      </c>
      <c r="I80" s="19" t="s">
        <v>712</v>
      </c>
      <c r="J80" s="19" t="s">
        <v>61</v>
      </c>
      <c r="K80" s="2">
        <v>0.75</v>
      </c>
      <c r="L80" s="2">
        <v>0.25</v>
      </c>
      <c r="M80" s="19">
        <v>100</v>
      </c>
      <c r="N80" s="19">
        <v>100</v>
      </c>
      <c r="O80" s="19">
        <v>100</v>
      </c>
      <c r="P80" s="19">
        <v>100</v>
      </c>
      <c r="Q80" s="21"/>
      <c r="R80" s="21"/>
      <c r="S80" s="21"/>
      <c r="T80" s="21"/>
      <c r="W80" s="2">
        <f t="shared" si="53"/>
        <v>100</v>
      </c>
      <c r="X80" s="57">
        <f t="shared" si="54"/>
        <v>0</v>
      </c>
      <c r="Y80" s="2">
        <f t="shared" si="55"/>
        <v>4</v>
      </c>
      <c r="Z80" s="19">
        <v>100</v>
      </c>
      <c r="AA80" s="19">
        <v>100</v>
      </c>
      <c r="AB80" s="19">
        <v>90</v>
      </c>
      <c r="AC80" s="19">
        <v>100</v>
      </c>
      <c r="AJ80" s="2">
        <f t="shared" si="56"/>
        <v>97.5</v>
      </c>
      <c r="AK80" s="2">
        <f t="shared" si="57"/>
        <v>5</v>
      </c>
      <c r="AL80" s="2">
        <f t="shared" si="58"/>
        <v>4</v>
      </c>
      <c r="AM80" s="22">
        <f t="shared" si="59"/>
        <v>1.5707963267948966</v>
      </c>
      <c r="AN80" s="22">
        <f t="shared" si="60"/>
        <v>1.5707963267948966</v>
      </c>
      <c r="AO80" s="22">
        <f t="shared" si="61"/>
        <v>1.5707963267948966</v>
      </c>
      <c r="AP80" s="22">
        <f t="shared" si="62"/>
        <v>1.5707963267948966</v>
      </c>
      <c r="AQ80" s="22" t="str">
        <f t="shared" si="63"/>
        <v/>
      </c>
      <c r="AR80" s="22" t="str">
        <f t="shared" si="64"/>
        <v/>
      </c>
      <c r="AS80" s="22" t="str">
        <f t="shared" si="65"/>
        <v/>
      </c>
      <c r="AT80" s="22" t="str">
        <f t="shared" si="66"/>
        <v/>
      </c>
      <c r="AU80" s="22" t="str">
        <f t="shared" si="67"/>
        <v/>
      </c>
      <c r="AV80" s="22" t="str">
        <f t="shared" si="68"/>
        <v/>
      </c>
      <c r="AW80" s="2">
        <f t="shared" si="69"/>
        <v>1.5707963267948966</v>
      </c>
      <c r="AX80" s="2">
        <f t="shared" si="70"/>
        <v>0</v>
      </c>
      <c r="AY80" s="2">
        <f t="shared" si="71"/>
        <v>4</v>
      </c>
      <c r="AZ80" s="23">
        <f t="shared" si="72"/>
        <v>1.5707963267948966</v>
      </c>
      <c r="BA80" s="23">
        <f t="shared" si="73"/>
        <v>1.5707963267948966</v>
      </c>
      <c r="BB80" s="23">
        <f t="shared" si="74"/>
        <v>1.2490457723982542</v>
      </c>
      <c r="BC80" s="23">
        <f t="shared" si="75"/>
        <v>1.5707963267948966</v>
      </c>
      <c r="BD80" s="23" t="str">
        <f t="shared" si="76"/>
        <v/>
      </c>
      <c r="BE80" s="23" t="str">
        <f t="shared" si="77"/>
        <v/>
      </c>
      <c r="BF80" s="23" t="str">
        <f t="shared" si="78"/>
        <v/>
      </c>
      <c r="BG80" s="23" t="str">
        <f t="shared" si="79"/>
        <v/>
      </c>
      <c r="BH80" s="23" t="str">
        <f t="shared" si="80"/>
        <v/>
      </c>
      <c r="BI80" s="23" t="str">
        <f t="shared" si="81"/>
        <v/>
      </c>
      <c r="BJ80" s="2">
        <f t="shared" si="82"/>
        <v>1.490358688195736</v>
      </c>
      <c r="BK80" s="2">
        <f t="shared" si="83"/>
        <v>0.16087527719832118</v>
      </c>
      <c r="BL80" s="2">
        <f t="shared" si="84"/>
        <v>4</v>
      </c>
      <c r="BM80" s="2">
        <f t="shared" si="85"/>
        <v>4.1863665367783801E-5</v>
      </c>
      <c r="BN80" s="2">
        <f t="shared" si="86"/>
        <v>1.3954555122594601E-5</v>
      </c>
      <c r="BO80" s="2">
        <f t="shared" si="87"/>
        <v>3</v>
      </c>
      <c r="BP80" s="2">
        <f t="shared" si="88"/>
        <v>3.882031453653616</v>
      </c>
      <c r="BQ80" s="2">
        <f t="shared" si="89"/>
        <v>0.76489232840434507</v>
      </c>
      <c r="BR80" s="3" t="str">
        <f t="shared" si="90"/>
        <v>Nontoxic</v>
      </c>
      <c r="BS80" s="2">
        <f t="shared" si="91"/>
        <v>97.5</v>
      </c>
      <c r="BT80" s="4" t="s">
        <v>664</v>
      </c>
      <c r="BU80" s="2" t="s">
        <v>666</v>
      </c>
      <c r="BV80" s="2">
        <f t="shared" si="92"/>
        <v>3</v>
      </c>
      <c r="BW80" s="2">
        <f t="shared" si="93"/>
        <v>3</v>
      </c>
      <c r="BX80" s="2">
        <f t="shared" si="94"/>
        <v>0</v>
      </c>
      <c r="BY80" s="2">
        <f t="shared" si="95"/>
        <v>2.5880854813636677E-2</v>
      </c>
      <c r="BZ80" s="2">
        <f t="shared" si="96"/>
        <v>1.2940427406818339E-2</v>
      </c>
      <c r="CA80" s="2">
        <f t="shared" si="97"/>
        <v>1.1666666666666667</v>
      </c>
      <c r="CB80" s="2" t="e">
        <f t="shared" si="98"/>
        <v>#NUM!</v>
      </c>
      <c r="CC80" s="2">
        <v>6.6349999999999998</v>
      </c>
      <c r="CD80" s="2" t="e">
        <f t="shared" si="99"/>
        <v>#NUM!</v>
      </c>
      <c r="CE80" s="2" t="e">
        <f t="shared" si="100"/>
        <v>#NUM!</v>
      </c>
      <c r="CF80" s="2" t="e">
        <f t="shared" si="101"/>
        <v>#NUM!</v>
      </c>
      <c r="CG80" s="2" t="str">
        <f t="shared" si="102"/>
        <v>NS</v>
      </c>
      <c r="CH80" s="2" t="str">
        <f t="shared" si="103"/>
        <v>Wilcoxon</v>
      </c>
      <c r="CI80" s="2" t="str">
        <f t="shared" si="104"/>
        <v/>
      </c>
      <c r="CJ80" s="2" t="str">
        <f t="shared" si="105"/>
        <v/>
      </c>
    </row>
    <row r="81" spans="1:88" x14ac:dyDescent="0.2">
      <c r="A81" s="1" t="s">
        <v>142</v>
      </c>
      <c r="B81" s="19" t="s">
        <v>309</v>
      </c>
      <c r="C81" s="20">
        <v>39688</v>
      </c>
      <c r="D81" s="7">
        <v>0.4513888888888889</v>
      </c>
      <c r="E81" s="1">
        <v>0.1</v>
      </c>
      <c r="F81" s="1" t="s">
        <v>57</v>
      </c>
      <c r="G81" s="1" t="s">
        <v>755</v>
      </c>
      <c r="H81" s="19" t="s">
        <v>711</v>
      </c>
      <c r="I81" s="19" t="s">
        <v>712</v>
      </c>
      <c r="J81" s="19" t="s">
        <v>61</v>
      </c>
      <c r="K81" s="2">
        <v>0.75</v>
      </c>
      <c r="L81" s="2">
        <v>0.25</v>
      </c>
      <c r="M81" s="19">
        <v>100</v>
      </c>
      <c r="N81" s="19">
        <v>100</v>
      </c>
      <c r="O81" s="19">
        <v>100</v>
      </c>
      <c r="P81" s="19">
        <v>100</v>
      </c>
      <c r="Q81" s="21"/>
      <c r="R81" s="21"/>
      <c r="S81" s="21"/>
      <c r="T81" s="21"/>
      <c r="W81" s="2">
        <f t="shared" si="53"/>
        <v>100</v>
      </c>
      <c r="X81" s="57">
        <f t="shared" si="54"/>
        <v>0</v>
      </c>
      <c r="Y81" s="2">
        <f t="shared" si="55"/>
        <v>4</v>
      </c>
      <c r="Z81" s="19">
        <v>100</v>
      </c>
      <c r="AA81" s="19">
        <v>90</v>
      </c>
      <c r="AB81" s="19">
        <v>100</v>
      </c>
      <c r="AC81" s="19">
        <v>100</v>
      </c>
      <c r="AJ81" s="2">
        <f t="shared" si="56"/>
        <v>97.5</v>
      </c>
      <c r="AK81" s="2">
        <f t="shared" si="57"/>
        <v>5</v>
      </c>
      <c r="AL81" s="2">
        <f t="shared" si="58"/>
        <v>4</v>
      </c>
      <c r="AM81" s="22">
        <f t="shared" si="59"/>
        <v>1.5707963267948966</v>
      </c>
      <c r="AN81" s="22">
        <f t="shared" si="60"/>
        <v>1.5707963267948966</v>
      </c>
      <c r="AO81" s="22">
        <f t="shared" si="61"/>
        <v>1.5707963267948966</v>
      </c>
      <c r="AP81" s="22">
        <f t="shared" si="62"/>
        <v>1.5707963267948966</v>
      </c>
      <c r="AQ81" s="22" t="str">
        <f t="shared" si="63"/>
        <v/>
      </c>
      <c r="AR81" s="22" t="str">
        <f t="shared" si="64"/>
        <v/>
      </c>
      <c r="AS81" s="22" t="str">
        <f t="shared" si="65"/>
        <v/>
      </c>
      <c r="AT81" s="22" t="str">
        <f t="shared" si="66"/>
        <v/>
      </c>
      <c r="AU81" s="22" t="str">
        <f t="shared" si="67"/>
        <v/>
      </c>
      <c r="AV81" s="22" t="str">
        <f t="shared" si="68"/>
        <v/>
      </c>
      <c r="AW81" s="2">
        <f t="shared" si="69"/>
        <v>1.5707963267948966</v>
      </c>
      <c r="AX81" s="2">
        <f t="shared" si="70"/>
        <v>0</v>
      </c>
      <c r="AY81" s="2">
        <f t="shared" si="71"/>
        <v>4</v>
      </c>
      <c r="AZ81" s="23">
        <f t="shared" si="72"/>
        <v>1.5707963267948966</v>
      </c>
      <c r="BA81" s="23">
        <f t="shared" si="73"/>
        <v>1.2490457723982542</v>
      </c>
      <c r="BB81" s="23">
        <f t="shared" si="74"/>
        <v>1.5707963267948966</v>
      </c>
      <c r="BC81" s="23">
        <f t="shared" si="75"/>
        <v>1.5707963267948966</v>
      </c>
      <c r="BD81" s="23" t="str">
        <f t="shared" si="76"/>
        <v/>
      </c>
      <c r="BE81" s="23" t="str">
        <f t="shared" si="77"/>
        <v/>
      </c>
      <c r="BF81" s="23" t="str">
        <f t="shared" si="78"/>
        <v/>
      </c>
      <c r="BG81" s="23" t="str">
        <f t="shared" si="79"/>
        <v/>
      </c>
      <c r="BH81" s="23" t="str">
        <f t="shared" si="80"/>
        <v/>
      </c>
      <c r="BI81" s="23" t="str">
        <f t="shared" si="81"/>
        <v/>
      </c>
      <c r="BJ81" s="2">
        <f t="shared" si="82"/>
        <v>1.490358688195736</v>
      </c>
      <c r="BK81" s="2">
        <f t="shared" si="83"/>
        <v>0.16087527719832118</v>
      </c>
      <c r="BL81" s="2">
        <f t="shared" si="84"/>
        <v>4</v>
      </c>
      <c r="BM81" s="2">
        <f t="shared" si="85"/>
        <v>4.1863665367783801E-5</v>
      </c>
      <c r="BN81" s="2">
        <f t="shared" si="86"/>
        <v>1.3954555122594601E-5</v>
      </c>
      <c r="BO81" s="2">
        <f t="shared" si="87"/>
        <v>3</v>
      </c>
      <c r="BP81" s="2">
        <f t="shared" si="88"/>
        <v>3.882031453653616</v>
      </c>
      <c r="BQ81" s="2">
        <f t="shared" si="89"/>
        <v>0.76489232840434507</v>
      </c>
      <c r="BR81" s="3" t="str">
        <f t="shared" si="90"/>
        <v>Nontoxic</v>
      </c>
      <c r="BS81" s="2">
        <f t="shared" si="91"/>
        <v>97.5</v>
      </c>
      <c r="BT81" s="4" t="s">
        <v>664</v>
      </c>
      <c r="BU81" s="2" t="s">
        <v>666</v>
      </c>
      <c r="BV81" s="2">
        <f t="shared" si="92"/>
        <v>3</v>
      </c>
      <c r="BW81" s="2">
        <f t="shared" si="93"/>
        <v>3</v>
      </c>
      <c r="BX81" s="2">
        <f t="shared" si="94"/>
        <v>0</v>
      </c>
      <c r="BY81" s="2">
        <f t="shared" si="95"/>
        <v>2.5880854813636677E-2</v>
      </c>
      <c r="BZ81" s="2">
        <f t="shared" si="96"/>
        <v>1.2940427406818339E-2</v>
      </c>
      <c r="CA81" s="2">
        <f t="shared" si="97"/>
        <v>1.1666666666666667</v>
      </c>
      <c r="CB81" s="2" t="e">
        <f t="shared" si="98"/>
        <v>#NUM!</v>
      </c>
      <c r="CC81" s="2">
        <v>6.6349999999999998</v>
      </c>
      <c r="CD81" s="2" t="e">
        <f t="shared" si="99"/>
        <v>#NUM!</v>
      </c>
      <c r="CE81" s="2" t="e">
        <f t="shared" si="100"/>
        <v>#NUM!</v>
      </c>
      <c r="CF81" s="2" t="e">
        <f t="shared" si="101"/>
        <v>#NUM!</v>
      </c>
      <c r="CG81" s="2" t="str">
        <f t="shared" si="102"/>
        <v>NS</v>
      </c>
      <c r="CH81" s="2" t="str">
        <f t="shared" si="103"/>
        <v>Wilcoxon</v>
      </c>
      <c r="CI81" s="2" t="str">
        <f t="shared" si="104"/>
        <v/>
      </c>
      <c r="CJ81" s="2" t="str">
        <f t="shared" si="105"/>
        <v/>
      </c>
    </row>
    <row r="82" spans="1:88" x14ac:dyDescent="0.2">
      <c r="A82" s="1" t="s">
        <v>142</v>
      </c>
      <c r="B82" s="19" t="s">
        <v>318</v>
      </c>
      <c r="C82" s="20">
        <v>39841</v>
      </c>
      <c r="D82" s="7">
        <v>0.41319444444444442</v>
      </c>
      <c r="E82" s="1">
        <v>0.1</v>
      </c>
      <c r="F82" s="1" t="s">
        <v>57</v>
      </c>
      <c r="G82" s="1" t="s">
        <v>758</v>
      </c>
      <c r="H82" s="19" t="s">
        <v>711</v>
      </c>
      <c r="I82" s="19" t="s">
        <v>712</v>
      </c>
      <c r="J82" s="19" t="s">
        <v>61</v>
      </c>
      <c r="K82" s="2">
        <v>0.75</v>
      </c>
      <c r="L82" s="2">
        <v>0.25</v>
      </c>
      <c r="M82" s="19">
        <v>100</v>
      </c>
      <c r="N82" s="19">
        <v>100</v>
      </c>
      <c r="O82" s="19">
        <v>100</v>
      </c>
      <c r="P82" s="19">
        <v>100</v>
      </c>
      <c r="Q82" s="21"/>
      <c r="R82" s="21"/>
      <c r="S82" s="21"/>
      <c r="T82" s="21"/>
      <c r="W82" s="2">
        <f t="shared" si="53"/>
        <v>100</v>
      </c>
      <c r="X82" s="57">
        <f t="shared" si="54"/>
        <v>0</v>
      </c>
      <c r="Y82" s="2">
        <f t="shared" si="55"/>
        <v>4</v>
      </c>
      <c r="Z82" s="19">
        <v>100</v>
      </c>
      <c r="AA82" s="19">
        <v>100</v>
      </c>
      <c r="AB82" s="19">
        <v>100</v>
      </c>
      <c r="AC82" s="19">
        <v>90</v>
      </c>
      <c r="AJ82" s="2">
        <f t="shared" si="56"/>
        <v>97.5</v>
      </c>
      <c r="AK82" s="2">
        <f t="shared" si="57"/>
        <v>5</v>
      </c>
      <c r="AL82" s="2">
        <f t="shared" si="58"/>
        <v>4</v>
      </c>
      <c r="AM82" s="22">
        <f t="shared" si="59"/>
        <v>1.5707963267948966</v>
      </c>
      <c r="AN82" s="22">
        <f t="shared" si="60"/>
        <v>1.5707963267948966</v>
      </c>
      <c r="AO82" s="22">
        <f t="shared" si="61"/>
        <v>1.5707963267948966</v>
      </c>
      <c r="AP82" s="22">
        <f t="shared" si="62"/>
        <v>1.5707963267948966</v>
      </c>
      <c r="AQ82" s="22" t="str">
        <f t="shared" si="63"/>
        <v/>
      </c>
      <c r="AR82" s="22" t="str">
        <f t="shared" si="64"/>
        <v/>
      </c>
      <c r="AS82" s="22" t="str">
        <f t="shared" si="65"/>
        <v/>
      </c>
      <c r="AT82" s="22" t="str">
        <f t="shared" si="66"/>
        <v/>
      </c>
      <c r="AU82" s="22" t="str">
        <f t="shared" si="67"/>
        <v/>
      </c>
      <c r="AV82" s="22" t="str">
        <f t="shared" si="68"/>
        <v/>
      </c>
      <c r="AW82" s="2">
        <f t="shared" si="69"/>
        <v>1.5707963267948966</v>
      </c>
      <c r="AX82" s="2">
        <f t="shared" si="70"/>
        <v>0</v>
      </c>
      <c r="AY82" s="2">
        <f t="shared" si="71"/>
        <v>4</v>
      </c>
      <c r="AZ82" s="23">
        <f t="shared" si="72"/>
        <v>1.5707963267948966</v>
      </c>
      <c r="BA82" s="23">
        <f t="shared" si="73"/>
        <v>1.5707963267948966</v>
      </c>
      <c r="BB82" s="23">
        <f t="shared" si="74"/>
        <v>1.5707963267948966</v>
      </c>
      <c r="BC82" s="23">
        <f t="shared" si="75"/>
        <v>1.2490457723982542</v>
      </c>
      <c r="BD82" s="23" t="str">
        <f t="shared" si="76"/>
        <v/>
      </c>
      <c r="BE82" s="23" t="str">
        <f t="shared" si="77"/>
        <v/>
      </c>
      <c r="BF82" s="23" t="str">
        <f t="shared" si="78"/>
        <v/>
      </c>
      <c r="BG82" s="23" t="str">
        <f t="shared" si="79"/>
        <v/>
      </c>
      <c r="BH82" s="23" t="str">
        <f t="shared" si="80"/>
        <v/>
      </c>
      <c r="BI82" s="23" t="str">
        <f t="shared" si="81"/>
        <v/>
      </c>
      <c r="BJ82" s="2">
        <f t="shared" si="82"/>
        <v>1.490358688195736</v>
      </c>
      <c r="BK82" s="2">
        <f t="shared" si="83"/>
        <v>0.16087527719832118</v>
      </c>
      <c r="BL82" s="2">
        <f t="shared" si="84"/>
        <v>4</v>
      </c>
      <c r="BM82" s="2">
        <f t="shared" si="85"/>
        <v>4.1863665367783801E-5</v>
      </c>
      <c r="BN82" s="2">
        <f t="shared" si="86"/>
        <v>1.3954555122594601E-5</v>
      </c>
      <c r="BO82" s="2">
        <f t="shared" si="87"/>
        <v>3</v>
      </c>
      <c r="BP82" s="2">
        <f t="shared" si="88"/>
        <v>3.882031453653616</v>
      </c>
      <c r="BQ82" s="2">
        <f t="shared" si="89"/>
        <v>0.76489232840434507</v>
      </c>
      <c r="BR82" s="3" t="str">
        <f t="shared" si="90"/>
        <v>Nontoxic</v>
      </c>
      <c r="BS82" s="2">
        <f t="shared" si="91"/>
        <v>97.5</v>
      </c>
      <c r="BT82" s="4" t="s">
        <v>664</v>
      </c>
      <c r="BU82" s="2" t="s">
        <v>666</v>
      </c>
      <c r="BV82" s="2">
        <f t="shared" si="92"/>
        <v>3</v>
      </c>
      <c r="BW82" s="2">
        <f t="shared" si="93"/>
        <v>3</v>
      </c>
      <c r="BX82" s="2">
        <f t="shared" si="94"/>
        <v>0</v>
      </c>
      <c r="BY82" s="2">
        <f t="shared" si="95"/>
        <v>2.5880854813636677E-2</v>
      </c>
      <c r="BZ82" s="2">
        <f t="shared" si="96"/>
        <v>1.2940427406818339E-2</v>
      </c>
      <c r="CA82" s="2">
        <f t="shared" si="97"/>
        <v>1.1666666666666667</v>
      </c>
      <c r="CB82" s="2" t="e">
        <f t="shared" si="98"/>
        <v>#NUM!</v>
      </c>
      <c r="CC82" s="2">
        <v>6.6349999999999998</v>
      </c>
      <c r="CD82" s="2" t="e">
        <f t="shared" si="99"/>
        <v>#NUM!</v>
      </c>
      <c r="CE82" s="2" t="e">
        <f t="shared" si="100"/>
        <v>#NUM!</v>
      </c>
      <c r="CF82" s="2" t="e">
        <f t="shared" si="101"/>
        <v>#NUM!</v>
      </c>
      <c r="CG82" s="2" t="str">
        <f t="shared" si="102"/>
        <v>NS</v>
      </c>
      <c r="CH82" s="2" t="str">
        <f t="shared" si="103"/>
        <v>Wilcoxon</v>
      </c>
      <c r="CI82" s="2" t="str">
        <f t="shared" si="104"/>
        <v/>
      </c>
      <c r="CJ82" s="2" t="str">
        <f t="shared" si="105"/>
        <v/>
      </c>
    </row>
    <row r="83" spans="1:88" x14ac:dyDescent="0.2">
      <c r="A83" s="1" t="s">
        <v>142</v>
      </c>
      <c r="B83" s="19" t="s">
        <v>322</v>
      </c>
      <c r="C83" s="20">
        <v>39841</v>
      </c>
      <c r="D83" s="7">
        <v>0.49305555555555558</v>
      </c>
      <c r="E83" s="1">
        <v>0.1</v>
      </c>
      <c r="F83" s="1" t="s">
        <v>57</v>
      </c>
      <c r="G83" s="1" t="s">
        <v>758</v>
      </c>
      <c r="H83" s="19" t="s">
        <v>711</v>
      </c>
      <c r="I83" s="19" t="s">
        <v>712</v>
      </c>
      <c r="J83" s="19" t="s">
        <v>61</v>
      </c>
      <c r="K83" s="2">
        <v>0.75</v>
      </c>
      <c r="L83" s="2">
        <v>0.25</v>
      </c>
      <c r="M83" s="19">
        <v>100</v>
      </c>
      <c r="N83" s="19">
        <v>100</v>
      </c>
      <c r="O83" s="19">
        <v>100</v>
      </c>
      <c r="P83" s="19">
        <v>100</v>
      </c>
      <c r="Q83" s="21"/>
      <c r="R83" s="21"/>
      <c r="S83" s="21"/>
      <c r="T83" s="21"/>
      <c r="W83" s="2">
        <f t="shared" si="53"/>
        <v>100</v>
      </c>
      <c r="X83" s="57">
        <f t="shared" si="54"/>
        <v>0</v>
      </c>
      <c r="Y83" s="2">
        <f t="shared" si="55"/>
        <v>4</v>
      </c>
      <c r="Z83" s="19">
        <v>100</v>
      </c>
      <c r="AA83" s="19">
        <v>100</v>
      </c>
      <c r="AB83" s="19">
        <v>90</v>
      </c>
      <c r="AC83" s="19">
        <v>100</v>
      </c>
      <c r="AJ83" s="2">
        <f t="shared" si="56"/>
        <v>97.5</v>
      </c>
      <c r="AK83" s="2">
        <f t="shared" si="57"/>
        <v>5</v>
      </c>
      <c r="AL83" s="2">
        <f t="shared" si="58"/>
        <v>4</v>
      </c>
      <c r="AM83" s="22">
        <f t="shared" si="59"/>
        <v>1.5707963267948966</v>
      </c>
      <c r="AN83" s="22">
        <f t="shared" si="60"/>
        <v>1.5707963267948966</v>
      </c>
      <c r="AO83" s="22">
        <f t="shared" si="61"/>
        <v>1.5707963267948966</v>
      </c>
      <c r="AP83" s="22">
        <f t="shared" si="62"/>
        <v>1.5707963267948966</v>
      </c>
      <c r="AQ83" s="22" t="str">
        <f t="shared" si="63"/>
        <v/>
      </c>
      <c r="AR83" s="22" t="str">
        <f t="shared" si="64"/>
        <v/>
      </c>
      <c r="AS83" s="22" t="str">
        <f t="shared" si="65"/>
        <v/>
      </c>
      <c r="AT83" s="22" t="str">
        <f t="shared" si="66"/>
        <v/>
      </c>
      <c r="AU83" s="22" t="str">
        <f t="shared" si="67"/>
        <v/>
      </c>
      <c r="AV83" s="22" t="str">
        <f t="shared" si="68"/>
        <v/>
      </c>
      <c r="AW83" s="2">
        <f t="shared" si="69"/>
        <v>1.5707963267948966</v>
      </c>
      <c r="AX83" s="2">
        <f t="shared" si="70"/>
        <v>0</v>
      </c>
      <c r="AY83" s="2">
        <f t="shared" si="71"/>
        <v>4</v>
      </c>
      <c r="AZ83" s="23">
        <f t="shared" si="72"/>
        <v>1.5707963267948966</v>
      </c>
      <c r="BA83" s="23">
        <f t="shared" si="73"/>
        <v>1.5707963267948966</v>
      </c>
      <c r="BB83" s="23">
        <f t="shared" si="74"/>
        <v>1.2490457723982542</v>
      </c>
      <c r="BC83" s="23">
        <f t="shared" si="75"/>
        <v>1.5707963267948966</v>
      </c>
      <c r="BD83" s="23" t="str">
        <f t="shared" si="76"/>
        <v/>
      </c>
      <c r="BE83" s="23" t="str">
        <f t="shared" si="77"/>
        <v/>
      </c>
      <c r="BF83" s="23" t="str">
        <f t="shared" si="78"/>
        <v/>
      </c>
      <c r="BG83" s="23" t="str">
        <f t="shared" si="79"/>
        <v/>
      </c>
      <c r="BH83" s="23" t="str">
        <f t="shared" si="80"/>
        <v/>
      </c>
      <c r="BI83" s="23" t="str">
        <f t="shared" si="81"/>
        <v/>
      </c>
      <c r="BJ83" s="2">
        <f t="shared" si="82"/>
        <v>1.490358688195736</v>
      </c>
      <c r="BK83" s="2">
        <f t="shared" si="83"/>
        <v>0.16087527719832118</v>
      </c>
      <c r="BL83" s="2">
        <f t="shared" si="84"/>
        <v>4</v>
      </c>
      <c r="BM83" s="2">
        <f t="shared" si="85"/>
        <v>4.1863665367783801E-5</v>
      </c>
      <c r="BN83" s="2">
        <f t="shared" si="86"/>
        <v>1.3954555122594601E-5</v>
      </c>
      <c r="BO83" s="2">
        <f t="shared" si="87"/>
        <v>3</v>
      </c>
      <c r="BP83" s="2">
        <f t="shared" si="88"/>
        <v>3.882031453653616</v>
      </c>
      <c r="BQ83" s="2">
        <f t="shared" si="89"/>
        <v>0.76489232840434507</v>
      </c>
      <c r="BR83" s="3" t="str">
        <f t="shared" si="90"/>
        <v>Nontoxic</v>
      </c>
      <c r="BS83" s="2">
        <f t="shared" si="91"/>
        <v>97.5</v>
      </c>
      <c r="BT83" s="4" t="s">
        <v>664</v>
      </c>
      <c r="BU83" s="2" t="s">
        <v>666</v>
      </c>
      <c r="BV83" s="2">
        <f t="shared" si="92"/>
        <v>3</v>
      </c>
      <c r="BW83" s="2">
        <f t="shared" si="93"/>
        <v>3</v>
      </c>
      <c r="BX83" s="2">
        <f t="shared" si="94"/>
        <v>0</v>
      </c>
      <c r="BY83" s="2">
        <f t="shared" si="95"/>
        <v>2.5880854813636677E-2</v>
      </c>
      <c r="BZ83" s="2">
        <f t="shared" si="96"/>
        <v>1.2940427406818339E-2</v>
      </c>
      <c r="CA83" s="2">
        <f t="shared" si="97"/>
        <v>1.1666666666666667</v>
      </c>
      <c r="CB83" s="2" t="e">
        <f t="shared" si="98"/>
        <v>#NUM!</v>
      </c>
      <c r="CC83" s="2">
        <v>6.6349999999999998</v>
      </c>
      <c r="CD83" s="2" t="e">
        <f t="shared" si="99"/>
        <v>#NUM!</v>
      </c>
      <c r="CE83" s="2" t="e">
        <f t="shared" si="100"/>
        <v>#NUM!</v>
      </c>
      <c r="CF83" s="2" t="e">
        <f t="shared" si="101"/>
        <v>#NUM!</v>
      </c>
      <c r="CG83" s="2" t="str">
        <f t="shared" si="102"/>
        <v>NS</v>
      </c>
      <c r="CH83" s="2" t="str">
        <f t="shared" si="103"/>
        <v>Wilcoxon</v>
      </c>
      <c r="CI83" s="2" t="str">
        <f t="shared" si="104"/>
        <v/>
      </c>
      <c r="CJ83" s="2" t="str">
        <f t="shared" si="105"/>
        <v/>
      </c>
    </row>
    <row r="84" spans="1:88" x14ac:dyDescent="0.2">
      <c r="A84" s="1" t="s">
        <v>142</v>
      </c>
      <c r="B84" s="19" t="s">
        <v>392</v>
      </c>
      <c r="C84" s="20">
        <v>37692</v>
      </c>
      <c r="D84" s="7">
        <v>0.34375</v>
      </c>
      <c r="E84" s="1">
        <v>0.1</v>
      </c>
      <c r="F84" s="1" t="s">
        <v>57</v>
      </c>
      <c r="G84" s="1" t="s">
        <v>786</v>
      </c>
      <c r="H84" s="19" t="s">
        <v>711</v>
      </c>
      <c r="I84" s="19" t="s">
        <v>712</v>
      </c>
      <c r="J84" s="19" t="s">
        <v>61</v>
      </c>
      <c r="K84" s="2">
        <v>0.75</v>
      </c>
      <c r="L84" s="2">
        <v>0.25</v>
      </c>
      <c r="M84" s="19">
        <v>100</v>
      </c>
      <c r="N84" s="19">
        <v>100</v>
      </c>
      <c r="O84" s="19">
        <v>100</v>
      </c>
      <c r="P84" s="19">
        <v>100</v>
      </c>
      <c r="Q84" s="21"/>
      <c r="R84" s="21"/>
      <c r="S84" s="21"/>
      <c r="T84" s="21"/>
      <c r="W84" s="2">
        <f t="shared" si="53"/>
        <v>100</v>
      </c>
      <c r="X84" s="57">
        <f t="shared" si="54"/>
        <v>0</v>
      </c>
      <c r="Y84" s="2">
        <f t="shared" si="55"/>
        <v>4</v>
      </c>
      <c r="Z84" s="19">
        <v>90</v>
      </c>
      <c r="AA84" s="19">
        <v>100</v>
      </c>
      <c r="AB84" s="19">
        <v>100</v>
      </c>
      <c r="AC84" s="19">
        <v>100</v>
      </c>
      <c r="AJ84" s="2">
        <f t="shared" si="56"/>
        <v>97.5</v>
      </c>
      <c r="AK84" s="2">
        <f t="shared" si="57"/>
        <v>5</v>
      </c>
      <c r="AL84" s="2">
        <f t="shared" si="58"/>
        <v>4</v>
      </c>
      <c r="AM84" s="22">
        <f t="shared" si="59"/>
        <v>1.5707963267948966</v>
      </c>
      <c r="AN84" s="22">
        <f t="shared" si="60"/>
        <v>1.5707963267948966</v>
      </c>
      <c r="AO84" s="22">
        <f t="shared" si="61"/>
        <v>1.5707963267948966</v>
      </c>
      <c r="AP84" s="22">
        <f t="shared" si="62"/>
        <v>1.5707963267948966</v>
      </c>
      <c r="AQ84" s="22" t="str">
        <f t="shared" si="63"/>
        <v/>
      </c>
      <c r="AR84" s="22" t="str">
        <f t="shared" si="64"/>
        <v/>
      </c>
      <c r="AS84" s="22" t="str">
        <f t="shared" si="65"/>
        <v/>
      </c>
      <c r="AT84" s="22" t="str">
        <f t="shared" si="66"/>
        <v/>
      </c>
      <c r="AU84" s="22" t="str">
        <f t="shared" si="67"/>
        <v/>
      </c>
      <c r="AV84" s="22" t="str">
        <f t="shared" si="68"/>
        <v/>
      </c>
      <c r="AW84" s="2">
        <f t="shared" si="69"/>
        <v>1.5707963267948966</v>
      </c>
      <c r="AX84" s="2">
        <f t="shared" si="70"/>
        <v>0</v>
      </c>
      <c r="AY84" s="2">
        <f t="shared" si="71"/>
        <v>4</v>
      </c>
      <c r="AZ84" s="23">
        <f t="shared" si="72"/>
        <v>1.2490457723982542</v>
      </c>
      <c r="BA84" s="23">
        <f t="shared" si="73"/>
        <v>1.5707963267948966</v>
      </c>
      <c r="BB84" s="23">
        <f t="shared" si="74"/>
        <v>1.5707963267948966</v>
      </c>
      <c r="BC84" s="23">
        <f t="shared" si="75"/>
        <v>1.5707963267948966</v>
      </c>
      <c r="BD84" s="23" t="str">
        <f t="shared" si="76"/>
        <v/>
      </c>
      <c r="BE84" s="23" t="str">
        <f t="shared" si="77"/>
        <v/>
      </c>
      <c r="BF84" s="23" t="str">
        <f t="shared" si="78"/>
        <v/>
      </c>
      <c r="BG84" s="23" t="str">
        <f t="shared" si="79"/>
        <v/>
      </c>
      <c r="BH84" s="23" t="str">
        <f t="shared" si="80"/>
        <v/>
      </c>
      <c r="BI84" s="23" t="str">
        <f t="shared" si="81"/>
        <v/>
      </c>
      <c r="BJ84" s="2">
        <f t="shared" si="82"/>
        <v>1.490358688195736</v>
      </c>
      <c r="BK84" s="2">
        <f t="shared" si="83"/>
        <v>0.16087527719832118</v>
      </c>
      <c r="BL84" s="2">
        <f t="shared" si="84"/>
        <v>4</v>
      </c>
      <c r="BM84" s="2">
        <f t="shared" si="85"/>
        <v>4.1863665367783801E-5</v>
      </c>
      <c r="BN84" s="2">
        <f t="shared" si="86"/>
        <v>1.3954555122594601E-5</v>
      </c>
      <c r="BO84" s="2">
        <f t="shared" si="87"/>
        <v>3</v>
      </c>
      <c r="BP84" s="2">
        <f t="shared" si="88"/>
        <v>3.882031453653616</v>
      </c>
      <c r="BQ84" s="2">
        <f t="shared" si="89"/>
        <v>0.76489232840434507</v>
      </c>
      <c r="BR84" s="3" t="str">
        <f t="shared" si="90"/>
        <v>Nontoxic</v>
      </c>
      <c r="BS84" s="2">
        <f t="shared" si="91"/>
        <v>97.5</v>
      </c>
      <c r="BT84" s="4" t="s">
        <v>664</v>
      </c>
      <c r="BU84" s="2" t="s">
        <v>666</v>
      </c>
      <c r="BV84" s="2">
        <f t="shared" si="92"/>
        <v>3</v>
      </c>
      <c r="BW84" s="2">
        <f t="shared" si="93"/>
        <v>3</v>
      </c>
      <c r="BX84" s="2">
        <f t="shared" si="94"/>
        <v>0</v>
      </c>
      <c r="BY84" s="2">
        <f t="shared" si="95"/>
        <v>2.5880854813636677E-2</v>
      </c>
      <c r="BZ84" s="2">
        <f t="shared" si="96"/>
        <v>1.2940427406818339E-2</v>
      </c>
      <c r="CA84" s="2">
        <f t="shared" si="97"/>
        <v>1.1666666666666667</v>
      </c>
      <c r="CB84" s="2" t="e">
        <f t="shared" si="98"/>
        <v>#NUM!</v>
      </c>
      <c r="CC84" s="2">
        <v>6.6349999999999998</v>
      </c>
      <c r="CD84" s="2" t="e">
        <f t="shared" si="99"/>
        <v>#NUM!</v>
      </c>
      <c r="CE84" s="2" t="e">
        <f t="shared" si="100"/>
        <v>#NUM!</v>
      </c>
      <c r="CF84" s="2" t="e">
        <f t="shared" si="101"/>
        <v>#NUM!</v>
      </c>
      <c r="CG84" s="2" t="str">
        <f t="shared" si="102"/>
        <v>NS</v>
      </c>
      <c r="CH84" s="2" t="str">
        <f t="shared" si="103"/>
        <v>Wilcoxon</v>
      </c>
      <c r="CI84" s="2" t="str">
        <f t="shared" si="104"/>
        <v/>
      </c>
      <c r="CJ84" s="2" t="str">
        <f t="shared" si="105"/>
        <v/>
      </c>
    </row>
    <row r="85" spans="1:88" x14ac:dyDescent="0.2">
      <c r="A85" s="1" t="s">
        <v>142</v>
      </c>
      <c r="B85" s="19" t="s">
        <v>402</v>
      </c>
      <c r="C85" s="20">
        <v>38874</v>
      </c>
      <c r="D85" s="7">
        <v>0.61111111111111116</v>
      </c>
      <c r="E85" s="1">
        <v>0.1</v>
      </c>
      <c r="F85" s="1" t="s">
        <v>57</v>
      </c>
      <c r="G85" s="1" t="s">
        <v>789</v>
      </c>
      <c r="H85" s="19" t="s">
        <v>711</v>
      </c>
      <c r="I85" s="19" t="s">
        <v>712</v>
      </c>
      <c r="J85" s="19" t="s">
        <v>61</v>
      </c>
      <c r="K85" s="2">
        <v>0.75</v>
      </c>
      <c r="L85" s="2">
        <v>0.25</v>
      </c>
      <c r="M85" s="19">
        <v>100</v>
      </c>
      <c r="N85" s="19">
        <v>100</v>
      </c>
      <c r="O85" s="19">
        <v>100</v>
      </c>
      <c r="P85" s="19">
        <v>100</v>
      </c>
      <c r="Q85" s="21"/>
      <c r="R85" s="21"/>
      <c r="S85" s="21"/>
      <c r="T85" s="21"/>
      <c r="W85" s="2">
        <f t="shared" si="53"/>
        <v>100</v>
      </c>
      <c r="X85" s="57">
        <f t="shared" si="54"/>
        <v>0</v>
      </c>
      <c r="Y85" s="2">
        <f t="shared" si="55"/>
        <v>4</v>
      </c>
      <c r="Z85" s="19">
        <v>100</v>
      </c>
      <c r="AA85" s="19">
        <v>90</v>
      </c>
      <c r="AB85" s="19">
        <v>100</v>
      </c>
      <c r="AC85" s="19">
        <v>100</v>
      </c>
      <c r="AJ85" s="2">
        <f t="shared" si="56"/>
        <v>97.5</v>
      </c>
      <c r="AK85" s="2">
        <f t="shared" si="57"/>
        <v>5</v>
      </c>
      <c r="AL85" s="2">
        <f t="shared" si="58"/>
        <v>4</v>
      </c>
      <c r="AM85" s="22">
        <f t="shared" si="59"/>
        <v>1.5707963267948966</v>
      </c>
      <c r="AN85" s="22">
        <f t="shared" si="60"/>
        <v>1.5707963267948966</v>
      </c>
      <c r="AO85" s="22">
        <f t="shared" si="61"/>
        <v>1.5707963267948966</v>
      </c>
      <c r="AP85" s="22">
        <f t="shared" si="62"/>
        <v>1.5707963267948966</v>
      </c>
      <c r="AQ85" s="22" t="str">
        <f t="shared" si="63"/>
        <v/>
      </c>
      <c r="AR85" s="22" t="str">
        <f t="shared" si="64"/>
        <v/>
      </c>
      <c r="AS85" s="22" t="str">
        <f t="shared" si="65"/>
        <v/>
      </c>
      <c r="AT85" s="22" t="str">
        <f t="shared" si="66"/>
        <v/>
      </c>
      <c r="AU85" s="22" t="str">
        <f t="shared" si="67"/>
        <v/>
      </c>
      <c r="AV85" s="22" t="str">
        <f t="shared" si="68"/>
        <v/>
      </c>
      <c r="AW85" s="2">
        <f t="shared" si="69"/>
        <v>1.5707963267948966</v>
      </c>
      <c r="AX85" s="2">
        <f t="shared" si="70"/>
        <v>0</v>
      </c>
      <c r="AY85" s="2">
        <f t="shared" si="71"/>
        <v>4</v>
      </c>
      <c r="AZ85" s="23">
        <f t="shared" si="72"/>
        <v>1.5707963267948966</v>
      </c>
      <c r="BA85" s="23">
        <f t="shared" si="73"/>
        <v>1.2490457723982542</v>
      </c>
      <c r="BB85" s="23">
        <f t="shared" si="74"/>
        <v>1.5707963267948966</v>
      </c>
      <c r="BC85" s="23">
        <f t="shared" si="75"/>
        <v>1.5707963267948966</v>
      </c>
      <c r="BD85" s="23" t="str">
        <f t="shared" si="76"/>
        <v/>
      </c>
      <c r="BE85" s="23" t="str">
        <f t="shared" si="77"/>
        <v/>
      </c>
      <c r="BF85" s="23" t="str">
        <f t="shared" si="78"/>
        <v/>
      </c>
      <c r="BG85" s="23" t="str">
        <f t="shared" si="79"/>
        <v/>
      </c>
      <c r="BH85" s="23" t="str">
        <f t="shared" si="80"/>
        <v/>
      </c>
      <c r="BI85" s="23" t="str">
        <f t="shared" si="81"/>
        <v/>
      </c>
      <c r="BJ85" s="2">
        <f t="shared" si="82"/>
        <v>1.490358688195736</v>
      </c>
      <c r="BK85" s="2">
        <f t="shared" si="83"/>
        <v>0.16087527719832118</v>
      </c>
      <c r="BL85" s="2">
        <f t="shared" si="84"/>
        <v>4</v>
      </c>
      <c r="BM85" s="2">
        <f t="shared" si="85"/>
        <v>4.1863665367783801E-5</v>
      </c>
      <c r="BN85" s="2">
        <f t="shared" si="86"/>
        <v>1.3954555122594601E-5</v>
      </c>
      <c r="BO85" s="2">
        <f t="shared" si="87"/>
        <v>3</v>
      </c>
      <c r="BP85" s="2">
        <f t="shared" si="88"/>
        <v>3.882031453653616</v>
      </c>
      <c r="BQ85" s="2">
        <f t="shared" si="89"/>
        <v>0.76489232840434507</v>
      </c>
      <c r="BR85" s="3" t="str">
        <f t="shared" si="90"/>
        <v>Nontoxic</v>
      </c>
      <c r="BS85" s="2">
        <f t="shared" si="91"/>
        <v>97.5</v>
      </c>
      <c r="BT85" s="4" t="s">
        <v>664</v>
      </c>
      <c r="BU85" s="2" t="s">
        <v>666</v>
      </c>
      <c r="BV85" s="2">
        <f t="shared" si="92"/>
        <v>3</v>
      </c>
      <c r="BW85" s="2">
        <f t="shared" si="93"/>
        <v>3</v>
      </c>
      <c r="BX85" s="2">
        <f t="shared" si="94"/>
        <v>0</v>
      </c>
      <c r="BY85" s="2">
        <f t="shared" si="95"/>
        <v>2.5880854813636677E-2</v>
      </c>
      <c r="BZ85" s="2">
        <f t="shared" si="96"/>
        <v>1.2940427406818339E-2</v>
      </c>
      <c r="CA85" s="2">
        <f t="shared" si="97"/>
        <v>1.1666666666666667</v>
      </c>
      <c r="CB85" s="2" t="e">
        <f t="shared" si="98"/>
        <v>#NUM!</v>
      </c>
      <c r="CC85" s="2">
        <v>6.6349999999999998</v>
      </c>
      <c r="CD85" s="2" t="e">
        <f t="shared" si="99"/>
        <v>#NUM!</v>
      </c>
      <c r="CE85" s="2" t="e">
        <f t="shared" si="100"/>
        <v>#NUM!</v>
      </c>
      <c r="CF85" s="2" t="e">
        <f t="shared" si="101"/>
        <v>#NUM!</v>
      </c>
      <c r="CG85" s="2" t="str">
        <f t="shared" si="102"/>
        <v>NS</v>
      </c>
      <c r="CH85" s="2" t="str">
        <f t="shared" si="103"/>
        <v>Wilcoxon</v>
      </c>
      <c r="CI85" s="2" t="str">
        <f t="shared" si="104"/>
        <v/>
      </c>
      <c r="CJ85" s="2" t="str">
        <f t="shared" si="105"/>
        <v/>
      </c>
    </row>
    <row r="86" spans="1:88" x14ac:dyDescent="0.2">
      <c r="A86" s="1" t="s">
        <v>142</v>
      </c>
      <c r="B86" s="19" t="s">
        <v>404</v>
      </c>
      <c r="C86" s="20">
        <v>38874</v>
      </c>
      <c r="D86" s="7">
        <v>0.77083333333333337</v>
      </c>
      <c r="E86" s="1">
        <v>0.1</v>
      </c>
      <c r="F86" s="1" t="s">
        <v>57</v>
      </c>
      <c r="G86" s="1" t="s">
        <v>789</v>
      </c>
      <c r="H86" s="19" t="s">
        <v>711</v>
      </c>
      <c r="I86" s="19" t="s">
        <v>712</v>
      </c>
      <c r="J86" s="19" t="s">
        <v>61</v>
      </c>
      <c r="K86" s="2">
        <v>0.75</v>
      </c>
      <c r="L86" s="2">
        <v>0.25</v>
      </c>
      <c r="M86" s="19">
        <v>100</v>
      </c>
      <c r="N86" s="19">
        <v>100</v>
      </c>
      <c r="O86" s="19">
        <v>100</v>
      </c>
      <c r="P86" s="19">
        <v>100</v>
      </c>
      <c r="Q86" s="21"/>
      <c r="R86" s="21"/>
      <c r="S86" s="21"/>
      <c r="T86" s="21"/>
      <c r="W86" s="2">
        <f t="shared" si="53"/>
        <v>100</v>
      </c>
      <c r="X86" s="57">
        <f t="shared" si="54"/>
        <v>0</v>
      </c>
      <c r="Y86" s="2">
        <f t="shared" si="55"/>
        <v>4</v>
      </c>
      <c r="Z86" s="19">
        <v>100</v>
      </c>
      <c r="AA86" s="19">
        <v>100</v>
      </c>
      <c r="AB86" s="19">
        <v>100</v>
      </c>
      <c r="AC86" s="19">
        <v>90</v>
      </c>
      <c r="AJ86" s="2">
        <f t="shared" si="56"/>
        <v>97.5</v>
      </c>
      <c r="AK86" s="2">
        <f t="shared" si="57"/>
        <v>5</v>
      </c>
      <c r="AL86" s="2">
        <f t="shared" si="58"/>
        <v>4</v>
      </c>
      <c r="AM86" s="22">
        <f t="shared" si="59"/>
        <v>1.5707963267948966</v>
      </c>
      <c r="AN86" s="22">
        <f t="shared" si="60"/>
        <v>1.5707963267948966</v>
      </c>
      <c r="AO86" s="22">
        <f t="shared" si="61"/>
        <v>1.5707963267948966</v>
      </c>
      <c r="AP86" s="22">
        <f t="shared" si="62"/>
        <v>1.5707963267948966</v>
      </c>
      <c r="AQ86" s="22" t="str">
        <f t="shared" si="63"/>
        <v/>
      </c>
      <c r="AR86" s="22" t="str">
        <f t="shared" si="64"/>
        <v/>
      </c>
      <c r="AS86" s="22" t="str">
        <f t="shared" si="65"/>
        <v/>
      </c>
      <c r="AT86" s="22" t="str">
        <f t="shared" si="66"/>
        <v/>
      </c>
      <c r="AU86" s="22" t="str">
        <f t="shared" si="67"/>
        <v/>
      </c>
      <c r="AV86" s="22" t="str">
        <f t="shared" si="68"/>
        <v/>
      </c>
      <c r="AW86" s="2">
        <f t="shared" si="69"/>
        <v>1.5707963267948966</v>
      </c>
      <c r="AX86" s="2">
        <f t="shared" si="70"/>
        <v>0</v>
      </c>
      <c r="AY86" s="2">
        <f t="shared" si="71"/>
        <v>4</v>
      </c>
      <c r="AZ86" s="23">
        <f t="shared" si="72"/>
        <v>1.5707963267948966</v>
      </c>
      <c r="BA86" s="23">
        <f t="shared" si="73"/>
        <v>1.5707963267948966</v>
      </c>
      <c r="BB86" s="23">
        <f t="shared" si="74"/>
        <v>1.5707963267948966</v>
      </c>
      <c r="BC86" s="23">
        <f t="shared" si="75"/>
        <v>1.2490457723982542</v>
      </c>
      <c r="BD86" s="23" t="str">
        <f t="shared" si="76"/>
        <v/>
      </c>
      <c r="BE86" s="23" t="str">
        <f t="shared" si="77"/>
        <v/>
      </c>
      <c r="BF86" s="23" t="str">
        <f t="shared" si="78"/>
        <v/>
      </c>
      <c r="BG86" s="23" t="str">
        <f t="shared" si="79"/>
        <v/>
      </c>
      <c r="BH86" s="23" t="str">
        <f t="shared" si="80"/>
        <v/>
      </c>
      <c r="BI86" s="23" t="str">
        <f t="shared" si="81"/>
        <v/>
      </c>
      <c r="BJ86" s="2">
        <f t="shared" si="82"/>
        <v>1.490358688195736</v>
      </c>
      <c r="BK86" s="2">
        <f t="shared" si="83"/>
        <v>0.16087527719832118</v>
      </c>
      <c r="BL86" s="2">
        <f t="shared" si="84"/>
        <v>4</v>
      </c>
      <c r="BM86" s="2">
        <f t="shared" si="85"/>
        <v>4.1863665367783801E-5</v>
      </c>
      <c r="BN86" s="2">
        <f t="shared" si="86"/>
        <v>1.3954555122594601E-5</v>
      </c>
      <c r="BO86" s="2">
        <f t="shared" si="87"/>
        <v>3</v>
      </c>
      <c r="BP86" s="2">
        <f t="shared" si="88"/>
        <v>3.882031453653616</v>
      </c>
      <c r="BQ86" s="2">
        <f t="shared" si="89"/>
        <v>0.76489232840434507</v>
      </c>
      <c r="BR86" s="3" t="str">
        <f t="shared" si="90"/>
        <v>Nontoxic</v>
      </c>
      <c r="BS86" s="2">
        <f t="shared" si="91"/>
        <v>97.5</v>
      </c>
      <c r="BT86" s="4" t="s">
        <v>664</v>
      </c>
      <c r="BU86" s="2" t="s">
        <v>666</v>
      </c>
      <c r="BV86" s="2">
        <f t="shared" si="92"/>
        <v>3</v>
      </c>
      <c r="BW86" s="2">
        <f t="shared" si="93"/>
        <v>3</v>
      </c>
      <c r="BX86" s="2">
        <f t="shared" si="94"/>
        <v>0</v>
      </c>
      <c r="BY86" s="2">
        <f t="shared" si="95"/>
        <v>2.5880854813636677E-2</v>
      </c>
      <c r="BZ86" s="2">
        <f t="shared" si="96"/>
        <v>1.2940427406818339E-2</v>
      </c>
      <c r="CA86" s="2">
        <f t="shared" si="97"/>
        <v>1.1666666666666667</v>
      </c>
      <c r="CB86" s="2" t="e">
        <f t="shared" si="98"/>
        <v>#NUM!</v>
      </c>
      <c r="CC86" s="2">
        <v>6.6349999999999998</v>
      </c>
      <c r="CD86" s="2" t="e">
        <f t="shared" si="99"/>
        <v>#NUM!</v>
      </c>
      <c r="CE86" s="2" t="e">
        <f t="shared" si="100"/>
        <v>#NUM!</v>
      </c>
      <c r="CF86" s="2" t="e">
        <f t="shared" si="101"/>
        <v>#NUM!</v>
      </c>
      <c r="CG86" s="2" t="str">
        <f t="shared" si="102"/>
        <v>NS</v>
      </c>
      <c r="CH86" s="2" t="str">
        <f t="shared" si="103"/>
        <v>Wilcoxon</v>
      </c>
      <c r="CI86" s="2" t="str">
        <f t="shared" si="104"/>
        <v/>
      </c>
      <c r="CJ86" s="2" t="str">
        <f t="shared" si="105"/>
        <v/>
      </c>
    </row>
    <row r="87" spans="1:88" x14ac:dyDescent="0.2">
      <c r="A87" s="1" t="s">
        <v>142</v>
      </c>
      <c r="B87" s="19" t="s">
        <v>405</v>
      </c>
      <c r="C87" s="20">
        <v>38874</v>
      </c>
      <c r="D87" s="7">
        <v>0.45833333333333331</v>
      </c>
      <c r="E87" s="1">
        <v>0.1</v>
      </c>
      <c r="F87" s="1" t="s">
        <v>57</v>
      </c>
      <c r="G87" s="1" t="s">
        <v>789</v>
      </c>
      <c r="H87" s="19" t="s">
        <v>711</v>
      </c>
      <c r="I87" s="19" t="s">
        <v>712</v>
      </c>
      <c r="J87" s="19" t="s">
        <v>61</v>
      </c>
      <c r="K87" s="2">
        <v>0.75</v>
      </c>
      <c r="L87" s="2">
        <v>0.25</v>
      </c>
      <c r="M87" s="19">
        <v>100</v>
      </c>
      <c r="N87" s="19">
        <v>100</v>
      </c>
      <c r="O87" s="19">
        <v>100</v>
      </c>
      <c r="P87" s="19">
        <v>100</v>
      </c>
      <c r="Q87" s="21"/>
      <c r="R87" s="21"/>
      <c r="S87" s="21"/>
      <c r="T87" s="21"/>
      <c r="W87" s="2">
        <f t="shared" si="53"/>
        <v>100</v>
      </c>
      <c r="X87" s="57">
        <f t="shared" si="54"/>
        <v>0</v>
      </c>
      <c r="Y87" s="2">
        <f t="shared" si="55"/>
        <v>4</v>
      </c>
      <c r="Z87" s="19">
        <v>100</v>
      </c>
      <c r="AA87" s="19">
        <v>90</v>
      </c>
      <c r="AB87" s="19">
        <v>100</v>
      </c>
      <c r="AC87" s="19">
        <v>100</v>
      </c>
      <c r="AJ87" s="2">
        <f t="shared" si="56"/>
        <v>97.5</v>
      </c>
      <c r="AK87" s="2">
        <f t="shared" si="57"/>
        <v>5</v>
      </c>
      <c r="AL87" s="2">
        <f t="shared" si="58"/>
        <v>4</v>
      </c>
      <c r="AM87" s="22">
        <f t="shared" si="59"/>
        <v>1.5707963267948966</v>
      </c>
      <c r="AN87" s="22">
        <f t="shared" si="60"/>
        <v>1.5707963267948966</v>
      </c>
      <c r="AO87" s="22">
        <f t="shared" si="61"/>
        <v>1.5707963267948966</v>
      </c>
      <c r="AP87" s="22">
        <f t="shared" si="62"/>
        <v>1.5707963267948966</v>
      </c>
      <c r="AQ87" s="22" t="str">
        <f t="shared" si="63"/>
        <v/>
      </c>
      <c r="AR87" s="22" t="str">
        <f t="shared" si="64"/>
        <v/>
      </c>
      <c r="AS87" s="22" t="str">
        <f t="shared" si="65"/>
        <v/>
      </c>
      <c r="AT87" s="22" t="str">
        <f t="shared" si="66"/>
        <v/>
      </c>
      <c r="AU87" s="22" t="str">
        <f t="shared" si="67"/>
        <v/>
      </c>
      <c r="AV87" s="22" t="str">
        <f t="shared" si="68"/>
        <v/>
      </c>
      <c r="AW87" s="2">
        <f t="shared" si="69"/>
        <v>1.5707963267948966</v>
      </c>
      <c r="AX87" s="2">
        <f t="shared" si="70"/>
        <v>0</v>
      </c>
      <c r="AY87" s="2">
        <f t="shared" si="71"/>
        <v>4</v>
      </c>
      <c r="AZ87" s="23">
        <f t="shared" si="72"/>
        <v>1.5707963267948966</v>
      </c>
      <c r="BA87" s="23">
        <f t="shared" si="73"/>
        <v>1.2490457723982542</v>
      </c>
      <c r="BB87" s="23">
        <f t="shared" si="74"/>
        <v>1.5707963267948966</v>
      </c>
      <c r="BC87" s="23">
        <f t="shared" si="75"/>
        <v>1.5707963267948966</v>
      </c>
      <c r="BD87" s="23" t="str">
        <f t="shared" si="76"/>
        <v/>
      </c>
      <c r="BE87" s="23" t="str">
        <f t="shared" si="77"/>
        <v/>
      </c>
      <c r="BF87" s="23" t="str">
        <f t="shared" si="78"/>
        <v/>
      </c>
      <c r="BG87" s="23" t="str">
        <f t="shared" si="79"/>
        <v/>
      </c>
      <c r="BH87" s="23" t="str">
        <f t="shared" si="80"/>
        <v/>
      </c>
      <c r="BI87" s="23" t="str">
        <f t="shared" si="81"/>
        <v/>
      </c>
      <c r="BJ87" s="2">
        <f t="shared" si="82"/>
        <v>1.490358688195736</v>
      </c>
      <c r="BK87" s="2">
        <f t="shared" si="83"/>
        <v>0.16087527719832118</v>
      </c>
      <c r="BL87" s="2">
        <f t="shared" si="84"/>
        <v>4</v>
      </c>
      <c r="BM87" s="2">
        <f t="shared" si="85"/>
        <v>4.1863665367783801E-5</v>
      </c>
      <c r="BN87" s="2">
        <f t="shared" si="86"/>
        <v>1.3954555122594601E-5</v>
      </c>
      <c r="BO87" s="2">
        <f t="shared" si="87"/>
        <v>3</v>
      </c>
      <c r="BP87" s="2">
        <f t="shared" si="88"/>
        <v>3.882031453653616</v>
      </c>
      <c r="BQ87" s="2">
        <f t="shared" si="89"/>
        <v>0.76489232840434507</v>
      </c>
      <c r="BR87" s="3" t="str">
        <f t="shared" si="90"/>
        <v>Nontoxic</v>
      </c>
      <c r="BS87" s="2">
        <f t="shared" si="91"/>
        <v>97.5</v>
      </c>
      <c r="BT87" s="4" t="s">
        <v>664</v>
      </c>
      <c r="BU87" s="2" t="s">
        <v>666</v>
      </c>
      <c r="BV87" s="2">
        <f t="shared" si="92"/>
        <v>3</v>
      </c>
      <c r="BW87" s="2">
        <f t="shared" si="93"/>
        <v>3</v>
      </c>
      <c r="BX87" s="2">
        <f t="shared" si="94"/>
        <v>0</v>
      </c>
      <c r="BY87" s="2">
        <f t="shared" si="95"/>
        <v>2.5880854813636677E-2</v>
      </c>
      <c r="BZ87" s="2">
        <f t="shared" si="96"/>
        <v>1.2940427406818339E-2</v>
      </c>
      <c r="CA87" s="2">
        <f t="shared" si="97"/>
        <v>1.1666666666666667</v>
      </c>
      <c r="CB87" s="2" t="e">
        <f t="shared" si="98"/>
        <v>#NUM!</v>
      </c>
      <c r="CC87" s="2">
        <v>6.6349999999999998</v>
      </c>
      <c r="CD87" s="2" t="e">
        <f t="shared" si="99"/>
        <v>#NUM!</v>
      </c>
      <c r="CE87" s="2" t="e">
        <f t="shared" si="100"/>
        <v>#NUM!</v>
      </c>
      <c r="CF87" s="2" t="e">
        <f t="shared" si="101"/>
        <v>#NUM!</v>
      </c>
      <c r="CG87" s="2" t="str">
        <f t="shared" si="102"/>
        <v>NS</v>
      </c>
      <c r="CH87" s="2" t="str">
        <f t="shared" si="103"/>
        <v>Wilcoxon</v>
      </c>
      <c r="CI87" s="2" t="str">
        <f t="shared" si="104"/>
        <v/>
      </c>
      <c r="CJ87" s="2" t="str">
        <f t="shared" si="105"/>
        <v/>
      </c>
    </row>
    <row r="88" spans="1:88" x14ac:dyDescent="0.2">
      <c r="A88" s="1" t="s">
        <v>142</v>
      </c>
      <c r="B88" s="19" t="s">
        <v>420</v>
      </c>
      <c r="C88" s="20">
        <v>38511</v>
      </c>
      <c r="D88" s="7">
        <v>0.625</v>
      </c>
      <c r="E88" s="1">
        <v>0.1</v>
      </c>
      <c r="F88" s="1" t="s">
        <v>57</v>
      </c>
      <c r="G88" s="1" t="s">
        <v>794</v>
      </c>
      <c r="H88" s="19" t="s">
        <v>711</v>
      </c>
      <c r="I88" s="19" t="s">
        <v>712</v>
      </c>
      <c r="J88" s="19" t="s">
        <v>61</v>
      </c>
      <c r="K88" s="2">
        <v>0.75</v>
      </c>
      <c r="L88" s="2">
        <v>0.25</v>
      </c>
      <c r="M88" s="19">
        <v>100</v>
      </c>
      <c r="N88" s="19">
        <v>100</v>
      </c>
      <c r="O88" s="19">
        <v>100</v>
      </c>
      <c r="P88" s="19">
        <v>100</v>
      </c>
      <c r="Q88" s="21"/>
      <c r="R88" s="21"/>
      <c r="S88" s="21"/>
      <c r="T88" s="21"/>
      <c r="W88" s="2">
        <f t="shared" si="53"/>
        <v>100</v>
      </c>
      <c r="X88" s="57">
        <f t="shared" si="54"/>
        <v>0</v>
      </c>
      <c r="Y88" s="2">
        <f t="shared" si="55"/>
        <v>4</v>
      </c>
      <c r="Z88" s="19">
        <v>100</v>
      </c>
      <c r="AA88" s="19">
        <v>100</v>
      </c>
      <c r="AB88" s="19">
        <v>100</v>
      </c>
      <c r="AC88" s="19">
        <v>90</v>
      </c>
      <c r="AJ88" s="2">
        <f t="shared" si="56"/>
        <v>97.5</v>
      </c>
      <c r="AK88" s="2">
        <f t="shared" si="57"/>
        <v>5</v>
      </c>
      <c r="AL88" s="2">
        <f t="shared" si="58"/>
        <v>4</v>
      </c>
      <c r="AM88" s="22">
        <f t="shared" si="59"/>
        <v>1.5707963267948966</v>
      </c>
      <c r="AN88" s="22">
        <f t="shared" si="60"/>
        <v>1.5707963267948966</v>
      </c>
      <c r="AO88" s="22">
        <f t="shared" si="61"/>
        <v>1.5707963267948966</v>
      </c>
      <c r="AP88" s="22">
        <f t="shared" si="62"/>
        <v>1.5707963267948966</v>
      </c>
      <c r="AQ88" s="22" t="str">
        <f t="shared" si="63"/>
        <v/>
      </c>
      <c r="AR88" s="22" t="str">
        <f t="shared" si="64"/>
        <v/>
      </c>
      <c r="AS88" s="22" t="str">
        <f t="shared" si="65"/>
        <v/>
      </c>
      <c r="AT88" s="22" t="str">
        <f t="shared" si="66"/>
        <v/>
      </c>
      <c r="AU88" s="22" t="str">
        <f t="shared" si="67"/>
        <v/>
      </c>
      <c r="AV88" s="22" t="str">
        <f t="shared" si="68"/>
        <v/>
      </c>
      <c r="AW88" s="2">
        <f t="shared" si="69"/>
        <v>1.5707963267948966</v>
      </c>
      <c r="AX88" s="2">
        <f t="shared" si="70"/>
        <v>0</v>
      </c>
      <c r="AY88" s="2">
        <f t="shared" si="71"/>
        <v>4</v>
      </c>
      <c r="AZ88" s="23">
        <f t="shared" si="72"/>
        <v>1.5707963267948966</v>
      </c>
      <c r="BA88" s="23">
        <f t="shared" si="73"/>
        <v>1.5707963267948966</v>
      </c>
      <c r="BB88" s="23">
        <f t="shared" si="74"/>
        <v>1.5707963267948966</v>
      </c>
      <c r="BC88" s="23">
        <f t="shared" si="75"/>
        <v>1.2490457723982542</v>
      </c>
      <c r="BD88" s="23" t="str">
        <f t="shared" si="76"/>
        <v/>
      </c>
      <c r="BE88" s="23" t="str">
        <f t="shared" si="77"/>
        <v/>
      </c>
      <c r="BF88" s="23" t="str">
        <f t="shared" si="78"/>
        <v/>
      </c>
      <c r="BG88" s="23" t="str">
        <f t="shared" si="79"/>
        <v/>
      </c>
      <c r="BH88" s="23" t="str">
        <f t="shared" si="80"/>
        <v/>
      </c>
      <c r="BI88" s="23" t="str">
        <f t="shared" si="81"/>
        <v/>
      </c>
      <c r="BJ88" s="2">
        <f t="shared" si="82"/>
        <v>1.490358688195736</v>
      </c>
      <c r="BK88" s="2">
        <f t="shared" si="83"/>
        <v>0.16087527719832118</v>
      </c>
      <c r="BL88" s="2">
        <f t="shared" si="84"/>
        <v>4</v>
      </c>
      <c r="BM88" s="2">
        <f t="shared" si="85"/>
        <v>4.1863665367783801E-5</v>
      </c>
      <c r="BN88" s="2">
        <f t="shared" si="86"/>
        <v>1.3954555122594601E-5</v>
      </c>
      <c r="BO88" s="2">
        <f t="shared" si="87"/>
        <v>3</v>
      </c>
      <c r="BP88" s="2">
        <f t="shared" si="88"/>
        <v>3.882031453653616</v>
      </c>
      <c r="BQ88" s="2">
        <f t="shared" si="89"/>
        <v>0.76489232840434507</v>
      </c>
      <c r="BR88" s="3" t="str">
        <f t="shared" si="90"/>
        <v>Nontoxic</v>
      </c>
      <c r="BS88" s="2">
        <f t="shared" si="91"/>
        <v>97.5</v>
      </c>
      <c r="BT88" s="4" t="s">
        <v>664</v>
      </c>
      <c r="BU88" s="2" t="s">
        <v>666</v>
      </c>
      <c r="BV88" s="2">
        <f t="shared" si="92"/>
        <v>3</v>
      </c>
      <c r="BW88" s="2">
        <f t="shared" si="93"/>
        <v>3</v>
      </c>
      <c r="BX88" s="2">
        <f t="shared" si="94"/>
        <v>0</v>
      </c>
      <c r="BY88" s="2">
        <f t="shared" si="95"/>
        <v>2.5880854813636677E-2</v>
      </c>
      <c r="BZ88" s="2">
        <f t="shared" si="96"/>
        <v>1.2940427406818339E-2</v>
      </c>
      <c r="CA88" s="2">
        <f t="shared" si="97"/>
        <v>1.1666666666666667</v>
      </c>
      <c r="CB88" s="2" t="e">
        <f t="shared" si="98"/>
        <v>#NUM!</v>
      </c>
      <c r="CC88" s="2">
        <v>6.6349999999999998</v>
      </c>
      <c r="CD88" s="2" t="e">
        <f t="shared" si="99"/>
        <v>#NUM!</v>
      </c>
      <c r="CE88" s="2" t="e">
        <f t="shared" si="100"/>
        <v>#NUM!</v>
      </c>
      <c r="CF88" s="2" t="e">
        <f t="shared" si="101"/>
        <v>#NUM!</v>
      </c>
      <c r="CG88" s="2" t="str">
        <f t="shared" si="102"/>
        <v>NS</v>
      </c>
      <c r="CH88" s="2" t="str">
        <f t="shared" si="103"/>
        <v>Wilcoxon</v>
      </c>
      <c r="CI88" s="2" t="str">
        <f t="shared" si="104"/>
        <v/>
      </c>
      <c r="CJ88" s="2" t="str">
        <f t="shared" si="105"/>
        <v/>
      </c>
    </row>
    <row r="89" spans="1:88" x14ac:dyDescent="0.2">
      <c r="A89" s="1" t="s">
        <v>142</v>
      </c>
      <c r="B89" s="19" t="s">
        <v>431</v>
      </c>
      <c r="C89" s="20">
        <v>38510</v>
      </c>
      <c r="D89" s="7">
        <v>0.41666666666666669</v>
      </c>
      <c r="E89" s="1">
        <v>0</v>
      </c>
      <c r="F89" s="1" t="s">
        <v>57</v>
      </c>
      <c r="G89" s="1" t="s">
        <v>798</v>
      </c>
      <c r="H89" s="19" t="s">
        <v>711</v>
      </c>
      <c r="I89" s="19" t="s">
        <v>712</v>
      </c>
      <c r="J89" s="19" t="s">
        <v>61</v>
      </c>
      <c r="K89" s="2">
        <v>0.75</v>
      </c>
      <c r="L89" s="2">
        <v>0.25</v>
      </c>
      <c r="M89" s="19">
        <v>100</v>
      </c>
      <c r="N89" s="19">
        <v>100</v>
      </c>
      <c r="O89" s="19">
        <v>100</v>
      </c>
      <c r="P89" s="19">
        <v>100</v>
      </c>
      <c r="Q89" s="21"/>
      <c r="R89" s="21"/>
      <c r="S89" s="21"/>
      <c r="T89" s="21"/>
      <c r="W89" s="2">
        <f t="shared" si="53"/>
        <v>100</v>
      </c>
      <c r="X89" s="57">
        <f t="shared" si="54"/>
        <v>0</v>
      </c>
      <c r="Y89" s="2">
        <f t="shared" si="55"/>
        <v>4</v>
      </c>
      <c r="Z89" s="19">
        <v>100</v>
      </c>
      <c r="AA89" s="19">
        <v>100</v>
      </c>
      <c r="AB89" s="19">
        <v>100</v>
      </c>
      <c r="AC89" s="19">
        <v>90</v>
      </c>
      <c r="AJ89" s="2">
        <f t="shared" si="56"/>
        <v>97.5</v>
      </c>
      <c r="AK89" s="2">
        <f t="shared" si="57"/>
        <v>5</v>
      </c>
      <c r="AL89" s="2">
        <f t="shared" si="58"/>
        <v>4</v>
      </c>
      <c r="AM89" s="22">
        <f t="shared" si="59"/>
        <v>1.5707963267948966</v>
      </c>
      <c r="AN89" s="22">
        <f t="shared" si="60"/>
        <v>1.5707963267948966</v>
      </c>
      <c r="AO89" s="22">
        <f t="shared" si="61"/>
        <v>1.5707963267948966</v>
      </c>
      <c r="AP89" s="22">
        <f t="shared" si="62"/>
        <v>1.5707963267948966</v>
      </c>
      <c r="AQ89" s="22" t="str">
        <f t="shared" si="63"/>
        <v/>
      </c>
      <c r="AR89" s="22" t="str">
        <f t="shared" si="64"/>
        <v/>
      </c>
      <c r="AS89" s="22" t="str">
        <f t="shared" si="65"/>
        <v/>
      </c>
      <c r="AT89" s="22" t="str">
        <f t="shared" si="66"/>
        <v/>
      </c>
      <c r="AU89" s="22" t="str">
        <f t="shared" si="67"/>
        <v/>
      </c>
      <c r="AV89" s="22" t="str">
        <f t="shared" si="68"/>
        <v/>
      </c>
      <c r="AW89" s="2">
        <f t="shared" si="69"/>
        <v>1.5707963267948966</v>
      </c>
      <c r="AX89" s="2">
        <f t="shared" si="70"/>
        <v>0</v>
      </c>
      <c r="AY89" s="2">
        <f t="shared" si="71"/>
        <v>4</v>
      </c>
      <c r="AZ89" s="23">
        <f t="shared" si="72"/>
        <v>1.5707963267948966</v>
      </c>
      <c r="BA89" s="23">
        <f t="shared" si="73"/>
        <v>1.5707963267948966</v>
      </c>
      <c r="BB89" s="23">
        <f t="shared" si="74"/>
        <v>1.5707963267948966</v>
      </c>
      <c r="BC89" s="23">
        <f t="shared" si="75"/>
        <v>1.2490457723982542</v>
      </c>
      <c r="BD89" s="23" t="str">
        <f t="shared" si="76"/>
        <v/>
      </c>
      <c r="BE89" s="23" t="str">
        <f t="shared" si="77"/>
        <v/>
      </c>
      <c r="BF89" s="23" t="str">
        <f t="shared" si="78"/>
        <v/>
      </c>
      <c r="BG89" s="23" t="str">
        <f t="shared" si="79"/>
        <v/>
      </c>
      <c r="BH89" s="23" t="str">
        <f t="shared" si="80"/>
        <v/>
      </c>
      <c r="BI89" s="23" t="str">
        <f t="shared" si="81"/>
        <v/>
      </c>
      <c r="BJ89" s="2">
        <f t="shared" si="82"/>
        <v>1.490358688195736</v>
      </c>
      <c r="BK89" s="2">
        <f t="shared" si="83"/>
        <v>0.16087527719832118</v>
      </c>
      <c r="BL89" s="2">
        <f t="shared" si="84"/>
        <v>4</v>
      </c>
      <c r="BM89" s="2">
        <f t="shared" si="85"/>
        <v>4.1863665367783801E-5</v>
      </c>
      <c r="BN89" s="2">
        <f t="shared" si="86"/>
        <v>1.3954555122594601E-5</v>
      </c>
      <c r="BO89" s="2">
        <f t="shared" si="87"/>
        <v>3</v>
      </c>
      <c r="BP89" s="2">
        <f t="shared" si="88"/>
        <v>3.882031453653616</v>
      </c>
      <c r="BQ89" s="2">
        <f t="shared" si="89"/>
        <v>0.76489232840434507</v>
      </c>
      <c r="BR89" s="3" t="str">
        <f t="shared" si="90"/>
        <v>Nontoxic</v>
      </c>
      <c r="BS89" s="2">
        <f t="shared" si="91"/>
        <v>97.5</v>
      </c>
      <c r="BT89" s="4" t="s">
        <v>664</v>
      </c>
      <c r="BU89" s="2" t="s">
        <v>666</v>
      </c>
      <c r="BV89" s="2">
        <f t="shared" si="92"/>
        <v>3</v>
      </c>
      <c r="BW89" s="2">
        <f t="shared" si="93"/>
        <v>3</v>
      </c>
      <c r="BX89" s="2">
        <f t="shared" si="94"/>
        <v>0</v>
      </c>
      <c r="BY89" s="2">
        <f t="shared" si="95"/>
        <v>2.5880854813636677E-2</v>
      </c>
      <c r="BZ89" s="2">
        <f t="shared" si="96"/>
        <v>1.2940427406818339E-2</v>
      </c>
      <c r="CA89" s="2">
        <f t="shared" si="97"/>
        <v>1.1666666666666667</v>
      </c>
      <c r="CB89" s="2" t="e">
        <f t="shared" si="98"/>
        <v>#NUM!</v>
      </c>
      <c r="CC89" s="2">
        <v>6.6349999999999998</v>
      </c>
      <c r="CD89" s="2" t="e">
        <f t="shared" si="99"/>
        <v>#NUM!</v>
      </c>
      <c r="CE89" s="2" t="e">
        <f t="shared" si="100"/>
        <v>#NUM!</v>
      </c>
      <c r="CF89" s="2" t="e">
        <f t="shared" si="101"/>
        <v>#NUM!</v>
      </c>
      <c r="CG89" s="2" t="str">
        <f t="shared" si="102"/>
        <v>NS</v>
      </c>
      <c r="CH89" s="2" t="str">
        <f t="shared" si="103"/>
        <v>Wilcoxon</v>
      </c>
      <c r="CI89" s="2" t="str">
        <f t="shared" si="104"/>
        <v/>
      </c>
      <c r="CJ89" s="2" t="str">
        <f t="shared" si="105"/>
        <v/>
      </c>
    </row>
    <row r="90" spans="1:88" x14ac:dyDescent="0.2">
      <c r="A90" s="1" t="s">
        <v>142</v>
      </c>
      <c r="B90" s="19" t="s">
        <v>433</v>
      </c>
      <c r="C90" s="20">
        <v>38510</v>
      </c>
      <c r="D90" s="7">
        <v>0.6875</v>
      </c>
      <c r="E90" s="1">
        <v>0</v>
      </c>
      <c r="F90" s="1" t="s">
        <v>57</v>
      </c>
      <c r="G90" s="1" t="s">
        <v>798</v>
      </c>
      <c r="H90" s="19" t="s">
        <v>711</v>
      </c>
      <c r="I90" s="19" t="s">
        <v>712</v>
      </c>
      <c r="J90" s="19" t="s">
        <v>61</v>
      </c>
      <c r="K90" s="2">
        <v>0.75</v>
      </c>
      <c r="L90" s="2">
        <v>0.25</v>
      </c>
      <c r="M90" s="19">
        <v>100</v>
      </c>
      <c r="N90" s="19">
        <v>100</v>
      </c>
      <c r="O90" s="19">
        <v>100</v>
      </c>
      <c r="P90" s="19">
        <v>100</v>
      </c>
      <c r="Q90" s="21"/>
      <c r="R90" s="21"/>
      <c r="S90" s="21"/>
      <c r="T90" s="21"/>
      <c r="W90" s="2">
        <f t="shared" si="53"/>
        <v>100</v>
      </c>
      <c r="X90" s="57">
        <f t="shared" si="54"/>
        <v>0</v>
      </c>
      <c r="Y90" s="2">
        <f t="shared" si="55"/>
        <v>4</v>
      </c>
      <c r="Z90" s="19">
        <v>100</v>
      </c>
      <c r="AA90" s="19">
        <v>100</v>
      </c>
      <c r="AB90" s="19">
        <v>90</v>
      </c>
      <c r="AC90" s="19">
        <v>100</v>
      </c>
      <c r="AJ90" s="2">
        <f t="shared" si="56"/>
        <v>97.5</v>
      </c>
      <c r="AK90" s="2">
        <f t="shared" si="57"/>
        <v>5</v>
      </c>
      <c r="AL90" s="2">
        <f t="shared" si="58"/>
        <v>4</v>
      </c>
      <c r="AM90" s="22">
        <f t="shared" si="59"/>
        <v>1.5707963267948966</v>
      </c>
      <c r="AN90" s="22">
        <f t="shared" si="60"/>
        <v>1.5707963267948966</v>
      </c>
      <c r="AO90" s="22">
        <f t="shared" si="61"/>
        <v>1.5707963267948966</v>
      </c>
      <c r="AP90" s="22">
        <f t="shared" si="62"/>
        <v>1.5707963267948966</v>
      </c>
      <c r="AQ90" s="22" t="str">
        <f t="shared" si="63"/>
        <v/>
      </c>
      <c r="AR90" s="22" t="str">
        <f t="shared" si="64"/>
        <v/>
      </c>
      <c r="AS90" s="22" t="str">
        <f t="shared" si="65"/>
        <v/>
      </c>
      <c r="AT90" s="22" t="str">
        <f t="shared" si="66"/>
        <v/>
      </c>
      <c r="AU90" s="22" t="str">
        <f t="shared" si="67"/>
        <v/>
      </c>
      <c r="AV90" s="22" t="str">
        <f t="shared" si="68"/>
        <v/>
      </c>
      <c r="AW90" s="2">
        <f t="shared" si="69"/>
        <v>1.5707963267948966</v>
      </c>
      <c r="AX90" s="2">
        <f t="shared" si="70"/>
        <v>0</v>
      </c>
      <c r="AY90" s="2">
        <f t="shared" si="71"/>
        <v>4</v>
      </c>
      <c r="AZ90" s="23">
        <f t="shared" si="72"/>
        <v>1.5707963267948966</v>
      </c>
      <c r="BA90" s="23">
        <f t="shared" si="73"/>
        <v>1.5707963267948966</v>
      </c>
      <c r="BB90" s="23">
        <f t="shared" si="74"/>
        <v>1.2490457723982542</v>
      </c>
      <c r="BC90" s="23">
        <f t="shared" si="75"/>
        <v>1.5707963267948966</v>
      </c>
      <c r="BD90" s="23" t="str">
        <f t="shared" si="76"/>
        <v/>
      </c>
      <c r="BE90" s="23" t="str">
        <f t="shared" si="77"/>
        <v/>
      </c>
      <c r="BF90" s="23" t="str">
        <f t="shared" si="78"/>
        <v/>
      </c>
      <c r="BG90" s="23" t="str">
        <f t="shared" si="79"/>
        <v/>
      </c>
      <c r="BH90" s="23" t="str">
        <f t="shared" si="80"/>
        <v/>
      </c>
      <c r="BI90" s="23" t="str">
        <f t="shared" si="81"/>
        <v/>
      </c>
      <c r="BJ90" s="2">
        <f t="shared" si="82"/>
        <v>1.490358688195736</v>
      </c>
      <c r="BK90" s="2">
        <f t="shared" si="83"/>
        <v>0.16087527719832118</v>
      </c>
      <c r="BL90" s="2">
        <f t="shared" si="84"/>
        <v>4</v>
      </c>
      <c r="BM90" s="2">
        <f t="shared" si="85"/>
        <v>4.1863665367783801E-5</v>
      </c>
      <c r="BN90" s="2">
        <f t="shared" si="86"/>
        <v>1.3954555122594601E-5</v>
      </c>
      <c r="BO90" s="2">
        <f t="shared" si="87"/>
        <v>3</v>
      </c>
      <c r="BP90" s="2">
        <f t="shared" si="88"/>
        <v>3.882031453653616</v>
      </c>
      <c r="BQ90" s="2">
        <f t="shared" si="89"/>
        <v>0.76489232840434507</v>
      </c>
      <c r="BR90" s="3" t="str">
        <f t="shared" si="90"/>
        <v>Nontoxic</v>
      </c>
      <c r="BS90" s="2">
        <f t="shared" si="91"/>
        <v>97.5</v>
      </c>
      <c r="BT90" s="4" t="s">
        <v>664</v>
      </c>
      <c r="BU90" s="2" t="s">
        <v>666</v>
      </c>
      <c r="BV90" s="2">
        <f t="shared" si="92"/>
        <v>3</v>
      </c>
      <c r="BW90" s="2">
        <f t="shared" si="93"/>
        <v>3</v>
      </c>
      <c r="BX90" s="2">
        <f t="shared" si="94"/>
        <v>0</v>
      </c>
      <c r="BY90" s="2">
        <f t="shared" si="95"/>
        <v>2.5880854813636677E-2</v>
      </c>
      <c r="BZ90" s="2">
        <f t="shared" si="96"/>
        <v>1.2940427406818339E-2</v>
      </c>
      <c r="CA90" s="2">
        <f t="shared" si="97"/>
        <v>1.1666666666666667</v>
      </c>
      <c r="CB90" s="2" t="e">
        <f t="shared" si="98"/>
        <v>#NUM!</v>
      </c>
      <c r="CC90" s="2">
        <v>6.6349999999999998</v>
      </c>
      <c r="CD90" s="2" t="e">
        <f t="shared" si="99"/>
        <v>#NUM!</v>
      </c>
      <c r="CE90" s="2" t="e">
        <f t="shared" si="100"/>
        <v>#NUM!</v>
      </c>
      <c r="CF90" s="2" t="e">
        <f t="shared" si="101"/>
        <v>#NUM!</v>
      </c>
      <c r="CG90" s="2" t="str">
        <f t="shared" si="102"/>
        <v>NS</v>
      </c>
      <c r="CH90" s="2" t="str">
        <f t="shared" si="103"/>
        <v>Wilcoxon</v>
      </c>
      <c r="CI90" s="2" t="str">
        <f t="shared" si="104"/>
        <v/>
      </c>
      <c r="CJ90" s="2" t="str">
        <f t="shared" si="105"/>
        <v/>
      </c>
    </row>
    <row r="91" spans="1:88" x14ac:dyDescent="0.2">
      <c r="A91" s="1" t="s">
        <v>142</v>
      </c>
      <c r="B91" s="19" t="s">
        <v>445</v>
      </c>
      <c r="C91" s="20">
        <v>38545</v>
      </c>
      <c r="D91" s="7">
        <v>0.32291666666666669</v>
      </c>
      <c r="E91" s="1">
        <v>0.1</v>
      </c>
      <c r="F91" s="1" t="s">
        <v>57</v>
      </c>
      <c r="G91" s="1" t="s">
        <v>800</v>
      </c>
      <c r="H91" s="19" t="s">
        <v>711</v>
      </c>
      <c r="I91" s="19" t="s">
        <v>712</v>
      </c>
      <c r="J91" s="19" t="s">
        <v>61</v>
      </c>
      <c r="K91" s="2">
        <v>0.75</v>
      </c>
      <c r="L91" s="2">
        <v>0.25</v>
      </c>
      <c r="M91" s="19">
        <v>100</v>
      </c>
      <c r="N91" s="19">
        <v>100</v>
      </c>
      <c r="O91" s="19">
        <v>100</v>
      </c>
      <c r="P91" s="19">
        <v>100</v>
      </c>
      <c r="Q91" s="21"/>
      <c r="R91" s="21"/>
      <c r="S91" s="21"/>
      <c r="T91" s="21"/>
      <c r="W91" s="2">
        <f t="shared" si="53"/>
        <v>100</v>
      </c>
      <c r="X91" s="57">
        <f t="shared" si="54"/>
        <v>0</v>
      </c>
      <c r="Y91" s="2">
        <f t="shared" si="55"/>
        <v>4</v>
      </c>
      <c r="Z91" s="19">
        <v>100</v>
      </c>
      <c r="AA91" s="19">
        <v>100</v>
      </c>
      <c r="AB91" s="19">
        <v>90</v>
      </c>
      <c r="AC91" s="19">
        <v>100</v>
      </c>
      <c r="AJ91" s="2">
        <f t="shared" si="56"/>
        <v>97.5</v>
      </c>
      <c r="AK91" s="2">
        <f t="shared" si="57"/>
        <v>5</v>
      </c>
      <c r="AL91" s="2">
        <f t="shared" si="58"/>
        <v>4</v>
      </c>
      <c r="AM91" s="22">
        <f t="shared" si="59"/>
        <v>1.5707963267948966</v>
      </c>
      <c r="AN91" s="22">
        <f t="shared" si="60"/>
        <v>1.5707963267948966</v>
      </c>
      <c r="AO91" s="22">
        <f t="shared" si="61"/>
        <v>1.5707963267948966</v>
      </c>
      <c r="AP91" s="22">
        <f t="shared" si="62"/>
        <v>1.5707963267948966</v>
      </c>
      <c r="AQ91" s="22" t="str">
        <f t="shared" si="63"/>
        <v/>
      </c>
      <c r="AR91" s="22" t="str">
        <f t="shared" si="64"/>
        <v/>
      </c>
      <c r="AS91" s="22" t="str">
        <f t="shared" si="65"/>
        <v/>
      </c>
      <c r="AT91" s="22" t="str">
        <f t="shared" si="66"/>
        <v/>
      </c>
      <c r="AU91" s="22" t="str">
        <f t="shared" si="67"/>
        <v/>
      </c>
      <c r="AV91" s="22" t="str">
        <f t="shared" si="68"/>
        <v/>
      </c>
      <c r="AW91" s="2">
        <f t="shared" si="69"/>
        <v>1.5707963267948966</v>
      </c>
      <c r="AX91" s="2">
        <f t="shared" si="70"/>
        <v>0</v>
      </c>
      <c r="AY91" s="2">
        <f t="shared" si="71"/>
        <v>4</v>
      </c>
      <c r="AZ91" s="23">
        <f t="shared" si="72"/>
        <v>1.5707963267948966</v>
      </c>
      <c r="BA91" s="23">
        <f t="shared" si="73"/>
        <v>1.5707963267948966</v>
      </c>
      <c r="BB91" s="23">
        <f t="shared" si="74"/>
        <v>1.2490457723982542</v>
      </c>
      <c r="BC91" s="23">
        <f t="shared" si="75"/>
        <v>1.5707963267948966</v>
      </c>
      <c r="BD91" s="23" t="str">
        <f t="shared" si="76"/>
        <v/>
      </c>
      <c r="BE91" s="23" t="str">
        <f t="shared" si="77"/>
        <v/>
      </c>
      <c r="BF91" s="23" t="str">
        <f t="shared" si="78"/>
        <v/>
      </c>
      <c r="BG91" s="23" t="str">
        <f t="shared" si="79"/>
        <v/>
      </c>
      <c r="BH91" s="23" t="str">
        <f t="shared" si="80"/>
        <v/>
      </c>
      <c r="BI91" s="23" t="str">
        <f t="shared" si="81"/>
        <v/>
      </c>
      <c r="BJ91" s="2">
        <f t="shared" si="82"/>
        <v>1.490358688195736</v>
      </c>
      <c r="BK91" s="2">
        <f t="shared" si="83"/>
        <v>0.16087527719832118</v>
      </c>
      <c r="BL91" s="2">
        <f t="shared" si="84"/>
        <v>4</v>
      </c>
      <c r="BM91" s="2">
        <f t="shared" si="85"/>
        <v>4.1863665367783801E-5</v>
      </c>
      <c r="BN91" s="2">
        <f t="shared" si="86"/>
        <v>1.3954555122594601E-5</v>
      </c>
      <c r="BO91" s="2">
        <f t="shared" si="87"/>
        <v>3</v>
      </c>
      <c r="BP91" s="2">
        <f t="shared" si="88"/>
        <v>3.882031453653616</v>
      </c>
      <c r="BQ91" s="2">
        <f t="shared" si="89"/>
        <v>0.76489232840434507</v>
      </c>
      <c r="BR91" s="3" t="str">
        <f t="shared" si="90"/>
        <v>Nontoxic</v>
      </c>
      <c r="BS91" s="2">
        <f t="shared" si="91"/>
        <v>97.5</v>
      </c>
      <c r="BT91" s="4" t="s">
        <v>664</v>
      </c>
      <c r="BU91" s="2" t="s">
        <v>666</v>
      </c>
      <c r="BV91" s="2">
        <f t="shared" si="92"/>
        <v>3</v>
      </c>
      <c r="BW91" s="2">
        <f t="shared" si="93"/>
        <v>3</v>
      </c>
      <c r="BX91" s="2">
        <f t="shared" si="94"/>
        <v>0</v>
      </c>
      <c r="BY91" s="2">
        <f t="shared" si="95"/>
        <v>2.5880854813636677E-2</v>
      </c>
      <c r="BZ91" s="2">
        <f t="shared" si="96"/>
        <v>1.2940427406818339E-2</v>
      </c>
      <c r="CA91" s="2">
        <f t="shared" si="97"/>
        <v>1.1666666666666667</v>
      </c>
      <c r="CB91" s="2" t="e">
        <f t="shared" si="98"/>
        <v>#NUM!</v>
      </c>
      <c r="CC91" s="2">
        <v>6.6349999999999998</v>
      </c>
      <c r="CD91" s="2" t="e">
        <f t="shared" si="99"/>
        <v>#NUM!</v>
      </c>
      <c r="CE91" s="2" t="e">
        <f t="shared" si="100"/>
        <v>#NUM!</v>
      </c>
      <c r="CF91" s="2" t="e">
        <f t="shared" si="101"/>
        <v>#NUM!</v>
      </c>
      <c r="CG91" s="2" t="str">
        <f t="shared" si="102"/>
        <v>NS</v>
      </c>
      <c r="CH91" s="2" t="str">
        <f t="shared" si="103"/>
        <v>Wilcoxon</v>
      </c>
      <c r="CI91" s="2" t="str">
        <f t="shared" si="104"/>
        <v/>
      </c>
      <c r="CJ91" s="2" t="str">
        <f t="shared" si="105"/>
        <v/>
      </c>
    </row>
    <row r="92" spans="1:88" x14ac:dyDescent="0.2">
      <c r="A92" s="1" t="s">
        <v>142</v>
      </c>
      <c r="B92" s="19" t="s">
        <v>801</v>
      </c>
      <c r="C92" s="20">
        <v>37706</v>
      </c>
      <c r="D92" s="7">
        <v>0.51041666666666663</v>
      </c>
      <c r="E92" s="1">
        <v>0.1</v>
      </c>
      <c r="F92" s="1" t="s">
        <v>57</v>
      </c>
      <c r="G92" s="1" t="s">
        <v>802</v>
      </c>
      <c r="H92" s="19" t="s">
        <v>711</v>
      </c>
      <c r="I92" s="19" t="s">
        <v>712</v>
      </c>
      <c r="J92" s="19" t="s">
        <v>61</v>
      </c>
      <c r="K92" s="2">
        <v>0.75</v>
      </c>
      <c r="L92" s="2">
        <v>0.25</v>
      </c>
      <c r="M92" s="19">
        <v>100</v>
      </c>
      <c r="N92" s="19">
        <v>100</v>
      </c>
      <c r="O92" s="19">
        <v>100</v>
      </c>
      <c r="P92" s="19">
        <v>100</v>
      </c>
      <c r="Q92" s="21"/>
      <c r="R92" s="21"/>
      <c r="S92" s="21"/>
      <c r="T92" s="21"/>
      <c r="W92" s="2">
        <f t="shared" si="53"/>
        <v>100</v>
      </c>
      <c r="X92" s="57">
        <f t="shared" si="54"/>
        <v>0</v>
      </c>
      <c r="Y92" s="2">
        <f t="shared" si="55"/>
        <v>4</v>
      </c>
      <c r="Z92" s="19">
        <v>100</v>
      </c>
      <c r="AA92" s="19">
        <v>100</v>
      </c>
      <c r="AB92" s="19">
        <v>100</v>
      </c>
      <c r="AC92" s="19">
        <v>90</v>
      </c>
      <c r="AJ92" s="2">
        <f t="shared" si="56"/>
        <v>97.5</v>
      </c>
      <c r="AK92" s="2">
        <f t="shared" si="57"/>
        <v>5</v>
      </c>
      <c r="AL92" s="2">
        <f t="shared" si="58"/>
        <v>4</v>
      </c>
      <c r="AM92" s="22">
        <f t="shared" si="59"/>
        <v>1.5707963267948966</v>
      </c>
      <c r="AN92" s="22">
        <f t="shared" si="60"/>
        <v>1.5707963267948966</v>
      </c>
      <c r="AO92" s="22">
        <f t="shared" si="61"/>
        <v>1.5707963267948966</v>
      </c>
      <c r="AP92" s="22">
        <f t="shared" si="62"/>
        <v>1.5707963267948966</v>
      </c>
      <c r="AQ92" s="22" t="str">
        <f t="shared" si="63"/>
        <v/>
      </c>
      <c r="AR92" s="22" t="str">
        <f t="shared" si="64"/>
        <v/>
      </c>
      <c r="AS92" s="22" t="str">
        <f t="shared" si="65"/>
        <v/>
      </c>
      <c r="AT92" s="22" t="str">
        <f t="shared" si="66"/>
        <v/>
      </c>
      <c r="AU92" s="22" t="str">
        <f t="shared" si="67"/>
        <v/>
      </c>
      <c r="AV92" s="22" t="str">
        <f t="shared" si="68"/>
        <v/>
      </c>
      <c r="AW92" s="2">
        <f t="shared" si="69"/>
        <v>1.5707963267948966</v>
      </c>
      <c r="AX92" s="2">
        <f t="shared" si="70"/>
        <v>0</v>
      </c>
      <c r="AY92" s="2">
        <f t="shared" si="71"/>
        <v>4</v>
      </c>
      <c r="AZ92" s="23">
        <f t="shared" si="72"/>
        <v>1.5707963267948966</v>
      </c>
      <c r="BA92" s="23">
        <f t="shared" si="73"/>
        <v>1.5707963267948966</v>
      </c>
      <c r="BB92" s="23">
        <f t="shared" si="74"/>
        <v>1.5707963267948966</v>
      </c>
      <c r="BC92" s="23">
        <f t="shared" si="75"/>
        <v>1.2490457723982542</v>
      </c>
      <c r="BD92" s="23" t="str">
        <f t="shared" si="76"/>
        <v/>
      </c>
      <c r="BE92" s="23" t="str">
        <f t="shared" si="77"/>
        <v/>
      </c>
      <c r="BF92" s="23" t="str">
        <f t="shared" si="78"/>
        <v/>
      </c>
      <c r="BG92" s="23" t="str">
        <f t="shared" si="79"/>
        <v/>
      </c>
      <c r="BH92" s="23" t="str">
        <f t="shared" si="80"/>
        <v/>
      </c>
      <c r="BI92" s="23" t="str">
        <f t="shared" si="81"/>
        <v/>
      </c>
      <c r="BJ92" s="2">
        <f t="shared" si="82"/>
        <v>1.490358688195736</v>
      </c>
      <c r="BK92" s="2">
        <f t="shared" si="83"/>
        <v>0.16087527719832118</v>
      </c>
      <c r="BL92" s="2">
        <f t="shared" si="84"/>
        <v>4</v>
      </c>
      <c r="BM92" s="2">
        <f t="shared" si="85"/>
        <v>4.1863665367783801E-5</v>
      </c>
      <c r="BN92" s="2">
        <f t="shared" si="86"/>
        <v>1.3954555122594601E-5</v>
      </c>
      <c r="BO92" s="2">
        <f t="shared" si="87"/>
        <v>3</v>
      </c>
      <c r="BP92" s="2">
        <f t="shared" si="88"/>
        <v>3.882031453653616</v>
      </c>
      <c r="BQ92" s="2">
        <f t="shared" si="89"/>
        <v>0.76489232840434507</v>
      </c>
      <c r="BR92" s="3" t="str">
        <f t="shared" si="90"/>
        <v>Nontoxic</v>
      </c>
      <c r="BS92" s="2">
        <f t="shared" si="91"/>
        <v>97.5</v>
      </c>
      <c r="BT92" s="4" t="s">
        <v>664</v>
      </c>
      <c r="BU92" s="2" t="s">
        <v>666</v>
      </c>
      <c r="BV92" s="2">
        <f t="shared" si="92"/>
        <v>3</v>
      </c>
      <c r="BW92" s="2">
        <f t="shared" si="93"/>
        <v>3</v>
      </c>
      <c r="BX92" s="2">
        <f t="shared" si="94"/>
        <v>0</v>
      </c>
      <c r="BY92" s="2">
        <f t="shared" si="95"/>
        <v>2.5880854813636677E-2</v>
      </c>
      <c r="BZ92" s="2">
        <f t="shared" si="96"/>
        <v>1.2940427406818339E-2</v>
      </c>
      <c r="CA92" s="2">
        <f t="shared" si="97"/>
        <v>1.1666666666666667</v>
      </c>
      <c r="CB92" s="2" t="e">
        <f t="shared" si="98"/>
        <v>#NUM!</v>
      </c>
      <c r="CC92" s="2">
        <v>6.6349999999999998</v>
      </c>
      <c r="CD92" s="2" t="e">
        <f t="shared" si="99"/>
        <v>#NUM!</v>
      </c>
      <c r="CE92" s="2" t="e">
        <f t="shared" si="100"/>
        <v>#NUM!</v>
      </c>
      <c r="CF92" s="2" t="e">
        <f t="shared" si="101"/>
        <v>#NUM!</v>
      </c>
      <c r="CG92" s="2" t="str">
        <f t="shared" si="102"/>
        <v>NS</v>
      </c>
      <c r="CH92" s="2" t="str">
        <f t="shared" si="103"/>
        <v>Wilcoxon</v>
      </c>
      <c r="CI92" s="2" t="str">
        <f t="shared" si="104"/>
        <v/>
      </c>
      <c r="CJ92" s="2" t="str">
        <f t="shared" si="105"/>
        <v/>
      </c>
    </row>
    <row r="93" spans="1:88" x14ac:dyDescent="0.2">
      <c r="A93" s="1" t="s">
        <v>142</v>
      </c>
      <c r="B93" s="19" t="s">
        <v>448</v>
      </c>
      <c r="C93" s="20">
        <v>37685</v>
      </c>
      <c r="D93" s="7">
        <v>0.625</v>
      </c>
      <c r="E93" s="1">
        <v>0.1</v>
      </c>
      <c r="F93" s="1" t="s">
        <v>57</v>
      </c>
      <c r="G93" s="1" t="s">
        <v>785</v>
      </c>
      <c r="H93" s="19" t="s">
        <v>711</v>
      </c>
      <c r="I93" s="19" t="s">
        <v>712</v>
      </c>
      <c r="J93" s="19" t="s">
        <v>61</v>
      </c>
      <c r="K93" s="2">
        <v>0.75</v>
      </c>
      <c r="L93" s="2">
        <v>0.25</v>
      </c>
      <c r="M93" s="19">
        <v>100</v>
      </c>
      <c r="N93" s="19">
        <v>100</v>
      </c>
      <c r="O93" s="19">
        <v>100</v>
      </c>
      <c r="P93" s="19">
        <v>100</v>
      </c>
      <c r="Q93" s="21"/>
      <c r="R93" s="21"/>
      <c r="S93" s="21"/>
      <c r="T93" s="21"/>
      <c r="W93" s="2">
        <f t="shared" si="53"/>
        <v>100</v>
      </c>
      <c r="X93" s="57">
        <f t="shared" si="54"/>
        <v>0</v>
      </c>
      <c r="Y93" s="2">
        <f t="shared" si="55"/>
        <v>4</v>
      </c>
      <c r="Z93" s="19">
        <v>100</v>
      </c>
      <c r="AA93" s="19">
        <v>100</v>
      </c>
      <c r="AB93" s="19">
        <v>90</v>
      </c>
      <c r="AC93" s="19">
        <v>100</v>
      </c>
      <c r="AJ93" s="2">
        <f t="shared" si="56"/>
        <v>97.5</v>
      </c>
      <c r="AK93" s="2">
        <f t="shared" si="57"/>
        <v>5</v>
      </c>
      <c r="AL93" s="2">
        <f t="shared" si="58"/>
        <v>4</v>
      </c>
      <c r="AM93" s="22">
        <f t="shared" si="59"/>
        <v>1.5707963267948966</v>
      </c>
      <c r="AN93" s="22">
        <f t="shared" si="60"/>
        <v>1.5707963267948966</v>
      </c>
      <c r="AO93" s="22">
        <f t="shared" si="61"/>
        <v>1.5707963267948966</v>
      </c>
      <c r="AP93" s="22">
        <f t="shared" si="62"/>
        <v>1.5707963267948966</v>
      </c>
      <c r="AQ93" s="22" t="str">
        <f t="shared" si="63"/>
        <v/>
      </c>
      <c r="AR93" s="22" t="str">
        <f t="shared" si="64"/>
        <v/>
      </c>
      <c r="AS93" s="22" t="str">
        <f t="shared" si="65"/>
        <v/>
      </c>
      <c r="AT93" s="22" t="str">
        <f t="shared" si="66"/>
        <v/>
      </c>
      <c r="AU93" s="22" t="str">
        <f t="shared" si="67"/>
        <v/>
      </c>
      <c r="AV93" s="22" t="str">
        <f t="shared" si="68"/>
        <v/>
      </c>
      <c r="AW93" s="2">
        <f t="shared" si="69"/>
        <v>1.5707963267948966</v>
      </c>
      <c r="AX93" s="2">
        <f t="shared" si="70"/>
        <v>0</v>
      </c>
      <c r="AY93" s="2">
        <f t="shared" si="71"/>
        <v>4</v>
      </c>
      <c r="AZ93" s="23">
        <f t="shared" si="72"/>
        <v>1.5707963267948966</v>
      </c>
      <c r="BA93" s="23">
        <f t="shared" si="73"/>
        <v>1.5707963267948966</v>
      </c>
      <c r="BB93" s="23">
        <f t="shared" si="74"/>
        <v>1.2490457723982542</v>
      </c>
      <c r="BC93" s="23">
        <f t="shared" si="75"/>
        <v>1.5707963267948966</v>
      </c>
      <c r="BD93" s="23" t="str">
        <f t="shared" si="76"/>
        <v/>
      </c>
      <c r="BE93" s="23" t="str">
        <f t="shared" si="77"/>
        <v/>
      </c>
      <c r="BF93" s="23" t="str">
        <f t="shared" si="78"/>
        <v/>
      </c>
      <c r="BG93" s="23" t="str">
        <f t="shared" si="79"/>
        <v/>
      </c>
      <c r="BH93" s="23" t="str">
        <f t="shared" si="80"/>
        <v/>
      </c>
      <c r="BI93" s="23" t="str">
        <f t="shared" si="81"/>
        <v/>
      </c>
      <c r="BJ93" s="2">
        <f t="shared" si="82"/>
        <v>1.490358688195736</v>
      </c>
      <c r="BK93" s="2">
        <f t="shared" si="83"/>
        <v>0.16087527719832118</v>
      </c>
      <c r="BL93" s="2">
        <f t="shared" si="84"/>
        <v>4</v>
      </c>
      <c r="BM93" s="2">
        <f t="shared" si="85"/>
        <v>4.1863665367783801E-5</v>
      </c>
      <c r="BN93" s="2">
        <f t="shared" si="86"/>
        <v>1.3954555122594601E-5</v>
      </c>
      <c r="BO93" s="2">
        <f t="shared" si="87"/>
        <v>3</v>
      </c>
      <c r="BP93" s="2">
        <f t="shared" si="88"/>
        <v>3.882031453653616</v>
      </c>
      <c r="BQ93" s="2">
        <f t="shared" si="89"/>
        <v>0.76489232840434507</v>
      </c>
      <c r="BR93" s="3" t="str">
        <f t="shared" si="90"/>
        <v>Nontoxic</v>
      </c>
      <c r="BS93" s="2">
        <f t="shared" si="91"/>
        <v>97.5</v>
      </c>
      <c r="BT93" s="4" t="s">
        <v>664</v>
      </c>
      <c r="BU93" s="2" t="s">
        <v>666</v>
      </c>
      <c r="BV93" s="2">
        <f t="shared" si="92"/>
        <v>3</v>
      </c>
      <c r="BW93" s="2">
        <f t="shared" si="93"/>
        <v>3</v>
      </c>
      <c r="BX93" s="2">
        <f t="shared" si="94"/>
        <v>0</v>
      </c>
      <c r="BY93" s="2">
        <f t="shared" si="95"/>
        <v>2.5880854813636677E-2</v>
      </c>
      <c r="BZ93" s="2">
        <f t="shared" si="96"/>
        <v>1.2940427406818339E-2</v>
      </c>
      <c r="CA93" s="2">
        <f t="shared" si="97"/>
        <v>1.1666666666666667</v>
      </c>
      <c r="CB93" s="2" t="e">
        <f t="shared" si="98"/>
        <v>#NUM!</v>
      </c>
      <c r="CC93" s="2">
        <v>6.6349999999999998</v>
      </c>
      <c r="CD93" s="2" t="e">
        <f t="shared" si="99"/>
        <v>#NUM!</v>
      </c>
      <c r="CE93" s="2" t="e">
        <f t="shared" si="100"/>
        <v>#NUM!</v>
      </c>
      <c r="CF93" s="2" t="e">
        <f t="shared" si="101"/>
        <v>#NUM!</v>
      </c>
      <c r="CG93" s="2" t="str">
        <f t="shared" si="102"/>
        <v>NS</v>
      </c>
      <c r="CH93" s="2" t="str">
        <f t="shared" si="103"/>
        <v>Wilcoxon</v>
      </c>
      <c r="CI93" s="2" t="str">
        <f t="shared" si="104"/>
        <v/>
      </c>
      <c r="CJ93" s="2" t="str">
        <f t="shared" si="105"/>
        <v/>
      </c>
    </row>
    <row r="94" spans="1:88" x14ac:dyDescent="0.2">
      <c r="A94" s="1" t="s">
        <v>142</v>
      </c>
      <c r="B94" s="19" t="s">
        <v>457</v>
      </c>
      <c r="C94" s="20">
        <v>38532</v>
      </c>
      <c r="D94" s="7">
        <v>0.4861111111111111</v>
      </c>
      <c r="E94" s="1">
        <v>0.1</v>
      </c>
      <c r="F94" s="1" t="s">
        <v>57</v>
      </c>
      <c r="G94" s="1" t="s">
        <v>809</v>
      </c>
      <c r="H94" s="19" t="s">
        <v>711</v>
      </c>
      <c r="I94" s="19" t="s">
        <v>712</v>
      </c>
      <c r="J94" s="19" t="s">
        <v>61</v>
      </c>
      <c r="K94" s="2">
        <v>0.75</v>
      </c>
      <c r="L94" s="2">
        <v>0.25</v>
      </c>
      <c r="M94" s="19">
        <v>100</v>
      </c>
      <c r="N94" s="19">
        <v>100</v>
      </c>
      <c r="O94" s="19">
        <v>100</v>
      </c>
      <c r="P94" s="19">
        <v>100</v>
      </c>
      <c r="Q94" s="19">
        <v>100</v>
      </c>
      <c r="R94" s="19">
        <v>100</v>
      </c>
      <c r="S94" s="19">
        <v>100</v>
      </c>
      <c r="T94" s="19">
        <v>100</v>
      </c>
      <c r="W94" s="2">
        <f t="shared" si="53"/>
        <v>100</v>
      </c>
      <c r="X94" s="57">
        <f t="shared" si="54"/>
        <v>0</v>
      </c>
      <c r="Y94" s="2">
        <f t="shared" si="55"/>
        <v>8</v>
      </c>
      <c r="Z94" s="19">
        <v>90</v>
      </c>
      <c r="AA94" s="19">
        <v>100</v>
      </c>
      <c r="AB94" s="19">
        <v>100</v>
      </c>
      <c r="AC94" s="19">
        <v>100</v>
      </c>
      <c r="AJ94" s="2">
        <f t="shared" si="56"/>
        <v>97.5</v>
      </c>
      <c r="AK94" s="2">
        <f t="shared" si="57"/>
        <v>5</v>
      </c>
      <c r="AL94" s="2">
        <f t="shared" si="58"/>
        <v>4</v>
      </c>
      <c r="AM94" s="22">
        <f t="shared" si="59"/>
        <v>1.5707963267948966</v>
      </c>
      <c r="AN94" s="22">
        <f t="shared" si="60"/>
        <v>1.5707963267948966</v>
      </c>
      <c r="AO94" s="22">
        <f t="shared" si="61"/>
        <v>1.5707963267948966</v>
      </c>
      <c r="AP94" s="22">
        <f t="shared" si="62"/>
        <v>1.5707963267948966</v>
      </c>
      <c r="AQ94" s="22">
        <f t="shared" si="63"/>
        <v>1.5707963267948966</v>
      </c>
      <c r="AR94" s="22">
        <f t="shared" si="64"/>
        <v>1.5707963267948966</v>
      </c>
      <c r="AS94" s="22">
        <f t="shared" si="65"/>
        <v>1.5707963267948966</v>
      </c>
      <c r="AT94" s="22">
        <f t="shared" si="66"/>
        <v>1.5707963267948966</v>
      </c>
      <c r="AU94" s="22" t="str">
        <f t="shared" si="67"/>
        <v/>
      </c>
      <c r="AV94" s="22" t="str">
        <f t="shared" si="68"/>
        <v/>
      </c>
      <c r="AW94" s="2">
        <f t="shared" si="69"/>
        <v>1.5707963267948966</v>
      </c>
      <c r="AX94" s="2">
        <f t="shared" si="70"/>
        <v>0</v>
      </c>
      <c r="AY94" s="2">
        <f t="shared" si="71"/>
        <v>8</v>
      </c>
      <c r="AZ94" s="23">
        <f t="shared" si="72"/>
        <v>1.2490457723982542</v>
      </c>
      <c r="BA94" s="23">
        <f t="shared" si="73"/>
        <v>1.5707963267948966</v>
      </c>
      <c r="BB94" s="23">
        <f t="shared" si="74"/>
        <v>1.5707963267948966</v>
      </c>
      <c r="BC94" s="23">
        <f t="shared" si="75"/>
        <v>1.5707963267948966</v>
      </c>
      <c r="BD94" s="23" t="str">
        <f t="shared" si="76"/>
        <v/>
      </c>
      <c r="BE94" s="23" t="str">
        <f t="shared" si="77"/>
        <v/>
      </c>
      <c r="BF94" s="23" t="str">
        <f t="shared" si="78"/>
        <v/>
      </c>
      <c r="BG94" s="23" t="str">
        <f t="shared" si="79"/>
        <v/>
      </c>
      <c r="BH94" s="23" t="str">
        <f t="shared" si="80"/>
        <v/>
      </c>
      <c r="BI94" s="23" t="str">
        <f t="shared" si="81"/>
        <v/>
      </c>
      <c r="BJ94" s="2">
        <f t="shared" si="82"/>
        <v>1.490358688195736</v>
      </c>
      <c r="BK94" s="2">
        <f t="shared" si="83"/>
        <v>0.16087527719832118</v>
      </c>
      <c r="BL94" s="2">
        <f t="shared" si="84"/>
        <v>4</v>
      </c>
      <c r="BM94" s="2">
        <f t="shared" si="85"/>
        <v>4.1863665367783801E-5</v>
      </c>
      <c r="BN94" s="2">
        <f t="shared" si="86"/>
        <v>1.3954555122594601E-5</v>
      </c>
      <c r="BO94" s="2">
        <f t="shared" si="87"/>
        <v>3</v>
      </c>
      <c r="BP94" s="2">
        <f t="shared" si="88"/>
        <v>3.882031453653616</v>
      </c>
      <c r="BQ94" s="2">
        <f t="shared" si="89"/>
        <v>0.76489232840434507</v>
      </c>
      <c r="BR94" s="3" t="str">
        <f t="shared" si="90"/>
        <v>Nontoxic</v>
      </c>
      <c r="BS94" s="2">
        <f t="shared" si="91"/>
        <v>97.5</v>
      </c>
      <c r="BT94" s="4" t="s">
        <v>664</v>
      </c>
      <c r="BU94" s="4" t="s">
        <v>666</v>
      </c>
      <c r="BV94" s="2">
        <f t="shared" si="92"/>
        <v>7</v>
      </c>
      <c r="BW94" s="2">
        <f t="shared" si="93"/>
        <v>3</v>
      </c>
      <c r="BX94" s="2">
        <f t="shared" si="94"/>
        <v>0</v>
      </c>
      <c r="BY94" s="2">
        <f t="shared" si="95"/>
        <v>2.5880854813636677E-2</v>
      </c>
      <c r="BZ94" s="2">
        <f t="shared" si="96"/>
        <v>7.7642564440910024E-3</v>
      </c>
      <c r="CA94" s="2">
        <f t="shared" si="97"/>
        <v>1.1253968253968254</v>
      </c>
      <c r="CB94" s="2" t="e">
        <f t="shared" si="98"/>
        <v>#NUM!</v>
      </c>
      <c r="CC94" s="2">
        <v>6.6349999999999998</v>
      </c>
      <c r="CD94" s="2" t="e">
        <f t="shared" si="99"/>
        <v>#NUM!</v>
      </c>
      <c r="CE94" s="2" t="e">
        <f t="shared" si="100"/>
        <v>#NUM!</v>
      </c>
      <c r="CF94" s="2" t="e">
        <f t="shared" si="101"/>
        <v>#NUM!</v>
      </c>
      <c r="CG94" s="2" t="str">
        <f t="shared" si="102"/>
        <v>NS</v>
      </c>
      <c r="CH94" s="2" t="str">
        <f t="shared" si="103"/>
        <v>Wilcoxon</v>
      </c>
      <c r="CI94" s="2" t="str">
        <f t="shared" si="104"/>
        <v/>
      </c>
      <c r="CJ94" s="2" t="str">
        <f t="shared" si="105"/>
        <v/>
      </c>
    </row>
    <row r="95" spans="1:88" x14ac:dyDescent="0.2">
      <c r="A95" s="1" t="s">
        <v>142</v>
      </c>
      <c r="B95" s="19" t="s">
        <v>476</v>
      </c>
      <c r="C95" s="20">
        <v>38533</v>
      </c>
      <c r="D95" s="7">
        <v>0.29166666666666669</v>
      </c>
      <c r="E95" s="1">
        <v>0.1</v>
      </c>
      <c r="F95" s="1" t="s">
        <v>57</v>
      </c>
      <c r="G95" s="1" t="s">
        <v>813</v>
      </c>
      <c r="H95" s="19" t="s">
        <v>711</v>
      </c>
      <c r="I95" s="19" t="s">
        <v>712</v>
      </c>
      <c r="J95" s="19" t="s">
        <v>61</v>
      </c>
      <c r="K95" s="2">
        <v>0.75</v>
      </c>
      <c r="L95" s="2">
        <v>0.25</v>
      </c>
      <c r="M95" s="19">
        <v>100</v>
      </c>
      <c r="N95" s="19">
        <v>100</v>
      </c>
      <c r="O95" s="19">
        <v>100</v>
      </c>
      <c r="P95" s="19">
        <v>100</v>
      </c>
      <c r="Q95" s="21"/>
      <c r="R95" s="21"/>
      <c r="S95" s="21"/>
      <c r="T95" s="21"/>
      <c r="W95" s="2">
        <f t="shared" si="53"/>
        <v>100</v>
      </c>
      <c r="X95" s="57">
        <f t="shared" si="54"/>
        <v>0</v>
      </c>
      <c r="Y95" s="2">
        <f t="shared" si="55"/>
        <v>4</v>
      </c>
      <c r="Z95" s="19">
        <v>90</v>
      </c>
      <c r="AA95" s="19">
        <v>100</v>
      </c>
      <c r="AB95" s="19">
        <v>100</v>
      </c>
      <c r="AC95" s="19">
        <v>100</v>
      </c>
      <c r="AJ95" s="2">
        <f t="shared" si="56"/>
        <v>97.5</v>
      </c>
      <c r="AK95" s="2">
        <f t="shared" si="57"/>
        <v>5</v>
      </c>
      <c r="AL95" s="2">
        <f t="shared" si="58"/>
        <v>4</v>
      </c>
      <c r="AM95" s="22">
        <f t="shared" si="59"/>
        <v>1.5707963267948966</v>
      </c>
      <c r="AN95" s="22">
        <f t="shared" si="60"/>
        <v>1.5707963267948966</v>
      </c>
      <c r="AO95" s="22">
        <f t="shared" si="61"/>
        <v>1.5707963267948966</v>
      </c>
      <c r="AP95" s="22">
        <f t="shared" si="62"/>
        <v>1.5707963267948966</v>
      </c>
      <c r="AQ95" s="22" t="str">
        <f t="shared" si="63"/>
        <v/>
      </c>
      <c r="AR95" s="22" t="str">
        <f t="shared" si="64"/>
        <v/>
      </c>
      <c r="AS95" s="22" t="str">
        <f t="shared" si="65"/>
        <v/>
      </c>
      <c r="AT95" s="22" t="str">
        <f t="shared" si="66"/>
        <v/>
      </c>
      <c r="AU95" s="22" t="str">
        <f t="shared" si="67"/>
        <v/>
      </c>
      <c r="AV95" s="22" t="str">
        <f t="shared" si="68"/>
        <v/>
      </c>
      <c r="AW95" s="2">
        <f t="shared" si="69"/>
        <v>1.5707963267948966</v>
      </c>
      <c r="AX95" s="2">
        <f t="shared" si="70"/>
        <v>0</v>
      </c>
      <c r="AY95" s="2">
        <f t="shared" si="71"/>
        <v>4</v>
      </c>
      <c r="AZ95" s="23">
        <f t="shared" si="72"/>
        <v>1.2490457723982542</v>
      </c>
      <c r="BA95" s="23">
        <f t="shared" si="73"/>
        <v>1.5707963267948966</v>
      </c>
      <c r="BB95" s="23">
        <f t="shared" si="74"/>
        <v>1.5707963267948966</v>
      </c>
      <c r="BC95" s="23">
        <f t="shared" si="75"/>
        <v>1.5707963267948966</v>
      </c>
      <c r="BD95" s="23" t="str">
        <f t="shared" si="76"/>
        <v/>
      </c>
      <c r="BE95" s="23" t="str">
        <f t="shared" si="77"/>
        <v/>
      </c>
      <c r="BF95" s="23" t="str">
        <f t="shared" si="78"/>
        <v/>
      </c>
      <c r="BG95" s="23" t="str">
        <f t="shared" si="79"/>
        <v/>
      </c>
      <c r="BH95" s="23" t="str">
        <f t="shared" si="80"/>
        <v/>
      </c>
      <c r="BI95" s="23" t="str">
        <f t="shared" si="81"/>
        <v/>
      </c>
      <c r="BJ95" s="2">
        <f t="shared" si="82"/>
        <v>1.490358688195736</v>
      </c>
      <c r="BK95" s="2">
        <f t="shared" si="83"/>
        <v>0.16087527719832118</v>
      </c>
      <c r="BL95" s="2">
        <f t="shared" si="84"/>
        <v>4</v>
      </c>
      <c r="BM95" s="2">
        <f t="shared" si="85"/>
        <v>4.1863665367783801E-5</v>
      </c>
      <c r="BN95" s="2">
        <f t="shared" si="86"/>
        <v>1.3954555122594601E-5</v>
      </c>
      <c r="BO95" s="2">
        <f t="shared" si="87"/>
        <v>3</v>
      </c>
      <c r="BP95" s="2">
        <f t="shared" si="88"/>
        <v>3.882031453653616</v>
      </c>
      <c r="BQ95" s="2">
        <f t="shared" si="89"/>
        <v>0.76489232840434507</v>
      </c>
      <c r="BR95" s="3" t="str">
        <f t="shared" si="90"/>
        <v>Nontoxic</v>
      </c>
      <c r="BS95" s="2">
        <f t="shared" si="91"/>
        <v>97.5</v>
      </c>
      <c r="BT95" s="4" t="s">
        <v>664</v>
      </c>
      <c r="BU95" s="4" t="s">
        <v>666</v>
      </c>
      <c r="BV95" s="2">
        <f t="shared" si="92"/>
        <v>3</v>
      </c>
      <c r="BW95" s="2">
        <f t="shared" si="93"/>
        <v>3</v>
      </c>
      <c r="BX95" s="2">
        <f t="shared" si="94"/>
        <v>0</v>
      </c>
      <c r="BY95" s="2">
        <f t="shared" si="95"/>
        <v>2.5880854813636677E-2</v>
      </c>
      <c r="BZ95" s="2">
        <f t="shared" si="96"/>
        <v>1.2940427406818339E-2</v>
      </c>
      <c r="CA95" s="2">
        <f t="shared" si="97"/>
        <v>1.1666666666666667</v>
      </c>
      <c r="CB95" s="2" t="e">
        <f t="shared" si="98"/>
        <v>#NUM!</v>
      </c>
      <c r="CC95" s="2">
        <v>6.6349999999999998</v>
      </c>
      <c r="CD95" s="2" t="e">
        <f t="shared" si="99"/>
        <v>#NUM!</v>
      </c>
      <c r="CE95" s="2" t="e">
        <f t="shared" si="100"/>
        <v>#NUM!</v>
      </c>
      <c r="CF95" s="2" t="e">
        <f t="shared" si="101"/>
        <v>#NUM!</v>
      </c>
      <c r="CG95" s="2" t="str">
        <f t="shared" si="102"/>
        <v>NS</v>
      </c>
      <c r="CH95" s="2" t="str">
        <f t="shared" si="103"/>
        <v>Wilcoxon</v>
      </c>
      <c r="CI95" s="2" t="str">
        <f t="shared" si="104"/>
        <v/>
      </c>
      <c r="CJ95" s="2" t="str">
        <f t="shared" si="105"/>
        <v/>
      </c>
    </row>
    <row r="96" spans="1:88" x14ac:dyDescent="0.2">
      <c r="A96" s="1" t="s">
        <v>142</v>
      </c>
      <c r="B96" s="19" t="s">
        <v>477</v>
      </c>
      <c r="C96" s="20">
        <v>38532</v>
      </c>
      <c r="D96" s="7">
        <v>0.54166666666666663</v>
      </c>
      <c r="E96" s="1">
        <v>0</v>
      </c>
      <c r="F96" s="1" t="s">
        <v>57</v>
      </c>
      <c r="G96" s="1" t="s">
        <v>809</v>
      </c>
      <c r="H96" s="19" t="s">
        <v>711</v>
      </c>
      <c r="I96" s="19" t="s">
        <v>712</v>
      </c>
      <c r="J96" s="19" t="s">
        <v>61</v>
      </c>
      <c r="K96" s="2">
        <v>0.75</v>
      </c>
      <c r="L96" s="2">
        <v>0.25</v>
      </c>
      <c r="M96" s="19">
        <v>100</v>
      </c>
      <c r="N96" s="19">
        <v>100</v>
      </c>
      <c r="O96" s="19">
        <v>100</v>
      </c>
      <c r="P96" s="19">
        <v>100</v>
      </c>
      <c r="Q96" s="19">
        <v>100</v>
      </c>
      <c r="R96" s="19">
        <v>100</v>
      </c>
      <c r="S96" s="19">
        <v>100</v>
      </c>
      <c r="T96" s="19">
        <v>100</v>
      </c>
      <c r="W96" s="2">
        <f t="shared" si="53"/>
        <v>100</v>
      </c>
      <c r="X96" s="57">
        <f t="shared" si="54"/>
        <v>0</v>
      </c>
      <c r="Y96" s="2">
        <f t="shared" si="55"/>
        <v>8</v>
      </c>
      <c r="Z96" s="19">
        <v>100</v>
      </c>
      <c r="AA96" s="19">
        <v>90</v>
      </c>
      <c r="AB96" s="19">
        <v>100</v>
      </c>
      <c r="AC96" s="19">
        <v>100</v>
      </c>
      <c r="AJ96" s="2">
        <f t="shared" si="56"/>
        <v>97.5</v>
      </c>
      <c r="AK96" s="2">
        <f t="shared" si="57"/>
        <v>5</v>
      </c>
      <c r="AL96" s="2">
        <f t="shared" si="58"/>
        <v>4</v>
      </c>
      <c r="AM96" s="22">
        <f t="shared" si="59"/>
        <v>1.5707963267948966</v>
      </c>
      <c r="AN96" s="22">
        <f t="shared" si="60"/>
        <v>1.5707963267948966</v>
      </c>
      <c r="AO96" s="22">
        <f t="shared" si="61"/>
        <v>1.5707963267948966</v>
      </c>
      <c r="AP96" s="22">
        <f t="shared" si="62"/>
        <v>1.5707963267948966</v>
      </c>
      <c r="AQ96" s="22">
        <f t="shared" si="63"/>
        <v>1.5707963267948966</v>
      </c>
      <c r="AR96" s="22">
        <f t="shared" si="64"/>
        <v>1.5707963267948966</v>
      </c>
      <c r="AS96" s="22">
        <f t="shared" si="65"/>
        <v>1.5707963267948966</v>
      </c>
      <c r="AT96" s="22">
        <f t="shared" si="66"/>
        <v>1.5707963267948966</v>
      </c>
      <c r="AU96" s="22" t="str">
        <f t="shared" si="67"/>
        <v/>
      </c>
      <c r="AV96" s="22" t="str">
        <f t="shared" si="68"/>
        <v/>
      </c>
      <c r="AW96" s="2">
        <f t="shared" si="69"/>
        <v>1.5707963267948966</v>
      </c>
      <c r="AX96" s="2">
        <f t="shared" si="70"/>
        <v>0</v>
      </c>
      <c r="AY96" s="2">
        <f t="shared" si="71"/>
        <v>8</v>
      </c>
      <c r="AZ96" s="23">
        <f t="shared" si="72"/>
        <v>1.5707963267948966</v>
      </c>
      <c r="BA96" s="23">
        <f t="shared" si="73"/>
        <v>1.2490457723982542</v>
      </c>
      <c r="BB96" s="23">
        <f t="shared" si="74"/>
        <v>1.5707963267948966</v>
      </c>
      <c r="BC96" s="23">
        <f t="shared" si="75"/>
        <v>1.5707963267948966</v>
      </c>
      <c r="BD96" s="23" t="str">
        <f t="shared" si="76"/>
        <v/>
      </c>
      <c r="BE96" s="23" t="str">
        <f t="shared" si="77"/>
        <v/>
      </c>
      <c r="BF96" s="23" t="str">
        <f t="shared" si="78"/>
        <v/>
      </c>
      <c r="BG96" s="23" t="str">
        <f t="shared" si="79"/>
        <v/>
      </c>
      <c r="BH96" s="23" t="str">
        <f t="shared" si="80"/>
        <v/>
      </c>
      <c r="BI96" s="23" t="str">
        <f t="shared" si="81"/>
        <v/>
      </c>
      <c r="BJ96" s="2">
        <f t="shared" si="82"/>
        <v>1.490358688195736</v>
      </c>
      <c r="BK96" s="2">
        <f t="shared" si="83"/>
        <v>0.16087527719832118</v>
      </c>
      <c r="BL96" s="2">
        <f t="shared" si="84"/>
        <v>4</v>
      </c>
      <c r="BM96" s="2">
        <f t="shared" si="85"/>
        <v>4.1863665367783801E-5</v>
      </c>
      <c r="BN96" s="2">
        <f t="shared" si="86"/>
        <v>1.3954555122594601E-5</v>
      </c>
      <c r="BO96" s="2">
        <f t="shared" si="87"/>
        <v>3</v>
      </c>
      <c r="BP96" s="2">
        <f t="shared" si="88"/>
        <v>3.882031453653616</v>
      </c>
      <c r="BQ96" s="2">
        <f t="shared" si="89"/>
        <v>0.76489232840434507</v>
      </c>
      <c r="BR96" s="3" t="str">
        <f t="shared" si="90"/>
        <v>Nontoxic</v>
      </c>
      <c r="BS96" s="2">
        <f t="shared" si="91"/>
        <v>97.5</v>
      </c>
      <c r="BT96" s="4" t="s">
        <v>664</v>
      </c>
      <c r="BU96" s="4" t="s">
        <v>666</v>
      </c>
      <c r="BV96" s="2">
        <f t="shared" si="92"/>
        <v>7</v>
      </c>
      <c r="BW96" s="2">
        <f t="shared" si="93"/>
        <v>3</v>
      </c>
      <c r="BX96" s="2">
        <f t="shared" si="94"/>
        <v>0</v>
      </c>
      <c r="BY96" s="2">
        <f t="shared" si="95"/>
        <v>2.5880854813636677E-2</v>
      </c>
      <c r="BZ96" s="2">
        <f t="shared" si="96"/>
        <v>7.7642564440910024E-3</v>
      </c>
      <c r="CA96" s="2">
        <f t="shared" si="97"/>
        <v>1.1253968253968254</v>
      </c>
      <c r="CB96" s="2" t="e">
        <f t="shared" si="98"/>
        <v>#NUM!</v>
      </c>
      <c r="CC96" s="2">
        <v>6.6349999999999998</v>
      </c>
      <c r="CD96" s="2" t="e">
        <f t="shared" si="99"/>
        <v>#NUM!</v>
      </c>
      <c r="CE96" s="2" t="e">
        <f t="shared" si="100"/>
        <v>#NUM!</v>
      </c>
      <c r="CF96" s="2" t="e">
        <f t="shared" si="101"/>
        <v>#NUM!</v>
      </c>
      <c r="CG96" s="2" t="str">
        <f t="shared" si="102"/>
        <v>NS</v>
      </c>
      <c r="CH96" s="2" t="str">
        <f t="shared" si="103"/>
        <v>Wilcoxon</v>
      </c>
      <c r="CI96" s="2" t="str">
        <f t="shared" si="104"/>
        <v/>
      </c>
      <c r="CJ96" s="2" t="str">
        <f t="shared" si="105"/>
        <v/>
      </c>
    </row>
    <row r="97" spans="1:88" x14ac:dyDescent="0.2">
      <c r="A97" s="1" t="s">
        <v>142</v>
      </c>
      <c r="B97" s="19" t="s">
        <v>480</v>
      </c>
      <c r="C97" s="20">
        <v>38530</v>
      </c>
      <c r="D97" s="7">
        <v>0.69791666666666663</v>
      </c>
      <c r="E97" s="1">
        <v>0.1</v>
      </c>
      <c r="F97" s="1" t="s">
        <v>57</v>
      </c>
      <c r="G97" s="1" t="s">
        <v>809</v>
      </c>
      <c r="H97" s="19" t="s">
        <v>711</v>
      </c>
      <c r="I97" s="19" t="s">
        <v>712</v>
      </c>
      <c r="J97" s="19" t="s">
        <v>61</v>
      </c>
      <c r="K97" s="2">
        <v>0.75</v>
      </c>
      <c r="L97" s="2">
        <v>0.25</v>
      </c>
      <c r="M97" s="19">
        <v>100</v>
      </c>
      <c r="N97" s="19">
        <v>100</v>
      </c>
      <c r="O97" s="19">
        <v>100</v>
      </c>
      <c r="P97" s="19">
        <v>100</v>
      </c>
      <c r="Q97" s="19">
        <v>100</v>
      </c>
      <c r="R97" s="19">
        <v>100</v>
      </c>
      <c r="S97" s="19">
        <v>100</v>
      </c>
      <c r="T97" s="19">
        <v>100</v>
      </c>
      <c r="W97" s="2">
        <f t="shared" si="53"/>
        <v>100</v>
      </c>
      <c r="X97" s="57">
        <f t="shared" si="54"/>
        <v>0</v>
      </c>
      <c r="Y97" s="2">
        <f t="shared" si="55"/>
        <v>8</v>
      </c>
      <c r="Z97" s="19">
        <v>100</v>
      </c>
      <c r="AA97" s="19">
        <v>100</v>
      </c>
      <c r="AB97" s="19">
        <v>100</v>
      </c>
      <c r="AC97" s="19">
        <v>90</v>
      </c>
      <c r="AJ97" s="2">
        <f t="shared" si="56"/>
        <v>97.5</v>
      </c>
      <c r="AK97" s="2">
        <f t="shared" si="57"/>
        <v>5</v>
      </c>
      <c r="AL97" s="2">
        <f t="shared" si="58"/>
        <v>4</v>
      </c>
      <c r="AM97" s="22">
        <f t="shared" si="59"/>
        <v>1.5707963267948966</v>
      </c>
      <c r="AN97" s="22">
        <f t="shared" si="60"/>
        <v>1.5707963267948966</v>
      </c>
      <c r="AO97" s="22">
        <f t="shared" si="61"/>
        <v>1.5707963267948966</v>
      </c>
      <c r="AP97" s="22">
        <f t="shared" si="62"/>
        <v>1.5707963267948966</v>
      </c>
      <c r="AQ97" s="22">
        <f t="shared" si="63"/>
        <v>1.5707963267948966</v>
      </c>
      <c r="AR97" s="22">
        <f t="shared" si="64"/>
        <v>1.5707963267948966</v>
      </c>
      <c r="AS97" s="22">
        <f t="shared" si="65"/>
        <v>1.5707963267948966</v>
      </c>
      <c r="AT97" s="22">
        <f t="shared" si="66"/>
        <v>1.5707963267948966</v>
      </c>
      <c r="AU97" s="22" t="str">
        <f t="shared" si="67"/>
        <v/>
      </c>
      <c r="AV97" s="22" t="str">
        <f t="shared" si="68"/>
        <v/>
      </c>
      <c r="AW97" s="2">
        <f t="shared" si="69"/>
        <v>1.5707963267948966</v>
      </c>
      <c r="AX97" s="2">
        <f t="shared" si="70"/>
        <v>0</v>
      </c>
      <c r="AY97" s="2">
        <f t="shared" si="71"/>
        <v>8</v>
      </c>
      <c r="AZ97" s="23">
        <f t="shared" si="72"/>
        <v>1.5707963267948966</v>
      </c>
      <c r="BA97" s="23">
        <f t="shared" si="73"/>
        <v>1.5707963267948966</v>
      </c>
      <c r="BB97" s="23">
        <f t="shared" si="74"/>
        <v>1.5707963267948966</v>
      </c>
      <c r="BC97" s="23">
        <f t="shared" si="75"/>
        <v>1.2490457723982542</v>
      </c>
      <c r="BD97" s="23" t="str">
        <f t="shared" si="76"/>
        <v/>
      </c>
      <c r="BE97" s="23" t="str">
        <f t="shared" si="77"/>
        <v/>
      </c>
      <c r="BF97" s="23" t="str">
        <f t="shared" si="78"/>
        <v/>
      </c>
      <c r="BG97" s="23" t="str">
        <f t="shared" si="79"/>
        <v/>
      </c>
      <c r="BH97" s="23" t="str">
        <f t="shared" si="80"/>
        <v/>
      </c>
      <c r="BI97" s="23" t="str">
        <f t="shared" si="81"/>
        <v/>
      </c>
      <c r="BJ97" s="2">
        <f t="shared" si="82"/>
        <v>1.490358688195736</v>
      </c>
      <c r="BK97" s="2">
        <f t="shared" si="83"/>
        <v>0.16087527719832118</v>
      </c>
      <c r="BL97" s="2">
        <f t="shared" si="84"/>
        <v>4</v>
      </c>
      <c r="BM97" s="2">
        <f t="shared" si="85"/>
        <v>4.1863665367783801E-5</v>
      </c>
      <c r="BN97" s="2">
        <f t="shared" si="86"/>
        <v>1.3954555122594601E-5</v>
      </c>
      <c r="BO97" s="2">
        <f t="shared" si="87"/>
        <v>3</v>
      </c>
      <c r="BP97" s="2">
        <f t="shared" si="88"/>
        <v>3.882031453653616</v>
      </c>
      <c r="BQ97" s="2">
        <f t="shared" si="89"/>
        <v>0.76489232840434507</v>
      </c>
      <c r="BR97" s="3" t="str">
        <f t="shared" si="90"/>
        <v>Nontoxic</v>
      </c>
      <c r="BS97" s="2">
        <f t="shared" si="91"/>
        <v>97.5</v>
      </c>
      <c r="BT97" s="4" t="s">
        <v>664</v>
      </c>
      <c r="BU97" s="2" t="s">
        <v>666</v>
      </c>
      <c r="BV97" s="2">
        <f t="shared" si="92"/>
        <v>7</v>
      </c>
      <c r="BW97" s="2">
        <f t="shared" si="93"/>
        <v>3</v>
      </c>
      <c r="BX97" s="2">
        <f t="shared" si="94"/>
        <v>0</v>
      </c>
      <c r="BY97" s="2">
        <f t="shared" si="95"/>
        <v>2.5880854813636677E-2</v>
      </c>
      <c r="BZ97" s="2">
        <f t="shared" si="96"/>
        <v>7.7642564440910024E-3</v>
      </c>
      <c r="CA97" s="2">
        <f t="shared" si="97"/>
        <v>1.1253968253968254</v>
      </c>
      <c r="CB97" s="2" t="e">
        <f t="shared" si="98"/>
        <v>#NUM!</v>
      </c>
      <c r="CC97" s="2">
        <v>6.6349999999999998</v>
      </c>
      <c r="CD97" s="2" t="e">
        <f t="shared" si="99"/>
        <v>#NUM!</v>
      </c>
      <c r="CE97" s="2" t="e">
        <f t="shared" si="100"/>
        <v>#NUM!</v>
      </c>
      <c r="CF97" s="2" t="e">
        <f t="shared" si="101"/>
        <v>#NUM!</v>
      </c>
      <c r="CG97" s="2" t="str">
        <f t="shared" si="102"/>
        <v>NS</v>
      </c>
      <c r="CH97" s="2" t="str">
        <f t="shared" si="103"/>
        <v>Wilcoxon</v>
      </c>
      <c r="CI97" s="2" t="str">
        <f t="shared" si="104"/>
        <v/>
      </c>
      <c r="CJ97" s="2" t="str">
        <f t="shared" si="105"/>
        <v/>
      </c>
    </row>
    <row r="98" spans="1:88" x14ac:dyDescent="0.2">
      <c r="A98" s="1" t="s">
        <v>142</v>
      </c>
      <c r="B98" s="19" t="s">
        <v>814</v>
      </c>
      <c r="C98" s="20">
        <v>38379</v>
      </c>
      <c r="D98" s="7">
        <v>0.53680555555555554</v>
      </c>
      <c r="E98" s="1">
        <v>0.1</v>
      </c>
      <c r="F98" s="1" t="s">
        <v>57</v>
      </c>
      <c r="G98" s="1" t="s">
        <v>817</v>
      </c>
      <c r="H98" s="19" t="s">
        <v>711</v>
      </c>
      <c r="I98" s="19" t="s">
        <v>712</v>
      </c>
      <c r="J98" s="19" t="s">
        <v>61</v>
      </c>
      <c r="K98" s="2">
        <v>0.75</v>
      </c>
      <c r="L98" s="2">
        <v>0.25</v>
      </c>
      <c r="M98" s="19">
        <v>100</v>
      </c>
      <c r="N98" s="19">
        <v>100</v>
      </c>
      <c r="O98" s="19">
        <v>100</v>
      </c>
      <c r="P98" s="19">
        <v>100</v>
      </c>
      <c r="Q98" s="21"/>
      <c r="R98" s="21"/>
      <c r="S98" s="21"/>
      <c r="T98" s="21"/>
      <c r="W98" s="2">
        <f t="shared" si="53"/>
        <v>100</v>
      </c>
      <c r="X98" s="57">
        <f t="shared" si="54"/>
        <v>0</v>
      </c>
      <c r="Y98" s="2">
        <f t="shared" si="55"/>
        <v>4</v>
      </c>
      <c r="Z98" s="19">
        <v>100</v>
      </c>
      <c r="AA98" s="19">
        <v>90</v>
      </c>
      <c r="AB98" s="19">
        <v>100</v>
      </c>
      <c r="AC98" s="19">
        <v>100</v>
      </c>
      <c r="AJ98" s="2">
        <f t="shared" si="56"/>
        <v>97.5</v>
      </c>
      <c r="AK98" s="2">
        <f t="shared" si="57"/>
        <v>5</v>
      </c>
      <c r="AL98" s="2">
        <f t="shared" si="58"/>
        <v>4</v>
      </c>
      <c r="AM98" s="22">
        <f t="shared" si="59"/>
        <v>1.5707963267948966</v>
      </c>
      <c r="AN98" s="22">
        <f t="shared" si="60"/>
        <v>1.5707963267948966</v>
      </c>
      <c r="AO98" s="22">
        <f t="shared" si="61"/>
        <v>1.5707963267948966</v>
      </c>
      <c r="AP98" s="22">
        <f t="shared" si="62"/>
        <v>1.5707963267948966</v>
      </c>
      <c r="AQ98" s="22" t="str">
        <f t="shared" si="63"/>
        <v/>
      </c>
      <c r="AR98" s="22" t="str">
        <f t="shared" si="64"/>
        <v/>
      </c>
      <c r="AS98" s="22" t="str">
        <f t="shared" si="65"/>
        <v/>
      </c>
      <c r="AT98" s="22" t="str">
        <f t="shared" si="66"/>
        <v/>
      </c>
      <c r="AU98" s="22" t="str">
        <f t="shared" si="67"/>
        <v/>
      </c>
      <c r="AV98" s="22" t="str">
        <f t="shared" si="68"/>
        <v/>
      </c>
      <c r="AW98" s="2">
        <f t="shared" si="69"/>
        <v>1.5707963267948966</v>
      </c>
      <c r="AX98" s="2">
        <f t="shared" si="70"/>
        <v>0</v>
      </c>
      <c r="AY98" s="2">
        <f t="shared" si="71"/>
        <v>4</v>
      </c>
      <c r="AZ98" s="23">
        <f t="shared" si="72"/>
        <v>1.5707963267948966</v>
      </c>
      <c r="BA98" s="23">
        <f t="shared" si="73"/>
        <v>1.2490457723982542</v>
      </c>
      <c r="BB98" s="23">
        <f t="shared" si="74"/>
        <v>1.5707963267948966</v>
      </c>
      <c r="BC98" s="23">
        <f t="shared" si="75"/>
        <v>1.5707963267948966</v>
      </c>
      <c r="BD98" s="23" t="str">
        <f t="shared" si="76"/>
        <v/>
      </c>
      <c r="BE98" s="23" t="str">
        <f t="shared" si="77"/>
        <v/>
      </c>
      <c r="BF98" s="23" t="str">
        <f t="shared" si="78"/>
        <v/>
      </c>
      <c r="BG98" s="23" t="str">
        <f t="shared" si="79"/>
        <v/>
      </c>
      <c r="BH98" s="23" t="str">
        <f t="shared" si="80"/>
        <v/>
      </c>
      <c r="BI98" s="23" t="str">
        <f t="shared" si="81"/>
        <v/>
      </c>
      <c r="BJ98" s="2">
        <f t="shared" si="82"/>
        <v>1.490358688195736</v>
      </c>
      <c r="BK98" s="2">
        <f t="shared" si="83"/>
        <v>0.16087527719832118</v>
      </c>
      <c r="BL98" s="2">
        <f t="shared" si="84"/>
        <v>4</v>
      </c>
      <c r="BM98" s="2">
        <f t="shared" si="85"/>
        <v>4.1863665367783801E-5</v>
      </c>
      <c r="BN98" s="2">
        <f t="shared" si="86"/>
        <v>1.3954555122594601E-5</v>
      </c>
      <c r="BO98" s="2">
        <f t="shared" si="87"/>
        <v>3</v>
      </c>
      <c r="BP98" s="2">
        <f t="shared" si="88"/>
        <v>3.882031453653616</v>
      </c>
      <c r="BQ98" s="2">
        <f t="shared" si="89"/>
        <v>0.76489232840434507</v>
      </c>
      <c r="BR98" s="3" t="str">
        <f t="shared" si="90"/>
        <v>Nontoxic</v>
      </c>
      <c r="BS98" s="2">
        <f t="shared" si="91"/>
        <v>97.5</v>
      </c>
      <c r="BT98" s="4" t="s">
        <v>664</v>
      </c>
      <c r="BU98" s="2" t="s">
        <v>666</v>
      </c>
      <c r="BV98" s="2">
        <f t="shared" si="92"/>
        <v>3</v>
      </c>
      <c r="BW98" s="2">
        <f t="shared" si="93"/>
        <v>3</v>
      </c>
      <c r="BX98" s="2">
        <f t="shared" si="94"/>
        <v>0</v>
      </c>
      <c r="BY98" s="2">
        <f t="shared" si="95"/>
        <v>2.5880854813636677E-2</v>
      </c>
      <c r="BZ98" s="2">
        <f t="shared" si="96"/>
        <v>1.2940427406818339E-2</v>
      </c>
      <c r="CA98" s="2">
        <f t="shared" si="97"/>
        <v>1.1666666666666667</v>
      </c>
      <c r="CB98" s="2" t="e">
        <f t="shared" si="98"/>
        <v>#NUM!</v>
      </c>
      <c r="CC98" s="2">
        <v>6.6349999999999998</v>
      </c>
      <c r="CD98" s="2" t="e">
        <f t="shared" si="99"/>
        <v>#NUM!</v>
      </c>
      <c r="CE98" s="2" t="e">
        <f t="shared" si="100"/>
        <v>#NUM!</v>
      </c>
      <c r="CF98" s="2" t="e">
        <f t="shared" si="101"/>
        <v>#NUM!</v>
      </c>
      <c r="CG98" s="2" t="str">
        <f t="shared" si="102"/>
        <v>NS</v>
      </c>
      <c r="CH98" s="2" t="str">
        <f t="shared" si="103"/>
        <v>Wilcoxon</v>
      </c>
      <c r="CI98" s="2" t="str">
        <f t="shared" si="104"/>
        <v/>
      </c>
      <c r="CJ98" s="2" t="str">
        <f t="shared" si="105"/>
        <v/>
      </c>
    </row>
    <row r="99" spans="1:88" x14ac:dyDescent="0.2">
      <c r="A99" s="1" t="s">
        <v>142</v>
      </c>
      <c r="B99" s="19" t="s">
        <v>482</v>
      </c>
      <c r="C99" s="20">
        <v>38554</v>
      </c>
      <c r="D99" s="7">
        <v>0.45208333333333334</v>
      </c>
      <c r="E99" s="1">
        <v>0.1</v>
      </c>
      <c r="F99" s="1" t="s">
        <v>57</v>
      </c>
      <c r="G99" s="1" t="s">
        <v>840</v>
      </c>
      <c r="H99" s="19" t="s">
        <v>711</v>
      </c>
      <c r="I99" s="19" t="s">
        <v>712</v>
      </c>
      <c r="J99" s="19" t="s">
        <v>61</v>
      </c>
      <c r="K99" s="2">
        <v>0.75</v>
      </c>
      <c r="L99" s="2">
        <v>0.25</v>
      </c>
      <c r="M99" s="19">
        <v>100</v>
      </c>
      <c r="N99" s="19">
        <v>100</v>
      </c>
      <c r="O99" s="19">
        <v>100</v>
      </c>
      <c r="P99" s="19">
        <v>100</v>
      </c>
      <c r="Q99" s="21"/>
      <c r="R99" s="21"/>
      <c r="S99" s="21"/>
      <c r="T99" s="21"/>
      <c r="W99" s="2">
        <f t="shared" si="53"/>
        <v>100</v>
      </c>
      <c r="X99" s="57">
        <f t="shared" si="54"/>
        <v>0</v>
      </c>
      <c r="Y99" s="2">
        <f t="shared" si="55"/>
        <v>4</v>
      </c>
      <c r="Z99" s="19">
        <v>100</v>
      </c>
      <c r="AA99" s="19">
        <v>100</v>
      </c>
      <c r="AB99" s="19">
        <v>90</v>
      </c>
      <c r="AC99" s="19">
        <v>100</v>
      </c>
      <c r="AJ99" s="2">
        <f t="shared" si="56"/>
        <v>97.5</v>
      </c>
      <c r="AK99" s="2">
        <f t="shared" si="57"/>
        <v>5</v>
      </c>
      <c r="AL99" s="2">
        <f t="shared" si="58"/>
        <v>4</v>
      </c>
      <c r="AM99" s="22">
        <f t="shared" si="59"/>
        <v>1.5707963267948966</v>
      </c>
      <c r="AN99" s="22">
        <f t="shared" si="60"/>
        <v>1.5707963267948966</v>
      </c>
      <c r="AO99" s="22">
        <f t="shared" si="61"/>
        <v>1.5707963267948966</v>
      </c>
      <c r="AP99" s="22">
        <f t="shared" si="62"/>
        <v>1.5707963267948966</v>
      </c>
      <c r="AQ99" s="22" t="str">
        <f t="shared" si="63"/>
        <v/>
      </c>
      <c r="AR99" s="22" t="str">
        <f t="shared" si="64"/>
        <v/>
      </c>
      <c r="AS99" s="22" t="str">
        <f t="shared" si="65"/>
        <v/>
      </c>
      <c r="AT99" s="22" t="str">
        <f t="shared" si="66"/>
        <v/>
      </c>
      <c r="AU99" s="22" t="str">
        <f t="shared" si="67"/>
        <v/>
      </c>
      <c r="AV99" s="22" t="str">
        <f t="shared" si="68"/>
        <v/>
      </c>
      <c r="AW99" s="2">
        <f t="shared" si="69"/>
        <v>1.5707963267948966</v>
      </c>
      <c r="AX99" s="2">
        <f t="shared" si="70"/>
        <v>0</v>
      </c>
      <c r="AY99" s="2">
        <f t="shared" si="71"/>
        <v>4</v>
      </c>
      <c r="AZ99" s="23">
        <f t="shared" si="72"/>
        <v>1.5707963267948966</v>
      </c>
      <c r="BA99" s="23">
        <f t="shared" si="73"/>
        <v>1.5707963267948966</v>
      </c>
      <c r="BB99" s="23">
        <f t="shared" si="74"/>
        <v>1.2490457723982542</v>
      </c>
      <c r="BC99" s="23">
        <f t="shared" si="75"/>
        <v>1.5707963267948966</v>
      </c>
      <c r="BD99" s="23" t="str">
        <f t="shared" si="76"/>
        <v/>
      </c>
      <c r="BE99" s="23" t="str">
        <f t="shared" si="77"/>
        <v/>
      </c>
      <c r="BF99" s="23" t="str">
        <f t="shared" si="78"/>
        <v/>
      </c>
      <c r="BG99" s="23" t="str">
        <f t="shared" si="79"/>
        <v/>
      </c>
      <c r="BH99" s="23" t="str">
        <f t="shared" si="80"/>
        <v/>
      </c>
      <c r="BI99" s="23" t="str">
        <f t="shared" si="81"/>
        <v/>
      </c>
      <c r="BJ99" s="2">
        <f t="shared" si="82"/>
        <v>1.490358688195736</v>
      </c>
      <c r="BK99" s="2">
        <f t="shared" si="83"/>
        <v>0.16087527719832118</v>
      </c>
      <c r="BL99" s="2">
        <f t="shared" si="84"/>
        <v>4</v>
      </c>
      <c r="BM99" s="2">
        <f t="shared" si="85"/>
        <v>4.1863665367783801E-5</v>
      </c>
      <c r="BN99" s="2">
        <f t="shared" si="86"/>
        <v>1.3954555122594601E-5</v>
      </c>
      <c r="BO99" s="2">
        <f t="shared" si="87"/>
        <v>3</v>
      </c>
      <c r="BP99" s="2">
        <f t="shared" si="88"/>
        <v>3.882031453653616</v>
      </c>
      <c r="BQ99" s="2">
        <f t="shared" si="89"/>
        <v>0.76489232840434507</v>
      </c>
      <c r="BR99" s="3" t="str">
        <f t="shared" si="90"/>
        <v>Nontoxic</v>
      </c>
      <c r="BS99" s="2">
        <f t="shared" si="91"/>
        <v>97.5</v>
      </c>
      <c r="BT99" s="4" t="s">
        <v>664</v>
      </c>
      <c r="BU99" s="2" t="s">
        <v>666</v>
      </c>
      <c r="BV99" s="2">
        <f t="shared" si="92"/>
        <v>3</v>
      </c>
      <c r="BW99" s="2">
        <f t="shared" si="93"/>
        <v>3</v>
      </c>
      <c r="BX99" s="2">
        <f t="shared" si="94"/>
        <v>0</v>
      </c>
      <c r="BY99" s="2">
        <f t="shared" si="95"/>
        <v>2.5880854813636677E-2</v>
      </c>
      <c r="BZ99" s="2">
        <f t="shared" si="96"/>
        <v>1.2940427406818339E-2</v>
      </c>
      <c r="CA99" s="2">
        <f t="shared" si="97"/>
        <v>1.1666666666666667</v>
      </c>
      <c r="CB99" s="2" t="e">
        <f t="shared" si="98"/>
        <v>#NUM!</v>
      </c>
      <c r="CC99" s="2">
        <v>6.6349999999999998</v>
      </c>
      <c r="CD99" s="2" t="e">
        <f t="shared" si="99"/>
        <v>#NUM!</v>
      </c>
      <c r="CE99" s="2" t="e">
        <f t="shared" si="100"/>
        <v>#NUM!</v>
      </c>
      <c r="CF99" s="2" t="e">
        <f t="shared" si="101"/>
        <v>#NUM!</v>
      </c>
      <c r="CG99" s="2" t="str">
        <f t="shared" si="102"/>
        <v>NS</v>
      </c>
      <c r="CH99" s="2" t="str">
        <f t="shared" si="103"/>
        <v>Wilcoxon</v>
      </c>
      <c r="CI99" s="2" t="str">
        <f t="shared" si="104"/>
        <v/>
      </c>
      <c r="CJ99" s="2" t="str">
        <f t="shared" si="105"/>
        <v/>
      </c>
    </row>
    <row r="100" spans="1:88" x14ac:dyDescent="0.2">
      <c r="A100" s="1" t="s">
        <v>142</v>
      </c>
      <c r="B100" s="19" t="s">
        <v>858</v>
      </c>
      <c r="C100" s="20">
        <v>38379</v>
      </c>
      <c r="D100" s="7">
        <v>0.61875000000000002</v>
      </c>
      <c r="E100" s="1">
        <v>0.1</v>
      </c>
      <c r="F100" s="1" t="s">
        <v>57</v>
      </c>
      <c r="G100" s="1" t="s">
        <v>817</v>
      </c>
      <c r="H100" s="19" t="s">
        <v>711</v>
      </c>
      <c r="I100" s="19" t="s">
        <v>712</v>
      </c>
      <c r="J100" s="19" t="s">
        <v>61</v>
      </c>
      <c r="K100" s="2">
        <v>0.75</v>
      </c>
      <c r="L100" s="2">
        <v>0.25</v>
      </c>
      <c r="M100" s="19">
        <v>100</v>
      </c>
      <c r="N100" s="19">
        <v>100</v>
      </c>
      <c r="O100" s="19">
        <v>100</v>
      </c>
      <c r="P100" s="19">
        <v>100</v>
      </c>
      <c r="Q100" s="21"/>
      <c r="R100" s="21"/>
      <c r="S100" s="21"/>
      <c r="T100" s="21"/>
      <c r="W100" s="2">
        <f t="shared" si="53"/>
        <v>100</v>
      </c>
      <c r="X100" s="57">
        <f t="shared" si="54"/>
        <v>0</v>
      </c>
      <c r="Y100" s="2">
        <f t="shared" si="55"/>
        <v>4</v>
      </c>
      <c r="Z100" s="19">
        <v>100</v>
      </c>
      <c r="AA100" s="19">
        <v>90</v>
      </c>
      <c r="AB100" s="19">
        <v>100</v>
      </c>
      <c r="AC100" s="19">
        <v>100</v>
      </c>
      <c r="AJ100" s="2">
        <f t="shared" si="56"/>
        <v>97.5</v>
      </c>
      <c r="AK100" s="2">
        <f t="shared" si="57"/>
        <v>5</v>
      </c>
      <c r="AL100" s="2">
        <f t="shared" si="58"/>
        <v>4</v>
      </c>
      <c r="AM100" s="22">
        <f t="shared" si="59"/>
        <v>1.5707963267948966</v>
      </c>
      <c r="AN100" s="22">
        <f t="shared" si="60"/>
        <v>1.5707963267948966</v>
      </c>
      <c r="AO100" s="22">
        <f t="shared" si="61"/>
        <v>1.5707963267948966</v>
      </c>
      <c r="AP100" s="22">
        <f t="shared" si="62"/>
        <v>1.5707963267948966</v>
      </c>
      <c r="AQ100" s="22" t="str">
        <f t="shared" si="63"/>
        <v/>
      </c>
      <c r="AR100" s="22" t="str">
        <f t="shared" si="64"/>
        <v/>
      </c>
      <c r="AS100" s="22" t="str">
        <f t="shared" si="65"/>
        <v/>
      </c>
      <c r="AT100" s="22" t="str">
        <f t="shared" si="66"/>
        <v/>
      </c>
      <c r="AU100" s="22" t="str">
        <f t="shared" si="67"/>
        <v/>
      </c>
      <c r="AV100" s="22" t="str">
        <f t="shared" si="68"/>
        <v/>
      </c>
      <c r="AW100" s="2">
        <f t="shared" si="69"/>
        <v>1.5707963267948966</v>
      </c>
      <c r="AX100" s="2">
        <f t="shared" si="70"/>
        <v>0</v>
      </c>
      <c r="AY100" s="2">
        <f t="shared" si="71"/>
        <v>4</v>
      </c>
      <c r="AZ100" s="23">
        <f t="shared" si="72"/>
        <v>1.5707963267948966</v>
      </c>
      <c r="BA100" s="23">
        <f t="shared" si="73"/>
        <v>1.2490457723982542</v>
      </c>
      <c r="BB100" s="23">
        <f t="shared" si="74"/>
        <v>1.5707963267948966</v>
      </c>
      <c r="BC100" s="23">
        <f t="shared" si="75"/>
        <v>1.5707963267948966</v>
      </c>
      <c r="BD100" s="23" t="str">
        <f t="shared" si="76"/>
        <v/>
      </c>
      <c r="BE100" s="23" t="str">
        <f t="shared" si="77"/>
        <v/>
      </c>
      <c r="BF100" s="23" t="str">
        <f t="shared" si="78"/>
        <v/>
      </c>
      <c r="BG100" s="23" t="str">
        <f t="shared" si="79"/>
        <v/>
      </c>
      <c r="BH100" s="23" t="str">
        <f t="shared" si="80"/>
        <v/>
      </c>
      <c r="BI100" s="23" t="str">
        <f t="shared" si="81"/>
        <v/>
      </c>
      <c r="BJ100" s="2">
        <f t="shared" si="82"/>
        <v>1.490358688195736</v>
      </c>
      <c r="BK100" s="2">
        <f t="shared" si="83"/>
        <v>0.16087527719832118</v>
      </c>
      <c r="BL100" s="2">
        <f t="shared" si="84"/>
        <v>4</v>
      </c>
      <c r="BM100" s="2">
        <f t="shared" si="85"/>
        <v>4.1863665367783801E-5</v>
      </c>
      <c r="BN100" s="2">
        <f t="shared" si="86"/>
        <v>1.3954555122594601E-5</v>
      </c>
      <c r="BO100" s="2">
        <f t="shared" si="87"/>
        <v>3</v>
      </c>
      <c r="BP100" s="2">
        <f t="shared" si="88"/>
        <v>3.882031453653616</v>
      </c>
      <c r="BQ100" s="2">
        <f t="shared" si="89"/>
        <v>0.76489232840434507</v>
      </c>
      <c r="BR100" s="3" t="str">
        <f t="shared" si="90"/>
        <v>Nontoxic</v>
      </c>
      <c r="BS100" s="2">
        <f t="shared" si="91"/>
        <v>97.5</v>
      </c>
      <c r="BT100" s="4" t="s">
        <v>664</v>
      </c>
      <c r="BU100" s="2" t="s">
        <v>666</v>
      </c>
      <c r="BV100" s="2">
        <f t="shared" si="92"/>
        <v>3</v>
      </c>
      <c r="BW100" s="2">
        <f t="shared" si="93"/>
        <v>3</v>
      </c>
      <c r="BX100" s="2">
        <f t="shared" si="94"/>
        <v>0</v>
      </c>
      <c r="BY100" s="2">
        <f t="shared" si="95"/>
        <v>2.5880854813636677E-2</v>
      </c>
      <c r="BZ100" s="2">
        <f t="shared" si="96"/>
        <v>1.2940427406818339E-2</v>
      </c>
      <c r="CA100" s="2">
        <f t="shared" si="97"/>
        <v>1.1666666666666667</v>
      </c>
      <c r="CB100" s="2" t="e">
        <f t="shared" si="98"/>
        <v>#NUM!</v>
      </c>
      <c r="CC100" s="2">
        <v>6.6349999999999998</v>
      </c>
      <c r="CD100" s="2" t="e">
        <f t="shared" si="99"/>
        <v>#NUM!</v>
      </c>
      <c r="CE100" s="2" t="e">
        <f t="shared" si="100"/>
        <v>#NUM!</v>
      </c>
      <c r="CF100" s="2" t="e">
        <f t="shared" si="101"/>
        <v>#NUM!</v>
      </c>
      <c r="CG100" s="2" t="str">
        <f t="shared" si="102"/>
        <v>NS</v>
      </c>
      <c r="CH100" s="2" t="str">
        <f t="shared" si="103"/>
        <v>Wilcoxon</v>
      </c>
      <c r="CI100" s="2" t="str">
        <f t="shared" si="104"/>
        <v/>
      </c>
      <c r="CJ100" s="2" t="str">
        <f t="shared" si="105"/>
        <v/>
      </c>
    </row>
    <row r="101" spans="1:88" x14ac:dyDescent="0.2">
      <c r="A101" s="1" t="s">
        <v>142</v>
      </c>
      <c r="B101" s="19" t="s">
        <v>859</v>
      </c>
      <c r="C101" s="20">
        <v>38349</v>
      </c>
      <c r="D101" s="7">
        <v>0.44097222222222221</v>
      </c>
      <c r="E101" s="1">
        <v>0.1</v>
      </c>
      <c r="F101" s="1" t="s">
        <v>57</v>
      </c>
      <c r="G101" s="1" t="s">
        <v>861</v>
      </c>
      <c r="H101" s="19" t="s">
        <v>711</v>
      </c>
      <c r="I101" s="19" t="s">
        <v>712</v>
      </c>
      <c r="J101" s="19" t="s">
        <v>61</v>
      </c>
      <c r="K101" s="2">
        <v>0.75</v>
      </c>
      <c r="L101" s="2">
        <v>0.25</v>
      </c>
      <c r="M101" s="19">
        <v>100</v>
      </c>
      <c r="N101" s="19">
        <v>100</v>
      </c>
      <c r="O101" s="19">
        <v>100</v>
      </c>
      <c r="P101" s="19">
        <v>100</v>
      </c>
      <c r="Q101" s="21"/>
      <c r="R101" s="21"/>
      <c r="S101" s="21"/>
      <c r="T101" s="21"/>
      <c r="W101" s="2">
        <f t="shared" si="53"/>
        <v>100</v>
      </c>
      <c r="X101" s="57">
        <f t="shared" si="54"/>
        <v>0</v>
      </c>
      <c r="Y101" s="2">
        <f t="shared" si="55"/>
        <v>4</v>
      </c>
      <c r="Z101" s="19">
        <v>90</v>
      </c>
      <c r="AA101" s="19">
        <v>100</v>
      </c>
      <c r="AB101" s="19">
        <v>100</v>
      </c>
      <c r="AC101" s="19">
        <v>100</v>
      </c>
      <c r="AJ101" s="2">
        <f t="shared" si="56"/>
        <v>97.5</v>
      </c>
      <c r="AK101" s="2">
        <f t="shared" si="57"/>
        <v>5</v>
      </c>
      <c r="AL101" s="2">
        <f t="shared" si="58"/>
        <v>4</v>
      </c>
      <c r="AM101" s="22">
        <f t="shared" si="59"/>
        <v>1.5707963267948966</v>
      </c>
      <c r="AN101" s="22">
        <f t="shared" si="60"/>
        <v>1.5707963267948966</v>
      </c>
      <c r="AO101" s="22">
        <f t="shared" si="61"/>
        <v>1.5707963267948966</v>
      </c>
      <c r="AP101" s="22">
        <f t="shared" si="62"/>
        <v>1.5707963267948966</v>
      </c>
      <c r="AQ101" s="22" t="str">
        <f t="shared" si="63"/>
        <v/>
      </c>
      <c r="AR101" s="22" t="str">
        <f t="shared" si="64"/>
        <v/>
      </c>
      <c r="AS101" s="22" t="str">
        <f t="shared" si="65"/>
        <v/>
      </c>
      <c r="AT101" s="22" t="str">
        <f t="shared" si="66"/>
        <v/>
      </c>
      <c r="AU101" s="22" t="str">
        <f t="shared" si="67"/>
        <v/>
      </c>
      <c r="AV101" s="22" t="str">
        <f t="shared" si="68"/>
        <v/>
      </c>
      <c r="AW101" s="2">
        <f t="shared" si="69"/>
        <v>1.5707963267948966</v>
      </c>
      <c r="AX101" s="2">
        <f t="shared" si="70"/>
        <v>0</v>
      </c>
      <c r="AY101" s="2">
        <f t="shared" si="71"/>
        <v>4</v>
      </c>
      <c r="AZ101" s="23">
        <f t="shared" si="72"/>
        <v>1.2490457723982542</v>
      </c>
      <c r="BA101" s="23">
        <f t="shared" si="73"/>
        <v>1.5707963267948966</v>
      </c>
      <c r="BB101" s="23">
        <f t="shared" si="74"/>
        <v>1.5707963267948966</v>
      </c>
      <c r="BC101" s="23">
        <f t="shared" si="75"/>
        <v>1.5707963267948966</v>
      </c>
      <c r="BD101" s="23" t="str">
        <f t="shared" si="76"/>
        <v/>
      </c>
      <c r="BE101" s="23" t="str">
        <f t="shared" si="77"/>
        <v/>
      </c>
      <c r="BF101" s="23" t="str">
        <f t="shared" si="78"/>
        <v/>
      </c>
      <c r="BG101" s="23" t="str">
        <f t="shared" si="79"/>
        <v/>
      </c>
      <c r="BH101" s="23" t="str">
        <f t="shared" si="80"/>
        <v/>
      </c>
      <c r="BI101" s="23" t="str">
        <f t="shared" si="81"/>
        <v/>
      </c>
      <c r="BJ101" s="2">
        <f t="shared" si="82"/>
        <v>1.490358688195736</v>
      </c>
      <c r="BK101" s="2">
        <f t="shared" si="83"/>
        <v>0.16087527719832118</v>
      </c>
      <c r="BL101" s="2">
        <f t="shared" si="84"/>
        <v>4</v>
      </c>
      <c r="BM101" s="2">
        <f t="shared" si="85"/>
        <v>4.1863665367783801E-5</v>
      </c>
      <c r="BN101" s="2">
        <f t="shared" si="86"/>
        <v>1.3954555122594601E-5</v>
      </c>
      <c r="BO101" s="2">
        <f t="shared" si="87"/>
        <v>3</v>
      </c>
      <c r="BP101" s="2">
        <f t="shared" si="88"/>
        <v>3.882031453653616</v>
      </c>
      <c r="BQ101" s="2">
        <f t="shared" si="89"/>
        <v>0.76489232840434507</v>
      </c>
      <c r="BR101" s="3" t="str">
        <f t="shared" si="90"/>
        <v>Nontoxic</v>
      </c>
      <c r="BS101" s="2">
        <f t="shared" si="91"/>
        <v>97.5</v>
      </c>
      <c r="BT101" s="4" t="s">
        <v>664</v>
      </c>
      <c r="BU101" s="2" t="s">
        <v>666</v>
      </c>
      <c r="BV101" s="2">
        <f t="shared" si="92"/>
        <v>3</v>
      </c>
      <c r="BW101" s="2">
        <f t="shared" si="93"/>
        <v>3</v>
      </c>
      <c r="BX101" s="2">
        <f t="shared" si="94"/>
        <v>0</v>
      </c>
      <c r="BY101" s="2">
        <f t="shared" si="95"/>
        <v>2.5880854813636677E-2</v>
      </c>
      <c r="BZ101" s="2">
        <f t="shared" si="96"/>
        <v>1.2940427406818339E-2</v>
      </c>
      <c r="CA101" s="2">
        <f t="shared" si="97"/>
        <v>1.1666666666666667</v>
      </c>
      <c r="CB101" s="2" t="e">
        <f t="shared" si="98"/>
        <v>#NUM!</v>
      </c>
      <c r="CC101" s="2">
        <v>6.6349999999999998</v>
      </c>
      <c r="CD101" s="2" t="e">
        <f t="shared" si="99"/>
        <v>#NUM!</v>
      </c>
      <c r="CE101" s="2" t="e">
        <f t="shared" si="100"/>
        <v>#NUM!</v>
      </c>
      <c r="CF101" s="2" t="e">
        <f t="shared" si="101"/>
        <v>#NUM!</v>
      </c>
      <c r="CG101" s="2" t="str">
        <f t="shared" si="102"/>
        <v>NS</v>
      </c>
      <c r="CH101" s="2" t="str">
        <f t="shared" si="103"/>
        <v>Wilcoxon</v>
      </c>
      <c r="CI101" s="2" t="str">
        <f t="shared" si="104"/>
        <v/>
      </c>
      <c r="CJ101" s="2" t="str">
        <f t="shared" si="105"/>
        <v/>
      </c>
    </row>
    <row r="102" spans="1:88" x14ac:dyDescent="0.2">
      <c r="A102" s="1" t="s">
        <v>142</v>
      </c>
      <c r="B102" s="19" t="s">
        <v>859</v>
      </c>
      <c r="C102" s="20">
        <v>38440</v>
      </c>
      <c r="D102" s="7">
        <v>0.49027777777777776</v>
      </c>
      <c r="E102" s="1">
        <v>0.1</v>
      </c>
      <c r="F102" s="1" t="s">
        <v>57</v>
      </c>
      <c r="G102" s="1" t="s">
        <v>864</v>
      </c>
      <c r="H102" s="19" t="s">
        <v>711</v>
      </c>
      <c r="I102" s="19" t="s">
        <v>712</v>
      </c>
      <c r="J102" s="19" t="s">
        <v>61</v>
      </c>
      <c r="K102" s="2">
        <v>0.75</v>
      </c>
      <c r="L102" s="2">
        <v>0.25</v>
      </c>
      <c r="M102" s="19">
        <v>100</v>
      </c>
      <c r="N102" s="19">
        <v>100</v>
      </c>
      <c r="O102" s="19">
        <v>100</v>
      </c>
      <c r="P102" s="19">
        <v>100</v>
      </c>
      <c r="Q102" s="21"/>
      <c r="R102" s="21"/>
      <c r="S102" s="21"/>
      <c r="T102" s="21"/>
      <c r="W102" s="2">
        <f t="shared" si="53"/>
        <v>100</v>
      </c>
      <c r="X102" s="57">
        <f t="shared" si="54"/>
        <v>0</v>
      </c>
      <c r="Y102" s="2">
        <f t="shared" si="55"/>
        <v>4</v>
      </c>
      <c r="Z102" s="19">
        <v>100</v>
      </c>
      <c r="AA102" s="19">
        <v>100</v>
      </c>
      <c r="AB102" s="19">
        <v>100</v>
      </c>
      <c r="AC102" s="19">
        <v>90</v>
      </c>
      <c r="AJ102" s="2">
        <f t="shared" si="56"/>
        <v>97.5</v>
      </c>
      <c r="AK102" s="2">
        <f t="shared" si="57"/>
        <v>5</v>
      </c>
      <c r="AL102" s="2">
        <f t="shared" si="58"/>
        <v>4</v>
      </c>
      <c r="AM102" s="22">
        <f t="shared" si="59"/>
        <v>1.5707963267948966</v>
      </c>
      <c r="AN102" s="22">
        <f t="shared" si="60"/>
        <v>1.5707963267948966</v>
      </c>
      <c r="AO102" s="22">
        <f t="shared" si="61"/>
        <v>1.5707963267948966</v>
      </c>
      <c r="AP102" s="22">
        <f t="shared" si="62"/>
        <v>1.5707963267948966</v>
      </c>
      <c r="AQ102" s="22" t="str">
        <f t="shared" si="63"/>
        <v/>
      </c>
      <c r="AR102" s="22" t="str">
        <f t="shared" si="64"/>
        <v/>
      </c>
      <c r="AS102" s="22" t="str">
        <f t="shared" si="65"/>
        <v/>
      </c>
      <c r="AT102" s="22" t="str">
        <f t="shared" si="66"/>
        <v/>
      </c>
      <c r="AU102" s="22" t="str">
        <f t="shared" si="67"/>
        <v/>
      </c>
      <c r="AV102" s="22" t="str">
        <f t="shared" si="68"/>
        <v/>
      </c>
      <c r="AW102" s="2">
        <f t="shared" si="69"/>
        <v>1.5707963267948966</v>
      </c>
      <c r="AX102" s="2">
        <f t="shared" si="70"/>
        <v>0</v>
      </c>
      <c r="AY102" s="2">
        <f t="shared" si="71"/>
        <v>4</v>
      </c>
      <c r="AZ102" s="23">
        <f t="shared" si="72"/>
        <v>1.5707963267948966</v>
      </c>
      <c r="BA102" s="23">
        <f t="shared" si="73"/>
        <v>1.5707963267948966</v>
      </c>
      <c r="BB102" s="23">
        <f t="shared" si="74"/>
        <v>1.5707963267948966</v>
      </c>
      <c r="BC102" s="23">
        <f t="shared" si="75"/>
        <v>1.2490457723982542</v>
      </c>
      <c r="BD102" s="23" t="str">
        <f t="shared" si="76"/>
        <v/>
      </c>
      <c r="BE102" s="23" t="str">
        <f t="shared" si="77"/>
        <v/>
      </c>
      <c r="BF102" s="23" t="str">
        <f t="shared" si="78"/>
        <v/>
      </c>
      <c r="BG102" s="23" t="str">
        <f t="shared" si="79"/>
        <v/>
      </c>
      <c r="BH102" s="23" t="str">
        <f t="shared" si="80"/>
        <v/>
      </c>
      <c r="BI102" s="23" t="str">
        <f t="shared" si="81"/>
        <v/>
      </c>
      <c r="BJ102" s="2">
        <f t="shared" si="82"/>
        <v>1.490358688195736</v>
      </c>
      <c r="BK102" s="2">
        <f t="shared" si="83"/>
        <v>0.16087527719832118</v>
      </c>
      <c r="BL102" s="2">
        <f t="shared" si="84"/>
        <v>4</v>
      </c>
      <c r="BM102" s="2">
        <f t="shared" si="85"/>
        <v>4.1863665367783801E-5</v>
      </c>
      <c r="BN102" s="2">
        <f t="shared" si="86"/>
        <v>1.3954555122594601E-5</v>
      </c>
      <c r="BO102" s="2">
        <f t="shared" si="87"/>
        <v>3</v>
      </c>
      <c r="BP102" s="2">
        <f t="shared" si="88"/>
        <v>3.882031453653616</v>
      </c>
      <c r="BQ102" s="2">
        <f t="shared" si="89"/>
        <v>0.76489232840434507</v>
      </c>
      <c r="BR102" s="3" t="str">
        <f t="shared" si="90"/>
        <v>Nontoxic</v>
      </c>
      <c r="BS102" s="2">
        <f t="shared" si="91"/>
        <v>97.5</v>
      </c>
      <c r="BT102" s="4" t="s">
        <v>664</v>
      </c>
      <c r="BU102" s="2" t="s">
        <v>666</v>
      </c>
      <c r="BV102" s="2">
        <f t="shared" si="92"/>
        <v>3</v>
      </c>
      <c r="BW102" s="2">
        <f t="shared" si="93"/>
        <v>3</v>
      </c>
      <c r="BX102" s="2">
        <f t="shared" si="94"/>
        <v>0</v>
      </c>
      <c r="BY102" s="2">
        <f t="shared" si="95"/>
        <v>2.5880854813636677E-2</v>
      </c>
      <c r="BZ102" s="2">
        <f t="shared" si="96"/>
        <v>1.2940427406818339E-2</v>
      </c>
      <c r="CA102" s="2">
        <f t="shared" si="97"/>
        <v>1.1666666666666667</v>
      </c>
      <c r="CB102" s="2" t="e">
        <f t="shared" si="98"/>
        <v>#NUM!</v>
      </c>
      <c r="CC102" s="2">
        <v>6.6349999999999998</v>
      </c>
      <c r="CD102" s="2" t="e">
        <f t="shared" si="99"/>
        <v>#NUM!</v>
      </c>
      <c r="CE102" s="2" t="e">
        <f t="shared" si="100"/>
        <v>#NUM!</v>
      </c>
      <c r="CF102" s="2" t="e">
        <f t="shared" si="101"/>
        <v>#NUM!</v>
      </c>
      <c r="CG102" s="2" t="str">
        <f t="shared" si="102"/>
        <v>NS</v>
      </c>
      <c r="CH102" s="2" t="str">
        <f t="shared" si="103"/>
        <v>Wilcoxon</v>
      </c>
      <c r="CI102" s="2" t="str">
        <f t="shared" si="104"/>
        <v/>
      </c>
      <c r="CJ102" s="2" t="str">
        <f t="shared" si="105"/>
        <v/>
      </c>
    </row>
    <row r="103" spans="1:88" hidden="1" x14ac:dyDescent="0.2">
      <c r="A103" s="1" t="s">
        <v>142</v>
      </c>
      <c r="B103" s="19" t="s">
        <v>504</v>
      </c>
      <c r="C103" s="20">
        <v>38799</v>
      </c>
      <c r="D103" s="7">
        <v>0.3298611111111111</v>
      </c>
      <c r="E103" s="1">
        <v>0.1</v>
      </c>
      <c r="F103" s="1" t="s">
        <v>57</v>
      </c>
      <c r="G103" s="1" t="s">
        <v>847</v>
      </c>
      <c r="H103" s="19" t="s">
        <v>711</v>
      </c>
      <c r="I103" s="19" t="s">
        <v>712</v>
      </c>
      <c r="J103" s="19" t="s">
        <v>61</v>
      </c>
      <c r="K103" s="2">
        <v>0.75</v>
      </c>
      <c r="L103" s="2">
        <v>0.25</v>
      </c>
      <c r="M103" s="19">
        <v>100</v>
      </c>
      <c r="N103" s="19">
        <v>100</v>
      </c>
      <c r="O103" s="19">
        <v>100</v>
      </c>
      <c r="P103" s="19">
        <v>100</v>
      </c>
      <c r="Q103" s="21"/>
      <c r="R103" s="21"/>
      <c r="S103" s="21"/>
      <c r="T103" s="21"/>
      <c r="W103" s="2">
        <f t="shared" si="53"/>
        <v>100</v>
      </c>
      <c r="X103" s="57">
        <f t="shared" si="54"/>
        <v>0</v>
      </c>
      <c r="Y103" s="2">
        <f t="shared" si="55"/>
        <v>4</v>
      </c>
      <c r="Z103" s="19">
        <v>70</v>
      </c>
      <c r="AA103" s="19">
        <v>70</v>
      </c>
      <c r="AB103" s="19">
        <v>70</v>
      </c>
      <c r="AC103" s="19">
        <v>80</v>
      </c>
      <c r="AJ103" s="2">
        <f t="shared" si="56"/>
        <v>72.5</v>
      </c>
      <c r="AK103" s="2">
        <f t="shared" si="57"/>
        <v>5</v>
      </c>
      <c r="AL103" s="2">
        <f t="shared" si="58"/>
        <v>4</v>
      </c>
      <c r="AM103" s="22">
        <f t="shared" si="59"/>
        <v>1.5707963267948966</v>
      </c>
      <c r="AN103" s="22">
        <f t="shared" si="60"/>
        <v>1.5707963267948966</v>
      </c>
      <c r="AO103" s="22">
        <f t="shared" si="61"/>
        <v>1.5707963267948966</v>
      </c>
      <c r="AP103" s="22">
        <f t="shared" si="62"/>
        <v>1.5707963267948966</v>
      </c>
      <c r="AQ103" s="22" t="str">
        <f t="shared" si="63"/>
        <v/>
      </c>
      <c r="AR103" s="22" t="str">
        <f t="shared" si="64"/>
        <v/>
      </c>
      <c r="AS103" s="22" t="str">
        <f t="shared" si="65"/>
        <v/>
      </c>
      <c r="AT103" s="22" t="str">
        <f t="shared" si="66"/>
        <v/>
      </c>
      <c r="AU103" s="22" t="str">
        <f t="shared" si="67"/>
        <v/>
      </c>
      <c r="AV103" s="22" t="str">
        <f t="shared" si="68"/>
        <v/>
      </c>
      <c r="AW103" s="2">
        <f t="shared" si="69"/>
        <v>1.5707963267948966</v>
      </c>
      <c r="AX103" s="2">
        <f t="shared" si="70"/>
        <v>0</v>
      </c>
      <c r="AY103" s="2">
        <f t="shared" si="71"/>
        <v>4</v>
      </c>
      <c r="AZ103" s="23">
        <f t="shared" si="72"/>
        <v>0.99115658643119231</v>
      </c>
      <c r="BA103" s="23">
        <f t="shared" si="73"/>
        <v>0.99115658643119231</v>
      </c>
      <c r="BB103" s="23">
        <f t="shared" si="74"/>
        <v>0.99115658643119231</v>
      </c>
      <c r="BC103" s="23">
        <f t="shared" si="75"/>
        <v>1.1071487177940904</v>
      </c>
      <c r="BD103" s="23" t="str">
        <f t="shared" si="76"/>
        <v/>
      </c>
      <c r="BE103" s="23" t="str">
        <f t="shared" si="77"/>
        <v/>
      </c>
      <c r="BF103" s="23" t="str">
        <f t="shared" si="78"/>
        <v/>
      </c>
      <c r="BG103" s="23" t="str">
        <f t="shared" si="79"/>
        <v/>
      </c>
      <c r="BH103" s="23" t="str">
        <f t="shared" si="80"/>
        <v/>
      </c>
      <c r="BI103" s="23" t="str">
        <f t="shared" si="81"/>
        <v/>
      </c>
      <c r="BJ103" s="2">
        <f t="shared" si="82"/>
        <v>1.0201546192719169</v>
      </c>
      <c r="BK103" s="2">
        <f t="shared" si="83"/>
        <v>5.7996065681449049E-2</v>
      </c>
      <c r="BL103" s="2">
        <f t="shared" si="84"/>
        <v>4</v>
      </c>
      <c r="BM103" s="2">
        <f t="shared" si="85"/>
        <v>7.0708911133542374E-7</v>
      </c>
      <c r="BN103" s="2">
        <f t="shared" si="86"/>
        <v>2.3569637044514124E-7</v>
      </c>
      <c r="BO103" s="2">
        <f t="shared" si="87"/>
        <v>3</v>
      </c>
      <c r="BP103" s="2">
        <f t="shared" si="88"/>
        <v>-5.4466669063993418</v>
      </c>
      <c r="BQ103" s="2">
        <f t="shared" si="89"/>
        <v>0.76489232840434507</v>
      </c>
      <c r="BR103" s="3" t="str">
        <f t="shared" si="90"/>
        <v>Toxic</v>
      </c>
      <c r="BS103" s="2">
        <f t="shared" si="91"/>
        <v>72.5</v>
      </c>
      <c r="BT103" s="4" t="s">
        <v>664</v>
      </c>
      <c r="BU103" s="4" t="s">
        <v>667</v>
      </c>
      <c r="BV103" s="2">
        <f t="shared" si="92"/>
        <v>3</v>
      </c>
      <c r="BW103" s="2">
        <f t="shared" si="93"/>
        <v>3</v>
      </c>
      <c r="BX103" s="2">
        <f t="shared" si="94"/>
        <v>0</v>
      </c>
      <c r="BY103" s="2">
        <f t="shared" si="95"/>
        <v>3.3635436345269523E-3</v>
      </c>
      <c r="BZ103" s="2">
        <f t="shared" si="96"/>
        <v>1.6817718172634762E-3</v>
      </c>
      <c r="CA103" s="2">
        <f t="shared" si="97"/>
        <v>1.1666666666666667</v>
      </c>
      <c r="CB103" s="2" t="e">
        <f t="shared" si="98"/>
        <v>#NUM!</v>
      </c>
      <c r="CC103" s="2">
        <v>6.6349999999999998</v>
      </c>
      <c r="CD103" s="2" t="e">
        <f t="shared" si="99"/>
        <v>#NUM!</v>
      </c>
      <c r="CE103" s="2" t="e">
        <f t="shared" si="100"/>
        <v>#NUM!</v>
      </c>
      <c r="CF103" s="2" t="e">
        <f t="shared" si="101"/>
        <v>#NUM!</v>
      </c>
      <c r="CG103" s="2" t="str">
        <f t="shared" si="102"/>
        <v>Sig</v>
      </c>
      <c r="CH103" s="2" t="str">
        <f t="shared" si="103"/>
        <v>Wilcoxon</v>
      </c>
      <c r="CI103" s="2" t="str">
        <f t="shared" si="104"/>
        <v/>
      </c>
      <c r="CJ103" s="2" t="str">
        <f t="shared" si="105"/>
        <v/>
      </c>
    </row>
    <row r="104" spans="1:88" x14ac:dyDescent="0.2">
      <c r="A104" s="1" t="s">
        <v>142</v>
      </c>
      <c r="B104" s="19" t="s">
        <v>529</v>
      </c>
      <c r="C104" s="20">
        <v>38554</v>
      </c>
      <c r="D104" s="7">
        <v>0.5</v>
      </c>
      <c r="E104" s="1">
        <v>0.1</v>
      </c>
      <c r="F104" s="1" t="s">
        <v>57</v>
      </c>
      <c r="G104" s="1" t="s">
        <v>840</v>
      </c>
      <c r="H104" s="19" t="s">
        <v>711</v>
      </c>
      <c r="I104" s="19" t="s">
        <v>712</v>
      </c>
      <c r="J104" s="19" t="s">
        <v>61</v>
      </c>
      <c r="K104" s="2">
        <v>0.75</v>
      </c>
      <c r="L104" s="2">
        <v>0.25</v>
      </c>
      <c r="M104" s="19">
        <v>100</v>
      </c>
      <c r="N104" s="19">
        <v>100</v>
      </c>
      <c r="O104" s="19">
        <v>100</v>
      </c>
      <c r="P104" s="19">
        <v>100</v>
      </c>
      <c r="Q104" s="21"/>
      <c r="R104" s="21"/>
      <c r="S104" s="21"/>
      <c r="T104" s="21"/>
      <c r="W104" s="2">
        <f t="shared" si="53"/>
        <v>100</v>
      </c>
      <c r="X104" s="57">
        <f t="shared" si="54"/>
        <v>0</v>
      </c>
      <c r="Y104" s="2">
        <f t="shared" si="55"/>
        <v>4</v>
      </c>
      <c r="Z104" s="19">
        <v>100</v>
      </c>
      <c r="AA104" s="19">
        <v>100</v>
      </c>
      <c r="AB104" s="19">
        <v>90</v>
      </c>
      <c r="AC104" s="19">
        <v>100</v>
      </c>
      <c r="AJ104" s="2">
        <f t="shared" si="56"/>
        <v>97.5</v>
      </c>
      <c r="AK104" s="2">
        <f t="shared" si="57"/>
        <v>5</v>
      </c>
      <c r="AL104" s="2">
        <f t="shared" si="58"/>
        <v>4</v>
      </c>
      <c r="AM104" s="22">
        <f t="shared" si="59"/>
        <v>1.5707963267948966</v>
      </c>
      <c r="AN104" s="22">
        <f t="shared" si="60"/>
        <v>1.5707963267948966</v>
      </c>
      <c r="AO104" s="22">
        <f t="shared" si="61"/>
        <v>1.5707963267948966</v>
      </c>
      <c r="AP104" s="22">
        <f t="shared" si="62"/>
        <v>1.5707963267948966</v>
      </c>
      <c r="AQ104" s="22" t="str">
        <f t="shared" si="63"/>
        <v/>
      </c>
      <c r="AR104" s="22" t="str">
        <f t="shared" si="64"/>
        <v/>
      </c>
      <c r="AS104" s="22" t="str">
        <f t="shared" si="65"/>
        <v/>
      </c>
      <c r="AT104" s="22" t="str">
        <f t="shared" si="66"/>
        <v/>
      </c>
      <c r="AU104" s="22" t="str">
        <f t="shared" si="67"/>
        <v/>
      </c>
      <c r="AV104" s="22" t="str">
        <f t="shared" si="68"/>
        <v/>
      </c>
      <c r="AW104" s="2">
        <f t="shared" si="69"/>
        <v>1.5707963267948966</v>
      </c>
      <c r="AX104" s="2">
        <f t="shared" si="70"/>
        <v>0</v>
      </c>
      <c r="AY104" s="2">
        <f t="shared" si="71"/>
        <v>4</v>
      </c>
      <c r="AZ104" s="23">
        <f t="shared" si="72"/>
        <v>1.5707963267948966</v>
      </c>
      <c r="BA104" s="23">
        <f t="shared" si="73"/>
        <v>1.5707963267948966</v>
      </c>
      <c r="BB104" s="23">
        <f t="shared" si="74"/>
        <v>1.2490457723982542</v>
      </c>
      <c r="BC104" s="23">
        <f t="shared" si="75"/>
        <v>1.5707963267948966</v>
      </c>
      <c r="BD104" s="23" t="str">
        <f t="shared" si="76"/>
        <v/>
      </c>
      <c r="BE104" s="23" t="str">
        <f t="shared" si="77"/>
        <v/>
      </c>
      <c r="BF104" s="23" t="str">
        <f t="shared" si="78"/>
        <v/>
      </c>
      <c r="BG104" s="23" t="str">
        <f t="shared" si="79"/>
        <v/>
      </c>
      <c r="BH104" s="23" t="str">
        <f t="shared" si="80"/>
        <v/>
      </c>
      <c r="BI104" s="23" t="str">
        <f t="shared" si="81"/>
        <v/>
      </c>
      <c r="BJ104" s="2">
        <f t="shared" si="82"/>
        <v>1.490358688195736</v>
      </c>
      <c r="BK104" s="2">
        <f t="shared" si="83"/>
        <v>0.16087527719832118</v>
      </c>
      <c r="BL104" s="2">
        <f t="shared" si="84"/>
        <v>4</v>
      </c>
      <c r="BM104" s="2">
        <f t="shared" si="85"/>
        <v>4.1863665367783801E-5</v>
      </c>
      <c r="BN104" s="2">
        <f t="shared" si="86"/>
        <v>1.3954555122594601E-5</v>
      </c>
      <c r="BO104" s="2">
        <f t="shared" si="87"/>
        <v>3</v>
      </c>
      <c r="BP104" s="2">
        <f t="shared" si="88"/>
        <v>3.882031453653616</v>
      </c>
      <c r="BQ104" s="2">
        <f t="shared" si="89"/>
        <v>0.76489232840434507</v>
      </c>
      <c r="BR104" s="3" t="str">
        <f t="shared" si="90"/>
        <v>Nontoxic</v>
      </c>
      <c r="BS104" s="2">
        <f t="shared" si="91"/>
        <v>97.5</v>
      </c>
      <c r="BT104" s="4" t="s">
        <v>664</v>
      </c>
      <c r="BU104" s="2" t="s">
        <v>666</v>
      </c>
      <c r="BV104" s="2">
        <f t="shared" si="92"/>
        <v>3</v>
      </c>
      <c r="BW104" s="2">
        <f t="shared" si="93"/>
        <v>3</v>
      </c>
      <c r="BX104" s="2">
        <f t="shared" si="94"/>
        <v>0</v>
      </c>
      <c r="BY104" s="2">
        <f t="shared" si="95"/>
        <v>2.5880854813636677E-2</v>
      </c>
      <c r="BZ104" s="2">
        <f t="shared" si="96"/>
        <v>1.2940427406818339E-2</v>
      </c>
      <c r="CA104" s="2">
        <f t="shared" si="97"/>
        <v>1.1666666666666667</v>
      </c>
      <c r="CB104" s="2" t="e">
        <f t="shared" si="98"/>
        <v>#NUM!</v>
      </c>
      <c r="CC104" s="2">
        <v>6.6349999999999998</v>
      </c>
      <c r="CD104" s="2" t="e">
        <f t="shared" si="99"/>
        <v>#NUM!</v>
      </c>
      <c r="CE104" s="2" t="e">
        <f t="shared" si="100"/>
        <v>#NUM!</v>
      </c>
      <c r="CF104" s="2" t="e">
        <f t="shared" si="101"/>
        <v>#NUM!</v>
      </c>
      <c r="CG104" s="2" t="str">
        <f t="shared" si="102"/>
        <v>NS</v>
      </c>
      <c r="CH104" s="2" t="str">
        <f t="shared" si="103"/>
        <v>Wilcoxon</v>
      </c>
      <c r="CI104" s="2" t="str">
        <f t="shared" si="104"/>
        <v/>
      </c>
      <c r="CJ104" s="2" t="str">
        <f t="shared" si="105"/>
        <v/>
      </c>
    </row>
    <row r="105" spans="1:88" x14ac:dyDescent="0.2">
      <c r="A105" s="1" t="s">
        <v>142</v>
      </c>
      <c r="B105" s="19" t="s">
        <v>532</v>
      </c>
      <c r="C105" s="20">
        <v>38953</v>
      </c>
      <c r="D105" s="7">
        <v>0.42777777777777776</v>
      </c>
      <c r="E105" s="1">
        <v>0.1</v>
      </c>
      <c r="F105" s="1" t="s">
        <v>57</v>
      </c>
      <c r="G105" s="1" t="s">
        <v>851</v>
      </c>
      <c r="H105" s="19" t="s">
        <v>711</v>
      </c>
      <c r="I105" s="19" t="s">
        <v>712</v>
      </c>
      <c r="J105" s="19" t="s">
        <v>61</v>
      </c>
      <c r="K105" s="2">
        <v>0.75</v>
      </c>
      <c r="L105" s="2">
        <v>0.25</v>
      </c>
      <c r="M105" s="19">
        <v>100</v>
      </c>
      <c r="N105" s="19">
        <v>100</v>
      </c>
      <c r="O105" s="19">
        <v>100</v>
      </c>
      <c r="P105" s="19">
        <v>100</v>
      </c>
      <c r="Q105" s="21"/>
      <c r="R105" s="21"/>
      <c r="S105" s="21"/>
      <c r="T105" s="21"/>
      <c r="W105" s="2">
        <f t="shared" si="53"/>
        <v>100</v>
      </c>
      <c r="X105" s="57">
        <f t="shared" si="54"/>
        <v>0</v>
      </c>
      <c r="Y105" s="2">
        <f t="shared" si="55"/>
        <v>4</v>
      </c>
      <c r="Z105" s="19">
        <v>100</v>
      </c>
      <c r="AA105" s="19">
        <v>100</v>
      </c>
      <c r="AB105" s="19">
        <v>100</v>
      </c>
      <c r="AC105" s="19">
        <v>90</v>
      </c>
      <c r="AJ105" s="2">
        <f t="shared" si="56"/>
        <v>97.5</v>
      </c>
      <c r="AK105" s="2">
        <f t="shared" si="57"/>
        <v>5</v>
      </c>
      <c r="AL105" s="2">
        <f t="shared" si="58"/>
        <v>4</v>
      </c>
      <c r="AM105" s="22">
        <f t="shared" si="59"/>
        <v>1.5707963267948966</v>
      </c>
      <c r="AN105" s="22">
        <f t="shared" si="60"/>
        <v>1.5707963267948966</v>
      </c>
      <c r="AO105" s="22">
        <f t="shared" si="61"/>
        <v>1.5707963267948966</v>
      </c>
      <c r="AP105" s="22">
        <f t="shared" si="62"/>
        <v>1.5707963267948966</v>
      </c>
      <c r="AQ105" s="22" t="str">
        <f t="shared" si="63"/>
        <v/>
      </c>
      <c r="AR105" s="22" t="str">
        <f t="shared" si="64"/>
        <v/>
      </c>
      <c r="AS105" s="22" t="str">
        <f t="shared" si="65"/>
        <v/>
      </c>
      <c r="AT105" s="22" t="str">
        <f t="shared" si="66"/>
        <v/>
      </c>
      <c r="AU105" s="22" t="str">
        <f t="shared" si="67"/>
        <v/>
      </c>
      <c r="AV105" s="22" t="str">
        <f t="shared" si="68"/>
        <v/>
      </c>
      <c r="AW105" s="2">
        <f t="shared" si="69"/>
        <v>1.5707963267948966</v>
      </c>
      <c r="AX105" s="2">
        <f t="shared" si="70"/>
        <v>0</v>
      </c>
      <c r="AY105" s="2">
        <f t="shared" si="71"/>
        <v>4</v>
      </c>
      <c r="AZ105" s="23">
        <f t="shared" si="72"/>
        <v>1.5707963267948966</v>
      </c>
      <c r="BA105" s="23">
        <f t="shared" si="73"/>
        <v>1.5707963267948966</v>
      </c>
      <c r="BB105" s="23">
        <f t="shared" si="74"/>
        <v>1.5707963267948966</v>
      </c>
      <c r="BC105" s="23">
        <f t="shared" si="75"/>
        <v>1.2490457723982542</v>
      </c>
      <c r="BD105" s="23" t="str">
        <f t="shared" si="76"/>
        <v/>
      </c>
      <c r="BE105" s="23" t="str">
        <f t="shared" si="77"/>
        <v/>
      </c>
      <c r="BF105" s="23" t="str">
        <f t="shared" si="78"/>
        <v/>
      </c>
      <c r="BG105" s="23" t="str">
        <f t="shared" si="79"/>
        <v/>
      </c>
      <c r="BH105" s="23" t="str">
        <f t="shared" si="80"/>
        <v/>
      </c>
      <c r="BI105" s="23" t="str">
        <f t="shared" si="81"/>
        <v/>
      </c>
      <c r="BJ105" s="2">
        <f t="shared" si="82"/>
        <v>1.490358688195736</v>
      </c>
      <c r="BK105" s="2">
        <f t="shared" si="83"/>
        <v>0.16087527719832118</v>
      </c>
      <c r="BL105" s="2">
        <f t="shared" si="84"/>
        <v>4</v>
      </c>
      <c r="BM105" s="2">
        <f t="shared" si="85"/>
        <v>4.1863665367783801E-5</v>
      </c>
      <c r="BN105" s="2">
        <f t="shared" si="86"/>
        <v>1.3954555122594601E-5</v>
      </c>
      <c r="BO105" s="2">
        <f t="shared" si="87"/>
        <v>3</v>
      </c>
      <c r="BP105" s="2">
        <f t="shared" si="88"/>
        <v>3.882031453653616</v>
      </c>
      <c r="BQ105" s="2">
        <f t="shared" si="89"/>
        <v>0.76489232840434507</v>
      </c>
      <c r="BR105" s="3" t="str">
        <f t="shared" si="90"/>
        <v>Nontoxic</v>
      </c>
      <c r="BS105" s="2">
        <f t="shared" si="91"/>
        <v>97.5</v>
      </c>
      <c r="BT105" s="4" t="s">
        <v>664</v>
      </c>
      <c r="BU105" s="2" t="s">
        <v>666</v>
      </c>
      <c r="BV105" s="2">
        <f t="shared" si="92"/>
        <v>3</v>
      </c>
      <c r="BW105" s="2">
        <f t="shared" si="93"/>
        <v>3</v>
      </c>
      <c r="BX105" s="2">
        <f t="shared" si="94"/>
        <v>0</v>
      </c>
      <c r="BY105" s="2">
        <f t="shared" si="95"/>
        <v>2.5880854813636677E-2</v>
      </c>
      <c r="BZ105" s="2">
        <f t="shared" si="96"/>
        <v>1.2940427406818339E-2</v>
      </c>
      <c r="CA105" s="2">
        <f t="shared" si="97"/>
        <v>1.1666666666666667</v>
      </c>
      <c r="CB105" s="2" t="e">
        <f t="shared" si="98"/>
        <v>#NUM!</v>
      </c>
      <c r="CC105" s="2">
        <v>6.6349999999999998</v>
      </c>
      <c r="CD105" s="2" t="e">
        <f t="shared" si="99"/>
        <v>#NUM!</v>
      </c>
      <c r="CE105" s="2" t="e">
        <f t="shared" si="100"/>
        <v>#NUM!</v>
      </c>
      <c r="CF105" s="2" t="e">
        <f t="shared" si="101"/>
        <v>#NUM!</v>
      </c>
      <c r="CG105" s="2" t="str">
        <f t="shared" si="102"/>
        <v>NS</v>
      </c>
      <c r="CH105" s="2" t="str">
        <f t="shared" si="103"/>
        <v>Wilcoxon</v>
      </c>
      <c r="CI105" s="2" t="str">
        <f t="shared" si="104"/>
        <v/>
      </c>
      <c r="CJ105" s="2" t="str">
        <f t="shared" si="105"/>
        <v/>
      </c>
    </row>
    <row r="106" spans="1:88" x14ac:dyDescent="0.2">
      <c r="A106" s="1" t="s">
        <v>142</v>
      </c>
      <c r="B106" s="19" t="s">
        <v>870</v>
      </c>
      <c r="C106" s="20">
        <v>38440</v>
      </c>
      <c r="D106" s="7">
        <v>0.36458333333333331</v>
      </c>
      <c r="E106" s="1">
        <v>0.1</v>
      </c>
      <c r="F106" s="1" t="s">
        <v>57</v>
      </c>
      <c r="G106" s="1" t="s">
        <v>864</v>
      </c>
      <c r="H106" s="19" t="s">
        <v>711</v>
      </c>
      <c r="I106" s="19" t="s">
        <v>712</v>
      </c>
      <c r="J106" s="19" t="s">
        <v>61</v>
      </c>
      <c r="K106" s="2">
        <v>0.75</v>
      </c>
      <c r="L106" s="2">
        <v>0.25</v>
      </c>
      <c r="M106" s="19">
        <v>100</v>
      </c>
      <c r="N106" s="19">
        <v>100</v>
      </c>
      <c r="O106" s="19">
        <v>100</v>
      </c>
      <c r="P106" s="19">
        <v>100</v>
      </c>
      <c r="Q106" s="21"/>
      <c r="R106" s="21"/>
      <c r="S106" s="21"/>
      <c r="T106" s="21"/>
      <c r="W106" s="2">
        <f t="shared" si="53"/>
        <v>100</v>
      </c>
      <c r="X106" s="57">
        <f t="shared" si="54"/>
        <v>0</v>
      </c>
      <c r="Y106" s="2">
        <f t="shared" si="55"/>
        <v>4</v>
      </c>
      <c r="Z106" s="19">
        <v>100</v>
      </c>
      <c r="AA106" s="19">
        <v>90</v>
      </c>
      <c r="AB106" s="19">
        <v>100</v>
      </c>
      <c r="AC106" s="19">
        <v>100</v>
      </c>
      <c r="AJ106" s="2">
        <f t="shared" si="56"/>
        <v>97.5</v>
      </c>
      <c r="AK106" s="2">
        <f t="shared" si="57"/>
        <v>5</v>
      </c>
      <c r="AL106" s="2">
        <f t="shared" si="58"/>
        <v>4</v>
      </c>
      <c r="AM106" s="22">
        <f t="shared" si="59"/>
        <v>1.5707963267948966</v>
      </c>
      <c r="AN106" s="22">
        <f t="shared" si="60"/>
        <v>1.5707963267948966</v>
      </c>
      <c r="AO106" s="22">
        <f t="shared" si="61"/>
        <v>1.5707963267948966</v>
      </c>
      <c r="AP106" s="22">
        <f t="shared" si="62"/>
        <v>1.5707963267948966</v>
      </c>
      <c r="AQ106" s="22" t="str">
        <f t="shared" si="63"/>
        <v/>
      </c>
      <c r="AR106" s="22" t="str">
        <f t="shared" si="64"/>
        <v/>
      </c>
      <c r="AS106" s="22" t="str">
        <f t="shared" si="65"/>
        <v/>
      </c>
      <c r="AT106" s="22" t="str">
        <f t="shared" si="66"/>
        <v/>
      </c>
      <c r="AU106" s="22" t="str">
        <f t="shared" si="67"/>
        <v/>
      </c>
      <c r="AV106" s="22" t="str">
        <f t="shared" si="68"/>
        <v/>
      </c>
      <c r="AW106" s="2">
        <f t="shared" si="69"/>
        <v>1.5707963267948966</v>
      </c>
      <c r="AX106" s="2">
        <f t="shared" si="70"/>
        <v>0</v>
      </c>
      <c r="AY106" s="2">
        <f t="shared" si="71"/>
        <v>4</v>
      </c>
      <c r="AZ106" s="23">
        <f t="shared" si="72"/>
        <v>1.5707963267948966</v>
      </c>
      <c r="BA106" s="23">
        <f t="shared" si="73"/>
        <v>1.2490457723982542</v>
      </c>
      <c r="BB106" s="23">
        <f t="shared" si="74"/>
        <v>1.5707963267948966</v>
      </c>
      <c r="BC106" s="23">
        <f t="shared" si="75"/>
        <v>1.5707963267948966</v>
      </c>
      <c r="BD106" s="23" t="str">
        <f t="shared" si="76"/>
        <v/>
      </c>
      <c r="BE106" s="23" t="str">
        <f t="shared" si="77"/>
        <v/>
      </c>
      <c r="BF106" s="23" t="str">
        <f t="shared" si="78"/>
        <v/>
      </c>
      <c r="BG106" s="23" t="str">
        <f t="shared" si="79"/>
        <v/>
      </c>
      <c r="BH106" s="23" t="str">
        <f t="shared" si="80"/>
        <v/>
      </c>
      <c r="BI106" s="23" t="str">
        <f t="shared" si="81"/>
        <v/>
      </c>
      <c r="BJ106" s="2">
        <f t="shared" si="82"/>
        <v>1.490358688195736</v>
      </c>
      <c r="BK106" s="2">
        <f t="shared" si="83"/>
        <v>0.16087527719832118</v>
      </c>
      <c r="BL106" s="2">
        <f t="shared" si="84"/>
        <v>4</v>
      </c>
      <c r="BM106" s="2">
        <f t="shared" si="85"/>
        <v>4.1863665367783801E-5</v>
      </c>
      <c r="BN106" s="2">
        <f t="shared" si="86"/>
        <v>1.3954555122594601E-5</v>
      </c>
      <c r="BO106" s="2">
        <f t="shared" si="87"/>
        <v>3</v>
      </c>
      <c r="BP106" s="2">
        <f t="shared" si="88"/>
        <v>3.882031453653616</v>
      </c>
      <c r="BQ106" s="2">
        <f t="shared" si="89"/>
        <v>0.76489232840434507</v>
      </c>
      <c r="BR106" s="3" t="str">
        <f t="shared" si="90"/>
        <v>Nontoxic</v>
      </c>
      <c r="BS106" s="2">
        <f t="shared" si="91"/>
        <v>97.5</v>
      </c>
      <c r="BT106" s="4" t="s">
        <v>664</v>
      </c>
      <c r="BU106" s="2" t="s">
        <v>666</v>
      </c>
      <c r="BV106" s="2">
        <f t="shared" si="92"/>
        <v>3</v>
      </c>
      <c r="BW106" s="2">
        <f t="shared" si="93"/>
        <v>3</v>
      </c>
      <c r="BX106" s="2">
        <f t="shared" si="94"/>
        <v>0</v>
      </c>
      <c r="BY106" s="2">
        <f t="shared" si="95"/>
        <v>2.5880854813636677E-2</v>
      </c>
      <c r="BZ106" s="2">
        <f t="shared" si="96"/>
        <v>1.2940427406818339E-2</v>
      </c>
      <c r="CA106" s="2">
        <f t="shared" si="97"/>
        <v>1.1666666666666667</v>
      </c>
      <c r="CB106" s="2" t="e">
        <f t="shared" si="98"/>
        <v>#NUM!</v>
      </c>
      <c r="CC106" s="2">
        <v>6.6349999999999998</v>
      </c>
      <c r="CD106" s="2" t="e">
        <f t="shared" si="99"/>
        <v>#NUM!</v>
      </c>
      <c r="CE106" s="2" t="e">
        <f t="shared" si="100"/>
        <v>#NUM!</v>
      </c>
      <c r="CF106" s="2" t="e">
        <f t="shared" si="101"/>
        <v>#NUM!</v>
      </c>
      <c r="CG106" s="2" t="str">
        <f t="shared" si="102"/>
        <v>NS</v>
      </c>
      <c r="CH106" s="2" t="str">
        <f t="shared" si="103"/>
        <v>Wilcoxon</v>
      </c>
      <c r="CI106" s="2" t="str">
        <f t="shared" si="104"/>
        <v/>
      </c>
      <c r="CJ106" s="2" t="str">
        <f t="shared" si="105"/>
        <v/>
      </c>
    </row>
    <row r="107" spans="1:88" x14ac:dyDescent="0.2">
      <c r="A107" s="1" t="s">
        <v>142</v>
      </c>
      <c r="B107" s="19" t="s">
        <v>534</v>
      </c>
      <c r="C107" s="20">
        <v>38649</v>
      </c>
      <c r="D107" s="7">
        <v>0.73611111111111116</v>
      </c>
      <c r="E107" s="1">
        <v>0.1</v>
      </c>
      <c r="F107" s="1" t="s">
        <v>57</v>
      </c>
      <c r="G107" s="1" t="s">
        <v>872</v>
      </c>
      <c r="H107" s="19" t="s">
        <v>711</v>
      </c>
      <c r="I107" s="19" t="s">
        <v>712</v>
      </c>
      <c r="J107" s="19" t="s">
        <v>61</v>
      </c>
      <c r="K107" s="2">
        <v>0.75</v>
      </c>
      <c r="L107" s="2">
        <v>0.25</v>
      </c>
      <c r="M107" s="19">
        <v>100</v>
      </c>
      <c r="N107" s="19">
        <v>100</v>
      </c>
      <c r="O107" s="19">
        <v>100</v>
      </c>
      <c r="P107" s="19">
        <v>100</v>
      </c>
      <c r="Q107" s="19">
        <v>100</v>
      </c>
      <c r="R107" s="19">
        <v>100</v>
      </c>
      <c r="S107" s="19">
        <v>100</v>
      </c>
      <c r="T107" s="19">
        <v>100</v>
      </c>
      <c r="W107" s="2">
        <f t="shared" si="53"/>
        <v>100</v>
      </c>
      <c r="X107" s="57">
        <f t="shared" si="54"/>
        <v>0</v>
      </c>
      <c r="Y107" s="2">
        <f t="shared" si="55"/>
        <v>8</v>
      </c>
      <c r="Z107" s="19">
        <v>100</v>
      </c>
      <c r="AA107" s="19">
        <v>90</v>
      </c>
      <c r="AB107" s="19">
        <v>100</v>
      </c>
      <c r="AC107" s="19">
        <v>100</v>
      </c>
      <c r="AJ107" s="2">
        <f t="shared" si="56"/>
        <v>97.5</v>
      </c>
      <c r="AK107" s="2">
        <f t="shared" si="57"/>
        <v>5</v>
      </c>
      <c r="AL107" s="2">
        <f t="shared" si="58"/>
        <v>4</v>
      </c>
      <c r="AM107" s="22">
        <f t="shared" si="59"/>
        <v>1.5707963267948966</v>
      </c>
      <c r="AN107" s="22">
        <f t="shared" si="60"/>
        <v>1.5707963267948966</v>
      </c>
      <c r="AO107" s="22">
        <f t="shared" si="61"/>
        <v>1.5707963267948966</v>
      </c>
      <c r="AP107" s="22">
        <f t="shared" si="62"/>
        <v>1.5707963267948966</v>
      </c>
      <c r="AQ107" s="22">
        <f t="shared" si="63"/>
        <v>1.5707963267948966</v>
      </c>
      <c r="AR107" s="22">
        <f t="shared" si="64"/>
        <v>1.5707963267948966</v>
      </c>
      <c r="AS107" s="22">
        <f t="shared" si="65"/>
        <v>1.5707963267948966</v>
      </c>
      <c r="AT107" s="22">
        <f t="shared" si="66"/>
        <v>1.5707963267948966</v>
      </c>
      <c r="AU107" s="22" t="str">
        <f t="shared" si="67"/>
        <v/>
      </c>
      <c r="AV107" s="22" t="str">
        <f t="shared" si="68"/>
        <v/>
      </c>
      <c r="AW107" s="2">
        <f t="shared" si="69"/>
        <v>1.5707963267948966</v>
      </c>
      <c r="AX107" s="2">
        <f t="shared" si="70"/>
        <v>0</v>
      </c>
      <c r="AY107" s="2">
        <f t="shared" si="71"/>
        <v>8</v>
      </c>
      <c r="AZ107" s="23">
        <f t="shared" si="72"/>
        <v>1.5707963267948966</v>
      </c>
      <c r="BA107" s="23">
        <f t="shared" si="73"/>
        <v>1.2490457723982542</v>
      </c>
      <c r="BB107" s="23">
        <f t="shared" si="74"/>
        <v>1.5707963267948966</v>
      </c>
      <c r="BC107" s="23">
        <f t="shared" si="75"/>
        <v>1.5707963267948966</v>
      </c>
      <c r="BD107" s="23" t="str">
        <f t="shared" si="76"/>
        <v/>
      </c>
      <c r="BE107" s="23" t="str">
        <f t="shared" si="77"/>
        <v/>
      </c>
      <c r="BF107" s="23" t="str">
        <f t="shared" si="78"/>
        <v/>
      </c>
      <c r="BG107" s="23" t="str">
        <f t="shared" si="79"/>
        <v/>
      </c>
      <c r="BH107" s="23" t="str">
        <f t="shared" si="80"/>
        <v/>
      </c>
      <c r="BI107" s="23" t="str">
        <f t="shared" si="81"/>
        <v/>
      </c>
      <c r="BJ107" s="2">
        <f t="shared" si="82"/>
        <v>1.490358688195736</v>
      </c>
      <c r="BK107" s="2">
        <f t="shared" si="83"/>
        <v>0.16087527719832118</v>
      </c>
      <c r="BL107" s="2">
        <f t="shared" si="84"/>
        <v>4</v>
      </c>
      <c r="BM107" s="2">
        <f t="shared" si="85"/>
        <v>4.1863665367783801E-5</v>
      </c>
      <c r="BN107" s="2">
        <f t="shared" si="86"/>
        <v>1.3954555122594601E-5</v>
      </c>
      <c r="BO107" s="2">
        <f t="shared" si="87"/>
        <v>3</v>
      </c>
      <c r="BP107" s="2">
        <f t="shared" si="88"/>
        <v>3.882031453653616</v>
      </c>
      <c r="BQ107" s="2">
        <f t="shared" si="89"/>
        <v>0.76489232840434507</v>
      </c>
      <c r="BR107" s="3" t="str">
        <f t="shared" si="90"/>
        <v>Nontoxic</v>
      </c>
      <c r="BS107" s="2">
        <f t="shared" si="91"/>
        <v>97.5</v>
      </c>
      <c r="BT107" s="4" t="s">
        <v>664</v>
      </c>
      <c r="BU107" s="2" t="s">
        <v>666</v>
      </c>
      <c r="BV107" s="2">
        <f t="shared" si="92"/>
        <v>7</v>
      </c>
      <c r="BW107" s="2">
        <f t="shared" si="93"/>
        <v>3</v>
      </c>
      <c r="BX107" s="2">
        <f t="shared" si="94"/>
        <v>0</v>
      </c>
      <c r="BY107" s="2">
        <f t="shared" si="95"/>
        <v>2.5880854813636677E-2</v>
      </c>
      <c r="BZ107" s="2">
        <f t="shared" si="96"/>
        <v>7.7642564440910024E-3</v>
      </c>
      <c r="CA107" s="2">
        <f t="shared" si="97"/>
        <v>1.1253968253968254</v>
      </c>
      <c r="CB107" s="2" t="e">
        <f t="shared" si="98"/>
        <v>#NUM!</v>
      </c>
      <c r="CC107" s="2">
        <v>6.6349999999999998</v>
      </c>
      <c r="CD107" s="2" t="e">
        <f t="shared" si="99"/>
        <v>#NUM!</v>
      </c>
      <c r="CE107" s="2" t="e">
        <f t="shared" si="100"/>
        <v>#NUM!</v>
      </c>
      <c r="CF107" s="2" t="e">
        <f t="shared" si="101"/>
        <v>#NUM!</v>
      </c>
      <c r="CG107" s="2" t="str">
        <f t="shared" si="102"/>
        <v>NS</v>
      </c>
      <c r="CH107" s="2" t="str">
        <f t="shared" si="103"/>
        <v>Wilcoxon</v>
      </c>
      <c r="CI107" s="2" t="str">
        <f t="shared" si="104"/>
        <v/>
      </c>
      <c r="CJ107" s="2" t="str">
        <f t="shared" si="105"/>
        <v/>
      </c>
    </row>
    <row r="108" spans="1:88" x14ac:dyDescent="0.2">
      <c r="A108" s="1" t="s">
        <v>142</v>
      </c>
      <c r="B108" s="19" t="s">
        <v>549</v>
      </c>
      <c r="C108" s="20">
        <v>38650</v>
      </c>
      <c r="D108" s="7">
        <v>0.33333333333333331</v>
      </c>
      <c r="E108" s="1">
        <v>0.1</v>
      </c>
      <c r="F108" s="1" t="s">
        <v>57</v>
      </c>
      <c r="G108" s="1" t="s">
        <v>872</v>
      </c>
      <c r="H108" s="19" t="s">
        <v>711</v>
      </c>
      <c r="I108" s="19" t="s">
        <v>712</v>
      </c>
      <c r="J108" s="19" t="s">
        <v>61</v>
      </c>
      <c r="K108" s="2">
        <v>0.75</v>
      </c>
      <c r="L108" s="2">
        <v>0.25</v>
      </c>
      <c r="M108" s="19">
        <v>100</v>
      </c>
      <c r="N108" s="19">
        <v>100</v>
      </c>
      <c r="O108" s="19">
        <v>100</v>
      </c>
      <c r="P108" s="19">
        <v>100</v>
      </c>
      <c r="Q108" s="19">
        <v>100</v>
      </c>
      <c r="R108" s="19">
        <v>100</v>
      </c>
      <c r="S108" s="19">
        <v>100</v>
      </c>
      <c r="T108" s="19">
        <v>100</v>
      </c>
      <c r="W108" s="2">
        <f t="shared" si="53"/>
        <v>100</v>
      </c>
      <c r="X108" s="57">
        <f t="shared" si="54"/>
        <v>0</v>
      </c>
      <c r="Y108" s="2">
        <f t="shared" si="55"/>
        <v>8</v>
      </c>
      <c r="Z108" s="19">
        <v>100</v>
      </c>
      <c r="AA108" s="19">
        <v>100</v>
      </c>
      <c r="AB108" s="19">
        <v>100</v>
      </c>
      <c r="AC108" s="19">
        <v>90</v>
      </c>
      <c r="AJ108" s="2">
        <f t="shared" si="56"/>
        <v>97.5</v>
      </c>
      <c r="AK108" s="2">
        <f t="shared" si="57"/>
        <v>5</v>
      </c>
      <c r="AL108" s="2">
        <f t="shared" si="58"/>
        <v>4</v>
      </c>
      <c r="AM108" s="22">
        <f t="shared" si="59"/>
        <v>1.5707963267948966</v>
      </c>
      <c r="AN108" s="22">
        <f t="shared" si="60"/>
        <v>1.5707963267948966</v>
      </c>
      <c r="AO108" s="22">
        <f t="shared" si="61"/>
        <v>1.5707963267948966</v>
      </c>
      <c r="AP108" s="22">
        <f t="shared" si="62"/>
        <v>1.5707963267948966</v>
      </c>
      <c r="AQ108" s="22">
        <f t="shared" si="63"/>
        <v>1.5707963267948966</v>
      </c>
      <c r="AR108" s="22">
        <f t="shared" si="64"/>
        <v>1.5707963267948966</v>
      </c>
      <c r="AS108" s="22">
        <f t="shared" si="65"/>
        <v>1.5707963267948966</v>
      </c>
      <c r="AT108" s="22">
        <f t="shared" si="66"/>
        <v>1.5707963267948966</v>
      </c>
      <c r="AU108" s="22" t="str">
        <f t="shared" si="67"/>
        <v/>
      </c>
      <c r="AV108" s="22" t="str">
        <f t="shared" si="68"/>
        <v/>
      </c>
      <c r="AW108" s="2">
        <f t="shared" si="69"/>
        <v>1.5707963267948966</v>
      </c>
      <c r="AX108" s="2">
        <f t="shared" si="70"/>
        <v>0</v>
      </c>
      <c r="AY108" s="2">
        <f t="shared" si="71"/>
        <v>8</v>
      </c>
      <c r="AZ108" s="23">
        <f t="shared" si="72"/>
        <v>1.5707963267948966</v>
      </c>
      <c r="BA108" s="23">
        <f t="shared" si="73"/>
        <v>1.5707963267948966</v>
      </c>
      <c r="BB108" s="23">
        <f t="shared" si="74"/>
        <v>1.5707963267948966</v>
      </c>
      <c r="BC108" s="23">
        <f t="shared" si="75"/>
        <v>1.2490457723982542</v>
      </c>
      <c r="BD108" s="23" t="str">
        <f t="shared" si="76"/>
        <v/>
      </c>
      <c r="BE108" s="23" t="str">
        <f t="shared" si="77"/>
        <v/>
      </c>
      <c r="BF108" s="23" t="str">
        <f t="shared" si="78"/>
        <v/>
      </c>
      <c r="BG108" s="23" t="str">
        <f t="shared" si="79"/>
        <v/>
      </c>
      <c r="BH108" s="23" t="str">
        <f t="shared" si="80"/>
        <v/>
      </c>
      <c r="BI108" s="23" t="str">
        <f t="shared" si="81"/>
        <v/>
      </c>
      <c r="BJ108" s="2">
        <f t="shared" si="82"/>
        <v>1.490358688195736</v>
      </c>
      <c r="BK108" s="2">
        <f t="shared" si="83"/>
        <v>0.16087527719832118</v>
      </c>
      <c r="BL108" s="2">
        <f t="shared" si="84"/>
        <v>4</v>
      </c>
      <c r="BM108" s="2">
        <f t="shared" si="85"/>
        <v>4.1863665367783801E-5</v>
      </c>
      <c r="BN108" s="2">
        <f t="shared" si="86"/>
        <v>1.3954555122594601E-5</v>
      </c>
      <c r="BO108" s="2">
        <f t="shared" si="87"/>
        <v>3</v>
      </c>
      <c r="BP108" s="2">
        <f t="shared" si="88"/>
        <v>3.882031453653616</v>
      </c>
      <c r="BQ108" s="2">
        <f t="shared" si="89"/>
        <v>0.76489232840434507</v>
      </c>
      <c r="BR108" s="3" t="str">
        <f t="shared" si="90"/>
        <v>Nontoxic</v>
      </c>
      <c r="BS108" s="2">
        <f t="shared" si="91"/>
        <v>97.5</v>
      </c>
      <c r="BT108" s="4" t="s">
        <v>664</v>
      </c>
      <c r="BU108" s="2" t="s">
        <v>666</v>
      </c>
      <c r="BV108" s="2">
        <f t="shared" si="92"/>
        <v>7</v>
      </c>
      <c r="BW108" s="2">
        <f t="shared" si="93"/>
        <v>3</v>
      </c>
      <c r="BX108" s="2">
        <f t="shared" si="94"/>
        <v>0</v>
      </c>
      <c r="BY108" s="2">
        <f t="shared" si="95"/>
        <v>2.5880854813636677E-2</v>
      </c>
      <c r="BZ108" s="2">
        <f t="shared" si="96"/>
        <v>7.7642564440910024E-3</v>
      </c>
      <c r="CA108" s="2">
        <f t="shared" si="97"/>
        <v>1.1253968253968254</v>
      </c>
      <c r="CB108" s="2" t="e">
        <f t="shared" si="98"/>
        <v>#NUM!</v>
      </c>
      <c r="CC108" s="2">
        <v>6.6349999999999998</v>
      </c>
      <c r="CD108" s="2" t="e">
        <f t="shared" si="99"/>
        <v>#NUM!</v>
      </c>
      <c r="CE108" s="2" t="e">
        <f t="shared" si="100"/>
        <v>#NUM!</v>
      </c>
      <c r="CF108" s="2" t="e">
        <f t="shared" si="101"/>
        <v>#NUM!</v>
      </c>
      <c r="CG108" s="2" t="str">
        <f t="shared" si="102"/>
        <v>NS</v>
      </c>
      <c r="CH108" s="2" t="str">
        <f t="shared" si="103"/>
        <v>Wilcoxon</v>
      </c>
      <c r="CI108" s="2" t="str">
        <f t="shared" si="104"/>
        <v/>
      </c>
      <c r="CJ108" s="2" t="str">
        <f t="shared" si="105"/>
        <v/>
      </c>
    </row>
    <row r="109" spans="1:88" x14ac:dyDescent="0.2">
      <c r="A109" s="1" t="s">
        <v>142</v>
      </c>
      <c r="B109" s="19" t="s">
        <v>549</v>
      </c>
      <c r="C109" s="20">
        <v>38839</v>
      </c>
      <c r="D109" s="7">
        <v>0.58333333333333337</v>
      </c>
      <c r="E109" s="1">
        <v>0.1</v>
      </c>
      <c r="F109" s="1" t="s">
        <v>57</v>
      </c>
      <c r="G109" s="1" t="s">
        <v>874</v>
      </c>
      <c r="H109" s="19" t="s">
        <v>711</v>
      </c>
      <c r="I109" s="19" t="s">
        <v>712</v>
      </c>
      <c r="J109" s="19" t="s">
        <v>61</v>
      </c>
      <c r="K109" s="2">
        <v>0.75</v>
      </c>
      <c r="L109" s="2">
        <v>0.25</v>
      </c>
      <c r="M109" s="19">
        <v>100</v>
      </c>
      <c r="N109" s="19">
        <v>100</v>
      </c>
      <c r="O109" s="19">
        <v>100</v>
      </c>
      <c r="P109" s="19">
        <v>100</v>
      </c>
      <c r="Q109" s="21"/>
      <c r="R109" s="21"/>
      <c r="S109" s="21"/>
      <c r="T109" s="21"/>
      <c r="W109" s="2">
        <f t="shared" si="53"/>
        <v>100</v>
      </c>
      <c r="X109" s="57">
        <f t="shared" si="54"/>
        <v>0</v>
      </c>
      <c r="Y109" s="2">
        <f t="shared" si="55"/>
        <v>4</v>
      </c>
      <c r="Z109" s="19">
        <v>100</v>
      </c>
      <c r="AA109" s="19">
        <v>100</v>
      </c>
      <c r="AB109" s="19">
        <v>90</v>
      </c>
      <c r="AC109" s="19">
        <v>100</v>
      </c>
      <c r="AJ109" s="2">
        <f t="shared" si="56"/>
        <v>97.5</v>
      </c>
      <c r="AK109" s="2">
        <f t="shared" si="57"/>
        <v>5</v>
      </c>
      <c r="AL109" s="2">
        <f t="shared" si="58"/>
        <v>4</v>
      </c>
      <c r="AM109" s="22">
        <f t="shared" si="59"/>
        <v>1.5707963267948966</v>
      </c>
      <c r="AN109" s="22">
        <f t="shared" si="60"/>
        <v>1.5707963267948966</v>
      </c>
      <c r="AO109" s="22">
        <f t="shared" si="61"/>
        <v>1.5707963267948966</v>
      </c>
      <c r="AP109" s="22">
        <f t="shared" si="62"/>
        <v>1.5707963267948966</v>
      </c>
      <c r="AQ109" s="22" t="str">
        <f t="shared" si="63"/>
        <v/>
      </c>
      <c r="AR109" s="22" t="str">
        <f t="shared" si="64"/>
        <v/>
      </c>
      <c r="AS109" s="22" t="str">
        <f t="shared" si="65"/>
        <v/>
      </c>
      <c r="AT109" s="22" t="str">
        <f t="shared" si="66"/>
        <v/>
      </c>
      <c r="AU109" s="22" t="str">
        <f t="shared" si="67"/>
        <v/>
      </c>
      <c r="AV109" s="22" t="str">
        <f t="shared" si="68"/>
        <v/>
      </c>
      <c r="AW109" s="2">
        <f t="shared" si="69"/>
        <v>1.5707963267948966</v>
      </c>
      <c r="AX109" s="2">
        <f t="shared" si="70"/>
        <v>0</v>
      </c>
      <c r="AY109" s="2">
        <f t="shared" si="71"/>
        <v>4</v>
      </c>
      <c r="AZ109" s="23">
        <f t="shared" si="72"/>
        <v>1.5707963267948966</v>
      </c>
      <c r="BA109" s="23">
        <f t="shared" si="73"/>
        <v>1.5707963267948966</v>
      </c>
      <c r="BB109" s="23">
        <f t="shared" si="74"/>
        <v>1.2490457723982542</v>
      </c>
      <c r="BC109" s="23">
        <f t="shared" si="75"/>
        <v>1.5707963267948966</v>
      </c>
      <c r="BD109" s="23" t="str">
        <f t="shared" si="76"/>
        <v/>
      </c>
      <c r="BE109" s="23" t="str">
        <f t="shared" si="77"/>
        <v/>
      </c>
      <c r="BF109" s="23" t="str">
        <f t="shared" si="78"/>
        <v/>
      </c>
      <c r="BG109" s="23" t="str">
        <f t="shared" si="79"/>
        <v/>
      </c>
      <c r="BH109" s="23" t="str">
        <f t="shared" si="80"/>
        <v/>
      </c>
      <c r="BI109" s="23" t="str">
        <f t="shared" si="81"/>
        <v/>
      </c>
      <c r="BJ109" s="2">
        <f t="shared" si="82"/>
        <v>1.490358688195736</v>
      </c>
      <c r="BK109" s="2">
        <f t="shared" si="83"/>
        <v>0.16087527719832118</v>
      </c>
      <c r="BL109" s="2">
        <f t="shared" si="84"/>
        <v>4</v>
      </c>
      <c r="BM109" s="2">
        <f t="shared" si="85"/>
        <v>4.1863665367783801E-5</v>
      </c>
      <c r="BN109" s="2">
        <f t="shared" si="86"/>
        <v>1.3954555122594601E-5</v>
      </c>
      <c r="BO109" s="2">
        <f t="shared" si="87"/>
        <v>3</v>
      </c>
      <c r="BP109" s="2">
        <f t="shared" si="88"/>
        <v>3.882031453653616</v>
      </c>
      <c r="BQ109" s="2">
        <f t="shared" si="89"/>
        <v>0.76489232840434507</v>
      </c>
      <c r="BR109" s="3" t="str">
        <f t="shared" si="90"/>
        <v>Nontoxic</v>
      </c>
      <c r="BS109" s="2">
        <f t="shared" si="91"/>
        <v>97.5</v>
      </c>
      <c r="BT109" s="4" t="s">
        <v>664</v>
      </c>
      <c r="BU109" s="2" t="s">
        <v>666</v>
      </c>
      <c r="BV109" s="2">
        <f t="shared" si="92"/>
        <v>3</v>
      </c>
      <c r="BW109" s="2">
        <f t="shared" si="93"/>
        <v>3</v>
      </c>
      <c r="BX109" s="2">
        <f t="shared" si="94"/>
        <v>0</v>
      </c>
      <c r="BY109" s="2">
        <f t="shared" si="95"/>
        <v>2.5880854813636677E-2</v>
      </c>
      <c r="BZ109" s="2">
        <f t="shared" si="96"/>
        <v>1.2940427406818339E-2</v>
      </c>
      <c r="CA109" s="2">
        <f t="shared" si="97"/>
        <v>1.1666666666666667</v>
      </c>
      <c r="CB109" s="2" t="e">
        <f t="shared" si="98"/>
        <v>#NUM!</v>
      </c>
      <c r="CC109" s="2">
        <v>6.6349999999999998</v>
      </c>
      <c r="CD109" s="2" t="e">
        <f t="shared" si="99"/>
        <v>#NUM!</v>
      </c>
      <c r="CE109" s="2" t="e">
        <f t="shared" si="100"/>
        <v>#NUM!</v>
      </c>
      <c r="CF109" s="2" t="e">
        <f t="shared" si="101"/>
        <v>#NUM!</v>
      </c>
      <c r="CG109" s="2" t="str">
        <f t="shared" si="102"/>
        <v>NS</v>
      </c>
      <c r="CH109" s="2" t="str">
        <f t="shared" si="103"/>
        <v>Wilcoxon</v>
      </c>
      <c r="CI109" s="2" t="str">
        <f t="shared" si="104"/>
        <v/>
      </c>
      <c r="CJ109" s="2" t="str">
        <f t="shared" si="105"/>
        <v/>
      </c>
    </row>
    <row r="110" spans="1:88" x14ac:dyDescent="0.2">
      <c r="A110" s="1" t="s">
        <v>142</v>
      </c>
      <c r="B110" s="19" t="s">
        <v>553</v>
      </c>
      <c r="C110" s="20">
        <v>38650</v>
      </c>
      <c r="D110" s="7">
        <v>0.58333333333333337</v>
      </c>
      <c r="E110" s="1">
        <v>0.1</v>
      </c>
      <c r="F110" s="1" t="s">
        <v>57</v>
      </c>
      <c r="G110" s="1" t="s">
        <v>872</v>
      </c>
      <c r="H110" s="19" t="s">
        <v>711</v>
      </c>
      <c r="I110" s="19" t="s">
        <v>712</v>
      </c>
      <c r="J110" s="19" t="s">
        <v>61</v>
      </c>
      <c r="K110" s="2">
        <v>0.75</v>
      </c>
      <c r="L110" s="2">
        <v>0.25</v>
      </c>
      <c r="M110" s="19">
        <v>100</v>
      </c>
      <c r="N110" s="19">
        <v>100</v>
      </c>
      <c r="O110" s="19">
        <v>100</v>
      </c>
      <c r="P110" s="19">
        <v>100</v>
      </c>
      <c r="Q110" s="19">
        <v>100</v>
      </c>
      <c r="R110" s="19">
        <v>100</v>
      </c>
      <c r="S110" s="19">
        <v>100</v>
      </c>
      <c r="T110" s="19">
        <v>100</v>
      </c>
      <c r="W110" s="2">
        <f t="shared" si="53"/>
        <v>100</v>
      </c>
      <c r="X110" s="57">
        <f t="shared" si="54"/>
        <v>0</v>
      </c>
      <c r="Y110" s="2">
        <f t="shared" si="55"/>
        <v>8</v>
      </c>
      <c r="Z110" s="19">
        <v>90</v>
      </c>
      <c r="AA110" s="19">
        <v>100</v>
      </c>
      <c r="AB110" s="19">
        <v>100</v>
      </c>
      <c r="AC110" s="19">
        <v>100</v>
      </c>
      <c r="AJ110" s="2">
        <f t="shared" si="56"/>
        <v>97.5</v>
      </c>
      <c r="AK110" s="2">
        <f t="shared" si="57"/>
        <v>5</v>
      </c>
      <c r="AL110" s="2">
        <f t="shared" si="58"/>
        <v>4</v>
      </c>
      <c r="AM110" s="22">
        <f t="shared" si="59"/>
        <v>1.5707963267948966</v>
      </c>
      <c r="AN110" s="22">
        <f t="shared" si="60"/>
        <v>1.5707963267948966</v>
      </c>
      <c r="AO110" s="22">
        <f t="shared" si="61"/>
        <v>1.5707963267948966</v>
      </c>
      <c r="AP110" s="22">
        <f t="shared" si="62"/>
        <v>1.5707963267948966</v>
      </c>
      <c r="AQ110" s="22">
        <f t="shared" si="63"/>
        <v>1.5707963267948966</v>
      </c>
      <c r="AR110" s="22">
        <f t="shared" si="64"/>
        <v>1.5707963267948966</v>
      </c>
      <c r="AS110" s="22">
        <f t="shared" si="65"/>
        <v>1.5707963267948966</v>
      </c>
      <c r="AT110" s="22">
        <f t="shared" si="66"/>
        <v>1.5707963267948966</v>
      </c>
      <c r="AU110" s="22" t="str">
        <f t="shared" si="67"/>
        <v/>
      </c>
      <c r="AV110" s="22" t="str">
        <f t="shared" si="68"/>
        <v/>
      </c>
      <c r="AW110" s="2">
        <f t="shared" si="69"/>
        <v>1.5707963267948966</v>
      </c>
      <c r="AX110" s="2">
        <f t="shared" si="70"/>
        <v>0</v>
      </c>
      <c r="AY110" s="2">
        <f t="shared" si="71"/>
        <v>8</v>
      </c>
      <c r="AZ110" s="23">
        <f t="shared" si="72"/>
        <v>1.2490457723982542</v>
      </c>
      <c r="BA110" s="23">
        <f t="shared" si="73"/>
        <v>1.5707963267948966</v>
      </c>
      <c r="BB110" s="23">
        <f t="shared" si="74"/>
        <v>1.5707963267948966</v>
      </c>
      <c r="BC110" s="23">
        <f t="shared" si="75"/>
        <v>1.5707963267948966</v>
      </c>
      <c r="BD110" s="23" t="str">
        <f t="shared" si="76"/>
        <v/>
      </c>
      <c r="BE110" s="23" t="str">
        <f t="shared" si="77"/>
        <v/>
      </c>
      <c r="BF110" s="23" t="str">
        <f t="shared" si="78"/>
        <v/>
      </c>
      <c r="BG110" s="23" t="str">
        <f t="shared" si="79"/>
        <v/>
      </c>
      <c r="BH110" s="23" t="str">
        <f t="shared" si="80"/>
        <v/>
      </c>
      <c r="BI110" s="23" t="str">
        <f t="shared" si="81"/>
        <v/>
      </c>
      <c r="BJ110" s="2">
        <f t="shared" si="82"/>
        <v>1.490358688195736</v>
      </c>
      <c r="BK110" s="2">
        <f t="shared" si="83"/>
        <v>0.16087527719832118</v>
      </c>
      <c r="BL110" s="2">
        <f t="shared" si="84"/>
        <v>4</v>
      </c>
      <c r="BM110" s="2">
        <f t="shared" si="85"/>
        <v>4.1863665367783801E-5</v>
      </c>
      <c r="BN110" s="2">
        <f t="shared" si="86"/>
        <v>1.3954555122594601E-5</v>
      </c>
      <c r="BO110" s="2">
        <f t="shared" si="87"/>
        <v>3</v>
      </c>
      <c r="BP110" s="2">
        <f t="shared" si="88"/>
        <v>3.882031453653616</v>
      </c>
      <c r="BQ110" s="2">
        <f t="shared" si="89"/>
        <v>0.76489232840434507</v>
      </c>
      <c r="BR110" s="3" t="str">
        <f t="shared" si="90"/>
        <v>Nontoxic</v>
      </c>
      <c r="BS110" s="2">
        <f t="shared" si="91"/>
        <v>97.5</v>
      </c>
      <c r="BT110" s="4" t="s">
        <v>664</v>
      </c>
      <c r="BU110" s="2" t="s">
        <v>666</v>
      </c>
      <c r="BV110" s="2">
        <f t="shared" si="92"/>
        <v>7</v>
      </c>
      <c r="BW110" s="2">
        <f t="shared" si="93"/>
        <v>3</v>
      </c>
      <c r="BX110" s="2">
        <f t="shared" si="94"/>
        <v>0</v>
      </c>
      <c r="BY110" s="2">
        <f t="shared" si="95"/>
        <v>2.5880854813636677E-2</v>
      </c>
      <c r="BZ110" s="2">
        <f t="shared" si="96"/>
        <v>7.7642564440910024E-3</v>
      </c>
      <c r="CA110" s="2">
        <f t="shared" si="97"/>
        <v>1.1253968253968254</v>
      </c>
      <c r="CB110" s="2" t="e">
        <f t="shared" si="98"/>
        <v>#NUM!</v>
      </c>
      <c r="CC110" s="2">
        <v>6.6349999999999998</v>
      </c>
      <c r="CD110" s="2" t="e">
        <f t="shared" si="99"/>
        <v>#NUM!</v>
      </c>
      <c r="CE110" s="2" t="e">
        <f t="shared" si="100"/>
        <v>#NUM!</v>
      </c>
      <c r="CF110" s="2" t="e">
        <f t="shared" si="101"/>
        <v>#NUM!</v>
      </c>
      <c r="CG110" s="2" t="str">
        <f t="shared" si="102"/>
        <v>NS</v>
      </c>
      <c r="CH110" s="2" t="str">
        <f t="shared" si="103"/>
        <v>Wilcoxon</v>
      </c>
      <c r="CI110" s="2" t="str">
        <f t="shared" si="104"/>
        <v/>
      </c>
      <c r="CJ110" s="2" t="str">
        <f t="shared" si="105"/>
        <v/>
      </c>
    </row>
    <row r="111" spans="1:88" x14ac:dyDescent="0.2">
      <c r="A111" s="1" t="s">
        <v>142</v>
      </c>
      <c r="B111" s="19" t="s">
        <v>286</v>
      </c>
      <c r="C111" s="20">
        <v>37235</v>
      </c>
      <c r="D111" s="7">
        <v>0</v>
      </c>
      <c r="E111" s="1">
        <v>0.1</v>
      </c>
      <c r="F111" s="1" t="s">
        <v>57</v>
      </c>
      <c r="G111" s="1" t="s">
        <v>754</v>
      </c>
      <c r="H111" s="19" t="s">
        <v>711</v>
      </c>
      <c r="I111" s="19" t="s">
        <v>712</v>
      </c>
      <c r="J111" s="19" t="s">
        <v>61</v>
      </c>
      <c r="K111" s="2">
        <v>0.75</v>
      </c>
      <c r="L111" s="2">
        <v>0.25</v>
      </c>
      <c r="M111" s="19">
        <v>100</v>
      </c>
      <c r="N111" s="19">
        <v>100</v>
      </c>
      <c r="O111" s="19">
        <v>100</v>
      </c>
      <c r="P111" s="19">
        <v>100</v>
      </c>
      <c r="Q111" s="21"/>
      <c r="R111" s="21"/>
      <c r="S111" s="21"/>
      <c r="T111" s="21"/>
      <c r="W111" s="2">
        <f t="shared" si="53"/>
        <v>100</v>
      </c>
      <c r="X111" s="57">
        <f t="shared" si="54"/>
        <v>0</v>
      </c>
      <c r="Y111" s="2">
        <f t="shared" si="55"/>
        <v>4</v>
      </c>
      <c r="Z111" s="19">
        <v>90</v>
      </c>
      <c r="AA111" s="19">
        <v>100</v>
      </c>
      <c r="AB111" s="19">
        <v>100</v>
      </c>
      <c r="AC111" s="19">
        <v>91</v>
      </c>
      <c r="AJ111" s="2">
        <f t="shared" si="56"/>
        <v>95.25</v>
      </c>
      <c r="AK111" s="2">
        <f t="shared" si="57"/>
        <v>5.5</v>
      </c>
      <c r="AL111" s="2">
        <f t="shared" si="58"/>
        <v>4</v>
      </c>
      <c r="AM111" s="22">
        <f t="shared" si="59"/>
        <v>1.5707963267948966</v>
      </c>
      <c r="AN111" s="22">
        <f t="shared" si="60"/>
        <v>1.5707963267948966</v>
      </c>
      <c r="AO111" s="22">
        <f t="shared" si="61"/>
        <v>1.5707963267948966</v>
      </c>
      <c r="AP111" s="22">
        <f t="shared" si="62"/>
        <v>1.5707963267948966</v>
      </c>
      <c r="AQ111" s="22" t="str">
        <f t="shared" si="63"/>
        <v/>
      </c>
      <c r="AR111" s="22" t="str">
        <f t="shared" si="64"/>
        <v/>
      </c>
      <c r="AS111" s="22" t="str">
        <f t="shared" si="65"/>
        <v/>
      </c>
      <c r="AT111" s="22" t="str">
        <f t="shared" si="66"/>
        <v/>
      </c>
      <c r="AU111" s="22" t="str">
        <f t="shared" si="67"/>
        <v/>
      </c>
      <c r="AV111" s="22" t="str">
        <f t="shared" si="68"/>
        <v/>
      </c>
      <c r="AW111" s="2">
        <f t="shared" si="69"/>
        <v>1.5707963267948966</v>
      </c>
      <c r="AX111" s="2">
        <f t="shared" si="70"/>
        <v>0</v>
      </c>
      <c r="AY111" s="2">
        <f t="shared" si="71"/>
        <v>4</v>
      </c>
      <c r="AZ111" s="23">
        <f t="shared" si="72"/>
        <v>1.2490457723982542</v>
      </c>
      <c r="BA111" s="23">
        <f t="shared" si="73"/>
        <v>1.5707963267948966</v>
      </c>
      <c r="BB111" s="23">
        <f t="shared" si="74"/>
        <v>1.5707963267948966</v>
      </c>
      <c r="BC111" s="23">
        <f t="shared" si="75"/>
        <v>1.2661036727794992</v>
      </c>
      <c r="BD111" s="23" t="str">
        <f t="shared" si="76"/>
        <v/>
      </c>
      <c r="BE111" s="23" t="str">
        <f t="shared" si="77"/>
        <v/>
      </c>
      <c r="BF111" s="23" t="str">
        <f t="shared" si="78"/>
        <v/>
      </c>
      <c r="BG111" s="23" t="str">
        <f t="shared" si="79"/>
        <v/>
      </c>
      <c r="BH111" s="23" t="str">
        <f t="shared" si="80"/>
        <v/>
      </c>
      <c r="BI111" s="23" t="str">
        <f t="shared" si="81"/>
        <v/>
      </c>
      <c r="BJ111" s="2">
        <f t="shared" si="82"/>
        <v>1.4141855246918866</v>
      </c>
      <c r="BK111" s="2">
        <f t="shared" si="83"/>
        <v>0.18097261240686904</v>
      </c>
      <c r="BL111" s="2">
        <f t="shared" si="84"/>
        <v>4</v>
      </c>
      <c r="BM111" s="2">
        <f t="shared" si="85"/>
        <v>6.7039603943117731E-5</v>
      </c>
      <c r="BN111" s="2">
        <f t="shared" si="86"/>
        <v>2.2346534647705912E-5</v>
      </c>
      <c r="BO111" s="2">
        <f t="shared" si="87"/>
        <v>3</v>
      </c>
      <c r="BP111" s="2">
        <f t="shared" si="88"/>
        <v>2.6091050624271497</v>
      </c>
      <c r="BQ111" s="2">
        <f t="shared" si="89"/>
        <v>0.76489232840434507</v>
      </c>
      <c r="BR111" s="3" t="str">
        <f t="shared" si="90"/>
        <v>Nontoxic</v>
      </c>
      <c r="BS111" s="2">
        <f t="shared" si="91"/>
        <v>95.25</v>
      </c>
      <c r="BT111" s="4" t="s">
        <v>664</v>
      </c>
      <c r="BU111" s="2" t="s">
        <v>666</v>
      </c>
      <c r="BV111" s="2">
        <f t="shared" si="92"/>
        <v>3</v>
      </c>
      <c r="BW111" s="2">
        <f t="shared" si="93"/>
        <v>3</v>
      </c>
      <c r="BX111" s="2">
        <f t="shared" si="94"/>
        <v>0</v>
      </c>
      <c r="BY111" s="2">
        <f t="shared" si="95"/>
        <v>3.2751086441366851E-2</v>
      </c>
      <c r="BZ111" s="2">
        <f t="shared" si="96"/>
        <v>1.6375543220683426E-2</v>
      </c>
      <c r="CA111" s="2">
        <f t="shared" si="97"/>
        <v>1.1666666666666667</v>
      </c>
      <c r="CB111" s="2" t="e">
        <f t="shared" si="98"/>
        <v>#NUM!</v>
      </c>
      <c r="CC111" s="2">
        <v>6.6349999999999998</v>
      </c>
      <c r="CD111" s="2" t="e">
        <f t="shared" si="99"/>
        <v>#NUM!</v>
      </c>
      <c r="CE111" s="2" t="e">
        <f t="shared" si="100"/>
        <v>#NUM!</v>
      </c>
      <c r="CF111" s="2" t="e">
        <f t="shared" si="101"/>
        <v>#NUM!</v>
      </c>
      <c r="CG111" s="2" t="str">
        <f t="shared" si="102"/>
        <v>NS</v>
      </c>
      <c r="CH111" s="2" t="str">
        <f t="shared" si="103"/>
        <v>Wilcoxon</v>
      </c>
      <c r="CI111" s="2" t="str">
        <f t="shared" si="104"/>
        <v/>
      </c>
      <c r="CJ111" s="2" t="str">
        <f t="shared" si="105"/>
        <v/>
      </c>
    </row>
    <row r="112" spans="1:88" x14ac:dyDescent="0.2">
      <c r="A112" s="1" t="s">
        <v>142</v>
      </c>
      <c r="B112" s="19" t="s">
        <v>504</v>
      </c>
      <c r="C112" s="20">
        <v>38953</v>
      </c>
      <c r="D112" s="7">
        <v>0.3347222222222222</v>
      </c>
      <c r="E112" s="1">
        <v>0.1</v>
      </c>
      <c r="F112" s="1" t="s">
        <v>57</v>
      </c>
      <c r="G112" s="1" t="s">
        <v>851</v>
      </c>
      <c r="H112" s="19" t="s">
        <v>711</v>
      </c>
      <c r="I112" s="19" t="s">
        <v>712</v>
      </c>
      <c r="J112" s="19" t="s">
        <v>61</v>
      </c>
      <c r="K112" s="2">
        <v>0.75</v>
      </c>
      <c r="L112" s="2">
        <v>0.25</v>
      </c>
      <c r="M112" s="19">
        <v>100</v>
      </c>
      <c r="N112" s="19">
        <v>100</v>
      </c>
      <c r="O112" s="19">
        <v>100</v>
      </c>
      <c r="P112" s="19">
        <v>100</v>
      </c>
      <c r="Q112" s="21"/>
      <c r="R112" s="21"/>
      <c r="S112" s="21"/>
      <c r="T112" s="21"/>
      <c r="W112" s="2">
        <f t="shared" si="53"/>
        <v>100</v>
      </c>
      <c r="X112" s="57">
        <f t="shared" si="54"/>
        <v>0</v>
      </c>
      <c r="Y112" s="2">
        <f t="shared" si="55"/>
        <v>4</v>
      </c>
      <c r="Z112" s="19">
        <v>90</v>
      </c>
      <c r="AA112" s="19">
        <v>100</v>
      </c>
      <c r="AB112" s="19">
        <v>90.9</v>
      </c>
      <c r="AC112" s="19">
        <v>100</v>
      </c>
      <c r="AJ112" s="2">
        <f t="shared" si="56"/>
        <v>95.224999999999994</v>
      </c>
      <c r="AK112" s="2">
        <f t="shared" si="57"/>
        <v>5.5259237538472528</v>
      </c>
      <c r="AL112" s="2">
        <f t="shared" si="58"/>
        <v>4</v>
      </c>
      <c r="AM112" s="22">
        <f t="shared" si="59"/>
        <v>1.5707963267948966</v>
      </c>
      <c r="AN112" s="22">
        <f t="shared" si="60"/>
        <v>1.5707963267948966</v>
      </c>
      <c r="AO112" s="22">
        <f t="shared" si="61"/>
        <v>1.5707963267948966</v>
      </c>
      <c r="AP112" s="22">
        <f t="shared" si="62"/>
        <v>1.5707963267948966</v>
      </c>
      <c r="AQ112" s="22" t="str">
        <f t="shared" si="63"/>
        <v/>
      </c>
      <c r="AR112" s="22" t="str">
        <f t="shared" si="64"/>
        <v/>
      </c>
      <c r="AS112" s="22" t="str">
        <f t="shared" si="65"/>
        <v/>
      </c>
      <c r="AT112" s="22" t="str">
        <f t="shared" si="66"/>
        <v/>
      </c>
      <c r="AU112" s="22" t="str">
        <f t="shared" si="67"/>
        <v/>
      </c>
      <c r="AV112" s="22" t="str">
        <f t="shared" si="68"/>
        <v/>
      </c>
      <c r="AW112" s="2">
        <f t="shared" si="69"/>
        <v>1.5707963267948966</v>
      </c>
      <c r="AX112" s="2">
        <f t="shared" si="70"/>
        <v>0</v>
      </c>
      <c r="AY112" s="2">
        <f t="shared" si="71"/>
        <v>4</v>
      </c>
      <c r="AZ112" s="23">
        <f t="shared" si="72"/>
        <v>1.2490457723982542</v>
      </c>
      <c r="BA112" s="23">
        <f t="shared" si="73"/>
        <v>1.5707963267948966</v>
      </c>
      <c r="BB112" s="23">
        <f t="shared" si="74"/>
        <v>1.2643608792992098</v>
      </c>
      <c r="BC112" s="23">
        <f t="shared" si="75"/>
        <v>1.5707963267948966</v>
      </c>
      <c r="BD112" s="23" t="str">
        <f t="shared" si="76"/>
        <v/>
      </c>
      <c r="BE112" s="23" t="str">
        <f t="shared" si="77"/>
        <v/>
      </c>
      <c r="BF112" s="23" t="str">
        <f t="shared" si="78"/>
        <v/>
      </c>
      <c r="BG112" s="23" t="str">
        <f t="shared" si="79"/>
        <v/>
      </c>
      <c r="BH112" s="23" t="str">
        <f t="shared" si="80"/>
        <v/>
      </c>
      <c r="BI112" s="23" t="str">
        <f t="shared" si="81"/>
        <v/>
      </c>
      <c r="BJ112" s="2">
        <f t="shared" si="82"/>
        <v>1.4137498263218142</v>
      </c>
      <c r="BK112" s="2">
        <f t="shared" si="83"/>
        <v>0.1814494323432482</v>
      </c>
      <c r="BL112" s="2">
        <f t="shared" si="84"/>
        <v>4</v>
      </c>
      <c r="BM112" s="2">
        <f t="shared" si="85"/>
        <v>6.7748935036900408E-5</v>
      </c>
      <c r="BN112" s="2">
        <f t="shared" si="86"/>
        <v>2.2582978345633468E-5</v>
      </c>
      <c r="BO112" s="2">
        <f t="shared" si="87"/>
        <v>3</v>
      </c>
      <c r="BP112" s="2">
        <f t="shared" si="88"/>
        <v>2.597446331822713</v>
      </c>
      <c r="BQ112" s="2">
        <f t="shared" si="89"/>
        <v>0.76489232840434507</v>
      </c>
      <c r="BR112" s="3" t="str">
        <f t="shared" si="90"/>
        <v>Nontoxic</v>
      </c>
      <c r="BS112" s="2">
        <f t="shared" si="91"/>
        <v>95.224999999999994</v>
      </c>
      <c r="BT112" s="4" t="s">
        <v>664</v>
      </c>
      <c r="BU112" s="2" t="s">
        <v>666</v>
      </c>
      <c r="BV112" s="2">
        <f t="shared" si="92"/>
        <v>3</v>
      </c>
      <c r="BW112" s="2">
        <f t="shared" si="93"/>
        <v>3</v>
      </c>
      <c r="BX112" s="2">
        <f t="shared" si="94"/>
        <v>0</v>
      </c>
      <c r="BY112" s="2">
        <f t="shared" si="95"/>
        <v>3.2923896497687004E-2</v>
      </c>
      <c r="BZ112" s="2">
        <f t="shared" si="96"/>
        <v>1.6461948248843502E-2</v>
      </c>
      <c r="CA112" s="2">
        <f t="shared" si="97"/>
        <v>1.1666666666666667</v>
      </c>
      <c r="CB112" s="2" t="e">
        <f t="shared" si="98"/>
        <v>#NUM!</v>
      </c>
      <c r="CC112" s="2">
        <v>6.6349999999999998</v>
      </c>
      <c r="CD112" s="2" t="e">
        <f t="shared" si="99"/>
        <v>#NUM!</v>
      </c>
      <c r="CE112" s="2" t="e">
        <f t="shared" si="100"/>
        <v>#NUM!</v>
      </c>
      <c r="CF112" s="2" t="e">
        <f t="shared" si="101"/>
        <v>#NUM!</v>
      </c>
      <c r="CG112" s="2" t="str">
        <f t="shared" si="102"/>
        <v>NS</v>
      </c>
      <c r="CH112" s="2" t="str">
        <f t="shared" si="103"/>
        <v>Wilcoxon</v>
      </c>
      <c r="CI112" s="2" t="str">
        <f t="shared" si="104"/>
        <v/>
      </c>
      <c r="CJ112" s="2" t="str">
        <f t="shared" si="105"/>
        <v/>
      </c>
    </row>
    <row r="113" spans="1:88" x14ac:dyDescent="0.2">
      <c r="A113" s="1" t="s">
        <v>142</v>
      </c>
      <c r="B113" s="19" t="s">
        <v>532</v>
      </c>
      <c r="C113" s="20">
        <v>38981</v>
      </c>
      <c r="D113" s="7">
        <v>0.46041666666666664</v>
      </c>
      <c r="E113" s="1">
        <v>0.1</v>
      </c>
      <c r="F113" s="1" t="s">
        <v>57</v>
      </c>
      <c r="G113" s="1" t="s">
        <v>852</v>
      </c>
      <c r="H113" s="19" t="s">
        <v>711</v>
      </c>
      <c r="I113" s="19" t="s">
        <v>712</v>
      </c>
      <c r="J113" s="19" t="s">
        <v>61</v>
      </c>
      <c r="K113" s="2">
        <v>0.75</v>
      </c>
      <c r="L113" s="2">
        <v>0.25</v>
      </c>
      <c r="M113" s="19">
        <v>100</v>
      </c>
      <c r="N113" s="19">
        <v>100</v>
      </c>
      <c r="O113" s="19">
        <v>100</v>
      </c>
      <c r="P113" s="19">
        <v>100</v>
      </c>
      <c r="Q113" s="21"/>
      <c r="R113" s="21"/>
      <c r="S113" s="21"/>
      <c r="T113" s="21"/>
      <c r="W113" s="2">
        <f t="shared" si="53"/>
        <v>100</v>
      </c>
      <c r="X113" s="57">
        <f t="shared" si="54"/>
        <v>0</v>
      </c>
      <c r="Y113" s="2">
        <f t="shared" si="55"/>
        <v>4</v>
      </c>
      <c r="Z113" s="19">
        <v>90</v>
      </c>
      <c r="AA113" s="19">
        <v>90.9</v>
      </c>
      <c r="AB113" s="19">
        <v>100</v>
      </c>
      <c r="AC113" s="19">
        <v>100</v>
      </c>
      <c r="AJ113" s="2">
        <f t="shared" si="56"/>
        <v>95.224999999999994</v>
      </c>
      <c r="AK113" s="2">
        <f t="shared" si="57"/>
        <v>5.5259237538472528</v>
      </c>
      <c r="AL113" s="2">
        <f t="shared" si="58"/>
        <v>4</v>
      </c>
      <c r="AM113" s="22">
        <f t="shared" si="59"/>
        <v>1.5707963267948966</v>
      </c>
      <c r="AN113" s="22">
        <f t="shared" si="60"/>
        <v>1.5707963267948966</v>
      </c>
      <c r="AO113" s="22">
        <f t="shared" si="61"/>
        <v>1.5707963267948966</v>
      </c>
      <c r="AP113" s="22">
        <f t="shared" si="62"/>
        <v>1.5707963267948966</v>
      </c>
      <c r="AQ113" s="22" t="str">
        <f t="shared" si="63"/>
        <v/>
      </c>
      <c r="AR113" s="22" t="str">
        <f t="shared" si="64"/>
        <v/>
      </c>
      <c r="AS113" s="22" t="str">
        <f t="shared" si="65"/>
        <v/>
      </c>
      <c r="AT113" s="22" t="str">
        <f t="shared" si="66"/>
        <v/>
      </c>
      <c r="AU113" s="22" t="str">
        <f t="shared" si="67"/>
        <v/>
      </c>
      <c r="AV113" s="22" t="str">
        <f t="shared" si="68"/>
        <v/>
      </c>
      <c r="AW113" s="2">
        <f t="shared" si="69"/>
        <v>1.5707963267948966</v>
      </c>
      <c r="AX113" s="2">
        <f t="shared" si="70"/>
        <v>0</v>
      </c>
      <c r="AY113" s="2">
        <f t="shared" si="71"/>
        <v>4</v>
      </c>
      <c r="AZ113" s="23">
        <f t="shared" si="72"/>
        <v>1.2490457723982542</v>
      </c>
      <c r="BA113" s="23">
        <f t="shared" si="73"/>
        <v>1.2643608792992098</v>
      </c>
      <c r="BB113" s="23">
        <f t="shared" si="74"/>
        <v>1.5707963267948966</v>
      </c>
      <c r="BC113" s="23">
        <f t="shared" si="75"/>
        <v>1.5707963267948966</v>
      </c>
      <c r="BD113" s="23" t="str">
        <f t="shared" si="76"/>
        <v/>
      </c>
      <c r="BE113" s="23" t="str">
        <f t="shared" si="77"/>
        <v/>
      </c>
      <c r="BF113" s="23" t="str">
        <f t="shared" si="78"/>
        <v/>
      </c>
      <c r="BG113" s="23" t="str">
        <f t="shared" si="79"/>
        <v/>
      </c>
      <c r="BH113" s="23" t="str">
        <f t="shared" si="80"/>
        <v/>
      </c>
      <c r="BI113" s="23" t="str">
        <f t="shared" si="81"/>
        <v/>
      </c>
      <c r="BJ113" s="2">
        <f t="shared" si="82"/>
        <v>1.4137498263218142</v>
      </c>
      <c r="BK113" s="2">
        <f t="shared" si="83"/>
        <v>0.1814494323432482</v>
      </c>
      <c r="BL113" s="2">
        <f t="shared" si="84"/>
        <v>4</v>
      </c>
      <c r="BM113" s="2">
        <f t="shared" si="85"/>
        <v>6.7748935036900408E-5</v>
      </c>
      <c r="BN113" s="2">
        <f t="shared" si="86"/>
        <v>2.2582978345633468E-5</v>
      </c>
      <c r="BO113" s="2">
        <f t="shared" si="87"/>
        <v>3</v>
      </c>
      <c r="BP113" s="2">
        <f t="shared" si="88"/>
        <v>2.597446331822713</v>
      </c>
      <c r="BQ113" s="2">
        <f t="shared" si="89"/>
        <v>0.76489232840434507</v>
      </c>
      <c r="BR113" s="3" t="str">
        <f t="shared" si="90"/>
        <v>Nontoxic</v>
      </c>
      <c r="BS113" s="2">
        <f t="shared" si="91"/>
        <v>95.224999999999994</v>
      </c>
      <c r="BT113" s="4" t="s">
        <v>664</v>
      </c>
      <c r="BU113" s="2" t="s">
        <v>666</v>
      </c>
      <c r="BV113" s="2">
        <f t="shared" si="92"/>
        <v>3</v>
      </c>
      <c r="BW113" s="2">
        <f t="shared" si="93"/>
        <v>3</v>
      </c>
      <c r="BX113" s="2">
        <f t="shared" si="94"/>
        <v>0</v>
      </c>
      <c r="BY113" s="2">
        <f t="shared" si="95"/>
        <v>3.2923896497687004E-2</v>
      </c>
      <c r="BZ113" s="2">
        <f t="shared" si="96"/>
        <v>1.6461948248843502E-2</v>
      </c>
      <c r="CA113" s="2">
        <f t="shared" si="97"/>
        <v>1.1666666666666667</v>
      </c>
      <c r="CB113" s="2" t="e">
        <f t="shared" si="98"/>
        <v>#NUM!</v>
      </c>
      <c r="CC113" s="2">
        <v>6.6349999999999998</v>
      </c>
      <c r="CD113" s="2" t="e">
        <f t="shared" si="99"/>
        <v>#NUM!</v>
      </c>
      <c r="CE113" s="2" t="e">
        <f t="shared" si="100"/>
        <v>#NUM!</v>
      </c>
      <c r="CF113" s="2" t="e">
        <f t="shared" si="101"/>
        <v>#NUM!</v>
      </c>
      <c r="CG113" s="2" t="str">
        <f t="shared" si="102"/>
        <v>NS</v>
      </c>
      <c r="CH113" s="2" t="str">
        <f t="shared" si="103"/>
        <v>Wilcoxon</v>
      </c>
      <c r="CI113" s="2" t="str">
        <f t="shared" si="104"/>
        <v/>
      </c>
      <c r="CJ113" s="2" t="str">
        <f t="shared" si="105"/>
        <v/>
      </c>
    </row>
    <row r="114" spans="1:88" x14ac:dyDescent="0.2">
      <c r="A114" s="1" t="s">
        <v>142</v>
      </c>
      <c r="B114" s="19" t="s">
        <v>271</v>
      </c>
      <c r="C114" s="20">
        <v>39140</v>
      </c>
      <c r="D114" s="7">
        <v>0.5</v>
      </c>
      <c r="E114" s="1">
        <v>0.1</v>
      </c>
      <c r="F114" s="1" t="s">
        <v>57</v>
      </c>
      <c r="G114" s="1" t="s">
        <v>749</v>
      </c>
      <c r="H114" s="19" t="s">
        <v>711</v>
      </c>
      <c r="I114" s="19" t="s">
        <v>712</v>
      </c>
      <c r="J114" s="19" t="s">
        <v>61</v>
      </c>
      <c r="K114" s="2">
        <v>0.75</v>
      </c>
      <c r="L114" s="2">
        <v>0.25</v>
      </c>
      <c r="M114" s="19">
        <v>100</v>
      </c>
      <c r="N114" s="19">
        <v>100</v>
      </c>
      <c r="O114" s="19">
        <v>100</v>
      </c>
      <c r="P114" s="19">
        <v>100</v>
      </c>
      <c r="Q114" s="21"/>
      <c r="R114" s="21"/>
      <c r="S114" s="21"/>
      <c r="T114" s="21"/>
      <c r="W114" s="2">
        <f t="shared" si="53"/>
        <v>100</v>
      </c>
      <c r="X114" s="57">
        <f t="shared" si="54"/>
        <v>0</v>
      </c>
      <c r="Y114" s="2">
        <f t="shared" si="55"/>
        <v>4</v>
      </c>
      <c r="Z114" s="19">
        <v>88.9</v>
      </c>
      <c r="AA114" s="19">
        <v>100</v>
      </c>
      <c r="AB114" s="19">
        <v>100</v>
      </c>
      <c r="AC114" s="19">
        <v>100</v>
      </c>
      <c r="AJ114" s="2">
        <f t="shared" si="56"/>
        <v>97.224999999999994</v>
      </c>
      <c r="AK114" s="2">
        <f t="shared" si="57"/>
        <v>5.5499999999999972</v>
      </c>
      <c r="AL114" s="2">
        <f t="shared" si="58"/>
        <v>4</v>
      </c>
      <c r="AM114" s="22">
        <f t="shared" si="59"/>
        <v>1.5707963267948966</v>
      </c>
      <c r="AN114" s="22">
        <f t="shared" si="60"/>
        <v>1.5707963267948966</v>
      </c>
      <c r="AO114" s="22">
        <f t="shared" si="61"/>
        <v>1.5707963267948966</v>
      </c>
      <c r="AP114" s="22">
        <f t="shared" si="62"/>
        <v>1.5707963267948966</v>
      </c>
      <c r="AQ114" s="22" t="str">
        <f t="shared" si="63"/>
        <v/>
      </c>
      <c r="AR114" s="22" t="str">
        <f t="shared" si="64"/>
        <v/>
      </c>
      <c r="AS114" s="22" t="str">
        <f t="shared" si="65"/>
        <v/>
      </c>
      <c r="AT114" s="22" t="str">
        <f t="shared" si="66"/>
        <v/>
      </c>
      <c r="AU114" s="22" t="str">
        <f t="shared" si="67"/>
        <v/>
      </c>
      <c r="AV114" s="22" t="str">
        <f t="shared" si="68"/>
        <v/>
      </c>
      <c r="AW114" s="2">
        <f t="shared" si="69"/>
        <v>1.5707963267948966</v>
      </c>
      <c r="AX114" s="2">
        <f t="shared" si="70"/>
        <v>0</v>
      </c>
      <c r="AY114" s="2">
        <f t="shared" si="71"/>
        <v>4</v>
      </c>
      <c r="AZ114" s="23">
        <f t="shared" si="72"/>
        <v>1.2311362327265871</v>
      </c>
      <c r="BA114" s="23">
        <f t="shared" si="73"/>
        <v>1.5707963267948966</v>
      </c>
      <c r="BB114" s="23">
        <f t="shared" si="74"/>
        <v>1.5707963267948966</v>
      </c>
      <c r="BC114" s="23">
        <f t="shared" si="75"/>
        <v>1.5707963267948966</v>
      </c>
      <c r="BD114" s="23" t="str">
        <f t="shared" si="76"/>
        <v/>
      </c>
      <c r="BE114" s="23" t="str">
        <f t="shared" si="77"/>
        <v/>
      </c>
      <c r="BF114" s="23" t="str">
        <f t="shared" si="78"/>
        <v/>
      </c>
      <c r="BG114" s="23" t="str">
        <f t="shared" si="79"/>
        <v/>
      </c>
      <c r="BH114" s="23" t="str">
        <f t="shared" si="80"/>
        <v/>
      </c>
      <c r="BI114" s="23" t="str">
        <f t="shared" si="81"/>
        <v/>
      </c>
      <c r="BJ114" s="2">
        <f t="shared" si="82"/>
        <v>1.4858813032778193</v>
      </c>
      <c r="BK114" s="2">
        <f t="shared" si="83"/>
        <v>0.16983004703415472</v>
      </c>
      <c r="BL114" s="2">
        <f t="shared" si="84"/>
        <v>4</v>
      </c>
      <c r="BM114" s="2">
        <f t="shared" si="85"/>
        <v>5.1992193091588318E-5</v>
      </c>
      <c r="BN114" s="2">
        <f t="shared" si="86"/>
        <v>1.7330731030529441E-5</v>
      </c>
      <c r="BO114" s="2">
        <f t="shared" si="87"/>
        <v>3</v>
      </c>
      <c r="BP114" s="2">
        <f t="shared" si="88"/>
        <v>3.6246125294865883</v>
      </c>
      <c r="BQ114" s="2">
        <f t="shared" si="89"/>
        <v>0.76489232840434507</v>
      </c>
      <c r="BR114" s="3" t="str">
        <f t="shared" si="90"/>
        <v>Nontoxic</v>
      </c>
      <c r="BS114" s="2">
        <f t="shared" si="91"/>
        <v>97.224999999999994</v>
      </c>
      <c r="BT114" s="4" t="s">
        <v>664</v>
      </c>
      <c r="BU114" s="2" t="s">
        <v>666</v>
      </c>
      <c r="BV114" s="2">
        <f t="shared" si="92"/>
        <v>3</v>
      </c>
      <c r="BW114" s="2">
        <f t="shared" si="93"/>
        <v>3</v>
      </c>
      <c r="BX114" s="2">
        <f t="shared" si="94"/>
        <v>0</v>
      </c>
      <c r="BY114" s="2">
        <f t="shared" si="95"/>
        <v>2.8842244875623205E-2</v>
      </c>
      <c r="BZ114" s="2">
        <f t="shared" si="96"/>
        <v>1.4421122437811603E-2</v>
      </c>
      <c r="CA114" s="2">
        <f t="shared" si="97"/>
        <v>1.1666666666666667</v>
      </c>
      <c r="CB114" s="2" t="e">
        <f t="shared" si="98"/>
        <v>#NUM!</v>
      </c>
      <c r="CC114" s="2">
        <v>6.6349999999999998</v>
      </c>
      <c r="CD114" s="2" t="e">
        <f t="shared" si="99"/>
        <v>#NUM!</v>
      </c>
      <c r="CE114" s="2" t="e">
        <f t="shared" si="100"/>
        <v>#NUM!</v>
      </c>
      <c r="CF114" s="2" t="e">
        <f t="shared" si="101"/>
        <v>#NUM!</v>
      </c>
      <c r="CG114" s="2" t="str">
        <f t="shared" si="102"/>
        <v>NS</v>
      </c>
      <c r="CH114" s="2" t="str">
        <f t="shared" si="103"/>
        <v>Wilcoxon</v>
      </c>
      <c r="CI114" s="2" t="str">
        <f t="shared" si="104"/>
        <v/>
      </c>
      <c r="CJ114" s="2" t="str">
        <f t="shared" si="105"/>
        <v/>
      </c>
    </row>
    <row r="115" spans="1:88" x14ac:dyDescent="0.2">
      <c r="A115" s="1" t="s">
        <v>142</v>
      </c>
      <c r="B115" s="19" t="s">
        <v>274</v>
      </c>
      <c r="C115" s="20">
        <v>39140</v>
      </c>
      <c r="D115" s="7">
        <v>0.60416666666666663</v>
      </c>
      <c r="E115" s="1">
        <v>0.1</v>
      </c>
      <c r="F115" s="1" t="s">
        <v>57</v>
      </c>
      <c r="G115" s="1" t="s">
        <v>749</v>
      </c>
      <c r="H115" s="19" t="s">
        <v>711</v>
      </c>
      <c r="I115" s="19" t="s">
        <v>712</v>
      </c>
      <c r="J115" s="19" t="s">
        <v>61</v>
      </c>
      <c r="K115" s="2">
        <v>0.75</v>
      </c>
      <c r="L115" s="2">
        <v>0.25</v>
      </c>
      <c r="M115" s="19">
        <v>100</v>
      </c>
      <c r="N115" s="19">
        <v>100</v>
      </c>
      <c r="O115" s="19">
        <v>100</v>
      </c>
      <c r="P115" s="19">
        <v>100</v>
      </c>
      <c r="Q115" s="21"/>
      <c r="R115" s="21"/>
      <c r="S115" s="21"/>
      <c r="T115" s="21"/>
      <c r="W115" s="2">
        <f t="shared" si="53"/>
        <v>100</v>
      </c>
      <c r="X115" s="57">
        <f t="shared" si="54"/>
        <v>0</v>
      </c>
      <c r="Y115" s="2">
        <f t="shared" si="55"/>
        <v>4</v>
      </c>
      <c r="Z115" s="19">
        <v>100</v>
      </c>
      <c r="AA115" s="19">
        <v>88.9</v>
      </c>
      <c r="AB115" s="19">
        <v>100</v>
      </c>
      <c r="AC115" s="19">
        <v>100</v>
      </c>
      <c r="AJ115" s="2">
        <f t="shared" si="56"/>
        <v>97.224999999999994</v>
      </c>
      <c r="AK115" s="2">
        <f t="shared" si="57"/>
        <v>5.5499999999999972</v>
      </c>
      <c r="AL115" s="2">
        <f t="shared" si="58"/>
        <v>4</v>
      </c>
      <c r="AM115" s="22">
        <f t="shared" si="59"/>
        <v>1.5707963267948966</v>
      </c>
      <c r="AN115" s="22">
        <f t="shared" si="60"/>
        <v>1.5707963267948966</v>
      </c>
      <c r="AO115" s="22">
        <f t="shared" si="61"/>
        <v>1.5707963267948966</v>
      </c>
      <c r="AP115" s="22">
        <f t="shared" si="62"/>
        <v>1.5707963267948966</v>
      </c>
      <c r="AQ115" s="22" t="str">
        <f t="shared" si="63"/>
        <v/>
      </c>
      <c r="AR115" s="22" t="str">
        <f t="shared" si="64"/>
        <v/>
      </c>
      <c r="AS115" s="22" t="str">
        <f t="shared" si="65"/>
        <v/>
      </c>
      <c r="AT115" s="22" t="str">
        <f t="shared" si="66"/>
        <v/>
      </c>
      <c r="AU115" s="22" t="str">
        <f t="shared" si="67"/>
        <v/>
      </c>
      <c r="AV115" s="22" t="str">
        <f t="shared" si="68"/>
        <v/>
      </c>
      <c r="AW115" s="2">
        <f t="shared" si="69"/>
        <v>1.5707963267948966</v>
      </c>
      <c r="AX115" s="2">
        <f t="shared" si="70"/>
        <v>0</v>
      </c>
      <c r="AY115" s="2">
        <f t="shared" si="71"/>
        <v>4</v>
      </c>
      <c r="AZ115" s="23">
        <f t="shared" si="72"/>
        <v>1.5707963267948966</v>
      </c>
      <c r="BA115" s="23">
        <f t="shared" si="73"/>
        <v>1.2311362327265871</v>
      </c>
      <c r="BB115" s="23">
        <f t="shared" si="74"/>
        <v>1.5707963267948966</v>
      </c>
      <c r="BC115" s="23">
        <f t="shared" si="75"/>
        <v>1.5707963267948966</v>
      </c>
      <c r="BD115" s="23" t="str">
        <f t="shared" si="76"/>
        <v/>
      </c>
      <c r="BE115" s="23" t="str">
        <f t="shared" si="77"/>
        <v/>
      </c>
      <c r="BF115" s="23" t="str">
        <f t="shared" si="78"/>
        <v/>
      </c>
      <c r="BG115" s="23" t="str">
        <f t="shared" si="79"/>
        <v/>
      </c>
      <c r="BH115" s="23" t="str">
        <f t="shared" si="80"/>
        <v/>
      </c>
      <c r="BI115" s="23" t="str">
        <f t="shared" si="81"/>
        <v/>
      </c>
      <c r="BJ115" s="2">
        <f t="shared" si="82"/>
        <v>1.4858813032778193</v>
      </c>
      <c r="BK115" s="2">
        <f t="shared" si="83"/>
        <v>0.16983004703415472</v>
      </c>
      <c r="BL115" s="2">
        <f t="shared" si="84"/>
        <v>4</v>
      </c>
      <c r="BM115" s="2">
        <f t="shared" si="85"/>
        <v>5.1992193091588318E-5</v>
      </c>
      <c r="BN115" s="2">
        <f t="shared" si="86"/>
        <v>1.7330731030529441E-5</v>
      </c>
      <c r="BO115" s="2">
        <f t="shared" si="87"/>
        <v>3</v>
      </c>
      <c r="BP115" s="2">
        <f t="shared" si="88"/>
        <v>3.6246125294865883</v>
      </c>
      <c r="BQ115" s="2">
        <f t="shared" si="89"/>
        <v>0.76489232840434507</v>
      </c>
      <c r="BR115" s="3" t="str">
        <f t="shared" si="90"/>
        <v>Nontoxic</v>
      </c>
      <c r="BS115" s="2">
        <f t="shared" si="91"/>
        <v>97.224999999999994</v>
      </c>
      <c r="BT115" s="4" t="s">
        <v>664</v>
      </c>
      <c r="BU115" s="2" t="s">
        <v>666</v>
      </c>
      <c r="BV115" s="2">
        <f t="shared" si="92"/>
        <v>3</v>
      </c>
      <c r="BW115" s="2">
        <f t="shared" si="93"/>
        <v>3</v>
      </c>
      <c r="BX115" s="2">
        <f t="shared" si="94"/>
        <v>0</v>
      </c>
      <c r="BY115" s="2">
        <f t="shared" si="95"/>
        <v>2.8842244875623205E-2</v>
      </c>
      <c r="BZ115" s="2">
        <f t="shared" si="96"/>
        <v>1.4421122437811603E-2</v>
      </c>
      <c r="CA115" s="2">
        <f t="shared" si="97"/>
        <v>1.1666666666666667</v>
      </c>
      <c r="CB115" s="2" t="e">
        <f t="shared" si="98"/>
        <v>#NUM!</v>
      </c>
      <c r="CC115" s="2">
        <v>6.6349999999999998</v>
      </c>
      <c r="CD115" s="2" t="e">
        <f t="shared" si="99"/>
        <v>#NUM!</v>
      </c>
      <c r="CE115" s="2" t="e">
        <f t="shared" si="100"/>
        <v>#NUM!</v>
      </c>
      <c r="CF115" s="2" t="e">
        <f t="shared" si="101"/>
        <v>#NUM!</v>
      </c>
      <c r="CG115" s="2" t="str">
        <f t="shared" si="102"/>
        <v>NS</v>
      </c>
      <c r="CH115" s="2" t="str">
        <f t="shared" si="103"/>
        <v>Wilcoxon</v>
      </c>
      <c r="CI115" s="2" t="str">
        <f t="shared" si="104"/>
        <v/>
      </c>
      <c r="CJ115" s="2" t="str">
        <f t="shared" si="105"/>
        <v/>
      </c>
    </row>
    <row r="116" spans="1:88" x14ac:dyDescent="0.2">
      <c r="A116" s="1" t="s">
        <v>142</v>
      </c>
      <c r="B116" s="19" t="s">
        <v>482</v>
      </c>
      <c r="C116" s="20">
        <v>38953</v>
      </c>
      <c r="D116" s="7">
        <v>0.4465277777777778</v>
      </c>
      <c r="E116" s="1">
        <v>0.1</v>
      </c>
      <c r="F116" s="1" t="s">
        <v>57</v>
      </c>
      <c r="G116" s="1" t="s">
        <v>851</v>
      </c>
      <c r="H116" s="19" t="s">
        <v>711</v>
      </c>
      <c r="I116" s="19" t="s">
        <v>712</v>
      </c>
      <c r="J116" s="19" t="s">
        <v>61</v>
      </c>
      <c r="K116" s="2">
        <v>0.75</v>
      </c>
      <c r="L116" s="2">
        <v>0.25</v>
      </c>
      <c r="M116" s="19">
        <v>100</v>
      </c>
      <c r="N116" s="19">
        <v>100</v>
      </c>
      <c r="O116" s="19">
        <v>100</v>
      </c>
      <c r="P116" s="19">
        <v>100</v>
      </c>
      <c r="Q116" s="21"/>
      <c r="R116" s="21"/>
      <c r="S116" s="21"/>
      <c r="T116" s="21"/>
      <c r="W116" s="2">
        <f t="shared" si="53"/>
        <v>100</v>
      </c>
      <c r="X116" s="57">
        <f t="shared" si="54"/>
        <v>0</v>
      </c>
      <c r="Y116" s="2">
        <f t="shared" si="55"/>
        <v>4</v>
      </c>
      <c r="Z116" s="19">
        <v>88.9</v>
      </c>
      <c r="AA116" s="19">
        <v>100</v>
      </c>
      <c r="AB116" s="19">
        <v>100</v>
      </c>
      <c r="AC116" s="19">
        <v>100</v>
      </c>
      <c r="AJ116" s="2">
        <f t="shared" si="56"/>
        <v>97.224999999999994</v>
      </c>
      <c r="AK116" s="2">
        <f t="shared" si="57"/>
        <v>5.5499999999999972</v>
      </c>
      <c r="AL116" s="2">
        <f t="shared" si="58"/>
        <v>4</v>
      </c>
      <c r="AM116" s="22">
        <f t="shared" si="59"/>
        <v>1.5707963267948966</v>
      </c>
      <c r="AN116" s="22">
        <f t="shared" si="60"/>
        <v>1.5707963267948966</v>
      </c>
      <c r="AO116" s="22">
        <f t="shared" si="61"/>
        <v>1.5707963267948966</v>
      </c>
      <c r="AP116" s="22">
        <f t="shared" si="62"/>
        <v>1.5707963267948966</v>
      </c>
      <c r="AQ116" s="22" t="str">
        <f t="shared" si="63"/>
        <v/>
      </c>
      <c r="AR116" s="22" t="str">
        <f t="shared" si="64"/>
        <v/>
      </c>
      <c r="AS116" s="22" t="str">
        <f t="shared" si="65"/>
        <v/>
      </c>
      <c r="AT116" s="22" t="str">
        <f t="shared" si="66"/>
        <v/>
      </c>
      <c r="AU116" s="22" t="str">
        <f t="shared" si="67"/>
        <v/>
      </c>
      <c r="AV116" s="22" t="str">
        <f t="shared" si="68"/>
        <v/>
      </c>
      <c r="AW116" s="2">
        <f t="shared" si="69"/>
        <v>1.5707963267948966</v>
      </c>
      <c r="AX116" s="2">
        <f t="shared" si="70"/>
        <v>0</v>
      </c>
      <c r="AY116" s="2">
        <f t="shared" si="71"/>
        <v>4</v>
      </c>
      <c r="AZ116" s="23">
        <f t="shared" si="72"/>
        <v>1.2311362327265871</v>
      </c>
      <c r="BA116" s="23">
        <f t="shared" si="73"/>
        <v>1.5707963267948966</v>
      </c>
      <c r="BB116" s="23">
        <f t="shared" si="74"/>
        <v>1.5707963267948966</v>
      </c>
      <c r="BC116" s="23">
        <f t="shared" si="75"/>
        <v>1.5707963267948966</v>
      </c>
      <c r="BD116" s="23" t="str">
        <f t="shared" si="76"/>
        <v/>
      </c>
      <c r="BE116" s="23" t="str">
        <f t="shared" si="77"/>
        <v/>
      </c>
      <c r="BF116" s="23" t="str">
        <f t="shared" si="78"/>
        <v/>
      </c>
      <c r="BG116" s="23" t="str">
        <f t="shared" si="79"/>
        <v/>
      </c>
      <c r="BH116" s="23" t="str">
        <f t="shared" si="80"/>
        <v/>
      </c>
      <c r="BI116" s="23" t="str">
        <f t="shared" si="81"/>
        <v/>
      </c>
      <c r="BJ116" s="2">
        <f t="shared" si="82"/>
        <v>1.4858813032778193</v>
      </c>
      <c r="BK116" s="2">
        <f t="shared" si="83"/>
        <v>0.16983004703415472</v>
      </c>
      <c r="BL116" s="2">
        <f t="shared" si="84"/>
        <v>4</v>
      </c>
      <c r="BM116" s="2">
        <f t="shared" si="85"/>
        <v>5.1992193091588318E-5</v>
      </c>
      <c r="BN116" s="2">
        <f t="shared" si="86"/>
        <v>1.7330731030529441E-5</v>
      </c>
      <c r="BO116" s="2">
        <f t="shared" si="87"/>
        <v>3</v>
      </c>
      <c r="BP116" s="2">
        <f t="shared" si="88"/>
        <v>3.6246125294865883</v>
      </c>
      <c r="BQ116" s="2">
        <f t="shared" si="89"/>
        <v>0.76489232840434507</v>
      </c>
      <c r="BR116" s="3" t="str">
        <f t="shared" si="90"/>
        <v>Nontoxic</v>
      </c>
      <c r="BS116" s="2">
        <f t="shared" si="91"/>
        <v>97.224999999999994</v>
      </c>
      <c r="BT116" s="4" t="s">
        <v>664</v>
      </c>
      <c r="BU116" s="2" t="s">
        <v>666</v>
      </c>
      <c r="BV116" s="2">
        <f t="shared" si="92"/>
        <v>3</v>
      </c>
      <c r="BW116" s="2">
        <f t="shared" si="93"/>
        <v>3</v>
      </c>
      <c r="BX116" s="2">
        <f t="shared" si="94"/>
        <v>0</v>
      </c>
      <c r="BY116" s="2">
        <f t="shared" si="95"/>
        <v>2.8842244875623205E-2</v>
      </c>
      <c r="BZ116" s="2">
        <f t="shared" si="96"/>
        <v>1.4421122437811603E-2</v>
      </c>
      <c r="CA116" s="2">
        <f t="shared" si="97"/>
        <v>1.1666666666666667</v>
      </c>
      <c r="CB116" s="2" t="e">
        <f t="shared" si="98"/>
        <v>#NUM!</v>
      </c>
      <c r="CC116" s="2">
        <v>6.6349999999999998</v>
      </c>
      <c r="CD116" s="2" t="e">
        <f t="shared" si="99"/>
        <v>#NUM!</v>
      </c>
      <c r="CE116" s="2" t="e">
        <f t="shared" si="100"/>
        <v>#NUM!</v>
      </c>
      <c r="CF116" s="2" t="e">
        <f t="shared" si="101"/>
        <v>#NUM!</v>
      </c>
      <c r="CG116" s="2" t="str">
        <f t="shared" si="102"/>
        <v>NS</v>
      </c>
      <c r="CH116" s="2" t="str">
        <f t="shared" si="103"/>
        <v>Wilcoxon</v>
      </c>
      <c r="CI116" s="2" t="str">
        <f t="shared" si="104"/>
        <v/>
      </c>
      <c r="CJ116" s="2" t="str">
        <f t="shared" si="105"/>
        <v/>
      </c>
    </row>
    <row r="117" spans="1:88" x14ac:dyDescent="0.2">
      <c r="A117" s="1" t="s">
        <v>142</v>
      </c>
      <c r="B117" s="19" t="s">
        <v>504</v>
      </c>
      <c r="C117" s="20">
        <v>39100</v>
      </c>
      <c r="D117" s="7">
        <v>0.33888888888888891</v>
      </c>
      <c r="E117" s="1">
        <v>0.1</v>
      </c>
      <c r="F117" s="1" t="s">
        <v>57</v>
      </c>
      <c r="G117" s="1" t="s">
        <v>856</v>
      </c>
      <c r="H117" s="19" t="s">
        <v>711</v>
      </c>
      <c r="I117" s="19" t="s">
        <v>712</v>
      </c>
      <c r="J117" s="19" t="s">
        <v>61</v>
      </c>
      <c r="K117" s="2">
        <v>0.75</v>
      </c>
      <c r="L117" s="2">
        <v>0.25</v>
      </c>
      <c r="M117" s="19">
        <v>100</v>
      </c>
      <c r="N117" s="19">
        <v>100</v>
      </c>
      <c r="O117" s="19">
        <v>100</v>
      </c>
      <c r="P117" s="19">
        <v>100</v>
      </c>
      <c r="Q117" s="21"/>
      <c r="R117" s="21"/>
      <c r="S117" s="21"/>
      <c r="T117" s="21"/>
      <c r="W117" s="2">
        <f t="shared" si="53"/>
        <v>100</v>
      </c>
      <c r="X117" s="57">
        <f t="shared" si="54"/>
        <v>0</v>
      </c>
      <c r="Y117" s="2">
        <f t="shared" si="55"/>
        <v>4</v>
      </c>
      <c r="Z117" s="19">
        <v>100</v>
      </c>
      <c r="AA117" s="19">
        <v>100</v>
      </c>
      <c r="AB117" s="19">
        <v>100</v>
      </c>
      <c r="AC117" s="19">
        <v>88.9</v>
      </c>
      <c r="AJ117" s="2">
        <f t="shared" si="56"/>
        <v>97.224999999999994</v>
      </c>
      <c r="AK117" s="2">
        <f t="shared" si="57"/>
        <v>5.5499999999999972</v>
      </c>
      <c r="AL117" s="2">
        <f t="shared" si="58"/>
        <v>4</v>
      </c>
      <c r="AM117" s="22">
        <f t="shared" si="59"/>
        <v>1.5707963267948966</v>
      </c>
      <c r="AN117" s="22">
        <f t="shared" si="60"/>
        <v>1.5707963267948966</v>
      </c>
      <c r="AO117" s="22">
        <f t="shared" si="61"/>
        <v>1.5707963267948966</v>
      </c>
      <c r="AP117" s="22">
        <f t="shared" si="62"/>
        <v>1.5707963267948966</v>
      </c>
      <c r="AQ117" s="22" t="str">
        <f t="shared" si="63"/>
        <v/>
      </c>
      <c r="AR117" s="22" t="str">
        <f t="shared" si="64"/>
        <v/>
      </c>
      <c r="AS117" s="22" t="str">
        <f t="shared" si="65"/>
        <v/>
      </c>
      <c r="AT117" s="22" t="str">
        <f t="shared" si="66"/>
        <v/>
      </c>
      <c r="AU117" s="22" t="str">
        <f t="shared" si="67"/>
        <v/>
      </c>
      <c r="AV117" s="22" t="str">
        <f t="shared" si="68"/>
        <v/>
      </c>
      <c r="AW117" s="2">
        <f t="shared" si="69"/>
        <v>1.5707963267948966</v>
      </c>
      <c r="AX117" s="2">
        <f t="shared" si="70"/>
        <v>0</v>
      </c>
      <c r="AY117" s="2">
        <f t="shared" si="71"/>
        <v>4</v>
      </c>
      <c r="AZ117" s="23">
        <f t="shared" si="72"/>
        <v>1.5707963267948966</v>
      </c>
      <c r="BA117" s="23">
        <f t="shared" si="73"/>
        <v>1.5707963267948966</v>
      </c>
      <c r="BB117" s="23">
        <f t="shared" si="74"/>
        <v>1.5707963267948966</v>
      </c>
      <c r="BC117" s="23">
        <f t="shared" si="75"/>
        <v>1.2311362327265871</v>
      </c>
      <c r="BD117" s="23" t="str">
        <f t="shared" si="76"/>
        <v/>
      </c>
      <c r="BE117" s="23" t="str">
        <f t="shared" si="77"/>
        <v/>
      </c>
      <c r="BF117" s="23" t="str">
        <f t="shared" si="78"/>
        <v/>
      </c>
      <c r="BG117" s="23" t="str">
        <f t="shared" si="79"/>
        <v/>
      </c>
      <c r="BH117" s="23" t="str">
        <f t="shared" si="80"/>
        <v/>
      </c>
      <c r="BI117" s="23" t="str">
        <f t="shared" si="81"/>
        <v/>
      </c>
      <c r="BJ117" s="2">
        <f t="shared" si="82"/>
        <v>1.4858813032778193</v>
      </c>
      <c r="BK117" s="2">
        <f t="shared" si="83"/>
        <v>0.16983004703415472</v>
      </c>
      <c r="BL117" s="2">
        <f t="shared" si="84"/>
        <v>4</v>
      </c>
      <c r="BM117" s="2">
        <f t="shared" si="85"/>
        <v>5.1992193091588318E-5</v>
      </c>
      <c r="BN117" s="2">
        <f t="shared" si="86"/>
        <v>1.7330731030529441E-5</v>
      </c>
      <c r="BO117" s="2">
        <f t="shared" si="87"/>
        <v>3</v>
      </c>
      <c r="BP117" s="2">
        <f t="shared" si="88"/>
        <v>3.6246125294865883</v>
      </c>
      <c r="BQ117" s="2">
        <f t="shared" si="89"/>
        <v>0.76489232840434507</v>
      </c>
      <c r="BR117" s="3" t="str">
        <f t="shared" si="90"/>
        <v>Nontoxic</v>
      </c>
      <c r="BS117" s="2">
        <f t="shared" si="91"/>
        <v>97.224999999999994</v>
      </c>
      <c r="BT117" s="4" t="s">
        <v>664</v>
      </c>
      <c r="BU117" s="2" t="s">
        <v>666</v>
      </c>
      <c r="BV117" s="2">
        <f t="shared" si="92"/>
        <v>3</v>
      </c>
      <c r="BW117" s="2">
        <f t="shared" si="93"/>
        <v>3</v>
      </c>
      <c r="BX117" s="2">
        <f t="shared" si="94"/>
        <v>0</v>
      </c>
      <c r="BY117" s="2">
        <f t="shared" si="95"/>
        <v>2.8842244875623205E-2</v>
      </c>
      <c r="BZ117" s="2">
        <f t="shared" si="96"/>
        <v>1.4421122437811603E-2</v>
      </c>
      <c r="CA117" s="2">
        <f t="shared" si="97"/>
        <v>1.1666666666666667</v>
      </c>
      <c r="CB117" s="2" t="e">
        <f t="shared" si="98"/>
        <v>#NUM!</v>
      </c>
      <c r="CC117" s="2">
        <v>6.6349999999999998</v>
      </c>
      <c r="CD117" s="2" t="e">
        <f t="shared" si="99"/>
        <v>#NUM!</v>
      </c>
      <c r="CE117" s="2" t="e">
        <f t="shared" si="100"/>
        <v>#NUM!</v>
      </c>
      <c r="CF117" s="2" t="e">
        <f t="shared" si="101"/>
        <v>#NUM!</v>
      </c>
      <c r="CG117" s="2" t="str">
        <f t="shared" si="102"/>
        <v>NS</v>
      </c>
      <c r="CH117" s="2" t="str">
        <f t="shared" si="103"/>
        <v>Wilcoxon</v>
      </c>
      <c r="CI117" s="2" t="str">
        <f t="shared" si="104"/>
        <v/>
      </c>
      <c r="CJ117" s="2" t="str">
        <f t="shared" si="105"/>
        <v/>
      </c>
    </row>
    <row r="118" spans="1:88" x14ac:dyDescent="0.2">
      <c r="A118" s="1" t="s">
        <v>142</v>
      </c>
      <c r="B118" s="19" t="s">
        <v>532</v>
      </c>
      <c r="C118" s="20">
        <v>39170</v>
      </c>
      <c r="D118" s="7">
        <v>0.46388888888888891</v>
      </c>
      <c r="E118" s="1">
        <v>0.1</v>
      </c>
      <c r="F118" s="1" t="s">
        <v>57</v>
      </c>
      <c r="G118" s="1" t="s">
        <v>857</v>
      </c>
      <c r="H118" s="19" t="s">
        <v>711</v>
      </c>
      <c r="I118" s="19" t="s">
        <v>712</v>
      </c>
      <c r="J118" s="19" t="s">
        <v>61</v>
      </c>
      <c r="K118" s="2">
        <v>0.75</v>
      </c>
      <c r="L118" s="2">
        <v>0.25</v>
      </c>
      <c r="M118" s="19">
        <v>100</v>
      </c>
      <c r="N118" s="19">
        <v>100</v>
      </c>
      <c r="O118" s="19">
        <v>100</v>
      </c>
      <c r="P118" s="19">
        <v>100</v>
      </c>
      <c r="Q118" s="21"/>
      <c r="R118" s="21"/>
      <c r="S118" s="21"/>
      <c r="T118" s="21"/>
      <c r="W118" s="2">
        <f t="shared" si="53"/>
        <v>100</v>
      </c>
      <c r="X118" s="57">
        <f t="shared" si="54"/>
        <v>0</v>
      </c>
      <c r="Y118" s="2">
        <f t="shared" si="55"/>
        <v>4</v>
      </c>
      <c r="Z118" s="19">
        <v>100</v>
      </c>
      <c r="AA118" s="19">
        <v>88.9</v>
      </c>
      <c r="AB118" s="19">
        <v>100</v>
      </c>
      <c r="AC118" s="19">
        <v>100</v>
      </c>
      <c r="AJ118" s="2">
        <f t="shared" si="56"/>
        <v>97.224999999999994</v>
      </c>
      <c r="AK118" s="2">
        <f t="shared" si="57"/>
        <v>5.5499999999999972</v>
      </c>
      <c r="AL118" s="2">
        <f t="shared" si="58"/>
        <v>4</v>
      </c>
      <c r="AM118" s="22">
        <f t="shared" si="59"/>
        <v>1.5707963267948966</v>
      </c>
      <c r="AN118" s="22">
        <f t="shared" si="60"/>
        <v>1.5707963267948966</v>
      </c>
      <c r="AO118" s="22">
        <f t="shared" si="61"/>
        <v>1.5707963267948966</v>
      </c>
      <c r="AP118" s="22">
        <f t="shared" si="62"/>
        <v>1.5707963267948966</v>
      </c>
      <c r="AQ118" s="22" t="str">
        <f t="shared" si="63"/>
        <v/>
      </c>
      <c r="AR118" s="22" t="str">
        <f t="shared" si="64"/>
        <v/>
      </c>
      <c r="AS118" s="22" t="str">
        <f t="shared" si="65"/>
        <v/>
      </c>
      <c r="AT118" s="22" t="str">
        <f t="shared" si="66"/>
        <v/>
      </c>
      <c r="AU118" s="22" t="str">
        <f t="shared" si="67"/>
        <v/>
      </c>
      <c r="AV118" s="22" t="str">
        <f t="shared" si="68"/>
        <v/>
      </c>
      <c r="AW118" s="2">
        <f t="shared" si="69"/>
        <v>1.5707963267948966</v>
      </c>
      <c r="AX118" s="2">
        <f t="shared" si="70"/>
        <v>0</v>
      </c>
      <c r="AY118" s="2">
        <f t="shared" si="71"/>
        <v>4</v>
      </c>
      <c r="AZ118" s="23">
        <f t="shared" si="72"/>
        <v>1.5707963267948966</v>
      </c>
      <c r="BA118" s="23">
        <f t="shared" si="73"/>
        <v>1.2311362327265871</v>
      </c>
      <c r="BB118" s="23">
        <f t="shared" si="74"/>
        <v>1.5707963267948966</v>
      </c>
      <c r="BC118" s="23">
        <f t="shared" si="75"/>
        <v>1.5707963267948966</v>
      </c>
      <c r="BD118" s="23" t="str">
        <f t="shared" si="76"/>
        <v/>
      </c>
      <c r="BE118" s="23" t="str">
        <f t="shared" si="77"/>
        <v/>
      </c>
      <c r="BF118" s="23" t="str">
        <f t="shared" si="78"/>
        <v/>
      </c>
      <c r="BG118" s="23" t="str">
        <f t="shared" si="79"/>
        <v/>
      </c>
      <c r="BH118" s="23" t="str">
        <f t="shared" si="80"/>
        <v/>
      </c>
      <c r="BI118" s="23" t="str">
        <f t="shared" si="81"/>
        <v/>
      </c>
      <c r="BJ118" s="2">
        <f t="shared" si="82"/>
        <v>1.4858813032778193</v>
      </c>
      <c r="BK118" s="2">
        <f t="shared" si="83"/>
        <v>0.16983004703415472</v>
      </c>
      <c r="BL118" s="2">
        <f t="shared" si="84"/>
        <v>4</v>
      </c>
      <c r="BM118" s="2">
        <f t="shared" si="85"/>
        <v>5.1992193091588318E-5</v>
      </c>
      <c r="BN118" s="2">
        <f t="shared" si="86"/>
        <v>1.7330731030529441E-5</v>
      </c>
      <c r="BO118" s="2">
        <f t="shared" si="87"/>
        <v>3</v>
      </c>
      <c r="BP118" s="2">
        <f t="shared" si="88"/>
        <v>3.6246125294865883</v>
      </c>
      <c r="BQ118" s="2">
        <f t="shared" si="89"/>
        <v>0.76489232840434507</v>
      </c>
      <c r="BR118" s="3" t="str">
        <f t="shared" si="90"/>
        <v>Nontoxic</v>
      </c>
      <c r="BS118" s="2">
        <f t="shared" si="91"/>
        <v>97.224999999999994</v>
      </c>
      <c r="BT118" s="4" t="s">
        <v>664</v>
      </c>
      <c r="BU118" s="2" t="s">
        <v>666</v>
      </c>
      <c r="BV118" s="2">
        <f t="shared" si="92"/>
        <v>3</v>
      </c>
      <c r="BW118" s="2">
        <f t="shared" si="93"/>
        <v>3</v>
      </c>
      <c r="BX118" s="2">
        <f t="shared" si="94"/>
        <v>0</v>
      </c>
      <c r="BY118" s="2">
        <f t="shared" si="95"/>
        <v>2.8842244875623205E-2</v>
      </c>
      <c r="BZ118" s="2">
        <f t="shared" si="96"/>
        <v>1.4421122437811603E-2</v>
      </c>
      <c r="CA118" s="2">
        <f t="shared" si="97"/>
        <v>1.1666666666666667</v>
      </c>
      <c r="CB118" s="2" t="e">
        <f t="shared" si="98"/>
        <v>#NUM!</v>
      </c>
      <c r="CC118" s="2">
        <v>6.6349999999999998</v>
      </c>
      <c r="CD118" s="2" t="e">
        <f t="shared" si="99"/>
        <v>#NUM!</v>
      </c>
      <c r="CE118" s="2" t="e">
        <f t="shared" si="100"/>
        <v>#NUM!</v>
      </c>
      <c r="CF118" s="2" t="e">
        <f t="shared" si="101"/>
        <v>#NUM!</v>
      </c>
      <c r="CG118" s="2" t="str">
        <f t="shared" si="102"/>
        <v>NS</v>
      </c>
      <c r="CH118" s="2" t="str">
        <f t="shared" si="103"/>
        <v>Wilcoxon</v>
      </c>
      <c r="CI118" s="2" t="str">
        <f t="shared" si="104"/>
        <v/>
      </c>
      <c r="CJ118" s="2" t="str">
        <f t="shared" si="105"/>
        <v/>
      </c>
    </row>
    <row r="119" spans="1:88" x14ac:dyDescent="0.2">
      <c r="A119" s="1" t="s">
        <v>142</v>
      </c>
      <c r="B119" s="19" t="s">
        <v>482</v>
      </c>
      <c r="C119" s="20">
        <v>38162</v>
      </c>
      <c r="D119" s="7">
        <v>0.49513888888888891</v>
      </c>
      <c r="E119" s="1">
        <v>0.1</v>
      </c>
      <c r="F119" s="1" t="s">
        <v>57</v>
      </c>
      <c r="G119" s="1" t="s">
        <v>830</v>
      </c>
      <c r="H119" s="19" t="s">
        <v>711</v>
      </c>
      <c r="I119" s="19" t="s">
        <v>712</v>
      </c>
      <c r="J119" s="19" t="s">
        <v>61</v>
      </c>
      <c r="K119" s="2">
        <v>0.75</v>
      </c>
      <c r="L119" s="2">
        <v>0.25</v>
      </c>
      <c r="M119" s="19">
        <v>100</v>
      </c>
      <c r="N119" s="19">
        <v>100</v>
      </c>
      <c r="O119" s="19">
        <v>100</v>
      </c>
      <c r="P119" s="19">
        <v>100</v>
      </c>
      <c r="Q119" s="21"/>
      <c r="R119" s="21"/>
      <c r="S119" s="21"/>
      <c r="T119" s="21"/>
      <c r="W119" s="2">
        <f t="shared" si="53"/>
        <v>100</v>
      </c>
      <c r="X119" s="57">
        <f t="shared" si="54"/>
        <v>0</v>
      </c>
      <c r="Y119" s="2">
        <f t="shared" si="55"/>
        <v>4</v>
      </c>
      <c r="Z119" s="19">
        <v>100</v>
      </c>
      <c r="AA119" s="19">
        <v>90</v>
      </c>
      <c r="AB119" s="19">
        <v>90</v>
      </c>
      <c r="AC119" s="21"/>
      <c r="AJ119" s="2">
        <f t="shared" si="56"/>
        <v>93.333333333333329</v>
      </c>
      <c r="AK119" s="2">
        <f t="shared" si="57"/>
        <v>5.7735026918962573</v>
      </c>
      <c r="AL119" s="2">
        <f t="shared" si="58"/>
        <v>3</v>
      </c>
      <c r="AM119" s="22">
        <f t="shared" si="59"/>
        <v>1.5707963267948966</v>
      </c>
      <c r="AN119" s="22">
        <f t="shared" si="60"/>
        <v>1.5707963267948966</v>
      </c>
      <c r="AO119" s="22">
        <f t="shared" si="61"/>
        <v>1.5707963267948966</v>
      </c>
      <c r="AP119" s="22">
        <f t="shared" si="62"/>
        <v>1.5707963267948966</v>
      </c>
      <c r="AQ119" s="22" t="str">
        <f t="shared" si="63"/>
        <v/>
      </c>
      <c r="AR119" s="22" t="str">
        <f t="shared" si="64"/>
        <v/>
      </c>
      <c r="AS119" s="22" t="str">
        <f t="shared" si="65"/>
        <v/>
      </c>
      <c r="AT119" s="22" t="str">
        <f t="shared" si="66"/>
        <v/>
      </c>
      <c r="AU119" s="22" t="str">
        <f t="shared" si="67"/>
        <v/>
      </c>
      <c r="AV119" s="22" t="str">
        <f t="shared" si="68"/>
        <v/>
      </c>
      <c r="AW119" s="2">
        <f t="shared" si="69"/>
        <v>1.5707963267948966</v>
      </c>
      <c r="AX119" s="2">
        <f t="shared" si="70"/>
        <v>0</v>
      </c>
      <c r="AY119" s="2">
        <f t="shared" si="71"/>
        <v>4</v>
      </c>
      <c r="AZ119" s="23">
        <f t="shared" si="72"/>
        <v>1.5707963267948966</v>
      </c>
      <c r="BA119" s="23">
        <f t="shared" si="73"/>
        <v>1.2490457723982542</v>
      </c>
      <c r="BB119" s="23">
        <f t="shared" si="74"/>
        <v>1.2490457723982542</v>
      </c>
      <c r="BC119" s="23" t="str">
        <f t="shared" si="75"/>
        <v/>
      </c>
      <c r="BD119" s="23" t="str">
        <f t="shared" si="76"/>
        <v/>
      </c>
      <c r="BE119" s="23" t="str">
        <f t="shared" si="77"/>
        <v/>
      </c>
      <c r="BF119" s="23" t="str">
        <f t="shared" si="78"/>
        <v/>
      </c>
      <c r="BG119" s="23" t="str">
        <f t="shared" si="79"/>
        <v/>
      </c>
      <c r="BH119" s="23" t="str">
        <f t="shared" si="80"/>
        <v/>
      </c>
      <c r="BI119" s="23" t="str">
        <f t="shared" si="81"/>
        <v/>
      </c>
      <c r="BJ119" s="2">
        <f t="shared" si="82"/>
        <v>1.3562959571971351</v>
      </c>
      <c r="BK119" s="2">
        <f t="shared" si="83"/>
        <v>0.18576276919281115</v>
      </c>
      <c r="BL119" s="2">
        <f t="shared" si="84"/>
        <v>3</v>
      </c>
      <c r="BM119" s="2">
        <f t="shared" si="85"/>
        <v>1.3230985597718859E-4</v>
      </c>
      <c r="BN119" s="2">
        <f t="shared" si="86"/>
        <v>6.6154927988594297E-5</v>
      </c>
      <c r="BO119" s="2">
        <f t="shared" si="87"/>
        <v>2</v>
      </c>
      <c r="BP119" s="2">
        <f t="shared" si="88"/>
        <v>1.6615235902402274</v>
      </c>
      <c r="BQ119" s="2">
        <f t="shared" si="89"/>
        <v>0.81649658092772592</v>
      </c>
      <c r="BR119" s="3" t="str">
        <f t="shared" si="90"/>
        <v>Nontoxic</v>
      </c>
      <c r="BS119" s="2">
        <f t="shared" si="91"/>
        <v>93.333333333333329</v>
      </c>
      <c r="BT119" s="4" t="s">
        <v>664</v>
      </c>
      <c r="BU119" s="2" t="s">
        <v>666</v>
      </c>
      <c r="BV119" s="2">
        <f t="shared" si="92"/>
        <v>3</v>
      </c>
      <c r="BW119" s="2">
        <f t="shared" si="93"/>
        <v>2</v>
      </c>
      <c r="BX119" s="2">
        <f t="shared" si="94"/>
        <v>0</v>
      </c>
      <c r="BY119" s="2">
        <f t="shared" si="95"/>
        <v>3.450780641818163E-2</v>
      </c>
      <c r="BZ119" s="2">
        <f t="shared" si="96"/>
        <v>1.3803122567272652E-2</v>
      </c>
      <c r="CA119" s="2">
        <f t="shared" si="97"/>
        <v>1.211111111111111</v>
      </c>
      <c r="CB119" s="2" t="e">
        <f t="shared" si="98"/>
        <v>#NUM!</v>
      </c>
      <c r="CC119" s="2">
        <v>6.6349999999999998</v>
      </c>
      <c r="CD119" s="2" t="e">
        <f t="shared" si="99"/>
        <v>#NUM!</v>
      </c>
      <c r="CE119" s="2" t="e">
        <f t="shared" si="100"/>
        <v>#NUM!</v>
      </c>
      <c r="CF119" s="2" t="e">
        <f t="shared" si="101"/>
        <v>#NUM!</v>
      </c>
      <c r="CG119" s="2" t="str">
        <f t="shared" si="102"/>
        <v>NS</v>
      </c>
      <c r="CH119" s="2" t="str">
        <f t="shared" si="103"/>
        <v>Wilcoxon</v>
      </c>
      <c r="CI119" s="2" t="str">
        <f t="shared" si="104"/>
        <v/>
      </c>
      <c r="CJ119" s="2" t="str">
        <f t="shared" si="105"/>
        <v/>
      </c>
    </row>
    <row r="120" spans="1:88" x14ac:dyDescent="0.2">
      <c r="A120" s="1" t="s">
        <v>142</v>
      </c>
      <c r="B120" s="19" t="s">
        <v>143</v>
      </c>
      <c r="C120" s="20">
        <v>38516</v>
      </c>
      <c r="D120" s="7">
        <v>0.4236111111111111</v>
      </c>
      <c r="E120" s="1">
        <v>0.1</v>
      </c>
      <c r="F120" s="1" t="s">
        <v>57</v>
      </c>
      <c r="G120" s="1" t="s">
        <v>713</v>
      </c>
      <c r="H120" s="19" t="s">
        <v>711</v>
      </c>
      <c r="I120" s="19" t="s">
        <v>712</v>
      </c>
      <c r="J120" s="19" t="s">
        <v>61</v>
      </c>
      <c r="K120" s="2">
        <v>0.75</v>
      </c>
      <c r="L120" s="2">
        <v>0.25</v>
      </c>
      <c r="M120" s="19">
        <v>100</v>
      </c>
      <c r="N120" s="19">
        <v>100</v>
      </c>
      <c r="O120" s="19">
        <v>100</v>
      </c>
      <c r="P120" s="19">
        <v>100</v>
      </c>
      <c r="Q120" s="21"/>
      <c r="R120" s="21"/>
      <c r="S120" s="21"/>
      <c r="T120" s="21"/>
      <c r="W120" s="2">
        <f t="shared" si="53"/>
        <v>100</v>
      </c>
      <c r="X120" s="57">
        <f t="shared" si="54"/>
        <v>0</v>
      </c>
      <c r="Y120" s="2">
        <f t="shared" si="55"/>
        <v>4</v>
      </c>
      <c r="Z120" s="19">
        <v>90</v>
      </c>
      <c r="AA120" s="19">
        <v>100</v>
      </c>
      <c r="AB120" s="19">
        <v>90</v>
      </c>
      <c r="AC120" s="19">
        <v>100</v>
      </c>
      <c r="AJ120" s="2">
        <f t="shared" si="56"/>
        <v>95</v>
      </c>
      <c r="AK120" s="2">
        <f t="shared" si="57"/>
        <v>5.7735026918962582</v>
      </c>
      <c r="AL120" s="2">
        <f t="shared" si="58"/>
        <v>4</v>
      </c>
      <c r="AM120" s="22">
        <f t="shared" si="59"/>
        <v>1.5707963267948966</v>
      </c>
      <c r="AN120" s="22">
        <f t="shared" si="60"/>
        <v>1.5707963267948966</v>
      </c>
      <c r="AO120" s="22">
        <f t="shared" si="61"/>
        <v>1.5707963267948966</v>
      </c>
      <c r="AP120" s="22">
        <f t="shared" si="62"/>
        <v>1.5707963267948966</v>
      </c>
      <c r="AQ120" s="22" t="str">
        <f t="shared" si="63"/>
        <v/>
      </c>
      <c r="AR120" s="22" t="str">
        <f t="shared" si="64"/>
        <v/>
      </c>
      <c r="AS120" s="22" t="str">
        <f t="shared" si="65"/>
        <v/>
      </c>
      <c r="AT120" s="22" t="str">
        <f t="shared" si="66"/>
        <v/>
      </c>
      <c r="AU120" s="22" t="str">
        <f t="shared" si="67"/>
        <v/>
      </c>
      <c r="AV120" s="22" t="str">
        <f t="shared" si="68"/>
        <v/>
      </c>
      <c r="AW120" s="2">
        <f t="shared" si="69"/>
        <v>1.5707963267948966</v>
      </c>
      <c r="AX120" s="2">
        <f t="shared" si="70"/>
        <v>0</v>
      </c>
      <c r="AY120" s="2">
        <f t="shared" si="71"/>
        <v>4</v>
      </c>
      <c r="AZ120" s="23">
        <f t="shared" si="72"/>
        <v>1.2490457723982542</v>
      </c>
      <c r="BA120" s="23">
        <f t="shared" si="73"/>
        <v>1.5707963267948966</v>
      </c>
      <c r="BB120" s="23">
        <f t="shared" si="74"/>
        <v>1.2490457723982542</v>
      </c>
      <c r="BC120" s="23">
        <f t="shared" si="75"/>
        <v>1.5707963267948966</v>
      </c>
      <c r="BD120" s="23" t="str">
        <f t="shared" si="76"/>
        <v/>
      </c>
      <c r="BE120" s="23" t="str">
        <f t="shared" si="77"/>
        <v/>
      </c>
      <c r="BF120" s="23" t="str">
        <f t="shared" si="78"/>
        <v/>
      </c>
      <c r="BG120" s="23" t="str">
        <f t="shared" si="79"/>
        <v/>
      </c>
      <c r="BH120" s="23" t="str">
        <f t="shared" si="80"/>
        <v/>
      </c>
      <c r="BI120" s="23" t="str">
        <f t="shared" si="81"/>
        <v/>
      </c>
      <c r="BJ120" s="2">
        <f t="shared" si="82"/>
        <v>1.4099210495965755</v>
      </c>
      <c r="BK120" s="2">
        <f t="shared" si="83"/>
        <v>0.18576276919281115</v>
      </c>
      <c r="BL120" s="2">
        <f t="shared" si="84"/>
        <v>4</v>
      </c>
      <c r="BM120" s="2">
        <f t="shared" si="85"/>
        <v>7.4424293987168584E-5</v>
      </c>
      <c r="BN120" s="2">
        <f t="shared" si="86"/>
        <v>2.4808097995722861E-5</v>
      </c>
      <c r="BO120" s="2">
        <f t="shared" si="87"/>
        <v>3</v>
      </c>
      <c r="BP120" s="2">
        <f t="shared" si="88"/>
        <v>2.4959124533698485</v>
      </c>
      <c r="BQ120" s="2">
        <f t="shared" si="89"/>
        <v>0.76489232840434507</v>
      </c>
      <c r="BR120" s="3" t="str">
        <f t="shared" si="90"/>
        <v>Nontoxic</v>
      </c>
      <c r="BS120" s="2">
        <f t="shared" si="91"/>
        <v>95</v>
      </c>
      <c r="BT120" s="4" t="s">
        <v>664</v>
      </c>
      <c r="BU120" s="2" t="s">
        <v>666</v>
      </c>
      <c r="BV120" s="2">
        <f t="shared" si="92"/>
        <v>3</v>
      </c>
      <c r="BW120" s="2">
        <f t="shared" si="93"/>
        <v>3</v>
      </c>
      <c r="BX120" s="2">
        <f t="shared" si="94"/>
        <v>0</v>
      </c>
      <c r="BY120" s="2">
        <f t="shared" si="95"/>
        <v>3.450780641818163E-2</v>
      </c>
      <c r="BZ120" s="2">
        <f t="shared" si="96"/>
        <v>1.7253903209090815E-2</v>
      </c>
      <c r="CA120" s="2">
        <f t="shared" si="97"/>
        <v>1.1666666666666667</v>
      </c>
      <c r="CB120" s="2" t="e">
        <f t="shared" si="98"/>
        <v>#NUM!</v>
      </c>
      <c r="CC120" s="2">
        <v>6.6349999999999998</v>
      </c>
      <c r="CD120" s="2" t="e">
        <f t="shared" si="99"/>
        <v>#NUM!</v>
      </c>
      <c r="CE120" s="2" t="e">
        <f t="shared" si="100"/>
        <v>#NUM!</v>
      </c>
      <c r="CF120" s="2" t="e">
        <f t="shared" si="101"/>
        <v>#NUM!</v>
      </c>
      <c r="CG120" s="2" t="str">
        <f t="shared" si="102"/>
        <v>NS</v>
      </c>
      <c r="CH120" s="2" t="str">
        <f t="shared" si="103"/>
        <v>Wilcoxon</v>
      </c>
      <c r="CI120" s="2" t="str">
        <f t="shared" si="104"/>
        <v/>
      </c>
      <c r="CJ120" s="2" t="str">
        <f t="shared" si="105"/>
        <v/>
      </c>
    </row>
    <row r="121" spans="1:88" x14ac:dyDescent="0.2">
      <c r="A121" s="1" t="s">
        <v>142</v>
      </c>
      <c r="B121" s="19" t="s">
        <v>152</v>
      </c>
      <c r="C121" s="20">
        <v>38516</v>
      </c>
      <c r="D121" s="7">
        <v>0.3611111111111111</v>
      </c>
      <c r="E121" s="1">
        <v>0.1</v>
      </c>
      <c r="F121" s="1" t="s">
        <v>57</v>
      </c>
      <c r="G121" s="1" t="s">
        <v>713</v>
      </c>
      <c r="H121" s="19" t="s">
        <v>711</v>
      </c>
      <c r="I121" s="19" t="s">
        <v>712</v>
      </c>
      <c r="J121" s="19" t="s">
        <v>61</v>
      </c>
      <c r="K121" s="2">
        <v>0.75</v>
      </c>
      <c r="L121" s="2">
        <v>0.25</v>
      </c>
      <c r="M121" s="19">
        <v>100</v>
      </c>
      <c r="N121" s="19">
        <v>100</v>
      </c>
      <c r="O121" s="19">
        <v>100</v>
      </c>
      <c r="P121" s="19">
        <v>100</v>
      </c>
      <c r="Q121" s="21"/>
      <c r="R121" s="21"/>
      <c r="S121" s="21"/>
      <c r="T121" s="21"/>
      <c r="W121" s="2">
        <f t="shared" si="53"/>
        <v>100</v>
      </c>
      <c r="X121" s="57">
        <f t="shared" si="54"/>
        <v>0</v>
      </c>
      <c r="Y121" s="2">
        <f t="shared" si="55"/>
        <v>4</v>
      </c>
      <c r="Z121" s="19">
        <v>100</v>
      </c>
      <c r="AA121" s="19">
        <v>100</v>
      </c>
      <c r="AB121" s="19">
        <v>90</v>
      </c>
      <c r="AC121" s="19">
        <v>90</v>
      </c>
      <c r="AJ121" s="2">
        <f t="shared" si="56"/>
        <v>95</v>
      </c>
      <c r="AK121" s="2">
        <f t="shared" si="57"/>
        <v>5.7735026918962582</v>
      </c>
      <c r="AL121" s="2">
        <f t="shared" si="58"/>
        <v>4</v>
      </c>
      <c r="AM121" s="22">
        <f t="shared" si="59"/>
        <v>1.5707963267948966</v>
      </c>
      <c r="AN121" s="22">
        <f t="shared" si="60"/>
        <v>1.5707963267948966</v>
      </c>
      <c r="AO121" s="22">
        <f t="shared" si="61"/>
        <v>1.5707963267948966</v>
      </c>
      <c r="AP121" s="22">
        <f t="shared" si="62"/>
        <v>1.5707963267948966</v>
      </c>
      <c r="AQ121" s="22" t="str">
        <f t="shared" si="63"/>
        <v/>
      </c>
      <c r="AR121" s="22" t="str">
        <f t="shared" si="64"/>
        <v/>
      </c>
      <c r="AS121" s="22" t="str">
        <f t="shared" si="65"/>
        <v/>
      </c>
      <c r="AT121" s="22" t="str">
        <f t="shared" si="66"/>
        <v/>
      </c>
      <c r="AU121" s="22" t="str">
        <f t="shared" si="67"/>
        <v/>
      </c>
      <c r="AV121" s="22" t="str">
        <f t="shared" si="68"/>
        <v/>
      </c>
      <c r="AW121" s="2">
        <f t="shared" si="69"/>
        <v>1.5707963267948966</v>
      </c>
      <c r="AX121" s="2">
        <f t="shared" si="70"/>
        <v>0</v>
      </c>
      <c r="AY121" s="2">
        <f t="shared" si="71"/>
        <v>4</v>
      </c>
      <c r="AZ121" s="23">
        <f t="shared" si="72"/>
        <v>1.5707963267948966</v>
      </c>
      <c r="BA121" s="23">
        <f t="shared" si="73"/>
        <v>1.5707963267948966</v>
      </c>
      <c r="BB121" s="23">
        <f t="shared" si="74"/>
        <v>1.2490457723982542</v>
      </c>
      <c r="BC121" s="23">
        <f t="shared" si="75"/>
        <v>1.2490457723982542</v>
      </c>
      <c r="BD121" s="23" t="str">
        <f t="shared" si="76"/>
        <v/>
      </c>
      <c r="BE121" s="23" t="str">
        <f t="shared" si="77"/>
        <v/>
      </c>
      <c r="BF121" s="23" t="str">
        <f t="shared" si="78"/>
        <v/>
      </c>
      <c r="BG121" s="23" t="str">
        <f t="shared" si="79"/>
        <v/>
      </c>
      <c r="BH121" s="23" t="str">
        <f t="shared" si="80"/>
        <v/>
      </c>
      <c r="BI121" s="23" t="str">
        <f t="shared" si="81"/>
        <v/>
      </c>
      <c r="BJ121" s="2">
        <f t="shared" si="82"/>
        <v>1.4099210495965755</v>
      </c>
      <c r="BK121" s="2">
        <f t="shared" si="83"/>
        <v>0.18576276919281115</v>
      </c>
      <c r="BL121" s="2">
        <f t="shared" si="84"/>
        <v>4</v>
      </c>
      <c r="BM121" s="2">
        <f t="shared" si="85"/>
        <v>7.4424293987168584E-5</v>
      </c>
      <c r="BN121" s="2">
        <f t="shared" si="86"/>
        <v>2.4808097995722861E-5</v>
      </c>
      <c r="BO121" s="2">
        <f t="shared" si="87"/>
        <v>3</v>
      </c>
      <c r="BP121" s="2">
        <f t="shared" si="88"/>
        <v>2.4959124533698485</v>
      </c>
      <c r="BQ121" s="2">
        <f t="shared" si="89"/>
        <v>0.76489232840434507</v>
      </c>
      <c r="BR121" s="3" t="str">
        <f t="shared" si="90"/>
        <v>Nontoxic</v>
      </c>
      <c r="BS121" s="2">
        <f t="shared" si="91"/>
        <v>95</v>
      </c>
      <c r="BT121" s="4" t="s">
        <v>664</v>
      </c>
      <c r="BU121" s="2" t="s">
        <v>666</v>
      </c>
      <c r="BV121" s="2">
        <f t="shared" si="92"/>
        <v>3</v>
      </c>
      <c r="BW121" s="2">
        <f t="shared" si="93"/>
        <v>3</v>
      </c>
      <c r="BX121" s="2">
        <f t="shared" si="94"/>
        <v>0</v>
      </c>
      <c r="BY121" s="2">
        <f t="shared" si="95"/>
        <v>3.450780641818163E-2</v>
      </c>
      <c r="BZ121" s="2">
        <f t="shared" si="96"/>
        <v>1.7253903209090815E-2</v>
      </c>
      <c r="CA121" s="2">
        <f t="shared" si="97"/>
        <v>1.1666666666666667</v>
      </c>
      <c r="CB121" s="2" t="e">
        <f t="shared" si="98"/>
        <v>#NUM!</v>
      </c>
      <c r="CC121" s="2">
        <v>6.6349999999999998</v>
      </c>
      <c r="CD121" s="2" t="e">
        <f t="shared" si="99"/>
        <v>#NUM!</v>
      </c>
      <c r="CE121" s="2" t="e">
        <f t="shared" si="100"/>
        <v>#NUM!</v>
      </c>
      <c r="CF121" s="2" t="e">
        <f t="shared" si="101"/>
        <v>#NUM!</v>
      </c>
      <c r="CG121" s="2" t="str">
        <f t="shared" si="102"/>
        <v>NS</v>
      </c>
      <c r="CH121" s="2" t="str">
        <f t="shared" si="103"/>
        <v>Wilcoxon</v>
      </c>
      <c r="CI121" s="2" t="str">
        <f t="shared" si="104"/>
        <v/>
      </c>
      <c r="CJ121" s="2" t="str">
        <f t="shared" si="105"/>
        <v/>
      </c>
    </row>
    <row r="122" spans="1:88" x14ac:dyDescent="0.2">
      <c r="A122" s="1" t="s">
        <v>142</v>
      </c>
      <c r="B122" s="19" t="s">
        <v>163</v>
      </c>
      <c r="C122" s="20">
        <v>38516</v>
      </c>
      <c r="D122" s="7">
        <v>0.63541666666666663</v>
      </c>
      <c r="E122" s="1">
        <v>0.1</v>
      </c>
      <c r="F122" s="1" t="s">
        <v>57</v>
      </c>
      <c r="G122" s="1" t="s">
        <v>713</v>
      </c>
      <c r="H122" s="19" t="s">
        <v>711</v>
      </c>
      <c r="I122" s="19" t="s">
        <v>712</v>
      </c>
      <c r="J122" s="19" t="s">
        <v>61</v>
      </c>
      <c r="K122" s="2">
        <v>0.75</v>
      </c>
      <c r="L122" s="2">
        <v>0.25</v>
      </c>
      <c r="M122" s="19">
        <v>100</v>
      </c>
      <c r="N122" s="19">
        <v>100</v>
      </c>
      <c r="O122" s="19">
        <v>100</v>
      </c>
      <c r="P122" s="19">
        <v>100</v>
      </c>
      <c r="Q122" s="21"/>
      <c r="R122" s="21"/>
      <c r="S122" s="21"/>
      <c r="T122" s="21"/>
      <c r="W122" s="2">
        <f t="shared" si="53"/>
        <v>100</v>
      </c>
      <c r="X122" s="57">
        <f t="shared" si="54"/>
        <v>0</v>
      </c>
      <c r="Y122" s="2">
        <f t="shared" si="55"/>
        <v>4</v>
      </c>
      <c r="Z122" s="19">
        <v>90</v>
      </c>
      <c r="AA122" s="19">
        <v>90</v>
      </c>
      <c r="AB122" s="19">
        <v>100</v>
      </c>
      <c r="AC122" s="19">
        <v>100</v>
      </c>
      <c r="AJ122" s="2">
        <f t="shared" si="56"/>
        <v>95</v>
      </c>
      <c r="AK122" s="2">
        <f t="shared" si="57"/>
        <v>5.7735026918962582</v>
      </c>
      <c r="AL122" s="2">
        <f t="shared" si="58"/>
        <v>4</v>
      </c>
      <c r="AM122" s="22">
        <f t="shared" si="59"/>
        <v>1.5707963267948966</v>
      </c>
      <c r="AN122" s="22">
        <f t="shared" si="60"/>
        <v>1.5707963267948966</v>
      </c>
      <c r="AO122" s="22">
        <f t="shared" si="61"/>
        <v>1.5707963267948966</v>
      </c>
      <c r="AP122" s="22">
        <f t="shared" si="62"/>
        <v>1.5707963267948966</v>
      </c>
      <c r="AQ122" s="22" t="str">
        <f t="shared" si="63"/>
        <v/>
      </c>
      <c r="AR122" s="22" t="str">
        <f t="shared" si="64"/>
        <v/>
      </c>
      <c r="AS122" s="22" t="str">
        <f t="shared" si="65"/>
        <v/>
      </c>
      <c r="AT122" s="22" t="str">
        <f t="shared" si="66"/>
        <v/>
      </c>
      <c r="AU122" s="22" t="str">
        <f t="shared" si="67"/>
        <v/>
      </c>
      <c r="AV122" s="22" t="str">
        <f t="shared" si="68"/>
        <v/>
      </c>
      <c r="AW122" s="2">
        <f t="shared" si="69"/>
        <v>1.5707963267948966</v>
      </c>
      <c r="AX122" s="2">
        <f t="shared" si="70"/>
        <v>0</v>
      </c>
      <c r="AY122" s="2">
        <f t="shared" si="71"/>
        <v>4</v>
      </c>
      <c r="AZ122" s="23">
        <f t="shared" si="72"/>
        <v>1.2490457723982542</v>
      </c>
      <c r="BA122" s="23">
        <f t="shared" si="73"/>
        <v>1.2490457723982542</v>
      </c>
      <c r="BB122" s="23">
        <f t="shared" si="74"/>
        <v>1.5707963267948966</v>
      </c>
      <c r="BC122" s="23">
        <f t="shared" si="75"/>
        <v>1.5707963267948966</v>
      </c>
      <c r="BD122" s="23" t="str">
        <f t="shared" si="76"/>
        <v/>
      </c>
      <c r="BE122" s="23" t="str">
        <f t="shared" si="77"/>
        <v/>
      </c>
      <c r="BF122" s="23" t="str">
        <f t="shared" si="78"/>
        <v/>
      </c>
      <c r="BG122" s="23" t="str">
        <f t="shared" si="79"/>
        <v/>
      </c>
      <c r="BH122" s="23" t="str">
        <f t="shared" si="80"/>
        <v/>
      </c>
      <c r="BI122" s="23" t="str">
        <f t="shared" si="81"/>
        <v/>
      </c>
      <c r="BJ122" s="2">
        <f t="shared" si="82"/>
        <v>1.4099210495965755</v>
      </c>
      <c r="BK122" s="2">
        <f t="shared" si="83"/>
        <v>0.18576276919281115</v>
      </c>
      <c r="BL122" s="2">
        <f t="shared" si="84"/>
        <v>4</v>
      </c>
      <c r="BM122" s="2">
        <f t="shared" si="85"/>
        <v>7.4424293987168584E-5</v>
      </c>
      <c r="BN122" s="2">
        <f t="shared" si="86"/>
        <v>2.4808097995722861E-5</v>
      </c>
      <c r="BO122" s="2">
        <f t="shared" si="87"/>
        <v>3</v>
      </c>
      <c r="BP122" s="2">
        <f t="shared" si="88"/>
        <v>2.4959124533698485</v>
      </c>
      <c r="BQ122" s="2">
        <f t="shared" si="89"/>
        <v>0.76489232840434507</v>
      </c>
      <c r="BR122" s="3" t="str">
        <f t="shared" si="90"/>
        <v>Nontoxic</v>
      </c>
      <c r="BS122" s="2">
        <f t="shared" si="91"/>
        <v>95</v>
      </c>
      <c r="BT122" s="4" t="s">
        <v>664</v>
      </c>
      <c r="BU122" s="2" t="s">
        <v>666</v>
      </c>
      <c r="BV122" s="2">
        <f t="shared" si="92"/>
        <v>3</v>
      </c>
      <c r="BW122" s="2">
        <f t="shared" si="93"/>
        <v>3</v>
      </c>
      <c r="BX122" s="2">
        <f t="shared" si="94"/>
        <v>0</v>
      </c>
      <c r="BY122" s="2">
        <f t="shared" si="95"/>
        <v>3.450780641818163E-2</v>
      </c>
      <c r="BZ122" s="2">
        <f t="shared" si="96"/>
        <v>1.7253903209090815E-2</v>
      </c>
      <c r="CA122" s="2">
        <f t="shared" si="97"/>
        <v>1.1666666666666667</v>
      </c>
      <c r="CB122" s="2" t="e">
        <f t="shared" si="98"/>
        <v>#NUM!</v>
      </c>
      <c r="CC122" s="2">
        <v>6.6349999999999998</v>
      </c>
      <c r="CD122" s="2" t="e">
        <f t="shared" si="99"/>
        <v>#NUM!</v>
      </c>
      <c r="CE122" s="2" t="e">
        <f t="shared" si="100"/>
        <v>#NUM!</v>
      </c>
      <c r="CF122" s="2" t="e">
        <f t="shared" si="101"/>
        <v>#NUM!</v>
      </c>
      <c r="CG122" s="2" t="str">
        <f t="shared" si="102"/>
        <v>NS</v>
      </c>
      <c r="CH122" s="2" t="str">
        <f t="shared" si="103"/>
        <v>Wilcoxon</v>
      </c>
      <c r="CI122" s="2" t="str">
        <f t="shared" si="104"/>
        <v/>
      </c>
      <c r="CJ122" s="2" t="str">
        <f t="shared" si="105"/>
        <v/>
      </c>
    </row>
    <row r="123" spans="1:88" x14ac:dyDescent="0.2">
      <c r="A123" s="1" t="s">
        <v>142</v>
      </c>
      <c r="B123" s="19" t="s">
        <v>167</v>
      </c>
      <c r="C123" s="20">
        <v>38516</v>
      </c>
      <c r="D123" s="7">
        <v>0.68402777777777779</v>
      </c>
      <c r="E123" s="1">
        <v>0.1</v>
      </c>
      <c r="F123" s="1" t="s">
        <v>57</v>
      </c>
      <c r="G123" s="1" t="s">
        <v>713</v>
      </c>
      <c r="H123" s="19" t="s">
        <v>711</v>
      </c>
      <c r="I123" s="19" t="s">
        <v>712</v>
      </c>
      <c r="J123" s="19" t="s">
        <v>61</v>
      </c>
      <c r="K123" s="2">
        <v>0.75</v>
      </c>
      <c r="L123" s="2">
        <v>0.25</v>
      </c>
      <c r="M123" s="19">
        <v>100</v>
      </c>
      <c r="N123" s="19">
        <v>100</v>
      </c>
      <c r="O123" s="19">
        <v>100</v>
      </c>
      <c r="P123" s="19">
        <v>100</v>
      </c>
      <c r="Q123" s="21"/>
      <c r="R123" s="21"/>
      <c r="S123" s="21"/>
      <c r="T123" s="21"/>
      <c r="W123" s="2">
        <f t="shared" si="53"/>
        <v>100</v>
      </c>
      <c r="X123" s="57">
        <f t="shared" si="54"/>
        <v>0</v>
      </c>
      <c r="Y123" s="2">
        <f t="shared" si="55"/>
        <v>4</v>
      </c>
      <c r="Z123" s="19">
        <v>100</v>
      </c>
      <c r="AA123" s="19">
        <v>90</v>
      </c>
      <c r="AB123" s="19">
        <v>90</v>
      </c>
      <c r="AC123" s="19">
        <v>100</v>
      </c>
      <c r="AJ123" s="2">
        <f t="shared" si="56"/>
        <v>95</v>
      </c>
      <c r="AK123" s="2">
        <f t="shared" si="57"/>
        <v>5.7735026918962582</v>
      </c>
      <c r="AL123" s="2">
        <f t="shared" si="58"/>
        <v>4</v>
      </c>
      <c r="AM123" s="22">
        <f t="shared" si="59"/>
        <v>1.5707963267948966</v>
      </c>
      <c r="AN123" s="22">
        <f t="shared" si="60"/>
        <v>1.5707963267948966</v>
      </c>
      <c r="AO123" s="22">
        <f t="shared" si="61"/>
        <v>1.5707963267948966</v>
      </c>
      <c r="AP123" s="22">
        <f t="shared" si="62"/>
        <v>1.5707963267948966</v>
      </c>
      <c r="AQ123" s="22" t="str">
        <f t="shared" si="63"/>
        <v/>
      </c>
      <c r="AR123" s="22" t="str">
        <f t="shared" si="64"/>
        <v/>
      </c>
      <c r="AS123" s="22" t="str">
        <f t="shared" si="65"/>
        <v/>
      </c>
      <c r="AT123" s="22" t="str">
        <f t="shared" si="66"/>
        <v/>
      </c>
      <c r="AU123" s="22" t="str">
        <f t="shared" si="67"/>
        <v/>
      </c>
      <c r="AV123" s="22" t="str">
        <f t="shared" si="68"/>
        <v/>
      </c>
      <c r="AW123" s="2">
        <f t="shared" si="69"/>
        <v>1.5707963267948966</v>
      </c>
      <c r="AX123" s="2">
        <f t="shared" si="70"/>
        <v>0</v>
      </c>
      <c r="AY123" s="2">
        <f t="shared" si="71"/>
        <v>4</v>
      </c>
      <c r="AZ123" s="23">
        <f t="shared" si="72"/>
        <v>1.5707963267948966</v>
      </c>
      <c r="BA123" s="23">
        <f t="shared" si="73"/>
        <v>1.2490457723982542</v>
      </c>
      <c r="BB123" s="23">
        <f t="shared" si="74"/>
        <v>1.2490457723982542</v>
      </c>
      <c r="BC123" s="23">
        <f t="shared" si="75"/>
        <v>1.5707963267948966</v>
      </c>
      <c r="BD123" s="23" t="str">
        <f t="shared" si="76"/>
        <v/>
      </c>
      <c r="BE123" s="23" t="str">
        <f t="shared" si="77"/>
        <v/>
      </c>
      <c r="BF123" s="23" t="str">
        <f t="shared" si="78"/>
        <v/>
      </c>
      <c r="BG123" s="23" t="str">
        <f t="shared" si="79"/>
        <v/>
      </c>
      <c r="BH123" s="23" t="str">
        <f t="shared" si="80"/>
        <v/>
      </c>
      <c r="BI123" s="23" t="str">
        <f t="shared" si="81"/>
        <v/>
      </c>
      <c r="BJ123" s="2">
        <f t="shared" si="82"/>
        <v>1.4099210495965755</v>
      </c>
      <c r="BK123" s="2">
        <f t="shared" si="83"/>
        <v>0.18576276919281115</v>
      </c>
      <c r="BL123" s="2">
        <f t="shared" si="84"/>
        <v>4</v>
      </c>
      <c r="BM123" s="2">
        <f t="shared" si="85"/>
        <v>7.4424293987168584E-5</v>
      </c>
      <c r="BN123" s="2">
        <f t="shared" si="86"/>
        <v>2.4808097995722861E-5</v>
      </c>
      <c r="BO123" s="2">
        <f t="shared" si="87"/>
        <v>3</v>
      </c>
      <c r="BP123" s="2">
        <f t="shared" si="88"/>
        <v>2.4959124533698485</v>
      </c>
      <c r="BQ123" s="2">
        <f t="shared" si="89"/>
        <v>0.76489232840434507</v>
      </c>
      <c r="BR123" s="3" t="str">
        <f t="shared" si="90"/>
        <v>Nontoxic</v>
      </c>
      <c r="BS123" s="2">
        <f t="shared" si="91"/>
        <v>95</v>
      </c>
      <c r="BT123" s="4" t="s">
        <v>664</v>
      </c>
      <c r="BU123" s="2" t="s">
        <v>666</v>
      </c>
      <c r="BV123" s="2">
        <f t="shared" si="92"/>
        <v>3</v>
      </c>
      <c r="BW123" s="2">
        <f t="shared" si="93"/>
        <v>3</v>
      </c>
      <c r="BX123" s="2">
        <f t="shared" si="94"/>
        <v>0</v>
      </c>
      <c r="BY123" s="2">
        <f t="shared" si="95"/>
        <v>3.450780641818163E-2</v>
      </c>
      <c r="BZ123" s="2">
        <f t="shared" si="96"/>
        <v>1.7253903209090815E-2</v>
      </c>
      <c r="CA123" s="2">
        <f t="shared" si="97"/>
        <v>1.1666666666666667</v>
      </c>
      <c r="CB123" s="2" t="e">
        <f t="shared" si="98"/>
        <v>#NUM!</v>
      </c>
      <c r="CC123" s="2">
        <v>6.6349999999999998</v>
      </c>
      <c r="CD123" s="2" t="e">
        <f t="shared" si="99"/>
        <v>#NUM!</v>
      </c>
      <c r="CE123" s="2" t="e">
        <f t="shared" si="100"/>
        <v>#NUM!</v>
      </c>
      <c r="CF123" s="2" t="e">
        <f t="shared" si="101"/>
        <v>#NUM!</v>
      </c>
      <c r="CG123" s="2" t="str">
        <f t="shared" si="102"/>
        <v>NS</v>
      </c>
      <c r="CH123" s="2" t="str">
        <f t="shared" si="103"/>
        <v>Wilcoxon</v>
      </c>
      <c r="CI123" s="2" t="str">
        <f t="shared" si="104"/>
        <v/>
      </c>
      <c r="CJ123" s="2" t="str">
        <f t="shared" si="105"/>
        <v/>
      </c>
    </row>
    <row r="124" spans="1:88" x14ac:dyDescent="0.2">
      <c r="A124" s="1" t="s">
        <v>142</v>
      </c>
      <c r="B124" s="19" t="s">
        <v>170</v>
      </c>
      <c r="C124" s="20">
        <v>38516</v>
      </c>
      <c r="D124" s="7">
        <v>0.70486111111111116</v>
      </c>
      <c r="E124" s="1">
        <v>0.1</v>
      </c>
      <c r="F124" s="1" t="s">
        <v>57</v>
      </c>
      <c r="G124" s="1" t="s">
        <v>713</v>
      </c>
      <c r="H124" s="19" t="s">
        <v>711</v>
      </c>
      <c r="I124" s="19" t="s">
        <v>712</v>
      </c>
      <c r="J124" s="19" t="s">
        <v>61</v>
      </c>
      <c r="K124" s="2">
        <v>0.75</v>
      </c>
      <c r="L124" s="2">
        <v>0.25</v>
      </c>
      <c r="M124" s="19">
        <v>100</v>
      </c>
      <c r="N124" s="19">
        <v>100</v>
      </c>
      <c r="O124" s="19">
        <v>100</v>
      </c>
      <c r="P124" s="19">
        <v>100</v>
      </c>
      <c r="Q124" s="21"/>
      <c r="R124" s="21"/>
      <c r="S124" s="21"/>
      <c r="T124" s="21"/>
      <c r="W124" s="2">
        <f t="shared" si="53"/>
        <v>100</v>
      </c>
      <c r="X124" s="57">
        <f t="shared" si="54"/>
        <v>0</v>
      </c>
      <c r="Y124" s="2">
        <f t="shared" si="55"/>
        <v>4</v>
      </c>
      <c r="Z124" s="19">
        <v>90</v>
      </c>
      <c r="AA124" s="19">
        <v>90</v>
      </c>
      <c r="AB124" s="19">
        <v>100</v>
      </c>
      <c r="AC124" s="19">
        <v>100</v>
      </c>
      <c r="AJ124" s="2">
        <f t="shared" si="56"/>
        <v>95</v>
      </c>
      <c r="AK124" s="2">
        <f t="shared" si="57"/>
        <v>5.7735026918962582</v>
      </c>
      <c r="AL124" s="2">
        <f t="shared" si="58"/>
        <v>4</v>
      </c>
      <c r="AM124" s="22">
        <f t="shared" si="59"/>
        <v>1.5707963267948966</v>
      </c>
      <c r="AN124" s="22">
        <f t="shared" si="60"/>
        <v>1.5707963267948966</v>
      </c>
      <c r="AO124" s="22">
        <f t="shared" si="61"/>
        <v>1.5707963267948966</v>
      </c>
      <c r="AP124" s="22">
        <f t="shared" si="62"/>
        <v>1.5707963267948966</v>
      </c>
      <c r="AQ124" s="22" t="str">
        <f t="shared" si="63"/>
        <v/>
      </c>
      <c r="AR124" s="22" t="str">
        <f t="shared" si="64"/>
        <v/>
      </c>
      <c r="AS124" s="22" t="str">
        <f t="shared" si="65"/>
        <v/>
      </c>
      <c r="AT124" s="22" t="str">
        <f t="shared" si="66"/>
        <v/>
      </c>
      <c r="AU124" s="22" t="str">
        <f t="shared" si="67"/>
        <v/>
      </c>
      <c r="AV124" s="22" t="str">
        <f t="shared" si="68"/>
        <v/>
      </c>
      <c r="AW124" s="2">
        <f t="shared" si="69"/>
        <v>1.5707963267948966</v>
      </c>
      <c r="AX124" s="2">
        <f t="shared" si="70"/>
        <v>0</v>
      </c>
      <c r="AY124" s="2">
        <f t="shared" si="71"/>
        <v>4</v>
      </c>
      <c r="AZ124" s="23">
        <f t="shared" si="72"/>
        <v>1.2490457723982542</v>
      </c>
      <c r="BA124" s="23">
        <f t="shared" si="73"/>
        <v>1.2490457723982542</v>
      </c>
      <c r="BB124" s="23">
        <f t="shared" si="74"/>
        <v>1.5707963267948966</v>
      </c>
      <c r="BC124" s="23">
        <f t="shared" si="75"/>
        <v>1.5707963267948966</v>
      </c>
      <c r="BD124" s="23" t="str">
        <f t="shared" si="76"/>
        <v/>
      </c>
      <c r="BE124" s="23" t="str">
        <f t="shared" si="77"/>
        <v/>
      </c>
      <c r="BF124" s="23" t="str">
        <f t="shared" si="78"/>
        <v/>
      </c>
      <c r="BG124" s="23" t="str">
        <f t="shared" si="79"/>
        <v/>
      </c>
      <c r="BH124" s="23" t="str">
        <f t="shared" si="80"/>
        <v/>
      </c>
      <c r="BI124" s="23" t="str">
        <f t="shared" si="81"/>
        <v/>
      </c>
      <c r="BJ124" s="2">
        <f t="shared" si="82"/>
        <v>1.4099210495965755</v>
      </c>
      <c r="BK124" s="2">
        <f t="shared" si="83"/>
        <v>0.18576276919281115</v>
      </c>
      <c r="BL124" s="2">
        <f t="shared" si="84"/>
        <v>4</v>
      </c>
      <c r="BM124" s="2">
        <f t="shared" si="85"/>
        <v>7.4424293987168584E-5</v>
      </c>
      <c r="BN124" s="2">
        <f t="shared" si="86"/>
        <v>2.4808097995722861E-5</v>
      </c>
      <c r="BO124" s="2">
        <f t="shared" si="87"/>
        <v>3</v>
      </c>
      <c r="BP124" s="2">
        <f t="shared" si="88"/>
        <v>2.4959124533698485</v>
      </c>
      <c r="BQ124" s="2">
        <f t="shared" si="89"/>
        <v>0.76489232840434507</v>
      </c>
      <c r="BR124" s="3" t="str">
        <f t="shared" si="90"/>
        <v>Nontoxic</v>
      </c>
      <c r="BS124" s="2">
        <f t="shared" si="91"/>
        <v>95</v>
      </c>
      <c r="BT124" s="4" t="s">
        <v>664</v>
      </c>
      <c r="BU124" s="2" t="s">
        <v>666</v>
      </c>
      <c r="BV124" s="2">
        <f t="shared" si="92"/>
        <v>3</v>
      </c>
      <c r="BW124" s="2">
        <f t="shared" si="93"/>
        <v>3</v>
      </c>
      <c r="BX124" s="2">
        <f t="shared" si="94"/>
        <v>0</v>
      </c>
      <c r="BY124" s="2">
        <f t="shared" si="95"/>
        <v>3.450780641818163E-2</v>
      </c>
      <c r="BZ124" s="2">
        <f t="shared" si="96"/>
        <v>1.7253903209090815E-2</v>
      </c>
      <c r="CA124" s="2">
        <f t="shared" si="97"/>
        <v>1.1666666666666667</v>
      </c>
      <c r="CB124" s="2" t="e">
        <f t="shared" si="98"/>
        <v>#NUM!</v>
      </c>
      <c r="CC124" s="2">
        <v>6.6349999999999998</v>
      </c>
      <c r="CD124" s="2" t="e">
        <f t="shared" si="99"/>
        <v>#NUM!</v>
      </c>
      <c r="CE124" s="2" t="e">
        <f t="shared" si="100"/>
        <v>#NUM!</v>
      </c>
      <c r="CF124" s="2" t="e">
        <f t="shared" si="101"/>
        <v>#NUM!</v>
      </c>
      <c r="CG124" s="2" t="str">
        <f t="shared" si="102"/>
        <v>NS</v>
      </c>
      <c r="CH124" s="2" t="str">
        <f t="shared" si="103"/>
        <v>Wilcoxon</v>
      </c>
      <c r="CI124" s="2" t="str">
        <f t="shared" si="104"/>
        <v/>
      </c>
      <c r="CJ124" s="2" t="str">
        <f t="shared" si="105"/>
        <v/>
      </c>
    </row>
    <row r="125" spans="1:88" x14ac:dyDescent="0.2">
      <c r="A125" s="1" t="s">
        <v>142</v>
      </c>
      <c r="B125" s="19" t="s">
        <v>176</v>
      </c>
      <c r="C125" s="20">
        <v>38517</v>
      </c>
      <c r="D125" s="7">
        <v>0.47222222222222221</v>
      </c>
      <c r="E125" s="1">
        <v>0.1</v>
      </c>
      <c r="F125" s="1" t="s">
        <v>57</v>
      </c>
      <c r="G125" s="1" t="s">
        <v>713</v>
      </c>
      <c r="H125" s="19" t="s">
        <v>711</v>
      </c>
      <c r="I125" s="19" t="s">
        <v>712</v>
      </c>
      <c r="J125" s="19" t="s">
        <v>61</v>
      </c>
      <c r="K125" s="2">
        <v>0.75</v>
      </c>
      <c r="L125" s="2">
        <v>0.25</v>
      </c>
      <c r="M125" s="19">
        <v>100</v>
      </c>
      <c r="N125" s="19">
        <v>100</v>
      </c>
      <c r="O125" s="19">
        <v>100</v>
      </c>
      <c r="P125" s="19">
        <v>100</v>
      </c>
      <c r="Q125" s="21"/>
      <c r="R125" s="21"/>
      <c r="S125" s="21"/>
      <c r="T125" s="21"/>
      <c r="W125" s="2">
        <f t="shared" si="53"/>
        <v>100</v>
      </c>
      <c r="X125" s="57">
        <f t="shared" si="54"/>
        <v>0</v>
      </c>
      <c r="Y125" s="2">
        <f t="shared" si="55"/>
        <v>4</v>
      </c>
      <c r="Z125" s="19">
        <v>100</v>
      </c>
      <c r="AA125" s="19">
        <v>100</v>
      </c>
      <c r="AB125" s="19">
        <v>90</v>
      </c>
      <c r="AC125" s="19">
        <v>90</v>
      </c>
      <c r="AJ125" s="2">
        <f t="shared" si="56"/>
        <v>95</v>
      </c>
      <c r="AK125" s="2">
        <f t="shared" si="57"/>
        <v>5.7735026918962582</v>
      </c>
      <c r="AL125" s="2">
        <f t="shared" si="58"/>
        <v>4</v>
      </c>
      <c r="AM125" s="22">
        <f t="shared" si="59"/>
        <v>1.5707963267948966</v>
      </c>
      <c r="AN125" s="22">
        <f t="shared" si="60"/>
        <v>1.5707963267948966</v>
      </c>
      <c r="AO125" s="22">
        <f t="shared" si="61"/>
        <v>1.5707963267948966</v>
      </c>
      <c r="AP125" s="22">
        <f t="shared" si="62"/>
        <v>1.5707963267948966</v>
      </c>
      <c r="AQ125" s="22" t="str">
        <f t="shared" si="63"/>
        <v/>
      </c>
      <c r="AR125" s="22" t="str">
        <f t="shared" si="64"/>
        <v/>
      </c>
      <c r="AS125" s="22" t="str">
        <f t="shared" si="65"/>
        <v/>
      </c>
      <c r="AT125" s="22" t="str">
        <f t="shared" si="66"/>
        <v/>
      </c>
      <c r="AU125" s="22" t="str">
        <f t="shared" si="67"/>
        <v/>
      </c>
      <c r="AV125" s="22" t="str">
        <f t="shared" si="68"/>
        <v/>
      </c>
      <c r="AW125" s="2">
        <f t="shared" si="69"/>
        <v>1.5707963267948966</v>
      </c>
      <c r="AX125" s="2">
        <f t="shared" si="70"/>
        <v>0</v>
      </c>
      <c r="AY125" s="2">
        <f t="shared" si="71"/>
        <v>4</v>
      </c>
      <c r="AZ125" s="23">
        <f t="shared" si="72"/>
        <v>1.5707963267948966</v>
      </c>
      <c r="BA125" s="23">
        <f t="shared" si="73"/>
        <v>1.5707963267948966</v>
      </c>
      <c r="BB125" s="23">
        <f t="shared" si="74"/>
        <v>1.2490457723982542</v>
      </c>
      <c r="BC125" s="23">
        <f t="shared" si="75"/>
        <v>1.2490457723982542</v>
      </c>
      <c r="BD125" s="23" t="str">
        <f t="shared" si="76"/>
        <v/>
      </c>
      <c r="BE125" s="23" t="str">
        <f t="shared" si="77"/>
        <v/>
      </c>
      <c r="BF125" s="23" t="str">
        <f t="shared" si="78"/>
        <v/>
      </c>
      <c r="BG125" s="23" t="str">
        <f t="shared" si="79"/>
        <v/>
      </c>
      <c r="BH125" s="23" t="str">
        <f t="shared" si="80"/>
        <v/>
      </c>
      <c r="BI125" s="23" t="str">
        <f t="shared" si="81"/>
        <v/>
      </c>
      <c r="BJ125" s="2">
        <f t="shared" si="82"/>
        <v>1.4099210495965755</v>
      </c>
      <c r="BK125" s="2">
        <f t="shared" si="83"/>
        <v>0.18576276919281115</v>
      </c>
      <c r="BL125" s="2">
        <f t="shared" si="84"/>
        <v>4</v>
      </c>
      <c r="BM125" s="2">
        <f t="shared" si="85"/>
        <v>7.4424293987168584E-5</v>
      </c>
      <c r="BN125" s="2">
        <f t="shared" si="86"/>
        <v>2.4808097995722861E-5</v>
      </c>
      <c r="BO125" s="2">
        <f t="shared" si="87"/>
        <v>3</v>
      </c>
      <c r="BP125" s="2">
        <f t="shared" si="88"/>
        <v>2.4959124533698485</v>
      </c>
      <c r="BQ125" s="2">
        <f t="shared" si="89"/>
        <v>0.76489232840434507</v>
      </c>
      <c r="BR125" s="3" t="str">
        <f t="shared" si="90"/>
        <v>Nontoxic</v>
      </c>
      <c r="BS125" s="2">
        <f t="shared" si="91"/>
        <v>95</v>
      </c>
      <c r="BT125" s="4" t="s">
        <v>664</v>
      </c>
      <c r="BU125" s="2" t="s">
        <v>666</v>
      </c>
      <c r="BV125" s="2">
        <f t="shared" si="92"/>
        <v>3</v>
      </c>
      <c r="BW125" s="2">
        <f t="shared" si="93"/>
        <v>3</v>
      </c>
      <c r="BX125" s="2">
        <f t="shared" si="94"/>
        <v>0</v>
      </c>
      <c r="BY125" s="2">
        <f t="shared" si="95"/>
        <v>3.450780641818163E-2</v>
      </c>
      <c r="BZ125" s="2">
        <f t="shared" si="96"/>
        <v>1.7253903209090815E-2</v>
      </c>
      <c r="CA125" s="2">
        <f t="shared" si="97"/>
        <v>1.1666666666666667</v>
      </c>
      <c r="CB125" s="2" t="e">
        <f t="shared" si="98"/>
        <v>#NUM!</v>
      </c>
      <c r="CC125" s="2">
        <v>6.6349999999999998</v>
      </c>
      <c r="CD125" s="2" t="e">
        <f t="shared" si="99"/>
        <v>#NUM!</v>
      </c>
      <c r="CE125" s="2" t="e">
        <f t="shared" si="100"/>
        <v>#NUM!</v>
      </c>
      <c r="CF125" s="2" t="e">
        <f t="shared" si="101"/>
        <v>#NUM!</v>
      </c>
      <c r="CG125" s="2" t="str">
        <f t="shared" si="102"/>
        <v>NS</v>
      </c>
      <c r="CH125" s="2" t="str">
        <f t="shared" si="103"/>
        <v>Wilcoxon</v>
      </c>
      <c r="CI125" s="2" t="str">
        <f t="shared" si="104"/>
        <v/>
      </c>
      <c r="CJ125" s="2" t="str">
        <f t="shared" si="105"/>
        <v/>
      </c>
    </row>
    <row r="126" spans="1:88" x14ac:dyDescent="0.2">
      <c r="A126" s="1" t="s">
        <v>142</v>
      </c>
      <c r="B126" s="19" t="s">
        <v>179</v>
      </c>
      <c r="C126" s="20">
        <v>38517</v>
      </c>
      <c r="D126" s="7">
        <v>0.31944444444444442</v>
      </c>
      <c r="E126" s="1">
        <v>0.1</v>
      </c>
      <c r="F126" s="1" t="s">
        <v>57</v>
      </c>
      <c r="G126" s="1" t="s">
        <v>713</v>
      </c>
      <c r="H126" s="19" t="s">
        <v>711</v>
      </c>
      <c r="I126" s="19" t="s">
        <v>712</v>
      </c>
      <c r="J126" s="19" t="s">
        <v>61</v>
      </c>
      <c r="K126" s="2">
        <v>0.75</v>
      </c>
      <c r="L126" s="2">
        <v>0.25</v>
      </c>
      <c r="M126" s="19">
        <v>100</v>
      </c>
      <c r="N126" s="19">
        <v>100</v>
      </c>
      <c r="O126" s="19">
        <v>100</v>
      </c>
      <c r="P126" s="19">
        <v>100</v>
      </c>
      <c r="Q126" s="21"/>
      <c r="R126" s="21"/>
      <c r="S126" s="21"/>
      <c r="T126" s="21"/>
      <c r="W126" s="2">
        <f t="shared" si="53"/>
        <v>100</v>
      </c>
      <c r="X126" s="57">
        <f t="shared" si="54"/>
        <v>0</v>
      </c>
      <c r="Y126" s="2">
        <f t="shared" si="55"/>
        <v>4</v>
      </c>
      <c r="Z126" s="19">
        <v>100</v>
      </c>
      <c r="AA126" s="19">
        <v>100</v>
      </c>
      <c r="AB126" s="19">
        <v>90</v>
      </c>
      <c r="AC126" s="19">
        <v>90</v>
      </c>
      <c r="AJ126" s="2">
        <f t="shared" si="56"/>
        <v>95</v>
      </c>
      <c r="AK126" s="2">
        <f t="shared" si="57"/>
        <v>5.7735026918962582</v>
      </c>
      <c r="AL126" s="2">
        <f t="shared" si="58"/>
        <v>4</v>
      </c>
      <c r="AM126" s="22">
        <f t="shared" si="59"/>
        <v>1.5707963267948966</v>
      </c>
      <c r="AN126" s="22">
        <f t="shared" si="60"/>
        <v>1.5707963267948966</v>
      </c>
      <c r="AO126" s="22">
        <f t="shared" si="61"/>
        <v>1.5707963267948966</v>
      </c>
      <c r="AP126" s="22">
        <f t="shared" si="62"/>
        <v>1.5707963267948966</v>
      </c>
      <c r="AQ126" s="22" t="str">
        <f t="shared" si="63"/>
        <v/>
      </c>
      <c r="AR126" s="22" t="str">
        <f t="shared" si="64"/>
        <v/>
      </c>
      <c r="AS126" s="22" t="str">
        <f t="shared" si="65"/>
        <v/>
      </c>
      <c r="AT126" s="22" t="str">
        <f t="shared" si="66"/>
        <v/>
      </c>
      <c r="AU126" s="22" t="str">
        <f t="shared" si="67"/>
        <v/>
      </c>
      <c r="AV126" s="22" t="str">
        <f t="shared" si="68"/>
        <v/>
      </c>
      <c r="AW126" s="2">
        <f t="shared" si="69"/>
        <v>1.5707963267948966</v>
      </c>
      <c r="AX126" s="2">
        <f t="shared" si="70"/>
        <v>0</v>
      </c>
      <c r="AY126" s="2">
        <f t="shared" si="71"/>
        <v>4</v>
      </c>
      <c r="AZ126" s="23">
        <f t="shared" si="72"/>
        <v>1.5707963267948966</v>
      </c>
      <c r="BA126" s="23">
        <f t="shared" si="73"/>
        <v>1.5707963267948966</v>
      </c>
      <c r="BB126" s="23">
        <f t="shared" si="74"/>
        <v>1.2490457723982542</v>
      </c>
      <c r="BC126" s="23">
        <f t="shared" si="75"/>
        <v>1.2490457723982542</v>
      </c>
      <c r="BD126" s="23" t="str">
        <f t="shared" si="76"/>
        <v/>
      </c>
      <c r="BE126" s="23" t="str">
        <f t="shared" si="77"/>
        <v/>
      </c>
      <c r="BF126" s="23" t="str">
        <f t="shared" si="78"/>
        <v/>
      </c>
      <c r="BG126" s="23" t="str">
        <f t="shared" si="79"/>
        <v/>
      </c>
      <c r="BH126" s="23" t="str">
        <f t="shared" si="80"/>
        <v/>
      </c>
      <c r="BI126" s="23" t="str">
        <f t="shared" si="81"/>
        <v/>
      </c>
      <c r="BJ126" s="2">
        <f t="shared" si="82"/>
        <v>1.4099210495965755</v>
      </c>
      <c r="BK126" s="2">
        <f t="shared" si="83"/>
        <v>0.18576276919281115</v>
      </c>
      <c r="BL126" s="2">
        <f t="shared" si="84"/>
        <v>4</v>
      </c>
      <c r="BM126" s="2">
        <f t="shared" si="85"/>
        <v>7.4424293987168584E-5</v>
      </c>
      <c r="BN126" s="2">
        <f t="shared" si="86"/>
        <v>2.4808097995722861E-5</v>
      </c>
      <c r="BO126" s="2">
        <f t="shared" si="87"/>
        <v>3</v>
      </c>
      <c r="BP126" s="2">
        <f t="shared" si="88"/>
        <v>2.4959124533698485</v>
      </c>
      <c r="BQ126" s="2">
        <f t="shared" si="89"/>
        <v>0.76489232840434507</v>
      </c>
      <c r="BR126" s="3" t="str">
        <f t="shared" si="90"/>
        <v>Nontoxic</v>
      </c>
      <c r="BS126" s="2">
        <f t="shared" si="91"/>
        <v>95</v>
      </c>
      <c r="BT126" s="4" t="s">
        <v>664</v>
      </c>
      <c r="BU126" s="2" t="s">
        <v>666</v>
      </c>
      <c r="BV126" s="2">
        <f t="shared" si="92"/>
        <v>3</v>
      </c>
      <c r="BW126" s="2">
        <f t="shared" si="93"/>
        <v>3</v>
      </c>
      <c r="BX126" s="2">
        <f t="shared" si="94"/>
        <v>0</v>
      </c>
      <c r="BY126" s="2">
        <f t="shared" si="95"/>
        <v>3.450780641818163E-2</v>
      </c>
      <c r="BZ126" s="2">
        <f t="shared" si="96"/>
        <v>1.7253903209090815E-2</v>
      </c>
      <c r="CA126" s="2">
        <f t="shared" si="97"/>
        <v>1.1666666666666667</v>
      </c>
      <c r="CB126" s="2" t="e">
        <f t="shared" si="98"/>
        <v>#NUM!</v>
      </c>
      <c r="CC126" s="2">
        <v>6.6349999999999998</v>
      </c>
      <c r="CD126" s="2" t="e">
        <f t="shared" si="99"/>
        <v>#NUM!</v>
      </c>
      <c r="CE126" s="2" t="e">
        <f t="shared" si="100"/>
        <v>#NUM!</v>
      </c>
      <c r="CF126" s="2" t="e">
        <f t="shared" si="101"/>
        <v>#NUM!</v>
      </c>
      <c r="CG126" s="2" t="str">
        <f t="shared" si="102"/>
        <v>NS</v>
      </c>
      <c r="CH126" s="2" t="str">
        <f t="shared" si="103"/>
        <v>Wilcoxon</v>
      </c>
      <c r="CI126" s="2" t="str">
        <f t="shared" si="104"/>
        <v/>
      </c>
      <c r="CJ126" s="2" t="str">
        <f t="shared" si="105"/>
        <v/>
      </c>
    </row>
    <row r="127" spans="1:88" x14ac:dyDescent="0.2">
      <c r="A127" s="1" t="s">
        <v>142</v>
      </c>
      <c r="B127" s="19" t="s">
        <v>184</v>
      </c>
      <c r="C127" s="20">
        <v>38517</v>
      </c>
      <c r="D127" s="7">
        <v>0.375</v>
      </c>
      <c r="E127" s="1">
        <v>0.1</v>
      </c>
      <c r="F127" s="1" t="s">
        <v>57</v>
      </c>
      <c r="G127" s="1" t="s">
        <v>713</v>
      </c>
      <c r="H127" s="19" t="s">
        <v>711</v>
      </c>
      <c r="I127" s="19" t="s">
        <v>712</v>
      </c>
      <c r="J127" s="19" t="s">
        <v>61</v>
      </c>
      <c r="K127" s="2">
        <v>0.75</v>
      </c>
      <c r="L127" s="2">
        <v>0.25</v>
      </c>
      <c r="M127" s="19">
        <v>100</v>
      </c>
      <c r="N127" s="19">
        <v>100</v>
      </c>
      <c r="O127" s="19">
        <v>100</v>
      </c>
      <c r="P127" s="19">
        <v>100</v>
      </c>
      <c r="Q127" s="21"/>
      <c r="R127" s="21"/>
      <c r="S127" s="21"/>
      <c r="T127" s="21"/>
      <c r="W127" s="2">
        <f t="shared" si="53"/>
        <v>100</v>
      </c>
      <c r="X127" s="57">
        <f t="shared" si="54"/>
        <v>0</v>
      </c>
      <c r="Y127" s="2">
        <f t="shared" si="55"/>
        <v>4</v>
      </c>
      <c r="Z127" s="19">
        <v>100</v>
      </c>
      <c r="AA127" s="19">
        <v>100</v>
      </c>
      <c r="AB127" s="19">
        <v>90</v>
      </c>
      <c r="AC127" s="19">
        <v>90</v>
      </c>
      <c r="AJ127" s="2">
        <f t="shared" si="56"/>
        <v>95</v>
      </c>
      <c r="AK127" s="2">
        <f t="shared" si="57"/>
        <v>5.7735026918962582</v>
      </c>
      <c r="AL127" s="2">
        <f t="shared" si="58"/>
        <v>4</v>
      </c>
      <c r="AM127" s="22">
        <f t="shared" si="59"/>
        <v>1.5707963267948966</v>
      </c>
      <c r="AN127" s="22">
        <f t="shared" si="60"/>
        <v>1.5707963267948966</v>
      </c>
      <c r="AO127" s="22">
        <f t="shared" si="61"/>
        <v>1.5707963267948966</v>
      </c>
      <c r="AP127" s="22">
        <f t="shared" si="62"/>
        <v>1.5707963267948966</v>
      </c>
      <c r="AQ127" s="22" t="str">
        <f t="shared" si="63"/>
        <v/>
      </c>
      <c r="AR127" s="22" t="str">
        <f t="shared" si="64"/>
        <v/>
      </c>
      <c r="AS127" s="22" t="str">
        <f t="shared" si="65"/>
        <v/>
      </c>
      <c r="AT127" s="22" t="str">
        <f t="shared" si="66"/>
        <v/>
      </c>
      <c r="AU127" s="22" t="str">
        <f t="shared" si="67"/>
        <v/>
      </c>
      <c r="AV127" s="22" t="str">
        <f t="shared" si="68"/>
        <v/>
      </c>
      <c r="AW127" s="2">
        <f t="shared" si="69"/>
        <v>1.5707963267948966</v>
      </c>
      <c r="AX127" s="2">
        <f t="shared" si="70"/>
        <v>0</v>
      </c>
      <c r="AY127" s="2">
        <f t="shared" si="71"/>
        <v>4</v>
      </c>
      <c r="AZ127" s="23">
        <f t="shared" si="72"/>
        <v>1.5707963267948966</v>
      </c>
      <c r="BA127" s="23">
        <f t="shared" si="73"/>
        <v>1.5707963267948966</v>
      </c>
      <c r="BB127" s="23">
        <f t="shared" si="74"/>
        <v>1.2490457723982542</v>
      </c>
      <c r="BC127" s="23">
        <f t="shared" si="75"/>
        <v>1.2490457723982542</v>
      </c>
      <c r="BD127" s="23" t="str">
        <f t="shared" si="76"/>
        <v/>
      </c>
      <c r="BE127" s="23" t="str">
        <f t="shared" si="77"/>
        <v/>
      </c>
      <c r="BF127" s="23" t="str">
        <f t="shared" si="78"/>
        <v/>
      </c>
      <c r="BG127" s="23" t="str">
        <f t="shared" si="79"/>
        <v/>
      </c>
      <c r="BH127" s="23" t="str">
        <f t="shared" si="80"/>
        <v/>
      </c>
      <c r="BI127" s="23" t="str">
        <f t="shared" si="81"/>
        <v/>
      </c>
      <c r="BJ127" s="2">
        <f t="shared" si="82"/>
        <v>1.4099210495965755</v>
      </c>
      <c r="BK127" s="2">
        <f t="shared" si="83"/>
        <v>0.18576276919281115</v>
      </c>
      <c r="BL127" s="2">
        <f t="shared" si="84"/>
        <v>4</v>
      </c>
      <c r="BM127" s="2">
        <f t="shared" si="85"/>
        <v>7.4424293987168584E-5</v>
      </c>
      <c r="BN127" s="2">
        <f t="shared" si="86"/>
        <v>2.4808097995722861E-5</v>
      </c>
      <c r="BO127" s="2">
        <f t="shared" si="87"/>
        <v>3</v>
      </c>
      <c r="BP127" s="2">
        <f t="shared" si="88"/>
        <v>2.4959124533698485</v>
      </c>
      <c r="BQ127" s="2">
        <f t="shared" si="89"/>
        <v>0.76489232840434507</v>
      </c>
      <c r="BR127" s="3" t="str">
        <f t="shared" si="90"/>
        <v>Nontoxic</v>
      </c>
      <c r="BS127" s="2">
        <f t="shared" si="91"/>
        <v>95</v>
      </c>
      <c r="BT127" s="4" t="s">
        <v>664</v>
      </c>
      <c r="BU127" s="2" t="s">
        <v>666</v>
      </c>
      <c r="BV127" s="2">
        <f t="shared" si="92"/>
        <v>3</v>
      </c>
      <c r="BW127" s="2">
        <f t="shared" si="93"/>
        <v>3</v>
      </c>
      <c r="BX127" s="2">
        <f t="shared" si="94"/>
        <v>0</v>
      </c>
      <c r="BY127" s="2">
        <f t="shared" si="95"/>
        <v>3.450780641818163E-2</v>
      </c>
      <c r="BZ127" s="2">
        <f t="shared" si="96"/>
        <v>1.7253903209090815E-2</v>
      </c>
      <c r="CA127" s="2">
        <f t="shared" si="97"/>
        <v>1.1666666666666667</v>
      </c>
      <c r="CB127" s="2" t="e">
        <f t="shared" si="98"/>
        <v>#NUM!</v>
      </c>
      <c r="CC127" s="2">
        <v>6.6349999999999998</v>
      </c>
      <c r="CD127" s="2" t="e">
        <f t="shared" si="99"/>
        <v>#NUM!</v>
      </c>
      <c r="CE127" s="2" t="e">
        <f t="shared" si="100"/>
        <v>#NUM!</v>
      </c>
      <c r="CF127" s="2" t="e">
        <f t="shared" si="101"/>
        <v>#NUM!</v>
      </c>
      <c r="CG127" s="2" t="str">
        <f t="shared" si="102"/>
        <v>NS</v>
      </c>
      <c r="CH127" s="2" t="str">
        <f t="shared" si="103"/>
        <v>Wilcoxon</v>
      </c>
      <c r="CI127" s="2" t="str">
        <f t="shared" si="104"/>
        <v/>
      </c>
      <c r="CJ127" s="2" t="str">
        <f t="shared" si="105"/>
        <v/>
      </c>
    </row>
    <row r="128" spans="1:88" x14ac:dyDescent="0.2">
      <c r="A128" s="1" t="s">
        <v>142</v>
      </c>
      <c r="B128" s="19" t="s">
        <v>203</v>
      </c>
      <c r="C128" s="20">
        <v>37160</v>
      </c>
      <c r="D128" s="7">
        <v>0.42708333333333331</v>
      </c>
      <c r="E128" s="1">
        <v>0.1</v>
      </c>
      <c r="F128" s="1" t="s">
        <v>57</v>
      </c>
      <c r="G128" s="1" t="s">
        <v>729</v>
      </c>
      <c r="H128" s="19" t="s">
        <v>711</v>
      </c>
      <c r="I128" s="19" t="s">
        <v>712</v>
      </c>
      <c r="J128" s="19" t="s">
        <v>61</v>
      </c>
      <c r="K128" s="2">
        <v>0.75</v>
      </c>
      <c r="L128" s="2">
        <v>0.25</v>
      </c>
      <c r="M128" s="19">
        <v>100</v>
      </c>
      <c r="N128" s="19">
        <v>100</v>
      </c>
      <c r="O128" s="19">
        <v>100</v>
      </c>
      <c r="P128" s="19">
        <v>100</v>
      </c>
      <c r="Q128" s="21"/>
      <c r="R128" s="21"/>
      <c r="S128" s="21"/>
      <c r="T128" s="21"/>
      <c r="W128" s="2">
        <f t="shared" si="53"/>
        <v>100</v>
      </c>
      <c r="X128" s="57">
        <f t="shared" si="54"/>
        <v>0</v>
      </c>
      <c r="Y128" s="2">
        <f t="shared" si="55"/>
        <v>4</v>
      </c>
      <c r="Z128" s="19">
        <v>90</v>
      </c>
      <c r="AA128" s="19">
        <v>90</v>
      </c>
      <c r="AB128" s="19">
        <v>100</v>
      </c>
      <c r="AC128" s="19">
        <v>100</v>
      </c>
      <c r="AJ128" s="2">
        <f t="shared" si="56"/>
        <v>95</v>
      </c>
      <c r="AK128" s="2">
        <f t="shared" si="57"/>
        <v>5.7735026918962582</v>
      </c>
      <c r="AL128" s="2">
        <f t="shared" si="58"/>
        <v>4</v>
      </c>
      <c r="AM128" s="22">
        <f t="shared" si="59"/>
        <v>1.5707963267948966</v>
      </c>
      <c r="AN128" s="22">
        <f t="shared" si="60"/>
        <v>1.5707963267948966</v>
      </c>
      <c r="AO128" s="22">
        <f t="shared" si="61"/>
        <v>1.5707963267948966</v>
      </c>
      <c r="AP128" s="22">
        <f t="shared" si="62"/>
        <v>1.5707963267948966</v>
      </c>
      <c r="AQ128" s="22" t="str">
        <f t="shared" si="63"/>
        <v/>
      </c>
      <c r="AR128" s="22" t="str">
        <f t="shared" si="64"/>
        <v/>
      </c>
      <c r="AS128" s="22" t="str">
        <f t="shared" si="65"/>
        <v/>
      </c>
      <c r="AT128" s="22" t="str">
        <f t="shared" si="66"/>
        <v/>
      </c>
      <c r="AU128" s="22" t="str">
        <f t="shared" si="67"/>
        <v/>
      </c>
      <c r="AV128" s="22" t="str">
        <f t="shared" si="68"/>
        <v/>
      </c>
      <c r="AW128" s="2">
        <f t="shared" si="69"/>
        <v>1.5707963267948966</v>
      </c>
      <c r="AX128" s="2">
        <f t="shared" si="70"/>
        <v>0</v>
      </c>
      <c r="AY128" s="2">
        <f t="shared" si="71"/>
        <v>4</v>
      </c>
      <c r="AZ128" s="23">
        <f t="shared" si="72"/>
        <v>1.2490457723982542</v>
      </c>
      <c r="BA128" s="23">
        <f t="shared" si="73"/>
        <v>1.2490457723982542</v>
      </c>
      <c r="BB128" s="23">
        <f t="shared" si="74"/>
        <v>1.5707963267948966</v>
      </c>
      <c r="BC128" s="23">
        <f t="shared" si="75"/>
        <v>1.5707963267948966</v>
      </c>
      <c r="BD128" s="23" t="str">
        <f t="shared" si="76"/>
        <v/>
      </c>
      <c r="BE128" s="23" t="str">
        <f t="shared" si="77"/>
        <v/>
      </c>
      <c r="BF128" s="23" t="str">
        <f t="shared" si="78"/>
        <v/>
      </c>
      <c r="BG128" s="23" t="str">
        <f t="shared" si="79"/>
        <v/>
      </c>
      <c r="BH128" s="23" t="str">
        <f t="shared" si="80"/>
        <v/>
      </c>
      <c r="BI128" s="23" t="str">
        <f t="shared" si="81"/>
        <v/>
      </c>
      <c r="BJ128" s="2">
        <f t="shared" si="82"/>
        <v>1.4099210495965755</v>
      </c>
      <c r="BK128" s="2">
        <f t="shared" si="83"/>
        <v>0.18576276919281115</v>
      </c>
      <c r="BL128" s="2">
        <f t="shared" si="84"/>
        <v>4</v>
      </c>
      <c r="BM128" s="2">
        <f t="shared" si="85"/>
        <v>7.4424293987168584E-5</v>
      </c>
      <c r="BN128" s="2">
        <f t="shared" si="86"/>
        <v>2.4808097995722861E-5</v>
      </c>
      <c r="BO128" s="2">
        <f t="shared" si="87"/>
        <v>3</v>
      </c>
      <c r="BP128" s="2">
        <f t="shared" si="88"/>
        <v>2.4959124533698485</v>
      </c>
      <c r="BQ128" s="2">
        <f t="shared" si="89"/>
        <v>0.76489232840434507</v>
      </c>
      <c r="BR128" s="3" t="str">
        <f t="shared" si="90"/>
        <v>Nontoxic</v>
      </c>
      <c r="BS128" s="2">
        <f t="shared" si="91"/>
        <v>95</v>
      </c>
      <c r="BT128" s="4" t="s">
        <v>664</v>
      </c>
      <c r="BU128" s="2" t="s">
        <v>666</v>
      </c>
      <c r="BV128" s="2">
        <f t="shared" si="92"/>
        <v>3</v>
      </c>
      <c r="BW128" s="2">
        <f t="shared" si="93"/>
        <v>3</v>
      </c>
      <c r="BX128" s="2">
        <f t="shared" si="94"/>
        <v>0</v>
      </c>
      <c r="BY128" s="2">
        <f t="shared" si="95"/>
        <v>3.450780641818163E-2</v>
      </c>
      <c r="BZ128" s="2">
        <f t="shared" si="96"/>
        <v>1.7253903209090815E-2</v>
      </c>
      <c r="CA128" s="2">
        <f t="shared" si="97"/>
        <v>1.1666666666666667</v>
      </c>
      <c r="CB128" s="2" t="e">
        <f t="shared" si="98"/>
        <v>#NUM!</v>
      </c>
      <c r="CC128" s="2">
        <v>6.6349999999999998</v>
      </c>
      <c r="CD128" s="2" t="e">
        <f t="shared" si="99"/>
        <v>#NUM!</v>
      </c>
      <c r="CE128" s="2" t="e">
        <f t="shared" si="100"/>
        <v>#NUM!</v>
      </c>
      <c r="CF128" s="2" t="e">
        <f t="shared" si="101"/>
        <v>#NUM!</v>
      </c>
      <c r="CG128" s="2" t="str">
        <f t="shared" si="102"/>
        <v>NS</v>
      </c>
      <c r="CH128" s="2" t="str">
        <f t="shared" si="103"/>
        <v>Wilcoxon</v>
      </c>
      <c r="CI128" s="2" t="str">
        <f t="shared" si="104"/>
        <v/>
      </c>
      <c r="CJ128" s="2" t="str">
        <f t="shared" si="105"/>
        <v/>
      </c>
    </row>
    <row r="129" spans="1:88" x14ac:dyDescent="0.2">
      <c r="A129" s="1" t="s">
        <v>142</v>
      </c>
      <c r="B129" s="19" t="s">
        <v>270</v>
      </c>
      <c r="C129" s="20">
        <v>39140</v>
      </c>
      <c r="D129" s="7">
        <v>0.53125</v>
      </c>
      <c r="E129" s="1">
        <v>0.1</v>
      </c>
      <c r="F129" s="1" t="s">
        <v>57</v>
      </c>
      <c r="G129" s="1" t="s">
        <v>749</v>
      </c>
      <c r="H129" s="19" t="s">
        <v>711</v>
      </c>
      <c r="I129" s="19" t="s">
        <v>712</v>
      </c>
      <c r="J129" s="19" t="s">
        <v>61</v>
      </c>
      <c r="K129" s="2">
        <v>0.75</v>
      </c>
      <c r="L129" s="2">
        <v>0.25</v>
      </c>
      <c r="M129" s="19">
        <v>100</v>
      </c>
      <c r="N129" s="19">
        <v>100</v>
      </c>
      <c r="O129" s="19">
        <v>100</v>
      </c>
      <c r="P129" s="19">
        <v>100</v>
      </c>
      <c r="Q129" s="21"/>
      <c r="R129" s="21"/>
      <c r="S129" s="21"/>
      <c r="T129" s="21"/>
      <c r="W129" s="2">
        <f t="shared" si="53"/>
        <v>100</v>
      </c>
      <c r="X129" s="57">
        <f t="shared" si="54"/>
        <v>0</v>
      </c>
      <c r="Y129" s="2">
        <f t="shared" si="55"/>
        <v>4</v>
      </c>
      <c r="Z129" s="19">
        <v>100</v>
      </c>
      <c r="AA129" s="19">
        <v>100</v>
      </c>
      <c r="AB129" s="19">
        <v>90</v>
      </c>
      <c r="AC129" s="19">
        <v>90</v>
      </c>
      <c r="AJ129" s="2">
        <f t="shared" si="56"/>
        <v>95</v>
      </c>
      <c r="AK129" s="2">
        <f t="shared" si="57"/>
        <v>5.7735026918962582</v>
      </c>
      <c r="AL129" s="2">
        <f t="shared" si="58"/>
        <v>4</v>
      </c>
      <c r="AM129" s="22">
        <f t="shared" si="59"/>
        <v>1.5707963267948966</v>
      </c>
      <c r="AN129" s="22">
        <f t="shared" si="60"/>
        <v>1.5707963267948966</v>
      </c>
      <c r="AO129" s="22">
        <f t="shared" si="61"/>
        <v>1.5707963267948966</v>
      </c>
      <c r="AP129" s="22">
        <f t="shared" si="62"/>
        <v>1.5707963267948966</v>
      </c>
      <c r="AQ129" s="22" t="str">
        <f t="shared" si="63"/>
        <v/>
      </c>
      <c r="AR129" s="22" t="str">
        <f t="shared" si="64"/>
        <v/>
      </c>
      <c r="AS129" s="22" t="str">
        <f t="shared" si="65"/>
        <v/>
      </c>
      <c r="AT129" s="22" t="str">
        <f t="shared" si="66"/>
        <v/>
      </c>
      <c r="AU129" s="22" t="str">
        <f t="shared" si="67"/>
        <v/>
      </c>
      <c r="AV129" s="22" t="str">
        <f t="shared" si="68"/>
        <v/>
      </c>
      <c r="AW129" s="2">
        <f t="shared" si="69"/>
        <v>1.5707963267948966</v>
      </c>
      <c r="AX129" s="2">
        <f t="shared" si="70"/>
        <v>0</v>
      </c>
      <c r="AY129" s="2">
        <f t="shared" si="71"/>
        <v>4</v>
      </c>
      <c r="AZ129" s="23">
        <f t="shared" si="72"/>
        <v>1.5707963267948966</v>
      </c>
      <c r="BA129" s="23">
        <f t="shared" si="73"/>
        <v>1.5707963267948966</v>
      </c>
      <c r="BB129" s="23">
        <f t="shared" si="74"/>
        <v>1.2490457723982542</v>
      </c>
      <c r="BC129" s="23">
        <f t="shared" si="75"/>
        <v>1.2490457723982542</v>
      </c>
      <c r="BD129" s="23" t="str">
        <f t="shared" si="76"/>
        <v/>
      </c>
      <c r="BE129" s="23" t="str">
        <f t="shared" si="77"/>
        <v/>
      </c>
      <c r="BF129" s="23" t="str">
        <f t="shared" si="78"/>
        <v/>
      </c>
      <c r="BG129" s="23" t="str">
        <f t="shared" si="79"/>
        <v/>
      </c>
      <c r="BH129" s="23" t="str">
        <f t="shared" si="80"/>
        <v/>
      </c>
      <c r="BI129" s="23" t="str">
        <f t="shared" si="81"/>
        <v/>
      </c>
      <c r="BJ129" s="2">
        <f t="shared" si="82"/>
        <v>1.4099210495965755</v>
      </c>
      <c r="BK129" s="2">
        <f t="shared" si="83"/>
        <v>0.18576276919281115</v>
      </c>
      <c r="BL129" s="2">
        <f t="shared" si="84"/>
        <v>4</v>
      </c>
      <c r="BM129" s="2">
        <f t="shared" si="85"/>
        <v>7.4424293987168584E-5</v>
      </c>
      <c r="BN129" s="2">
        <f t="shared" si="86"/>
        <v>2.4808097995722861E-5</v>
      </c>
      <c r="BO129" s="2">
        <f t="shared" si="87"/>
        <v>3</v>
      </c>
      <c r="BP129" s="2">
        <f t="shared" si="88"/>
        <v>2.4959124533698485</v>
      </c>
      <c r="BQ129" s="2">
        <f t="shared" si="89"/>
        <v>0.76489232840434507</v>
      </c>
      <c r="BR129" s="3" t="str">
        <f t="shared" si="90"/>
        <v>Nontoxic</v>
      </c>
      <c r="BS129" s="2">
        <f t="shared" si="91"/>
        <v>95</v>
      </c>
      <c r="BT129" s="4" t="s">
        <v>664</v>
      </c>
      <c r="BU129" s="2" t="s">
        <v>666</v>
      </c>
      <c r="BV129" s="2">
        <f t="shared" si="92"/>
        <v>3</v>
      </c>
      <c r="BW129" s="2">
        <f t="shared" si="93"/>
        <v>3</v>
      </c>
      <c r="BX129" s="2">
        <f t="shared" si="94"/>
        <v>0</v>
      </c>
      <c r="BY129" s="2">
        <f t="shared" si="95"/>
        <v>3.450780641818163E-2</v>
      </c>
      <c r="BZ129" s="2">
        <f t="shared" si="96"/>
        <v>1.7253903209090815E-2</v>
      </c>
      <c r="CA129" s="2">
        <f t="shared" si="97"/>
        <v>1.1666666666666667</v>
      </c>
      <c r="CB129" s="2" t="e">
        <f t="shared" si="98"/>
        <v>#NUM!</v>
      </c>
      <c r="CC129" s="2">
        <v>6.6349999999999998</v>
      </c>
      <c r="CD129" s="2" t="e">
        <f t="shared" si="99"/>
        <v>#NUM!</v>
      </c>
      <c r="CE129" s="2" t="e">
        <f t="shared" si="100"/>
        <v>#NUM!</v>
      </c>
      <c r="CF129" s="2" t="e">
        <f t="shared" si="101"/>
        <v>#NUM!</v>
      </c>
      <c r="CG129" s="2" t="str">
        <f t="shared" si="102"/>
        <v>NS</v>
      </c>
      <c r="CH129" s="2" t="str">
        <f t="shared" si="103"/>
        <v>Wilcoxon</v>
      </c>
      <c r="CI129" s="2" t="str">
        <f t="shared" si="104"/>
        <v/>
      </c>
      <c r="CJ129" s="2" t="str">
        <f t="shared" si="105"/>
        <v/>
      </c>
    </row>
    <row r="130" spans="1:88" x14ac:dyDescent="0.2">
      <c r="A130" s="1" t="s">
        <v>142</v>
      </c>
      <c r="B130" s="19" t="s">
        <v>308</v>
      </c>
      <c r="C130" s="20">
        <v>39841</v>
      </c>
      <c r="D130" s="7">
        <v>0.47916666666666669</v>
      </c>
      <c r="E130" s="1">
        <v>0.1</v>
      </c>
      <c r="F130" s="1" t="s">
        <v>57</v>
      </c>
      <c r="G130" s="1" t="s">
        <v>758</v>
      </c>
      <c r="H130" s="19" t="s">
        <v>711</v>
      </c>
      <c r="I130" s="19" t="s">
        <v>712</v>
      </c>
      <c r="J130" s="19" t="s">
        <v>61</v>
      </c>
      <c r="K130" s="2">
        <v>0.75</v>
      </c>
      <c r="L130" s="2">
        <v>0.25</v>
      </c>
      <c r="M130" s="19">
        <v>100</v>
      </c>
      <c r="N130" s="19">
        <v>100</v>
      </c>
      <c r="O130" s="19">
        <v>100</v>
      </c>
      <c r="P130" s="19">
        <v>100</v>
      </c>
      <c r="Q130" s="21"/>
      <c r="R130" s="21"/>
      <c r="S130" s="21"/>
      <c r="T130" s="21"/>
      <c r="W130" s="2">
        <f t="shared" si="53"/>
        <v>100</v>
      </c>
      <c r="X130" s="57">
        <f t="shared" si="54"/>
        <v>0</v>
      </c>
      <c r="Y130" s="2">
        <f t="shared" si="55"/>
        <v>4</v>
      </c>
      <c r="Z130" s="19">
        <v>90</v>
      </c>
      <c r="AA130" s="19">
        <v>100</v>
      </c>
      <c r="AB130" s="19">
        <v>90</v>
      </c>
      <c r="AC130" s="19">
        <v>100</v>
      </c>
      <c r="AJ130" s="2">
        <f t="shared" si="56"/>
        <v>95</v>
      </c>
      <c r="AK130" s="2">
        <f t="shared" si="57"/>
        <v>5.7735026918962582</v>
      </c>
      <c r="AL130" s="2">
        <f t="shared" si="58"/>
        <v>4</v>
      </c>
      <c r="AM130" s="22">
        <f t="shared" si="59"/>
        <v>1.5707963267948966</v>
      </c>
      <c r="AN130" s="22">
        <f t="shared" si="60"/>
        <v>1.5707963267948966</v>
      </c>
      <c r="AO130" s="22">
        <f t="shared" si="61"/>
        <v>1.5707963267948966</v>
      </c>
      <c r="AP130" s="22">
        <f t="shared" si="62"/>
        <v>1.5707963267948966</v>
      </c>
      <c r="AQ130" s="22" t="str">
        <f t="shared" si="63"/>
        <v/>
      </c>
      <c r="AR130" s="22" t="str">
        <f t="shared" si="64"/>
        <v/>
      </c>
      <c r="AS130" s="22" t="str">
        <f t="shared" si="65"/>
        <v/>
      </c>
      <c r="AT130" s="22" t="str">
        <f t="shared" si="66"/>
        <v/>
      </c>
      <c r="AU130" s="22" t="str">
        <f t="shared" si="67"/>
        <v/>
      </c>
      <c r="AV130" s="22" t="str">
        <f t="shared" si="68"/>
        <v/>
      </c>
      <c r="AW130" s="2">
        <f t="shared" si="69"/>
        <v>1.5707963267948966</v>
      </c>
      <c r="AX130" s="2">
        <f t="shared" si="70"/>
        <v>0</v>
      </c>
      <c r="AY130" s="2">
        <f t="shared" si="71"/>
        <v>4</v>
      </c>
      <c r="AZ130" s="23">
        <f t="shared" si="72"/>
        <v>1.2490457723982542</v>
      </c>
      <c r="BA130" s="23">
        <f t="shared" si="73"/>
        <v>1.5707963267948966</v>
      </c>
      <c r="BB130" s="23">
        <f t="shared" si="74"/>
        <v>1.2490457723982542</v>
      </c>
      <c r="BC130" s="23">
        <f t="shared" si="75"/>
        <v>1.5707963267948966</v>
      </c>
      <c r="BD130" s="23" t="str">
        <f t="shared" si="76"/>
        <v/>
      </c>
      <c r="BE130" s="23" t="str">
        <f t="shared" si="77"/>
        <v/>
      </c>
      <c r="BF130" s="23" t="str">
        <f t="shared" si="78"/>
        <v/>
      </c>
      <c r="BG130" s="23" t="str">
        <f t="shared" si="79"/>
        <v/>
      </c>
      <c r="BH130" s="23" t="str">
        <f t="shared" si="80"/>
        <v/>
      </c>
      <c r="BI130" s="23" t="str">
        <f t="shared" si="81"/>
        <v/>
      </c>
      <c r="BJ130" s="2">
        <f t="shared" si="82"/>
        <v>1.4099210495965755</v>
      </c>
      <c r="BK130" s="2">
        <f t="shared" si="83"/>
        <v>0.18576276919281115</v>
      </c>
      <c r="BL130" s="2">
        <f t="shared" si="84"/>
        <v>4</v>
      </c>
      <c r="BM130" s="2">
        <f t="shared" si="85"/>
        <v>7.4424293987168584E-5</v>
      </c>
      <c r="BN130" s="2">
        <f t="shared" si="86"/>
        <v>2.4808097995722861E-5</v>
      </c>
      <c r="BO130" s="2">
        <f t="shared" si="87"/>
        <v>3</v>
      </c>
      <c r="BP130" s="2">
        <f t="shared" si="88"/>
        <v>2.4959124533698485</v>
      </c>
      <c r="BQ130" s="2">
        <f t="shared" si="89"/>
        <v>0.76489232840434507</v>
      </c>
      <c r="BR130" s="3" t="str">
        <f t="shared" si="90"/>
        <v>Nontoxic</v>
      </c>
      <c r="BS130" s="2">
        <f t="shared" si="91"/>
        <v>95</v>
      </c>
      <c r="BT130" s="4" t="s">
        <v>664</v>
      </c>
      <c r="BU130" s="2" t="s">
        <v>666</v>
      </c>
      <c r="BV130" s="2">
        <f t="shared" si="92"/>
        <v>3</v>
      </c>
      <c r="BW130" s="2">
        <f t="shared" si="93"/>
        <v>3</v>
      </c>
      <c r="BX130" s="2">
        <f t="shared" si="94"/>
        <v>0</v>
      </c>
      <c r="BY130" s="2">
        <f t="shared" si="95"/>
        <v>3.450780641818163E-2</v>
      </c>
      <c r="BZ130" s="2">
        <f t="shared" si="96"/>
        <v>1.7253903209090815E-2</v>
      </c>
      <c r="CA130" s="2">
        <f t="shared" si="97"/>
        <v>1.1666666666666667</v>
      </c>
      <c r="CB130" s="2" t="e">
        <f t="shared" si="98"/>
        <v>#NUM!</v>
      </c>
      <c r="CC130" s="2">
        <v>6.6349999999999998</v>
      </c>
      <c r="CD130" s="2" t="e">
        <f t="shared" si="99"/>
        <v>#NUM!</v>
      </c>
      <c r="CE130" s="2" t="e">
        <f t="shared" si="100"/>
        <v>#NUM!</v>
      </c>
      <c r="CF130" s="2" t="e">
        <f t="shared" si="101"/>
        <v>#NUM!</v>
      </c>
      <c r="CG130" s="2" t="str">
        <f t="shared" si="102"/>
        <v>NS</v>
      </c>
      <c r="CH130" s="2" t="str">
        <f t="shared" si="103"/>
        <v>Wilcoxon</v>
      </c>
      <c r="CI130" s="2" t="str">
        <f t="shared" si="104"/>
        <v/>
      </c>
      <c r="CJ130" s="2" t="str">
        <f t="shared" si="105"/>
        <v/>
      </c>
    </row>
    <row r="131" spans="1:88" x14ac:dyDescent="0.2">
      <c r="A131" s="1" t="s">
        <v>142</v>
      </c>
      <c r="B131" s="19" t="s">
        <v>320</v>
      </c>
      <c r="C131" s="20">
        <v>39688</v>
      </c>
      <c r="D131" s="7">
        <v>0.48958333333333331</v>
      </c>
      <c r="E131" s="1">
        <v>0.1</v>
      </c>
      <c r="F131" s="1" t="s">
        <v>57</v>
      </c>
      <c r="G131" s="1" t="s">
        <v>755</v>
      </c>
      <c r="H131" s="19" t="s">
        <v>711</v>
      </c>
      <c r="I131" s="19" t="s">
        <v>712</v>
      </c>
      <c r="J131" s="19" t="s">
        <v>61</v>
      </c>
      <c r="K131" s="2">
        <v>0.75</v>
      </c>
      <c r="L131" s="2">
        <v>0.25</v>
      </c>
      <c r="M131" s="19">
        <v>100</v>
      </c>
      <c r="N131" s="19">
        <v>100</v>
      </c>
      <c r="O131" s="19">
        <v>100</v>
      </c>
      <c r="P131" s="19">
        <v>100</v>
      </c>
      <c r="Q131" s="21"/>
      <c r="R131" s="21"/>
      <c r="S131" s="21"/>
      <c r="T131" s="21"/>
      <c r="W131" s="2">
        <f t="shared" ref="W131:W194" si="106">AVERAGE(M131:V131)</f>
        <v>100</v>
      </c>
      <c r="X131" s="57">
        <f t="shared" ref="X131:X194" si="107">STDEV(M131:V131)</f>
        <v>0</v>
      </c>
      <c r="Y131" s="2">
        <f t="shared" ref="Y131:Y194" si="108">COUNT(M131:V131)</f>
        <v>4</v>
      </c>
      <c r="Z131" s="19">
        <v>100</v>
      </c>
      <c r="AA131" s="19">
        <v>90</v>
      </c>
      <c r="AB131" s="19">
        <v>100</v>
      </c>
      <c r="AC131" s="19">
        <v>90</v>
      </c>
      <c r="AJ131" s="2">
        <f t="shared" ref="AJ131:AJ194" si="109">AVERAGE(Z131:AI131)</f>
        <v>95</v>
      </c>
      <c r="AK131" s="2">
        <f t="shared" ref="AK131:AK194" si="110">STDEV(Z131:AI131)</f>
        <v>5.7735026918962582</v>
      </c>
      <c r="AL131" s="2">
        <f t="shared" ref="AL131:AL194" si="111">COUNT(Z131:AI131)</f>
        <v>4</v>
      </c>
      <c r="AM131" s="22">
        <f t="shared" ref="AM131:AM194" si="112">IF(AND(ISNUMBER(M131),SIGN(M131)&gt;-1),ASIN(SQRT(M131/100)),"")</f>
        <v>1.5707963267948966</v>
      </c>
      <c r="AN131" s="22">
        <f t="shared" ref="AN131:AN194" si="113">IF(AND(ISNUMBER(N131),SIGN(N131)&gt;-1),ASIN(SQRT(N131/100)),"")</f>
        <v>1.5707963267948966</v>
      </c>
      <c r="AO131" s="22">
        <f t="shared" ref="AO131:AO194" si="114">IF(AND(ISNUMBER(O131),SIGN(O131)&gt;-1),ASIN(SQRT(O131/100)),"")</f>
        <v>1.5707963267948966</v>
      </c>
      <c r="AP131" s="22">
        <f t="shared" ref="AP131:AP194" si="115">IF(AND(ISNUMBER(P131),SIGN(P131)&gt;-1),ASIN(SQRT(P131/100)),"")</f>
        <v>1.5707963267948966</v>
      </c>
      <c r="AQ131" s="22" t="str">
        <f t="shared" ref="AQ131:AQ194" si="116">IF(AND(ISNUMBER(Q131),SIGN(Q131)&gt;-1),ASIN(SQRT(Q131/100)),"")</f>
        <v/>
      </c>
      <c r="AR131" s="22" t="str">
        <f t="shared" ref="AR131:AR194" si="117">IF(AND(ISNUMBER(R131),SIGN(R131)&gt;-1),ASIN(SQRT(R131/100)),"")</f>
        <v/>
      </c>
      <c r="AS131" s="22" t="str">
        <f t="shared" ref="AS131:AS194" si="118">IF(AND(ISNUMBER(S131),SIGN(S131)&gt;-1),ASIN(SQRT(S131/100)),"")</f>
        <v/>
      </c>
      <c r="AT131" s="22" t="str">
        <f t="shared" ref="AT131:AT194" si="119">IF(AND(ISNUMBER(T131),SIGN(T131)&gt;-1),ASIN(SQRT(T131/100)),"")</f>
        <v/>
      </c>
      <c r="AU131" s="22" t="str">
        <f t="shared" ref="AU131:AU194" si="120">IF(AND(ISNUMBER(U131),SIGN(U131)&gt;-1),ASIN(SQRT(U131/100)),"")</f>
        <v/>
      </c>
      <c r="AV131" s="22" t="str">
        <f t="shared" ref="AV131:AV194" si="121">IF(AND(ISNUMBER(V131),SIGN(V131)&gt;-1),ASIN(SQRT(V131/100)),"")</f>
        <v/>
      </c>
      <c r="AW131" s="2">
        <f t="shared" ref="AW131:AW194" si="122">AVERAGE(AM131:AV131)</f>
        <v>1.5707963267948966</v>
      </c>
      <c r="AX131" s="2">
        <f t="shared" ref="AX131:AX194" si="123">STDEV(AM131:AV131)</f>
        <v>0</v>
      </c>
      <c r="AY131" s="2">
        <f t="shared" ref="AY131:AY194" si="124">COUNT(AM131:AV131)</f>
        <v>4</v>
      </c>
      <c r="AZ131" s="23">
        <f t="shared" ref="AZ131:AZ194" si="125">IF(AND(ISNUMBER(Z131),SIGN(Z131)&gt;-1),ASIN(SQRT(Z131/100)),"")</f>
        <v>1.5707963267948966</v>
      </c>
      <c r="BA131" s="23">
        <f t="shared" ref="BA131:BA194" si="126">IF(AND(ISNUMBER(AA131),SIGN(AA131)&gt;-1),ASIN(SQRT(AA131/100)),"")</f>
        <v>1.2490457723982542</v>
      </c>
      <c r="BB131" s="23">
        <f t="shared" ref="BB131:BB194" si="127">IF(AND(ISNUMBER(AB131),SIGN(AB131)&gt;-1),ASIN(SQRT(AB131/100)),"")</f>
        <v>1.5707963267948966</v>
      </c>
      <c r="BC131" s="23">
        <f t="shared" ref="BC131:BC194" si="128">IF(AND(ISNUMBER(AC131),SIGN(AC131)&gt;-1),ASIN(SQRT(AC131/100)),"")</f>
        <v>1.2490457723982542</v>
      </c>
      <c r="BD131" s="23" t="str">
        <f t="shared" ref="BD131:BD194" si="129">IF(AND(ISNUMBER(AD131),SIGN(AD131)&gt;-1),ASIN(SQRT(AD131/100)),"")</f>
        <v/>
      </c>
      <c r="BE131" s="23" t="str">
        <f t="shared" ref="BE131:BE194" si="130">IF(AND(ISNUMBER(AE131),SIGN(AE131)&gt;-1),ASIN(SQRT(AE131/100)),"")</f>
        <v/>
      </c>
      <c r="BF131" s="23" t="str">
        <f t="shared" ref="BF131:BF194" si="131">IF(AND(ISNUMBER(AF131),SIGN(AF131)&gt;-1),ASIN(SQRT(AF131/100)),"")</f>
        <v/>
      </c>
      <c r="BG131" s="23" t="str">
        <f t="shared" ref="BG131:BG194" si="132">IF(AND(ISNUMBER(AG131),SIGN(AG131)&gt;-1),ASIN(SQRT(AG131/100)),"")</f>
        <v/>
      </c>
      <c r="BH131" s="23" t="str">
        <f t="shared" ref="BH131:BH194" si="133">IF(AND(ISNUMBER(AH131),SIGN(AH131)&gt;-1),ASIN(SQRT(AH131/100)),"")</f>
        <v/>
      </c>
      <c r="BI131" s="23" t="str">
        <f t="shared" ref="BI131:BI194" si="134">IF(AND(ISNUMBER(AI131),SIGN(AI131)&gt;-1),ASIN(SQRT(AI131/100)),"")</f>
        <v/>
      </c>
      <c r="BJ131" s="2">
        <f t="shared" ref="BJ131:BJ194" si="135">AVERAGE(AZ131:BI131)</f>
        <v>1.4099210495965755</v>
      </c>
      <c r="BK131" s="2">
        <f t="shared" ref="BK131:BK194" si="136">STDEV(AZ131:BI131)</f>
        <v>0.18576276919281115</v>
      </c>
      <c r="BL131" s="2">
        <f t="shared" ref="BL131:BL194" si="137">COUNT(AZ131:BI131)</f>
        <v>4</v>
      </c>
      <c r="BM131" s="2">
        <f t="shared" ref="BM131:BM194" si="138">((BK131^2/BL131)+(((K131^2)*(AX131^2))/AY131))^2</f>
        <v>7.4424293987168584E-5</v>
      </c>
      <c r="BN131" s="2">
        <f t="shared" ref="BN131:BN194" si="139">(((BK131^2)/BL131)^2)/(BL131-1)+((((K131^2)*(AX131^2))/AY131)^2)/(AY131-1)</f>
        <v>2.4808097995722861E-5</v>
      </c>
      <c r="BO131" s="2">
        <f t="shared" ref="BO131:BO194" si="140">ROUND(BM131/BN131,0)</f>
        <v>3</v>
      </c>
      <c r="BP131" s="2">
        <f t="shared" ref="BP131:BP194" si="141">(BJ131-(K131*AW131))/((((BK131^2)/BL131)+(((K131^2)*(AX131^2))/AY131))^0.5)</f>
        <v>2.4959124533698485</v>
      </c>
      <c r="BQ131" s="2">
        <f t="shared" ref="BQ131:BQ194" si="142">TINV((2*L131),BO131)</f>
        <v>0.76489232840434507</v>
      </c>
      <c r="BR131" s="3" t="str">
        <f t="shared" ref="BR131:BR194" si="143">IF(AND(AX131=0,BK131=0),IF(AJ131&lt;(K131*W131),"Toxic","Nontoxic"),IF(BP131&gt;BQ131,"Nontoxic","Toxic"))</f>
        <v>Nontoxic</v>
      </c>
      <c r="BS131" s="2">
        <f t="shared" ref="BS131:BS194" si="144">(AJ131/W131)*100</f>
        <v>95</v>
      </c>
      <c r="BT131" s="4" t="s">
        <v>664</v>
      </c>
      <c r="BU131" s="2" t="s">
        <v>666</v>
      </c>
      <c r="BV131" s="2">
        <f t="shared" ref="BV131:BV194" si="145">COUNT(AM131:AV131)-1</f>
        <v>3</v>
      </c>
      <c r="BW131" s="2">
        <f t="shared" ref="BW131:BW194" si="146">COUNT(AZ131:BI131)-1</f>
        <v>3</v>
      </c>
      <c r="BX131" s="2">
        <f t="shared" ref="BX131:BX194" si="147">(STDEV(AM131:AV131))^2</f>
        <v>0</v>
      </c>
      <c r="BY131" s="2">
        <f t="shared" ref="BY131:BY194" si="148">(STDEV(AZ131:BI131))^2</f>
        <v>3.450780641818163E-2</v>
      </c>
      <c r="BZ131" s="2">
        <f t="shared" ref="BZ131:BZ194" si="149">((BV131*BX131)+(BW131*BY131))/(BV131+BW131)</f>
        <v>1.7253903209090815E-2</v>
      </c>
      <c r="CA131" s="2">
        <f t="shared" ref="CA131:CA194" si="150">1+(((1/BV131+1/BW131)-(1/(BV131+BW131)))/3)</f>
        <v>1.1666666666666667</v>
      </c>
      <c r="CB131" s="2" t="e">
        <f t="shared" ref="CB131:CB194" si="151">(((BV131+BW131)*LN(BZ131))-((BV131*LN(BX131))+(BW131*LN(BY131))))/CA131</f>
        <v>#NUM!</v>
      </c>
      <c r="CC131" s="2">
        <v>6.6349999999999998</v>
      </c>
      <c r="CD131" s="2" t="e">
        <f t="shared" ref="CD131:CD194" si="152">IF(CB131&gt;CC131,"Sig Diff Var","Same Var")</f>
        <v>#NUM!</v>
      </c>
      <c r="CE131" s="2" t="e">
        <f t="shared" ref="CE131:CE194" si="153">TTEST(AZ131:BI131,AB131:AV131,1,IF(CD131="Same Var",2,IF(CD131="Sig Diff Var",3,"Wakka Wakka")))</f>
        <v>#NUM!</v>
      </c>
      <c r="CF131" s="2" t="e">
        <f t="shared" ref="CF131:CF194" si="154">IF(AND(CE131&lt;0.05,BS131&lt;100),"Sig","NS")</f>
        <v>#NUM!</v>
      </c>
      <c r="CG131" s="2" t="str">
        <f t="shared" ref="CG131:CG194" si="155">IF(BT131="Normal",CF131,IF(BT131="Non-normal",BU131,"Bleh"))</f>
        <v>NS</v>
      </c>
      <c r="CH131" s="2" t="str">
        <f t="shared" ref="CH131:CH194" si="156">IF(BS131&lt;100,IF(BT131="Non-normal","Wilcoxon",IF(AND(BT131="Normal",CD131="Same Var"),"Same Var T-test",IF(AND(BT131="Normal",CD131="Sig Diff Var"),"Diff Var T-test","Bleh"))),"")</f>
        <v>Wilcoxon</v>
      </c>
      <c r="CI131" s="2" t="str">
        <f t="shared" ref="CI131:CI194" si="157">IF(AND(BR131="Toxic",BS131&gt;75),"TSTToxicLess25","")</f>
        <v/>
      </c>
      <c r="CJ131" s="2" t="str">
        <f t="shared" ref="CJ131:CJ194" si="158">IF(AND(CG131="Sig",BS131&gt;75),"NOECToxicLess25","")</f>
        <v/>
      </c>
    </row>
    <row r="132" spans="1:88" x14ac:dyDescent="0.2">
      <c r="A132" s="1" t="s">
        <v>142</v>
      </c>
      <c r="B132" s="19" t="s">
        <v>778</v>
      </c>
      <c r="C132" s="20">
        <v>37634</v>
      </c>
      <c r="D132" s="7">
        <v>0.45833333333333331</v>
      </c>
      <c r="E132" s="1">
        <v>0.1</v>
      </c>
      <c r="F132" s="1" t="s">
        <v>57</v>
      </c>
      <c r="G132" s="1" t="s">
        <v>779</v>
      </c>
      <c r="H132" s="19" t="s">
        <v>711</v>
      </c>
      <c r="I132" s="19" t="s">
        <v>712</v>
      </c>
      <c r="J132" s="19" t="s">
        <v>61</v>
      </c>
      <c r="K132" s="2">
        <v>0.75</v>
      </c>
      <c r="L132" s="2">
        <v>0.25</v>
      </c>
      <c r="M132" s="19">
        <v>100</v>
      </c>
      <c r="N132" s="19">
        <v>100</v>
      </c>
      <c r="O132" s="19">
        <v>100</v>
      </c>
      <c r="P132" s="19">
        <v>100</v>
      </c>
      <c r="Q132" s="21"/>
      <c r="R132" s="21"/>
      <c r="S132" s="21"/>
      <c r="T132" s="21"/>
      <c r="W132" s="2">
        <f t="shared" si="106"/>
        <v>100</v>
      </c>
      <c r="X132" s="57">
        <f t="shared" si="107"/>
        <v>0</v>
      </c>
      <c r="Y132" s="2">
        <f t="shared" si="108"/>
        <v>4</v>
      </c>
      <c r="Z132" s="19">
        <v>100</v>
      </c>
      <c r="AA132" s="19">
        <v>100</v>
      </c>
      <c r="AB132" s="19">
        <v>90</v>
      </c>
      <c r="AC132" s="19">
        <v>90</v>
      </c>
      <c r="AJ132" s="2">
        <f t="shared" si="109"/>
        <v>95</v>
      </c>
      <c r="AK132" s="2">
        <f t="shared" si="110"/>
        <v>5.7735026918962582</v>
      </c>
      <c r="AL132" s="2">
        <f t="shared" si="111"/>
        <v>4</v>
      </c>
      <c r="AM132" s="22">
        <f t="shared" si="112"/>
        <v>1.5707963267948966</v>
      </c>
      <c r="AN132" s="22">
        <f t="shared" si="113"/>
        <v>1.5707963267948966</v>
      </c>
      <c r="AO132" s="22">
        <f t="shared" si="114"/>
        <v>1.5707963267948966</v>
      </c>
      <c r="AP132" s="22">
        <f t="shared" si="115"/>
        <v>1.5707963267948966</v>
      </c>
      <c r="AQ132" s="22" t="str">
        <f t="shared" si="116"/>
        <v/>
      </c>
      <c r="AR132" s="22" t="str">
        <f t="shared" si="117"/>
        <v/>
      </c>
      <c r="AS132" s="22" t="str">
        <f t="shared" si="118"/>
        <v/>
      </c>
      <c r="AT132" s="22" t="str">
        <f t="shared" si="119"/>
        <v/>
      </c>
      <c r="AU132" s="22" t="str">
        <f t="shared" si="120"/>
        <v/>
      </c>
      <c r="AV132" s="22" t="str">
        <f t="shared" si="121"/>
        <v/>
      </c>
      <c r="AW132" s="2">
        <f t="shared" si="122"/>
        <v>1.5707963267948966</v>
      </c>
      <c r="AX132" s="2">
        <f t="shared" si="123"/>
        <v>0</v>
      </c>
      <c r="AY132" s="2">
        <f t="shared" si="124"/>
        <v>4</v>
      </c>
      <c r="AZ132" s="23">
        <f t="shared" si="125"/>
        <v>1.5707963267948966</v>
      </c>
      <c r="BA132" s="23">
        <f t="shared" si="126"/>
        <v>1.5707963267948966</v>
      </c>
      <c r="BB132" s="23">
        <f t="shared" si="127"/>
        <v>1.2490457723982542</v>
      </c>
      <c r="BC132" s="23">
        <f t="shared" si="128"/>
        <v>1.2490457723982542</v>
      </c>
      <c r="BD132" s="23" t="str">
        <f t="shared" si="129"/>
        <v/>
      </c>
      <c r="BE132" s="23" t="str">
        <f t="shared" si="130"/>
        <v/>
      </c>
      <c r="BF132" s="23" t="str">
        <f t="shared" si="131"/>
        <v/>
      </c>
      <c r="BG132" s="23" t="str">
        <f t="shared" si="132"/>
        <v/>
      </c>
      <c r="BH132" s="23" t="str">
        <f t="shared" si="133"/>
        <v/>
      </c>
      <c r="BI132" s="23" t="str">
        <f t="shared" si="134"/>
        <v/>
      </c>
      <c r="BJ132" s="2">
        <f t="shared" si="135"/>
        <v>1.4099210495965755</v>
      </c>
      <c r="BK132" s="2">
        <f t="shared" si="136"/>
        <v>0.18576276919281115</v>
      </c>
      <c r="BL132" s="2">
        <f t="shared" si="137"/>
        <v>4</v>
      </c>
      <c r="BM132" s="2">
        <f t="shared" si="138"/>
        <v>7.4424293987168584E-5</v>
      </c>
      <c r="BN132" s="2">
        <f t="shared" si="139"/>
        <v>2.4808097995722861E-5</v>
      </c>
      <c r="BO132" s="2">
        <f t="shared" si="140"/>
        <v>3</v>
      </c>
      <c r="BP132" s="2">
        <f t="shared" si="141"/>
        <v>2.4959124533698485</v>
      </c>
      <c r="BQ132" s="2">
        <f t="shared" si="142"/>
        <v>0.76489232840434507</v>
      </c>
      <c r="BR132" s="3" t="str">
        <f t="shared" si="143"/>
        <v>Nontoxic</v>
      </c>
      <c r="BS132" s="2">
        <f t="shared" si="144"/>
        <v>95</v>
      </c>
      <c r="BT132" s="4" t="s">
        <v>664</v>
      </c>
      <c r="BU132" s="2" t="s">
        <v>666</v>
      </c>
      <c r="BV132" s="2">
        <f t="shared" si="145"/>
        <v>3</v>
      </c>
      <c r="BW132" s="2">
        <f t="shared" si="146"/>
        <v>3</v>
      </c>
      <c r="BX132" s="2">
        <f t="shared" si="147"/>
        <v>0</v>
      </c>
      <c r="BY132" s="2">
        <f t="shared" si="148"/>
        <v>3.450780641818163E-2</v>
      </c>
      <c r="BZ132" s="2">
        <f t="shared" si="149"/>
        <v>1.7253903209090815E-2</v>
      </c>
      <c r="CA132" s="2">
        <f t="shared" si="150"/>
        <v>1.1666666666666667</v>
      </c>
      <c r="CB132" s="2" t="e">
        <f t="shared" si="151"/>
        <v>#NUM!</v>
      </c>
      <c r="CC132" s="2">
        <v>6.6349999999999998</v>
      </c>
      <c r="CD132" s="2" t="e">
        <f t="shared" si="152"/>
        <v>#NUM!</v>
      </c>
      <c r="CE132" s="2" t="e">
        <f t="shared" si="153"/>
        <v>#NUM!</v>
      </c>
      <c r="CF132" s="2" t="e">
        <f t="shared" si="154"/>
        <v>#NUM!</v>
      </c>
      <c r="CG132" s="2" t="str">
        <f t="shared" si="155"/>
        <v>NS</v>
      </c>
      <c r="CH132" s="2" t="str">
        <f t="shared" si="156"/>
        <v>Wilcoxon</v>
      </c>
      <c r="CI132" s="2" t="str">
        <f t="shared" si="157"/>
        <v/>
      </c>
      <c r="CJ132" s="2" t="str">
        <f t="shared" si="158"/>
        <v/>
      </c>
    </row>
    <row r="133" spans="1:88" x14ac:dyDescent="0.2">
      <c r="A133" s="1" t="s">
        <v>142</v>
      </c>
      <c r="B133" s="19" t="s">
        <v>444</v>
      </c>
      <c r="C133" s="20">
        <v>38512</v>
      </c>
      <c r="D133" s="7">
        <v>0.35416666666666669</v>
      </c>
      <c r="E133" s="1">
        <v>0.1</v>
      </c>
      <c r="F133" s="1" t="s">
        <v>57</v>
      </c>
      <c r="G133" s="1" t="s">
        <v>794</v>
      </c>
      <c r="H133" s="19" t="s">
        <v>711</v>
      </c>
      <c r="I133" s="19" t="s">
        <v>712</v>
      </c>
      <c r="J133" s="19" t="s">
        <v>61</v>
      </c>
      <c r="K133" s="2">
        <v>0.75</v>
      </c>
      <c r="L133" s="2">
        <v>0.25</v>
      </c>
      <c r="M133" s="19">
        <v>100</v>
      </c>
      <c r="N133" s="19">
        <v>100</v>
      </c>
      <c r="O133" s="19">
        <v>100</v>
      </c>
      <c r="P133" s="19">
        <v>100</v>
      </c>
      <c r="Q133" s="21"/>
      <c r="R133" s="21"/>
      <c r="S133" s="21"/>
      <c r="T133" s="21"/>
      <c r="W133" s="2">
        <f t="shared" si="106"/>
        <v>100</v>
      </c>
      <c r="X133" s="57">
        <f t="shared" si="107"/>
        <v>0</v>
      </c>
      <c r="Y133" s="2">
        <f t="shared" si="108"/>
        <v>4</v>
      </c>
      <c r="Z133" s="19">
        <v>100</v>
      </c>
      <c r="AA133" s="19">
        <v>90</v>
      </c>
      <c r="AB133" s="19">
        <v>100</v>
      </c>
      <c r="AC133" s="19">
        <v>90</v>
      </c>
      <c r="AJ133" s="2">
        <f t="shared" si="109"/>
        <v>95</v>
      </c>
      <c r="AK133" s="2">
        <f t="shared" si="110"/>
        <v>5.7735026918962582</v>
      </c>
      <c r="AL133" s="2">
        <f t="shared" si="111"/>
        <v>4</v>
      </c>
      <c r="AM133" s="22">
        <f t="shared" si="112"/>
        <v>1.5707963267948966</v>
      </c>
      <c r="AN133" s="22">
        <f t="shared" si="113"/>
        <v>1.5707963267948966</v>
      </c>
      <c r="AO133" s="22">
        <f t="shared" si="114"/>
        <v>1.5707963267948966</v>
      </c>
      <c r="AP133" s="22">
        <f t="shared" si="115"/>
        <v>1.5707963267948966</v>
      </c>
      <c r="AQ133" s="22" t="str">
        <f t="shared" si="116"/>
        <v/>
      </c>
      <c r="AR133" s="22" t="str">
        <f t="shared" si="117"/>
        <v/>
      </c>
      <c r="AS133" s="22" t="str">
        <f t="shared" si="118"/>
        <v/>
      </c>
      <c r="AT133" s="22" t="str">
        <f t="shared" si="119"/>
        <v/>
      </c>
      <c r="AU133" s="22" t="str">
        <f t="shared" si="120"/>
        <v/>
      </c>
      <c r="AV133" s="22" t="str">
        <f t="shared" si="121"/>
        <v/>
      </c>
      <c r="AW133" s="2">
        <f t="shared" si="122"/>
        <v>1.5707963267948966</v>
      </c>
      <c r="AX133" s="2">
        <f t="shared" si="123"/>
        <v>0</v>
      </c>
      <c r="AY133" s="2">
        <f t="shared" si="124"/>
        <v>4</v>
      </c>
      <c r="AZ133" s="23">
        <f t="shared" si="125"/>
        <v>1.5707963267948966</v>
      </c>
      <c r="BA133" s="23">
        <f t="shared" si="126"/>
        <v>1.2490457723982542</v>
      </c>
      <c r="BB133" s="23">
        <f t="shared" si="127"/>
        <v>1.5707963267948966</v>
      </c>
      <c r="BC133" s="23">
        <f t="shared" si="128"/>
        <v>1.2490457723982542</v>
      </c>
      <c r="BD133" s="23" t="str">
        <f t="shared" si="129"/>
        <v/>
      </c>
      <c r="BE133" s="23" t="str">
        <f t="shared" si="130"/>
        <v/>
      </c>
      <c r="BF133" s="23" t="str">
        <f t="shared" si="131"/>
        <v/>
      </c>
      <c r="BG133" s="23" t="str">
        <f t="shared" si="132"/>
        <v/>
      </c>
      <c r="BH133" s="23" t="str">
        <f t="shared" si="133"/>
        <v/>
      </c>
      <c r="BI133" s="23" t="str">
        <f t="shared" si="134"/>
        <v/>
      </c>
      <c r="BJ133" s="2">
        <f t="shared" si="135"/>
        <v>1.4099210495965755</v>
      </c>
      <c r="BK133" s="2">
        <f t="shared" si="136"/>
        <v>0.18576276919281115</v>
      </c>
      <c r="BL133" s="2">
        <f t="shared" si="137"/>
        <v>4</v>
      </c>
      <c r="BM133" s="2">
        <f t="shared" si="138"/>
        <v>7.4424293987168584E-5</v>
      </c>
      <c r="BN133" s="2">
        <f t="shared" si="139"/>
        <v>2.4808097995722861E-5</v>
      </c>
      <c r="BO133" s="2">
        <f t="shared" si="140"/>
        <v>3</v>
      </c>
      <c r="BP133" s="2">
        <f t="shared" si="141"/>
        <v>2.4959124533698485</v>
      </c>
      <c r="BQ133" s="2">
        <f t="shared" si="142"/>
        <v>0.76489232840434507</v>
      </c>
      <c r="BR133" s="3" t="str">
        <f t="shared" si="143"/>
        <v>Nontoxic</v>
      </c>
      <c r="BS133" s="2">
        <f t="shared" si="144"/>
        <v>95</v>
      </c>
      <c r="BT133" s="4" t="s">
        <v>664</v>
      </c>
      <c r="BU133" s="2" t="s">
        <v>666</v>
      </c>
      <c r="BV133" s="2">
        <f t="shared" si="145"/>
        <v>3</v>
      </c>
      <c r="BW133" s="2">
        <f t="shared" si="146"/>
        <v>3</v>
      </c>
      <c r="BX133" s="2">
        <f t="shared" si="147"/>
        <v>0</v>
      </c>
      <c r="BY133" s="2">
        <f t="shared" si="148"/>
        <v>3.450780641818163E-2</v>
      </c>
      <c r="BZ133" s="2">
        <f t="shared" si="149"/>
        <v>1.7253903209090815E-2</v>
      </c>
      <c r="CA133" s="2">
        <f t="shared" si="150"/>
        <v>1.1666666666666667</v>
      </c>
      <c r="CB133" s="2" t="e">
        <f t="shared" si="151"/>
        <v>#NUM!</v>
      </c>
      <c r="CC133" s="2">
        <v>6.6349999999999998</v>
      </c>
      <c r="CD133" s="2" t="e">
        <f t="shared" si="152"/>
        <v>#NUM!</v>
      </c>
      <c r="CE133" s="2" t="e">
        <f t="shared" si="153"/>
        <v>#NUM!</v>
      </c>
      <c r="CF133" s="2" t="e">
        <f t="shared" si="154"/>
        <v>#NUM!</v>
      </c>
      <c r="CG133" s="2" t="str">
        <f t="shared" si="155"/>
        <v>NS</v>
      </c>
      <c r="CH133" s="2" t="str">
        <f t="shared" si="156"/>
        <v>Wilcoxon</v>
      </c>
      <c r="CI133" s="2" t="str">
        <f t="shared" si="157"/>
        <v/>
      </c>
      <c r="CJ133" s="2" t="str">
        <f t="shared" si="158"/>
        <v/>
      </c>
    </row>
    <row r="134" spans="1:88" x14ac:dyDescent="0.2">
      <c r="A134" s="1" t="s">
        <v>142</v>
      </c>
      <c r="B134" s="19" t="s">
        <v>529</v>
      </c>
      <c r="C134" s="20">
        <v>39170</v>
      </c>
      <c r="D134" s="7">
        <v>0.53333333333333333</v>
      </c>
      <c r="E134" s="1">
        <v>0.1</v>
      </c>
      <c r="F134" s="1" t="s">
        <v>57</v>
      </c>
      <c r="G134" s="1" t="s">
        <v>857</v>
      </c>
      <c r="H134" s="19" t="s">
        <v>711</v>
      </c>
      <c r="I134" s="19" t="s">
        <v>712</v>
      </c>
      <c r="J134" s="19" t="s">
        <v>61</v>
      </c>
      <c r="K134" s="2">
        <v>0.75</v>
      </c>
      <c r="L134" s="2">
        <v>0.25</v>
      </c>
      <c r="M134" s="19">
        <v>100</v>
      </c>
      <c r="N134" s="19">
        <v>100</v>
      </c>
      <c r="O134" s="19">
        <v>100</v>
      </c>
      <c r="P134" s="19">
        <v>100</v>
      </c>
      <c r="Q134" s="21"/>
      <c r="R134" s="21"/>
      <c r="S134" s="21"/>
      <c r="T134" s="21"/>
      <c r="W134" s="2">
        <f t="shared" si="106"/>
        <v>100</v>
      </c>
      <c r="X134" s="57">
        <f t="shared" si="107"/>
        <v>0</v>
      </c>
      <c r="Y134" s="2">
        <f t="shared" si="108"/>
        <v>4</v>
      </c>
      <c r="Z134" s="19">
        <v>100</v>
      </c>
      <c r="AA134" s="19">
        <v>90</v>
      </c>
      <c r="AB134" s="19">
        <v>90</v>
      </c>
      <c r="AC134" s="19">
        <v>100</v>
      </c>
      <c r="AJ134" s="2">
        <f t="shared" si="109"/>
        <v>95</v>
      </c>
      <c r="AK134" s="2">
        <f t="shared" si="110"/>
        <v>5.7735026918962582</v>
      </c>
      <c r="AL134" s="2">
        <f t="shared" si="111"/>
        <v>4</v>
      </c>
      <c r="AM134" s="22">
        <f t="shared" si="112"/>
        <v>1.5707963267948966</v>
      </c>
      <c r="AN134" s="22">
        <f t="shared" si="113"/>
        <v>1.5707963267948966</v>
      </c>
      <c r="AO134" s="22">
        <f t="shared" si="114"/>
        <v>1.5707963267948966</v>
      </c>
      <c r="AP134" s="22">
        <f t="shared" si="115"/>
        <v>1.5707963267948966</v>
      </c>
      <c r="AQ134" s="22" t="str">
        <f t="shared" si="116"/>
        <v/>
      </c>
      <c r="AR134" s="22" t="str">
        <f t="shared" si="117"/>
        <v/>
      </c>
      <c r="AS134" s="22" t="str">
        <f t="shared" si="118"/>
        <v/>
      </c>
      <c r="AT134" s="22" t="str">
        <f t="shared" si="119"/>
        <v/>
      </c>
      <c r="AU134" s="22" t="str">
        <f t="shared" si="120"/>
        <v/>
      </c>
      <c r="AV134" s="22" t="str">
        <f t="shared" si="121"/>
        <v/>
      </c>
      <c r="AW134" s="2">
        <f t="shared" si="122"/>
        <v>1.5707963267948966</v>
      </c>
      <c r="AX134" s="2">
        <f t="shared" si="123"/>
        <v>0</v>
      </c>
      <c r="AY134" s="2">
        <f t="shared" si="124"/>
        <v>4</v>
      </c>
      <c r="AZ134" s="23">
        <f t="shared" si="125"/>
        <v>1.5707963267948966</v>
      </c>
      <c r="BA134" s="23">
        <f t="shared" si="126"/>
        <v>1.2490457723982542</v>
      </c>
      <c r="BB134" s="23">
        <f t="shared" si="127"/>
        <v>1.2490457723982542</v>
      </c>
      <c r="BC134" s="23">
        <f t="shared" si="128"/>
        <v>1.5707963267948966</v>
      </c>
      <c r="BD134" s="23" t="str">
        <f t="shared" si="129"/>
        <v/>
      </c>
      <c r="BE134" s="23" t="str">
        <f t="shared" si="130"/>
        <v/>
      </c>
      <c r="BF134" s="23" t="str">
        <f t="shared" si="131"/>
        <v/>
      </c>
      <c r="BG134" s="23" t="str">
        <f t="shared" si="132"/>
        <v/>
      </c>
      <c r="BH134" s="23" t="str">
        <f t="shared" si="133"/>
        <v/>
      </c>
      <c r="BI134" s="23" t="str">
        <f t="shared" si="134"/>
        <v/>
      </c>
      <c r="BJ134" s="2">
        <f t="shared" si="135"/>
        <v>1.4099210495965755</v>
      </c>
      <c r="BK134" s="2">
        <f t="shared" si="136"/>
        <v>0.18576276919281115</v>
      </c>
      <c r="BL134" s="2">
        <f t="shared" si="137"/>
        <v>4</v>
      </c>
      <c r="BM134" s="2">
        <f t="shared" si="138"/>
        <v>7.4424293987168584E-5</v>
      </c>
      <c r="BN134" s="2">
        <f t="shared" si="139"/>
        <v>2.4808097995722861E-5</v>
      </c>
      <c r="BO134" s="2">
        <f t="shared" si="140"/>
        <v>3</v>
      </c>
      <c r="BP134" s="2">
        <f t="shared" si="141"/>
        <v>2.4959124533698485</v>
      </c>
      <c r="BQ134" s="2">
        <f t="shared" si="142"/>
        <v>0.76489232840434507</v>
      </c>
      <c r="BR134" s="3" t="str">
        <f t="shared" si="143"/>
        <v>Nontoxic</v>
      </c>
      <c r="BS134" s="2">
        <f t="shared" si="144"/>
        <v>95</v>
      </c>
      <c r="BT134" s="4" t="s">
        <v>664</v>
      </c>
      <c r="BU134" s="2" t="s">
        <v>666</v>
      </c>
      <c r="BV134" s="2">
        <f t="shared" si="145"/>
        <v>3</v>
      </c>
      <c r="BW134" s="2">
        <f t="shared" si="146"/>
        <v>3</v>
      </c>
      <c r="BX134" s="2">
        <f t="shared" si="147"/>
        <v>0</v>
      </c>
      <c r="BY134" s="2">
        <f t="shared" si="148"/>
        <v>3.450780641818163E-2</v>
      </c>
      <c r="BZ134" s="2">
        <f t="shared" si="149"/>
        <v>1.7253903209090815E-2</v>
      </c>
      <c r="CA134" s="2">
        <f t="shared" si="150"/>
        <v>1.1666666666666667</v>
      </c>
      <c r="CB134" s="2" t="e">
        <f t="shared" si="151"/>
        <v>#NUM!</v>
      </c>
      <c r="CC134" s="2">
        <v>6.6349999999999998</v>
      </c>
      <c r="CD134" s="2" t="e">
        <f t="shared" si="152"/>
        <v>#NUM!</v>
      </c>
      <c r="CE134" s="2" t="e">
        <f t="shared" si="153"/>
        <v>#NUM!</v>
      </c>
      <c r="CF134" s="2" t="e">
        <f t="shared" si="154"/>
        <v>#NUM!</v>
      </c>
      <c r="CG134" s="2" t="str">
        <f t="shared" si="155"/>
        <v>NS</v>
      </c>
      <c r="CH134" s="2" t="str">
        <f t="shared" si="156"/>
        <v>Wilcoxon</v>
      </c>
      <c r="CI134" s="2" t="str">
        <f t="shared" si="157"/>
        <v/>
      </c>
      <c r="CJ134" s="2" t="str">
        <f t="shared" si="158"/>
        <v/>
      </c>
    </row>
    <row r="135" spans="1:88" x14ac:dyDescent="0.2">
      <c r="A135" s="1" t="s">
        <v>142</v>
      </c>
      <c r="B135" s="19" t="s">
        <v>532</v>
      </c>
      <c r="C135" s="20">
        <v>38554</v>
      </c>
      <c r="D135" s="7">
        <v>0.42708333333333331</v>
      </c>
      <c r="E135" s="1">
        <v>0.1</v>
      </c>
      <c r="F135" s="1" t="s">
        <v>57</v>
      </c>
      <c r="G135" s="1" t="s">
        <v>840</v>
      </c>
      <c r="H135" s="19" t="s">
        <v>711</v>
      </c>
      <c r="I135" s="19" t="s">
        <v>712</v>
      </c>
      <c r="J135" s="19" t="s">
        <v>61</v>
      </c>
      <c r="K135" s="2">
        <v>0.75</v>
      </c>
      <c r="L135" s="2">
        <v>0.25</v>
      </c>
      <c r="M135" s="19">
        <v>100</v>
      </c>
      <c r="N135" s="19">
        <v>100</v>
      </c>
      <c r="O135" s="19">
        <v>100</v>
      </c>
      <c r="P135" s="19">
        <v>100</v>
      </c>
      <c r="Q135" s="21"/>
      <c r="R135" s="21"/>
      <c r="S135" s="21"/>
      <c r="T135" s="21"/>
      <c r="W135" s="2">
        <f t="shared" si="106"/>
        <v>100</v>
      </c>
      <c r="X135" s="57">
        <f t="shared" si="107"/>
        <v>0</v>
      </c>
      <c r="Y135" s="2">
        <f t="shared" si="108"/>
        <v>4</v>
      </c>
      <c r="Z135" s="19">
        <v>100</v>
      </c>
      <c r="AA135" s="19">
        <v>100</v>
      </c>
      <c r="AB135" s="19">
        <v>90</v>
      </c>
      <c r="AC135" s="19">
        <v>90</v>
      </c>
      <c r="AJ135" s="2">
        <f t="shared" si="109"/>
        <v>95</v>
      </c>
      <c r="AK135" s="2">
        <f t="shared" si="110"/>
        <v>5.7735026918962582</v>
      </c>
      <c r="AL135" s="2">
        <f t="shared" si="111"/>
        <v>4</v>
      </c>
      <c r="AM135" s="22">
        <f t="shared" si="112"/>
        <v>1.5707963267948966</v>
      </c>
      <c r="AN135" s="22">
        <f t="shared" si="113"/>
        <v>1.5707963267948966</v>
      </c>
      <c r="AO135" s="22">
        <f t="shared" si="114"/>
        <v>1.5707963267948966</v>
      </c>
      <c r="AP135" s="22">
        <f t="shared" si="115"/>
        <v>1.5707963267948966</v>
      </c>
      <c r="AQ135" s="22" t="str">
        <f t="shared" si="116"/>
        <v/>
      </c>
      <c r="AR135" s="22" t="str">
        <f t="shared" si="117"/>
        <v/>
      </c>
      <c r="AS135" s="22" t="str">
        <f t="shared" si="118"/>
        <v/>
      </c>
      <c r="AT135" s="22" t="str">
        <f t="shared" si="119"/>
        <v/>
      </c>
      <c r="AU135" s="22" t="str">
        <f t="shared" si="120"/>
        <v/>
      </c>
      <c r="AV135" s="22" t="str">
        <f t="shared" si="121"/>
        <v/>
      </c>
      <c r="AW135" s="2">
        <f t="shared" si="122"/>
        <v>1.5707963267948966</v>
      </c>
      <c r="AX135" s="2">
        <f t="shared" si="123"/>
        <v>0</v>
      </c>
      <c r="AY135" s="2">
        <f t="shared" si="124"/>
        <v>4</v>
      </c>
      <c r="AZ135" s="23">
        <f t="shared" si="125"/>
        <v>1.5707963267948966</v>
      </c>
      <c r="BA135" s="23">
        <f t="shared" si="126"/>
        <v>1.5707963267948966</v>
      </c>
      <c r="BB135" s="23">
        <f t="shared" si="127"/>
        <v>1.2490457723982542</v>
      </c>
      <c r="BC135" s="23">
        <f t="shared" si="128"/>
        <v>1.2490457723982542</v>
      </c>
      <c r="BD135" s="23" t="str">
        <f t="shared" si="129"/>
        <v/>
      </c>
      <c r="BE135" s="23" t="str">
        <f t="shared" si="130"/>
        <v/>
      </c>
      <c r="BF135" s="23" t="str">
        <f t="shared" si="131"/>
        <v/>
      </c>
      <c r="BG135" s="23" t="str">
        <f t="shared" si="132"/>
        <v/>
      </c>
      <c r="BH135" s="23" t="str">
        <f t="shared" si="133"/>
        <v/>
      </c>
      <c r="BI135" s="23" t="str">
        <f t="shared" si="134"/>
        <v/>
      </c>
      <c r="BJ135" s="2">
        <f t="shared" si="135"/>
        <v>1.4099210495965755</v>
      </c>
      <c r="BK135" s="2">
        <f t="shared" si="136"/>
        <v>0.18576276919281115</v>
      </c>
      <c r="BL135" s="2">
        <f t="shared" si="137"/>
        <v>4</v>
      </c>
      <c r="BM135" s="2">
        <f t="shared" si="138"/>
        <v>7.4424293987168584E-5</v>
      </c>
      <c r="BN135" s="2">
        <f t="shared" si="139"/>
        <v>2.4808097995722861E-5</v>
      </c>
      <c r="BO135" s="2">
        <f t="shared" si="140"/>
        <v>3</v>
      </c>
      <c r="BP135" s="2">
        <f t="shared" si="141"/>
        <v>2.4959124533698485</v>
      </c>
      <c r="BQ135" s="2">
        <f t="shared" si="142"/>
        <v>0.76489232840434507</v>
      </c>
      <c r="BR135" s="3" t="str">
        <f t="shared" si="143"/>
        <v>Nontoxic</v>
      </c>
      <c r="BS135" s="2">
        <f t="shared" si="144"/>
        <v>95</v>
      </c>
      <c r="BT135" s="4" t="s">
        <v>664</v>
      </c>
      <c r="BU135" s="2" t="s">
        <v>666</v>
      </c>
      <c r="BV135" s="2">
        <f t="shared" si="145"/>
        <v>3</v>
      </c>
      <c r="BW135" s="2">
        <f t="shared" si="146"/>
        <v>3</v>
      </c>
      <c r="BX135" s="2">
        <f t="shared" si="147"/>
        <v>0</v>
      </c>
      <c r="BY135" s="2">
        <f t="shared" si="148"/>
        <v>3.450780641818163E-2</v>
      </c>
      <c r="BZ135" s="2">
        <f t="shared" si="149"/>
        <v>1.7253903209090815E-2</v>
      </c>
      <c r="CA135" s="2">
        <f t="shared" si="150"/>
        <v>1.1666666666666667</v>
      </c>
      <c r="CB135" s="2" t="e">
        <f t="shared" si="151"/>
        <v>#NUM!</v>
      </c>
      <c r="CC135" s="2">
        <v>6.6349999999999998</v>
      </c>
      <c r="CD135" s="2" t="e">
        <f t="shared" si="152"/>
        <v>#NUM!</v>
      </c>
      <c r="CE135" s="2" t="e">
        <f t="shared" si="153"/>
        <v>#NUM!</v>
      </c>
      <c r="CF135" s="2" t="e">
        <f t="shared" si="154"/>
        <v>#NUM!</v>
      </c>
      <c r="CG135" s="2" t="str">
        <f t="shared" si="155"/>
        <v>NS</v>
      </c>
      <c r="CH135" s="2" t="str">
        <f t="shared" si="156"/>
        <v>Wilcoxon</v>
      </c>
      <c r="CI135" s="2" t="str">
        <f t="shared" si="157"/>
        <v/>
      </c>
      <c r="CJ135" s="2" t="str">
        <f t="shared" si="158"/>
        <v/>
      </c>
    </row>
    <row r="136" spans="1:88" x14ac:dyDescent="0.2">
      <c r="A136" s="1" t="s">
        <v>142</v>
      </c>
      <c r="B136" s="19" t="s">
        <v>197</v>
      </c>
      <c r="C136" s="20">
        <v>37357</v>
      </c>
      <c r="D136" s="7">
        <v>0.49305555555555558</v>
      </c>
      <c r="E136" s="1">
        <v>0.1</v>
      </c>
      <c r="F136" s="1" t="s">
        <v>57</v>
      </c>
      <c r="G136" s="1" t="s">
        <v>726</v>
      </c>
      <c r="H136" s="19" t="s">
        <v>711</v>
      </c>
      <c r="I136" s="19" t="s">
        <v>712</v>
      </c>
      <c r="J136" s="19" t="s">
        <v>61</v>
      </c>
      <c r="K136" s="2">
        <v>0.75</v>
      </c>
      <c r="L136" s="2">
        <v>0.25</v>
      </c>
      <c r="M136" s="19">
        <v>100</v>
      </c>
      <c r="N136" s="19">
        <v>100</v>
      </c>
      <c r="O136" s="19">
        <v>100</v>
      </c>
      <c r="P136" s="19">
        <v>100</v>
      </c>
      <c r="Q136" s="21"/>
      <c r="R136" s="21"/>
      <c r="S136" s="21"/>
      <c r="T136" s="21"/>
      <c r="W136" s="2">
        <f t="shared" si="106"/>
        <v>100</v>
      </c>
      <c r="X136" s="57">
        <f t="shared" si="107"/>
        <v>0</v>
      </c>
      <c r="Y136" s="2">
        <f t="shared" si="108"/>
        <v>4</v>
      </c>
      <c r="Z136" s="19">
        <v>100</v>
      </c>
      <c r="AA136" s="19">
        <v>89</v>
      </c>
      <c r="AB136" s="19">
        <v>100</v>
      </c>
      <c r="AC136" s="19">
        <v>90</v>
      </c>
      <c r="AJ136" s="2">
        <f t="shared" si="109"/>
        <v>94.75</v>
      </c>
      <c r="AK136" s="2">
        <f t="shared" si="110"/>
        <v>6.0759087111860612</v>
      </c>
      <c r="AL136" s="2">
        <f t="shared" si="111"/>
        <v>4</v>
      </c>
      <c r="AM136" s="22">
        <f t="shared" si="112"/>
        <v>1.5707963267948966</v>
      </c>
      <c r="AN136" s="22">
        <f t="shared" si="113"/>
        <v>1.5707963267948966</v>
      </c>
      <c r="AO136" s="22">
        <f t="shared" si="114"/>
        <v>1.5707963267948966</v>
      </c>
      <c r="AP136" s="22">
        <f t="shared" si="115"/>
        <v>1.5707963267948966</v>
      </c>
      <c r="AQ136" s="22" t="str">
        <f t="shared" si="116"/>
        <v/>
      </c>
      <c r="AR136" s="22" t="str">
        <f t="shared" si="117"/>
        <v/>
      </c>
      <c r="AS136" s="22" t="str">
        <f t="shared" si="118"/>
        <v/>
      </c>
      <c r="AT136" s="22" t="str">
        <f t="shared" si="119"/>
        <v/>
      </c>
      <c r="AU136" s="22" t="str">
        <f t="shared" si="120"/>
        <v/>
      </c>
      <c r="AV136" s="22" t="str">
        <f t="shared" si="121"/>
        <v/>
      </c>
      <c r="AW136" s="2">
        <f t="shared" si="122"/>
        <v>1.5707963267948966</v>
      </c>
      <c r="AX136" s="2">
        <f t="shared" si="123"/>
        <v>0</v>
      </c>
      <c r="AY136" s="2">
        <f t="shared" si="124"/>
        <v>4</v>
      </c>
      <c r="AZ136" s="23">
        <f t="shared" si="125"/>
        <v>1.5707963267948966</v>
      </c>
      <c r="BA136" s="23">
        <f t="shared" si="126"/>
        <v>1.2327310720145659</v>
      </c>
      <c r="BB136" s="23">
        <f t="shared" si="127"/>
        <v>1.5707963267948966</v>
      </c>
      <c r="BC136" s="23">
        <f t="shared" si="128"/>
        <v>1.2490457723982542</v>
      </c>
      <c r="BD136" s="23" t="str">
        <f t="shared" si="129"/>
        <v/>
      </c>
      <c r="BE136" s="23" t="str">
        <f t="shared" si="130"/>
        <v/>
      </c>
      <c r="BF136" s="23" t="str">
        <f t="shared" si="131"/>
        <v/>
      </c>
      <c r="BG136" s="23" t="str">
        <f t="shared" si="132"/>
        <v/>
      </c>
      <c r="BH136" s="23" t="str">
        <f t="shared" si="133"/>
        <v/>
      </c>
      <c r="BI136" s="23" t="str">
        <f t="shared" si="134"/>
        <v/>
      </c>
      <c r="BJ136" s="2">
        <f t="shared" si="135"/>
        <v>1.4058423745006534</v>
      </c>
      <c r="BK136" s="2">
        <f t="shared" si="136"/>
        <v>0.19058883338596622</v>
      </c>
      <c r="BL136" s="2">
        <f t="shared" si="137"/>
        <v>4</v>
      </c>
      <c r="BM136" s="2">
        <f t="shared" si="138"/>
        <v>8.24650305402372E-5</v>
      </c>
      <c r="BN136" s="2">
        <f t="shared" si="139"/>
        <v>2.7488343513412399E-5</v>
      </c>
      <c r="BO136" s="2">
        <f t="shared" si="140"/>
        <v>3</v>
      </c>
      <c r="BP136" s="2">
        <f t="shared" si="141"/>
        <v>2.38991052475009</v>
      </c>
      <c r="BQ136" s="2">
        <f t="shared" si="142"/>
        <v>0.76489232840434507</v>
      </c>
      <c r="BR136" s="3" t="str">
        <f t="shared" si="143"/>
        <v>Nontoxic</v>
      </c>
      <c r="BS136" s="2">
        <f t="shared" si="144"/>
        <v>94.75</v>
      </c>
      <c r="BT136" s="4" t="s">
        <v>664</v>
      </c>
      <c r="BU136" s="2" t="s">
        <v>666</v>
      </c>
      <c r="BV136" s="2">
        <f t="shared" si="145"/>
        <v>3</v>
      </c>
      <c r="BW136" s="2">
        <f t="shared" si="146"/>
        <v>3</v>
      </c>
      <c r="BX136" s="2">
        <f t="shared" si="147"/>
        <v>0</v>
      </c>
      <c r="BY136" s="2">
        <f t="shared" si="148"/>
        <v>3.6324103411423593E-2</v>
      </c>
      <c r="BZ136" s="2">
        <f t="shared" si="149"/>
        <v>1.8162051705711797E-2</v>
      </c>
      <c r="CA136" s="2">
        <f t="shared" si="150"/>
        <v>1.1666666666666667</v>
      </c>
      <c r="CB136" s="2" t="e">
        <f t="shared" si="151"/>
        <v>#NUM!</v>
      </c>
      <c r="CC136" s="2">
        <v>6.6349999999999998</v>
      </c>
      <c r="CD136" s="2" t="e">
        <f t="shared" si="152"/>
        <v>#NUM!</v>
      </c>
      <c r="CE136" s="2" t="e">
        <f t="shared" si="153"/>
        <v>#NUM!</v>
      </c>
      <c r="CF136" s="2" t="e">
        <f t="shared" si="154"/>
        <v>#NUM!</v>
      </c>
      <c r="CG136" s="2" t="str">
        <f t="shared" si="155"/>
        <v>NS</v>
      </c>
      <c r="CH136" s="2" t="str">
        <f t="shared" si="156"/>
        <v>Wilcoxon</v>
      </c>
      <c r="CI136" s="2" t="str">
        <f t="shared" si="157"/>
        <v/>
      </c>
      <c r="CJ136" s="2" t="str">
        <f t="shared" si="158"/>
        <v/>
      </c>
    </row>
    <row r="137" spans="1:88" x14ac:dyDescent="0.2">
      <c r="A137" s="1" t="s">
        <v>142</v>
      </c>
      <c r="B137" s="19" t="s">
        <v>214</v>
      </c>
      <c r="C137" s="20">
        <v>37356</v>
      </c>
      <c r="D137" s="7">
        <v>0.46180555555555558</v>
      </c>
      <c r="E137" s="1">
        <v>0.1</v>
      </c>
      <c r="F137" s="1" t="s">
        <v>57</v>
      </c>
      <c r="G137" s="1" t="s">
        <v>726</v>
      </c>
      <c r="H137" s="19" t="s">
        <v>711</v>
      </c>
      <c r="I137" s="19" t="s">
        <v>712</v>
      </c>
      <c r="J137" s="19" t="s">
        <v>61</v>
      </c>
      <c r="K137" s="2">
        <v>0.75</v>
      </c>
      <c r="L137" s="2">
        <v>0.25</v>
      </c>
      <c r="M137" s="19">
        <v>100</v>
      </c>
      <c r="N137" s="19">
        <v>100</v>
      </c>
      <c r="O137" s="19">
        <v>100</v>
      </c>
      <c r="P137" s="19">
        <v>100</v>
      </c>
      <c r="Q137" s="21"/>
      <c r="R137" s="21"/>
      <c r="S137" s="21"/>
      <c r="T137" s="21"/>
      <c r="W137" s="2">
        <f t="shared" si="106"/>
        <v>100</v>
      </c>
      <c r="X137" s="57">
        <f t="shared" si="107"/>
        <v>0</v>
      </c>
      <c r="Y137" s="2">
        <f t="shared" si="108"/>
        <v>4</v>
      </c>
      <c r="Z137" s="19">
        <v>100</v>
      </c>
      <c r="AA137" s="19">
        <v>100</v>
      </c>
      <c r="AB137" s="19">
        <v>90</v>
      </c>
      <c r="AC137" s="19">
        <v>89</v>
      </c>
      <c r="AJ137" s="2">
        <f t="shared" si="109"/>
        <v>94.75</v>
      </c>
      <c r="AK137" s="2">
        <f t="shared" si="110"/>
        <v>6.0759087111860612</v>
      </c>
      <c r="AL137" s="2">
        <f t="shared" si="111"/>
        <v>4</v>
      </c>
      <c r="AM137" s="22">
        <f t="shared" si="112"/>
        <v>1.5707963267948966</v>
      </c>
      <c r="AN137" s="22">
        <f t="shared" si="113"/>
        <v>1.5707963267948966</v>
      </c>
      <c r="AO137" s="22">
        <f t="shared" si="114"/>
        <v>1.5707963267948966</v>
      </c>
      <c r="AP137" s="22">
        <f t="shared" si="115"/>
        <v>1.5707963267948966</v>
      </c>
      <c r="AQ137" s="22" t="str">
        <f t="shared" si="116"/>
        <v/>
      </c>
      <c r="AR137" s="22" t="str">
        <f t="shared" si="117"/>
        <v/>
      </c>
      <c r="AS137" s="22" t="str">
        <f t="shared" si="118"/>
        <v/>
      </c>
      <c r="AT137" s="22" t="str">
        <f t="shared" si="119"/>
        <v/>
      </c>
      <c r="AU137" s="22" t="str">
        <f t="shared" si="120"/>
        <v/>
      </c>
      <c r="AV137" s="22" t="str">
        <f t="shared" si="121"/>
        <v/>
      </c>
      <c r="AW137" s="2">
        <f t="shared" si="122"/>
        <v>1.5707963267948966</v>
      </c>
      <c r="AX137" s="2">
        <f t="shared" si="123"/>
        <v>0</v>
      </c>
      <c r="AY137" s="2">
        <f t="shared" si="124"/>
        <v>4</v>
      </c>
      <c r="AZ137" s="23">
        <f t="shared" si="125"/>
        <v>1.5707963267948966</v>
      </c>
      <c r="BA137" s="23">
        <f t="shared" si="126"/>
        <v>1.5707963267948966</v>
      </c>
      <c r="BB137" s="23">
        <f t="shared" si="127"/>
        <v>1.2490457723982542</v>
      </c>
      <c r="BC137" s="23">
        <f t="shared" si="128"/>
        <v>1.2327310720145659</v>
      </c>
      <c r="BD137" s="23" t="str">
        <f t="shared" si="129"/>
        <v/>
      </c>
      <c r="BE137" s="23" t="str">
        <f t="shared" si="130"/>
        <v/>
      </c>
      <c r="BF137" s="23" t="str">
        <f t="shared" si="131"/>
        <v/>
      </c>
      <c r="BG137" s="23" t="str">
        <f t="shared" si="132"/>
        <v/>
      </c>
      <c r="BH137" s="23" t="str">
        <f t="shared" si="133"/>
        <v/>
      </c>
      <c r="BI137" s="23" t="str">
        <f t="shared" si="134"/>
        <v/>
      </c>
      <c r="BJ137" s="2">
        <f t="shared" si="135"/>
        <v>1.4058423745006534</v>
      </c>
      <c r="BK137" s="2">
        <f t="shared" si="136"/>
        <v>0.19058883338596466</v>
      </c>
      <c r="BL137" s="2">
        <f t="shared" si="137"/>
        <v>4</v>
      </c>
      <c r="BM137" s="2">
        <f t="shared" si="138"/>
        <v>8.2465030540234489E-5</v>
      </c>
      <c r="BN137" s="2">
        <f t="shared" si="139"/>
        <v>2.7488343513411498E-5</v>
      </c>
      <c r="BO137" s="2">
        <f t="shared" si="140"/>
        <v>3</v>
      </c>
      <c r="BP137" s="2">
        <f t="shared" si="141"/>
        <v>2.3899105247501096</v>
      </c>
      <c r="BQ137" s="2">
        <f t="shared" si="142"/>
        <v>0.76489232840434507</v>
      </c>
      <c r="BR137" s="3" t="str">
        <f t="shared" si="143"/>
        <v>Nontoxic</v>
      </c>
      <c r="BS137" s="2">
        <f t="shared" si="144"/>
        <v>94.75</v>
      </c>
      <c r="BT137" s="4" t="s">
        <v>664</v>
      </c>
      <c r="BU137" s="2" t="s">
        <v>666</v>
      </c>
      <c r="BV137" s="2">
        <f t="shared" si="145"/>
        <v>3</v>
      </c>
      <c r="BW137" s="2">
        <f t="shared" si="146"/>
        <v>3</v>
      </c>
      <c r="BX137" s="2">
        <f t="shared" si="147"/>
        <v>0</v>
      </c>
      <c r="BY137" s="2">
        <f t="shared" si="148"/>
        <v>3.6324103411422996E-2</v>
      </c>
      <c r="BZ137" s="2">
        <f t="shared" si="149"/>
        <v>1.8162051705711498E-2</v>
      </c>
      <c r="CA137" s="2">
        <f t="shared" si="150"/>
        <v>1.1666666666666667</v>
      </c>
      <c r="CB137" s="2" t="e">
        <f t="shared" si="151"/>
        <v>#NUM!</v>
      </c>
      <c r="CC137" s="2">
        <v>6.6349999999999998</v>
      </c>
      <c r="CD137" s="2" t="e">
        <f t="shared" si="152"/>
        <v>#NUM!</v>
      </c>
      <c r="CE137" s="2" t="e">
        <f t="shared" si="153"/>
        <v>#NUM!</v>
      </c>
      <c r="CF137" s="2" t="e">
        <f t="shared" si="154"/>
        <v>#NUM!</v>
      </c>
      <c r="CG137" s="2" t="str">
        <f t="shared" si="155"/>
        <v>NS</v>
      </c>
      <c r="CH137" s="2" t="str">
        <f t="shared" si="156"/>
        <v>Wilcoxon</v>
      </c>
      <c r="CI137" s="2" t="str">
        <f t="shared" si="157"/>
        <v/>
      </c>
      <c r="CJ137" s="2" t="str">
        <f t="shared" si="158"/>
        <v/>
      </c>
    </row>
    <row r="138" spans="1:88" x14ac:dyDescent="0.2">
      <c r="A138" s="1" t="s">
        <v>142</v>
      </c>
      <c r="B138" s="19" t="s">
        <v>504</v>
      </c>
      <c r="C138" s="20">
        <v>38981</v>
      </c>
      <c r="D138" s="7">
        <v>0.34375</v>
      </c>
      <c r="E138" s="1">
        <v>0.1</v>
      </c>
      <c r="F138" s="1" t="s">
        <v>57</v>
      </c>
      <c r="G138" s="1" t="s">
        <v>852</v>
      </c>
      <c r="H138" s="19" t="s">
        <v>711</v>
      </c>
      <c r="I138" s="19" t="s">
        <v>712</v>
      </c>
      <c r="J138" s="19" t="s">
        <v>61</v>
      </c>
      <c r="K138" s="2">
        <v>0.75</v>
      </c>
      <c r="L138" s="2">
        <v>0.25</v>
      </c>
      <c r="M138" s="19">
        <v>100</v>
      </c>
      <c r="N138" s="19">
        <v>100</v>
      </c>
      <c r="O138" s="19">
        <v>100</v>
      </c>
      <c r="P138" s="19">
        <v>100</v>
      </c>
      <c r="Q138" s="21"/>
      <c r="R138" s="21"/>
      <c r="S138" s="21"/>
      <c r="T138" s="21"/>
      <c r="W138" s="2">
        <f t="shared" si="106"/>
        <v>100</v>
      </c>
      <c r="X138" s="57">
        <f t="shared" si="107"/>
        <v>0</v>
      </c>
      <c r="Y138" s="2">
        <f t="shared" si="108"/>
        <v>4</v>
      </c>
      <c r="Z138" s="19">
        <v>88.9</v>
      </c>
      <c r="AA138" s="19">
        <v>100</v>
      </c>
      <c r="AB138" s="19">
        <v>100</v>
      </c>
      <c r="AC138" s="19">
        <v>90</v>
      </c>
      <c r="AJ138" s="2">
        <f t="shared" si="109"/>
        <v>94.724999999999994</v>
      </c>
      <c r="AK138" s="2">
        <f t="shared" si="110"/>
        <v>6.1075772610749652</v>
      </c>
      <c r="AL138" s="2">
        <f t="shared" si="111"/>
        <v>4</v>
      </c>
      <c r="AM138" s="22">
        <f t="shared" si="112"/>
        <v>1.5707963267948966</v>
      </c>
      <c r="AN138" s="22">
        <f t="shared" si="113"/>
        <v>1.5707963267948966</v>
      </c>
      <c r="AO138" s="22">
        <f t="shared" si="114"/>
        <v>1.5707963267948966</v>
      </c>
      <c r="AP138" s="22">
        <f t="shared" si="115"/>
        <v>1.5707963267948966</v>
      </c>
      <c r="AQ138" s="22" t="str">
        <f t="shared" si="116"/>
        <v/>
      </c>
      <c r="AR138" s="22" t="str">
        <f t="shared" si="117"/>
        <v/>
      </c>
      <c r="AS138" s="22" t="str">
        <f t="shared" si="118"/>
        <v/>
      </c>
      <c r="AT138" s="22" t="str">
        <f t="shared" si="119"/>
        <v/>
      </c>
      <c r="AU138" s="22" t="str">
        <f t="shared" si="120"/>
        <v/>
      </c>
      <c r="AV138" s="22" t="str">
        <f t="shared" si="121"/>
        <v/>
      </c>
      <c r="AW138" s="2">
        <f t="shared" si="122"/>
        <v>1.5707963267948966</v>
      </c>
      <c r="AX138" s="2">
        <f t="shared" si="123"/>
        <v>0</v>
      </c>
      <c r="AY138" s="2">
        <f t="shared" si="124"/>
        <v>4</v>
      </c>
      <c r="AZ138" s="23">
        <f t="shared" si="125"/>
        <v>1.2311362327265871</v>
      </c>
      <c r="BA138" s="23">
        <f t="shared" si="126"/>
        <v>1.5707963267948966</v>
      </c>
      <c r="BB138" s="23">
        <f t="shared" si="127"/>
        <v>1.5707963267948966</v>
      </c>
      <c r="BC138" s="23">
        <f t="shared" si="128"/>
        <v>1.2490457723982542</v>
      </c>
      <c r="BD138" s="23" t="str">
        <f t="shared" si="129"/>
        <v/>
      </c>
      <c r="BE138" s="23" t="str">
        <f t="shared" si="130"/>
        <v/>
      </c>
      <c r="BF138" s="23" t="str">
        <f t="shared" si="131"/>
        <v/>
      </c>
      <c r="BG138" s="23" t="str">
        <f t="shared" si="132"/>
        <v/>
      </c>
      <c r="BH138" s="23" t="str">
        <f t="shared" si="133"/>
        <v/>
      </c>
      <c r="BI138" s="23" t="str">
        <f t="shared" si="134"/>
        <v/>
      </c>
      <c r="BJ138" s="2">
        <f t="shared" si="135"/>
        <v>1.4054436646786588</v>
      </c>
      <c r="BK138" s="2">
        <f t="shared" si="136"/>
        <v>0.19107274991595072</v>
      </c>
      <c r="BL138" s="2">
        <f t="shared" si="137"/>
        <v>4</v>
      </c>
      <c r="BM138" s="2">
        <f t="shared" si="138"/>
        <v>8.3305760492360847E-5</v>
      </c>
      <c r="BN138" s="2">
        <f t="shared" si="139"/>
        <v>2.7768586830786949E-5</v>
      </c>
      <c r="BO138" s="2">
        <f t="shared" si="140"/>
        <v>3</v>
      </c>
      <c r="BP138" s="2">
        <f t="shared" si="141"/>
        <v>2.3796843839060435</v>
      </c>
      <c r="BQ138" s="2">
        <f t="shared" si="142"/>
        <v>0.76489232840434507</v>
      </c>
      <c r="BR138" s="3" t="str">
        <f t="shared" si="143"/>
        <v>Nontoxic</v>
      </c>
      <c r="BS138" s="2">
        <f t="shared" si="144"/>
        <v>94.724999999999994</v>
      </c>
      <c r="BT138" s="4" t="s">
        <v>664</v>
      </c>
      <c r="BU138" s="2" t="s">
        <v>666</v>
      </c>
      <c r="BV138" s="2">
        <f t="shared" si="145"/>
        <v>3</v>
      </c>
      <c r="BW138" s="2">
        <f t="shared" si="146"/>
        <v>3</v>
      </c>
      <c r="BX138" s="2">
        <f t="shared" si="147"/>
        <v>0</v>
      </c>
      <c r="BY138" s="2">
        <f t="shared" si="148"/>
        <v>3.6508795760443448E-2</v>
      </c>
      <c r="BZ138" s="2">
        <f t="shared" si="149"/>
        <v>1.8254397880221724E-2</v>
      </c>
      <c r="CA138" s="2">
        <f t="shared" si="150"/>
        <v>1.1666666666666667</v>
      </c>
      <c r="CB138" s="2" t="e">
        <f t="shared" si="151"/>
        <v>#NUM!</v>
      </c>
      <c r="CC138" s="2">
        <v>6.6349999999999998</v>
      </c>
      <c r="CD138" s="2" t="e">
        <f t="shared" si="152"/>
        <v>#NUM!</v>
      </c>
      <c r="CE138" s="2" t="e">
        <f t="shared" si="153"/>
        <v>#NUM!</v>
      </c>
      <c r="CF138" s="2" t="e">
        <f t="shared" si="154"/>
        <v>#NUM!</v>
      </c>
      <c r="CG138" s="2" t="str">
        <f t="shared" si="155"/>
        <v>NS</v>
      </c>
      <c r="CH138" s="2" t="str">
        <f t="shared" si="156"/>
        <v>Wilcoxon</v>
      </c>
      <c r="CI138" s="2" t="str">
        <f t="shared" si="157"/>
        <v/>
      </c>
      <c r="CJ138" s="2" t="str">
        <f t="shared" si="158"/>
        <v/>
      </c>
    </row>
    <row r="139" spans="1:88" x14ac:dyDescent="0.2">
      <c r="A139" s="1" t="s">
        <v>142</v>
      </c>
      <c r="B139" s="19" t="s">
        <v>482</v>
      </c>
      <c r="C139" s="20">
        <v>38183</v>
      </c>
      <c r="D139" s="7">
        <v>0.49513888888888891</v>
      </c>
      <c r="E139" s="1">
        <v>0.1</v>
      </c>
      <c r="F139" s="1" t="s">
        <v>57</v>
      </c>
      <c r="G139" s="1" t="s">
        <v>831</v>
      </c>
      <c r="H139" s="19" t="s">
        <v>711</v>
      </c>
      <c r="I139" s="19" t="s">
        <v>712</v>
      </c>
      <c r="J139" s="19" t="s">
        <v>61</v>
      </c>
      <c r="K139" s="2">
        <v>0.75</v>
      </c>
      <c r="L139" s="2">
        <v>0.25</v>
      </c>
      <c r="M139" s="19">
        <v>100</v>
      </c>
      <c r="N139" s="19">
        <v>100</v>
      </c>
      <c r="O139" s="19">
        <v>100</v>
      </c>
      <c r="P139" s="19">
        <v>100</v>
      </c>
      <c r="Q139" s="21"/>
      <c r="R139" s="21"/>
      <c r="S139" s="21"/>
      <c r="T139" s="21"/>
      <c r="W139" s="2">
        <f t="shared" si="106"/>
        <v>100</v>
      </c>
      <c r="X139" s="57">
        <f t="shared" si="107"/>
        <v>0</v>
      </c>
      <c r="Y139" s="2">
        <f t="shared" si="108"/>
        <v>4</v>
      </c>
      <c r="Z139" s="19">
        <v>90</v>
      </c>
      <c r="AA139" s="19">
        <v>88.9</v>
      </c>
      <c r="AB139" s="19">
        <v>100</v>
      </c>
      <c r="AC139" s="21"/>
      <c r="AJ139" s="2">
        <f t="shared" si="109"/>
        <v>92.966666666666654</v>
      </c>
      <c r="AK139" s="2">
        <f t="shared" si="110"/>
        <v>6.1158264636378714</v>
      </c>
      <c r="AL139" s="2">
        <f t="shared" si="111"/>
        <v>3</v>
      </c>
      <c r="AM139" s="22">
        <f t="shared" si="112"/>
        <v>1.5707963267948966</v>
      </c>
      <c r="AN139" s="22">
        <f t="shared" si="113"/>
        <v>1.5707963267948966</v>
      </c>
      <c r="AO139" s="22">
        <f t="shared" si="114"/>
        <v>1.5707963267948966</v>
      </c>
      <c r="AP139" s="22">
        <f t="shared" si="115"/>
        <v>1.5707963267948966</v>
      </c>
      <c r="AQ139" s="22" t="str">
        <f t="shared" si="116"/>
        <v/>
      </c>
      <c r="AR139" s="22" t="str">
        <f t="shared" si="117"/>
        <v/>
      </c>
      <c r="AS139" s="22" t="str">
        <f t="shared" si="118"/>
        <v/>
      </c>
      <c r="AT139" s="22" t="str">
        <f t="shared" si="119"/>
        <v/>
      </c>
      <c r="AU139" s="22" t="str">
        <f t="shared" si="120"/>
        <v/>
      </c>
      <c r="AV139" s="22" t="str">
        <f t="shared" si="121"/>
        <v/>
      </c>
      <c r="AW139" s="2">
        <f t="shared" si="122"/>
        <v>1.5707963267948966</v>
      </c>
      <c r="AX139" s="2">
        <f t="shared" si="123"/>
        <v>0</v>
      </c>
      <c r="AY139" s="2">
        <f t="shared" si="124"/>
        <v>4</v>
      </c>
      <c r="AZ139" s="23">
        <f t="shared" si="125"/>
        <v>1.2490457723982542</v>
      </c>
      <c r="BA139" s="23">
        <f t="shared" si="126"/>
        <v>1.2311362327265871</v>
      </c>
      <c r="BB139" s="23">
        <f t="shared" si="127"/>
        <v>1.5707963267948966</v>
      </c>
      <c r="BC139" s="23" t="str">
        <f t="shared" si="128"/>
        <v/>
      </c>
      <c r="BD139" s="23" t="str">
        <f t="shared" si="129"/>
        <v/>
      </c>
      <c r="BE139" s="23" t="str">
        <f t="shared" si="130"/>
        <v/>
      </c>
      <c r="BF139" s="23" t="str">
        <f t="shared" si="131"/>
        <v/>
      </c>
      <c r="BG139" s="23" t="str">
        <f t="shared" si="132"/>
        <v/>
      </c>
      <c r="BH139" s="23" t="str">
        <f t="shared" si="133"/>
        <v/>
      </c>
      <c r="BI139" s="23" t="str">
        <f t="shared" si="134"/>
        <v/>
      </c>
      <c r="BJ139" s="2">
        <f t="shared" si="135"/>
        <v>1.3503261106399125</v>
      </c>
      <c r="BK139" s="2">
        <f t="shared" si="136"/>
        <v>0.19114268246883565</v>
      </c>
      <c r="BL139" s="2">
        <f t="shared" si="137"/>
        <v>3</v>
      </c>
      <c r="BM139" s="2">
        <f t="shared" si="138"/>
        <v>1.4831606572343126E-4</v>
      </c>
      <c r="BN139" s="2">
        <f t="shared" si="139"/>
        <v>7.4158032861715631E-5</v>
      </c>
      <c r="BO139" s="2">
        <f t="shared" si="140"/>
        <v>2</v>
      </c>
      <c r="BP139" s="2">
        <f t="shared" si="141"/>
        <v>1.5606621284094597</v>
      </c>
      <c r="BQ139" s="2">
        <f t="shared" si="142"/>
        <v>0.81649658092772592</v>
      </c>
      <c r="BR139" s="3" t="str">
        <f t="shared" si="143"/>
        <v>Nontoxic</v>
      </c>
      <c r="BS139" s="2">
        <f t="shared" si="144"/>
        <v>92.966666666666654</v>
      </c>
      <c r="BT139" s="4" t="s">
        <v>664</v>
      </c>
      <c r="BU139" s="2" t="s">
        <v>666</v>
      </c>
      <c r="BV139" s="2">
        <f t="shared" si="145"/>
        <v>3</v>
      </c>
      <c r="BW139" s="2">
        <f t="shared" si="146"/>
        <v>2</v>
      </c>
      <c r="BX139" s="2">
        <f t="shared" si="147"/>
        <v>0</v>
      </c>
      <c r="BY139" s="2">
        <f t="shared" si="148"/>
        <v>3.6535525061382128E-2</v>
      </c>
      <c r="BZ139" s="2">
        <f t="shared" si="149"/>
        <v>1.4614210024552852E-2</v>
      </c>
      <c r="CA139" s="2">
        <f t="shared" si="150"/>
        <v>1.211111111111111</v>
      </c>
      <c r="CB139" s="2" t="e">
        <f t="shared" si="151"/>
        <v>#NUM!</v>
      </c>
      <c r="CC139" s="2">
        <v>6.6349999999999998</v>
      </c>
      <c r="CD139" s="2" t="e">
        <f t="shared" si="152"/>
        <v>#NUM!</v>
      </c>
      <c r="CE139" s="2" t="e">
        <f t="shared" si="153"/>
        <v>#NUM!</v>
      </c>
      <c r="CF139" s="2" t="e">
        <f t="shared" si="154"/>
        <v>#NUM!</v>
      </c>
      <c r="CG139" s="2" t="str">
        <f t="shared" si="155"/>
        <v>NS</v>
      </c>
      <c r="CH139" s="2" t="str">
        <f t="shared" si="156"/>
        <v>Wilcoxon</v>
      </c>
      <c r="CI139" s="2" t="str">
        <f t="shared" si="157"/>
        <v/>
      </c>
      <c r="CJ139" s="2" t="str">
        <f t="shared" si="158"/>
        <v/>
      </c>
    </row>
    <row r="140" spans="1:88" x14ac:dyDescent="0.2">
      <c r="A140" s="1" t="s">
        <v>142</v>
      </c>
      <c r="B140" s="19" t="s">
        <v>532</v>
      </c>
      <c r="C140" s="20">
        <v>38162</v>
      </c>
      <c r="D140" s="7">
        <v>0.46527777777777779</v>
      </c>
      <c r="E140" s="1">
        <v>0.1</v>
      </c>
      <c r="F140" s="1" t="s">
        <v>57</v>
      </c>
      <c r="G140" s="1" t="s">
        <v>830</v>
      </c>
      <c r="H140" s="19" t="s">
        <v>711</v>
      </c>
      <c r="I140" s="19" t="s">
        <v>712</v>
      </c>
      <c r="J140" s="19" t="s">
        <v>61</v>
      </c>
      <c r="K140" s="2">
        <v>0.75</v>
      </c>
      <c r="L140" s="2">
        <v>0.25</v>
      </c>
      <c r="M140" s="19">
        <v>100</v>
      </c>
      <c r="N140" s="19">
        <v>100</v>
      </c>
      <c r="O140" s="19">
        <v>100</v>
      </c>
      <c r="P140" s="19">
        <v>100</v>
      </c>
      <c r="Q140" s="21"/>
      <c r="R140" s="21"/>
      <c r="S140" s="21"/>
      <c r="T140" s="21"/>
      <c r="W140" s="2">
        <f t="shared" si="106"/>
        <v>100</v>
      </c>
      <c r="X140" s="57">
        <f t="shared" si="107"/>
        <v>0</v>
      </c>
      <c r="Y140" s="2">
        <f t="shared" si="108"/>
        <v>4</v>
      </c>
      <c r="Z140" s="19">
        <v>90</v>
      </c>
      <c r="AA140" s="19">
        <v>88.9</v>
      </c>
      <c r="AB140" s="19">
        <v>100</v>
      </c>
      <c r="AC140" s="21"/>
      <c r="AJ140" s="2">
        <f t="shared" si="109"/>
        <v>92.966666666666654</v>
      </c>
      <c r="AK140" s="2">
        <f t="shared" si="110"/>
        <v>6.1158264636378714</v>
      </c>
      <c r="AL140" s="2">
        <f t="shared" si="111"/>
        <v>3</v>
      </c>
      <c r="AM140" s="22">
        <f t="shared" si="112"/>
        <v>1.5707963267948966</v>
      </c>
      <c r="AN140" s="22">
        <f t="shared" si="113"/>
        <v>1.5707963267948966</v>
      </c>
      <c r="AO140" s="22">
        <f t="shared" si="114"/>
        <v>1.5707963267948966</v>
      </c>
      <c r="AP140" s="22">
        <f t="shared" si="115"/>
        <v>1.5707963267948966</v>
      </c>
      <c r="AQ140" s="22" t="str">
        <f t="shared" si="116"/>
        <v/>
      </c>
      <c r="AR140" s="22" t="str">
        <f t="shared" si="117"/>
        <v/>
      </c>
      <c r="AS140" s="22" t="str">
        <f t="shared" si="118"/>
        <v/>
      </c>
      <c r="AT140" s="22" t="str">
        <f t="shared" si="119"/>
        <v/>
      </c>
      <c r="AU140" s="22" t="str">
        <f t="shared" si="120"/>
        <v/>
      </c>
      <c r="AV140" s="22" t="str">
        <f t="shared" si="121"/>
        <v/>
      </c>
      <c r="AW140" s="2">
        <f t="shared" si="122"/>
        <v>1.5707963267948966</v>
      </c>
      <c r="AX140" s="2">
        <f t="shared" si="123"/>
        <v>0</v>
      </c>
      <c r="AY140" s="2">
        <f t="shared" si="124"/>
        <v>4</v>
      </c>
      <c r="AZ140" s="23">
        <f t="shared" si="125"/>
        <v>1.2490457723982542</v>
      </c>
      <c r="BA140" s="23">
        <f t="shared" si="126"/>
        <v>1.2311362327265871</v>
      </c>
      <c r="BB140" s="23">
        <f t="shared" si="127"/>
        <v>1.5707963267948966</v>
      </c>
      <c r="BC140" s="23" t="str">
        <f t="shared" si="128"/>
        <v/>
      </c>
      <c r="BD140" s="23" t="str">
        <f t="shared" si="129"/>
        <v/>
      </c>
      <c r="BE140" s="23" t="str">
        <f t="shared" si="130"/>
        <v/>
      </c>
      <c r="BF140" s="23" t="str">
        <f t="shared" si="131"/>
        <v/>
      </c>
      <c r="BG140" s="23" t="str">
        <f t="shared" si="132"/>
        <v/>
      </c>
      <c r="BH140" s="23" t="str">
        <f t="shared" si="133"/>
        <v/>
      </c>
      <c r="BI140" s="23" t="str">
        <f t="shared" si="134"/>
        <v/>
      </c>
      <c r="BJ140" s="2">
        <f t="shared" si="135"/>
        <v>1.3503261106399125</v>
      </c>
      <c r="BK140" s="2">
        <f t="shared" si="136"/>
        <v>0.19114268246883565</v>
      </c>
      <c r="BL140" s="2">
        <f t="shared" si="137"/>
        <v>3</v>
      </c>
      <c r="BM140" s="2">
        <f t="shared" si="138"/>
        <v>1.4831606572343126E-4</v>
      </c>
      <c r="BN140" s="2">
        <f t="shared" si="139"/>
        <v>7.4158032861715631E-5</v>
      </c>
      <c r="BO140" s="2">
        <f t="shared" si="140"/>
        <v>2</v>
      </c>
      <c r="BP140" s="2">
        <f t="shared" si="141"/>
        <v>1.5606621284094597</v>
      </c>
      <c r="BQ140" s="2">
        <f t="shared" si="142"/>
        <v>0.81649658092772592</v>
      </c>
      <c r="BR140" s="3" t="str">
        <f t="shared" si="143"/>
        <v>Nontoxic</v>
      </c>
      <c r="BS140" s="2">
        <f t="shared" si="144"/>
        <v>92.966666666666654</v>
      </c>
      <c r="BT140" s="4" t="s">
        <v>664</v>
      </c>
      <c r="BU140" s="2" t="s">
        <v>666</v>
      </c>
      <c r="BV140" s="2">
        <f t="shared" si="145"/>
        <v>3</v>
      </c>
      <c r="BW140" s="2">
        <f t="shared" si="146"/>
        <v>2</v>
      </c>
      <c r="BX140" s="2">
        <f t="shared" si="147"/>
        <v>0</v>
      </c>
      <c r="BY140" s="2">
        <f t="shared" si="148"/>
        <v>3.6535525061382128E-2</v>
      </c>
      <c r="BZ140" s="2">
        <f t="shared" si="149"/>
        <v>1.4614210024552852E-2</v>
      </c>
      <c r="CA140" s="2">
        <f t="shared" si="150"/>
        <v>1.211111111111111</v>
      </c>
      <c r="CB140" s="2" t="e">
        <f t="shared" si="151"/>
        <v>#NUM!</v>
      </c>
      <c r="CC140" s="2">
        <v>6.6349999999999998</v>
      </c>
      <c r="CD140" s="2" t="e">
        <f t="shared" si="152"/>
        <v>#NUM!</v>
      </c>
      <c r="CE140" s="2" t="e">
        <f t="shared" si="153"/>
        <v>#NUM!</v>
      </c>
      <c r="CF140" s="2" t="e">
        <f t="shared" si="154"/>
        <v>#NUM!</v>
      </c>
      <c r="CG140" s="2" t="str">
        <f t="shared" si="155"/>
        <v>NS</v>
      </c>
      <c r="CH140" s="2" t="str">
        <f t="shared" si="156"/>
        <v>Wilcoxon</v>
      </c>
      <c r="CI140" s="2" t="str">
        <f t="shared" si="157"/>
        <v/>
      </c>
      <c r="CJ140" s="2" t="str">
        <f t="shared" si="158"/>
        <v/>
      </c>
    </row>
    <row r="141" spans="1:88" x14ac:dyDescent="0.2">
      <c r="A141" s="1" t="s">
        <v>142</v>
      </c>
      <c r="B141" s="19" t="s">
        <v>532</v>
      </c>
      <c r="C141" s="20">
        <v>38183</v>
      </c>
      <c r="D141" s="7">
        <v>0.47291666666666665</v>
      </c>
      <c r="E141" s="1">
        <v>0.1</v>
      </c>
      <c r="F141" s="1" t="s">
        <v>57</v>
      </c>
      <c r="G141" s="1" t="s">
        <v>831</v>
      </c>
      <c r="H141" s="19" t="s">
        <v>711</v>
      </c>
      <c r="I141" s="19" t="s">
        <v>712</v>
      </c>
      <c r="J141" s="19" t="s">
        <v>61</v>
      </c>
      <c r="K141" s="2">
        <v>0.75</v>
      </c>
      <c r="L141" s="2">
        <v>0.25</v>
      </c>
      <c r="M141" s="19">
        <v>100</v>
      </c>
      <c r="N141" s="19">
        <v>100</v>
      </c>
      <c r="O141" s="19">
        <v>100</v>
      </c>
      <c r="P141" s="19">
        <v>100</v>
      </c>
      <c r="Q141" s="21"/>
      <c r="R141" s="21"/>
      <c r="S141" s="21"/>
      <c r="T141" s="21"/>
      <c r="W141" s="2">
        <f t="shared" si="106"/>
        <v>100</v>
      </c>
      <c r="X141" s="57">
        <f t="shared" si="107"/>
        <v>0</v>
      </c>
      <c r="Y141" s="2">
        <f t="shared" si="108"/>
        <v>4</v>
      </c>
      <c r="Z141" s="19">
        <v>100</v>
      </c>
      <c r="AA141" s="19">
        <v>90</v>
      </c>
      <c r="AB141" s="19">
        <v>88.9</v>
      </c>
      <c r="AC141" s="21"/>
      <c r="AJ141" s="2">
        <f t="shared" si="109"/>
        <v>92.966666666666654</v>
      </c>
      <c r="AK141" s="2">
        <f t="shared" si="110"/>
        <v>6.1158264636378714</v>
      </c>
      <c r="AL141" s="2">
        <f t="shared" si="111"/>
        <v>3</v>
      </c>
      <c r="AM141" s="22">
        <f t="shared" si="112"/>
        <v>1.5707963267948966</v>
      </c>
      <c r="AN141" s="22">
        <f t="shared" si="113"/>
        <v>1.5707963267948966</v>
      </c>
      <c r="AO141" s="22">
        <f t="shared" si="114"/>
        <v>1.5707963267948966</v>
      </c>
      <c r="AP141" s="22">
        <f t="shared" si="115"/>
        <v>1.5707963267948966</v>
      </c>
      <c r="AQ141" s="22" t="str">
        <f t="shared" si="116"/>
        <v/>
      </c>
      <c r="AR141" s="22" t="str">
        <f t="shared" si="117"/>
        <v/>
      </c>
      <c r="AS141" s="22" t="str">
        <f t="shared" si="118"/>
        <v/>
      </c>
      <c r="AT141" s="22" t="str">
        <f t="shared" si="119"/>
        <v/>
      </c>
      <c r="AU141" s="22" t="str">
        <f t="shared" si="120"/>
        <v/>
      </c>
      <c r="AV141" s="22" t="str">
        <f t="shared" si="121"/>
        <v/>
      </c>
      <c r="AW141" s="2">
        <f t="shared" si="122"/>
        <v>1.5707963267948966</v>
      </c>
      <c r="AX141" s="2">
        <f t="shared" si="123"/>
        <v>0</v>
      </c>
      <c r="AY141" s="2">
        <f t="shared" si="124"/>
        <v>4</v>
      </c>
      <c r="AZ141" s="23">
        <f t="shared" si="125"/>
        <v>1.5707963267948966</v>
      </c>
      <c r="BA141" s="23">
        <f t="shared" si="126"/>
        <v>1.2490457723982542</v>
      </c>
      <c r="BB141" s="23">
        <f t="shared" si="127"/>
        <v>1.2311362327265871</v>
      </c>
      <c r="BC141" s="23" t="str">
        <f t="shared" si="128"/>
        <v/>
      </c>
      <c r="BD141" s="23" t="str">
        <f t="shared" si="129"/>
        <v/>
      </c>
      <c r="BE141" s="23" t="str">
        <f t="shared" si="130"/>
        <v/>
      </c>
      <c r="BF141" s="23" t="str">
        <f t="shared" si="131"/>
        <v/>
      </c>
      <c r="BG141" s="23" t="str">
        <f t="shared" si="132"/>
        <v/>
      </c>
      <c r="BH141" s="23" t="str">
        <f t="shared" si="133"/>
        <v/>
      </c>
      <c r="BI141" s="23" t="str">
        <f t="shared" si="134"/>
        <v/>
      </c>
      <c r="BJ141" s="2">
        <f t="shared" si="135"/>
        <v>1.3503261106399129</v>
      </c>
      <c r="BK141" s="2">
        <f t="shared" si="136"/>
        <v>0.19114268246883218</v>
      </c>
      <c r="BL141" s="2">
        <f t="shared" si="137"/>
        <v>3</v>
      </c>
      <c r="BM141" s="2">
        <f t="shared" si="138"/>
        <v>1.4831606572342053E-4</v>
      </c>
      <c r="BN141" s="2">
        <f t="shared" si="139"/>
        <v>7.4158032861710264E-5</v>
      </c>
      <c r="BO141" s="2">
        <f t="shared" si="140"/>
        <v>2</v>
      </c>
      <c r="BP141" s="2">
        <f t="shared" si="141"/>
        <v>1.5606621284094919</v>
      </c>
      <c r="BQ141" s="2">
        <f t="shared" si="142"/>
        <v>0.81649658092772592</v>
      </c>
      <c r="BR141" s="3" t="str">
        <f t="shared" si="143"/>
        <v>Nontoxic</v>
      </c>
      <c r="BS141" s="2">
        <f t="shared" si="144"/>
        <v>92.966666666666654</v>
      </c>
      <c r="BT141" s="4" t="s">
        <v>664</v>
      </c>
      <c r="BU141" s="2" t="s">
        <v>666</v>
      </c>
      <c r="BV141" s="2">
        <f t="shared" si="145"/>
        <v>3</v>
      </c>
      <c r="BW141" s="2">
        <f t="shared" si="146"/>
        <v>2</v>
      </c>
      <c r="BX141" s="2">
        <f t="shared" si="147"/>
        <v>0</v>
      </c>
      <c r="BY141" s="2">
        <f t="shared" si="148"/>
        <v>3.6535525061380802E-2</v>
      </c>
      <c r="BZ141" s="2">
        <f t="shared" si="149"/>
        <v>1.4614210024552321E-2</v>
      </c>
      <c r="CA141" s="2">
        <f t="shared" si="150"/>
        <v>1.211111111111111</v>
      </c>
      <c r="CB141" s="2" t="e">
        <f t="shared" si="151"/>
        <v>#NUM!</v>
      </c>
      <c r="CC141" s="2">
        <v>6.6349999999999998</v>
      </c>
      <c r="CD141" s="2" t="e">
        <f t="shared" si="152"/>
        <v>#NUM!</v>
      </c>
      <c r="CE141" s="2" t="e">
        <f t="shared" si="153"/>
        <v>#NUM!</v>
      </c>
      <c r="CF141" s="2" t="e">
        <f t="shared" si="154"/>
        <v>#NUM!</v>
      </c>
      <c r="CG141" s="2" t="str">
        <f t="shared" si="155"/>
        <v>NS</v>
      </c>
      <c r="CH141" s="2" t="str">
        <f t="shared" si="156"/>
        <v>Wilcoxon</v>
      </c>
      <c r="CI141" s="2" t="str">
        <f t="shared" si="157"/>
        <v/>
      </c>
      <c r="CJ141" s="2" t="str">
        <f t="shared" si="158"/>
        <v/>
      </c>
    </row>
    <row r="142" spans="1:88" x14ac:dyDescent="0.2">
      <c r="A142" s="1" t="s">
        <v>142</v>
      </c>
      <c r="B142" s="19" t="s">
        <v>187</v>
      </c>
      <c r="C142" s="20">
        <v>37356</v>
      </c>
      <c r="D142" s="7">
        <v>0.38611111111111113</v>
      </c>
      <c r="E142" s="1">
        <v>0.1</v>
      </c>
      <c r="F142" s="1" t="s">
        <v>57</v>
      </c>
      <c r="G142" s="1" t="s">
        <v>726</v>
      </c>
      <c r="H142" s="19" t="s">
        <v>711</v>
      </c>
      <c r="I142" s="19" t="s">
        <v>712</v>
      </c>
      <c r="J142" s="19" t="s">
        <v>61</v>
      </c>
      <c r="K142" s="2">
        <v>0.75</v>
      </c>
      <c r="L142" s="2">
        <v>0.25</v>
      </c>
      <c r="M142" s="19">
        <v>100</v>
      </c>
      <c r="N142" s="19">
        <v>100</v>
      </c>
      <c r="O142" s="19">
        <v>100</v>
      </c>
      <c r="P142" s="19">
        <v>100</v>
      </c>
      <c r="Q142" s="21"/>
      <c r="R142" s="21"/>
      <c r="S142" s="21"/>
      <c r="T142" s="21"/>
      <c r="W142" s="2">
        <f t="shared" si="106"/>
        <v>100</v>
      </c>
      <c r="X142" s="57">
        <f t="shared" si="107"/>
        <v>0</v>
      </c>
      <c r="Y142" s="2">
        <f t="shared" si="108"/>
        <v>4</v>
      </c>
      <c r="Z142" s="19">
        <v>100</v>
      </c>
      <c r="AA142" s="19">
        <v>100</v>
      </c>
      <c r="AB142" s="19">
        <v>89</v>
      </c>
      <c r="AC142" s="19">
        <v>89</v>
      </c>
      <c r="AJ142" s="2">
        <f t="shared" si="109"/>
        <v>94.5</v>
      </c>
      <c r="AK142" s="2">
        <f t="shared" si="110"/>
        <v>6.3508529610858835</v>
      </c>
      <c r="AL142" s="2">
        <f t="shared" si="111"/>
        <v>4</v>
      </c>
      <c r="AM142" s="22">
        <f t="shared" si="112"/>
        <v>1.5707963267948966</v>
      </c>
      <c r="AN142" s="22">
        <f t="shared" si="113"/>
        <v>1.5707963267948966</v>
      </c>
      <c r="AO142" s="22">
        <f t="shared" si="114"/>
        <v>1.5707963267948966</v>
      </c>
      <c r="AP142" s="22">
        <f t="shared" si="115"/>
        <v>1.5707963267948966</v>
      </c>
      <c r="AQ142" s="22" t="str">
        <f t="shared" si="116"/>
        <v/>
      </c>
      <c r="AR142" s="22" t="str">
        <f t="shared" si="117"/>
        <v/>
      </c>
      <c r="AS142" s="22" t="str">
        <f t="shared" si="118"/>
        <v/>
      </c>
      <c r="AT142" s="22" t="str">
        <f t="shared" si="119"/>
        <v/>
      </c>
      <c r="AU142" s="22" t="str">
        <f t="shared" si="120"/>
        <v/>
      </c>
      <c r="AV142" s="22" t="str">
        <f t="shared" si="121"/>
        <v/>
      </c>
      <c r="AW142" s="2">
        <f t="shared" si="122"/>
        <v>1.5707963267948966</v>
      </c>
      <c r="AX142" s="2">
        <f t="shared" si="123"/>
        <v>0</v>
      </c>
      <c r="AY142" s="2">
        <f t="shared" si="124"/>
        <v>4</v>
      </c>
      <c r="AZ142" s="23">
        <f t="shared" si="125"/>
        <v>1.5707963267948966</v>
      </c>
      <c r="BA142" s="23">
        <f t="shared" si="126"/>
        <v>1.5707963267948966</v>
      </c>
      <c r="BB142" s="23">
        <f t="shared" si="127"/>
        <v>1.2327310720145659</v>
      </c>
      <c r="BC142" s="23">
        <f t="shared" si="128"/>
        <v>1.2327310720145659</v>
      </c>
      <c r="BD142" s="23" t="str">
        <f t="shared" si="129"/>
        <v/>
      </c>
      <c r="BE142" s="23" t="str">
        <f t="shared" si="130"/>
        <v/>
      </c>
      <c r="BF142" s="23" t="str">
        <f t="shared" si="131"/>
        <v/>
      </c>
      <c r="BG142" s="23" t="str">
        <f t="shared" si="132"/>
        <v/>
      </c>
      <c r="BH142" s="23" t="str">
        <f t="shared" si="133"/>
        <v/>
      </c>
      <c r="BI142" s="23" t="str">
        <f t="shared" si="134"/>
        <v/>
      </c>
      <c r="BJ142" s="2">
        <f t="shared" si="135"/>
        <v>1.4017636994047313</v>
      </c>
      <c r="BK142" s="2">
        <f t="shared" si="136"/>
        <v>0.19518206585108272</v>
      </c>
      <c r="BL142" s="2">
        <f t="shared" si="137"/>
        <v>4</v>
      </c>
      <c r="BM142" s="2">
        <f t="shared" si="138"/>
        <v>9.0706760908060866E-5</v>
      </c>
      <c r="BN142" s="2">
        <f t="shared" si="139"/>
        <v>3.0235586969353623E-5</v>
      </c>
      <c r="BO142" s="2">
        <f t="shared" si="140"/>
        <v>3</v>
      </c>
      <c r="BP142" s="2">
        <f t="shared" si="141"/>
        <v>2.2918750586358567</v>
      </c>
      <c r="BQ142" s="2">
        <f t="shared" si="142"/>
        <v>0.76489232840434507</v>
      </c>
      <c r="BR142" s="3" t="str">
        <f t="shared" si="143"/>
        <v>Nontoxic</v>
      </c>
      <c r="BS142" s="2">
        <f t="shared" si="144"/>
        <v>94.5</v>
      </c>
      <c r="BT142" s="4" t="s">
        <v>664</v>
      </c>
      <c r="BU142" s="2" t="s">
        <v>666</v>
      </c>
      <c r="BV142" s="2">
        <f t="shared" si="145"/>
        <v>3</v>
      </c>
      <c r="BW142" s="2">
        <f t="shared" si="146"/>
        <v>3</v>
      </c>
      <c r="BX142" s="2">
        <f t="shared" si="147"/>
        <v>0</v>
      </c>
      <c r="BY142" s="2">
        <f t="shared" si="148"/>
        <v>3.8096038829896393E-2</v>
      </c>
      <c r="BZ142" s="2">
        <f t="shared" si="149"/>
        <v>1.9048019414948197E-2</v>
      </c>
      <c r="CA142" s="2">
        <f t="shared" si="150"/>
        <v>1.1666666666666667</v>
      </c>
      <c r="CB142" s="2" t="e">
        <f t="shared" si="151"/>
        <v>#NUM!</v>
      </c>
      <c r="CC142" s="2">
        <v>6.6349999999999998</v>
      </c>
      <c r="CD142" s="2" t="e">
        <f t="shared" si="152"/>
        <v>#NUM!</v>
      </c>
      <c r="CE142" s="2" t="e">
        <f t="shared" si="153"/>
        <v>#NUM!</v>
      </c>
      <c r="CF142" s="2" t="e">
        <f t="shared" si="154"/>
        <v>#NUM!</v>
      </c>
      <c r="CG142" s="2" t="str">
        <f t="shared" si="155"/>
        <v>NS</v>
      </c>
      <c r="CH142" s="2" t="str">
        <f t="shared" si="156"/>
        <v>Wilcoxon</v>
      </c>
      <c r="CI142" s="2" t="str">
        <f t="shared" si="157"/>
        <v/>
      </c>
      <c r="CJ142" s="2" t="str">
        <f t="shared" si="158"/>
        <v/>
      </c>
    </row>
    <row r="143" spans="1:88" x14ac:dyDescent="0.2">
      <c r="A143" s="1" t="s">
        <v>142</v>
      </c>
      <c r="B143" s="19" t="s">
        <v>532</v>
      </c>
      <c r="C143" s="20">
        <v>38120</v>
      </c>
      <c r="D143" s="7">
        <v>0.47847222222222224</v>
      </c>
      <c r="E143" s="1">
        <v>0.1</v>
      </c>
      <c r="F143" s="1" t="s">
        <v>57</v>
      </c>
      <c r="G143" s="1" t="s">
        <v>828</v>
      </c>
      <c r="H143" s="19" t="s">
        <v>711</v>
      </c>
      <c r="I143" s="19" t="s">
        <v>712</v>
      </c>
      <c r="J143" s="19" t="s">
        <v>61</v>
      </c>
      <c r="K143" s="2">
        <v>0.75</v>
      </c>
      <c r="L143" s="2">
        <v>0.25</v>
      </c>
      <c r="M143" s="19">
        <v>100</v>
      </c>
      <c r="N143" s="19">
        <v>100</v>
      </c>
      <c r="O143" s="19">
        <v>100</v>
      </c>
      <c r="P143" s="19">
        <v>100</v>
      </c>
      <c r="Q143" s="21"/>
      <c r="R143" s="21"/>
      <c r="S143" s="21"/>
      <c r="T143" s="21"/>
      <c r="W143" s="2">
        <f t="shared" si="106"/>
        <v>100</v>
      </c>
      <c r="X143" s="57">
        <f t="shared" si="107"/>
        <v>0</v>
      </c>
      <c r="Y143" s="2">
        <f t="shared" si="108"/>
        <v>4</v>
      </c>
      <c r="Z143" s="19">
        <v>88.9</v>
      </c>
      <c r="AA143" s="19">
        <v>100</v>
      </c>
      <c r="AB143" s="19">
        <v>100</v>
      </c>
      <c r="AC143" s="21"/>
      <c r="AJ143" s="2">
        <f t="shared" si="109"/>
        <v>96.3</v>
      </c>
      <c r="AK143" s="2">
        <f t="shared" si="110"/>
        <v>6.4085879880048431</v>
      </c>
      <c r="AL143" s="2">
        <f t="shared" si="111"/>
        <v>3</v>
      </c>
      <c r="AM143" s="22">
        <f t="shared" si="112"/>
        <v>1.5707963267948966</v>
      </c>
      <c r="AN143" s="22">
        <f t="shared" si="113"/>
        <v>1.5707963267948966</v>
      </c>
      <c r="AO143" s="22">
        <f t="shared" si="114"/>
        <v>1.5707963267948966</v>
      </c>
      <c r="AP143" s="22">
        <f t="shared" si="115"/>
        <v>1.5707963267948966</v>
      </c>
      <c r="AQ143" s="22" t="str">
        <f t="shared" si="116"/>
        <v/>
      </c>
      <c r="AR143" s="22" t="str">
        <f t="shared" si="117"/>
        <v/>
      </c>
      <c r="AS143" s="22" t="str">
        <f t="shared" si="118"/>
        <v/>
      </c>
      <c r="AT143" s="22" t="str">
        <f t="shared" si="119"/>
        <v/>
      </c>
      <c r="AU143" s="22" t="str">
        <f t="shared" si="120"/>
        <v/>
      </c>
      <c r="AV143" s="22" t="str">
        <f t="shared" si="121"/>
        <v/>
      </c>
      <c r="AW143" s="2">
        <f t="shared" si="122"/>
        <v>1.5707963267948966</v>
      </c>
      <c r="AX143" s="2">
        <f t="shared" si="123"/>
        <v>0</v>
      </c>
      <c r="AY143" s="2">
        <f t="shared" si="124"/>
        <v>4</v>
      </c>
      <c r="AZ143" s="23">
        <f t="shared" si="125"/>
        <v>1.2311362327265871</v>
      </c>
      <c r="BA143" s="23">
        <f t="shared" si="126"/>
        <v>1.5707963267948966</v>
      </c>
      <c r="BB143" s="23">
        <f t="shared" si="127"/>
        <v>1.5707963267948966</v>
      </c>
      <c r="BC143" s="23" t="str">
        <f t="shared" si="128"/>
        <v/>
      </c>
      <c r="BD143" s="23" t="str">
        <f t="shared" si="129"/>
        <v/>
      </c>
      <c r="BE143" s="23" t="str">
        <f t="shared" si="130"/>
        <v/>
      </c>
      <c r="BF143" s="23" t="str">
        <f t="shared" si="131"/>
        <v/>
      </c>
      <c r="BG143" s="23" t="str">
        <f t="shared" si="132"/>
        <v/>
      </c>
      <c r="BH143" s="23" t="str">
        <f t="shared" si="133"/>
        <v/>
      </c>
      <c r="BI143" s="23" t="str">
        <f t="shared" si="134"/>
        <v/>
      </c>
      <c r="BJ143" s="2">
        <f t="shared" si="135"/>
        <v>1.4575762954387936</v>
      </c>
      <c r="BK143" s="2">
        <f t="shared" si="136"/>
        <v>0.19610284674330961</v>
      </c>
      <c r="BL143" s="2">
        <f t="shared" si="137"/>
        <v>3</v>
      </c>
      <c r="BM143" s="2">
        <f t="shared" si="138"/>
        <v>1.6432100532649309E-4</v>
      </c>
      <c r="BN143" s="2">
        <f t="shared" si="139"/>
        <v>8.2160502663246543E-5</v>
      </c>
      <c r="BO143" s="2">
        <f t="shared" si="140"/>
        <v>2</v>
      </c>
      <c r="BP143" s="2">
        <f t="shared" si="141"/>
        <v>2.4684593971149731</v>
      </c>
      <c r="BQ143" s="2">
        <f t="shared" si="142"/>
        <v>0.81649658092772592</v>
      </c>
      <c r="BR143" s="3" t="str">
        <f t="shared" si="143"/>
        <v>Nontoxic</v>
      </c>
      <c r="BS143" s="2">
        <f t="shared" si="144"/>
        <v>96.3</v>
      </c>
      <c r="BT143" s="4" t="s">
        <v>664</v>
      </c>
      <c r="BU143" s="2" t="s">
        <v>666</v>
      </c>
      <c r="BV143" s="2">
        <f t="shared" si="145"/>
        <v>3</v>
      </c>
      <c r="BW143" s="2">
        <f t="shared" si="146"/>
        <v>2</v>
      </c>
      <c r="BX143" s="2">
        <f t="shared" si="147"/>
        <v>0</v>
      </c>
      <c r="BY143" s="2">
        <f t="shared" si="148"/>
        <v>3.8456326500829974E-2</v>
      </c>
      <c r="BZ143" s="2">
        <f t="shared" si="149"/>
        <v>1.5382530600331989E-2</v>
      </c>
      <c r="CA143" s="2">
        <f t="shared" si="150"/>
        <v>1.211111111111111</v>
      </c>
      <c r="CB143" s="2" t="e">
        <f t="shared" si="151"/>
        <v>#NUM!</v>
      </c>
      <c r="CC143" s="2">
        <v>6.6349999999999998</v>
      </c>
      <c r="CD143" s="2" t="e">
        <f t="shared" si="152"/>
        <v>#NUM!</v>
      </c>
      <c r="CE143" s="2" t="e">
        <f t="shared" si="153"/>
        <v>#NUM!</v>
      </c>
      <c r="CF143" s="2" t="e">
        <f t="shared" si="154"/>
        <v>#NUM!</v>
      </c>
      <c r="CG143" s="2" t="str">
        <f t="shared" si="155"/>
        <v>NS</v>
      </c>
      <c r="CH143" s="2" t="str">
        <f t="shared" si="156"/>
        <v>Wilcoxon</v>
      </c>
      <c r="CI143" s="2" t="str">
        <f t="shared" si="157"/>
        <v/>
      </c>
      <c r="CJ143" s="2" t="str">
        <f t="shared" si="158"/>
        <v/>
      </c>
    </row>
    <row r="144" spans="1:88" x14ac:dyDescent="0.2">
      <c r="A144" s="1" t="s">
        <v>142</v>
      </c>
      <c r="B144" s="19" t="s">
        <v>293</v>
      </c>
      <c r="C144" s="20">
        <v>37235</v>
      </c>
      <c r="D144" s="7">
        <v>0</v>
      </c>
      <c r="E144" s="1">
        <v>0.1</v>
      </c>
      <c r="F144" s="1" t="s">
        <v>57</v>
      </c>
      <c r="G144" s="1" t="s">
        <v>754</v>
      </c>
      <c r="H144" s="19" t="s">
        <v>711</v>
      </c>
      <c r="I144" s="19" t="s">
        <v>712</v>
      </c>
      <c r="J144" s="19" t="s">
        <v>61</v>
      </c>
      <c r="K144" s="2">
        <v>0.75</v>
      </c>
      <c r="L144" s="2">
        <v>0.25</v>
      </c>
      <c r="M144" s="19">
        <v>100</v>
      </c>
      <c r="N144" s="19">
        <v>100</v>
      </c>
      <c r="O144" s="19">
        <v>100</v>
      </c>
      <c r="P144" s="19">
        <v>100</v>
      </c>
      <c r="Q144" s="21"/>
      <c r="R144" s="21"/>
      <c r="S144" s="21"/>
      <c r="T144" s="21"/>
      <c r="W144" s="2">
        <f t="shared" si="106"/>
        <v>100</v>
      </c>
      <c r="X144" s="57">
        <f t="shared" si="107"/>
        <v>0</v>
      </c>
      <c r="Y144" s="2">
        <f t="shared" si="108"/>
        <v>4</v>
      </c>
      <c r="Z144" s="19">
        <v>80</v>
      </c>
      <c r="AA144" s="19">
        <v>90</v>
      </c>
      <c r="AB144" s="19">
        <v>100</v>
      </c>
      <c r="AC144" s="19">
        <v>90</v>
      </c>
      <c r="AJ144" s="2">
        <f t="shared" si="109"/>
        <v>90</v>
      </c>
      <c r="AK144" s="2">
        <f t="shared" si="110"/>
        <v>8.1649658092772608</v>
      </c>
      <c r="AL144" s="2">
        <f t="shared" si="111"/>
        <v>4</v>
      </c>
      <c r="AM144" s="22">
        <f t="shared" si="112"/>
        <v>1.5707963267948966</v>
      </c>
      <c r="AN144" s="22">
        <f t="shared" si="113"/>
        <v>1.5707963267948966</v>
      </c>
      <c r="AO144" s="22">
        <f t="shared" si="114"/>
        <v>1.5707963267948966</v>
      </c>
      <c r="AP144" s="22">
        <f t="shared" si="115"/>
        <v>1.5707963267948966</v>
      </c>
      <c r="AQ144" s="22" t="str">
        <f t="shared" si="116"/>
        <v/>
      </c>
      <c r="AR144" s="22" t="str">
        <f t="shared" si="117"/>
        <v/>
      </c>
      <c r="AS144" s="22" t="str">
        <f t="shared" si="118"/>
        <v/>
      </c>
      <c r="AT144" s="22" t="str">
        <f t="shared" si="119"/>
        <v/>
      </c>
      <c r="AU144" s="22" t="str">
        <f t="shared" si="120"/>
        <v/>
      </c>
      <c r="AV144" s="22" t="str">
        <f t="shared" si="121"/>
        <v/>
      </c>
      <c r="AW144" s="2">
        <f t="shared" si="122"/>
        <v>1.5707963267948966</v>
      </c>
      <c r="AX144" s="2">
        <f t="shared" si="123"/>
        <v>0</v>
      </c>
      <c r="AY144" s="2">
        <f t="shared" si="124"/>
        <v>4</v>
      </c>
      <c r="AZ144" s="23">
        <f t="shared" si="125"/>
        <v>1.1071487177940904</v>
      </c>
      <c r="BA144" s="23">
        <f t="shared" si="126"/>
        <v>1.2490457723982542</v>
      </c>
      <c r="BB144" s="23">
        <f t="shared" si="127"/>
        <v>1.5707963267948966</v>
      </c>
      <c r="BC144" s="23">
        <f t="shared" si="128"/>
        <v>1.2490457723982542</v>
      </c>
      <c r="BD144" s="23" t="str">
        <f t="shared" si="129"/>
        <v/>
      </c>
      <c r="BE144" s="23" t="str">
        <f t="shared" si="130"/>
        <v/>
      </c>
      <c r="BF144" s="23" t="str">
        <f t="shared" si="131"/>
        <v/>
      </c>
      <c r="BG144" s="23" t="str">
        <f t="shared" si="132"/>
        <v/>
      </c>
      <c r="BH144" s="23" t="str">
        <f t="shared" si="133"/>
        <v/>
      </c>
      <c r="BI144" s="23" t="str">
        <f t="shared" si="134"/>
        <v/>
      </c>
      <c r="BJ144" s="2">
        <f t="shared" si="135"/>
        <v>1.294009147346374</v>
      </c>
      <c r="BK144" s="2">
        <f t="shared" si="136"/>
        <v>0.1962747844332714</v>
      </c>
      <c r="BL144" s="2">
        <f t="shared" si="137"/>
        <v>4</v>
      </c>
      <c r="BM144" s="2">
        <f t="shared" si="138"/>
        <v>9.2755154584067378E-5</v>
      </c>
      <c r="BN144" s="2">
        <f t="shared" si="139"/>
        <v>3.0918384861355795E-5</v>
      </c>
      <c r="BO144" s="2">
        <f t="shared" si="140"/>
        <v>3</v>
      </c>
      <c r="BP144" s="2">
        <f t="shared" si="141"/>
        <v>1.1811186300358285</v>
      </c>
      <c r="BQ144" s="2">
        <f t="shared" si="142"/>
        <v>0.76489232840434507</v>
      </c>
      <c r="BR144" s="3" t="str">
        <f t="shared" si="143"/>
        <v>Nontoxic</v>
      </c>
      <c r="BS144" s="2">
        <f t="shared" si="144"/>
        <v>90</v>
      </c>
      <c r="BT144" s="4" t="s">
        <v>664</v>
      </c>
      <c r="BU144" s="2" t="s">
        <v>666</v>
      </c>
      <c r="BV144" s="2">
        <f t="shared" si="145"/>
        <v>3</v>
      </c>
      <c r="BW144" s="2">
        <f t="shared" si="146"/>
        <v>3</v>
      </c>
      <c r="BX144" s="2">
        <f t="shared" si="147"/>
        <v>0</v>
      </c>
      <c r="BY144" s="2">
        <f t="shared" si="148"/>
        <v>3.8523791004327158E-2</v>
      </c>
      <c r="BZ144" s="2">
        <f t="shared" si="149"/>
        <v>1.9261895502163579E-2</v>
      </c>
      <c r="CA144" s="2">
        <f t="shared" si="150"/>
        <v>1.1666666666666667</v>
      </c>
      <c r="CB144" s="2" t="e">
        <f t="shared" si="151"/>
        <v>#NUM!</v>
      </c>
      <c r="CC144" s="2">
        <v>6.6349999999999998</v>
      </c>
      <c r="CD144" s="2" t="e">
        <f t="shared" si="152"/>
        <v>#NUM!</v>
      </c>
      <c r="CE144" s="2" t="e">
        <f t="shared" si="153"/>
        <v>#NUM!</v>
      </c>
      <c r="CF144" s="2" t="e">
        <f t="shared" si="154"/>
        <v>#NUM!</v>
      </c>
      <c r="CG144" s="2" t="str">
        <f t="shared" si="155"/>
        <v>NS</v>
      </c>
      <c r="CH144" s="2" t="str">
        <f t="shared" si="156"/>
        <v>Wilcoxon</v>
      </c>
      <c r="CI144" s="2" t="str">
        <f t="shared" si="157"/>
        <v/>
      </c>
      <c r="CJ144" s="2" t="str">
        <f t="shared" si="158"/>
        <v/>
      </c>
    </row>
    <row r="145" spans="1:88" x14ac:dyDescent="0.2">
      <c r="A145" s="1" t="s">
        <v>142</v>
      </c>
      <c r="B145" s="19" t="s">
        <v>504</v>
      </c>
      <c r="C145" s="20">
        <v>38309</v>
      </c>
      <c r="D145" s="7">
        <v>0.34375</v>
      </c>
      <c r="E145" s="1">
        <v>0.1</v>
      </c>
      <c r="F145" s="1" t="s">
        <v>57</v>
      </c>
      <c r="G145" s="1" t="s">
        <v>833</v>
      </c>
      <c r="H145" s="19" t="s">
        <v>711</v>
      </c>
      <c r="I145" s="19" t="s">
        <v>712</v>
      </c>
      <c r="J145" s="19" t="s">
        <v>61</v>
      </c>
      <c r="K145" s="2">
        <v>0.75</v>
      </c>
      <c r="L145" s="2">
        <v>0.25</v>
      </c>
      <c r="M145" s="19">
        <v>100</v>
      </c>
      <c r="N145" s="19">
        <v>100</v>
      </c>
      <c r="O145" s="19">
        <v>100</v>
      </c>
      <c r="P145" s="19">
        <v>100</v>
      </c>
      <c r="Q145" s="21"/>
      <c r="R145" s="21"/>
      <c r="S145" s="21"/>
      <c r="T145" s="21"/>
      <c r="W145" s="2">
        <f t="shared" si="106"/>
        <v>100</v>
      </c>
      <c r="X145" s="57">
        <f t="shared" si="107"/>
        <v>0</v>
      </c>
      <c r="Y145" s="2">
        <f t="shared" si="108"/>
        <v>4</v>
      </c>
      <c r="Z145" s="19">
        <v>80</v>
      </c>
      <c r="AA145" s="19">
        <v>90</v>
      </c>
      <c r="AB145" s="19">
        <v>90</v>
      </c>
      <c r="AC145" s="19">
        <v>100</v>
      </c>
      <c r="AJ145" s="2">
        <f t="shared" si="109"/>
        <v>90</v>
      </c>
      <c r="AK145" s="2">
        <f t="shared" si="110"/>
        <v>8.1649658092772608</v>
      </c>
      <c r="AL145" s="2">
        <f t="shared" si="111"/>
        <v>4</v>
      </c>
      <c r="AM145" s="22">
        <f t="shared" si="112"/>
        <v>1.5707963267948966</v>
      </c>
      <c r="AN145" s="22">
        <f t="shared" si="113"/>
        <v>1.5707963267948966</v>
      </c>
      <c r="AO145" s="22">
        <f t="shared" si="114"/>
        <v>1.5707963267948966</v>
      </c>
      <c r="AP145" s="22">
        <f t="shared" si="115"/>
        <v>1.5707963267948966</v>
      </c>
      <c r="AQ145" s="22" t="str">
        <f t="shared" si="116"/>
        <v/>
      </c>
      <c r="AR145" s="22" t="str">
        <f t="shared" si="117"/>
        <v/>
      </c>
      <c r="AS145" s="22" t="str">
        <f t="shared" si="118"/>
        <v/>
      </c>
      <c r="AT145" s="22" t="str">
        <f t="shared" si="119"/>
        <v/>
      </c>
      <c r="AU145" s="22" t="str">
        <f t="shared" si="120"/>
        <v/>
      </c>
      <c r="AV145" s="22" t="str">
        <f t="shared" si="121"/>
        <v/>
      </c>
      <c r="AW145" s="2">
        <f t="shared" si="122"/>
        <v>1.5707963267948966</v>
      </c>
      <c r="AX145" s="2">
        <f t="shared" si="123"/>
        <v>0</v>
      </c>
      <c r="AY145" s="2">
        <f t="shared" si="124"/>
        <v>4</v>
      </c>
      <c r="AZ145" s="23">
        <f t="shared" si="125"/>
        <v>1.1071487177940904</v>
      </c>
      <c r="BA145" s="23">
        <f t="shared" si="126"/>
        <v>1.2490457723982542</v>
      </c>
      <c r="BB145" s="23">
        <f t="shared" si="127"/>
        <v>1.2490457723982542</v>
      </c>
      <c r="BC145" s="23">
        <f t="shared" si="128"/>
        <v>1.5707963267948966</v>
      </c>
      <c r="BD145" s="23" t="str">
        <f t="shared" si="129"/>
        <v/>
      </c>
      <c r="BE145" s="23" t="str">
        <f t="shared" si="130"/>
        <v/>
      </c>
      <c r="BF145" s="23" t="str">
        <f t="shared" si="131"/>
        <v/>
      </c>
      <c r="BG145" s="23" t="str">
        <f t="shared" si="132"/>
        <v/>
      </c>
      <c r="BH145" s="23" t="str">
        <f t="shared" si="133"/>
        <v/>
      </c>
      <c r="BI145" s="23" t="str">
        <f t="shared" si="134"/>
        <v/>
      </c>
      <c r="BJ145" s="2">
        <f t="shared" si="135"/>
        <v>1.294009147346374</v>
      </c>
      <c r="BK145" s="2">
        <f t="shared" si="136"/>
        <v>0.1962747844332714</v>
      </c>
      <c r="BL145" s="2">
        <f t="shared" si="137"/>
        <v>4</v>
      </c>
      <c r="BM145" s="2">
        <f t="shared" si="138"/>
        <v>9.2755154584067378E-5</v>
      </c>
      <c r="BN145" s="2">
        <f t="shared" si="139"/>
        <v>3.0918384861355795E-5</v>
      </c>
      <c r="BO145" s="2">
        <f t="shared" si="140"/>
        <v>3</v>
      </c>
      <c r="BP145" s="2">
        <f t="shared" si="141"/>
        <v>1.1811186300358285</v>
      </c>
      <c r="BQ145" s="2">
        <f t="shared" si="142"/>
        <v>0.76489232840434507</v>
      </c>
      <c r="BR145" s="3" t="str">
        <f t="shared" si="143"/>
        <v>Nontoxic</v>
      </c>
      <c r="BS145" s="2">
        <f t="shared" si="144"/>
        <v>90</v>
      </c>
      <c r="BT145" s="4" t="s">
        <v>664</v>
      </c>
      <c r="BU145" s="2" t="s">
        <v>666</v>
      </c>
      <c r="BV145" s="2">
        <f t="shared" si="145"/>
        <v>3</v>
      </c>
      <c r="BW145" s="2">
        <f t="shared" si="146"/>
        <v>3</v>
      </c>
      <c r="BX145" s="2">
        <f t="shared" si="147"/>
        <v>0</v>
      </c>
      <c r="BY145" s="2">
        <f t="shared" si="148"/>
        <v>3.8523791004327158E-2</v>
      </c>
      <c r="BZ145" s="2">
        <f t="shared" si="149"/>
        <v>1.9261895502163579E-2</v>
      </c>
      <c r="CA145" s="2">
        <f t="shared" si="150"/>
        <v>1.1666666666666667</v>
      </c>
      <c r="CB145" s="2" t="e">
        <f t="shared" si="151"/>
        <v>#NUM!</v>
      </c>
      <c r="CC145" s="2">
        <v>6.6349999999999998</v>
      </c>
      <c r="CD145" s="2" t="e">
        <f t="shared" si="152"/>
        <v>#NUM!</v>
      </c>
      <c r="CE145" s="2" t="e">
        <f t="shared" si="153"/>
        <v>#NUM!</v>
      </c>
      <c r="CF145" s="2" t="e">
        <f t="shared" si="154"/>
        <v>#NUM!</v>
      </c>
      <c r="CG145" s="2" t="str">
        <f t="shared" si="155"/>
        <v>NS</v>
      </c>
      <c r="CH145" s="2" t="str">
        <f t="shared" si="156"/>
        <v>Wilcoxon</v>
      </c>
      <c r="CI145" s="2" t="str">
        <f t="shared" si="157"/>
        <v/>
      </c>
      <c r="CJ145" s="2" t="str">
        <f t="shared" si="158"/>
        <v/>
      </c>
    </row>
    <row r="146" spans="1:88" x14ac:dyDescent="0.2">
      <c r="A146" s="1" t="s">
        <v>142</v>
      </c>
      <c r="B146" s="19" t="s">
        <v>858</v>
      </c>
      <c r="C146" s="20">
        <v>38589</v>
      </c>
      <c r="D146" s="7">
        <v>0.54652777777777772</v>
      </c>
      <c r="E146" s="1">
        <v>0.1</v>
      </c>
      <c r="F146" s="1" t="s">
        <v>57</v>
      </c>
      <c r="G146" s="1" t="s">
        <v>822</v>
      </c>
      <c r="H146" s="19" t="s">
        <v>711</v>
      </c>
      <c r="I146" s="19" t="s">
        <v>712</v>
      </c>
      <c r="J146" s="19" t="s">
        <v>61</v>
      </c>
      <c r="K146" s="2">
        <v>0.75</v>
      </c>
      <c r="L146" s="2">
        <v>0.25</v>
      </c>
      <c r="M146" s="19">
        <v>100</v>
      </c>
      <c r="N146" s="19">
        <v>100</v>
      </c>
      <c r="O146" s="19">
        <v>100</v>
      </c>
      <c r="P146" s="19">
        <v>100</v>
      </c>
      <c r="Q146" s="21"/>
      <c r="R146" s="21"/>
      <c r="S146" s="21"/>
      <c r="T146" s="21"/>
      <c r="W146" s="2">
        <f t="shared" si="106"/>
        <v>100</v>
      </c>
      <c r="X146" s="57">
        <f t="shared" si="107"/>
        <v>0</v>
      </c>
      <c r="Y146" s="2">
        <f t="shared" si="108"/>
        <v>4</v>
      </c>
      <c r="Z146" s="19">
        <v>80</v>
      </c>
      <c r="AA146" s="19">
        <v>90</v>
      </c>
      <c r="AB146" s="19">
        <v>100</v>
      </c>
      <c r="AC146" s="19">
        <v>88.9</v>
      </c>
      <c r="AJ146" s="2">
        <f t="shared" si="109"/>
        <v>89.724999999999994</v>
      </c>
      <c r="AK146" s="2">
        <f t="shared" si="110"/>
        <v>8.183469109532135</v>
      </c>
      <c r="AL146" s="2">
        <f t="shared" si="111"/>
        <v>4</v>
      </c>
      <c r="AM146" s="22">
        <f t="shared" si="112"/>
        <v>1.5707963267948966</v>
      </c>
      <c r="AN146" s="22">
        <f t="shared" si="113"/>
        <v>1.5707963267948966</v>
      </c>
      <c r="AO146" s="22">
        <f t="shared" si="114"/>
        <v>1.5707963267948966</v>
      </c>
      <c r="AP146" s="22">
        <f t="shared" si="115"/>
        <v>1.5707963267948966</v>
      </c>
      <c r="AQ146" s="22" t="str">
        <f t="shared" si="116"/>
        <v/>
      </c>
      <c r="AR146" s="22" t="str">
        <f t="shared" si="117"/>
        <v/>
      </c>
      <c r="AS146" s="22" t="str">
        <f t="shared" si="118"/>
        <v/>
      </c>
      <c r="AT146" s="22" t="str">
        <f t="shared" si="119"/>
        <v/>
      </c>
      <c r="AU146" s="22" t="str">
        <f t="shared" si="120"/>
        <v/>
      </c>
      <c r="AV146" s="22" t="str">
        <f t="shared" si="121"/>
        <v/>
      </c>
      <c r="AW146" s="2">
        <f t="shared" si="122"/>
        <v>1.5707963267948966</v>
      </c>
      <c r="AX146" s="2">
        <f t="shared" si="123"/>
        <v>0</v>
      </c>
      <c r="AY146" s="2">
        <f t="shared" si="124"/>
        <v>4</v>
      </c>
      <c r="AZ146" s="23">
        <f t="shared" si="125"/>
        <v>1.1071487177940904</v>
      </c>
      <c r="BA146" s="23">
        <f t="shared" si="126"/>
        <v>1.2490457723982542</v>
      </c>
      <c r="BB146" s="23">
        <f t="shared" si="127"/>
        <v>1.5707963267948966</v>
      </c>
      <c r="BC146" s="23">
        <f t="shared" si="128"/>
        <v>1.2311362327265871</v>
      </c>
      <c r="BD146" s="23" t="str">
        <f t="shared" si="129"/>
        <v/>
      </c>
      <c r="BE146" s="23" t="str">
        <f t="shared" si="130"/>
        <v/>
      </c>
      <c r="BF146" s="23" t="str">
        <f t="shared" si="131"/>
        <v/>
      </c>
      <c r="BG146" s="23" t="str">
        <f t="shared" si="132"/>
        <v/>
      </c>
      <c r="BH146" s="23" t="str">
        <f t="shared" si="133"/>
        <v/>
      </c>
      <c r="BI146" s="23" t="str">
        <f t="shared" si="134"/>
        <v/>
      </c>
      <c r="BJ146" s="2">
        <f t="shared" si="135"/>
        <v>1.289531762428457</v>
      </c>
      <c r="BK146" s="2">
        <f t="shared" si="136"/>
        <v>0.19784040994046342</v>
      </c>
      <c r="BL146" s="2">
        <f t="shared" si="137"/>
        <v>4</v>
      </c>
      <c r="BM146" s="2">
        <f t="shared" si="138"/>
        <v>9.5750275080800298E-5</v>
      </c>
      <c r="BN146" s="2">
        <f t="shared" si="139"/>
        <v>3.1916758360266766E-5</v>
      </c>
      <c r="BO146" s="2">
        <f t="shared" si="140"/>
        <v>3</v>
      </c>
      <c r="BP146" s="2">
        <f t="shared" si="141"/>
        <v>1.1265091632778041</v>
      </c>
      <c r="BQ146" s="2">
        <f t="shared" si="142"/>
        <v>0.76489232840434507</v>
      </c>
      <c r="BR146" s="3" t="str">
        <f t="shared" si="143"/>
        <v>Nontoxic</v>
      </c>
      <c r="BS146" s="2">
        <f t="shared" si="144"/>
        <v>89.724999999999994</v>
      </c>
      <c r="BT146" s="4" t="s">
        <v>664</v>
      </c>
      <c r="BU146" s="2" t="s">
        <v>666</v>
      </c>
      <c r="BV146" s="2">
        <f t="shared" si="145"/>
        <v>3</v>
      </c>
      <c r="BW146" s="2">
        <f t="shared" si="146"/>
        <v>3</v>
      </c>
      <c r="BX146" s="2">
        <f t="shared" si="147"/>
        <v>0</v>
      </c>
      <c r="BY146" s="2">
        <f t="shared" si="148"/>
        <v>3.9140827805410616E-2</v>
      </c>
      <c r="BZ146" s="2">
        <f t="shared" si="149"/>
        <v>1.9570413902705308E-2</v>
      </c>
      <c r="CA146" s="2">
        <f t="shared" si="150"/>
        <v>1.1666666666666667</v>
      </c>
      <c r="CB146" s="2" t="e">
        <f t="shared" si="151"/>
        <v>#NUM!</v>
      </c>
      <c r="CC146" s="2">
        <v>6.6349999999999998</v>
      </c>
      <c r="CD146" s="2" t="e">
        <f t="shared" si="152"/>
        <v>#NUM!</v>
      </c>
      <c r="CE146" s="2" t="e">
        <f t="shared" si="153"/>
        <v>#NUM!</v>
      </c>
      <c r="CF146" s="2" t="e">
        <f t="shared" si="154"/>
        <v>#NUM!</v>
      </c>
      <c r="CG146" s="2" t="str">
        <f t="shared" si="155"/>
        <v>NS</v>
      </c>
      <c r="CH146" s="2" t="str">
        <f t="shared" si="156"/>
        <v>Wilcoxon</v>
      </c>
      <c r="CI146" s="2" t="str">
        <f t="shared" si="157"/>
        <v/>
      </c>
      <c r="CJ146" s="2" t="str">
        <f t="shared" si="158"/>
        <v/>
      </c>
    </row>
    <row r="147" spans="1:88" x14ac:dyDescent="0.2">
      <c r="A147" s="1" t="s">
        <v>142</v>
      </c>
      <c r="B147" s="19" t="s">
        <v>314</v>
      </c>
      <c r="C147" s="20">
        <v>37228</v>
      </c>
      <c r="D147" s="7">
        <v>0</v>
      </c>
      <c r="E147" s="1">
        <v>0.1</v>
      </c>
      <c r="F147" s="1" t="s">
        <v>57</v>
      </c>
      <c r="G147" s="1" t="s">
        <v>759</v>
      </c>
      <c r="H147" s="19" t="s">
        <v>711</v>
      </c>
      <c r="I147" s="19" t="s">
        <v>712</v>
      </c>
      <c r="J147" s="19" t="s">
        <v>61</v>
      </c>
      <c r="K147" s="2">
        <v>0.75</v>
      </c>
      <c r="L147" s="2">
        <v>0.25</v>
      </c>
      <c r="M147" s="19">
        <v>100</v>
      </c>
      <c r="N147" s="19">
        <v>100</v>
      </c>
      <c r="O147" s="19">
        <v>100</v>
      </c>
      <c r="P147" s="19">
        <v>100</v>
      </c>
      <c r="Q147" s="21"/>
      <c r="R147" s="21"/>
      <c r="S147" s="21"/>
      <c r="T147" s="21"/>
      <c r="W147" s="2">
        <f t="shared" si="106"/>
        <v>100</v>
      </c>
      <c r="X147" s="57">
        <f t="shared" si="107"/>
        <v>0</v>
      </c>
      <c r="Y147" s="2">
        <f t="shared" si="108"/>
        <v>4</v>
      </c>
      <c r="Z147" s="19">
        <v>100</v>
      </c>
      <c r="AA147" s="19">
        <v>100</v>
      </c>
      <c r="AB147" s="19">
        <v>83</v>
      </c>
      <c r="AC147" s="19">
        <v>100</v>
      </c>
      <c r="AJ147" s="2">
        <f t="shared" si="109"/>
        <v>95.75</v>
      </c>
      <c r="AK147" s="2">
        <f t="shared" si="110"/>
        <v>8.5</v>
      </c>
      <c r="AL147" s="2">
        <f t="shared" si="111"/>
        <v>4</v>
      </c>
      <c r="AM147" s="22">
        <f t="shared" si="112"/>
        <v>1.5707963267948966</v>
      </c>
      <c r="AN147" s="22">
        <f t="shared" si="113"/>
        <v>1.5707963267948966</v>
      </c>
      <c r="AO147" s="22">
        <f t="shared" si="114"/>
        <v>1.5707963267948966</v>
      </c>
      <c r="AP147" s="22">
        <f t="shared" si="115"/>
        <v>1.5707963267948966</v>
      </c>
      <c r="AQ147" s="22" t="str">
        <f t="shared" si="116"/>
        <v/>
      </c>
      <c r="AR147" s="22" t="str">
        <f t="shared" si="117"/>
        <v/>
      </c>
      <c r="AS147" s="22" t="str">
        <f t="shared" si="118"/>
        <v/>
      </c>
      <c r="AT147" s="22" t="str">
        <f t="shared" si="119"/>
        <v/>
      </c>
      <c r="AU147" s="22" t="str">
        <f t="shared" si="120"/>
        <v/>
      </c>
      <c r="AV147" s="22" t="str">
        <f t="shared" si="121"/>
        <v/>
      </c>
      <c r="AW147" s="2">
        <f t="shared" si="122"/>
        <v>1.5707963267948966</v>
      </c>
      <c r="AX147" s="2">
        <f t="shared" si="123"/>
        <v>0</v>
      </c>
      <c r="AY147" s="2">
        <f t="shared" si="124"/>
        <v>4</v>
      </c>
      <c r="AZ147" s="23">
        <f t="shared" si="125"/>
        <v>1.5707963267948966</v>
      </c>
      <c r="BA147" s="23">
        <f t="shared" si="126"/>
        <v>1.5707963267948966</v>
      </c>
      <c r="BB147" s="23">
        <f t="shared" si="127"/>
        <v>1.1458075438324933</v>
      </c>
      <c r="BC147" s="23">
        <f t="shared" si="128"/>
        <v>1.5707963267948966</v>
      </c>
      <c r="BD147" s="23" t="str">
        <f t="shared" si="129"/>
        <v/>
      </c>
      <c r="BE147" s="23" t="str">
        <f t="shared" si="130"/>
        <v/>
      </c>
      <c r="BF147" s="23" t="str">
        <f t="shared" si="131"/>
        <v/>
      </c>
      <c r="BG147" s="23" t="str">
        <f t="shared" si="132"/>
        <v/>
      </c>
      <c r="BH147" s="23" t="str">
        <f t="shared" si="133"/>
        <v/>
      </c>
      <c r="BI147" s="23" t="str">
        <f t="shared" si="134"/>
        <v/>
      </c>
      <c r="BJ147" s="2">
        <f t="shared" si="135"/>
        <v>1.4645491310542957</v>
      </c>
      <c r="BK147" s="2">
        <f t="shared" si="136"/>
        <v>0.2124943914812007</v>
      </c>
      <c r="BL147" s="2">
        <f t="shared" si="137"/>
        <v>4</v>
      </c>
      <c r="BM147" s="2">
        <f t="shared" si="138"/>
        <v>1.2742947824120895E-4</v>
      </c>
      <c r="BN147" s="2">
        <f t="shared" si="139"/>
        <v>4.2476492747069653E-5</v>
      </c>
      <c r="BO147" s="2">
        <f t="shared" si="140"/>
        <v>3</v>
      </c>
      <c r="BP147" s="2">
        <f t="shared" si="141"/>
        <v>2.6960889081485768</v>
      </c>
      <c r="BQ147" s="2">
        <f t="shared" si="142"/>
        <v>0.76489232840434507</v>
      </c>
      <c r="BR147" s="3" t="str">
        <f t="shared" si="143"/>
        <v>Nontoxic</v>
      </c>
      <c r="BS147" s="2">
        <f t="shared" si="144"/>
        <v>95.75</v>
      </c>
      <c r="BT147" s="4" t="s">
        <v>664</v>
      </c>
      <c r="BU147" s="2" t="s">
        <v>666</v>
      </c>
      <c r="BV147" s="2">
        <f t="shared" si="145"/>
        <v>3</v>
      </c>
      <c r="BW147" s="2">
        <f t="shared" si="146"/>
        <v>3</v>
      </c>
      <c r="BX147" s="2">
        <f t="shared" si="147"/>
        <v>0</v>
      </c>
      <c r="BY147" s="2">
        <f t="shared" si="148"/>
        <v>4.5153866410965776E-2</v>
      </c>
      <c r="BZ147" s="2">
        <f t="shared" si="149"/>
        <v>2.2576933205482888E-2</v>
      </c>
      <c r="CA147" s="2">
        <f t="shared" si="150"/>
        <v>1.1666666666666667</v>
      </c>
      <c r="CB147" s="2" t="e">
        <f t="shared" si="151"/>
        <v>#NUM!</v>
      </c>
      <c r="CC147" s="2">
        <v>6.6349999999999998</v>
      </c>
      <c r="CD147" s="2" t="e">
        <f t="shared" si="152"/>
        <v>#NUM!</v>
      </c>
      <c r="CE147" s="2" t="e">
        <f t="shared" si="153"/>
        <v>#NUM!</v>
      </c>
      <c r="CF147" s="2" t="e">
        <f t="shared" si="154"/>
        <v>#NUM!</v>
      </c>
      <c r="CG147" s="2" t="str">
        <f t="shared" si="155"/>
        <v>NS</v>
      </c>
      <c r="CH147" s="2" t="str">
        <f t="shared" si="156"/>
        <v>Wilcoxon</v>
      </c>
      <c r="CI147" s="2" t="str">
        <f t="shared" si="157"/>
        <v/>
      </c>
      <c r="CJ147" s="2" t="str">
        <f t="shared" si="158"/>
        <v/>
      </c>
    </row>
    <row r="148" spans="1:88" hidden="1" x14ac:dyDescent="0.2">
      <c r="A148" s="1" t="s">
        <v>142</v>
      </c>
      <c r="B148" s="19" t="s">
        <v>529</v>
      </c>
      <c r="C148" s="20">
        <v>39100</v>
      </c>
      <c r="D148" s="7">
        <v>0.46597222222222223</v>
      </c>
      <c r="E148" s="1">
        <v>0.1</v>
      </c>
      <c r="F148" s="1" t="s">
        <v>57</v>
      </c>
      <c r="G148" s="1" t="s">
        <v>856</v>
      </c>
      <c r="H148" s="19" t="s">
        <v>711</v>
      </c>
      <c r="I148" s="19" t="s">
        <v>712</v>
      </c>
      <c r="J148" s="19" t="s">
        <v>61</v>
      </c>
      <c r="K148" s="2">
        <v>0.75</v>
      </c>
      <c r="L148" s="2">
        <v>0.25</v>
      </c>
      <c r="M148" s="19">
        <v>100</v>
      </c>
      <c r="N148" s="19">
        <v>100</v>
      </c>
      <c r="O148" s="19">
        <v>100</v>
      </c>
      <c r="P148" s="19">
        <v>100</v>
      </c>
      <c r="Q148" s="21"/>
      <c r="R148" s="21"/>
      <c r="S148" s="21"/>
      <c r="T148" s="21"/>
      <c r="W148" s="2">
        <f t="shared" si="106"/>
        <v>100</v>
      </c>
      <c r="X148" s="57">
        <f t="shared" si="107"/>
        <v>0</v>
      </c>
      <c r="Y148" s="2">
        <f t="shared" si="108"/>
        <v>4</v>
      </c>
      <c r="Z148" s="19">
        <v>90</v>
      </c>
      <c r="AA148" s="19">
        <v>80</v>
      </c>
      <c r="AB148" s="19">
        <v>70</v>
      </c>
      <c r="AC148" s="19">
        <v>88.9</v>
      </c>
      <c r="AJ148" s="2">
        <f t="shared" si="109"/>
        <v>82.224999999999994</v>
      </c>
      <c r="AK148" s="2">
        <f t="shared" si="110"/>
        <v>9.2988798608577952</v>
      </c>
      <c r="AL148" s="2">
        <f t="shared" si="111"/>
        <v>4</v>
      </c>
      <c r="AM148" s="22">
        <f t="shared" si="112"/>
        <v>1.5707963267948966</v>
      </c>
      <c r="AN148" s="22">
        <f t="shared" si="113"/>
        <v>1.5707963267948966</v>
      </c>
      <c r="AO148" s="22">
        <f t="shared" si="114"/>
        <v>1.5707963267948966</v>
      </c>
      <c r="AP148" s="22">
        <f t="shared" si="115"/>
        <v>1.5707963267948966</v>
      </c>
      <c r="AQ148" s="22" t="str">
        <f t="shared" si="116"/>
        <v/>
      </c>
      <c r="AR148" s="22" t="str">
        <f t="shared" si="117"/>
        <v/>
      </c>
      <c r="AS148" s="22" t="str">
        <f t="shared" si="118"/>
        <v/>
      </c>
      <c r="AT148" s="22" t="str">
        <f t="shared" si="119"/>
        <v/>
      </c>
      <c r="AU148" s="22" t="str">
        <f t="shared" si="120"/>
        <v/>
      </c>
      <c r="AV148" s="22" t="str">
        <f t="shared" si="121"/>
        <v/>
      </c>
      <c r="AW148" s="2">
        <f t="shared" si="122"/>
        <v>1.5707963267948966</v>
      </c>
      <c r="AX148" s="2">
        <f t="shared" si="123"/>
        <v>0</v>
      </c>
      <c r="AY148" s="2">
        <f t="shared" si="124"/>
        <v>4</v>
      </c>
      <c r="AZ148" s="23">
        <f t="shared" si="125"/>
        <v>1.2490457723982542</v>
      </c>
      <c r="BA148" s="23">
        <f t="shared" si="126"/>
        <v>1.1071487177940904</v>
      </c>
      <c r="BB148" s="23">
        <f t="shared" si="127"/>
        <v>0.99115658643119231</v>
      </c>
      <c r="BC148" s="23">
        <f t="shared" si="128"/>
        <v>1.2311362327265871</v>
      </c>
      <c r="BD148" s="23" t="str">
        <f t="shared" si="129"/>
        <v/>
      </c>
      <c r="BE148" s="23" t="str">
        <f t="shared" si="130"/>
        <v/>
      </c>
      <c r="BF148" s="23" t="str">
        <f t="shared" si="131"/>
        <v/>
      </c>
      <c r="BG148" s="23" t="str">
        <f t="shared" si="132"/>
        <v/>
      </c>
      <c r="BH148" s="23" t="str">
        <f t="shared" si="133"/>
        <v/>
      </c>
      <c r="BI148" s="23" t="str">
        <f t="shared" si="134"/>
        <v/>
      </c>
      <c r="BJ148" s="2">
        <f t="shared" si="135"/>
        <v>1.144621827337531</v>
      </c>
      <c r="BK148" s="2">
        <f t="shared" si="136"/>
        <v>0.12020110474695057</v>
      </c>
      <c r="BL148" s="2">
        <f t="shared" si="137"/>
        <v>4</v>
      </c>
      <c r="BM148" s="2">
        <f t="shared" si="138"/>
        <v>1.3047095887627901E-5</v>
      </c>
      <c r="BN148" s="2">
        <f t="shared" si="139"/>
        <v>4.3490319625426338E-6</v>
      </c>
      <c r="BO148" s="2">
        <f t="shared" si="140"/>
        <v>3</v>
      </c>
      <c r="BP148" s="2">
        <f t="shared" si="141"/>
        <v>-0.55699018455969107</v>
      </c>
      <c r="BQ148" s="2">
        <f t="shared" si="142"/>
        <v>0.76489232840434507</v>
      </c>
      <c r="BR148" s="3" t="str">
        <f t="shared" si="143"/>
        <v>Toxic</v>
      </c>
      <c r="BS148" s="2">
        <f t="shared" si="144"/>
        <v>82.224999999999994</v>
      </c>
      <c r="BT148" s="4" t="s">
        <v>664</v>
      </c>
      <c r="BU148" s="4" t="s">
        <v>667</v>
      </c>
      <c r="BV148" s="2">
        <f t="shared" si="145"/>
        <v>3</v>
      </c>
      <c r="BW148" s="2">
        <f t="shared" si="146"/>
        <v>3</v>
      </c>
      <c r="BX148" s="2">
        <f t="shared" si="147"/>
        <v>0</v>
      </c>
      <c r="BY148" s="2">
        <f t="shared" si="148"/>
        <v>1.4448305582387383E-2</v>
      </c>
      <c r="BZ148" s="2">
        <f t="shared" si="149"/>
        <v>7.2241527911936915E-3</v>
      </c>
      <c r="CA148" s="2">
        <f t="shared" si="150"/>
        <v>1.1666666666666667</v>
      </c>
      <c r="CB148" s="2" t="e">
        <f t="shared" si="151"/>
        <v>#NUM!</v>
      </c>
      <c r="CC148" s="2">
        <v>6.6349999999999998</v>
      </c>
      <c r="CD148" s="2" t="e">
        <f t="shared" si="152"/>
        <v>#NUM!</v>
      </c>
      <c r="CE148" s="2" t="e">
        <f t="shared" si="153"/>
        <v>#NUM!</v>
      </c>
      <c r="CF148" s="2" t="e">
        <f t="shared" si="154"/>
        <v>#NUM!</v>
      </c>
      <c r="CG148" s="2" t="str">
        <f t="shared" si="155"/>
        <v>Sig</v>
      </c>
      <c r="CH148" s="2" t="str">
        <f t="shared" si="156"/>
        <v>Wilcoxon</v>
      </c>
      <c r="CI148" s="2" t="str">
        <f t="shared" si="157"/>
        <v>TSTToxicLess25</v>
      </c>
      <c r="CJ148" s="2" t="str">
        <f t="shared" si="158"/>
        <v>NOECToxicLess25</v>
      </c>
    </row>
    <row r="149" spans="1:88" hidden="1" x14ac:dyDescent="0.2">
      <c r="A149" s="1" t="s">
        <v>142</v>
      </c>
      <c r="B149" s="19" t="s">
        <v>196</v>
      </c>
      <c r="C149" s="20">
        <v>37357</v>
      </c>
      <c r="D149" s="7">
        <v>0.37916666666666665</v>
      </c>
      <c r="E149" s="1">
        <v>0.1</v>
      </c>
      <c r="F149" s="1" t="s">
        <v>57</v>
      </c>
      <c r="G149" s="1" t="s">
        <v>726</v>
      </c>
      <c r="H149" s="19" t="s">
        <v>711</v>
      </c>
      <c r="I149" s="19" t="s">
        <v>712</v>
      </c>
      <c r="J149" s="19" t="s">
        <v>61</v>
      </c>
      <c r="K149" s="2">
        <v>0.75</v>
      </c>
      <c r="L149" s="2">
        <v>0.25</v>
      </c>
      <c r="M149" s="19">
        <v>100</v>
      </c>
      <c r="N149" s="19">
        <v>100</v>
      </c>
      <c r="O149" s="19">
        <v>100</v>
      </c>
      <c r="P149" s="19">
        <v>100</v>
      </c>
      <c r="Q149" s="21"/>
      <c r="R149" s="21"/>
      <c r="S149" s="21"/>
      <c r="T149" s="21"/>
      <c r="W149" s="2">
        <f t="shared" si="106"/>
        <v>100</v>
      </c>
      <c r="X149" s="57">
        <f t="shared" si="107"/>
        <v>0</v>
      </c>
      <c r="Y149" s="2">
        <f t="shared" si="108"/>
        <v>4</v>
      </c>
      <c r="Z149" s="19">
        <v>89</v>
      </c>
      <c r="AA149" s="19">
        <v>100</v>
      </c>
      <c r="AB149" s="19">
        <v>80</v>
      </c>
      <c r="AC149" s="19">
        <v>80</v>
      </c>
      <c r="AJ149" s="2">
        <f t="shared" si="109"/>
        <v>87.25</v>
      </c>
      <c r="AK149" s="2">
        <f t="shared" si="110"/>
        <v>9.5</v>
      </c>
      <c r="AL149" s="2">
        <f t="shared" si="111"/>
        <v>4</v>
      </c>
      <c r="AM149" s="22">
        <f t="shared" si="112"/>
        <v>1.5707963267948966</v>
      </c>
      <c r="AN149" s="22">
        <f t="shared" si="113"/>
        <v>1.5707963267948966</v>
      </c>
      <c r="AO149" s="22">
        <f t="shared" si="114"/>
        <v>1.5707963267948966</v>
      </c>
      <c r="AP149" s="22">
        <f t="shared" si="115"/>
        <v>1.5707963267948966</v>
      </c>
      <c r="AQ149" s="22" t="str">
        <f t="shared" si="116"/>
        <v/>
      </c>
      <c r="AR149" s="22" t="str">
        <f t="shared" si="117"/>
        <v/>
      </c>
      <c r="AS149" s="22" t="str">
        <f t="shared" si="118"/>
        <v/>
      </c>
      <c r="AT149" s="22" t="str">
        <f t="shared" si="119"/>
        <v/>
      </c>
      <c r="AU149" s="22" t="str">
        <f t="shared" si="120"/>
        <v/>
      </c>
      <c r="AV149" s="22" t="str">
        <f t="shared" si="121"/>
        <v/>
      </c>
      <c r="AW149" s="2">
        <f t="shared" si="122"/>
        <v>1.5707963267948966</v>
      </c>
      <c r="AX149" s="2">
        <f t="shared" si="123"/>
        <v>0</v>
      </c>
      <c r="AY149" s="2">
        <f t="shared" si="124"/>
        <v>4</v>
      </c>
      <c r="AZ149" s="23">
        <f t="shared" si="125"/>
        <v>1.2327310720145659</v>
      </c>
      <c r="BA149" s="23">
        <f t="shared" si="126"/>
        <v>1.5707963267948966</v>
      </c>
      <c r="BB149" s="23">
        <f t="shared" si="127"/>
        <v>1.1071487177940904</v>
      </c>
      <c r="BC149" s="23">
        <f t="shared" si="128"/>
        <v>1.1071487177940904</v>
      </c>
      <c r="BD149" s="23" t="str">
        <f t="shared" si="129"/>
        <v/>
      </c>
      <c r="BE149" s="23" t="str">
        <f t="shared" si="130"/>
        <v/>
      </c>
      <c r="BF149" s="23" t="str">
        <f t="shared" si="131"/>
        <v/>
      </c>
      <c r="BG149" s="23" t="str">
        <f t="shared" si="132"/>
        <v/>
      </c>
      <c r="BH149" s="23" t="str">
        <f t="shared" si="133"/>
        <v/>
      </c>
      <c r="BI149" s="23" t="str">
        <f t="shared" si="134"/>
        <v/>
      </c>
      <c r="BJ149" s="2">
        <f t="shared" si="135"/>
        <v>1.2544562085994109</v>
      </c>
      <c r="BK149" s="2">
        <f t="shared" si="136"/>
        <v>0.21904493118557741</v>
      </c>
      <c r="BL149" s="2">
        <f t="shared" si="137"/>
        <v>4</v>
      </c>
      <c r="BM149" s="2">
        <f t="shared" si="138"/>
        <v>1.4388411459293068E-4</v>
      </c>
      <c r="BN149" s="2">
        <f t="shared" si="139"/>
        <v>4.7961371530976893E-5</v>
      </c>
      <c r="BO149" s="2">
        <f t="shared" si="140"/>
        <v>3</v>
      </c>
      <c r="BP149" s="2">
        <f t="shared" si="141"/>
        <v>0.6971990914370555</v>
      </c>
      <c r="BQ149" s="2">
        <f t="shared" si="142"/>
        <v>0.76489232840434507</v>
      </c>
      <c r="BR149" s="3" t="str">
        <f t="shared" si="143"/>
        <v>Toxic</v>
      </c>
      <c r="BS149" s="2">
        <f t="shared" si="144"/>
        <v>87.25</v>
      </c>
      <c r="BT149" s="4" t="s">
        <v>664</v>
      </c>
      <c r="BU149" s="2" t="s">
        <v>666</v>
      </c>
      <c r="BV149" s="2">
        <f t="shared" si="145"/>
        <v>3</v>
      </c>
      <c r="BW149" s="2">
        <f t="shared" si="146"/>
        <v>3</v>
      </c>
      <c r="BX149" s="2">
        <f t="shared" si="147"/>
        <v>0</v>
      </c>
      <c r="BY149" s="2">
        <f t="shared" si="148"/>
        <v>4.7980681878094344E-2</v>
      </c>
      <c r="BZ149" s="2">
        <f t="shared" si="149"/>
        <v>2.3990340939047172E-2</v>
      </c>
      <c r="CA149" s="2">
        <f t="shared" si="150"/>
        <v>1.1666666666666667</v>
      </c>
      <c r="CB149" s="2" t="e">
        <f t="shared" si="151"/>
        <v>#NUM!</v>
      </c>
      <c r="CC149" s="2">
        <v>6.6349999999999998</v>
      </c>
      <c r="CD149" s="2" t="e">
        <f t="shared" si="152"/>
        <v>#NUM!</v>
      </c>
      <c r="CE149" s="2" t="e">
        <f t="shared" si="153"/>
        <v>#NUM!</v>
      </c>
      <c r="CF149" s="2" t="e">
        <f t="shared" si="154"/>
        <v>#NUM!</v>
      </c>
      <c r="CG149" s="2" t="str">
        <f t="shared" si="155"/>
        <v>NS</v>
      </c>
      <c r="CH149" s="2" t="str">
        <f t="shared" si="156"/>
        <v>Wilcoxon</v>
      </c>
      <c r="CI149" s="2" t="str">
        <f t="shared" si="157"/>
        <v>TSTToxicLess25</v>
      </c>
      <c r="CJ149" s="2" t="str">
        <f t="shared" si="158"/>
        <v/>
      </c>
    </row>
    <row r="150" spans="1:88" x14ac:dyDescent="0.2">
      <c r="A150" s="1" t="s">
        <v>142</v>
      </c>
      <c r="B150" s="19" t="s">
        <v>529</v>
      </c>
      <c r="C150" s="20">
        <v>38743</v>
      </c>
      <c r="D150" s="7">
        <v>0.51458333333333328</v>
      </c>
      <c r="E150" s="1">
        <v>0.1</v>
      </c>
      <c r="F150" s="1" t="s">
        <v>57</v>
      </c>
      <c r="G150" s="1" t="s">
        <v>845</v>
      </c>
      <c r="H150" s="19" t="s">
        <v>711</v>
      </c>
      <c r="I150" s="19" t="s">
        <v>712</v>
      </c>
      <c r="J150" s="19" t="s">
        <v>61</v>
      </c>
      <c r="K150" s="2">
        <v>0.75</v>
      </c>
      <c r="L150" s="2">
        <v>0.25</v>
      </c>
      <c r="M150" s="19">
        <v>100</v>
      </c>
      <c r="N150" s="19">
        <v>100</v>
      </c>
      <c r="O150" s="19">
        <v>100</v>
      </c>
      <c r="P150" s="19">
        <v>100</v>
      </c>
      <c r="Q150" s="21"/>
      <c r="R150" s="21"/>
      <c r="S150" s="21"/>
      <c r="T150" s="21"/>
      <c r="W150" s="2">
        <f t="shared" si="106"/>
        <v>100</v>
      </c>
      <c r="X150" s="57">
        <f t="shared" si="107"/>
        <v>0</v>
      </c>
      <c r="Y150" s="2">
        <f t="shared" si="108"/>
        <v>4</v>
      </c>
      <c r="Z150" s="19">
        <v>80</v>
      </c>
      <c r="AA150" s="19">
        <v>100</v>
      </c>
      <c r="AB150" s="19">
        <v>100</v>
      </c>
      <c r="AC150" s="19">
        <v>90.9</v>
      </c>
      <c r="AJ150" s="2">
        <f t="shared" si="109"/>
        <v>92.724999999999994</v>
      </c>
      <c r="AK150" s="2">
        <f t="shared" si="110"/>
        <v>9.5062698608164204</v>
      </c>
      <c r="AL150" s="2">
        <f t="shared" si="111"/>
        <v>4</v>
      </c>
      <c r="AM150" s="22">
        <f t="shared" si="112"/>
        <v>1.5707963267948966</v>
      </c>
      <c r="AN150" s="22">
        <f t="shared" si="113"/>
        <v>1.5707963267948966</v>
      </c>
      <c r="AO150" s="22">
        <f t="shared" si="114"/>
        <v>1.5707963267948966</v>
      </c>
      <c r="AP150" s="22">
        <f t="shared" si="115"/>
        <v>1.5707963267948966</v>
      </c>
      <c r="AQ150" s="22" t="str">
        <f t="shared" si="116"/>
        <v/>
      </c>
      <c r="AR150" s="22" t="str">
        <f t="shared" si="117"/>
        <v/>
      </c>
      <c r="AS150" s="22" t="str">
        <f t="shared" si="118"/>
        <v/>
      </c>
      <c r="AT150" s="22" t="str">
        <f t="shared" si="119"/>
        <v/>
      </c>
      <c r="AU150" s="22" t="str">
        <f t="shared" si="120"/>
        <v/>
      </c>
      <c r="AV150" s="22" t="str">
        <f t="shared" si="121"/>
        <v/>
      </c>
      <c r="AW150" s="2">
        <f t="shared" si="122"/>
        <v>1.5707963267948966</v>
      </c>
      <c r="AX150" s="2">
        <f t="shared" si="123"/>
        <v>0</v>
      </c>
      <c r="AY150" s="2">
        <f t="shared" si="124"/>
        <v>4</v>
      </c>
      <c r="AZ150" s="23">
        <f t="shared" si="125"/>
        <v>1.1071487177940904</v>
      </c>
      <c r="BA150" s="23">
        <f t="shared" si="126"/>
        <v>1.5707963267948966</v>
      </c>
      <c r="BB150" s="23">
        <f t="shared" si="127"/>
        <v>1.5707963267948966</v>
      </c>
      <c r="BC150" s="23">
        <f t="shared" si="128"/>
        <v>1.2643608792992098</v>
      </c>
      <c r="BD150" s="23" t="str">
        <f t="shared" si="129"/>
        <v/>
      </c>
      <c r="BE150" s="23" t="str">
        <f t="shared" si="130"/>
        <v/>
      </c>
      <c r="BF150" s="23" t="str">
        <f t="shared" si="131"/>
        <v/>
      </c>
      <c r="BG150" s="23" t="str">
        <f t="shared" si="132"/>
        <v/>
      </c>
      <c r="BH150" s="23" t="str">
        <f t="shared" si="133"/>
        <v/>
      </c>
      <c r="BI150" s="23" t="str">
        <f t="shared" si="134"/>
        <v/>
      </c>
      <c r="BJ150" s="2">
        <f t="shared" si="135"/>
        <v>1.3782755626707734</v>
      </c>
      <c r="BK150" s="2">
        <f t="shared" si="136"/>
        <v>0.23138338339813094</v>
      </c>
      <c r="BL150" s="2">
        <f t="shared" si="137"/>
        <v>4</v>
      </c>
      <c r="BM150" s="2">
        <f t="shared" si="138"/>
        <v>1.7914664791672137E-4</v>
      </c>
      <c r="BN150" s="2">
        <f t="shared" si="139"/>
        <v>5.9715549305573792E-5</v>
      </c>
      <c r="BO150" s="2">
        <f t="shared" si="140"/>
        <v>3</v>
      </c>
      <c r="BP150" s="2">
        <f t="shared" si="141"/>
        <v>1.7302739257655615</v>
      </c>
      <c r="BQ150" s="2">
        <f t="shared" si="142"/>
        <v>0.76489232840434507</v>
      </c>
      <c r="BR150" s="3" t="str">
        <f t="shared" si="143"/>
        <v>Nontoxic</v>
      </c>
      <c r="BS150" s="2">
        <f t="shared" si="144"/>
        <v>92.724999999999994</v>
      </c>
      <c r="BT150" s="4" t="s">
        <v>664</v>
      </c>
      <c r="BU150" s="2" t="s">
        <v>666</v>
      </c>
      <c r="BV150" s="2">
        <f t="shared" si="145"/>
        <v>3</v>
      </c>
      <c r="BW150" s="2">
        <f t="shared" si="146"/>
        <v>3</v>
      </c>
      <c r="BX150" s="2">
        <f t="shared" si="147"/>
        <v>0</v>
      </c>
      <c r="BY150" s="2">
        <f t="shared" si="148"/>
        <v>5.3538270112766455E-2</v>
      </c>
      <c r="BZ150" s="2">
        <f t="shared" si="149"/>
        <v>2.6769135056383227E-2</v>
      </c>
      <c r="CA150" s="2">
        <f t="shared" si="150"/>
        <v>1.1666666666666667</v>
      </c>
      <c r="CB150" s="2" t="e">
        <f t="shared" si="151"/>
        <v>#NUM!</v>
      </c>
      <c r="CC150" s="2">
        <v>6.6349999999999998</v>
      </c>
      <c r="CD150" s="2" t="e">
        <f t="shared" si="152"/>
        <v>#NUM!</v>
      </c>
      <c r="CE150" s="2" t="e">
        <f t="shared" si="153"/>
        <v>#NUM!</v>
      </c>
      <c r="CF150" s="2" t="e">
        <f t="shared" si="154"/>
        <v>#NUM!</v>
      </c>
      <c r="CG150" s="2" t="str">
        <f t="shared" si="155"/>
        <v>NS</v>
      </c>
      <c r="CH150" s="2" t="str">
        <f t="shared" si="156"/>
        <v>Wilcoxon</v>
      </c>
      <c r="CI150" s="2" t="str">
        <f t="shared" si="157"/>
        <v/>
      </c>
      <c r="CJ150" s="2" t="str">
        <f t="shared" si="158"/>
        <v/>
      </c>
    </row>
    <row r="151" spans="1:88" x14ac:dyDescent="0.2">
      <c r="A151" s="1" t="s">
        <v>142</v>
      </c>
      <c r="B151" s="19" t="s">
        <v>242</v>
      </c>
      <c r="C151" s="20">
        <v>38854</v>
      </c>
      <c r="D151" s="7">
        <v>0.3923611111111111</v>
      </c>
      <c r="E151" s="1">
        <v>0.1</v>
      </c>
      <c r="F151" s="1" t="s">
        <v>57</v>
      </c>
      <c r="G151" s="1" t="s">
        <v>735</v>
      </c>
      <c r="H151" s="19" t="s">
        <v>711</v>
      </c>
      <c r="I151" s="19" t="s">
        <v>712</v>
      </c>
      <c r="J151" s="19" t="s">
        <v>61</v>
      </c>
      <c r="K151" s="2">
        <v>0.75</v>
      </c>
      <c r="L151" s="2">
        <v>0.25</v>
      </c>
      <c r="M151" s="19">
        <v>100</v>
      </c>
      <c r="N151" s="19">
        <v>100</v>
      </c>
      <c r="O151" s="19">
        <v>100</v>
      </c>
      <c r="P151" s="19">
        <v>100</v>
      </c>
      <c r="Q151" s="21"/>
      <c r="R151" s="21"/>
      <c r="S151" s="21"/>
      <c r="T151" s="21"/>
      <c r="W151" s="2">
        <f t="shared" si="106"/>
        <v>100</v>
      </c>
      <c r="X151" s="57">
        <f t="shared" si="107"/>
        <v>0</v>
      </c>
      <c r="Y151" s="2">
        <f t="shared" si="108"/>
        <v>4</v>
      </c>
      <c r="Z151" s="19">
        <v>100</v>
      </c>
      <c r="AA151" s="19">
        <v>90</v>
      </c>
      <c r="AB151" s="19">
        <v>80</v>
      </c>
      <c r="AC151" s="19">
        <v>100</v>
      </c>
      <c r="AJ151" s="2">
        <f t="shared" si="109"/>
        <v>92.5</v>
      </c>
      <c r="AK151" s="2">
        <f t="shared" si="110"/>
        <v>9.574271077563381</v>
      </c>
      <c r="AL151" s="2">
        <f t="shared" si="111"/>
        <v>4</v>
      </c>
      <c r="AM151" s="22">
        <f t="shared" si="112"/>
        <v>1.5707963267948966</v>
      </c>
      <c r="AN151" s="22">
        <f t="shared" si="113"/>
        <v>1.5707963267948966</v>
      </c>
      <c r="AO151" s="22">
        <f t="shared" si="114"/>
        <v>1.5707963267948966</v>
      </c>
      <c r="AP151" s="22">
        <f t="shared" si="115"/>
        <v>1.5707963267948966</v>
      </c>
      <c r="AQ151" s="22" t="str">
        <f t="shared" si="116"/>
        <v/>
      </c>
      <c r="AR151" s="22" t="str">
        <f t="shared" si="117"/>
        <v/>
      </c>
      <c r="AS151" s="22" t="str">
        <f t="shared" si="118"/>
        <v/>
      </c>
      <c r="AT151" s="22" t="str">
        <f t="shared" si="119"/>
        <v/>
      </c>
      <c r="AU151" s="22" t="str">
        <f t="shared" si="120"/>
        <v/>
      </c>
      <c r="AV151" s="22" t="str">
        <f t="shared" si="121"/>
        <v/>
      </c>
      <c r="AW151" s="2">
        <f t="shared" si="122"/>
        <v>1.5707963267948966</v>
      </c>
      <c r="AX151" s="2">
        <f t="shared" si="123"/>
        <v>0</v>
      </c>
      <c r="AY151" s="2">
        <f t="shared" si="124"/>
        <v>4</v>
      </c>
      <c r="AZ151" s="23">
        <f t="shared" si="125"/>
        <v>1.5707963267948966</v>
      </c>
      <c r="BA151" s="23">
        <f t="shared" si="126"/>
        <v>1.2490457723982542</v>
      </c>
      <c r="BB151" s="23">
        <f t="shared" si="127"/>
        <v>1.1071487177940904</v>
      </c>
      <c r="BC151" s="23">
        <f t="shared" si="128"/>
        <v>1.5707963267948966</v>
      </c>
      <c r="BD151" s="23" t="str">
        <f t="shared" si="129"/>
        <v/>
      </c>
      <c r="BE151" s="23" t="str">
        <f t="shared" si="130"/>
        <v/>
      </c>
      <c r="BF151" s="23" t="str">
        <f t="shared" si="131"/>
        <v/>
      </c>
      <c r="BG151" s="23" t="str">
        <f t="shared" si="132"/>
        <v/>
      </c>
      <c r="BH151" s="23" t="str">
        <f t="shared" si="133"/>
        <v/>
      </c>
      <c r="BI151" s="23" t="str">
        <f t="shared" si="134"/>
        <v/>
      </c>
      <c r="BJ151" s="2">
        <f t="shared" si="135"/>
        <v>1.3744467859455345</v>
      </c>
      <c r="BK151" s="2">
        <f t="shared" si="136"/>
        <v>0.23400851538614914</v>
      </c>
      <c r="BL151" s="2">
        <f t="shared" si="137"/>
        <v>4</v>
      </c>
      <c r="BM151" s="2">
        <f t="shared" si="138"/>
        <v>1.8741599919527014E-4</v>
      </c>
      <c r="BN151" s="2">
        <f t="shared" si="139"/>
        <v>6.2471999731756708E-5</v>
      </c>
      <c r="BO151" s="2">
        <f t="shared" si="140"/>
        <v>3</v>
      </c>
      <c r="BP151" s="2">
        <f t="shared" si="141"/>
        <v>1.6781401354164902</v>
      </c>
      <c r="BQ151" s="2">
        <f t="shared" si="142"/>
        <v>0.76489232840434507</v>
      </c>
      <c r="BR151" s="3" t="str">
        <f t="shared" si="143"/>
        <v>Nontoxic</v>
      </c>
      <c r="BS151" s="2">
        <f t="shared" si="144"/>
        <v>92.5</v>
      </c>
      <c r="BT151" s="4" t="s">
        <v>664</v>
      </c>
      <c r="BU151" s="2" t="s">
        <v>666</v>
      </c>
      <c r="BV151" s="2">
        <f t="shared" si="145"/>
        <v>3</v>
      </c>
      <c r="BW151" s="2">
        <f t="shared" si="146"/>
        <v>3</v>
      </c>
      <c r="BX151" s="2">
        <f t="shared" si="147"/>
        <v>0</v>
      </c>
      <c r="BY151" s="2">
        <f t="shared" si="148"/>
        <v>5.4759985273229596E-2</v>
      </c>
      <c r="BZ151" s="2">
        <f t="shared" si="149"/>
        <v>2.7379992636614798E-2</v>
      </c>
      <c r="CA151" s="2">
        <f t="shared" si="150"/>
        <v>1.1666666666666667</v>
      </c>
      <c r="CB151" s="2" t="e">
        <f t="shared" si="151"/>
        <v>#NUM!</v>
      </c>
      <c r="CC151" s="2">
        <v>6.6349999999999998</v>
      </c>
      <c r="CD151" s="2" t="e">
        <f t="shared" si="152"/>
        <v>#NUM!</v>
      </c>
      <c r="CE151" s="2" t="e">
        <f t="shared" si="153"/>
        <v>#NUM!</v>
      </c>
      <c r="CF151" s="2" t="e">
        <f t="shared" si="154"/>
        <v>#NUM!</v>
      </c>
      <c r="CG151" s="2" t="str">
        <f t="shared" si="155"/>
        <v>NS</v>
      </c>
      <c r="CH151" s="2" t="str">
        <f t="shared" si="156"/>
        <v>Wilcoxon</v>
      </c>
      <c r="CI151" s="2" t="str">
        <f t="shared" si="157"/>
        <v/>
      </c>
      <c r="CJ151" s="2" t="str">
        <f t="shared" si="158"/>
        <v/>
      </c>
    </row>
    <row r="152" spans="1:88" x14ac:dyDescent="0.2">
      <c r="A152" s="1" t="s">
        <v>142</v>
      </c>
      <c r="B152" s="19" t="s">
        <v>292</v>
      </c>
      <c r="C152" s="20">
        <v>37235</v>
      </c>
      <c r="D152" s="7">
        <v>0</v>
      </c>
      <c r="E152" s="1">
        <v>0.1</v>
      </c>
      <c r="F152" s="1" t="s">
        <v>57</v>
      </c>
      <c r="G152" s="1" t="s">
        <v>754</v>
      </c>
      <c r="H152" s="19" t="s">
        <v>711</v>
      </c>
      <c r="I152" s="19" t="s">
        <v>712</v>
      </c>
      <c r="J152" s="19" t="s">
        <v>61</v>
      </c>
      <c r="K152" s="2">
        <v>0.75</v>
      </c>
      <c r="L152" s="2">
        <v>0.25</v>
      </c>
      <c r="M152" s="19">
        <v>100</v>
      </c>
      <c r="N152" s="19">
        <v>100</v>
      </c>
      <c r="O152" s="19">
        <v>100</v>
      </c>
      <c r="P152" s="19">
        <v>100</v>
      </c>
      <c r="Q152" s="21"/>
      <c r="R152" s="21"/>
      <c r="S152" s="21"/>
      <c r="T152" s="21"/>
      <c r="W152" s="2">
        <f t="shared" si="106"/>
        <v>100</v>
      </c>
      <c r="X152" s="57">
        <f t="shared" si="107"/>
        <v>0</v>
      </c>
      <c r="Y152" s="2">
        <f t="shared" si="108"/>
        <v>4</v>
      </c>
      <c r="Z152" s="19">
        <v>100</v>
      </c>
      <c r="AA152" s="19">
        <v>100</v>
      </c>
      <c r="AB152" s="19">
        <v>90</v>
      </c>
      <c r="AC152" s="19">
        <v>80</v>
      </c>
      <c r="AJ152" s="2">
        <f t="shared" si="109"/>
        <v>92.5</v>
      </c>
      <c r="AK152" s="2">
        <f t="shared" si="110"/>
        <v>9.574271077563381</v>
      </c>
      <c r="AL152" s="2">
        <f t="shared" si="111"/>
        <v>4</v>
      </c>
      <c r="AM152" s="22">
        <f t="shared" si="112"/>
        <v>1.5707963267948966</v>
      </c>
      <c r="AN152" s="22">
        <f t="shared" si="113"/>
        <v>1.5707963267948966</v>
      </c>
      <c r="AO152" s="22">
        <f t="shared" si="114"/>
        <v>1.5707963267948966</v>
      </c>
      <c r="AP152" s="22">
        <f t="shared" si="115"/>
        <v>1.5707963267948966</v>
      </c>
      <c r="AQ152" s="22" t="str">
        <f t="shared" si="116"/>
        <v/>
      </c>
      <c r="AR152" s="22" t="str">
        <f t="shared" si="117"/>
        <v/>
      </c>
      <c r="AS152" s="22" t="str">
        <f t="shared" si="118"/>
        <v/>
      </c>
      <c r="AT152" s="22" t="str">
        <f t="shared" si="119"/>
        <v/>
      </c>
      <c r="AU152" s="22" t="str">
        <f t="shared" si="120"/>
        <v/>
      </c>
      <c r="AV152" s="22" t="str">
        <f t="shared" si="121"/>
        <v/>
      </c>
      <c r="AW152" s="2">
        <f t="shared" si="122"/>
        <v>1.5707963267948966</v>
      </c>
      <c r="AX152" s="2">
        <f t="shared" si="123"/>
        <v>0</v>
      </c>
      <c r="AY152" s="2">
        <f t="shared" si="124"/>
        <v>4</v>
      </c>
      <c r="AZ152" s="23">
        <f t="shared" si="125"/>
        <v>1.5707963267948966</v>
      </c>
      <c r="BA152" s="23">
        <f t="shared" si="126"/>
        <v>1.5707963267948966</v>
      </c>
      <c r="BB152" s="23">
        <f t="shared" si="127"/>
        <v>1.2490457723982542</v>
      </c>
      <c r="BC152" s="23">
        <f t="shared" si="128"/>
        <v>1.1071487177940904</v>
      </c>
      <c r="BD152" s="23" t="str">
        <f t="shared" si="129"/>
        <v/>
      </c>
      <c r="BE152" s="23" t="str">
        <f t="shared" si="130"/>
        <v/>
      </c>
      <c r="BF152" s="23" t="str">
        <f t="shared" si="131"/>
        <v/>
      </c>
      <c r="BG152" s="23" t="str">
        <f t="shared" si="132"/>
        <v/>
      </c>
      <c r="BH152" s="23" t="str">
        <f t="shared" si="133"/>
        <v/>
      </c>
      <c r="BI152" s="23" t="str">
        <f t="shared" si="134"/>
        <v/>
      </c>
      <c r="BJ152" s="2">
        <f t="shared" si="135"/>
        <v>1.3744467859455345</v>
      </c>
      <c r="BK152" s="2">
        <f t="shared" si="136"/>
        <v>0.23400851538614914</v>
      </c>
      <c r="BL152" s="2">
        <f t="shared" si="137"/>
        <v>4</v>
      </c>
      <c r="BM152" s="2">
        <f t="shared" si="138"/>
        <v>1.8741599919527014E-4</v>
      </c>
      <c r="BN152" s="2">
        <f t="shared" si="139"/>
        <v>6.2471999731756708E-5</v>
      </c>
      <c r="BO152" s="2">
        <f t="shared" si="140"/>
        <v>3</v>
      </c>
      <c r="BP152" s="2">
        <f t="shared" si="141"/>
        <v>1.6781401354164902</v>
      </c>
      <c r="BQ152" s="2">
        <f t="shared" si="142"/>
        <v>0.76489232840434507</v>
      </c>
      <c r="BR152" s="3" t="str">
        <f t="shared" si="143"/>
        <v>Nontoxic</v>
      </c>
      <c r="BS152" s="2">
        <f t="shared" si="144"/>
        <v>92.5</v>
      </c>
      <c r="BT152" s="4" t="s">
        <v>664</v>
      </c>
      <c r="BU152" s="2" t="s">
        <v>666</v>
      </c>
      <c r="BV152" s="2">
        <f t="shared" si="145"/>
        <v>3</v>
      </c>
      <c r="BW152" s="2">
        <f t="shared" si="146"/>
        <v>3</v>
      </c>
      <c r="BX152" s="2">
        <f t="shared" si="147"/>
        <v>0</v>
      </c>
      <c r="BY152" s="2">
        <f t="shared" si="148"/>
        <v>5.4759985273229596E-2</v>
      </c>
      <c r="BZ152" s="2">
        <f t="shared" si="149"/>
        <v>2.7379992636614798E-2</v>
      </c>
      <c r="CA152" s="2">
        <f t="shared" si="150"/>
        <v>1.1666666666666667</v>
      </c>
      <c r="CB152" s="2" t="e">
        <f t="shared" si="151"/>
        <v>#NUM!</v>
      </c>
      <c r="CC152" s="2">
        <v>6.6349999999999998</v>
      </c>
      <c r="CD152" s="2" t="e">
        <f t="shared" si="152"/>
        <v>#NUM!</v>
      </c>
      <c r="CE152" s="2" t="e">
        <f t="shared" si="153"/>
        <v>#NUM!</v>
      </c>
      <c r="CF152" s="2" t="e">
        <f t="shared" si="154"/>
        <v>#NUM!</v>
      </c>
      <c r="CG152" s="2" t="str">
        <f t="shared" si="155"/>
        <v>NS</v>
      </c>
      <c r="CH152" s="2" t="str">
        <f t="shared" si="156"/>
        <v>Wilcoxon</v>
      </c>
      <c r="CI152" s="2" t="str">
        <f t="shared" si="157"/>
        <v/>
      </c>
      <c r="CJ152" s="2" t="str">
        <f t="shared" si="158"/>
        <v/>
      </c>
    </row>
    <row r="153" spans="1:88" x14ac:dyDescent="0.2">
      <c r="A153" s="1" t="s">
        <v>142</v>
      </c>
      <c r="B153" s="19" t="s">
        <v>297</v>
      </c>
      <c r="C153" s="20">
        <v>39841</v>
      </c>
      <c r="D153" s="7">
        <v>0.5625</v>
      </c>
      <c r="E153" s="1">
        <v>0.1</v>
      </c>
      <c r="F153" s="1" t="s">
        <v>57</v>
      </c>
      <c r="G153" s="1" t="s">
        <v>758</v>
      </c>
      <c r="H153" s="19" t="s">
        <v>711</v>
      </c>
      <c r="I153" s="19" t="s">
        <v>712</v>
      </c>
      <c r="J153" s="19" t="s">
        <v>61</v>
      </c>
      <c r="K153" s="2">
        <v>0.75</v>
      </c>
      <c r="L153" s="2">
        <v>0.25</v>
      </c>
      <c r="M153" s="19">
        <v>100</v>
      </c>
      <c r="N153" s="19">
        <v>100</v>
      </c>
      <c r="O153" s="19">
        <v>100</v>
      </c>
      <c r="P153" s="19">
        <v>100</v>
      </c>
      <c r="Q153" s="21"/>
      <c r="R153" s="21"/>
      <c r="S153" s="21"/>
      <c r="T153" s="21"/>
      <c r="W153" s="2">
        <f t="shared" si="106"/>
        <v>100</v>
      </c>
      <c r="X153" s="57">
        <f t="shared" si="107"/>
        <v>0</v>
      </c>
      <c r="Y153" s="2">
        <f t="shared" si="108"/>
        <v>4</v>
      </c>
      <c r="Z153" s="19">
        <v>90</v>
      </c>
      <c r="AA153" s="19">
        <v>80</v>
      </c>
      <c r="AB153" s="19">
        <v>100</v>
      </c>
      <c r="AC153" s="19">
        <v>100</v>
      </c>
      <c r="AJ153" s="2">
        <f t="shared" si="109"/>
        <v>92.5</v>
      </c>
      <c r="AK153" s="2">
        <f t="shared" si="110"/>
        <v>9.574271077563381</v>
      </c>
      <c r="AL153" s="2">
        <f t="shared" si="111"/>
        <v>4</v>
      </c>
      <c r="AM153" s="22">
        <f t="shared" si="112"/>
        <v>1.5707963267948966</v>
      </c>
      <c r="AN153" s="22">
        <f t="shared" si="113"/>
        <v>1.5707963267948966</v>
      </c>
      <c r="AO153" s="22">
        <f t="shared" si="114"/>
        <v>1.5707963267948966</v>
      </c>
      <c r="AP153" s="22">
        <f t="shared" si="115"/>
        <v>1.5707963267948966</v>
      </c>
      <c r="AQ153" s="22" t="str">
        <f t="shared" si="116"/>
        <v/>
      </c>
      <c r="AR153" s="22" t="str">
        <f t="shared" si="117"/>
        <v/>
      </c>
      <c r="AS153" s="22" t="str">
        <f t="shared" si="118"/>
        <v/>
      </c>
      <c r="AT153" s="22" t="str">
        <f t="shared" si="119"/>
        <v/>
      </c>
      <c r="AU153" s="22" t="str">
        <f t="shared" si="120"/>
        <v/>
      </c>
      <c r="AV153" s="22" t="str">
        <f t="shared" si="121"/>
        <v/>
      </c>
      <c r="AW153" s="2">
        <f t="shared" si="122"/>
        <v>1.5707963267948966</v>
      </c>
      <c r="AX153" s="2">
        <f t="shared" si="123"/>
        <v>0</v>
      </c>
      <c r="AY153" s="2">
        <f t="shared" si="124"/>
        <v>4</v>
      </c>
      <c r="AZ153" s="23">
        <f t="shared" si="125"/>
        <v>1.2490457723982542</v>
      </c>
      <c r="BA153" s="23">
        <f t="shared" si="126"/>
        <v>1.1071487177940904</v>
      </c>
      <c r="BB153" s="23">
        <f t="shared" si="127"/>
        <v>1.5707963267948966</v>
      </c>
      <c r="BC153" s="23">
        <f t="shared" si="128"/>
        <v>1.5707963267948966</v>
      </c>
      <c r="BD153" s="23" t="str">
        <f t="shared" si="129"/>
        <v/>
      </c>
      <c r="BE153" s="23" t="str">
        <f t="shared" si="130"/>
        <v/>
      </c>
      <c r="BF153" s="23" t="str">
        <f t="shared" si="131"/>
        <v/>
      </c>
      <c r="BG153" s="23" t="str">
        <f t="shared" si="132"/>
        <v/>
      </c>
      <c r="BH153" s="23" t="str">
        <f t="shared" si="133"/>
        <v/>
      </c>
      <c r="BI153" s="23" t="str">
        <f t="shared" si="134"/>
        <v/>
      </c>
      <c r="BJ153" s="2">
        <f t="shared" si="135"/>
        <v>1.3744467859455345</v>
      </c>
      <c r="BK153" s="2">
        <f t="shared" si="136"/>
        <v>0.23400851538614914</v>
      </c>
      <c r="BL153" s="2">
        <f t="shared" si="137"/>
        <v>4</v>
      </c>
      <c r="BM153" s="2">
        <f t="shared" si="138"/>
        <v>1.8741599919527014E-4</v>
      </c>
      <c r="BN153" s="2">
        <f t="shared" si="139"/>
        <v>6.2471999731756708E-5</v>
      </c>
      <c r="BO153" s="2">
        <f t="shared" si="140"/>
        <v>3</v>
      </c>
      <c r="BP153" s="2">
        <f t="shared" si="141"/>
        <v>1.6781401354164902</v>
      </c>
      <c r="BQ153" s="2">
        <f t="shared" si="142"/>
        <v>0.76489232840434507</v>
      </c>
      <c r="BR153" s="3" t="str">
        <f t="shared" si="143"/>
        <v>Nontoxic</v>
      </c>
      <c r="BS153" s="2">
        <f t="shared" si="144"/>
        <v>92.5</v>
      </c>
      <c r="BT153" s="4" t="s">
        <v>664</v>
      </c>
      <c r="BU153" s="2" t="s">
        <v>666</v>
      </c>
      <c r="BV153" s="2">
        <f t="shared" si="145"/>
        <v>3</v>
      </c>
      <c r="BW153" s="2">
        <f t="shared" si="146"/>
        <v>3</v>
      </c>
      <c r="BX153" s="2">
        <f t="shared" si="147"/>
        <v>0</v>
      </c>
      <c r="BY153" s="2">
        <f t="shared" si="148"/>
        <v>5.4759985273229596E-2</v>
      </c>
      <c r="BZ153" s="2">
        <f t="shared" si="149"/>
        <v>2.7379992636614798E-2</v>
      </c>
      <c r="CA153" s="2">
        <f t="shared" si="150"/>
        <v>1.1666666666666667</v>
      </c>
      <c r="CB153" s="2" t="e">
        <f t="shared" si="151"/>
        <v>#NUM!</v>
      </c>
      <c r="CC153" s="2">
        <v>6.6349999999999998</v>
      </c>
      <c r="CD153" s="2" t="e">
        <f t="shared" si="152"/>
        <v>#NUM!</v>
      </c>
      <c r="CE153" s="2" t="e">
        <f t="shared" si="153"/>
        <v>#NUM!</v>
      </c>
      <c r="CF153" s="2" t="e">
        <f t="shared" si="154"/>
        <v>#NUM!</v>
      </c>
      <c r="CG153" s="2" t="str">
        <f t="shared" si="155"/>
        <v>NS</v>
      </c>
      <c r="CH153" s="2" t="str">
        <f t="shared" si="156"/>
        <v>Wilcoxon</v>
      </c>
      <c r="CI153" s="2" t="str">
        <f t="shared" si="157"/>
        <v/>
      </c>
      <c r="CJ153" s="2" t="str">
        <f t="shared" si="158"/>
        <v/>
      </c>
    </row>
    <row r="154" spans="1:88" x14ac:dyDescent="0.2">
      <c r="A154" s="1" t="s">
        <v>142</v>
      </c>
      <c r="B154" s="19" t="s">
        <v>784</v>
      </c>
      <c r="C154" s="20">
        <v>37685</v>
      </c>
      <c r="D154" s="7">
        <v>0.375</v>
      </c>
      <c r="E154" s="1">
        <v>0.1</v>
      </c>
      <c r="F154" s="1" t="s">
        <v>57</v>
      </c>
      <c r="G154" s="1" t="s">
        <v>785</v>
      </c>
      <c r="H154" s="19" t="s">
        <v>711</v>
      </c>
      <c r="I154" s="19" t="s">
        <v>712</v>
      </c>
      <c r="J154" s="19" t="s">
        <v>61</v>
      </c>
      <c r="K154" s="2">
        <v>0.75</v>
      </c>
      <c r="L154" s="2">
        <v>0.25</v>
      </c>
      <c r="M154" s="19">
        <v>100</v>
      </c>
      <c r="N154" s="19">
        <v>100</v>
      </c>
      <c r="O154" s="19">
        <v>100</v>
      </c>
      <c r="P154" s="19">
        <v>100</v>
      </c>
      <c r="Q154" s="21"/>
      <c r="R154" s="21"/>
      <c r="S154" s="21"/>
      <c r="T154" s="21"/>
      <c r="W154" s="2">
        <f t="shared" si="106"/>
        <v>100</v>
      </c>
      <c r="X154" s="57">
        <f t="shared" si="107"/>
        <v>0</v>
      </c>
      <c r="Y154" s="2">
        <f t="shared" si="108"/>
        <v>4</v>
      </c>
      <c r="Z154" s="19">
        <v>90</v>
      </c>
      <c r="AA154" s="19">
        <v>80</v>
      </c>
      <c r="AB154" s="19">
        <v>100</v>
      </c>
      <c r="AC154" s="19">
        <v>100</v>
      </c>
      <c r="AJ154" s="2">
        <f t="shared" si="109"/>
        <v>92.5</v>
      </c>
      <c r="AK154" s="2">
        <f t="shared" si="110"/>
        <v>9.574271077563381</v>
      </c>
      <c r="AL154" s="2">
        <f t="shared" si="111"/>
        <v>4</v>
      </c>
      <c r="AM154" s="22">
        <f t="shared" si="112"/>
        <v>1.5707963267948966</v>
      </c>
      <c r="AN154" s="22">
        <f t="shared" si="113"/>
        <v>1.5707963267948966</v>
      </c>
      <c r="AO154" s="22">
        <f t="shared" si="114"/>
        <v>1.5707963267948966</v>
      </c>
      <c r="AP154" s="22">
        <f t="shared" si="115"/>
        <v>1.5707963267948966</v>
      </c>
      <c r="AQ154" s="22" t="str">
        <f t="shared" si="116"/>
        <v/>
      </c>
      <c r="AR154" s="22" t="str">
        <f t="shared" si="117"/>
        <v/>
      </c>
      <c r="AS154" s="22" t="str">
        <f t="shared" si="118"/>
        <v/>
      </c>
      <c r="AT154" s="22" t="str">
        <f t="shared" si="119"/>
        <v/>
      </c>
      <c r="AU154" s="22" t="str">
        <f t="shared" si="120"/>
        <v/>
      </c>
      <c r="AV154" s="22" t="str">
        <f t="shared" si="121"/>
        <v/>
      </c>
      <c r="AW154" s="2">
        <f t="shared" si="122"/>
        <v>1.5707963267948966</v>
      </c>
      <c r="AX154" s="2">
        <f t="shared" si="123"/>
        <v>0</v>
      </c>
      <c r="AY154" s="2">
        <f t="shared" si="124"/>
        <v>4</v>
      </c>
      <c r="AZ154" s="23">
        <f t="shared" si="125"/>
        <v>1.2490457723982542</v>
      </c>
      <c r="BA154" s="23">
        <f t="shared" si="126"/>
        <v>1.1071487177940904</v>
      </c>
      <c r="BB154" s="23">
        <f t="shared" si="127"/>
        <v>1.5707963267948966</v>
      </c>
      <c r="BC154" s="23">
        <f t="shared" si="128"/>
        <v>1.5707963267948966</v>
      </c>
      <c r="BD154" s="23" t="str">
        <f t="shared" si="129"/>
        <v/>
      </c>
      <c r="BE154" s="23" t="str">
        <f t="shared" si="130"/>
        <v/>
      </c>
      <c r="BF154" s="23" t="str">
        <f t="shared" si="131"/>
        <v/>
      </c>
      <c r="BG154" s="23" t="str">
        <f t="shared" si="132"/>
        <v/>
      </c>
      <c r="BH154" s="23" t="str">
        <f t="shared" si="133"/>
        <v/>
      </c>
      <c r="BI154" s="23" t="str">
        <f t="shared" si="134"/>
        <v/>
      </c>
      <c r="BJ154" s="2">
        <f t="shared" si="135"/>
        <v>1.3744467859455345</v>
      </c>
      <c r="BK154" s="2">
        <f t="shared" si="136"/>
        <v>0.23400851538614914</v>
      </c>
      <c r="BL154" s="2">
        <f t="shared" si="137"/>
        <v>4</v>
      </c>
      <c r="BM154" s="2">
        <f t="shared" si="138"/>
        <v>1.8741599919527014E-4</v>
      </c>
      <c r="BN154" s="2">
        <f t="shared" si="139"/>
        <v>6.2471999731756708E-5</v>
      </c>
      <c r="BO154" s="2">
        <f t="shared" si="140"/>
        <v>3</v>
      </c>
      <c r="BP154" s="2">
        <f t="shared" si="141"/>
        <v>1.6781401354164902</v>
      </c>
      <c r="BQ154" s="2">
        <f t="shared" si="142"/>
        <v>0.76489232840434507</v>
      </c>
      <c r="BR154" s="3" t="str">
        <f t="shared" si="143"/>
        <v>Nontoxic</v>
      </c>
      <c r="BS154" s="2">
        <f t="shared" si="144"/>
        <v>92.5</v>
      </c>
      <c r="BT154" s="4" t="s">
        <v>664</v>
      </c>
      <c r="BU154" s="2" t="s">
        <v>666</v>
      </c>
      <c r="BV154" s="2">
        <f t="shared" si="145"/>
        <v>3</v>
      </c>
      <c r="BW154" s="2">
        <f t="shared" si="146"/>
        <v>3</v>
      </c>
      <c r="BX154" s="2">
        <f t="shared" si="147"/>
        <v>0</v>
      </c>
      <c r="BY154" s="2">
        <f t="shared" si="148"/>
        <v>5.4759985273229596E-2</v>
      </c>
      <c r="BZ154" s="2">
        <f t="shared" si="149"/>
        <v>2.7379992636614798E-2</v>
      </c>
      <c r="CA154" s="2">
        <f t="shared" si="150"/>
        <v>1.1666666666666667</v>
      </c>
      <c r="CB154" s="2" t="e">
        <f t="shared" si="151"/>
        <v>#NUM!</v>
      </c>
      <c r="CC154" s="2">
        <v>6.6349999999999998</v>
      </c>
      <c r="CD154" s="2" t="e">
        <f t="shared" si="152"/>
        <v>#NUM!</v>
      </c>
      <c r="CE154" s="2" t="e">
        <f t="shared" si="153"/>
        <v>#NUM!</v>
      </c>
      <c r="CF154" s="2" t="e">
        <f t="shared" si="154"/>
        <v>#NUM!</v>
      </c>
      <c r="CG154" s="2" t="str">
        <f t="shared" si="155"/>
        <v>NS</v>
      </c>
      <c r="CH154" s="2" t="str">
        <f t="shared" si="156"/>
        <v>Wilcoxon</v>
      </c>
      <c r="CI154" s="2" t="str">
        <f t="shared" si="157"/>
        <v/>
      </c>
      <c r="CJ154" s="2" t="str">
        <f t="shared" si="158"/>
        <v/>
      </c>
    </row>
    <row r="155" spans="1:88" x14ac:dyDescent="0.2">
      <c r="A155" s="1" t="s">
        <v>142</v>
      </c>
      <c r="B155" s="19" t="s">
        <v>401</v>
      </c>
      <c r="C155" s="20">
        <v>37692</v>
      </c>
      <c r="D155" s="7">
        <v>0.2986111111111111</v>
      </c>
      <c r="E155" s="1">
        <v>0.1</v>
      </c>
      <c r="F155" s="1" t="s">
        <v>57</v>
      </c>
      <c r="G155" s="1" t="s">
        <v>786</v>
      </c>
      <c r="H155" s="19" t="s">
        <v>711</v>
      </c>
      <c r="I155" s="19" t="s">
        <v>712</v>
      </c>
      <c r="J155" s="19" t="s">
        <v>61</v>
      </c>
      <c r="K155" s="2">
        <v>0.75</v>
      </c>
      <c r="L155" s="2">
        <v>0.25</v>
      </c>
      <c r="M155" s="19">
        <v>100</v>
      </c>
      <c r="N155" s="19">
        <v>100</v>
      </c>
      <c r="O155" s="19">
        <v>100</v>
      </c>
      <c r="P155" s="19">
        <v>100</v>
      </c>
      <c r="Q155" s="21"/>
      <c r="R155" s="21"/>
      <c r="S155" s="21"/>
      <c r="T155" s="21"/>
      <c r="W155" s="2">
        <f t="shared" si="106"/>
        <v>100</v>
      </c>
      <c r="X155" s="57">
        <f t="shared" si="107"/>
        <v>0</v>
      </c>
      <c r="Y155" s="2">
        <f t="shared" si="108"/>
        <v>4</v>
      </c>
      <c r="Z155" s="19">
        <v>80</v>
      </c>
      <c r="AA155" s="19">
        <v>90</v>
      </c>
      <c r="AB155" s="19">
        <v>100</v>
      </c>
      <c r="AC155" s="19">
        <v>100</v>
      </c>
      <c r="AJ155" s="2">
        <f t="shared" si="109"/>
        <v>92.5</v>
      </c>
      <c r="AK155" s="2">
        <f t="shared" si="110"/>
        <v>9.574271077563381</v>
      </c>
      <c r="AL155" s="2">
        <f t="shared" si="111"/>
        <v>4</v>
      </c>
      <c r="AM155" s="22">
        <f t="shared" si="112"/>
        <v>1.5707963267948966</v>
      </c>
      <c r="AN155" s="22">
        <f t="shared" si="113"/>
        <v>1.5707963267948966</v>
      </c>
      <c r="AO155" s="22">
        <f t="shared" si="114"/>
        <v>1.5707963267948966</v>
      </c>
      <c r="AP155" s="22">
        <f t="shared" si="115"/>
        <v>1.5707963267948966</v>
      </c>
      <c r="AQ155" s="22" t="str">
        <f t="shared" si="116"/>
        <v/>
      </c>
      <c r="AR155" s="22" t="str">
        <f t="shared" si="117"/>
        <v/>
      </c>
      <c r="AS155" s="22" t="str">
        <f t="shared" si="118"/>
        <v/>
      </c>
      <c r="AT155" s="22" t="str">
        <f t="shared" si="119"/>
        <v/>
      </c>
      <c r="AU155" s="22" t="str">
        <f t="shared" si="120"/>
        <v/>
      </c>
      <c r="AV155" s="22" t="str">
        <f t="shared" si="121"/>
        <v/>
      </c>
      <c r="AW155" s="2">
        <f t="shared" si="122"/>
        <v>1.5707963267948966</v>
      </c>
      <c r="AX155" s="2">
        <f t="shared" si="123"/>
        <v>0</v>
      </c>
      <c r="AY155" s="2">
        <f t="shared" si="124"/>
        <v>4</v>
      </c>
      <c r="AZ155" s="23">
        <f t="shared" si="125"/>
        <v>1.1071487177940904</v>
      </c>
      <c r="BA155" s="23">
        <f t="shared" si="126"/>
        <v>1.2490457723982542</v>
      </c>
      <c r="BB155" s="23">
        <f t="shared" si="127"/>
        <v>1.5707963267948966</v>
      </c>
      <c r="BC155" s="23">
        <f t="shared" si="128"/>
        <v>1.5707963267948966</v>
      </c>
      <c r="BD155" s="23" t="str">
        <f t="shared" si="129"/>
        <v/>
      </c>
      <c r="BE155" s="23" t="str">
        <f t="shared" si="130"/>
        <v/>
      </c>
      <c r="BF155" s="23" t="str">
        <f t="shared" si="131"/>
        <v/>
      </c>
      <c r="BG155" s="23" t="str">
        <f t="shared" si="132"/>
        <v/>
      </c>
      <c r="BH155" s="23" t="str">
        <f t="shared" si="133"/>
        <v/>
      </c>
      <c r="BI155" s="23" t="str">
        <f t="shared" si="134"/>
        <v/>
      </c>
      <c r="BJ155" s="2">
        <f t="shared" si="135"/>
        <v>1.3744467859455345</v>
      </c>
      <c r="BK155" s="2">
        <f t="shared" si="136"/>
        <v>0.23400851538614914</v>
      </c>
      <c r="BL155" s="2">
        <f t="shared" si="137"/>
        <v>4</v>
      </c>
      <c r="BM155" s="2">
        <f t="shared" si="138"/>
        <v>1.8741599919527014E-4</v>
      </c>
      <c r="BN155" s="2">
        <f t="shared" si="139"/>
        <v>6.2471999731756708E-5</v>
      </c>
      <c r="BO155" s="2">
        <f t="shared" si="140"/>
        <v>3</v>
      </c>
      <c r="BP155" s="2">
        <f t="shared" si="141"/>
        <v>1.6781401354164902</v>
      </c>
      <c r="BQ155" s="2">
        <f t="shared" si="142"/>
        <v>0.76489232840434507</v>
      </c>
      <c r="BR155" s="3" t="str">
        <f t="shared" si="143"/>
        <v>Nontoxic</v>
      </c>
      <c r="BS155" s="2">
        <f t="shared" si="144"/>
        <v>92.5</v>
      </c>
      <c r="BT155" s="4" t="s">
        <v>664</v>
      </c>
      <c r="BU155" s="2" t="s">
        <v>666</v>
      </c>
      <c r="BV155" s="2">
        <f t="shared" si="145"/>
        <v>3</v>
      </c>
      <c r="BW155" s="2">
        <f t="shared" si="146"/>
        <v>3</v>
      </c>
      <c r="BX155" s="2">
        <f t="shared" si="147"/>
        <v>0</v>
      </c>
      <c r="BY155" s="2">
        <f t="shared" si="148"/>
        <v>5.4759985273229596E-2</v>
      </c>
      <c r="BZ155" s="2">
        <f t="shared" si="149"/>
        <v>2.7379992636614798E-2</v>
      </c>
      <c r="CA155" s="2">
        <f t="shared" si="150"/>
        <v>1.1666666666666667</v>
      </c>
      <c r="CB155" s="2" t="e">
        <f t="shared" si="151"/>
        <v>#NUM!</v>
      </c>
      <c r="CC155" s="2">
        <v>6.6349999999999998</v>
      </c>
      <c r="CD155" s="2" t="e">
        <f t="shared" si="152"/>
        <v>#NUM!</v>
      </c>
      <c r="CE155" s="2" t="e">
        <f t="shared" si="153"/>
        <v>#NUM!</v>
      </c>
      <c r="CF155" s="2" t="e">
        <f t="shared" si="154"/>
        <v>#NUM!</v>
      </c>
      <c r="CG155" s="2" t="str">
        <f t="shared" si="155"/>
        <v>NS</v>
      </c>
      <c r="CH155" s="2" t="str">
        <f t="shared" si="156"/>
        <v>Wilcoxon</v>
      </c>
      <c r="CI155" s="2" t="str">
        <f t="shared" si="157"/>
        <v/>
      </c>
      <c r="CJ155" s="2" t="str">
        <f t="shared" si="158"/>
        <v/>
      </c>
    </row>
    <row r="156" spans="1:88" hidden="1" x14ac:dyDescent="0.2">
      <c r="A156" s="1" t="s">
        <v>142</v>
      </c>
      <c r="B156" s="19" t="s">
        <v>482</v>
      </c>
      <c r="C156" s="20">
        <v>39100</v>
      </c>
      <c r="D156" s="7">
        <v>0.44027777777777777</v>
      </c>
      <c r="E156" s="1">
        <v>0.1</v>
      </c>
      <c r="F156" s="1" t="s">
        <v>57</v>
      </c>
      <c r="G156" s="1" t="s">
        <v>856</v>
      </c>
      <c r="H156" s="19" t="s">
        <v>711</v>
      </c>
      <c r="I156" s="19" t="s">
        <v>712</v>
      </c>
      <c r="J156" s="19" t="s">
        <v>61</v>
      </c>
      <c r="K156" s="2">
        <v>0.75</v>
      </c>
      <c r="L156" s="2">
        <v>0.25</v>
      </c>
      <c r="M156" s="19">
        <v>100</v>
      </c>
      <c r="N156" s="19">
        <v>100</v>
      </c>
      <c r="O156" s="19">
        <v>100</v>
      </c>
      <c r="P156" s="19">
        <v>100</v>
      </c>
      <c r="Q156" s="21"/>
      <c r="R156" s="21"/>
      <c r="S156" s="21"/>
      <c r="T156" s="21"/>
      <c r="W156" s="2">
        <f t="shared" si="106"/>
        <v>100</v>
      </c>
      <c r="X156" s="57">
        <f t="shared" si="107"/>
        <v>0</v>
      </c>
      <c r="Y156" s="2">
        <f t="shared" si="108"/>
        <v>4</v>
      </c>
      <c r="Z156" s="19">
        <v>80</v>
      </c>
      <c r="AA156" s="19">
        <v>90</v>
      </c>
      <c r="AB156" s="19">
        <v>80</v>
      </c>
      <c r="AC156" s="19">
        <v>100</v>
      </c>
      <c r="AJ156" s="2">
        <f t="shared" si="109"/>
        <v>87.5</v>
      </c>
      <c r="AK156" s="2">
        <f t="shared" si="110"/>
        <v>9.574271077563381</v>
      </c>
      <c r="AL156" s="2">
        <f t="shared" si="111"/>
        <v>4</v>
      </c>
      <c r="AM156" s="22">
        <f t="shared" si="112"/>
        <v>1.5707963267948966</v>
      </c>
      <c r="AN156" s="22">
        <f t="shared" si="113"/>
        <v>1.5707963267948966</v>
      </c>
      <c r="AO156" s="22">
        <f t="shared" si="114"/>
        <v>1.5707963267948966</v>
      </c>
      <c r="AP156" s="22">
        <f t="shared" si="115"/>
        <v>1.5707963267948966</v>
      </c>
      <c r="AQ156" s="22" t="str">
        <f t="shared" si="116"/>
        <v/>
      </c>
      <c r="AR156" s="22" t="str">
        <f t="shared" si="117"/>
        <v/>
      </c>
      <c r="AS156" s="22" t="str">
        <f t="shared" si="118"/>
        <v/>
      </c>
      <c r="AT156" s="22" t="str">
        <f t="shared" si="119"/>
        <v/>
      </c>
      <c r="AU156" s="22" t="str">
        <f t="shared" si="120"/>
        <v/>
      </c>
      <c r="AV156" s="22" t="str">
        <f t="shared" si="121"/>
        <v/>
      </c>
      <c r="AW156" s="2">
        <f t="shared" si="122"/>
        <v>1.5707963267948966</v>
      </c>
      <c r="AX156" s="2">
        <f t="shared" si="123"/>
        <v>0</v>
      </c>
      <c r="AY156" s="2">
        <f t="shared" si="124"/>
        <v>4</v>
      </c>
      <c r="AZ156" s="23">
        <f t="shared" si="125"/>
        <v>1.1071487177940904</v>
      </c>
      <c r="BA156" s="23">
        <f t="shared" si="126"/>
        <v>1.2490457723982542</v>
      </c>
      <c r="BB156" s="23">
        <f t="shared" si="127"/>
        <v>1.1071487177940904</v>
      </c>
      <c r="BC156" s="23">
        <f t="shared" si="128"/>
        <v>1.5707963267948966</v>
      </c>
      <c r="BD156" s="23" t="str">
        <f t="shared" si="129"/>
        <v/>
      </c>
      <c r="BE156" s="23" t="str">
        <f t="shared" si="130"/>
        <v/>
      </c>
      <c r="BF156" s="23" t="str">
        <f t="shared" si="131"/>
        <v/>
      </c>
      <c r="BG156" s="23" t="str">
        <f t="shared" si="132"/>
        <v/>
      </c>
      <c r="BH156" s="23" t="str">
        <f t="shared" si="133"/>
        <v/>
      </c>
      <c r="BI156" s="23" t="str">
        <f t="shared" si="134"/>
        <v/>
      </c>
      <c r="BJ156" s="2">
        <f t="shared" si="135"/>
        <v>1.258534883695333</v>
      </c>
      <c r="BK156" s="2">
        <f t="shared" si="136"/>
        <v>0.21865710944489192</v>
      </c>
      <c r="BL156" s="2">
        <f t="shared" si="137"/>
        <v>4</v>
      </c>
      <c r="BM156" s="2">
        <f t="shared" si="138"/>
        <v>1.4286782324562328E-4</v>
      </c>
      <c r="BN156" s="2">
        <f t="shared" si="139"/>
        <v>4.7622607748541094E-5</v>
      </c>
      <c r="BO156" s="2">
        <f t="shared" si="140"/>
        <v>3</v>
      </c>
      <c r="BP156" s="2">
        <f t="shared" si="141"/>
        <v>0.73574226608381288</v>
      </c>
      <c r="BQ156" s="2">
        <f t="shared" si="142"/>
        <v>0.76489232840434507</v>
      </c>
      <c r="BR156" s="3" t="str">
        <f t="shared" si="143"/>
        <v>Toxic</v>
      </c>
      <c r="BS156" s="2">
        <f t="shared" si="144"/>
        <v>87.5</v>
      </c>
      <c r="BT156" s="4" t="s">
        <v>664</v>
      </c>
      <c r="BU156" s="2" t="s">
        <v>666</v>
      </c>
      <c r="BV156" s="2">
        <f t="shared" si="145"/>
        <v>3</v>
      </c>
      <c r="BW156" s="2">
        <f t="shared" si="146"/>
        <v>3</v>
      </c>
      <c r="BX156" s="2">
        <f t="shared" si="147"/>
        <v>0</v>
      </c>
      <c r="BY156" s="2">
        <f t="shared" si="148"/>
        <v>4.7810931510795442E-2</v>
      </c>
      <c r="BZ156" s="2">
        <f t="shared" si="149"/>
        <v>2.3905465755397721E-2</v>
      </c>
      <c r="CA156" s="2">
        <f t="shared" si="150"/>
        <v>1.1666666666666667</v>
      </c>
      <c r="CB156" s="2" t="e">
        <f t="shared" si="151"/>
        <v>#NUM!</v>
      </c>
      <c r="CC156" s="2">
        <v>6.6349999999999998</v>
      </c>
      <c r="CD156" s="2" t="e">
        <f t="shared" si="152"/>
        <v>#NUM!</v>
      </c>
      <c r="CE156" s="2" t="e">
        <f t="shared" si="153"/>
        <v>#NUM!</v>
      </c>
      <c r="CF156" s="2" t="e">
        <f t="shared" si="154"/>
        <v>#NUM!</v>
      </c>
      <c r="CG156" s="2" t="str">
        <f t="shared" si="155"/>
        <v>NS</v>
      </c>
      <c r="CH156" s="2" t="str">
        <f t="shared" si="156"/>
        <v>Wilcoxon</v>
      </c>
      <c r="CI156" s="2" t="str">
        <f t="shared" si="157"/>
        <v>TSTToxicLess25</v>
      </c>
      <c r="CJ156" s="2" t="str">
        <f t="shared" si="158"/>
        <v/>
      </c>
    </row>
    <row r="157" spans="1:88" hidden="1" x14ac:dyDescent="0.2">
      <c r="A157" s="1" t="s">
        <v>142</v>
      </c>
      <c r="B157" s="19" t="s">
        <v>516</v>
      </c>
      <c r="C157" s="20">
        <v>38491</v>
      </c>
      <c r="D157" s="7">
        <v>0.56458333333333333</v>
      </c>
      <c r="E157" s="1">
        <v>0.1</v>
      </c>
      <c r="F157" s="1" t="s">
        <v>57</v>
      </c>
      <c r="G157" s="1" t="s">
        <v>839</v>
      </c>
      <c r="H157" s="19" t="s">
        <v>711</v>
      </c>
      <c r="I157" s="19" t="s">
        <v>712</v>
      </c>
      <c r="J157" s="19" t="s">
        <v>61</v>
      </c>
      <c r="K157" s="2">
        <v>0.75</v>
      </c>
      <c r="L157" s="2">
        <v>0.25</v>
      </c>
      <c r="M157" s="19">
        <v>100</v>
      </c>
      <c r="N157" s="19">
        <v>100</v>
      </c>
      <c r="O157" s="19">
        <v>100</v>
      </c>
      <c r="P157" s="19">
        <v>100</v>
      </c>
      <c r="Q157" s="21"/>
      <c r="R157" s="21"/>
      <c r="S157" s="21"/>
      <c r="T157" s="21"/>
      <c r="W157" s="2">
        <f t="shared" si="106"/>
        <v>100</v>
      </c>
      <c r="X157" s="57">
        <f t="shared" si="107"/>
        <v>0</v>
      </c>
      <c r="Y157" s="2">
        <f t="shared" si="108"/>
        <v>4</v>
      </c>
      <c r="Z157" s="19">
        <v>70</v>
      </c>
      <c r="AA157" s="19">
        <v>70</v>
      </c>
      <c r="AB157" s="19">
        <v>50</v>
      </c>
      <c r="AC157" s="19">
        <v>60</v>
      </c>
      <c r="AJ157" s="2">
        <f t="shared" si="109"/>
        <v>62.5</v>
      </c>
      <c r="AK157" s="2">
        <f t="shared" si="110"/>
        <v>9.574271077563381</v>
      </c>
      <c r="AL157" s="2">
        <f t="shared" si="111"/>
        <v>4</v>
      </c>
      <c r="AM157" s="22">
        <f t="shared" si="112"/>
        <v>1.5707963267948966</v>
      </c>
      <c r="AN157" s="22">
        <f t="shared" si="113"/>
        <v>1.5707963267948966</v>
      </c>
      <c r="AO157" s="22">
        <f t="shared" si="114"/>
        <v>1.5707963267948966</v>
      </c>
      <c r="AP157" s="22">
        <f t="shared" si="115"/>
        <v>1.5707963267948966</v>
      </c>
      <c r="AQ157" s="22" t="str">
        <f t="shared" si="116"/>
        <v/>
      </c>
      <c r="AR157" s="22" t="str">
        <f t="shared" si="117"/>
        <v/>
      </c>
      <c r="AS157" s="22" t="str">
        <f t="shared" si="118"/>
        <v/>
      </c>
      <c r="AT157" s="22" t="str">
        <f t="shared" si="119"/>
        <v/>
      </c>
      <c r="AU157" s="22" t="str">
        <f t="shared" si="120"/>
        <v/>
      </c>
      <c r="AV157" s="22" t="str">
        <f t="shared" si="121"/>
        <v/>
      </c>
      <c r="AW157" s="2">
        <f t="shared" si="122"/>
        <v>1.5707963267948966</v>
      </c>
      <c r="AX157" s="2">
        <f t="shared" si="123"/>
        <v>0</v>
      </c>
      <c r="AY157" s="2">
        <f t="shared" si="124"/>
        <v>4</v>
      </c>
      <c r="AZ157" s="23">
        <f t="shared" si="125"/>
        <v>0.99115658643119231</v>
      </c>
      <c r="BA157" s="23">
        <f t="shared" si="126"/>
        <v>0.99115658643119231</v>
      </c>
      <c r="BB157" s="23">
        <f t="shared" si="127"/>
        <v>0.78539816339744839</v>
      </c>
      <c r="BC157" s="23">
        <f t="shared" si="128"/>
        <v>0.88607712379261372</v>
      </c>
      <c r="BD157" s="23" t="str">
        <f t="shared" si="129"/>
        <v/>
      </c>
      <c r="BE157" s="23" t="str">
        <f t="shared" si="130"/>
        <v/>
      </c>
      <c r="BF157" s="23" t="str">
        <f t="shared" si="131"/>
        <v/>
      </c>
      <c r="BG157" s="23" t="str">
        <f t="shared" si="132"/>
        <v/>
      </c>
      <c r="BH157" s="23" t="str">
        <f t="shared" si="133"/>
        <v/>
      </c>
      <c r="BI157" s="23" t="str">
        <f t="shared" si="134"/>
        <v/>
      </c>
      <c r="BJ157" s="2">
        <f t="shared" si="135"/>
        <v>0.91344711501311171</v>
      </c>
      <c r="BK157" s="2">
        <f t="shared" si="136"/>
        <v>9.8696798876551875E-2</v>
      </c>
      <c r="BL157" s="2">
        <f t="shared" si="137"/>
        <v>4</v>
      </c>
      <c r="BM157" s="2">
        <f t="shared" si="138"/>
        <v>5.9305133170472095E-6</v>
      </c>
      <c r="BN157" s="2">
        <f t="shared" si="139"/>
        <v>1.97683777234907E-6</v>
      </c>
      <c r="BO157" s="2">
        <f t="shared" si="140"/>
        <v>3</v>
      </c>
      <c r="BP157" s="2">
        <f t="shared" si="141"/>
        <v>-5.3628918687439944</v>
      </c>
      <c r="BQ157" s="2">
        <f t="shared" si="142"/>
        <v>0.76489232840434507</v>
      </c>
      <c r="BR157" s="3" t="str">
        <f t="shared" si="143"/>
        <v>Toxic</v>
      </c>
      <c r="BS157" s="2">
        <f t="shared" si="144"/>
        <v>62.5</v>
      </c>
      <c r="BT157" s="4" t="s">
        <v>664</v>
      </c>
      <c r="BU157" s="4" t="s">
        <v>667</v>
      </c>
      <c r="BV157" s="2">
        <f t="shared" si="145"/>
        <v>3</v>
      </c>
      <c r="BW157" s="2">
        <f t="shared" si="146"/>
        <v>3</v>
      </c>
      <c r="BX157" s="2">
        <f t="shared" si="147"/>
        <v>0</v>
      </c>
      <c r="BY157" s="2">
        <f t="shared" si="148"/>
        <v>9.7410581084785321E-3</v>
      </c>
      <c r="BZ157" s="2">
        <f t="shared" si="149"/>
        <v>4.870529054239266E-3</v>
      </c>
      <c r="CA157" s="2">
        <f t="shared" si="150"/>
        <v>1.1666666666666667</v>
      </c>
      <c r="CB157" s="2" t="e">
        <f t="shared" si="151"/>
        <v>#NUM!</v>
      </c>
      <c r="CC157" s="2">
        <v>6.6349999999999998</v>
      </c>
      <c r="CD157" s="2" t="e">
        <f t="shared" si="152"/>
        <v>#NUM!</v>
      </c>
      <c r="CE157" s="2" t="e">
        <f t="shared" si="153"/>
        <v>#NUM!</v>
      </c>
      <c r="CF157" s="2" t="e">
        <f t="shared" si="154"/>
        <v>#NUM!</v>
      </c>
      <c r="CG157" s="2" t="str">
        <f t="shared" si="155"/>
        <v>Sig</v>
      </c>
      <c r="CH157" s="2" t="str">
        <f t="shared" si="156"/>
        <v>Wilcoxon</v>
      </c>
      <c r="CI157" s="2" t="str">
        <f t="shared" si="157"/>
        <v/>
      </c>
      <c r="CJ157" s="2" t="str">
        <f t="shared" si="158"/>
        <v/>
      </c>
    </row>
    <row r="158" spans="1:88" hidden="1" x14ac:dyDescent="0.2">
      <c r="A158" s="1" t="s">
        <v>142</v>
      </c>
      <c r="B158" s="19" t="s">
        <v>531</v>
      </c>
      <c r="C158" s="20">
        <v>38554</v>
      </c>
      <c r="D158" s="7">
        <v>0.55277777777777781</v>
      </c>
      <c r="E158" s="1">
        <v>0.1</v>
      </c>
      <c r="F158" s="1" t="s">
        <v>57</v>
      </c>
      <c r="G158" s="1" t="s">
        <v>840</v>
      </c>
      <c r="H158" s="19" t="s">
        <v>711</v>
      </c>
      <c r="I158" s="19" t="s">
        <v>712</v>
      </c>
      <c r="J158" s="19" t="s">
        <v>61</v>
      </c>
      <c r="K158" s="2">
        <v>0.75</v>
      </c>
      <c r="L158" s="2">
        <v>0.25</v>
      </c>
      <c r="M158" s="19">
        <v>100</v>
      </c>
      <c r="N158" s="19">
        <v>100</v>
      </c>
      <c r="O158" s="19">
        <v>100</v>
      </c>
      <c r="P158" s="19">
        <v>100</v>
      </c>
      <c r="Q158" s="21"/>
      <c r="R158" s="21"/>
      <c r="S158" s="21"/>
      <c r="T158" s="21"/>
      <c r="W158" s="2">
        <f t="shared" si="106"/>
        <v>100</v>
      </c>
      <c r="X158" s="57">
        <f t="shared" si="107"/>
        <v>0</v>
      </c>
      <c r="Y158" s="2">
        <f t="shared" si="108"/>
        <v>4</v>
      </c>
      <c r="Z158" s="19">
        <v>80</v>
      </c>
      <c r="AA158" s="19">
        <v>100</v>
      </c>
      <c r="AB158" s="19">
        <v>80</v>
      </c>
      <c r="AC158" s="19">
        <v>90</v>
      </c>
      <c r="AJ158" s="2">
        <f t="shared" si="109"/>
        <v>87.5</v>
      </c>
      <c r="AK158" s="2">
        <f t="shared" si="110"/>
        <v>9.574271077563381</v>
      </c>
      <c r="AL158" s="2">
        <f t="shared" si="111"/>
        <v>4</v>
      </c>
      <c r="AM158" s="22">
        <f t="shared" si="112"/>
        <v>1.5707963267948966</v>
      </c>
      <c r="AN158" s="22">
        <f t="shared" si="113"/>
        <v>1.5707963267948966</v>
      </c>
      <c r="AO158" s="22">
        <f t="shared" si="114"/>
        <v>1.5707963267948966</v>
      </c>
      <c r="AP158" s="22">
        <f t="shared" si="115"/>
        <v>1.5707963267948966</v>
      </c>
      <c r="AQ158" s="22" t="str">
        <f t="shared" si="116"/>
        <v/>
      </c>
      <c r="AR158" s="22" t="str">
        <f t="shared" si="117"/>
        <v/>
      </c>
      <c r="AS158" s="22" t="str">
        <f t="shared" si="118"/>
        <v/>
      </c>
      <c r="AT158" s="22" t="str">
        <f t="shared" si="119"/>
        <v/>
      </c>
      <c r="AU158" s="22" t="str">
        <f t="shared" si="120"/>
        <v/>
      </c>
      <c r="AV158" s="22" t="str">
        <f t="shared" si="121"/>
        <v/>
      </c>
      <c r="AW158" s="2">
        <f t="shared" si="122"/>
        <v>1.5707963267948966</v>
      </c>
      <c r="AX158" s="2">
        <f t="shared" si="123"/>
        <v>0</v>
      </c>
      <c r="AY158" s="2">
        <f t="shared" si="124"/>
        <v>4</v>
      </c>
      <c r="AZ158" s="23">
        <f t="shared" si="125"/>
        <v>1.1071487177940904</v>
      </c>
      <c r="BA158" s="23">
        <f t="shared" si="126"/>
        <v>1.5707963267948966</v>
      </c>
      <c r="BB158" s="23">
        <f t="shared" si="127"/>
        <v>1.1071487177940904</v>
      </c>
      <c r="BC158" s="23">
        <f t="shared" si="128"/>
        <v>1.2490457723982542</v>
      </c>
      <c r="BD158" s="23" t="str">
        <f t="shared" si="129"/>
        <v/>
      </c>
      <c r="BE158" s="23" t="str">
        <f t="shared" si="130"/>
        <v/>
      </c>
      <c r="BF158" s="23" t="str">
        <f t="shared" si="131"/>
        <v/>
      </c>
      <c r="BG158" s="23" t="str">
        <f t="shared" si="132"/>
        <v/>
      </c>
      <c r="BH158" s="23" t="str">
        <f t="shared" si="133"/>
        <v/>
      </c>
      <c r="BI158" s="23" t="str">
        <f t="shared" si="134"/>
        <v/>
      </c>
      <c r="BJ158" s="2">
        <f t="shared" si="135"/>
        <v>1.258534883695333</v>
      </c>
      <c r="BK158" s="2">
        <f t="shared" si="136"/>
        <v>0.21865710944489192</v>
      </c>
      <c r="BL158" s="2">
        <f t="shared" si="137"/>
        <v>4</v>
      </c>
      <c r="BM158" s="2">
        <f t="shared" si="138"/>
        <v>1.4286782324562328E-4</v>
      </c>
      <c r="BN158" s="2">
        <f t="shared" si="139"/>
        <v>4.7622607748541094E-5</v>
      </c>
      <c r="BO158" s="2">
        <f t="shared" si="140"/>
        <v>3</v>
      </c>
      <c r="BP158" s="2">
        <f t="shared" si="141"/>
        <v>0.73574226608381288</v>
      </c>
      <c r="BQ158" s="2">
        <f t="shared" si="142"/>
        <v>0.76489232840434507</v>
      </c>
      <c r="BR158" s="3" t="str">
        <f t="shared" si="143"/>
        <v>Toxic</v>
      </c>
      <c r="BS158" s="2">
        <f t="shared" si="144"/>
        <v>87.5</v>
      </c>
      <c r="BT158" s="4" t="s">
        <v>664</v>
      </c>
      <c r="BU158" s="2" t="s">
        <v>666</v>
      </c>
      <c r="BV158" s="2">
        <f t="shared" si="145"/>
        <v>3</v>
      </c>
      <c r="BW158" s="2">
        <f t="shared" si="146"/>
        <v>3</v>
      </c>
      <c r="BX158" s="2">
        <f t="shared" si="147"/>
        <v>0</v>
      </c>
      <c r="BY158" s="2">
        <f t="shared" si="148"/>
        <v>4.7810931510795442E-2</v>
      </c>
      <c r="BZ158" s="2">
        <f t="shared" si="149"/>
        <v>2.3905465755397721E-2</v>
      </c>
      <c r="CA158" s="2">
        <f t="shared" si="150"/>
        <v>1.1666666666666667</v>
      </c>
      <c r="CB158" s="2" t="e">
        <f t="shared" si="151"/>
        <v>#NUM!</v>
      </c>
      <c r="CC158" s="2">
        <v>6.6349999999999998</v>
      </c>
      <c r="CD158" s="2" t="e">
        <f t="shared" si="152"/>
        <v>#NUM!</v>
      </c>
      <c r="CE158" s="2" t="e">
        <f t="shared" si="153"/>
        <v>#NUM!</v>
      </c>
      <c r="CF158" s="2" t="e">
        <f t="shared" si="154"/>
        <v>#NUM!</v>
      </c>
      <c r="CG158" s="2" t="str">
        <f t="shared" si="155"/>
        <v>NS</v>
      </c>
      <c r="CH158" s="2" t="str">
        <f t="shared" si="156"/>
        <v>Wilcoxon</v>
      </c>
      <c r="CI158" s="2" t="str">
        <f t="shared" si="157"/>
        <v>TSTToxicLess25</v>
      </c>
      <c r="CJ158" s="2" t="str">
        <f t="shared" si="158"/>
        <v/>
      </c>
    </row>
    <row r="159" spans="1:88" hidden="1" x14ac:dyDescent="0.2">
      <c r="A159" s="1" t="s">
        <v>142</v>
      </c>
      <c r="B159" s="19" t="s">
        <v>532</v>
      </c>
      <c r="C159" s="20">
        <v>38491</v>
      </c>
      <c r="D159" s="7">
        <v>0.4548611111111111</v>
      </c>
      <c r="E159" s="1">
        <v>0.1</v>
      </c>
      <c r="F159" s="1" t="s">
        <v>57</v>
      </c>
      <c r="G159" s="1" t="s">
        <v>839</v>
      </c>
      <c r="H159" s="19" t="s">
        <v>711</v>
      </c>
      <c r="I159" s="19" t="s">
        <v>712</v>
      </c>
      <c r="J159" s="19" t="s">
        <v>61</v>
      </c>
      <c r="K159" s="2">
        <v>0.75</v>
      </c>
      <c r="L159" s="2">
        <v>0.25</v>
      </c>
      <c r="M159" s="19">
        <v>100</v>
      </c>
      <c r="N159" s="19">
        <v>100</v>
      </c>
      <c r="O159" s="19">
        <v>100</v>
      </c>
      <c r="P159" s="19">
        <v>100</v>
      </c>
      <c r="Q159" s="21"/>
      <c r="R159" s="21"/>
      <c r="S159" s="21"/>
      <c r="T159" s="21"/>
      <c r="W159" s="2">
        <f t="shared" si="106"/>
        <v>100</v>
      </c>
      <c r="X159" s="57">
        <f t="shared" si="107"/>
        <v>0</v>
      </c>
      <c r="Y159" s="2">
        <f t="shared" si="108"/>
        <v>4</v>
      </c>
      <c r="Z159" s="19">
        <v>100</v>
      </c>
      <c r="AA159" s="19">
        <v>80</v>
      </c>
      <c r="AB159" s="19">
        <v>80</v>
      </c>
      <c r="AC159" s="19">
        <v>90</v>
      </c>
      <c r="AJ159" s="2">
        <f t="shared" si="109"/>
        <v>87.5</v>
      </c>
      <c r="AK159" s="2">
        <f t="shared" si="110"/>
        <v>9.574271077563381</v>
      </c>
      <c r="AL159" s="2">
        <f t="shared" si="111"/>
        <v>4</v>
      </c>
      <c r="AM159" s="22">
        <f t="shared" si="112"/>
        <v>1.5707963267948966</v>
      </c>
      <c r="AN159" s="22">
        <f t="shared" si="113"/>
        <v>1.5707963267948966</v>
      </c>
      <c r="AO159" s="22">
        <f t="shared" si="114"/>
        <v>1.5707963267948966</v>
      </c>
      <c r="AP159" s="22">
        <f t="shared" si="115"/>
        <v>1.5707963267948966</v>
      </c>
      <c r="AQ159" s="22" t="str">
        <f t="shared" si="116"/>
        <v/>
      </c>
      <c r="AR159" s="22" t="str">
        <f t="shared" si="117"/>
        <v/>
      </c>
      <c r="AS159" s="22" t="str">
        <f t="shared" si="118"/>
        <v/>
      </c>
      <c r="AT159" s="22" t="str">
        <f t="shared" si="119"/>
        <v/>
      </c>
      <c r="AU159" s="22" t="str">
        <f t="shared" si="120"/>
        <v/>
      </c>
      <c r="AV159" s="22" t="str">
        <f t="shared" si="121"/>
        <v/>
      </c>
      <c r="AW159" s="2">
        <f t="shared" si="122"/>
        <v>1.5707963267948966</v>
      </c>
      <c r="AX159" s="2">
        <f t="shared" si="123"/>
        <v>0</v>
      </c>
      <c r="AY159" s="2">
        <f t="shared" si="124"/>
        <v>4</v>
      </c>
      <c r="AZ159" s="23">
        <f t="shared" si="125"/>
        <v>1.5707963267948966</v>
      </c>
      <c r="BA159" s="23">
        <f t="shared" si="126"/>
        <v>1.1071487177940904</v>
      </c>
      <c r="BB159" s="23">
        <f t="shared" si="127"/>
        <v>1.1071487177940904</v>
      </c>
      <c r="BC159" s="23">
        <f t="shared" si="128"/>
        <v>1.2490457723982542</v>
      </c>
      <c r="BD159" s="23" t="str">
        <f t="shared" si="129"/>
        <v/>
      </c>
      <c r="BE159" s="23" t="str">
        <f t="shared" si="130"/>
        <v/>
      </c>
      <c r="BF159" s="23" t="str">
        <f t="shared" si="131"/>
        <v/>
      </c>
      <c r="BG159" s="23" t="str">
        <f t="shared" si="132"/>
        <v/>
      </c>
      <c r="BH159" s="23" t="str">
        <f t="shared" si="133"/>
        <v/>
      </c>
      <c r="BI159" s="23" t="str">
        <f t="shared" si="134"/>
        <v/>
      </c>
      <c r="BJ159" s="2">
        <f t="shared" si="135"/>
        <v>1.258534883695333</v>
      </c>
      <c r="BK159" s="2">
        <f t="shared" si="136"/>
        <v>0.21865710944489192</v>
      </c>
      <c r="BL159" s="2">
        <f t="shared" si="137"/>
        <v>4</v>
      </c>
      <c r="BM159" s="2">
        <f t="shared" si="138"/>
        <v>1.4286782324562328E-4</v>
      </c>
      <c r="BN159" s="2">
        <f t="shared" si="139"/>
        <v>4.7622607748541094E-5</v>
      </c>
      <c r="BO159" s="2">
        <f t="shared" si="140"/>
        <v>3</v>
      </c>
      <c r="BP159" s="2">
        <f t="shared" si="141"/>
        <v>0.73574226608381288</v>
      </c>
      <c r="BQ159" s="2">
        <f t="shared" si="142"/>
        <v>0.76489232840434507</v>
      </c>
      <c r="BR159" s="3" t="str">
        <f t="shared" si="143"/>
        <v>Toxic</v>
      </c>
      <c r="BS159" s="2">
        <f t="shared" si="144"/>
        <v>87.5</v>
      </c>
      <c r="BT159" s="4" t="s">
        <v>664</v>
      </c>
      <c r="BU159" s="2" t="s">
        <v>666</v>
      </c>
      <c r="BV159" s="2">
        <f t="shared" si="145"/>
        <v>3</v>
      </c>
      <c r="BW159" s="2">
        <f t="shared" si="146"/>
        <v>3</v>
      </c>
      <c r="BX159" s="2">
        <f t="shared" si="147"/>
        <v>0</v>
      </c>
      <c r="BY159" s="2">
        <f t="shared" si="148"/>
        <v>4.7810931510795442E-2</v>
      </c>
      <c r="BZ159" s="2">
        <f t="shared" si="149"/>
        <v>2.3905465755397721E-2</v>
      </c>
      <c r="CA159" s="2">
        <f t="shared" si="150"/>
        <v>1.1666666666666667</v>
      </c>
      <c r="CB159" s="2" t="e">
        <f t="shared" si="151"/>
        <v>#NUM!</v>
      </c>
      <c r="CC159" s="2">
        <v>6.6349999999999998</v>
      </c>
      <c r="CD159" s="2" t="e">
        <f t="shared" si="152"/>
        <v>#NUM!</v>
      </c>
      <c r="CE159" s="2" t="e">
        <f t="shared" si="153"/>
        <v>#NUM!</v>
      </c>
      <c r="CF159" s="2" t="e">
        <f t="shared" si="154"/>
        <v>#NUM!</v>
      </c>
      <c r="CG159" s="2" t="str">
        <f t="shared" si="155"/>
        <v>NS</v>
      </c>
      <c r="CH159" s="2" t="str">
        <f t="shared" si="156"/>
        <v>Wilcoxon</v>
      </c>
      <c r="CI159" s="2" t="str">
        <f t="shared" si="157"/>
        <v>TSTToxicLess25</v>
      </c>
      <c r="CJ159" s="2" t="str">
        <f t="shared" si="158"/>
        <v/>
      </c>
    </row>
    <row r="160" spans="1:88" hidden="1" x14ac:dyDescent="0.2">
      <c r="A160" s="1" t="s">
        <v>142</v>
      </c>
      <c r="B160" s="19" t="s">
        <v>532</v>
      </c>
      <c r="C160" s="20">
        <v>38799</v>
      </c>
      <c r="D160" s="7">
        <v>0.43958333333333333</v>
      </c>
      <c r="E160" s="1">
        <v>0.1</v>
      </c>
      <c r="F160" s="1" t="s">
        <v>57</v>
      </c>
      <c r="G160" s="1" t="s">
        <v>847</v>
      </c>
      <c r="H160" s="19" t="s">
        <v>711</v>
      </c>
      <c r="I160" s="19" t="s">
        <v>712</v>
      </c>
      <c r="J160" s="19" t="s">
        <v>61</v>
      </c>
      <c r="K160" s="2">
        <v>0.75</v>
      </c>
      <c r="L160" s="2">
        <v>0.25</v>
      </c>
      <c r="M160" s="19">
        <v>100</v>
      </c>
      <c r="N160" s="19">
        <v>100</v>
      </c>
      <c r="O160" s="19">
        <v>100</v>
      </c>
      <c r="P160" s="19">
        <v>100</v>
      </c>
      <c r="Q160" s="21"/>
      <c r="R160" s="21"/>
      <c r="S160" s="21"/>
      <c r="T160" s="21"/>
      <c r="W160" s="2">
        <f t="shared" si="106"/>
        <v>100</v>
      </c>
      <c r="X160" s="57">
        <f t="shared" si="107"/>
        <v>0</v>
      </c>
      <c r="Y160" s="2">
        <f t="shared" si="108"/>
        <v>4</v>
      </c>
      <c r="Z160" s="19">
        <v>90</v>
      </c>
      <c r="AA160" s="19">
        <v>90</v>
      </c>
      <c r="AB160" s="19">
        <v>70</v>
      </c>
      <c r="AC160" s="19">
        <v>77.8</v>
      </c>
      <c r="AJ160" s="2">
        <f t="shared" si="109"/>
        <v>81.95</v>
      </c>
      <c r="AK160" s="2">
        <f t="shared" si="110"/>
        <v>9.8256467132363579</v>
      </c>
      <c r="AL160" s="2">
        <f t="shared" si="111"/>
        <v>4</v>
      </c>
      <c r="AM160" s="22">
        <f t="shared" si="112"/>
        <v>1.5707963267948966</v>
      </c>
      <c r="AN160" s="22">
        <f t="shared" si="113"/>
        <v>1.5707963267948966</v>
      </c>
      <c r="AO160" s="22">
        <f t="shared" si="114"/>
        <v>1.5707963267948966</v>
      </c>
      <c r="AP160" s="22">
        <f t="shared" si="115"/>
        <v>1.5707963267948966</v>
      </c>
      <c r="AQ160" s="22" t="str">
        <f t="shared" si="116"/>
        <v/>
      </c>
      <c r="AR160" s="22" t="str">
        <f t="shared" si="117"/>
        <v/>
      </c>
      <c r="AS160" s="22" t="str">
        <f t="shared" si="118"/>
        <v/>
      </c>
      <c r="AT160" s="22" t="str">
        <f t="shared" si="119"/>
        <v/>
      </c>
      <c r="AU160" s="22" t="str">
        <f t="shared" si="120"/>
        <v/>
      </c>
      <c r="AV160" s="22" t="str">
        <f t="shared" si="121"/>
        <v/>
      </c>
      <c r="AW160" s="2">
        <f t="shared" si="122"/>
        <v>1.5707963267948966</v>
      </c>
      <c r="AX160" s="2">
        <f t="shared" si="123"/>
        <v>0</v>
      </c>
      <c r="AY160" s="2">
        <f t="shared" si="124"/>
        <v>4</v>
      </c>
      <c r="AZ160" s="23">
        <f t="shared" si="125"/>
        <v>1.2490457723982542</v>
      </c>
      <c r="BA160" s="23">
        <f t="shared" si="126"/>
        <v>1.2490457723982542</v>
      </c>
      <c r="BB160" s="23">
        <f t="shared" si="127"/>
        <v>0.99115658643119231</v>
      </c>
      <c r="BC160" s="23">
        <f t="shared" si="128"/>
        <v>1.0801809575025088</v>
      </c>
      <c r="BD160" s="23" t="str">
        <f t="shared" si="129"/>
        <v/>
      </c>
      <c r="BE160" s="23" t="str">
        <f t="shared" si="130"/>
        <v/>
      </c>
      <c r="BF160" s="23" t="str">
        <f t="shared" si="131"/>
        <v/>
      </c>
      <c r="BG160" s="23" t="str">
        <f t="shared" si="132"/>
        <v/>
      </c>
      <c r="BH160" s="23" t="str">
        <f t="shared" si="133"/>
        <v/>
      </c>
      <c r="BI160" s="23" t="str">
        <f t="shared" si="134"/>
        <v/>
      </c>
      <c r="BJ160" s="2">
        <f t="shared" si="135"/>
        <v>1.1423572721825523</v>
      </c>
      <c r="BK160" s="2">
        <f t="shared" si="136"/>
        <v>0.12844248211479067</v>
      </c>
      <c r="BL160" s="2">
        <f t="shared" si="137"/>
        <v>4</v>
      </c>
      <c r="BM160" s="2">
        <f t="shared" si="138"/>
        <v>1.7010409774027767E-5</v>
      </c>
      <c r="BN160" s="2">
        <f t="shared" si="139"/>
        <v>5.6701365913425888E-6</v>
      </c>
      <c r="BO160" s="2">
        <f t="shared" si="140"/>
        <v>3</v>
      </c>
      <c r="BP160" s="2">
        <f t="shared" si="141"/>
        <v>-0.55651327076782608</v>
      </c>
      <c r="BQ160" s="2">
        <f t="shared" si="142"/>
        <v>0.76489232840434507</v>
      </c>
      <c r="BR160" s="3" t="str">
        <f t="shared" si="143"/>
        <v>Toxic</v>
      </c>
      <c r="BS160" s="2">
        <f t="shared" si="144"/>
        <v>81.95</v>
      </c>
      <c r="BT160" s="4" t="s">
        <v>664</v>
      </c>
      <c r="BU160" s="4" t="s">
        <v>667</v>
      </c>
      <c r="BV160" s="2">
        <f t="shared" si="145"/>
        <v>3</v>
      </c>
      <c r="BW160" s="2">
        <f t="shared" si="146"/>
        <v>3</v>
      </c>
      <c r="BX160" s="2">
        <f t="shared" si="147"/>
        <v>0</v>
      </c>
      <c r="BY160" s="2">
        <f t="shared" si="148"/>
        <v>1.6497471211808321E-2</v>
      </c>
      <c r="BZ160" s="2">
        <f t="shared" si="149"/>
        <v>8.2487356059041603E-3</v>
      </c>
      <c r="CA160" s="2">
        <f t="shared" si="150"/>
        <v>1.1666666666666667</v>
      </c>
      <c r="CB160" s="2" t="e">
        <f t="shared" si="151"/>
        <v>#NUM!</v>
      </c>
      <c r="CC160" s="2">
        <v>6.6349999999999998</v>
      </c>
      <c r="CD160" s="2" t="e">
        <f t="shared" si="152"/>
        <v>#NUM!</v>
      </c>
      <c r="CE160" s="2" t="e">
        <f t="shared" si="153"/>
        <v>#NUM!</v>
      </c>
      <c r="CF160" s="2" t="e">
        <f t="shared" si="154"/>
        <v>#NUM!</v>
      </c>
      <c r="CG160" s="2" t="str">
        <f t="shared" si="155"/>
        <v>Sig</v>
      </c>
      <c r="CH160" s="2" t="str">
        <f t="shared" si="156"/>
        <v>Wilcoxon</v>
      </c>
      <c r="CI160" s="2" t="str">
        <f t="shared" si="157"/>
        <v>TSTToxicLess25</v>
      </c>
      <c r="CJ160" s="2" t="str">
        <f t="shared" si="158"/>
        <v>NOECToxicLess25</v>
      </c>
    </row>
    <row r="161" spans="1:88" x14ac:dyDescent="0.2">
      <c r="A161" s="1" t="s">
        <v>142</v>
      </c>
      <c r="B161" s="19" t="s">
        <v>211</v>
      </c>
      <c r="C161" s="20">
        <v>37356</v>
      </c>
      <c r="D161" s="7">
        <v>0.57638888888888884</v>
      </c>
      <c r="E161" s="1">
        <v>0.1</v>
      </c>
      <c r="F161" s="1" t="s">
        <v>57</v>
      </c>
      <c r="G161" s="1" t="s">
        <v>726</v>
      </c>
      <c r="H161" s="19" t="s">
        <v>711</v>
      </c>
      <c r="I161" s="19" t="s">
        <v>712</v>
      </c>
      <c r="J161" s="19" t="s">
        <v>61</v>
      </c>
      <c r="K161" s="2">
        <v>0.75</v>
      </c>
      <c r="L161" s="2">
        <v>0.25</v>
      </c>
      <c r="M161" s="19">
        <v>100</v>
      </c>
      <c r="N161" s="19">
        <v>100</v>
      </c>
      <c r="O161" s="19">
        <v>100</v>
      </c>
      <c r="P161" s="19">
        <v>100</v>
      </c>
      <c r="Q161" s="21"/>
      <c r="R161" s="21"/>
      <c r="S161" s="21"/>
      <c r="T161" s="21"/>
      <c r="W161" s="2">
        <f t="shared" si="106"/>
        <v>100</v>
      </c>
      <c r="X161" s="57">
        <f t="shared" si="107"/>
        <v>0</v>
      </c>
      <c r="Y161" s="2">
        <f t="shared" si="108"/>
        <v>4</v>
      </c>
      <c r="Z161" s="19">
        <v>80</v>
      </c>
      <c r="AA161" s="19">
        <v>100</v>
      </c>
      <c r="AB161" s="19">
        <v>100</v>
      </c>
      <c r="AC161" s="19">
        <v>100</v>
      </c>
      <c r="AJ161" s="2">
        <f t="shared" si="109"/>
        <v>95</v>
      </c>
      <c r="AK161" s="2">
        <f t="shared" si="110"/>
        <v>10</v>
      </c>
      <c r="AL161" s="2">
        <f t="shared" si="111"/>
        <v>4</v>
      </c>
      <c r="AM161" s="22">
        <f t="shared" si="112"/>
        <v>1.5707963267948966</v>
      </c>
      <c r="AN161" s="22">
        <f t="shared" si="113"/>
        <v>1.5707963267948966</v>
      </c>
      <c r="AO161" s="22">
        <f t="shared" si="114"/>
        <v>1.5707963267948966</v>
      </c>
      <c r="AP161" s="22">
        <f t="shared" si="115"/>
        <v>1.5707963267948966</v>
      </c>
      <c r="AQ161" s="22" t="str">
        <f t="shared" si="116"/>
        <v/>
      </c>
      <c r="AR161" s="22" t="str">
        <f t="shared" si="117"/>
        <v/>
      </c>
      <c r="AS161" s="22" t="str">
        <f t="shared" si="118"/>
        <v/>
      </c>
      <c r="AT161" s="22" t="str">
        <f t="shared" si="119"/>
        <v/>
      </c>
      <c r="AU161" s="22" t="str">
        <f t="shared" si="120"/>
        <v/>
      </c>
      <c r="AV161" s="22" t="str">
        <f t="shared" si="121"/>
        <v/>
      </c>
      <c r="AW161" s="2">
        <f t="shared" si="122"/>
        <v>1.5707963267948966</v>
      </c>
      <c r="AX161" s="2">
        <f t="shared" si="123"/>
        <v>0</v>
      </c>
      <c r="AY161" s="2">
        <f t="shared" si="124"/>
        <v>4</v>
      </c>
      <c r="AZ161" s="23">
        <f t="shared" si="125"/>
        <v>1.1071487177940904</v>
      </c>
      <c r="BA161" s="23">
        <f t="shared" si="126"/>
        <v>1.5707963267948966</v>
      </c>
      <c r="BB161" s="23">
        <f t="shared" si="127"/>
        <v>1.5707963267948966</v>
      </c>
      <c r="BC161" s="23">
        <f t="shared" si="128"/>
        <v>1.5707963267948966</v>
      </c>
      <c r="BD161" s="23" t="str">
        <f t="shared" si="129"/>
        <v/>
      </c>
      <c r="BE161" s="23" t="str">
        <f t="shared" si="130"/>
        <v/>
      </c>
      <c r="BF161" s="23" t="str">
        <f t="shared" si="131"/>
        <v/>
      </c>
      <c r="BG161" s="23" t="str">
        <f t="shared" si="132"/>
        <v/>
      </c>
      <c r="BH161" s="23" t="str">
        <f t="shared" si="133"/>
        <v/>
      </c>
      <c r="BI161" s="23" t="str">
        <f t="shared" si="134"/>
        <v/>
      </c>
      <c r="BJ161" s="2">
        <f t="shared" si="135"/>
        <v>1.454884424544695</v>
      </c>
      <c r="BK161" s="2">
        <f t="shared" si="136"/>
        <v>0.23182380450040269</v>
      </c>
      <c r="BL161" s="2">
        <f t="shared" si="137"/>
        <v>4</v>
      </c>
      <c r="BM161" s="2">
        <f t="shared" si="138"/>
        <v>1.8051451659105818E-4</v>
      </c>
      <c r="BN161" s="2">
        <f t="shared" si="139"/>
        <v>6.0171505530352724E-5</v>
      </c>
      <c r="BO161" s="2">
        <f t="shared" si="140"/>
        <v>3</v>
      </c>
      <c r="BP161" s="2">
        <f t="shared" si="141"/>
        <v>2.3879099046365777</v>
      </c>
      <c r="BQ161" s="2">
        <f t="shared" si="142"/>
        <v>0.76489232840434507</v>
      </c>
      <c r="BR161" s="3" t="str">
        <f t="shared" si="143"/>
        <v>Nontoxic</v>
      </c>
      <c r="BS161" s="2">
        <f t="shared" si="144"/>
        <v>95</v>
      </c>
      <c r="BT161" s="4" t="s">
        <v>664</v>
      </c>
      <c r="BU161" s="2" t="s">
        <v>666</v>
      </c>
      <c r="BV161" s="2">
        <f t="shared" si="145"/>
        <v>3</v>
      </c>
      <c r="BW161" s="2">
        <f t="shared" si="146"/>
        <v>3</v>
      </c>
      <c r="BX161" s="2">
        <f t="shared" si="147"/>
        <v>0</v>
      </c>
      <c r="BY161" s="2">
        <f t="shared" si="148"/>
        <v>5.3742276333040927E-2</v>
      </c>
      <c r="BZ161" s="2">
        <f t="shared" si="149"/>
        <v>2.6871138166520463E-2</v>
      </c>
      <c r="CA161" s="2">
        <f t="shared" si="150"/>
        <v>1.1666666666666667</v>
      </c>
      <c r="CB161" s="2" t="e">
        <f t="shared" si="151"/>
        <v>#NUM!</v>
      </c>
      <c r="CC161" s="2">
        <v>6.6349999999999998</v>
      </c>
      <c r="CD161" s="2" t="e">
        <f t="shared" si="152"/>
        <v>#NUM!</v>
      </c>
      <c r="CE161" s="2" t="e">
        <f t="shared" si="153"/>
        <v>#NUM!</v>
      </c>
      <c r="CF161" s="2" t="e">
        <f t="shared" si="154"/>
        <v>#NUM!</v>
      </c>
      <c r="CG161" s="2" t="str">
        <f t="shared" si="155"/>
        <v>NS</v>
      </c>
      <c r="CH161" s="2" t="str">
        <f t="shared" si="156"/>
        <v>Wilcoxon</v>
      </c>
      <c r="CI161" s="2" t="str">
        <f t="shared" si="157"/>
        <v/>
      </c>
      <c r="CJ161" s="2" t="str">
        <f t="shared" si="158"/>
        <v/>
      </c>
    </row>
    <row r="162" spans="1:88" x14ac:dyDescent="0.2">
      <c r="A162" s="1" t="s">
        <v>142</v>
      </c>
      <c r="B162" s="19" t="s">
        <v>213</v>
      </c>
      <c r="C162" s="20">
        <v>37356</v>
      </c>
      <c r="D162" s="7">
        <v>0.36458333333333331</v>
      </c>
      <c r="E162" s="1">
        <v>0.1</v>
      </c>
      <c r="F162" s="1" t="s">
        <v>57</v>
      </c>
      <c r="G162" s="1" t="s">
        <v>726</v>
      </c>
      <c r="H162" s="19" t="s">
        <v>711</v>
      </c>
      <c r="I162" s="19" t="s">
        <v>712</v>
      </c>
      <c r="J162" s="19" t="s">
        <v>61</v>
      </c>
      <c r="K162" s="2">
        <v>0.75</v>
      </c>
      <c r="L162" s="2">
        <v>0.25</v>
      </c>
      <c r="M162" s="19">
        <v>100</v>
      </c>
      <c r="N162" s="19">
        <v>100</v>
      </c>
      <c r="O162" s="19">
        <v>100</v>
      </c>
      <c r="P162" s="19">
        <v>100</v>
      </c>
      <c r="Q162" s="21"/>
      <c r="R162" s="21"/>
      <c r="S162" s="21"/>
      <c r="T162" s="21"/>
      <c r="W162" s="2">
        <f t="shared" si="106"/>
        <v>100</v>
      </c>
      <c r="X162" s="57">
        <f t="shared" si="107"/>
        <v>0</v>
      </c>
      <c r="Y162" s="2">
        <f t="shared" si="108"/>
        <v>4</v>
      </c>
      <c r="Z162" s="19">
        <v>100</v>
      </c>
      <c r="AA162" s="19">
        <v>100</v>
      </c>
      <c r="AB162" s="19">
        <v>100</v>
      </c>
      <c r="AC162" s="19">
        <v>80</v>
      </c>
      <c r="AJ162" s="2">
        <f t="shared" si="109"/>
        <v>95</v>
      </c>
      <c r="AK162" s="2">
        <f t="shared" si="110"/>
        <v>10</v>
      </c>
      <c r="AL162" s="2">
        <f t="shared" si="111"/>
        <v>4</v>
      </c>
      <c r="AM162" s="22">
        <f t="shared" si="112"/>
        <v>1.5707963267948966</v>
      </c>
      <c r="AN162" s="22">
        <f t="shared" si="113"/>
        <v>1.5707963267948966</v>
      </c>
      <c r="AO162" s="22">
        <f t="shared" si="114"/>
        <v>1.5707963267948966</v>
      </c>
      <c r="AP162" s="22">
        <f t="shared" si="115"/>
        <v>1.5707963267948966</v>
      </c>
      <c r="AQ162" s="22" t="str">
        <f t="shared" si="116"/>
        <v/>
      </c>
      <c r="AR162" s="22" t="str">
        <f t="shared" si="117"/>
        <v/>
      </c>
      <c r="AS162" s="22" t="str">
        <f t="shared" si="118"/>
        <v/>
      </c>
      <c r="AT162" s="22" t="str">
        <f t="shared" si="119"/>
        <v/>
      </c>
      <c r="AU162" s="22" t="str">
        <f t="shared" si="120"/>
        <v/>
      </c>
      <c r="AV162" s="22" t="str">
        <f t="shared" si="121"/>
        <v/>
      </c>
      <c r="AW162" s="2">
        <f t="shared" si="122"/>
        <v>1.5707963267948966</v>
      </c>
      <c r="AX162" s="2">
        <f t="shared" si="123"/>
        <v>0</v>
      </c>
      <c r="AY162" s="2">
        <f t="shared" si="124"/>
        <v>4</v>
      </c>
      <c r="AZ162" s="23">
        <f t="shared" si="125"/>
        <v>1.5707963267948966</v>
      </c>
      <c r="BA162" s="23">
        <f t="shared" si="126"/>
        <v>1.5707963267948966</v>
      </c>
      <c r="BB162" s="23">
        <f t="shared" si="127"/>
        <v>1.5707963267948966</v>
      </c>
      <c r="BC162" s="23">
        <f t="shared" si="128"/>
        <v>1.1071487177940904</v>
      </c>
      <c r="BD162" s="23" t="str">
        <f t="shared" si="129"/>
        <v/>
      </c>
      <c r="BE162" s="23" t="str">
        <f t="shared" si="130"/>
        <v/>
      </c>
      <c r="BF162" s="23" t="str">
        <f t="shared" si="131"/>
        <v/>
      </c>
      <c r="BG162" s="23" t="str">
        <f t="shared" si="132"/>
        <v/>
      </c>
      <c r="BH162" s="23" t="str">
        <f t="shared" si="133"/>
        <v/>
      </c>
      <c r="BI162" s="23" t="str">
        <f t="shared" si="134"/>
        <v/>
      </c>
      <c r="BJ162" s="2">
        <f t="shared" si="135"/>
        <v>1.454884424544695</v>
      </c>
      <c r="BK162" s="2">
        <f t="shared" si="136"/>
        <v>0.23182380450040269</v>
      </c>
      <c r="BL162" s="2">
        <f t="shared" si="137"/>
        <v>4</v>
      </c>
      <c r="BM162" s="2">
        <f t="shared" si="138"/>
        <v>1.8051451659105818E-4</v>
      </c>
      <c r="BN162" s="2">
        <f t="shared" si="139"/>
        <v>6.0171505530352724E-5</v>
      </c>
      <c r="BO162" s="2">
        <f t="shared" si="140"/>
        <v>3</v>
      </c>
      <c r="BP162" s="2">
        <f t="shared" si="141"/>
        <v>2.3879099046365777</v>
      </c>
      <c r="BQ162" s="2">
        <f t="shared" si="142"/>
        <v>0.76489232840434507</v>
      </c>
      <c r="BR162" s="3" t="str">
        <f t="shared" si="143"/>
        <v>Nontoxic</v>
      </c>
      <c r="BS162" s="2">
        <f t="shared" si="144"/>
        <v>95</v>
      </c>
      <c r="BT162" s="4" t="s">
        <v>664</v>
      </c>
      <c r="BU162" s="2" t="s">
        <v>666</v>
      </c>
      <c r="BV162" s="2">
        <f t="shared" si="145"/>
        <v>3</v>
      </c>
      <c r="BW162" s="2">
        <f t="shared" si="146"/>
        <v>3</v>
      </c>
      <c r="BX162" s="2">
        <f t="shared" si="147"/>
        <v>0</v>
      </c>
      <c r="BY162" s="2">
        <f t="shared" si="148"/>
        <v>5.3742276333040927E-2</v>
      </c>
      <c r="BZ162" s="2">
        <f t="shared" si="149"/>
        <v>2.6871138166520463E-2</v>
      </c>
      <c r="CA162" s="2">
        <f t="shared" si="150"/>
        <v>1.1666666666666667</v>
      </c>
      <c r="CB162" s="2" t="e">
        <f t="shared" si="151"/>
        <v>#NUM!</v>
      </c>
      <c r="CC162" s="2">
        <v>6.6349999999999998</v>
      </c>
      <c r="CD162" s="2" t="e">
        <f t="shared" si="152"/>
        <v>#NUM!</v>
      </c>
      <c r="CE162" s="2" t="e">
        <f t="shared" si="153"/>
        <v>#NUM!</v>
      </c>
      <c r="CF162" s="2" t="e">
        <f t="shared" si="154"/>
        <v>#NUM!</v>
      </c>
      <c r="CG162" s="2" t="str">
        <f t="shared" si="155"/>
        <v>NS</v>
      </c>
      <c r="CH162" s="2" t="str">
        <f t="shared" si="156"/>
        <v>Wilcoxon</v>
      </c>
      <c r="CI162" s="2" t="str">
        <f t="shared" si="157"/>
        <v/>
      </c>
      <c r="CJ162" s="2" t="str">
        <f t="shared" si="158"/>
        <v/>
      </c>
    </row>
    <row r="163" spans="1:88" x14ac:dyDescent="0.2">
      <c r="A163" s="1" t="s">
        <v>142</v>
      </c>
      <c r="B163" s="19" t="s">
        <v>255</v>
      </c>
      <c r="C163" s="20">
        <v>40078</v>
      </c>
      <c r="D163" s="7">
        <v>0.625</v>
      </c>
      <c r="E163" s="1">
        <v>0.1</v>
      </c>
      <c r="F163" s="1" t="s">
        <v>57</v>
      </c>
      <c r="G163" s="1" t="s">
        <v>742</v>
      </c>
      <c r="H163" s="19" t="s">
        <v>711</v>
      </c>
      <c r="I163" s="19" t="s">
        <v>712</v>
      </c>
      <c r="J163" s="19" t="s">
        <v>61</v>
      </c>
      <c r="K163" s="2">
        <v>0.75</v>
      </c>
      <c r="L163" s="2">
        <v>0.25</v>
      </c>
      <c r="M163" s="19">
        <v>100</v>
      </c>
      <c r="N163" s="19">
        <v>100</v>
      </c>
      <c r="O163" s="19">
        <v>100</v>
      </c>
      <c r="P163" s="19">
        <v>100</v>
      </c>
      <c r="Q163" s="21"/>
      <c r="R163" s="21"/>
      <c r="S163" s="21"/>
      <c r="T163" s="21"/>
      <c r="W163" s="2">
        <f t="shared" si="106"/>
        <v>100</v>
      </c>
      <c r="X163" s="57">
        <f t="shared" si="107"/>
        <v>0</v>
      </c>
      <c r="Y163" s="2">
        <f t="shared" si="108"/>
        <v>4</v>
      </c>
      <c r="Z163" s="19">
        <v>100</v>
      </c>
      <c r="AA163" s="19">
        <v>100</v>
      </c>
      <c r="AB163" s="19">
        <v>80</v>
      </c>
      <c r="AC163" s="19">
        <v>100</v>
      </c>
      <c r="AJ163" s="2">
        <f t="shared" si="109"/>
        <v>95</v>
      </c>
      <c r="AK163" s="2">
        <f t="shared" si="110"/>
        <v>10</v>
      </c>
      <c r="AL163" s="2">
        <f t="shared" si="111"/>
        <v>4</v>
      </c>
      <c r="AM163" s="22">
        <f t="shared" si="112"/>
        <v>1.5707963267948966</v>
      </c>
      <c r="AN163" s="22">
        <f t="shared" si="113"/>
        <v>1.5707963267948966</v>
      </c>
      <c r="AO163" s="22">
        <f t="shared" si="114"/>
        <v>1.5707963267948966</v>
      </c>
      <c r="AP163" s="22">
        <f t="shared" si="115"/>
        <v>1.5707963267948966</v>
      </c>
      <c r="AQ163" s="22" t="str">
        <f t="shared" si="116"/>
        <v/>
      </c>
      <c r="AR163" s="22" t="str">
        <f t="shared" si="117"/>
        <v/>
      </c>
      <c r="AS163" s="22" t="str">
        <f t="shared" si="118"/>
        <v/>
      </c>
      <c r="AT163" s="22" t="str">
        <f t="shared" si="119"/>
        <v/>
      </c>
      <c r="AU163" s="22" t="str">
        <f t="shared" si="120"/>
        <v/>
      </c>
      <c r="AV163" s="22" t="str">
        <f t="shared" si="121"/>
        <v/>
      </c>
      <c r="AW163" s="2">
        <f t="shared" si="122"/>
        <v>1.5707963267948966</v>
      </c>
      <c r="AX163" s="2">
        <f t="shared" si="123"/>
        <v>0</v>
      </c>
      <c r="AY163" s="2">
        <f t="shared" si="124"/>
        <v>4</v>
      </c>
      <c r="AZ163" s="23">
        <f t="shared" si="125"/>
        <v>1.5707963267948966</v>
      </c>
      <c r="BA163" s="23">
        <f t="shared" si="126"/>
        <v>1.5707963267948966</v>
      </c>
      <c r="BB163" s="23">
        <f t="shared" si="127"/>
        <v>1.1071487177940904</v>
      </c>
      <c r="BC163" s="23">
        <f t="shared" si="128"/>
        <v>1.5707963267948966</v>
      </c>
      <c r="BD163" s="23" t="str">
        <f t="shared" si="129"/>
        <v/>
      </c>
      <c r="BE163" s="23" t="str">
        <f t="shared" si="130"/>
        <v/>
      </c>
      <c r="BF163" s="23" t="str">
        <f t="shared" si="131"/>
        <v/>
      </c>
      <c r="BG163" s="23" t="str">
        <f t="shared" si="132"/>
        <v/>
      </c>
      <c r="BH163" s="23" t="str">
        <f t="shared" si="133"/>
        <v/>
      </c>
      <c r="BI163" s="23" t="str">
        <f t="shared" si="134"/>
        <v/>
      </c>
      <c r="BJ163" s="2">
        <f t="shared" si="135"/>
        <v>1.454884424544695</v>
      </c>
      <c r="BK163" s="2">
        <f t="shared" si="136"/>
        <v>0.23182380450040269</v>
      </c>
      <c r="BL163" s="2">
        <f t="shared" si="137"/>
        <v>4</v>
      </c>
      <c r="BM163" s="2">
        <f t="shared" si="138"/>
        <v>1.8051451659105818E-4</v>
      </c>
      <c r="BN163" s="2">
        <f t="shared" si="139"/>
        <v>6.0171505530352724E-5</v>
      </c>
      <c r="BO163" s="2">
        <f t="shared" si="140"/>
        <v>3</v>
      </c>
      <c r="BP163" s="2">
        <f t="shared" si="141"/>
        <v>2.3879099046365777</v>
      </c>
      <c r="BQ163" s="2">
        <f t="shared" si="142"/>
        <v>0.76489232840434507</v>
      </c>
      <c r="BR163" s="3" t="str">
        <f t="shared" si="143"/>
        <v>Nontoxic</v>
      </c>
      <c r="BS163" s="2">
        <f t="shared" si="144"/>
        <v>95</v>
      </c>
      <c r="BT163" s="4" t="s">
        <v>664</v>
      </c>
      <c r="BU163" s="2" t="s">
        <v>666</v>
      </c>
      <c r="BV163" s="2">
        <f t="shared" si="145"/>
        <v>3</v>
      </c>
      <c r="BW163" s="2">
        <f t="shared" si="146"/>
        <v>3</v>
      </c>
      <c r="BX163" s="2">
        <f t="shared" si="147"/>
        <v>0</v>
      </c>
      <c r="BY163" s="2">
        <f t="shared" si="148"/>
        <v>5.3742276333040927E-2</v>
      </c>
      <c r="BZ163" s="2">
        <f t="shared" si="149"/>
        <v>2.6871138166520463E-2</v>
      </c>
      <c r="CA163" s="2">
        <f t="shared" si="150"/>
        <v>1.1666666666666667</v>
      </c>
      <c r="CB163" s="2" t="e">
        <f t="shared" si="151"/>
        <v>#NUM!</v>
      </c>
      <c r="CC163" s="2">
        <v>6.6349999999999998</v>
      </c>
      <c r="CD163" s="2" t="e">
        <f t="shared" si="152"/>
        <v>#NUM!</v>
      </c>
      <c r="CE163" s="2" t="e">
        <f t="shared" si="153"/>
        <v>#NUM!</v>
      </c>
      <c r="CF163" s="2" t="e">
        <f t="shared" si="154"/>
        <v>#NUM!</v>
      </c>
      <c r="CG163" s="2" t="str">
        <f t="shared" si="155"/>
        <v>NS</v>
      </c>
      <c r="CH163" s="2" t="str">
        <f t="shared" si="156"/>
        <v>Wilcoxon</v>
      </c>
      <c r="CI163" s="2" t="str">
        <f t="shared" si="157"/>
        <v/>
      </c>
      <c r="CJ163" s="2" t="str">
        <f t="shared" si="158"/>
        <v/>
      </c>
    </row>
    <row r="164" spans="1:88" hidden="1" x14ac:dyDescent="0.2">
      <c r="A164" s="1" t="s">
        <v>142</v>
      </c>
      <c r="B164" s="19" t="s">
        <v>258</v>
      </c>
      <c r="C164" s="20">
        <v>39898</v>
      </c>
      <c r="D164" s="7">
        <v>0.40625</v>
      </c>
      <c r="E164" s="1">
        <v>0.1</v>
      </c>
      <c r="F164" s="1" t="s">
        <v>57</v>
      </c>
      <c r="G164" s="1" t="s">
        <v>743</v>
      </c>
      <c r="H164" s="19" t="s">
        <v>711</v>
      </c>
      <c r="I164" s="19" t="s">
        <v>712</v>
      </c>
      <c r="J164" s="19" t="s">
        <v>61</v>
      </c>
      <c r="K164" s="2">
        <v>0.75</v>
      </c>
      <c r="L164" s="2">
        <v>0.25</v>
      </c>
      <c r="M164" s="19">
        <v>100</v>
      </c>
      <c r="N164" s="19">
        <v>100</v>
      </c>
      <c r="O164" s="19">
        <v>100</v>
      </c>
      <c r="P164" s="19">
        <v>100</v>
      </c>
      <c r="Q164" s="21"/>
      <c r="R164" s="21"/>
      <c r="S164" s="21"/>
      <c r="T164" s="21"/>
      <c r="W164" s="2">
        <f t="shared" si="106"/>
        <v>100</v>
      </c>
      <c r="X164" s="57">
        <f t="shared" si="107"/>
        <v>0</v>
      </c>
      <c r="Y164" s="2">
        <f t="shared" si="108"/>
        <v>4</v>
      </c>
      <c r="Z164" s="19">
        <v>100</v>
      </c>
      <c r="AA164" s="19">
        <v>80</v>
      </c>
      <c r="AB164" s="19">
        <v>80</v>
      </c>
      <c r="AC164" s="19">
        <v>80</v>
      </c>
      <c r="AJ164" s="2">
        <f t="shared" si="109"/>
        <v>85</v>
      </c>
      <c r="AK164" s="2">
        <f t="shared" si="110"/>
        <v>10</v>
      </c>
      <c r="AL164" s="2">
        <f t="shared" si="111"/>
        <v>4</v>
      </c>
      <c r="AM164" s="22">
        <f t="shared" si="112"/>
        <v>1.5707963267948966</v>
      </c>
      <c r="AN164" s="22">
        <f t="shared" si="113"/>
        <v>1.5707963267948966</v>
      </c>
      <c r="AO164" s="22">
        <f t="shared" si="114"/>
        <v>1.5707963267948966</v>
      </c>
      <c r="AP164" s="22">
        <f t="shared" si="115"/>
        <v>1.5707963267948966</v>
      </c>
      <c r="AQ164" s="22" t="str">
        <f t="shared" si="116"/>
        <v/>
      </c>
      <c r="AR164" s="22" t="str">
        <f t="shared" si="117"/>
        <v/>
      </c>
      <c r="AS164" s="22" t="str">
        <f t="shared" si="118"/>
        <v/>
      </c>
      <c r="AT164" s="22" t="str">
        <f t="shared" si="119"/>
        <v/>
      </c>
      <c r="AU164" s="22" t="str">
        <f t="shared" si="120"/>
        <v/>
      </c>
      <c r="AV164" s="22" t="str">
        <f t="shared" si="121"/>
        <v/>
      </c>
      <c r="AW164" s="2">
        <f t="shared" si="122"/>
        <v>1.5707963267948966</v>
      </c>
      <c r="AX164" s="2">
        <f t="shared" si="123"/>
        <v>0</v>
      </c>
      <c r="AY164" s="2">
        <f t="shared" si="124"/>
        <v>4</v>
      </c>
      <c r="AZ164" s="23">
        <f t="shared" si="125"/>
        <v>1.5707963267948966</v>
      </c>
      <c r="BA164" s="23">
        <f t="shared" si="126"/>
        <v>1.1071487177940904</v>
      </c>
      <c r="BB164" s="23">
        <f t="shared" si="127"/>
        <v>1.1071487177940904</v>
      </c>
      <c r="BC164" s="23">
        <f t="shared" si="128"/>
        <v>1.1071487177940904</v>
      </c>
      <c r="BD164" s="23" t="str">
        <f t="shared" si="129"/>
        <v/>
      </c>
      <c r="BE164" s="23" t="str">
        <f t="shared" si="130"/>
        <v/>
      </c>
      <c r="BF164" s="23" t="str">
        <f t="shared" si="131"/>
        <v/>
      </c>
      <c r="BG164" s="23" t="str">
        <f t="shared" si="132"/>
        <v/>
      </c>
      <c r="BH164" s="23" t="str">
        <f t="shared" si="133"/>
        <v/>
      </c>
      <c r="BI164" s="23" t="str">
        <f t="shared" si="134"/>
        <v/>
      </c>
      <c r="BJ164" s="2">
        <f t="shared" si="135"/>
        <v>1.2230606200442919</v>
      </c>
      <c r="BK164" s="2">
        <f t="shared" si="136"/>
        <v>0.23182380450040269</v>
      </c>
      <c r="BL164" s="2">
        <f t="shared" si="137"/>
        <v>4</v>
      </c>
      <c r="BM164" s="2">
        <f t="shared" si="138"/>
        <v>1.8051451659105818E-4</v>
      </c>
      <c r="BN164" s="2">
        <f t="shared" si="139"/>
        <v>6.0171505530352724E-5</v>
      </c>
      <c r="BO164" s="2">
        <f t="shared" si="140"/>
        <v>3</v>
      </c>
      <c r="BP164" s="2">
        <f t="shared" si="141"/>
        <v>0.38790990463657432</v>
      </c>
      <c r="BQ164" s="2">
        <f t="shared" si="142"/>
        <v>0.76489232840434507</v>
      </c>
      <c r="BR164" s="3" t="str">
        <f t="shared" si="143"/>
        <v>Toxic</v>
      </c>
      <c r="BS164" s="2">
        <f t="shared" si="144"/>
        <v>85</v>
      </c>
      <c r="BT164" s="4" t="s">
        <v>664</v>
      </c>
      <c r="BU164" s="2" t="s">
        <v>666</v>
      </c>
      <c r="BV164" s="2">
        <f t="shared" si="145"/>
        <v>3</v>
      </c>
      <c r="BW164" s="2">
        <f t="shared" si="146"/>
        <v>3</v>
      </c>
      <c r="BX164" s="2">
        <f t="shared" si="147"/>
        <v>0</v>
      </c>
      <c r="BY164" s="2">
        <f t="shared" si="148"/>
        <v>5.3742276333040927E-2</v>
      </c>
      <c r="BZ164" s="2">
        <f t="shared" si="149"/>
        <v>2.6871138166520463E-2</v>
      </c>
      <c r="CA164" s="2">
        <f t="shared" si="150"/>
        <v>1.1666666666666667</v>
      </c>
      <c r="CB164" s="2" t="e">
        <f t="shared" si="151"/>
        <v>#NUM!</v>
      </c>
      <c r="CC164" s="2">
        <v>6.6349999999999998</v>
      </c>
      <c r="CD164" s="2" t="e">
        <f t="shared" si="152"/>
        <v>#NUM!</v>
      </c>
      <c r="CE164" s="2" t="e">
        <f t="shared" si="153"/>
        <v>#NUM!</v>
      </c>
      <c r="CF164" s="2" t="e">
        <f t="shared" si="154"/>
        <v>#NUM!</v>
      </c>
      <c r="CG164" s="2" t="str">
        <f t="shared" si="155"/>
        <v>NS</v>
      </c>
      <c r="CH164" s="2" t="str">
        <f t="shared" si="156"/>
        <v>Wilcoxon</v>
      </c>
      <c r="CI164" s="2" t="str">
        <f t="shared" si="157"/>
        <v>TSTToxicLess25</v>
      </c>
      <c r="CJ164" s="2" t="str">
        <f t="shared" si="158"/>
        <v/>
      </c>
    </row>
    <row r="165" spans="1:88" x14ac:dyDescent="0.2">
      <c r="A165" s="1" t="s">
        <v>142</v>
      </c>
      <c r="B165" s="19" t="s">
        <v>295</v>
      </c>
      <c r="C165" s="20">
        <v>37228</v>
      </c>
      <c r="D165" s="7">
        <v>0</v>
      </c>
      <c r="E165" s="1">
        <v>0.1</v>
      </c>
      <c r="F165" s="1" t="s">
        <v>57</v>
      </c>
      <c r="G165" s="1" t="s">
        <v>759</v>
      </c>
      <c r="H165" s="19" t="s">
        <v>711</v>
      </c>
      <c r="I165" s="19" t="s">
        <v>712</v>
      </c>
      <c r="J165" s="19" t="s">
        <v>61</v>
      </c>
      <c r="K165" s="2">
        <v>0.75</v>
      </c>
      <c r="L165" s="2">
        <v>0.25</v>
      </c>
      <c r="M165" s="19">
        <v>100</v>
      </c>
      <c r="N165" s="19">
        <v>100</v>
      </c>
      <c r="O165" s="19">
        <v>100</v>
      </c>
      <c r="P165" s="19">
        <v>100</v>
      </c>
      <c r="Q165" s="21"/>
      <c r="R165" s="21"/>
      <c r="S165" s="21"/>
      <c r="T165" s="21"/>
      <c r="W165" s="2">
        <f t="shared" si="106"/>
        <v>100</v>
      </c>
      <c r="X165" s="57">
        <f t="shared" si="107"/>
        <v>0</v>
      </c>
      <c r="Y165" s="2">
        <f t="shared" si="108"/>
        <v>4</v>
      </c>
      <c r="Z165" s="19">
        <v>100</v>
      </c>
      <c r="AA165" s="19">
        <v>80</v>
      </c>
      <c r="AB165" s="19">
        <v>100</v>
      </c>
      <c r="AC165" s="19">
        <v>100</v>
      </c>
      <c r="AJ165" s="2">
        <f t="shared" si="109"/>
        <v>95</v>
      </c>
      <c r="AK165" s="2">
        <f t="shared" si="110"/>
        <v>10</v>
      </c>
      <c r="AL165" s="2">
        <f t="shared" si="111"/>
        <v>4</v>
      </c>
      <c r="AM165" s="22">
        <f t="shared" si="112"/>
        <v>1.5707963267948966</v>
      </c>
      <c r="AN165" s="22">
        <f t="shared" si="113"/>
        <v>1.5707963267948966</v>
      </c>
      <c r="AO165" s="22">
        <f t="shared" si="114"/>
        <v>1.5707963267948966</v>
      </c>
      <c r="AP165" s="22">
        <f t="shared" si="115"/>
        <v>1.5707963267948966</v>
      </c>
      <c r="AQ165" s="22" t="str">
        <f t="shared" si="116"/>
        <v/>
      </c>
      <c r="AR165" s="22" t="str">
        <f t="shared" si="117"/>
        <v/>
      </c>
      <c r="AS165" s="22" t="str">
        <f t="shared" si="118"/>
        <v/>
      </c>
      <c r="AT165" s="22" t="str">
        <f t="shared" si="119"/>
        <v/>
      </c>
      <c r="AU165" s="22" t="str">
        <f t="shared" si="120"/>
        <v/>
      </c>
      <c r="AV165" s="22" t="str">
        <f t="shared" si="121"/>
        <v/>
      </c>
      <c r="AW165" s="2">
        <f t="shared" si="122"/>
        <v>1.5707963267948966</v>
      </c>
      <c r="AX165" s="2">
        <f t="shared" si="123"/>
        <v>0</v>
      </c>
      <c r="AY165" s="2">
        <f t="shared" si="124"/>
        <v>4</v>
      </c>
      <c r="AZ165" s="23">
        <f t="shared" si="125"/>
        <v>1.5707963267948966</v>
      </c>
      <c r="BA165" s="23">
        <f t="shared" si="126"/>
        <v>1.1071487177940904</v>
      </c>
      <c r="BB165" s="23">
        <f t="shared" si="127"/>
        <v>1.5707963267948966</v>
      </c>
      <c r="BC165" s="23">
        <f t="shared" si="128"/>
        <v>1.5707963267948966</v>
      </c>
      <c r="BD165" s="23" t="str">
        <f t="shared" si="129"/>
        <v/>
      </c>
      <c r="BE165" s="23" t="str">
        <f t="shared" si="130"/>
        <v/>
      </c>
      <c r="BF165" s="23" t="str">
        <f t="shared" si="131"/>
        <v/>
      </c>
      <c r="BG165" s="23" t="str">
        <f t="shared" si="132"/>
        <v/>
      </c>
      <c r="BH165" s="23" t="str">
        <f t="shared" si="133"/>
        <v/>
      </c>
      <c r="BI165" s="23" t="str">
        <f t="shared" si="134"/>
        <v/>
      </c>
      <c r="BJ165" s="2">
        <f t="shared" si="135"/>
        <v>1.454884424544695</v>
      </c>
      <c r="BK165" s="2">
        <f t="shared" si="136"/>
        <v>0.23182380450040269</v>
      </c>
      <c r="BL165" s="2">
        <f t="shared" si="137"/>
        <v>4</v>
      </c>
      <c r="BM165" s="2">
        <f t="shared" si="138"/>
        <v>1.8051451659105818E-4</v>
      </c>
      <c r="BN165" s="2">
        <f t="shared" si="139"/>
        <v>6.0171505530352724E-5</v>
      </c>
      <c r="BO165" s="2">
        <f t="shared" si="140"/>
        <v>3</v>
      </c>
      <c r="BP165" s="2">
        <f t="shared" si="141"/>
        <v>2.3879099046365777</v>
      </c>
      <c r="BQ165" s="2">
        <f t="shared" si="142"/>
        <v>0.76489232840434507</v>
      </c>
      <c r="BR165" s="3" t="str">
        <f t="shared" si="143"/>
        <v>Nontoxic</v>
      </c>
      <c r="BS165" s="2">
        <f t="shared" si="144"/>
        <v>95</v>
      </c>
      <c r="BT165" s="4" t="s">
        <v>664</v>
      </c>
      <c r="BU165" s="2" t="s">
        <v>666</v>
      </c>
      <c r="BV165" s="2">
        <f t="shared" si="145"/>
        <v>3</v>
      </c>
      <c r="BW165" s="2">
        <f t="shared" si="146"/>
        <v>3</v>
      </c>
      <c r="BX165" s="2">
        <f t="shared" si="147"/>
        <v>0</v>
      </c>
      <c r="BY165" s="2">
        <f t="shared" si="148"/>
        <v>5.3742276333040927E-2</v>
      </c>
      <c r="BZ165" s="2">
        <f t="shared" si="149"/>
        <v>2.6871138166520463E-2</v>
      </c>
      <c r="CA165" s="2">
        <f t="shared" si="150"/>
        <v>1.1666666666666667</v>
      </c>
      <c r="CB165" s="2" t="e">
        <f t="shared" si="151"/>
        <v>#NUM!</v>
      </c>
      <c r="CC165" s="2">
        <v>6.6349999999999998</v>
      </c>
      <c r="CD165" s="2" t="e">
        <f t="shared" si="152"/>
        <v>#NUM!</v>
      </c>
      <c r="CE165" s="2" t="e">
        <f t="shared" si="153"/>
        <v>#NUM!</v>
      </c>
      <c r="CF165" s="2" t="e">
        <f t="shared" si="154"/>
        <v>#NUM!</v>
      </c>
      <c r="CG165" s="2" t="str">
        <f t="shared" si="155"/>
        <v>NS</v>
      </c>
      <c r="CH165" s="2" t="str">
        <f t="shared" si="156"/>
        <v>Wilcoxon</v>
      </c>
      <c r="CI165" s="2" t="str">
        <f t="shared" si="157"/>
        <v/>
      </c>
      <c r="CJ165" s="2" t="str">
        <f t="shared" si="158"/>
        <v/>
      </c>
    </row>
    <row r="166" spans="1:88" hidden="1" x14ac:dyDescent="0.2">
      <c r="A166" s="1" t="s">
        <v>142</v>
      </c>
      <c r="B166" s="19" t="s">
        <v>303</v>
      </c>
      <c r="C166" s="20">
        <v>37228</v>
      </c>
      <c r="D166" s="7">
        <v>0</v>
      </c>
      <c r="E166" s="1">
        <v>0.1</v>
      </c>
      <c r="F166" s="1" t="s">
        <v>57</v>
      </c>
      <c r="G166" s="1" t="s">
        <v>759</v>
      </c>
      <c r="H166" s="19" t="s">
        <v>711</v>
      </c>
      <c r="I166" s="19" t="s">
        <v>712</v>
      </c>
      <c r="J166" s="19" t="s">
        <v>61</v>
      </c>
      <c r="K166" s="2">
        <v>0.75</v>
      </c>
      <c r="L166" s="2">
        <v>0.25</v>
      </c>
      <c r="M166" s="19">
        <v>100</v>
      </c>
      <c r="N166" s="19">
        <v>100</v>
      </c>
      <c r="O166" s="19">
        <v>100</v>
      </c>
      <c r="P166" s="19">
        <v>100</v>
      </c>
      <c r="Q166" s="21"/>
      <c r="R166" s="21"/>
      <c r="S166" s="21"/>
      <c r="T166" s="21"/>
      <c r="W166" s="2">
        <f t="shared" si="106"/>
        <v>100</v>
      </c>
      <c r="X166" s="57">
        <f t="shared" si="107"/>
        <v>0</v>
      </c>
      <c r="Y166" s="2">
        <f t="shared" si="108"/>
        <v>4</v>
      </c>
      <c r="Z166" s="19">
        <v>100</v>
      </c>
      <c r="AA166" s="19">
        <v>80</v>
      </c>
      <c r="AB166" s="19">
        <v>80</v>
      </c>
      <c r="AC166" s="19">
        <v>80</v>
      </c>
      <c r="AJ166" s="2">
        <f t="shared" si="109"/>
        <v>85</v>
      </c>
      <c r="AK166" s="2">
        <f t="shared" si="110"/>
        <v>10</v>
      </c>
      <c r="AL166" s="2">
        <f t="shared" si="111"/>
        <v>4</v>
      </c>
      <c r="AM166" s="22">
        <f t="shared" si="112"/>
        <v>1.5707963267948966</v>
      </c>
      <c r="AN166" s="22">
        <f t="shared" si="113"/>
        <v>1.5707963267948966</v>
      </c>
      <c r="AO166" s="22">
        <f t="shared" si="114"/>
        <v>1.5707963267948966</v>
      </c>
      <c r="AP166" s="22">
        <f t="shared" si="115"/>
        <v>1.5707963267948966</v>
      </c>
      <c r="AQ166" s="22" t="str">
        <f t="shared" si="116"/>
        <v/>
      </c>
      <c r="AR166" s="22" t="str">
        <f t="shared" si="117"/>
        <v/>
      </c>
      <c r="AS166" s="22" t="str">
        <f t="shared" si="118"/>
        <v/>
      </c>
      <c r="AT166" s="22" t="str">
        <f t="shared" si="119"/>
        <v/>
      </c>
      <c r="AU166" s="22" t="str">
        <f t="shared" si="120"/>
        <v/>
      </c>
      <c r="AV166" s="22" t="str">
        <f t="shared" si="121"/>
        <v/>
      </c>
      <c r="AW166" s="2">
        <f t="shared" si="122"/>
        <v>1.5707963267948966</v>
      </c>
      <c r="AX166" s="2">
        <f t="shared" si="123"/>
        <v>0</v>
      </c>
      <c r="AY166" s="2">
        <f t="shared" si="124"/>
        <v>4</v>
      </c>
      <c r="AZ166" s="23">
        <f t="shared" si="125"/>
        <v>1.5707963267948966</v>
      </c>
      <c r="BA166" s="23">
        <f t="shared" si="126"/>
        <v>1.1071487177940904</v>
      </c>
      <c r="BB166" s="23">
        <f t="shared" si="127"/>
        <v>1.1071487177940904</v>
      </c>
      <c r="BC166" s="23">
        <f t="shared" si="128"/>
        <v>1.1071487177940904</v>
      </c>
      <c r="BD166" s="23" t="str">
        <f t="shared" si="129"/>
        <v/>
      </c>
      <c r="BE166" s="23" t="str">
        <f t="shared" si="130"/>
        <v/>
      </c>
      <c r="BF166" s="23" t="str">
        <f t="shared" si="131"/>
        <v/>
      </c>
      <c r="BG166" s="23" t="str">
        <f t="shared" si="132"/>
        <v/>
      </c>
      <c r="BH166" s="23" t="str">
        <f t="shared" si="133"/>
        <v/>
      </c>
      <c r="BI166" s="23" t="str">
        <f t="shared" si="134"/>
        <v/>
      </c>
      <c r="BJ166" s="2">
        <f t="shared" si="135"/>
        <v>1.2230606200442919</v>
      </c>
      <c r="BK166" s="2">
        <f t="shared" si="136"/>
        <v>0.23182380450040269</v>
      </c>
      <c r="BL166" s="2">
        <f t="shared" si="137"/>
        <v>4</v>
      </c>
      <c r="BM166" s="2">
        <f t="shared" si="138"/>
        <v>1.8051451659105818E-4</v>
      </c>
      <c r="BN166" s="2">
        <f t="shared" si="139"/>
        <v>6.0171505530352724E-5</v>
      </c>
      <c r="BO166" s="2">
        <f t="shared" si="140"/>
        <v>3</v>
      </c>
      <c r="BP166" s="2">
        <f t="shared" si="141"/>
        <v>0.38790990463657432</v>
      </c>
      <c r="BQ166" s="2">
        <f t="shared" si="142"/>
        <v>0.76489232840434507</v>
      </c>
      <c r="BR166" s="3" t="str">
        <f t="shared" si="143"/>
        <v>Toxic</v>
      </c>
      <c r="BS166" s="2">
        <f t="shared" si="144"/>
        <v>85</v>
      </c>
      <c r="BT166" s="4" t="s">
        <v>664</v>
      </c>
      <c r="BU166" s="2" t="s">
        <v>666</v>
      </c>
      <c r="BV166" s="2">
        <f t="shared" si="145"/>
        <v>3</v>
      </c>
      <c r="BW166" s="2">
        <f t="shared" si="146"/>
        <v>3</v>
      </c>
      <c r="BX166" s="2">
        <f t="shared" si="147"/>
        <v>0</v>
      </c>
      <c r="BY166" s="2">
        <f t="shared" si="148"/>
        <v>5.3742276333040927E-2</v>
      </c>
      <c r="BZ166" s="2">
        <f t="shared" si="149"/>
        <v>2.6871138166520463E-2</v>
      </c>
      <c r="CA166" s="2">
        <f t="shared" si="150"/>
        <v>1.1666666666666667</v>
      </c>
      <c r="CB166" s="2" t="e">
        <f t="shared" si="151"/>
        <v>#NUM!</v>
      </c>
      <c r="CC166" s="2">
        <v>6.6349999999999998</v>
      </c>
      <c r="CD166" s="2" t="e">
        <f t="shared" si="152"/>
        <v>#NUM!</v>
      </c>
      <c r="CE166" s="2" t="e">
        <f t="shared" si="153"/>
        <v>#NUM!</v>
      </c>
      <c r="CF166" s="2" t="e">
        <f t="shared" si="154"/>
        <v>#NUM!</v>
      </c>
      <c r="CG166" s="2" t="str">
        <f t="shared" si="155"/>
        <v>NS</v>
      </c>
      <c r="CH166" s="2" t="str">
        <f t="shared" si="156"/>
        <v>Wilcoxon</v>
      </c>
      <c r="CI166" s="2" t="str">
        <f t="shared" si="157"/>
        <v>TSTToxicLess25</v>
      </c>
      <c r="CJ166" s="2" t="str">
        <f t="shared" si="158"/>
        <v/>
      </c>
    </row>
    <row r="167" spans="1:88" x14ac:dyDescent="0.2">
      <c r="A167" s="1" t="s">
        <v>142</v>
      </c>
      <c r="B167" s="19" t="s">
        <v>319</v>
      </c>
      <c r="C167" s="20">
        <v>37228</v>
      </c>
      <c r="D167" s="7">
        <v>0</v>
      </c>
      <c r="E167" s="1">
        <v>0.1</v>
      </c>
      <c r="F167" s="1" t="s">
        <v>57</v>
      </c>
      <c r="G167" s="1" t="s">
        <v>759</v>
      </c>
      <c r="H167" s="19" t="s">
        <v>711</v>
      </c>
      <c r="I167" s="19" t="s">
        <v>712</v>
      </c>
      <c r="J167" s="19" t="s">
        <v>61</v>
      </c>
      <c r="K167" s="2">
        <v>0.75</v>
      </c>
      <c r="L167" s="2">
        <v>0.25</v>
      </c>
      <c r="M167" s="19">
        <v>100</v>
      </c>
      <c r="N167" s="19">
        <v>100</v>
      </c>
      <c r="O167" s="19">
        <v>100</v>
      </c>
      <c r="P167" s="19">
        <v>100</v>
      </c>
      <c r="Q167" s="21"/>
      <c r="R167" s="21"/>
      <c r="S167" s="21"/>
      <c r="T167" s="21"/>
      <c r="W167" s="2">
        <f t="shared" si="106"/>
        <v>100</v>
      </c>
      <c r="X167" s="57">
        <f t="shared" si="107"/>
        <v>0</v>
      </c>
      <c r="Y167" s="2">
        <f t="shared" si="108"/>
        <v>4</v>
      </c>
      <c r="Z167" s="19">
        <v>100</v>
      </c>
      <c r="AA167" s="19">
        <v>80</v>
      </c>
      <c r="AB167" s="19">
        <v>100</v>
      </c>
      <c r="AC167" s="19">
        <v>100</v>
      </c>
      <c r="AJ167" s="2">
        <f t="shared" si="109"/>
        <v>95</v>
      </c>
      <c r="AK167" s="2">
        <f t="shared" si="110"/>
        <v>10</v>
      </c>
      <c r="AL167" s="2">
        <f t="shared" si="111"/>
        <v>4</v>
      </c>
      <c r="AM167" s="22">
        <f t="shared" si="112"/>
        <v>1.5707963267948966</v>
      </c>
      <c r="AN167" s="22">
        <f t="shared" si="113"/>
        <v>1.5707963267948966</v>
      </c>
      <c r="AO167" s="22">
        <f t="shared" si="114"/>
        <v>1.5707963267948966</v>
      </c>
      <c r="AP167" s="22">
        <f t="shared" si="115"/>
        <v>1.5707963267948966</v>
      </c>
      <c r="AQ167" s="22" t="str">
        <f t="shared" si="116"/>
        <v/>
      </c>
      <c r="AR167" s="22" t="str">
        <f t="shared" si="117"/>
        <v/>
      </c>
      <c r="AS167" s="22" t="str">
        <f t="shared" si="118"/>
        <v/>
      </c>
      <c r="AT167" s="22" t="str">
        <f t="shared" si="119"/>
        <v/>
      </c>
      <c r="AU167" s="22" t="str">
        <f t="shared" si="120"/>
        <v/>
      </c>
      <c r="AV167" s="22" t="str">
        <f t="shared" si="121"/>
        <v/>
      </c>
      <c r="AW167" s="2">
        <f t="shared" si="122"/>
        <v>1.5707963267948966</v>
      </c>
      <c r="AX167" s="2">
        <f t="shared" si="123"/>
        <v>0</v>
      </c>
      <c r="AY167" s="2">
        <f t="shared" si="124"/>
        <v>4</v>
      </c>
      <c r="AZ167" s="23">
        <f t="shared" si="125"/>
        <v>1.5707963267948966</v>
      </c>
      <c r="BA167" s="23">
        <f t="shared" si="126"/>
        <v>1.1071487177940904</v>
      </c>
      <c r="BB167" s="23">
        <f t="shared" si="127"/>
        <v>1.5707963267948966</v>
      </c>
      <c r="BC167" s="23">
        <f t="shared" si="128"/>
        <v>1.5707963267948966</v>
      </c>
      <c r="BD167" s="23" t="str">
        <f t="shared" si="129"/>
        <v/>
      </c>
      <c r="BE167" s="23" t="str">
        <f t="shared" si="130"/>
        <v/>
      </c>
      <c r="BF167" s="23" t="str">
        <f t="shared" si="131"/>
        <v/>
      </c>
      <c r="BG167" s="23" t="str">
        <f t="shared" si="132"/>
        <v/>
      </c>
      <c r="BH167" s="23" t="str">
        <f t="shared" si="133"/>
        <v/>
      </c>
      <c r="BI167" s="23" t="str">
        <f t="shared" si="134"/>
        <v/>
      </c>
      <c r="BJ167" s="2">
        <f t="shared" si="135"/>
        <v>1.454884424544695</v>
      </c>
      <c r="BK167" s="2">
        <f t="shared" si="136"/>
        <v>0.23182380450040269</v>
      </c>
      <c r="BL167" s="2">
        <f t="shared" si="137"/>
        <v>4</v>
      </c>
      <c r="BM167" s="2">
        <f t="shared" si="138"/>
        <v>1.8051451659105818E-4</v>
      </c>
      <c r="BN167" s="2">
        <f t="shared" si="139"/>
        <v>6.0171505530352724E-5</v>
      </c>
      <c r="BO167" s="2">
        <f t="shared" si="140"/>
        <v>3</v>
      </c>
      <c r="BP167" s="2">
        <f t="shared" si="141"/>
        <v>2.3879099046365777</v>
      </c>
      <c r="BQ167" s="2">
        <f t="shared" si="142"/>
        <v>0.76489232840434507</v>
      </c>
      <c r="BR167" s="3" t="str">
        <f t="shared" si="143"/>
        <v>Nontoxic</v>
      </c>
      <c r="BS167" s="2">
        <f t="shared" si="144"/>
        <v>95</v>
      </c>
      <c r="BT167" s="4" t="s">
        <v>664</v>
      </c>
      <c r="BU167" s="2" t="s">
        <v>666</v>
      </c>
      <c r="BV167" s="2">
        <f t="shared" si="145"/>
        <v>3</v>
      </c>
      <c r="BW167" s="2">
        <f t="shared" si="146"/>
        <v>3</v>
      </c>
      <c r="BX167" s="2">
        <f t="shared" si="147"/>
        <v>0</v>
      </c>
      <c r="BY167" s="2">
        <f t="shared" si="148"/>
        <v>5.3742276333040927E-2</v>
      </c>
      <c r="BZ167" s="2">
        <f t="shared" si="149"/>
        <v>2.6871138166520463E-2</v>
      </c>
      <c r="CA167" s="2">
        <f t="shared" si="150"/>
        <v>1.1666666666666667</v>
      </c>
      <c r="CB167" s="2" t="e">
        <f t="shared" si="151"/>
        <v>#NUM!</v>
      </c>
      <c r="CC167" s="2">
        <v>6.6349999999999998</v>
      </c>
      <c r="CD167" s="2" t="e">
        <f t="shared" si="152"/>
        <v>#NUM!</v>
      </c>
      <c r="CE167" s="2" t="e">
        <f t="shared" si="153"/>
        <v>#NUM!</v>
      </c>
      <c r="CF167" s="2" t="e">
        <f t="shared" si="154"/>
        <v>#NUM!</v>
      </c>
      <c r="CG167" s="2" t="str">
        <f t="shared" si="155"/>
        <v>NS</v>
      </c>
      <c r="CH167" s="2" t="str">
        <f t="shared" si="156"/>
        <v>Wilcoxon</v>
      </c>
      <c r="CI167" s="2" t="str">
        <f t="shared" si="157"/>
        <v/>
      </c>
      <c r="CJ167" s="2" t="str">
        <f t="shared" si="158"/>
        <v/>
      </c>
    </row>
    <row r="168" spans="1:88" hidden="1" x14ac:dyDescent="0.2">
      <c r="A168" s="1" t="s">
        <v>142</v>
      </c>
      <c r="B168" s="19" t="s">
        <v>322</v>
      </c>
      <c r="C168" s="20">
        <v>37228</v>
      </c>
      <c r="D168" s="7">
        <v>0</v>
      </c>
      <c r="E168" s="1">
        <v>0.1</v>
      </c>
      <c r="F168" s="1" t="s">
        <v>57</v>
      </c>
      <c r="G168" s="1" t="s">
        <v>759</v>
      </c>
      <c r="H168" s="19" t="s">
        <v>711</v>
      </c>
      <c r="I168" s="19" t="s">
        <v>712</v>
      </c>
      <c r="J168" s="19" t="s">
        <v>61</v>
      </c>
      <c r="K168" s="2">
        <v>0.75</v>
      </c>
      <c r="L168" s="2">
        <v>0.25</v>
      </c>
      <c r="M168" s="19">
        <v>100</v>
      </c>
      <c r="N168" s="19">
        <v>100</v>
      </c>
      <c r="O168" s="19">
        <v>100</v>
      </c>
      <c r="P168" s="19">
        <v>100</v>
      </c>
      <c r="Q168" s="21"/>
      <c r="R168" s="21"/>
      <c r="S168" s="21"/>
      <c r="T168" s="21"/>
      <c r="W168" s="2">
        <f t="shared" si="106"/>
        <v>100</v>
      </c>
      <c r="X168" s="57">
        <f t="shared" si="107"/>
        <v>0</v>
      </c>
      <c r="Y168" s="2">
        <f t="shared" si="108"/>
        <v>4</v>
      </c>
      <c r="Z168" s="19">
        <v>100</v>
      </c>
      <c r="AA168" s="19">
        <v>80</v>
      </c>
      <c r="AB168" s="19">
        <v>80</v>
      </c>
      <c r="AC168" s="19">
        <v>80</v>
      </c>
      <c r="AJ168" s="2">
        <f t="shared" si="109"/>
        <v>85</v>
      </c>
      <c r="AK168" s="2">
        <f t="shared" si="110"/>
        <v>10</v>
      </c>
      <c r="AL168" s="2">
        <f t="shared" si="111"/>
        <v>4</v>
      </c>
      <c r="AM168" s="22">
        <f t="shared" si="112"/>
        <v>1.5707963267948966</v>
      </c>
      <c r="AN168" s="22">
        <f t="shared" si="113"/>
        <v>1.5707963267948966</v>
      </c>
      <c r="AO168" s="22">
        <f t="shared" si="114"/>
        <v>1.5707963267948966</v>
      </c>
      <c r="AP168" s="22">
        <f t="shared" si="115"/>
        <v>1.5707963267948966</v>
      </c>
      <c r="AQ168" s="22" t="str">
        <f t="shared" si="116"/>
        <v/>
      </c>
      <c r="AR168" s="22" t="str">
        <f t="shared" si="117"/>
        <v/>
      </c>
      <c r="AS168" s="22" t="str">
        <f t="shared" si="118"/>
        <v/>
      </c>
      <c r="AT168" s="22" t="str">
        <f t="shared" si="119"/>
        <v/>
      </c>
      <c r="AU168" s="22" t="str">
        <f t="shared" si="120"/>
        <v/>
      </c>
      <c r="AV168" s="22" t="str">
        <f t="shared" si="121"/>
        <v/>
      </c>
      <c r="AW168" s="2">
        <f t="shared" si="122"/>
        <v>1.5707963267948966</v>
      </c>
      <c r="AX168" s="2">
        <f t="shared" si="123"/>
        <v>0</v>
      </c>
      <c r="AY168" s="2">
        <f t="shared" si="124"/>
        <v>4</v>
      </c>
      <c r="AZ168" s="23">
        <f t="shared" si="125"/>
        <v>1.5707963267948966</v>
      </c>
      <c r="BA168" s="23">
        <f t="shared" si="126"/>
        <v>1.1071487177940904</v>
      </c>
      <c r="BB168" s="23">
        <f t="shared" si="127"/>
        <v>1.1071487177940904</v>
      </c>
      <c r="BC168" s="23">
        <f t="shared" si="128"/>
        <v>1.1071487177940904</v>
      </c>
      <c r="BD168" s="23" t="str">
        <f t="shared" si="129"/>
        <v/>
      </c>
      <c r="BE168" s="23" t="str">
        <f t="shared" si="130"/>
        <v/>
      </c>
      <c r="BF168" s="23" t="str">
        <f t="shared" si="131"/>
        <v/>
      </c>
      <c r="BG168" s="23" t="str">
        <f t="shared" si="132"/>
        <v/>
      </c>
      <c r="BH168" s="23" t="str">
        <f t="shared" si="133"/>
        <v/>
      </c>
      <c r="BI168" s="23" t="str">
        <f t="shared" si="134"/>
        <v/>
      </c>
      <c r="BJ168" s="2">
        <f t="shared" si="135"/>
        <v>1.2230606200442919</v>
      </c>
      <c r="BK168" s="2">
        <f t="shared" si="136"/>
        <v>0.23182380450040269</v>
      </c>
      <c r="BL168" s="2">
        <f t="shared" si="137"/>
        <v>4</v>
      </c>
      <c r="BM168" s="2">
        <f t="shared" si="138"/>
        <v>1.8051451659105818E-4</v>
      </c>
      <c r="BN168" s="2">
        <f t="shared" si="139"/>
        <v>6.0171505530352724E-5</v>
      </c>
      <c r="BO168" s="2">
        <f t="shared" si="140"/>
        <v>3</v>
      </c>
      <c r="BP168" s="2">
        <f t="shared" si="141"/>
        <v>0.38790990463657432</v>
      </c>
      <c r="BQ168" s="2">
        <f t="shared" si="142"/>
        <v>0.76489232840434507</v>
      </c>
      <c r="BR168" s="3" t="str">
        <f t="shared" si="143"/>
        <v>Toxic</v>
      </c>
      <c r="BS168" s="2">
        <f t="shared" si="144"/>
        <v>85</v>
      </c>
      <c r="BT168" s="4" t="s">
        <v>664</v>
      </c>
      <c r="BU168" s="2" t="s">
        <v>666</v>
      </c>
      <c r="BV168" s="2">
        <f t="shared" si="145"/>
        <v>3</v>
      </c>
      <c r="BW168" s="2">
        <f t="shared" si="146"/>
        <v>3</v>
      </c>
      <c r="BX168" s="2">
        <f t="shared" si="147"/>
        <v>0</v>
      </c>
      <c r="BY168" s="2">
        <f t="shared" si="148"/>
        <v>5.3742276333040927E-2</v>
      </c>
      <c r="BZ168" s="2">
        <f t="shared" si="149"/>
        <v>2.6871138166520463E-2</v>
      </c>
      <c r="CA168" s="2">
        <f t="shared" si="150"/>
        <v>1.1666666666666667</v>
      </c>
      <c r="CB168" s="2" t="e">
        <f t="shared" si="151"/>
        <v>#NUM!</v>
      </c>
      <c r="CC168" s="2">
        <v>6.6349999999999998</v>
      </c>
      <c r="CD168" s="2" t="e">
        <f t="shared" si="152"/>
        <v>#NUM!</v>
      </c>
      <c r="CE168" s="2" t="e">
        <f t="shared" si="153"/>
        <v>#NUM!</v>
      </c>
      <c r="CF168" s="2" t="e">
        <f t="shared" si="154"/>
        <v>#NUM!</v>
      </c>
      <c r="CG168" s="2" t="str">
        <f t="shared" si="155"/>
        <v>NS</v>
      </c>
      <c r="CH168" s="2" t="str">
        <f t="shared" si="156"/>
        <v>Wilcoxon</v>
      </c>
      <c r="CI168" s="2" t="str">
        <f t="shared" si="157"/>
        <v>TSTToxicLess25</v>
      </c>
      <c r="CJ168" s="2" t="str">
        <f t="shared" si="158"/>
        <v/>
      </c>
    </row>
    <row r="169" spans="1:88" x14ac:dyDescent="0.2">
      <c r="A169" s="1" t="s">
        <v>142</v>
      </c>
      <c r="B169" s="19" t="s">
        <v>326</v>
      </c>
      <c r="C169" s="20">
        <v>37228</v>
      </c>
      <c r="D169" s="7">
        <v>0</v>
      </c>
      <c r="E169" s="1">
        <v>0.1</v>
      </c>
      <c r="F169" s="1" t="s">
        <v>57</v>
      </c>
      <c r="G169" s="1" t="s">
        <v>759</v>
      </c>
      <c r="H169" s="19" t="s">
        <v>711</v>
      </c>
      <c r="I169" s="19" t="s">
        <v>712</v>
      </c>
      <c r="J169" s="19" t="s">
        <v>61</v>
      </c>
      <c r="K169" s="2">
        <v>0.75</v>
      </c>
      <c r="L169" s="2">
        <v>0.25</v>
      </c>
      <c r="M169" s="19">
        <v>100</v>
      </c>
      <c r="N169" s="19">
        <v>100</v>
      </c>
      <c r="O169" s="19">
        <v>100</v>
      </c>
      <c r="P169" s="19">
        <v>100</v>
      </c>
      <c r="Q169" s="21"/>
      <c r="R169" s="21"/>
      <c r="S169" s="21"/>
      <c r="T169" s="21"/>
      <c r="W169" s="2">
        <f t="shared" si="106"/>
        <v>100</v>
      </c>
      <c r="X169" s="57">
        <f t="shared" si="107"/>
        <v>0</v>
      </c>
      <c r="Y169" s="2">
        <f t="shared" si="108"/>
        <v>4</v>
      </c>
      <c r="Z169" s="19">
        <v>100</v>
      </c>
      <c r="AA169" s="19">
        <v>100</v>
      </c>
      <c r="AB169" s="19">
        <v>100</v>
      </c>
      <c r="AC169" s="19">
        <v>80</v>
      </c>
      <c r="AJ169" s="2">
        <f t="shared" si="109"/>
        <v>95</v>
      </c>
      <c r="AK169" s="2">
        <f t="shared" si="110"/>
        <v>10</v>
      </c>
      <c r="AL169" s="2">
        <f t="shared" si="111"/>
        <v>4</v>
      </c>
      <c r="AM169" s="22">
        <f t="shared" si="112"/>
        <v>1.5707963267948966</v>
      </c>
      <c r="AN169" s="22">
        <f t="shared" si="113"/>
        <v>1.5707963267948966</v>
      </c>
      <c r="AO169" s="22">
        <f t="shared" si="114"/>
        <v>1.5707963267948966</v>
      </c>
      <c r="AP169" s="22">
        <f t="shared" si="115"/>
        <v>1.5707963267948966</v>
      </c>
      <c r="AQ169" s="22" t="str">
        <f t="shared" si="116"/>
        <v/>
      </c>
      <c r="AR169" s="22" t="str">
        <f t="shared" si="117"/>
        <v/>
      </c>
      <c r="AS169" s="22" t="str">
        <f t="shared" si="118"/>
        <v/>
      </c>
      <c r="AT169" s="22" t="str">
        <f t="shared" si="119"/>
        <v/>
      </c>
      <c r="AU169" s="22" t="str">
        <f t="shared" si="120"/>
        <v/>
      </c>
      <c r="AV169" s="22" t="str">
        <f t="shared" si="121"/>
        <v/>
      </c>
      <c r="AW169" s="2">
        <f t="shared" si="122"/>
        <v>1.5707963267948966</v>
      </c>
      <c r="AX169" s="2">
        <f t="shared" si="123"/>
        <v>0</v>
      </c>
      <c r="AY169" s="2">
        <f t="shared" si="124"/>
        <v>4</v>
      </c>
      <c r="AZ169" s="23">
        <f t="shared" si="125"/>
        <v>1.5707963267948966</v>
      </c>
      <c r="BA169" s="23">
        <f t="shared" si="126"/>
        <v>1.5707963267948966</v>
      </c>
      <c r="BB169" s="23">
        <f t="shared" si="127"/>
        <v>1.5707963267948966</v>
      </c>
      <c r="BC169" s="23">
        <f t="shared" si="128"/>
        <v>1.1071487177940904</v>
      </c>
      <c r="BD169" s="23" t="str">
        <f t="shared" si="129"/>
        <v/>
      </c>
      <c r="BE169" s="23" t="str">
        <f t="shared" si="130"/>
        <v/>
      </c>
      <c r="BF169" s="23" t="str">
        <f t="shared" si="131"/>
        <v/>
      </c>
      <c r="BG169" s="23" t="str">
        <f t="shared" si="132"/>
        <v/>
      </c>
      <c r="BH169" s="23" t="str">
        <f t="shared" si="133"/>
        <v/>
      </c>
      <c r="BI169" s="23" t="str">
        <f t="shared" si="134"/>
        <v/>
      </c>
      <c r="BJ169" s="2">
        <f t="shared" si="135"/>
        <v>1.454884424544695</v>
      </c>
      <c r="BK169" s="2">
        <f t="shared" si="136"/>
        <v>0.23182380450040269</v>
      </c>
      <c r="BL169" s="2">
        <f t="shared" si="137"/>
        <v>4</v>
      </c>
      <c r="BM169" s="2">
        <f t="shared" si="138"/>
        <v>1.8051451659105818E-4</v>
      </c>
      <c r="BN169" s="2">
        <f t="shared" si="139"/>
        <v>6.0171505530352724E-5</v>
      </c>
      <c r="BO169" s="2">
        <f t="shared" si="140"/>
        <v>3</v>
      </c>
      <c r="BP169" s="2">
        <f t="shared" si="141"/>
        <v>2.3879099046365777</v>
      </c>
      <c r="BQ169" s="2">
        <f t="shared" si="142"/>
        <v>0.76489232840434507</v>
      </c>
      <c r="BR169" s="3" t="str">
        <f t="shared" si="143"/>
        <v>Nontoxic</v>
      </c>
      <c r="BS169" s="2">
        <f t="shared" si="144"/>
        <v>95</v>
      </c>
      <c r="BT169" s="4" t="s">
        <v>664</v>
      </c>
      <c r="BU169" s="2" t="s">
        <v>666</v>
      </c>
      <c r="BV169" s="2">
        <f t="shared" si="145"/>
        <v>3</v>
      </c>
      <c r="BW169" s="2">
        <f t="shared" si="146"/>
        <v>3</v>
      </c>
      <c r="BX169" s="2">
        <f t="shared" si="147"/>
        <v>0</v>
      </c>
      <c r="BY169" s="2">
        <f t="shared" si="148"/>
        <v>5.3742276333040927E-2</v>
      </c>
      <c r="BZ169" s="2">
        <f t="shared" si="149"/>
        <v>2.6871138166520463E-2</v>
      </c>
      <c r="CA169" s="2">
        <f t="shared" si="150"/>
        <v>1.1666666666666667</v>
      </c>
      <c r="CB169" s="2" t="e">
        <f t="shared" si="151"/>
        <v>#NUM!</v>
      </c>
      <c r="CC169" s="2">
        <v>6.6349999999999998</v>
      </c>
      <c r="CD169" s="2" t="e">
        <f t="shared" si="152"/>
        <v>#NUM!</v>
      </c>
      <c r="CE169" s="2" t="e">
        <f t="shared" si="153"/>
        <v>#NUM!</v>
      </c>
      <c r="CF169" s="2" t="e">
        <f t="shared" si="154"/>
        <v>#NUM!</v>
      </c>
      <c r="CG169" s="2" t="str">
        <f t="shared" si="155"/>
        <v>NS</v>
      </c>
      <c r="CH169" s="2" t="str">
        <f t="shared" si="156"/>
        <v>Wilcoxon</v>
      </c>
      <c r="CI169" s="2" t="str">
        <f t="shared" si="157"/>
        <v/>
      </c>
      <c r="CJ169" s="2" t="str">
        <f t="shared" si="158"/>
        <v/>
      </c>
    </row>
    <row r="170" spans="1:88" x14ac:dyDescent="0.2">
      <c r="A170" s="1" t="s">
        <v>142</v>
      </c>
      <c r="B170" s="19" t="s">
        <v>482</v>
      </c>
      <c r="C170" s="20">
        <v>38120</v>
      </c>
      <c r="D170" s="7">
        <v>0.51388888888888884</v>
      </c>
      <c r="E170" s="1">
        <v>0.1</v>
      </c>
      <c r="F170" s="1" t="s">
        <v>57</v>
      </c>
      <c r="G170" s="1" t="s">
        <v>828</v>
      </c>
      <c r="H170" s="19" t="s">
        <v>711</v>
      </c>
      <c r="I170" s="19" t="s">
        <v>712</v>
      </c>
      <c r="J170" s="19" t="s">
        <v>61</v>
      </c>
      <c r="K170" s="2">
        <v>0.75</v>
      </c>
      <c r="L170" s="2">
        <v>0.25</v>
      </c>
      <c r="M170" s="19">
        <v>100</v>
      </c>
      <c r="N170" s="19">
        <v>100</v>
      </c>
      <c r="O170" s="19">
        <v>100</v>
      </c>
      <c r="P170" s="19">
        <v>100</v>
      </c>
      <c r="Q170" s="21"/>
      <c r="R170" s="21"/>
      <c r="S170" s="21"/>
      <c r="T170" s="21"/>
      <c r="W170" s="2">
        <f t="shared" si="106"/>
        <v>100</v>
      </c>
      <c r="X170" s="57">
        <f t="shared" si="107"/>
        <v>0</v>
      </c>
      <c r="Y170" s="2">
        <f t="shared" si="108"/>
        <v>4</v>
      </c>
      <c r="Z170" s="19">
        <v>100</v>
      </c>
      <c r="AA170" s="19">
        <v>80</v>
      </c>
      <c r="AB170" s="19">
        <v>90</v>
      </c>
      <c r="AC170" s="21"/>
      <c r="AJ170" s="2">
        <f t="shared" si="109"/>
        <v>90</v>
      </c>
      <c r="AK170" s="2">
        <f t="shared" si="110"/>
        <v>10</v>
      </c>
      <c r="AL170" s="2">
        <f t="shared" si="111"/>
        <v>3</v>
      </c>
      <c r="AM170" s="22">
        <f t="shared" si="112"/>
        <v>1.5707963267948966</v>
      </c>
      <c r="AN170" s="22">
        <f t="shared" si="113"/>
        <v>1.5707963267948966</v>
      </c>
      <c r="AO170" s="22">
        <f t="shared" si="114"/>
        <v>1.5707963267948966</v>
      </c>
      <c r="AP170" s="22">
        <f t="shared" si="115"/>
        <v>1.5707963267948966</v>
      </c>
      <c r="AQ170" s="22" t="str">
        <f t="shared" si="116"/>
        <v/>
      </c>
      <c r="AR170" s="22" t="str">
        <f t="shared" si="117"/>
        <v/>
      </c>
      <c r="AS170" s="22" t="str">
        <f t="shared" si="118"/>
        <v/>
      </c>
      <c r="AT170" s="22" t="str">
        <f t="shared" si="119"/>
        <v/>
      </c>
      <c r="AU170" s="22" t="str">
        <f t="shared" si="120"/>
        <v/>
      </c>
      <c r="AV170" s="22" t="str">
        <f t="shared" si="121"/>
        <v/>
      </c>
      <c r="AW170" s="2">
        <f t="shared" si="122"/>
        <v>1.5707963267948966</v>
      </c>
      <c r="AX170" s="2">
        <f t="shared" si="123"/>
        <v>0</v>
      </c>
      <c r="AY170" s="2">
        <f t="shared" si="124"/>
        <v>4</v>
      </c>
      <c r="AZ170" s="23">
        <f t="shared" si="125"/>
        <v>1.5707963267948966</v>
      </c>
      <c r="BA170" s="23">
        <f t="shared" si="126"/>
        <v>1.1071487177940904</v>
      </c>
      <c r="BB170" s="23">
        <f t="shared" si="127"/>
        <v>1.2490457723982542</v>
      </c>
      <c r="BC170" s="23" t="str">
        <f t="shared" si="128"/>
        <v/>
      </c>
      <c r="BD170" s="23" t="str">
        <f t="shared" si="129"/>
        <v/>
      </c>
      <c r="BE170" s="23" t="str">
        <f t="shared" si="130"/>
        <v/>
      </c>
      <c r="BF170" s="23" t="str">
        <f t="shared" si="131"/>
        <v/>
      </c>
      <c r="BG170" s="23" t="str">
        <f t="shared" si="132"/>
        <v/>
      </c>
      <c r="BH170" s="23" t="str">
        <f t="shared" si="133"/>
        <v/>
      </c>
      <c r="BI170" s="23" t="str">
        <f t="shared" si="134"/>
        <v/>
      </c>
      <c r="BJ170" s="2">
        <f t="shared" si="135"/>
        <v>1.3089969389957472</v>
      </c>
      <c r="BK170" s="2">
        <f t="shared" si="136"/>
        <v>0.23756658669800496</v>
      </c>
      <c r="BL170" s="2">
        <f t="shared" si="137"/>
        <v>3</v>
      </c>
      <c r="BM170" s="2">
        <f t="shared" si="138"/>
        <v>3.5391496117120652E-4</v>
      </c>
      <c r="BN170" s="2">
        <f t="shared" si="139"/>
        <v>1.7695748058560326E-4</v>
      </c>
      <c r="BO170" s="2">
        <f t="shared" si="140"/>
        <v>2</v>
      </c>
      <c r="BP170" s="2">
        <f t="shared" si="141"/>
        <v>0.95436367412009193</v>
      </c>
      <c r="BQ170" s="2">
        <f t="shared" si="142"/>
        <v>0.81649658092772592</v>
      </c>
      <c r="BR170" s="3" t="str">
        <f t="shared" si="143"/>
        <v>Nontoxic</v>
      </c>
      <c r="BS170" s="2">
        <f t="shared" si="144"/>
        <v>90</v>
      </c>
      <c r="BT170" s="4" t="s">
        <v>664</v>
      </c>
      <c r="BU170" s="2" t="s">
        <v>666</v>
      </c>
      <c r="BV170" s="2">
        <f t="shared" si="145"/>
        <v>3</v>
      </c>
      <c r="BW170" s="2">
        <f t="shared" si="146"/>
        <v>2</v>
      </c>
      <c r="BX170" s="2">
        <f t="shared" si="147"/>
        <v>0</v>
      </c>
      <c r="BY170" s="2">
        <f t="shared" si="148"/>
        <v>5.6437883115340703E-2</v>
      </c>
      <c r="BZ170" s="2">
        <f t="shared" si="149"/>
        <v>2.2575153246136282E-2</v>
      </c>
      <c r="CA170" s="2">
        <f t="shared" si="150"/>
        <v>1.211111111111111</v>
      </c>
      <c r="CB170" s="2" t="e">
        <f t="shared" si="151"/>
        <v>#NUM!</v>
      </c>
      <c r="CC170" s="2">
        <v>6.6349999999999998</v>
      </c>
      <c r="CD170" s="2" t="e">
        <f t="shared" si="152"/>
        <v>#NUM!</v>
      </c>
      <c r="CE170" s="2" t="e">
        <f t="shared" si="153"/>
        <v>#NUM!</v>
      </c>
      <c r="CF170" s="2" t="e">
        <f t="shared" si="154"/>
        <v>#NUM!</v>
      </c>
      <c r="CG170" s="2" t="str">
        <f t="shared" si="155"/>
        <v>NS</v>
      </c>
      <c r="CH170" s="2" t="str">
        <f t="shared" si="156"/>
        <v>Wilcoxon</v>
      </c>
      <c r="CI170" s="2" t="str">
        <f t="shared" si="157"/>
        <v/>
      </c>
      <c r="CJ170" s="2" t="str">
        <f t="shared" si="158"/>
        <v/>
      </c>
    </row>
    <row r="171" spans="1:88" x14ac:dyDescent="0.2">
      <c r="A171" s="1" t="s">
        <v>142</v>
      </c>
      <c r="B171" s="19" t="s">
        <v>504</v>
      </c>
      <c r="C171" s="20">
        <v>38554</v>
      </c>
      <c r="D171" s="7">
        <v>0.34027777777777779</v>
      </c>
      <c r="E171" s="1">
        <v>0.1</v>
      </c>
      <c r="F171" s="1" t="s">
        <v>57</v>
      </c>
      <c r="G171" s="1" t="s">
        <v>840</v>
      </c>
      <c r="H171" s="19" t="s">
        <v>711</v>
      </c>
      <c r="I171" s="19" t="s">
        <v>712</v>
      </c>
      <c r="J171" s="19" t="s">
        <v>61</v>
      </c>
      <c r="K171" s="2">
        <v>0.75</v>
      </c>
      <c r="L171" s="2">
        <v>0.25</v>
      </c>
      <c r="M171" s="19">
        <v>100</v>
      </c>
      <c r="N171" s="19">
        <v>100</v>
      </c>
      <c r="O171" s="19">
        <v>100</v>
      </c>
      <c r="P171" s="19">
        <v>100</v>
      </c>
      <c r="Q171" s="21"/>
      <c r="R171" s="21"/>
      <c r="S171" s="21"/>
      <c r="T171" s="21"/>
      <c r="W171" s="2">
        <f t="shared" si="106"/>
        <v>100</v>
      </c>
      <c r="X171" s="57">
        <f t="shared" si="107"/>
        <v>0</v>
      </c>
      <c r="Y171" s="2">
        <f t="shared" si="108"/>
        <v>4</v>
      </c>
      <c r="Z171" s="19">
        <v>100</v>
      </c>
      <c r="AA171" s="19">
        <v>80</v>
      </c>
      <c r="AB171" s="19">
        <v>100</v>
      </c>
      <c r="AC171" s="19">
        <v>100</v>
      </c>
      <c r="AJ171" s="2">
        <f t="shared" si="109"/>
        <v>95</v>
      </c>
      <c r="AK171" s="2">
        <f t="shared" si="110"/>
        <v>10</v>
      </c>
      <c r="AL171" s="2">
        <f t="shared" si="111"/>
        <v>4</v>
      </c>
      <c r="AM171" s="22">
        <f t="shared" si="112"/>
        <v>1.5707963267948966</v>
      </c>
      <c r="AN171" s="22">
        <f t="shared" si="113"/>
        <v>1.5707963267948966</v>
      </c>
      <c r="AO171" s="22">
        <f t="shared" si="114"/>
        <v>1.5707963267948966</v>
      </c>
      <c r="AP171" s="22">
        <f t="shared" si="115"/>
        <v>1.5707963267948966</v>
      </c>
      <c r="AQ171" s="22" t="str">
        <f t="shared" si="116"/>
        <v/>
      </c>
      <c r="AR171" s="22" t="str">
        <f t="shared" si="117"/>
        <v/>
      </c>
      <c r="AS171" s="22" t="str">
        <f t="shared" si="118"/>
        <v/>
      </c>
      <c r="AT171" s="22" t="str">
        <f t="shared" si="119"/>
        <v/>
      </c>
      <c r="AU171" s="22" t="str">
        <f t="shared" si="120"/>
        <v/>
      </c>
      <c r="AV171" s="22" t="str">
        <f t="shared" si="121"/>
        <v/>
      </c>
      <c r="AW171" s="2">
        <f t="shared" si="122"/>
        <v>1.5707963267948966</v>
      </c>
      <c r="AX171" s="2">
        <f t="shared" si="123"/>
        <v>0</v>
      </c>
      <c r="AY171" s="2">
        <f t="shared" si="124"/>
        <v>4</v>
      </c>
      <c r="AZ171" s="23">
        <f t="shared" si="125"/>
        <v>1.5707963267948966</v>
      </c>
      <c r="BA171" s="23">
        <f t="shared" si="126"/>
        <v>1.1071487177940904</v>
      </c>
      <c r="BB171" s="23">
        <f t="shared" si="127"/>
        <v>1.5707963267948966</v>
      </c>
      <c r="BC171" s="23">
        <f t="shared" si="128"/>
        <v>1.5707963267948966</v>
      </c>
      <c r="BD171" s="23" t="str">
        <f t="shared" si="129"/>
        <v/>
      </c>
      <c r="BE171" s="23" t="str">
        <f t="shared" si="130"/>
        <v/>
      </c>
      <c r="BF171" s="23" t="str">
        <f t="shared" si="131"/>
        <v/>
      </c>
      <c r="BG171" s="23" t="str">
        <f t="shared" si="132"/>
        <v/>
      </c>
      <c r="BH171" s="23" t="str">
        <f t="shared" si="133"/>
        <v/>
      </c>
      <c r="BI171" s="23" t="str">
        <f t="shared" si="134"/>
        <v/>
      </c>
      <c r="BJ171" s="2">
        <f t="shared" si="135"/>
        <v>1.454884424544695</v>
      </c>
      <c r="BK171" s="2">
        <f t="shared" si="136"/>
        <v>0.23182380450040269</v>
      </c>
      <c r="BL171" s="2">
        <f t="shared" si="137"/>
        <v>4</v>
      </c>
      <c r="BM171" s="2">
        <f t="shared" si="138"/>
        <v>1.8051451659105818E-4</v>
      </c>
      <c r="BN171" s="2">
        <f t="shared" si="139"/>
        <v>6.0171505530352724E-5</v>
      </c>
      <c r="BO171" s="2">
        <f t="shared" si="140"/>
        <v>3</v>
      </c>
      <c r="BP171" s="2">
        <f t="shared" si="141"/>
        <v>2.3879099046365777</v>
      </c>
      <c r="BQ171" s="2">
        <f t="shared" si="142"/>
        <v>0.76489232840434507</v>
      </c>
      <c r="BR171" s="3" t="str">
        <f t="shared" si="143"/>
        <v>Nontoxic</v>
      </c>
      <c r="BS171" s="2">
        <f t="shared" si="144"/>
        <v>95</v>
      </c>
      <c r="BT171" s="4" t="s">
        <v>664</v>
      </c>
      <c r="BU171" s="2" t="s">
        <v>666</v>
      </c>
      <c r="BV171" s="2">
        <f t="shared" si="145"/>
        <v>3</v>
      </c>
      <c r="BW171" s="2">
        <f t="shared" si="146"/>
        <v>3</v>
      </c>
      <c r="BX171" s="2">
        <f t="shared" si="147"/>
        <v>0</v>
      </c>
      <c r="BY171" s="2">
        <f t="shared" si="148"/>
        <v>5.3742276333040927E-2</v>
      </c>
      <c r="BZ171" s="2">
        <f t="shared" si="149"/>
        <v>2.6871138166520463E-2</v>
      </c>
      <c r="CA171" s="2">
        <f t="shared" si="150"/>
        <v>1.1666666666666667</v>
      </c>
      <c r="CB171" s="2" t="e">
        <f t="shared" si="151"/>
        <v>#NUM!</v>
      </c>
      <c r="CC171" s="2">
        <v>6.6349999999999998</v>
      </c>
      <c r="CD171" s="2" t="e">
        <f t="shared" si="152"/>
        <v>#NUM!</v>
      </c>
      <c r="CE171" s="2" t="e">
        <f t="shared" si="153"/>
        <v>#NUM!</v>
      </c>
      <c r="CF171" s="2" t="e">
        <f t="shared" si="154"/>
        <v>#NUM!</v>
      </c>
      <c r="CG171" s="2" t="str">
        <f t="shared" si="155"/>
        <v>NS</v>
      </c>
      <c r="CH171" s="2" t="str">
        <f t="shared" si="156"/>
        <v>Wilcoxon</v>
      </c>
      <c r="CI171" s="2" t="str">
        <f t="shared" si="157"/>
        <v/>
      </c>
      <c r="CJ171" s="2" t="str">
        <f t="shared" si="158"/>
        <v/>
      </c>
    </row>
    <row r="172" spans="1:88" x14ac:dyDescent="0.2">
      <c r="A172" s="1" t="s">
        <v>142</v>
      </c>
      <c r="B172" s="19" t="s">
        <v>532</v>
      </c>
      <c r="C172" s="20">
        <v>38106</v>
      </c>
      <c r="D172" s="7">
        <v>0.51736111111111116</v>
      </c>
      <c r="E172" s="1">
        <v>0.1</v>
      </c>
      <c r="F172" s="1" t="s">
        <v>57</v>
      </c>
      <c r="G172" s="1" t="s">
        <v>827</v>
      </c>
      <c r="H172" s="19" t="s">
        <v>711</v>
      </c>
      <c r="I172" s="19" t="s">
        <v>712</v>
      </c>
      <c r="J172" s="19" t="s">
        <v>61</v>
      </c>
      <c r="K172" s="2">
        <v>0.75</v>
      </c>
      <c r="L172" s="2">
        <v>0.25</v>
      </c>
      <c r="M172" s="19">
        <v>100</v>
      </c>
      <c r="N172" s="19">
        <v>100</v>
      </c>
      <c r="O172" s="19">
        <v>100</v>
      </c>
      <c r="P172" s="19">
        <v>100</v>
      </c>
      <c r="Q172" s="21"/>
      <c r="R172" s="21"/>
      <c r="S172" s="21"/>
      <c r="T172" s="21"/>
      <c r="W172" s="2">
        <f t="shared" si="106"/>
        <v>100</v>
      </c>
      <c r="X172" s="57">
        <f t="shared" si="107"/>
        <v>0</v>
      </c>
      <c r="Y172" s="2">
        <f t="shared" si="108"/>
        <v>4</v>
      </c>
      <c r="Z172" s="19">
        <v>80</v>
      </c>
      <c r="AA172" s="19">
        <v>90</v>
      </c>
      <c r="AB172" s="19">
        <v>100</v>
      </c>
      <c r="AC172" s="21"/>
      <c r="AJ172" s="2">
        <f t="shared" si="109"/>
        <v>90</v>
      </c>
      <c r="AK172" s="2">
        <f t="shared" si="110"/>
        <v>10</v>
      </c>
      <c r="AL172" s="2">
        <f t="shared" si="111"/>
        <v>3</v>
      </c>
      <c r="AM172" s="22">
        <f t="shared" si="112"/>
        <v>1.5707963267948966</v>
      </c>
      <c r="AN172" s="22">
        <f t="shared" si="113"/>
        <v>1.5707963267948966</v>
      </c>
      <c r="AO172" s="22">
        <f t="shared" si="114"/>
        <v>1.5707963267948966</v>
      </c>
      <c r="AP172" s="22">
        <f t="shared" si="115"/>
        <v>1.5707963267948966</v>
      </c>
      <c r="AQ172" s="22" t="str">
        <f t="shared" si="116"/>
        <v/>
      </c>
      <c r="AR172" s="22" t="str">
        <f t="shared" si="117"/>
        <v/>
      </c>
      <c r="AS172" s="22" t="str">
        <f t="shared" si="118"/>
        <v/>
      </c>
      <c r="AT172" s="22" t="str">
        <f t="shared" si="119"/>
        <v/>
      </c>
      <c r="AU172" s="22" t="str">
        <f t="shared" si="120"/>
        <v/>
      </c>
      <c r="AV172" s="22" t="str">
        <f t="shared" si="121"/>
        <v/>
      </c>
      <c r="AW172" s="2">
        <f t="shared" si="122"/>
        <v>1.5707963267948966</v>
      </c>
      <c r="AX172" s="2">
        <f t="shared" si="123"/>
        <v>0</v>
      </c>
      <c r="AY172" s="2">
        <f t="shared" si="124"/>
        <v>4</v>
      </c>
      <c r="AZ172" s="23">
        <f t="shared" si="125"/>
        <v>1.1071487177940904</v>
      </c>
      <c r="BA172" s="23">
        <f t="shared" si="126"/>
        <v>1.2490457723982542</v>
      </c>
      <c r="BB172" s="23">
        <f t="shared" si="127"/>
        <v>1.5707963267948966</v>
      </c>
      <c r="BC172" s="23" t="str">
        <f t="shared" si="128"/>
        <v/>
      </c>
      <c r="BD172" s="23" t="str">
        <f t="shared" si="129"/>
        <v/>
      </c>
      <c r="BE172" s="23" t="str">
        <f t="shared" si="130"/>
        <v/>
      </c>
      <c r="BF172" s="23" t="str">
        <f t="shared" si="131"/>
        <v/>
      </c>
      <c r="BG172" s="23" t="str">
        <f t="shared" si="132"/>
        <v/>
      </c>
      <c r="BH172" s="23" t="str">
        <f t="shared" si="133"/>
        <v/>
      </c>
      <c r="BI172" s="23" t="str">
        <f t="shared" si="134"/>
        <v/>
      </c>
      <c r="BJ172" s="2">
        <f t="shared" si="135"/>
        <v>1.3089969389957472</v>
      </c>
      <c r="BK172" s="2">
        <f t="shared" si="136"/>
        <v>0.23756658669800496</v>
      </c>
      <c r="BL172" s="2">
        <f t="shared" si="137"/>
        <v>3</v>
      </c>
      <c r="BM172" s="2">
        <f t="shared" si="138"/>
        <v>3.5391496117120652E-4</v>
      </c>
      <c r="BN172" s="2">
        <f t="shared" si="139"/>
        <v>1.7695748058560326E-4</v>
      </c>
      <c r="BO172" s="2">
        <f t="shared" si="140"/>
        <v>2</v>
      </c>
      <c r="BP172" s="2">
        <f t="shared" si="141"/>
        <v>0.95436367412009193</v>
      </c>
      <c r="BQ172" s="2">
        <f t="shared" si="142"/>
        <v>0.81649658092772592</v>
      </c>
      <c r="BR172" s="3" t="str">
        <f t="shared" si="143"/>
        <v>Nontoxic</v>
      </c>
      <c r="BS172" s="2">
        <f t="shared" si="144"/>
        <v>90</v>
      </c>
      <c r="BT172" s="4" t="s">
        <v>664</v>
      </c>
      <c r="BU172" s="2" t="s">
        <v>666</v>
      </c>
      <c r="BV172" s="2">
        <f t="shared" si="145"/>
        <v>3</v>
      </c>
      <c r="BW172" s="2">
        <f t="shared" si="146"/>
        <v>2</v>
      </c>
      <c r="BX172" s="2">
        <f t="shared" si="147"/>
        <v>0</v>
      </c>
      <c r="BY172" s="2">
        <f t="shared" si="148"/>
        <v>5.6437883115340703E-2</v>
      </c>
      <c r="BZ172" s="2">
        <f t="shared" si="149"/>
        <v>2.2575153246136282E-2</v>
      </c>
      <c r="CA172" s="2">
        <f t="shared" si="150"/>
        <v>1.211111111111111</v>
      </c>
      <c r="CB172" s="2" t="e">
        <f t="shared" si="151"/>
        <v>#NUM!</v>
      </c>
      <c r="CC172" s="2">
        <v>6.6349999999999998</v>
      </c>
      <c r="CD172" s="2" t="e">
        <f t="shared" si="152"/>
        <v>#NUM!</v>
      </c>
      <c r="CE172" s="2" t="e">
        <f t="shared" si="153"/>
        <v>#NUM!</v>
      </c>
      <c r="CF172" s="2" t="e">
        <f t="shared" si="154"/>
        <v>#NUM!</v>
      </c>
      <c r="CG172" s="2" t="str">
        <f t="shared" si="155"/>
        <v>NS</v>
      </c>
      <c r="CH172" s="2" t="str">
        <f t="shared" si="156"/>
        <v>Wilcoxon</v>
      </c>
      <c r="CI172" s="2" t="str">
        <f t="shared" si="157"/>
        <v/>
      </c>
      <c r="CJ172" s="2" t="str">
        <f t="shared" si="158"/>
        <v/>
      </c>
    </row>
    <row r="173" spans="1:88" hidden="1" x14ac:dyDescent="0.2">
      <c r="A173" s="1" t="s">
        <v>142</v>
      </c>
      <c r="B173" s="19" t="s">
        <v>516</v>
      </c>
      <c r="C173" s="20">
        <v>39100</v>
      </c>
      <c r="D173" s="7">
        <v>0.52222222222222225</v>
      </c>
      <c r="E173" s="1">
        <v>0.1</v>
      </c>
      <c r="F173" s="1" t="s">
        <v>57</v>
      </c>
      <c r="G173" s="1" t="s">
        <v>856</v>
      </c>
      <c r="H173" s="19" t="s">
        <v>711</v>
      </c>
      <c r="I173" s="19" t="s">
        <v>712</v>
      </c>
      <c r="J173" s="19" t="s">
        <v>61</v>
      </c>
      <c r="K173" s="2">
        <v>0.75</v>
      </c>
      <c r="L173" s="2">
        <v>0.25</v>
      </c>
      <c r="M173" s="19">
        <v>100</v>
      </c>
      <c r="N173" s="19">
        <v>100</v>
      </c>
      <c r="O173" s="19">
        <v>100</v>
      </c>
      <c r="P173" s="19">
        <v>100</v>
      </c>
      <c r="Q173" s="21"/>
      <c r="R173" s="21"/>
      <c r="S173" s="21"/>
      <c r="T173" s="21"/>
      <c r="W173" s="2">
        <f t="shared" si="106"/>
        <v>100</v>
      </c>
      <c r="X173" s="57">
        <f t="shared" si="107"/>
        <v>0</v>
      </c>
      <c r="Y173" s="2">
        <f t="shared" si="108"/>
        <v>4</v>
      </c>
      <c r="Z173" s="19">
        <v>66.7</v>
      </c>
      <c r="AA173" s="19">
        <v>70</v>
      </c>
      <c r="AB173" s="19">
        <v>80</v>
      </c>
      <c r="AC173" s="19">
        <v>90</v>
      </c>
      <c r="AJ173" s="2">
        <f t="shared" si="109"/>
        <v>76.674999999999997</v>
      </c>
      <c r="AK173" s="2">
        <f t="shared" si="110"/>
        <v>10.530392521965481</v>
      </c>
      <c r="AL173" s="2">
        <f t="shared" si="111"/>
        <v>4</v>
      </c>
      <c r="AM173" s="22">
        <f t="shared" si="112"/>
        <v>1.5707963267948966</v>
      </c>
      <c r="AN173" s="22">
        <f t="shared" si="113"/>
        <v>1.5707963267948966</v>
      </c>
      <c r="AO173" s="22">
        <f t="shared" si="114"/>
        <v>1.5707963267948966</v>
      </c>
      <c r="AP173" s="22">
        <f t="shared" si="115"/>
        <v>1.5707963267948966</v>
      </c>
      <c r="AQ173" s="22" t="str">
        <f t="shared" si="116"/>
        <v/>
      </c>
      <c r="AR173" s="22" t="str">
        <f t="shared" si="117"/>
        <v/>
      </c>
      <c r="AS173" s="22" t="str">
        <f t="shared" si="118"/>
        <v/>
      </c>
      <c r="AT173" s="22" t="str">
        <f t="shared" si="119"/>
        <v/>
      </c>
      <c r="AU173" s="22" t="str">
        <f t="shared" si="120"/>
        <v/>
      </c>
      <c r="AV173" s="22" t="str">
        <f t="shared" si="121"/>
        <v/>
      </c>
      <c r="AW173" s="2">
        <f t="shared" si="122"/>
        <v>1.5707963267948966</v>
      </c>
      <c r="AX173" s="2">
        <f t="shared" si="123"/>
        <v>0</v>
      </c>
      <c r="AY173" s="2">
        <f t="shared" si="124"/>
        <v>4</v>
      </c>
      <c r="AZ173" s="23">
        <f t="shared" si="125"/>
        <v>0.95567021574980793</v>
      </c>
      <c r="BA173" s="23">
        <f t="shared" si="126"/>
        <v>0.99115658643119231</v>
      </c>
      <c r="BB173" s="23">
        <f t="shared" si="127"/>
        <v>1.1071487177940904</v>
      </c>
      <c r="BC173" s="23">
        <f t="shared" si="128"/>
        <v>1.2490457723982542</v>
      </c>
      <c r="BD173" s="23" t="str">
        <f t="shared" si="129"/>
        <v/>
      </c>
      <c r="BE173" s="23" t="str">
        <f t="shared" si="130"/>
        <v/>
      </c>
      <c r="BF173" s="23" t="str">
        <f t="shared" si="131"/>
        <v/>
      </c>
      <c r="BG173" s="23" t="str">
        <f t="shared" si="132"/>
        <v/>
      </c>
      <c r="BH173" s="23" t="str">
        <f t="shared" si="133"/>
        <v/>
      </c>
      <c r="BI173" s="23" t="str">
        <f t="shared" si="134"/>
        <v/>
      </c>
      <c r="BJ173" s="2">
        <f t="shared" si="135"/>
        <v>1.0757553230933363</v>
      </c>
      <c r="BK173" s="2">
        <f t="shared" si="136"/>
        <v>0.13240405872640254</v>
      </c>
      <c r="BL173" s="2">
        <f t="shared" si="137"/>
        <v>4</v>
      </c>
      <c r="BM173" s="2">
        <f t="shared" si="138"/>
        <v>1.9208135477233293E-5</v>
      </c>
      <c r="BN173" s="2">
        <f t="shared" si="139"/>
        <v>6.4027118257444307E-6</v>
      </c>
      <c r="BO173" s="2">
        <f t="shared" si="140"/>
        <v>3</v>
      </c>
      <c r="BP173" s="2">
        <f t="shared" si="141"/>
        <v>-1.5459030937157852</v>
      </c>
      <c r="BQ173" s="2">
        <f t="shared" si="142"/>
        <v>0.76489232840434507</v>
      </c>
      <c r="BR173" s="3" t="str">
        <f t="shared" si="143"/>
        <v>Toxic</v>
      </c>
      <c r="BS173" s="2">
        <f t="shared" si="144"/>
        <v>76.674999999999997</v>
      </c>
      <c r="BT173" s="4" t="s">
        <v>664</v>
      </c>
      <c r="BU173" s="4" t="s">
        <v>667</v>
      </c>
      <c r="BV173" s="2">
        <f t="shared" si="145"/>
        <v>3</v>
      </c>
      <c r="BW173" s="2">
        <f t="shared" si="146"/>
        <v>3</v>
      </c>
      <c r="BX173" s="2">
        <f t="shared" si="147"/>
        <v>0</v>
      </c>
      <c r="BY173" s="2">
        <f t="shared" si="148"/>
        <v>1.7530834767224654E-2</v>
      </c>
      <c r="BZ173" s="2">
        <f t="shared" si="149"/>
        <v>8.765417383612327E-3</v>
      </c>
      <c r="CA173" s="2">
        <f t="shared" si="150"/>
        <v>1.1666666666666667</v>
      </c>
      <c r="CB173" s="2" t="e">
        <f t="shared" si="151"/>
        <v>#NUM!</v>
      </c>
      <c r="CC173" s="2">
        <v>6.6349999999999998</v>
      </c>
      <c r="CD173" s="2" t="e">
        <f t="shared" si="152"/>
        <v>#NUM!</v>
      </c>
      <c r="CE173" s="2" t="e">
        <f t="shared" si="153"/>
        <v>#NUM!</v>
      </c>
      <c r="CF173" s="2" t="e">
        <f t="shared" si="154"/>
        <v>#NUM!</v>
      </c>
      <c r="CG173" s="2" t="str">
        <f t="shared" si="155"/>
        <v>Sig</v>
      </c>
      <c r="CH173" s="2" t="str">
        <f t="shared" si="156"/>
        <v>Wilcoxon</v>
      </c>
      <c r="CI173" s="2" t="str">
        <f t="shared" si="157"/>
        <v>TSTToxicLess25</v>
      </c>
      <c r="CJ173" s="2" t="str">
        <f t="shared" si="158"/>
        <v>NOECToxicLess25</v>
      </c>
    </row>
    <row r="174" spans="1:88" hidden="1" x14ac:dyDescent="0.2">
      <c r="A174" s="1" t="s">
        <v>142</v>
      </c>
      <c r="B174" s="19" t="s">
        <v>516</v>
      </c>
      <c r="C174" s="20">
        <v>38799</v>
      </c>
      <c r="D174" s="7">
        <v>0.5444444444444444</v>
      </c>
      <c r="E174" s="1">
        <v>0.1</v>
      </c>
      <c r="F174" s="1" t="s">
        <v>57</v>
      </c>
      <c r="G174" s="1" t="s">
        <v>847</v>
      </c>
      <c r="H174" s="19" t="s">
        <v>711</v>
      </c>
      <c r="I174" s="19" t="s">
        <v>712</v>
      </c>
      <c r="J174" s="19" t="s">
        <v>61</v>
      </c>
      <c r="K174" s="2">
        <v>0.75</v>
      </c>
      <c r="L174" s="2">
        <v>0.25</v>
      </c>
      <c r="M174" s="19">
        <v>100</v>
      </c>
      <c r="N174" s="19">
        <v>100</v>
      </c>
      <c r="O174" s="19">
        <v>100</v>
      </c>
      <c r="P174" s="19">
        <v>100</v>
      </c>
      <c r="Q174" s="21"/>
      <c r="R174" s="21"/>
      <c r="S174" s="21"/>
      <c r="T174" s="21"/>
      <c r="W174" s="2">
        <f t="shared" si="106"/>
        <v>100</v>
      </c>
      <c r="X174" s="57">
        <f t="shared" si="107"/>
        <v>0</v>
      </c>
      <c r="Y174" s="2">
        <f t="shared" si="108"/>
        <v>4</v>
      </c>
      <c r="Z174" s="19">
        <v>90</v>
      </c>
      <c r="AA174" s="19">
        <v>100</v>
      </c>
      <c r="AB174" s="19">
        <v>80</v>
      </c>
      <c r="AC174" s="19">
        <v>75</v>
      </c>
      <c r="AJ174" s="2">
        <f t="shared" si="109"/>
        <v>86.25</v>
      </c>
      <c r="AK174" s="2">
        <f t="shared" si="110"/>
        <v>11.086778913041726</v>
      </c>
      <c r="AL174" s="2">
        <f t="shared" si="111"/>
        <v>4</v>
      </c>
      <c r="AM174" s="22">
        <f t="shared" si="112"/>
        <v>1.5707963267948966</v>
      </c>
      <c r="AN174" s="22">
        <f t="shared" si="113"/>
        <v>1.5707963267948966</v>
      </c>
      <c r="AO174" s="22">
        <f t="shared" si="114"/>
        <v>1.5707963267948966</v>
      </c>
      <c r="AP174" s="22">
        <f t="shared" si="115"/>
        <v>1.5707963267948966</v>
      </c>
      <c r="AQ174" s="22" t="str">
        <f t="shared" si="116"/>
        <v/>
      </c>
      <c r="AR174" s="22" t="str">
        <f t="shared" si="117"/>
        <v/>
      </c>
      <c r="AS174" s="22" t="str">
        <f t="shared" si="118"/>
        <v/>
      </c>
      <c r="AT174" s="22" t="str">
        <f t="shared" si="119"/>
        <v/>
      </c>
      <c r="AU174" s="22" t="str">
        <f t="shared" si="120"/>
        <v/>
      </c>
      <c r="AV174" s="22" t="str">
        <f t="shared" si="121"/>
        <v/>
      </c>
      <c r="AW174" s="2">
        <f t="shared" si="122"/>
        <v>1.5707963267948966</v>
      </c>
      <c r="AX174" s="2">
        <f t="shared" si="123"/>
        <v>0</v>
      </c>
      <c r="AY174" s="2">
        <f t="shared" si="124"/>
        <v>4</v>
      </c>
      <c r="AZ174" s="23">
        <f t="shared" si="125"/>
        <v>1.2490457723982542</v>
      </c>
      <c r="BA174" s="23">
        <f t="shared" si="126"/>
        <v>1.5707963267948966</v>
      </c>
      <c r="BB174" s="23">
        <f t="shared" si="127"/>
        <v>1.1071487177940904</v>
      </c>
      <c r="BC174" s="23">
        <f t="shared" si="128"/>
        <v>1.0471975511965976</v>
      </c>
      <c r="BD174" s="23" t="str">
        <f t="shared" si="129"/>
        <v/>
      </c>
      <c r="BE174" s="23" t="str">
        <f t="shared" si="130"/>
        <v/>
      </c>
      <c r="BF174" s="23" t="str">
        <f t="shared" si="131"/>
        <v/>
      </c>
      <c r="BG174" s="23" t="str">
        <f t="shared" si="132"/>
        <v/>
      </c>
      <c r="BH174" s="23" t="str">
        <f t="shared" si="133"/>
        <v/>
      </c>
      <c r="BI174" s="23" t="str">
        <f t="shared" si="134"/>
        <v/>
      </c>
      <c r="BJ174" s="2">
        <f t="shared" si="135"/>
        <v>1.2435470920459597</v>
      </c>
      <c r="BK174" s="2">
        <f t="shared" si="136"/>
        <v>0.23400851538614978</v>
      </c>
      <c r="BL174" s="2">
        <f t="shared" si="137"/>
        <v>4</v>
      </c>
      <c r="BM174" s="2">
        <f t="shared" si="138"/>
        <v>1.8741599919527222E-4</v>
      </c>
      <c r="BN174" s="2">
        <f t="shared" si="139"/>
        <v>6.2471999731757413E-5</v>
      </c>
      <c r="BO174" s="2">
        <f t="shared" si="140"/>
        <v>3</v>
      </c>
      <c r="BP174" s="2">
        <f t="shared" si="141"/>
        <v>0.55938004513882789</v>
      </c>
      <c r="BQ174" s="2">
        <f t="shared" si="142"/>
        <v>0.76489232840434507</v>
      </c>
      <c r="BR174" s="3" t="str">
        <f t="shared" si="143"/>
        <v>Toxic</v>
      </c>
      <c r="BS174" s="2">
        <f t="shared" si="144"/>
        <v>86.25</v>
      </c>
      <c r="BT174" s="4" t="s">
        <v>664</v>
      </c>
      <c r="BU174" s="2" t="s">
        <v>666</v>
      </c>
      <c r="BV174" s="2">
        <f t="shared" si="145"/>
        <v>3</v>
      </c>
      <c r="BW174" s="2">
        <f t="shared" si="146"/>
        <v>3</v>
      </c>
      <c r="BX174" s="2">
        <f t="shared" si="147"/>
        <v>0</v>
      </c>
      <c r="BY174" s="2">
        <f t="shared" si="148"/>
        <v>5.4759985273229901E-2</v>
      </c>
      <c r="BZ174" s="2">
        <f t="shared" si="149"/>
        <v>2.7379992636614951E-2</v>
      </c>
      <c r="CA174" s="2">
        <f t="shared" si="150"/>
        <v>1.1666666666666667</v>
      </c>
      <c r="CB174" s="2" t="e">
        <f t="shared" si="151"/>
        <v>#NUM!</v>
      </c>
      <c r="CC174" s="2">
        <v>6.6349999999999998</v>
      </c>
      <c r="CD174" s="2" t="e">
        <f t="shared" si="152"/>
        <v>#NUM!</v>
      </c>
      <c r="CE174" s="2" t="e">
        <f t="shared" si="153"/>
        <v>#NUM!</v>
      </c>
      <c r="CF174" s="2" t="e">
        <f t="shared" si="154"/>
        <v>#NUM!</v>
      </c>
      <c r="CG174" s="2" t="str">
        <f t="shared" si="155"/>
        <v>NS</v>
      </c>
      <c r="CH174" s="2" t="str">
        <f t="shared" si="156"/>
        <v>Wilcoxon</v>
      </c>
      <c r="CI174" s="2" t="str">
        <f t="shared" si="157"/>
        <v>TSTToxicLess25</v>
      </c>
      <c r="CJ174" s="2" t="str">
        <f t="shared" si="158"/>
        <v/>
      </c>
    </row>
    <row r="175" spans="1:88" hidden="1" x14ac:dyDescent="0.2">
      <c r="A175" s="1" t="s">
        <v>142</v>
      </c>
      <c r="B175" s="19" t="s">
        <v>516</v>
      </c>
      <c r="C175" s="20">
        <v>38743</v>
      </c>
      <c r="D175" s="7">
        <v>0.56388888888888888</v>
      </c>
      <c r="E175" s="1">
        <v>0.1</v>
      </c>
      <c r="F175" s="1" t="s">
        <v>57</v>
      </c>
      <c r="G175" s="1" t="s">
        <v>845</v>
      </c>
      <c r="H175" s="19" t="s">
        <v>711</v>
      </c>
      <c r="I175" s="19" t="s">
        <v>712</v>
      </c>
      <c r="J175" s="19" t="s">
        <v>61</v>
      </c>
      <c r="K175" s="2">
        <v>0.75</v>
      </c>
      <c r="L175" s="2">
        <v>0.25</v>
      </c>
      <c r="M175" s="19">
        <v>100</v>
      </c>
      <c r="N175" s="19">
        <v>100</v>
      </c>
      <c r="O175" s="19">
        <v>100</v>
      </c>
      <c r="P175" s="19">
        <v>100</v>
      </c>
      <c r="Q175" s="21"/>
      <c r="R175" s="21"/>
      <c r="S175" s="21"/>
      <c r="T175" s="21"/>
      <c r="W175" s="2">
        <f t="shared" si="106"/>
        <v>100</v>
      </c>
      <c r="X175" s="57">
        <f t="shared" si="107"/>
        <v>0</v>
      </c>
      <c r="Y175" s="2">
        <f t="shared" si="108"/>
        <v>4</v>
      </c>
      <c r="Z175" s="19">
        <v>80</v>
      </c>
      <c r="AA175" s="19">
        <v>61.5</v>
      </c>
      <c r="AB175" s="19">
        <v>71.400000000000006</v>
      </c>
      <c r="AC175" s="19">
        <v>87.5</v>
      </c>
      <c r="AJ175" s="2">
        <f t="shared" si="109"/>
        <v>75.099999999999994</v>
      </c>
      <c r="AK175" s="2">
        <f t="shared" si="110"/>
        <v>11.201487996392888</v>
      </c>
      <c r="AL175" s="2">
        <f t="shared" si="111"/>
        <v>4</v>
      </c>
      <c r="AM175" s="22">
        <f t="shared" si="112"/>
        <v>1.5707963267948966</v>
      </c>
      <c r="AN175" s="22">
        <f t="shared" si="113"/>
        <v>1.5707963267948966</v>
      </c>
      <c r="AO175" s="22">
        <f t="shared" si="114"/>
        <v>1.5707963267948966</v>
      </c>
      <c r="AP175" s="22">
        <f t="shared" si="115"/>
        <v>1.5707963267948966</v>
      </c>
      <c r="AQ175" s="22" t="str">
        <f t="shared" si="116"/>
        <v/>
      </c>
      <c r="AR175" s="22" t="str">
        <f t="shared" si="117"/>
        <v/>
      </c>
      <c r="AS175" s="22" t="str">
        <f t="shared" si="118"/>
        <v/>
      </c>
      <c r="AT175" s="22" t="str">
        <f t="shared" si="119"/>
        <v/>
      </c>
      <c r="AU175" s="22" t="str">
        <f t="shared" si="120"/>
        <v/>
      </c>
      <c r="AV175" s="22" t="str">
        <f t="shared" si="121"/>
        <v/>
      </c>
      <c r="AW175" s="2">
        <f t="shared" si="122"/>
        <v>1.5707963267948966</v>
      </c>
      <c r="AX175" s="2">
        <f t="shared" si="123"/>
        <v>0</v>
      </c>
      <c r="AY175" s="2">
        <f t="shared" si="124"/>
        <v>4</v>
      </c>
      <c r="AZ175" s="23">
        <f t="shared" si="125"/>
        <v>1.1071487177940904</v>
      </c>
      <c r="BA175" s="23">
        <f t="shared" si="126"/>
        <v>0.90143700482880507</v>
      </c>
      <c r="BB175" s="23">
        <f t="shared" si="127"/>
        <v>1.0065375050671233</v>
      </c>
      <c r="BC175" s="23">
        <f t="shared" si="128"/>
        <v>1.2094292028881888</v>
      </c>
      <c r="BD175" s="23" t="str">
        <f t="shared" si="129"/>
        <v/>
      </c>
      <c r="BE175" s="23" t="str">
        <f t="shared" si="130"/>
        <v/>
      </c>
      <c r="BF175" s="23" t="str">
        <f t="shared" si="131"/>
        <v/>
      </c>
      <c r="BG175" s="23" t="str">
        <f t="shared" si="132"/>
        <v/>
      </c>
      <c r="BH175" s="23" t="str">
        <f t="shared" si="133"/>
        <v/>
      </c>
      <c r="BI175" s="23" t="str">
        <f t="shared" si="134"/>
        <v/>
      </c>
      <c r="BJ175" s="2">
        <f t="shared" si="135"/>
        <v>1.056138107644552</v>
      </c>
      <c r="BK175" s="2">
        <f t="shared" si="136"/>
        <v>0.13227861154557258</v>
      </c>
      <c r="BL175" s="2">
        <f t="shared" si="137"/>
        <v>4</v>
      </c>
      <c r="BM175" s="2">
        <f t="shared" si="138"/>
        <v>1.913544332166718E-5</v>
      </c>
      <c r="BN175" s="2">
        <f t="shared" si="139"/>
        <v>6.3784811072223929E-6</v>
      </c>
      <c r="BO175" s="2">
        <f t="shared" si="140"/>
        <v>3</v>
      </c>
      <c r="BP175" s="2">
        <f t="shared" si="141"/>
        <v>-1.8439736557047719</v>
      </c>
      <c r="BQ175" s="2">
        <f t="shared" si="142"/>
        <v>0.76489232840434507</v>
      </c>
      <c r="BR175" s="3" t="str">
        <f t="shared" si="143"/>
        <v>Toxic</v>
      </c>
      <c r="BS175" s="2">
        <f t="shared" si="144"/>
        <v>75.099999999999994</v>
      </c>
      <c r="BT175" s="4" t="s">
        <v>664</v>
      </c>
      <c r="BU175" s="4" t="s">
        <v>667</v>
      </c>
      <c r="BV175" s="2">
        <f t="shared" si="145"/>
        <v>3</v>
      </c>
      <c r="BW175" s="2">
        <f t="shared" si="146"/>
        <v>3</v>
      </c>
      <c r="BX175" s="2">
        <f t="shared" si="147"/>
        <v>0</v>
      </c>
      <c r="BY175" s="2">
        <f t="shared" si="148"/>
        <v>1.7497631072424486E-2</v>
      </c>
      <c r="BZ175" s="2">
        <f t="shared" si="149"/>
        <v>8.7488155362122431E-3</v>
      </c>
      <c r="CA175" s="2">
        <f t="shared" si="150"/>
        <v>1.1666666666666667</v>
      </c>
      <c r="CB175" s="2" t="e">
        <f t="shared" si="151"/>
        <v>#NUM!</v>
      </c>
      <c r="CC175" s="2">
        <v>6.6349999999999998</v>
      </c>
      <c r="CD175" s="2" t="e">
        <f t="shared" si="152"/>
        <v>#NUM!</v>
      </c>
      <c r="CE175" s="2" t="e">
        <f t="shared" si="153"/>
        <v>#NUM!</v>
      </c>
      <c r="CF175" s="2" t="e">
        <f t="shared" si="154"/>
        <v>#NUM!</v>
      </c>
      <c r="CG175" s="2" t="str">
        <f t="shared" si="155"/>
        <v>Sig</v>
      </c>
      <c r="CH175" s="2" t="str">
        <f t="shared" si="156"/>
        <v>Wilcoxon</v>
      </c>
      <c r="CI175" s="2" t="str">
        <f t="shared" si="157"/>
        <v>TSTToxicLess25</v>
      </c>
      <c r="CJ175" s="2" t="str">
        <f t="shared" si="158"/>
        <v>NOECToxicLess25</v>
      </c>
    </row>
    <row r="176" spans="1:88" hidden="1" x14ac:dyDescent="0.2">
      <c r="A176" s="1" t="s">
        <v>142</v>
      </c>
      <c r="B176" s="19" t="s">
        <v>482</v>
      </c>
      <c r="C176" s="20">
        <v>38799</v>
      </c>
      <c r="D176" s="7">
        <v>0.46180555555555558</v>
      </c>
      <c r="E176" s="1">
        <v>0.1</v>
      </c>
      <c r="F176" s="1" t="s">
        <v>57</v>
      </c>
      <c r="G176" s="1" t="s">
        <v>847</v>
      </c>
      <c r="H176" s="19" t="s">
        <v>711</v>
      </c>
      <c r="I176" s="19" t="s">
        <v>712</v>
      </c>
      <c r="J176" s="19" t="s">
        <v>61</v>
      </c>
      <c r="K176" s="2">
        <v>0.75</v>
      </c>
      <c r="L176" s="2">
        <v>0.25</v>
      </c>
      <c r="M176" s="19">
        <v>100</v>
      </c>
      <c r="N176" s="19">
        <v>100</v>
      </c>
      <c r="O176" s="19">
        <v>100</v>
      </c>
      <c r="P176" s="19">
        <v>100</v>
      </c>
      <c r="Q176" s="21"/>
      <c r="R176" s="21"/>
      <c r="S176" s="21"/>
      <c r="T176" s="21"/>
      <c r="W176" s="2">
        <f t="shared" si="106"/>
        <v>100</v>
      </c>
      <c r="X176" s="57">
        <f t="shared" si="107"/>
        <v>0</v>
      </c>
      <c r="Y176" s="2">
        <f t="shared" si="108"/>
        <v>4</v>
      </c>
      <c r="Z176" s="19">
        <v>54.5</v>
      </c>
      <c r="AA176" s="19">
        <v>70</v>
      </c>
      <c r="AB176" s="19">
        <v>80</v>
      </c>
      <c r="AC176" s="19">
        <v>77.8</v>
      </c>
      <c r="AJ176" s="2">
        <f t="shared" si="109"/>
        <v>70.575000000000003</v>
      </c>
      <c r="AK176" s="2">
        <f t="shared" si="110"/>
        <v>11.543649047564323</v>
      </c>
      <c r="AL176" s="2">
        <f t="shared" si="111"/>
        <v>4</v>
      </c>
      <c r="AM176" s="22">
        <f t="shared" si="112"/>
        <v>1.5707963267948966</v>
      </c>
      <c r="AN176" s="22">
        <f t="shared" si="113"/>
        <v>1.5707963267948966</v>
      </c>
      <c r="AO176" s="22">
        <f t="shared" si="114"/>
        <v>1.5707963267948966</v>
      </c>
      <c r="AP176" s="22">
        <f t="shared" si="115"/>
        <v>1.5707963267948966</v>
      </c>
      <c r="AQ176" s="22" t="str">
        <f t="shared" si="116"/>
        <v/>
      </c>
      <c r="AR176" s="22" t="str">
        <f t="shared" si="117"/>
        <v/>
      </c>
      <c r="AS176" s="22" t="str">
        <f t="shared" si="118"/>
        <v/>
      </c>
      <c r="AT176" s="22" t="str">
        <f t="shared" si="119"/>
        <v/>
      </c>
      <c r="AU176" s="22" t="str">
        <f t="shared" si="120"/>
        <v/>
      </c>
      <c r="AV176" s="22" t="str">
        <f t="shared" si="121"/>
        <v/>
      </c>
      <c r="AW176" s="2">
        <f t="shared" si="122"/>
        <v>1.5707963267948966</v>
      </c>
      <c r="AX176" s="2">
        <f t="shared" si="123"/>
        <v>0</v>
      </c>
      <c r="AY176" s="2">
        <f t="shared" si="124"/>
        <v>4</v>
      </c>
      <c r="AZ176" s="23">
        <f t="shared" si="125"/>
        <v>0.83045913590474596</v>
      </c>
      <c r="BA176" s="23">
        <f t="shared" si="126"/>
        <v>0.99115658643119231</v>
      </c>
      <c r="BB176" s="23">
        <f t="shared" si="127"/>
        <v>1.1071487177940904</v>
      </c>
      <c r="BC176" s="23">
        <f t="shared" si="128"/>
        <v>1.0801809575025088</v>
      </c>
      <c r="BD176" s="23" t="str">
        <f t="shared" si="129"/>
        <v/>
      </c>
      <c r="BE176" s="23" t="str">
        <f t="shared" si="130"/>
        <v/>
      </c>
      <c r="BF176" s="23" t="str">
        <f t="shared" si="131"/>
        <v/>
      </c>
      <c r="BG176" s="23" t="str">
        <f t="shared" si="132"/>
        <v/>
      </c>
      <c r="BH176" s="23" t="str">
        <f t="shared" si="133"/>
        <v/>
      </c>
      <c r="BI176" s="23" t="str">
        <f t="shared" si="134"/>
        <v/>
      </c>
      <c r="BJ176" s="2">
        <f t="shared" si="135"/>
        <v>1.0022363494081343</v>
      </c>
      <c r="BK176" s="2">
        <f t="shared" si="136"/>
        <v>0.12478266332300916</v>
      </c>
      <c r="BL176" s="2">
        <f t="shared" si="137"/>
        <v>4</v>
      </c>
      <c r="BM176" s="2">
        <f t="shared" si="138"/>
        <v>1.5152944086449245E-5</v>
      </c>
      <c r="BN176" s="2">
        <f t="shared" si="139"/>
        <v>5.0509813621497482E-6</v>
      </c>
      <c r="BO176" s="2">
        <f t="shared" si="140"/>
        <v>3</v>
      </c>
      <c r="BP176" s="2">
        <f t="shared" si="141"/>
        <v>-2.8186751429212427</v>
      </c>
      <c r="BQ176" s="2">
        <f t="shared" si="142"/>
        <v>0.76489232840434507</v>
      </c>
      <c r="BR176" s="3" t="str">
        <f t="shared" si="143"/>
        <v>Toxic</v>
      </c>
      <c r="BS176" s="2">
        <f t="shared" si="144"/>
        <v>70.575000000000003</v>
      </c>
      <c r="BT176" s="4" t="s">
        <v>664</v>
      </c>
      <c r="BU176" s="4" t="s">
        <v>667</v>
      </c>
      <c r="BV176" s="2">
        <f t="shared" si="145"/>
        <v>3</v>
      </c>
      <c r="BW176" s="2">
        <f t="shared" si="146"/>
        <v>3</v>
      </c>
      <c r="BX176" s="2">
        <f t="shared" si="147"/>
        <v>0</v>
      </c>
      <c r="BY176" s="2">
        <f t="shared" si="148"/>
        <v>1.5570713065983456E-2</v>
      </c>
      <c r="BZ176" s="2">
        <f t="shared" si="149"/>
        <v>7.7853565329917282E-3</v>
      </c>
      <c r="CA176" s="2">
        <f t="shared" si="150"/>
        <v>1.1666666666666667</v>
      </c>
      <c r="CB176" s="2" t="e">
        <f t="shared" si="151"/>
        <v>#NUM!</v>
      </c>
      <c r="CC176" s="2">
        <v>6.6349999999999998</v>
      </c>
      <c r="CD176" s="2" t="e">
        <f t="shared" si="152"/>
        <v>#NUM!</v>
      </c>
      <c r="CE176" s="2" t="e">
        <f t="shared" si="153"/>
        <v>#NUM!</v>
      </c>
      <c r="CF176" s="2" t="e">
        <f t="shared" si="154"/>
        <v>#NUM!</v>
      </c>
      <c r="CG176" s="2" t="str">
        <f t="shared" si="155"/>
        <v>Sig</v>
      </c>
      <c r="CH176" s="2" t="str">
        <f t="shared" si="156"/>
        <v>Wilcoxon</v>
      </c>
      <c r="CI176" s="2" t="str">
        <f t="shared" si="157"/>
        <v/>
      </c>
      <c r="CJ176" s="2" t="str">
        <f t="shared" si="158"/>
        <v/>
      </c>
    </row>
    <row r="177" spans="1:88" x14ac:dyDescent="0.2">
      <c r="A177" s="1" t="s">
        <v>142</v>
      </c>
      <c r="B177" s="19" t="s">
        <v>308</v>
      </c>
      <c r="C177" s="20">
        <v>37228</v>
      </c>
      <c r="D177" s="7">
        <v>0</v>
      </c>
      <c r="E177" s="1">
        <v>0.1</v>
      </c>
      <c r="F177" s="1" t="s">
        <v>57</v>
      </c>
      <c r="G177" s="1" t="s">
        <v>759</v>
      </c>
      <c r="H177" s="19" t="s">
        <v>711</v>
      </c>
      <c r="I177" s="19" t="s">
        <v>712</v>
      </c>
      <c r="J177" s="19" t="s">
        <v>61</v>
      </c>
      <c r="K177" s="2">
        <v>0.75</v>
      </c>
      <c r="L177" s="2">
        <v>0.25</v>
      </c>
      <c r="M177" s="19">
        <v>100</v>
      </c>
      <c r="N177" s="19">
        <v>100</v>
      </c>
      <c r="O177" s="19">
        <v>100</v>
      </c>
      <c r="P177" s="19">
        <v>100</v>
      </c>
      <c r="Q177" s="21"/>
      <c r="R177" s="21"/>
      <c r="S177" s="21"/>
      <c r="T177" s="21"/>
      <c r="W177" s="2">
        <f t="shared" si="106"/>
        <v>100</v>
      </c>
      <c r="X177" s="57">
        <f t="shared" si="107"/>
        <v>0</v>
      </c>
      <c r="Y177" s="2">
        <f t="shared" si="108"/>
        <v>4</v>
      </c>
      <c r="Z177" s="19">
        <v>100</v>
      </c>
      <c r="AA177" s="19">
        <v>100</v>
      </c>
      <c r="AB177" s="19">
        <v>80</v>
      </c>
      <c r="AC177" s="19">
        <v>80</v>
      </c>
      <c r="AJ177" s="2">
        <f t="shared" si="109"/>
        <v>90</v>
      </c>
      <c r="AK177" s="2">
        <f t="shared" si="110"/>
        <v>11.547005383792516</v>
      </c>
      <c r="AL177" s="2">
        <f t="shared" si="111"/>
        <v>4</v>
      </c>
      <c r="AM177" s="22">
        <f t="shared" si="112"/>
        <v>1.5707963267948966</v>
      </c>
      <c r="AN177" s="22">
        <f t="shared" si="113"/>
        <v>1.5707963267948966</v>
      </c>
      <c r="AO177" s="22">
        <f t="shared" si="114"/>
        <v>1.5707963267948966</v>
      </c>
      <c r="AP177" s="22">
        <f t="shared" si="115"/>
        <v>1.5707963267948966</v>
      </c>
      <c r="AQ177" s="22" t="str">
        <f t="shared" si="116"/>
        <v/>
      </c>
      <c r="AR177" s="22" t="str">
        <f t="shared" si="117"/>
        <v/>
      </c>
      <c r="AS177" s="22" t="str">
        <f t="shared" si="118"/>
        <v/>
      </c>
      <c r="AT177" s="22" t="str">
        <f t="shared" si="119"/>
        <v/>
      </c>
      <c r="AU177" s="22" t="str">
        <f t="shared" si="120"/>
        <v/>
      </c>
      <c r="AV177" s="22" t="str">
        <f t="shared" si="121"/>
        <v/>
      </c>
      <c r="AW177" s="2">
        <f t="shared" si="122"/>
        <v>1.5707963267948966</v>
      </c>
      <c r="AX177" s="2">
        <f t="shared" si="123"/>
        <v>0</v>
      </c>
      <c r="AY177" s="2">
        <f t="shared" si="124"/>
        <v>4</v>
      </c>
      <c r="AZ177" s="23">
        <f t="shared" si="125"/>
        <v>1.5707963267948966</v>
      </c>
      <c r="BA177" s="23">
        <f t="shared" si="126"/>
        <v>1.5707963267948966</v>
      </c>
      <c r="BB177" s="23">
        <f t="shared" si="127"/>
        <v>1.1071487177940904</v>
      </c>
      <c r="BC177" s="23">
        <f t="shared" si="128"/>
        <v>1.1071487177940904</v>
      </c>
      <c r="BD177" s="23" t="str">
        <f t="shared" si="129"/>
        <v/>
      </c>
      <c r="BE177" s="23" t="str">
        <f t="shared" si="130"/>
        <v/>
      </c>
      <c r="BF177" s="23" t="str">
        <f t="shared" si="131"/>
        <v/>
      </c>
      <c r="BG177" s="23" t="str">
        <f t="shared" si="132"/>
        <v/>
      </c>
      <c r="BH177" s="23" t="str">
        <f t="shared" si="133"/>
        <v/>
      </c>
      <c r="BI177" s="23" t="str">
        <f t="shared" si="134"/>
        <v/>
      </c>
      <c r="BJ177" s="2">
        <f t="shared" si="135"/>
        <v>1.3389725222944935</v>
      </c>
      <c r="BK177" s="2">
        <f t="shared" si="136"/>
        <v>0.2676870718657417</v>
      </c>
      <c r="BL177" s="2">
        <f t="shared" si="137"/>
        <v>4</v>
      </c>
      <c r="BM177" s="2">
        <f t="shared" si="138"/>
        <v>3.2091469616188297E-4</v>
      </c>
      <c r="BN177" s="2">
        <f t="shared" si="139"/>
        <v>1.0697156538729432E-4</v>
      </c>
      <c r="BO177" s="2">
        <f t="shared" si="140"/>
        <v>3</v>
      </c>
      <c r="BP177" s="2">
        <f t="shared" si="141"/>
        <v>1.2019652355793109</v>
      </c>
      <c r="BQ177" s="2">
        <f t="shared" si="142"/>
        <v>0.76489232840434507</v>
      </c>
      <c r="BR177" s="3" t="str">
        <f t="shared" si="143"/>
        <v>Nontoxic</v>
      </c>
      <c r="BS177" s="2">
        <f t="shared" si="144"/>
        <v>90</v>
      </c>
      <c r="BT177" s="4" t="s">
        <v>664</v>
      </c>
      <c r="BU177" s="2" t="s">
        <v>666</v>
      </c>
      <c r="BV177" s="2">
        <f t="shared" si="145"/>
        <v>3</v>
      </c>
      <c r="BW177" s="2">
        <f t="shared" si="146"/>
        <v>3</v>
      </c>
      <c r="BX177" s="2">
        <f t="shared" si="147"/>
        <v>0</v>
      </c>
      <c r="BY177" s="2">
        <f t="shared" si="148"/>
        <v>7.1656368444054763E-2</v>
      </c>
      <c r="BZ177" s="2">
        <f t="shared" si="149"/>
        <v>3.5828184222027382E-2</v>
      </c>
      <c r="CA177" s="2">
        <f t="shared" si="150"/>
        <v>1.1666666666666667</v>
      </c>
      <c r="CB177" s="2" t="e">
        <f t="shared" si="151"/>
        <v>#NUM!</v>
      </c>
      <c r="CC177" s="2">
        <v>6.6349999999999998</v>
      </c>
      <c r="CD177" s="2" t="e">
        <f t="shared" si="152"/>
        <v>#NUM!</v>
      </c>
      <c r="CE177" s="2" t="e">
        <f t="shared" si="153"/>
        <v>#NUM!</v>
      </c>
      <c r="CF177" s="2" t="e">
        <f t="shared" si="154"/>
        <v>#NUM!</v>
      </c>
      <c r="CG177" s="2" t="str">
        <f t="shared" si="155"/>
        <v>NS</v>
      </c>
      <c r="CH177" s="2" t="str">
        <f t="shared" si="156"/>
        <v>Wilcoxon</v>
      </c>
      <c r="CI177" s="2" t="str">
        <f t="shared" si="157"/>
        <v/>
      </c>
      <c r="CJ177" s="2" t="str">
        <f t="shared" si="158"/>
        <v/>
      </c>
    </row>
    <row r="178" spans="1:88" hidden="1" x14ac:dyDescent="0.2">
      <c r="A178" s="1" t="s">
        <v>142</v>
      </c>
      <c r="B178" s="19" t="s">
        <v>318</v>
      </c>
      <c r="C178" s="20">
        <v>37228</v>
      </c>
      <c r="D178" s="7">
        <v>0</v>
      </c>
      <c r="E178" s="1">
        <v>0.1</v>
      </c>
      <c r="F178" s="1" t="s">
        <v>57</v>
      </c>
      <c r="G178" s="1" t="s">
        <v>759</v>
      </c>
      <c r="H178" s="19" t="s">
        <v>711</v>
      </c>
      <c r="I178" s="19" t="s">
        <v>712</v>
      </c>
      <c r="J178" s="19" t="s">
        <v>61</v>
      </c>
      <c r="K178" s="2">
        <v>0.75</v>
      </c>
      <c r="L178" s="2">
        <v>0.25</v>
      </c>
      <c r="M178" s="19">
        <v>100</v>
      </c>
      <c r="N178" s="19">
        <v>100</v>
      </c>
      <c r="O178" s="19">
        <v>100</v>
      </c>
      <c r="P178" s="19">
        <v>100</v>
      </c>
      <c r="Q178" s="21"/>
      <c r="R178" s="21"/>
      <c r="S178" s="21"/>
      <c r="T178" s="21"/>
      <c r="W178" s="2">
        <f t="shared" si="106"/>
        <v>100</v>
      </c>
      <c r="X178" s="57">
        <f t="shared" si="107"/>
        <v>0</v>
      </c>
      <c r="Y178" s="2">
        <f t="shared" si="108"/>
        <v>4</v>
      </c>
      <c r="Z178" s="19">
        <v>60</v>
      </c>
      <c r="AA178" s="19">
        <v>80</v>
      </c>
      <c r="AB178" s="19">
        <v>60</v>
      </c>
      <c r="AC178" s="19">
        <v>80</v>
      </c>
      <c r="AJ178" s="2">
        <f t="shared" si="109"/>
        <v>70</v>
      </c>
      <c r="AK178" s="2">
        <f t="shared" si="110"/>
        <v>11.547005383792516</v>
      </c>
      <c r="AL178" s="2">
        <f t="shared" si="111"/>
        <v>4</v>
      </c>
      <c r="AM178" s="22">
        <f t="shared" si="112"/>
        <v>1.5707963267948966</v>
      </c>
      <c r="AN178" s="22">
        <f t="shared" si="113"/>
        <v>1.5707963267948966</v>
      </c>
      <c r="AO178" s="22">
        <f t="shared" si="114"/>
        <v>1.5707963267948966</v>
      </c>
      <c r="AP178" s="22">
        <f t="shared" si="115"/>
        <v>1.5707963267948966</v>
      </c>
      <c r="AQ178" s="22" t="str">
        <f t="shared" si="116"/>
        <v/>
      </c>
      <c r="AR178" s="22" t="str">
        <f t="shared" si="117"/>
        <v/>
      </c>
      <c r="AS178" s="22" t="str">
        <f t="shared" si="118"/>
        <v/>
      </c>
      <c r="AT178" s="22" t="str">
        <f t="shared" si="119"/>
        <v/>
      </c>
      <c r="AU178" s="22" t="str">
        <f t="shared" si="120"/>
        <v/>
      </c>
      <c r="AV178" s="22" t="str">
        <f t="shared" si="121"/>
        <v/>
      </c>
      <c r="AW178" s="2">
        <f t="shared" si="122"/>
        <v>1.5707963267948966</v>
      </c>
      <c r="AX178" s="2">
        <f t="shared" si="123"/>
        <v>0</v>
      </c>
      <c r="AY178" s="2">
        <f t="shared" si="124"/>
        <v>4</v>
      </c>
      <c r="AZ178" s="23">
        <f t="shared" si="125"/>
        <v>0.88607712379261372</v>
      </c>
      <c r="BA178" s="23">
        <f t="shared" si="126"/>
        <v>1.1071487177940904</v>
      </c>
      <c r="BB178" s="23">
        <f t="shared" si="127"/>
        <v>0.88607712379261372</v>
      </c>
      <c r="BC178" s="23">
        <f t="shared" si="128"/>
        <v>1.1071487177940904</v>
      </c>
      <c r="BD178" s="23" t="str">
        <f t="shared" si="129"/>
        <v/>
      </c>
      <c r="BE178" s="23" t="str">
        <f t="shared" si="130"/>
        <v/>
      </c>
      <c r="BF178" s="23" t="str">
        <f t="shared" si="131"/>
        <v/>
      </c>
      <c r="BG178" s="23" t="str">
        <f t="shared" si="132"/>
        <v/>
      </c>
      <c r="BH178" s="23" t="str">
        <f t="shared" si="133"/>
        <v/>
      </c>
      <c r="BI178" s="23" t="str">
        <f t="shared" si="134"/>
        <v/>
      </c>
      <c r="BJ178" s="2">
        <f t="shared" si="135"/>
        <v>0.99661292079335206</v>
      </c>
      <c r="BK178" s="2">
        <f t="shared" si="136"/>
        <v>0.12763574430693156</v>
      </c>
      <c r="BL178" s="2">
        <f t="shared" si="137"/>
        <v>4</v>
      </c>
      <c r="BM178" s="2">
        <f t="shared" si="138"/>
        <v>1.6587054765222636E-5</v>
      </c>
      <c r="BN178" s="2">
        <f t="shared" si="139"/>
        <v>5.5290182550742117E-6</v>
      </c>
      <c r="BO178" s="2">
        <f t="shared" si="140"/>
        <v>3</v>
      </c>
      <c r="BP178" s="2">
        <f t="shared" si="141"/>
        <v>-2.8437852623227022</v>
      </c>
      <c r="BQ178" s="2">
        <f t="shared" si="142"/>
        <v>0.76489232840434507</v>
      </c>
      <c r="BR178" s="3" t="str">
        <f t="shared" si="143"/>
        <v>Toxic</v>
      </c>
      <c r="BS178" s="2">
        <f t="shared" si="144"/>
        <v>70</v>
      </c>
      <c r="BT178" s="4" t="s">
        <v>664</v>
      </c>
      <c r="BU178" s="4" t="s">
        <v>667</v>
      </c>
      <c r="BV178" s="2">
        <f t="shared" si="145"/>
        <v>3</v>
      </c>
      <c r="BW178" s="2">
        <f t="shared" si="146"/>
        <v>3</v>
      </c>
      <c r="BX178" s="2">
        <f t="shared" si="147"/>
        <v>0</v>
      </c>
      <c r="BY178" s="2">
        <f t="shared" si="148"/>
        <v>1.6290883224784412E-2</v>
      </c>
      <c r="BZ178" s="2">
        <f t="shared" si="149"/>
        <v>8.1454416123922062E-3</v>
      </c>
      <c r="CA178" s="2">
        <f t="shared" si="150"/>
        <v>1.1666666666666667</v>
      </c>
      <c r="CB178" s="2" t="e">
        <f t="shared" si="151"/>
        <v>#NUM!</v>
      </c>
      <c r="CC178" s="2">
        <v>6.6349999999999998</v>
      </c>
      <c r="CD178" s="2" t="e">
        <f t="shared" si="152"/>
        <v>#NUM!</v>
      </c>
      <c r="CE178" s="2" t="e">
        <f t="shared" si="153"/>
        <v>#NUM!</v>
      </c>
      <c r="CF178" s="2" t="e">
        <f t="shared" si="154"/>
        <v>#NUM!</v>
      </c>
      <c r="CG178" s="2" t="str">
        <f t="shared" si="155"/>
        <v>Sig</v>
      </c>
      <c r="CH178" s="2" t="str">
        <f t="shared" si="156"/>
        <v>Wilcoxon</v>
      </c>
      <c r="CI178" s="2" t="str">
        <f t="shared" si="157"/>
        <v/>
      </c>
      <c r="CJ178" s="2" t="str">
        <f t="shared" si="158"/>
        <v/>
      </c>
    </row>
    <row r="179" spans="1:88" hidden="1" x14ac:dyDescent="0.2">
      <c r="A179" s="1" t="s">
        <v>142</v>
      </c>
      <c r="B179" s="19" t="s">
        <v>482</v>
      </c>
      <c r="C179" s="20">
        <v>38463</v>
      </c>
      <c r="D179" s="7">
        <v>0.47569444444444442</v>
      </c>
      <c r="E179" s="1">
        <v>0.1</v>
      </c>
      <c r="F179" s="1" t="s">
        <v>57</v>
      </c>
      <c r="G179" s="1" t="s">
        <v>838</v>
      </c>
      <c r="H179" s="19" t="s">
        <v>711</v>
      </c>
      <c r="I179" s="19" t="s">
        <v>712</v>
      </c>
      <c r="J179" s="19" t="s">
        <v>61</v>
      </c>
      <c r="K179" s="2">
        <v>0.75</v>
      </c>
      <c r="L179" s="2">
        <v>0.25</v>
      </c>
      <c r="M179" s="19">
        <v>100</v>
      </c>
      <c r="N179" s="19">
        <v>100</v>
      </c>
      <c r="O179" s="19">
        <v>100</v>
      </c>
      <c r="P179" s="19">
        <v>100</v>
      </c>
      <c r="Q179" s="21"/>
      <c r="R179" s="21"/>
      <c r="S179" s="21"/>
      <c r="T179" s="21"/>
      <c r="W179" s="2">
        <f t="shared" si="106"/>
        <v>100</v>
      </c>
      <c r="X179" s="57">
        <f t="shared" si="107"/>
        <v>0</v>
      </c>
      <c r="Y179" s="2">
        <f t="shared" si="108"/>
        <v>4</v>
      </c>
      <c r="Z179" s="19">
        <v>80</v>
      </c>
      <c r="AA179" s="19">
        <v>60</v>
      </c>
      <c r="AB179" s="19">
        <v>60</v>
      </c>
      <c r="AC179" s="19">
        <v>80</v>
      </c>
      <c r="AJ179" s="2">
        <f t="shared" si="109"/>
        <v>70</v>
      </c>
      <c r="AK179" s="2">
        <f t="shared" si="110"/>
        <v>11.547005383792516</v>
      </c>
      <c r="AL179" s="2">
        <f t="shared" si="111"/>
        <v>4</v>
      </c>
      <c r="AM179" s="22">
        <f t="shared" si="112"/>
        <v>1.5707963267948966</v>
      </c>
      <c r="AN179" s="22">
        <f t="shared" si="113"/>
        <v>1.5707963267948966</v>
      </c>
      <c r="AO179" s="22">
        <f t="shared" si="114"/>
        <v>1.5707963267948966</v>
      </c>
      <c r="AP179" s="22">
        <f t="shared" si="115"/>
        <v>1.5707963267948966</v>
      </c>
      <c r="AQ179" s="22" t="str">
        <f t="shared" si="116"/>
        <v/>
      </c>
      <c r="AR179" s="22" t="str">
        <f t="shared" si="117"/>
        <v/>
      </c>
      <c r="AS179" s="22" t="str">
        <f t="shared" si="118"/>
        <v/>
      </c>
      <c r="AT179" s="22" t="str">
        <f t="shared" si="119"/>
        <v/>
      </c>
      <c r="AU179" s="22" t="str">
        <f t="shared" si="120"/>
        <v/>
      </c>
      <c r="AV179" s="22" t="str">
        <f t="shared" si="121"/>
        <v/>
      </c>
      <c r="AW179" s="2">
        <f t="shared" si="122"/>
        <v>1.5707963267948966</v>
      </c>
      <c r="AX179" s="2">
        <f t="shared" si="123"/>
        <v>0</v>
      </c>
      <c r="AY179" s="2">
        <f t="shared" si="124"/>
        <v>4</v>
      </c>
      <c r="AZ179" s="23">
        <f t="shared" si="125"/>
        <v>1.1071487177940904</v>
      </c>
      <c r="BA179" s="23">
        <f t="shared" si="126"/>
        <v>0.88607712379261372</v>
      </c>
      <c r="BB179" s="23">
        <f t="shared" si="127"/>
        <v>0.88607712379261372</v>
      </c>
      <c r="BC179" s="23">
        <f t="shared" si="128"/>
        <v>1.1071487177940904</v>
      </c>
      <c r="BD179" s="23" t="str">
        <f t="shared" si="129"/>
        <v/>
      </c>
      <c r="BE179" s="23" t="str">
        <f t="shared" si="130"/>
        <v/>
      </c>
      <c r="BF179" s="23" t="str">
        <f t="shared" si="131"/>
        <v/>
      </c>
      <c r="BG179" s="23" t="str">
        <f t="shared" si="132"/>
        <v/>
      </c>
      <c r="BH179" s="23" t="str">
        <f t="shared" si="133"/>
        <v/>
      </c>
      <c r="BI179" s="23" t="str">
        <f t="shared" si="134"/>
        <v/>
      </c>
      <c r="BJ179" s="2">
        <f t="shared" si="135"/>
        <v>0.99661292079335206</v>
      </c>
      <c r="BK179" s="2">
        <f t="shared" si="136"/>
        <v>0.12763574430693156</v>
      </c>
      <c r="BL179" s="2">
        <f t="shared" si="137"/>
        <v>4</v>
      </c>
      <c r="BM179" s="2">
        <f t="shared" si="138"/>
        <v>1.6587054765222636E-5</v>
      </c>
      <c r="BN179" s="2">
        <f t="shared" si="139"/>
        <v>5.5290182550742117E-6</v>
      </c>
      <c r="BO179" s="2">
        <f t="shared" si="140"/>
        <v>3</v>
      </c>
      <c r="BP179" s="2">
        <f t="shared" si="141"/>
        <v>-2.8437852623227022</v>
      </c>
      <c r="BQ179" s="2">
        <f t="shared" si="142"/>
        <v>0.76489232840434507</v>
      </c>
      <c r="BR179" s="3" t="str">
        <f t="shared" si="143"/>
        <v>Toxic</v>
      </c>
      <c r="BS179" s="2">
        <f t="shared" si="144"/>
        <v>70</v>
      </c>
      <c r="BT179" s="4" t="s">
        <v>664</v>
      </c>
      <c r="BU179" s="4" t="s">
        <v>667</v>
      </c>
      <c r="BV179" s="2">
        <f t="shared" si="145"/>
        <v>3</v>
      </c>
      <c r="BW179" s="2">
        <f t="shared" si="146"/>
        <v>3</v>
      </c>
      <c r="BX179" s="2">
        <f t="shared" si="147"/>
        <v>0</v>
      </c>
      <c r="BY179" s="2">
        <f t="shared" si="148"/>
        <v>1.6290883224784412E-2</v>
      </c>
      <c r="BZ179" s="2">
        <f t="shared" si="149"/>
        <v>8.1454416123922062E-3</v>
      </c>
      <c r="CA179" s="2">
        <f t="shared" si="150"/>
        <v>1.1666666666666667</v>
      </c>
      <c r="CB179" s="2" t="e">
        <f t="shared" si="151"/>
        <v>#NUM!</v>
      </c>
      <c r="CC179" s="2">
        <v>6.6349999999999998</v>
      </c>
      <c r="CD179" s="2" t="e">
        <f t="shared" si="152"/>
        <v>#NUM!</v>
      </c>
      <c r="CE179" s="2" t="e">
        <f t="shared" si="153"/>
        <v>#NUM!</v>
      </c>
      <c r="CF179" s="2" t="e">
        <f t="shared" si="154"/>
        <v>#NUM!</v>
      </c>
      <c r="CG179" s="2" t="str">
        <f t="shared" si="155"/>
        <v>Sig</v>
      </c>
      <c r="CH179" s="2" t="str">
        <f t="shared" si="156"/>
        <v>Wilcoxon</v>
      </c>
      <c r="CI179" s="2" t="str">
        <f t="shared" si="157"/>
        <v/>
      </c>
      <c r="CJ179" s="2" t="str">
        <f t="shared" si="158"/>
        <v/>
      </c>
    </row>
    <row r="180" spans="1:88" hidden="1" x14ac:dyDescent="0.2">
      <c r="A180" s="1" t="s">
        <v>142</v>
      </c>
      <c r="B180" s="19" t="s">
        <v>504</v>
      </c>
      <c r="C180" s="20">
        <v>38491</v>
      </c>
      <c r="D180" s="7">
        <v>0.35902777777777778</v>
      </c>
      <c r="E180" s="1">
        <v>0.1</v>
      </c>
      <c r="F180" s="1" t="s">
        <v>57</v>
      </c>
      <c r="G180" s="1" t="s">
        <v>839</v>
      </c>
      <c r="H180" s="19" t="s">
        <v>711</v>
      </c>
      <c r="I180" s="19" t="s">
        <v>712</v>
      </c>
      <c r="J180" s="19" t="s">
        <v>61</v>
      </c>
      <c r="K180" s="2">
        <v>0.75</v>
      </c>
      <c r="L180" s="2">
        <v>0.25</v>
      </c>
      <c r="M180" s="19">
        <v>100</v>
      </c>
      <c r="N180" s="19">
        <v>100</v>
      </c>
      <c r="O180" s="19">
        <v>100</v>
      </c>
      <c r="P180" s="19">
        <v>100</v>
      </c>
      <c r="Q180" s="21"/>
      <c r="R180" s="21"/>
      <c r="S180" s="21"/>
      <c r="T180" s="21"/>
      <c r="W180" s="2">
        <f t="shared" si="106"/>
        <v>100</v>
      </c>
      <c r="X180" s="57">
        <f t="shared" si="107"/>
        <v>0</v>
      </c>
      <c r="Y180" s="2">
        <f t="shared" si="108"/>
        <v>4</v>
      </c>
      <c r="Z180" s="19">
        <v>70</v>
      </c>
      <c r="AA180" s="19">
        <v>90</v>
      </c>
      <c r="AB180" s="19">
        <v>90</v>
      </c>
      <c r="AC180" s="19">
        <v>70</v>
      </c>
      <c r="AJ180" s="2">
        <f t="shared" si="109"/>
        <v>80</v>
      </c>
      <c r="AK180" s="2">
        <f t="shared" si="110"/>
        <v>11.547005383792516</v>
      </c>
      <c r="AL180" s="2">
        <f t="shared" si="111"/>
        <v>4</v>
      </c>
      <c r="AM180" s="22">
        <f t="shared" si="112"/>
        <v>1.5707963267948966</v>
      </c>
      <c r="AN180" s="22">
        <f t="shared" si="113"/>
        <v>1.5707963267948966</v>
      </c>
      <c r="AO180" s="22">
        <f t="shared" si="114"/>
        <v>1.5707963267948966</v>
      </c>
      <c r="AP180" s="22">
        <f t="shared" si="115"/>
        <v>1.5707963267948966</v>
      </c>
      <c r="AQ180" s="22" t="str">
        <f t="shared" si="116"/>
        <v/>
      </c>
      <c r="AR180" s="22" t="str">
        <f t="shared" si="117"/>
        <v/>
      </c>
      <c r="AS180" s="22" t="str">
        <f t="shared" si="118"/>
        <v/>
      </c>
      <c r="AT180" s="22" t="str">
        <f t="shared" si="119"/>
        <v/>
      </c>
      <c r="AU180" s="22" t="str">
        <f t="shared" si="120"/>
        <v/>
      </c>
      <c r="AV180" s="22" t="str">
        <f t="shared" si="121"/>
        <v/>
      </c>
      <c r="AW180" s="2">
        <f t="shared" si="122"/>
        <v>1.5707963267948966</v>
      </c>
      <c r="AX180" s="2">
        <f t="shared" si="123"/>
        <v>0</v>
      </c>
      <c r="AY180" s="2">
        <f t="shared" si="124"/>
        <v>4</v>
      </c>
      <c r="AZ180" s="23">
        <f t="shared" si="125"/>
        <v>0.99115658643119231</v>
      </c>
      <c r="BA180" s="23">
        <f t="shared" si="126"/>
        <v>1.2490457723982542</v>
      </c>
      <c r="BB180" s="23">
        <f t="shared" si="127"/>
        <v>1.2490457723982542</v>
      </c>
      <c r="BC180" s="23">
        <f t="shared" si="128"/>
        <v>0.99115658643119231</v>
      </c>
      <c r="BD180" s="23" t="str">
        <f t="shared" si="129"/>
        <v/>
      </c>
      <c r="BE180" s="23" t="str">
        <f t="shared" si="130"/>
        <v/>
      </c>
      <c r="BF180" s="23" t="str">
        <f t="shared" si="131"/>
        <v/>
      </c>
      <c r="BG180" s="23" t="str">
        <f t="shared" si="132"/>
        <v/>
      </c>
      <c r="BH180" s="23" t="str">
        <f t="shared" si="133"/>
        <v/>
      </c>
      <c r="BI180" s="23" t="str">
        <f t="shared" si="134"/>
        <v/>
      </c>
      <c r="BJ180" s="2">
        <f t="shared" si="135"/>
        <v>1.1201011794147233</v>
      </c>
      <c r="BK180" s="2">
        <f t="shared" si="136"/>
        <v>0.14889239093917669</v>
      </c>
      <c r="BL180" s="2">
        <f t="shared" si="137"/>
        <v>4</v>
      </c>
      <c r="BM180" s="2">
        <f t="shared" si="138"/>
        <v>3.0716380100234391E-5</v>
      </c>
      <c r="BN180" s="2">
        <f t="shared" si="139"/>
        <v>1.0238793366744797E-5</v>
      </c>
      <c r="BO180" s="2">
        <f t="shared" si="140"/>
        <v>3</v>
      </c>
      <c r="BP180" s="2">
        <f t="shared" si="141"/>
        <v>-0.77903330473268839</v>
      </c>
      <c r="BQ180" s="2">
        <f t="shared" si="142"/>
        <v>0.76489232840434507</v>
      </c>
      <c r="BR180" s="3" t="str">
        <f t="shared" si="143"/>
        <v>Toxic</v>
      </c>
      <c r="BS180" s="2">
        <f t="shared" si="144"/>
        <v>80</v>
      </c>
      <c r="BT180" s="4" t="s">
        <v>664</v>
      </c>
      <c r="BU180" s="4" t="s">
        <v>667</v>
      </c>
      <c r="BV180" s="2">
        <f t="shared" si="145"/>
        <v>3</v>
      </c>
      <c r="BW180" s="2">
        <f t="shared" si="146"/>
        <v>3</v>
      </c>
      <c r="BX180" s="2">
        <f t="shared" si="147"/>
        <v>0</v>
      </c>
      <c r="BY180" s="2">
        <f t="shared" si="148"/>
        <v>2.2168944079584627E-2</v>
      </c>
      <c r="BZ180" s="2">
        <f t="shared" si="149"/>
        <v>1.1084472039792313E-2</v>
      </c>
      <c r="CA180" s="2">
        <f t="shared" si="150"/>
        <v>1.1666666666666667</v>
      </c>
      <c r="CB180" s="2" t="e">
        <f t="shared" si="151"/>
        <v>#NUM!</v>
      </c>
      <c r="CC180" s="2">
        <v>6.6349999999999998</v>
      </c>
      <c r="CD180" s="2" t="e">
        <f t="shared" si="152"/>
        <v>#NUM!</v>
      </c>
      <c r="CE180" s="2" t="e">
        <f t="shared" si="153"/>
        <v>#NUM!</v>
      </c>
      <c r="CF180" s="2" t="e">
        <f t="shared" si="154"/>
        <v>#NUM!</v>
      </c>
      <c r="CG180" s="2" t="str">
        <f t="shared" si="155"/>
        <v>Sig</v>
      </c>
      <c r="CH180" s="2" t="str">
        <f t="shared" si="156"/>
        <v>Wilcoxon</v>
      </c>
      <c r="CI180" s="2" t="str">
        <f t="shared" si="157"/>
        <v>TSTToxicLess25</v>
      </c>
      <c r="CJ180" s="2" t="str">
        <f t="shared" si="158"/>
        <v>NOECToxicLess25</v>
      </c>
    </row>
    <row r="181" spans="1:88" hidden="1" x14ac:dyDescent="0.2">
      <c r="A181" s="1" t="s">
        <v>142</v>
      </c>
      <c r="B181" s="19" t="s">
        <v>516</v>
      </c>
      <c r="C181" s="20">
        <v>38106</v>
      </c>
      <c r="D181" s="7">
        <v>0.62708333333333333</v>
      </c>
      <c r="E181" s="1">
        <v>0.1</v>
      </c>
      <c r="F181" s="1" t="s">
        <v>57</v>
      </c>
      <c r="G181" s="1" t="s">
        <v>827</v>
      </c>
      <c r="H181" s="19" t="s">
        <v>711</v>
      </c>
      <c r="I181" s="19" t="s">
        <v>712</v>
      </c>
      <c r="J181" s="19" t="s">
        <v>61</v>
      </c>
      <c r="K181" s="2">
        <v>0.75</v>
      </c>
      <c r="L181" s="2">
        <v>0.25</v>
      </c>
      <c r="M181" s="19">
        <v>100</v>
      </c>
      <c r="N181" s="19">
        <v>100</v>
      </c>
      <c r="O181" s="19">
        <v>100</v>
      </c>
      <c r="P181" s="19">
        <v>100</v>
      </c>
      <c r="Q181" s="21"/>
      <c r="R181" s="21"/>
      <c r="S181" s="21"/>
      <c r="T181" s="21"/>
      <c r="W181" s="2">
        <f t="shared" si="106"/>
        <v>100</v>
      </c>
      <c r="X181" s="57">
        <f t="shared" si="107"/>
        <v>0</v>
      </c>
      <c r="Y181" s="2">
        <f t="shared" si="108"/>
        <v>4</v>
      </c>
      <c r="Z181" s="19">
        <v>10</v>
      </c>
      <c r="AA181" s="19">
        <v>30</v>
      </c>
      <c r="AB181" s="19">
        <v>30</v>
      </c>
      <c r="AC181" s="21"/>
      <c r="AJ181" s="2">
        <f t="shared" si="109"/>
        <v>23.333333333333332</v>
      </c>
      <c r="AK181" s="2">
        <f t="shared" si="110"/>
        <v>11.547005383792516</v>
      </c>
      <c r="AL181" s="2">
        <f t="shared" si="111"/>
        <v>3</v>
      </c>
      <c r="AM181" s="22">
        <f t="shared" si="112"/>
        <v>1.5707963267948966</v>
      </c>
      <c r="AN181" s="22">
        <f t="shared" si="113"/>
        <v>1.5707963267948966</v>
      </c>
      <c r="AO181" s="22">
        <f t="shared" si="114"/>
        <v>1.5707963267948966</v>
      </c>
      <c r="AP181" s="22">
        <f t="shared" si="115"/>
        <v>1.5707963267948966</v>
      </c>
      <c r="AQ181" s="22" t="str">
        <f t="shared" si="116"/>
        <v/>
      </c>
      <c r="AR181" s="22" t="str">
        <f t="shared" si="117"/>
        <v/>
      </c>
      <c r="AS181" s="22" t="str">
        <f t="shared" si="118"/>
        <v/>
      </c>
      <c r="AT181" s="22" t="str">
        <f t="shared" si="119"/>
        <v/>
      </c>
      <c r="AU181" s="22" t="str">
        <f t="shared" si="120"/>
        <v/>
      </c>
      <c r="AV181" s="22" t="str">
        <f t="shared" si="121"/>
        <v/>
      </c>
      <c r="AW181" s="2">
        <f t="shared" si="122"/>
        <v>1.5707963267948966</v>
      </c>
      <c r="AX181" s="2">
        <f t="shared" si="123"/>
        <v>0</v>
      </c>
      <c r="AY181" s="2">
        <f t="shared" si="124"/>
        <v>4</v>
      </c>
      <c r="AZ181" s="23">
        <f t="shared" si="125"/>
        <v>0.32175055439664224</v>
      </c>
      <c r="BA181" s="23">
        <f t="shared" si="126"/>
        <v>0.57963974036370425</v>
      </c>
      <c r="BB181" s="23">
        <f t="shared" si="127"/>
        <v>0.57963974036370425</v>
      </c>
      <c r="BC181" s="23" t="str">
        <f t="shared" si="128"/>
        <v/>
      </c>
      <c r="BD181" s="23" t="str">
        <f t="shared" si="129"/>
        <v/>
      </c>
      <c r="BE181" s="23" t="str">
        <f t="shared" si="130"/>
        <v/>
      </c>
      <c r="BF181" s="23" t="str">
        <f t="shared" si="131"/>
        <v/>
      </c>
      <c r="BG181" s="23" t="str">
        <f t="shared" si="132"/>
        <v/>
      </c>
      <c r="BH181" s="23" t="str">
        <f t="shared" si="133"/>
        <v/>
      </c>
      <c r="BI181" s="23" t="str">
        <f t="shared" si="134"/>
        <v/>
      </c>
      <c r="BJ181" s="2">
        <f t="shared" si="135"/>
        <v>0.4936766783746836</v>
      </c>
      <c r="BK181" s="2">
        <f t="shared" si="136"/>
        <v>0.14889239093917675</v>
      </c>
      <c r="BL181" s="2">
        <f t="shared" si="137"/>
        <v>3</v>
      </c>
      <c r="BM181" s="2">
        <f t="shared" si="138"/>
        <v>5.4606897955972341E-5</v>
      </c>
      <c r="BN181" s="2">
        <f t="shared" si="139"/>
        <v>2.730344897798617E-5</v>
      </c>
      <c r="BO181" s="2">
        <f t="shared" si="140"/>
        <v>2</v>
      </c>
      <c r="BP181" s="2">
        <f t="shared" si="141"/>
        <v>-7.9617983688029161</v>
      </c>
      <c r="BQ181" s="2">
        <f t="shared" si="142"/>
        <v>0.81649658092772592</v>
      </c>
      <c r="BR181" s="3" t="str">
        <f t="shared" si="143"/>
        <v>Toxic</v>
      </c>
      <c r="BS181" s="2">
        <f t="shared" si="144"/>
        <v>23.333333333333332</v>
      </c>
      <c r="BT181" s="4" t="s">
        <v>664</v>
      </c>
      <c r="BU181" s="2" t="s">
        <v>666</v>
      </c>
      <c r="BV181" s="2">
        <f t="shared" si="145"/>
        <v>3</v>
      </c>
      <c r="BW181" s="2">
        <f t="shared" si="146"/>
        <v>2</v>
      </c>
      <c r="BX181" s="2">
        <f t="shared" si="147"/>
        <v>0</v>
      </c>
      <c r="BY181" s="2">
        <f t="shared" si="148"/>
        <v>2.2168944079584644E-2</v>
      </c>
      <c r="BZ181" s="2">
        <f t="shared" si="149"/>
        <v>8.8675776318338576E-3</v>
      </c>
      <c r="CA181" s="2">
        <f t="shared" si="150"/>
        <v>1.211111111111111</v>
      </c>
      <c r="CB181" s="2" t="e">
        <f t="shared" si="151"/>
        <v>#NUM!</v>
      </c>
      <c r="CC181" s="2">
        <v>6.6349999999999998</v>
      </c>
      <c r="CD181" s="2" t="e">
        <f t="shared" si="152"/>
        <v>#NUM!</v>
      </c>
      <c r="CE181" s="2" t="e">
        <f t="shared" si="153"/>
        <v>#NUM!</v>
      </c>
      <c r="CF181" s="2" t="e">
        <f t="shared" si="154"/>
        <v>#NUM!</v>
      </c>
      <c r="CG181" s="2" t="str">
        <f t="shared" si="155"/>
        <v>NS</v>
      </c>
      <c r="CH181" s="2" t="str">
        <f t="shared" si="156"/>
        <v>Wilcoxon</v>
      </c>
      <c r="CI181" s="2" t="str">
        <f t="shared" si="157"/>
        <v/>
      </c>
      <c r="CJ181" s="2" t="str">
        <f t="shared" si="158"/>
        <v/>
      </c>
    </row>
    <row r="182" spans="1:88" x14ac:dyDescent="0.2">
      <c r="A182" s="1" t="s">
        <v>142</v>
      </c>
      <c r="B182" s="19" t="s">
        <v>870</v>
      </c>
      <c r="C182" s="20">
        <v>38587</v>
      </c>
      <c r="D182" s="7">
        <v>0.32083333333333336</v>
      </c>
      <c r="E182" s="1">
        <v>0.1</v>
      </c>
      <c r="F182" s="1" t="s">
        <v>57</v>
      </c>
      <c r="G182" s="1" t="s">
        <v>867</v>
      </c>
      <c r="H182" s="19" t="s">
        <v>711</v>
      </c>
      <c r="I182" s="19" t="s">
        <v>712</v>
      </c>
      <c r="J182" s="19" t="s">
        <v>61</v>
      </c>
      <c r="K182" s="2">
        <v>0.75</v>
      </c>
      <c r="L182" s="2">
        <v>0.25</v>
      </c>
      <c r="M182" s="19">
        <v>100</v>
      </c>
      <c r="N182" s="19">
        <v>100</v>
      </c>
      <c r="O182" s="19">
        <v>100</v>
      </c>
      <c r="P182" s="19">
        <v>100</v>
      </c>
      <c r="Q182" s="21"/>
      <c r="R182" s="21"/>
      <c r="S182" s="21"/>
      <c r="T182" s="21"/>
      <c r="W182" s="2">
        <f t="shared" si="106"/>
        <v>100</v>
      </c>
      <c r="X182" s="57">
        <f t="shared" si="107"/>
        <v>0</v>
      </c>
      <c r="Y182" s="2">
        <f t="shared" si="108"/>
        <v>4</v>
      </c>
      <c r="Z182" s="19">
        <v>80</v>
      </c>
      <c r="AA182" s="19">
        <v>100</v>
      </c>
      <c r="AB182" s="19">
        <v>100</v>
      </c>
      <c r="AC182" s="19">
        <v>80</v>
      </c>
      <c r="AJ182" s="2">
        <f t="shared" si="109"/>
        <v>90</v>
      </c>
      <c r="AK182" s="2">
        <f t="shared" si="110"/>
        <v>11.547005383792516</v>
      </c>
      <c r="AL182" s="2">
        <f t="shared" si="111"/>
        <v>4</v>
      </c>
      <c r="AM182" s="22">
        <f t="shared" si="112"/>
        <v>1.5707963267948966</v>
      </c>
      <c r="AN182" s="22">
        <f t="shared" si="113"/>
        <v>1.5707963267948966</v>
      </c>
      <c r="AO182" s="22">
        <f t="shared" si="114"/>
        <v>1.5707963267948966</v>
      </c>
      <c r="AP182" s="22">
        <f t="shared" si="115"/>
        <v>1.5707963267948966</v>
      </c>
      <c r="AQ182" s="22" t="str">
        <f t="shared" si="116"/>
        <v/>
      </c>
      <c r="AR182" s="22" t="str">
        <f t="shared" si="117"/>
        <v/>
      </c>
      <c r="AS182" s="22" t="str">
        <f t="shared" si="118"/>
        <v/>
      </c>
      <c r="AT182" s="22" t="str">
        <f t="shared" si="119"/>
        <v/>
      </c>
      <c r="AU182" s="22" t="str">
        <f t="shared" si="120"/>
        <v/>
      </c>
      <c r="AV182" s="22" t="str">
        <f t="shared" si="121"/>
        <v/>
      </c>
      <c r="AW182" s="2">
        <f t="shared" si="122"/>
        <v>1.5707963267948966</v>
      </c>
      <c r="AX182" s="2">
        <f t="shared" si="123"/>
        <v>0</v>
      </c>
      <c r="AY182" s="2">
        <f t="shared" si="124"/>
        <v>4</v>
      </c>
      <c r="AZ182" s="23">
        <f t="shared" si="125"/>
        <v>1.1071487177940904</v>
      </c>
      <c r="BA182" s="23">
        <f t="shared" si="126"/>
        <v>1.5707963267948966</v>
      </c>
      <c r="BB182" s="23">
        <f t="shared" si="127"/>
        <v>1.5707963267948966</v>
      </c>
      <c r="BC182" s="23">
        <f t="shared" si="128"/>
        <v>1.1071487177940904</v>
      </c>
      <c r="BD182" s="23" t="str">
        <f t="shared" si="129"/>
        <v/>
      </c>
      <c r="BE182" s="23" t="str">
        <f t="shared" si="130"/>
        <v/>
      </c>
      <c r="BF182" s="23" t="str">
        <f t="shared" si="131"/>
        <v/>
      </c>
      <c r="BG182" s="23" t="str">
        <f t="shared" si="132"/>
        <v/>
      </c>
      <c r="BH182" s="23" t="str">
        <f t="shared" si="133"/>
        <v/>
      </c>
      <c r="BI182" s="23" t="str">
        <f t="shared" si="134"/>
        <v/>
      </c>
      <c r="BJ182" s="2">
        <f t="shared" si="135"/>
        <v>1.3389725222944935</v>
      </c>
      <c r="BK182" s="2">
        <f t="shared" si="136"/>
        <v>0.2676870718657417</v>
      </c>
      <c r="BL182" s="2">
        <f t="shared" si="137"/>
        <v>4</v>
      </c>
      <c r="BM182" s="2">
        <f t="shared" si="138"/>
        <v>3.2091469616188297E-4</v>
      </c>
      <c r="BN182" s="2">
        <f t="shared" si="139"/>
        <v>1.0697156538729432E-4</v>
      </c>
      <c r="BO182" s="2">
        <f t="shared" si="140"/>
        <v>3</v>
      </c>
      <c r="BP182" s="2">
        <f t="shared" si="141"/>
        <v>1.2019652355793109</v>
      </c>
      <c r="BQ182" s="2">
        <f t="shared" si="142"/>
        <v>0.76489232840434507</v>
      </c>
      <c r="BR182" s="3" t="str">
        <f t="shared" si="143"/>
        <v>Nontoxic</v>
      </c>
      <c r="BS182" s="2">
        <f t="shared" si="144"/>
        <v>90</v>
      </c>
      <c r="BT182" s="4" t="s">
        <v>664</v>
      </c>
      <c r="BU182" s="2" t="s">
        <v>666</v>
      </c>
      <c r="BV182" s="2">
        <f t="shared" si="145"/>
        <v>3</v>
      </c>
      <c r="BW182" s="2">
        <f t="shared" si="146"/>
        <v>3</v>
      </c>
      <c r="BX182" s="2">
        <f t="shared" si="147"/>
        <v>0</v>
      </c>
      <c r="BY182" s="2">
        <f t="shared" si="148"/>
        <v>7.1656368444054763E-2</v>
      </c>
      <c r="BZ182" s="2">
        <f t="shared" si="149"/>
        <v>3.5828184222027382E-2</v>
      </c>
      <c r="CA182" s="2">
        <f t="shared" si="150"/>
        <v>1.1666666666666667</v>
      </c>
      <c r="CB182" s="2" t="e">
        <f t="shared" si="151"/>
        <v>#NUM!</v>
      </c>
      <c r="CC182" s="2">
        <v>6.6349999999999998</v>
      </c>
      <c r="CD182" s="2" t="e">
        <f t="shared" si="152"/>
        <v>#NUM!</v>
      </c>
      <c r="CE182" s="2" t="e">
        <f t="shared" si="153"/>
        <v>#NUM!</v>
      </c>
      <c r="CF182" s="2" t="e">
        <f t="shared" si="154"/>
        <v>#NUM!</v>
      </c>
      <c r="CG182" s="2" t="str">
        <f t="shared" si="155"/>
        <v>NS</v>
      </c>
      <c r="CH182" s="2" t="str">
        <f t="shared" si="156"/>
        <v>Wilcoxon</v>
      </c>
      <c r="CI182" s="2" t="str">
        <f t="shared" si="157"/>
        <v/>
      </c>
      <c r="CJ182" s="2" t="str">
        <f t="shared" si="158"/>
        <v/>
      </c>
    </row>
    <row r="183" spans="1:88" hidden="1" x14ac:dyDescent="0.2">
      <c r="A183" s="1" t="s">
        <v>142</v>
      </c>
      <c r="B183" s="19" t="s">
        <v>504</v>
      </c>
      <c r="C183" s="20">
        <v>38120</v>
      </c>
      <c r="D183" s="7">
        <v>0.375</v>
      </c>
      <c r="E183" s="1">
        <v>0.1</v>
      </c>
      <c r="F183" s="1" t="s">
        <v>57</v>
      </c>
      <c r="G183" s="1" t="s">
        <v>828</v>
      </c>
      <c r="H183" s="19" t="s">
        <v>711</v>
      </c>
      <c r="I183" s="19" t="s">
        <v>712</v>
      </c>
      <c r="J183" s="19" t="s">
        <v>61</v>
      </c>
      <c r="K183" s="2">
        <v>0.75</v>
      </c>
      <c r="L183" s="2">
        <v>0.25</v>
      </c>
      <c r="M183" s="19">
        <v>100</v>
      </c>
      <c r="N183" s="19">
        <v>100</v>
      </c>
      <c r="O183" s="19">
        <v>100</v>
      </c>
      <c r="P183" s="19">
        <v>100</v>
      </c>
      <c r="Q183" s="21"/>
      <c r="R183" s="21"/>
      <c r="S183" s="21"/>
      <c r="T183" s="21"/>
      <c r="W183" s="2">
        <f t="shared" si="106"/>
        <v>100</v>
      </c>
      <c r="X183" s="57">
        <f t="shared" si="107"/>
        <v>0</v>
      </c>
      <c r="Y183" s="2">
        <f t="shared" si="108"/>
        <v>4</v>
      </c>
      <c r="Z183" s="19">
        <v>80</v>
      </c>
      <c r="AA183" s="19">
        <v>80</v>
      </c>
      <c r="AB183" s="19">
        <v>100</v>
      </c>
      <c r="AC183" s="21"/>
      <c r="AJ183" s="2">
        <f t="shared" si="109"/>
        <v>86.666666666666671</v>
      </c>
      <c r="AK183" s="2">
        <f t="shared" si="110"/>
        <v>11.547005383792541</v>
      </c>
      <c r="AL183" s="2">
        <f t="shared" si="111"/>
        <v>3</v>
      </c>
      <c r="AM183" s="22">
        <f t="shared" si="112"/>
        <v>1.5707963267948966</v>
      </c>
      <c r="AN183" s="22">
        <f t="shared" si="113"/>
        <v>1.5707963267948966</v>
      </c>
      <c r="AO183" s="22">
        <f t="shared" si="114"/>
        <v>1.5707963267948966</v>
      </c>
      <c r="AP183" s="22">
        <f t="shared" si="115"/>
        <v>1.5707963267948966</v>
      </c>
      <c r="AQ183" s="22" t="str">
        <f t="shared" si="116"/>
        <v/>
      </c>
      <c r="AR183" s="22" t="str">
        <f t="shared" si="117"/>
        <v/>
      </c>
      <c r="AS183" s="22" t="str">
        <f t="shared" si="118"/>
        <v/>
      </c>
      <c r="AT183" s="22" t="str">
        <f t="shared" si="119"/>
        <v/>
      </c>
      <c r="AU183" s="22" t="str">
        <f t="shared" si="120"/>
        <v/>
      </c>
      <c r="AV183" s="22" t="str">
        <f t="shared" si="121"/>
        <v/>
      </c>
      <c r="AW183" s="2">
        <f t="shared" si="122"/>
        <v>1.5707963267948966</v>
      </c>
      <c r="AX183" s="2">
        <f t="shared" si="123"/>
        <v>0</v>
      </c>
      <c r="AY183" s="2">
        <f t="shared" si="124"/>
        <v>4</v>
      </c>
      <c r="AZ183" s="23">
        <f t="shared" si="125"/>
        <v>1.1071487177940904</v>
      </c>
      <c r="BA183" s="23">
        <f t="shared" si="126"/>
        <v>1.1071487177940904</v>
      </c>
      <c r="BB183" s="23">
        <f t="shared" si="127"/>
        <v>1.5707963267948966</v>
      </c>
      <c r="BC183" s="23" t="str">
        <f t="shared" si="128"/>
        <v/>
      </c>
      <c r="BD183" s="23" t="str">
        <f t="shared" si="129"/>
        <v/>
      </c>
      <c r="BE183" s="23" t="str">
        <f t="shared" si="130"/>
        <v/>
      </c>
      <c r="BF183" s="23" t="str">
        <f t="shared" si="131"/>
        <v/>
      </c>
      <c r="BG183" s="23" t="str">
        <f t="shared" si="132"/>
        <v/>
      </c>
      <c r="BH183" s="23" t="str">
        <f t="shared" si="133"/>
        <v/>
      </c>
      <c r="BI183" s="23" t="str">
        <f t="shared" si="134"/>
        <v/>
      </c>
      <c r="BJ183" s="2">
        <f t="shared" si="135"/>
        <v>1.2616979207943591</v>
      </c>
      <c r="BK183" s="2">
        <f t="shared" si="136"/>
        <v>0.2676870718657417</v>
      </c>
      <c r="BL183" s="2">
        <f t="shared" si="137"/>
        <v>3</v>
      </c>
      <c r="BM183" s="2">
        <f t="shared" si="138"/>
        <v>5.7051501539890292E-4</v>
      </c>
      <c r="BN183" s="2">
        <f t="shared" si="139"/>
        <v>2.8525750769945146E-4</v>
      </c>
      <c r="BO183" s="2">
        <f t="shared" si="140"/>
        <v>2</v>
      </c>
      <c r="BP183" s="2">
        <f t="shared" si="141"/>
        <v>0.54093242847742995</v>
      </c>
      <c r="BQ183" s="2">
        <f t="shared" si="142"/>
        <v>0.81649658092772592</v>
      </c>
      <c r="BR183" s="3" t="str">
        <f t="shared" si="143"/>
        <v>Toxic</v>
      </c>
      <c r="BS183" s="2">
        <f t="shared" si="144"/>
        <v>86.666666666666671</v>
      </c>
      <c r="BT183" s="4" t="s">
        <v>664</v>
      </c>
      <c r="BU183" s="2" t="s">
        <v>666</v>
      </c>
      <c r="BV183" s="2">
        <f t="shared" si="145"/>
        <v>3</v>
      </c>
      <c r="BW183" s="2">
        <f t="shared" si="146"/>
        <v>2</v>
      </c>
      <c r="BX183" s="2">
        <f t="shared" si="147"/>
        <v>0</v>
      </c>
      <c r="BY183" s="2">
        <f t="shared" si="148"/>
        <v>7.1656368444054763E-2</v>
      </c>
      <c r="BZ183" s="2">
        <f t="shared" si="149"/>
        <v>2.8662547377621906E-2</v>
      </c>
      <c r="CA183" s="2">
        <f t="shared" si="150"/>
        <v>1.211111111111111</v>
      </c>
      <c r="CB183" s="2" t="e">
        <f t="shared" si="151"/>
        <v>#NUM!</v>
      </c>
      <c r="CC183" s="2">
        <v>6.6349999999999998</v>
      </c>
      <c r="CD183" s="2" t="e">
        <f t="shared" si="152"/>
        <v>#NUM!</v>
      </c>
      <c r="CE183" s="2" t="e">
        <f t="shared" si="153"/>
        <v>#NUM!</v>
      </c>
      <c r="CF183" s="2" t="e">
        <f t="shared" si="154"/>
        <v>#NUM!</v>
      </c>
      <c r="CG183" s="2" t="str">
        <f t="shared" si="155"/>
        <v>NS</v>
      </c>
      <c r="CH183" s="2" t="str">
        <f t="shared" si="156"/>
        <v>Wilcoxon</v>
      </c>
      <c r="CI183" s="2" t="str">
        <f t="shared" si="157"/>
        <v>TSTToxicLess25</v>
      </c>
      <c r="CJ183" s="2" t="str">
        <f t="shared" si="158"/>
        <v/>
      </c>
    </row>
    <row r="184" spans="1:88" hidden="1" x14ac:dyDescent="0.2">
      <c r="A184" s="1" t="s">
        <v>142</v>
      </c>
      <c r="B184" s="19" t="s">
        <v>482</v>
      </c>
      <c r="C184" s="20">
        <v>38309</v>
      </c>
      <c r="D184" s="7">
        <v>0.4548611111111111</v>
      </c>
      <c r="E184" s="1">
        <v>0.1</v>
      </c>
      <c r="F184" s="1" t="s">
        <v>57</v>
      </c>
      <c r="G184" s="1" t="s">
        <v>833</v>
      </c>
      <c r="H184" s="19" t="s">
        <v>711</v>
      </c>
      <c r="I184" s="19" t="s">
        <v>712</v>
      </c>
      <c r="J184" s="19" t="s">
        <v>61</v>
      </c>
      <c r="K184" s="2">
        <v>0.75</v>
      </c>
      <c r="L184" s="2">
        <v>0.25</v>
      </c>
      <c r="M184" s="19">
        <v>100</v>
      </c>
      <c r="N184" s="19">
        <v>100</v>
      </c>
      <c r="O184" s="19">
        <v>100</v>
      </c>
      <c r="P184" s="19">
        <v>100</v>
      </c>
      <c r="Q184" s="21"/>
      <c r="R184" s="21"/>
      <c r="S184" s="21"/>
      <c r="T184" s="21"/>
      <c r="W184" s="2">
        <f t="shared" si="106"/>
        <v>100</v>
      </c>
      <c r="X184" s="57">
        <f t="shared" si="107"/>
        <v>0</v>
      </c>
      <c r="Y184" s="2">
        <f t="shared" si="108"/>
        <v>4</v>
      </c>
      <c r="Z184" s="19">
        <v>100</v>
      </c>
      <c r="AA184" s="19">
        <v>90</v>
      </c>
      <c r="AB184" s="19">
        <v>70</v>
      </c>
      <c r="AC184" s="19">
        <v>90</v>
      </c>
      <c r="AJ184" s="2">
        <f t="shared" si="109"/>
        <v>87.5</v>
      </c>
      <c r="AK184" s="2">
        <f t="shared" si="110"/>
        <v>12.583057392117917</v>
      </c>
      <c r="AL184" s="2">
        <f t="shared" si="111"/>
        <v>4</v>
      </c>
      <c r="AM184" s="22">
        <f t="shared" si="112"/>
        <v>1.5707963267948966</v>
      </c>
      <c r="AN184" s="22">
        <f t="shared" si="113"/>
        <v>1.5707963267948966</v>
      </c>
      <c r="AO184" s="22">
        <f t="shared" si="114"/>
        <v>1.5707963267948966</v>
      </c>
      <c r="AP184" s="22">
        <f t="shared" si="115"/>
        <v>1.5707963267948966</v>
      </c>
      <c r="AQ184" s="22" t="str">
        <f t="shared" si="116"/>
        <v/>
      </c>
      <c r="AR184" s="22" t="str">
        <f t="shared" si="117"/>
        <v/>
      </c>
      <c r="AS184" s="22" t="str">
        <f t="shared" si="118"/>
        <v/>
      </c>
      <c r="AT184" s="22" t="str">
        <f t="shared" si="119"/>
        <v/>
      </c>
      <c r="AU184" s="22" t="str">
        <f t="shared" si="120"/>
        <v/>
      </c>
      <c r="AV184" s="22" t="str">
        <f t="shared" si="121"/>
        <v/>
      </c>
      <c r="AW184" s="2">
        <f t="shared" si="122"/>
        <v>1.5707963267948966</v>
      </c>
      <c r="AX184" s="2">
        <f t="shared" si="123"/>
        <v>0</v>
      </c>
      <c r="AY184" s="2">
        <f t="shared" si="124"/>
        <v>4</v>
      </c>
      <c r="AZ184" s="23">
        <f t="shared" si="125"/>
        <v>1.5707963267948966</v>
      </c>
      <c r="BA184" s="23">
        <f t="shared" si="126"/>
        <v>1.2490457723982542</v>
      </c>
      <c r="BB184" s="23">
        <f t="shared" si="127"/>
        <v>0.99115658643119231</v>
      </c>
      <c r="BC184" s="23">
        <f t="shared" si="128"/>
        <v>1.2490457723982542</v>
      </c>
      <c r="BD184" s="23" t="str">
        <f t="shared" si="129"/>
        <v/>
      </c>
      <c r="BE184" s="23" t="str">
        <f t="shared" si="130"/>
        <v/>
      </c>
      <c r="BF184" s="23" t="str">
        <f t="shared" si="131"/>
        <v/>
      </c>
      <c r="BG184" s="23" t="str">
        <f t="shared" si="132"/>
        <v/>
      </c>
      <c r="BH184" s="23" t="str">
        <f t="shared" si="133"/>
        <v/>
      </c>
      <c r="BI184" s="23" t="str">
        <f t="shared" si="134"/>
        <v/>
      </c>
      <c r="BJ184" s="2">
        <f t="shared" si="135"/>
        <v>1.2650111145056493</v>
      </c>
      <c r="BK184" s="2">
        <f t="shared" si="136"/>
        <v>0.23735394308842944</v>
      </c>
      <c r="BL184" s="2">
        <f t="shared" si="137"/>
        <v>4</v>
      </c>
      <c r="BM184" s="2">
        <f t="shared" si="138"/>
        <v>1.9836535370794779E-4</v>
      </c>
      <c r="BN184" s="2">
        <f t="shared" si="139"/>
        <v>6.6121784569315927E-5</v>
      </c>
      <c r="BO184" s="2">
        <f t="shared" si="140"/>
        <v>3</v>
      </c>
      <c r="BP184" s="2">
        <f t="shared" si="141"/>
        <v>0.73235665081911805</v>
      </c>
      <c r="BQ184" s="2">
        <f t="shared" si="142"/>
        <v>0.76489232840434507</v>
      </c>
      <c r="BR184" s="3" t="str">
        <f t="shared" si="143"/>
        <v>Toxic</v>
      </c>
      <c r="BS184" s="2">
        <f t="shared" si="144"/>
        <v>87.5</v>
      </c>
      <c r="BT184" s="4" t="s">
        <v>664</v>
      </c>
      <c r="BU184" s="2" t="s">
        <v>666</v>
      </c>
      <c r="BV184" s="2">
        <f t="shared" si="145"/>
        <v>3</v>
      </c>
      <c r="BW184" s="2">
        <f t="shared" si="146"/>
        <v>3</v>
      </c>
      <c r="BX184" s="2">
        <f t="shared" si="147"/>
        <v>0</v>
      </c>
      <c r="BY184" s="2">
        <f t="shared" si="148"/>
        <v>5.6336894299625399E-2</v>
      </c>
      <c r="BZ184" s="2">
        <f t="shared" si="149"/>
        <v>2.81684471498127E-2</v>
      </c>
      <c r="CA184" s="2">
        <f t="shared" si="150"/>
        <v>1.1666666666666667</v>
      </c>
      <c r="CB184" s="2" t="e">
        <f t="shared" si="151"/>
        <v>#NUM!</v>
      </c>
      <c r="CC184" s="2">
        <v>6.6349999999999998</v>
      </c>
      <c r="CD184" s="2" t="e">
        <f t="shared" si="152"/>
        <v>#NUM!</v>
      </c>
      <c r="CE184" s="2" t="e">
        <f t="shared" si="153"/>
        <v>#NUM!</v>
      </c>
      <c r="CF184" s="2" t="e">
        <f t="shared" si="154"/>
        <v>#NUM!</v>
      </c>
      <c r="CG184" s="2" t="str">
        <f t="shared" si="155"/>
        <v>NS</v>
      </c>
      <c r="CH184" s="2" t="str">
        <f t="shared" si="156"/>
        <v>Wilcoxon</v>
      </c>
      <c r="CI184" s="2" t="str">
        <f t="shared" si="157"/>
        <v>TSTToxicLess25</v>
      </c>
      <c r="CJ184" s="2" t="str">
        <f t="shared" si="158"/>
        <v/>
      </c>
    </row>
    <row r="185" spans="1:88" hidden="1" x14ac:dyDescent="0.2">
      <c r="A185" s="1" t="s">
        <v>142</v>
      </c>
      <c r="B185" s="19" t="s">
        <v>532</v>
      </c>
      <c r="C185" s="20">
        <v>38743</v>
      </c>
      <c r="D185" s="7">
        <v>0.46180555555555558</v>
      </c>
      <c r="E185" s="1">
        <v>0.1</v>
      </c>
      <c r="F185" s="1" t="s">
        <v>57</v>
      </c>
      <c r="G185" s="1" t="s">
        <v>845</v>
      </c>
      <c r="H185" s="19" t="s">
        <v>711</v>
      </c>
      <c r="I185" s="19" t="s">
        <v>712</v>
      </c>
      <c r="J185" s="19" t="s">
        <v>61</v>
      </c>
      <c r="K185" s="2">
        <v>0.75</v>
      </c>
      <c r="L185" s="2">
        <v>0.25</v>
      </c>
      <c r="M185" s="19">
        <v>100</v>
      </c>
      <c r="N185" s="19">
        <v>100</v>
      </c>
      <c r="O185" s="19">
        <v>100</v>
      </c>
      <c r="P185" s="19">
        <v>100</v>
      </c>
      <c r="Q185" s="21"/>
      <c r="R185" s="21"/>
      <c r="S185" s="21"/>
      <c r="T185" s="21"/>
      <c r="W185" s="2">
        <f t="shared" si="106"/>
        <v>100</v>
      </c>
      <c r="X185" s="57">
        <f t="shared" si="107"/>
        <v>0</v>
      </c>
      <c r="Y185" s="2">
        <f t="shared" si="108"/>
        <v>4</v>
      </c>
      <c r="Z185" s="19">
        <v>60</v>
      </c>
      <c r="AA185" s="19">
        <v>77.8</v>
      </c>
      <c r="AB185" s="19">
        <v>90.9</v>
      </c>
      <c r="AC185" s="19">
        <v>80</v>
      </c>
      <c r="AJ185" s="2">
        <f t="shared" si="109"/>
        <v>77.175000000000011</v>
      </c>
      <c r="AK185" s="2">
        <f t="shared" si="110"/>
        <v>12.802701537826481</v>
      </c>
      <c r="AL185" s="2">
        <f t="shared" si="111"/>
        <v>4</v>
      </c>
      <c r="AM185" s="22">
        <f t="shared" si="112"/>
        <v>1.5707963267948966</v>
      </c>
      <c r="AN185" s="22">
        <f t="shared" si="113"/>
        <v>1.5707963267948966</v>
      </c>
      <c r="AO185" s="22">
        <f t="shared" si="114"/>
        <v>1.5707963267948966</v>
      </c>
      <c r="AP185" s="22">
        <f t="shared" si="115"/>
        <v>1.5707963267948966</v>
      </c>
      <c r="AQ185" s="22" t="str">
        <f t="shared" si="116"/>
        <v/>
      </c>
      <c r="AR185" s="22" t="str">
        <f t="shared" si="117"/>
        <v/>
      </c>
      <c r="AS185" s="22" t="str">
        <f t="shared" si="118"/>
        <v/>
      </c>
      <c r="AT185" s="22" t="str">
        <f t="shared" si="119"/>
        <v/>
      </c>
      <c r="AU185" s="22" t="str">
        <f t="shared" si="120"/>
        <v/>
      </c>
      <c r="AV185" s="22" t="str">
        <f t="shared" si="121"/>
        <v/>
      </c>
      <c r="AW185" s="2">
        <f t="shared" si="122"/>
        <v>1.5707963267948966</v>
      </c>
      <c r="AX185" s="2">
        <f t="shared" si="123"/>
        <v>0</v>
      </c>
      <c r="AY185" s="2">
        <f t="shared" si="124"/>
        <v>4</v>
      </c>
      <c r="AZ185" s="23">
        <f t="shared" si="125"/>
        <v>0.88607712379261372</v>
      </c>
      <c r="BA185" s="23">
        <f t="shared" si="126"/>
        <v>1.0801809575025088</v>
      </c>
      <c r="BB185" s="23">
        <f t="shared" si="127"/>
        <v>1.2643608792992098</v>
      </c>
      <c r="BC185" s="23">
        <f t="shared" si="128"/>
        <v>1.1071487177940904</v>
      </c>
      <c r="BD185" s="23" t="str">
        <f t="shared" si="129"/>
        <v/>
      </c>
      <c r="BE185" s="23" t="str">
        <f t="shared" si="130"/>
        <v/>
      </c>
      <c r="BF185" s="23" t="str">
        <f t="shared" si="131"/>
        <v/>
      </c>
      <c r="BG185" s="23" t="str">
        <f t="shared" si="132"/>
        <v/>
      </c>
      <c r="BH185" s="23" t="str">
        <f t="shared" si="133"/>
        <v/>
      </c>
      <c r="BI185" s="23" t="str">
        <f t="shared" si="134"/>
        <v/>
      </c>
      <c r="BJ185" s="2">
        <f t="shared" si="135"/>
        <v>1.0844419195971056</v>
      </c>
      <c r="BK185" s="2">
        <f t="shared" si="136"/>
        <v>0.15519147179873863</v>
      </c>
      <c r="BL185" s="2">
        <f t="shared" si="137"/>
        <v>4</v>
      </c>
      <c r="BM185" s="2">
        <f t="shared" si="138"/>
        <v>3.625362389247526E-5</v>
      </c>
      <c r="BN185" s="2">
        <f t="shared" si="139"/>
        <v>1.2084541297491754E-5</v>
      </c>
      <c r="BO185" s="2">
        <f t="shared" si="140"/>
        <v>3</v>
      </c>
      <c r="BP185" s="2">
        <f t="shared" si="141"/>
        <v>-1.2069648468895837</v>
      </c>
      <c r="BQ185" s="2">
        <f t="shared" si="142"/>
        <v>0.76489232840434507</v>
      </c>
      <c r="BR185" s="3" t="str">
        <f t="shared" si="143"/>
        <v>Toxic</v>
      </c>
      <c r="BS185" s="2">
        <f t="shared" si="144"/>
        <v>77.175000000000011</v>
      </c>
      <c r="BT185" s="4" t="s">
        <v>664</v>
      </c>
      <c r="BU185" s="4" t="s">
        <v>667</v>
      </c>
      <c r="BV185" s="2">
        <f t="shared" si="145"/>
        <v>3</v>
      </c>
      <c r="BW185" s="2">
        <f t="shared" si="146"/>
        <v>3</v>
      </c>
      <c r="BX185" s="2">
        <f t="shared" si="147"/>
        <v>0</v>
      </c>
      <c r="BY185" s="2">
        <f t="shared" si="148"/>
        <v>2.4084392919058686E-2</v>
      </c>
      <c r="BZ185" s="2">
        <f t="shared" si="149"/>
        <v>1.2042196459529343E-2</v>
      </c>
      <c r="CA185" s="2">
        <f t="shared" si="150"/>
        <v>1.1666666666666667</v>
      </c>
      <c r="CB185" s="2" t="e">
        <f t="shared" si="151"/>
        <v>#NUM!</v>
      </c>
      <c r="CC185" s="2">
        <v>6.6349999999999998</v>
      </c>
      <c r="CD185" s="2" t="e">
        <f t="shared" si="152"/>
        <v>#NUM!</v>
      </c>
      <c r="CE185" s="2" t="e">
        <f t="shared" si="153"/>
        <v>#NUM!</v>
      </c>
      <c r="CF185" s="2" t="e">
        <f t="shared" si="154"/>
        <v>#NUM!</v>
      </c>
      <c r="CG185" s="2" t="str">
        <f t="shared" si="155"/>
        <v>Sig</v>
      </c>
      <c r="CH185" s="2" t="str">
        <f t="shared" si="156"/>
        <v>Wilcoxon</v>
      </c>
      <c r="CI185" s="2" t="str">
        <f t="shared" si="157"/>
        <v>TSTToxicLess25</v>
      </c>
      <c r="CJ185" s="2" t="str">
        <f t="shared" si="158"/>
        <v>NOECToxicLess25</v>
      </c>
    </row>
    <row r="186" spans="1:88" hidden="1" x14ac:dyDescent="0.2">
      <c r="A186" s="1" t="s">
        <v>142</v>
      </c>
      <c r="B186" s="19" t="s">
        <v>394</v>
      </c>
      <c r="C186" s="20">
        <v>37685</v>
      </c>
      <c r="D186" s="7">
        <v>0.66666666666666663</v>
      </c>
      <c r="E186" s="1">
        <v>0.1</v>
      </c>
      <c r="F186" s="1" t="s">
        <v>57</v>
      </c>
      <c r="G186" s="1" t="s">
        <v>785</v>
      </c>
      <c r="H186" s="19" t="s">
        <v>711</v>
      </c>
      <c r="I186" s="19" t="s">
        <v>712</v>
      </c>
      <c r="J186" s="19" t="s">
        <v>61</v>
      </c>
      <c r="K186" s="2">
        <v>0.75</v>
      </c>
      <c r="L186" s="2">
        <v>0.25</v>
      </c>
      <c r="M186" s="19">
        <v>100</v>
      </c>
      <c r="N186" s="19">
        <v>100</v>
      </c>
      <c r="O186" s="19">
        <v>100</v>
      </c>
      <c r="P186" s="19">
        <v>100</v>
      </c>
      <c r="Q186" s="21"/>
      <c r="R186" s="21"/>
      <c r="S186" s="21"/>
      <c r="T186" s="21"/>
      <c r="W186" s="2">
        <f t="shared" si="106"/>
        <v>100</v>
      </c>
      <c r="X186" s="57">
        <f t="shared" si="107"/>
        <v>0</v>
      </c>
      <c r="Y186" s="2">
        <f t="shared" si="108"/>
        <v>4</v>
      </c>
      <c r="Z186" s="19">
        <v>70</v>
      </c>
      <c r="AA186" s="19">
        <v>80</v>
      </c>
      <c r="AB186" s="19">
        <v>100</v>
      </c>
      <c r="AC186" s="19">
        <v>90</v>
      </c>
      <c r="AJ186" s="2">
        <f t="shared" si="109"/>
        <v>85</v>
      </c>
      <c r="AK186" s="2">
        <f t="shared" si="110"/>
        <v>12.909944487358056</v>
      </c>
      <c r="AL186" s="2">
        <f t="shared" si="111"/>
        <v>4</v>
      </c>
      <c r="AM186" s="22">
        <f t="shared" si="112"/>
        <v>1.5707963267948966</v>
      </c>
      <c r="AN186" s="22">
        <f t="shared" si="113"/>
        <v>1.5707963267948966</v>
      </c>
      <c r="AO186" s="22">
        <f t="shared" si="114"/>
        <v>1.5707963267948966</v>
      </c>
      <c r="AP186" s="22">
        <f t="shared" si="115"/>
        <v>1.5707963267948966</v>
      </c>
      <c r="AQ186" s="22" t="str">
        <f t="shared" si="116"/>
        <v/>
      </c>
      <c r="AR186" s="22" t="str">
        <f t="shared" si="117"/>
        <v/>
      </c>
      <c r="AS186" s="22" t="str">
        <f t="shared" si="118"/>
        <v/>
      </c>
      <c r="AT186" s="22" t="str">
        <f t="shared" si="119"/>
        <v/>
      </c>
      <c r="AU186" s="22" t="str">
        <f t="shared" si="120"/>
        <v/>
      </c>
      <c r="AV186" s="22" t="str">
        <f t="shared" si="121"/>
        <v/>
      </c>
      <c r="AW186" s="2">
        <f t="shared" si="122"/>
        <v>1.5707963267948966</v>
      </c>
      <c r="AX186" s="2">
        <f t="shared" si="123"/>
        <v>0</v>
      </c>
      <c r="AY186" s="2">
        <f t="shared" si="124"/>
        <v>4</v>
      </c>
      <c r="AZ186" s="23">
        <f t="shared" si="125"/>
        <v>0.99115658643119231</v>
      </c>
      <c r="BA186" s="23">
        <f t="shared" si="126"/>
        <v>1.1071487177940904</v>
      </c>
      <c r="BB186" s="23">
        <f t="shared" si="127"/>
        <v>1.5707963267948966</v>
      </c>
      <c r="BC186" s="23">
        <f t="shared" si="128"/>
        <v>1.2490457723982542</v>
      </c>
      <c r="BD186" s="23" t="str">
        <f t="shared" si="129"/>
        <v/>
      </c>
      <c r="BE186" s="23" t="str">
        <f t="shared" si="130"/>
        <v/>
      </c>
      <c r="BF186" s="23" t="str">
        <f t="shared" si="131"/>
        <v/>
      </c>
      <c r="BG186" s="23" t="str">
        <f t="shared" si="132"/>
        <v/>
      </c>
      <c r="BH186" s="23" t="str">
        <f t="shared" si="133"/>
        <v/>
      </c>
      <c r="BI186" s="23" t="str">
        <f t="shared" si="134"/>
        <v/>
      </c>
      <c r="BJ186" s="2">
        <f t="shared" si="135"/>
        <v>1.2295368508546083</v>
      </c>
      <c r="BK186" s="2">
        <f t="shared" si="136"/>
        <v>0.25076059865899553</v>
      </c>
      <c r="BL186" s="2">
        <f t="shared" si="137"/>
        <v>4</v>
      </c>
      <c r="BM186" s="2">
        <f t="shared" si="138"/>
        <v>2.4712529986913078E-4</v>
      </c>
      <c r="BN186" s="2">
        <f t="shared" si="139"/>
        <v>8.2375099956376926E-5</v>
      </c>
      <c r="BO186" s="2">
        <f t="shared" si="140"/>
        <v>3</v>
      </c>
      <c r="BP186" s="2">
        <f t="shared" si="141"/>
        <v>0.41026864693673498</v>
      </c>
      <c r="BQ186" s="2">
        <f t="shared" si="142"/>
        <v>0.76489232840434507</v>
      </c>
      <c r="BR186" s="3" t="str">
        <f t="shared" si="143"/>
        <v>Toxic</v>
      </c>
      <c r="BS186" s="2">
        <f t="shared" si="144"/>
        <v>85</v>
      </c>
      <c r="BT186" s="4" t="s">
        <v>664</v>
      </c>
      <c r="BU186" s="2" t="s">
        <v>666</v>
      </c>
      <c r="BV186" s="2">
        <f t="shared" si="145"/>
        <v>3</v>
      </c>
      <c r="BW186" s="2">
        <f t="shared" si="146"/>
        <v>3</v>
      </c>
      <c r="BX186" s="2">
        <f t="shared" si="147"/>
        <v>0</v>
      </c>
      <c r="BY186" s="2">
        <f t="shared" si="148"/>
        <v>6.2880877839817828E-2</v>
      </c>
      <c r="BZ186" s="2">
        <f t="shared" si="149"/>
        <v>3.1440438919908914E-2</v>
      </c>
      <c r="CA186" s="2">
        <f t="shared" si="150"/>
        <v>1.1666666666666667</v>
      </c>
      <c r="CB186" s="2" t="e">
        <f t="shared" si="151"/>
        <v>#NUM!</v>
      </c>
      <c r="CC186" s="2">
        <v>6.6349999999999998</v>
      </c>
      <c r="CD186" s="2" t="e">
        <f t="shared" si="152"/>
        <v>#NUM!</v>
      </c>
      <c r="CE186" s="2" t="e">
        <f t="shared" si="153"/>
        <v>#NUM!</v>
      </c>
      <c r="CF186" s="2" t="e">
        <f t="shared" si="154"/>
        <v>#NUM!</v>
      </c>
      <c r="CG186" s="2" t="str">
        <f t="shared" si="155"/>
        <v>NS</v>
      </c>
      <c r="CH186" s="2" t="str">
        <f t="shared" si="156"/>
        <v>Wilcoxon</v>
      </c>
      <c r="CI186" s="2" t="str">
        <f t="shared" si="157"/>
        <v>TSTToxicLess25</v>
      </c>
      <c r="CJ186" s="2" t="str">
        <f t="shared" si="158"/>
        <v/>
      </c>
    </row>
    <row r="187" spans="1:88" hidden="1" x14ac:dyDescent="0.2">
      <c r="A187" s="1" t="s">
        <v>142</v>
      </c>
      <c r="B187" s="19" t="s">
        <v>516</v>
      </c>
      <c r="C187" s="20">
        <v>38918</v>
      </c>
      <c r="D187" s="7">
        <v>0.56111111111111112</v>
      </c>
      <c r="E187" s="1">
        <v>0.1</v>
      </c>
      <c r="F187" s="1" t="s">
        <v>57</v>
      </c>
      <c r="G187" s="1" t="s">
        <v>850</v>
      </c>
      <c r="H187" s="19" t="s">
        <v>711</v>
      </c>
      <c r="I187" s="19" t="s">
        <v>712</v>
      </c>
      <c r="J187" s="19" t="s">
        <v>61</v>
      </c>
      <c r="K187" s="2">
        <v>0.75</v>
      </c>
      <c r="L187" s="2">
        <v>0.25</v>
      </c>
      <c r="M187" s="19">
        <v>100</v>
      </c>
      <c r="N187" s="19">
        <v>100</v>
      </c>
      <c r="O187" s="19">
        <v>100</v>
      </c>
      <c r="P187" s="19">
        <v>100</v>
      </c>
      <c r="Q187" s="21"/>
      <c r="R187" s="21"/>
      <c r="S187" s="21"/>
      <c r="T187" s="21"/>
      <c r="W187" s="2">
        <f t="shared" si="106"/>
        <v>100</v>
      </c>
      <c r="X187" s="57">
        <f t="shared" si="107"/>
        <v>0</v>
      </c>
      <c r="Y187" s="2">
        <f t="shared" si="108"/>
        <v>4</v>
      </c>
      <c r="Z187" s="19">
        <v>30</v>
      </c>
      <c r="AA187" s="19">
        <v>60</v>
      </c>
      <c r="AB187" s="19">
        <v>40</v>
      </c>
      <c r="AC187" s="19">
        <v>50</v>
      </c>
      <c r="AJ187" s="2">
        <f t="shared" si="109"/>
        <v>45</v>
      </c>
      <c r="AK187" s="2">
        <f t="shared" si="110"/>
        <v>12.909944487358056</v>
      </c>
      <c r="AL187" s="2">
        <f t="shared" si="111"/>
        <v>4</v>
      </c>
      <c r="AM187" s="22">
        <f t="shared" si="112"/>
        <v>1.5707963267948966</v>
      </c>
      <c r="AN187" s="22">
        <f t="shared" si="113"/>
        <v>1.5707963267948966</v>
      </c>
      <c r="AO187" s="22">
        <f t="shared" si="114"/>
        <v>1.5707963267948966</v>
      </c>
      <c r="AP187" s="22">
        <f t="shared" si="115"/>
        <v>1.5707963267948966</v>
      </c>
      <c r="AQ187" s="22" t="str">
        <f t="shared" si="116"/>
        <v/>
      </c>
      <c r="AR187" s="22" t="str">
        <f t="shared" si="117"/>
        <v/>
      </c>
      <c r="AS187" s="22" t="str">
        <f t="shared" si="118"/>
        <v/>
      </c>
      <c r="AT187" s="22" t="str">
        <f t="shared" si="119"/>
        <v/>
      </c>
      <c r="AU187" s="22" t="str">
        <f t="shared" si="120"/>
        <v/>
      </c>
      <c r="AV187" s="22" t="str">
        <f t="shared" si="121"/>
        <v/>
      </c>
      <c r="AW187" s="2">
        <f t="shared" si="122"/>
        <v>1.5707963267948966</v>
      </c>
      <c r="AX187" s="2">
        <f t="shared" si="123"/>
        <v>0</v>
      </c>
      <c r="AY187" s="2">
        <f t="shared" si="124"/>
        <v>4</v>
      </c>
      <c r="AZ187" s="23">
        <f t="shared" si="125"/>
        <v>0.57963974036370425</v>
      </c>
      <c r="BA187" s="23">
        <f t="shared" si="126"/>
        <v>0.88607712379261372</v>
      </c>
      <c r="BB187" s="23">
        <f t="shared" si="127"/>
        <v>0.68471920300228295</v>
      </c>
      <c r="BC187" s="23">
        <f t="shared" si="128"/>
        <v>0.78539816339744839</v>
      </c>
      <c r="BD187" s="23" t="str">
        <f t="shared" si="129"/>
        <v/>
      </c>
      <c r="BE187" s="23" t="str">
        <f t="shared" si="130"/>
        <v/>
      </c>
      <c r="BF187" s="23" t="str">
        <f t="shared" si="131"/>
        <v/>
      </c>
      <c r="BG187" s="23" t="str">
        <f t="shared" si="132"/>
        <v/>
      </c>
      <c r="BH187" s="23" t="str">
        <f t="shared" si="133"/>
        <v/>
      </c>
      <c r="BI187" s="23" t="str">
        <f t="shared" si="134"/>
        <v/>
      </c>
      <c r="BJ187" s="2">
        <f t="shared" si="135"/>
        <v>0.7339585576390123</v>
      </c>
      <c r="BK187" s="2">
        <f t="shared" si="136"/>
        <v>0.13168763877639009</v>
      </c>
      <c r="BL187" s="2">
        <f t="shared" si="137"/>
        <v>4</v>
      </c>
      <c r="BM187" s="2">
        <f t="shared" si="138"/>
        <v>1.8795767309505345E-5</v>
      </c>
      <c r="BN187" s="2">
        <f t="shared" si="139"/>
        <v>6.2652557698351151E-6</v>
      </c>
      <c r="BO187" s="2">
        <f t="shared" si="140"/>
        <v>3</v>
      </c>
      <c r="BP187" s="2">
        <f t="shared" si="141"/>
        <v>-6.7453360328120411</v>
      </c>
      <c r="BQ187" s="2">
        <f t="shared" si="142"/>
        <v>0.76489232840434507</v>
      </c>
      <c r="BR187" s="3" t="str">
        <f t="shared" si="143"/>
        <v>Toxic</v>
      </c>
      <c r="BS187" s="2">
        <f t="shared" si="144"/>
        <v>45</v>
      </c>
      <c r="BT187" s="4" t="s">
        <v>664</v>
      </c>
      <c r="BU187" s="4" t="s">
        <v>667</v>
      </c>
      <c r="BV187" s="2">
        <f t="shared" si="145"/>
        <v>3</v>
      </c>
      <c r="BW187" s="2">
        <f t="shared" si="146"/>
        <v>3</v>
      </c>
      <c r="BX187" s="2">
        <f t="shared" si="147"/>
        <v>0</v>
      </c>
      <c r="BY187" s="2">
        <f t="shared" si="148"/>
        <v>1.7341634206500998E-2</v>
      </c>
      <c r="BZ187" s="2">
        <f t="shared" si="149"/>
        <v>8.6708171032504992E-3</v>
      </c>
      <c r="CA187" s="2">
        <f t="shared" si="150"/>
        <v>1.1666666666666667</v>
      </c>
      <c r="CB187" s="2" t="e">
        <f t="shared" si="151"/>
        <v>#NUM!</v>
      </c>
      <c r="CC187" s="2">
        <v>6.6349999999999998</v>
      </c>
      <c r="CD187" s="2" t="e">
        <f t="shared" si="152"/>
        <v>#NUM!</v>
      </c>
      <c r="CE187" s="2" t="e">
        <f t="shared" si="153"/>
        <v>#NUM!</v>
      </c>
      <c r="CF187" s="2" t="e">
        <f t="shared" si="154"/>
        <v>#NUM!</v>
      </c>
      <c r="CG187" s="2" t="str">
        <f t="shared" si="155"/>
        <v>Sig</v>
      </c>
      <c r="CH187" s="2" t="str">
        <f t="shared" si="156"/>
        <v>Wilcoxon</v>
      </c>
      <c r="CI187" s="2" t="str">
        <f t="shared" si="157"/>
        <v/>
      </c>
      <c r="CJ187" s="2" t="str">
        <f t="shared" si="158"/>
        <v/>
      </c>
    </row>
    <row r="188" spans="1:88" hidden="1" x14ac:dyDescent="0.2">
      <c r="A188" s="1" t="s">
        <v>142</v>
      </c>
      <c r="B188" s="19" t="s">
        <v>870</v>
      </c>
      <c r="C188" s="20">
        <v>38406</v>
      </c>
      <c r="D188" s="7">
        <v>0.30902777777777779</v>
      </c>
      <c r="E188" s="1">
        <v>0.1</v>
      </c>
      <c r="F188" s="1" t="s">
        <v>57</v>
      </c>
      <c r="G188" s="1" t="s">
        <v>863</v>
      </c>
      <c r="H188" s="19" t="s">
        <v>711</v>
      </c>
      <c r="I188" s="19" t="s">
        <v>712</v>
      </c>
      <c r="J188" s="19" t="s">
        <v>61</v>
      </c>
      <c r="K188" s="2">
        <v>0.75</v>
      </c>
      <c r="L188" s="2">
        <v>0.25</v>
      </c>
      <c r="M188" s="19">
        <v>100</v>
      </c>
      <c r="N188" s="19">
        <v>100</v>
      </c>
      <c r="O188" s="19">
        <v>100</v>
      </c>
      <c r="P188" s="19">
        <v>100</v>
      </c>
      <c r="Q188" s="21"/>
      <c r="R188" s="21"/>
      <c r="S188" s="21"/>
      <c r="T188" s="21"/>
      <c r="W188" s="2">
        <f t="shared" si="106"/>
        <v>100</v>
      </c>
      <c r="X188" s="57">
        <f t="shared" si="107"/>
        <v>0</v>
      </c>
      <c r="Y188" s="2">
        <f t="shared" si="108"/>
        <v>4</v>
      </c>
      <c r="Z188" s="19">
        <v>70</v>
      </c>
      <c r="AA188" s="19">
        <v>80</v>
      </c>
      <c r="AB188" s="19">
        <v>60</v>
      </c>
      <c r="AC188" s="19">
        <v>50</v>
      </c>
      <c r="AJ188" s="2">
        <f t="shared" si="109"/>
        <v>65</v>
      </c>
      <c r="AK188" s="2">
        <f t="shared" si="110"/>
        <v>12.909944487358056</v>
      </c>
      <c r="AL188" s="2">
        <f t="shared" si="111"/>
        <v>4</v>
      </c>
      <c r="AM188" s="22">
        <f t="shared" si="112"/>
        <v>1.5707963267948966</v>
      </c>
      <c r="AN188" s="22">
        <f t="shared" si="113"/>
        <v>1.5707963267948966</v>
      </c>
      <c r="AO188" s="22">
        <f t="shared" si="114"/>
        <v>1.5707963267948966</v>
      </c>
      <c r="AP188" s="22">
        <f t="shared" si="115"/>
        <v>1.5707963267948966</v>
      </c>
      <c r="AQ188" s="22" t="str">
        <f t="shared" si="116"/>
        <v/>
      </c>
      <c r="AR188" s="22" t="str">
        <f t="shared" si="117"/>
        <v/>
      </c>
      <c r="AS188" s="22" t="str">
        <f t="shared" si="118"/>
        <v/>
      </c>
      <c r="AT188" s="22" t="str">
        <f t="shared" si="119"/>
        <v/>
      </c>
      <c r="AU188" s="22" t="str">
        <f t="shared" si="120"/>
        <v/>
      </c>
      <c r="AV188" s="22" t="str">
        <f t="shared" si="121"/>
        <v/>
      </c>
      <c r="AW188" s="2">
        <f t="shared" si="122"/>
        <v>1.5707963267948966</v>
      </c>
      <c r="AX188" s="2">
        <f t="shared" si="123"/>
        <v>0</v>
      </c>
      <c r="AY188" s="2">
        <f t="shared" si="124"/>
        <v>4</v>
      </c>
      <c r="AZ188" s="23">
        <f t="shared" si="125"/>
        <v>0.99115658643119231</v>
      </c>
      <c r="BA188" s="23">
        <f t="shared" si="126"/>
        <v>1.1071487177940904</v>
      </c>
      <c r="BB188" s="23">
        <f t="shared" si="127"/>
        <v>0.88607712379261372</v>
      </c>
      <c r="BC188" s="23">
        <f t="shared" si="128"/>
        <v>0.78539816339744839</v>
      </c>
      <c r="BD188" s="23" t="str">
        <f t="shared" si="129"/>
        <v/>
      </c>
      <c r="BE188" s="23" t="str">
        <f t="shared" si="130"/>
        <v/>
      </c>
      <c r="BF188" s="23" t="str">
        <f t="shared" si="131"/>
        <v/>
      </c>
      <c r="BG188" s="23" t="str">
        <f t="shared" si="132"/>
        <v/>
      </c>
      <c r="BH188" s="23" t="str">
        <f t="shared" si="133"/>
        <v/>
      </c>
      <c r="BI188" s="23" t="str">
        <f t="shared" si="134"/>
        <v/>
      </c>
      <c r="BJ188" s="2">
        <f t="shared" si="135"/>
        <v>0.94244514785383615</v>
      </c>
      <c r="BK188" s="2">
        <f t="shared" si="136"/>
        <v>0.13825240162199942</v>
      </c>
      <c r="BL188" s="2">
        <f t="shared" si="137"/>
        <v>4</v>
      </c>
      <c r="BM188" s="2">
        <f t="shared" si="138"/>
        <v>2.2833408924416603E-5</v>
      </c>
      <c r="BN188" s="2">
        <f t="shared" si="139"/>
        <v>7.6111363081388675E-6</v>
      </c>
      <c r="BO188" s="2">
        <f t="shared" si="140"/>
        <v>3</v>
      </c>
      <c r="BP188" s="2">
        <f t="shared" si="141"/>
        <v>-3.4090127112097575</v>
      </c>
      <c r="BQ188" s="2">
        <f t="shared" si="142"/>
        <v>0.76489232840434507</v>
      </c>
      <c r="BR188" s="3" t="str">
        <f t="shared" si="143"/>
        <v>Toxic</v>
      </c>
      <c r="BS188" s="2">
        <f t="shared" si="144"/>
        <v>65</v>
      </c>
      <c r="BT188" s="4" t="s">
        <v>664</v>
      </c>
      <c r="BU188" s="4" t="s">
        <v>667</v>
      </c>
      <c r="BV188" s="2">
        <f t="shared" si="145"/>
        <v>3</v>
      </c>
      <c r="BW188" s="2">
        <f t="shared" si="146"/>
        <v>3</v>
      </c>
      <c r="BX188" s="2">
        <f t="shared" si="147"/>
        <v>0</v>
      </c>
      <c r="BY188" s="2">
        <f t="shared" si="148"/>
        <v>1.9113726554250629E-2</v>
      </c>
      <c r="BZ188" s="2">
        <f t="shared" si="149"/>
        <v>9.5568632771253145E-3</v>
      </c>
      <c r="CA188" s="2">
        <f t="shared" si="150"/>
        <v>1.1666666666666667</v>
      </c>
      <c r="CB188" s="2" t="e">
        <f t="shared" si="151"/>
        <v>#NUM!</v>
      </c>
      <c r="CC188" s="2">
        <v>6.6349999999999998</v>
      </c>
      <c r="CD188" s="2" t="e">
        <f t="shared" si="152"/>
        <v>#NUM!</v>
      </c>
      <c r="CE188" s="2" t="e">
        <f t="shared" si="153"/>
        <v>#NUM!</v>
      </c>
      <c r="CF188" s="2" t="e">
        <f t="shared" si="154"/>
        <v>#NUM!</v>
      </c>
      <c r="CG188" s="2" t="str">
        <f t="shared" si="155"/>
        <v>Sig</v>
      </c>
      <c r="CH188" s="2" t="str">
        <f t="shared" si="156"/>
        <v>Wilcoxon</v>
      </c>
      <c r="CI188" s="2" t="str">
        <f t="shared" si="157"/>
        <v/>
      </c>
      <c r="CJ188" s="2" t="str">
        <f t="shared" si="158"/>
        <v/>
      </c>
    </row>
    <row r="189" spans="1:88" x14ac:dyDescent="0.2">
      <c r="A189" s="1" t="s">
        <v>142</v>
      </c>
      <c r="B189" s="19" t="s">
        <v>289</v>
      </c>
      <c r="C189" s="20">
        <v>37235</v>
      </c>
      <c r="D189" s="7">
        <v>0</v>
      </c>
      <c r="E189" s="1">
        <v>0.1</v>
      </c>
      <c r="F189" s="1" t="s">
        <v>57</v>
      </c>
      <c r="G189" s="1" t="s">
        <v>754</v>
      </c>
      <c r="H189" s="19" t="s">
        <v>711</v>
      </c>
      <c r="I189" s="19" t="s">
        <v>712</v>
      </c>
      <c r="J189" s="19" t="s">
        <v>61</v>
      </c>
      <c r="K189" s="2">
        <v>0.75</v>
      </c>
      <c r="L189" s="2">
        <v>0.25</v>
      </c>
      <c r="M189" s="19">
        <v>100</v>
      </c>
      <c r="N189" s="19">
        <v>100</v>
      </c>
      <c r="O189" s="19">
        <v>100</v>
      </c>
      <c r="P189" s="19">
        <v>100</v>
      </c>
      <c r="Q189" s="21"/>
      <c r="R189" s="21"/>
      <c r="S189" s="21"/>
      <c r="T189" s="21"/>
      <c r="W189" s="2">
        <f t="shared" si="106"/>
        <v>100</v>
      </c>
      <c r="X189" s="57">
        <f t="shared" si="107"/>
        <v>0</v>
      </c>
      <c r="Y189" s="2">
        <f t="shared" si="108"/>
        <v>4</v>
      </c>
      <c r="Z189" s="19">
        <v>70</v>
      </c>
      <c r="AA189" s="19">
        <v>100</v>
      </c>
      <c r="AB189" s="19">
        <v>90</v>
      </c>
      <c r="AC189" s="19">
        <v>100</v>
      </c>
      <c r="AJ189" s="2">
        <f t="shared" si="109"/>
        <v>90</v>
      </c>
      <c r="AK189" s="2">
        <f t="shared" si="110"/>
        <v>14.142135623730951</v>
      </c>
      <c r="AL189" s="2">
        <f t="shared" si="111"/>
        <v>4</v>
      </c>
      <c r="AM189" s="22">
        <f t="shared" si="112"/>
        <v>1.5707963267948966</v>
      </c>
      <c r="AN189" s="22">
        <f t="shared" si="113"/>
        <v>1.5707963267948966</v>
      </c>
      <c r="AO189" s="22">
        <f t="shared" si="114"/>
        <v>1.5707963267948966</v>
      </c>
      <c r="AP189" s="22">
        <f t="shared" si="115"/>
        <v>1.5707963267948966</v>
      </c>
      <c r="AQ189" s="22" t="str">
        <f t="shared" si="116"/>
        <v/>
      </c>
      <c r="AR189" s="22" t="str">
        <f t="shared" si="117"/>
        <v/>
      </c>
      <c r="AS189" s="22" t="str">
        <f t="shared" si="118"/>
        <v/>
      </c>
      <c r="AT189" s="22" t="str">
        <f t="shared" si="119"/>
        <v/>
      </c>
      <c r="AU189" s="22" t="str">
        <f t="shared" si="120"/>
        <v/>
      </c>
      <c r="AV189" s="22" t="str">
        <f t="shared" si="121"/>
        <v/>
      </c>
      <c r="AW189" s="2">
        <f t="shared" si="122"/>
        <v>1.5707963267948966</v>
      </c>
      <c r="AX189" s="2">
        <f t="shared" si="123"/>
        <v>0</v>
      </c>
      <c r="AY189" s="2">
        <f t="shared" si="124"/>
        <v>4</v>
      </c>
      <c r="AZ189" s="23">
        <f t="shared" si="125"/>
        <v>0.99115658643119231</v>
      </c>
      <c r="BA189" s="23">
        <f t="shared" si="126"/>
        <v>1.5707963267948966</v>
      </c>
      <c r="BB189" s="23">
        <f t="shared" si="127"/>
        <v>1.2490457723982542</v>
      </c>
      <c r="BC189" s="23">
        <f t="shared" si="128"/>
        <v>1.5707963267948966</v>
      </c>
      <c r="BD189" s="23" t="str">
        <f t="shared" si="129"/>
        <v/>
      </c>
      <c r="BE189" s="23" t="str">
        <f t="shared" si="130"/>
        <v/>
      </c>
      <c r="BF189" s="23" t="str">
        <f t="shared" si="131"/>
        <v/>
      </c>
      <c r="BG189" s="23" t="str">
        <f t="shared" si="132"/>
        <v/>
      </c>
      <c r="BH189" s="23" t="str">
        <f t="shared" si="133"/>
        <v/>
      </c>
      <c r="BI189" s="23" t="str">
        <f t="shared" si="134"/>
        <v/>
      </c>
      <c r="BJ189" s="2">
        <f t="shared" si="135"/>
        <v>1.3454487531048098</v>
      </c>
      <c r="BK189" s="2">
        <f t="shared" si="136"/>
        <v>0.28070122431238398</v>
      </c>
      <c r="BL189" s="2">
        <f t="shared" si="137"/>
        <v>4</v>
      </c>
      <c r="BM189" s="2">
        <f t="shared" si="138"/>
        <v>3.8802279961444363E-4</v>
      </c>
      <c r="BN189" s="2">
        <f t="shared" si="139"/>
        <v>1.2934093320481454E-4</v>
      </c>
      <c r="BO189" s="2">
        <f t="shared" si="140"/>
        <v>3</v>
      </c>
      <c r="BP189" s="2">
        <f t="shared" si="141"/>
        <v>1.1923817462398876</v>
      </c>
      <c r="BQ189" s="2">
        <f t="shared" si="142"/>
        <v>0.76489232840434507</v>
      </c>
      <c r="BR189" s="3" t="str">
        <f t="shared" si="143"/>
        <v>Nontoxic</v>
      </c>
      <c r="BS189" s="2">
        <f t="shared" si="144"/>
        <v>90</v>
      </c>
      <c r="BT189" s="4" t="s">
        <v>664</v>
      </c>
      <c r="BU189" s="2" t="s">
        <v>666</v>
      </c>
      <c r="BV189" s="2">
        <f t="shared" si="145"/>
        <v>3</v>
      </c>
      <c r="BW189" s="2">
        <f t="shared" si="146"/>
        <v>3</v>
      </c>
      <c r="BX189" s="2">
        <f t="shared" si="147"/>
        <v>0</v>
      </c>
      <c r="BY189" s="2">
        <f t="shared" si="148"/>
        <v>7.8793177330471309E-2</v>
      </c>
      <c r="BZ189" s="2">
        <f t="shared" si="149"/>
        <v>3.9396588665235655E-2</v>
      </c>
      <c r="CA189" s="2">
        <f t="shared" si="150"/>
        <v>1.1666666666666667</v>
      </c>
      <c r="CB189" s="2" t="e">
        <f t="shared" si="151"/>
        <v>#NUM!</v>
      </c>
      <c r="CC189" s="2">
        <v>6.6349999999999998</v>
      </c>
      <c r="CD189" s="2" t="e">
        <f t="shared" si="152"/>
        <v>#NUM!</v>
      </c>
      <c r="CE189" s="2" t="e">
        <f t="shared" si="153"/>
        <v>#NUM!</v>
      </c>
      <c r="CF189" s="2" t="e">
        <f t="shared" si="154"/>
        <v>#NUM!</v>
      </c>
      <c r="CG189" s="2" t="str">
        <f t="shared" si="155"/>
        <v>NS</v>
      </c>
      <c r="CH189" s="2" t="str">
        <f t="shared" si="156"/>
        <v>Wilcoxon</v>
      </c>
      <c r="CI189" s="2" t="str">
        <f t="shared" si="157"/>
        <v/>
      </c>
      <c r="CJ189" s="2" t="str">
        <f t="shared" si="158"/>
        <v/>
      </c>
    </row>
    <row r="190" spans="1:88" x14ac:dyDescent="0.2">
      <c r="A190" s="1" t="s">
        <v>142</v>
      </c>
      <c r="B190" s="19" t="s">
        <v>814</v>
      </c>
      <c r="C190" s="20">
        <v>38624</v>
      </c>
      <c r="D190" s="7">
        <v>0.48958333333333331</v>
      </c>
      <c r="E190" s="1">
        <v>0.1</v>
      </c>
      <c r="F190" s="1" t="s">
        <v>57</v>
      </c>
      <c r="G190" s="1" t="s">
        <v>823</v>
      </c>
      <c r="H190" s="19" t="s">
        <v>711</v>
      </c>
      <c r="I190" s="19" t="s">
        <v>712</v>
      </c>
      <c r="J190" s="19" t="s">
        <v>61</v>
      </c>
      <c r="K190" s="2">
        <v>0.75</v>
      </c>
      <c r="L190" s="2">
        <v>0.25</v>
      </c>
      <c r="M190" s="19">
        <v>100</v>
      </c>
      <c r="N190" s="19">
        <v>100</v>
      </c>
      <c r="O190" s="19">
        <v>100</v>
      </c>
      <c r="P190" s="19">
        <v>100</v>
      </c>
      <c r="Q190" s="21"/>
      <c r="R190" s="21"/>
      <c r="S190" s="21"/>
      <c r="T190" s="21"/>
      <c r="W190" s="2">
        <f t="shared" si="106"/>
        <v>100</v>
      </c>
      <c r="X190" s="57">
        <f t="shared" si="107"/>
        <v>0</v>
      </c>
      <c r="Y190" s="2">
        <f t="shared" si="108"/>
        <v>4</v>
      </c>
      <c r="Z190" s="19">
        <v>100</v>
      </c>
      <c r="AA190" s="19">
        <v>100</v>
      </c>
      <c r="AB190" s="19">
        <v>88.9</v>
      </c>
      <c r="AC190" s="19">
        <v>70</v>
      </c>
      <c r="AJ190" s="2">
        <f t="shared" si="109"/>
        <v>89.724999999999994</v>
      </c>
      <c r="AK190" s="2">
        <f t="shared" si="110"/>
        <v>14.152826572808754</v>
      </c>
      <c r="AL190" s="2">
        <f t="shared" si="111"/>
        <v>4</v>
      </c>
      <c r="AM190" s="22">
        <f t="shared" si="112"/>
        <v>1.5707963267948966</v>
      </c>
      <c r="AN190" s="22">
        <f t="shared" si="113"/>
        <v>1.5707963267948966</v>
      </c>
      <c r="AO190" s="22">
        <f t="shared" si="114"/>
        <v>1.5707963267948966</v>
      </c>
      <c r="AP190" s="22">
        <f t="shared" si="115"/>
        <v>1.5707963267948966</v>
      </c>
      <c r="AQ190" s="22" t="str">
        <f t="shared" si="116"/>
        <v/>
      </c>
      <c r="AR190" s="22" t="str">
        <f t="shared" si="117"/>
        <v/>
      </c>
      <c r="AS190" s="22" t="str">
        <f t="shared" si="118"/>
        <v/>
      </c>
      <c r="AT190" s="22" t="str">
        <f t="shared" si="119"/>
        <v/>
      </c>
      <c r="AU190" s="22" t="str">
        <f t="shared" si="120"/>
        <v/>
      </c>
      <c r="AV190" s="22" t="str">
        <f t="shared" si="121"/>
        <v/>
      </c>
      <c r="AW190" s="2">
        <f t="shared" si="122"/>
        <v>1.5707963267948966</v>
      </c>
      <c r="AX190" s="2">
        <f t="shared" si="123"/>
        <v>0</v>
      </c>
      <c r="AY190" s="2">
        <f t="shared" si="124"/>
        <v>4</v>
      </c>
      <c r="AZ190" s="23">
        <f t="shared" si="125"/>
        <v>1.5707963267948966</v>
      </c>
      <c r="BA190" s="23">
        <f t="shared" si="126"/>
        <v>1.5707963267948966</v>
      </c>
      <c r="BB190" s="23">
        <f t="shared" si="127"/>
        <v>1.2311362327265871</v>
      </c>
      <c r="BC190" s="23">
        <f t="shared" si="128"/>
        <v>0.99115658643119231</v>
      </c>
      <c r="BD190" s="23" t="str">
        <f t="shared" si="129"/>
        <v/>
      </c>
      <c r="BE190" s="23" t="str">
        <f t="shared" si="130"/>
        <v/>
      </c>
      <c r="BF190" s="23" t="str">
        <f t="shared" si="131"/>
        <v/>
      </c>
      <c r="BG190" s="23" t="str">
        <f t="shared" si="132"/>
        <v/>
      </c>
      <c r="BH190" s="23" t="str">
        <f t="shared" si="133"/>
        <v/>
      </c>
      <c r="BI190" s="23" t="str">
        <f t="shared" si="134"/>
        <v/>
      </c>
      <c r="BJ190" s="2">
        <f t="shared" si="135"/>
        <v>1.3409713681868933</v>
      </c>
      <c r="BK190" s="2">
        <f t="shared" si="136"/>
        <v>0.28288582014345859</v>
      </c>
      <c r="BL190" s="2">
        <f t="shared" si="137"/>
        <v>4</v>
      </c>
      <c r="BM190" s="2">
        <f t="shared" si="138"/>
        <v>4.0024390955345875E-4</v>
      </c>
      <c r="BN190" s="2">
        <f t="shared" si="139"/>
        <v>1.3341463651781959E-4</v>
      </c>
      <c r="BO190" s="2">
        <f t="shared" si="140"/>
        <v>3</v>
      </c>
      <c r="BP190" s="2">
        <f t="shared" si="141"/>
        <v>1.1515184678265125</v>
      </c>
      <c r="BQ190" s="2">
        <f t="shared" si="142"/>
        <v>0.76489232840434507</v>
      </c>
      <c r="BR190" s="3" t="str">
        <f t="shared" si="143"/>
        <v>Nontoxic</v>
      </c>
      <c r="BS190" s="2">
        <f t="shared" si="144"/>
        <v>89.724999999999994</v>
      </c>
      <c r="BT190" s="4" t="s">
        <v>664</v>
      </c>
      <c r="BU190" s="2" t="s">
        <v>666</v>
      </c>
      <c r="BV190" s="2">
        <f t="shared" si="145"/>
        <v>3</v>
      </c>
      <c r="BW190" s="2">
        <f t="shared" si="146"/>
        <v>3</v>
      </c>
      <c r="BX190" s="2">
        <f t="shared" si="147"/>
        <v>0</v>
      </c>
      <c r="BY190" s="2">
        <f t="shared" si="148"/>
        <v>8.0024387238237196E-2</v>
      </c>
      <c r="BZ190" s="2">
        <f t="shared" si="149"/>
        <v>4.0012193619118598E-2</v>
      </c>
      <c r="CA190" s="2">
        <f t="shared" si="150"/>
        <v>1.1666666666666667</v>
      </c>
      <c r="CB190" s="2" t="e">
        <f t="shared" si="151"/>
        <v>#NUM!</v>
      </c>
      <c r="CC190" s="2">
        <v>6.6349999999999998</v>
      </c>
      <c r="CD190" s="2" t="e">
        <f t="shared" si="152"/>
        <v>#NUM!</v>
      </c>
      <c r="CE190" s="2" t="e">
        <f t="shared" si="153"/>
        <v>#NUM!</v>
      </c>
      <c r="CF190" s="2" t="e">
        <f t="shared" si="154"/>
        <v>#NUM!</v>
      </c>
      <c r="CG190" s="2" t="str">
        <f t="shared" si="155"/>
        <v>NS</v>
      </c>
      <c r="CH190" s="2" t="str">
        <f t="shared" si="156"/>
        <v>Wilcoxon</v>
      </c>
      <c r="CI190" s="2" t="str">
        <f t="shared" si="157"/>
        <v/>
      </c>
      <c r="CJ190" s="2" t="str">
        <f t="shared" si="158"/>
        <v/>
      </c>
    </row>
    <row r="191" spans="1:88" x14ac:dyDescent="0.2">
      <c r="A191" s="1" t="s">
        <v>142</v>
      </c>
      <c r="B191" s="19" t="s">
        <v>504</v>
      </c>
      <c r="C191" s="20">
        <v>39170</v>
      </c>
      <c r="D191" s="7">
        <v>0.35833333333333334</v>
      </c>
      <c r="E191" s="1">
        <v>0.1</v>
      </c>
      <c r="F191" s="1" t="s">
        <v>57</v>
      </c>
      <c r="G191" s="1" t="s">
        <v>857</v>
      </c>
      <c r="H191" s="19" t="s">
        <v>711</v>
      </c>
      <c r="I191" s="19" t="s">
        <v>712</v>
      </c>
      <c r="J191" s="19" t="s">
        <v>61</v>
      </c>
      <c r="K191" s="2">
        <v>0.75</v>
      </c>
      <c r="L191" s="2">
        <v>0.25</v>
      </c>
      <c r="M191" s="19">
        <v>100</v>
      </c>
      <c r="N191" s="19">
        <v>100</v>
      </c>
      <c r="O191" s="19">
        <v>100</v>
      </c>
      <c r="P191" s="19">
        <v>100</v>
      </c>
      <c r="Q191" s="21"/>
      <c r="R191" s="21"/>
      <c r="S191" s="21"/>
      <c r="T191" s="21"/>
      <c r="W191" s="2">
        <f t="shared" si="106"/>
        <v>100</v>
      </c>
      <c r="X191" s="57">
        <f t="shared" si="107"/>
        <v>0</v>
      </c>
      <c r="Y191" s="2">
        <f t="shared" si="108"/>
        <v>4</v>
      </c>
      <c r="Z191" s="19">
        <v>81.8</v>
      </c>
      <c r="AA191" s="19">
        <v>100</v>
      </c>
      <c r="AB191" s="19">
        <v>70</v>
      </c>
      <c r="AC191" s="19">
        <v>100</v>
      </c>
      <c r="AJ191" s="2">
        <f t="shared" si="109"/>
        <v>87.95</v>
      </c>
      <c r="AK191" s="2">
        <f t="shared" si="110"/>
        <v>14.724469430169593</v>
      </c>
      <c r="AL191" s="2">
        <f t="shared" si="111"/>
        <v>4</v>
      </c>
      <c r="AM191" s="22">
        <f t="shared" si="112"/>
        <v>1.5707963267948966</v>
      </c>
      <c r="AN191" s="22">
        <f t="shared" si="113"/>
        <v>1.5707963267948966</v>
      </c>
      <c r="AO191" s="22">
        <f t="shared" si="114"/>
        <v>1.5707963267948966</v>
      </c>
      <c r="AP191" s="22">
        <f t="shared" si="115"/>
        <v>1.5707963267948966</v>
      </c>
      <c r="AQ191" s="22" t="str">
        <f t="shared" si="116"/>
        <v/>
      </c>
      <c r="AR191" s="22" t="str">
        <f t="shared" si="117"/>
        <v/>
      </c>
      <c r="AS191" s="22" t="str">
        <f t="shared" si="118"/>
        <v/>
      </c>
      <c r="AT191" s="22" t="str">
        <f t="shared" si="119"/>
        <v/>
      </c>
      <c r="AU191" s="22" t="str">
        <f t="shared" si="120"/>
        <v/>
      </c>
      <c r="AV191" s="22" t="str">
        <f t="shared" si="121"/>
        <v/>
      </c>
      <c r="AW191" s="2">
        <f t="shared" si="122"/>
        <v>1.5707963267948966</v>
      </c>
      <c r="AX191" s="2">
        <f t="shared" si="123"/>
        <v>0</v>
      </c>
      <c r="AY191" s="2">
        <f t="shared" si="124"/>
        <v>4</v>
      </c>
      <c r="AZ191" s="23">
        <f t="shared" si="125"/>
        <v>1.1300500073342612</v>
      </c>
      <c r="BA191" s="23">
        <f t="shared" si="126"/>
        <v>1.5707963267948966</v>
      </c>
      <c r="BB191" s="23">
        <f t="shared" si="127"/>
        <v>0.99115658643119231</v>
      </c>
      <c r="BC191" s="23">
        <f t="shared" si="128"/>
        <v>1.5707963267948966</v>
      </c>
      <c r="BD191" s="23" t="str">
        <f t="shared" si="129"/>
        <v/>
      </c>
      <c r="BE191" s="23" t="str">
        <f t="shared" si="130"/>
        <v/>
      </c>
      <c r="BF191" s="23" t="str">
        <f t="shared" si="131"/>
        <v/>
      </c>
      <c r="BG191" s="23" t="str">
        <f t="shared" si="132"/>
        <v/>
      </c>
      <c r="BH191" s="23" t="str">
        <f t="shared" si="133"/>
        <v/>
      </c>
      <c r="BI191" s="23" t="str">
        <f t="shared" si="134"/>
        <v/>
      </c>
      <c r="BJ191" s="2">
        <f t="shared" si="135"/>
        <v>1.3156998118388117</v>
      </c>
      <c r="BK191" s="2">
        <f t="shared" si="136"/>
        <v>0.2999681199483476</v>
      </c>
      <c r="BL191" s="2">
        <f t="shared" si="137"/>
        <v>4</v>
      </c>
      <c r="BM191" s="2">
        <f t="shared" si="138"/>
        <v>5.0603484395031343E-4</v>
      </c>
      <c r="BN191" s="2">
        <f t="shared" si="139"/>
        <v>1.6867828131677113E-4</v>
      </c>
      <c r="BO191" s="2">
        <f t="shared" si="140"/>
        <v>3</v>
      </c>
      <c r="BP191" s="2">
        <f t="shared" si="141"/>
        <v>0.91744793924323331</v>
      </c>
      <c r="BQ191" s="2">
        <f t="shared" si="142"/>
        <v>0.76489232840434507</v>
      </c>
      <c r="BR191" s="3" t="str">
        <f t="shared" si="143"/>
        <v>Nontoxic</v>
      </c>
      <c r="BS191" s="2">
        <f t="shared" si="144"/>
        <v>87.95</v>
      </c>
      <c r="BT191" s="4" t="s">
        <v>664</v>
      </c>
      <c r="BU191" s="2" t="s">
        <v>666</v>
      </c>
      <c r="BV191" s="2">
        <f t="shared" si="145"/>
        <v>3</v>
      </c>
      <c r="BW191" s="2">
        <f t="shared" si="146"/>
        <v>3</v>
      </c>
      <c r="BX191" s="2">
        <f t="shared" si="147"/>
        <v>0</v>
      </c>
      <c r="BY191" s="2">
        <f t="shared" si="148"/>
        <v>8.9980872985346252E-2</v>
      </c>
      <c r="BZ191" s="2">
        <f t="shared" si="149"/>
        <v>4.4990436492673126E-2</v>
      </c>
      <c r="CA191" s="2">
        <f t="shared" si="150"/>
        <v>1.1666666666666667</v>
      </c>
      <c r="CB191" s="2" t="e">
        <f t="shared" si="151"/>
        <v>#NUM!</v>
      </c>
      <c r="CC191" s="2">
        <v>6.6349999999999998</v>
      </c>
      <c r="CD191" s="2" t="e">
        <f t="shared" si="152"/>
        <v>#NUM!</v>
      </c>
      <c r="CE191" s="2" t="e">
        <f t="shared" si="153"/>
        <v>#NUM!</v>
      </c>
      <c r="CF191" s="2" t="e">
        <f t="shared" si="154"/>
        <v>#NUM!</v>
      </c>
      <c r="CG191" s="2" t="str">
        <f t="shared" si="155"/>
        <v>NS</v>
      </c>
      <c r="CH191" s="2" t="str">
        <f t="shared" si="156"/>
        <v>Wilcoxon</v>
      </c>
      <c r="CI191" s="2" t="str">
        <f t="shared" si="157"/>
        <v/>
      </c>
      <c r="CJ191" s="2" t="str">
        <f t="shared" si="158"/>
        <v/>
      </c>
    </row>
    <row r="192" spans="1:88" x14ac:dyDescent="0.2">
      <c r="A192" s="1" t="s">
        <v>142</v>
      </c>
      <c r="B192" s="19" t="s">
        <v>183</v>
      </c>
      <c r="C192" s="20">
        <v>38517</v>
      </c>
      <c r="D192" s="7">
        <v>0.35069444444444442</v>
      </c>
      <c r="E192" s="1">
        <v>0.1</v>
      </c>
      <c r="F192" s="1" t="s">
        <v>57</v>
      </c>
      <c r="G192" s="1" t="s">
        <v>713</v>
      </c>
      <c r="H192" s="19" t="s">
        <v>711</v>
      </c>
      <c r="I192" s="19" t="s">
        <v>712</v>
      </c>
      <c r="J192" s="19" t="s">
        <v>61</v>
      </c>
      <c r="K192" s="2">
        <v>0.75</v>
      </c>
      <c r="L192" s="2">
        <v>0.25</v>
      </c>
      <c r="M192" s="19">
        <v>100</v>
      </c>
      <c r="N192" s="19">
        <v>100</v>
      </c>
      <c r="O192" s="19">
        <v>100</v>
      </c>
      <c r="P192" s="19">
        <v>100</v>
      </c>
      <c r="Q192" s="21"/>
      <c r="R192" s="21"/>
      <c r="S192" s="21"/>
      <c r="T192" s="21"/>
      <c r="W192" s="2">
        <f t="shared" si="106"/>
        <v>100</v>
      </c>
      <c r="X192" s="57">
        <f t="shared" si="107"/>
        <v>0</v>
      </c>
      <c r="Y192" s="2">
        <f t="shared" si="108"/>
        <v>4</v>
      </c>
      <c r="Z192" s="19">
        <v>100</v>
      </c>
      <c r="AA192" s="19">
        <v>100</v>
      </c>
      <c r="AB192" s="19">
        <v>100</v>
      </c>
      <c r="AC192" s="19">
        <v>70</v>
      </c>
      <c r="AJ192" s="2">
        <f t="shared" si="109"/>
        <v>92.5</v>
      </c>
      <c r="AK192" s="2">
        <f t="shared" si="110"/>
        <v>15</v>
      </c>
      <c r="AL192" s="2">
        <f t="shared" si="111"/>
        <v>4</v>
      </c>
      <c r="AM192" s="22">
        <f t="shared" si="112"/>
        <v>1.5707963267948966</v>
      </c>
      <c r="AN192" s="22">
        <f t="shared" si="113"/>
        <v>1.5707963267948966</v>
      </c>
      <c r="AO192" s="22">
        <f t="shared" si="114"/>
        <v>1.5707963267948966</v>
      </c>
      <c r="AP192" s="22">
        <f t="shared" si="115"/>
        <v>1.5707963267948966</v>
      </c>
      <c r="AQ192" s="22" t="str">
        <f t="shared" si="116"/>
        <v/>
      </c>
      <c r="AR192" s="22" t="str">
        <f t="shared" si="117"/>
        <v/>
      </c>
      <c r="AS192" s="22" t="str">
        <f t="shared" si="118"/>
        <v/>
      </c>
      <c r="AT192" s="22" t="str">
        <f t="shared" si="119"/>
        <v/>
      </c>
      <c r="AU192" s="22" t="str">
        <f t="shared" si="120"/>
        <v/>
      </c>
      <c r="AV192" s="22" t="str">
        <f t="shared" si="121"/>
        <v/>
      </c>
      <c r="AW192" s="2">
        <f t="shared" si="122"/>
        <v>1.5707963267948966</v>
      </c>
      <c r="AX192" s="2">
        <f t="shared" si="123"/>
        <v>0</v>
      </c>
      <c r="AY192" s="2">
        <f t="shared" si="124"/>
        <v>4</v>
      </c>
      <c r="AZ192" s="23">
        <f t="shared" si="125"/>
        <v>1.5707963267948966</v>
      </c>
      <c r="BA192" s="23">
        <f t="shared" si="126"/>
        <v>1.5707963267948966</v>
      </c>
      <c r="BB192" s="23">
        <f t="shared" si="127"/>
        <v>1.5707963267948966</v>
      </c>
      <c r="BC192" s="23">
        <f t="shared" si="128"/>
        <v>0.99115658643119231</v>
      </c>
      <c r="BD192" s="23" t="str">
        <f t="shared" si="129"/>
        <v/>
      </c>
      <c r="BE192" s="23" t="str">
        <f t="shared" si="130"/>
        <v/>
      </c>
      <c r="BF192" s="23" t="str">
        <f t="shared" si="131"/>
        <v/>
      </c>
      <c r="BG192" s="23" t="str">
        <f t="shared" si="132"/>
        <v/>
      </c>
      <c r="BH192" s="23" t="str">
        <f t="shared" si="133"/>
        <v/>
      </c>
      <c r="BI192" s="23" t="str">
        <f t="shared" si="134"/>
        <v/>
      </c>
      <c r="BJ192" s="2">
        <f t="shared" si="135"/>
        <v>1.4258863917039706</v>
      </c>
      <c r="BK192" s="2">
        <f t="shared" si="136"/>
        <v>0.28981987018185146</v>
      </c>
      <c r="BL192" s="2">
        <f t="shared" si="137"/>
        <v>4</v>
      </c>
      <c r="BM192" s="2">
        <f t="shared" si="138"/>
        <v>4.4095335133204593E-4</v>
      </c>
      <c r="BN192" s="2">
        <f t="shared" si="139"/>
        <v>1.469844504440153E-4</v>
      </c>
      <c r="BO192" s="2">
        <f t="shared" si="140"/>
        <v>3</v>
      </c>
      <c r="BP192" s="2">
        <f t="shared" si="141"/>
        <v>1.7099527817214151</v>
      </c>
      <c r="BQ192" s="2">
        <f t="shared" si="142"/>
        <v>0.76489232840434507</v>
      </c>
      <c r="BR192" s="3" t="str">
        <f t="shared" si="143"/>
        <v>Nontoxic</v>
      </c>
      <c r="BS192" s="2">
        <f t="shared" si="144"/>
        <v>92.5</v>
      </c>
      <c r="BT192" s="4" t="s">
        <v>664</v>
      </c>
      <c r="BU192" s="2" t="s">
        <v>666</v>
      </c>
      <c r="BV192" s="2">
        <f t="shared" si="145"/>
        <v>3</v>
      </c>
      <c r="BW192" s="2">
        <f t="shared" si="146"/>
        <v>3</v>
      </c>
      <c r="BX192" s="2">
        <f t="shared" si="147"/>
        <v>0</v>
      </c>
      <c r="BY192" s="2">
        <f t="shared" si="148"/>
        <v>8.3995557152225231E-2</v>
      </c>
      <c r="BZ192" s="2">
        <f t="shared" si="149"/>
        <v>4.1997778576112615E-2</v>
      </c>
      <c r="CA192" s="2">
        <f t="shared" si="150"/>
        <v>1.1666666666666667</v>
      </c>
      <c r="CB192" s="2" t="e">
        <f t="shared" si="151"/>
        <v>#NUM!</v>
      </c>
      <c r="CC192" s="2">
        <v>6.6349999999999998</v>
      </c>
      <c r="CD192" s="2" t="e">
        <f t="shared" si="152"/>
        <v>#NUM!</v>
      </c>
      <c r="CE192" s="2" t="e">
        <f t="shared" si="153"/>
        <v>#NUM!</v>
      </c>
      <c r="CF192" s="2" t="e">
        <f t="shared" si="154"/>
        <v>#NUM!</v>
      </c>
      <c r="CG192" s="2" t="str">
        <f t="shared" si="155"/>
        <v>NS</v>
      </c>
      <c r="CH192" s="2" t="str">
        <f t="shared" si="156"/>
        <v>Wilcoxon</v>
      </c>
      <c r="CI192" s="2" t="str">
        <f t="shared" si="157"/>
        <v/>
      </c>
      <c r="CJ192" s="2" t="str">
        <f t="shared" si="158"/>
        <v/>
      </c>
    </row>
    <row r="193" spans="1:88" x14ac:dyDescent="0.2">
      <c r="A193" s="1" t="s">
        <v>142</v>
      </c>
      <c r="B193" s="19" t="s">
        <v>257</v>
      </c>
      <c r="C193" s="20">
        <v>39898</v>
      </c>
      <c r="D193" s="7">
        <v>0.51736111111111116</v>
      </c>
      <c r="E193" s="1">
        <v>0.1</v>
      </c>
      <c r="F193" s="1" t="s">
        <v>57</v>
      </c>
      <c r="G193" s="1" t="s">
        <v>743</v>
      </c>
      <c r="H193" s="19" t="s">
        <v>711</v>
      </c>
      <c r="I193" s="19" t="s">
        <v>712</v>
      </c>
      <c r="J193" s="19" t="s">
        <v>61</v>
      </c>
      <c r="K193" s="2">
        <v>0.75</v>
      </c>
      <c r="L193" s="2">
        <v>0.25</v>
      </c>
      <c r="M193" s="19">
        <v>100</v>
      </c>
      <c r="N193" s="19">
        <v>100</v>
      </c>
      <c r="O193" s="19">
        <v>100</v>
      </c>
      <c r="P193" s="19">
        <v>100</v>
      </c>
      <c r="Q193" s="21"/>
      <c r="R193" s="21"/>
      <c r="S193" s="21"/>
      <c r="T193" s="21"/>
      <c r="W193" s="2">
        <f t="shared" si="106"/>
        <v>100</v>
      </c>
      <c r="X193" s="57">
        <f t="shared" si="107"/>
        <v>0</v>
      </c>
      <c r="Y193" s="2">
        <f t="shared" si="108"/>
        <v>4</v>
      </c>
      <c r="Z193" s="19">
        <v>100</v>
      </c>
      <c r="AA193" s="19">
        <v>100</v>
      </c>
      <c r="AB193" s="19">
        <v>70</v>
      </c>
      <c r="AC193" s="19">
        <v>100</v>
      </c>
      <c r="AJ193" s="2">
        <f t="shared" si="109"/>
        <v>92.5</v>
      </c>
      <c r="AK193" s="2">
        <f t="shared" si="110"/>
        <v>15</v>
      </c>
      <c r="AL193" s="2">
        <f t="shared" si="111"/>
        <v>4</v>
      </c>
      <c r="AM193" s="22">
        <f t="shared" si="112"/>
        <v>1.5707963267948966</v>
      </c>
      <c r="AN193" s="22">
        <f t="shared" si="113"/>
        <v>1.5707963267948966</v>
      </c>
      <c r="AO193" s="22">
        <f t="shared" si="114"/>
        <v>1.5707963267948966</v>
      </c>
      <c r="AP193" s="22">
        <f t="shared" si="115"/>
        <v>1.5707963267948966</v>
      </c>
      <c r="AQ193" s="22" t="str">
        <f t="shared" si="116"/>
        <v/>
      </c>
      <c r="AR193" s="22" t="str">
        <f t="shared" si="117"/>
        <v/>
      </c>
      <c r="AS193" s="22" t="str">
        <f t="shared" si="118"/>
        <v/>
      </c>
      <c r="AT193" s="22" t="str">
        <f t="shared" si="119"/>
        <v/>
      </c>
      <c r="AU193" s="22" t="str">
        <f t="shared" si="120"/>
        <v/>
      </c>
      <c r="AV193" s="22" t="str">
        <f t="shared" si="121"/>
        <v/>
      </c>
      <c r="AW193" s="2">
        <f t="shared" si="122"/>
        <v>1.5707963267948966</v>
      </c>
      <c r="AX193" s="2">
        <f t="shared" si="123"/>
        <v>0</v>
      </c>
      <c r="AY193" s="2">
        <f t="shared" si="124"/>
        <v>4</v>
      </c>
      <c r="AZ193" s="23">
        <f t="shared" si="125"/>
        <v>1.5707963267948966</v>
      </c>
      <c r="BA193" s="23">
        <f t="shared" si="126"/>
        <v>1.5707963267948966</v>
      </c>
      <c r="BB193" s="23">
        <f t="shared" si="127"/>
        <v>0.99115658643119231</v>
      </c>
      <c r="BC193" s="23">
        <f t="shared" si="128"/>
        <v>1.5707963267948966</v>
      </c>
      <c r="BD193" s="23" t="str">
        <f t="shared" si="129"/>
        <v/>
      </c>
      <c r="BE193" s="23" t="str">
        <f t="shared" si="130"/>
        <v/>
      </c>
      <c r="BF193" s="23" t="str">
        <f t="shared" si="131"/>
        <v/>
      </c>
      <c r="BG193" s="23" t="str">
        <f t="shared" si="132"/>
        <v/>
      </c>
      <c r="BH193" s="23" t="str">
        <f t="shared" si="133"/>
        <v/>
      </c>
      <c r="BI193" s="23" t="str">
        <f t="shared" si="134"/>
        <v/>
      </c>
      <c r="BJ193" s="2">
        <f t="shared" si="135"/>
        <v>1.4258863917039706</v>
      </c>
      <c r="BK193" s="2">
        <f t="shared" si="136"/>
        <v>0.28981987018185146</v>
      </c>
      <c r="BL193" s="2">
        <f t="shared" si="137"/>
        <v>4</v>
      </c>
      <c r="BM193" s="2">
        <f t="shared" si="138"/>
        <v>4.4095335133204593E-4</v>
      </c>
      <c r="BN193" s="2">
        <f t="shared" si="139"/>
        <v>1.469844504440153E-4</v>
      </c>
      <c r="BO193" s="2">
        <f t="shared" si="140"/>
        <v>3</v>
      </c>
      <c r="BP193" s="2">
        <f t="shared" si="141"/>
        <v>1.7099527817214151</v>
      </c>
      <c r="BQ193" s="2">
        <f t="shared" si="142"/>
        <v>0.76489232840434507</v>
      </c>
      <c r="BR193" s="3" t="str">
        <f t="shared" si="143"/>
        <v>Nontoxic</v>
      </c>
      <c r="BS193" s="2">
        <f t="shared" si="144"/>
        <v>92.5</v>
      </c>
      <c r="BT193" s="4" t="s">
        <v>664</v>
      </c>
      <c r="BU193" s="2" t="s">
        <v>666</v>
      </c>
      <c r="BV193" s="2">
        <f t="shared" si="145"/>
        <v>3</v>
      </c>
      <c r="BW193" s="2">
        <f t="shared" si="146"/>
        <v>3</v>
      </c>
      <c r="BX193" s="2">
        <f t="shared" si="147"/>
        <v>0</v>
      </c>
      <c r="BY193" s="2">
        <f t="shared" si="148"/>
        <v>8.3995557152225231E-2</v>
      </c>
      <c r="BZ193" s="2">
        <f t="shared" si="149"/>
        <v>4.1997778576112615E-2</v>
      </c>
      <c r="CA193" s="2">
        <f t="shared" si="150"/>
        <v>1.1666666666666667</v>
      </c>
      <c r="CB193" s="2" t="e">
        <f t="shared" si="151"/>
        <v>#NUM!</v>
      </c>
      <c r="CC193" s="2">
        <v>6.6349999999999998</v>
      </c>
      <c r="CD193" s="2" t="e">
        <f t="shared" si="152"/>
        <v>#NUM!</v>
      </c>
      <c r="CE193" s="2" t="e">
        <f t="shared" si="153"/>
        <v>#NUM!</v>
      </c>
      <c r="CF193" s="2" t="e">
        <f t="shared" si="154"/>
        <v>#NUM!</v>
      </c>
      <c r="CG193" s="2" t="str">
        <f t="shared" si="155"/>
        <v>NS</v>
      </c>
      <c r="CH193" s="2" t="str">
        <f t="shared" si="156"/>
        <v>Wilcoxon</v>
      </c>
      <c r="CI193" s="2" t="str">
        <f t="shared" si="157"/>
        <v/>
      </c>
      <c r="CJ193" s="2" t="str">
        <f t="shared" si="158"/>
        <v/>
      </c>
    </row>
    <row r="194" spans="1:88" x14ac:dyDescent="0.2">
      <c r="A194" s="1" t="s">
        <v>142</v>
      </c>
      <c r="B194" s="19" t="s">
        <v>504</v>
      </c>
      <c r="C194" s="20">
        <v>38918</v>
      </c>
      <c r="D194" s="7">
        <v>0.35347222222222224</v>
      </c>
      <c r="E194" s="1">
        <v>0.1</v>
      </c>
      <c r="F194" s="1" t="s">
        <v>57</v>
      </c>
      <c r="G194" s="1" t="s">
        <v>850</v>
      </c>
      <c r="H194" s="19" t="s">
        <v>711</v>
      </c>
      <c r="I194" s="19" t="s">
        <v>712</v>
      </c>
      <c r="J194" s="19" t="s">
        <v>61</v>
      </c>
      <c r="K194" s="2">
        <v>0.75</v>
      </c>
      <c r="L194" s="2">
        <v>0.25</v>
      </c>
      <c r="M194" s="19">
        <v>100</v>
      </c>
      <c r="N194" s="19">
        <v>100</v>
      </c>
      <c r="O194" s="19">
        <v>100</v>
      </c>
      <c r="P194" s="19">
        <v>100</v>
      </c>
      <c r="Q194" s="21"/>
      <c r="R194" s="21"/>
      <c r="S194" s="21"/>
      <c r="T194" s="21"/>
      <c r="W194" s="2">
        <f t="shared" si="106"/>
        <v>100</v>
      </c>
      <c r="X194" s="57">
        <f t="shared" si="107"/>
        <v>0</v>
      </c>
      <c r="Y194" s="2">
        <f t="shared" si="108"/>
        <v>4</v>
      </c>
      <c r="Z194" s="19">
        <v>70</v>
      </c>
      <c r="AA194" s="19">
        <v>100</v>
      </c>
      <c r="AB194" s="19">
        <v>100</v>
      </c>
      <c r="AC194" s="19">
        <v>80</v>
      </c>
      <c r="AJ194" s="2">
        <f t="shared" si="109"/>
        <v>87.5</v>
      </c>
      <c r="AK194" s="2">
        <f t="shared" si="110"/>
        <v>15</v>
      </c>
      <c r="AL194" s="2">
        <f t="shared" si="111"/>
        <v>4</v>
      </c>
      <c r="AM194" s="22">
        <f t="shared" si="112"/>
        <v>1.5707963267948966</v>
      </c>
      <c r="AN194" s="22">
        <f t="shared" si="113"/>
        <v>1.5707963267948966</v>
      </c>
      <c r="AO194" s="22">
        <f t="shared" si="114"/>
        <v>1.5707963267948966</v>
      </c>
      <c r="AP194" s="22">
        <f t="shared" si="115"/>
        <v>1.5707963267948966</v>
      </c>
      <c r="AQ194" s="22" t="str">
        <f t="shared" si="116"/>
        <v/>
      </c>
      <c r="AR194" s="22" t="str">
        <f t="shared" si="117"/>
        <v/>
      </c>
      <c r="AS194" s="22" t="str">
        <f t="shared" si="118"/>
        <v/>
      </c>
      <c r="AT194" s="22" t="str">
        <f t="shared" si="119"/>
        <v/>
      </c>
      <c r="AU194" s="22" t="str">
        <f t="shared" si="120"/>
        <v/>
      </c>
      <c r="AV194" s="22" t="str">
        <f t="shared" si="121"/>
        <v/>
      </c>
      <c r="AW194" s="2">
        <f t="shared" si="122"/>
        <v>1.5707963267948966</v>
      </c>
      <c r="AX194" s="2">
        <f t="shared" si="123"/>
        <v>0</v>
      </c>
      <c r="AY194" s="2">
        <f t="shared" si="124"/>
        <v>4</v>
      </c>
      <c r="AZ194" s="23">
        <f t="shared" si="125"/>
        <v>0.99115658643119231</v>
      </c>
      <c r="BA194" s="23">
        <f t="shared" si="126"/>
        <v>1.5707963267948966</v>
      </c>
      <c r="BB194" s="23">
        <f t="shared" si="127"/>
        <v>1.5707963267948966</v>
      </c>
      <c r="BC194" s="23">
        <f t="shared" si="128"/>
        <v>1.1071487177940904</v>
      </c>
      <c r="BD194" s="23" t="str">
        <f t="shared" si="129"/>
        <v/>
      </c>
      <c r="BE194" s="23" t="str">
        <f t="shared" si="130"/>
        <v/>
      </c>
      <c r="BF194" s="23" t="str">
        <f t="shared" si="131"/>
        <v/>
      </c>
      <c r="BG194" s="23" t="str">
        <f t="shared" si="132"/>
        <v/>
      </c>
      <c r="BH194" s="23" t="str">
        <f t="shared" si="133"/>
        <v/>
      </c>
      <c r="BI194" s="23" t="str">
        <f t="shared" si="134"/>
        <v/>
      </c>
      <c r="BJ194" s="2">
        <f t="shared" si="135"/>
        <v>1.3099744894537688</v>
      </c>
      <c r="BK194" s="2">
        <f t="shared" si="136"/>
        <v>0.3048711261090834</v>
      </c>
      <c r="BL194" s="2">
        <f t="shared" si="137"/>
        <v>4</v>
      </c>
      <c r="BM194" s="2">
        <f t="shared" si="138"/>
        <v>5.39939620630931E-4</v>
      </c>
      <c r="BN194" s="2">
        <f t="shared" si="139"/>
        <v>1.7997987354364368E-4</v>
      </c>
      <c r="BO194" s="2">
        <f t="shared" si="140"/>
        <v>3</v>
      </c>
      <c r="BP194" s="2">
        <f t="shared" si="141"/>
        <v>0.86513436704012769</v>
      </c>
      <c r="BQ194" s="2">
        <f t="shared" si="142"/>
        <v>0.76489232840434507</v>
      </c>
      <c r="BR194" s="3" t="str">
        <f t="shared" si="143"/>
        <v>Nontoxic</v>
      </c>
      <c r="BS194" s="2">
        <f t="shared" si="144"/>
        <v>87.5</v>
      </c>
      <c r="BT194" s="4" t="s">
        <v>664</v>
      </c>
      <c r="BU194" s="2" t="s">
        <v>666</v>
      </c>
      <c r="BV194" s="2">
        <f t="shared" si="145"/>
        <v>3</v>
      </c>
      <c r="BW194" s="2">
        <f t="shared" si="146"/>
        <v>3</v>
      </c>
      <c r="BX194" s="2">
        <f t="shared" si="147"/>
        <v>0</v>
      </c>
      <c r="BY194" s="2">
        <f t="shared" si="148"/>
        <v>9.2946403535020636E-2</v>
      </c>
      <c r="BZ194" s="2">
        <f t="shared" si="149"/>
        <v>4.6473201767510318E-2</v>
      </c>
      <c r="CA194" s="2">
        <f t="shared" si="150"/>
        <v>1.1666666666666667</v>
      </c>
      <c r="CB194" s="2" t="e">
        <f t="shared" si="151"/>
        <v>#NUM!</v>
      </c>
      <c r="CC194" s="2">
        <v>6.6349999999999998</v>
      </c>
      <c r="CD194" s="2" t="e">
        <f t="shared" si="152"/>
        <v>#NUM!</v>
      </c>
      <c r="CE194" s="2" t="e">
        <f t="shared" si="153"/>
        <v>#NUM!</v>
      </c>
      <c r="CF194" s="2" t="e">
        <f t="shared" si="154"/>
        <v>#NUM!</v>
      </c>
      <c r="CG194" s="2" t="str">
        <f t="shared" si="155"/>
        <v>NS</v>
      </c>
      <c r="CH194" s="2" t="str">
        <f t="shared" si="156"/>
        <v>Wilcoxon</v>
      </c>
      <c r="CI194" s="2" t="str">
        <f t="shared" si="157"/>
        <v/>
      </c>
      <c r="CJ194" s="2" t="str">
        <f t="shared" si="158"/>
        <v/>
      </c>
    </row>
    <row r="195" spans="1:88" hidden="1" x14ac:dyDescent="0.2">
      <c r="A195" s="1" t="s">
        <v>142</v>
      </c>
      <c r="B195" s="19" t="s">
        <v>529</v>
      </c>
      <c r="C195" s="20">
        <v>38491</v>
      </c>
      <c r="D195" s="7">
        <v>0.49861111111111112</v>
      </c>
      <c r="E195" s="1">
        <v>0.1</v>
      </c>
      <c r="F195" s="1" t="s">
        <v>57</v>
      </c>
      <c r="G195" s="1" t="s">
        <v>839</v>
      </c>
      <c r="H195" s="19" t="s">
        <v>711</v>
      </c>
      <c r="I195" s="19" t="s">
        <v>712</v>
      </c>
      <c r="J195" s="19" t="s">
        <v>61</v>
      </c>
      <c r="K195" s="2">
        <v>0.75</v>
      </c>
      <c r="L195" s="2">
        <v>0.25</v>
      </c>
      <c r="M195" s="19">
        <v>100</v>
      </c>
      <c r="N195" s="19">
        <v>100</v>
      </c>
      <c r="O195" s="19">
        <v>100</v>
      </c>
      <c r="P195" s="19">
        <v>100</v>
      </c>
      <c r="Q195" s="21"/>
      <c r="R195" s="21"/>
      <c r="S195" s="21"/>
      <c r="T195" s="21"/>
      <c r="W195" s="2">
        <f t="shared" ref="W195:W258" si="159">AVERAGE(M195:V195)</f>
        <v>100</v>
      </c>
      <c r="X195" s="57">
        <f t="shared" ref="X195:X258" si="160">STDEV(M195:V195)</f>
        <v>0</v>
      </c>
      <c r="Y195" s="2">
        <f t="shared" ref="Y195:Y258" si="161">COUNT(M195:V195)</f>
        <v>4</v>
      </c>
      <c r="Z195" s="19">
        <v>60</v>
      </c>
      <c r="AA195" s="19">
        <v>70</v>
      </c>
      <c r="AB195" s="19">
        <v>90</v>
      </c>
      <c r="AC195" s="19">
        <v>90</v>
      </c>
      <c r="AJ195" s="2">
        <f t="shared" ref="AJ195:AJ258" si="162">AVERAGE(Z195:AI195)</f>
        <v>77.5</v>
      </c>
      <c r="AK195" s="2">
        <f t="shared" ref="AK195:AK258" si="163">STDEV(Z195:AI195)</f>
        <v>15</v>
      </c>
      <c r="AL195" s="2">
        <f t="shared" ref="AL195:AL258" si="164">COUNT(Z195:AI195)</f>
        <v>4</v>
      </c>
      <c r="AM195" s="22">
        <f t="shared" ref="AM195:AM258" si="165">IF(AND(ISNUMBER(M195),SIGN(M195)&gt;-1),ASIN(SQRT(M195/100)),"")</f>
        <v>1.5707963267948966</v>
      </c>
      <c r="AN195" s="22">
        <f t="shared" ref="AN195:AN258" si="166">IF(AND(ISNUMBER(N195),SIGN(N195)&gt;-1),ASIN(SQRT(N195/100)),"")</f>
        <v>1.5707963267948966</v>
      </c>
      <c r="AO195" s="22">
        <f t="shared" ref="AO195:AO258" si="167">IF(AND(ISNUMBER(O195),SIGN(O195)&gt;-1),ASIN(SQRT(O195/100)),"")</f>
        <v>1.5707963267948966</v>
      </c>
      <c r="AP195" s="22">
        <f t="shared" ref="AP195:AP258" si="168">IF(AND(ISNUMBER(P195),SIGN(P195)&gt;-1),ASIN(SQRT(P195/100)),"")</f>
        <v>1.5707963267948966</v>
      </c>
      <c r="AQ195" s="22" t="str">
        <f t="shared" ref="AQ195:AQ258" si="169">IF(AND(ISNUMBER(Q195),SIGN(Q195)&gt;-1),ASIN(SQRT(Q195/100)),"")</f>
        <v/>
      </c>
      <c r="AR195" s="22" t="str">
        <f t="shared" ref="AR195:AR258" si="170">IF(AND(ISNUMBER(R195),SIGN(R195)&gt;-1),ASIN(SQRT(R195/100)),"")</f>
        <v/>
      </c>
      <c r="AS195" s="22" t="str">
        <f t="shared" ref="AS195:AS258" si="171">IF(AND(ISNUMBER(S195),SIGN(S195)&gt;-1),ASIN(SQRT(S195/100)),"")</f>
        <v/>
      </c>
      <c r="AT195" s="22" t="str">
        <f t="shared" ref="AT195:AT258" si="172">IF(AND(ISNUMBER(T195),SIGN(T195)&gt;-1),ASIN(SQRT(T195/100)),"")</f>
        <v/>
      </c>
      <c r="AU195" s="22" t="str">
        <f t="shared" ref="AU195:AU258" si="173">IF(AND(ISNUMBER(U195),SIGN(U195)&gt;-1),ASIN(SQRT(U195/100)),"")</f>
        <v/>
      </c>
      <c r="AV195" s="22" t="str">
        <f t="shared" ref="AV195:AV258" si="174">IF(AND(ISNUMBER(V195),SIGN(V195)&gt;-1),ASIN(SQRT(V195/100)),"")</f>
        <v/>
      </c>
      <c r="AW195" s="2">
        <f t="shared" ref="AW195:AW258" si="175">AVERAGE(AM195:AV195)</f>
        <v>1.5707963267948966</v>
      </c>
      <c r="AX195" s="2">
        <f t="shared" ref="AX195:AX258" si="176">STDEV(AM195:AV195)</f>
        <v>0</v>
      </c>
      <c r="AY195" s="2">
        <f t="shared" ref="AY195:AY258" si="177">COUNT(AM195:AV195)</f>
        <v>4</v>
      </c>
      <c r="AZ195" s="23">
        <f t="shared" ref="AZ195:AZ258" si="178">IF(AND(ISNUMBER(Z195),SIGN(Z195)&gt;-1),ASIN(SQRT(Z195/100)),"")</f>
        <v>0.88607712379261372</v>
      </c>
      <c r="BA195" s="23">
        <f t="shared" ref="BA195:BA258" si="179">IF(AND(ISNUMBER(AA195),SIGN(AA195)&gt;-1),ASIN(SQRT(AA195/100)),"")</f>
        <v>0.99115658643119231</v>
      </c>
      <c r="BB195" s="23">
        <f t="shared" ref="BB195:BB258" si="180">IF(AND(ISNUMBER(AB195),SIGN(AB195)&gt;-1),ASIN(SQRT(AB195/100)),"")</f>
        <v>1.2490457723982542</v>
      </c>
      <c r="BC195" s="23">
        <f t="shared" ref="BC195:BC258" si="181">IF(AND(ISNUMBER(AC195),SIGN(AC195)&gt;-1),ASIN(SQRT(AC195/100)),"")</f>
        <v>1.2490457723982542</v>
      </c>
      <c r="BD195" s="23" t="str">
        <f t="shared" ref="BD195:BD258" si="182">IF(AND(ISNUMBER(AD195),SIGN(AD195)&gt;-1),ASIN(SQRT(AD195/100)),"")</f>
        <v/>
      </c>
      <c r="BE195" s="23" t="str">
        <f t="shared" ref="BE195:BE258" si="183">IF(AND(ISNUMBER(AE195),SIGN(AE195)&gt;-1),ASIN(SQRT(AE195/100)),"")</f>
        <v/>
      </c>
      <c r="BF195" s="23" t="str">
        <f t="shared" ref="BF195:BF258" si="184">IF(AND(ISNUMBER(AF195),SIGN(AF195)&gt;-1),ASIN(SQRT(AF195/100)),"")</f>
        <v/>
      </c>
      <c r="BG195" s="23" t="str">
        <f t="shared" ref="BG195:BG258" si="185">IF(AND(ISNUMBER(AG195),SIGN(AG195)&gt;-1),ASIN(SQRT(AG195/100)),"")</f>
        <v/>
      </c>
      <c r="BH195" s="23" t="str">
        <f t="shared" ref="BH195:BH258" si="186">IF(AND(ISNUMBER(AH195),SIGN(AH195)&gt;-1),ASIN(SQRT(AH195/100)),"")</f>
        <v/>
      </c>
      <c r="BI195" s="23" t="str">
        <f t="shared" ref="BI195:BI258" si="187">IF(AND(ISNUMBER(AI195),SIGN(AI195)&gt;-1),ASIN(SQRT(AI195/100)),"")</f>
        <v/>
      </c>
      <c r="BJ195" s="2">
        <f t="shared" ref="BJ195:BJ258" si="188">AVERAGE(AZ195:BI195)</f>
        <v>1.0938313137550786</v>
      </c>
      <c r="BK195" s="2">
        <f t="shared" ref="BK195:BK258" si="189">STDEV(AZ195:BI195)</f>
        <v>0.18428868605332449</v>
      </c>
      <c r="BL195" s="2">
        <f t="shared" ref="BL195:BL258" si="190">COUNT(AZ195:BI195)</f>
        <v>4</v>
      </c>
      <c r="BM195" s="2">
        <f t="shared" ref="BM195:BM258" si="191">((BK195^2/BL195)+(((K195^2)*(AX195^2))/AY195))^2</f>
        <v>7.2089947918166196E-5</v>
      </c>
      <c r="BN195" s="2">
        <f t="shared" ref="BN195:BN258" si="192">(((BK195^2)/BL195)^2)/(BL195-1)+((((K195^2)*(AX195^2))/AY195)^2)/(AY195-1)</f>
        <v>2.4029982639388732E-5</v>
      </c>
      <c r="BO195" s="2">
        <f t="shared" ref="BO195:BO258" si="193">ROUND(BM195/BN195,0)</f>
        <v>3</v>
      </c>
      <c r="BP195" s="2">
        <f t="shared" ref="BP195:BP258" si="194">(BJ195-(K195*AW195))/((((BK195^2)/BL195)+(((K195^2)*(AX195^2))/AY195))^0.5)</f>
        <v>-0.9144992364502641</v>
      </c>
      <c r="BQ195" s="2">
        <f t="shared" ref="BQ195:BQ258" si="195">TINV((2*L195),BO195)</f>
        <v>0.76489232840434507</v>
      </c>
      <c r="BR195" s="3" t="str">
        <f t="shared" ref="BR195:BR258" si="196">IF(AND(AX195=0,BK195=0),IF(AJ195&lt;(K195*W195),"Toxic","Nontoxic"),IF(BP195&gt;BQ195,"Nontoxic","Toxic"))</f>
        <v>Toxic</v>
      </c>
      <c r="BS195" s="2">
        <f t="shared" ref="BS195:BS258" si="197">(AJ195/W195)*100</f>
        <v>77.5</v>
      </c>
      <c r="BT195" s="4" t="s">
        <v>664</v>
      </c>
      <c r="BU195" s="4" t="s">
        <v>667</v>
      </c>
      <c r="BV195" s="2">
        <f t="shared" ref="BV195:BV258" si="198">COUNT(AM195:AV195)-1</f>
        <v>3</v>
      </c>
      <c r="BW195" s="2">
        <f t="shared" ref="BW195:BW258" si="199">COUNT(AZ195:BI195)-1</f>
        <v>3</v>
      </c>
      <c r="BX195" s="2">
        <f t="shared" ref="BX195:BX258" si="200">(STDEV(AM195:AV195))^2</f>
        <v>0</v>
      </c>
      <c r="BY195" s="2">
        <f t="shared" ref="BY195:BY258" si="201">(STDEV(AZ195:BI195))^2</f>
        <v>3.3962319807260798E-2</v>
      </c>
      <c r="BZ195" s="2">
        <f t="shared" ref="BZ195:BZ258" si="202">((BV195*BX195)+(BW195*BY195))/(BV195+BW195)</f>
        <v>1.6981159903630399E-2</v>
      </c>
      <c r="CA195" s="2">
        <f t="shared" ref="CA195:CA258" si="203">1+(((1/BV195+1/BW195)-(1/(BV195+BW195)))/3)</f>
        <v>1.1666666666666667</v>
      </c>
      <c r="CB195" s="2" t="e">
        <f t="shared" ref="CB195:CB258" si="204">(((BV195+BW195)*LN(BZ195))-((BV195*LN(BX195))+(BW195*LN(BY195))))/CA195</f>
        <v>#NUM!</v>
      </c>
      <c r="CC195" s="2">
        <v>6.6349999999999998</v>
      </c>
      <c r="CD195" s="2" t="e">
        <f t="shared" ref="CD195:CD258" si="205">IF(CB195&gt;CC195,"Sig Diff Var","Same Var")</f>
        <v>#NUM!</v>
      </c>
      <c r="CE195" s="2" t="e">
        <f t="shared" ref="CE195:CE258" si="206">TTEST(AZ195:BI195,AB195:AV195,1,IF(CD195="Same Var",2,IF(CD195="Sig Diff Var",3,"Wakka Wakka")))</f>
        <v>#NUM!</v>
      </c>
      <c r="CF195" s="2" t="e">
        <f t="shared" ref="CF195:CF258" si="207">IF(AND(CE195&lt;0.05,BS195&lt;100),"Sig","NS")</f>
        <v>#NUM!</v>
      </c>
      <c r="CG195" s="2" t="str">
        <f t="shared" ref="CG195:CG258" si="208">IF(BT195="Normal",CF195,IF(BT195="Non-normal",BU195,"Bleh"))</f>
        <v>Sig</v>
      </c>
      <c r="CH195" s="2" t="str">
        <f t="shared" ref="CH195:CH258" si="209">IF(BS195&lt;100,IF(BT195="Non-normal","Wilcoxon",IF(AND(BT195="Normal",CD195="Same Var"),"Same Var T-test",IF(AND(BT195="Normal",CD195="Sig Diff Var"),"Diff Var T-test","Bleh"))),"")</f>
        <v>Wilcoxon</v>
      </c>
      <c r="CI195" s="2" t="str">
        <f t="shared" ref="CI195:CI258" si="210">IF(AND(BR195="Toxic",BS195&gt;75),"TSTToxicLess25","")</f>
        <v>TSTToxicLess25</v>
      </c>
      <c r="CJ195" s="2" t="str">
        <f t="shared" ref="CJ195:CJ258" si="211">IF(AND(CG195="Sig",BS195&gt;75),"NOECToxicLess25","")</f>
        <v>NOECToxicLess25</v>
      </c>
    </row>
    <row r="196" spans="1:88" x14ac:dyDescent="0.2">
      <c r="A196" s="1" t="s">
        <v>142</v>
      </c>
      <c r="B196" s="19" t="s">
        <v>532</v>
      </c>
      <c r="C196" s="20">
        <v>38918</v>
      </c>
      <c r="D196" s="7">
        <v>0.44236111111111109</v>
      </c>
      <c r="E196" s="1">
        <v>0.1</v>
      </c>
      <c r="F196" s="1" t="s">
        <v>57</v>
      </c>
      <c r="G196" s="1" t="s">
        <v>850</v>
      </c>
      <c r="H196" s="19" t="s">
        <v>711</v>
      </c>
      <c r="I196" s="19" t="s">
        <v>712</v>
      </c>
      <c r="J196" s="19" t="s">
        <v>61</v>
      </c>
      <c r="K196" s="2">
        <v>0.75</v>
      </c>
      <c r="L196" s="2">
        <v>0.25</v>
      </c>
      <c r="M196" s="19">
        <v>100</v>
      </c>
      <c r="N196" s="19">
        <v>100</v>
      </c>
      <c r="O196" s="19">
        <v>100</v>
      </c>
      <c r="P196" s="19">
        <v>100</v>
      </c>
      <c r="Q196" s="21"/>
      <c r="R196" s="21"/>
      <c r="S196" s="21"/>
      <c r="T196" s="21"/>
      <c r="W196" s="2">
        <f t="shared" si="159"/>
        <v>100</v>
      </c>
      <c r="X196" s="57">
        <f t="shared" si="160"/>
        <v>0</v>
      </c>
      <c r="Y196" s="2">
        <f t="shared" si="161"/>
        <v>4</v>
      </c>
      <c r="Z196" s="19">
        <v>100</v>
      </c>
      <c r="AA196" s="19">
        <v>80</v>
      </c>
      <c r="AB196" s="19">
        <v>100</v>
      </c>
      <c r="AC196" s="19">
        <v>70</v>
      </c>
      <c r="AJ196" s="2">
        <f t="shared" si="162"/>
        <v>87.5</v>
      </c>
      <c r="AK196" s="2">
        <f t="shared" si="163"/>
        <v>15</v>
      </c>
      <c r="AL196" s="2">
        <f t="shared" si="164"/>
        <v>4</v>
      </c>
      <c r="AM196" s="22">
        <f t="shared" si="165"/>
        <v>1.5707963267948966</v>
      </c>
      <c r="AN196" s="22">
        <f t="shared" si="166"/>
        <v>1.5707963267948966</v>
      </c>
      <c r="AO196" s="22">
        <f t="shared" si="167"/>
        <v>1.5707963267948966</v>
      </c>
      <c r="AP196" s="22">
        <f t="shared" si="168"/>
        <v>1.5707963267948966</v>
      </c>
      <c r="AQ196" s="22" t="str">
        <f t="shared" si="169"/>
        <v/>
      </c>
      <c r="AR196" s="22" t="str">
        <f t="shared" si="170"/>
        <v/>
      </c>
      <c r="AS196" s="22" t="str">
        <f t="shared" si="171"/>
        <v/>
      </c>
      <c r="AT196" s="22" t="str">
        <f t="shared" si="172"/>
        <v/>
      </c>
      <c r="AU196" s="22" t="str">
        <f t="shared" si="173"/>
        <v/>
      </c>
      <c r="AV196" s="22" t="str">
        <f t="shared" si="174"/>
        <v/>
      </c>
      <c r="AW196" s="2">
        <f t="shared" si="175"/>
        <v>1.5707963267948966</v>
      </c>
      <c r="AX196" s="2">
        <f t="shared" si="176"/>
        <v>0</v>
      </c>
      <c r="AY196" s="2">
        <f t="shared" si="177"/>
        <v>4</v>
      </c>
      <c r="AZ196" s="23">
        <f t="shared" si="178"/>
        <v>1.5707963267948966</v>
      </c>
      <c r="BA196" s="23">
        <f t="shared" si="179"/>
        <v>1.1071487177940904</v>
      </c>
      <c r="BB196" s="23">
        <f t="shared" si="180"/>
        <v>1.5707963267948966</v>
      </c>
      <c r="BC196" s="23">
        <f t="shared" si="181"/>
        <v>0.99115658643119231</v>
      </c>
      <c r="BD196" s="23" t="str">
        <f t="shared" si="182"/>
        <v/>
      </c>
      <c r="BE196" s="23" t="str">
        <f t="shared" si="183"/>
        <v/>
      </c>
      <c r="BF196" s="23" t="str">
        <f t="shared" si="184"/>
        <v/>
      </c>
      <c r="BG196" s="23" t="str">
        <f t="shared" si="185"/>
        <v/>
      </c>
      <c r="BH196" s="23" t="str">
        <f t="shared" si="186"/>
        <v/>
      </c>
      <c r="BI196" s="23" t="str">
        <f t="shared" si="187"/>
        <v/>
      </c>
      <c r="BJ196" s="2">
        <f t="shared" si="188"/>
        <v>1.309974489453769</v>
      </c>
      <c r="BK196" s="2">
        <f t="shared" si="189"/>
        <v>0.3048711261090824</v>
      </c>
      <c r="BL196" s="2">
        <f t="shared" si="190"/>
        <v>4</v>
      </c>
      <c r="BM196" s="2">
        <f t="shared" si="191"/>
        <v>5.3993962063092395E-4</v>
      </c>
      <c r="BN196" s="2">
        <f t="shared" si="192"/>
        <v>1.7997987354364132E-4</v>
      </c>
      <c r="BO196" s="2">
        <f t="shared" si="193"/>
        <v>3</v>
      </c>
      <c r="BP196" s="2">
        <f t="shared" si="194"/>
        <v>0.86513436704013191</v>
      </c>
      <c r="BQ196" s="2">
        <f t="shared" si="195"/>
        <v>0.76489232840434507</v>
      </c>
      <c r="BR196" s="3" t="str">
        <f t="shared" si="196"/>
        <v>Nontoxic</v>
      </c>
      <c r="BS196" s="2">
        <f t="shared" si="197"/>
        <v>87.5</v>
      </c>
      <c r="BT196" s="4" t="s">
        <v>664</v>
      </c>
      <c r="BU196" s="2" t="s">
        <v>666</v>
      </c>
      <c r="BV196" s="2">
        <f t="shared" si="198"/>
        <v>3</v>
      </c>
      <c r="BW196" s="2">
        <f t="shared" si="199"/>
        <v>3</v>
      </c>
      <c r="BX196" s="2">
        <f t="shared" si="200"/>
        <v>0</v>
      </c>
      <c r="BY196" s="2">
        <f t="shared" si="201"/>
        <v>9.2946403535020025E-2</v>
      </c>
      <c r="BZ196" s="2">
        <f t="shared" si="202"/>
        <v>4.6473201767510013E-2</v>
      </c>
      <c r="CA196" s="2">
        <f t="shared" si="203"/>
        <v>1.1666666666666667</v>
      </c>
      <c r="CB196" s="2" t="e">
        <f t="shared" si="204"/>
        <v>#NUM!</v>
      </c>
      <c r="CC196" s="2">
        <v>6.6349999999999998</v>
      </c>
      <c r="CD196" s="2" t="e">
        <f t="shared" si="205"/>
        <v>#NUM!</v>
      </c>
      <c r="CE196" s="2" t="e">
        <f t="shared" si="206"/>
        <v>#NUM!</v>
      </c>
      <c r="CF196" s="2" t="e">
        <f t="shared" si="207"/>
        <v>#NUM!</v>
      </c>
      <c r="CG196" s="2" t="str">
        <f t="shared" si="208"/>
        <v>NS</v>
      </c>
      <c r="CH196" s="2" t="str">
        <f t="shared" si="209"/>
        <v>Wilcoxon</v>
      </c>
      <c r="CI196" s="2" t="str">
        <f t="shared" si="210"/>
        <v/>
      </c>
      <c r="CJ196" s="2" t="str">
        <f t="shared" si="211"/>
        <v/>
      </c>
    </row>
    <row r="197" spans="1:88" hidden="1" x14ac:dyDescent="0.2">
      <c r="A197" s="1" t="s">
        <v>142</v>
      </c>
      <c r="B197" s="19" t="s">
        <v>516</v>
      </c>
      <c r="C197" s="20">
        <v>38120</v>
      </c>
      <c r="D197" s="7">
        <v>0.58888888888888891</v>
      </c>
      <c r="E197" s="1">
        <v>0.1</v>
      </c>
      <c r="F197" s="1" t="s">
        <v>57</v>
      </c>
      <c r="G197" s="1" t="s">
        <v>828</v>
      </c>
      <c r="H197" s="19" t="s">
        <v>711</v>
      </c>
      <c r="I197" s="19" t="s">
        <v>712</v>
      </c>
      <c r="J197" s="19" t="s">
        <v>61</v>
      </c>
      <c r="K197" s="2">
        <v>0.75</v>
      </c>
      <c r="L197" s="2">
        <v>0.25</v>
      </c>
      <c r="M197" s="19">
        <v>100</v>
      </c>
      <c r="N197" s="19">
        <v>100</v>
      </c>
      <c r="O197" s="19">
        <v>100</v>
      </c>
      <c r="P197" s="19">
        <v>100</v>
      </c>
      <c r="Q197" s="21"/>
      <c r="R197" s="21"/>
      <c r="S197" s="21"/>
      <c r="T197" s="21"/>
      <c r="W197" s="2">
        <f t="shared" si="159"/>
        <v>100</v>
      </c>
      <c r="X197" s="57">
        <f t="shared" si="160"/>
        <v>0</v>
      </c>
      <c r="Y197" s="2">
        <f t="shared" si="161"/>
        <v>4</v>
      </c>
      <c r="Z197" s="19">
        <v>80</v>
      </c>
      <c r="AA197" s="19">
        <v>70</v>
      </c>
      <c r="AB197" s="19">
        <v>100</v>
      </c>
      <c r="AC197" s="21"/>
      <c r="AJ197" s="2">
        <f t="shared" si="162"/>
        <v>83.333333333333329</v>
      </c>
      <c r="AK197" s="2">
        <f t="shared" si="163"/>
        <v>15.275252316519486</v>
      </c>
      <c r="AL197" s="2">
        <f t="shared" si="164"/>
        <v>3</v>
      </c>
      <c r="AM197" s="22">
        <f t="shared" si="165"/>
        <v>1.5707963267948966</v>
      </c>
      <c r="AN197" s="22">
        <f t="shared" si="166"/>
        <v>1.5707963267948966</v>
      </c>
      <c r="AO197" s="22">
        <f t="shared" si="167"/>
        <v>1.5707963267948966</v>
      </c>
      <c r="AP197" s="22">
        <f t="shared" si="168"/>
        <v>1.5707963267948966</v>
      </c>
      <c r="AQ197" s="22" t="str">
        <f t="shared" si="169"/>
        <v/>
      </c>
      <c r="AR197" s="22" t="str">
        <f t="shared" si="170"/>
        <v/>
      </c>
      <c r="AS197" s="22" t="str">
        <f t="shared" si="171"/>
        <v/>
      </c>
      <c r="AT197" s="22" t="str">
        <f t="shared" si="172"/>
        <v/>
      </c>
      <c r="AU197" s="22" t="str">
        <f t="shared" si="173"/>
        <v/>
      </c>
      <c r="AV197" s="22" t="str">
        <f t="shared" si="174"/>
        <v/>
      </c>
      <c r="AW197" s="2">
        <f t="shared" si="175"/>
        <v>1.5707963267948966</v>
      </c>
      <c r="AX197" s="2">
        <f t="shared" si="176"/>
        <v>0</v>
      </c>
      <c r="AY197" s="2">
        <f t="shared" si="177"/>
        <v>4</v>
      </c>
      <c r="AZ197" s="23">
        <f t="shared" si="178"/>
        <v>1.1071487177940904</v>
      </c>
      <c r="BA197" s="23">
        <f t="shared" si="179"/>
        <v>0.99115658643119231</v>
      </c>
      <c r="BB197" s="23">
        <f t="shared" si="180"/>
        <v>1.5707963267948966</v>
      </c>
      <c r="BC197" s="23" t="str">
        <f t="shared" si="181"/>
        <v/>
      </c>
      <c r="BD197" s="23" t="str">
        <f t="shared" si="182"/>
        <v/>
      </c>
      <c r="BE197" s="23" t="str">
        <f t="shared" si="183"/>
        <v/>
      </c>
      <c r="BF197" s="23" t="str">
        <f t="shared" si="184"/>
        <v/>
      </c>
      <c r="BG197" s="23" t="str">
        <f t="shared" si="185"/>
        <v/>
      </c>
      <c r="BH197" s="23" t="str">
        <f t="shared" si="186"/>
        <v/>
      </c>
      <c r="BI197" s="23" t="str">
        <f t="shared" si="187"/>
        <v/>
      </c>
      <c r="BJ197" s="2">
        <f t="shared" si="188"/>
        <v>1.2230338770067264</v>
      </c>
      <c r="BK197" s="2">
        <f t="shared" si="189"/>
        <v>0.3067043930994946</v>
      </c>
      <c r="BL197" s="2">
        <f t="shared" si="190"/>
        <v>3</v>
      </c>
      <c r="BM197" s="2">
        <f t="shared" si="191"/>
        <v>9.831900555606083E-4</v>
      </c>
      <c r="BN197" s="2">
        <f t="shared" si="192"/>
        <v>4.9159502778030415E-4</v>
      </c>
      <c r="BO197" s="2">
        <f t="shared" si="193"/>
        <v>2</v>
      </c>
      <c r="BP197" s="2">
        <f t="shared" si="194"/>
        <v>0.25377050782853178</v>
      </c>
      <c r="BQ197" s="2">
        <f t="shared" si="195"/>
        <v>0.81649658092772592</v>
      </c>
      <c r="BR197" s="3" t="str">
        <f t="shared" si="196"/>
        <v>Toxic</v>
      </c>
      <c r="BS197" s="2">
        <f t="shared" si="197"/>
        <v>83.333333333333329</v>
      </c>
      <c r="BT197" s="4" t="s">
        <v>664</v>
      </c>
      <c r="BU197" s="2" t="s">
        <v>666</v>
      </c>
      <c r="BV197" s="2">
        <f t="shared" si="198"/>
        <v>3</v>
      </c>
      <c r="BW197" s="2">
        <f t="shared" si="199"/>
        <v>2</v>
      </c>
      <c r="BX197" s="2">
        <f t="shared" si="200"/>
        <v>0</v>
      </c>
      <c r="BY197" s="2">
        <f t="shared" si="201"/>
        <v>9.4067584746529306E-2</v>
      </c>
      <c r="BZ197" s="2">
        <f t="shared" si="202"/>
        <v>3.7627033898611724E-2</v>
      </c>
      <c r="CA197" s="2">
        <f t="shared" si="203"/>
        <v>1.211111111111111</v>
      </c>
      <c r="CB197" s="2" t="e">
        <f t="shared" si="204"/>
        <v>#NUM!</v>
      </c>
      <c r="CC197" s="2">
        <v>6.6349999999999998</v>
      </c>
      <c r="CD197" s="2" t="e">
        <f t="shared" si="205"/>
        <v>#NUM!</v>
      </c>
      <c r="CE197" s="2" t="e">
        <f t="shared" si="206"/>
        <v>#NUM!</v>
      </c>
      <c r="CF197" s="2" t="e">
        <f t="shared" si="207"/>
        <v>#NUM!</v>
      </c>
      <c r="CG197" s="2" t="str">
        <f t="shared" si="208"/>
        <v>NS</v>
      </c>
      <c r="CH197" s="2" t="str">
        <f t="shared" si="209"/>
        <v>Wilcoxon</v>
      </c>
      <c r="CI197" s="2" t="str">
        <f t="shared" si="210"/>
        <v>TSTToxicLess25</v>
      </c>
      <c r="CJ197" s="2" t="str">
        <f t="shared" si="211"/>
        <v/>
      </c>
    </row>
    <row r="198" spans="1:88" hidden="1" x14ac:dyDescent="0.2">
      <c r="A198" s="1" t="s">
        <v>142</v>
      </c>
      <c r="B198" s="19" t="s">
        <v>529</v>
      </c>
      <c r="C198" s="20">
        <v>38309</v>
      </c>
      <c r="D198" s="7">
        <v>0.48125000000000001</v>
      </c>
      <c r="E198" s="1">
        <v>0.1</v>
      </c>
      <c r="F198" s="1" t="s">
        <v>57</v>
      </c>
      <c r="G198" s="1" t="s">
        <v>833</v>
      </c>
      <c r="H198" s="19" t="s">
        <v>711</v>
      </c>
      <c r="I198" s="19" t="s">
        <v>712</v>
      </c>
      <c r="J198" s="19" t="s">
        <v>61</v>
      </c>
      <c r="K198" s="2">
        <v>0.75</v>
      </c>
      <c r="L198" s="2">
        <v>0.25</v>
      </c>
      <c r="M198" s="19">
        <v>100</v>
      </c>
      <c r="N198" s="19">
        <v>100</v>
      </c>
      <c r="O198" s="19">
        <v>100</v>
      </c>
      <c r="P198" s="19">
        <v>100</v>
      </c>
      <c r="Q198" s="21"/>
      <c r="R198" s="21"/>
      <c r="S198" s="21"/>
      <c r="T198" s="21"/>
      <c r="W198" s="2">
        <f t="shared" si="159"/>
        <v>100</v>
      </c>
      <c r="X198" s="57">
        <f t="shared" si="160"/>
        <v>0</v>
      </c>
      <c r="Y198" s="2">
        <f t="shared" si="161"/>
        <v>4</v>
      </c>
      <c r="Z198" s="19">
        <v>100</v>
      </c>
      <c r="AA198" s="19">
        <v>63.6</v>
      </c>
      <c r="AB198" s="19">
        <v>90.9</v>
      </c>
      <c r="AC198" s="19">
        <v>90</v>
      </c>
      <c r="AJ198" s="2">
        <f t="shared" si="162"/>
        <v>86.125</v>
      </c>
      <c r="AK198" s="2">
        <f t="shared" si="163"/>
        <v>15.681278646845103</v>
      </c>
      <c r="AL198" s="2">
        <f t="shared" si="164"/>
        <v>4</v>
      </c>
      <c r="AM198" s="22">
        <f t="shared" si="165"/>
        <v>1.5707963267948966</v>
      </c>
      <c r="AN198" s="22">
        <f t="shared" si="166"/>
        <v>1.5707963267948966</v>
      </c>
      <c r="AO198" s="22">
        <f t="shared" si="167"/>
        <v>1.5707963267948966</v>
      </c>
      <c r="AP198" s="22">
        <f t="shared" si="168"/>
        <v>1.5707963267948966</v>
      </c>
      <c r="AQ198" s="22" t="str">
        <f t="shared" si="169"/>
        <v/>
      </c>
      <c r="AR198" s="22" t="str">
        <f t="shared" si="170"/>
        <v/>
      </c>
      <c r="AS198" s="22" t="str">
        <f t="shared" si="171"/>
        <v/>
      </c>
      <c r="AT198" s="22" t="str">
        <f t="shared" si="172"/>
        <v/>
      </c>
      <c r="AU198" s="22" t="str">
        <f t="shared" si="173"/>
        <v/>
      </c>
      <c r="AV198" s="22" t="str">
        <f t="shared" si="174"/>
        <v/>
      </c>
      <c r="AW198" s="2">
        <f t="shared" si="175"/>
        <v>1.5707963267948966</v>
      </c>
      <c r="AX198" s="2">
        <f t="shared" si="176"/>
        <v>0</v>
      </c>
      <c r="AY198" s="2">
        <f t="shared" si="177"/>
        <v>4</v>
      </c>
      <c r="AZ198" s="23">
        <f t="shared" si="178"/>
        <v>1.5707963267948966</v>
      </c>
      <c r="BA198" s="23">
        <f t="shared" si="179"/>
        <v>0.9231335547577737</v>
      </c>
      <c r="BB198" s="23">
        <f t="shared" si="180"/>
        <v>1.2643608792992098</v>
      </c>
      <c r="BC198" s="23">
        <f t="shared" si="181"/>
        <v>1.2490457723982542</v>
      </c>
      <c r="BD198" s="23" t="str">
        <f t="shared" si="182"/>
        <v/>
      </c>
      <c r="BE198" s="23" t="str">
        <f t="shared" si="183"/>
        <v/>
      </c>
      <c r="BF198" s="23" t="str">
        <f t="shared" si="184"/>
        <v/>
      </c>
      <c r="BG198" s="23" t="str">
        <f t="shared" si="185"/>
        <v/>
      </c>
      <c r="BH198" s="23" t="str">
        <f t="shared" si="186"/>
        <v/>
      </c>
      <c r="BI198" s="23" t="str">
        <f t="shared" si="187"/>
        <v/>
      </c>
      <c r="BJ198" s="2">
        <f t="shared" si="188"/>
        <v>1.2518341333125336</v>
      </c>
      <c r="BK198" s="2">
        <f t="shared" si="189"/>
        <v>0.26454088879599019</v>
      </c>
      <c r="BL198" s="2">
        <f t="shared" si="190"/>
        <v>4</v>
      </c>
      <c r="BM198" s="2">
        <f t="shared" si="191"/>
        <v>3.0609148666023027E-4</v>
      </c>
      <c r="BN198" s="2">
        <f t="shared" si="192"/>
        <v>1.0203049555341009E-4</v>
      </c>
      <c r="BO198" s="2">
        <f t="shared" si="193"/>
        <v>3</v>
      </c>
      <c r="BP198" s="2">
        <f t="shared" si="194"/>
        <v>0.55747063187064361</v>
      </c>
      <c r="BQ198" s="2">
        <f t="shared" si="195"/>
        <v>0.76489232840434507</v>
      </c>
      <c r="BR198" s="3" t="str">
        <f t="shared" si="196"/>
        <v>Toxic</v>
      </c>
      <c r="BS198" s="2">
        <f t="shared" si="197"/>
        <v>86.125</v>
      </c>
      <c r="BT198" s="4" t="s">
        <v>664</v>
      </c>
      <c r="BU198" s="2" t="s">
        <v>666</v>
      </c>
      <c r="BV198" s="2">
        <f t="shared" si="198"/>
        <v>3</v>
      </c>
      <c r="BW198" s="2">
        <f t="shared" si="199"/>
        <v>3</v>
      </c>
      <c r="BX198" s="2">
        <f t="shared" si="200"/>
        <v>0</v>
      </c>
      <c r="BY198" s="2">
        <f t="shared" si="201"/>
        <v>6.9981881844972449E-2</v>
      </c>
      <c r="BZ198" s="2">
        <f t="shared" si="202"/>
        <v>3.4990940922486224E-2</v>
      </c>
      <c r="CA198" s="2">
        <f t="shared" si="203"/>
        <v>1.1666666666666667</v>
      </c>
      <c r="CB198" s="2" t="e">
        <f t="shared" si="204"/>
        <v>#NUM!</v>
      </c>
      <c r="CC198" s="2">
        <v>6.6349999999999998</v>
      </c>
      <c r="CD198" s="2" t="e">
        <f t="shared" si="205"/>
        <v>#NUM!</v>
      </c>
      <c r="CE198" s="2" t="e">
        <f t="shared" si="206"/>
        <v>#NUM!</v>
      </c>
      <c r="CF198" s="2" t="e">
        <f t="shared" si="207"/>
        <v>#NUM!</v>
      </c>
      <c r="CG198" s="2" t="str">
        <f t="shared" si="208"/>
        <v>NS</v>
      </c>
      <c r="CH198" s="2" t="str">
        <f t="shared" si="209"/>
        <v>Wilcoxon</v>
      </c>
      <c r="CI198" s="2" t="str">
        <f t="shared" si="210"/>
        <v>TSTToxicLess25</v>
      </c>
      <c r="CJ198" s="2" t="str">
        <f t="shared" si="211"/>
        <v/>
      </c>
    </row>
    <row r="199" spans="1:88" x14ac:dyDescent="0.2">
      <c r="A199" s="1" t="s">
        <v>142</v>
      </c>
      <c r="B199" s="19" t="s">
        <v>241</v>
      </c>
      <c r="C199" s="20">
        <v>38727</v>
      </c>
      <c r="D199" s="7">
        <v>0.60416666666666663</v>
      </c>
      <c r="E199" s="1">
        <v>0.1</v>
      </c>
      <c r="F199" s="1" t="s">
        <v>57</v>
      </c>
      <c r="G199" s="1" t="s">
        <v>736</v>
      </c>
      <c r="H199" s="19" t="s">
        <v>711</v>
      </c>
      <c r="I199" s="19" t="s">
        <v>712</v>
      </c>
      <c r="J199" s="19" t="s">
        <v>61</v>
      </c>
      <c r="K199" s="2">
        <v>0.75</v>
      </c>
      <c r="L199" s="2">
        <v>0.25</v>
      </c>
      <c r="M199" s="19">
        <v>100</v>
      </c>
      <c r="N199" s="19">
        <v>100</v>
      </c>
      <c r="O199" s="19">
        <v>100</v>
      </c>
      <c r="P199" s="19">
        <v>100</v>
      </c>
      <c r="Q199" s="19">
        <v>100</v>
      </c>
      <c r="R199" s="19">
        <v>100</v>
      </c>
      <c r="S199" s="19">
        <v>100</v>
      </c>
      <c r="T199" s="19">
        <v>100</v>
      </c>
      <c r="W199" s="2">
        <f t="shared" si="159"/>
        <v>100</v>
      </c>
      <c r="X199" s="57">
        <f t="shared" si="160"/>
        <v>0</v>
      </c>
      <c r="Y199" s="2">
        <f t="shared" si="161"/>
        <v>8</v>
      </c>
      <c r="Z199" s="19">
        <v>100</v>
      </c>
      <c r="AA199" s="19">
        <v>100</v>
      </c>
      <c r="AB199" s="19">
        <v>90</v>
      </c>
      <c r="AC199" s="19">
        <v>66.7</v>
      </c>
      <c r="AJ199" s="2">
        <f t="shared" si="162"/>
        <v>89.174999999999997</v>
      </c>
      <c r="AK199" s="2">
        <f t="shared" si="163"/>
        <v>15.707402713370568</v>
      </c>
      <c r="AL199" s="2">
        <f t="shared" si="164"/>
        <v>4</v>
      </c>
      <c r="AM199" s="22">
        <f t="shared" si="165"/>
        <v>1.5707963267948966</v>
      </c>
      <c r="AN199" s="22">
        <f t="shared" si="166"/>
        <v>1.5707963267948966</v>
      </c>
      <c r="AO199" s="22">
        <f t="shared" si="167"/>
        <v>1.5707963267948966</v>
      </c>
      <c r="AP199" s="22">
        <f t="shared" si="168"/>
        <v>1.5707963267948966</v>
      </c>
      <c r="AQ199" s="22">
        <f t="shared" si="169"/>
        <v>1.5707963267948966</v>
      </c>
      <c r="AR199" s="22">
        <f t="shared" si="170"/>
        <v>1.5707963267948966</v>
      </c>
      <c r="AS199" s="22">
        <f t="shared" si="171"/>
        <v>1.5707963267948966</v>
      </c>
      <c r="AT199" s="22">
        <f t="shared" si="172"/>
        <v>1.5707963267948966</v>
      </c>
      <c r="AU199" s="22" t="str">
        <f t="shared" si="173"/>
        <v/>
      </c>
      <c r="AV199" s="22" t="str">
        <f t="shared" si="174"/>
        <v/>
      </c>
      <c r="AW199" s="2">
        <f t="shared" si="175"/>
        <v>1.5707963267948966</v>
      </c>
      <c r="AX199" s="2">
        <f t="shared" si="176"/>
        <v>0</v>
      </c>
      <c r="AY199" s="2">
        <f t="shared" si="177"/>
        <v>8</v>
      </c>
      <c r="AZ199" s="23">
        <f t="shared" si="178"/>
        <v>1.5707963267948966</v>
      </c>
      <c r="BA199" s="23">
        <f t="shared" si="179"/>
        <v>1.5707963267948966</v>
      </c>
      <c r="BB199" s="23">
        <f t="shared" si="180"/>
        <v>1.2490457723982542</v>
      </c>
      <c r="BC199" s="23">
        <f t="shared" si="181"/>
        <v>0.95567021574980793</v>
      </c>
      <c r="BD199" s="23" t="str">
        <f t="shared" si="182"/>
        <v/>
      </c>
      <c r="BE199" s="23" t="str">
        <f t="shared" si="183"/>
        <v/>
      </c>
      <c r="BF199" s="23" t="str">
        <f t="shared" si="184"/>
        <v/>
      </c>
      <c r="BG199" s="23" t="str">
        <f t="shared" si="185"/>
        <v/>
      </c>
      <c r="BH199" s="23" t="str">
        <f t="shared" si="186"/>
        <v/>
      </c>
      <c r="BI199" s="23" t="str">
        <f t="shared" si="187"/>
        <v/>
      </c>
      <c r="BJ199" s="2">
        <f t="shared" si="188"/>
        <v>1.3365771604344638</v>
      </c>
      <c r="BK199" s="2">
        <f t="shared" si="189"/>
        <v>0.29578656729794045</v>
      </c>
      <c r="BL199" s="2">
        <f t="shared" si="190"/>
        <v>4</v>
      </c>
      <c r="BM199" s="2">
        <f t="shared" si="191"/>
        <v>4.7840290313490405E-4</v>
      </c>
      <c r="BN199" s="2">
        <f t="shared" si="192"/>
        <v>1.5946763437830135E-4</v>
      </c>
      <c r="BO199" s="2">
        <f t="shared" si="193"/>
        <v>3</v>
      </c>
      <c r="BP199" s="2">
        <f t="shared" si="194"/>
        <v>1.0715829105157266</v>
      </c>
      <c r="BQ199" s="2">
        <f t="shared" si="195"/>
        <v>0.76489232840434507</v>
      </c>
      <c r="BR199" s="3" t="str">
        <f t="shared" si="196"/>
        <v>Nontoxic</v>
      </c>
      <c r="BS199" s="2">
        <f t="shared" si="197"/>
        <v>89.174999999999997</v>
      </c>
      <c r="BT199" s="4" t="s">
        <v>664</v>
      </c>
      <c r="BU199" s="2" t="s">
        <v>666</v>
      </c>
      <c r="BV199" s="2">
        <f t="shared" si="198"/>
        <v>7</v>
      </c>
      <c r="BW199" s="2">
        <f t="shared" si="199"/>
        <v>3</v>
      </c>
      <c r="BX199" s="2">
        <f t="shared" si="200"/>
        <v>0</v>
      </c>
      <c r="BY199" s="2">
        <f t="shared" si="201"/>
        <v>8.748969339389906E-2</v>
      </c>
      <c r="BZ199" s="2">
        <f t="shared" si="202"/>
        <v>2.6246908018169719E-2</v>
      </c>
      <c r="CA199" s="2">
        <f t="shared" si="203"/>
        <v>1.1253968253968254</v>
      </c>
      <c r="CB199" s="2" t="e">
        <f t="shared" si="204"/>
        <v>#NUM!</v>
      </c>
      <c r="CC199" s="2">
        <v>6.6349999999999998</v>
      </c>
      <c r="CD199" s="2" t="e">
        <f t="shared" si="205"/>
        <v>#NUM!</v>
      </c>
      <c r="CE199" s="2" t="e">
        <f t="shared" si="206"/>
        <v>#NUM!</v>
      </c>
      <c r="CF199" s="2" t="e">
        <f t="shared" si="207"/>
        <v>#NUM!</v>
      </c>
      <c r="CG199" s="2" t="str">
        <f t="shared" si="208"/>
        <v>NS</v>
      </c>
      <c r="CH199" s="2" t="str">
        <f t="shared" si="209"/>
        <v>Wilcoxon</v>
      </c>
      <c r="CI199" s="2" t="str">
        <f t="shared" si="210"/>
        <v/>
      </c>
      <c r="CJ199" s="2" t="str">
        <f t="shared" si="211"/>
        <v/>
      </c>
    </row>
    <row r="200" spans="1:88" hidden="1" x14ac:dyDescent="0.2">
      <c r="A200" s="1" t="s">
        <v>142</v>
      </c>
      <c r="B200" s="19" t="s">
        <v>297</v>
      </c>
      <c r="C200" s="20">
        <v>37228</v>
      </c>
      <c r="D200" s="7">
        <v>0</v>
      </c>
      <c r="E200" s="1">
        <v>0.1</v>
      </c>
      <c r="F200" s="1" t="s">
        <v>57</v>
      </c>
      <c r="G200" s="1" t="s">
        <v>759</v>
      </c>
      <c r="H200" s="19" t="s">
        <v>711</v>
      </c>
      <c r="I200" s="19" t="s">
        <v>712</v>
      </c>
      <c r="J200" s="19" t="s">
        <v>61</v>
      </c>
      <c r="K200" s="2">
        <v>0.75</v>
      </c>
      <c r="L200" s="2">
        <v>0.25</v>
      </c>
      <c r="M200" s="19">
        <v>100</v>
      </c>
      <c r="N200" s="19">
        <v>100</v>
      </c>
      <c r="O200" s="19">
        <v>100</v>
      </c>
      <c r="P200" s="19">
        <v>100</v>
      </c>
      <c r="Q200" s="21"/>
      <c r="R200" s="21"/>
      <c r="S200" s="21"/>
      <c r="T200" s="21"/>
      <c r="W200" s="2">
        <f t="shared" si="159"/>
        <v>100</v>
      </c>
      <c r="X200" s="57">
        <f t="shared" si="160"/>
        <v>0</v>
      </c>
      <c r="Y200" s="2">
        <f t="shared" si="161"/>
        <v>4</v>
      </c>
      <c r="Z200" s="19">
        <v>60</v>
      </c>
      <c r="AA200" s="19">
        <v>80</v>
      </c>
      <c r="AB200" s="19">
        <v>100</v>
      </c>
      <c r="AC200" s="19">
        <v>80</v>
      </c>
      <c r="AJ200" s="2">
        <f t="shared" si="162"/>
        <v>80</v>
      </c>
      <c r="AK200" s="2">
        <f t="shared" si="163"/>
        <v>16.329931618554522</v>
      </c>
      <c r="AL200" s="2">
        <f t="shared" si="164"/>
        <v>4</v>
      </c>
      <c r="AM200" s="22">
        <f t="shared" si="165"/>
        <v>1.5707963267948966</v>
      </c>
      <c r="AN200" s="22">
        <f t="shared" si="166"/>
        <v>1.5707963267948966</v>
      </c>
      <c r="AO200" s="22">
        <f t="shared" si="167"/>
        <v>1.5707963267948966</v>
      </c>
      <c r="AP200" s="22">
        <f t="shared" si="168"/>
        <v>1.5707963267948966</v>
      </c>
      <c r="AQ200" s="22" t="str">
        <f t="shared" si="169"/>
        <v/>
      </c>
      <c r="AR200" s="22" t="str">
        <f t="shared" si="170"/>
        <v/>
      </c>
      <c r="AS200" s="22" t="str">
        <f t="shared" si="171"/>
        <v/>
      </c>
      <c r="AT200" s="22" t="str">
        <f t="shared" si="172"/>
        <v/>
      </c>
      <c r="AU200" s="22" t="str">
        <f t="shared" si="173"/>
        <v/>
      </c>
      <c r="AV200" s="22" t="str">
        <f t="shared" si="174"/>
        <v/>
      </c>
      <c r="AW200" s="2">
        <f t="shared" si="175"/>
        <v>1.5707963267948966</v>
      </c>
      <c r="AX200" s="2">
        <f t="shared" si="176"/>
        <v>0</v>
      </c>
      <c r="AY200" s="2">
        <f t="shared" si="177"/>
        <v>4</v>
      </c>
      <c r="AZ200" s="23">
        <f t="shared" si="178"/>
        <v>0.88607712379261372</v>
      </c>
      <c r="BA200" s="23">
        <f t="shared" si="179"/>
        <v>1.1071487177940904</v>
      </c>
      <c r="BB200" s="23">
        <f t="shared" si="180"/>
        <v>1.5707963267948966</v>
      </c>
      <c r="BC200" s="23">
        <f t="shared" si="181"/>
        <v>1.1071487177940904</v>
      </c>
      <c r="BD200" s="23" t="str">
        <f t="shared" si="182"/>
        <v/>
      </c>
      <c r="BE200" s="23" t="str">
        <f t="shared" si="183"/>
        <v/>
      </c>
      <c r="BF200" s="23" t="str">
        <f t="shared" si="184"/>
        <v/>
      </c>
      <c r="BG200" s="23" t="str">
        <f t="shared" si="185"/>
        <v/>
      </c>
      <c r="BH200" s="23" t="str">
        <f t="shared" si="186"/>
        <v/>
      </c>
      <c r="BI200" s="23" t="str">
        <f t="shared" si="187"/>
        <v/>
      </c>
      <c r="BJ200" s="2">
        <f t="shared" si="188"/>
        <v>1.1677927215439228</v>
      </c>
      <c r="BK200" s="2">
        <f t="shared" si="189"/>
        <v>0.28817296556251248</v>
      </c>
      <c r="BL200" s="2">
        <f t="shared" si="190"/>
        <v>4</v>
      </c>
      <c r="BM200" s="2">
        <f t="shared" si="191"/>
        <v>4.3101557171809266E-4</v>
      </c>
      <c r="BN200" s="2">
        <f t="shared" si="192"/>
        <v>1.4367185723936421E-4</v>
      </c>
      <c r="BO200" s="2">
        <f t="shared" si="193"/>
        <v>3</v>
      </c>
      <c r="BP200" s="2">
        <f t="shared" si="194"/>
        <v>-7.1516240478250656E-2</v>
      </c>
      <c r="BQ200" s="2">
        <f t="shared" si="195"/>
        <v>0.76489232840434507</v>
      </c>
      <c r="BR200" s="3" t="str">
        <f t="shared" si="196"/>
        <v>Toxic</v>
      </c>
      <c r="BS200" s="2">
        <f t="shared" si="197"/>
        <v>80</v>
      </c>
      <c r="BT200" s="4" t="s">
        <v>664</v>
      </c>
      <c r="BU200" s="2" t="s">
        <v>666</v>
      </c>
      <c r="BV200" s="2">
        <f t="shared" si="198"/>
        <v>3</v>
      </c>
      <c r="BW200" s="2">
        <f t="shared" si="199"/>
        <v>3</v>
      </c>
      <c r="BX200" s="2">
        <f t="shared" si="200"/>
        <v>0</v>
      </c>
      <c r="BY200" s="2">
        <f t="shared" si="201"/>
        <v>8.3043658081093E-2</v>
      </c>
      <c r="BZ200" s="2">
        <f t="shared" si="202"/>
        <v>4.15218290405465E-2</v>
      </c>
      <c r="CA200" s="2">
        <f t="shared" si="203"/>
        <v>1.1666666666666667</v>
      </c>
      <c r="CB200" s="2" t="e">
        <f t="shared" si="204"/>
        <v>#NUM!</v>
      </c>
      <c r="CC200" s="2">
        <v>6.6349999999999998</v>
      </c>
      <c r="CD200" s="2" t="e">
        <f t="shared" si="205"/>
        <v>#NUM!</v>
      </c>
      <c r="CE200" s="2" t="e">
        <f t="shared" si="206"/>
        <v>#NUM!</v>
      </c>
      <c r="CF200" s="2" t="e">
        <f t="shared" si="207"/>
        <v>#NUM!</v>
      </c>
      <c r="CG200" s="2" t="str">
        <f t="shared" si="208"/>
        <v>NS</v>
      </c>
      <c r="CH200" s="2" t="str">
        <f t="shared" si="209"/>
        <v>Wilcoxon</v>
      </c>
      <c r="CI200" s="2" t="str">
        <f t="shared" si="210"/>
        <v>TSTToxicLess25</v>
      </c>
      <c r="CJ200" s="2" t="str">
        <f t="shared" si="211"/>
        <v/>
      </c>
    </row>
    <row r="201" spans="1:88" hidden="1" x14ac:dyDescent="0.2">
      <c r="A201" s="1" t="s">
        <v>142</v>
      </c>
      <c r="B201" s="19" t="s">
        <v>171</v>
      </c>
      <c r="C201" s="20">
        <v>38517</v>
      </c>
      <c r="D201" s="7">
        <v>0.43055555555555558</v>
      </c>
      <c r="E201" s="1">
        <v>0.1</v>
      </c>
      <c r="F201" s="1" t="s">
        <v>57</v>
      </c>
      <c r="G201" s="1" t="s">
        <v>713</v>
      </c>
      <c r="H201" s="19" t="s">
        <v>711</v>
      </c>
      <c r="I201" s="19" t="s">
        <v>712</v>
      </c>
      <c r="J201" s="19" t="s">
        <v>61</v>
      </c>
      <c r="K201" s="2">
        <v>0.75</v>
      </c>
      <c r="L201" s="2">
        <v>0.25</v>
      </c>
      <c r="M201" s="19">
        <v>100</v>
      </c>
      <c r="N201" s="19">
        <v>100</v>
      </c>
      <c r="O201" s="19">
        <v>100</v>
      </c>
      <c r="P201" s="19">
        <v>100</v>
      </c>
      <c r="Q201" s="21"/>
      <c r="R201" s="21"/>
      <c r="S201" s="21"/>
      <c r="T201" s="21"/>
      <c r="W201" s="2">
        <f t="shared" si="159"/>
        <v>100</v>
      </c>
      <c r="X201" s="57">
        <f t="shared" si="160"/>
        <v>0</v>
      </c>
      <c r="Y201" s="2">
        <f t="shared" si="161"/>
        <v>4</v>
      </c>
      <c r="Z201" s="19">
        <v>100</v>
      </c>
      <c r="AA201" s="19">
        <v>80</v>
      </c>
      <c r="AB201" s="19">
        <v>90</v>
      </c>
      <c r="AC201" s="19">
        <v>60</v>
      </c>
      <c r="AJ201" s="2">
        <f t="shared" si="162"/>
        <v>82.5</v>
      </c>
      <c r="AK201" s="2">
        <f t="shared" si="163"/>
        <v>17.078251276599332</v>
      </c>
      <c r="AL201" s="2">
        <f t="shared" si="164"/>
        <v>4</v>
      </c>
      <c r="AM201" s="22">
        <f t="shared" si="165"/>
        <v>1.5707963267948966</v>
      </c>
      <c r="AN201" s="22">
        <f t="shared" si="166"/>
        <v>1.5707963267948966</v>
      </c>
      <c r="AO201" s="22">
        <f t="shared" si="167"/>
        <v>1.5707963267948966</v>
      </c>
      <c r="AP201" s="22">
        <f t="shared" si="168"/>
        <v>1.5707963267948966</v>
      </c>
      <c r="AQ201" s="22" t="str">
        <f t="shared" si="169"/>
        <v/>
      </c>
      <c r="AR201" s="22" t="str">
        <f t="shared" si="170"/>
        <v/>
      </c>
      <c r="AS201" s="22" t="str">
        <f t="shared" si="171"/>
        <v/>
      </c>
      <c r="AT201" s="22" t="str">
        <f t="shared" si="172"/>
        <v/>
      </c>
      <c r="AU201" s="22" t="str">
        <f t="shared" si="173"/>
        <v/>
      </c>
      <c r="AV201" s="22" t="str">
        <f t="shared" si="174"/>
        <v/>
      </c>
      <c r="AW201" s="2">
        <f t="shared" si="175"/>
        <v>1.5707963267948966</v>
      </c>
      <c r="AX201" s="2">
        <f t="shared" si="176"/>
        <v>0</v>
      </c>
      <c r="AY201" s="2">
        <f t="shared" si="177"/>
        <v>4</v>
      </c>
      <c r="AZ201" s="23">
        <f t="shared" si="178"/>
        <v>1.5707963267948966</v>
      </c>
      <c r="BA201" s="23">
        <f t="shared" si="179"/>
        <v>1.1071487177940904</v>
      </c>
      <c r="BB201" s="23">
        <f t="shared" si="180"/>
        <v>1.2490457723982542</v>
      </c>
      <c r="BC201" s="23">
        <f t="shared" si="181"/>
        <v>0.88607712379261372</v>
      </c>
      <c r="BD201" s="23" t="str">
        <f t="shared" si="182"/>
        <v/>
      </c>
      <c r="BE201" s="23" t="str">
        <f t="shared" si="183"/>
        <v/>
      </c>
      <c r="BF201" s="23" t="str">
        <f t="shared" si="184"/>
        <v/>
      </c>
      <c r="BG201" s="23" t="str">
        <f t="shared" si="185"/>
        <v/>
      </c>
      <c r="BH201" s="23" t="str">
        <f t="shared" si="186"/>
        <v/>
      </c>
      <c r="BI201" s="23" t="str">
        <f t="shared" si="187"/>
        <v/>
      </c>
      <c r="BJ201" s="2">
        <f t="shared" si="188"/>
        <v>1.2032669851949638</v>
      </c>
      <c r="BK201" s="2">
        <f t="shared" si="189"/>
        <v>0.2869504276579673</v>
      </c>
      <c r="BL201" s="2">
        <f t="shared" si="190"/>
        <v>4</v>
      </c>
      <c r="BM201" s="2">
        <f t="shared" si="191"/>
        <v>4.2374786462009664E-4</v>
      </c>
      <c r="BN201" s="2">
        <f t="shared" si="192"/>
        <v>1.4124928820669888E-4</v>
      </c>
      <c r="BO201" s="2">
        <f t="shared" si="193"/>
        <v>3</v>
      </c>
      <c r="BP201" s="2">
        <f t="shared" si="194"/>
        <v>0.17542918687539033</v>
      </c>
      <c r="BQ201" s="2">
        <f t="shared" si="195"/>
        <v>0.76489232840434507</v>
      </c>
      <c r="BR201" s="3" t="str">
        <f t="shared" si="196"/>
        <v>Toxic</v>
      </c>
      <c r="BS201" s="2">
        <f t="shared" si="197"/>
        <v>82.5</v>
      </c>
      <c r="BT201" s="4" t="s">
        <v>664</v>
      </c>
      <c r="BU201" s="2" t="s">
        <v>666</v>
      </c>
      <c r="BV201" s="2">
        <f t="shared" si="198"/>
        <v>3</v>
      </c>
      <c r="BW201" s="2">
        <f t="shared" si="199"/>
        <v>3</v>
      </c>
      <c r="BX201" s="2">
        <f t="shared" si="200"/>
        <v>0</v>
      </c>
      <c r="BY201" s="2">
        <f t="shared" si="201"/>
        <v>8.2340547933090327E-2</v>
      </c>
      <c r="BZ201" s="2">
        <f t="shared" si="202"/>
        <v>4.1170273966545164E-2</v>
      </c>
      <c r="CA201" s="2">
        <f t="shared" si="203"/>
        <v>1.1666666666666667</v>
      </c>
      <c r="CB201" s="2" t="e">
        <f t="shared" si="204"/>
        <v>#NUM!</v>
      </c>
      <c r="CC201" s="2">
        <v>6.6349999999999998</v>
      </c>
      <c r="CD201" s="2" t="e">
        <f t="shared" si="205"/>
        <v>#NUM!</v>
      </c>
      <c r="CE201" s="2" t="e">
        <f t="shared" si="206"/>
        <v>#NUM!</v>
      </c>
      <c r="CF201" s="2" t="e">
        <f t="shared" si="207"/>
        <v>#NUM!</v>
      </c>
      <c r="CG201" s="2" t="str">
        <f t="shared" si="208"/>
        <v>NS</v>
      </c>
      <c r="CH201" s="2" t="str">
        <f t="shared" si="209"/>
        <v>Wilcoxon</v>
      </c>
      <c r="CI201" s="2" t="str">
        <f t="shared" si="210"/>
        <v>TSTToxicLess25</v>
      </c>
      <c r="CJ201" s="2" t="str">
        <f t="shared" si="211"/>
        <v/>
      </c>
    </row>
    <row r="202" spans="1:88" hidden="1" x14ac:dyDescent="0.2">
      <c r="A202" s="1" t="s">
        <v>142</v>
      </c>
      <c r="B202" s="19" t="s">
        <v>251</v>
      </c>
      <c r="C202" s="20">
        <v>39898</v>
      </c>
      <c r="D202" s="7">
        <v>0.44444444444444442</v>
      </c>
      <c r="E202" s="1">
        <v>0.1</v>
      </c>
      <c r="F202" s="1" t="s">
        <v>57</v>
      </c>
      <c r="G202" s="1" t="s">
        <v>743</v>
      </c>
      <c r="H202" s="19" t="s">
        <v>711</v>
      </c>
      <c r="I202" s="19" t="s">
        <v>712</v>
      </c>
      <c r="J202" s="19" t="s">
        <v>61</v>
      </c>
      <c r="K202" s="2">
        <v>0.75</v>
      </c>
      <c r="L202" s="2">
        <v>0.25</v>
      </c>
      <c r="M202" s="19">
        <v>100</v>
      </c>
      <c r="N202" s="19">
        <v>100</v>
      </c>
      <c r="O202" s="19">
        <v>100</v>
      </c>
      <c r="P202" s="19">
        <v>100</v>
      </c>
      <c r="Q202" s="21"/>
      <c r="R202" s="21"/>
      <c r="S202" s="21"/>
      <c r="T202" s="21"/>
      <c r="W202" s="2">
        <f t="shared" si="159"/>
        <v>100</v>
      </c>
      <c r="X202" s="57">
        <f t="shared" si="160"/>
        <v>0</v>
      </c>
      <c r="Y202" s="2">
        <f t="shared" si="161"/>
        <v>4</v>
      </c>
      <c r="Z202" s="19">
        <v>90</v>
      </c>
      <c r="AA202" s="19">
        <v>80</v>
      </c>
      <c r="AB202" s="19">
        <v>60</v>
      </c>
      <c r="AC202" s="19">
        <v>100</v>
      </c>
      <c r="AJ202" s="2">
        <f t="shared" si="162"/>
        <v>82.5</v>
      </c>
      <c r="AK202" s="2">
        <f t="shared" si="163"/>
        <v>17.078251276599332</v>
      </c>
      <c r="AL202" s="2">
        <f t="shared" si="164"/>
        <v>4</v>
      </c>
      <c r="AM202" s="22">
        <f t="shared" si="165"/>
        <v>1.5707963267948966</v>
      </c>
      <c r="AN202" s="22">
        <f t="shared" si="166"/>
        <v>1.5707963267948966</v>
      </c>
      <c r="AO202" s="22">
        <f t="shared" si="167"/>
        <v>1.5707963267948966</v>
      </c>
      <c r="AP202" s="22">
        <f t="shared" si="168"/>
        <v>1.5707963267948966</v>
      </c>
      <c r="AQ202" s="22" t="str">
        <f t="shared" si="169"/>
        <v/>
      </c>
      <c r="AR202" s="22" t="str">
        <f t="shared" si="170"/>
        <v/>
      </c>
      <c r="AS202" s="22" t="str">
        <f t="shared" si="171"/>
        <v/>
      </c>
      <c r="AT202" s="22" t="str">
        <f t="shared" si="172"/>
        <v/>
      </c>
      <c r="AU202" s="22" t="str">
        <f t="shared" si="173"/>
        <v/>
      </c>
      <c r="AV202" s="22" t="str">
        <f t="shared" si="174"/>
        <v/>
      </c>
      <c r="AW202" s="2">
        <f t="shared" si="175"/>
        <v>1.5707963267948966</v>
      </c>
      <c r="AX202" s="2">
        <f t="shared" si="176"/>
        <v>0</v>
      </c>
      <c r="AY202" s="2">
        <f t="shared" si="177"/>
        <v>4</v>
      </c>
      <c r="AZ202" s="23">
        <f t="shared" si="178"/>
        <v>1.2490457723982542</v>
      </c>
      <c r="BA202" s="23">
        <f t="shared" si="179"/>
        <v>1.1071487177940904</v>
      </c>
      <c r="BB202" s="23">
        <f t="shared" si="180"/>
        <v>0.88607712379261372</v>
      </c>
      <c r="BC202" s="23">
        <f t="shared" si="181"/>
        <v>1.5707963267948966</v>
      </c>
      <c r="BD202" s="23" t="str">
        <f t="shared" si="182"/>
        <v/>
      </c>
      <c r="BE202" s="23" t="str">
        <f t="shared" si="183"/>
        <v/>
      </c>
      <c r="BF202" s="23" t="str">
        <f t="shared" si="184"/>
        <v/>
      </c>
      <c r="BG202" s="23" t="str">
        <f t="shared" si="185"/>
        <v/>
      </c>
      <c r="BH202" s="23" t="str">
        <f t="shared" si="186"/>
        <v/>
      </c>
      <c r="BI202" s="23" t="str">
        <f t="shared" si="187"/>
        <v/>
      </c>
      <c r="BJ202" s="2">
        <f t="shared" si="188"/>
        <v>1.2032669851949638</v>
      </c>
      <c r="BK202" s="2">
        <f t="shared" si="189"/>
        <v>0.2869504276579673</v>
      </c>
      <c r="BL202" s="2">
        <f t="shared" si="190"/>
        <v>4</v>
      </c>
      <c r="BM202" s="2">
        <f t="shared" si="191"/>
        <v>4.2374786462009664E-4</v>
      </c>
      <c r="BN202" s="2">
        <f t="shared" si="192"/>
        <v>1.4124928820669888E-4</v>
      </c>
      <c r="BO202" s="2">
        <f t="shared" si="193"/>
        <v>3</v>
      </c>
      <c r="BP202" s="2">
        <f t="shared" si="194"/>
        <v>0.17542918687539033</v>
      </c>
      <c r="BQ202" s="2">
        <f t="shared" si="195"/>
        <v>0.76489232840434507</v>
      </c>
      <c r="BR202" s="3" t="str">
        <f t="shared" si="196"/>
        <v>Toxic</v>
      </c>
      <c r="BS202" s="2">
        <f t="shared" si="197"/>
        <v>82.5</v>
      </c>
      <c r="BT202" s="4" t="s">
        <v>664</v>
      </c>
      <c r="BU202" s="2" t="s">
        <v>666</v>
      </c>
      <c r="BV202" s="2">
        <f t="shared" si="198"/>
        <v>3</v>
      </c>
      <c r="BW202" s="2">
        <f t="shared" si="199"/>
        <v>3</v>
      </c>
      <c r="BX202" s="2">
        <f t="shared" si="200"/>
        <v>0</v>
      </c>
      <c r="BY202" s="2">
        <f t="shared" si="201"/>
        <v>8.2340547933090327E-2</v>
      </c>
      <c r="BZ202" s="2">
        <f t="shared" si="202"/>
        <v>4.1170273966545164E-2</v>
      </c>
      <c r="CA202" s="2">
        <f t="shared" si="203"/>
        <v>1.1666666666666667</v>
      </c>
      <c r="CB202" s="2" t="e">
        <f t="shared" si="204"/>
        <v>#NUM!</v>
      </c>
      <c r="CC202" s="2">
        <v>6.6349999999999998</v>
      </c>
      <c r="CD202" s="2" t="e">
        <f t="shared" si="205"/>
        <v>#NUM!</v>
      </c>
      <c r="CE202" s="2" t="e">
        <f t="shared" si="206"/>
        <v>#NUM!</v>
      </c>
      <c r="CF202" s="2" t="e">
        <f t="shared" si="207"/>
        <v>#NUM!</v>
      </c>
      <c r="CG202" s="2" t="str">
        <f t="shared" si="208"/>
        <v>NS</v>
      </c>
      <c r="CH202" s="2" t="str">
        <f t="shared" si="209"/>
        <v>Wilcoxon</v>
      </c>
      <c r="CI202" s="2" t="str">
        <f t="shared" si="210"/>
        <v>TSTToxicLess25</v>
      </c>
      <c r="CJ202" s="2" t="str">
        <f t="shared" si="211"/>
        <v/>
      </c>
    </row>
    <row r="203" spans="1:88" hidden="1" x14ac:dyDescent="0.2">
      <c r="A203" s="1" t="s">
        <v>142</v>
      </c>
      <c r="B203" s="19" t="s">
        <v>859</v>
      </c>
      <c r="C203" s="20">
        <v>38587</v>
      </c>
      <c r="D203" s="7">
        <v>0.4548611111111111</v>
      </c>
      <c r="E203" s="1">
        <v>0.1</v>
      </c>
      <c r="F203" s="1" t="s">
        <v>57</v>
      </c>
      <c r="G203" s="1" t="s">
        <v>867</v>
      </c>
      <c r="H203" s="19" t="s">
        <v>711</v>
      </c>
      <c r="I203" s="19" t="s">
        <v>712</v>
      </c>
      <c r="J203" s="19" t="s">
        <v>61</v>
      </c>
      <c r="K203" s="2">
        <v>0.75</v>
      </c>
      <c r="L203" s="2">
        <v>0.25</v>
      </c>
      <c r="M203" s="19">
        <v>100</v>
      </c>
      <c r="N203" s="19">
        <v>100</v>
      </c>
      <c r="O203" s="19">
        <v>100</v>
      </c>
      <c r="P203" s="19">
        <v>100</v>
      </c>
      <c r="Q203" s="21"/>
      <c r="R203" s="21"/>
      <c r="S203" s="21"/>
      <c r="T203" s="21"/>
      <c r="W203" s="2">
        <f t="shared" si="159"/>
        <v>100</v>
      </c>
      <c r="X203" s="57">
        <f t="shared" si="160"/>
        <v>0</v>
      </c>
      <c r="Y203" s="2">
        <f t="shared" si="161"/>
        <v>4</v>
      </c>
      <c r="Z203" s="19">
        <v>60</v>
      </c>
      <c r="AA203" s="19">
        <v>80</v>
      </c>
      <c r="AB203" s="19">
        <v>90</v>
      </c>
      <c r="AC203" s="19">
        <v>100</v>
      </c>
      <c r="AJ203" s="2">
        <f t="shared" si="162"/>
        <v>82.5</v>
      </c>
      <c r="AK203" s="2">
        <f t="shared" si="163"/>
        <v>17.078251276599332</v>
      </c>
      <c r="AL203" s="2">
        <f t="shared" si="164"/>
        <v>4</v>
      </c>
      <c r="AM203" s="22">
        <f t="shared" si="165"/>
        <v>1.5707963267948966</v>
      </c>
      <c r="AN203" s="22">
        <f t="shared" si="166"/>
        <v>1.5707963267948966</v>
      </c>
      <c r="AO203" s="22">
        <f t="shared" si="167"/>
        <v>1.5707963267948966</v>
      </c>
      <c r="AP203" s="22">
        <f t="shared" si="168"/>
        <v>1.5707963267948966</v>
      </c>
      <c r="AQ203" s="22" t="str">
        <f t="shared" si="169"/>
        <v/>
      </c>
      <c r="AR203" s="22" t="str">
        <f t="shared" si="170"/>
        <v/>
      </c>
      <c r="AS203" s="22" t="str">
        <f t="shared" si="171"/>
        <v/>
      </c>
      <c r="AT203" s="22" t="str">
        <f t="shared" si="172"/>
        <v/>
      </c>
      <c r="AU203" s="22" t="str">
        <f t="shared" si="173"/>
        <v/>
      </c>
      <c r="AV203" s="22" t="str">
        <f t="shared" si="174"/>
        <v/>
      </c>
      <c r="AW203" s="2">
        <f t="shared" si="175"/>
        <v>1.5707963267948966</v>
      </c>
      <c r="AX203" s="2">
        <f t="shared" si="176"/>
        <v>0</v>
      </c>
      <c r="AY203" s="2">
        <f t="shared" si="177"/>
        <v>4</v>
      </c>
      <c r="AZ203" s="23">
        <f t="shared" si="178"/>
        <v>0.88607712379261372</v>
      </c>
      <c r="BA203" s="23">
        <f t="shared" si="179"/>
        <v>1.1071487177940904</v>
      </c>
      <c r="BB203" s="23">
        <f t="shared" si="180"/>
        <v>1.2490457723982542</v>
      </c>
      <c r="BC203" s="23">
        <f t="shared" si="181"/>
        <v>1.5707963267948966</v>
      </c>
      <c r="BD203" s="23" t="str">
        <f t="shared" si="182"/>
        <v/>
      </c>
      <c r="BE203" s="23" t="str">
        <f t="shared" si="183"/>
        <v/>
      </c>
      <c r="BF203" s="23" t="str">
        <f t="shared" si="184"/>
        <v/>
      </c>
      <c r="BG203" s="23" t="str">
        <f t="shared" si="185"/>
        <v/>
      </c>
      <c r="BH203" s="23" t="str">
        <f t="shared" si="186"/>
        <v/>
      </c>
      <c r="BI203" s="23" t="str">
        <f t="shared" si="187"/>
        <v/>
      </c>
      <c r="BJ203" s="2">
        <f t="shared" si="188"/>
        <v>1.2032669851949638</v>
      </c>
      <c r="BK203" s="2">
        <f t="shared" si="189"/>
        <v>0.2869504276579673</v>
      </c>
      <c r="BL203" s="2">
        <f t="shared" si="190"/>
        <v>4</v>
      </c>
      <c r="BM203" s="2">
        <f t="shared" si="191"/>
        <v>4.2374786462009664E-4</v>
      </c>
      <c r="BN203" s="2">
        <f t="shared" si="192"/>
        <v>1.4124928820669888E-4</v>
      </c>
      <c r="BO203" s="2">
        <f t="shared" si="193"/>
        <v>3</v>
      </c>
      <c r="BP203" s="2">
        <f t="shared" si="194"/>
        <v>0.17542918687539033</v>
      </c>
      <c r="BQ203" s="2">
        <f t="shared" si="195"/>
        <v>0.76489232840434507</v>
      </c>
      <c r="BR203" s="3" t="str">
        <f t="shared" si="196"/>
        <v>Toxic</v>
      </c>
      <c r="BS203" s="2">
        <f t="shared" si="197"/>
        <v>82.5</v>
      </c>
      <c r="BT203" s="4" t="s">
        <v>664</v>
      </c>
      <c r="BU203" s="2" t="s">
        <v>666</v>
      </c>
      <c r="BV203" s="2">
        <f t="shared" si="198"/>
        <v>3</v>
      </c>
      <c r="BW203" s="2">
        <f t="shared" si="199"/>
        <v>3</v>
      </c>
      <c r="BX203" s="2">
        <f t="shared" si="200"/>
        <v>0</v>
      </c>
      <c r="BY203" s="2">
        <f t="shared" si="201"/>
        <v>8.2340547933090327E-2</v>
      </c>
      <c r="BZ203" s="2">
        <f t="shared" si="202"/>
        <v>4.1170273966545164E-2</v>
      </c>
      <c r="CA203" s="2">
        <f t="shared" si="203"/>
        <v>1.1666666666666667</v>
      </c>
      <c r="CB203" s="2" t="e">
        <f t="shared" si="204"/>
        <v>#NUM!</v>
      </c>
      <c r="CC203" s="2">
        <v>6.6349999999999998</v>
      </c>
      <c r="CD203" s="2" t="e">
        <f t="shared" si="205"/>
        <v>#NUM!</v>
      </c>
      <c r="CE203" s="2" t="e">
        <f t="shared" si="206"/>
        <v>#NUM!</v>
      </c>
      <c r="CF203" s="2" t="e">
        <f t="shared" si="207"/>
        <v>#NUM!</v>
      </c>
      <c r="CG203" s="2" t="str">
        <f t="shared" si="208"/>
        <v>NS</v>
      </c>
      <c r="CH203" s="2" t="str">
        <f t="shared" si="209"/>
        <v>Wilcoxon</v>
      </c>
      <c r="CI203" s="2" t="str">
        <f t="shared" si="210"/>
        <v>TSTToxicLess25</v>
      </c>
      <c r="CJ203" s="2" t="str">
        <f t="shared" si="211"/>
        <v/>
      </c>
    </row>
    <row r="204" spans="1:88" hidden="1" x14ac:dyDescent="0.2">
      <c r="A204" s="1" t="s">
        <v>142</v>
      </c>
      <c r="B204" s="19" t="s">
        <v>260</v>
      </c>
      <c r="C204" s="20">
        <v>39898</v>
      </c>
      <c r="D204" s="7">
        <v>0.3888888888888889</v>
      </c>
      <c r="E204" s="1">
        <v>0.1</v>
      </c>
      <c r="F204" s="1" t="s">
        <v>57</v>
      </c>
      <c r="G204" s="1" t="s">
        <v>743</v>
      </c>
      <c r="H204" s="19" t="s">
        <v>711</v>
      </c>
      <c r="I204" s="19" t="s">
        <v>712</v>
      </c>
      <c r="J204" s="19" t="s">
        <v>61</v>
      </c>
      <c r="K204" s="2">
        <v>0.75</v>
      </c>
      <c r="L204" s="2">
        <v>0.25</v>
      </c>
      <c r="M204" s="19">
        <v>100</v>
      </c>
      <c r="N204" s="19">
        <v>100</v>
      </c>
      <c r="O204" s="19">
        <v>100</v>
      </c>
      <c r="P204" s="19">
        <v>100</v>
      </c>
      <c r="Q204" s="21"/>
      <c r="R204" s="21"/>
      <c r="S204" s="21"/>
      <c r="T204" s="21"/>
      <c r="W204" s="2">
        <f t="shared" si="159"/>
        <v>100</v>
      </c>
      <c r="X204" s="57">
        <f t="shared" si="160"/>
        <v>0</v>
      </c>
      <c r="Y204" s="2">
        <f t="shared" si="161"/>
        <v>4</v>
      </c>
      <c r="Z204" s="19">
        <v>100</v>
      </c>
      <c r="AA204" s="19">
        <v>100</v>
      </c>
      <c r="AB204" s="19">
        <v>70</v>
      </c>
      <c r="AC204" s="19">
        <v>70</v>
      </c>
      <c r="AJ204" s="2">
        <f t="shared" si="162"/>
        <v>85</v>
      </c>
      <c r="AK204" s="2">
        <f t="shared" si="163"/>
        <v>17.320508075688775</v>
      </c>
      <c r="AL204" s="2">
        <f t="shared" si="164"/>
        <v>4</v>
      </c>
      <c r="AM204" s="22">
        <f t="shared" si="165"/>
        <v>1.5707963267948966</v>
      </c>
      <c r="AN204" s="22">
        <f t="shared" si="166"/>
        <v>1.5707963267948966</v>
      </c>
      <c r="AO204" s="22">
        <f t="shared" si="167"/>
        <v>1.5707963267948966</v>
      </c>
      <c r="AP204" s="22">
        <f t="shared" si="168"/>
        <v>1.5707963267948966</v>
      </c>
      <c r="AQ204" s="22" t="str">
        <f t="shared" si="169"/>
        <v/>
      </c>
      <c r="AR204" s="22" t="str">
        <f t="shared" si="170"/>
        <v/>
      </c>
      <c r="AS204" s="22" t="str">
        <f t="shared" si="171"/>
        <v/>
      </c>
      <c r="AT204" s="22" t="str">
        <f t="shared" si="172"/>
        <v/>
      </c>
      <c r="AU204" s="22" t="str">
        <f t="shared" si="173"/>
        <v/>
      </c>
      <c r="AV204" s="22" t="str">
        <f t="shared" si="174"/>
        <v/>
      </c>
      <c r="AW204" s="2">
        <f t="shared" si="175"/>
        <v>1.5707963267948966</v>
      </c>
      <c r="AX204" s="2">
        <f t="shared" si="176"/>
        <v>0</v>
      </c>
      <c r="AY204" s="2">
        <f t="shared" si="177"/>
        <v>4</v>
      </c>
      <c r="AZ204" s="23">
        <f t="shared" si="178"/>
        <v>1.5707963267948966</v>
      </c>
      <c r="BA204" s="23">
        <f t="shared" si="179"/>
        <v>1.5707963267948966</v>
      </c>
      <c r="BB204" s="23">
        <f t="shared" si="180"/>
        <v>0.99115658643119231</v>
      </c>
      <c r="BC204" s="23">
        <f t="shared" si="181"/>
        <v>0.99115658643119231</v>
      </c>
      <c r="BD204" s="23" t="str">
        <f t="shared" si="182"/>
        <v/>
      </c>
      <c r="BE204" s="23" t="str">
        <f t="shared" si="183"/>
        <v/>
      </c>
      <c r="BF204" s="23" t="str">
        <f t="shared" si="184"/>
        <v/>
      </c>
      <c r="BG204" s="23" t="str">
        <f t="shared" si="185"/>
        <v/>
      </c>
      <c r="BH204" s="23" t="str">
        <f t="shared" si="186"/>
        <v/>
      </c>
      <c r="BI204" s="23" t="str">
        <f t="shared" si="187"/>
        <v/>
      </c>
      <c r="BJ204" s="2">
        <f t="shared" si="188"/>
        <v>1.2809764566130446</v>
      </c>
      <c r="BK204" s="2">
        <f t="shared" si="189"/>
        <v>0.3346551601319892</v>
      </c>
      <c r="BL204" s="2">
        <f t="shared" si="190"/>
        <v>4</v>
      </c>
      <c r="BM204" s="2">
        <f t="shared" si="191"/>
        <v>7.8391706903475336E-4</v>
      </c>
      <c r="BN204" s="2">
        <f t="shared" si="192"/>
        <v>2.6130568967825112E-4</v>
      </c>
      <c r="BO204" s="2">
        <f t="shared" si="193"/>
        <v>3</v>
      </c>
      <c r="BP204" s="2">
        <f t="shared" si="194"/>
        <v>0.6148371444581715</v>
      </c>
      <c r="BQ204" s="2">
        <f t="shared" si="195"/>
        <v>0.76489232840434507</v>
      </c>
      <c r="BR204" s="3" t="str">
        <f t="shared" si="196"/>
        <v>Toxic</v>
      </c>
      <c r="BS204" s="2">
        <f t="shared" si="197"/>
        <v>85</v>
      </c>
      <c r="BT204" s="4" t="s">
        <v>664</v>
      </c>
      <c r="BU204" s="2" t="s">
        <v>666</v>
      </c>
      <c r="BV204" s="2">
        <f t="shared" si="198"/>
        <v>3</v>
      </c>
      <c r="BW204" s="2">
        <f t="shared" si="199"/>
        <v>3</v>
      </c>
      <c r="BX204" s="2">
        <f t="shared" si="200"/>
        <v>0</v>
      </c>
      <c r="BY204" s="2">
        <f t="shared" si="201"/>
        <v>0.11199407620296734</v>
      </c>
      <c r="BZ204" s="2">
        <f t="shared" si="202"/>
        <v>5.5997038101483675E-2</v>
      </c>
      <c r="CA204" s="2">
        <f t="shared" si="203"/>
        <v>1.1666666666666667</v>
      </c>
      <c r="CB204" s="2" t="e">
        <f t="shared" si="204"/>
        <v>#NUM!</v>
      </c>
      <c r="CC204" s="2">
        <v>6.6349999999999998</v>
      </c>
      <c r="CD204" s="2" t="e">
        <f t="shared" si="205"/>
        <v>#NUM!</v>
      </c>
      <c r="CE204" s="2" t="e">
        <f t="shared" si="206"/>
        <v>#NUM!</v>
      </c>
      <c r="CF204" s="2" t="e">
        <f t="shared" si="207"/>
        <v>#NUM!</v>
      </c>
      <c r="CG204" s="2" t="str">
        <f t="shared" si="208"/>
        <v>NS</v>
      </c>
      <c r="CH204" s="2" t="str">
        <f t="shared" si="209"/>
        <v>Wilcoxon</v>
      </c>
      <c r="CI204" s="2" t="str">
        <f t="shared" si="210"/>
        <v>TSTToxicLess25</v>
      </c>
      <c r="CJ204" s="2" t="str">
        <f t="shared" si="211"/>
        <v/>
      </c>
    </row>
    <row r="205" spans="1:88" x14ac:dyDescent="0.2">
      <c r="A205" s="1" t="s">
        <v>142</v>
      </c>
      <c r="B205" s="19" t="s">
        <v>504</v>
      </c>
      <c r="C205" s="20">
        <v>38106</v>
      </c>
      <c r="D205" s="7">
        <v>0.40347222222222223</v>
      </c>
      <c r="E205" s="1">
        <v>0.1</v>
      </c>
      <c r="F205" s="1" t="s">
        <v>57</v>
      </c>
      <c r="G205" s="1" t="s">
        <v>827</v>
      </c>
      <c r="H205" s="19" t="s">
        <v>711</v>
      </c>
      <c r="I205" s="19" t="s">
        <v>712</v>
      </c>
      <c r="J205" s="19" t="s">
        <v>61</v>
      </c>
      <c r="K205" s="2">
        <v>0.75</v>
      </c>
      <c r="L205" s="2">
        <v>0.25</v>
      </c>
      <c r="M205" s="19">
        <v>100</v>
      </c>
      <c r="N205" s="19">
        <v>100</v>
      </c>
      <c r="O205" s="19">
        <v>100</v>
      </c>
      <c r="P205" s="19">
        <v>100</v>
      </c>
      <c r="Q205" s="21"/>
      <c r="R205" s="21"/>
      <c r="S205" s="21"/>
      <c r="T205" s="21"/>
      <c r="W205" s="2">
        <f t="shared" si="159"/>
        <v>100</v>
      </c>
      <c r="X205" s="57">
        <f t="shared" si="160"/>
        <v>0</v>
      </c>
      <c r="Y205" s="2">
        <f t="shared" si="161"/>
        <v>4</v>
      </c>
      <c r="Z205" s="19">
        <v>70</v>
      </c>
      <c r="AA205" s="19">
        <v>100</v>
      </c>
      <c r="AB205" s="19">
        <v>100</v>
      </c>
      <c r="AC205" s="21"/>
      <c r="AJ205" s="2">
        <f t="shared" si="162"/>
        <v>90</v>
      </c>
      <c r="AK205" s="2">
        <f t="shared" si="163"/>
        <v>17.320508075688775</v>
      </c>
      <c r="AL205" s="2">
        <f t="shared" si="164"/>
        <v>3</v>
      </c>
      <c r="AM205" s="22">
        <f t="shared" si="165"/>
        <v>1.5707963267948966</v>
      </c>
      <c r="AN205" s="22">
        <f t="shared" si="166"/>
        <v>1.5707963267948966</v>
      </c>
      <c r="AO205" s="22">
        <f t="shared" si="167"/>
        <v>1.5707963267948966</v>
      </c>
      <c r="AP205" s="22">
        <f t="shared" si="168"/>
        <v>1.5707963267948966</v>
      </c>
      <c r="AQ205" s="22" t="str">
        <f t="shared" si="169"/>
        <v/>
      </c>
      <c r="AR205" s="22" t="str">
        <f t="shared" si="170"/>
        <v/>
      </c>
      <c r="AS205" s="22" t="str">
        <f t="shared" si="171"/>
        <v/>
      </c>
      <c r="AT205" s="22" t="str">
        <f t="shared" si="172"/>
        <v/>
      </c>
      <c r="AU205" s="22" t="str">
        <f t="shared" si="173"/>
        <v/>
      </c>
      <c r="AV205" s="22" t="str">
        <f t="shared" si="174"/>
        <v/>
      </c>
      <c r="AW205" s="2">
        <f t="shared" si="175"/>
        <v>1.5707963267948966</v>
      </c>
      <c r="AX205" s="2">
        <f t="shared" si="176"/>
        <v>0</v>
      </c>
      <c r="AY205" s="2">
        <f t="shared" si="177"/>
        <v>4</v>
      </c>
      <c r="AZ205" s="23">
        <f t="shared" si="178"/>
        <v>0.99115658643119231</v>
      </c>
      <c r="BA205" s="23">
        <f t="shared" si="179"/>
        <v>1.5707963267948966</v>
      </c>
      <c r="BB205" s="23">
        <f t="shared" si="180"/>
        <v>1.5707963267948966</v>
      </c>
      <c r="BC205" s="23" t="str">
        <f t="shared" si="181"/>
        <v/>
      </c>
      <c r="BD205" s="23" t="str">
        <f t="shared" si="182"/>
        <v/>
      </c>
      <c r="BE205" s="23" t="str">
        <f t="shared" si="183"/>
        <v/>
      </c>
      <c r="BF205" s="23" t="str">
        <f t="shared" si="184"/>
        <v/>
      </c>
      <c r="BG205" s="23" t="str">
        <f t="shared" si="185"/>
        <v/>
      </c>
      <c r="BH205" s="23" t="str">
        <f t="shared" si="186"/>
        <v/>
      </c>
      <c r="BI205" s="23" t="str">
        <f t="shared" si="187"/>
        <v/>
      </c>
      <c r="BJ205" s="2">
        <f t="shared" si="188"/>
        <v>1.377583080006995</v>
      </c>
      <c r="BK205" s="2">
        <f t="shared" si="189"/>
        <v>0.33465516013199031</v>
      </c>
      <c r="BL205" s="2">
        <f t="shared" si="190"/>
        <v>3</v>
      </c>
      <c r="BM205" s="2">
        <f t="shared" si="191"/>
        <v>1.3936303449506914E-3</v>
      </c>
      <c r="BN205" s="2">
        <f t="shared" si="192"/>
        <v>6.9681517247534568E-4</v>
      </c>
      <c r="BO205" s="2">
        <f t="shared" si="193"/>
        <v>2</v>
      </c>
      <c r="BP205" s="2">
        <f t="shared" si="194"/>
        <v>1.0324645862910546</v>
      </c>
      <c r="BQ205" s="2">
        <f t="shared" si="195"/>
        <v>0.81649658092772592</v>
      </c>
      <c r="BR205" s="3" t="str">
        <f t="shared" si="196"/>
        <v>Nontoxic</v>
      </c>
      <c r="BS205" s="2">
        <f t="shared" si="197"/>
        <v>90</v>
      </c>
      <c r="BT205" s="4" t="s">
        <v>664</v>
      </c>
      <c r="BU205" s="2" t="s">
        <v>666</v>
      </c>
      <c r="BV205" s="2">
        <f t="shared" si="198"/>
        <v>3</v>
      </c>
      <c r="BW205" s="2">
        <f t="shared" si="199"/>
        <v>2</v>
      </c>
      <c r="BX205" s="2">
        <f t="shared" si="200"/>
        <v>0</v>
      </c>
      <c r="BY205" s="2">
        <f t="shared" si="201"/>
        <v>0.11199407620296808</v>
      </c>
      <c r="BZ205" s="2">
        <f t="shared" si="202"/>
        <v>4.4797630481187234E-2</v>
      </c>
      <c r="CA205" s="2">
        <f t="shared" si="203"/>
        <v>1.211111111111111</v>
      </c>
      <c r="CB205" s="2" t="e">
        <f t="shared" si="204"/>
        <v>#NUM!</v>
      </c>
      <c r="CC205" s="2">
        <v>6.6349999999999998</v>
      </c>
      <c r="CD205" s="2" t="e">
        <f t="shared" si="205"/>
        <v>#NUM!</v>
      </c>
      <c r="CE205" s="2" t="e">
        <f t="shared" si="206"/>
        <v>#NUM!</v>
      </c>
      <c r="CF205" s="2" t="e">
        <f t="shared" si="207"/>
        <v>#NUM!</v>
      </c>
      <c r="CG205" s="2" t="str">
        <f t="shared" si="208"/>
        <v>NS</v>
      </c>
      <c r="CH205" s="2" t="str">
        <f t="shared" si="209"/>
        <v>Wilcoxon</v>
      </c>
      <c r="CI205" s="2" t="str">
        <f t="shared" si="210"/>
        <v/>
      </c>
      <c r="CJ205" s="2" t="str">
        <f t="shared" si="211"/>
        <v/>
      </c>
    </row>
    <row r="206" spans="1:88" x14ac:dyDescent="0.2">
      <c r="A206" s="1" t="s">
        <v>142</v>
      </c>
      <c r="B206" s="19" t="s">
        <v>516</v>
      </c>
      <c r="C206" s="20">
        <v>38162</v>
      </c>
      <c r="D206" s="7">
        <v>0.58750000000000002</v>
      </c>
      <c r="E206" s="1">
        <v>0.1</v>
      </c>
      <c r="F206" s="1" t="s">
        <v>57</v>
      </c>
      <c r="G206" s="1" t="s">
        <v>830</v>
      </c>
      <c r="H206" s="19" t="s">
        <v>711</v>
      </c>
      <c r="I206" s="19" t="s">
        <v>712</v>
      </c>
      <c r="J206" s="19" t="s">
        <v>61</v>
      </c>
      <c r="K206" s="2">
        <v>0.75</v>
      </c>
      <c r="L206" s="2">
        <v>0.25</v>
      </c>
      <c r="M206" s="19">
        <v>100</v>
      </c>
      <c r="N206" s="19">
        <v>100</v>
      </c>
      <c r="O206" s="19">
        <v>100</v>
      </c>
      <c r="P206" s="19">
        <v>100</v>
      </c>
      <c r="Q206" s="21"/>
      <c r="R206" s="21"/>
      <c r="S206" s="21"/>
      <c r="T206" s="21"/>
      <c r="W206" s="2">
        <f t="shared" si="159"/>
        <v>100</v>
      </c>
      <c r="X206" s="57">
        <f t="shared" si="160"/>
        <v>0</v>
      </c>
      <c r="Y206" s="2">
        <f t="shared" si="161"/>
        <v>4</v>
      </c>
      <c r="Z206" s="19">
        <v>100</v>
      </c>
      <c r="AA206" s="19">
        <v>70</v>
      </c>
      <c r="AB206" s="19">
        <v>100</v>
      </c>
      <c r="AC206" s="21"/>
      <c r="AJ206" s="2">
        <f t="shared" si="162"/>
        <v>90</v>
      </c>
      <c r="AK206" s="2">
        <f t="shared" si="163"/>
        <v>17.320508075688775</v>
      </c>
      <c r="AL206" s="2">
        <f t="shared" si="164"/>
        <v>3</v>
      </c>
      <c r="AM206" s="22">
        <f t="shared" si="165"/>
        <v>1.5707963267948966</v>
      </c>
      <c r="AN206" s="22">
        <f t="shared" si="166"/>
        <v>1.5707963267948966</v>
      </c>
      <c r="AO206" s="22">
        <f t="shared" si="167"/>
        <v>1.5707963267948966</v>
      </c>
      <c r="AP206" s="22">
        <f t="shared" si="168"/>
        <v>1.5707963267948966</v>
      </c>
      <c r="AQ206" s="22" t="str">
        <f t="shared" si="169"/>
        <v/>
      </c>
      <c r="AR206" s="22" t="str">
        <f t="shared" si="170"/>
        <v/>
      </c>
      <c r="AS206" s="22" t="str">
        <f t="shared" si="171"/>
        <v/>
      </c>
      <c r="AT206" s="22" t="str">
        <f t="shared" si="172"/>
        <v/>
      </c>
      <c r="AU206" s="22" t="str">
        <f t="shared" si="173"/>
        <v/>
      </c>
      <c r="AV206" s="22" t="str">
        <f t="shared" si="174"/>
        <v/>
      </c>
      <c r="AW206" s="2">
        <f t="shared" si="175"/>
        <v>1.5707963267948966</v>
      </c>
      <c r="AX206" s="2">
        <f t="shared" si="176"/>
        <v>0</v>
      </c>
      <c r="AY206" s="2">
        <f t="shared" si="177"/>
        <v>4</v>
      </c>
      <c r="AZ206" s="23">
        <f t="shared" si="178"/>
        <v>1.5707963267948966</v>
      </c>
      <c r="BA206" s="23">
        <f t="shared" si="179"/>
        <v>0.99115658643119231</v>
      </c>
      <c r="BB206" s="23">
        <f t="shared" si="180"/>
        <v>1.5707963267948966</v>
      </c>
      <c r="BC206" s="23" t="str">
        <f t="shared" si="181"/>
        <v/>
      </c>
      <c r="BD206" s="23" t="str">
        <f t="shared" si="182"/>
        <v/>
      </c>
      <c r="BE206" s="23" t="str">
        <f t="shared" si="183"/>
        <v/>
      </c>
      <c r="BF206" s="23" t="str">
        <f t="shared" si="184"/>
        <v/>
      </c>
      <c r="BG206" s="23" t="str">
        <f t="shared" si="185"/>
        <v/>
      </c>
      <c r="BH206" s="23" t="str">
        <f t="shared" si="186"/>
        <v/>
      </c>
      <c r="BI206" s="23" t="str">
        <f t="shared" si="187"/>
        <v/>
      </c>
      <c r="BJ206" s="2">
        <f t="shared" si="188"/>
        <v>1.377583080006995</v>
      </c>
      <c r="BK206" s="2">
        <f t="shared" si="189"/>
        <v>0.33465516013199031</v>
      </c>
      <c r="BL206" s="2">
        <f t="shared" si="190"/>
        <v>3</v>
      </c>
      <c r="BM206" s="2">
        <f t="shared" si="191"/>
        <v>1.3936303449506914E-3</v>
      </c>
      <c r="BN206" s="2">
        <f t="shared" si="192"/>
        <v>6.9681517247534568E-4</v>
      </c>
      <c r="BO206" s="2">
        <f t="shared" si="193"/>
        <v>2</v>
      </c>
      <c r="BP206" s="2">
        <f t="shared" si="194"/>
        <v>1.0324645862910546</v>
      </c>
      <c r="BQ206" s="2">
        <f t="shared" si="195"/>
        <v>0.81649658092772592</v>
      </c>
      <c r="BR206" s="3" t="str">
        <f t="shared" si="196"/>
        <v>Nontoxic</v>
      </c>
      <c r="BS206" s="2">
        <f t="shared" si="197"/>
        <v>90</v>
      </c>
      <c r="BT206" s="4" t="s">
        <v>664</v>
      </c>
      <c r="BU206" s="2" t="s">
        <v>666</v>
      </c>
      <c r="BV206" s="2">
        <f t="shared" si="198"/>
        <v>3</v>
      </c>
      <c r="BW206" s="2">
        <f t="shared" si="199"/>
        <v>2</v>
      </c>
      <c r="BX206" s="2">
        <f t="shared" si="200"/>
        <v>0</v>
      </c>
      <c r="BY206" s="2">
        <f t="shared" si="201"/>
        <v>0.11199407620296808</v>
      </c>
      <c r="BZ206" s="2">
        <f t="shared" si="202"/>
        <v>4.4797630481187234E-2</v>
      </c>
      <c r="CA206" s="2">
        <f t="shared" si="203"/>
        <v>1.211111111111111</v>
      </c>
      <c r="CB206" s="2" t="e">
        <f t="shared" si="204"/>
        <v>#NUM!</v>
      </c>
      <c r="CC206" s="2">
        <v>6.6349999999999998</v>
      </c>
      <c r="CD206" s="2" t="e">
        <f t="shared" si="205"/>
        <v>#NUM!</v>
      </c>
      <c r="CE206" s="2" t="e">
        <f t="shared" si="206"/>
        <v>#NUM!</v>
      </c>
      <c r="CF206" s="2" t="e">
        <f t="shared" si="207"/>
        <v>#NUM!</v>
      </c>
      <c r="CG206" s="2" t="str">
        <f t="shared" si="208"/>
        <v>NS</v>
      </c>
      <c r="CH206" s="2" t="str">
        <f t="shared" si="209"/>
        <v>Wilcoxon</v>
      </c>
      <c r="CI206" s="2" t="str">
        <f t="shared" si="210"/>
        <v/>
      </c>
      <c r="CJ206" s="2" t="str">
        <f t="shared" si="211"/>
        <v/>
      </c>
    </row>
    <row r="207" spans="1:88" hidden="1" x14ac:dyDescent="0.2">
      <c r="A207" s="1" t="s">
        <v>142</v>
      </c>
      <c r="B207" s="19" t="s">
        <v>762</v>
      </c>
      <c r="C207" s="20">
        <v>37228</v>
      </c>
      <c r="D207" s="7">
        <v>0</v>
      </c>
      <c r="E207" s="1">
        <v>0.1</v>
      </c>
      <c r="F207" s="1" t="s">
        <v>57</v>
      </c>
      <c r="G207" s="1" t="s">
        <v>759</v>
      </c>
      <c r="H207" s="19" t="s">
        <v>711</v>
      </c>
      <c r="I207" s="19" t="s">
        <v>712</v>
      </c>
      <c r="J207" s="19" t="s">
        <v>61</v>
      </c>
      <c r="K207" s="2">
        <v>0.75</v>
      </c>
      <c r="L207" s="2">
        <v>0.25</v>
      </c>
      <c r="M207" s="19">
        <v>100</v>
      </c>
      <c r="N207" s="19">
        <v>100</v>
      </c>
      <c r="O207" s="19">
        <v>100</v>
      </c>
      <c r="P207" s="19">
        <v>100</v>
      </c>
      <c r="Q207" s="21"/>
      <c r="R207" s="21"/>
      <c r="S207" s="21"/>
      <c r="T207" s="21"/>
      <c r="W207" s="2">
        <f t="shared" si="159"/>
        <v>100</v>
      </c>
      <c r="X207" s="57">
        <f t="shared" si="160"/>
        <v>0</v>
      </c>
      <c r="Y207" s="2">
        <f t="shared" si="161"/>
        <v>4</v>
      </c>
      <c r="Z207" s="19">
        <v>80</v>
      </c>
      <c r="AA207" s="19">
        <v>100</v>
      </c>
      <c r="AB207" s="19">
        <v>100</v>
      </c>
      <c r="AC207" s="19">
        <v>60</v>
      </c>
      <c r="AJ207" s="2">
        <f t="shared" si="162"/>
        <v>85</v>
      </c>
      <c r="AK207" s="2">
        <f t="shared" si="163"/>
        <v>19.148542155126762</v>
      </c>
      <c r="AL207" s="2">
        <f t="shared" si="164"/>
        <v>4</v>
      </c>
      <c r="AM207" s="22">
        <f t="shared" si="165"/>
        <v>1.5707963267948966</v>
      </c>
      <c r="AN207" s="22">
        <f t="shared" si="166"/>
        <v>1.5707963267948966</v>
      </c>
      <c r="AO207" s="22">
        <f t="shared" si="167"/>
        <v>1.5707963267948966</v>
      </c>
      <c r="AP207" s="22">
        <f t="shared" si="168"/>
        <v>1.5707963267948966</v>
      </c>
      <c r="AQ207" s="22" t="str">
        <f t="shared" si="169"/>
        <v/>
      </c>
      <c r="AR207" s="22" t="str">
        <f t="shared" si="170"/>
        <v/>
      </c>
      <c r="AS207" s="22" t="str">
        <f t="shared" si="171"/>
        <v/>
      </c>
      <c r="AT207" s="22" t="str">
        <f t="shared" si="172"/>
        <v/>
      </c>
      <c r="AU207" s="22" t="str">
        <f t="shared" si="173"/>
        <v/>
      </c>
      <c r="AV207" s="22" t="str">
        <f t="shared" si="174"/>
        <v/>
      </c>
      <c r="AW207" s="2">
        <f t="shared" si="175"/>
        <v>1.5707963267948966</v>
      </c>
      <c r="AX207" s="2">
        <f t="shared" si="176"/>
        <v>0</v>
      </c>
      <c r="AY207" s="2">
        <f t="shared" si="177"/>
        <v>4</v>
      </c>
      <c r="AZ207" s="23">
        <f t="shared" si="178"/>
        <v>1.1071487177940904</v>
      </c>
      <c r="BA207" s="23">
        <f t="shared" si="179"/>
        <v>1.5707963267948966</v>
      </c>
      <c r="BB207" s="23">
        <f t="shared" si="180"/>
        <v>1.5707963267948966</v>
      </c>
      <c r="BC207" s="23">
        <f t="shared" si="181"/>
        <v>0.88607712379261372</v>
      </c>
      <c r="BD207" s="23" t="str">
        <f t="shared" si="182"/>
        <v/>
      </c>
      <c r="BE207" s="23" t="str">
        <f t="shared" si="183"/>
        <v/>
      </c>
      <c r="BF207" s="23" t="str">
        <f t="shared" si="184"/>
        <v/>
      </c>
      <c r="BG207" s="23" t="str">
        <f t="shared" si="185"/>
        <v/>
      </c>
      <c r="BH207" s="23" t="str">
        <f t="shared" si="186"/>
        <v/>
      </c>
      <c r="BI207" s="23" t="str">
        <f t="shared" si="187"/>
        <v/>
      </c>
      <c r="BJ207" s="2">
        <f t="shared" si="188"/>
        <v>1.2837046237941243</v>
      </c>
      <c r="BK207" s="2">
        <f t="shared" si="189"/>
        <v>0.34357090901525739</v>
      </c>
      <c r="BL207" s="2">
        <f t="shared" si="190"/>
        <v>4</v>
      </c>
      <c r="BM207" s="2">
        <f t="shared" si="191"/>
        <v>8.7085440534951752E-4</v>
      </c>
      <c r="BN207" s="2">
        <f t="shared" si="192"/>
        <v>2.9028480178317249E-4</v>
      </c>
      <c r="BO207" s="2">
        <f t="shared" si="193"/>
        <v>3</v>
      </c>
      <c r="BP207" s="2">
        <f t="shared" si="194"/>
        <v>0.61476321729708527</v>
      </c>
      <c r="BQ207" s="2">
        <f t="shared" si="195"/>
        <v>0.76489232840434507</v>
      </c>
      <c r="BR207" s="3" t="str">
        <f t="shared" si="196"/>
        <v>Toxic</v>
      </c>
      <c r="BS207" s="2">
        <f t="shared" si="197"/>
        <v>85</v>
      </c>
      <c r="BT207" s="4" t="s">
        <v>664</v>
      </c>
      <c r="BU207" s="2" t="s">
        <v>666</v>
      </c>
      <c r="BV207" s="2">
        <f t="shared" si="198"/>
        <v>3</v>
      </c>
      <c r="BW207" s="2">
        <f t="shared" si="199"/>
        <v>3</v>
      </c>
      <c r="BX207" s="2">
        <f t="shared" si="200"/>
        <v>0</v>
      </c>
      <c r="BY207" s="2">
        <f t="shared" si="201"/>
        <v>0.11804096952157027</v>
      </c>
      <c r="BZ207" s="2">
        <f t="shared" si="202"/>
        <v>5.9020484760785134E-2</v>
      </c>
      <c r="CA207" s="2">
        <f t="shared" si="203"/>
        <v>1.1666666666666667</v>
      </c>
      <c r="CB207" s="2" t="e">
        <f t="shared" si="204"/>
        <v>#NUM!</v>
      </c>
      <c r="CC207" s="2">
        <v>6.6349999999999998</v>
      </c>
      <c r="CD207" s="2" t="e">
        <f t="shared" si="205"/>
        <v>#NUM!</v>
      </c>
      <c r="CE207" s="2" t="e">
        <f t="shared" si="206"/>
        <v>#NUM!</v>
      </c>
      <c r="CF207" s="2" t="e">
        <f t="shared" si="207"/>
        <v>#NUM!</v>
      </c>
      <c r="CG207" s="2" t="str">
        <f t="shared" si="208"/>
        <v>NS</v>
      </c>
      <c r="CH207" s="2" t="str">
        <f t="shared" si="209"/>
        <v>Wilcoxon</v>
      </c>
      <c r="CI207" s="2" t="str">
        <f t="shared" si="210"/>
        <v>TSTToxicLess25</v>
      </c>
      <c r="CJ207" s="2" t="str">
        <f t="shared" si="211"/>
        <v/>
      </c>
    </row>
    <row r="208" spans="1:88" hidden="1" x14ac:dyDescent="0.2">
      <c r="A208" s="1" t="s">
        <v>142</v>
      </c>
      <c r="B208" s="19" t="s">
        <v>312</v>
      </c>
      <c r="C208" s="20">
        <v>37228</v>
      </c>
      <c r="D208" s="7">
        <v>0</v>
      </c>
      <c r="E208" s="1">
        <v>0.1</v>
      </c>
      <c r="F208" s="1" t="s">
        <v>57</v>
      </c>
      <c r="G208" s="1" t="s">
        <v>759</v>
      </c>
      <c r="H208" s="19" t="s">
        <v>711</v>
      </c>
      <c r="I208" s="19" t="s">
        <v>712</v>
      </c>
      <c r="J208" s="19" t="s">
        <v>61</v>
      </c>
      <c r="K208" s="2">
        <v>0.75</v>
      </c>
      <c r="L208" s="2">
        <v>0.25</v>
      </c>
      <c r="M208" s="19">
        <v>100</v>
      </c>
      <c r="N208" s="19">
        <v>100</v>
      </c>
      <c r="O208" s="19">
        <v>100</v>
      </c>
      <c r="P208" s="19">
        <v>100</v>
      </c>
      <c r="Q208" s="21"/>
      <c r="R208" s="21"/>
      <c r="S208" s="21"/>
      <c r="T208" s="21"/>
      <c r="W208" s="2">
        <f t="shared" si="159"/>
        <v>100</v>
      </c>
      <c r="X208" s="57">
        <f t="shared" si="160"/>
        <v>0</v>
      </c>
      <c r="Y208" s="2">
        <f t="shared" si="161"/>
        <v>4</v>
      </c>
      <c r="Z208" s="19">
        <v>60</v>
      </c>
      <c r="AA208" s="19">
        <v>100</v>
      </c>
      <c r="AB208" s="19">
        <v>100</v>
      </c>
      <c r="AC208" s="19">
        <v>80</v>
      </c>
      <c r="AJ208" s="2">
        <f t="shared" si="162"/>
        <v>85</v>
      </c>
      <c r="AK208" s="2">
        <f t="shared" si="163"/>
        <v>19.148542155126762</v>
      </c>
      <c r="AL208" s="2">
        <f t="shared" si="164"/>
        <v>4</v>
      </c>
      <c r="AM208" s="22">
        <f t="shared" si="165"/>
        <v>1.5707963267948966</v>
      </c>
      <c r="AN208" s="22">
        <f t="shared" si="166"/>
        <v>1.5707963267948966</v>
      </c>
      <c r="AO208" s="22">
        <f t="shared" si="167"/>
        <v>1.5707963267948966</v>
      </c>
      <c r="AP208" s="22">
        <f t="shared" si="168"/>
        <v>1.5707963267948966</v>
      </c>
      <c r="AQ208" s="22" t="str">
        <f t="shared" si="169"/>
        <v/>
      </c>
      <c r="AR208" s="22" t="str">
        <f t="shared" si="170"/>
        <v/>
      </c>
      <c r="AS208" s="22" t="str">
        <f t="shared" si="171"/>
        <v/>
      </c>
      <c r="AT208" s="22" t="str">
        <f t="shared" si="172"/>
        <v/>
      </c>
      <c r="AU208" s="22" t="str">
        <f t="shared" si="173"/>
        <v/>
      </c>
      <c r="AV208" s="22" t="str">
        <f t="shared" si="174"/>
        <v/>
      </c>
      <c r="AW208" s="2">
        <f t="shared" si="175"/>
        <v>1.5707963267948966</v>
      </c>
      <c r="AX208" s="2">
        <f t="shared" si="176"/>
        <v>0</v>
      </c>
      <c r="AY208" s="2">
        <f t="shared" si="177"/>
        <v>4</v>
      </c>
      <c r="AZ208" s="23">
        <f t="shared" si="178"/>
        <v>0.88607712379261372</v>
      </c>
      <c r="BA208" s="23">
        <f t="shared" si="179"/>
        <v>1.5707963267948966</v>
      </c>
      <c r="BB208" s="23">
        <f t="shared" si="180"/>
        <v>1.5707963267948966</v>
      </c>
      <c r="BC208" s="23">
        <f t="shared" si="181"/>
        <v>1.1071487177940904</v>
      </c>
      <c r="BD208" s="23" t="str">
        <f t="shared" si="182"/>
        <v/>
      </c>
      <c r="BE208" s="23" t="str">
        <f t="shared" si="183"/>
        <v/>
      </c>
      <c r="BF208" s="23" t="str">
        <f t="shared" si="184"/>
        <v/>
      </c>
      <c r="BG208" s="23" t="str">
        <f t="shared" si="185"/>
        <v/>
      </c>
      <c r="BH208" s="23" t="str">
        <f t="shared" si="186"/>
        <v/>
      </c>
      <c r="BI208" s="23" t="str">
        <f t="shared" si="187"/>
        <v/>
      </c>
      <c r="BJ208" s="2">
        <f t="shared" si="188"/>
        <v>1.2837046237941243</v>
      </c>
      <c r="BK208" s="2">
        <f t="shared" si="189"/>
        <v>0.34357090901525739</v>
      </c>
      <c r="BL208" s="2">
        <f t="shared" si="190"/>
        <v>4</v>
      </c>
      <c r="BM208" s="2">
        <f t="shared" si="191"/>
        <v>8.7085440534951752E-4</v>
      </c>
      <c r="BN208" s="2">
        <f t="shared" si="192"/>
        <v>2.9028480178317249E-4</v>
      </c>
      <c r="BO208" s="2">
        <f t="shared" si="193"/>
        <v>3</v>
      </c>
      <c r="BP208" s="2">
        <f t="shared" si="194"/>
        <v>0.61476321729708527</v>
      </c>
      <c r="BQ208" s="2">
        <f t="shared" si="195"/>
        <v>0.76489232840434507</v>
      </c>
      <c r="BR208" s="3" t="str">
        <f t="shared" si="196"/>
        <v>Toxic</v>
      </c>
      <c r="BS208" s="2">
        <f t="shared" si="197"/>
        <v>85</v>
      </c>
      <c r="BT208" s="4" t="s">
        <v>664</v>
      </c>
      <c r="BU208" s="2" t="s">
        <v>666</v>
      </c>
      <c r="BV208" s="2">
        <f t="shared" si="198"/>
        <v>3</v>
      </c>
      <c r="BW208" s="2">
        <f t="shared" si="199"/>
        <v>3</v>
      </c>
      <c r="BX208" s="2">
        <f t="shared" si="200"/>
        <v>0</v>
      </c>
      <c r="BY208" s="2">
        <f t="shared" si="201"/>
        <v>0.11804096952157027</v>
      </c>
      <c r="BZ208" s="2">
        <f t="shared" si="202"/>
        <v>5.9020484760785134E-2</v>
      </c>
      <c r="CA208" s="2">
        <f t="shared" si="203"/>
        <v>1.1666666666666667</v>
      </c>
      <c r="CB208" s="2" t="e">
        <f t="shared" si="204"/>
        <v>#NUM!</v>
      </c>
      <c r="CC208" s="2">
        <v>6.6349999999999998</v>
      </c>
      <c r="CD208" s="2" t="e">
        <f t="shared" si="205"/>
        <v>#NUM!</v>
      </c>
      <c r="CE208" s="2" t="e">
        <f t="shared" si="206"/>
        <v>#NUM!</v>
      </c>
      <c r="CF208" s="2" t="e">
        <f t="shared" si="207"/>
        <v>#NUM!</v>
      </c>
      <c r="CG208" s="2" t="str">
        <f t="shared" si="208"/>
        <v>NS</v>
      </c>
      <c r="CH208" s="2" t="str">
        <f t="shared" si="209"/>
        <v>Wilcoxon</v>
      </c>
      <c r="CI208" s="2" t="str">
        <f t="shared" si="210"/>
        <v>TSTToxicLess25</v>
      </c>
      <c r="CJ208" s="2" t="str">
        <f t="shared" si="211"/>
        <v/>
      </c>
    </row>
    <row r="209" spans="1:88" hidden="1" x14ac:dyDescent="0.2">
      <c r="A209" s="1" t="s">
        <v>142</v>
      </c>
      <c r="B209" s="19" t="s">
        <v>321</v>
      </c>
      <c r="C209" s="20">
        <v>37228</v>
      </c>
      <c r="D209" s="7">
        <v>0</v>
      </c>
      <c r="E209" s="1">
        <v>0.1</v>
      </c>
      <c r="F209" s="1" t="s">
        <v>57</v>
      </c>
      <c r="G209" s="1" t="s">
        <v>759</v>
      </c>
      <c r="H209" s="19" t="s">
        <v>711</v>
      </c>
      <c r="I209" s="19" t="s">
        <v>712</v>
      </c>
      <c r="J209" s="19" t="s">
        <v>61</v>
      </c>
      <c r="K209" s="2">
        <v>0.75</v>
      </c>
      <c r="L209" s="2">
        <v>0.25</v>
      </c>
      <c r="M209" s="19">
        <v>100</v>
      </c>
      <c r="N209" s="19">
        <v>100</v>
      </c>
      <c r="O209" s="19">
        <v>100</v>
      </c>
      <c r="P209" s="19">
        <v>100</v>
      </c>
      <c r="Q209" s="21"/>
      <c r="R209" s="21"/>
      <c r="S209" s="21"/>
      <c r="T209" s="21"/>
      <c r="W209" s="2">
        <f t="shared" si="159"/>
        <v>100</v>
      </c>
      <c r="X209" s="57">
        <f t="shared" si="160"/>
        <v>0</v>
      </c>
      <c r="Y209" s="2">
        <f t="shared" si="161"/>
        <v>4</v>
      </c>
      <c r="Z209" s="19">
        <v>80</v>
      </c>
      <c r="AA209" s="19">
        <v>60</v>
      </c>
      <c r="AB209" s="19">
        <v>100</v>
      </c>
      <c r="AC209" s="19">
        <v>100</v>
      </c>
      <c r="AJ209" s="2">
        <f t="shared" si="162"/>
        <v>85</v>
      </c>
      <c r="AK209" s="2">
        <f t="shared" si="163"/>
        <v>19.148542155126762</v>
      </c>
      <c r="AL209" s="2">
        <f t="shared" si="164"/>
        <v>4</v>
      </c>
      <c r="AM209" s="22">
        <f t="shared" si="165"/>
        <v>1.5707963267948966</v>
      </c>
      <c r="AN209" s="22">
        <f t="shared" si="166"/>
        <v>1.5707963267948966</v>
      </c>
      <c r="AO209" s="22">
        <f t="shared" si="167"/>
        <v>1.5707963267948966</v>
      </c>
      <c r="AP209" s="22">
        <f t="shared" si="168"/>
        <v>1.5707963267948966</v>
      </c>
      <c r="AQ209" s="22" t="str">
        <f t="shared" si="169"/>
        <v/>
      </c>
      <c r="AR209" s="22" t="str">
        <f t="shared" si="170"/>
        <v/>
      </c>
      <c r="AS209" s="22" t="str">
        <f t="shared" si="171"/>
        <v/>
      </c>
      <c r="AT209" s="22" t="str">
        <f t="shared" si="172"/>
        <v/>
      </c>
      <c r="AU209" s="22" t="str">
        <f t="shared" si="173"/>
        <v/>
      </c>
      <c r="AV209" s="22" t="str">
        <f t="shared" si="174"/>
        <v/>
      </c>
      <c r="AW209" s="2">
        <f t="shared" si="175"/>
        <v>1.5707963267948966</v>
      </c>
      <c r="AX209" s="2">
        <f t="shared" si="176"/>
        <v>0</v>
      </c>
      <c r="AY209" s="2">
        <f t="shared" si="177"/>
        <v>4</v>
      </c>
      <c r="AZ209" s="23">
        <f t="shared" si="178"/>
        <v>1.1071487177940904</v>
      </c>
      <c r="BA209" s="23">
        <f t="shared" si="179"/>
        <v>0.88607712379261372</v>
      </c>
      <c r="BB209" s="23">
        <f t="shared" si="180"/>
        <v>1.5707963267948966</v>
      </c>
      <c r="BC209" s="23">
        <f t="shared" si="181"/>
        <v>1.5707963267948966</v>
      </c>
      <c r="BD209" s="23" t="str">
        <f t="shared" si="182"/>
        <v/>
      </c>
      <c r="BE209" s="23" t="str">
        <f t="shared" si="183"/>
        <v/>
      </c>
      <c r="BF209" s="23" t="str">
        <f t="shared" si="184"/>
        <v/>
      </c>
      <c r="BG209" s="23" t="str">
        <f t="shared" si="185"/>
        <v/>
      </c>
      <c r="BH209" s="23" t="str">
        <f t="shared" si="186"/>
        <v/>
      </c>
      <c r="BI209" s="23" t="str">
        <f t="shared" si="187"/>
        <v/>
      </c>
      <c r="BJ209" s="2">
        <f t="shared" si="188"/>
        <v>1.2837046237941243</v>
      </c>
      <c r="BK209" s="2">
        <f t="shared" si="189"/>
        <v>0.34357090901525739</v>
      </c>
      <c r="BL209" s="2">
        <f t="shared" si="190"/>
        <v>4</v>
      </c>
      <c r="BM209" s="2">
        <f t="shared" si="191"/>
        <v>8.7085440534951752E-4</v>
      </c>
      <c r="BN209" s="2">
        <f t="shared" si="192"/>
        <v>2.9028480178317249E-4</v>
      </c>
      <c r="BO209" s="2">
        <f t="shared" si="193"/>
        <v>3</v>
      </c>
      <c r="BP209" s="2">
        <f t="shared" si="194"/>
        <v>0.61476321729708527</v>
      </c>
      <c r="BQ209" s="2">
        <f t="shared" si="195"/>
        <v>0.76489232840434507</v>
      </c>
      <c r="BR209" s="3" t="str">
        <f t="shared" si="196"/>
        <v>Toxic</v>
      </c>
      <c r="BS209" s="2">
        <f t="shared" si="197"/>
        <v>85</v>
      </c>
      <c r="BT209" s="4" t="s">
        <v>664</v>
      </c>
      <c r="BU209" s="2" t="s">
        <v>666</v>
      </c>
      <c r="BV209" s="2">
        <f t="shared" si="198"/>
        <v>3</v>
      </c>
      <c r="BW209" s="2">
        <f t="shared" si="199"/>
        <v>3</v>
      </c>
      <c r="BX209" s="2">
        <f t="shared" si="200"/>
        <v>0</v>
      </c>
      <c r="BY209" s="2">
        <f t="shared" si="201"/>
        <v>0.11804096952157027</v>
      </c>
      <c r="BZ209" s="2">
        <f t="shared" si="202"/>
        <v>5.9020484760785134E-2</v>
      </c>
      <c r="CA209" s="2">
        <f t="shared" si="203"/>
        <v>1.1666666666666667</v>
      </c>
      <c r="CB209" s="2" t="e">
        <f t="shared" si="204"/>
        <v>#NUM!</v>
      </c>
      <c r="CC209" s="2">
        <v>6.6349999999999998</v>
      </c>
      <c r="CD209" s="2" t="e">
        <f t="shared" si="205"/>
        <v>#NUM!</v>
      </c>
      <c r="CE209" s="2" t="e">
        <f t="shared" si="206"/>
        <v>#NUM!</v>
      </c>
      <c r="CF209" s="2" t="e">
        <f t="shared" si="207"/>
        <v>#NUM!</v>
      </c>
      <c r="CG209" s="2" t="str">
        <f t="shared" si="208"/>
        <v>NS</v>
      </c>
      <c r="CH209" s="2" t="str">
        <f t="shared" si="209"/>
        <v>Wilcoxon</v>
      </c>
      <c r="CI209" s="2" t="str">
        <f t="shared" si="210"/>
        <v>TSTToxicLess25</v>
      </c>
      <c r="CJ209" s="2" t="str">
        <f t="shared" si="211"/>
        <v/>
      </c>
    </row>
    <row r="210" spans="1:88" hidden="1" x14ac:dyDescent="0.2">
      <c r="A210" s="1" t="s">
        <v>142</v>
      </c>
      <c r="B210" s="19" t="s">
        <v>325</v>
      </c>
      <c r="C210" s="20">
        <v>37228</v>
      </c>
      <c r="D210" s="7">
        <v>0</v>
      </c>
      <c r="E210" s="1">
        <v>0.1</v>
      </c>
      <c r="F210" s="1" t="s">
        <v>57</v>
      </c>
      <c r="G210" s="1" t="s">
        <v>759</v>
      </c>
      <c r="H210" s="19" t="s">
        <v>711</v>
      </c>
      <c r="I210" s="19" t="s">
        <v>712</v>
      </c>
      <c r="J210" s="19" t="s">
        <v>61</v>
      </c>
      <c r="K210" s="2">
        <v>0.75</v>
      </c>
      <c r="L210" s="2">
        <v>0.25</v>
      </c>
      <c r="M210" s="19">
        <v>100</v>
      </c>
      <c r="N210" s="19">
        <v>100</v>
      </c>
      <c r="O210" s="19">
        <v>100</v>
      </c>
      <c r="P210" s="19">
        <v>100</v>
      </c>
      <c r="Q210" s="21"/>
      <c r="R210" s="21"/>
      <c r="S210" s="21"/>
      <c r="T210" s="21"/>
      <c r="W210" s="2">
        <f t="shared" si="159"/>
        <v>100</v>
      </c>
      <c r="X210" s="57">
        <f t="shared" si="160"/>
        <v>0</v>
      </c>
      <c r="Y210" s="2">
        <f t="shared" si="161"/>
        <v>4</v>
      </c>
      <c r="Z210" s="19">
        <v>100</v>
      </c>
      <c r="AA210" s="19">
        <v>60</v>
      </c>
      <c r="AB210" s="19">
        <v>100</v>
      </c>
      <c r="AC210" s="19">
        <v>80</v>
      </c>
      <c r="AJ210" s="2">
        <f t="shared" si="162"/>
        <v>85</v>
      </c>
      <c r="AK210" s="2">
        <f t="shared" si="163"/>
        <v>19.148542155126762</v>
      </c>
      <c r="AL210" s="2">
        <f t="shared" si="164"/>
        <v>4</v>
      </c>
      <c r="AM210" s="22">
        <f t="shared" si="165"/>
        <v>1.5707963267948966</v>
      </c>
      <c r="AN210" s="22">
        <f t="shared" si="166"/>
        <v>1.5707963267948966</v>
      </c>
      <c r="AO210" s="22">
        <f t="shared" si="167"/>
        <v>1.5707963267948966</v>
      </c>
      <c r="AP210" s="22">
        <f t="shared" si="168"/>
        <v>1.5707963267948966</v>
      </c>
      <c r="AQ210" s="22" t="str">
        <f t="shared" si="169"/>
        <v/>
      </c>
      <c r="AR210" s="22" t="str">
        <f t="shared" si="170"/>
        <v/>
      </c>
      <c r="AS210" s="22" t="str">
        <f t="shared" si="171"/>
        <v/>
      </c>
      <c r="AT210" s="22" t="str">
        <f t="shared" si="172"/>
        <v/>
      </c>
      <c r="AU210" s="22" t="str">
        <f t="shared" si="173"/>
        <v/>
      </c>
      <c r="AV210" s="22" t="str">
        <f t="shared" si="174"/>
        <v/>
      </c>
      <c r="AW210" s="2">
        <f t="shared" si="175"/>
        <v>1.5707963267948966</v>
      </c>
      <c r="AX210" s="2">
        <f t="shared" si="176"/>
        <v>0</v>
      </c>
      <c r="AY210" s="2">
        <f t="shared" si="177"/>
        <v>4</v>
      </c>
      <c r="AZ210" s="23">
        <f t="shared" si="178"/>
        <v>1.5707963267948966</v>
      </c>
      <c r="BA210" s="23">
        <f t="shared" si="179"/>
        <v>0.88607712379261372</v>
      </c>
      <c r="BB210" s="23">
        <f t="shared" si="180"/>
        <v>1.5707963267948966</v>
      </c>
      <c r="BC210" s="23">
        <f t="shared" si="181"/>
        <v>1.1071487177940904</v>
      </c>
      <c r="BD210" s="23" t="str">
        <f t="shared" si="182"/>
        <v/>
      </c>
      <c r="BE210" s="23" t="str">
        <f t="shared" si="183"/>
        <v/>
      </c>
      <c r="BF210" s="23" t="str">
        <f t="shared" si="184"/>
        <v/>
      </c>
      <c r="BG210" s="23" t="str">
        <f t="shared" si="185"/>
        <v/>
      </c>
      <c r="BH210" s="23" t="str">
        <f t="shared" si="186"/>
        <v/>
      </c>
      <c r="BI210" s="23" t="str">
        <f t="shared" si="187"/>
        <v/>
      </c>
      <c r="BJ210" s="2">
        <f t="shared" si="188"/>
        <v>1.2837046237941243</v>
      </c>
      <c r="BK210" s="2">
        <f t="shared" si="189"/>
        <v>0.34357090901525739</v>
      </c>
      <c r="BL210" s="2">
        <f t="shared" si="190"/>
        <v>4</v>
      </c>
      <c r="BM210" s="2">
        <f t="shared" si="191"/>
        <v>8.7085440534951752E-4</v>
      </c>
      <c r="BN210" s="2">
        <f t="shared" si="192"/>
        <v>2.9028480178317249E-4</v>
      </c>
      <c r="BO210" s="2">
        <f t="shared" si="193"/>
        <v>3</v>
      </c>
      <c r="BP210" s="2">
        <f t="shared" si="194"/>
        <v>0.61476321729708527</v>
      </c>
      <c r="BQ210" s="2">
        <f t="shared" si="195"/>
        <v>0.76489232840434507</v>
      </c>
      <c r="BR210" s="3" t="str">
        <f t="shared" si="196"/>
        <v>Toxic</v>
      </c>
      <c r="BS210" s="2">
        <f t="shared" si="197"/>
        <v>85</v>
      </c>
      <c r="BT210" s="4" t="s">
        <v>664</v>
      </c>
      <c r="BU210" s="2" t="s">
        <v>666</v>
      </c>
      <c r="BV210" s="2">
        <f t="shared" si="198"/>
        <v>3</v>
      </c>
      <c r="BW210" s="2">
        <f t="shared" si="199"/>
        <v>3</v>
      </c>
      <c r="BX210" s="2">
        <f t="shared" si="200"/>
        <v>0</v>
      </c>
      <c r="BY210" s="2">
        <f t="shared" si="201"/>
        <v>0.11804096952157027</v>
      </c>
      <c r="BZ210" s="2">
        <f t="shared" si="202"/>
        <v>5.9020484760785134E-2</v>
      </c>
      <c r="CA210" s="2">
        <f t="shared" si="203"/>
        <v>1.1666666666666667</v>
      </c>
      <c r="CB210" s="2" t="e">
        <f t="shared" si="204"/>
        <v>#NUM!</v>
      </c>
      <c r="CC210" s="2">
        <v>6.6349999999999998</v>
      </c>
      <c r="CD210" s="2" t="e">
        <f t="shared" si="205"/>
        <v>#NUM!</v>
      </c>
      <c r="CE210" s="2" t="e">
        <f t="shared" si="206"/>
        <v>#NUM!</v>
      </c>
      <c r="CF210" s="2" t="e">
        <f t="shared" si="207"/>
        <v>#NUM!</v>
      </c>
      <c r="CG210" s="2" t="str">
        <f t="shared" si="208"/>
        <v>NS</v>
      </c>
      <c r="CH210" s="2" t="str">
        <f t="shared" si="209"/>
        <v>Wilcoxon</v>
      </c>
      <c r="CI210" s="2" t="str">
        <f t="shared" si="210"/>
        <v>TSTToxicLess25</v>
      </c>
      <c r="CJ210" s="2" t="str">
        <f t="shared" si="211"/>
        <v/>
      </c>
    </row>
    <row r="211" spans="1:88" hidden="1" x14ac:dyDescent="0.2">
      <c r="A211" s="1" t="s">
        <v>142</v>
      </c>
      <c r="B211" s="19" t="s">
        <v>482</v>
      </c>
      <c r="C211" s="20">
        <v>38491</v>
      </c>
      <c r="D211" s="7">
        <v>0.47916666666666669</v>
      </c>
      <c r="E211" s="1">
        <v>0.1</v>
      </c>
      <c r="F211" s="1" t="s">
        <v>57</v>
      </c>
      <c r="G211" s="1" t="s">
        <v>839</v>
      </c>
      <c r="H211" s="19" t="s">
        <v>711</v>
      </c>
      <c r="I211" s="19" t="s">
        <v>712</v>
      </c>
      <c r="J211" s="19" t="s">
        <v>61</v>
      </c>
      <c r="K211" s="2">
        <v>0.75</v>
      </c>
      <c r="L211" s="2">
        <v>0.25</v>
      </c>
      <c r="M211" s="19">
        <v>100</v>
      </c>
      <c r="N211" s="19">
        <v>100</v>
      </c>
      <c r="O211" s="19">
        <v>100</v>
      </c>
      <c r="P211" s="19">
        <v>100</v>
      </c>
      <c r="Q211" s="21"/>
      <c r="R211" s="21"/>
      <c r="S211" s="21"/>
      <c r="T211" s="21"/>
      <c r="W211" s="2">
        <f t="shared" si="159"/>
        <v>100</v>
      </c>
      <c r="X211" s="57">
        <f t="shared" si="160"/>
        <v>0</v>
      </c>
      <c r="Y211" s="2">
        <f t="shared" si="161"/>
        <v>4</v>
      </c>
      <c r="Z211" s="19">
        <v>100</v>
      </c>
      <c r="AA211" s="19">
        <v>70</v>
      </c>
      <c r="AB211" s="19">
        <v>100</v>
      </c>
      <c r="AC211" s="19">
        <v>60</v>
      </c>
      <c r="AJ211" s="2">
        <f t="shared" si="162"/>
        <v>82.5</v>
      </c>
      <c r="AK211" s="2">
        <f t="shared" si="163"/>
        <v>20.615528128088304</v>
      </c>
      <c r="AL211" s="2">
        <f t="shared" si="164"/>
        <v>4</v>
      </c>
      <c r="AM211" s="22">
        <f t="shared" si="165"/>
        <v>1.5707963267948966</v>
      </c>
      <c r="AN211" s="22">
        <f t="shared" si="166"/>
        <v>1.5707963267948966</v>
      </c>
      <c r="AO211" s="22">
        <f t="shared" si="167"/>
        <v>1.5707963267948966</v>
      </c>
      <c r="AP211" s="22">
        <f t="shared" si="168"/>
        <v>1.5707963267948966</v>
      </c>
      <c r="AQ211" s="22" t="str">
        <f t="shared" si="169"/>
        <v/>
      </c>
      <c r="AR211" s="22" t="str">
        <f t="shared" si="170"/>
        <v/>
      </c>
      <c r="AS211" s="22" t="str">
        <f t="shared" si="171"/>
        <v/>
      </c>
      <c r="AT211" s="22" t="str">
        <f t="shared" si="172"/>
        <v/>
      </c>
      <c r="AU211" s="22" t="str">
        <f t="shared" si="173"/>
        <v/>
      </c>
      <c r="AV211" s="22" t="str">
        <f t="shared" si="174"/>
        <v/>
      </c>
      <c r="AW211" s="2">
        <f t="shared" si="175"/>
        <v>1.5707963267948966</v>
      </c>
      <c r="AX211" s="2">
        <f t="shared" si="176"/>
        <v>0</v>
      </c>
      <c r="AY211" s="2">
        <f t="shared" si="177"/>
        <v>4</v>
      </c>
      <c r="AZ211" s="23">
        <f t="shared" si="178"/>
        <v>1.5707963267948966</v>
      </c>
      <c r="BA211" s="23">
        <f t="shared" si="179"/>
        <v>0.99115658643119231</v>
      </c>
      <c r="BB211" s="23">
        <f t="shared" si="180"/>
        <v>1.5707963267948966</v>
      </c>
      <c r="BC211" s="23">
        <f t="shared" si="181"/>
        <v>0.88607712379261372</v>
      </c>
      <c r="BD211" s="23" t="str">
        <f t="shared" si="182"/>
        <v/>
      </c>
      <c r="BE211" s="23" t="str">
        <f t="shared" si="183"/>
        <v/>
      </c>
      <c r="BF211" s="23" t="str">
        <f t="shared" si="184"/>
        <v/>
      </c>
      <c r="BG211" s="23" t="str">
        <f t="shared" si="185"/>
        <v/>
      </c>
      <c r="BH211" s="23" t="str">
        <f t="shared" si="186"/>
        <v/>
      </c>
      <c r="BI211" s="23" t="str">
        <f t="shared" si="187"/>
        <v/>
      </c>
      <c r="BJ211" s="2">
        <f t="shared" si="188"/>
        <v>1.2547065909533996</v>
      </c>
      <c r="BK211" s="2">
        <f t="shared" si="189"/>
        <v>0.36750135199370187</v>
      </c>
      <c r="BL211" s="2">
        <f t="shared" si="190"/>
        <v>4</v>
      </c>
      <c r="BM211" s="2">
        <f t="shared" si="191"/>
        <v>1.1400286925304266E-3</v>
      </c>
      <c r="BN211" s="2">
        <f t="shared" si="192"/>
        <v>3.8000956417680889E-4</v>
      </c>
      <c r="BO211" s="2">
        <f t="shared" si="193"/>
        <v>3</v>
      </c>
      <c r="BP211" s="2">
        <f t="shared" si="194"/>
        <v>0.4169200763024139</v>
      </c>
      <c r="BQ211" s="2">
        <f t="shared" si="195"/>
        <v>0.76489232840434507</v>
      </c>
      <c r="BR211" s="3" t="str">
        <f t="shared" si="196"/>
        <v>Toxic</v>
      </c>
      <c r="BS211" s="2">
        <f t="shared" si="197"/>
        <v>82.5</v>
      </c>
      <c r="BT211" s="4" t="s">
        <v>664</v>
      </c>
      <c r="BU211" s="2" t="s">
        <v>666</v>
      </c>
      <c r="BV211" s="2">
        <f t="shared" si="198"/>
        <v>3</v>
      </c>
      <c r="BW211" s="2">
        <f t="shared" si="199"/>
        <v>3</v>
      </c>
      <c r="BX211" s="2">
        <f t="shared" si="200"/>
        <v>0</v>
      </c>
      <c r="BY211" s="2">
        <f t="shared" si="201"/>
        <v>0.13505724371719877</v>
      </c>
      <c r="BZ211" s="2">
        <f t="shared" si="202"/>
        <v>6.7528621858599383E-2</v>
      </c>
      <c r="CA211" s="2">
        <f t="shared" si="203"/>
        <v>1.1666666666666667</v>
      </c>
      <c r="CB211" s="2" t="e">
        <f t="shared" si="204"/>
        <v>#NUM!</v>
      </c>
      <c r="CC211" s="2">
        <v>6.6349999999999998</v>
      </c>
      <c r="CD211" s="2" t="e">
        <f t="shared" si="205"/>
        <v>#NUM!</v>
      </c>
      <c r="CE211" s="2" t="e">
        <f t="shared" si="206"/>
        <v>#NUM!</v>
      </c>
      <c r="CF211" s="2" t="e">
        <f t="shared" si="207"/>
        <v>#NUM!</v>
      </c>
      <c r="CG211" s="2" t="str">
        <f t="shared" si="208"/>
        <v>NS</v>
      </c>
      <c r="CH211" s="2" t="str">
        <f t="shared" si="209"/>
        <v>Wilcoxon</v>
      </c>
      <c r="CI211" s="2" t="str">
        <f t="shared" si="210"/>
        <v>TSTToxicLess25</v>
      </c>
      <c r="CJ211" s="2" t="str">
        <f t="shared" si="211"/>
        <v/>
      </c>
    </row>
    <row r="212" spans="1:88" hidden="1" x14ac:dyDescent="0.2">
      <c r="A212" s="1" t="s">
        <v>142</v>
      </c>
      <c r="B212" s="19" t="s">
        <v>482</v>
      </c>
      <c r="C212" s="20">
        <v>38743</v>
      </c>
      <c r="D212" s="7">
        <v>0.4861111111111111</v>
      </c>
      <c r="E212" s="1">
        <v>0.1</v>
      </c>
      <c r="F212" s="1" t="s">
        <v>57</v>
      </c>
      <c r="G212" s="1" t="s">
        <v>845</v>
      </c>
      <c r="H212" s="19" t="s">
        <v>711</v>
      </c>
      <c r="I212" s="19" t="s">
        <v>712</v>
      </c>
      <c r="J212" s="19" t="s">
        <v>61</v>
      </c>
      <c r="K212" s="2">
        <v>0.75</v>
      </c>
      <c r="L212" s="2">
        <v>0.25</v>
      </c>
      <c r="M212" s="19">
        <v>100</v>
      </c>
      <c r="N212" s="19">
        <v>100</v>
      </c>
      <c r="O212" s="19">
        <v>100</v>
      </c>
      <c r="P212" s="19">
        <v>100</v>
      </c>
      <c r="Q212" s="21"/>
      <c r="R212" s="21"/>
      <c r="S212" s="21"/>
      <c r="T212" s="21"/>
      <c r="W212" s="2">
        <f t="shared" si="159"/>
        <v>100</v>
      </c>
      <c r="X212" s="57">
        <f t="shared" si="160"/>
        <v>0</v>
      </c>
      <c r="Y212" s="2">
        <f t="shared" si="161"/>
        <v>4</v>
      </c>
      <c r="Z212" s="19">
        <v>80</v>
      </c>
      <c r="AA212" s="19">
        <v>70</v>
      </c>
      <c r="AB212" s="19">
        <v>40</v>
      </c>
      <c r="AC212" s="19">
        <v>40</v>
      </c>
      <c r="AJ212" s="2">
        <f t="shared" si="162"/>
        <v>57.5</v>
      </c>
      <c r="AK212" s="2">
        <f t="shared" si="163"/>
        <v>20.615528128088304</v>
      </c>
      <c r="AL212" s="2">
        <f t="shared" si="164"/>
        <v>4</v>
      </c>
      <c r="AM212" s="22">
        <f t="shared" si="165"/>
        <v>1.5707963267948966</v>
      </c>
      <c r="AN212" s="22">
        <f t="shared" si="166"/>
        <v>1.5707963267948966</v>
      </c>
      <c r="AO212" s="22">
        <f t="shared" si="167"/>
        <v>1.5707963267948966</v>
      </c>
      <c r="AP212" s="22">
        <f t="shared" si="168"/>
        <v>1.5707963267948966</v>
      </c>
      <c r="AQ212" s="22" t="str">
        <f t="shared" si="169"/>
        <v/>
      </c>
      <c r="AR212" s="22" t="str">
        <f t="shared" si="170"/>
        <v/>
      </c>
      <c r="AS212" s="22" t="str">
        <f t="shared" si="171"/>
        <v/>
      </c>
      <c r="AT212" s="22" t="str">
        <f t="shared" si="172"/>
        <v/>
      </c>
      <c r="AU212" s="22" t="str">
        <f t="shared" si="173"/>
        <v/>
      </c>
      <c r="AV212" s="22" t="str">
        <f t="shared" si="174"/>
        <v/>
      </c>
      <c r="AW212" s="2">
        <f t="shared" si="175"/>
        <v>1.5707963267948966</v>
      </c>
      <c r="AX212" s="2">
        <f t="shared" si="176"/>
        <v>0</v>
      </c>
      <c r="AY212" s="2">
        <f t="shared" si="177"/>
        <v>4</v>
      </c>
      <c r="AZ212" s="23">
        <f t="shared" si="178"/>
        <v>1.1071487177940904</v>
      </c>
      <c r="BA212" s="23">
        <f t="shared" si="179"/>
        <v>0.99115658643119231</v>
      </c>
      <c r="BB212" s="23">
        <f t="shared" si="180"/>
        <v>0.68471920300228295</v>
      </c>
      <c r="BC212" s="23">
        <f t="shared" si="181"/>
        <v>0.68471920300228295</v>
      </c>
      <c r="BD212" s="23" t="str">
        <f t="shared" si="182"/>
        <v/>
      </c>
      <c r="BE212" s="23" t="str">
        <f t="shared" si="183"/>
        <v/>
      </c>
      <c r="BF212" s="23" t="str">
        <f t="shared" si="184"/>
        <v/>
      </c>
      <c r="BG212" s="23" t="str">
        <f t="shared" si="185"/>
        <v/>
      </c>
      <c r="BH212" s="23" t="str">
        <f t="shared" si="186"/>
        <v/>
      </c>
      <c r="BI212" s="23" t="str">
        <f t="shared" si="187"/>
        <v/>
      </c>
      <c r="BJ212" s="2">
        <f t="shared" si="188"/>
        <v>0.86693592755746207</v>
      </c>
      <c r="BK212" s="2">
        <f t="shared" si="189"/>
        <v>0.21566859306161271</v>
      </c>
      <c r="BL212" s="2">
        <f t="shared" si="190"/>
        <v>4</v>
      </c>
      <c r="BM212" s="2">
        <f t="shared" si="191"/>
        <v>1.352158610363465E-4</v>
      </c>
      <c r="BN212" s="2">
        <f t="shared" si="192"/>
        <v>4.5071953678782168E-5</v>
      </c>
      <c r="BO212" s="2">
        <f t="shared" si="193"/>
        <v>3</v>
      </c>
      <c r="BP212" s="2">
        <f t="shared" si="194"/>
        <v>-2.8855505859382786</v>
      </c>
      <c r="BQ212" s="2">
        <f t="shared" si="195"/>
        <v>0.76489232840434507</v>
      </c>
      <c r="BR212" s="3" t="str">
        <f t="shared" si="196"/>
        <v>Toxic</v>
      </c>
      <c r="BS212" s="2">
        <f t="shared" si="197"/>
        <v>57.499999999999993</v>
      </c>
      <c r="BT212" s="4" t="s">
        <v>664</v>
      </c>
      <c r="BU212" s="4" t="s">
        <v>667</v>
      </c>
      <c r="BV212" s="2">
        <f t="shared" si="198"/>
        <v>3</v>
      </c>
      <c r="BW212" s="2">
        <f t="shared" si="199"/>
        <v>3</v>
      </c>
      <c r="BX212" s="2">
        <f t="shared" si="200"/>
        <v>0</v>
      </c>
      <c r="BY212" s="2">
        <f t="shared" si="201"/>
        <v>4.6512942033175499E-2</v>
      </c>
      <c r="BZ212" s="2">
        <f t="shared" si="202"/>
        <v>2.3256471016587749E-2</v>
      </c>
      <c r="CA212" s="2">
        <f t="shared" si="203"/>
        <v>1.1666666666666667</v>
      </c>
      <c r="CB212" s="2" t="e">
        <f t="shared" si="204"/>
        <v>#NUM!</v>
      </c>
      <c r="CC212" s="2">
        <v>6.6349999999999998</v>
      </c>
      <c r="CD212" s="2" t="e">
        <f t="shared" si="205"/>
        <v>#NUM!</v>
      </c>
      <c r="CE212" s="2" t="e">
        <f t="shared" si="206"/>
        <v>#NUM!</v>
      </c>
      <c r="CF212" s="2" t="e">
        <f t="shared" si="207"/>
        <v>#NUM!</v>
      </c>
      <c r="CG212" s="2" t="str">
        <f t="shared" si="208"/>
        <v>Sig</v>
      </c>
      <c r="CH212" s="2" t="str">
        <f t="shared" si="209"/>
        <v>Wilcoxon</v>
      </c>
      <c r="CI212" s="2" t="str">
        <f t="shared" si="210"/>
        <v/>
      </c>
      <c r="CJ212" s="2" t="str">
        <f t="shared" si="211"/>
        <v/>
      </c>
    </row>
    <row r="213" spans="1:88" hidden="1" x14ac:dyDescent="0.2">
      <c r="A213" s="1" t="s">
        <v>142</v>
      </c>
      <c r="B213" s="19" t="s">
        <v>482</v>
      </c>
      <c r="C213" s="20">
        <v>38106</v>
      </c>
      <c r="D213" s="7">
        <v>0.55208333333333337</v>
      </c>
      <c r="E213" s="1">
        <v>0.1</v>
      </c>
      <c r="F213" s="1" t="s">
        <v>57</v>
      </c>
      <c r="G213" s="1" t="s">
        <v>827</v>
      </c>
      <c r="H213" s="19" t="s">
        <v>711</v>
      </c>
      <c r="I213" s="19" t="s">
        <v>712</v>
      </c>
      <c r="J213" s="19" t="s">
        <v>61</v>
      </c>
      <c r="K213" s="2">
        <v>0.75</v>
      </c>
      <c r="L213" s="2">
        <v>0.25</v>
      </c>
      <c r="M213" s="19">
        <v>100</v>
      </c>
      <c r="N213" s="19">
        <v>100</v>
      </c>
      <c r="O213" s="19">
        <v>100</v>
      </c>
      <c r="P213" s="19">
        <v>100</v>
      </c>
      <c r="Q213" s="21"/>
      <c r="R213" s="21"/>
      <c r="S213" s="21"/>
      <c r="T213" s="21"/>
      <c r="W213" s="2">
        <f t="shared" si="159"/>
        <v>100</v>
      </c>
      <c r="X213" s="57">
        <f t="shared" si="160"/>
        <v>0</v>
      </c>
      <c r="Y213" s="2">
        <f t="shared" si="161"/>
        <v>4</v>
      </c>
      <c r="Z213" s="19">
        <v>10</v>
      </c>
      <c r="AA213" s="19">
        <v>40</v>
      </c>
      <c r="AB213" s="19">
        <v>50</v>
      </c>
      <c r="AC213" s="21"/>
      <c r="AJ213" s="2">
        <f t="shared" si="162"/>
        <v>33.333333333333336</v>
      </c>
      <c r="AK213" s="2">
        <f t="shared" si="163"/>
        <v>20.816659994661325</v>
      </c>
      <c r="AL213" s="2">
        <f t="shared" si="164"/>
        <v>3</v>
      </c>
      <c r="AM213" s="22">
        <f t="shared" si="165"/>
        <v>1.5707963267948966</v>
      </c>
      <c r="AN213" s="22">
        <f t="shared" si="166"/>
        <v>1.5707963267948966</v>
      </c>
      <c r="AO213" s="22">
        <f t="shared" si="167"/>
        <v>1.5707963267948966</v>
      </c>
      <c r="AP213" s="22">
        <f t="shared" si="168"/>
        <v>1.5707963267948966</v>
      </c>
      <c r="AQ213" s="22" t="str">
        <f t="shared" si="169"/>
        <v/>
      </c>
      <c r="AR213" s="22" t="str">
        <f t="shared" si="170"/>
        <v/>
      </c>
      <c r="AS213" s="22" t="str">
        <f t="shared" si="171"/>
        <v/>
      </c>
      <c r="AT213" s="22" t="str">
        <f t="shared" si="172"/>
        <v/>
      </c>
      <c r="AU213" s="22" t="str">
        <f t="shared" si="173"/>
        <v/>
      </c>
      <c r="AV213" s="22" t="str">
        <f t="shared" si="174"/>
        <v/>
      </c>
      <c r="AW213" s="2">
        <f t="shared" si="175"/>
        <v>1.5707963267948966</v>
      </c>
      <c r="AX213" s="2">
        <f t="shared" si="176"/>
        <v>0</v>
      </c>
      <c r="AY213" s="2">
        <f t="shared" si="177"/>
        <v>4</v>
      </c>
      <c r="AZ213" s="23">
        <f t="shared" si="178"/>
        <v>0.32175055439664224</v>
      </c>
      <c r="BA213" s="23">
        <f t="shared" si="179"/>
        <v>0.68471920300228295</v>
      </c>
      <c r="BB213" s="23">
        <f t="shared" si="180"/>
        <v>0.78539816339744839</v>
      </c>
      <c r="BC213" s="23" t="str">
        <f t="shared" si="181"/>
        <v/>
      </c>
      <c r="BD213" s="23" t="str">
        <f t="shared" si="182"/>
        <v/>
      </c>
      <c r="BE213" s="23" t="str">
        <f t="shared" si="183"/>
        <v/>
      </c>
      <c r="BF213" s="23" t="str">
        <f t="shared" si="184"/>
        <v/>
      </c>
      <c r="BG213" s="23" t="str">
        <f t="shared" si="185"/>
        <v/>
      </c>
      <c r="BH213" s="23" t="str">
        <f t="shared" si="186"/>
        <v/>
      </c>
      <c r="BI213" s="23" t="str">
        <f t="shared" si="187"/>
        <v/>
      </c>
      <c r="BJ213" s="2">
        <f t="shared" si="188"/>
        <v>0.59728930693212456</v>
      </c>
      <c r="BK213" s="2">
        <f t="shared" si="189"/>
        <v>0.24387551410129313</v>
      </c>
      <c r="BL213" s="2">
        <f t="shared" si="190"/>
        <v>3</v>
      </c>
      <c r="BM213" s="2">
        <f t="shared" si="191"/>
        <v>3.9303414563936456E-4</v>
      </c>
      <c r="BN213" s="2">
        <f t="shared" si="192"/>
        <v>1.9651707281968228E-4</v>
      </c>
      <c r="BO213" s="2">
        <f t="shared" si="193"/>
        <v>2</v>
      </c>
      <c r="BP213" s="2">
        <f t="shared" si="194"/>
        <v>-4.1250096880231224</v>
      </c>
      <c r="BQ213" s="2">
        <f t="shared" si="195"/>
        <v>0.81649658092772592</v>
      </c>
      <c r="BR213" s="3" t="str">
        <f t="shared" si="196"/>
        <v>Toxic</v>
      </c>
      <c r="BS213" s="2">
        <f t="shared" si="197"/>
        <v>33.333333333333336</v>
      </c>
      <c r="BT213" s="4" t="s">
        <v>664</v>
      </c>
      <c r="BU213" s="4" t="s">
        <v>667</v>
      </c>
      <c r="BV213" s="2">
        <f t="shared" si="198"/>
        <v>3</v>
      </c>
      <c r="BW213" s="2">
        <f t="shared" si="199"/>
        <v>2</v>
      </c>
      <c r="BX213" s="2">
        <f t="shared" si="200"/>
        <v>0</v>
      </c>
      <c r="BY213" s="2">
        <f t="shared" si="201"/>
        <v>5.9475266378170022E-2</v>
      </c>
      <c r="BZ213" s="2">
        <f t="shared" si="202"/>
        <v>2.3790106551268009E-2</v>
      </c>
      <c r="CA213" s="2">
        <f t="shared" si="203"/>
        <v>1.211111111111111</v>
      </c>
      <c r="CB213" s="2" t="e">
        <f t="shared" si="204"/>
        <v>#NUM!</v>
      </c>
      <c r="CC213" s="2">
        <v>6.6349999999999998</v>
      </c>
      <c r="CD213" s="2" t="e">
        <f t="shared" si="205"/>
        <v>#NUM!</v>
      </c>
      <c r="CE213" s="2" t="e">
        <f t="shared" si="206"/>
        <v>#NUM!</v>
      </c>
      <c r="CF213" s="2" t="e">
        <f t="shared" si="207"/>
        <v>#NUM!</v>
      </c>
      <c r="CG213" s="2" t="str">
        <f t="shared" si="208"/>
        <v>Sig</v>
      </c>
      <c r="CH213" s="2" t="str">
        <f t="shared" si="209"/>
        <v>Wilcoxon</v>
      </c>
      <c r="CI213" s="2" t="str">
        <f t="shared" si="210"/>
        <v/>
      </c>
      <c r="CJ213" s="2" t="str">
        <f t="shared" si="211"/>
        <v/>
      </c>
    </row>
    <row r="214" spans="1:88" hidden="1" x14ac:dyDescent="0.2">
      <c r="A214" s="1" t="s">
        <v>142</v>
      </c>
      <c r="B214" s="19" t="s">
        <v>814</v>
      </c>
      <c r="C214" s="20">
        <v>38589</v>
      </c>
      <c r="D214" s="7">
        <v>0.49027777777777776</v>
      </c>
      <c r="E214" s="1">
        <v>0.1</v>
      </c>
      <c r="F214" s="1" t="s">
        <v>57</v>
      </c>
      <c r="G214" s="1" t="s">
        <v>822</v>
      </c>
      <c r="H214" s="19" t="s">
        <v>711</v>
      </c>
      <c r="I214" s="19" t="s">
        <v>712</v>
      </c>
      <c r="J214" s="19" t="s">
        <v>61</v>
      </c>
      <c r="K214" s="2">
        <v>0.75</v>
      </c>
      <c r="L214" s="2">
        <v>0.25</v>
      </c>
      <c r="M214" s="19">
        <v>100</v>
      </c>
      <c r="N214" s="19">
        <v>100</v>
      </c>
      <c r="O214" s="19">
        <v>100</v>
      </c>
      <c r="P214" s="19">
        <v>100</v>
      </c>
      <c r="Q214" s="21"/>
      <c r="R214" s="21"/>
      <c r="S214" s="21"/>
      <c r="T214" s="21"/>
      <c r="W214" s="2">
        <f t="shared" si="159"/>
        <v>100</v>
      </c>
      <c r="X214" s="57">
        <f t="shared" si="160"/>
        <v>0</v>
      </c>
      <c r="Y214" s="2">
        <f t="shared" si="161"/>
        <v>4</v>
      </c>
      <c r="Z214" s="19">
        <v>55.6</v>
      </c>
      <c r="AA214" s="19">
        <v>90</v>
      </c>
      <c r="AB214" s="19">
        <v>100</v>
      </c>
      <c r="AC214" s="19">
        <v>100</v>
      </c>
      <c r="AJ214" s="2">
        <f t="shared" si="162"/>
        <v>86.4</v>
      </c>
      <c r="AK214" s="2">
        <f t="shared" si="163"/>
        <v>21.067510531621885</v>
      </c>
      <c r="AL214" s="2">
        <f t="shared" si="164"/>
        <v>4</v>
      </c>
      <c r="AM214" s="22">
        <f t="shared" si="165"/>
        <v>1.5707963267948966</v>
      </c>
      <c r="AN214" s="22">
        <f t="shared" si="166"/>
        <v>1.5707963267948966</v>
      </c>
      <c r="AO214" s="22">
        <f t="shared" si="167"/>
        <v>1.5707963267948966</v>
      </c>
      <c r="AP214" s="22">
        <f t="shared" si="168"/>
        <v>1.5707963267948966</v>
      </c>
      <c r="AQ214" s="22" t="str">
        <f t="shared" si="169"/>
        <v/>
      </c>
      <c r="AR214" s="22" t="str">
        <f t="shared" si="170"/>
        <v/>
      </c>
      <c r="AS214" s="22" t="str">
        <f t="shared" si="171"/>
        <v/>
      </c>
      <c r="AT214" s="22" t="str">
        <f t="shared" si="172"/>
        <v/>
      </c>
      <c r="AU214" s="22" t="str">
        <f t="shared" si="173"/>
        <v/>
      </c>
      <c r="AV214" s="22" t="str">
        <f t="shared" si="174"/>
        <v/>
      </c>
      <c r="AW214" s="2">
        <f t="shared" si="175"/>
        <v>1.5707963267948966</v>
      </c>
      <c r="AX214" s="2">
        <f t="shared" si="176"/>
        <v>0</v>
      </c>
      <c r="AY214" s="2">
        <f t="shared" si="177"/>
        <v>4</v>
      </c>
      <c r="AZ214" s="23">
        <f t="shared" si="178"/>
        <v>0.84151590658598829</v>
      </c>
      <c r="BA214" s="23">
        <f t="shared" si="179"/>
        <v>1.2490457723982542</v>
      </c>
      <c r="BB214" s="23">
        <f t="shared" si="180"/>
        <v>1.5707963267948966</v>
      </c>
      <c r="BC214" s="23">
        <f t="shared" si="181"/>
        <v>1.5707963267948966</v>
      </c>
      <c r="BD214" s="23" t="str">
        <f t="shared" si="182"/>
        <v/>
      </c>
      <c r="BE214" s="23" t="str">
        <f t="shared" si="183"/>
        <v/>
      </c>
      <c r="BF214" s="23" t="str">
        <f t="shared" si="184"/>
        <v/>
      </c>
      <c r="BG214" s="23" t="str">
        <f t="shared" si="185"/>
        <v/>
      </c>
      <c r="BH214" s="23" t="str">
        <f t="shared" si="186"/>
        <v/>
      </c>
      <c r="BI214" s="23" t="str">
        <f t="shared" si="187"/>
        <v/>
      </c>
      <c r="BJ214" s="2">
        <f t="shared" si="188"/>
        <v>1.3080385831435088</v>
      </c>
      <c r="BK214" s="2">
        <f t="shared" si="189"/>
        <v>0.34602833369516434</v>
      </c>
      <c r="BL214" s="2">
        <f t="shared" si="190"/>
        <v>4</v>
      </c>
      <c r="BM214" s="2">
        <f t="shared" si="191"/>
        <v>8.9603848475264269E-4</v>
      </c>
      <c r="BN214" s="2">
        <f t="shared" si="192"/>
        <v>2.9867949491754758E-4</v>
      </c>
      <c r="BO214" s="2">
        <f t="shared" si="193"/>
        <v>3</v>
      </c>
      <c r="BP214" s="2">
        <f t="shared" si="194"/>
        <v>0.75104449777115079</v>
      </c>
      <c r="BQ214" s="2">
        <f t="shared" si="195"/>
        <v>0.76489232840434507</v>
      </c>
      <c r="BR214" s="3" t="str">
        <f t="shared" si="196"/>
        <v>Toxic</v>
      </c>
      <c r="BS214" s="2">
        <f t="shared" si="197"/>
        <v>86.4</v>
      </c>
      <c r="BT214" s="4" t="s">
        <v>664</v>
      </c>
      <c r="BU214" s="2" t="s">
        <v>666</v>
      </c>
      <c r="BV214" s="2">
        <f t="shared" si="198"/>
        <v>3</v>
      </c>
      <c r="BW214" s="2">
        <f t="shared" si="199"/>
        <v>3</v>
      </c>
      <c r="BX214" s="2">
        <f t="shared" si="200"/>
        <v>0</v>
      </c>
      <c r="BY214" s="2">
        <f t="shared" si="201"/>
        <v>0.11973560771985201</v>
      </c>
      <c r="BZ214" s="2">
        <f t="shared" si="202"/>
        <v>5.9867803859925996E-2</v>
      </c>
      <c r="CA214" s="2">
        <f t="shared" si="203"/>
        <v>1.1666666666666667</v>
      </c>
      <c r="CB214" s="2" t="e">
        <f t="shared" si="204"/>
        <v>#NUM!</v>
      </c>
      <c r="CC214" s="2">
        <v>6.6349999999999998</v>
      </c>
      <c r="CD214" s="2" t="e">
        <f t="shared" si="205"/>
        <v>#NUM!</v>
      </c>
      <c r="CE214" s="2" t="e">
        <f t="shared" si="206"/>
        <v>#NUM!</v>
      </c>
      <c r="CF214" s="2" t="e">
        <f t="shared" si="207"/>
        <v>#NUM!</v>
      </c>
      <c r="CG214" s="2" t="str">
        <f t="shared" si="208"/>
        <v>NS</v>
      </c>
      <c r="CH214" s="2" t="str">
        <f t="shared" si="209"/>
        <v>Wilcoxon</v>
      </c>
      <c r="CI214" s="2" t="str">
        <f t="shared" si="210"/>
        <v>TSTToxicLess25</v>
      </c>
      <c r="CJ214" s="2" t="str">
        <f t="shared" si="211"/>
        <v/>
      </c>
    </row>
    <row r="215" spans="1:88" hidden="1" x14ac:dyDescent="0.2">
      <c r="A215" s="1" t="s">
        <v>142</v>
      </c>
      <c r="B215" s="19" t="s">
        <v>552</v>
      </c>
      <c r="C215" s="20">
        <v>38650</v>
      </c>
      <c r="D215" s="7">
        <v>0.375</v>
      </c>
      <c r="E215" s="1">
        <v>0.1</v>
      </c>
      <c r="F215" s="1" t="s">
        <v>57</v>
      </c>
      <c r="G215" s="1" t="s">
        <v>872</v>
      </c>
      <c r="H215" s="19" t="s">
        <v>711</v>
      </c>
      <c r="I215" s="19" t="s">
        <v>712</v>
      </c>
      <c r="J215" s="19" t="s">
        <v>61</v>
      </c>
      <c r="K215" s="2">
        <v>0.75</v>
      </c>
      <c r="L215" s="2">
        <v>0.25</v>
      </c>
      <c r="M215" s="19">
        <v>100</v>
      </c>
      <c r="N215" s="19">
        <v>100</v>
      </c>
      <c r="O215" s="19">
        <v>100</v>
      </c>
      <c r="P215" s="19">
        <v>100</v>
      </c>
      <c r="Q215" s="19">
        <v>100</v>
      </c>
      <c r="R215" s="19">
        <v>100</v>
      </c>
      <c r="S215" s="19">
        <v>100</v>
      </c>
      <c r="T215" s="19">
        <v>100</v>
      </c>
      <c r="W215" s="2">
        <f t="shared" si="159"/>
        <v>100</v>
      </c>
      <c r="X215" s="57">
        <f t="shared" si="160"/>
        <v>0</v>
      </c>
      <c r="Y215" s="2">
        <f t="shared" si="161"/>
        <v>8</v>
      </c>
      <c r="Z215" s="19">
        <v>80</v>
      </c>
      <c r="AA215" s="19">
        <v>42</v>
      </c>
      <c r="AB215" s="19">
        <v>80</v>
      </c>
      <c r="AC215" s="19">
        <v>90</v>
      </c>
      <c r="AJ215" s="2">
        <f t="shared" si="162"/>
        <v>73</v>
      </c>
      <c r="AK215" s="2">
        <f t="shared" si="163"/>
        <v>21.197484127446195</v>
      </c>
      <c r="AL215" s="2">
        <f t="shared" si="164"/>
        <v>4</v>
      </c>
      <c r="AM215" s="22">
        <f t="shared" si="165"/>
        <v>1.5707963267948966</v>
      </c>
      <c r="AN215" s="22">
        <f t="shared" si="166"/>
        <v>1.5707963267948966</v>
      </c>
      <c r="AO215" s="22">
        <f t="shared" si="167"/>
        <v>1.5707963267948966</v>
      </c>
      <c r="AP215" s="22">
        <f t="shared" si="168"/>
        <v>1.5707963267948966</v>
      </c>
      <c r="AQ215" s="22">
        <f t="shared" si="169"/>
        <v>1.5707963267948966</v>
      </c>
      <c r="AR215" s="22">
        <f t="shared" si="170"/>
        <v>1.5707963267948966</v>
      </c>
      <c r="AS215" s="22">
        <f t="shared" si="171"/>
        <v>1.5707963267948966</v>
      </c>
      <c r="AT215" s="22">
        <f t="shared" si="172"/>
        <v>1.5707963267948966</v>
      </c>
      <c r="AU215" s="22" t="str">
        <f t="shared" si="173"/>
        <v/>
      </c>
      <c r="AV215" s="22" t="str">
        <f t="shared" si="174"/>
        <v/>
      </c>
      <c r="AW215" s="2">
        <f t="shared" si="175"/>
        <v>1.5707963267948966</v>
      </c>
      <c r="AX215" s="2">
        <f t="shared" si="176"/>
        <v>0</v>
      </c>
      <c r="AY215" s="2">
        <f t="shared" si="177"/>
        <v>8</v>
      </c>
      <c r="AZ215" s="23">
        <f t="shared" si="178"/>
        <v>1.1071487177940904</v>
      </c>
      <c r="BA215" s="23">
        <f t="shared" si="179"/>
        <v>0.7050528369214929</v>
      </c>
      <c r="BB215" s="23">
        <f t="shared" si="180"/>
        <v>1.1071487177940904</v>
      </c>
      <c r="BC215" s="23">
        <f t="shared" si="181"/>
        <v>1.2490457723982542</v>
      </c>
      <c r="BD215" s="23" t="str">
        <f t="shared" si="182"/>
        <v/>
      </c>
      <c r="BE215" s="23" t="str">
        <f t="shared" si="183"/>
        <v/>
      </c>
      <c r="BF215" s="23" t="str">
        <f t="shared" si="184"/>
        <v/>
      </c>
      <c r="BG215" s="23" t="str">
        <f t="shared" si="185"/>
        <v/>
      </c>
      <c r="BH215" s="23" t="str">
        <f t="shared" si="186"/>
        <v/>
      </c>
      <c r="BI215" s="23" t="str">
        <f t="shared" si="187"/>
        <v/>
      </c>
      <c r="BJ215" s="2">
        <f t="shared" si="188"/>
        <v>1.0420990112269819</v>
      </c>
      <c r="BK215" s="2">
        <f t="shared" si="189"/>
        <v>0.23444261147253112</v>
      </c>
      <c r="BL215" s="2">
        <f t="shared" si="190"/>
        <v>4</v>
      </c>
      <c r="BM215" s="2">
        <f t="shared" si="191"/>
        <v>1.888105332652146E-4</v>
      </c>
      <c r="BN215" s="2">
        <f t="shared" si="192"/>
        <v>6.2936844421738203E-5</v>
      </c>
      <c r="BO215" s="2">
        <f t="shared" si="193"/>
        <v>3</v>
      </c>
      <c r="BP215" s="2">
        <f t="shared" si="194"/>
        <v>-1.160183577678028</v>
      </c>
      <c r="BQ215" s="2">
        <f t="shared" si="195"/>
        <v>0.76489232840434507</v>
      </c>
      <c r="BR215" s="3" t="str">
        <f t="shared" si="196"/>
        <v>Toxic</v>
      </c>
      <c r="BS215" s="2">
        <f t="shared" si="197"/>
        <v>73</v>
      </c>
      <c r="BT215" s="4" t="s">
        <v>664</v>
      </c>
      <c r="BU215" s="4" t="s">
        <v>667</v>
      </c>
      <c r="BV215" s="2">
        <f t="shared" si="198"/>
        <v>7</v>
      </c>
      <c r="BW215" s="2">
        <f t="shared" si="199"/>
        <v>3</v>
      </c>
      <c r="BX215" s="2">
        <f t="shared" si="200"/>
        <v>0</v>
      </c>
      <c r="BY215" s="2">
        <f t="shared" si="201"/>
        <v>5.4963338074060182E-2</v>
      </c>
      <c r="BZ215" s="2">
        <f t="shared" si="202"/>
        <v>1.6489001422218055E-2</v>
      </c>
      <c r="CA215" s="2">
        <f t="shared" si="203"/>
        <v>1.1253968253968254</v>
      </c>
      <c r="CB215" s="2" t="e">
        <f t="shared" si="204"/>
        <v>#NUM!</v>
      </c>
      <c r="CC215" s="2">
        <v>6.6349999999999998</v>
      </c>
      <c r="CD215" s="2" t="e">
        <f t="shared" si="205"/>
        <v>#NUM!</v>
      </c>
      <c r="CE215" s="2" t="e">
        <f t="shared" si="206"/>
        <v>#NUM!</v>
      </c>
      <c r="CF215" s="2" t="e">
        <f t="shared" si="207"/>
        <v>#NUM!</v>
      </c>
      <c r="CG215" s="2" t="str">
        <f t="shared" si="208"/>
        <v>Sig</v>
      </c>
      <c r="CH215" s="2" t="str">
        <f t="shared" si="209"/>
        <v>Wilcoxon</v>
      </c>
      <c r="CI215" s="2" t="str">
        <f t="shared" si="210"/>
        <v/>
      </c>
      <c r="CJ215" s="2" t="str">
        <f t="shared" si="211"/>
        <v/>
      </c>
    </row>
    <row r="216" spans="1:88" hidden="1" x14ac:dyDescent="0.2">
      <c r="A216" s="1" t="s">
        <v>142</v>
      </c>
      <c r="B216" s="19" t="s">
        <v>858</v>
      </c>
      <c r="C216" s="20">
        <v>38440</v>
      </c>
      <c r="D216" s="7">
        <v>0.6118055555555556</v>
      </c>
      <c r="E216" s="1">
        <v>0.1</v>
      </c>
      <c r="F216" s="1" t="s">
        <v>57</v>
      </c>
      <c r="G216" s="1" t="s">
        <v>819</v>
      </c>
      <c r="H216" s="19" t="s">
        <v>711</v>
      </c>
      <c r="I216" s="19" t="s">
        <v>712</v>
      </c>
      <c r="J216" s="19" t="s">
        <v>61</v>
      </c>
      <c r="K216" s="2">
        <v>0.75</v>
      </c>
      <c r="L216" s="2">
        <v>0.25</v>
      </c>
      <c r="M216" s="19">
        <v>100</v>
      </c>
      <c r="N216" s="19">
        <v>100</v>
      </c>
      <c r="O216" s="19">
        <v>100</v>
      </c>
      <c r="P216" s="19">
        <v>100</v>
      </c>
      <c r="Q216" s="21"/>
      <c r="R216" s="21"/>
      <c r="S216" s="21"/>
      <c r="T216" s="21"/>
      <c r="W216" s="2">
        <f t="shared" si="159"/>
        <v>100</v>
      </c>
      <c r="X216" s="57">
        <f t="shared" si="160"/>
        <v>0</v>
      </c>
      <c r="Y216" s="2">
        <f t="shared" si="161"/>
        <v>4</v>
      </c>
      <c r="Z216" s="19">
        <v>50</v>
      </c>
      <c r="AA216" s="19">
        <v>20</v>
      </c>
      <c r="AB216" s="19">
        <v>60</v>
      </c>
      <c r="AC216" s="19">
        <v>70</v>
      </c>
      <c r="AJ216" s="2">
        <f t="shared" si="162"/>
        <v>50</v>
      </c>
      <c r="AK216" s="2">
        <f t="shared" si="163"/>
        <v>21.602468994692867</v>
      </c>
      <c r="AL216" s="2">
        <f t="shared" si="164"/>
        <v>4</v>
      </c>
      <c r="AM216" s="22">
        <f t="shared" si="165"/>
        <v>1.5707963267948966</v>
      </c>
      <c r="AN216" s="22">
        <f t="shared" si="166"/>
        <v>1.5707963267948966</v>
      </c>
      <c r="AO216" s="22">
        <f t="shared" si="167"/>
        <v>1.5707963267948966</v>
      </c>
      <c r="AP216" s="22">
        <f t="shared" si="168"/>
        <v>1.5707963267948966</v>
      </c>
      <c r="AQ216" s="22" t="str">
        <f t="shared" si="169"/>
        <v/>
      </c>
      <c r="AR216" s="22" t="str">
        <f t="shared" si="170"/>
        <v/>
      </c>
      <c r="AS216" s="22" t="str">
        <f t="shared" si="171"/>
        <v/>
      </c>
      <c r="AT216" s="22" t="str">
        <f t="shared" si="172"/>
        <v/>
      </c>
      <c r="AU216" s="22" t="str">
        <f t="shared" si="173"/>
        <v/>
      </c>
      <c r="AV216" s="22" t="str">
        <f t="shared" si="174"/>
        <v/>
      </c>
      <c r="AW216" s="2">
        <f t="shared" si="175"/>
        <v>1.5707963267948966</v>
      </c>
      <c r="AX216" s="2">
        <f t="shared" si="176"/>
        <v>0</v>
      </c>
      <c r="AY216" s="2">
        <f t="shared" si="177"/>
        <v>4</v>
      </c>
      <c r="AZ216" s="23">
        <f t="shared" si="178"/>
        <v>0.78539816339744839</v>
      </c>
      <c r="BA216" s="23">
        <f t="shared" si="179"/>
        <v>0.46364760900080609</v>
      </c>
      <c r="BB216" s="23">
        <f t="shared" si="180"/>
        <v>0.88607712379261372</v>
      </c>
      <c r="BC216" s="23">
        <f t="shared" si="181"/>
        <v>0.99115658643119231</v>
      </c>
      <c r="BD216" s="23" t="str">
        <f t="shared" si="182"/>
        <v/>
      </c>
      <c r="BE216" s="23" t="str">
        <f t="shared" si="183"/>
        <v/>
      </c>
      <c r="BF216" s="23" t="str">
        <f t="shared" si="184"/>
        <v/>
      </c>
      <c r="BG216" s="23" t="str">
        <f t="shared" si="185"/>
        <v/>
      </c>
      <c r="BH216" s="23" t="str">
        <f t="shared" si="186"/>
        <v/>
      </c>
      <c r="BI216" s="23" t="str">
        <f t="shared" si="187"/>
        <v/>
      </c>
      <c r="BJ216" s="2">
        <f t="shared" si="188"/>
        <v>0.78156987065551509</v>
      </c>
      <c r="BK216" s="2">
        <f t="shared" si="189"/>
        <v>0.22798945711652227</v>
      </c>
      <c r="BL216" s="2">
        <f t="shared" si="190"/>
        <v>4</v>
      </c>
      <c r="BM216" s="2">
        <f t="shared" si="191"/>
        <v>1.6886477867521967E-4</v>
      </c>
      <c r="BN216" s="2">
        <f t="shared" si="192"/>
        <v>5.6288259558406554E-5</v>
      </c>
      <c r="BO216" s="2">
        <f t="shared" si="193"/>
        <v>3</v>
      </c>
      <c r="BP216" s="2">
        <f t="shared" si="194"/>
        <v>-3.4784711491110545</v>
      </c>
      <c r="BQ216" s="2">
        <f t="shared" si="195"/>
        <v>0.76489232840434507</v>
      </c>
      <c r="BR216" s="3" t="str">
        <f t="shared" si="196"/>
        <v>Toxic</v>
      </c>
      <c r="BS216" s="2">
        <f t="shared" si="197"/>
        <v>50</v>
      </c>
      <c r="BT216" s="4" t="s">
        <v>664</v>
      </c>
      <c r="BU216" s="4" t="s">
        <v>667</v>
      </c>
      <c r="BV216" s="2">
        <f t="shared" si="198"/>
        <v>3</v>
      </c>
      <c r="BW216" s="2">
        <f t="shared" si="199"/>
        <v>3</v>
      </c>
      <c r="BX216" s="2">
        <f t="shared" si="200"/>
        <v>0</v>
      </c>
      <c r="BY216" s="2">
        <f t="shared" si="201"/>
        <v>5.1979192556286545E-2</v>
      </c>
      <c r="BZ216" s="2">
        <f t="shared" si="202"/>
        <v>2.5989596278143273E-2</v>
      </c>
      <c r="CA216" s="2">
        <f t="shared" si="203"/>
        <v>1.1666666666666667</v>
      </c>
      <c r="CB216" s="2" t="e">
        <f t="shared" si="204"/>
        <v>#NUM!</v>
      </c>
      <c r="CC216" s="2">
        <v>6.6349999999999998</v>
      </c>
      <c r="CD216" s="2" t="e">
        <f t="shared" si="205"/>
        <v>#NUM!</v>
      </c>
      <c r="CE216" s="2" t="e">
        <f t="shared" si="206"/>
        <v>#NUM!</v>
      </c>
      <c r="CF216" s="2" t="e">
        <f t="shared" si="207"/>
        <v>#NUM!</v>
      </c>
      <c r="CG216" s="2" t="str">
        <f t="shared" si="208"/>
        <v>Sig</v>
      </c>
      <c r="CH216" s="2" t="str">
        <f t="shared" si="209"/>
        <v>Wilcoxon</v>
      </c>
      <c r="CI216" s="2" t="str">
        <f t="shared" si="210"/>
        <v/>
      </c>
      <c r="CJ216" s="2" t="str">
        <f t="shared" si="211"/>
        <v/>
      </c>
    </row>
    <row r="217" spans="1:88" hidden="1" x14ac:dyDescent="0.2">
      <c r="A217" s="1" t="s">
        <v>142</v>
      </c>
      <c r="B217" s="19" t="s">
        <v>504</v>
      </c>
      <c r="C217" s="20">
        <v>38855</v>
      </c>
      <c r="D217" s="7">
        <v>0.34791666666666665</v>
      </c>
      <c r="E217" s="1">
        <v>0.1</v>
      </c>
      <c r="F217" s="1" t="s">
        <v>57</v>
      </c>
      <c r="G217" s="1" t="s">
        <v>848</v>
      </c>
      <c r="H217" s="19" t="s">
        <v>711</v>
      </c>
      <c r="I217" s="19" t="s">
        <v>712</v>
      </c>
      <c r="J217" s="19" t="s">
        <v>61</v>
      </c>
      <c r="K217" s="2">
        <v>0.75</v>
      </c>
      <c r="L217" s="2">
        <v>0.25</v>
      </c>
      <c r="M217" s="19">
        <v>100</v>
      </c>
      <c r="N217" s="19">
        <v>100</v>
      </c>
      <c r="O217" s="19">
        <v>100</v>
      </c>
      <c r="P217" s="19">
        <v>100</v>
      </c>
      <c r="Q217" s="21"/>
      <c r="R217" s="21"/>
      <c r="S217" s="21"/>
      <c r="T217" s="21"/>
      <c r="W217" s="2">
        <f t="shared" si="159"/>
        <v>100</v>
      </c>
      <c r="X217" s="57">
        <f t="shared" si="160"/>
        <v>0</v>
      </c>
      <c r="Y217" s="2">
        <f t="shared" si="161"/>
        <v>4</v>
      </c>
      <c r="Z217" s="19">
        <v>90</v>
      </c>
      <c r="AA217" s="19">
        <v>70</v>
      </c>
      <c r="AB217" s="19">
        <v>50</v>
      </c>
      <c r="AC217" s="19">
        <v>40</v>
      </c>
      <c r="AJ217" s="2">
        <f t="shared" si="162"/>
        <v>62.5</v>
      </c>
      <c r="AK217" s="2">
        <f t="shared" si="163"/>
        <v>22.173557826083453</v>
      </c>
      <c r="AL217" s="2">
        <f t="shared" si="164"/>
        <v>4</v>
      </c>
      <c r="AM217" s="22">
        <f t="shared" si="165"/>
        <v>1.5707963267948966</v>
      </c>
      <c r="AN217" s="22">
        <f t="shared" si="166"/>
        <v>1.5707963267948966</v>
      </c>
      <c r="AO217" s="22">
        <f t="shared" si="167"/>
        <v>1.5707963267948966</v>
      </c>
      <c r="AP217" s="22">
        <f t="shared" si="168"/>
        <v>1.5707963267948966</v>
      </c>
      <c r="AQ217" s="22" t="str">
        <f t="shared" si="169"/>
        <v/>
      </c>
      <c r="AR217" s="22" t="str">
        <f t="shared" si="170"/>
        <v/>
      </c>
      <c r="AS217" s="22" t="str">
        <f t="shared" si="171"/>
        <v/>
      </c>
      <c r="AT217" s="22" t="str">
        <f t="shared" si="172"/>
        <v/>
      </c>
      <c r="AU217" s="22" t="str">
        <f t="shared" si="173"/>
        <v/>
      </c>
      <c r="AV217" s="22" t="str">
        <f t="shared" si="174"/>
        <v/>
      </c>
      <c r="AW217" s="2">
        <f t="shared" si="175"/>
        <v>1.5707963267948966</v>
      </c>
      <c r="AX217" s="2">
        <f t="shared" si="176"/>
        <v>0</v>
      </c>
      <c r="AY217" s="2">
        <f t="shared" si="177"/>
        <v>4</v>
      </c>
      <c r="AZ217" s="23">
        <f t="shared" si="178"/>
        <v>1.2490457723982542</v>
      </c>
      <c r="BA217" s="23">
        <f t="shared" si="179"/>
        <v>0.99115658643119231</v>
      </c>
      <c r="BB217" s="23">
        <f t="shared" si="180"/>
        <v>0.78539816339744839</v>
      </c>
      <c r="BC217" s="23">
        <f t="shared" si="181"/>
        <v>0.68471920300228295</v>
      </c>
      <c r="BD217" s="23" t="str">
        <f t="shared" si="182"/>
        <v/>
      </c>
      <c r="BE217" s="23" t="str">
        <f t="shared" si="183"/>
        <v/>
      </c>
      <c r="BF217" s="23" t="str">
        <f t="shared" si="184"/>
        <v/>
      </c>
      <c r="BG217" s="23" t="str">
        <f t="shared" si="185"/>
        <v/>
      </c>
      <c r="BH217" s="23" t="str">
        <f t="shared" si="186"/>
        <v/>
      </c>
      <c r="BI217" s="23" t="str">
        <f t="shared" si="187"/>
        <v/>
      </c>
      <c r="BJ217" s="2">
        <f t="shared" si="188"/>
        <v>0.92757993130729444</v>
      </c>
      <c r="BK217" s="2">
        <f t="shared" si="189"/>
        <v>0.24938542228437724</v>
      </c>
      <c r="BL217" s="2">
        <f t="shared" si="190"/>
        <v>4</v>
      </c>
      <c r="BM217" s="2">
        <f t="shared" si="191"/>
        <v>2.417487687781183E-4</v>
      </c>
      <c r="BN217" s="2">
        <f t="shared" si="192"/>
        <v>8.0582922926039435E-5</v>
      </c>
      <c r="BO217" s="2">
        <f t="shared" si="193"/>
        <v>3</v>
      </c>
      <c r="BP217" s="2">
        <f t="shared" si="194"/>
        <v>-2.0090774472231181</v>
      </c>
      <c r="BQ217" s="2">
        <f t="shared" si="195"/>
        <v>0.76489232840434507</v>
      </c>
      <c r="BR217" s="3" t="str">
        <f t="shared" si="196"/>
        <v>Toxic</v>
      </c>
      <c r="BS217" s="2">
        <f t="shared" si="197"/>
        <v>62.5</v>
      </c>
      <c r="BT217" s="4" t="s">
        <v>664</v>
      </c>
      <c r="BU217" s="4" t="s">
        <v>667</v>
      </c>
      <c r="BV217" s="2">
        <f t="shared" si="198"/>
        <v>3</v>
      </c>
      <c r="BW217" s="2">
        <f t="shared" si="199"/>
        <v>3</v>
      </c>
      <c r="BX217" s="2">
        <f t="shared" si="200"/>
        <v>0</v>
      </c>
      <c r="BY217" s="2">
        <f t="shared" si="201"/>
        <v>6.2193088847957156E-2</v>
      </c>
      <c r="BZ217" s="2">
        <f t="shared" si="202"/>
        <v>3.1096544423978578E-2</v>
      </c>
      <c r="CA217" s="2">
        <f t="shared" si="203"/>
        <v>1.1666666666666667</v>
      </c>
      <c r="CB217" s="2" t="e">
        <f t="shared" si="204"/>
        <v>#NUM!</v>
      </c>
      <c r="CC217" s="2">
        <v>6.6349999999999998</v>
      </c>
      <c r="CD217" s="2" t="e">
        <f t="shared" si="205"/>
        <v>#NUM!</v>
      </c>
      <c r="CE217" s="2" t="e">
        <f t="shared" si="206"/>
        <v>#NUM!</v>
      </c>
      <c r="CF217" s="2" t="e">
        <f t="shared" si="207"/>
        <v>#NUM!</v>
      </c>
      <c r="CG217" s="2" t="str">
        <f t="shared" si="208"/>
        <v>Sig</v>
      </c>
      <c r="CH217" s="2" t="str">
        <f t="shared" si="209"/>
        <v>Wilcoxon</v>
      </c>
      <c r="CI217" s="2" t="str">
        <f t="shared" si="210"/>
        <v/>
      </c>
      <c r="CJ217" s="2" t="str">
        <f t="shared" si="211"/>
        <v/>
      </c>
    </row>
    <row r="218" spans="1:88" x14ac:dyDescent="0.2">
      <c r="A218" s="1" t="s">
        <v>142</v>
      </c>
      <c r="B218" s="19" t="s">
        <v>859</v>
      </c>
      <c r="C218" s="20">
        <v>38406</v>
      </c>
      <c r="D218" s="7">
        <v>0.43402777777777779</v>
      </c>
      <c r="E218" s="1">
        <v>0.1</v>
      </c>
      <c r="F218" s="1" t="s">
        <v>57</v>
      </c>
      <c r="G218" s="1" t="s">
        <v>863</v>
      </c>
      <c r="H218" s="19" t="s">
        <v>711</v>
      </c>
      <c r="I218" s="19" t="s">
        <v>712</v>
      </c>
      <c r="J218" s="19" t="s">
        <v>61</v>
      </c>
      <c r="K218" s="2">
        <v>0.75</v>
      </c>
      <c r="L218" s="2">
        <v>0.25</v>
      </c>
      <c r="M218" s="19">
        <v>100</v>
      </c>
      <c r="N218" s="19">
        <v>100</v>
      </c>
      <c r="O218" s="19">
        <v>100</v>
      </c>
      <c r="P218" s="19">
        <v>100</v>
      </c>
      <c r="Q218" s="21"/>
      <c r="R218" s="21"/>
      <c r="S218" s="21"/>
      <c r="T218" s="21"/>
      <c r="W218" s="2">
        <f t="shared" si="159"/>
        <v>100</v>
      </c>
      <c r="X218" s="57">
        <f t="shared" si="160"/>
        <v>0</v>
      </c>
      <c r="Y218" s="2">
        <f t="shared" si="161"/>
        <v>4</v>
      </c>
      <c r="Z218" s="19">
        <v>100</v>
      </c>
      <c r="AA218" s="19">
        <v>55.6</v>
      </c>
      <c r="AB218" s="19">
        <v>100</v>
      </c>
      <c r="AC218" s="19">
        <v>100</v>
      </c>
      <c r="AJ218" s="2">
        <f t="shared" si="162"/>
        <v>88.9</v>
      </c>
      <c r="AK218" s="2">
        <f t="shared" si="163"/>
        <v>22.199999999999978</v>
      </c>
      <c r="AL218" s="2">
        <f t="shared" si="164"/>
        <v>4</v>
      </c>
      <c r="AM218" s="22">
        <f t="shared" si="165"/>
        <v>1.5707963267948966</v>
      </c>
      <c r="AN218" s="22">
        <f t="shared" si="166"/>
        <v>1.5707963267948966</v>
      </c>
      <c r="AO218" s="22">
        <f t="shared" si="167"/>
        <v>1.5707963267948966</v>
      </c>
      <c r="AP218" s="22">
        <f t="shared" si="168"/>
        <v>1.5707963267948966</v>
      </c>
      <c r="AQ218" s="22" t="str">
        <f t="shared" si="169"/>
        <v/>
      </c>
      <c r="AR218" s="22" t="str">
        <f t="shared" si="170"/>
        <v/>
      </c>
      <c r="AS218" s="22" t="str">
        <f t="shared" si="171"/>
        <v/>
      </c>
      <c r="AT218" s="22" t="str">
        <f t="shared" si="172"/>
        <v/>
      </c>
      <c r="AU218" s="22" t="str">
        <f t="shared" si="173"/>
        <v/>
      </c>
      <c r="AV218" s="22" t="str">
        <f t="shared" si="174"/>
        <v/>
      </c>
      <c r="AW218" s="2">
        <f t="shared" si="175"/>
        <v>1.5707963267948966</v>
      </c>
      <c r="AX218" s="2">
        <f t="shared" si="176"/>
        <v>0</v>
      </c>
      <c r="AY218" s="2">
        <f t="shared" si="177"/>
        <v>4</v>
      </c>
      <c r="AZ218" s="23">
        <f t="shared" si="178"/>
        <v>1.5707963267948966</v>
      </c>
      <c r="BA218" s="23">
        <f t="shared" si="179"/>
        <v>0.84151590658598829</v>
      </c>
      <c r="BB218" s="23">
        <f t="shared" si="180"/>
        <v>1.5707963267948966</v>
      </c>
      <c r="BC218" s="23">
        <f t="shared" si="181"/>
        <v>1.5707963267948966</v>
      </c>
      <c r="BD218" s="23" t="str">
        <f t="shared" si="182"/>
        <v/>
      </c>
      <c r="BE218" s="23" t="str">
        <f t="shared" si="183"/>
        <v/>
      </c>
      <c r="BF218" s="23" t="str">
        <f t="shared" si="184"/>
        <v/>
      </c>
      <c r="BG218" s="23" t="str">
        <f t="shared" si="185"/>
        <v/>
      </c>
      <c r="BH218" s="23" t="str">
        <f t="shared" si="186"/>
        <v/>
      </c>
      <c r="BI218" s="23" t="str">
        <f t="shared" si="187"/>
        <v/>
      </c>
      <c r="BJ218" s="2">
        <f t="shared" si="188"/>
        <v>1.3884762217426694</v>
      </c>
      <c r="BK218" s="2">
        <f t="shared" si="189"/>
        <v>0.36464021010445552</v>
      </c>
      <c r="BL218" s="2">
        <f t="shared" si="190"/>
        <v>4</v>
      </c>
      <c r="BM218" s="2">
        <f t="shared" si="191"/>
        <v>1.104938864937133E-3</v>
      </c>
      <c r="BN218" s="2">
        <f t="shared" si="192"/>
        <v>3.6831295497904434E-4</v>
      </c>
      <c r="BO218" s="2">
        <f t="shared" si="193"/>
        <v>3</v>
      </c>
      <c r="BP218" s="2">
        <f t="shared" si="194"/>
        <v>1.1538989437628473</v>
      </c>
      <c r="BQ218" s="2">
        <f t="shared" si="195"/>
        <v>0.76489232840434507</v>
      </c>
      <c r="BR218" s="3" t="str">
        <f t="shared" si="196"/>
        <v>Nontoxic</v>
      </c>
      <c r="BS218" s="2">
        <f t="shared" si="197"/>
        <v>88.9</v>
      </c>
      <c r="BT218" s="4" t="s">
        <v>664</v>
      </c>
      <c r="BU218" s="2" t="s">
        <v>666</v>
      </c>
      <c r="BV218" s="2">
        <f t="shared" si="198"/>
        <v>3</v>
      </c>
      <c r="BW218" s="2">
        <f t="shared" si="199"/>
        <v>3</v>
      </c>
      <c r="BX218" s="2">
        <f t="shared" si="200"/>
        <v>0</v>
      </c>
      <c r="BY218" s="2">
        <f t="shared" si="201"/>
        <v>0.13296248282502146</v>
      </c>
      <c r="BZ218" s="2">
        <f t="shared" si="202"/>
        <v>6.648124141251073E-2</v>
      </c>
      <c r="CA218" s="2">
        <f t="shared" si="203"/>
        <v>1.1666666666666667</v>
      </c>
      <c r="CB218" s="2" t="e">
        <f t="shared" si="204"/>
        <v>#NUM!</v>
      </c>
      <c r="CC218" s="2">
        <v>6.6349999999999998</v>
      </c>
      <c r="CD218" s="2" t="e">
        <f t="shared" si="205"/>
        <v>#NUM!</v>
      </c>
      <c r="CE218" s="2" t="e">
        <f t="shared" si="206"/>
        <v>#NUM!</v>
      </c>
      <c r="CF218" s="2" t="e">
        <f t="shared" si="207"/>
        <v>#NUM!</v>
      </c>
      <c r="CG218" s="2" t="str">
        <f t="shared" si="208"/>
        <v>NS</v>
      </c>
      <c r="CH218" s="2" t="str">
        <f t="shared" si="209"/>
        <v>Wilcoxon</v>
      </c>
      <c r="CI218" s="2" t="str">
        <f t="shared" si="210"/>
        <v/>
      </c>
      <c r="CJ218" s="2" t="str">
        <f t="shared" si="211"/>
        <v/>
      </c>
    </row>
    <row r="219" spans="1:88" hidden="1" x14ac:dyDescent="0.2">
      <c r="A219" s="1" t="s">
        <v>142</v>
      </c>
      <c r="B219" s="19" t="s">
        <v>529</v>
      </c>
      <c r="C219" s="20">
        <v>38981</v>
      </c>
      <c r="D219" s="7">
        <v>0.50486111111111109</v>
      </c>
      <c r="E219" s="1">
        <v>0.1</v>
      </c>
      <c r="F219" s="1" t="s">
        <v>57</v>
      </c>
      <c r="G219" s="1" t="s">
        <v>852</v>
      </c>
      <c r="H219" s="19" t="s">
        <v>711</v>
      </c>
      <c r="I219" s="19" t="s">
        <v>712</v>
      </c>
      <c r="J219" s="19" t="s">
        <v>61</v>
      </c>
      <c r="K219" s="2">
        <v>0.75</v>
      </c>
      <c r="L219" s="2">
        <v>0.25</v>
      </c>
      <c r="M219" s="19">
        <v>100</v>
      </c>
      <c r="N219" s="19">
        <v>100</v>
      </c>
      <c r="O219" s="19">
        <v>100</v>
      </c>
      <c r="P219" s="19">
        <v>100</v>
      </c>
      <c r="Q219" s="21"/>
      <c r="R219" s="21"/>
      <c r="S219" s="21"/>
      <c r="T219" s="21"/>
      <c r="W219" s="2">
        <f t="shared" si="159"/>
        <v>100</v>
      </c>
      <c r="X219" s="57">
        <f t="shared" si="160"/>
        <v>0</v>
      </c>
      <c r="Y219" s="2">
        <f t="shared" si="161"/>
        <v>4</v>
      </c>
      <c r="Z219" s="19">
        <v>50</v>
      </c>
      <c r="AA219" s="19">
        <v>100</v>
      </c>
      <c r="AB219" s="19">
        <v>90</v>
      </c>
      <c r="AC219" s="19">
        <v>66.7</v>
      </c>
      <c r="AJ219" s="2">
        <f t="shared" si="162"/>
        <v>76.674999999999997</v>
      </c>
      <c r="AK219" s="2">
        <f t="shared" si="163"/>
        <v>22.602857488969544</v>
      </c>
      <c r="AL219" s="2">
        <f t="shared" si="164"/>
        <v>4</v>
      </c>
      <c r="AM219" s="22">
        <f t="shared" si="165"/>
        <v>1.5707963267948966</v>
      </c>
      <c r="AN219" s="22">
        <f t="shared" si="166"/>
        <v>1.5707963267948966</v>
      </c>
      <c r="AO219" s="22">
        <f t="shared" si="167"/>
        <v>1.5707963267948966</v>
      </c>
      <c r="AP219" s="22">
        <f t="shared" si="168"/>
        <v>1.5707963267948966</v>
      </c>
      <c r="AQ219" s="22" t="str">
        <f t="shared" si="169"/>
        <v/>
      </c>
      <c r="AR219" s="22" t="str">
        <f t="shared" si="170"/>
        <v/>
      </c>
      <c r="AS219" s="22" t="str">
        <f t="shared" si="171"/>
        <v/>
      </c>
      <c r="AT219" s="22" t="str">
        <f t="shared" si="172"/>
        <v/>
      </c>
      <c r="AU219" s="22" t="str">
        <f t="shared" si="173"/>
        <v/>
      </c>
      <c r="AV219" s="22" t="str">
        <f t="shared" si="174"/>
        <v/>
      </c>
      <c r="AW219" s="2">
        <f t="shared" si="175"/>
        <v>1.5707963267948966</v>
      </c>
      <c r="AX219" s="2">
        <f t="shared" si="176"/>
        <v>0</v>
      </c>
      <c r="AY219" s="2">
        <f t="shared" si="177"/>
        <v>4</v>
      </c>
      <c r="AZ219" s="23">
        <f t="shared" si="178"/>
        <v>0.78539816339744839</v>
      </c>
      <c r="BA219" s="23">
        <f t="shared" si="179"/>
        <v>1.5707963267948966</v>
      </c>
      <c r="BB219" s="23">
        <f t="shared" si="180"/>
        <v>1.2490457723982542</v>
      </c>
      <c r="BC219" s="23">
        <f t="shared" si="181"/>
        <v>0.95567021574980793</v>
      </c>
      <c r="BD219" s="23" t="str">
        <f t="shared" si="182"/>
        <v/>
      </c>
      <c r="BE219" s="23" t="str">
        <f t="shared" si="183"/>
        <v/>
      </c>
      <c r="BF219" s="23" t="str">
        <f t="shared" si="184"/>
        <v/>
      </c>
      <c r="BG219" s="23" t="str">
        <f t="shared" si="185"/>
        <v/>
      </c>
      <c r="BH219" s="23" t="str">
        <f t="shared" si="186"/>
        <v/>
      </c>
      <c r="BI219" s="23" t="str">
        <f t="shared" si="187"/>
        <v/>
      </c>
      <c r="BJ219" s="2">
        <f t="shared" si="188"/>
        <v>1.1402276195851018</v>
      </c>
      <c r="BK219" s="2">
        <f t="shared" si="189"/>
        <v>0.34505853624123456</v>
      </c>
      <c r="BL219" s="2">
        <f t="shared" si="190"/>
        <v>4</v>
      </c>
      <c r="BM219" s="2">
        <f t="shared" si="191"/>
        <v>8.8603549458384976E-4</v>
      </c>
      <c r="BN219" s="2">
        <f t="shared" si="192"/>
        <v>2.9534516486128323E-4</v>
      </c>
      <c r="BO219" s="2">
        <f t="shared" si="193"/>
        <v>3</v>
      </c>
      <c r="BP219" s="2">
        <f t="shared" si="194"/>
        <v>-0.21949681885044303</v>
      </c>
      <c r="BQ219" s="2">
        <f t="shared" si="195"/>
        <v>0.76489232840434507</v>
      </c>
      <c r="BR219" s="3" t="str">
        <f t="shared" si="196"/>
        <v>Toxic</v>
      </c>
      <c r="BS219" s="2">
        <f t="shared" si="197"/>
        <v>76.674999999999997</v>
      </c>
      <c r="BT219" s="4" t="s">
        <v>664</v>
      </c>
      <c r="BU219" s="2" t="s">
        <v>666</v>
      </c>
      <c r="BV219" s="2">
        <f t="shared" si="198"/>
        <v>3</v>
      </c>
      <c r="BW219" s="2">
        <f t="shared" si="199"/>
        <v>3</v>
      </c>
      <c r="BX219" s="2">
        <f t="shared" si="200"/>
        <v>0</v>
      </c>
      <c r="BY219" s="2">
        <f t="shared" si="201"/>
        <v>0.11906539343294338</v>
      </c>
      <c r="BZ219" s="2">
        <f t="shared" si="202"/>
        <v>5.9532696716471691E-2</v>
      </c>
      <c r="CA219" s="2">
        <f t="shared" si="203"/>
        <v>1.1666666666666667</v>
      </c>
      <c r="CB219" s="2" t="e">
        <f t="shared" si="204"/>
        <v>#NUM!</v>
      </c>
      <c r="CC219" s="2">
        <v>6.6349999999999998</v>
      </c>
      <c r="CD219" s="2" t="e">
        <f t="shared" si="205"/>
        <v>#NUM!</v>
      </c>
      <c r="CE219" s="2" t="e">
        <f t="shared" si="206"/>
        <v>#NUM!</v>
      </c>
      <c r="CF219" s="2" t="e">
        <f t="shared" si="207"/>
        <v>#NUM!</v>
      </c>
      <c r="CG219" s="2" t="str">
        <f t="shared" si="208"/>
        <v>NS</v>
      </c>
      <c r="CH219" s="2" t="str">
        <f t="shared" si="209"/>
        <v>Wilcoxon</v>
      </c>
      <c r="CI219" s="2" t="str">
        <f t="shared" si="210"/>
        <v>TSTToxicLess25</v>
      </c>
      <c r="CJ219" s="2" t="str">
        <f t="shared" si="211"/>
        <v/>
      </c>
    </row>
    <row r="220" spans="1:88" hidden="1" x14ac:dyDescent="0.2">
      <c r="A220" s="1" t="s">
        <v>142</v>
      </c>
      <c r="B220" s="19" t="s">
        <v>223</v>
      </c>
      <c r="C220" s="20">
        <v>38720</v>
      </c>
      <c r="D220" s="7">
        <v>0.57291666666666663</v>
      </c>
      <c r="E220" s="1">
        <v>0.1</v>
      </c>
      <c r="F220" s="1" t="s">
        <v>57</v>
      </c>
      <c r="G220" s="1" t="s">
        <v>731</v>
      </c>
      <c r="H220" s="19" t="s">
        <v>711</v>
      </c>
      <c r="I220" s="19" t="s">
        <v>712</v>
      </c>
      <c r="J220" s="19" t="s">
        <v>61</v>
      </c>
      <c r="K220" s="2">
        <v>0.75</v>
      </c>
      <c r="L220" s="2">
        <v>0.25</v>
      </c>
      <c r="M220" s="19">
        <v>100</v>
      </c>
      <c r="N220" s="19">
        <v>100</v>
      </c>
      <c r="O220" s="19">
        <v>100</v>
      </c>
      <c r="P220" s="19">
        <v>100</v>
      </c>
      <c r="Q220" s="19">
        <v>100</v>
      </c>
      <c r="R220" s="19">
        <v>100</v>
      </c>
      <c r="S220" s="19">
        <v>100</v>
      </c>
      <c r="T220" s="19">
        <v>100</v>
      </c>
      <c r="W220" s="2">
        <f t="shared" si="159"/>
        <v>100</v>
      </c>
      <c r="X220" s="57">
        <f t="shared" si="160"/>
        <v>0</v>
      </c>
      <c r="Y220" s="2">
        <f t="shared" si="161"/>
        <v>8</v>
      </c>
      <c r="Z220" s="19">
        <v>100</v>
      </c>
      <c r="AA220" s="19">
        <v>60</v>
      </c>
      <c r="AB220" s="19">
        <v>60</v>
      </c>
      <c r="AC220" s="19">
        <v>100</v>
      </c>
      <c r="AJ220" s="2">
        <f t="shared" si="162"/>
        <v>80</v>
      </c>
      <c r="AK220" s="2">
        <f t="shared" si="163"/>
        <v>23.094010767585033</v>
      </c>
      <c r="AL220" s="2">
        <f t="shared" si="164"/>
        <v>4</v>
      </c>
      <c r="AM220" s="22">
        <f t="shared" si="165"/>
        <v>1.5707963267948966</v>
      </c>
      <c r="AN220" s="22">
        <f t="shared" si="166"/>
        <v>1.5707963267948966</v>
      </c>
      <c r="AO220" s="22">
        <f t="shared" si="167"/>
        <v>1.5707963267948966</v>
      </c>
      <c r="AP220" s="22">
        <f t="shared" si="168"/>
        <v>1.5707963267948966</v>
      </c>
      <c r="AQ220" s="22">
        <f t="shared" si="169"/>
        <v>1.5707963267948966</v>
      </c>
      <c r="AR220" s="22">
        <f t="shared" si="170"/>
        <v>1.5707963267948966</v>
      </c>
      <c r="AS220" s="22">
        <f t="shared" si="171"/>
        <v>1.5707963267948966</v>
      </c>
      <c r="AT220" s="22">
        <f t="shared" si="172"/>
        <v>1.5707963267948966</v>
      </c>
      <c r="AU220" s="22" t="str">
        <f t="shared" si="173"/>
        <v/>
      </c>
      <c r="AV220" s="22" t="str">
        <f t="shared" si="174"/>
        <v/>
      </c>
      <c r="AW220" s="2">
        <f t="shared" si="175"/>
        <v>1.5707963267948966</v>
      </c>
      <c r="AX220" s="2">
        <f t="shared" si="176"/>
        <v>0</v>
      </c>
      <c r="AY220" s="2">
        <f t="shared" si="177"/>
        <v>8</v>
      </c>
      <c r="AZ220" s="23">
        <f t="shared" si="178"/>
        <v>1.5707963267948966</v>
      </c>
      <c r="BA220" s="23">
        <f t="shared" si="179"/>
        <v>0.88607712379261372</v>
      </c>
      <c r="BB220" s="23">
        <f t="shared" si="180"/>
        <v>0.88607712379261372</v>
      </c>
      <c r="BC220" s="23">
        <f t="shared" si="181"/>
        <v>1.5707963267948966</v>
      </c>
      <c r="BD220" s="23" t="str">
        <f t="shared" si="182"/>
        <v/>
      </c>
      <c r="BE220" s="23" t="str">
        <f t="shared" si="183"/>
        <v/>
      </c>
      <c r="BF220" s="23" t="str">
        <f t="shared" si="184"/>
        <v/>
      </c>
      <c r="BG220" s="23" t="str">
        <f t="shared" si="185"/>
        <v/>
      </c>
      <c r="BH220" s="23" t="str">
        <f t="shared" si="186"/>
        <v/>
      </c>
      <c r="BI220" s="23" t="str">
        <f t="shared" si="187"/>
        <v/>
      </c>
      <c r="BJ220" s="2">
        <f t="shared" si="188"/>
        <v>1.2284367252937551</v>
      </c>
      <c r="BK220" s="2">
        <f t="shared" si="189"/>
        <v>0.39532281617267384</v>
      </c>
      <c r="BL220" s="2">
        <f t="shared" si="190"/>
        <v>4</v>
      </c>
      <c r="BM220" s="2">
        <f t="shared" si="191"/>
        <v>1.5264674197561004E-3</v>
      </c>
      <c r="BN220" s="2">
        <f t="shared" si="192"/>
        <v>5.0882247325203351E-4</v>
      </c>
      <c r="BO220" s="2">
        <f t="shared" si="193"/>
        <v>3</v>
      </c>
      <c r="BP220" s="2">
        <f t="shared" si="194"/>
        <v>0.25467530908003466</v>
      </c>
      <c r="BQ220" s="2">
        <f t="shared" si="195"/>
        <v>0.76489232840434507</v>
      </c>
      <c r="BR220" s="3" t="str">
        <f t="shared" si="196"/>
        <v>Toxic</v>
      </c>
      <c r="BS220" s="2">
        <f t="shared" si="197"/>
        <v>80</v>
      </c>
      <c r="BT220" s="4" t="s">
        <v>664</v>
      </c>
      <c r="BU220" s="2" t="s">
        <v>666</v>
      </c>
      <c r="BV220" s="2">
        <f t="shared" si="198"/>
        <v>7</v>
      </c>
      <c r="BW220" s="2">
        <f t="shared" si="199"/>
        <v>3</v>
      </c>
      <c r="BX220" s="2">
        <f t="shared" si="200"/>
        <v>0</v>
      </c>
      <c r="BY220" s="2">
        <f t="shared" si="201"/>
        <v>0.15628012898669366</v>
      </c>
      <c r="BZ220" s="2">
        <f t="shared" si="202"/>
        <v>4.6884038696008101E-2</v>
      </c>
      <c r="CA220" s="2">
        <f t="shared" si="203"/>
        <v>1.1253968253968254</v>
      </c>
      <c r="CB220" s="2" t="e">
        <f t="shared" si="204"/>
        <v>#NUM!</v>
      </c>
      <c r="CC220" s="2">
        <v>6.6349999999999998</v>
      </c>
      <c r="CD220" s="2" t="e">
        <f t="shared" si="205"/>
        <v>#NUM!</v>
      </c>
      <c r="CE220" s="2" t="e">
        <f t="shared" si="206"/>
        <v>#NUM!</v>
      </c>
      <c r="CF220" s="2" t="e">
        <f t="shared" si="207"/>
        <v>#NUM!</v>
      </c>
      <c r="CG220" s="2" t="str">
        <f t="shared" si="208"/>
        <v>NS</v>
      </c>
      <c r="CH220" s="2" t="str">
        <f t="shared" si="209"/>
        <v>Wilcoxon</v>
      </c>
      <c r="CI220" s="2" t="str">
        <f t="shared" si="210"/>
        <v>TSTToxicLess25</v>
      </c>
      <c r="CJ220" s="2" t="str">
        <f t="shared" si="211"/>
        <v/>
      </c>
    </row>
    <row r="221" spans="1:88" hidden="1" x14ac:dyDescent="0.2">
      <c r="A221" s="1" t="s">
        <v>142</v>
      </c>
      <c r="B221" s="19" t="s">
        <v>516</v>
      </c>
      <c r="C221" s="20">
        <v>39170</v>
      </c>
      <c r="D221" s="7">
        <v>0.60347222222222219</v>
      </c>
      <c r="E221" s="1">
        <v>0.1</v>
      </c>
      <c r="F221" s="1" t="s">
        <v>57</v>
      </c>
      <c r="G221" s="1" t="s">
        <v>857</v>
      </c>
      <c r="H221" s="19" t="s">
        <v>711</v>
      </c>
      <c r="I221" s="19" t="s">
        <v>712</v>
      </c>
      <c r="J221" s="19" t="s">
        <v>61</v>
      </c>
      <c r="K221" s="2">
        <v>0.75</v>
      </c>
      <c r="L221" s="2">
        <v>0.25</v>
      </c>
      <c r="M221" s="19">
        <v>100</v>
      </c>
      <c r="N221" s="19">
        <v>100</v>
      </c>
      <c r="O221" s="19">
        <v>100</v>
      </c>
      <c r="P221" s="19">
        <v>100</v>
      </c>
      <c r="Q221" s="21"/>
      <c r="R221" s="21"/>
      <c r="S221" s="21"/>
      <c r="T221" s="21"/>
      <c r="W221" s="2">
        <f t="shared" si="159"/>
        <v>100</v>
      </c>
      <c r="X221" s="57">
        <f t="shared" si="160"/>
        <v>0</v>
      </c>
      <c r="Y221" s="2">
        <f t="shared" si="161"/>
        <v>4</v>
      </c>
      <c r="Z221" s="19">
        <v>50</v>
      </c>
      <c r="AA221" s="19">
        <v>100</v>
      </c>
      <c r="AB221" s="19">
        <v>100</v>
      </c>
      <c r="AC221" s="19">
        <v>88.9</v>
      </c>
      <c r="AJ221" s="2">
        <f t="shared" si="162"/>
        <v>84.724999999999994</v>
      </c>
      <c r="AK221" s="2">
        <f t="shared" si="163"/>
        <v>23.733994606892459</v>
      </c>
      <c r="AL221" s="2">
        <f t="shared" si="164"/>
        <v>4</v>
      </c>
      <c r="AM221" s="22">
        <f t="shared" si="165"/>
        <v>1.5707963267948966</v>
      </c>
      <c r="AN221" s="22">
        <f t="shared" si="166"/>
        <v>1.5707963267948966</v>
      </c>
      <c r="AO221" s="22">
        <f t="shared" si="167"/>
        <v>1.5707963267948966</v>
      </c>
      <c r="AP221" s="22">
        <f t="shared" si="168"/>
        <v>1.5707963267948966</v>
      </c>
      <c r="AQ221" s="22" t="str">
        <f t="shared" si="169"/>
        <v/>
      </c>
      <c r="AR221" s="22" t="str">
        <f t="shared" si="170"/>
        <v/>
      </c>
      <c r="AS221" s="22" t="str">
        <f t="shared" si="171"/>
        <v/>
      </c>
      <c r="AT221" s="22" t="str">
        <f t="shared" si="172"/>
        <v/>
      </c>
      <c r="AU221" s="22" t="str">
        <f t="shared" si="173"/>
        <v/>
      </c>
      <c r="AV221" s="22" t="str">
        <f t="shared" si="174"/>
        <v/>
      </c>
      <c r="AW221" s="2">
        <f t="shared" si="175"/>
        <v>1.5707963267948966</v>
      </c>
      <c r="AX221" s="2">
        <f t="shared" si="176"/>
        <v>0</v>
      </c>
      <c r="AY221" s="2">
        <f t="shared" si="177"/>
        <v>4</v>
      </c>
      <c r="AZ221" s="23">
        <f t="shared" si="178"/>
        <v>0.78539816339744839</v>
      </c>
      <c r="BA221" s="23">
        <f t="shared" si="179"/>
        <v>1.5707963267948966</v>
      </c>
      <c r="BB221" s="23">
        <f t="shared" si="180"/>
        <v>1.5707963267948966</v>
      </c>
      <c r="BC221" s="23">
        <f t="shared" si="181"/>
        <v>1.2311362327265871</v>
      </c>
      <c r="BD221" s="23" t="str">
        <f t="shared" si="182"/>
        <v/>
      </c>
      <c r="BE221" s="23" t="str">
        <f t="shared" si="183"/>
        <v/>
      </c>
      <c r="BF221" s="23" t="str">
        <f t="shared" si="184"/>
        <v/>
      </c>
      <c r="BG221" s="23" t="str">
        <f t="shared" si="185"/>
        <v/>
      </c>
      <c r="BH221" s="23" t="str">
        <f t="shared" si="186"/>
        <v/>
      </c>
      <c r="BI221" s="23" t="str">
        <f t="shared" si="187"/>
        <v/>
      </c>
      <c r="BJ221" s="2">
        <f t="shared" si="188"/>
        <v>1.289531762428457</v>
      </c>
      <c r="BK221" s="2">
        <f t="shared" si="189"/>
        <v>0.37228136039721665</v>
      </c>
      <c r="BL221" s="2">
        <f t="shared" si="190"/>
        <v>4</v>
      </c>
      <c r="BM221" s="2">
        <f t="shared" si="191"/>
        <v>1.200508353471866E-3</v>
      </c>
      <c r="BN221" s="2">
        <f t="shared" si="192"/>
        <v>4.0016945115728869E-4</v>
      </c>
      <c r="BO221" s="2">
        <f t="shared" si="193"/>
        <v>3</v>
      </c>
      <c r="BP221" s="2">
        <f t="shared" si="194"/>
        <v>0.59865751652667343</v>
      </c>
      <c r="BQ221" s="2">
        <f t="shared" si="195"/>
        <v>0.76489232840434507</v>
      </c>
      <c r="BR221" s="3" t="str">
        <f t="shared" si="196"/>
        <v>Toxic</v>
      </c>
      <c r="BS221" s="2">
        <f t="shared" si="197"/>
        <v>84.724999999999994</v>
      </c>
      <c r="BT221" s="4" t="s">
        <v>664</v>
      </c>
      <c r="BU221" s="2" t="s">
        <v>666</v>
      </c>
      <c r="BV221" s="2">
        <f t="shared" si="198"/>
        <v>3</v>
      </c>
      <c r="BW221" s="2">
        <f t="shared" si="199"/>
        <v>3</v>
      </c>
      <c r="BX221" s="2">
        <f t="shared" si="200"/>
        <v>0</v>
      </c>
      <c r="BY221" s="2">
        <f t="shared" si="201"/>
        <v>0.1385934112992023</v>
      </c>
      <c r="BZ221" s="2">
        <f t="shared" si="202"/>
        <v>6.9296705649601151E-2</v>
      </c>
      <c r="CA221" s="2">
        <f t="shared" si="203"/>
        <v>1.1666666666666667</v>
      </c>
      <c r="CB221" s="2" t="e">
        <f t="shared" si="204"/>
        <v>#NUM!</v>
      </c>
      <c r="CC221" s="2">
        <v>6.6349999999999998</v>
      </c>
      <c r="CD221" s="2" t="e">
        <f t="shared" si="205"/>
        <v>#NUM!</v>
      </c>
      <c r="CE221" s="2" t="e">
        <f t="shared" si="206"/>
        <v>#NUM!</v>
      </c>
      <c r="CF221" s="2" t="e">
        <f t="shared" si="207"/>
        <v>#NUM!</v>
      </c>
      <c r="CG221" s="2" t="str">
        <f t="shared" si="208"/>
        <v>NS</v>
      </c>
      <c r="CH221" s="2" t="str">
        <f t="shared" si="209"/>
        <v>Wilcoxon</v>
      </c>
      <c r="CI221" s="2" t="str">
        <f t="shared" si="210"/>
        <v>TSTToxicLess25</v>
      </c>
      <c r="CJ221" s="2" t="str">
        <f t="shared" si="211"/>
        <v/>
      </c>
    </row>
    <row r="222" spans="1:88" hidden="1" x14ac:dyDescent="0.2">
      <c r="A222" s="1" t="s">
        <v>142</v>
      </c>
      <c r="B222" s="19" t="s">
        <v>220</v>
      </c>
      <c r="C222" s="20">
        <v>38720</v>
      </c>
      <c r="D222" s="7">
        <v>0.59375</v>
      </c>
      <c r="E222" s="1">
        <v>0.1</v>
      </c>
      <c r="F222" s="1" t="s">
        <v>57</v>
      </c>
      <c r="G222" s="1" t="s">
        <v>731</v>
      </c>
      <c r="H222" s="19" t="s">
        <v>711</v>
      </c>
      <c r="I222" s="19" t="s">
        <v>712</v>
      </c>
      <c r="J222" s="19" t="s">
        <v>61</v>
      </c>
      <c r="K222" s="2">
        <v>0.75</v>
      </c>
      <c r="L222" s="2">
        <v>0.25</v>
      </c>
      <c r="M222" s="19">
        <v>100</v>
      </c>
      <c r="N222" s="19">
        <v>100</v>
      </c>
      <c r="O222" s="19">
        <v>100</v>
      </c>
      <c r="P222" s="19">
        <v>100</v>
      </c>
      <c r="Q222" s="19">
        <v>100</v>
      </c>
      <c r="R222" s="19">
        <v>100</v>
      </c>
      <c r="S222" s="19">
        <v>100</v>
      </c>
      <c r="T222" s="19">
        <v>100</v>
      </c>
      <c r="W222" s="2">
        <f t="shared" si="159"/>
        <v>100</v>
      </c>
      <c r="X222" s="57">
        <f t="shared" si="160"/>
        <v>0</v>
      </c>
      <c r="Y222" s="2">
        <f t="shared" si="161"/>
        <v>8</v>
      </c>
      <c r="Z222" s="19">
        <v>50</v>
      </c>
      <c r="AA222" s="19">
        <v>100</v>
      </c>
      <c r="AB222" s="19">
        <v>90</v>
      </c>
      <c r="AC222" s="19">
        <v>100</v>
      </c>
      <c r="AJ222" s="2">
        <f t="shared" si="162"/>
        <v>85</v>
      </c>
      <c r="AK222" s="2">
        <f t="shared" si="163"/>
        <v>23.804761428476166</v>
      </c>
      <c r="AL222" s="2">
        <f t="shared" si="164"/>
        <v>4</v>
      </c>
      <c r="AM222" s="22">
        <f t="shared" si="165"/>
        <v>1.5707963267948966</v>
      </c>
      <c r="AN222" s="22">
        <f t="shared" si="166"/>
        <v>1.5707963267948966</v>
      </c>
      <c r="AO222" s="22">
        <f t="shared" si="167"/>
        <v>1.5707963267948966</v>
      </c>
      <c r="AP222" s="22">
        <f t="shared" si="168"/>
        <v>1.5707963267948966</v>
      </c>
      <c r="AQ222" s="22">
        <f t="shared" si="169"/>
        <v>1.5707963267948966</v>
      </c>
      <c r="AR222" s="22">
        <f t="shared" si="170"/>
        <v>1.5707963267948966</v>
      </c>
      <c r="AS222" s="22">
        <f t="shared" si="171"/>
        <v>1.5707963267948966</v>
      </c>
      <c r="AT222" s="22">
        <f t="shared" si="172"/>
        <v>1.5707963267948966</v>
      </c>
      <c r="AU222" s="22" t="str">
        <f t="shared" si="173"/>
        <v/>
      </c>
      <c r="AV222" s="22" t="str">
        <f t="shared" si="174"/>
        <v/>
      </c>
      <c r="AW222" s="2">
        <f t="shared" si="175"/>
        <v>1.5707963267948966</v>
      </c>
      <c r="AX222" s="2">
        <f t="shared" si="176"/>
        <v>0</v>
      </c>
      <c r="AY222" s="2">
        <f t="shared" si="177"/>
        <v>8</v>
      </c>
      <c r="AZ222" s="23">
        <f t="shared" si="178"/>
        <v>0.78539816339744839</v>
      </c>
      <c r="BA222" s="23">
        <f t="shared" si="179"/>
        <v>1.5707963267948966</v>
      </c>
      <c r="BB222" s="23">
        <f t="shared" si="180"/>
        <v>1.2490457723982542</v>
      </c>
      <c r="BC222" s="23">
        <f t="shared" si="181"/>
        <v>1.5707963267948966</v>
      </c>
      <c r="BD222" s="23" t="str">
        <f t="shared" si="182"/>
        <v/>
      </c>
      <c r="BE222" s="23" t="str">
        <f t="shared" si="183"/>
        <v/>
      </c>
      <c r="BF222" s="23" t="str">
        <f t="shared" si="184"/>
        <v/>
      </c>
      <c r="BG222" s="23" t="str">
        <f t="shared" si="185"/>
        <v/>
      </c>
      <c r="BH222" s="23" t="str">
        <f t="shared" si="186"/>
        <v/>
      </c>
      <c r="BI222" s="23" t="str">
        <f t="shared" si="187"/>
        <v/>
      </c>
      <c r="BJ222" s="2">
        <f t="shared" si="188"/>
        <v>1.294009147346374</v>
      </c>
      <c r="BK222" s="2">
        <f t="shared" si="189"/>
        <v>0.37145171220243262</v>
      </c>
      <c r="BL222" s="2">
        <f t="shared" si="190"/>
        <v>4</v>
      </c>
      <c r="BM222" s="2">
        <f t="shared" si="191"/>
        <v>1.1898424949778211E-3</v>
      </c>
      <c r="BN222" s="2">
        <f t="shared" si="192"/>
        <v>3.9661416499260703E-4</v>
      </c>
      <c r="BO222" s="2">
        <f t="shared" si="193"/>
        <v>3</v>
      </c>
      <c r="BP222" s="2">
        <f t="shared" si="194"/>
        <v>0.62410212925351771</v>
      </c>
      <c r="BQ222" s="2">
        <f t="shared" si="195"/>
        <v>0.76489232840434507</v>
      </c>
      <c r="BR222" s="3" t="str">
        <f t="shared" si="196"/>
        <v>Toxic</v>
      </c>
      <c r="BS222" s="2">
        <f t="shared" si="197"/>
        <v>85</v>
      </c>
      <c r="BT222" s="4" t="s">
        <v>664</v>
      </c>
      <c r="BU222" s="2" t="s">
        <v>666</v>
      </c>
      <c r="BV222" s="2">
        <f t="shared" si="198"/>
        <v>7</v>
      </c>
      <c r="BW222" s="2">
        <f t="shared" si="199"/>
        <v>3</v>
      </c>
      <c r="BX222" s="2">
        <f t="shared" si="200"/>
        <v>0</v>
      </c>
      <c r="BY222" s="2">
        <f t="shared" si="201"/>
        <v>0.13797637449811884</v>
      </c>
      <c r="BZ222" s="2">
        <f t="shared" si="202"/>
        <v>4.1392912349435651E-2</v>
      </c>
      <c r="CA222" s="2">
        <f t="shared" si="203"/>
        <v>1.1253968253968254</v>
      </c>
      <c r="CB222" s="2" t="e">
        <f t="shared" si="204"/>
        <v>#NUM!</v>
      </c>
      <c r="CC222" s="2">
        <v>6.6349999999999998</v>
      </c>
      <c r="CD222" s="2" t="e">
        <f t="shared" si="205"/>
        <v>#NUM!</v>
      </c>
      <c r="CE222" s="2" t="e">
        <f t="shared" si="206"/>
        <v>#NUM!</v>
      </c>
      <c r="CF222" s="2" t="e">
        <f t="shared" si="207"/>
        <v>#NUM!</v>
      </c>
      <c r="CG222" s="2" t="str">
        <f t="shared" si="208"/>
        <v>NS</v>
      </c>
      <c r="CH222" s="2" t="str">
        <f t="shared" si="209"/>
        <v>Wilcoxon</v>
      </c>
      <c r="CI222" s="2" t="str">
        <f t="shared" si="210"/>
        <v>TSTToxicLess25</v>
      </c>
      <c r="CJ222" s="2" t="str">
        <f t="shared" si="211"/>
        <v/>
      </c>
    </row>
    <row r="223" spans="1:88" hidden="1" x14ac:dyDescent="0.2">
      <c r="A223" s="1" t="s">
        <v>142</v>
      </c>
      <c r="B223" s="19" t="s">
        <v>504</v>
      </c>
      <c r="C223" s="20">
        <v>38463</v>
      </c>
      <c r="D223" s="7">
        <v>0.34305555555555556</v>
      </c>
      <c r="E223" s="1">
        <v>0.1</v>
      </c>
      <c r="F223" s="1" t="s">
        <v>57</v>
      </c>
      <c r="G223" s="1" t="s">
        <v>838</v>
      </c>
      <c r="H223" s="19" t="s">
        <v>711</v>
      </c>
      <c r="I223" s="19" t="s">
        <v>712</v>
      </c>
      <c r="J223" s="19" t="s">
        <v>61</v>
      </c>
      <c r="K223" s="2">
        <v>0.75</v>
      </c>
      <c r="L223" s="2">
        <v>0.25</v>
      </c>
      <c r="M223" s="19">
        <v>100</v>
      </c>
      <c r="N223" s="19">
        <v>100</v>
      </c>
      <c r="O223" s="19">
        <v>100</v>
      </c>
      <c r="P223" s="19">
        <v>100</v>
      </c>
      <c r="Q223" s="21"/>
      <c r="R223" s="21"/>
      <c r="S223" s="21"/>
      <c r="T223" s="21"/>
      <c r="W223" s="2">
        <f t="shared" si="159"/>
        <v>100</v>
      </c>
      <c r="X223" s="57">
        <f t="shared" si="160"/>
        <v>0</v>
      </c>
      <c r="Y223" s="2">
        <f t="shared" si="161"/>
        <v>4</v>
      </c>
      <c r="Z223" s="19">
        <v>100</v>
      </c>
      <c r="AA223" s="19">
        <v>90</v>
      </c>
      <c r="AB223" s="19">
        <v>50</v>
      </c>
      <c r="AC223" s="19">
        <v>100</v>
      </c>
      <c r="AJ223" s="2">
        <f t="shared" si="162"/>
        <v>85</v>
      </c>
      <c r="AK223" s="2">
        <f t="shared" si="163"/>
        <v>23.804761428476166</v>
      </c>
      <c r="AL223" s="2">
        <f t="shared" si="164"/>
        <v>4</v>
      </c>
      <c r="AM223" s="22">
        <f t="shared" si="165"/>
        <v>1.5707963267948966</v>
      </c>
      <c r="AN223" s="22">
        <f t="shared" si="166"/>
        <v>1.5707963267948966</v>
      </c>
      <c r="AO223" s="22">
        <f t="shared" si="167"/>
        <v>1.5707963267948966</v>
      </c>
      <c r="AP223" s="22">
        <f t="shared" si="168"/>
        <v>1.5707963267948966</v>
      </c>
      <c r="AQ223" s="22" t="str">
        <f t="shared" si="169"/>
        <v/>
      </c>
      <c r="AR223" s="22" t="str">
        <f t="shared" si="170"/>
        <v/>
      </c>
      <c r="AS223" s="22" t="str">
        <f t="shared" si="171"/>
        <v/>
      </c>
      <c r="AT223" s="22" t="str">
        <f t="shared" si="172"/>
        <v/>
      </c>
      <c r="AU223" s="22" t="str">
        <f t="shared" si="173"/>
        <v/>
      </c>
      <c r="AV223" s="22" t="str">
        <f t="shared" si="174"/>
        <v/>
      </c>
      <c r="AW223" s="2">
        <f t="shared" si="175"/>
        <v>1.5707963267948966</v>
      </c>
      <c r="AX223" s="2">
        <f t="shared" si="176"/>
        <v>0</v>
      </c>
      <c r="AY223" s="2">
        <f t="shared" si="177"/>
        <v>4</v>
      </c>
      <c r="AZ223" s="23">
        <f t="shared" si="178"/>
        <v>1.5707963267948966</v>
      </c>
      <c r="BA223" s="23">
        <f t="shared" si="179"/>
        <v>1.2490457723982542</v>
      </c>
      <c r="BB223" s="23">
        <f t="shared" si="180"/>
        <v>0.78539816339744839</v>
      </c>
      <c r="BC223" s="23">
        <f t="shared" si="181"/>
        <v>1.5707963267948966</v>
      </c>
      <c r="BD223" s="23" t="str">
        <f t="shared" si="182"/>
        <v/>
      </c>
      <c r="BE223" s="23" t="str">
        <f t="shared" si="183"/>
        <v/>
      </c>
      <c r="BF223" s="23" t="str">
        <f t="shared" si="184"/>
        <v/>
      </c>
      <c r="BG223" s="23" t="str">
        <f t="shared" si="185"/>
        <v/>
      </c>
      <c r="BH223" s="23" t="str">
        <f t="shared" si="186"/>
        <v/>
      </c>
      <c r="BI223" s="23" t="str">
        <f t="shared" si="187"/>
        <v/>
      </c>
      <c r="BJ223" s="2">
        <f t="shared" si="188"/>
        <v>1.294009147346374</v>
      </c>
      <c r="BK223" s="2">
        <f t="shared" si="189"/>
        <v>0.37145171220243262</v>
      </c>
      <c r="BL223" s="2">
        <f t="shared" si="190"/>
        <v>4</v>
      </c>
      <c r="BM223" s="2">
        <f t="shared" si="191"/>
        <v>1.1898424949778211E-3</v>
      </c>
      <c r="BN223" s="2">
        <f t="shared" si="192"/>
        <v>3.9661416499260703E-4</v>
      </c>
      <c r="BO223" s="2">
        <f t="shared" si="193"/>
        <v>3</v>
      </c>
      <c r="BP223" s="2">
        <f t="shared" si="194"/>
        <v>0.62410212925351771</v>
      </c>
      <c r="BQ223" s="2">
        <f t="shared" si="195"/>
        <v>0.76489232840434507</v>
      </c>
      <c r="BR223" s="3" t="str">
        <f t="shared" si="196"/>
        <v>Toxic</v>
      </c>
      <c r="BS223" s="2">
        <f t="shared" si="197"/>
        <v>85</v>
      </c>
      <c r="BT223" s="4" t="s">
        <v>664</v>
      </c>
      <c r="BU223" s="2" t="s">
        <v>666</v>
      </c>
      <c r="BV223" s="2">
        <f t="shared" si="198"/>
        <v>3</v>
      </c>
      <c r="BW223" s="2">
        <f t="shared" si="199"/>
        <v>3</v>
      </c>
      <c r="BX223" s="2">
        <f t="shared" si="200"/>
        <v>0</v>
      </c>
      <c r="BY223" s="2">
        <f t="shared" si="201"/>
        <v>0.13797637449811884</v>
      </c>
      <c r="BZ223" s="2">
        <f t="shared" si="202"/>
        <v>6.8988187249059418E-2</v>
      </c>
      <c r="CA223" s="2">
        <f t="shared" si="203"/>
        <v>1.1666666666666667</v>
      </c>
      <c r="CB223" s="2" t="e">
        <f t="shared" si="204"/>
        <v>#NUM!</v>
      </c>
      <c r="CC223" s="2">
        <v>6.6349999999999998</v>
      </c>
      <c r="CD223" s="2" t="e">
        <f t="shared" si="205"/>
        <v>#NUM!</v>
      </c>
      <c r="CE223" s="2" t="e">
        <f t="shared" si="206"/>
        <v>#NUM!</v>
      </c>
      <c r="CF223" s="2" t="e">
        <f t="shared" si="207"/>
        <v>#NUM!</v>
      </c>
      <c r="CG223" s="2" t="str">
        <f t="shared" si="208"/>
        <v>NS</v>
      </c>
      <c r="CH223" s="2" t="str">
        <f t="shared" si="209"/>
        <v>Wilcoxon</v>
      </c>
      <c r="CI223" s="2" t="str">
        <f t="shared" si="210"/>
        <v>TSTToxicLess25</v>
      </c>
      <c r="CJ223" s="2" t="str">
        <f t="shared" si="211"/>
        <v/>
      </c>
    </row>
    <row r="224" spans="1:88" hidden="1" x14ac:dyDescent="0.2">
      <c r="A224" s="1" t="s">
        <v>142</v>
      </c>
      <c r="B224" s="19" t="s">
        <v>529</v>
      </c>
      <c r="C224" s="20">
        <v>38918</v>
      </c>
      <c r="D224" s="7">
        <v>0.49652777777777779</v>
      </c>
      <c r="E224" s="1">
        <v>0.1</v>
      </c>
      <c r="F224" s="1" t="s">
        <v>57</v>
      </c>
      <c r="G224" s="1" t="s">
        <v>850</v>
      </c>
      <c r="H224" s="19" t="s">
        <v>711</v>
      </c>
      <c r="I224" s="19" t="s">
        <v>712</v>
      </c>
      <c r="J224" s="19" t="s">
        <v>61</v>
      </c>
      <c r="K224" s="2">
        <v>0.75</v>
      </c>
      <c r="L224" s="2">
        <v>0.25</v>
      </c>
      <c r="M224" s="19">
        <v>100</v>
      </c>
      <c r="N224" s="19">
        <v>100</v>
      </c>
      <c r="O224" s="19">
        <v>100</v>
      </c>
      <c r="P224" s="19">
        <v>100</v>
      </c>
      <c r="Q224" s="21"/>
      <c r="R224" s="21"/>
      <c r="S224" s="21"/>
      <c r="T224" s="21"/>
      <c r="W224" s="2">
        <f t="shared" si="159"/>
        <v>100</v>
      </c>
      <c r="X224" s="57">
        <f t="shared" si="160"/>
        <v>0</v>
      </c>
      <c r="Y224" s="2">
        <f t="shared" si="161"/>
        <v>4</v>
      </c>
      <c r="Z224" s="19">
        <v>77.8</v>
      </c>
      <c r="AA224" s="19">
        <v>80</v>
      </c>
      <c r="AB224" s="19">
        <v>30</v>
      </c>
      <c r="AC224" s="19">
        <v>50</v>
      </c>
      <c r="AJ224" s="2">
        <f t="shared" si="162"/>
        <v>59.45</v>
      </c>
      <c r="AK224" s="2">
        <f t="shared" si="163"/>
        <v>23.913942934335743</v>
      </c>
      <c r="AL224" s="2">
        <f t="shared" si="164"/>
        <v>4</v>
      </c>
      <c r="AM224" s="22">
        <f t="shared" si="165"/>
        <v>1.5707963267948966</v>
      </c>
      <c r="AN224" s="22">
        <f t="shared" si="166"/>
        <v>1.5707963267948966</v>
      </c>
      <c r="AO224" s="22">
        <f t="shared" si="167"/>
        <v>1.5707963267948966</v>
      </c>
      <c r="AP224" s="22">
        <f t="shared" si="168"/>
        <v>1.5707963267948966</v>
      </c>
      <c r="AQ224" s="22" t="str">
        <f t="shared" si="169"/>
        <v/>
      </c>
      <c r="AR224" s="22" t="str">
        <f t="shared" si="170"/>
        <v/>
      </c>
      <c r="AS224" s="22" t="str">
        <f t="shared" si="171"/>
        <v/>
      </c>
      <c r="AT224" s="22" t="str">
        <f t="shared" si="172"/>
        <v/>
      </c>
      <c r="AU224" s="22" t="str">
        <f t="shared" si="173"/>
        <v/>
      </c>
      <c r="AV224" s="22" t="str">
        <f t="shared" si="174"/>
        <v/>
      </c>
      <c r="AW224" s="2">
        <f t="shared" si="175"/>
        <v>1.5707963267948966</v>
      </c>
      <c r="AX224" s="2">
        <f t="shared" si="176"/>
        <v>0</v>
      </c>
      <c r="AY224" s="2">
        <f t="shared" si="177"/>
        <v>4</v>
      </c>
      <c r="AZ224" s="23">
        <f t="shared" si="178"/>
        <v>1.0801809575025088</v>
      </c>
      <c r="BA224" s="23">
        <f t="shared" si="179"/>
        <v>1.1071487177940904</v>
      </c>
      <c r="BB224" s="23">
        <f t="shared" si="180"/>
        <v>0.57963974036370425</v>
      </c>
      <c r="BC224" s="23">
        <f t="shared" si="181"/>
        <v>0.78539816339744839</v>
      </c>
      <c r="BD224" s="23" t="str">
        <f t="shared" si="182"/>
        <v/>
      </c>
      <c r="BE224" s="23" t="str">
        <f t="shared" si="183"/>
        <v/>
      </c>
      <c r="BF224" s="23" t="str">
        <f t="shared" si="184"/>
        <v/>
      </c>
      <c r="BG224" s="23" t="str">
        <f t="shared" si="185"/>
        <v/>
      </c>
      <c r="BH224" s="23" t="str">
        <f t="shared" si="186"/>
        <v/>
      </c>
      <c r="BI224" s="23" t="str">
        <f t="shared" si="187"/>
        <v/>
      </c>
      <c r="BJ224" s="2">
        <f t="shared" si="188"/>
        <v>0.88809189476443795</v>
      </c>
      <c r="BK224" s="2">
        <f t="shared" si="189"/>
        <v>0.25204023075424864</v>
      </c>
      <c r="BL224" s="2">
        <f t="shared" si="190"/>
        <v>4</v>
      </c>
      <c r="BM224" s="2">
        <f t="shared" si="191"/>
        <v>2.5220836781790669E-4</v>
      </c>
      <c r="BN224" s="2">
        <f t="shared" si="192"/>
        <v>8.4069455939302234E-5</v>
      </c>
      <c r="BO224" s="2">
        <f t="shared" si="193"/>
        <v>3</v>
      </c>
      <c r="BP224" s="2">
        <f t="shared" si="194"/>
        <v>-2.3012623775487944</v>
      </c>
      <c r="BQ224" s="2">
        <f t="shared" si="195"/>
        <v>0.76489232840434507</v>
      </c>
      <c r="BR224" s="3" t="str">
        <f t="shared" si="196"/>
        <v>Toxic</v>
      </c>
      <c r="BS224" s="2">
        <f t="shared" si="197"/>
        <v>59.45</v>
      </c>
      <c r="BT224" s="4" t="s">
        <v>664</v>
      </c>
      <c r="BU224" s="4" t="s">
        <v>667</v>
      </c>
      <c r="BV224" s="2">
        <f t="shared" si="198"/>
        <v>3</v>
      </c>
      <c r="BW224" s="2">
        <f t="shared" si="199"/>
        <v>3</v>
      </c>
      <c r="BX224" s="2">
        <f t="shared" si="200"/>
        <v>0</v>
      </c>
      <c r="BY224" s="2">
        <f t="shared" si="201"/>
        <v>6.3524277918654906E-2</v>
      </c>
      <c r="BZ224" s="2">
        <f t="shared" si="202"/>
        <v>3.1762138959327453E-2</v>
      </c>
      <c r="CA224" s="2">
        <f t="shared" si="203"/>
        <v>1.1666666666666667</v>
      </c>
      <c r="CB224" s="2" t="e">
        <f t="shared" si="204"/>
        <v>#NUM!</v>
      </c>
      <c r="CC224" s="2">
        <v>6.6349999999999998</v>
      </c>
      <c r="CD224" s="2" t="e">
        <f t="shared" si="205"/>
        <v>#NUM!</v>
      </c>
      <c r="CE224" s="2" t="e">
        <f t="shared" si="206"/>
        <v>#NUM!</v>
      </c>
      <c r="CF224" s="2" t="e">
        <f t="shared" si="207"/>
        <v>#NUM!</v>
      </c>
      <c r="CG224" s="2" t="str">
        <f t="shared" si="208"/>
        <v>Sig</v>
      </c>
      <c r="CH224" s="2" t="str">
        <f t="shared" si="209"/>
        <v>Wilcoxon</v>
      </c>
      <c r="CI224" s="2" t="str">
        <f t="shared" si="210"/>
        <v/>
      </c>
      <c r="CJ224" s="2" t="str">
        <f t="shared" si="211"/>
        <v/>
      </c>
    </row>
    <row r="225" spans="1:88" hidden="1" x14ac:dyDescent="0.2">
      <c r="A225" s="1" t="s">
        <v>142</v>
      </c>
      <c r="B225" s="19" t="s">
        <v>858</v>
      </c>
      <c r="C225" s="20">
        <v>38407</v>
      </c>
      <c r="D225" s="7">
        <v>0.5229166666666667</v>
      </c>
      <c r="E225" s="1">
        <v>0.1</v>
      </c>
      <c r="F225" s="1" t="s">
        <v>57</v>
      </c>
      <c r="G225" s="1" t="s">
        <v>818</v>
      </c>
      <c r="H225" s="19" t="s">
        <v>711</v>
      </c>
      <c r="I225" s="19" t="s">
        <v>712</v>
      </c>
      <c r="J225" s="19" t="s">
        <v>61</v>
      </c>
      <c r="K225" s="2">
        <v>0.75</v>
      </c>
      <c r="L225" s="2">
        <v>0.25</v>
      </c>
      <c r="M225" s="19">
        <v>100</v>
      </c>
      <c r="N225" s="19">
        <v>100</v>
      </c>
      <c r="O225" s="19">
        <v>100</v>
      </c>
      <c r="P225" s="19">
        <v>100</v>
      </c>
      <c r="Q225" s="21"/>
      <c r="R225" s="21"/>
      <c r="S225" s="21"/>
      <c r="T225" s="21"/>
      <c r="W225" s="2">
        <f t="shared" si="159"/>
        <v>100</v>
      </c>
      <c r="X225" s="57">
        <f t="shared" si="160"/>
        <v>0</v>
      </c>
      <c r="Y225" s="2">
        <f t="shared" si="161"/>
        <v>4</v>
      </c>
      <c r="Z225" s="19">
        <v>50</v>
      </c>
      <c r="AA225" s="19">
        <v>30</v>
      </c>
      <c r="AB225" s="19">
        <v>88.9</v>
      </c>
      <c r="AC225" s="19">
        <v>55.6</v>
      </c>
      <c r="AJ225" s="2">
        <f t="shared" si="162"/>
        <v>56.125</v>
      </c>
      <c r="AK225" s="2">
        <f t="shared" si="163"/>
        <v>24.457497146410283</v>
      </c>
      <c r="AL225" s="2">
        <f t="shared" si="164"/>
        <v>4</v>
      </c>
      <c r="AM225" s="22">
        <f t="shared" si="165"/>
        <v>1.5707963267948966</v>
      </c>
      <c r="AN225" s="22">
        <f t="shared" si="166"/>
        <v>1.5707963267948966</v>
      </c>
      <c r="AO225" s="22">
        <f t="shared" si="167"/>
        <v>1.5707963267948966</v>
      </c>
      <c r="AP225" s="22">
        <f t="shared" si="168"/>
        <v>1.5707963267948966</v>
      </c>
      <c r="AQ225" s="22" t="str">
        <f t="shared" si="169"/>
        <v/>
      </c>
      <c r="AR225" s="22" t="str">
        <f t="shared" si="170"/>
        <v/>
      </c>
      <c r="AS225" s="22" t="str">
        <f t="shared" si="171"/>
        <v/>
      </c>
      <c r="AT225" s="22" t="str">
        <f t="shared" si="172"/>
        <v/>
      </c>
      <c r="AU225" s="22" t="str">
        <f t="shared" si="173"/>
        <v/>
      </c>
      <c r="AV225" s="22" t="str">
        <f t="shared" si="174"/>
        <v/>
      </c>
      <c r="AW225" s="2">
        <f t="shared" si="175"/>
        <v>1.5707963267948966</v>
      </c>
      <c r="AX225" s="2">
        <f t="shared" si="176"/>
        <v>0</v>
      </c>
      <c r="AY225" s="2">
        <f t="shared" si="177"/>
        <v>4</v>
      </c>
      <c r="AZ225" s="23">
        <f t="shared" si="178"/>
        <v>0.78539816339744839</v>
      </c>
      <c r="BA225" s="23">
        <f t="shared" si="179"/>
        <v>0.57963974036370425</v>
      </c>
      <c r="BB225" s="23">
        <f t="shared" si="180"/>
        <v>1.2311362327265871</v>
      </c>
      <c r="BC225" s="23">
        <f t="shared" si="181"/>
        <v>0.84151590658598829</v>
      </c>
      <c r="BD225" s="23" t="str">
        <f t="shared" si="182"/>
        <v/>
      </c>
      <c r="BE225" s="23" t="str">
        <f t="shared" si="183"/>
        <v/>
      </c>
      <c r="BF225" s="23" t="str">
        <f t="shared" si="184"/>
        <v/>
      </c>
      <c r="BG225" s="23" t="str">
        <f t="shared" si="185"/>
        <v/>
      </c>
      <c r="BH225" s="23" t="str">
        <f t="shared" si="186"/>
        <v/>
      </c>
      <c r="BI225" s="23" t="str">
        <f t="shared" si="187"/>
        <v/>
      </c>
      <c r="BJ225" s="2">
        <f t="shared" si="188"/>
        <v>0.85942251076843201</v>
      </c>
      <c r="BK225" s="2">
        <f t="shared" si="189"/>
        <v>0.27218237769577447</v>
      </c>
      <c r="BL225" s="2">
        <f t="shared" si="190"/>
        <v>4</v>
      </c>
      <c r="BM225" s="2">
        <f t="shared" si="191"/>
        <v>3.4302046536126735E-4</v>
      </c>
      <c r="BN225" s="2">
        <f t="shared" si="192"/>
        <v>1.1434015512042245E-4</v>
      </c>
      <c r="BO225" s="2">
        <f t="shared" si="193"/>
        <v>3</v>
      </c>
      <c r="BP225" s="2">
        <f t="shared" si="194"/>
        <v>-2.3416265007717119</v>
      </c>
      <c r="BQ225" s="2">
        <f t="shared" si="195"/>
        <v>0.76489232840434507</v>
      </c>
      <c r="BR225" s="3" t="str">
        <f t="shared" si="196"/>
        <v>Toxic</v>
      </c>
      <c r="BS225" s="2">
        <f t="shared" si="197"/>
        <v>56.125</v>
      </c>
      <c r="BT225" s="4" t="s">
        <v>664</v>
      </c>
      <c r="BU225" s="4" t="s">
        <v>667</v>
      </c>
      <c r="BV225" s="2">
        <f t="shared" si="198"/>
        <v>3</v>
      </c>
      <c r="BW225" s="2">
        <f t="shared" si="199"/>
        <v>3</v>
      </c>
      <c r="BX225" s="2">
        <f t="shared" si="200"/>
        <v>0</v>
      </c>
      <c r="BY225" s="2">
        <f t="shared" si="201"/>
        <v>7.4083246728125232E-2</v>
      </c>
      <c r="BZ225" s="2">
        <f t="shared" si="202"/>
        <v>3.7041623364062616E-2</v>
      </c>
      <c r="CA225" s="2">
        <f t="shared" si="203"/>
        <v>1.1666666666666667</v>
      </c>
      <c r="CB225" s="2" t="e">
        <f t="shared" si="204"/>
        <v>#NUM!</v>
      </c>
      <c r="CC225" s="2">
        <v>6.6349999999999998</v>
      </c>
      <c r="CD225" s="2" t="e">
        <f t="shared" si="205"/>
        <v>#NUM!</v>
      </c>
      <c r="CE225" s="2" t="e">
        <f t="shared" si="206"/>
        <v>#NUM!</v>
      </c>
      <c r="CF225" s="2" t="e">
        <f t="shared" si="207"/>
        <v>#NUM!</v>
      </c>
      <c r="CG225" s="2" t="str">
        <f t="shared" si="208"/>
        <v>Sig</v>
      </c>
      <c r="CH225" s="2" t="str">
        <f t="shared" si="209"/>
        <v>Wilcoxon</v>
      </c>
      <c r="CI225" s="2" t="str">
        <f t="shared" si="210"/>
        <v/>
      </c>
      <c r="CJ225" s="2" t="str">
        <f t="shared" si="211"/>
        <v/>
      </c>
    </row>
    <row r="226" spans="1:88" x14ac:dyDescent="0.2">
      <c r="A226" s="1" t="s">
        <v>142</v>
      </c>
      <c r="B226" s="19" t="s">
        <v>238</v>
      </c>
      <c r="C226" s="20">
        <v>38727</v>
      </c>
      <c r="D226" s="7">
        <v>0.55208333333333337</v>
      </c>
      <c r="E226" s="1">
        <v>0.1</v>
      </c>
      <c r="F226" s="1" t="s">
        <v>57</v>
      </c>
      <c r="G226" s="1" t="s">
        <v>736</v>
      </c>
      <c r="H226" s="19" t="s">
        <v>711</v>
      </c>
      <c r="I226" s="19" t="s">
        <v>712</v>
      </c>
      <c r="J226" s="19" t="s">
        <v>61</v>
      </c>
      <c r="K226" s="2">
        <v>0.75</v>
      </c>
      <c r="L226" s="2">
        <v>0.25</v>
      </c>
      <c r="M226" s="19">
        <v>100</v>
      </c>
      <c r="N226" s="19">
        <v>100</v>
      </c>
      <c r="O226" s="19">
        <v>100</v>
      </c>
      <c r="P226" s="19">
        <v>100</v>
      </c>
      <c r="Q226" s="19">
        <v>100</v>
      </c>
      <c r="R226" s="19">
        <v>100</v>
      </c>
      <c r="S226" s="19">
        <v>100</v>
      </c>
      <c r="T226" s="19">
        <v>100</v>
      </c>
      <c r="W226" s="2">
        <f t="shared" si="159"/>
        <v>100</v>
      </c>
      <c r="X226" s="57">
        <f t="shared" si="160"/>
        <v>0</v>
      </c>
      <c r="Y226" s="2">
        <f t="shared" si="161"/>
        <v>8</v>
      </c>
      <c r="Z226" s="19">
        <v>100</v>
      </c>
      <c r="AA226" s="19">
        <v>100</v>
      </c>
      <c r="AB226" s="19">
        <v>50</v>
      </c>
      <c r="AC226" s="19">
        <v>100</v>
      </c>
      <c r="AJ226" s="2">
        <f t="shared" si="162"/>
        <v>87.5</v>
      </c>
      <c r="AK226" s="2">
        <f t="shared" si="163"/>
        <v>25</v>
      </c>
      <c r="AL226" s="2">
        <f t="shared" si="164"/>
        <v>4</v>
      </c>
      <c r="AM226" s="22">
        <f t="shared" si="165"/>
        <v>1.5707963267948966</v>
      </c>
      <c r="AN226" s="22">
        <f t="shared" si="166"/>
        <v>1.5707963267948966</v>
      </c>
      <c r="AO226" s="22">
        <f t="shared" si="167"/>
        <v>1.5707963267948966</v>
      </c>
      <c r="AP226" s="22">
        <f t="shared" si="168"/>
        <v>1.5707963267948966</v>
      </c>
      <c r="AQ226" s="22">
        <f t="shared" si="169"/>
        <v>1.5707963267948966</v>
      </c>
      <c r="AR226" s="22">
        <f t="shared" si="170"/>
        <v>1.5707963267948966</v>
      </c>
      <c r="AS226" s="22">
        <f t="shared" si="171"/>
        <v>1.5707963267948966</v>
      </c>
      <c r="AT226" s="22">
        <f t="shared" si="172"/>
        <v>1.5707963267948966</v>
      </c>
      <c r="AU226" s="22" t="str">
        <f t="shared" si="173"/>
        <v/>
      </c>
      <c r="AV226" s="22" t="str">
        <f t="shared" si="174"/>
        <v/>
      </c>
      <c r="AW226" s="2">
        <f t="shared" si="175"/>
        <v>1.5707963267948966</v>
      </c>
      <c r="AX226" s="2">
        <f t="shared" si="176"/>
        <v>0</v>
      </c>
      <c r="AY226" s="2">
        <f t="shared" si="177"/>
        <v>8</v>
      </c>
      <c r="AZ226" s="23">
        <f t="shared" si="178"/>
        <v>1.5707963267948966</v>
      </c>
      <c r="BA226" s="23">
        <f t="shared" si="179"/>
        <v>1.5707963267948966</v>
      </c>
      <c r="BB226" s="23">
        <f t="shared" si="180"/>
        <v>0.78539816339744839</v>
      </c>
      <c r="BC226" s="23">
        <f t="shared" si="181"/>
        <v>1.5707963267948966</v>
      </c>
      <c r="BD226" s="23" t="str">
        <f t="shared" si="182"/>
        <v/>
      </c>
      <c r="BE226" s="23" t="str">
        <f t="shared" si="183"/>
        <v/>
      </c>
      <c r="BF226" s="23" t="str">
        <f t="shared" si="184"/>
        <v/>
      </c>
      <c r="BG226" s="23" t="str">
        <f t="shared" si="185"/>
        <v/>
      </c>
      <c r="BH226" s="23" t="str">
        <f t="shared" si="186"/>
        <v/>
      </c>
      <c r="BI226" s="23" t="str">
        <f t="shared" si="187"/>
        <v/>
      </c>
      <c r="BJ226" s="2">
        <f t="shared" si="188"/>
        <v>1.3744467859455345</v>
      </c>
      <c r="BK226" s="2">
        <f t="shared" si="189"/>
        <v>0.39269908169872381</v>
      </c>
      <c r="BL226" s="2">
        <f t="shared" si="190"/>
        <v>4</v>
      </c>
      <c r="BM226" s="2">
        <f t="shared" si="191"/>
        <v>1.4863447728576977E-3</v>
      </c>
      <c r="BN226" s="2">
        <f t="shared" si="192"/>
        <v>4.9544825761923259E-4</v>
      </c>
      <c r="BO226" s="2">
        <f t="shared" si="193"/>
        <v>3</v>
      </c>
      <c r="BP226" s="2">
        <f t="shared" si="194"/>
        <v>1.0000000000000009</v>
      </c>
      <c r="BQ226" s="2">
        <f t="shared" si="195"/>
        <v>0.76489232840434507</v>
      </c>
      <c r="BR226" s="3" t="str">
        <f t="shared" si="196"/>
        <v>Nontoxic</v>
      </c>
      <c r="BS226" s="2">
        <f t="shared" si="197"/>
        <v>87.5</v>
      </c>
      <c r="BT226" s="4" t="s">
        <v>664</v>
      </c>
      <c r="BU226" s="2" t="s">
        <v>666</v>
      </c>
      <c r="BV226" s="2">
        <f t="shared" si="198"/>
        <v>7</v>
      </c>
      <c r="BW226" s="2">
        <f t="shared" si="199"/>
        <v>3</v>
      </c>
      <c r="BX226" s="2">
        <f t="shared" si="200"/>
        <v>0</v>
      </c>
      <c r="BY226" s="2">
        <f t="shared" si="201"/>
        <v>0.15421256876702094</v>
      </c>
      <c r="BZ226" s="2">
        <f t="shared" si="202"/>
        <v>4.6263770630106282E-2</v>
      </c>
      <c r="CA226" s="2">
        <f t="shared" si="203"/>
        <v>1.1253968253968254</v>
      </c>
      <c r="CB226" s="2" t="e">
        <f t="shared" si="204"/>
        <v>#NUM!</v>
      </c>
      <c r="CC226" s="2">
        <v>6.6349999999999998</v>
      </c>
      <c r="CD226" s="2" t="e">
        <f t="shared" si="205"/>
        <v>#NUM!</v>
      </c>
      <c r="CE226" s="2" t="e">
        <f t="shared" si="206"/>
        <v>#NUM!</v>
      </c>
      <c r="CF226" s="2" t="e">
        <f t="shared" si="207"/>
        <v>#NUM!</v>
      </c>
      <c r="CG226" s="2" t="str">
        <f t="shared" si="208"/>
        <v>NS</v>
      </c>
      <c r="CH226" s="2" t="str">
        <f t="shared" si="209"/>
        <v>Wilcoxon</v>
      </c>
      <c r="CI226" s="2" t="str">
        <f t="shared" si="210"/>
        <v/>
      </c>
      <c r="CJ226" s="2" t="str">
        <f t="shared" si="211"/>
        <v/>
      </c>
    </row>
    <row r="227" spans="1:88" hidden="1" x14ac:dyDescent="0.2">
      <c r="A227" s="1" t="s">
        <v>142</v>
      </c>
      <c r="B227" s="19" t="s">
        <v>290</v>
      </c>
      <c r="C227" s="20">
        <v>37235</v>
      </c>
      <c r="D227" s="7">
        <v>0</v>
      </c>
      <c r="E227" s="1">
        <v>0.1</v>
      </c>
      <c r="F227" s="1" t="s">
        <v>57</v>
      </c>
      <c r="G227" s="1" t="s">
        <v>754</v>
      </c>
      <c r="H227" s="19" t="s">
        <v>711</v>
      </c>
      <c r="I227" s="19" t="s">
        <v>712</v>
      </c>
      <c r="J227" s="19" t="s">
        <v>61</v>
      </c>
      <c r="K227" s="2">
        <v>0.75</v>
      </c>
      <c r="L227" s="2">
        <v>0.25</v>
      </c>
      <c r="M227" s="19">
        <v>100</v>
      </c>
      <c r="N227" s="19">
        <v>100</v>
      </c>
      <c r="O227" s="19">
        <v>100</v>
      </c>
      <c r="P227" s="19">
        <v>100</v>
      </c>
      <c r="Q227" s="21"/>
      <c r="R227" s="21"/>
      <c r="S227" s="21"/>
      <c r="T227" s="21"/>
      <c r="W227" s="2">
        <f t="shared" si="159"/>
        <v>100</v>
      </c>
      <c r="X227" s="57">
        <f t="shared" si="160"/>
        <v>0</v>
      </c>
      <c r="Y227" s="2">
        <f t="shared" si="161"/>
        <v>4</v>
      </c>
      <c r="Z227" s="19">
        <v>40</v>
      </c>
      <c r="AA227" s="19">
        <v>90</v>
      </c>
      <c r="AB227" s="19">
        <v>80</v>
      </c>
      <c r="AC227" s="19">
        <v>100</v>
      </c>
      <c r="AJ227" s="2">
        <f t="shared" si="162"/>
        <v>77.5</v>
      </c>
      <c r="AK227" s="2">
        <f t="shared" si="163"/>
        <v>26.299556396765833</v>
      </c>
      <c r="AL227" s="2">
        <f t="shared" si="164"/>
        <v>4</v>
      </c>
      <c r="AM227" s="22">
        <f t="shared" si="165"/>
        <v>1.5707963267948966</v>
      </c>
      <c r="AN227" s="22">
        <f t="shared" si="166"/>
        <v>1.5707963267948966</v>
      </c>
      <c r="AO227" s="22">
        <f t="shared" si="167"/>
        <v>1.5707963267948966</v>
      </c>
      <c r="AP227" s="22">
        <f t="shared" si="168"/>
        <v>1.5707963267948966</v>
      </c>
      <c r="AQ227" s="22" t="str">
        <f t="shared" si="169"/>
        <v/>
      </c>
      <c r="AR227" s="22" t="str">
        <f t="shared" si="170"/>
        <v/>
      </c>
      <c r="AS227" s="22" t="str">
        <f t="shared" si="171"/>
        <v/>
      </c>
      <c r="AT227" s="22" t="str">
        <f t="shared" si="172"/>
        <v/>
      </c>
      <c r="AU227" s="22" t="str">
        <f t="shared" si="173"/>
        <v/>
      </c>
      <c r="AV227" s="22" t="str">
        <f t="shared" si="174"/>
        <v/>
      </c>
      <c r="AW227" s="2">
        <f t="shared" si="175"/>
        <v>1.5707963267948966</v>
      </c>
      <c r="AX227" s="2">
        <f t="shared" si="176"/>
        <v>0</v>
      </c>
      <c r="AY227" s="2">
        <f t="shared" si="177"/>
        <v>4</v>
      </c>
      <c r="AZ227" s="23">
        <f t="shared" si="178"/>
        <v>0.68471920300228295</v>
      </c>
      <c r="BA227" s="23">
        <f t="shared" si="179"/>
        <v>1.2490457723982542</v>
      </c>
      <c r="BB227" s="23">
        <f t="shared" si="180"/>
        <v>1.1071487177940904</v>
      </c>
      <c r="BC227" s="23">
        <f t="shared" si="181"/>
        <v>1.5707963267948966</v>
      </c>
      <c r="BD227" s="23" t="str">
        <f t="shared" si="182"/>
        <v/>
      </c>
      <c r="BE227" s="23" t="str">
        <f t="shared" si="183"/>
        <v/>
      </c>
      <c r="BF227" s="23" t="str">
        <f t="shared" si="184"/>
        <v/>
      </c>
      <c r="BG227" s="23" t="str">
        <f t="shared" si="185"/>
        <v/>
      </c>
      <c r="BH227" s="23" t="str">
        <f t="shared" si="186"/>
        <v/>
      </c>
      <c r="BI227" s="23" t="str">
        <f t="shared" si="187"/>
        <v/>
      </c>
      <c r="BJ227" s="2">
        <f t="shared" si="188"/>
        <v>1.1529275049973811</v>
      </c>
      <c r="BK227" s="2">
        <f t="shared" si="189"/>
        <v>0.36749956234601</v>
      </c>
      <c r="BL227" s="2">
        <f t="shared" si="190"/>
        <v>4</v>
      </c>
      <c r="BM227" s="2">
        <f t="shared" si="191"/>
        <v>1.14000648597468E-3</v>
      </c>
      <c r="BN227" s="2">
        <f t="shared" si="192"/>
        <v>3.8000216199156003E-4</v>
      </c>
      <c r="BO227" s="2">
        <f t="shared" si="193"/>
        <v>3</v>
      </c>
      <c r="BP227" s="2">
        <f t="shared" si="194"/>
        <v>-0.13697834053523808</v>
      </c>
      <c r="BQ227" s="2">
        <f t="shared" si="195"/>
        <v>0.76489232840434507</v>
      </c>
      <c r="BR227" s="3" t="str">
        <f t="shared" si="196"/>
        <v>Toxic</v>
      </c>
      <c r="BS227" s="2">
        <f t="shared" si="197"/>
        <v>77.5</v>
      </c>
      <c r="BT227" s="4" t="s">
        <v>664</v>
      </c>
      <c r="BU227" s="2" t="s">
        <v>666</v>
      </c>
      <c r="BV227" s="2">
        <f t="shared" si="198"/>
        <v>3</v>
      </c>
      <c r="BW227" s="2">
        <f t="shared" si="199"/>
        <v>3</v>
      </c>
      <c r="BX227" s="2">
        <f t="shared" si="200"/>
        <v>0</v>
      </c>
      <c r="BY227" s="2">
        <f t="shared" si="201"/>
        <v>0.13505592832450888</v>
      </c>
      <c r="BZ227" s="2">
        <f t="shared" si="202"/>
        <v>6.7527964162254442E-2</v>
      </c>
      <c r="CA227" s="2">
        <f t="shared" si="203"/>
        <v>1.1666666666666667</v>
      </c>
      <c r="CB227" s="2" t="e">
        <f t="shared" si="204"/>
        <v>#NUM!</v>
      </c>
      <c r="CC227" s="2">
        <v>6.6349999999999998</v>
      </c>
      <c r="CD227" s="2" t="e">
        <f t="shared" si="205"/>
        <v>#NUM!</v>
      </c>
      <c r="CE227" s="2" t="e">
        <f t="shared" si="206"/>
        <v>#NUM!</v>
      </c>
      <c r="CF227" s="2" t="e">
        <f t="shared" si="207"/>
        <v>#NUM!</v>
      </c>
      <c r="CG227" s="2" t="str">
        <f t="shared" si="208"/>
        <v>NS</v>
      </c>
      <c r="CH227" s="2" t="str">
        <f t="shared" si="209"/>
        <v>Wilcoxon</v>
      </c>
      <c r="CI227" s="2" t="str">
        <f t="shared" si="210"/>
        <v>TSTToxicLess25</v>
      </c>
      <c r="CJ227" s="2" t="str">
        <f t="shared" si="211"/>
        <v/>
      </c>
    </row>
    <row r="228" spans="1:88" hidden="1" x14ac:dyDescent="0.2">
      <c r="A228" s="1" t="s">
        <v>142</v>
      </c>
      <c r="B228" s="19" t="s">
        <v>858</v>
      </c>
      <c r="C228" s="20">
        <v>38624</v>
      </c>
      <c r="D228" s="7">
        <v>0.53888888888888886</v>
      </c>
      <c r="E228" s="1">
        <v>0.1</v>
      </c>
      <c r="F228" s="1" t="s">
        <v>57</v>
      </c>
      <c r="G228" s="1" t="s">
        <v>823</v>
      </c>
      <c r="H228" s="19" t="s">
        <v>711</v>
      </c>
      <c r="I228" s="19" t="s">
        <v>712</v>
      </c>
      <c r="J228" s="19" t="s">
        <v>61</v>
      </c>
      <c r="K228" s="2">
        <v>0.75</v>
      </c>
      <c r="L228" s="2">
        <v>0.25</v>
      </c>
      <c r="M228" s="19">
        <v>100</v>
      </c>
      <c r="N228" s="19">
        <v>100</v>
      </c>
      <c r="O228" s="19">
        <v>100</v>
      </c>
      <c r="P228" s="19">
        <v>100</v>
      </c>
      <c r="Q228" s="21"/>
      <c r="R228" s="21"/>
      <c r="S228" s="21"/>
      <c r="T228" s="21"/>
      <c r="W228" s="2">
        <f t="shared" si="159"/>
        <v>100</v>
      </c>
      <c r="X228" s="57">
        <f t="shared" si="160"/>
        <v>0</v>
      </c>
      <c r="Y228" s="2">
        <f t="shared" si="161"/>
        <v>4</v>
      </c>
      <c r="Z228" s="19">
        <v>100</v>
      </c>
      <c r="AA228" s="19">
        <v>40</v>
      </c>
      <c r="AB228" s="19">
        <v>90</v>
      </c>
      <c r="AC228" s="19">
        <v>80</v>
      </c>
      <c r="AJ228" s="2">
        <f t="shared" si="162"/>
        <v>77.5</v>
      </c>
      <c r="AK228" s="2">
        <f t="shared" si="163"/>
        <v>26.299556396765833</v>
      </c>
      <c r="AL228" s="2">
        <f t="shared" si="164"/>
        <v>4</v>
      </c>
      <c r="AM228" s="22">
        <f t="shared" si="165"/>
        <v>1.5707963267948966</v>
      </c>
      <c r="AN228" s="22">
        <f t="shared" si="166"/>
        <v>1.5707963267948966</v>
      </c>
      <c r="AO228" s="22">
        <f t="shared" si="167"/>
        <v>1.5707963267948966</v>
      </c>
      <c r="AP228" s="22">
        <f t="shared" si="168"/>
        <v>1.5707963267948966</v>
      </c>
      <c r="AQ228" s="22" t="str">
        <f t="shared" si="169"/>
        <v/>
      </c>
      <c r="AR228" s="22" t="str">
        <f t="shared" si="170"/>
        <v/>
      </c>
      <c r="AS228" s="22" t="str">
        <f t="shared" si="171"/>
        <v/>
      </c>
      <c r="AT228" s="22" t="str">
        <f t="shared" si="172"/>
        <v/>
      </c>
      <c r="AU228" s="22" t="str">
        <f t="shared" si="173"/>
        <v/>
      </c>
      <c r="AV228" s="22" t="str">
        <f t="shared" si="174"/>
        <v/>
      </c>
      <c r="AW228" s="2">
        <f t="shared" si="175"/>
        <v>1.5707963267948966</v>
      </c>
      <c r="AX228" s="2">
        <f t="shared" si="176"/>
        <v>0</v>
      </c>
      <c r="AY228" s="2">
        <f t="shared" si="177"/>
        <v>4</v>
      </c>
      <c r="AZ228" s="23">
        <f t="shared" si="178"/>
        <v>1.5707963267948966</v>
      </c>
      <c r="BA228" s="23">
        <f t="shared" si="179"/>
        <v>0.68471920300228295</v>
      </c>
      <c r="BB228" s="23">
        <f t="shared" si="180"/>
        <v>1.2490457723982542</v>
      </c>
      <c r="BC228" s="23">
        <f t="shared" si="181"/>
        <v>1.1071487177940904</v>
      </c>
      <c r="BD228" s="23" t="str">
        <f t="shared" si="182"/>
        <v/>
      </c>
      <c r="BE228" s="23" t="str">
        <f t="shared" si="183"/>
        <v/>
      </c>
      <c r="BF228" s="23" t="str">
        <f t="shared" si="184"/>
        <v/>
      </c>
      <c r="BG228" s="23" t="str">
        <f t="shared" si="185"/>
        <v/>
      </c>
      <c r="BH228" s="23" t="str">
        <f t="shared" si="186"/>
        <v/>
      </c>
      <c r="BI228" s="23" t="str">
        <f t="shared" si="187"/>
        <v/>
      </c>
      <c r="BJ228" s="2">
        <f t="shared" si="188"/>
        <v>1.1529275049973811</v>
      </c>
      <c r="BK228" s="2">
        <f t="shared" si="189"/>
        <v>0.36749956234601</v>
      </c>
      <c r="BL228" s="2">
        <f t="shared" si="190"/>
        <v>4</v>
      </c>
      <c r="BM228" s="2">
        <f t="shared" si="191"/>
        <v>1.14000648597468E-3</v>
      </c>
      <c r="BN228" s="2">
        <f t="shared" si="192"/>
        <v>3.8000216199156003E-4</v>
      </c>
      <c r="BO228" s="2">
        <f t="shared" si="193"/>
        <v>3</v>
      </c>
      <c r="BP228" s="2">
        <f t="shared" si="194"/>
        <v>-0.13697834053523808</v>
      </c>
      <c r="BQ228" s="2">
        <f t="shared" si="195"/>
        <v>0.76489232840434507</v>
      </c>
      <c r="BR228" s="3" t="str">
        <f t="shared" si="196"/>
        <v>Toxic</v>
      </c>
      <c r="BS228" s="2">
        <f t="shared" si="197"/>
        <v>77.5</v>
      </c>
      <c r="BT228" s="4" t="s">
        <v>664</v>
      </c>
      <c r="BU228" s="2" t="s">
        <v>666</v>
      </c>
      <c r="BV228" s="2">
        <f t="shared" si="198"/>
        <v>3</v>
      </c>
      <c r="BW228" s="2">
        <f t="shared" si="199"/>
        <v>3</v>
      </c>
      <c r="BX228" s="2">
        <f t="shared" si="200"/>
        <v>0</v>
      </c>
      <c r="BY228" s="2">
        <f t="shared" si="201"/>
        <v>0.13505592832450888</v>
      </c>
      <c r="BZ228" s="2">
        <f t="shared" si="202"/>
        <v>6.7527964162254442E-2</v>
      </c>
      <c r="CA228" s="2">
        <f t="shared" si="203"/>
        <v>1.1666666666666667</v>
      </c>
      <c r="CB228" s="2" t="e">
        <f t="shared" si="204"/>
        <v>#NUM!</v>
      </c>
      <c r="CC228" s="2">
        <v>6.6349999999999998</v>
      </c>
      <c r="CD228" s="2" t="e">
        <f t="shared" si="205"/>
        <v>#NUM!</v>
      </c>
      <c r="CE228" s="2" t="e">
        <f t="shared" si="206"/>
        <v>#NUM!</v>
      </c>
      <c r="CF228" s="2" t="e">
        <f t="shared" si="207"/>
        <v>#NUM!</v>
      </c>
      <c r="CG228" s="2" t="str">
        <f t="shared" si="208"/>
        <v>NS</v>
      </c>
      <c r="CH228" s="2" t="str">
        <f t="shared" si="209"/>
        <v>Wilcoxon</v>
      </c>
      <c r="CI228" s="2" t="str">
        <f t="shared" si="210"/>
        <v>TSTToxicLess25</v>
      </c>
      <c r="CJ228" s="2" t="str">
        <f t="shared" si="211"/>
        <v/>
      </c>
    </row>
    <row r="229" spans="1:88" hidden="1" x14ac:dyDescent="0.2">
      <c r="A229" s="1" t="s">
        <v>142</v>
      </c>
      <c r="B229" s="19" t="s">
        <v>529</v>
      </c>
      <c r="C229" s="20">
        <v>38463</v>
      </c>
      <c r="D229" s="7">
        <v>0.49861111111111112</v>
      </c>
      <c r="E229" s="1">
        <v>0.1</v>
      </c>
      <c r="F229" s="1" t="s">
        <v>57</v>
      </c>
      <c r="G229" s="1" t="s">
        <v>838</v>
      </c>
      <c r="H229" s="19" t="s">
        <v>711</v>
      </c>
      <c r="I229" s="19" t="s">
        <v>712</v>
      </c>
      <c r="J229" s="19" t="s">
        <v>61</v>
      </c>
      <c r="K229" s="2">
        <v>0.75</v>
      </c>
      <c r="L229" s="2">
        <v>0.25</v>
      </c>
      <c r="M229" s="19">
        <v>100</v>
      </c>
      <c r="N229" s="19">
        <v>100</v>
      </c>
      <c r="O229" s="19">
        <v>100</v>
      </c>
      <c r="P229" s="19">
        <v>100</v>
      </c>
      <c r="Q229" s="21"/>
      <c r="R229" s="21"/>
      <c r="S229" s="21"/>
      <c r="T229" s="21"/>
      <c r="W229" s="2">
        <f t="shared" si="159"/>
        <v>100</v>
      </c>
      <c r="X229" s="57">
        <f t="shared" si="160"/>
        <v>0</v>
      </c>
      <c r="Y229" s="2">
        <f t="shared" si="161"/>
        <v>4</v>
      </c>
      <c r="Z229" s="19">
        <v>80</v>
      </c>
      <c r="AA229" s="19">
        <v>30</v>
      </c>
      <c r="AB229" s="19">
        <v>90</v>
      </c>
      <c r="AC229" s="19">
        <v>70</v>
      </c>
      <c r="AJ229" s="2">
        <f t="shared" si="162"/>
        <v>67.5</v>
      </c>
      <c r="AK229" s="2">
        <f t="shared" si="163"/>
        <v>26.299556396765833</v>
      </c>
      <c r="AL229" s="2">
        <f t="shared" si="164"/>
        <v>4</v>
      </c>
      <c r="AM229" s="22">
        <f t="shared" si="165"/>
        <v>1.5707963267948966</v>
      </c>
      <c r="AN229" s="22">
        <f t="shared" si="166"/>
        <v>1.5707963267948966</v>
      </c>
      <c r="AO229" s="22">
        <f t="shared" si="167"/>
        <v>1.5707963267948966</v>
      </c>
      <c r="AP229" s="22">
        <f t="shared" si="168"/>
        <v>1.5707963267948966</v>
      </c>
      <c r="AQ229" s="22" t="str">
        <f t="shared" si="169"/>
        <v/>
      </c>
      <c r="AR229" s="22" t="str">
        <f t="shared" si="170"/>
        <v/>
      </c>
      <c r="AS229" s="22" t="str">
        <f t="shared" si="171"/>
        <v/>
      </c>
      <c r="AT229" s="22" t="str">
        <f t="shared" si="172"/>
        <v/>
      </c>
      <c r="AU229" s="22" t="str">
        <f t="shared" si="173"/>
        <v/>
      </c>
      <c r="AV229" s="22" t="str">
        <f t="shared" si="174"/>
        <v/>
      </c>
      <c r="AW229" s="2">
        <f t="shared" si="175"/>
        <v>1.5707963267948966</v>
      </c>
      <c r="AX229" s="2">
        <f t="shared" si="176"/>
        <v>0</v>
      </c>
      <c r="AY229" s="2">
        <f t="shared" si="177"/>
        <v>4</v>
      </c>
      <c r="AZ229" s="23">
        <f t="shared" si="178"/>
        <v>1.1071487177940904</v>
      </c>
      <c r="BA229" s="23">
        <f t="shared" si="179"/>
        <v>0.57963974036370425</v>
      </c>
      <c r="BB229" s="23">
        <f t="shared" si="180"/>
        <v>1.2490457723982542</v>
      </c>
      <c r="BC229" s="23">
        <f t="shared" si="181"/>
        <v>0.99115658643119231</v>
      </c>
      <c r="BD229" s="23" t="str">
        <f t="shared" si="182"/>
        <v/>
      </c>
      <c r="BE229" s="23" t="str">
        <f t="shared" si="183"/>
        <v/>
      </c>
      <c r="BF229" s="23" t="str">
        <f t="shared" si="184"/>
        <v/>
      </c>
      <c r="BG229" s="23" t="str">
        <f t="shared" si="185"/>
        <v/>
      </c>
      <c r="BH229" s="23" t="str">
        <f t="shared" si="186"/>
        <v/>
      </c>
      <c r="BI229" s="23" t="str">
        <f t="shared" si="187"/>
        <v/>
      </c>
      <c r="BJ229" s="2">
        <f t="shared" si="188"/>
        <v>0.98174770424681024</v>
      </c>
      <c r="BK229" s="2">
        <f t="shared" si="189"/>
        <v>0.28807002222744205</v>
      </c>
      <c r="BL229" s="2">
        <f t="shared" si="190"/>
        <v>4</v>
      </c>
      <c r="BM229" s="2">
        <f t="shared" si="191"/>
        <v>4.3040001903269984E-4</v>
      </c>
      <c r="BN229" s="2">
        <f t="shared" si="192"/>
        <v>1.4346667301089994E-4</v>
      </c>
      <c r="BO229" s="2">
        <f t="shared" si="193"/>
        <v>3</v>
      </c>
      <c r="BP229" s="2">
        <f t="shared" si="194"/>
        <v>-1.3632070378662093</v>
      </c>
      <c r="BQ229" s="2">
        <f t="shared" si="195"/>
        <v>0.76489232840434507</v>
      </c>
      <c r="BR229" s="3" t="str">
        <f t="shared" si="196"/>
        <v>Toxic</v>
      </c>
      <c r="BS229" s="2">
        <f t="shared" si="197"/>
        <v>67.5</v>
      </c>
      <c r="BT229" s="4" t="s">
        <v>664</v>
      </c>
      <c r="BU229" s="4" t="s">
        <v>667</v>
      </c>
      <c r="BV229" s="2">
        <f t="shared" si="198"/>
        <v>3</v>
      </c>
      <c r="BW229" s="2">
        <f t="shared" si="199"/>
        <v>3</v>
      </c>
      <c r="BX229" s="2">
        <f t="shared" si="200"/>
        <v>0</v>
      </c>
      <c r="BY229" s="2">
        <f t="shared" si="201"/>
        <v>8.298433770611896E-2</v>
      </c>
      <c r="BZ229" s="2">
        <f t="shared" si="202"/>
        <v>4.149216885305948E-2</v>
      </c>
      <c r="CA229" s="2">
        <f t="shared" si="203"/>
        <v>1.1666666666666667</v>
      </c>
      <c r="CB229" s="2" t="e">
        <f t="shared" si="204"/>
        <v>#NUM!</v>
      </c>
      <c r="CC229" s="2">
        <v>6.6349999999999998</v>
      </c>
      <c r="CD229" s="2" t="e">
        <f t="shared" si="205"/>
        <v>#NUM!</v>
      </c>
      <c r="CE229" s="2" t="e">
        <f t="shared" si="206"/>
        <v>#NUM!</v>
      </c>
      <c r="CF229" s="2" t="e">
        <f t="shared" si="207"/>
        <v>#NUM!</v>
      </c>
      <c r="CG229" s="2" t="str">
        <f t="shared" si="208"/>
        <v>Sig</v>
      </c>
      <c r="CH229" s="2" t="str">
        <f t="shared" si="209"/>
        <v>Wilcoxon</v>
      </c>
      <c r="CI229" s="2" t="str">
        <f t="shared" si="210"/>
        <v/>
      </c>
      <c r="CJ229" s="2" t="str">
        <f t="shared" si="211"/>
        <v/>
      </c>
    </row>
    <row r="230" spans="1:88" hidden="1" x14ac:dyDescent="0.2">
      <c r="A230" s="1" t="s">
        <v>142</v>
      </c>
      <c r="B230" s="19" t="s">
        <v>516</v>
      </c>
      <c r="C230" s="20">
        <v>38981</v>
      </c>
      <c r="D230" s="7">
        <v>0.57222222222222219</v>
      </c>
      <c r="E230" s="1">
        <v>0.1</v>
      </c>
      <c r="F230" s="1" t="s">
        <v>57</v>
      </c>
      <c r="G230" s="1" t="s">
        <v>852</v>
      </c>
      <c r="H230" s="19" t="s">
        <v>711</v>
      </c>
      <c r="I230" s="19" t="s">
        <v>712</v>
      </c>
      <c r="J230" s="19" t="s">
        <v>61</v>
      </c>
      <c r="K230" s="2">
        <v>0.75</v>
      </c>
      <c r="L230" s="2">
        <v>0.25</v>
      </c>
      <c r="M230" s="19">
        <v>100</v>
      </c>
      <c r="N230" s="19">
        <v>100</v>
      </c>
      <c r="O230" s="19">
        <v>100</v>
      </c>
      <c r="P230" s="19">
        <v>100</v>
      </c>
      <c r="Q230" s="21"/>
      <c r="R230" s="21"/>
      <c r="S230" s="21"/>
      <c r="T230" s="21"/>
      <c r="W230" s="2">
        <f t="shared" si="159"/>
        <v>100</v>
      </c>
      <c r="X230" s="57">
        <f t="shared" si="160"/>
        <v>0</v>
      </c>
      <c r="Y230" s="2">
        <f t="shared" si="161"/>
        <v>4</v>
      </c>
      <c r="Z230" s="19">
        <v>66.7</v>
      </c>
      <c r="AA230" s="19">
        <v>100</v>
      </c>
      <c r="AB230" s="19">
        <v>40</v>
      </c>
      <c r="AC230" s="19">
        <v>88.9</v>
      </c>
      <c r="AJ230" s="2">
        <f t="shared" si="162"/>
        <v>73.900000000000006</v>
      </c>
      <c r="AK230" s="2">
        <f t="shared" si="163"/>
        <v>26.503207353073293</v>
      </c>
      <c r="AL230" s="2">
        <f t="shared" si="164"/>
        <v>4</v>
      </c>
      <c r="AM230" s="22">
        <f t="shared" si="165"/>
        <v>1.5707963267948966</v>
      </c>
      <c r="AN230" s="22">
        <f t="shared" si="166"/>
        <v>1.5707963267948966</v>
      </c>
      <c r="AO230" s="22">
        <f t="shared" si="167"/>
        <v>1.5707963267948966</v>
      </c>
      <c r="AP230" s="22">
        <f t="shared" si="168"/>
        <v>1.5707963267948966</v>
      </c>
      <c r="AQ230" s="22" t="str">
        <f t="shared" si="169"/>
        <v/>
      </c>
      <c r="AR230" s="22" t="str">
        <f t="shared" si="170"/>
        <v/>
      </c>
      <c r="AS230" s="22" t="str">
        <f t="shared" si="171"/>
        <v/>
      </c>
      <c r="AT230" s="22" t="str">
        <f t="shared" si="172"/>
        <v/>
      </c>
      <c r="AU230" s="22" t="str">
        <f t="shared" si="173"/>
        <v/>
      </c>
      <c r="AV230" s="22" t="str">
        <f t="shared" si="174"/>
        <v/>
      </c>
      <c r="AW230" s="2">
        <f t="shared" si="175"/>
        <v>1.5707963267948966</v>
      </c>
      <c r="AX230" s="2">
        <f t="shared" si="176"/>
        <v>0</v>
      </c>
      <c r="AY230" s="2">
        <f t="shared" si="177"/>
        <v>4</v>
      </c>
      <c r="AZ230" s="23">
        <f t="shared" si="178"/>
        <v>0.95567021574980793</v>
      </c>
      <c r="BA230" s="23">
        <f t="shared" si="179"/>
        <v>1.5707963267948966</v>
      </c>
      <c r="BB230" s="23">
        <f t="shared" si="180"/>
        <v>0.68471920300228295</v>
      </c>
      <c r="BC230" s="23">
        <f t="shared" si="181"/>
        <v>1.2311362327265871</v>
      </c>
      <c r="BD230" s="23" t="str">
        <f t="shared" si="182"/>
        <v/>
      </c>
      <c r="BE230" s="23" t="str">
        <f t="shared" si="183"/>
        <v/>
      </c>
      <c r="BF230" s="23" t="str">
        <f t="shared" si="184"/>
        <v/>
      </c>
      <c r="BG230" s="23" t="str">
        <f t="shared" si="185"/>
        <v/>
      </c>
      <c r="BH230" s="23" t="str">
        <f t="shared" si="186"/>
        <v/>
      </c>
      <c r="BI230" s="23" t="str">
        <f t="shared" si="187"/>
        <v/>
      </c>
      <c r="BJ230" s="2">
        <f t="shared" si="188"/>
        <v>1.1105804945683935</v>
      </c>
      <c r="BK230" s="2">
        <f t="shared" si="189"/>
        <v>0.3793359691060193</v>
      </c>
      <c r="BL230" s="2">
        <f t="shared" si="190"/>
        <v>4</v>
      </c>
      <c r="BM230" s="2">
        <f t="shared" si="191"/>
        <v>1.2941246731329973E-3</v>
      </c>
      <c r="BN230" s="2">
        <f t="shared" si="192"/>
        <v>4.3137489104433244E-4</v>
      </c>
      <c r="BO230" s="2">
        <f t="shared" si="193"/>
        <v>3</v>
      </c>
      <c r="BP230" s="2">
        <f t="shared" si="194"/>
        <v>-0.35597336412307856</v>
      </c>
      <c r="BQ230" s="2">
        <f t="shared" si="195"/>
        <v>0.76489232840434507</v>
      </c>
      <c r="BR230" s="3" t="str">
        <f t="shared" si="196"/>
        <v>Toxic</v>
      </c>
      <c r="BS230" s="2">
        <f t="shared" si="197"/>
        <v>73.900000000000006</v>
      </c>
      <c r="BT230" s="4" t="s">
        <v>664</v>
      </c>
      <c r="BU230" s="2" t="s">
        <v>666</v>
      </c>
      <c r="BV230" s="2">
        <f t="shared" si="198"/>
        <v>3</v>
      </c>
      <c r="BW230" s="2">
        <f t="shared" si="199"/>
        <v>3</v>
      </c>
      <c r="BX230" s="2">
        <f t="shared" si="200"/>
        <v>0</v>
      </c>
      <c r="BY230" s="2">
        <f t="shared" si="201"/>
        <v>0.14389577745760282</v>
      </c>
      <c r="BZ230" s="2">
        <f t="shared" si="202"/>
        <v>7.194788872880141E-2</v>
      </c>
      <c r="CA230" s="2">
        <f t="shared" si="203"/>
        <v>1.1666666666666667</v>
      </c>
      <c r="CB230" s="2" t="e">
        <f t="shared" si="204"/>
        <v>#NUM!</v>
      </c>
      <c r="CC230" s="2">
        <v>6.6349999999999998</v>
      </c>
      <c r="CD230" s="2" t="e">
        <f t="shared" si="205"/>
        <v>#NUM!</v>
      </c>
      <c r="CE230" s="2" t="e">
        <f t="shared" si="206"/>
        <v>#NUM!</v>
      </c>
      <c r="CF230" s="2" t="e">
        <f t="shared" si="207"/>
        <v>#NUM!</v>
      </c>
      <c r="CG230" s="2" t="str">
        <f t="shared" si="208"/>
        <v>NS</v>
      </c>
      <c r="CH230" s="2" t="str">
        <f t="shared" si="209"/>
        <v>Wilcoxon</v>
      </c>
      <c r="CI230" s="2" t="str">
        <f t="shared" si="210"/>
        <v/>
      </c>
      <c r="CJ230" s="2" t="str">
        <f t="shared" si="211"/>
        <v/>
      </c>
    </row>
    <row r="231" spans="1:88" hidden="1" x14ac:dyDescent="0.2">
      <c r="A231" s="1" t="s">
        <v>142</v>
      </c>
      <c r="B231" s="19" t="s">
        <v>504</v>
      </c>
      <c r="C231" s="20">
        <v>38743</v>
      </c>
      <c r="D231" s="7">
        <v>0.35555555555555557</v>
      </c>
      <c r="E231" s="1">
        <v>0.1</v>
      </c>
      <c r="F231" s="1" t="s">
        <v>57</v>
      </c>
      <c r="G231" s="1" t="s">
        <v>845</v>
      </c>
      <c r="H231" s="19" t="s">
        <v>711</v>
      </c>
      <c r="I231" s="19" t="s">
        <v>712</v>
      </c>
      <c r="J231" s="19" t="s">
        <v>61</v>
      </c>
      <c r="K231" s="2">
        <v>0.75</v>
      </c>
      <c r="L231" s="2">
        <v>0.25</v>
      </c>
      <c r="M231" s="19">
        <v>100</v>
      </c>
      <c r="N231" s="19">
        <v>100</v>
      </c>
      <c r="O231" s="19">
        <v>100</v>
      </c>
      <c r="P231" s="19">
        <v>100</v>
      </c>
      <c r="Q231" s="21"/>
      <c r="R231" s="21"/>
      <c r="S231" s="21"/>
      <c r="T231" s="21"/>
      <c r="W231" s="2">
        <f t="shared" si="159"/>
        <v>100</v>
      </c>
      <c r="X231" s="57">
        <f t="shared" si="160"/>
        <v>0</v>
      </c>
      <c r="Y231" s="2">
        <f t="shared" si="161"/>
        <v>4</v>
      </c>
      <c r="Z231" s="19">
        <v>60</v>
      </c>
      <c r="AA231" s="19">
        <v>40</v>
      </c>
      <c r="AB231" s="19">
        <v>100</v>
      </c>
      <c r="AC231" s="19">
        <v>40</v>
      </c>
      <c r="AJ231" s="2">
        <f t="shared" si="162"/>
        <v>60</v>
      </c>
      <c r="AK231" s="2">
        <f t="shared" si="163"/>
        <v>28.284271247461902</v>
      </c>
      <c r="AL231" s="2">
        <f t="shared" si="164"/>
        <v>4</v>
      </c>
      <c r="AM231" s="22">
        <f t="shared" si="165"/>
        <v>1.5707963267948966</v>
      </c>
      <c r="AN231" s="22">
        <f t="shared" si="166"/>
        <v>1.5707963267948966</v>
      </c>
      <c r="AO231" s="22">
        <f t="shared" si="167"/>
        <v>1.5707963267948966</v>
      </c>
      <c r="AP231" s="22">
        <f t="shared" si="168"/>
        <v>1.5707963267948966</v>
      </c>
      <c r="AQ231" s="22" t="str">
        <f t="shared" si="169"/>
        <v/>
      </c>
      <c r="AR231" s="22" t="str">
        <f t="shared" si="170"/>
        <v/>
      </c>
      <c r="AS231" s="22" t="str">
        <f t="shared" si="171"/>
        <v/>
      </c>
      <c r="AT231" s="22" t="str">
        <f t="shared" si="172"/>
        <v/>
      </c>
      <c r="AU231" s="22" t="str">
        <f t="shared" si="173"/>
        <v/>
      </c>
      <c r="AV231" s="22" t="str">
        <f t="shared" si="174"/>
        <v/>
      </c>
      <c r="AW231" s="2">
        <f t="shared" si="175"/>
        <v>1.5707963267948966</v>
      </c>
      <c r="AX231" s="2">
        <f t="shared" si="176"/>
        <v>0</v>
      </c>
      <c r="AY231" s="2">
        <f t="shared" si="177"/>
        <v>4</v>
      </c>
      <c r="AZ231" s="23">
        <f t="shared" si="178"/>
        <v>0.88607712379261372</v>
      </c>
      <c r="BA231" s="23">
        <f t="shared" si="179"/>
        <v>0.68471920300228295</v>
      </c>
      <c r="BB231" s="23">
        <f t="shared" si="180"/>
        <v>1.5707963267948966</v>
      </c>
      <c r="BC231" s="23">
        <f t="shared" si="181"/>
        <v>0.68471920300228295</v>
      </c>
      <c r="BD231" s="23" t="str">
        <f t="shared" si="182"/>
        <v/>
      </c>
      <c r="BE231" s="23" t="str">
        <f t="shared" si="183"/>
        <v/>
      </c>
      <c r="BF231" s="23" t="str">
        <f t="shared" si="184"/>
        <v/>
      </c>
      <c r="BG231" s="23" t="str">
        <f t="shared" si="185"/>
        <v/>
      </c>
      <c r="BH231" s="23" t="str">
        <f t="shared" si="186"/>
        <v/>
      </c>
      <c r="BI231" s="23" t="str">
        <f t="shared" si="187"/>
        <v/>
      </c>
      <c r="BJ231" s="2">
        <f t="shared" si="188"/>
        <v>0.95657796414801899</v>
      </c>
      <c r="BK231" s="2">
        <f t="shared" si="189"/>
        <v>0.42033674497431983</v>
      </c>
      <c r="BL231" s="2">
        <f t="shared" si="190"/>
        <v>4</v>
      </c>
      <c r="BM231" s="2">
        <f t="shared" si="191"/>
        <v>1.9510546956479848E-3</v>
      </c>
      <c r="BN231" s="2">
        <f t="shared" si="192"/>
        <v>6.5035156521599496E-4</v>
      </c>
      <c r="BO231" s="2">
        <f t="shared" si="193"/>
        <v>3</v>
      </c>
      <c r="BP231" s="2">
        <f t="shared" si="194"/>
        <v>-1.0540086423407355</v>
      </c>
      <c r="BQ231" s="2">
        <f t="shared" si="195"/>
        <v>0.76489232840434507</v>
      </c>
      <c r="BR231" s="3" t="str">
        <f t="shared" si="196"/>
        <v>Toxic</v>
      </c>
      <c r="BS231" s="2">
        <f t="shared" si="197"/>
        <v>60</v>
      </c>
      <c r="BT231" s="4" t="s">
        <v>664</v>
      </c>
      <c r="BU231" s="2" t="s">
        <v>666</v>
      </c>
      <c r="BV231" s="2">
        <f t="shared" si="198"/>
        <v>3</v>
      </c>
      <c r="BW231" s="2">
        <f t="shared" si="199"/>
        <v>3</v>
      </c>
      <c r="BX231" s="2">
        <f t="shared" si="200"/>
        <v>0</v>
      </c>
      <c r="BY231" s="2">
        <f t="shared" si="201"/>
        <v>0.17668297917560638</v>
      </c>
      <c r="BZ231" s="2">
        <f t="shared" si="202"/>
        <v>8.834148958780319E-2</v>
      </c>
      <c r="CA231" s="2">
        <f t="shared" si="203"/>
        <v>1.1666666666666667</v>
      </c>
      <c r="CB231" s="2" t="e">
        <f t="shared" si="204"/>
        <v>#NUM!</v>
      </c>
      <c r="CC231" s="2">
        <v>6.6349999999999998</v>
      </c>
      <c r="CD231" s="2" t="e">
        <f t="shared" si="205"/>
        <v>#NUM!</v>
      </c>
      <c r="CE231" s="2" t="e">
        <f t="shared" si="206"/>
        <v>#NUM!</v>
      </c>
      <c r="CF231" s="2" t="e">
        <f t="shared" si="207"/>
        <v>#NUM!</v>
      </c>
      <c r="CG231" s="2" t="str">
        <f t="shared" si="208"/>
        <v>NS</v>
      </c>
      <c r="CH231" s="2" t="str">
        <f t="shared" si="209"/>
        <v>Wilcoxon</v>
      </c>
      <c r="CI231" s="2" t="str">
        <f t="shared" si="210"/>
        <v/>
      </c>
      <c r="CJ231" s="2" t="str">
        <f t="shared" si="211"/>
        <v/>
      </c>
    </row>
    <row r="232" spans="1:88" hidden="1" x14ac:dyDescent="0.2">
      <c r="A232" s="1" t="s">
        <v>142</v>
      </c>
      <c r="B232" s="19" t="s">
        <v>516</v>
      </c>
      <c r="C232" s="20">
        <v>38463</v>
      </c>
      <c r="D232" s="7">
        <v>0.56319444444444444</v>
      </c>
      <c r="E232" s="1">
        <v>0.1</v>
      </c>
      <c r="F232" s="1" t="s">
        <v>57</v>
      </c>
      <c r="G232" s="1" t="s">
        <v>838</v>
      </c>
      <c r="H232" s="19" t="s">
        <v>711</v>
      </c>
      <c r="I232" s="19" t="s">
        <v>712</v>
      </c>
      <c r="J232" s="19" t="s">
        <v>61</v>
      </c>
      <c r="K232" s="2">
        <v>0.75</v>
      </c>
      <c r="L232" s="2">
        <v>0.25</v>
      </c>
      <c r="M232" s="19">
        <v>100</v>
      </c>
      <c r="N232" s="19">
        <v>100</v>
      </c>
      <c r="O232" s="19">
        <v>100</v>
      </c>
      <c r="P232" s="19">
        <v>100</v>
      </c>
      <c r="Q232" s="21"/>
      <c r="R232" s="21"/>
      <c r="S232" s="21"/>
      <c r="T232" s="21"/>
      <c r="W232" s="2">
        <f t="shared" si="159"/>
        <v>100</v>
      </c>
      <c r="X232" s="57">
        <f t="shared" si="160"/>
        <v>0</v>
      </c>
      <c r="Y232" s="2">
        <f t="shared" si="161"/>
        <v>4</v>
      </c>
      <c r="Z232" s="19">
        <v>70</v>
      </c>
      <c r="AA232" s="19">
        <v>70</v>
      </c>
      <c r="AB232" s="19">
        <v>30</v>
      </c>
      <c r="AC232" s="19">
        <v>100</v>
      </c>
      <c r="AJ232" s="2">
        <f t="shared" si="162"/>
        <v>67.5</v>
      </c>
      <c r="AK232" s="2">
        <f t="shared" si="163"/>
        <v>28.722813232690143</v>
      </c>
      <c r="AL232" s="2">
        <f t="shared" si="164"/>
        <v>4</v>
      </c>
      <c r="AM232" s="22">
        <f t="shared" si="165"/>
        <v>1.5707963267948966</v>
      </c>
      <c r="AN232" s="22">
        <f t="shared" si="166"/>
        <v>1.5707963267948966</v>
      </c>
      <c r="AO232" s="22">
        <f t="shared" si="167"/>
        <v>1.5707963267948966</v>
      </c>
      <c r="AP232" s="22">
        <f t="shared" si="168"/>
        <v>1.5707963267948966</v>
      </c>
      <c r="AQ232" s="22" t="str">
        <f t="shared" si="169"/>
        <v/>
      </c>
      <c r="AR232" s="22" t="str">
        <f t="shared" si="170"/>
        <v/>
      </c>
      <c r="AS232" s="22" t="str">
        <f t="shared" si="171"/>
        <v/>
      </c>
      <c r="AT232" s="22" t="str">
        <f t="shared" si="172"/>
        <v/>
      </c>
      <c r="AU232" s="22" t="str">
        <f t="shared" si="173"/>
        <v/>
      </c>
      <c r="AV232" s="22" t="str">
        <f t="shared" si="174"/>
        <v/>
      </c>
      <c r="AW232" s="2">
        <f t="shared" si="175"/>
        <v>1.5707963267948966</v>
      </c>
      <c r="AX232" s="2">
        <f t="shared" si="176"/>
        <v>0</v>
      </c>
      <c r="AY232" s="2">
        <f t="shared" si="177"/>
        <v>4</v>
      </c>
      <c r="AZ232" s="23">
        <f t="shared" si="178"/>
        <v>0.99115658643119231</v>
      </c>
      <c r="BA232" s="23">
        <f t="shared" si="179"/>
        <v>0.99115658643119231</v>
      </c>
      <c r="BB232" s="23">
        <f t="shared" si="180"/>
        <v>0.57963974036370425</v>
      </c>
      <c r="BC232" s="23">
        <f t="shared" si="181"/>
        <v>1.5707963267948966</v>
      </c>
      <c r="BD232" s="23" t="str">
        <f t="shared" si="182"/>
        <v/>
      </c>
      <c r="BE232" s="23" t="str">
        <f t="shared" si="183"/>
        <v/>
      </c>
      <c r="BF232" s="23" t="str">
        <f t="shared" si="184"/>
        <v/>
      </c>
      <c r="BG232" s="23" t="str">
        <f t="shared" si="185"/>
        <v/>
      </c>
      <c r="BH232" s="23" t="str">
        <f t="shared" si="186"/>
        <v/>
      </c>
      <c r="BI232" s="23" t="str">
        <f t="shared" si="187"/>
        <v/>
      </c>
      <c r="BJ232" s="2">
        <f t="shared" si="188"/>
        <v>1.0331873100052462</v>
      </c>
      <c r="BK232" s="2">
        <f t="shared" si="189"/>
        <v>0.40753814394467097</v>
      </c>
      <c r="BL232" s="2">
        <f t="shared" si="190"/>
        <v>4</v>
      </c>
      <c r="BM232" s="2">
        <f t="shared" si="191"/>
        <v>1.7240627562285431E-3</v>
      </c>
      <c r="BN232" s="2">
        <f t="shared" si="192"/>
        <v>5.7468758540951432E-4</v>
      </c>
      <c r="BO232" s="2">
        <f t="shared" si="193"/>
        <v>3</v>
      </c>
      <c r="BP232" s="2">
        <f t="shared" si="194"/>
        <v>-0.71114783852281449</v>
      </c>
      <c r="BQ232" s="2">
        <f t="shared" si="195"/>
        <v>0.76489232840434507</v>
      </c>
      <c r="BR232" s="3" t="str">
        <f t="shared" si="196"/>
        <v>Toxic</v>
      </c>
      <c r="BS232" s="2">
        <f t="shared" si="197"/>
        <v>67.5</v>
      </c>
      <c r="BT232" s="4" t="s">
        <v>664</v>
      </c>
      <c r="BU232" s="2" t="s">
        <v>666</v>
      </c>
      <c r="BV232" s="2">
        <f t="shared" si="198"/>
        <v>3</v>
      </c>
      <c r="BW232" s="2">
        <f t="shared" si="199"/>
        <v>3</v>
      </c>
      <c r="BX232" s="2">
        <f t="shared" si="200"/>
        <v>0</v>
      </c>
      <c r="BY232" s="2">
        <f t="shared" si="201"/>
        <v>0.16608733876986737</v>
      </c>
      <c r="BZ232" s="2">
        <f t="shared" si="202"/>
        <v>8.3043669384933683E-2</v>
      </c>
      <c r="CA232" s="2">
        <f t="shared" si="203"/>
        <v>1.1666666666666667</v>
      </c>
      <c r="CB232" s="2" t="e">
        <f t="shared" si="204"/>
        <v>#NUM!</v>
      </c>
      <c r="CC232" s="2">
        <v>6.6349999999999998</v>
      </c>
      <c r="CD232" s="2" t="e">
        <f t="shared" si="205"/>
        <v>#NUM!</v>
      </c>
      <c r="CE232" s="2" t="e">
        <f t="shared" si="206"/>
        <v>#NUM!</v>
      </c>
      <c r="CF232" s="2" t="e">
        <f t="shared" si="207"/>
        <v>#NUM!</v>
      </c>
      <c r="CG232" s="2" t="str">
        <f t="shared" si="208"/>
        <v>NS</v>
      </c>
      <c r="CH232" s="2" t="str">
        <f t="shared" si="209"/>
        <v>Wilcoxon</v>
      </c>
      <c r="CI232" s="2" t="str">
        <f t="shared" si="210"/>
        <v/>
      </c>
      <c r="CJ232" s="2" t="str">
        <f t="shared" si="211"/>
        <v/>
      </c>
    </row>
    <row r="233" spans="1:88" hidden="1" x14ac:dyDescent="0.2">
      <c r="A233" s="1" t="s">
        <v>142</v>
      </c>
      <c r="B233" s="19" t="s">
        <v>482</v>
      </c>
      <c r="C233" s="20">
        <v>38981</v>
      </c>
      <c r="D233" s="7">
        <v>0.48541666666666666</v>
      </c>
      <c r="E233" s="1">
        <v>0.1</v>
      </c>
      <c r="F233" s="1" t="s">
        <v>57</v>
      </c>
      <c r="G233" s="1" t="s">
        <v>852</v>
      </c>
      <c r="H233" s="19" t="s">
        <v>711</v>
      </c>
      <c r="I233" s="19" t="s">
        <v>712</v>
      </c>
      <c r="J233" s="19" t="s">
        <v>61</v>
      </c>
      <c r="K233" s="2">
        <v>0.75</v>
      </c>
      <c r="L233" s="2">
        <v>0.25</v>
      </c>
      <c r="M233" s="19">
        <v>100</v>
      </c>
      <c r="N233" s="19">
        <v>100</v>
      </c>
      <c r="O233" s="19">
        <v>100</v>
      </c>
      <c r="P233" s="19">
        <v>100</v>
      </c>
      <c r="Q233" s="21"/>
      <c r="R233" s="21"/>
      <c r="S233" s="21"/>
      <c r="T233" s="21"/>
      <c r="W233" s="2">
        <f t="shared" si="159"/>
        <v>100</v>
      </c>
      <c r="X233" s="57">
        <f t="shared" si="160"/>
        <v>0</v>
      </c>
      <c r="Y233" s="2">
        <f t="shared" si="161"/>
        <v>4</v>
      </c>
      <c r="Z233" s="19">
        <v>90</v>
      </c>
      <c r="AA233" s="19">
        <v>40</v>
      </c>
      <c r="AB233" s="19">
        <v>100</v>
      </c>
      <c r="AC233" s="19">
        <v>50</v>
      </c>
      <c r="AJ233" s="2">
        <f t="shared" si="162"/>
        <v>70</v>
      </c>
      <c r="AK233" s="2">
        <f t="shared" si="163"/>
        <v>29.439202887759489</v>
      </c>
      <c r="AL233" s="2">
        <f t="shared" si="164"/>
        <v>4</v>
      </c>
      <c r="AM233" s="22">
        <f t="shared" si="165"/>
        <v>1.5707963267948966</v>
      </c>
      <c r="AN233" s="22">
        <f t="shared" si="166"/>
        <v>1.5707963267948966</v>
      </c>
      <c r="AO233" s="22">
        <f t="shared" si="167"/>
        <v>1.5707963267948966</v>
      </c>
      <c r="AP233" s="22">
        <f t="shared" si="168"/>
        <v>1.5707963267948966</v>
      </c>
      <c r="AQ233" s="22" t="str">
        <f t="shared" si="169"/>
        <v/>
      </c>
      <c r="AR233" s="22" t="str">
        <f t="shared" si="170"/>
        <v/>
      </c>
      <c r="AS233" s="22" t="str">
        <f t="shared" si="171"/>
        <v/>
      </c>
      <c r="AT233" s="22" t="str">
        <f t="shared" si="172"/>
        <v/>
      </c>
      <c r="AU233" s="22" t="str">
        <f t="shared" si="173"/>
        <v/>
      </c>
      <c r="AV233" s="22" t="str">
        <f t="shared" si="174"/>
        <v/>
      </c>
      <c r="AW233" s="2">
        <f t="shared" si="175"/>
        <v>1.5707963267948966</v>
      </c>
      <c r="AX233" s="2">
        <f t="shared" si="176"/>
        <v>0</v>
      </c>
      <c r="AY233" s="2">
        <f t="shared" si="177"/>
        <v>4</v>
      </c>
      <c r="AZ233" s="23">
        <f t="shared" si="178"/>
        <v>1.2490457723982542</v>
      </c>
      <c r="BA233" s="23">
        <f t="shared" si="179"/>
        <v>0.68471920300228295</v>
      </c>
      <c r="BB233" s="23">
        <f t="shared" si="180"/>
        <v>1.5707963267948966</v>
      </c>
      <c r="BC233" s="23">
        <f t="shared" si="181"/>
        <v>0.78539816339744839</v>
      </c>
      <c r="BD233" s="23" t="str">
        <f t="shared" si="182"/>
        <v/>
      </c>
      <c r="BE233" s="23" t="str">
        <f t="shared" si="183"/>
        <v/>
      </c>
      <c r="BF233" s="23" t="str">
        <f t="shared" si="184"/>
        <v/>
      </c>
      <c r="BG233" s="23" t="str">
        <f t="shared" si="185"/>
        <v/>
      </c>
      <c r="BH233" s="23" t="str">
        <f t="shared" si="186"/>
        <v/>
      </c>
      <c r="BI233" s="23" t="str">
        <f t="shared" si="187"/>
        <v/>
      </c>
      <c r="BJ233" s="2">
        <f t="shared" si="188"/>
        <v>1.0724898663982205</v>
      </c>
      <c r="BK233" s="2">
        <f t="shared" si="189"/>
        <v>0.41322675362685385</v>
      </c>
      <c r="BL233" s="2">
        <f t="shared" si="190"/>
        <v>4</v>
      </c>
      <c r="BM233" s="2">
        <f t="shared" si="191"/>
        <v>1.822358189725437E-3</v>
      </c>
      <c r="BN233" s="2">
        <f t="shared" si="192"/>
        <v>6.0745272990847901E-4</v>
      </c>
      <c r="BO233" s="2">
        <f t="shared" si="193"/>
        <v>3</v>
      </c>
      <c r="BP233" s="2">
        <f t="shared" si="194"/>
        <v>-0.51113524364550689</v>
      </c>
      <c r="BQ233" s="2">
        <f t="shared" si="195"/>
        <v>0.76489232840434507</v>
      </c>
      <c r="BR233" s="3" t="str">
        <f t="shared" si="196"/>
        <v>Toxic</v>
      </c>
      <c r="BS233" s="2">
        <f t="shared" si="197"/>
        <v>70</v>
      </c>
      <c r="BT233" s="4" t="s">
        <v>664</v>
      </c>
      <c r="BU233" s="2" t="s">
        <v>666</v>
      </c>
      <c r="BV233" s="2">
        <f t="shared" si="198"/>
        <v>3</v>
      </c>
      <c r="BW233" s="2">
        <f t="shared" si="199"/>
        <v>3</v>
      </c>
      <c r="BX233" s="2">
        <f t="shared" si="200"/>
        <v>0</v>
      </c>
      <c r="BY233" s="2">
        <f t="shared" si="201"/>
        <v>0.17075634991298858</v>
      </c>
      <c r="BZ233" s="2">
        <f t="shared" si="202"/>
        <v>8.5378174956494288E-2</v>
      </c>
      <c r="CA233" s="2">
        <f t="shared" si="203"/>
        <v>1.1666666666666667</v>
      </c>
      <c r="CB233" s="2" t="e">
        <f t="shared" si="204"/>
        <v>#NUM!</v>
      </c>
      <c r="CC233" s="2">
        <v>6.6349999999999998</v>
      </c>
      <c r="CD233" s="2" t="e">
        <f t="shared" si="205"/>
        <v>#NUM!</v>
      </c>
      <c r="CE233" s="2" t="e">
        <f t="shared" si="206"/>
        <v>#NUM!</v>
      </c>
      <c r="CF233" s="2" t="e">
        <f t="shared" si="207"/>
        <v>#NUM!</v>
      </c>
      <c r="CG233" s="2" t="str">
        <f t="shared" si="208"/>
        <v>NS</v>
      </c>
      <c r="CH233" s="2" t="str">
        <f t="shared" si="209"/>
        <v>Wilcoxon</v>
      </c>
      <c r="CI233" s="2" t="str">
        <f t="shared" si="210"/>
        <v/>
      </c>
      <c r="CJ233" s="2" t="str">
        <f t="shared" si="211"/>
        <v/>
      </c>
    </row>
    <row r="234" spans="1:88" x14ac:dyDescent="0.2">
      <c r="A234" s="1" t="s">
        <v>142</v>
      </c>
      <c r="B234" s="19" t="s">
        <v>482</v>
      </c>
      <c r="C234" s="20">
        <v>38918</v>
      </c>
      <c r="D234" s="7">
        <v>0.46736111111111112</v>
      </c>
      <c r="E234" s="1">
        <v>0.1</v>
      </c>
      <c r="F234" s="1" t="s">
        <v>57</v>
      </c>
      <c r="G234" s="1" t="s">
        <v>850</v>
      </c>
      <c r="H234" s="19" t="s">
        <v>711</v>
      </c>
      <c r="I234" s="19" t="s">
        <v>712</v>
      </c>
      <c r="J234" s="19" t="s">
        <v>61</v>
      </c>
      <c r="K234" s="2">
        <v>0.75</v>
      </c>
      <c r="L234" s="2">
        <v>0.25</v>
      </c>
      <c r="M234" s="19">
        <v>100</v>
      </c>
      <c r="N234" s="19">
        <v>100</v>
      </c>
      <c r="O234" s="19">
        <v>100</v>
      </c>
      <c r="P234" s="19">
        <v>100</v>
      </c>
      <c r="Q234" s="21"/>
      <c r="R234" s="21"/>
      <c r="S234" s="21"/>
      <c r="T234" s="21"/>
      <c r="W234" s="2">
        <f t="shared" si="159"/>
        <v>100</v>
      </c>
      <c r="X234" s="57">
        <f t="shared" si="160"/>
        <v>0</v>
      </c>
      <c r="Y234" s="2">
        <f t="shared" si="161"/>
        <v>4</v>
      </c>
      <c r="Z234" s="19">
        <v>100</v>
      </c>
      <c r="AA234" s="19">
        <v>100</v>
      </c>
      <c r="AB234" s="19">
        <v>40</v>
      </c>
      <c r="AC234" s="19">
        <v>100</v>
      </c>
      <c r="AJ234" s="2">
        <f t="shared" si="162"/>
        <v>85</v>
      </c>
      <c r="AK234" s="2">
        <f t="shared" si="163"/>
        <v>30</v>
      </c>
      <c r="AL234" s="2">
        <f t="shared" si="164"/>
        <v>4</v>
      </c>
      <c r="AM234" s="22">
        <f t="shared" si="165"/>
        <v>1.5707963267948966</v>
      </c>
      <c r="AN234" s="22">
        <f t="shared" si="166"/>
        <v>1.5707963267948966</v>
      </c>
      <c r="AO234" s="22">
        <f t="shared" si="167"/>
        <v>1.5707963267948966</v>
      </c>
      <c r="AP234" s="22">
        <f t="shared" si="168"/>
        <v>1.5707963267948966</v>
      </c>
      <c r="AQ234" s="22" t="str">
        <f t="shared" si="169"/>
        <v/>
      </c>
      <c r="AR234" s="22" t="str">
        <f t="shared" si="170"/>
        <v/>
      </c>
      <c r="AS234" s="22" t="str">
        <f t="shared" si="171"/>
        <v/>
      </c>
      <c r="AT234" s="22" t="str">
        <f t="shared" si="172"/>
        <v/>
      </c>
      <c r="AU234" s="22" t="str">
        <f t="shared" si="173"/>
        <v/>
      </c>
      <c r="AV234" s="22" t="str">
        <f t="shared" si="174"/>
        <v/>
      </c>
      <c r="AW234" s="2">
        <f t="shared" si="175"/>
        <v>1.5707963267948966</v>
      </c>
      <c r="AX234" s="2">
        <f t="shared" si="176"/>
        <v>0</v>
      </c>
      <c r="AY234" s="2">
        <f t="shared" si="177"/>
        <v>4</v>
      </c>
      <c r="AZ234" s="23">
        <f t="shared" si="178"/>
        <v>1.5707963267948966</v>
      </c>
      <c r="BA234" s="23">
        <f t="shared" si="179"/>
        <v>1.5707963267948966</v>
      </c>
      <c r="BB234" s="23">
        <f t="shared" si="180"/>
        <v>0.68471920300228295</v>
      </c>
      <c r="BC234" s="23">
        <f t="shared" si="181"/>
        <v>1.5707963267948966</v>
      </c>
      <c r="BD234" s="23" t="str">
        <f t="shared" si="182"/>
        <v/>
      </c>
      <c r="BE234" s="23" t="str">
        <f t="shared" si="183"/>
        <v/>
      </c>
      <c r="BF234" s="23" t="str">
        <f t="shared" si="184"/>
        <v/>
      </c>
      <c r="BG234" s="23" t="str">
        <f t="shared" si="185"/>
        <v/>
      </c>
      <c r="BH234" s="23" t="str">
        <f t="shared" si="186"/>
        <v/>
      </c>
      <c r="BI234" s="23" t="str">
        <f t="shared" si="187"/>
        <v/>
      </c>
      <c r="BJ234" s="2">
        <f t="shared" si="188"/>
        <v>1.3492770458467431</v>
      </c>
      <c r="BK234" s="2">
        <f t="shared" si="189"/>
        <v>0.44303856189630708</v>
      </c>
      <c r="BL234" s="2">
        <f t="shared" si="190"/>
        <v>4</v>
      </c>
      <c r="BM234" s="2">
        <f t="shared" si="191"/>
        <v>2.4079426109985722E-3</v>
      </c>
      <c r="BN234" s="2">
        <f t="shared" si="192"/>
        <v>8.0264753699952403E-4</v>
      </c>
      <c r="BO234" s="2">
        <f t="shared" si="193"/>
        <v>3</v>
      </c>
      <c r="BP234" s="2">
        <f t="shared" si="194"/>
        <v>0.77275350487723571</v>
      </c>
      <c r="BQ234" s="2">
        <f t="shared" si="195"/>
        <v>0.76489232840434507</v>
      </c>
      <c r="BR234" s="3" t="str">
        <f t="shared" si="196"/>
        <v>Nontoxic</v>
      </c>
      <c r="BS234" s="2">
        <f t="shared" si="197"/>
        <v>85</v>
      </c>
      <c r="BT234" s="4" t="s">
        <v>664</v>
      </c>
      <c r="BU234" s="2" t="s">
        <v>666</v>
      </c>
      <c r="BV234" s="2">
        <f t="shared" si="198"/>
        <v>3</v>
      </c>
      <c r="BW234" s="2">
        <f t="shared" si="199"/>
        <v>3</v>
      </c>
      <c r="BX234" s="2">
        <f t="shared" si="200"/>
        <v>0</v>
      </c>
      <c r="BY234" s="2">
        <f t="shared" si="201"/>
        <v>0.19628316732714793</v>
      </c>
      <c r="BZ234" s="2">
        <f t="shared" si="202"/>
        <v>9.8141583663573964E-2</v>
      </c>
      <c r="CA234" s="2">
        <f t="shared" si="203"/>
        <v>1.1666666666666667</v>
      </c>
      <c r="CB234" s="2" t="e">
        <f t="shared" si="204"/>
        <v>#NUM!</v>
      </c>
      <c r="CC234" s="2">
        <v>6.6349999999999998</v>
      </c>
      <c r="CD234" s="2" t="e">
        <f t="shared" si="205"/>
        <v>#NUM!</v>
      </c>
      <c r="CE234" s="2" t="e">
        <f t="shared" si="206"/>
        <v>#NUM!</v>
      </c>
      <c r="CF234" s="2" t="e">
        <f t="shared" si="207"/>
        <v>#NUM!</v>
      </c>
      <c r="CG234" s="2" t="str">
        <f t="shared" si="208"/>
        <v>NS</v>
      </c>
      <c r="CH234" s="2" t="str">
        <f t="shared" si="209"/>
        <v>Wilcoxon</v>
      </c>
      <c r="CI234" s="2" t="str">
        <f t="shared" si="210"/>
        <v/>
      </c>
      <c r="CJ234" s="2" t="str">
        <f t="shared" si="211"/>
        <v/>
      </c>
    </row>
    <row r="235" spans="1:88" hidden="1" x14ac:dyDescent="0.2">
      <c r="A235" s="1" t="s">
        <v>142</v>
      </c>
      <c r="B235" s="19" t="s">
        <v>529</v>
      </c>
      <c r="C235" s="20">
        <v>38855</v>
      </c>
      <c r="D235" s="7">
        <v>0.49236111111111114</v>
      </c>
      <c r="E235" s="1">
        <v>0.1</v>
      </c>
      <c r="F235" s="1" t="s">
        <v>57</v>
      </c>
      <c r="G235" s="1" t="s">
        <v>848</v>
      </c>
      <c r="H235" s="19" t="s">
        <v>711</v>
      </c>
      <c r="I235" s="19" t="s">
        <v>712</v>
      </c>
      <c r="J235" s="19" t="s">
        <v>61</v>
      </c>
      <c r="K235" s="2">
        <v>0.75</v>
      </c>
      <c r="L235" s="2">
        <v>0.25</v>
      </c>
      <c r="M235" s="19">
        <v>100</v>
      </c>
      <c r="N235" s="19">
        <v>100</v>
      </c>
      <c r="O235" s="19">
        <v>100</v>
      </c>
      <c r="P235" s="19">
        <v>100</v>
      </c>
      <c r="Q235" s="21"/>
      <c r="R235" s="21"/>
      <c r="S235" s="21"/>
      <c r="T235" s="21"/>
      <c r="W235" s="2">
        <f t="shared" si="159"/>
        <v>100</v>
      </c>
      <c r="X235" s="57">
        <f t="shared" si="160"/>
        <v>0</v>
      </c>
      <c r="Y235" s="2">
        <f t="shared" si="161"/>
        <v>4</v>
      </c>
      <c r="Z235" s="19">
        <v>100</v>
      </c>
      <c r="AA235" s="19">
        <v>100</v>
      </c>
      <c r="AB235" s="19">
        <v>100</v>
      </c>
      <c r="AC235" s="19">
        <v>36.4</v>
      </c>
      <c r="AJ235" s="2">
        <f t="shared" si="162"/>
        <v>84.1</v>
      </c>
      <c r="AK235" s="2">
        <f t="shared" si="163"/>
        <v>31.800000000000004</v>
      </c>
      <c r="AL235" s="2">
        <f t="shared" si="164"/>
        <v>4</v>
      </c>
      <c r="AM235" s="22">
        <f t="shared" si="165"/>
        <v>1.5707963267948966</v>
      </c>
      <c r="AN235" s="22">
        <f t="shared" si="166"/>
        <v>1.5707963267948966</v>
      </c>
      <c r="AO235" s="22">
        <f t="shared" si="167"/>
        <v>1.5707963267948966</v>
      </c>
      <c r="AP235" s="22">
        <f t="shared" si="168"/>
        <v>1.5707963267948966</v>
      </c>
      <c r="AQ235" s="22" t="str">
        <f t="shared" si="169"/>
        <v/>
      </c>
      <c r="AR235" s="22" t="str">
        <f t="shared" si="170"/>
        <v/>
      </c>
      <c r="AS235" s="22" t="str">
        <f t="shared" si="171"/>
        <v/>
      </c>
      <c r="AT235" s="22" t="str">
        <f t="shared" si="172"/>
        <v/>
      </c>
      <c r="AU235" s="22" t="str">
        <f t="shared" si="173"/>
        <v/>
      </c>
      <c r="AV235" s="22" t="str">
        <f t="shared" si="174"/>
        <v/>
      </c>
      <c r="AW235" s="2">
        <f t="shared" si="175"/>
        <v>1.5707963267948966</v>
      </c>
      <c r="AX235" s="2">
        <f t="shared" si="176"/>
        <v>0</v>
      </c>
      <c r="AY235" s="2">
        <f t="shared" si="177"/>
        <v>4</v>
      </c>
      <c r="AZ235" s="23">
        <f t="shared" si="178"/>
        <v>1.5707963267948966</v>
      </c>
      <c r="BA235" s="23">
        <f t="shared" si="179"/>
        <v>1.5707963267948966</v>
      </c>
      <c r="BB235" s="23">
        <f t="shared" si="180"/>
        <v>1.5707963267948966</v>
      </c>
      <c r="BC235" s="23">
        <f t="shared" si="181"/>
        <v>0.64766277203712297</v>
      </c>
      <c r="BD235" s="23" t="str">
        <f t="shared" si="182"/>
        <v/>
      </c>
      <c r="BE235" s="23" t="str">
        <f t="shared" si="183"/>
        <v/>
      </c>
      <c r="BF235" s="23" t="str">
        <f t="shared" si="184"/>
        <v/>
      </c>
      <c r="BG235" s="23" t="str">
        <f t="shared" si="185"/>
        <v/>
      </c>
      <c r="BH235" s="23" t="str">
        <f t="shared" si="186"/>
        <v/>
      </c>
      <c r="BI235" s="23" t="str">
        <f t="shared" si="187"/>
        <v/>
      </c>
      <c r="BJ235" s="2">
        <f t="shared" si="188"/>
        <v>1.3400129381054531</v>
      </c>
      <c r="BK235" s="2">
        <f t="shared" si="189"/>
        <v>0.46156677737888707</v>
      </c>
      <c r="BL235" s="2">
        <f t="shared" si="190"/>
        <v>4</v>
      </c>
      <c r="BM235" s="2">
        <f t="shared" si="191"/>
        <v>2.8367311911113116E-3</v>
      </c>
      <c r="BN235" s="2">
        <f t="shared" si="192"/>
        <v>9.4557706370377052E-4</v>
      </c>
      <c r="BO235" s="2">
        <f t="shared" si="193"/>
        <v>3</v>
      </c>
      <c r="BP235" s="2">
        <f t="shared" si="194"/>
        <v>0.70159162636772121</v>
      </c>
      <c r="BQ235" s="2">
        <f t="shared" si="195"/>
        <v>0.76489232840434507</v>
      </c>
      <c r="BR235" s="3" t="str">
        <f t="shared" si="196"/>
        <v>Toxic</v>
      </c>
      <c r="BS235" s="2">
        <f t="shared" si="197"/>
        <v>84.1</v>
      </c>
      <c r="BT235" s="4" t="s">
        <v>664</v>
      </c>
      <c r="BU235" s="2" t="s">
        <v>666</v>
      </c>
      <c r="BV235" s="2">
        <f t="shared" si="198"/>
        <v>3</v>
      </c>
      <c r="BW235" s="2">
        <f t="shared" si="199"/>
        <v>3</v>
      </c>
      <c r="BX235" s="2">
        <f t="shared" si="200"/>
        <v>0</v>
      </c>
      <c r="BY235" s="2">
        <f t="shared" si="201"/>
        <v>0.21304388997993109</v>
      </c>
      <c r="BZ235" s="2">
        <f t="shared" si="202"/>
        <v>0.10652194498996555</v>
      </c>
      <c r="CA235" s="2">
        <f t="shared" si="203"/>
        <v>1.1666666666666667</v>
      </c>
      <c r="CB235" s="2" t="e">
        <f t="shared" si="204"/>
        <v>#NUM!</v>
      </c>
      <c r="CC235" s="2">
        <v>6.6349999999999998</v>
      </c>
      <c r="CD235" s="2" t="e">
        <f t="shared" si="205"/>
        <v>#NUM!</v>
      </c>
      <c r="CE235" s="2" t="e">
        <f t="shared" si="206"/>
        <v>#NUM!</v>
      </c>
      <c r="CF235" s="2" t="e">
        <f t="shared" si="207"/>
        <v>#NUM!</v>
      </c>
      <c r="CG235" s="2" t="str">
        <f t="shared" si="208"/>
        <v>NS</v>
      </c>
      <c r="CH235" s="2" t="str">
        <f t="shared" si="209"/>
        <v>Wilcoxon</v>
      </c>
      <c r="CI235" s="2" t="str">
        <f t="shared" si="210"/>
        <v>TSTToxicLess25</v>
      </c>
      <c r="CJ235" s="2" t="str">
        <f t="shared" si="211"/>
        <v/>
      </c>
    </row>
    <row r="236" spans="1:88" hidden="1" x14ac:dyDescent="0.2">
      <c r="A236" s="1" t="s">
        <v>142</v>
      </c>
      <c r="B236" s="19" t="s">
        <v>814</v>
      </c>
      <c r="C236" s="20">
        <v>38440</v>
      </c>
      <c r="D236" s="7">
        <v>0.53888888888888886</v>
      </c>
      <c r="E236" s="1">
        <v>0.1</v>
      </c>
      <c r="F236" s="1" t="s">
        <v>57</v>
      </c>
      <c r="G236" s="1" t="s">
        <v>819</v>
      </c>
      <c r="H236" s="19" t="s">
        <v>711</v>
      </c>
      <c r="I236" s="19" t="s">
        <v>712</v>
      </c>
      <c r="J236" s="19" t="s">
        <v>61</v>
      </c>
      <c r="K236" s="2">
        <v>0.75</v>
      </c>
      <c r="L236" s="2">
        <v>0.25</v>
      </c>
      <c r="M236" s="19">
        <v>100</v>
      </c>
      <c r="N236" s="19">
        <v>100</v>
      </c>
      <c r="O236" s="19">
        <v>100</v>
      </c>
      <c r="P236" s="19">
        <v>100</v>
      </c>
      <c r="Q236" s="21"/>
      <c r="R236" s="21"/>
      <c r="S236" s="21"/>
      <c r="T236" s="21"/>
      <c r="W236" s="2">
        <f t="shared" si="159"/>
        <v>100</v>
      </c>
      <c r="X236" s="57">
        <f t="shared" si="160"/>
        <v>0</v>
      </c>
      <c r="Y236" s="2">
        <f t="shared" si="161"/>
        <v>4</v>
      </c>
      <c r="Z236" s="19">
        <v>100</v>
      </c>
      <c r="AA236" s="19">
        <v>40</v>
      </c>
      <c r="AB236" s="19">
        <v>80</v>
      </c>
      <c r="AC236" s="19">
        <v>30</v>
      </c>
      <c r="AJ236" s="2">
        <f t="shared" si="162"/>
        <v>62.5</v>
      </c>
      <c r="AK236" s="2">
        <f t="shared" si="163"/>
        <v>33.040379335998352</v>
      </c>
      <c r="AL236" s="2">
        <f t="shared" si="164"/>
        <v>4</v>
      </c>
      <c r="AM236" s="22">
        <f t="shared" si="165"/>
        <v>1.5707963267948966</v>
      </c>
      <c r="AN236" s="22">
        <f t="shared" si="166"/>
        <v>1.5707963267948966</v>
      </c>
      <c r="AO236" s="22">
        <f t="shared" si="167"/>
        <v>1.5707963267948966</v>
      </c>
      <c r="AP236" s="22">
        <f t="shared" si="168"/>
        <v>1.5707963267948966</v>
      </c>
      <c r="AQ236" s="22" t="str">
        <f t="shared" si="169"/>
        <v/>
      </c>
      <c r="AR236" s="22" t="str">
        <f t="shared" si="170"/>
        <v/>
      </c>
      <c r="AS236" s="22" t="str">
        <f t="shared" si="171"/>
        <v/>
      </c>
      <c r="AT236" s="22" t="str">
        <f t="shared" si="172"/>
        <v/>
      </c>
      <c r="AU236" s="22" t="str">
        <f t="shared" si="173"/>
        <v/>
      </c>
      <c r="AV236" s="22" t="str">
        <f t="shared" si="174"/>
        <v/>
      </c>
      <c r="AW236" s="2">
        <f t="shared" si="175"/>
        <v>1.5707963267948966</v>
      </c>
      <c r="AX236" s="2">
        <f t="shared" si="176"/>
        <v>0</v>
      </c>
      <c r="AY236" s="2">
        <f t="shared" si="177"/>
        <v>4</v>
      </c>
      <c r="AZ236" s="23">
        <f t="shared" si="178"/>
        <v>1.5707963267948966</v>
      </c>
      <c r="BA236" s="23">
        <f t="shared" si="179"/>
        <v>0.68471920300228295</v>
      </c>
      <c r="BB236" s="23">
        <f t="shared" si="180"/>
        <v>1.1071487177940904</v>
      </c>
      <c r="BC236" s="23">
        <f t="shared" si="181"/>
        <v>0.57963974036370425</v>
      </c>
      <c r="BD236" s="23" t="str">
        <f t="shared" si="182"/>
        <v/>
      </c>
      <c r="BE236" s="23" t="str">
        <f t="shared" si="183"/>
        <v/>
      </c>
      <c r="BF236" s="23" t="str">
        <f t="shared" si="184"/>
        <v/>
      </c>
      <c r="BG236" s="23" t="str">
        <f t="shared" si="185"/>
        <v/>
      </c>
      <c r="BH236" s="23" t="str">
        <f t="shared" si="186"/>
        <v/>
      </c>
      <c r="BI236" s="23" t="str">
        <f t="shared" si="187"/>
        <v/>
      </c>
      <c r="BJ236" s="2">
        <f t="shared" si="188"/>
        <v>0.98557599698874354</v>
      </c>
      <c r="BK236" s="2">
        <f t="shared" si="189"/>
        <v>0.45187085758101225</v>
      </c>
      <c r="BL236" s="2">
        <f t="shared" si="190"/>
        <v>4</v>
      </c>
      <c r="BM236" s="2">
        <f t="shared" si="191"/>
        <v>2.6057776261639949E-3</v>
      </c>
      <c r="BN236" s="2">
        <f t="shared" si="192"/>
        <v>8.68592542054665E-4</v>
      </c>
      <c r="BO236" s="2">
        <f t="shared" si="193"/>
        <v>3</v>
      </c>
      <c r="BP236" s="2">
        <f t="shared" si="194"/>
        <v>-0.85210738810662645</v>
      </c>
      <c r="BQ236" s="2">
        <f t="shared" si="195"/>
        <v>0.76489232840434507</v>
      </c>
      <c r="BR236" s="3" t="str">
        <f t="shared" si="196"/>
        <v>Toxic</v>
      </c>
      <c r="BS236" s="2">
        <f t="shared" si="197"/>
        <v>62.5</v>
      </c>
      <c r="BT236" s="4" t="s">
        <v>664</v>
      </c>
      <c r="BU236" s="2" t="s">
        <v>666</v>
      </c>
      <c r="BV236" s="2">
        <f t="shared" si="198"/>
        <v>3</v>
      </c>
      <c r="BW236" s="2">
        <f t="shared" si="199"/>
        <v>3</v>
      </c>
      <c r="BX236" s="2">
        <f t="shared" si="200"/>
        <v>0</v>
      </c>
      <c r="BY236" s="2">
        <f t="shared" si="201"/>
        <v>0.20418727193099945</v>
      </c>
      <c r="BZ236" s="2">
        <f t="shared" si="202"/>
        <v>0.10209363596549974</v>
      </c>
      <c r="CA236" s="2">
        <f t="shared" si="203"/>
        <v>1.1666666666666667</v>
      </c>
      <c r="CB236" s="2" t="e">
        <f t="shared" si="204"/>
        <v>#NUM!</v>
      </c>
      <c r="CC236" s="2">
        <v>6.6349999999999998</v>
      </c>
      <c r="CD236" s="2" t="e">
        <f t="shared" si="205"/>
        <v>#NUM!</v>
      </c>
      <c r="CE236" s="2" t="e">
        <f t="shared" si="206"/>
        <v>#NUM!</v>
      </c>
      <c r="CF236" s="2" t="e">
        <f t="shared" si="207"/>
        <v>#NUM!</v>
      </c>
      <c r="CG236" s="2" t="str">
        <f t="shared" si="208"/>
        <v>NS</v>
      </c>
      <c r="CH236" s="2" t="str">
        <f t="shared" si="209"/>
        <v>Wilcoxon</v>
      </c>
      <c r="CI236" s="2" t="str">
        <f t="shared" si="210"/>
        <v/>
      </c>
      <c r="CJ236" s="2" t="str">
        <f t="shared" si="211"/>
        <v/>
      </c>
    </row>
    <row r="237" spans="1:88" hidden="1" x14ac:dyDescent="0.2">
      <c r="A237" s="1" t="s">
        <v>142</v>
      </c>
      <c r="B237" s="19" t="s">
        <v>516</v>
      </c>
      <c r="C237" s="20">
        <v>38855</v>
      </c>
      <c r="D237" s="7">
        <v>0.55347222222222225</v>
      </c>
      <c r="E237" s="1">
        <v>0.1</v>
      </c>
      <c r="F237" s="1" t="s">
        <v>57</v>
      </c>
      <c r="G237" s="1" t="s">
        <v>848</v>
      </c>
      <c r="H237" s="19" t="s">
        <v>711</v>
      </c>
      <c r="I237" s="19" t="s">
        <v>712</v>
      </c>
      <c r="J237" s="19" t="s">
        <v>61</v>
      </c>
      <c r="K237" s="2">
        <v>0.75</v>
      </c>
      <c r="L237" s="2">
        <v>0.25</v>
      </c>
      <c r="M237" s="19">
        <v>100</v>
      </c>
      <c r="N237" s="19">
        <v>100</v>
      </c>
      <c r="O237" s="19">
        <v>100</v>
      </c>
      <c r="P237" s="19">
        <v>100</v>
      </c>
      <c r="Q237" s="21"/>
      <c r="R237" s="21"/>
      <c r="S237" s="21"/>
      <c r="T237" s="21"/>
      <c r="W237" s="2">
        <f t="shared" si="159"/>
        <v>100</v>
      </c>
      <c r="X237" s="57">
        <f t="shared" si="160"/>
        <v>0</v>
      </c>
      <c r="Y237" s="2">
        <f t="shared" si="161"/>
        <v>4</v>
      </c>
      <c r="Z237" s="19">
        <v>80</v>
      </c>
      <c r="AA237" s="19">
        <v>50</v>
      </c>
      <c r="AB237" s="19">
        <v>0</v>
      </c>
      <c r="AC237" s="19">
        <v>50</v>
      </c>
      <c r="AJ237" s="2">
        <f t="shared" si="162"/>
        <v>45</v>
      </c>
      <c r="AK237" s="2">
        <f t="shared" si="163"/>
        <v>33.166247903554002</v>
      </c>
      <c r="AL237" s="2">
        <f t="shared" si="164"/>
        <v>4</v>
      </c>
      <c r="AM237" s="22">
        <f t="shared" si="165"/>
        <v>1.5707963267948966</v>
      </c>
      <c r="AN237" s="22">
        <f t="shared" si="166"/>
        <v>1.5707963267948966</v>
      </c>
      <c r="AO237" s="22">
        <f t="shared" si="167"/>
        <v>1.5707963267948966</v>
      </c>
      <c r="AP237" s="22">
        <f t="shared" si="168"/>
        <v>1.5707963267948966</v>
      </c>
      <c r="AQ237" s="22" t="str">
        <f t="shared" si="169"/>
        <v/>
      </c>
      <c r="AR237" s="22" t="str">
        <f t="shared" si="170"/>
        <v/>
      </c>
      <c r="AS237" s="22" t="str">
        <f t="shared" si="171"/>
        <v/>
      </c>
      <c r="AT237" s="22" t="str">
        <f t="shared" si="172"/>
        <v/>
      </c>
      <c r="AU237" s="22" t="str">
        <f t="shared" si="173"/>
        <v/>
      </c>
      <c r="AV237" s="22" t="str">
        <f t="shared" si="174"/>
        <v/>
      </c>
      <c r="AW237" s="2">
        <f t="shared" si="175"/>
        <v>1.5707963267948966</v>
      </c>
      <c r="AX237" s="2">
        <f t="shared" si="176"/>
        <v>0</v>
      </c>
      <c r="AY237" s="2">
        <f t="shared" si="177"/>
        <v>4</v>
      </c>
      <c r="AZ237" s="23">
        <f t="shared" si="178"/>
        <v>1.1071487177940904</v>
      </c>
      <c r="BA237" s="23">
        <f t="shared" si="179"/>
        <v>0.78539816339744839</v>
      </c>
      <c r="BB237" s="23">
        <f t="shared" si="180"/>
        <v>0</v>
      </c>
      <c r="BC237" s="23">
        <f t="shared" si="181"/>
        <v>0.78539816339744839</v>
      </c>
      <c r="BD237" s="23" t="str">
        <f t="shared" si="182"/>
        <v/>
      </c>
      <c r="BE237" s="23" t="str">
        <f t="shared" si="183"/>
        <v/>
      </c>
      <c r="BF237" s="23" t="str">
        <f t="shared" si="184"/>
        <v/>
      </c>
      <c r="BG237" s="23" t="str">
        <f t="shared" si="185"/>
        <v/>
      </c>
      <c r="BH237" s="23" t="str">
        <f t="shared" si="186"/>
        <v/>
      </c>
      <c r="BI237" s="23" t="str">
        <f t="shared" si="187"/>
        <v/>
      </c>
      <c r="BJ237" s="2">
        <f t="shared" si="188"/>
        <v>0.66948626114724674</v>
      </c>
      <c r="BK237" s="2">
        <f t="shared" si="189"/>
        <v>0.47139205833700348</v>
      </c>
      <c r="BL237" s="2">
        <f t="shared" si="190"/>
        <v>4</v>
      </c>
      <c r="BM237" s="2">
        <f t="shared" si="191"/>
        <v>3.0860933850750862E-3</v>
      </c>
      <c r="BN237" s="2">
        <f t="shared" si="192"/>
        <v>1.0286977950250287E-3</v>
      </c>
      <c r="BO237" s="2">
        <f t="shared" si="193"/>
        <v>3</v>
      </c>
      <c r="BP237" s="2">
        <f t="shared" si="194"/>
        <v>-2.1579107027947169</v>
      </c>
      <c r="BQ237" s="2">
        <f t="shared" si="195"/>
        <v>0.76489232840434507</v>
      </c>
      <c r="BR237" s="3" t="str">
        <f t="shared" si="196"/>
        <v>Toxic</v>
      </c>
      <c r="BS237" s="2">
        <f t="shared" si="197"/>
        <v>45</v>
      </c>
      <c r="BT237" s="4" t="s">
        <v>664</v>
      </c>
      <c r="BU237" s="4" t="s">
        <v>667</v>
      </c>
      <c r="BV237" s="2">
        <f t="shared" si="198"/>
        <v>3</v>
      </c>
      <c r="BW237" s="2">
        <f t="shared" si="199"/>
        <v>3</v>
      </c>
      <c r="BX237" s="2">
        <f t="shared" si="200"/>
        <v>0</v>
      </c>
      <c r="BY237" s="2">
        <f t="shared" si="201"/>
        <v>0.22221047266319691</v>
      </c>
      <c r="BZ237" s="2">
        <f t="shared" si="202"/>
        <v>0.11110523633159845</v>
      </c>
      <c r="CA237" s="2">
        <f t="shared" si="203"/>
        <v>1.1666666666666667</v>
      </c>
      <c r="CB237" s="2" t="e">
        <f t="shared" si="204"/>
        <v>#NUM!</v>
      </c>
      <c r="CC237" s="2">
        <v>6.6349999999999998</v>
      </c>
      <c r="CD237" s="2" t="e">
        <f t="shared" si="205"/>
        <v>#NUM!</v>
      </c>
      <c r="CE237" s="2" t="e">
        <f t="shared" si="206"/>
        <v>#NUM!</v>
      </c>
      <c r="CF237" s="2" t="e">
        <f t="shared" si="207"/>
        <v>#NUM!</v>
      </c>
      <c r="CG237" s="2" t="str">
        <f t="shared" si="208"/>
        <v>Sig</v>
      </c>
      <c r="CH237" s="2" t="str">
        <f t="shared" si="209"/>
        <v>Wilcoxon</v>
      </c>
      <c r="CI237" s="2" t="str">
        <f t="shared" si="210"/>
        <v/>
      </c>
      <c r="CJ237" s="2" t="str">
        <f t="shared" si="211"/>
        <v/>
      </c>
    </row>
    <row r="238" spans="1:88" hidden="1" x14ac:dyDescent="0.2">
      <c r="A238" s="1" t="s">
        <v>142</v>
      </c>
      <c r="B238" s="19" t="s">
        <v>529</v>
      </c>
      <c r="C238" s="20">
        <v>38953</v>
      </c>
      <c r="D238" s="7">
        <v>0.46666666666666667</v>
      </c>
      <c r="E238" s="1">
        <v>0.1</v>
      </c>
      <c r="F238" s="1" t="s">
        <v>57</v>
      </c>
      <c r="G238" s="1" t="s">
        <v>851</v>
      </c>
      <c r="H238" s="19" t="s">
        <v>711</v>
      </c>
      <c r="I238" s="19" t="s">
        <v>712</v>
      </c>
      <c r="J238" s="19" t="s">
        <v>61</v>
      </c>
      <c r="K238" s="2">
        <v>0.75</v>
      </c>
      <c r="L238" s="2">
        <v>0.25</v>
      </c>
      <c r="M238" s="19">
        <v>100</v>
      </c>
      <c r="N238" s="19">
        <v>100</v>
      </c>
      <c r="O238" s="19">
        <v>100</v>
      </c>
      <c r="P238" s="19">
        <v>100</v>
      </c>
      <c r="Q238" s="21"/>
      <c r="R238" s="21"/>
      <c r="S238" s="21"/>
      <c r="T238" s="21"/>
      <c r="W238" s="2">
        <f t="shared" si="159"/>
        <v>100</v>
      </c>
      <c r="X238" s="57">
        <f t="shared" si="160"/>
        <v>0</v>
      </c>
      <c r="Y238" s="2">
        <f t="shared" si="161"/>
        <v>4</v>
      </c>
      <c r="Z238" s="19">
        <v>90</v>
      </c>
      <c r="AA238" s="19">
        <v>100</v>
      </c>
      <c r="AB238" s="19">
        <v>100</v>
      </c>
      <c r="AC238" s="19">
        <v>30</v>
      </c>
      <c r="AJ238" s="2">
        <f t="shared" si="162"/>
        <v>80</v>
      </c>
      <c r="AK238" s="2">
        <f t="shared" si="163"/>
        <v>33.665016461206925</v>
      </c>
      <c r="AL238" s="2">
        <f t="shared" si="164"/>
        <v>4</v>
      </c>
      <c r="AM238" s="22">
        <f t="shared" si="165"/>
        <v>1.5707963267948966</v>
      </c>
      <c r="AN238" s="22">
        <f t="shared" si="166"/>
        <v>1.5707963267948966</v>
      </c>
      <c r="AO238" s="22">
        <f t="shared" si="167"/>
        <v>1.5707963267948966</v>
      </c>
      <c r="AP238" s="22">
        <f t="shared" si="168"/>
        <v>1.5707963267948966</v>
      </c>
      <c r="AQ238" s="22" t="str">
        <f t="shared" si="169"/>
        <v/>
      </c>
      <c r="AR238" s="22" t="str">
        <f t="shared" si="170"/>
        <v/>
      </c>
      <c r="AS238" s="22" t="str">
        <f t="shared" si="171"/>
        <v/>
      </c>
      <c r="AT238" s="22" t="str">
        <f t="shared" si="172"/>
        <v/>
      </c>
      <c r="AU238" s="22" t="str">
        <f t="shared" si="173"/>
        <v/>
      </c>
      <c r="AV238" s="22" t="str">
        <f t="shared" si="174"/>
        <v/>
      </c>
      <c r="AW238" s="2">
        <f t="shared" si="175"/>
        <v>1.5707963267948966</v>
      </c>
      <c r="AX238" s="2">
        <f t="shared" si="176"/>
        <v>0</v>
      </c>
      <c r="AY238" s="2">
        <f t="shared" si="177"/>
        <v>4</v>
      </c>
      <c r="AZ238" s="23">
        <f t="shared" si="178"/>
        <v>1.2490457723982542</v>
      </c>
      <c r="BA238" s="23">
        <f t="shared" si="179"/>
        <v>1.5707963267948966</v>
      </c>
      <c r="BB238" s="23">
        <f t="shared" si="180"/>
        <v>1.5707963267948966</v>
      </c>
      <c r="BC238" s="23">
        <f t="shared" si="181"/>
        <v>0.57963974036370425</v>
      </c>
      <c r="BD238" s="23" t="str">
        <f t="shared" si="182"/>
        <v/>
      </c>
      <c r="BE238" s="23" t="str">
        <f t="shared" si="183"/>
        <v/>
      </c>
      <c r="BF238" s="23" t="str">
        <f t="shared" si="184"/>
        <v/>
      </c>
      <c r="BG238" s="23" t="str">
        <f t="shared" si="185"/>
        <v/>
      </c>
      <c r="BH238" s="23" t="str">
        <f t="shared" si="186"/>
        <v/>
      </c>
      <c r="BI238" s="23" t="str">
        <f t="shared" si="187"/>
        <v/>
      </c>
      <c r="BJ238" s="2">
        <f t="shared" si="188"/>
        <v>1.2425695415879379</v>
      </c>
      <c r="BK238" s="2">
        <f t="shared" si="189"/>
        <v>0.46725564308035245</v>
      </c>
      <c r="BL238" s="2">
        <f t="shared" si="190"/>
        <v>4</v>
      </c>
      <c r="BM238" s="2">
        <f t="shared" si="191"/>
        <v>2.9791902480166073E-3</v>
      </c>
      <c r="BN238" s="2">
        <f t="shared" si="192"/>
        <v>9.9306341600553577E-4</v>
      </c>
      <c r="BO238" s="2">
        <f t="shared" si="193"/>
        <v>3</v>
      </c>
      <c r="BP238" s="2">
        <f t="shared" si="194"/>
        <v>0.2759615531520862</v>
      </c>
      <c r="BQ238" s="2">
        <f t="shared" si="195"/>
        <v>0.76489232840434507</v>
      </c>
      <c r="BR238" s="3" t="str">
        <f t="shared" si="196"/>
        <v>Toxic</v>
      </c>
      <c r="BS238" s="2">
        <f t="shared" si="197"/>
        <v>80</v>
      </c>
      <c r="BT238" s="4" t="s">
        <v>664</v>
      </c>
      <c r="BU238" s="2" t="s">
        <v>666</v>
      </c>
      <c r="BV238" s="2">
        <f t="shared" si="198"/>
        <v>3</v>
      </c>
      <c r="BW238" s="2">
        <f t="shared" si="199"/>
        <v>3</v>
      </c>
      <c r="BX238" s="2">
        <f t="shared" si="200"/>
        <v>0</v>
      </c>
      <c r="BY238" s="2">
        <f t="shared" si="201"/>
        <v>0.21832783599043371</v>
      </c>
      <c r="BZ238" s="2">
        <f t="shared" si="202"/>
        <v>0.10916391799521685</v>
      </c>
      <c r="CA238" s="2">
        <f t="shared" si="203"/>
        <v>1.1666666666666667</v>
      </c>
      <c r="CB238" s="2" t="e">
        <f t="shared" si="204"/>
        <v>#NUM!</v>
      </c>
      <c r="CC238" s="2">
        <v>6.6349999999999998</v>
      </c>
      <c r="CD238" s="2" t="e">
        <f t="shared" si="205"/>
        <v>#NUM!</v>
      </c>
      <c r="CE238" s="2" t="e">
        <f t="shared" si="206"/>
        <v>#NUM!</v>
      </c>
      <c r="CF238" s="2" t="e">
        <f t="shared" si="207"/>
        <v>#NUM!</v>
      </c>
      <c r="CG238" s="2" t="str">
        <f t="shared" si="208"/>
        <v>NS</v>
      </c>
      <c r="CH238" s="2" t="str">
        <f t="shared" si="209"/>
        <v>Wilcoxon</v>
      </c>
      <c r="CI238" s="2" t="str">
        <f t="shared" si="210"/>
        <v>TSTToxicLess25</v>
      </c>
      <c r="CJ238" s="2" t="str">
        <f t="shared" si="211"/>
        <v/>
      </c>
    </row>
    <row r="239" spans="1:88" hidden="1" x14ac:dyDescent="0.2">
      <c r="A239" s="1" t="s">
        <v>142</v>
      </c>
      <c r="B239" s="19" t="s">
        <v>532</v>
      </c>
      <c r="C239" s="20">
        <v>38463</v>
      </c>
      <c r="D239" s="7">
        <v>0.45416666666666666</v>
      </c>
      <c r="E239" s="1">
        <v>0.1</v>
      </c>
      <c r="F239" s="1" t="s">
        <v>57</v>
      </c>
      <c r="G239" s="1" t="s">
        <v>838</v>
      </c>
      <c r="H239" s="19" t="s">
        <v>711</v>
      </c>
      <c r="I239" s="19" t="s">
        <v>712</v>
      </c>
      <c r="J239" s="19" t="s">
        <v>61</v>
      </c>
      <c r="K239" s="2">
        <v>0.75</v>
      </c>
      <c r="L239" s="2">
        <v>0.25</v>
      </c>
      <c r="M239" s="19">
        <v>100</v>
      </c>
      <c r="N239" s="19">
        <v>100</v>
      </c>
      <c r="O239" s="19">
        <v>100</v>
      </c>
      <c r="P239" s="19">
        <v>100</v>
      </c>
      <c r="Q239" s="21"/>
      <c r="R239" s="21"/>
      <c r="S239" s="21"/>
      <c r="T239" s="21"/>
      <c r="W239" s="2">
        <f t="shared" si="159"/>
        <v>100</v>
      </c>
      <c r="X239" s="57">
        <f t="shared" si="160"/>
        <v>0</v>
      </c>
      <c r="Y239" s="2">
        <f t="shared" si="161"/>
        <v>4</v>
      </c>
      <c r="Z239" s="19">
        <v>90</v>
      </c>
      <c r="AA239" s="19">
        <v>100</v>
      </c>
      <c r="AB239" s="19">
        <v>20</v>
      </c>
      <c r="AC239" s="19">
        <v>80</v>
      </c>
      <c r="AJ239" s="2">
        <f t="shared" si="162"/>
        <v>72.5</v>
      </c>
      <c r="AK239" s="2">
        <f t="shared" si="163"/>
        <v>35.939764421413045</v>
      </c>
      <c r="AL239" s="2">
        <f t="shared" si="164"/>
        <v>4</v>
      </c>
      <c r="AM239" s="22">
        <f t="shared" si="165"/>
        <v>1.5707963267948966</v>
      </c>
      <c r="AN239" s="22">
        <f t="shared" si="166"/>
        <v>1.5707963267948966</v>
      </c>
      <c r="AO239" s="22">
        <f t="shared" si="167"/>
        <v>1.5707963267948966</v>
      </c>
      <c r="AP239" s="22">
        <f t="shared" si="168"/>
        <v>1.5707963267948966</v>
      </c>
      <c r="AQ239" s="22" t="str">
        <f t="shared" si="169"/>
        <v/>
      </c>
      <c r="AR239" s="22" t="str">
        <f t="shared" si="170"/>
        <v/>
      </c>
      <c r="AS239" s="22" t="str">
        <f t="shared" si="171"/>
        <v/>
      </c>
      <c r="AT239" s="22" t="str">
        <f t="shared" si="172"/>
        <v/>
      </c>
      <c r="AU239" s="22" t="str">
        <f t="shared" si="173"/>
        <v/>
      </c>
      <c r="AV239" s="22" t="str">
        <f t="shared" si="174"/>
        <v/>
      </c>
      <c r="AW239" s="2">
        <f t="shared" si="175"/>
        <v>1.5707963267948966</v>
      </c>
      <c r="AX239" s="2">
        <f t="shared" si="176"/>
        <v>0</v>
      </c>
      <c r="AY239" s="2">
        <f t="shared" si="177"/>
        <v>4</v>
      </c>
      <c r="AZ239" s="23">
        <f t="shared" si="178"/>
        <v>1.2490457723982542</v>
      </c>
      <c r="BA239" s="23">
        <f t="shared" si="179"/>
        <v>1.5707963267948966</v>
      </c>
      <c r="BB239" s="23">
        <f t="shared" si="180"/>
        <v>0.46364760900080609</v>
      </c>
      <c r="BC239" s="23">
        <f t="shared" si="181"/>
        <v>1.1071487177940904</v>
      </c>
      <c r="BD239" s="23" t="str">
        <f t="shared" si="182"/>
        <v/>
      </c>
      <c r="BE239" s="23" t="str">
        <f t="shared" si="183"/>
        <v/>
      </c>
      <c r="BF239" s="23" t="str">
        <f t="shared" si="184"/>
        <v/>
      </c>
      <c r="BG239" s="23" t="str">
        <f t="shared" si="185"/>
        <v/>
      </c>
      <c r="BH239" s="23" t="str">
        <f t="shared" si="186"/>
        <v/>
      </c>
      <c r="BI239" s="23" t="str">
        <f t="shared" si="187"/>
        <v/>
      </c>
      <c r="BJ239" s="2">
        <f t="shared" si="188"/>
        <v>1.0976596064970119</v>
      </c>
      <c r="BK239" s="2">
        <f t="shared" si="189"/>
        <v>0.46505819833753204</v>
      </c>
      <c r="BL239" s="2">
        <f t="shared" si="190"/>
        <v>4</v>
      </c>
      <c r="BM239" s="2">
        <f t="shared" si="191"/>
        <v>2.9235413212276595E-3</v>
      </c>
      <c r="BN239" s="2">
        <f t="shared" si="192"/>
        <v>9.7451377374255319E-4</v>
      </c>
      <c r="BO239" s="2">
        <f t="shared" si="193"/>
        <v>3</v>
      </c>
      <c r="BP239" s="2">
        <f t="shared" si="194"/>
        <v>-0.34592504287293585</v>
      </c>
      <c r="BQ239" s="2">
        <f t="shared" si="195"/>
        <v>0.76489232840434507</v>
      </c>
      <c r="BR239" s="3" t="str">
        <f t="shared" si="196"/>
        <v>Toxic</v>
      </c>
      <c r="BS239" s="2">
        <f t="shared" si="197"/>
        <v>72.5</v>
      </c>
      <c r="BT239" s="4" t="s">
        <v>664</v>
      </c>
      <c r="BU239" s="2" t="s">
        <v>666</v>
      </c>
      <c r="BV239" s="2">
        <f t="shared" si="198"/>
        <v>3</v>
      </c>
      <c r="BW239" s="2">
        <f t="shared" si="199"/>
        <v>3</v>
      </c>
      <c r="BX239" s="2">
        <f t="shared" si="200"/>
        <v>0</v>
      </c>
      <c r="BY239" s="2">
        <f t="shared" si="201"/>
        <v>0.2162791278409513</v>
      </c>
      <c r="BZ239" s="2">
        <f t="shared" si="202"/>
        <v>0.10813956392047565</v>
      </c>
      <c r="CA239" s="2">
        <f t="shared" si="203"/>
        <v>1.1666666666666667</v>
      </c>
      <c r="CB239" s="2" t="e">
        <f t="shared" si="204"/>
        <v>#NUM!</v>
      </c>
      <c r="CC239" s="2">
        <v>6.6349999999999998</v>
      </c>
      <c r="CD239" s="2" t="e">
        <f t="shared" si="205"/>
        <v>#NUM!</v>
      </c>
      <c r="CE239" s="2" t="e">
        <f t="shared" si="206"/>
        <v>#NUM!</v>
      </c>
      <c r="CF239" s="2" t="e">
        <f t="shared" si="207"/>
        <v>#NUM!</v>
      </c>
      <c r="CG239" s="2" t="str">
        <f t="shared" si="208"/>
        <v>NS</v>
      </c>
      <c r="CH239" s="2" t="str">
        <f t="shared" si="209"/>
        <v>Wilcoxon</v>
      </c>
      <c r="CI239" s="2" t="str">
        <f t="shared" si="210"/>
        <v/>
      </c>
      <c r="CJ239" s="2" t="str">
        <f t="shared" si="211"/>
        <v/>
      </c>
    </row>
    <row r="240" spans="1:88" hidden="1" x14ac:dyDescent="0.2">
      <c r="A240" s="1" t="s">
        <v>142</v>
      </c>
      <c r="B240" s="19" t="s">
        <v>230</v>
      </c>
      <c r="C240" s="20">
        <v>38727</v>
      </c>
      <c r="D240" s="7">
        <v>0.58333333333333337</v>
      </c>
      <c r="E240" s="1">
        <v>0.1</v>
      </c>
      <c r="F240" s="1" t="s">
        <v>57</v>
      </c>
      <c r="G240" s="1" t="s">
        <v>736</v>
      </c>
      <c r="H240" s="19" t="s">
        <v>711</v>
      </c>
      <c r="I240" s="19" t="s">
        <v>712</v>
      </c>
      <c r="J240" s="19" t="s">
        <v>61</v>
      </c>
      <c r="K240" s="2">
        <v>0.75</v>
      </c>
      <c r="L240" s="2">
        <v>0.25</v>
      </c>
      <c r="M240" s="19">
        <v>100</v>
      </c>
      <c r="N240" s="19">
        <v>100</v>
      </c>
      <c r="O240" s="19">
        <v>100</v>
      </c>
      <c r="P240" s="19">
        <v>100</v>
      </c>
      <c r="Q240" s="19">
        <v>100</v>
      </c>
      <c r="R240" s="19">
        <v>100</v>
      </c>
      <c r="S240" s="19">
        <v>100</v>
      </c>
      <c r="T240" s="19">
        <v>100</v>
      </c>
      <c r="W240" s="2">
        <f t="shared" si="159"/>
        <v>100</v>
      </c>
      <c r="X240" s="57">
        <f t="shared" si="160"/>
        <v>0</v>
      </c>
      <c r="Y240" s="2">
        <f t="shared" si="161"/>
        <v>8</v>
      </c>
      <c r="Z240" s="19">
        <v>90</v>
      </c>
      <c r="AA240" s="19">
        <v>20</v>
      </c>
      <c r="AB240" s="19">
        <v>100</v>
      </c>
      <c r="AC240" s="19">
        <v>100</v>
      </c>
      <c r="AJ240" s="2">
        <f t="shared" si="162"/>
        <v>77.5</v>
      </c>
      <c r="AK240" s="2">
        <f t="shared" si="163"/>
        <v>38.622100754188224</v>
      </c>
      <c r="AL240" s="2">
        <f t="shared" si="164"/>
        <v>4</v>
      </c>
      <c r="AM240" s="22">
        <f t="shared" si="165"/>
        <v>1.5707963267948966</v>
      </c>
      <c r="AN240" s="22">
        <f t="shared" si="166"/>
        <v>1.5707963267948966</v>
      </c>
      <c r="AO240" s="22">
        <f t="shared" si="167"/>
        <v>1.5707963267948966</v>
      </c>
      <c r="AP240" s="22">
        <f t="shared" si="168"/>
        <v>1.5707963267948966</v>
      </c>
      <c r="AQ240" s="22">
        <f t="shared" si="169"/>
        <v>1.5707963267948966</v>
      </c>
      <c r="AR240" s="22">
        <f t="shared" si="170"/>
        <v>1.5707963267948966</v>
      </c>
      <c r="AS240" s="22">
        <f t="shared" si="171"/>
        <v>1.5707963267948966</v>
      </c>
      <c r="AT240" s="22">
        <f t="shared" si="172"/>
        <v>1.5707963267948966</v>
      </c>
      <c r="AU240" s="22" t="str">
        <f t="shared" si="173"/>
        <v/>
      </c>
      <c r="AV240" s="22" t="str">
        <f t="shared" si="174"/>
        <v/>
      </c>
      <c r="AW240" s="2">
        <f t="shared" si="175"/>
        <v>1.5707963267948966</v>
      </c>
      <c r="AX240" s="2">
        <f t="shared" si="176"/>
        <v>0</v>
      </c>
      <c r="AY240" s="2">
        <f t="shared" si="177"/>
        <v>8</v>
      </c>
      <c r="AZ240" s="23">
        <f t="shared" si="178"/>
        <v>1.2490457723982542</v>
      </c>
      <c r="BA240" s="23">
        <f t="shared" si="179"/>
        <v>0.46364760900080609</v>
      </c>
      <c r="BB240" s="23">
        <f t="shared" si="180"/>
        <v>1.5707963267948966</v>
      </c>
      <c r="BC240" s="23">
        <f t="shared" si="181"/>
        <v>1.5707963267948966</v>
      </c>
      <c r="BD240" s="23" t="str">
        <f t="shared" si="182"/>
        <v/>
      </c>
      <c r="BE240" s="23" t="str">
        <f t="shared" si="183"/>
        <v/>
      </c>
      <c r="BF240" s="23" t="str">
        <f t="shared" si="184"/>
        <v/>
      </c>
      <c r="BG240" s="23" t="str">
        <f t="shared" si="185"/>
        <v/>
      </c>
      <c r="BH240" s="23" t="str">
        <f t="shared" si="186"/>
        <v/>
      </c>
      <c r="BI240" s="23" t="str">
        <f t="shared" si="187"/>
        <v/>
      </c>
      <c r="BJ240" s="2">
        <f t="shared" si="188"/>
        <v>1.2135715087472134</v>
      </c>
      <c r="BK240" s="2">
        <f t="shared" si="189"/>
        <v>0.5224504506173584</v>
      </c>
      <c r="BL240" s="2">
        <f t="shared" si="190"/>
        <v>4</v>
      </c>
      <c r="BM240" s="2">
        <f t="shared" si="191"/>
        <v>4.6565090326205734E-3</v>
      </c>
      <c r="BN240" s="2">
        <f t="shared" si="192"/>
        <v>1.5521696775401912E-3</v>
      </c>
      <c r="BO240" s="2">
        <f t="shared" si="193"/>
        <v>3</v>
      </c>
      <c r="BP240" s="2">
        <f t="shared" si="194"/>
        <v>0.1357995331772516</v>
      </c>
      <c r="BQ240" s="2">
        <f t="shared" si="195"/>
        <v>0.76489232840434507</v>
      </c>
      <c r="BR240" s="3" t="str">
        <f t="shared" si="196"/>
        <v>Toxic</v>
      </c>
      <c r="BS240" s="2">
        <f t="shared" si="197"/>
        <v>77.5</v>
      </c>
      <c r="BT240" s="4" t="s">
        <v>664</v>
      </c>
      <c r="BU240" s="2" t="s">
        <v>666</v>
      </c>
      <c r="BV240" s="2">
        <f t="shared" si="198"/>
        <v>7</v>
      </c>
      <c r="BW240" s="2">
        <f t="shared" si="199"/>
        <v>3</v>
      </c>
      <c r="BX240" s="2">
        <f t="shared" si="200"/>
        <v>0</v>
      </c>
      <c r="BY240" s="2">
        <f t="shared" si="201"/>
        <v>0.27295447335028084</v>
      </c>
      <c r="BZ240" s="2">
        <f t="shared" si="202"/>
        <v>8.1886342005084239E-2</v>
      </c>
      <c r="CA240" s="2">
        <f t="shared" si="203"/>
        <v>1.1253968253968254</v>
      </c>
      <c r="CB240" s="2" t="e">
        <f t="shared" si="204"/>
        <v>#NUM!</v>
      </c>
      <c r="CC240" s="2">
        <v>6.6349999999999998</v>
      </c>
      <c r="CD240" s="2" t="e">
        <f t="shared" si="205"/>
        <v>#NUM!</v>
      </c>
      <c r="CE240" s="2" t="e">
        <f t="shared" si="206"/>
        <v>#NUM!</v>
      </c>
      <c r="CF240" s="2" t="e">
        <f t="shared" si="207"/>
        <v>#NUM!</v>
      </c>
      <c r="CG240" s="2" t="str">
        <f t="shared" si="208"/>
        <v>NS</v>
      </c>
      <c r="CH240" s="2" t="str">
        <f t="shared" si="209"/>
        <v>Wilcoxon</v>
      </c>
      <c r="CI240" s="2" t="str">
        <f t="shared" si="210"/>
        <v>TSTToxicLess25</v>
      </c>
      <c r="CJ240" s="2" t="str">
        <f t="shared" si="211"/>
        <v/>
      </c>
    </row>
    <row r="241" spans="1:88" hidden="1" x14ac:dyDescent="0.2">
      <c r="A241" s="1" t="s">
        <v>142</v>
      </c>
      <c r="B241" s="19" t="s">
        <v>482</v>
      </c>
      <c r="C241" s="20">
        <v>38855</v>
      </c>
      <c r="D241" s="7">
        <v>0.47638888888888886</v>
      </c>
      <c r="E241" s="1">
        <v>0.1</v>
      </c>
      <c r="F241" s="1" t="s">
        <v>57</v>
      </c>
      <c r="G241" s="1" t="s">
        <v>848</v>
      </c>
      <c r="H241" s="19" t="s">
        <v>711</v>
      </c>
      <c r="I241" s="19" t="s">
        <v>712</v>
      </c>
      <c r="J241" s="19" t="s">
        <v>61</v>
      </c>
      <c r="K241" s="2">
        <v>0.75</v>
      </c>
      <c r="L241" s="2">
        <v>0.25</v>
      </c>
      <c r="M241" s="19">
        <v>100</v>
      </c>
      <c r="N241" s="19">
        <v>100</v>
      </c>
      <c r="O241" s="19">
        <v>100</v>
      </c>
      <c r="P241" s="19">
        <v>100</v>
      </c>
      <c r="Q241" s="21"/>
      <c r="R241" s="21"/>
      <c r="S241" s="21"/>
      <c r="T241" s="21"/>
      <c r="W241" s="2">
        <f t="shared" si="159"/>
        <v>100</v>
      </c>
      <c r="X241" s="57">
        <f t="shared" si="160"/>
        <v>0</v>
      </c>
      <c r="Y241" s="2">
        <f t="shared" si="161"/>
        <v>4</v>
      </c>
      <c r="Z241" s="19">
        <v>100</v>
      </c>
      <c r="AA241" s="19">
        <v>0</v>
      </c>
      <c r="AB241" s="19">
        <v>50</v>
      </c>
      <c r="AC241" s="19">
        <v>50</v>
      </c>
      <c r="AJ241" s="2">
        <f t="shared" si="162"/>
        <v>50</v>
      </c>
      <c r="AK241" s="2">
        <f t="shared" si="163"/>
        <v>40.824829046386306</v>
      </c>
      <c r="AL241" s="2">
        <f t="shared" si="164"/>
        <v>4</v>
      </c>
      <c r="AM241" s="22">
        <f t="shared" si="165"/>
        <v>1.5707963267948966</v>
      </c>
      <c r="AN241" s="22">
        <f t="shared" si="166"/>
        <v>1.5707963267948966</v>
      </c>
      <c r="AO241" s="22">
        <f t="shared" si="167"/>
        <v>1.5707963267948966</v>
      </c>
      <c r="AP241" s="22">
        <f t="shared" si="168"/>
        <v>1.5707963267948966</v>
      </c>
      <c r="AQ241" s="22" t="str">
        <f t="shared" si="169"/>
        <v/>
      </c>
      <c r="AR241" s="22" t="str">
        <f t="shared" si="170"/>
        <v/>
      </c>
      <c r="AS241" s="22" t="str">
        <f t="shared" si="171"/>
        <v/>
      </c>
      <c r="AT241" s="22" t="str">
        <f t="shared" si="172"/>
        <v/>
      </c>
      <c r="AU241" s="22" t="str">
        <f t="shared" si="173"/>
        <v/>
      </c>
      <c r="AV241" s="22" t="str">
        <f t="shared" si="174"/>
        <v/>
      </c>
      <c r="AW241" s="2">
        <f t="shared" si="175"/>
        <v>1.5707963267948966</v>
      </c>
      <c r="AX241" s="2">
        <f t="shared" si="176"/>
        <v>0</v>
      </c>
      <c r="AY241" s="2">
        <f t="shared" si="177"/>
        <v>4</v>
      </c>
      <c r="AZ241" s="23">
        <f t="shared" si="178"/>
        <v>1.5707963267948966</v>
      </c>
      <c r="BA241" s="23">
        <f t="shared" si="179"/>
        <v>0</v>
      </c>
      <c r="BB241" s="23">
        <f t="shared" si="180"/>
        <v>0.78539816339744839</v>
      </c>
      <c r="BC241" s="23">
        <f t="shared" si="181"/>
        <v>0.78539816339744839</v>
      </c>
      <c r="BD241" s="23" t="str">
        <f t="shared" si="182"/>
        <v/>
      </c>
      <c r="BE241" s="23" t="str">
        <f t="shared" si="183"/>
        <v/>
      </c>
      <c r="BF241" s="23" t="str">
        <f t="shared" si="184"/>
        <v/>
      </c>
      <c r="BG241" s="23" t="str">
        <f t="shared" si="185"/>
        <v/>
      </c>
      <c r="BH241" s="23" t="str">
        <f t="shared" si="186"/>
        <v/>
      </c>
      <c r="BI241" s="23" t="str">
        <f t="shared" si="187"/>
        <v/>
      </c>
      <c r="BJ241" s="2">
        <f t="shared" si="188"/>
        <v>0.78539816339744828</v>
      </c>
      <c r="BK241" s="2">
        <f t="shared" si="189"/>
        <v>0.64127491508093215</v>
      </c>
      <c r="BL241" s="2">
        <f t="shared" si="190"/>
        <v>4</v>
      </c>
      <c r="BM241" s="2">
        <f t="shared" si="191"/>
        <v>1.0569562829210342E-2</v>
      </c>
      <c r="BN241" s="2">
        <f t="shared" si="192"/>
        <v>3.5231876097367807E-3</v>
      </c>
      <c r="BO241" s="2">
        <f t="shared" si="193"/>
        <v>3</v>
      </c>
      <c r="BP241" s="2">
        <f t="shared" si="194"/>
        <v>-1.2247448713915887</v>
      </c>
      <c r="BQ241" s="2">
        <f t="shared" si="195"/>
        <v>0.76489232840434507</v>
      </c>
      <c r="BR241" s="3" t="str">
        <f t="shared" si="196"/>
        <v>Toxic</v>
      </c>
      <c r="BS241" s="2">
        <f t="shared" si="197"/>
        <v>50</v>
      </c>
      <c r="BT241" s="4" t="s">
        <v>664</v>
      </c>
      <c r="BU241" s="2" t="s">
        <v>666</v>
      </c>
      <c r="BV241" s="2">
        <f t="shared" si="198"/>
        <v>3</v>
      </c>
      <c r="BW241" s="2">
        <f t="shared" si="199"/>
        <v>3</v>
      </c>
      <c r="BX241" s="2">
        <f t="shared" si="200"/>
        <v>0</v>
      </c>
      <c r="BY241" s="2">
        <f t="shared" si="201"/>
        <v>0.41123351671205677</v>
      </c>
      <c r="BZ241" s="2">
        <f t="shared" si="202"/>
        <v>0.20561675835602836</v>
      </c>
      <c r="CA241" s="2">
        <f t="shared" si="203"/>
        <v>1.1666666666666667</v>
      </c>
      <c r="CB241" s="2" t="e">
        <f t="shared" si="204"/>
        <v>#NUM!</v>
      </c>
      <c r="CC241" s="2">
        <v>6.6349999999999998</v>
      </c>
      <c r="CD241" s="2" t="e">
        <f t="shared" si="205"/>
        <v>#NUM!</v>
      </c>
      <c r="CE241" s="2" t="e">
        <f t="shared" si="206"/>
        <v>#NUM!</v>
      </c>
      <c r="CF241" s="2" t="e">
        <f t="shared" si="207"/>
        <v>#NUM!</v>
      </c>
      <c r="CG241" s="2" t="str">
        <f t="shared" si="208"/>
        <v>NS</v>
      </c>
      <c r="CH241" s="2" t="str">
        <f t="shared" si="209"/>
        <v>Wilcoxon</v>
      </c>
      <c r="CI241" s="2" t="str">
        <f t="shared" si="210"/>
        <v/>
      </c>
      <c r="CJ241" s="2" t="str">
        <f t="shared" si="211"/>
        <v/>
      </c>
    </row>
    <row r="242" spans="1:88" hidden="1" x14ac:dyDescent="0.2">
      <c r="A242" s="1" t="s">
        <v>142</v>
      </c>
      <c r="B242" s="19" t="s">
        <v>291</v>
      </c>
      <c r="C242" s="20">
        <v>37235</v>
      </c>
      <c r="D242" s="7">
        <v>0</v>
      </c>
      <c r="E242" s="1">
        <v>0.1</v>
      </c>
      <c r="F242" s="1" t="s">
        <v>57</v>
      </c>
      <c r="G242" s="1" t="s">
        <v>754</v>
      </c>
      <c r="H242" s="19" t="s">
        <v>711</v>
      </c>
      <c r="I242" s="19" t="s">
        <v>712</v>
      </c>
      <c r="J242" s="19" t="s">
        <v>61</v>
      </c>
      <c r="K242" s="2">
        <v>0.75</v>
      </c>
      <c r="L242" s="2">
        <v>0.25</v>
      </c>
      <c r="M242" s="19">
        <v>100</v>
      </c>
      <c r="N242" s="19">
        <v>100</v>
      </c>
      <c r="O242" s="19">
        <v>100</v>
      </c>
      <c r="P242" s="19">
        <v>100</v>
      </c>
      <c r="Q242" s="21"/>
      <c r="R242" s="21"/>
      <c r="S242" s="21"/>
      <c r="T242" s="21"/>
      <c r="W242" s="2">
        <f t="shared" si="159"/>
        <v>100</v>
      </c>
      <c r="X242" s="57">
        <f t="shared" si="160"/>
        <v>0</v>
      </c>
      <c r="Y242" s="2">
        <f t="shared" si="161"/>
        <v>4</v>
      </c>
      <c r="Z242" s="19">
        <v>80</v>
      </c>
      <c r="AA242" s="19">
        <v>0</v>
      </c>
      <c r="AB242" s="19">
        <v>100</v>
      </c>
      <c r="AC242" s="19">
        <v>80</v>
      </c>
      <c r="AJ242" s="2">
        <f t="shared" si="162"/>
        <v>65</v>
      </c>
      <c r="AK242" s="2">
        <f t="shared" si="163"/>
        <v>44.347115652166906</v>
      </c>
      <c r="AL242" s="2">
        <f t="shared" si="164"/>
        <v>4</v>
      </c>
      <c r="AM242" s="22">
        <f t="shared" si="165"/>
        <v>1.5707963267948966</v>
      </c>
      <c r="AN242" s="22">
        <f t="shared" si="166"/>
        <v>1.5707963267948966</v>
      </c>
      <c r="AO242" s="22">
        <f t="shared" si="167"/>
        <v>1.5707963267948966</v>
      </c>
      <c r="AP242" s="22">
        <f t="shared" si="168"/>
        <v>1.5707963267948966</v>
      </c>
      <c r="AQ242" s="22" t="str">
        <f t="shared" si="169"/>
        <v/>
      </c>
      <c r="AR242" s="22" t="str">
        <f t="shared" si="170"/>
        <v/>
      </c>
      <c r="AS242" s="22" t="str">
        <f t="shared" si="171"/>
        <v/>
      </c>
      <c r="AT242" s="22" t="str">
        <f t="shared" si="172"/>
        <v/>
      </c>
      <c r="AU242" s="22" t="str">
        <f t="shared" si="173"/>
        <v/>
      </c>
      <c r="AV242" s="22" t="str">
        <f t="shared" si="174"/>
        <v/>
      </c>
      <c r="AW242" s="2">
        <f t="shared" si="175"/>
        <v>1.5707963267948966</v>
      </c>
      <c r="AX242" s="58">
        <f t="shared" si="176"/>
        <v>0</v>
      </c>
      <c r="AY242" s="2">
        <f t="shared" si="177"/>
        <v>4</v>
      </c>
      <c r="AZ242" s="23">
        <f t="shared" si="178"/>
        <v>1.1071487177940904</v>
      </c>
      <c r="BA242" s="23">
        <f t="shared" si="179"/>
        <v>0</v>
      </c>
      <c r="BB242" s="23">
        <f t="shared" si="180"/>
        <v>1.5707963267948966</v>
      </c>
      <c r="BC242" s="23">
        <f t="shared" si="181"/>
        <v>1.1071487177940904</v>
      </c>
      <c r="BD242" s="23" t="str">
        <f t="shared" si="182"/>
        <v/>
      </c>
      <c r="BE242" s="23" t="str">
        <f t="shared" si="183"/>
        <v/>
      </c>
      <c r="BF242" s="23" t="str">
        <f t="shared" si="184"/>
        <v/>
      </c>
      <c r="BG242" s="23" t="str">
        <f t="shared" si="185"/>
        <v/>
      </c>
      <c r="BH242" s="23" t="str">
        <f t="shared" si="186"/>
        <v/>
      </c>
      <c r="BI242" s="23" t="str">
        <f t="shared" si="187"/>
        <v/>
      </c>
      <c r="BJ242" s="2">
        <f t="shared" si="188"/>
        <v>0.94627344059576934</v>
      </c>
      <c r="BK242" s="2">
        <f t="shared" si="189"/>
        <v>0.66763861716518369</v>
      </c>
      <c r="BL242" s="2">
        <f t="shared" si="190"/>
        <v>4</v>
      </c>
      <c r="BM242" s="2">
        <f t="shared" si="191"/>
        <v>1.2417832946618494E-2</v>
      </c>
      <c r="BN242" s="2">
        <f t="shared" si="192"/>
        <v>4.1392776488728316E-3</v>
      </c>
      <c r="BO242" s="2">
        <f t="shared" si="193"/>
        <v>3</v>
      </c>
      <c r="BP242" s="2">
        <f t="shared" si="194"/>
        <v>-0.69445894392608642</v>
      </c>
      <c r="BQ242" s="2">
        <f t="shared" si="195"/>
        <v>0.76489232840434507</v>
      </c>
      <c r="BR242" s="3" t="str">
        <f t="shared" si="196"/>
        <v>Toxic</v>
      </c>
      <c r="BS242" s="2">
        <f t="shared" si="197"/>
        <v>65</v>
      </c>
      <c r="BT242" s="4" t="s">
        <v>664</v>
      </c>
      <c r="BU242" s="2" t="s">
        <v>666</v>
      </c>
      <c r="BV242" s="2">
        <f t="shared" si="198"/>
        <v>3</v>
      </c>
      <c r="BW242" s="2">
        <f t="shared" si="199"/>
        <v>3</v>
      </c>
      <c r="BX242" s="2">
        <f t="shared" si="200"/>
        <v>0</v>
      </c>
      <c r="BY242" s="2">
        <f t="shared" si="201"/>
        <v>0.44574132313023873</v>
      </c>
      <c r="BZ242" s="2">
        <f t="shared" si="202"/>
        <v>0.22287066156511937</v>
      </c>
      <c r="CA242" s="2">
        <f t="shared" si="203"/>
        <v>1.1666666666666667</v>
      </c>
      <c r="CB242" s="2" t="e">
        <f t="shared" si="204"/>
        <v>#NUM!</v>
      </c>
      <c r="CC242" s="2">
        <v>6.6349999999999998</v>
      </c>
      <c r="CD242" s="2" t="e">
        <f t="shared" si="205"/>
        <v>#NUM!</v>
      </c>
      <c r="CE242" s="2" t="e">
        <f t="shared" si="206"/>
        <v>#NUM!</v>
      </c>
      <c r="CF242" s="2" t="e">
        <f t="shared" si="207"/>
        <v>#NUM!</v>
      </c>
      <c r="CG242" s="2" t="str">
        <f t="shared" si="208"/>
        <v>NS</v>
      </c>
      <c r="CH242" s="2" t="str">
        <f t="shared" si="209"/>
        <v>Wilcoxon</v>
      </c>
      <c r="CI242" s="2" t="str">
        <f t="shared" si="210"/>
        <v/>
      </c>
      <c r="CJ242" s="2" t="str">
        <f t="shared" si="211"/>
        <v/>
      </c>
    </row>
    <row r="243" spans="1:88" x14ac:dyDescent="0.2">
      <c r="A243" s="1" t="s">
        <v>142</v>
      </c>
      <c r="B243" s="19" t="s">
        <v>427</v>
      </c>
      <c r="C243" s="20">
        <v>38488</v>
      </c>
      <c r="D243" s="7">
        <v>0.3125</v>
      </c>
      <c r="E243" s="1">
        <v>0</v>
      </c>
      <c r="F243" s="1" t="s">
        <v>57</v>
      </c>
      <c r="G243" s="1" t="s">
        <v>797</v>
      </c>
      <c r="H243" s="19" t="s">
        <v>711</v>
      </c>
      <c r="I243" s="19" t="s">
        <v>712</v>
      </c>
      <c r="J243" s="19" t="s">
        <v>61</v>
      </c>
      <c r="K243" s="2">
        <v>0.75</v>
      </c>
      <c r="L243" s="2">
        <v>0.25</v>
      </c>
      <c r="M243" s="19">
        <v>90</v>
      </c>
      <c r="N243" s="19">
        <v>100</v>
      </c>
      <c r="O243" s="19">
        <v>100</v>
      </c>
      <c r="P243" s="19">
        <v>100</v>
      </c>
      <c r="Q243" s="19">
        <v>100</v>
      </c>
      <c r="R243" s="19">
        <v>100</v>
      </c>
      <c r="S243" s="19">
        <v>100</v>
      </c>
      <c r="T243" s="19">
        <v>100</v>
      </c>
      <c r="W243" s="2">
        <f t="shared" si="159"/>
        <v>98.75</v>
      </c>
      <c r="X243" s="2">
        <f t="shared" si="160"/>
        <v>3.5355339059327378</v>
      </c>
      <c r="Y243" s="2">
        <f t="shared" si="161"/>
        <v>8</v>
      </c>
      <c r="Z243" s="19">
        <v>100</v>
      </c>
      <c r="AA243" s="19">
        <v>100</v>
      </c>
      <c r="AB243" s="19">
        <v>100</v>
      </c>
      <c r="AC243" s="19">
        <v>100</v>
      </c>
      <c r="AJ243" s="2">
        <f t="shared" si="162"/>
        <v>100</v>
      </c>
      <c r="AK243" s="2">
        <f t="shared" si="163"/>
        <v>0</v>
      </c>
      <c r="AL243" s="2">
        <f t="shared" si="164"/>
        <v>4</v>
      </c>
      <c r="AM243" s="22">
        <f t="shared" si="165"/>
        <v>1.2490457723982542</v>
      </c>
      <c r="AN243" s="22">
        <f t="shared" si="166"/>
        <v>1.5707963267948966</v>
      </c>
      <c r="AO243" s="22">
        <f t="shared" si="167"/>
        <v>1.5707963267948966</v>
      </c>
      <c r="AP243" s="22">
        <f t="shared" si="168"/>
        <v>1.5707963267948966</v>
      </c>
      <c r="AQ243" s="22">
        <f t="shared" si="169"/>
        <v>1.5707963267948966</v>
      </c>
      <c r="AR243" s="22">
        <f t="shared" si="170"/>
        <v>1.5707963267948966</v>
      </c>
      <c r="AS243" s="22">
        <f t="shared" si="171"/>
        <v>1.5707963267948966</v>
      </c>
      <c r="AT243" s="22">
        <f t="shared" si="172"/>
        <v>1.5707963267948966</v>
      </c>
      <c r="AU243" s="22" t="str">
        <f t="shared" si="173"/>
        <v/>
      </c>
      <c r="AV243" s="22" t="str">
        <f t="shared" si="174"/>
        <v/>
      </c>
      <c r="AW243" s="2">
        <f t="shared" si="175"/>
        <v>1.5305775074953163</v>
      </c>
      <c r="AX243" s="2">
        <f t="shared" si="176"/>
        <v>0.11375599943219847</v>
      </c>
      <c r="AY243" s="2">
        <f t="shared" si="177"/>
        <v>8</v>
      </c>
      <c r="AZ243" s="23">
        <f t="shared" si="178"/>
        <v>1.5707963267948966</v>
      </c>
      <c r="BA243" s="23">
        <f t="shared" si="179"/>
        <v>1.5707963267948966</v>
      </c>
      <c r="BB243" s="23">
        <f t="shared" si="180"/>
        <v>1.5707963267948966</v>
      </c>
      <c r="BC243" s="23">
        <f t="shared" si="181"/>
        <v>1.5707963267948966</v>
      </c>
      <c r="BD243" s="23" t="str">
        <f t="shared" si="182"/>
        <v/>
      </c>
      <c r="BE243" s="23" t="str">
        <f t="shared" si="183"/>
        <v/>
      </c>
      <c r="BF243" s="23" t="str">
        <f t="shared" si="184"/>
        <v/>
      </c>
      <c r="BG243" s="23" t="str">
        <f t="shared" si="185"/>
        <v/>
      </c>
      <c r="BH243" s="23" t="str">
        <f t="shared" si="186"/>
        <v/>
      </c>
      <c r="BI243" s="23" t="str">
        <f t="shared" si="187"/>
        <v/>
      </c>
      <c r="BJ243" s="2">
        <f t="shared" si="188"/>
        <v>1.5707963267948966</v>
      </c>
      <c r="BK243" s="2">
        <f t="shared" si="189"/>
        <v>0</v>
      </c>
      <c r="BL243" s="2">
        <f t="shared" si="190"/>
        <v>4</v>
      </c>
      <c r="BM243" s="2">
        <f t="shared" si="191"/>
        <v>8.2787033564220885E-7</v>
      </c>
      <c r="BN243" s="2">
        <f t="shared" si="192"/>
        <v>1.1826719080602984E-7</v>
      </c>
      <c r="BO243" s="2">
        <f t="shared" si="193"/>
        <v>7</v>
      </c>
      <c r="BP243" s="2">
        <f t="shared" si="194"/>
        <v>14.018750543076306</v>
      </c>
      <c r="BQ243" s="2">
        <f t="shared" si="195"/>
        <v>0.71114177808178591</v>
      </c>
      <c r="BR243" s="3" t="str">
        <f t="shared" si="196"/>
        <v>Nontoxic</v>
      </c>
      <c r="BS243" s="2">
        <f t="shared" si="197"/>
        <v>101.26582278481013</v>
      </c>
      <c r="BT243" s="4" t="s">
        <v>664</v>
      </c>
      <c r="BU243" s="2" t="s">
        <v>666</v>
      </c>
      <c r="BV243" s="2">
        <f t="shared" si="198"/>
        <v>7</v>
      </c>
      <c r="BW243" s="2">
        <f t="shared" si="199"/>
        <v>3</v>
      </c>
      <c r="BX243" s="2">
        <f t="shared" si="200"/>
        <v>1.2940427406818339E-2</v>
      </c>
      <c r="BY243" s="2">
        <f t="shared" si="201"/>
        <v>0</v>
      </c>
      <c r="BZ243" s="2">
        <f t="shared" si="202"/>
        <v>9.0582991847728382E-3</v>
      </c>
      <c r="CA243" s="2">
        <f t="shared" si="203"/>
        <v>1.1253968253968254</v>
      </c>
      <c r="CB243" s="2" t="e">
        <f t="shared" si="204"/>
        <v>#NUM!</v>
      </c>
      <c r="CC243" s="2">
        <v>6.6349999999999998</v>
      </c>
      <c r="CD243" s="2" t="e">
        <f t="shared" si="205"/>
        <v>#NUM!</v>
      </c>
      <c r="CE243" s="2" t="e">
        <f t="shared" si="206"/>
        <v>#NUM!</v>
      </c>
      <c r="CF243" s="2" t="e">
        <f t="shared" si="207"/>
        <v>#NUM!</v>
      </c>
      <c r="CG243" s="2" t="str">
        <f t="shared" si="208"/>
        <v>NS</v>
      </c>
      <c r="CH243" s="2" t="str">
        <f t="shared" si="209"/>
        <v/>
      </c>
      <c r="CI243" s="2" t="str">
        <f t="shared" si="210"/>
        <v/>
      </c>
      <c r="CJ243" s="2" t="str">
        <f t="shared" si="211"/>
        <v/>
      </c>
    </row>
    <row r="244" spans="1:88" x14ac:dyDescent="0.2">
      <c r="A244" s="1" t="s">
        <v>142</v>
      </c>
      <c r="B244" s="19" t="s">
        <v>467</v>
      </c>
      <c r="C244" s="20">
        <v>38488</v>
      </c>
      <c r="D244" s="7">
        <v>0.52083333333333337</v>
      </c>
      <c r="E244" s="1">
        <v>0</v>
      </c>
      <c r="F244" s="1" t="s">
        <v>57</v>
      </c>
      <c r="G244" s="1" t="s">
        <v>797</v>
      </c>
      <c r="H244" s="19" t="s">
        <v>711</v>
      </c>
      <c r="I244" s="19" t="s">
        <v>712</v>
      </c>
      <c r="J244" s="19" t="s">
        <v>61</v>
      </c>
      <c r="K244" s="2">
        <v>0.75</v>
      </c>
      <c r="L244" s="2">
        <v>0.25</v>
      </c>
      <c r="M244" s="19">
        <v>90</v>
      </c>
      <c r="N244" s="19">
        <v>100</v>
      </c>
      <c r="O244" s="19">
        <v>100</v>
      </c>
      <c r="P244" s="19">
        <v>100</v>
      </c>
      <c r="Q244" s="19">
        <v>100</v>
      </c>
      <c r="R244" s="19">
        <v>100</v>
      </c>
      <c r="S244" s="19">
        <v>100</v>
      </c>
      <c r="T244" s="19">
        <v>100</v>
      </c>
      <c r="W244" s="2">
        <f t="shared" si="159"/>
        <v>98.75</v>
      </c>
      <c r="X244" s="2">
        <f t="shared" si="160"/>
        <v>3.5355339059327378</v>
      </c>
      <c r="Y244" s="2">
        <f t="shared" si="161"/>
        <v>8</v>
      </c>
      <c r="Z244" s="19">
        <v>100</v>
      </c>
      <c r="AA244" s="19">
        <v>100</v>
      </c>
      <c r="AB244" s="19">
        <v>100</v>
      </c>
      <c r="AC244" s="19">
        <v>100</v>
      </c>
      <c r="AJ244" s="2">
        <f t="shared" si="162"/>
        <v>100</v>
      </c>
      <c r="AK244" s="2">
        <f t="shared" si="163"/>
        <v>0</v>
      </c>
      <c r="AL244" s="2">
        <f t="shared" si="164"/>
        <v>4</v>
      </c>
      <c r="AM244" s="22">
        <f t="shared" si="165"/>
        <v>1.2490457723982542</v>
      </c>
      <c r="AN244" s="22">
        <f t="shared" si="166"/>
        <v>1.5707963267948966</v>
      </c>
      <c r="AO244" s="22">
        <f t="shared" si="167"/>
        <v>1.5707963267948966</v>
      </c>
      <c r="AP244" s="22">
        <f t="shared" si="168"/>
        <v>1.5707963267948966</v>
      </c>
      <c r="AQ244" s="22">
        <f t="shared" si="169"/>
        <v>1.5707963267948966</v>
      </c>
      <c r="AR244" s="22">
        <f t="shared" si="170"/>
        <v>1.5707963267948966</v>
      </c>
      <c r="AS244" s="22">
        <f t="shared" si="171"/>
        <v>1.5707963267948966</v>
      </c>
      <c r="AT244" s="22">
        <f t="shared" si="172"/>
        <v>1.5707963267948966</v>
      </c>
      <c r="AU244" s="22" t="str">
        <f t="shared" si="173"/>
        <v/>
      </c>
      <c r="AV244" s="22" t="str">
        <f t="shared" si="174"/>
        <v/>
      </c>
      <c r="AW244" s="2">
        <f t="shared" si="175"/>
        <v>1.5305775074953163</v>
      </c>
      <c r="AX244" s="2">
        <f t="shared" si="176"/>
        <v>0.11375599943219847</v>
      </c>
      <c r="AY244" s="2">
        <f t="shared" si="177"/>
        <v>8</v>
      </c>
      <c r="AZ244" s="23">
        <f t="shared" si="178"/>
        <v>1.5707963267948966</v>
      </c>
      <c r="BA244" s="23">
        <f t="shared" si="179"/>
        <v>1.5707963267948966</v>
      </c>
      <c r="BB244" s="23">
        <f t="shared" si="180"/>
        <v>1.5707963267948966</v>
      </c>
      <c r="BC244" s="23">
        <f t="shared" si="181"/>
        <v>1.5707963267948966</v>
      </c>
      <c r="BD244" s="23" t="str">
        <f t="shared" si="182"/>
        <v/>
      </c>
      <c r="BE244" s="23" t="str">
        <f t="shared" si="183"/>
        <v/>
      </c>
      <c r="BF244" s="23" t="str">
        <f t="shared" si="184"/>
        <v/>
      </c>
      <c r="BG244" s="23" t="str">
        <f t="shared" si="185"/>
        <v/>
      </c>
      <c r="BH244" s="23" t="str">
        <f t="shared" si="186"/>
        <v/>
      </c>
      <c r="BI244" s="23" t="str">
        <f t="shared" si="187"/>
        <v/>
      </c>
      <c r="BJ244" s="2">
        <f t="shared" si="188"/>
        <v>1.5707963267948966</v>
      </c>
      <c r="BK244" s="2">
        <f t="shared" si="189"/>
        <v>0</v>
      </c>
      <c r="BL244" s="2">
        <f t="shared" si="190"/>
        <v>4</v>
      </c>
      <c r="BM244" s="2">
        <f t="shared" si="191"/>
        <v>8.2787033564220885E-7</v>
      </c>
      <c r="BN244" s="2">
        <f t="shared" si="192"/>
        <v>1.1826719080602984E-7</v>
      </c>
      <c r="BO244" s="2">
        <f t="shared" si="193"/>
        <v>7</v>
      </c>
      <c r="BP244" s="2">
        <f t="shared" si="194"/>
        <v>14.018750543076306</v>
      </c>
      <c r="BQ244" s="2">
        <f t="shared" si="195"/>
        <v>0.71114177808178591</v>
      </c>
      <c r="BR244" s="3" t="str">
        <f t="shared" si="196"/>
        <v>Nontoxic</v>
      </c>
      <c r="BS244" s="2">
        <f t="shared" si="197"/>
        <v>101.26582278481013</v>
      </c>
      <c r="BT244" s="4" t="s">
        <v>664</v>
      </c>
      <c r="BU244" s="4" t="s">
        <v>666</v>
      </c>
      <c r="BV244" s="2">
        <f t="shared" si="198"/>
        <v>7</v>
      </c>
      <c r="BW244" s="2">
        <f t="shared" si="199"/>
        <v>3</v>
      </c>
      <c r="BX244" s="2">
        <f t="shared" si="200"/>
        <v>1.2940427406818339E-2</v>
      </c>
      <c r="BY244" s="2">
        <f t="shared" si="201"/>
        <v>0</v>
      </c>
      <c r="BZ244" s="2">
        <f t="shared" si="202"/>
        <v>9.0582991847728382E-3</v>
      </c>
      <c r="CA244" s="2">
        <f t="shared" si="203"/>
        <v>1.1253968253968254</v>
      </c>
      <c r="CB244" s="2" t="e">
        <f t="shared" si="204"/>
        <v>#NUM!</v>
      </c>
      <c r="CC244" s="2">
        <v>6.6349999999999998</v>
      </c>
      <c r="CD244" s="2" t="e">
        <f t="shared" si="205"/>
        <v>#NUM!</v>
      </c>
      <c r="CE244" s="2" t="e">
        <f t="shared" si="206"/>
        <v>#NUM!</v>
      </c>
      <c r="CF244" s="2" t="e">
        <f t="shared" si="207"/>
        <v>#NUM!</v>
      </c>
      <c r="CG244" s="2" t="str">
        <f t="shared" si="208"/>
        <v>NS</v>
      </c>
      <c r="CH244" s="2" t="str">
        <f t="shared" si="209"/>
        <v/>
      </c>
      <c r="CI244" s="2" t="str">
        <f t="shared" si="210"/>
        <v/>
      </c>
      <c r="CJ244" s="2" t="str">
        <f t="shared" si="211"/>
        <v/>
      </c>
    </row>
    <row r="245" spans="1:88" x14ac:dyDescent="0.2">
      <c r="A245" s="1" t="s">
        <v>142</v>
      </c>
      <c r="B245" s="19" t="s">
        <v>470</v>
      </c>
      <c r="C245" s="20">
        <v>38488</v>
      </c>
      <c r="D245" s="7">
        <v>0.5625</v>
      </c>
      <c r="E245" s="1">
        <v>0.1</v>
      </c>
      <c r="F245" s="1" t="s">
        <v>57</v>
      </c>
      <c r="G245" s="1" t="s">
        <v>797</v>
      </c>
      <c r="H245" s="19" t="s">
        <v>711</v>
      </c>
      <c r="I245" s="19" t="s">
        <v>712</v>
      </c>
      <c r="J245" s="19" t="s">
        <v>61</v>
      </c>
      <c r="K245" s="2">
        <v>0.75</v>
      </c>
      <c r="L245" s="2">
        <v>0.25</v>
      </c>
      <c r="M245" s="19">
        <v>90</v>
      </c>
      <c r="N245" s="19">
        <v>100</v>
      </c>
      <c r="O245" s="19">
        <v>100</v>
      </c>
      <c r="P245" s="19">
        <v>100</v>
      </c>
      <c r="Q245" s="19">
        <v>100</v>
      </c>
      <c r="R245" s="19">
        <v>100</v>
      </c>
      <c r="S245" s="19">
        <v>100</v>
      </c>
      <c r="T245" s="19">
        <v>100</v>
      </c>
      <c r="W245" s="2">
        <f t="shared" si="159"/>
        <v>98.75</v>
      </c>
      <c r="X245" s="2">
        <f t="shared" si="160"/>
        <v>3.5355339059327378</v>
      </c>
      <c r="Y245" s="2">
        <f t="shared" si="161"/>
        <v>8</v>
      </c>
      <c r="Z245" s="19">
        <v>90</v>
      </c>
      <c r="AA245" s="19">
        <v>100</v>
      </c>
      <c r="AB245" s="19">
        <v>100</v>
      </c>
      <c r="AC245" s="19">
        <v>100</v>
      </c>
      <c r="AJ245" s="2">
        <f t="shared" si="162"/>
        <v>97.5</v>
      </c>
      <c r="AK245" s="2">
        <f t="shared" si="163"/>
        <v>5</v>
      </c>
      <c r="AL245" s="2">
        <f t="shared" si="164"/>
        <v>4</v>
      </c>
      <c r="AM245" s="22">
        <f t="shared" si="165"/>
        <v>1.2490457723982542</v>
      </c>
      <c r="AN245" s="22">
        <f t="shared" si="166"/>
        <v>1.5707963267948966</v>
      </c>
      <c r="AO245" s="22">
        <f t="shared" si="167"/>
        <v>1.5707963267948966</v>
      </c>
      <c r="AP245" s="22">
        <f t="shared" si="168"/>
        <v>1.5707963267948966</v>
      </c>
      <c r="AQ245" s="22">
        <f t="shared" si="169"/>
        <v>1.5707963267948966</v>
      </c>
      <c r="AR245" s="22">
        <f t="shared" si="170"/>
        <v>1.5707963267948966</v>
      </c>
      <c r="AS245" s="22">
        <f t="shared" si="171"/>
        <v>1.5707963267948966</v>
      </c>
      <c r="AT245" s="22">
        <f t="shared" si="172"/>
        <v>1.5707963267948966</v>
      </c>
      <c r="AU245" s="22" t="str">
        <f t="shared" si="173"/>
        <v/>
      </c>
      <c r="AV245" s="22" t="str">
        <f t="shared" si="174"/>
        <v/>
      </c>
      <c r="AW245" s="2">
        <f t="shared" si="175"/>
        <v>1.5305775074953163</v>
      </c>
      <c r="AX245" s="2">
        <f t="shared" si="176"/>
        <v>0.11375599943219847</v>
      </c>
      <c r="AY245" s="2">
        <f t="shared" si="177"/>
        <v>8</v>
      </c>
      <c r="AZ245" s="23">
        <f t="shared" si="178"/>
        <v>1.2490457723982542</v>
      </c>
      <c r="BA245" s="23">
        <f t="shared" si="179"/>
        <v>1.5707963267948966</v>
      </c>
      <c r="BB245" s="23">
        <f t="shared" si="180"/>
        <v>1.5707963267948966</v>
      </c>
      <c r="BC245" s="23">
        <f t="shared" si="181"/>
        <v>1.5707963267948966</v>
      </c>
      <c r="BD245" s="23" t="str">
        <f t="shared" si="182"/>
        <v/>
      </c>
      <c r="BE245" s="23" t="str">
        <f t="shared" si="183"/>
        <v/>
      </c>
      <c r="BF245" s="23" t="str">
        <f t="shared" si="184"/>
        <v/>
      </c>
      <c r="BG245" s="23" t="str">
        <f t="shared" si="185"/>
        <v/>
      </c>
      <c r="BH245" s="23" t="str">
        <f t="shared" si="186"/>
        <v/>
      </c>
      <c r="BI245" s="23" t="str">
        <f t="shared" si="187"/>
        <v/>
      </c>
      <c r="BJ245" s="2">
        <f t="shared" si="188"/>
        <v>1.490358688195736</v>
      </c>
      <c r="BK245" s="2">
        <f t="shared" si="189"/>
        <v>0.16087527719832118</v>
      </c>
      <c r="BL245" s="2">
        <f t="shared" si="190"/>
        <v>4</v>
      </c>
      <c r="BM245" s="2">
        <f t="shared" si="191"/>
        <v>5.4465691588115194E-5</v>
      </c>
      <c r="BN245" s="2">
        <f t="shared" si="192"/>
        <v>1.4072822313400631E-5</v>
      </c>
      <c r="BO245" s="2">
        <f t="shared" si="193"/>
        <v>4</v>
      </c>
      <c r="BP245" s="2">
        <f t="shared" si="194"/>
        <v>3.9859827598850441</v>
      </c>
      <c r="BQ245" s="2">
        <f t="shared" si="195"/>
        <v>0.74069708411268287</v>
      </c>
      <c r="BR245" s="3" t="str">
        <f t="shared" si="196"/>
        <v>Nontoxic</v>
      </c>
      <c r="BS245" s="2">
        <f t="shared" si="197"/>
        <v>98.734177215189874</v>
      </c>
      <c r="BT245" s="4" t="s">
        <v>664</v>
      </c>
      <c r="BU245" s="4" t="s">
        <v>666</v>
      </c>
      <c r="BV245" s="2">
        <f t="shared" si="198"/>
        <v>7</v>
      </c>
      <c r="BW245" s="2">
        <f t="shared" si="199"/>
        <v>3</v>
      </c>
      <c r="BX245" s="2">
        <f t="shared" si="200"/>
        <v>1.2940427406818339E-2</v>
      </c>
      <c r="BY245" s="2">
        <f t="shared" si="201"/>
        <v>2.5880854813636677E-2</v>
      </c>
      <c r="BZ245" s="2">
        <f t="shared" si="202"/>
        <v>1.6822555628863839E-2</v>
      </c>
      <c r="CA245" s="2">
        <f t="shared" si="203"/>
        <v>1.1253968253968254</v>
      </c>
      <c r="CB245" s="2">
        <f t="shared" si="204"/>
        <v>0.48356374455133588</v>
      </c>
      <c r="CC245" s="2">
        <v>6.6349999999999998</v>
      </c>
      <c r="CD245" s="2" t="str">
        <f t="shared" si="205"/>
        <v>Same Var</v>
      </c>
      <c r="CE245" s="2">
        <f t="shared" si="206"/>
        <v>0.1534719678313991</v>
      </c>
      <c r="CF245" s="2" t="str">
        <f t="shared" si="207"/>
        <v>NS</v>
      </c>
      <c r="CG245" s="2" t="str">
        <f t="shared" si="208"/>
        <v>NS</v>
      </c>
      <c r="CH245" s="2" t="str">
        <f t="shared" si="209"/>
        <v>Wilcoxon</v>
      </c>
      <c r="CI245" s="2" t="str">
        <f t="shared" si="210"/>
        <v/>
      </c>
      <c r="CJ245" s="2" t="str">
        <f t="shared" si="211"/>
        <v/>
      </c>
    </row>
    <row r="246" spans="1:88" x14ac:dyDescent="0.2">
      <c r="A246" s="1" t="s">
        <v>142</v>
      </c>
      <c r="B246" s="19" t="s">
        <v>460</v>
      </c>
      <c r="C246" s="20">
        <v>38488</v>
      </c>
      <c r="D246" s="7">
        <v>0.58333333333333337</v>
      </c>
      <c r="E246" s="1">
        <v>0.1</v>
      </c>
      <c r="F246" s="1" t="s">
        <v>57</v>
      </c>
      <c r="G246" s="1" t="s">
        <v>797</v>
      </c>
      <c r="H246" s="19" t="s">
        <v>711</v>
      </c>
      <c r="I246" s="19" t="s">
        <v>712</v>
      </c>
      <c r="J246" s="19" t="s">
        <v>61</v>
      </c>
      <c r="K246" s="2">
        <v>0.75</v>
      </c>
      <c r="L246" s="2">
        <v>0.25</v>
      </c>
      <c r="M246" s="19">
        <v>90</v>
      </c>
      <c r="N246" s="19">
        <v>100</v>
      </c>
      <c r="O246" s="19">
        <v>100</v>
      </c>
      <c r="P246" s="19">
        <v>100</v>
      </c>
      <c r="Q246" s="19">
        <v>100</v>
      </c>
      <c r="R246" s="19">
        <v>100</v>
      </c>
      <c r="S246" s="19">
        <v>100</v>
      </c>
      <c r="T246" s="19">
        <v>100</v>
      </c>
      <c r="W246" s="2">
        <f t="shared" si="159"/>
        <v>98.75</v>
      </c>
      <c r="X246" s="2">
        <f t="shared" si="160"/>
        <v>3.5355339059327378</v>
      </c>
      <c r="Y246" s="2">
        <f t="shared" si="161"/>
        <v>8</v>
      </c>
      <c r="Z246" s="19">
        <v>100</v>
      </c>
      <c r="AA246" s="19">
        <v>80</v>
      </c>
      <c r="AB246" s="19">
        <v>100</v>
      </c>
      <c r="AC246" s="19">
        <v>90</v>
      </c>
      <c r="AJ246" s="2">
        <f t="shared" si="162"/>
        <v>92.5</v>
      </c>
      <c r="AK246" s="2">
        <f t="shared" si="163"/>
        <v>9.574271077563381</v>
      </c>
      <c r="AL246" s="2">
        <f t="shared" si="164"/>
        <v>4</v>
      </c>
      <c r="AM246" s="22">
        <f t="shared" si="165"/>
        <v>1.2490457723982542</v>
      </c>
      <c r="AN246" s="22">
        <f t="shared" si="166"/>
        <v>1.5707963267948966</v>
      </c>
      <c r="AO246" s="22">
        <f t="shared" si="167"/>
        <v>1.5707963267948966</v>
      </c>
      <c r="AP246" s="22">
        <f t="shared" si="168"/>
        <v>1.5707963267948966</v>
      </c>
      <c r="AQ246" s="22">
        <f t="shared" si="169"/>
        <v>1.5707963267948966</v>
      </c>
      <c r="AR246" s="22">
        <f t="shared" si="170"/>
        <v>1.5707963267948966</v>
      </c>
      <c r="AS246" s="22">
        <f t="shared" si="171"/>
        <v>1.5707963267948966</v>
      </c>
      <c r="AT246" s="22">
        <f t="shared" si="172"/>
        <v>1.5707963267948966</v>
      </c>
      <c r="AU246" s="22" t="str">
        <f t="shared" si="173"/>
        <v/>
      </c>
      <c r="AV246" s="22" t="str">
        <f t="shared" si="174"/>
        <v/>
      </c>
      <c r="AW246" s="2">
        <f t="shared" si="175"/>
        <v>1.5305775074953163</v>
      </c>
      <c r="AX246" s="2">
        <f t="shared" si="176"/>
        <v>0.11375599943219847</v>
      </c>
      <c r="AY246" s="2">
        <f t="shared" si="177"/>
        <v>8</v>
      </c>
      <c r="AZ246" s="23">
        <f t="shared" si="178"/>
        <v>1.5707963267948966</v>
      </c>
      <c r="BA246" s="23">
        <f t="shared" si="179"/>
        <v>1.1071487177940904</v>
      </c>
      <c r="BB246" s="23">
        <f t="shared" si="180"/>
        <v>1.5707963267948966</v>
      </c>
      <c r="BC246" s="23">
        <f t="shared" si="181"/>
        <v>1.2490457723982542</v>
      </c>
      <c r="BD246" s="23" t="str">
        <f t="shared" si="182"/>
        <v/>
      </c>
      <c r="BE246" s="23" t="str">
        <f t="shared" si="183"/>
        <v/>
      </c>
      <c r="BF246" s="23" t="str">
        <f t="shared" si="184"/>
        <v/>
      </c>
      <c r="BG246" s="23" t="str">
        <f t="shared" si="185"/>
        <v/>
      </c>
      <c r="BH246" s="23" t="str">
        <f t="shared" si="186"/>
        <v/>
      </c>
      <c r="BI246" s="23" t="str">
        <f t="shared" si="187"/>
        <v/>
      </c>
      <c r="BJ246" s="2">
        <f t="shared" si="188"/>
        <v>1.3744467859455345</v>
      </c>
      <c r="BK246" s="2">
        <f t="shared" si="189"/>
        <v>0.23400851538614914</v>
      </c>
      <c r="BL246" s="2">
        <f t="shared" si="190"/>
        <v>4</v>
      </c>
      <c r="BM246" s="2">
        <f t="shared" si="191"/>
        <v>2.1315620753106865E-4</v>
      </c>
      <c r="BN246" s="2">
        <f t="shared" si="192"/>
        <v>6.2590266922562743E-5</v>
      </c>
      <c r="BO246" s="2">
        <f t="shared" si="193"/>
        <v>3</v>
      </c>
      <c r="BP246" s="2">
        <f t="shared" si="194"/>
        <v>1.8746486882810491</v>
      </c>
      <c r="BQ246" s="2">
        <f t="shared" si="195"/>
        <v>0.76489232840434507</v>
      </c>
      <c r="BR246" s="3" t="str">
        <f t="shared" si="196"/>
        <v>Nontoxic</v>
      </c>
      <c r="BS246" s="2">
        <f t="shared" si="197"/>
        <v>93.670886075949369</v>
      </c>
      <c r="BT246" s="4" t="s">
        <v>664</v>
      </c>
      <c r="BU246" s="4" t="s">
        <v>666</v>
      </c>
      <c r="BV246" s="2">
        <f t="shared" si="198"/>
        <v>7</v>
      </c>
      <c r="BW246" s="2">
        <f t="shared" si="199"/>
        <v>3</v>
      </c>
      <c r="BX246" s="2">
        <f t="shared" si="200"/>
        <v>1.2940427406818339E-2</v>
      </c>
      <c r="BY246" s="2">
        <f t="shared" si="201"/>
        <v>5.4759985273229596E-2</v>
      </c>
      <c r="BZ246" s="2">
        <f t="shared" si="202"/>
        <v>2.5486294766741718E-2</v>
      </c>
      <c r="CA246" s="2">
        <f t="shared" si="203"/>
        <v>1.1253968253968254</v>
      </c>
      <c r="CB246" s="2">
        <f t="shared" si="204"/>
        <v>2.1770410195197387</v>
      </c>
      <c r="CC246" s="2">
        <v>6.6349999999999998</v>
      </c>
      <c r="CD246" s="2" t="str">
        <f t="shared" si="205"/>
        <v>Same Var</v>
      </c>
      <c r="CE246" s="2">
        <f t="shared" si="206"/>
        <v>0.14761545058143219</v>
      </c>
      <c r="CF246" s="2" t="str">
        <f t="shared" si="207"/>
        <v>NS</v>
      </c>
      <c r="CG246" s="2" t="str">
        <f t="shared" si="208"/>
        <v>NS</v>
      </c>
      <c r="CH246" s="2" t="str">
        <f t="shared" si="209"/>
        <v>Wilcoxon</v>
      </c>
      <c r="CI246" s="2" t="str">
        <f t="shared" si="210"/>
        <v/>
      </c>
      <c r="CJ246" s="2" t="str">
        <f t="shared" si="211"/>
        <v/>
      </c>
    </row>
    <row r="247" spans="1:88" x14ac:dyDescent="0.2">
      <c r="A247" s="1" t="s">
        <v>142</v>
      </c>
      <c r="B247" s="19" t="s">
        <v>321</v>
      </c>
      <c r="C247" s="20">
        <v>37334</v>
      </c>
      <c r="D247" s="7">
        <v>0</v>
      </c>
      <c r="E247" s="1">
        <v>0.1</v>
      </c>
      <c r="F247" s="1" t="s">
        <v>57</v>
      </c>
      <c r="G247" s="1" t="s">
        <v>740</v>
      </c>
      <c r="H247" s="19" t="s">
        <v>711</v>
      </c>
      <c r="I247" s="19" t="s">
        <v>712</v>
      </c>
      <c r="J247" s="19" t="s">
        <v>61</v>
      </c>
      <c r="K247" s="2">
        <v>0.75</v>
      </c>
      <c r="L247" s="2">
        <v>0.25</v>
      </c>
      <c r="M247" s="19">
        <v>90</v>
      </c>
      <c r="N247" s="19">
        <v>89</v>
      </c>
      <c r="O247" s="19">
        <v>82</v>
      </c>
      <c r="P247" s="19">
        <v>90</v>
      </c>
      <c r="Q247" s="21"/>
      <c r="R247" s="21"/>
      <c r="S247" s="21"/>
      <c r="T247" s="21"/>
      <c r="W247" s="2">
        <f t="shared" si="159"/>
        <v>87.75</v>
      </c>
      <c r="X247" s="2">
        <f t="shared" si="160"/>
        <v>3.8622100754188224</v>
      </c>
      <c r="Y247" s="2">
        <f t="shared" si="161"/>
        <v>4</v>
      </c>
      <c r="Z247" s="19">
        <v>90</v>
      </c>
      <c r="AA247" s="19">
        <v>90</v>
      </c>
      <c r="AB247" s="19">
        <v>91</v>
      </c>
      <c r="AC247" s="19">
        <v>100</v>
      </c>
      <c r="AJ247" s="2">
        <f t="shared" si="162"/>
        <v>92.75</v>
      </c>
      <c r="AK247" s="2">
        <f t="shared" si="163"/>
        <v>4.8562674281111553</v>
      </c>
      <c r="AL247" s="2">
        <f t="shared" si="164"/>
        <v>4</v>
      </c>
      <c r="AM247" s="22">
        <f t="shared" si="165"/>
        <v>1.2490457723982542</v>
      </c>
      <c r="AN247" s="22">
        <f t="shared" si="166"/>
        <v>1.2327310720145659</v>
      </c>
      <c r="AO247" s="22">
        <f t="shared" si="167"/>
        <v>1.1326472962107261</v>
      </c>
      <c r="AP247" s="22">
        <f t="shared" si="168"/>
        <v>1.2490457723982542</v>
      </c>
      <c r="AQ247" s="22" t="str">
        <f t="shared" si="169"/>
        <v/>
      </c>
      <c r="AR247" s="22" t="str">
        <f t="shared" si="170"/>
        <v/>
      </c>
      <c r="AS247" s="22" t="str">
        <f t="shared" si="171"/>
        <v/>
      </c>
      <c r="AT247" s="22" t="str">
        <f t="shared" si="172"/>
        <v/>
      </c>
      <c r="AU247" s="22" t="str">
        <f t="shared" si="173"/>
        <v/>
      </c>
      <c r="AV247" s="22" t="str">
        <f t="shared" si="174"/>
        <v/>
      </c>
      <c r="AW247" s="2">
        <f t="shared" si="175"/>
        <v>1.2158674782554502</v>
      </c>
      <c r="AX247" s="2">
        <f t="shared" si="176"/>
        <v>5.6010647495163352E-2</v>
      </c>
      <c r="AY247" s="2">
        <f t="shared" si="177"/>
        <v>4</v>
      </c>
      <c r="AZ247" s="23">
        <f t="shared" si="178"/>
        <v>1.2490457723982542</v>
      </c>
      <c r="BA247" s="23">
        <f t="shared" si="179"/>
        <v>1.2490457723982542</v>
      </c>
      <c r="BB247" s="23">
        <f t="shared" si="180"/>
        <v>1.2661036727794992</v>
      </c>
      <c r="BC247" s="23">
        <f t="shared" si="181"/>
        <v>1.5707963267948966</v>
      </c>
      <c r="BD247" s="23" t="str">
        <f t="shared" si="182"/>
        <v/>
      </c>
      <c r="BE247" s="23" t="str">
        <f t="shared" si="183"/>
        <v/>
      </c>
      <c r="BF247" s="23" t="str">
        <f t="shared" si="184"/>
        <v/>
      </c>
      <c r="BG247" s="23" t="str">
        <f t="shared" si="185"/>
        <v/>
      </c>
      <c r="BH247" s="23" t="str">
        <f t="shared" si="186"/>
        <v/>
      </c>
      <c r="BI247" s="23" t="str">
        <f t="shared" si="187"/>
        <v/>
      </c>
      <c r="BJ247" s="2">
        <f t="shared" si="188"/>
        <v>1.3337478860927261</v>
      </c>
      <c r="BK247" s="2">
        <f t="shared" si="189"/>
        <v>0.15823674137477053</v>
      </c>
      <c r="BL247" s="2">
        <f t="shared" si="190"/>
        <v>4</v>
      </c>
      <c r="BM247" s="2">
        <f t="shared" si="191"/>
        <v>4.4901850324495647E-5</v>
      </c>
      <c r="BN247" s="2">
        <f t="shared" si="192"/>
        <v>1.3126226872210322E-5</v>
      </c>
      <c r="BO247" s="2">
        <f t="shared" si="193"/>
        <v>3</v>
      </c>
      <c r="BP247" s="2">
        <f t="shared" si="194"/>
        <v>5.153344679484916</v>
      </c>
      <c r="BQ247" s="2">
        <f t="shared" si="195"/>
        <v>0.76489232840434507</v>
      </c>
      <c r="BR247" s="3" t="str">
        <f t="shared" si="196"/>
        <v>Nontoxic</v>
      </c>
      <c r="BS247" s="2">
        <f t="shared" si="197"/>
        <v>105.69800569800569</v>
      </c>
      <c r="BT247" s="4" t="s">
        <v>664</v>
      </c>
      <c r="BU247" s="2" t="s">
        <v>666</v>
      </c>
      <c r="BV247" s="2">
        <f t="shared" si="198"/>
        <v>3</v>
      </c>
      <c r="BW247" s="2">
        <f t="shared" si="199"/>
        <v>3</v>
      </c>
      <c r="BX247" s="2">
        <f t="shared" si="200"/>
        <v>3.1371926328274484E-3</v>
      </c>
      <c r="BY247" s="2">
        <f t="shared" si="201"/>
        <v>2.5038866320906017E-2</v>
      </c>
      <c r="BZ247" s="2">
        <f t="shared" si="202"/>
        <v>1.4088029476866734E-2</v>
      </c>
      <c r="CA247" s="2">
        <f t="shared" si="203"/>
        <v>1.1666666666666667</v>
      </c>
      <c r="CB247" s="2">
        <f t="shared" si="204"/>
        <v>2.3834399722757298</v>
      </c>
      <c r="CC247" s="2">
        <v>6.6349999999999998</v>
      </c>
      <c r="CD247" s="2" t="str">
        <f t="shared" si="205"/>
        <v>Same Var</v>
      </c>
      <c r="CE247" s="2">
        <f t="shared" si="206"/>
        <v>0.10381814082435861</v>
      </c>
      <c r="CF247" s="2" t="str">
        <f t="shared" si="207"/>
        <v>NS</v>
      </c>
      <c r="CG247" s="2" t="str">
        <f t="shared" si="208"/>
        <v>NS</v>
      </c>
      <c r="CH247" s="2" t="str">
        <f t="shared" si="209"/>
        <v/>
      </c>
      <c r="CI247" s="2" t="str">
        <f t="shared" si="210"/>
        <v/>
      </c>
      <c r="CJ247" s="2" t="str">
        <f t="shared" si="211"/>
        <v/>
      </c>
    </row>
    <row r="248" spans="1:88" x14ac:dyDescent="0.2">
      <c r="A248" s="1" t="s">
        <v>142</v>
      </c>
      <c r="B248" s="19" t="s">
        <v>244</v>
      </c>
      <c r="C248" s="20">
        <v>37335</v>
      </c>
      <c r="D248" s="7">
        <v>0</v>
      </c>
      <c r="E248" s="1">
        <v>0.1</v>
      </c>
      <c r="F248" s="1" t="s">
        <v>57</v>
      </c>
      <c r="G248" s="1" t="s">
        <v>740</v>
      </c>
      <c r="H248" s="19" t="s">
        <v>711</v>
      </c>
      <c r="I248" s="19" t="s">
        <v>712</v>
      </c>
      <c r="J248" s="19" t="s">
        <v>61</v>
      </c>
      <c r="K248" s="2">
        <v>0.75</v>
      </c>
      <c r="L248" s="2">
        <v>0.25</v>
      </c>
      <c r="M248" s="19">
        <v>90</v>
      </c>
      <c r="N248" s="19">
        <v>89</v>
      </c>
      <c r="O248" s="19">
        <v>82</v>
      </c>
      <c r="P248" s="19">
        <v>90</v>
      </c>
      <c r="Q248" s="21"/>
      <c r="R248" s="21"/>
      <c r="S248" s="21"/>
      <c r="T248" s="21"/>
      <c r="W248" s="2">
        <f t="shared" si="159"/>
        <v>87.75</v>
      </c>
      <c r="X248" s="2">
        <f t="shared" si="160"/>
        <v>3.8622100754188224</v>
      </c>
      <c r="Y248" s="2">
        <f t="shared" si="161"/>
        <v>4</v>
      </c>
      <c r="Z248" s="19">
        <v>90</v>
      </c>
      <c r="AA248" s="19">
        <v>100</v>
      </c>
      <c r="AB248" s="19">
        <v>100</v>
      </c>
      <c r="AC248" s="19">
        <v>100</v>
      </c>
      <c r="AJ248" s="2">
        <f t="shared" si="162"/>
        <v>97.5</v>
      </c>
      <c r="AK248" s="2">
        <f t="shared" si="163"/>
        <v>5</v>
      </c>
      <c r="AL248" s="2">
        <f t="shared" si="164"/>
        <v>4</v>
      </c>
      <c r="AM248" s="22">
        <f t="shared" si="165"/>
        <v>1.2490457723982542</v>
      </c>
      <c r="AN248" s="22">
        <f t="shared" si="166"/>
        <v>1.2327310720145659</v>
      </c>
      <c r="AO248" s="22">
        <f t="shared" si="167"/>
        <v>1.1326472962107261</v>
      </c>
      <c r="AP248" s="22">
        <f t="shared" si="168"/>
        <v>1.2490457723982542</v>
      </c>
      <c r="AQ248" s="22" t="str">
        <f t="shared" si="169"/>
        <v/>
      </c>
      <c r="AR248" s="22" t="str">
        <f t="shared" si="170"/>
        <v/>
      </c>
      <c r="AS248" s="22" t="str">
        <f t="shared" si="171"/>
        <v/>
      </c>
      <c r="AT248" s="22" t="str">
        <f t="shared" si="172"/>
        <v/>
      </c>
      <c r="AU248" s="22" t="str">
        <f t="shared" si="173"/>
        <v/>
      </c>
      <c r="AV248" s="22" t="str">
        <f t="shared" si="174"/>
        <v/>
      </c>
      <c r="AW248" s="2">
        <f t="shared" si="175"/>
        <v>1.2158674782554502</v>
      </c>
      <c r="AX248" s="2">
        <f t="shared" si="176"/>
        <v>5.6010647495163352E-2</v>
      </c>
      <c r="AY248" s="2">
        <f t="shared" si="177"/>
        <v>4</v>
      </c>
      <c r="AZ248" s="23">
        <f t="shared" si="178"/>
        <v>1.2490457723982542</v>
      </c>
      <c r="BA248" s="23">
        <f t="shared" si="179"/>
        <v>1.5707963267948966</v>
      </c>
      <c r="BB248" s="23">
        <f t="shared" si="180"/>
        <v>1.5707963267948966</v>
      </c>
      <c r="BC248" s="23">
        <f t="shared" si="181"/>
        <v>1.5707963267948966</v>
      </c>
      <c r="BD248" s="23" t="str">
        <f t="shared" si="182"/>
        <v/>
      </c>
      <c r="BE248" s="23" t="str">
        <f t="shared" si="183"/>
        <v/>
      </c>
      <c r="BF248" s="23" t="str">
        <f t="shared" si="184"/>
        <v/>
      </c>
      <c r="BG248" s="23" t="str">
        <f t="shared" si="185"/>
        <v/>
      </c>
      <c r="BH248" s="23" t="str">
        <f t="shared" si="186"/>
        <v/>
      </c>
      <c r="BI248" s="23" t="str">
        <f t="shared" si="187"/>
        <v/>
      </c>
      <c r="BJ248" s="2">
        <f t="shared" si="188"/>
        <v>1.490358688195736</v>
      </c>
      <c r="BK248" s="2">
        <f t="shared" si="189"/>
        <v>0.16087527719832118</v>
      </c>
      <c r="BL248" s="2">
        <f t="shared" si="190"/>
        <v>4</v>
      </c>
      <c r="BM248" s="2">
        <f t="shared" si="191"/>
        <v>4.776719309678935E-5</v>
      </c>
      <c r="BN248" s="2">
        <f t="shared" si="192"/>
        <v>1.4019431439884055E-5</v>
      </c>
      <c r="BO248" s="2">
        <f t="shared" si="193"/>
        <v>3</v>
      </c>
      <c r="BP248" s="2">
        <f t="shared" si="194"/>
        <v>6.9580806918356082</v>
      </c>
      <c r="BQ248" s="2">
        <f t="shared" si="195"/>
        <v>0.76489232840434507</v>
      </c>
      <c r="BR248" s="3" t="str">
        <f t="shared" si="196"/>
        <v>Nontoxic</v>
      </c>
      <c r="BS248" s="2">
        <f t="shared" si="197"/>
        <v>111.11111111111111</v>
      </c>
      <c r="BT248" s="4" t="s">
        <v>664</v>
      </c>
      <c r="BU248" s="2" t="s">
        <v>666</v>
      </c>
      <c r="BV248" s="2">
        <f t="shared" si="198"/>
        <v>3</v>
      </c>
      <c r="BW248" s="2">
        <f t="shared" si="199"/>
        <v>3</v>
      </c>
      <c r="BX248" s="2">
        <f t="shared" si="200"/>
        <v>3.1371926328274484E-3</v>
      </c>
      <c r="BY248" s="2">
        <f t="shared" si="201"/>
        <v>2.5880854813636677E-2</v>
      </c>
      <c r="BZ248" s="2">
        <f t="shared" si="202"/>
        <v>1.4509023723232062E-2</v>
      </c>
      <c r="CA248" s="2">
        <f t="shared" si="203"/>
        <v>1.1666666666666667</v>
      </c>
      <c r="CB248" s="2">
        <f t="shared" si="204"/>
        <v>2.4498250205088863</v>
      </c>
      <c r="CC248" s="2">
        <v>6.6349999999999998</v>
      </c>
      <c r="CD248" s="2" t="str">
        <f t="shared" si="205"/>
        <v>Same Var</v>
      </c>
      <c r="CE248" s="2">
        <f t="shared" si="206"/>
        <v>0.10470023150276869</v>
      </c>
      <c r="CF248" s="2" t="str">
        <f t="shared" si="207"/>
        <v>NS</v>
      </c>
      <c r="CG248" s="2" t="str">
        <f t="shared" si="208"/>
        <v>NS</v>
      </c>
      <c r="CH248" s="2" t="str">
        <f t="shared" si="209"/>
        <v/>
      </c>
      <c r="CI248" s="2" t="str">
        <f t="shared" si="210"/>
        <v/>
      </c>
      <c r="CJ248" s="2" t="str">
        <f t="shared" si="211"/>
        <v/>
      </c>
    </row>
    <row r="249" spans="1:88" x14ac:dyDescent="0.2">
      <c r="A249" s="1" t="s">
        <v>142</v>
      </c>
      <c r="B249" s="19" t="s">
        <v>322</v>
      </c>
      <c r="C249" s="20">
        <v>37334</v>
      </c>
      <c r="D249" s="7">
        <v>0</v>
      </c>
      <c r="E249" s="1">
        <v>0.1</v>
      </c>
      <c r="F249" s="1" t="s">
        <v>57</v>
      </c>
      <c r="G249" s="1" t="s">
        <v>740</v>
      </c>
      <c r="H249" s="19" t="s">
        <v>711</v>
      </c>
      <c r="I249" s="19" t="s">
        <v>712</v>
      </c>
      <c r="J249" s="19" t="s">
        <v>61</v>
      </c>
      <c r="K249" s="2">
        <v>0.75</v>
      </c>
      <c r="L249" s="2">
        <v>0.25</v>
      </c>
      <c r="M249" s="19">
        <v>90</v>
      </c>
      <c r="N249" s="19">
        <v>89</v>
      </c>
      <c r="O249" s="19">
        <v>82</v>
      </c>
      <c r="P249" s="19">
        <v>90</v>
      </c>
      <c r="Q249" s="21"/>
      <c r="R249" s="21"/>
      <c r="S249" s="21"/>
      <c r="T249" s="21"/>
      <c r="W249" s="2">
        <f t="shared" si="159"/>
        <v>87.75</v>
      </c>
      <c r="X249" s="2">
        <f t="shared" si="160"/>
        <v>3.8622100754188224</v>
      </c>
      <c r="Y249" s="2">
        <f t="shared" si="161"/>
        <v>4</v>
      </c>
      <c r="Z249" s="19">
        <v>90</v>
      </c>
      <c r="AA249" s="19">
        <v>100</v>
      </c>
      <c r="AB249" s="19">
        <v>100</v>
      </c>
      <c r="AC249" s="19">
        <v>100</v>
      </c>
      <c r="AJ249" s="2">
        <f t="shared" si="162"/>
        <v>97.5</v>
      </c>
      <c r="AK249" s="2">
        <f t="shared" si="163"/>
        <v>5</v>
      </c>
      <c r="AL249" s="2">
        <f t="shared" si="164"/>
        <v>4</v>
      </c>
      <c r="AM249" s="22">
        <f t="shared" si="165"/>
        <v>1.2490457723982542</v>
      </c>
      <c r="AN249" s="22">
        <f t="shared" si="166"/>
        <v>1.2327310720145659</v>
      </c>
      <c r="AO249" s="22">
        <f t="shared" si="167"/>
        <v>1.1326472962107261</v>
      </c>
      <c r="AP249" s="22">
        <f t="shared" si="168"/>
        <v>1.2490457723982542</v>
      </c>
      <c r="AQ249" s="22" t="str">
        <f t="shared" si="169"/>
        <v/>
      </c>
      <c r="AR249" s="22" t="str">
        <f t="shared" si="170"/>
        <v/>
      </c>
      <c r="AS249" s="22" t="str">
        <f t="shared" si="171"/>
        <v/>
      </c>
      <c r="AT249" s="22" t="str">
        <f t="shared" si="172"/>
        <v/>
      </c>
      <c r="AU249" s="22" t="str">
        <f t="shared" si="173"/>
        <v/>
      </c>
      <c r="AV249" s="22" t="str">
        <f t="shared" si="174"/>
        <v/>
      </c>
      <c r="AW249" s="2">
        <f t="shared" si="175"/>
        <v>1.2158674782554502</v>
      </c>
      <c r="AX249" s="2">
        <f t="shared" si="176"/>
        <v>5.6010647495163352E-2</v>
      </c>
      <c r="AY249" s="2">
        <f t="shared" si="177"/>
        <v>4</v>
      </c>
      <c r="AZ249" s="23">
        <f t="shared" si="178"/>
        <v>1.2490457723982542</v>
      </c>
      <c r="BA249" s="23">
        <f t="shared" si="179"/>
        <v>1.5707963267948966</v>
      </c>
      <c r="BB249" s="23">
        <f t="shared" si="180"/>
        <v>1.5707963267948966</v>
      </c>
      <c r="BC249" s="23">
        <f t="shared" si="181"/>
        <v>1.5707963267948966</v>
      </c>
      <c r="BD249" s="23" t="str">
        <f t="shared" si="182"/>
        <v/>
      </c>
      <c r="BE249" s="23" t="str">
        <f t="shared" si="183"/>
        <v/>
      </c>
      <c r="BF249" s="23" t="str">
        <f t="shared" si="184"/>
        <v/>
      </c>
      <c r="BG249" s="23" t="str">
        <f t="shared" si="185"/>
        <v/>
      </c>
      <c r="BH249" s="23" t="str">
        <f t="shared" si="186"/>
        <v/>
      </c>
      <c r="BI249" s="23" t="str">
        <f t="shared" si="187"/>
        <v/>
      </c>
      <c r="BJ249" s="2">
        <f t="shared" si="188"/>
        <v>1.490358688195736</v>
      </c>
      <c r="BK249" s="2">
        <f t="shared" si="189"/>
        <v>0.16087527719832118</v>
      </c>
      <c r="BL249" s="2">
        <f t="shared" si="190"/>
        <v>4</v>
      </c>
      <c r="BM249" s="2">
        <f t="shared" si="191"/>
        <v>4.776719309678935E-5</v>
      </c>
      <c r="BN249" s="2">
        <f t="shared" si="192"/>
        <v>1.4019431439884055E-5</v>
      </c>
      <c r="BO249" s="2">
        <f t="shared" si="193"/>
        <v>3</v>
      </c>
      <c r="BP249" s="2">
        <f t="shared" si="194"/>
        <v>6.9580806918356082</v>
      </c>
      <c r="BQ249" s="2">
        <f t="shared" si="195"/>
        <v>0.76489232840434507</v>
      </c>
      <c r="BR249" s="3" t="str">
        <f t="shared" si="196"/>
        <v>Nontoxic</v>
      </c>
      <c r="BS249" s="2">
        <f t="shared" si="197"/>
        <v>111.11111111111111</v>
      </c>
      <c r="BT249" s="4" t="s">
        <v>664</v>
      </c>
      <c r="BU249" s="2" t="s">
        <v>666</v>
      </c>
      <c r="BV249" s="2">
        <f t="shared" si="198"/>
        <v>3</v>
      </c>
      <c r="BW249" s="2">
        <f t="shared" si="199"/>
        <v>3</v>
      </c>
      <c r="BX249" s="2">
        <f t="shared" si="200"/>
        <v>3.1371926328274484E-3</v>
      </c>
      <c r="BY249" s="2">
        <f t="shared" si="201"/>
        <v>2.5880854813636677E-2</v>
      </c>
      <c r="BZ249" s="2">
        <f t="shared" si="202"/>
        <v>1.4509023723232062E-2</v>
      </c>
      <c r="CA249" s="2">
        <f t="shared" si="203"/>
        <v>1.1666666666666667</v>
      </c>
      <c r="CB249" s="2">
        <f t="shared" si="204"/>
        <v>2.4498250205088863</v>
      </c>
      <c r="CC249" s="2">
        <v>6.6349999999999998</v>
      </c>
      <c r="CD249" s="2" t="str">
        <f t="shared" si="205"/>
        <v>Same Var</v>
      </c>
      <c r="CE249" s="2">
        <f t="shared" si="206"/>
        <v>0.10470023150276869</v>
      </c>
      <c r="CF249" s="2" t="str">
        <f t="shared" si="207"/>
        <v>NS</v>
      </c>
      <c r="CG249" s="2" t="str">
        <f t="shared" si="208"/>
        <v>NS</v>
      </c>
      <c r="CH249" s="2" t="str">
        <f t="shared" si="209"/>
        <v/>
      </c>
      <c r="CI249" s="2" t="str">
        <f t="shared" si="210"/>
        <v/>
      </c>
      <c r="CJ249" s="2" t="str">
        <f t="shared" si="211"/>
        <v/>
      </c>
    </row>
    <row r="250" spans="1:88" x14ac:dyDescent="0.2">
      <c r="A250" s="1" t="s">
        <v>142</v>
      </c>
      <c r="B250" s="19" t="s">
        <v>257</v>
      </c>
      <c r="C250" s="20">
        <v>37334</v>
      </c>
      <c r="D250" s="7">
        <v>0</v>
      </c>
      <c r="E250" s="1">
        <v>0.1</v>
      </c>
      <c r="F250" s="1" t="s">
        <v>57</v>
      </c>
      <c r="G250" s="1" t="s">
        <v>740</v>
      </c>
      <c r="H250" s="19" t="s">
        <v>711</v>
      </c>
      <c r="I250" s="19" t="s">
        <v>712</v>
      </c>
      <c r="J250" s="19" t="s">
        <v>61</v>
      </c>
      <c r="K250" s="2">
        <v>0.75</v>
      </c>
      <c r="L250" s="2">
        <v>0.25</v>
      </c>
      <c r="M250" s="19">
        <v>90</v>
      </c>
      <c r="N250" s="19">
        <v>89</v>
      </c>
      <c r="O250" s="19">
        <v>82</v>
      </c>
      <c r="P250" s="19">
        <v>90</v>
      </c>
      <c r="Q250" s="21"/>
      <c r="R250" s="21"/>
      <c r="S250" s="21"/>
      <c r="T250" s="21"/>
      <c r="W250" s="2">
        <f t="shared" si="159"/>
        <v>87.75</v>
      </c>
      <c r="X250" s="2">
        <f t="shared" si="160"/>
        <v>3.8622100754188224</v>
      </c>
      <c r="Y250" s="2">
        <f t="shared" si="161"/>
        <v>4</v>
      </c>
      <c r="Z250" s="19">
        <v>100</v>
      </c>
      <c r="AA250" s="19">
        <v>100</v>
      </c>
      <c r="AB250" s="19">
        <v>100</v>
      </c>
      <c r="AC250" s="19">
        <v>89</v>
      </c>
      <c r="AJ250" s="2">
        <f t="shared" si="162"/>
        <v>97.25</v>
      </c>
      <c r="AK250" s="2">
        <f t="shared" si="163"/>
        <v>5.5</v>
      </c>
      <c r="AL250" s="2">
        <f t="shared" si="164"/>
        <v>4</v>
      </c>
      <c r="AM250" s="22">
        <f t="shared" si="165"/>
        <v>1.2490457723982542</v>
      </c>
      <c r="AN250" s="22">
        <f t="shared" si="166"/>
        <v>1.2327310720145659</v>
      </c>
      <c r="AO250" s="22">
        <f t="shared" si="167"/>
        <v>1.1326472962107261</v>
      </c>
      <c r="AP250" s="22">
        <f t="shared" si="168"/>
        <v>1.2490457723982542</v>
      </c>
      <c r="AQ250" s="22" t="str">
        <f t="shared" si="169"/>
        <v/>
      </c>
      <c r="AR250" s="22" t="str">
        <f t="shared" si="170"/>
        <v/>
      </c>
      <c r="AS250" s="22" t="str">
        <f t="shared" si="171"/>
        <v/>
      </c>
      <c r="AT250" s="22" t="str">
        <f t="shared" si="172"/>
        <v/>
      </c>
      <c r="AU250" s="22" t="str">
        <f t="shared" si="173"/>
        <v/>
      </c>
      <c r="AV250" s="22" t="str">
        <f t="shared" si="174"/>
        <v/>
      </c>
      <c r="AW250" s="2">
        <f t="shared" si="175"/>
        <v>1.2158674782554502</v>
      </c>
      <c r="AX250" s="2">
        <f t="shared" si="176"/>
        <v>5.6010647495163352E-2</v>
      </c>
      <c r="AY250" s="2">
        <f t="shared" si="177"/>
        <v>4</v>
      </c>
      <c r="AZ250" s="23">
        <f t="shared" si="178"/>
        <v>1.5707963267948966</v>
      </c>
      <c r="BA250" s="23">
        <f t="shared" si="179"/>
        <v>1.5707963267948966</v>
      </c>
      <c r="BB250" s="23">
        <f t="shared" si="180"/>
        <v>1.5707963267948966</v>
      </c>
      <c r="BC250" s="23">
        <f t="shared" si="181"/>
        <v>1.2327310720145659</v>
      </c>
      <c r="BD250" s="23" t="str">
        <f t="shared" si="182"/>
        <v/>
      </c>
      <c r="BE250" s="23" t="str">
        <f t="shared" si="183"/>
        <v/>
      </c>
      <c r="BF250" s="23" t="str">
        <f t="shared" si="184"/>
        <v/>
      </c>
      <c r="BG250" s="23" t="str">
        <f t="shared" si="185"/>
        <v/>
      </c>
      <c r="BH250" s="23" t="str">
        <f t="shared" si="186"/>
        <v/>
      </c>
      <c r="BI250" s="23" t="str">
        <f t="shared" si="187"/>
        <v/>
      </c>
      <c r="BJ250" s="2">
        <f t="shared" si="188"/>
        <v>1.4862800130998139</v>
      </c>
      <c r="BK250" s="2">
        <f t="shared" si="189"/>
        <v>0.16903262739016534</v>
      </c>
      <c r="BL250" s="2">
        <f t="shared" si="190"/>
        <v>4</v>
      </c>
      <c r="BM250" s="2">
        <f t="shared" si="191"/>
        <v>5.7519710348670079E-5</v>
      </c>
      <c r="BN250" s="2">
        <f t="shared" si="192"/>
        <v>1.7072393987551075E-5</v>
      </c>
      <c r="BO250" s="2">
        <f t="shared" si="193"/>
        <v>3</v>
      </c>
      <c r="BP250" s="2">
        <f t="shared" si="194"/>
        <v>6.5954538581997744</v>
      </c>
      <c r="BQ250" s="2">
        <f t="shared" si="195"/>
        <v>0.76489232840434507</v>
      </c>
      <c r="BR250" s="3" t="str">
        <f t="shared" si="196"/>
        <v>Nontoxic</v>
      </c>
      <c r="BS250" s="2">
        <f t="shared" si="197"/>
        <v>110.82621082621083</v>
      </c>
      <c r="BT250" s="4" t="s">
        <v>664</v>
      </c>
      <c r="BU250" s="2" t="s">
        <v>666</v>
      </c>
      <c r="BV250" s="2">
        <f t="shared" si="198"/>
        <v>3</v>
      </c>
      <c r="BW250" s="2">
        <f t="shared" si="199"/>
        <v>3</v>
      </c>
      <c r="BX250" s="2">
        <f t="shared" si="200"/>
        <v>3.1371926328274484E-3</v>
      </c>
      <c r="BY250" s="2">
        <f t="shared" si="201"/>
        <v>2.8572029122422474E-2</v>
      </c>
      <c r="BZ250" s="2">
        <f t="shared" si="202"/>
        <v>1.585461087762496E-2</v>
      </c>
      <c r="CA250" s="2">
        <f t="shared" si="203"/>
        <v>1.1666666666666667</v>
      </c>
      <c r="CB250" s="2">
        <f t="shared" si="204"/>
        <v>2.6515649819944742</v>
      </c>
      <c r="CC250" s="2">
        <v>6.6349999999999998</v>
      </c>
      <c r="CD250" s="2" t="str">
        <f t="shared" si="205"/>
        <v>Same Var</v>
      </c>
      <c r="CE250" s="2">
        <f t="shared" si="206"/>
        <v>0.10430497696899596</v>
      </c>
      <c r="CF250" s="2" t="str">
        <f t="shared" si="207"/>
        <v>NS</v>
      </c>
      <c r="CG250" s="2" t="str">
        <f t="shared" si="208"/>
        <v>NS</v>
      </c>
      <c r="CH250" s="2" t="str">
        <f t="shared" si="209"/>
        <v/>
      </c>
      <c r="CI250" s="2" t="str">
        <f t="shared" si="210"/>
        <v/>
      </c>
      <c r="CJ250" s="2" t="str">
        <f t="shared" si="211"/>
        <v/>
      </c>
    </row>
    <row r="251" spans="1:88" x14ac:dyDescent="0.2">
      <c r="A251" s="1" t="s">
        <v>142</v>
      </c>
      <c r="B251" s="19" t="s">
        <v>762</v>
      </c>
      <c r="C251" s="20">
        <v>37334</v>
      </c>
      <c r="D251" s="7">
        <v>0</v>
      </c>
      <c r="E251" s="1">
        <v>0.1</v>
      </c>
      <c r="F251" s="1" t="s">
        <v>57</v>
      </c>
      <c r="G251" s="1" t="s">
        <v>740</v>
      </c>
      <c r="H251" s="19" t="s">
        <v>711</v>
      </c>
      <c r="I251" s="19" t="s">
        <v>712</v>
      </c>
      <c r="J251" s="19" t="s">
        <v>61</v>
      </c>
      <c r="K251" s="2">
        <v>0.75</v>
      </c>
      <c r="L251" s="2">
        <v>0.25</v>
      </c>
      <c r="M251" s="19">
        <v>90</v>
      </c>
      <c r="N251" s="19">
        <v>89</v>
      </c>
      <c r="O251" s="19">
        <v>82</v>
      </c>
      <c r="P251" s="19">
        <v>90</v>
      </c>
      <c r="Q251" s="21"/>
      <c r="R251" s="21"/>
      <c r="S251" s="21"/>
      <c r="T251" s="21"/>
      <c r="W251" s="2">
        <f t="shared" si="159"/>
        <v>87.75</v>
      </c>
      <c r="X251" s="2">
        <f t="shared" si="160"/>
        <v>3.8622100754188224</v>
      </c>
      <c r="Y251" s="2">
        <f t="shared" si="161"/>
        <v>4</v>
      </c>
      <c r="Z251" s="19">
        <v>90</v>
      </c>
      <c r="AA251" s="19">
        <v>90</v>
      </c>
      <c r="AB251" s="19">
        <v>100</v>
      </c>
      <c r="AC251" s="19">
        <v>80</v>
      </c>
      <c r="AJ251" s="2">
        <f t="shared" si="162"/>
        <v>90</v>
      </c>
      <c r="AK251" s="2">
        <f t="shared" si="163"/>
        <v>8.1649658092772608</v>
      </c>
      <c r="AL251" s="2">
        <f t="shared" si="164"/>
        <v>4</v>
      </c>
      <c r="AM251" s="22">
        <f t="shared" si="165"/>
        <v>1.2490457723982542</v>
      </c>
      <c r="AN251" s="22">
        <f t="shared" si="166"/>
        <v>1.2327310720145659</v>
      </c>
      <c r="AO251" s="22">
        <f t="shared" si="167"/>
        <v>1.1326472962107261</v>
      </c>
      <c r="AP251" s="22">
        <f t="shared" si="168"/>
        <v>1.2490457723982542</v>
      </c>
      <c r="AQ251" s="22" t="str">
        <f t="shared" si="169"/>
        <v/>
      </c>
      <c r="AR251" s="22" t="str">
        <f t="shared" si="170"/>
        <v/>
      </c>
      <c r="AS251" s="22" t="str">
        <f t="shared" si="171"/>
        <v/>
      </c>
      <c r="AT251" s="22" t="str">
        <f t="shared" si="172"/>
        <v/>
      </c>
      <c r="AU251" s="22" t="str">
        <f t="shared" si="173"/>
        <v/>
      </c>
      <c r="AV251" s="22" t="str">
        <f t="shared" si="174"/>
        <v/>
      </c>
      <c r="AW251" s="2">
        <f t="shared" si="175"/>
        <v>1.2158674782554502</v>
      </c>
      <c r="AX251" s="2">
        <f t="shared" si="176"/>
        <v>5.6010647495163352E-2</v>
      </c>
      <c r="AY251" s="2">
        <f t="shared" si="177"/>
        <v>4</v>
      </c>
      <c r="AZ251" s="23">
        <f t="shared" si="178"/>
        <v>1.2490457723982542</v>
      </c>
      <c r="BA251" s="23">
        <f t="shared" si="179"/>
        <v>1.2490457723982542</v>
      </c>
      <c r="BB251" s="23">
        <f t="shared" si="180"/>
        <v>1.5707963267948966</v>
      </c>
      <c r="BC251" s="23">
        <f t="shared" si="181"/>
        <v>1.1071487177940904</v>
      </c>
      <c r="BD251" s="23" t="str">
        <f t="shared" si="182"/>
        <v/>
      </c>
      <c r="BE251" s="23" t="str">
        <f t="shared" si="183"/>
        <v/>
      </c>
      <c r="BF251" s="23" t="str">
        <f t="shared" si="184"/>
        <v/>
      </c>
      <c r="BG251" s="23" t="str">
        <f t="shared" si="185"/>
        <v/>
      </c>
      <c r="BH251" s="23" t="str">
        <f t="shared" si="186"/>
        <v/>
      </c>
      <c r="BI251" s="23" t="str">
        <f t="shared" si="187"/>
        <v/>
      </c>
      <c r="BJ251" s="2">
        <f t="shared" si="188"/>
        <v>1.294009147346374</v>
      </c>
      <c r="BK251" s="2">
        <f t="shared" si="189"/>
        <v>0.19627478443327218</v>
      </c>
      <c r="BL251" s="2">
        <f t="shared" si="190"/>
        <v>4</v>
      </c>
      <c r="BM251" s="2">
        <f t="shared" si="191"/>
        <v>1.0144750994176725E-4</v>
      </c>
      <c r="BN251" s="2">
        <f t="shared" si="192"/>
        <v>3.0983261178645739E-5</v>
      </c>
      <c r="BO251" s="2">
        <f t="shared" si="193"/>
        <v>3</v>
      </c>
      <c r="BP251" s="2">
        <f t="shared" si="194"/>
        <v>3.807381494369682</v>
      </c>
      <c r="BQ251" s="2">
        <f t="shared" si="195"/>
        <v>0.76489232840434507</v>
      </c>
      <c r="BR251" s="3" t="str">
        <f t="shared" si="196"/>
        <v>Nontoxic</v>
      </c>
      <c r="BS251" s="2">
        <f t="shared" si="197"/>
        <v>102.56410256410255</v>
      </c>
      <c r="BT251" s="4" t="s">
        <v>663</v>
      </c>
      <c r="BU251" s="2" t="s">
        <v>666</v>
      </c>
      <c r="BV251" s="2">
        <f t="shared" si="198"/>
        <v>3</v>
      </c>
      <c r="BW251" s="2">
        <f t="shared" si="199"/>
        <v>3</v>
      </c>
      <c r="BX251" s="2">
        <f t="shared" si="200"/>
        <v>3.1371926328274484E-3</v>
      </c>
      <c r="BY251" s="2">
        <f t="shared" si="201"/>
        <v>3.8523791004327464E-2</v>
      </c>
      <c r="BZ251" s="2">
        <f t="shared" si="202"/>
        <v>2.0830491818577459E-2</v>
      </c>
      <c r="CA251" s="2">
        <f t="shared" si="203"/>
        <v>1.1666666666666667</v>
      </c>
      <c r="CB251" s="2">
        <f t="shared" si="204"/>
        <v>3.2868807415566526</v>
      </c>
      <c r="CC251" s="2">
        <v>6.6349999999999998</v>
      </c>
      <c r="CD251" s="2" t="str">
        <f t="shared" si="205"/>
        <v>Same Var</v>
      </c>
      <c r="CE251" s="2">
        <f t="shared" si="206"/>
        <v>0.10063094186136871</v>
      </c>
      <c r="CF251" s="2" t="str">
        <f t="shared" si="207"/>
        <v>NS</v>
      </c>
      <c r="CG251" s="2" t="str">
        <f t="shared" si="208"/>
        <v>NS</v>
      </c>
      <c r="CH251" s="2" t="str">
        <f t="shared" si="209"/>
        <v/>
      </c>
      <c r="CI251" s="2" t="str">
        <f t="shared" si="210"/>
        <v/>
      </c>
      <c r="CJ251" s="2" t="str">
        <f t="shared" si="211"/>
        <v/>
      </c>
    </row>
    <row r="252" spans="1:88" x14ac:dyDescent="0.2">
      <c r="A252" s="1" t="s">
        <v>142</v>
      </c>
      <c r="B252" s="19" t="s">
        <v>319</v>
      </c>
      <c r="C252" s="20">
        <v>37334</v>
      </c>
      <c r="D252" s="7">
        <v>0</v>
      </c>
      <c r="E252" s="1">
        <v>0.1</v>
      </c>
      <c r="F252" s="1" t="s">
        <v>57</v>
      </c>
      <c r="G252" s="1" t="s">
        <v>740</v>
      </c>
      <c r="H252" s="19" t="s">
        <v>711</v>
      </c>
      <c r="I252" s="19" t="s">
        <v>712</v>
      </c>
      <c r="J252" s="19" t="s">
        <v>61</v>
      </c>
      <c r="K252" s="2">
        <v>0.75</v>
      </c>
      <c r="L252" s="2">
        <v>0.25</v>
      </c>
      <c r="M252" s="19">
        <v>90</v>
      </c>
      <c r="N252" s="19">
        <v>89</v>
      </c>
      <c r="O252" s="19">
        <v>82</v>
      </c>
      <c r="P252" s="19">
        <v>90</v>
      </c>
      <c r="Q252" s="21"/>
      <c r="R252" s="21"/>
      <c r="S252" s="21"/>
      <c r="T252" s="21"/>
      <c r="W252" s="2">
        <f t="shared" si="159"/>
        <v>87.75</v>
      </c>
      <c r="X252" s="2">
        <f t="shared" si="160"/>
        <v>3.8622100754188224</v>
      </c>
      <c r="Y252" s="2">
        <f t="shared" si="161"/>
        <v>4</v>
      </c>
      <c r="Z252" s="19">
        <v>70</v>
      </c>
      <c r="AA252" s="19">
        <v>90</v>
      </c>
      <c r="AB252" s="19">
        <v>80</v>
      </c>
      <c r="AC252" s="19">
        <v>89</v>
      </c>
      <c r="AJ252" s="2">
        <f t="shared" si="162"/>
        <v>82.25</v>
      </c>
      <c r="AK252" s="2">
        <f t="shared" si="163"/>
        <v>9.3229108472979973</v>
      </c>
      <c r="AL252" s="2">
        <f t="shared" si="164"/>
        <v>4</v>
      </c>
      <c r="AM252" s="22">
        <f t="shared" si="165"/>
        <v>1.2490457723982542</v>
      </c>
      <c r="AN252" s="22">
        <f t="shared" si="166"/>
        <v>1.2327310720145659</v>
      </c>
      <c r="AO252" s="22">
        <f t="shared" si="167"/>
        <v>1.1326472962107261</v>
      </c>
      <c r="AP252" s="22">
        <f t="shared" si="168"/>
        <v>1.2490457723982542</v>
      </c>
      <c r="AQ252" s="22" t="str">
        <f t="shared" si="169"/>
        <v/>
      </c>
      <c r="AR252" s="22" t="str">
        <f t="shared" si="170"/>
        <v/>
      </c>
      <c r="AS252" s="22" t="str">
        <f t="shared" si="171"/>
        <v/>
      </c>
      <c r="AT252" s="22" t="str">
        <f t="shared" si="172"/>
        <v/>
      </c>
      <c r="AU252" s="22" t="str">
        <f t="shared" si="173"/>
        <v/>
      </c>
      <c r="AV252" s="22" t="str">
        <f t="shared" si="174"/>
        <v/>
      </c>
      <c r="AW252" s="2">
        <f t="shared" si="175"/>
        <v>1.2158674782554502</v>
      </c>
      <c r="AX252" s="2">
        <f t="shared" si="176"/>
        <v>5.6010647495163352E-2</v>
      </c>
      <c r="AY252" s="2">
        <f t="shared" si="177"/>
        <v>4</v>
      </c>
      <c r="AZ252" s="23">
        <f t="shared" si="178"/>
        <v>0.99115658643119231</v>
      </c>
      <c r="BA252" s="23">
        <f t="shared" si="179"/>
        <v>1.2490457723982542</v>
      </c>
      <c r="BB252" s="23">
        <f t="shared" si="180"/>
        <v>1.1071487177940904</v>
      </c>
      <c r="BC252" s="23">
        <f t="shared" si="181"/>
        <v>1.2327310720145659</v>
      </c>
      <c r="BD252" s="23" t="str">
        <f t="shared" si="182"/>
        <v/>
      </c>
      <c r="BE252" s="23" t="str">
        <f t="shared" si="183"/>
        <v/>
      </c>
      <c r="BF252" s="23" t="str">
        <f t="shared" si="184"/>
        <v/>
      </c>
      <c r="BG252" s="23" t="str">
        <f t="shared" si="185"/>
        <v/>
      </c>
      <c r="BH252" s="23" t="str">
        <f t="shared" si="186"/>
        <v/>
      </c>
      <c r="BI252" s="23" t="str">
        <f t="shared" si="187"/>
        <v/>
      </c>
      <c r="BJ252" s="2">
        <f t="shared" si="188"/>
        <v>1.1450205371595257</v>
      </c>
      <c r="BK252" s="2">
        <f t="shared" si="189"/>
        <v>0.12058576135792205</v>
      </c>
      <c r="BL252" s="2">
        <f t="shared" si="190"/>
        <v>4</v>
      </c>
      <c r="BM252" s="2">
        <f t="shared" si="191"/>
        <v>1.6617030230343596E-5</v>
      </c>
      <c r="BN252" s="2">
        <f t="shared" si="192"/>
        <v>4.4698455745891956E-6</v>
      </c>
      <c r="BO252" s="2">
        <f t="shared" si="193"/>
        <v>4</v>
      </c>
      <c r="BP252" s="2">
        <f t="shared" si="194"/>
        <v>3.6512456172232164</v>
      </c>
      <c r="BQ252" s="2">
        <f t="shared" si="195"/>
        <v>0.74069708411268287</v>
      </c>
      <c r="BR252" s="3" t="str">
        <f t="shared" si="196"/>
        <v>Nontoxic</v>
      </c>
      <c r="BS252" s="2">
        <f t="shared" si="197"/>
        <v>93.732193732193736</v>
      </c>
      <c r="BT252" s="4" t="s">
        <v>663</v>
      </c>
      <c r="BU252" s="2" t="s">
        <v>666</v>
      </c>
      <c r="BV252" s="2">
        <f t="shared" si="198"/>
        <v>3</v>
      </c>
      <c r="BW252" s="2">
        <f t="shared" si="199"/>
        <v>3</v>
      </c>
      <c r="BX252" s="2">
        <f t="shared" si="200"/>
        <v>3.1371926328274484E-3</v>
      </c>
      <c r="BY252" s="2">
        <f t="shared" si="201"/>
        <v>1.4540925842269728E-2</v>
      </c>
      <c r="BZ252" s="2">
        <f t="shared" si="202"/>
        <v>8.8390592375485882E-3</v>
      </c>
      <c r="CA252" s="2">
        <f t="shared" si="203"/>
        <v>1.1666666666666667</v>
      </c>
      <c r="CB252" s="2">
        <f t="shared" si="204"/>
        <v>1.3835967946726169</v>
      </c>
      <c r="CC252" s="2">
        <v>6.6349999999999998</v>
      </c>
      <c r="CD252" s="2" t="str">
        <f t="shared" si="205"/>
        <v>Same Var</v>
      </c>
      <c r="CE252" s="2">
        <f t="shared" si="206"/>
        <v>9.6468207380115134E-2</v>
      </c>
      <c r="CF252" s="2" t="str">
        <f t="shared" si="207"/>
        <v>NS</v>
      </c>
      <c r="CG252" s="2" t="str">
        <f t="shared" si="208"/>
        <v>NS</v>
      </c>
      <c r="CH252" s="2" t="str">
        <f t="shared" si="209"/>
        <v>Same Var T-test</v>
      </c>
      <c r="CI252" s="2" t="str">
        <f t="shared" si="210"/>
        <v/>
      </c>
      <c r="CJ252" s="2" t="str">
        <f t="shared" si="211"/>
        <v/>
      </c>
    </row>
    <row r="253" spans="1:88" x14ac:dyDescent="0.2">
      <c r="A253" s="1" t="s">
        <v>142</v>
      </c>
      <c r="B253" s="19" t="s">
        <v>260</v>
      </c>
      <c r="C253" s="20">
        <v>37335</v>
      </c>
      <c r="D253" s="7">
        <v>0</v>
      </c>
      <c r="E253" s="1">
        <v>0.1</v>
      </c>
      <c r="F253" s="1" t="s">
        <v>57</v>
      </c>
      <c r="G253" s="1" t="s">
        <v>740</v>
      </c>
      <c r="H253" s="19" t="s">
        <v>711</v>
      </c>
      <c r="I253" s="19" t="s">
        <v>712</v>
      </c>
      <c r="J253" s="19" t="s">
        <v>61</v>
      </c>
      <c r="K253" s="2">
        <v>0.75</v>
      </c>
      <c r="L253" s="2">
        <v>0.25</v>
      </c>
      <c r="M253" s="19">
        <v>90</v>
      </c>
      <c r="N253" s="19">
        <v>89</v>
      </c>
      <c r="O253" s="19">
        <v>82</v>
      </c>
      <c r="P253" s="19">
        <v>90</v>
      </c>
      <c r="Q253" s="21"/>
      <c r="R253" s="21"/>
      <c r="S253" s="21"/>
      <c r="T253" s="21"/>
      <c r="W253" s="2">
        <f t="shared" si="159"/>
        <v>87.75</v>
      </c>
      <c r="X253" s="2">
        <f t="shared" si="160"/>
        <v>3.8622100754188224</v>
      </c>
      <c r="Y253" s="2">
        <f t="shared" si="161"/>
        <v>4</v>
      </c>
      <c r="Z253" s="19">
        <v>80</v>
      </c>
      <c r="AA253" s="19">
        <v>100</v>
      </c>
      <c r="AB253" s="19">
        <v>90</v>
      </c>
      <c r="AC253" s="19">
        <v>100</v>
      </c>
      <c r="AJ253" s="2">
        <f t="shared" si="162"/>
        <v>92.5</v>
      </c>
      <c r="AK253" s="2">
        <f t="shared" si="163"/>
        <v>9.574271077563381</v>
      </c>
      <c r="AL253" s="2">
        <f t="shared" si="164"/>
        <v>4</v>
      </c>
      <c r="AM253" s="22">
        <f t="shared" si="165"/>
        <v>1.2490457723982542</v>
      </c>
      <c r="AN253" s="22">
        <f t="shared" si="166"/>
        <v>1.2327310720145659</v>
      </c>
      <c r="AO253" s="22">
        <f t="shared" si="167"/>
        <v>1.1326472962107261</v>
      </c>
      <c r="AP253" s="22">
        <f t="shared" si="168"/>
        <v>1.2490457723982542</v>
      </c>
      <c r="AQ253" s="22" t="str">
        <f t="shared" si="169"/>
        <v/>
      </c>
      <c r="AR253" s="22" t="str">
        <f t="shared" si="170"/>
        <v/>
      </c>
      <c r="AS253" s="22" t="str">
        <f t="shared" si="171"/>
        <v/>
      </c>
      <c r="AT253" s="22" t="str">
        <f t="shared" si="172"/>
        <v/>
      </c>
      <c r="AU253" s="22" t="str">
        <f t="shared" si="173"/>
        <v/>
      </c>
      <c r="AV253" s="22" t="str">
        <f t="shared" si="174"/>
        <v/>
      </c>
      <c r="AW253" s="2">
        <f t="shared" si="175"/>
        <v>1.2158674782554502</v>
      </c>
      <c r="AX253" s="2">
        <f t="shared" si="176"/>
        <v>5.6010647495163352E-2</v>
      </c>
      <c r="AY253" s="2">
        <f t="shared" si="177"/>
        <v>4</v>
      </c>
      <c r="AZ253" s="23">
        <f t="shared" si="178"/>
        <v>1.1071487177940904</v>
      </c>
      <c r="BA253" s="23">
        <f t="shared" si="179"/>
        <v>1.5707963267948966</v>
      </c>
      <c r="BB253" s="23">
        <f t="shared" si="180"/>
        <v>1.2490457723982542</v>
      </c>
      <c r="BC253" s="23">
        <f t="shared" si="181"/>
        <v>1.5707963267948966</v>
      </c>
      <c r="BD253" s="23" t="str">
        <f t="shared" si="182"/>
        <v/>
      </c>
      <c r="BE253" s="23" t="str">
        <f t="shared" si="183"/>
        <v/>
      </c>
      <c r="BF253" s="23" t="str">
        <f t="shared" si="184"/>
        <v/>
      </c>
      <c r="BG253" s="23" t="str">
        <f t="shared" si="185"/>
        <v/>
      </c>
      <c r="BH253" s="23" t="str">
        <f t="shared" si="186"/>
        <v/>
      </c>
      <c r="BI253" s="23" t="str">
        <f t="shared" si="187"/>
        <v/>
      </c>
      <c r="BJ253" s="2">
        <f t="shared" si="188"/>
        <v>1.3744467859455345</v>
      </c>
      <c r="BK253" s="2">
        <f t="shared" si="189"/>
        <v>0.23400851538614914</v>
      </c>
      <c r="BL253" s="2">
        <f t="shared" si="190"/>
        <v>4</v>
      </c>
      <c r="BM253" s="2">
        <f t="shared" si="191"/>
        <v>1.9968979690773413E-4</v>
      </c>
      <c r="BN253" s="2">
        <f t="shared" si="192"/>
        <v>6.2536876049046157E-5</v>
      </c>
      <c r="BO253" s="2">
        <f t="shared" si="193"/>
        <v>3</v>
      </c>
      <c r="BP253" s="2">
        <f t="shared" si="194"/>
        <v>3.8910438690622819</v>
      </c>
      <c r="BQ253" s="2">
        <f t="shared" si="195"/>
        <v>0.76489232840434507</v>
      </c>
      <c r="BR253" s="3" t="str">
        <f t="shared" si="196"/>
        <v>Nontoxic</v>
      </c>
      <c r="BS253" s="2">
        <f t="shared" si="197"/>
        <v>105.41310541310543</v>
      </c>
      <c r="BT253" s="4" t="s">
        <v>663</v>
      </c>
      <c r="BU253" s="2" t="s">
        <v>666</v>
      </c>
      <c r="BV253" s="2">
        <f t="shared" si="198"/>
        <v>3</v>
      </c>
      <c r="BW253" s="2">
        <f t="shared" si="199"/>
        <v>3</v>
      </c>
      <c r="BX253" s="2">
        <f t="shared" si="200"/>
        <v>3.1371926328274484E-3</v>
      </c>
      <c r="BY253" s="2">
        <f t="shared" si="201"/>
        <v>5.4759985273229596E-2</v>
      </c>
      <c r="BZ253" s="2">
        <f t="shared" si="202"/>
        <v>2.8948588953028525E-2</v>
      </c>
      <c r="CA253" s="2">
        <f t="shared" si="203"/>
        <v>1.1666666666666667</v>
      </c>
      <c r="CB253" s="2">
        <f t="shared" si="204"/>
        <v>4.075083921838389</v>
      </c>
      <c r="CC253" s="2">
        <v>6.6349999999999998</v>
      </c>
      <c r="CD253" s="2" t="str">
        <f t="shared" si="205"/>
        <v>Same Var</v>
      </c>
      <c r="CE253" s="2">
        <f t="shared" si="206"/>
        <v>9.9140663714602839E-2</v>
      </c>
      <c r="CF253" s="2" t="str">
        <f t="shared" si="207"/>
        <v>NS</v>
      </c>
      <c r="CG253" s="2" t="str">
        <f t="shared" si="208"/>
        <v>NS</v>
      </c>
      <c r="CH253" s="2" t="str">
        <f t="shared" si="209"/>
        <v/>
      </c>
      <c r="CI253" s="2" t="str">
        <f t="shared" si="210"/>
        <v/>
      </c>
      <c r="CJ253" s="2" t="str">
        <f t="shared" si="211"/>
        <v/>
      </c>
    </row>
    <row r="254" spans="1:88" x14ac:dyDescent="0.2">
      <c r="A254" s="1" t="s">
        <v>142</v>
      </c>
      <c r="B254" s="19" t="s">
        <v>308</v>
      </c>
      <c r="C254" s="20">
        <v>37334</v>
      </c>
      <c r="D254" s="7">
        <v>0</v>
      </c>
      <c r="E254" s="1">
        <v>0.1</v>
      </c>
      <c r="F254" s="1" t="s">
        <v>57</v>
      </c>
      <c r="G254" s="1" t="s">
        <v>740</v>
      </c>
      <c r="H254" s="19" t="s">
        <v>711</v>
      </c>
      <c r="I254" s="19" t="s">
        <v>712</v>
      </c>
      <c r="J254" s="19" t="s">
        <v>61</v>
      </c>
      <c r="K254" s="2">
        <v>0.75</v>
      </c>
      <c r="L254" s="2">
        <v>0.25</v>
      </c>
      <c r="M254" s="19">
        <v>90</v>
      </c>
      <c r="N254" s="19">
        <v>89</v>
      </c>
      <c r="O254" s="19">
        <v>82</v>
      </c>
      <c r="P254" s="19">
        <v>90</v>
      </c>
      <c r="Q254" s="21"/>
      <c r="R254" s="21"/>
      <c r="S254" s="21"/>
      <c r="T254" s="21"/>
      <c r="W254" s="2">
        <f t="shared" si="159"/>
        <v>87.75</v>
      </c>
      <c r="X254" s="2">
        <f t="shared" si="160"/>
        <v>3.8622100754188224</v>
      </c>
      <c r="Y254" s="2">
        <f t="shared" si="161"/>
        <v>4</v>
      </c>
      <c r="Z254" s="19">
        <v>80</v>
      </c>
      <c r="AA254" s="19">
        <v>100</v>
      </c>
      <c r="AB254" s="19">
        <v>80</v>
      </c>
      <c r="AC254" s="19">
        <v>100</v>
      </c>
      <c r="AJ254" s="2">
        <f t="shared" si="162"/>
        <v>90</v>
      </c>
      <c r="AK254" s="2">
        <f t="shared" si="163"/>
        <v>11.547005383792516</v>
      </c>
      <c r="AL254" s="2">
        <f t="shared" si="164"/>
        <v>4</v>
      </c>
      <c r="AM254" s="22">
        <f t="shared" si="165"/>
        <v>1.2490457723982542</v>
      </c>
      <c r="AN254" s="22">
        <f t="shared" si="166"/>
        <v>1.2327310720145659</v>
      </c>
      <c r="AO254" s="22">
        <f t="shared" si="167"/>
        <v>1.1326472962107261</v>
      </c>
      <c r="AP254" s="22">
        <f t="shared" si="168"/>
        <v>1.2490457723982542</v>
      </c>
      <c r="AQ254" s="22" t="str">
        <f t="shared" si="169"/>
        <v/>
      </c>
      <c r="AR254" s="22" t="str">
        <f t="shared" si="170"/>
        <v/>
      </c>
      <c r="AS254" s="22" t="str">
        <f t="shared" si="171"/>
        <v/>
      </c>
      <c r="AT254" s="22" t="str">
        <f t="shared" si="172"/>
        <v/>
      </c>
      <c r="AU254" s="22" t="str">
        <f t="shared" si="173"/>
        <v/>
      </c>
      <c r="AV254" s="22" t="str">
        <f t="shared" si="174"/>
        <v/>
      </c>
      <c r="AW254" s="2">
        <f t="shared" si="175"/>
        <v>1.2158674782554502</v>
      </c>
      <c r="AX254" s="2">
        <f t="shared" si="176"/>
        <v>5.6010647495163352E-2</v>
      </c>
      <c r="AY254" s="2">
        <f t="shared" si="177"/>
        <v>4</v>
      </c>
      <c r="AZ254" s="23">
        <f t="shared" si="178"/>
        <v>1.1071487177940904</v>
      </c>
      <c r="BA254" s="23">
        <f t="shared" si="179"/>
        <v>1.5707963267948966</v>
      </c>
      <c r="BB254" s="23">
        <f t="shared" si="180"/>
        <v>1.1071487177940904</v>
      </c>
      <c r="BC254" s="23">
        <f t="shared" si="181"/>
        <v>1.5707963267948966</v>
      </c>
      <c r="BD254" s="23" t="str">
        <f t="shared" si="182"/>
        <v/>
      </c>
      <c r="BE254" s="23" t="str">
        <f t="shared" si="183"/>
        <v/>
      </c>
      <c r="BF254" s="23" t="str">
        <f t="shared" si="184"/>
        <v/>
      </c>
      <c r="BG254" s="23" t="str">
        <f t="shared" si="185"/>
        <v/>
      </c>
      <c r="BH254" s="23" t="str">
        <f t="shared" si="186"/>
        <v/>
      </c>
      <c r="BI254" s="23" t="str">
        <f t="shared" si="187"/>
        <v/>
      </c>
      <c r="BJ254" s="2">
        <f t="shared" si="188"/>
        <v>1.3389725222944935</v>
      </c>
      <c r="BK254" s="2">
        <f t="shared" si="189"/>
        <v>0.2676870718657417</v>
      </c>
      <c r="BL254" s="2">
        <f t="shared" si="190"/>
        <v>4</v>
      </c>
      <c r="BM254" s="2">
        <f t="shared" si="191"/>
        <v>3.3691556324344437E-4</v>
      </c>
      <c r="BN254" s="2">
        <f t="shared" si="192"/>
        <v>1.0703644170458377E-4</v>
      </c>
      <c r="BO254" s="2">
        <f t="shared" si="193"/>
        <v>3</v>
      </c>
      <c r="BP254" s="2">
        <f t="shared" si="194"/>
        <v>3.1522506484862451</v>
      </c>
      <c r="BQ254" s="2">
        <f t="shared" si="195"/>
        <v>0.76489232840434507</v>
      </c>
      <c r="BR254" s="3" t="str">
        <f t="shared" si="196"/>
        <v>Nontoxic</v>
      </c>
      <c r="BS254" s="2">
        <f t="shared" si="197"/>
        <v>102.56410256410255</v>
      </c>
      <c r="BT254" s="4" t="s">
        <v>663</v>
      </c>
      <c r="BU254" s="2" t="s">
        <v>666</v>
      </c>
      <c r="BV254" s="2">
        <f t="shared" si="198"/>
        <v>3</v>
      </c>
      <c r="BW254" s="2">
        <f t="shared" si="199"/>
        <v>3</v>
      </c>
      <c r="BX254" s="2">
        <f t="shared" si="200"/>
        <v>3.1371926328274484E-3</v>
      </c>
      <c r="BY254" s="2">
        <f t="shared" si="201"/>
        <v>7.1656368444054763E-2</v>
      </c>
      <c r="BZ254" s="2">
        <f t="shared" si="202"/>
        <v>3.7396780538441109E-2</v>
      </c>
      <c r="CA254" s="2">
        <f t="shared" si="203"/>
        <v>1.1666666666666667</v>
      </c>
      <c r="CB254" s="2">
        <f t="shared" si="204"/>
        <v>4.7004656674619767</v>
      </c>
      <c r="CC254" s="2">
        <v>6.6349999999999998</v>
      </c>
      <c r="CD254" s="2" t="str">
        <f t="shared" si="205"/>
        <v>Same Var</v>
      </c>
      <c r="CE254" s="2">
        <f t="shared" si="206"/>
        <v>9.738304073922234E-2</v>
      </c>
      <c r="CF254" s="2" t="str">
        <f t="shared" si="207"/>
        <v>NS</v>
      </c>
      <c r="CG254" s="2" t="str">
        <f t="shared" si="208"/>
        <v>NS</v>
      </c>
      <c r="CH254" s="2" t="str">
        <f t="shared" si="209"/>
        <v/>
      </c>
      <c r="CI254" s="2" t="str">
        <f t="shared" si="210"/>
        <v/>
      </c>
      <c r="CJ254" s="2" t="str">
        <f t="shared" si="211"/>
        <v/>
      </c>
    </row>
    <row r="255" spans="1:88" x14ac:dyDescent="0.2">
      <c r="A255" s="1" t="s">
        <v>142</v>
      </c>
      <c r="B255" s="19" t="s">
        <v>253</v>
      </c>
      <c r="C255" s="20">
        <v>37334</v>
      </c>
      <c r="D255" s="7">
        <v>0</v>
      </c>
      <c r="E255" s="1">
        <v>0.1</v>
      </c>
      <c r="F255" s="1" t="s">
        <v>57</v>
      </c>
      <c r="G255" s="1" t="s">
        <v>740</v>
      </c>
      <c r="H255" s="19" t="s">
        <v>711</v>
      </c>
      <c r="I255" s="19" t="s">
        <v>712</v>
      </c>
      <c r="J255" s="19" t="s">
        <v>61</v>
      </c>
      <c r="K255" s="2">
        <v>0.75</v>
      </c>
      <c r="L255" s="2">
        <v>0.25</v>
      </c>
      <c r="M255" s="19">
        <v>90</v>
      </c>
      <c r="N255" s="19">
        <v>89</v>
      </c>
      <c r="O255" s="19">
        <v>82</v>
      </c>
      <c r="P255" s="19">
        <v>90</v>
      </c>
      <c r="Q255" s="21"/>
      <c r="R255" s="21"/>
      <c r="S255" s="21"/>
      <c r="T255" s="21"/>
      <c r="W255" s="2">
        <f t="shared" si="159"/>
        <v>87.75</v>
      </c>
      <c r="X255" s="2">
        <f t="shared" si="160"/>
        <v>3.8622100754188224</v>
      </c>
      <c r="Y255" s="2">
        <f t="shared" si="161"/>
        <v>4</v>
      </c>
      <c r="Z255" s="19">
        <v>70</v>
      </c>
      <c r="AA255" s="19">
        <v>100</v>
      </c>
      <c r="AB255" s="19">
        <v>90</v>
      </c>
      <c r="AC255" s="19">
        <v>90</v>
      </c>
      <c r="AJ255" s="2">
        <f t="shared" si="162"/>
        <v>87.5</v>
      </c>
      <c r="AK255" s="2">
        <f t="shared" si="163"/>
        <v>12.583057392117917</v>
      </c>
      <c r="AL255" s="2">
        <f t="shared" si="164"/>
        <v>4</v>
      </c>
      <c r="AM255" s="22">
        <f t="shared" si="165"/>
        <v>1.2490457723982542</v>
      </c>
      <c r="AN255" s="22">
        <f t="shared" si="166"/>
        <v>1.2327310720145659</v>
      </c>
      <c r="AO255" s="22">
        <f t="shared" si="167"/>
        <v>1.1326472962107261</v>
      </c>
      <c r="AP255" s="22">
        <f t="shared" si="168"/>
        <v>1.2490457723982542</v>
      </c>
      <c r="AQ255" s="22" t="str">
        <f t="shared" si="169"/>
        <v/>
      </c>
      <c r="AR255" s="22" t="str">
        <f t="shared" si="170"/>
        <v/>
      </c>
      <c r="AS255" s="22" t="str">
        <f t="shared" si="171"/>
        <v/>
      </c>
      <c r="AT255" s="22" t="str">
        <f t="shared" si="172"/>
        <v/>
      </c>
      <c r="AU255" s="22" t="str">
        <f t="shared" si="173"/>
        <v/>
      </c>
      <c r="AV255" s="22" t="str">
        <f t="shared" si="174"/>
        <v/>
      </c>
      <c r="AW255" s="2">
        <f t="shared" si="175"/>
        <v>1.2158674782554502</v>
      </c>
      <c r="AX255" s="2">
        <f t="shared" si="176"/>
        <v>5.6010647495163352E-2</v>
      </c>
      <c r="AY255" s="2">
        <f t="shared" si="177"/>
        <v>4</v>
      </c>
      <c r="AZ255" s="23">
        <f t="shared" si="178"/>
        <v>0.99115658643119231</v>
      </c>
      <c r="BA255" s="23">
        <f t="shared" si="179"/>
        <v>1.5707963267948966</v>
      </c>
      <c r="BB255" s="23">
        <f t="shared" si="180"/>
        <v>1.2490457723982542</v>
      </c>
      <c r="BC255" s="23">
        <f t="shared" si="181"/>
        <v>1.2490457723982542</v>
      </c>
      <c r="BD255" s="23" t="str">
        <f t="shared" si="182"/>
        <v/>
      </c>
      <c r="BE255" s="23" t="str">
        <f t="shared" si="183"/>
        <v/>
      </c>
      <c r="BF255" s="23" t="str">
        <f t="shared" si="184"/>
        <v/>
      </c>
      <c r="BG255" s="23" t="str">
        <f t="shared" si="185"/>
        <v/>
      </c>
      <c r="BH255" s="23" t="str">
        <f t="shared" si="186"/>
        <v/>
      </c>
      <c r="BI255" s="23" t="str">
        <f t="shared" si="187"/>
        <v/>
      </c>
      <c r="BJ255" s="2">
        <f t="shared" si="188"/>
        <v>1.2650111145056493</v>
      </c>
      <c r="BK255" s="2">
        <f t="shared" si="189"/>
        <v>0.23735394308842944</v>
      </c>
      <c r="BL255" s="2">
        <f t="shared" si="190"/>
        <v>4</v>
      </c>
      <c r="BM255" s="2">
        <f t="shared" si="191"/>
        <v>2.1098699209558548E-4</v>
      </c>
      <c r="BN255" s="2">
        <f t="shared" si="192"/>
        <v>6.6186660886605376E-5</v>
      </c>
      <c r="BO255" s="2">
        <f t="shared" si="193"/>
        <v>3</v>
      </c>
      <c r="BP255" s="2">
        <f t="shared" si="194"/>
        <v>2.9298589894405027</v>
      </c>
      <c r="BQ255" s="2">
        <f t="shared" si="195"/>
        <v>0.76489232840434507</v>
      </c>
      <c r="BR255" s="3" t="str">
        <f t="shared" si="196"/>
        <v>Nontoxic</v>
      </c>
      <c r="BS255" s="2">
        <f t="shared" si="197"/>
        <v>99.715099715099726</v>
      </c>
      <c r="BT255" s="4" t="s">
        <v>663</v>
      </c>
      <c r="BU255" s="2" t="s">
        <v>666</v>
      </c>
      <c r="BV255" s="2">
        <f t="shared" si="198"/>
        <v>3</v>
      </c>
      <c r="BW255" s="2">
        <f t="shared" si="199"/>
        <v>3</v>
      </c>
      <c r="BX255" s="2">
        <f t="shared" si="200"/>
        <v>3.1371926328274484E-3</v>
      </c>
      <c r="BY255" s="2">
        <f t="shared" si="201"/>
        <v>5.6336894299625399E-2</v>
      </c>
      <c r="BZ255" s="2">
        <f t="shared" si="202"/>
        <v>2.9737043466226423E-2</v>
      </c>
      <c r="CA255" s="2">
        <f t="shared" si="203"/>
        <v>1.1666666666666667</v>
      </c>
      <c r="CB255" s="2">
        <f t="shared" si="204"/>
        <v>4.1402804813295342</v>
      </c>
      <c r="CC255" s="2">
        <v>6.6349999999999998</v>
      </c>
      <c r="CD255" s="2" t="str">
        <f t="shared" si="205"/>
        <v>Same Var</v>
      </c>
      <c r="CE255" s="2">
        <f t="shared" si="206"/>
        <v>9.4389275807140877E-2</v>
      </c>
      <c r="CF255" s="2" t="str">
        <f t="shared" si="207"/>
        <v>NS</v>
      </c>
      <c r="CG255" s="2" t="str">
        <f t="shared" si="208"/>
        <v>NS</v>
      </c>
      <c r="CH255" s="2" t="str">
        <f t="shared" si="209"/>
        <v>Same Var T-test</v>
      </c>
      <c r="CI255" s="2" t="str">
        <f t="shared" si="210"/>
        <v/>
      </c>
      <c r="CJ255" s="2" t="str">
        <f t="shared" si="211"/>
        <v/>
      </c>
    </row>
    <row r="256" spans="1:88" x14ac:dyDescent="0.2">
      <c r="A256" s="1" t="s">
        <v>142</v>
      </c>
      <c r="B256" s="19" t="s">
        <v>312</v>
      </c>
      <c r="C256" s="20">
        <v>37334</v>
      </c>
      <c r="D256" s="7">
        <v>0</v>
      </c>
      <c r="E256" s="1">
        <v>0.1</v>
      </c>
      <c r="F256" s="1" t="s">
        <v>57</v>
      </c>
      <c r="G256" s="1" t="s">
        <v>740</v>
      </c>
      <c r="H256" s="19" t="s">
        <v>711</v>
      </c>
      <c r="I256" s="19" t="s">
        <v>712</v>
      </c>
      <c r="J256" s="19" t="s">
        <v>61</v>
      </c>
      <c r="K256" s="2">
        <v>0.75</v>
      </c>
      <c r="L256" s="2">
        <v>0.25</v>
      </c>
      <c r="M256" s="19">
        <v>90</v>
      </c>
      <c r="N256" s="19">
        <v>89</v>
      </c>
      <c r="O256" s="19">
        <v>82</v>
      </c>
      <c r="P256" s="19">
        <v>90</v>
      </c>
      <c r="Q256" s="21"/>
      <c r="R256" s="21"/>
      <c r="S256" s="21"/>
      <c r="T256" s="21"/>
      <c r="W256" s="2">
        <f t="shared" si="159"/>
        <v>87.75</v>
      </c>
      <c r="X256" s="2">
        <f t="shared" si="160"/>
        <v>3.8622100754188224</v>
      </c>
      <c r="Y256" s="2">
        <f t="shared" si="161"/>
        <v>4</v>
      </c>
      <c r="Z256" s="19">
        <v>100</v>
      </c>
      <c r="AA256" s="19">
        <v>73</v>
      </c>
      <c r="AB256" s="19">
        <v>100</v>
      </c>
      <c r="AC256" s="19">
        <v>90</v>
      </c>
      <c r="AJ256" s="2">
        <f t="shared" si="162"/>
        <v>90.75</v>
      </c>
      <c r="AK256" s="2">
        <f t="shared" si="163"/>
        <v>12.737739202856996</v>
      </c>
      <c r="AL256" s="2">
        <f t="shared" si="164"/>
        <v>4</v>
      </c>
      <c r="AM256" s="22">
        <f t="shared" si="165"/>
        <v>1.2490457723982542</v>
      </c>
      <c r="AN256" s="22">
        <f t="shared" si="166"/>
        <v>1.2327310720145659</v>
      </c>
      <c r="AO256" s="22">
        <f t="shared" si="167"/>
        <v>1.1326472962107261</v>
      </c>
      <c r="AP256" s="22">
        <f t="shared" si="168"/>
        <v>1.2490457723982542</v>
      </c>
      <c r="AQ256" s="22" t="str">
        <f t="shared" si="169"/>
        <v/>
      </c>
      <c r="AR256" s="22" t="str">
        <f t="shared" si="170"/>
        <v/>
      </c>
      <c r="AS256" s="22" t="str">
        <f t="shared" si="171"/>
        <v/>
      </c>
      <c r="AT256" s="22" t="str">
        <f t="shared" si="172"/>
        <v/>
      </c>
      <c r="AU256" s="22" t="str">
        <f t="shared" si="173"/>
        <v/>
      </c>
      <c r="AV256" s="22" t="str">
        <f t="shared" si="174"/>
        <v/>
      </c>
      <c r="AW256" s="2">
        <f t="shared" si="175"/>
        <v>1.2158674782554502</v>
      </c>
      <c r="AX256" s="2">
        <f t="shared" si="176"/>
        <v>5.6010647495163352E-2</v>
      </c>
      <c r="AY256" s="2">
        <f t="shared" si="177"/>
        <v>4</v>
      </c>
      <c r="AZ256" s="23">
        <f t="shared" si="178"/>
        <v>1.5707963267948966</v>
      </c>
      <c r="BA256" s="23">
        <f t="shared" si="179"/>
        <v>1.0243957626569244</v>
      </c>
      <c r="BB256" s="23">
        <f t="shared" si="180"/>
        <v>1.5707963267948966</v>
      </c>
      <c r="BC256" s="23">
        <f t="shared" si="181"/>
        <v>1.2490457723982542</v>
      </c>
      <c r="BD256" s="23" t="str">
        <f t="shared" si="182"/>
        <v/>
      </c>
      <c r="BE256" s="23" t="str">
        <f t="shared" si="183"/>
        <v/>
      </c>
      <c r="BF256" s="23" t="str">
        <f t="shared" si="184"/>
        <v/>
      </c>
      <c r="BG256" s="23" t="str">
        <f t="shared" si="185"/>
        <v/>
      </c>
      <c r="BH256" s="23" t="str">
        <f t="shared" si="186"/>
        <v/>
      </c>
      <c r="BI256" s="23" t="str">
        <f t="shared" si="187"/>
        <v/>
      </c>
      <c r="BJ256" s="2">
        <f t="shared" si="188"/>
        <v>1.353758547161243</v>
      </c>
      <c r="BK256" s="2">
        <f t="shared" si="189"/>
        <v>0.26686788528634325</v>
      </c>
      <c r="BL256" s="2">
        <f t="shared" si="190"/>
        <v>4</v>
      </c>
      <c r="BM256" s="2">
        <f t="shared" si="191"/>
        <v>3.329086616283994E-4</v>
      </c>
      <c r="BN256" s="2">
        <f t="shared" si="192"/>
        <v>1.0573300574137862E-4</v>
      </c>
      <c r="BO256" s="2">
        <f t="shared" si="193"/>
        <v>3</v>
      </c>
      <c r="BP256" s="2">
        <f t="shared" si="194"/>
        <v>3.2711569968946037</v>
      </c>
      <c r="BQ256" s="2">
        <f t="shared" si="195"/>
        <v>0.76489232840434507</v>
      </c>
      <c r="BR256" s="3" t="str">
        <f t="shared" si="196"/>
        <v>Nontoxic</v>
      </c>
      <c r="BS256" s="2">
        <f t="shared" si="197"/>
        <v>103.41880341880344</v>
      </c>
      <c r="BT256" s="4" t="s">
        <v>663</v>
      </c>
      <c r="BU256" s="2" t="s">
        <v>666</v>
      </c>
      <c r="BV256" s="2">
        <f t="shared" si="198"/>
        <v>3</v>
      </c>
      <c r="BW256" s="2">
        <f t="shared" si="199"/>
        <v>3</v>
      </c>
      <c r="BX256" s="2">
        <f t="shared" si="200"/>
        <v>3.1371926328274484E-3</v>
      </c>
      <c r="BY256" s="2">
        <f t="shared" si="201"/>
        <v>7.1218468197204857E-2</v>
      </c>
      <c r="BZ256" s="2">
        <f t="shared" si="202"/>
        <v>3.7177830415016155E-2</v>
      </c>
      <c r="CA256" s="2">
        <f t="shared" si="203"/>
        <v>1.1666666666666667</v>
      </c>
      <c r="CB256" s="2">
        <f t="shared" si="204"/>
        <v>4.6860293583761665</v>
      </c>
      <c r="CC256" s="2">
        <v>6.6349999999999998</v>
      </c>
      <c r="CD256" s="2" t="str">
        <f t="shared" si="205"/>
        <v>Same Var</v>
      </c>
      <c r="CE256" s="2">
        <f t="shared" si="206"/>
        <v>9.5846562085479148E-2</v>
      </c>
      <c r="CF256" s="2" t="str">
        <f t="shared" si="207"/>
        <v>NS</v>
      </c>
      <c r="CG256" s="2" t="str">
        <f t="shared" si="208"/>
        <v>NS</v>
      </c>
      <c r="CH256" s="2" t="str">
        <f t="shared" si="209"/>
        <v/>
      </c>
      <c r="CI256" s="2" t="str">
        <f t="shared" si="210"/>
        <v/>
      </c>
      <c r="CJ256" s="2" t="str">
        <f t="shared" si="211"/>
        <v/>
      </c>
    </row>
    <row r="257" spans="1:88" x14ac:dyDescent="0.2">
      <c r="A257" s="1" t="s">
        <v>142</v>
      </c>
      <c r="B257" s="19" t="s">
        <v>325</v>
      </c>
      <c r="C257" s="20">
        <v>37334</v>
      </c>
      <c r="D257" s="7">
        <v>0</v>
      </c>
      <c r="E257" s="1">
        <v>0.1</v>
      </c>
      <c r="F257" s="1" t="s">
        <v>57</v>
      </c>
      <c r="G257" s="1" t="s">
        <v>740</v>
      </c>
      <c r="H257" s="19" t="s">
        <v>711</v>
      </c>
      <c r="I257" s="19" t="s">
        <v>712</v>
      </c>
      <c r="J257" s="19" t="s">
        <v>61</v>
      </c>
      <c r="K257" s="2">
        <v>0.75</v>
      </c>
      <c r="L257" s="2">
        <v>0.25</v>
      </c>
      <c r="M257" s="19">
        <v>90</v>
      </c>
      <c r="N257" s="19">
        <v>89</v>
      </c>
      <c r="O257" s="19">
        <v>82</v>
      </c>
      <c r="P257" s="19">
        <v>90</v>
      </c>
      <c r="Q257" s="21"/>
      <c r="R257" s="21"/>
      <c r="S257" s="21"/>
      <c r="T257" s="21"/>
      <c r="W257" s="2">
        <f t="shared" si="159"/>
        <v>87.75</v>
      </c>
      <c r="X257" s="2">
        <f t="shared" si="160"/>
        <v>3.8622100754188224</v>
      </c>
      <c r="Y257" s="2">
        <f t="shared" si="161"/>
        <v>4</v>
      </c>
      <c r="Z257" s="19">
        <v>70</v>
      </c>
      <c r="AA257" s="19">
        <v>100</v>
      </c>
      <c r="AB257" s="19">
        <v>90</v>
      </c>
      <c r="AC257" s="19">
        <v>100</v>
      </c>
      <c r="AJ257" s="2">
        <f t="shared" si="162"/>
        <v>90</v>
      </c>
      <c r="AK257" s="2">
        <f t="shared" si="163"/>
        <v>14.142135623730951</v>
      </c>
      <c r="AL257" s="2">
        <f t="shared" si="164"/>
        <v>4</v>
      </c>
      <c r="AM257" s="22">
        <f t="shared" si="165"/>
        <v>1.2490457723982542</v>
      </c>
      <c r="AN257" s="22">
        <f t="shared" si="166"/>
        <v>1.2327310720145659</v>
      </c>
      <c r="AO257" s="22">
        <f t="shared" si="167"/>
        <v>1.1326472962107261</v>
      </c>
      <c r="AP257" s="22">
        <f t="shared" si="168"/>
        <v>1.2490457723982542</v>
      </c>
      <c r="AQ257" s="22" t="str">
        <f t="shared" si="169"/>
        <v/>
      </c>
      <c r="AR257" s="22" t="str">
        <f t="shared" si="170"/>
        <v/>
      </c>
      <c r="AS257" s="22" t="str">
        <f t="shared" si="171"/>
        <v/>
      </c>
      <c r="AT257" s="22" t="str">
        <f t="shared" si="172"/>
        <v/>
      </c>
      <c r="AU257" s="22" t="str">
        <f t="shared" si="173"/>
        <v/>
      </c>
      <c r="AV257" s="22" t="str">
        <f t="shared" si="174"/>
        <v/>
      </c>
      <c r="AW257" s="2">
        <f t="shared" si="175"/>
        <v>1.2158674782554502</v>
      </c>
      <c r="AX257" s="2">
        <f t="shared" si="176"/>
        <v>5.6010647495163352E-2</v>
      </c>
      <c r="AY257" s="2">
        <f t="shared" si="177"/>
        <v>4</v>
      </c>
      <c r="AZ257" s="23">
        <f t="shared" si="178"/>
        <v>0.99115658643119231</v>
      </c>
      <c r="BA257" s="23">
        <f t="shared" si="179"/>
        <v>1.5707963267948966</v>
      </c>
      <c r="BB257" s="23">
        <f t="shared" si="180"/>
        <v>1.2490457723982542</v>
      </c>
      <c r="BC257" s="23">
        <f t="shared" si="181"/>
        <v>1.5707963267948966</v>
      </c>
      <c r="BD257" s="23" t="str">
        <f t="shared" si="182"/>
        <v/>
      </c>
      <c r="BE257" s="23" t="str">
        <f t="shared" si="183"/>
        <v/>
      </c>
      <c r="BF257" s="23" t="str">
        <f t="shared" si="184"/>
        <v/>
      </c>
      <c r="BG257" s="23" t="str">
        <f t="shared" si="185"/>
        <v/>
      </c>
      <c r="BH257" s="23" t="str">
        <f t="shared" si="186"/>
        <v/>
      </c>
      <c r="BI257" s="23" t="str">
        <f t="shared" si="187"/>
        <v/>
      </c>
      <c r="BJ257" s="2">
        <f t="shared" si="188"/>
        <v>1.3454487531048098</v>
      </c>
      <c r="BK257" s="2">
        <f t="shared" si="189"/>
        <v>0.28070122431238398</v>
      </c>
      <c r="BL257" s="2">
        <f t="shared" si="190"/>
        <v>4</v>
      </c>
      <c r="BM257" s="2">
        <f t="shared" si="191"/>
        <v>4.0559793152681185E-4</v>
      </c>
      <c r="BN257" s="2">
        <f t="shared" si="192"/>
        <v>1.29405809522104E-4</v>
      </c>
      <c r="BO257" s="2">
        <f t="shared" si="193"/>
        <v>3</v>
      </c>
      <c r="BP257" s="2">
        <f t="shared" si="194"/>
        <v>3.055015365456073</v>
      </c>
      <c r="BQ257" s="2">
        <f t="shared" si="195"/>
        <v>0.76489232840434507</v>
      </c>
      <c r="BR257" s="3" t="str">
        <f t="shared" si="196"/>
        <v>Nontoxic</v>
      </c>
      <c r="BS257" s="2">
        <f t="shared" si="197"/>
        <v>102.56410256410255</v>
      </c>
      <c r="BT257" s="4" t="s">
        <v>663</v>
      </c>
      <c r="BU257" s="2" t="s">
        <v>666</v>
      </c>
      <c r="BV257" s="2">
        <f t="shared" si="198"/>
        <v>3</v>
      </c>
      <c r="BW257" s="2">
        <f t="shared" si="199"/>
        <v>3</v>
      </c>
      <c r="BX257" s="2">
        <f t="shared" si="200"/>
        <v>3.1371926328274484E-3</v>
      </c>
      <c r="BY257" s="2">
        <f t="shared" si="201"/>
        <v>7.8793177330471309E-2</v>
      </c>
      <c r="BZ257" s="2">
        <f t="shared" si="202"/>
        <v>4.0965184981649382E-2</v>
      </c>
      <c r="CA257" s="2">
        <f t="shared" si="203"/>
        <v>1.1666666666666667</v>
      </c>
      <c r="CB257" s="2">
        <f t="shared" si="204"/>
        <v>4.925032388564869</v>
      </c>
      <c r="CC257" s="2">
        <v>6.6349999999999998</v>
      </c>
      <c r="CD257" s="2" t="str">
        <f t="shared" si="205"/>
        <v>Same Var</v>
      </c>
      <c r="CE257" s="2">
        <f t="shared" si="206"/>
        <v>9.4442484472323118E-2</v>
      </c>
      <c r="CF257" s="2" t="str">
        <f t="shared" si="207"/>
        <v>NS</v>
      </c>
      <c r="CG257" s="2" t="str">
        <f t="shared" si="208"/>
        <v>NS</v>
      </c>
      <c r="CH257" s="2" t="str">
        <f t="shared" si="209"/>
        <v/>
      </c>
      <c r="CI257" s="2" t="str">
        <f t="shared" si="210"/>
        <v/>
      </c>
      <c r="CJ257" s="2" t="str">
        <f t="shared" si="211"/>
        <v/>
      </c>
    </row>
    <row r="258" spans="1:88" x14ac:dyDescent="0.2">
      <c r="A258" s="1" t="s">
        <v>142</v>
      </c>
      <c r="B258" s="19" t="s">
        <v>304</v>
      </c>
      <c r="C258" s="20">
        <v>37334</v>
      </c>
      <c r="D258" s="7">
        <v>0</v>
      </c>
      <c r="E258" s="1">
        <v>0.1</v>
      </c>
      <c r="F258" s="1" t="s">
        <v>57</v>
      </c>
      <c r="G258" s="1" t="s">
        <v>740</v>
      </c>
      <c r="H258" s="19" t="s">
        <v>711</v>
      </c>
      <c r="I258" s="19" t="s">
        <v>712</v>
      </c>
      <c r="J258" s="19" t="s">
        <v>61</v>
      </c>
      <c r="K258" s="2">
        <v>0.75</v>
      </c>
      <c r="L258" s="2">
        <v>0.25</v>
      </c>
      <c r="M258" s="19">
        <v>90</v>
      </c>
      <c r="N258" s="19">
        <v>89</v>
      </c>
      <c r="O258" s="19">
        <v>82</v>
      </c>
      <c r="P258" s="19">
        <v>90</v>
      </c>
      <c r="Q258" s="21"/>
      <c r="R258" s="21"/>
      <c r="S258" s="21"/>
      <c r="T258" s="21"/>
      <c r="W258" s="2">
        <f t="shared" si="159"/>
        <v>87.75</v>
      </c>
      <c r="X258" s="2">
        <f t="shared" si="160"/>
        <v>3.8622100754188224</v>
      </c>
      <c r="Y258" s="2">
        <f t="shared" si="161"/>
        <v>4</v>
      </c>
      <c r="Z258" s="19">
        <v>80</v>
      </c>
      <c r="AA258" s="19">
        <v>100</v>
      </c>
      <c r="AB258" s="19">
        <v>70</v>
      </c>
      <c r="AC258" s="19">
        <v>100</v>
      </c>
      <c r="AJ258" s="2">
        <f t="shared" si="162"/>
        <v>87.5</v>
      </c>
      <c r="AK258" s="2">
        <f t="shared" si="163"/>
        <v>15</v>
      </c>
      <c r="AL258" s="2">
        <f t="shared" si="164"/>
        <v>4</v>
      </c>
      <c r="AM258" s="22">
        <f t="shared" si="165"/>
        <v>1.2490457723982542</v>
      </c>
      <c r="AN258" s="22">
        <f t="shared" si="166"/>
        <v>1.2327310720145659</v>
      </c>
      <c r="AO258" s="22">
        <f t="shared" si="167"/>
        <v>1.1326472962107261</v>
      </c>
      <c r="AP258" s="22">
        <f t="shared" si="168"/>
        <v>1.2490457723982542</v>
      </c>
      <c r="AQ258" s="22" t="str">
        <f t="shared" si="169"/>
        <v/>
      </c>
      <c r="AR258" s="22" t="str">
        <f t="shared" si="170"/>
        <v/>
      </c>
      <c r="AS258" s="22" t="str">
        <f t="shared" si="171"/>
        <v/>
      </c>
      <c r="AT258" s="22" t="str">
        <f t="shared" si="172"/>
        <v/>
      </c>
      <c r="AU258" s="22" t="str">
        <f t="shared" si="173"/>
        <v/>
      </c>
      <c r="AV258" s="22" t="str">
        <f t="shared" si="174"/>
        <v/>
      </c>
      <c r="AW258" s="2">
        <f t="shared" si="175"/>
        <v>1.2158674782554502</v>
      </c>
      <c r="AX258" s="2">
        <f t="shared" si="176"/>
        <v>5.6010647495163352E-2</v>
      </c>
      <c r="AY258" s="2">
        <f t="shared" si="177"/>
        <v>4</v>
      </c>
      <c r="AZ258" s="23">
        <f t="shared" si="178"/>
        <v>1.1071487177940904</v>
      </c>
      <c r="BA258" s="23">
        <f t="shared" si="179"/>
        <v>1.5707963267948966</v>
      </c>
      <c r="BB258" s="23">
        <f t="shared" si="180"/>
        <v>0.99115658643119231</v>
      </c>
      <c r="BC258" s="23">
        <f t="shared" si="181"/>
        <v>1.5707963267948966</v>
      </c>
      <c r="BD258" s="23" t="str">
        <f t="shared" si="182"/>
        <v/>
      </c>
      <c r="BE258" s="23" t="str">
        <f t="shared" si="183"/>
        <v/>
      </c>
      <c r="BF258" s="23" t="str">
        <f t="shared" si="184"/>
        <v/>
      </c>
      <c r="BG258" s="23" t="str">
        <f t="shared" si="185"/>
        <v/>
      </c>
      <c r="BH258" s="23" t="str">
        <f t="shared" si="186"/>
        <v/>
      </c>
      <c r="BI258" s="23" t="str">
        <f t="shared" si="187"/>
        <v/>
      </c>
      <c r="BJ258" s="2">
        <f t="shared" si="188"/>
        <v>1.309974489453769</v>
      </c>
      <c r="BK258" s="2">
        <f t="shared" si="189"/>
        <v>0.3048711261090824</v>
      </c>
      <c r="BL258" s="2">
        <f t="shared" si="190"/>
        <v>4</v>
      </c>
      <c r="BM258" s="2">
        <f t="shared" si="191"/>
        <v>5.6063672576842387E-4</v>
      </c>
      <c r="BN258" s="2">
        <f t="shared" si="192"/>
        <v>1.8004474986093078E-4</v>
      </c>
      <c r="BO258" s="2">
        <f t="shared" si="193"/>
        <v>3</v>
      </c>
      <c r="BP258" s="2">
        <f t="shared" si="194"/>
        <v>2.5869813436251095</v>
      </c>
      <c r="BQ258" s="2">
        <f t="shared" si="195"/>
        <v>0.76489232840434507</v>
      </c>
      <c r="BR258" s="3" t="str">
        <f t="shared" si="196"/>
        <v>Nontoxic</v>
      </c>
      <c r="BS258" s="2">
        <f t="shared" si="197"/>
        <v>99.715099715099726</v>
      </c>
      <c r="BT258" s="4" t="s">
        <v>663</v>
      </c>
      <c r="BU258" s="2" t="s">
        <v>666</v>
      </c>
      <c r="BV258" s="2">
        <f t="shared" si="198"/>
        <v>3</v>
      </c>
      <c r="BW258" s="2">
        <f t="shared" si="199"/>
        <v>3</v>
      </c>
      <c r="BX258" s="2">
        <f t="shared" si="200"/>
        <v>3.1371926328274484E-3</v>
      </c>
      <c r="BY258" s="2">
        <f t="shared" si="201"/>
        <v>9.2946403535020025E-2</v>
      </c>
      <c r="BZ258" s="2">
        <f t="shared" si="202"/>
        <v>4.8041798083923733E-2</v>
      </c>
      <c r="CA258" s="2">
        <f t="shared" si="203"/>
        <v>1.1666666666666667</v>
      </c>
      <c r="CB258" s="2">
        <f t="shared" si="204"/>
        <v>5.319749560701565</v>
      </c>
      <c r="CC258" s="2">
        <v>6.6349999999999998</v>
      </c>
      <c r="CD258" s="2" t="str">
        <f t="shared" si="205"/>
        <v>Same Var</v>
      </c>
      <c r="CE258" s="2">
        <f t="shared" si="206"/>
        <v>9.5008031444466776E-2</v>
      </c>
      <c r="CF258" s="2" t="str">
        <f t="shared" si="207"/>
        <v>NS</v>
      </c>
      <c r="CG258" s="2" t="str">
        <f t="shared" si="208"/>
        <v>NS</v>
      </c>
      <c r="CH258" s="2" t="str">
        <f t="shared" si="209"/>
        <v>Same Var T-test</v>
      </c>
      <c r="CI258" s="2" t="str">
        <f t="shared" si="210"/>
        <v/>
      </c>
      <c r="CJ258" s="2" t="str">
        <f t="shared" si="211"/>
        <v/>
      </c>
    </row>
    <row r="259" spans="1:88" hidden="1" x14ac:dyDescent="0.2">
      <c r="A259" s="1" t="s">
        <v>142</v>
      </c>
      <c r="B259" s="19" t="s">
        <v>318</v>
      </c>
      <c r="C259" s="20">
        <v>37334</v>
      </c>
      <c r="D259" s="7">
        <v>0</v>
      </c>
      <c r="E259" s="1">
        <v>0.1</v>
      </c>
      <c r="F259" s="1" t="s">
        <v>57</v>
      </c>
      <c r="G259" s="1" t="s">
        <v>740</v>
      </c>
      <c r="H259" s="19" t="s">
        <v>711</v>
      </c>
      <c r="I259" s="19" t="s">
        <v>712</v>
      </c>
      <c r="J259" s="19" t="s">
        <v>61</v>
      </c>
      <c r="K259" s="2">
        <v>0.75</v>
      </c>
      <c r="L259" s="2">
        <v>0.25</v>
      </c>
      <c r="M259" s="19">
        <v>90</v>
      </c>
      <c r="N259" s="19">
        <v>89</v>
      </c>
      <c r="O259" s="19">
        <v>82</v>
      </c>
      <c r="P259" s="19">
        <v>90</v>
      </c>
      <c r="Q259" s="21"/>
      <c r="R259" s="21"/>
      <c r="S259" s="21"/>
      <c r="T259" s="21"/>
      <c r="W259" s="2">
        <f t="shared" ref="W259:W322" si="212">AVERAGE(M259:V259)</f>
        <v>87.75</v>
      </c>
      <c r="X259" s="2">
        <f t="shared" ref="X259:X322" si="213">STDEV(M259:V259)</f>
        <v>3.8622100754188224</v>
      </c>
      <c r="Y259" s="2">
        <f t="shared" ref="Y259:Y322" si="214">COUNT(M259:V259)</f>
        <v>4</v>
      </c>
      <c r="Z259" s="19">
        <v>90</v>
      </c>
      <c r="AA259" s="19">
        <v>60</v>
      </c>
      <c r="AB259" s="19">
        <v>40</v>
      </c>
      <c r="AC259" s="19">
        <v>25</v>
      </c>
      <c r="AJ259" s="2">
        <f t="shared" ref="AJ259:AJ322" si="215">AVERAGE(Z259:AI259)</f>
        <v>53.75</v>
      </c>
      <c r="AK259" s="2">
        <f t="shared" ref="AK259:AK322" si="216">STDEV(Z259:AI259)</f>
        <v>28.09952550014561</v>
      </c>
      <c r="AL259" s="2">
        <f t="shared" ref="AL259:AL322" si="217">COUNT(Z259:AI259)</f>
        <v>4</v>
      </c>
      <c r="AM259" s="22">
        <f t="shared" ref="AM259:AM322" si="218">IF(AND(ISNUMBER(M259),SIGN(M259)&gt;-1),ASIN(SQRT(M259/100)),"")</f>
        <v>1.2490457723982542</v>
      </c>
      <c r="AN259" s="22">
        <f t="shared" ref="AN259:AN322" si="219">IF(AND(ISNUMBER(N259),SIGN(N259)&gt;-1),ASIN(SQRT(N259/100)),"")</f>
        <v>1.2327310720145659</v>
      </c>
      <c r="AO259" s="22">
        <f t="shared" ref="AO259:AO322" si="220">IF(AND(ISNUMBER(O259),SIGN(O259)&gt;-1),ASIN(SQRT(O259/100)),"")</f>
        <v>1.1326472962107261</v>
      </c>
      <c r="AP259" s="22">
        <f t="shared" ref="AP259:AP322" si="221">IF(AND(ISNUMBER(P259),SIGN(P259)&gt;-1),ASIN(SQRT(P259/100)),"")</f>
        <v>1.2490457723982542</v>
      </c>
      <c r="AQ259" s="22" t="str">
        <f t="shared" ref="AQ259:AQ322" si="222">IF(AND(ISNUMBER(Q259),SIGN(Q259)&gt;-1),ASIN(SQRT(Q259/100)),"")</f>
        <v/>
      </c>
      <c r="AR259" s="22" t="str">
        <f t="shared" ref="AR259:AR322" si="223">IF(AND(ISNUMBER(R259),SIGN(R259)&gt;-1),ASIN(SQRT(R259/100)),"")</f>
        <v/>
      </c>
      <c r="AS259" s="22" t="str">
        <f t="shared" ref="AS259:AS322" si="224">IF(AND(ISNUMBER(S259),SIGN(S259)&gt;-1),ASIN(SQRT(S259/100)),"")</f>
        <v/>
      </c>
      <c r="AT259" s="22" t="str">
        <f t="shared" ref="AT259:AT322" si="225">IF(AND(ISNUMBER(T259),SIGN(T259)&gt;-1),ASIN(SQRT(T259/100)),"")</f>
        <v/>
      </c>
      <c r="AU259" s="22" t="str">
        <f t="shared" ref="AU259:AU322" si="226">IF(AND(ISNUMBER(U259),SIGN(U259)&gt;-1),ASIN(SQRT(U259/100)),"")</f>
        <v/>
      </c>
      <c r="AV259" s="22" t="str">
        <f t="shared" ref="AV259:AV322" si="227">IF(AND(ISNUMBER(V259),SIGN(V259)&gt;-1),ASIN(SQRT(V259/100)),"")</f>
        <v/>
      </c>
      <c r="AW259" s="2">
        <f t="shared" ref="AW259:AW322" si="228">AVERAGE(AM259:AV259)</f>
        <v>1.2158674782554502</v>
      </c>
      <c r="AX259" s="2">
        <f t="shared" ref="AX259:AX322" si="229">STDEV(AM259:AV259)</f>
        <v>5.6010647495163352E-2</v>
      </c>
      <c r="AY259" s="2">
        <f t="shared" ref="AY259:AY322" si="230">COUNT(AM259:AV259)</f>
        <v>4</v>
      </c>
      <c r="AZ259" s="23">
        <f t="shared" ref="AZ259:AZ322" si="231">IF(AND(ISNUMBER(Z259),SIGN(Z259)&gt;-1),ASIN(SQRT(Z259/100)),"")</f>
        <v>1.2490457723982542</v>
      </c>
      <c r="BA259" s="23">
        <f t="shared" ref="BA259:BA322" si="232">IF(AND(ISNUMBER(AA259),SIGN(AA259)&gt;-1),ASIN(SQRT(AA259/100)),"")</f>
        <v>0.88607712379261372</v>
      </c>
      <c r="BB259" s="23">
        <f t="shared" ref="BB259:BB322" si="233">IF(AND(ISNUMBER(AB259),SIGN(AB259)&gt;-1),ASIN(SQRT(AB259/100)),"")</f>
        <v>0.68471920300228295</v>
      </c>
      <c r="BC259" s="23">
        <f t="shared" ref="BC259:BC322" si="234">IF(AND(ISNUMBER(AC259),SIGN(AC259)&gt;-1),ASIN(SQRT(AC259/100)),"")</f>
        <v>0.52359877559829893</v>
      </c>
      <c r="BD259" s="23" t="str">
        <f t="shared" ref="BD259:BD322" si="235">IF(AND(ISNUMBER(AD259),SIGN(AD259)&gt;-1),ASIN(SQRT(AD259/100)),"")</f>
        <v/>
      </c>
      <c r="BE259" s="23" t="str">
        <f t="shared" ref="BE259:BE322" si="236">IF(AND(ISNUMBER(AE259),SIGN(AE259)&gt;-1),ASIN(SQRT(AE259/100)),"")</f>
        <v/>
      </c>
      <c r="BF259" s="23" t="str">
        <f t="shared" ref="BF259:BF322" si="237">IF(AND(ISNUMBER(AF259),SIGN(AF259)&gt;-1),ASIN(SQRT(AF259/100)),"")</f>
        <v/>
      </c>
      <c r="BG259" s="23" t="str">
        <f t="shared" ref="BG259:BG322" si="238">IF(AND(ISNUMBER(AG259),SIGN(AG259)&gt;-1),ASIN(SQRT(AG259/100)),"")</f>
        <v/>
      </c>
      <c r="BH259" s="23" t="str">
        <f t="shared" ref="BH259:BH322" si="239">IF(AND(ISNUMBER(AH259),SIGN(AH259)&gt;-1),ASIN(SQRT(AH259/100)),"")</f>
        <v/>
      </c>
      <c r="BI259" s="23" t="str">
        <f t="shared" ref="BI259:BI322" si="240">IF(AND(ISNUMBER(AI259),SIGN(AI259)&gt;-1),ASIN(SQRT(AI259/100)),"")</f>
        <v/>
      </c>
      <c r="BJ259" s="2">
        <f t="shared" ref="BJ259:BJ322" si="241">AVERAGE(AZ259:BI259)</f>
        <v>0.83586021869786253</v>
      </c>
      <c r="BK259" s="2">
        <f t="shared" ref="BK259:BK322" si="242">STDEV(AZ259:BI259)</f>
        <v>0.31283374435212224</v>
      </c>
      <c r="BL259" s="2">
        <f t="shared" ref="BL259:BL322" si="243">COUNT(AZ259:BI259)</f>
        <v>4</v>
      </c>
      <c r="BM259" s="2">
        <f t="shared" ref="BM259:BM322" si="244">((BK259^2/BL259)+(((K259^2)*(AX259^2))/AY259))^2</f>
        <v>6.2037885448675196E-4</v>
      </c>
      <c r="BN259" s="2">
        <f t="shared" ref="BN259:BN322" si="245">(((BK259^2)/BL259)^2)/(BL259-1)+((((K259^2)*(AX259^2))/AY259)^2)/(AY259-1)</f>
        <v>1.995971419989814E-4</v>
      </c>
      <c r="BO259" s="2">
        <f t="shared" ref="BO259:BO322" si="246">ROUND(BM259/BN259,0)</f>
        <v>3</v>
      </c>
      <c r="BP259" s="2">
        <f t="shared" ref="BP259:BP322" si="247">(BJ259-(K259*AW259))/((((BK259^2)/BL259)+(((K259^2)*(AX259^2))/AY259))^0.5)</f>
        <v>-0.48181474761939092</v>
      </c>
      <c r="BQ259" s="2">
        <f t="shared" ref="BQ259:BQ322" si="248">TINV((2*L259),BO259)</f>
        <v>0.76489232840434507</v>
      </c>
      <c r="BR259" s="3" t="str">
        <f t="shared" ref="BR259:BR322" si="249">IF(AND(AX259=0,BK259=0),IF(AJ259&lt;(K259*W259),"Toxic","Nontoxic"),IF(BP259&gt;BQ259,"Nontoxic","Toxic"))</f>
        <v>Toxic</v>
      </c>
      <c r="BS259" s="2">
        <f t="shared" ref="BS259:BS322" si="250">(AJ259/W259)*100</f>
        <v>61.253561253561251</v>
      </c>
      <c r="BT259" s="4" t="s">
        <v>663</v>
      </c>
      <c r="BU259" s="2" t="s">
        <v>666</v>
      </c>
      <c r="BV259" s="2">
        <f t="shared" ref="BV259:BV322" si="251">COUNT(AM259:AV259)-1</f>
        <v>3</v>
      </c>
      <c r="BW259" s="2">
        <f t="shared" ref="BW259:BW322" si="252">COUNT(AZ259:BI259)-1</f>
        <v>3</v>
      </c>
      <c r="BX259" s="2">
        <f t="shared" ref="BX259:BX322" si="253">(STDEV(AM259:AV259))^2</f>
        <v>3.1371926328274484E-3</v>
      </c>
      <c r="BY259" s="2">
        <f t="shared" ref="BY259:BY322" si="254">(STDEV(AZ259:BI259))^2</f>
        <v>9.7864951605368983E-2</v>
      </c>
      <c r="BZ259" s="2">
        <f t="shared" ref="BZ259:BZ322" si="255">((BV259*BX259)+(BW259*BY259))/(BV259+BW259)</f>
        <v>5.0501072119098211E-2</v>
      </c>
      <c r="CA259" s="2">
        <f t="shared" ref="CA259:CA322" si="256">1+(((1/BV259+1/BW259)-(1/(BV259+BW259)))/3)</f>
        <v>1.1666666666666667</v>
      </c>
      <c r="CB259" s="2">
        <f t="shared" ref="CB259:CB322" si="257">(((BV259+BW259)*LN(BZ259))-((BV259*LN(BX259))+(BW259*LN(BY259))))/CA259</f>
        <v>5.4439002380508672</v>
      </c>
      <c r="CC259" s="2">
        <v>6.6349999999999998</v>
      </c>
      <c r="CD259" s="2" t="str">
        <f t="shared" ref="CD259:CD322" si="258">IF(CB259&gt;CC259,"Sig Diff Var","Same Var")</f>
        <v>Same Var</v>
      </c>
      <c r="CE259" s="2">
        <f t="shared" ref="CE259:CE322" si="259">TTEST(AZ259:BI259,AB259:AV259,1,IF(CD259="Same Var",2,IF(CD259="Sig Diff Var",3,"Wakka Wakka")))</f>
        <v>6.9111300756177316E-2</v>
      </c>
      <c r="CF259" s="2" t="str">
        <f t="shared" ref="CF259:CF322" si="260">IF(AND(CE259&lt;0.05,BS259&lt;100),"Sig","NS")</f>
        <v>NS</v>
      </c>
      <c r="CG259" s="2" t="str">
        <f t="shared" ref="CG259:CG322" si="261">IF(BT259="Normal",CF259,IF(BT259="Non-normal",BU259,"Bleh"))</f>
        <v>NS</v>
      </c>
      <c r="CH259" s="2" t="str">
        <f t="shared" ref="CH259:CH322" si="262">IF(BS259&lt;100,IF(BT259="Non-normal","Wilcoxon",IF(AND(BT259="Normal",CD259="Same Var"),"Same Var T-test",IF(AND(BT259="Normal",CD259="Sig Diff Var"),"Diff Var T-test","Bleh"))),"")</f>
        <v>Same Var T-test</v>
      </c>
      <c r="CI259" s="2" t="str">
        <f t="shared" ref="CI259:CI322" si="263">IF(AND(BR259="Toxic",BS259&gt;75),"TSTToxicLess25","")</f>
        <v/>
      </c>
      <c r="CJ259" s="2" t="str">
        <f t="shared" ref="CJ259:CJ322" si="264">IF(AND(CG259="Sig",BS259&gt;75),"NOECToxicLess25","")</f>
        <v/>
      </c>
    </row>
    <row r="260" spans="1:88" x14ac:dyDescent="0.2">
      <c r="A260" s="1" t="s">
        <v>142</v>
      </c>
      <c r="B260" s="19" t="s">
        <v>219</v>
      </c>
      <c r="C260" s="20">
        <v>38720</v>
      </c>
      <c r="D260" s="7">
        <v>0.48958333333333331</v>
      </c>
      <c r="E260" s="1">
        <v>0.1</v>
      </c>
      <c r="F260" s="1" t="s">
        <v>57</v>
      </c>
      <c r="G260" s="1" t="s">
        <v>733</v>
      </c>
      <c r="H260" s="19" t="s">
        <v>711</v>
      </c>
      <c r="I260" s="19" t="s">
        <v>712</v>
      </c>
      <c r="J260" s="19" t="s">
        <v>61</v>
      </c>
      <c r="K260" s="2">
        <v>0.75</v>
      </c>
      <c r="L260" s="2">
        <v>0.25</v>
      </c>
      <c r="M260" s="19">
        <v>100</v>
      </c>
      <c r="N260" s="19">
        <v>100</v>
      </c>
      <c r="O260" s="19">
        <v>87.5</v>
      </c>
      <c r="P260" s="19">
        <v>100</v>
      </c>
      <c r="Q260" s="19">
        <v>100</v>
      </c>
      <c r="R260" s="19">
        <v>100</v>
      </c>
      <c r="S260" s="19">
        <v>100</v>
      </c>
      <c r="T260" s="19">
        <v>100</v>
      </c>
      <c r="W260" s="2">
        <f t="shared" si="212"/>
        <v>98.4375</v>
      </c>
      <c r="X260" s="2">
        <f t="shared" si="213"/>
        <v>4.4194173824159222</v>
      </c>
      <c r="Y260" s="2">
        <f t="shared" si="214"/>
        <v>8</v>
      </c>
      <c r="Z260" s="19">
        <v>100</v>
      </c>
      <c r="AA260" s="19">
        <v>100</v>
      </c>
      <c r="AB260" s="19">
        <v>100</v>
      </c>
      <c r="AC260" s="19">
        <v>100</v>
      </c>
      <c r="AJ260" s="2">
        <f t="shared" si="215"/>
        <v>100</v>
      </c>
      <c r="AK260" s="2">
        <f t="shared" si="216"/>
        <v>0</v>
      </c>
      <c r="AL260" s="2">
        <f t="shared" si="217"/>
        <v>4</v>
      </c>
      <c r="AM260" s="22">
        <f t="shared" si="218"/>
        <v>1.5707963267948966</v>
      </c>
      <c r="AN260" s="22">
        <f t="shared" si="219"/>
        <v>1.5707963267948966</v>
      </c>
      <c r="AO260" s="22">
        <f t="shared" si="220"/>
        <v>1.2094292028881888</v>
      </c>
      <c r="AP260" s="22">
        <f t="shared" si="221"/>
        <v>1.5707963267948966</v>
      </c>
      <c r="AQ260" s="22">
        <f t="shared" si="222"/>
        <v>1.5707963267948966</v>
      </c>
      <c r="AR260" s="22">
        <f t="shared" si="223"/>
        <v>1.5707963267948966</v>
      </c>
      <c r="AS260" s="22">
        <f t="shared" si="224"/>
        <v>1.5707963267948966</v>
      </c>
      <c r="AT260" s="22">
        <f t="shared" si="225"/>
        <v>1.5707963267948966</v>
      </c>
      <c r="AU260" s="22" t="str">
        <f t="shared" si="226"/>
        <v/>
      </c>
      <c r="AV260" s="22" t="str">
        <f t="shared" si="227"/>
        <v/>
      </c>
      <c r="AW260" s="2">
        <f t="shared" si="228"/>
        <v>1.5256254363065582</v>
      </c>
      <c r="AX260" s="2">
        <f t="shared" si="229"/>
        <v>0.12776257190615622</v>
      </c>
      <c r="AY260" s="2">
        <f t="shared" si="230"/>
        <v>8</v>
      </c>
      <c r="AZ260" s="23">
        <f t="shared" si="231"/>
        <v>1.5707963267948966</v>
      </c>
      <c r="BA260" s="23">
        <f t="shared" si="232"/>
        <v>1.5707963267948966</v>
      </c>
      <c r="BB260" s="23">
        <f t="shared" si="233"/>
        <v>1.5707963267948966</v>
      </c>
      <c r="BC260" s="23">
        <f t="shared" si="234"/>
        <v>1.5707963267948966</v>
      </c>
      <c r="BD260" s="23" t="str">
        <f t="shared" si="235"/>
        <v/>
      </c>
      <c r="BE260" s="23" t="str">
        <f t="shared" si="236"/>
        <v/>
      </c>
      <c r="BF260" s="23" t="str">
        <f t="shared" si="237"/>
        <v/>
      </c>
      <c r="BG260" s="23" t="str">
        <f t="shared" si="238"/>
        <v/>
      </c>
      <c r="BH260" s="23" t="str">
        <f t="shared" si="239"/>
        <v/>
      </c>
      <c r="BI260" s="23" t="str">
        <f t="shared" si="240"/>
        <v/>
      </c>
      <c r="BJ260" s="2">
        <f t="shared" si="241"/>
        <v>1.5707963267948966</v>
      </c>
      <c r="BK260" s="2">
        <f t="shared" si="242"/>
        <v>0</v>
      </c>
      <c r="BL260" s="2">
        <f t="shared" si="243"/>
        <v>4</v>
      </c>
      <c r="BM260" s="2">
        <f t="shared" si="244"/>
        <v>1.3172847450692374E-6</v>
      </c>
      <c r="BN260" s="2">
        <f t="shared" si="245"/>
        <v>1.8818353500989106E-7</v>
      </c>
      <c r="BO260" s="2">
        <f t="shared" si="246"/>
        <v>7</v>
      </c>
      <c r="BP260" s="2">
        <f t="shared" si="247"/>
        <v>12.591508822113514</v>
      </c>
      <c r="BQ260" s="2">
        <f t="shared" si="248"/>
        <v>0.71114177808178591</v>
      </c>
      <c r="BR260" s="3" t="str">
        <f t="shared" si="249"/>
        <v>Nontoxic</v>
      </c>
      <c r="BS260" s="2">
        <f t="shared" si="250"/>
        <v>101.58730158730158</v>
      </c>
      <c r="BT260" s="4" t="s">
        <v>664</v>
      </c>
      <c r="BU260" s="2" t="s">
        <v>666</v>
      </c>
      <c r="BV260" s="2">
        <f t="shared" si="251"/>
        <v>7</v>
      </c>
      <c r="BW260" s="2">
        <f t="shared" si="252"/>
        <v>3</v>
      </c>
      <c r="BX260" s="2">
        <f t="shared" si="253"/>
        <v>1.6323274780075739E-2</v>
      </c>
      <c r="BY260" s="2">
        <f t="shared" si="254"/>
        <v>0</v>
      </c>
      <c r="BZ260" s="2">
        <f t="shared" si="255"/>
        <v>1.1426292346053017E-2</v>
      </c>
      <c r="CA260" s="2">
        <f t="shared" si="256"/>
        <v>1.1253968253968254</v>
      </c>
      <c r="CB260" s="2" t="e">
        <f t="shared" si="257"/>
        <v>#NUM!</v>
      </c>
      <c r="CC260" s="2">
        <v>6.6349999999999998</v>
      </c>
      <c r="CD260" s="2" t="e">
        <f t="shared" si="258"/>
        <v>#NUM!</v>
      </c>
      <c r="CE260" s="2" t="e">
        <f t="shared" si="259"/>
        <v>#NUM!</v>
      </c>
      <c r="CF260" s="2" t="e">
        <f t="shared" si="260"/>
        <v>#NUM!</v>
      </c>
      <c r="CG260" s="2" t="str">
        <f t="shared" si="261"/>
        <v>NS</v>
      </c>
      <c r="CH260" s="2" t="str">
        <f t="shared" si="262"/>
        <v/>
      </c>
      <c r="CI260" s="2" t="str">
        <f t="shared" si="263"/>
        <v/>
      </c>
      <c r="CJ260" s="2" t="str">
        <f t="shared" si="264"/>
        <v/>
      </c>
    </row>
    <row r="261" spans="1:88" x14ac:dyDescent="0.2">
      <c r="A261" s="1" t="s">
        <v>142</v>
      </c>
      <c r="B261" s="19" t="s">
        <v>221</v>
      </c>
      <c r="C261" s="20">
        <v>38720</v>
      </c>
      <c r="D261" s="7">
        <v>0.53125</v>
      </c>
      <c r="E261" s="1">
        <v>0.1</v>
      </c>
      <c r="F261" s="1" t="s">
        <v>57</v>
      </c>
      <c r="G261" s="1" t="s">
        <v>733</v>
      </c>
      <c r="H261" s="19" t="s">
        <v>711</v>
      </c>
      <c r="I261" s="19" t="s">
        <v>712</v>
      </c>
      <c r="J261" s="19" t="s">
        <v>61</v>
      </c>
      <c r="K261" s="2">
        <v>0.75</v>
      </c>
      <c r="L261" s="2">
        <v>0.25</v>
      </c>
      <c r="M261" s="19">
        <v>100</v>
      </c>
      <c r="N261" s="19">
        <v>100</v>
      </c>
      <c r="O261" s="19">
        <v>87.5</v>
      </c>
      <c r="P261" s="19">
        <v>100</v>
      </c>
      <c r="Q261" s="19">
        <v>100</v>
      </c>
      <c r="R261" s="19">
        <v>100</v>
      </c>
      <c r="S261" s="19">
        <v>100</v>
      </c>
      <c r="T261" s="19">
        <v>100</v>
      </c>
      <c r="W261" s="2">
        <f t="shared" si="212"/>
        <v>98.4375</v>
      </c>
      <c r="X261" s="2">
        <f t="shared" si="213"/>
        <v>4.4194173824159222</v>
      </c>
      <c r="Y261" s="2">
        <f t="shared" si="214"/>
        <v>8</v>
      </c>
      <c r="Z261" s="19">
        <v>100</v>
      </c>
      <c r="AA261" s="19">
        <v>100</v>
      </c>
      <c r="AB261" s="19">
        <v>100</v>
      </c>
      <c r="AC261" s="19">
        <v>100</v>
      </c>
      <c r="AJ261" s="2">
        <f t="shared" si="215"/>
        <v>100</v>
      </c>
      <c r="AK261" s="2">
        <f t="shared" si="216"/>
        <v>0</v>
      </c>
      <c r="AL261" s="2">
        <f t="shared" si="217"/>
        <v>4</v>
      </c>
      <c r="AM261" s="22">
        <f t="shared" si="218"/>
        <v>1.5707963267948966</v>
      </c>
      <c r="AN261" s="22">
        <f t="shared" si="219"/>
        <v>1.5707963267948966</v>
      </c>
      <c r="AO261" s="22">
        <f t="shared" si="220"/>
        <v>1.2094292028881888</v>
      </c>
      <c r="AP261" s="22">
        <f t="shared" si="221"/>
        <v>1.5707963267948966</v>
      </c>
      <c r="AQ261" s="22">
        <f t="shared" si="222"/>
        <v>1.5707963267948966</v>
      </c>
      <c r="AR261" s="22">
        <f t="shared" si="223"/>
        <v>1.5707963267948966</v>
      </c>
      <c r="AS261" s="22">
        <f t="shared" si="224"/>
        <v>1.5707963267948966</v>
      </c>
      <c r="AT261" s="22">
        <f t="shared" si="225"/>
        <v>1.5707963267948966</v>
      </c>
      <c r="AU261" s="22" t="str">
        <f t="shared" si="226"/>
        <v/>
      </c>
      <c r="AV261" s="22" t="str">
        <f t="shared" si="227"/>
        <v/>
      </c>
      <c r="AW261" s="2">
        <f t="shared" si="228"/>
        <v>1.5256254363065582</v>
      </c>
      <c r="AX261" s="2">
        <f t="shared" si="229"/>
        <v>0.12776257190615622</v>
      </c>
      <c r="AY261" s="2">
        <f t="shared" si="230"/>
        <v>8</v>
      </c>
      <c r="AZ261" s="23">
        <f t="shared" si="231"/>
        <v>1.5707963267948966</v>
      </c>
      <c r="BA261" s="23">
        <f t="shared" si="232"/>
        <v>1.5707963267948966</v>
      </c>
      <c r="BB261" s="23">
        <f t="shared" si="233"/>
        <v>1.5707963267948966</v>
      </c>
      <c r="BC261" s="23">
        <f t="shared" si="234"/>
        <v>1.5707963267948966</v>
      </c>
      <c r="BD261" s="23" t="str">
        <f t="shared" si="235"/>
        <v/>
      </c>
      <c r="BE261" s="23" t="str">
        <f t="shared" si="236"/>
        <v/>
      </c>
      <c r="BF261" s="23" t="str">
        <f t="shared" si="237"/>
        <v/>
      </c>
      <c r="BG261" s="23" t="str">
        <f t="shared" si="238"/>
        <v/>
      </c>
      <c r="BH261" s="23" t="str">
        <f t="shared" si="239"/>
        <v/>
      </c>
      <c r="BI261" s="23" t="str">
        <f t="shared" si="240"/>
        <v/>
      </c>
      <c r="BJ261" s="2">
        <f t="shared" si="241"/>
        <v>1.5707963267948966</v>
      </c>
      <c r="BK261" s="2">
        <f t="shared" si="242"/>
        <v>0</v>
      </c>
      <c r="BL261" s="2">
        <f t="shared" si="243"/>
        <v>4</v>
      </c>
      <c r="BM261" s="2">
        <f t="shared" si="244"/>
        <v>1.3172847450692374E-6</v>
      </c>
      <c r="BN261" s="2">
        <f t="shared" si="245"/>
        <v>1.8818353500989106E-7</v>
      </c>
      <c r="BO261" s="2">
        <f t="shared" si="246"/>
        <v>7</v>
      </c>
      <c r="BP261" s="2">
        <f t="shared" si="247"/>
        <v>12.591508822113514</v>
      </c>
      <c r="BQ261" s="2">
        <f t="shared" si="248"/>
        <v>0.71114177808178591</v>
      </c>
      <c r="BR261" s="3" t="str">
        <f t="shared" si="249"/>
        <v>Nontoxic</v>
      </c>
      <c r="BS261" s="2">
        <f t="shared" si="250"/>
        <v>101.58730158730158</v>
      </c>
      <c r="BT261" s="4" t="s">
        <v>664</v>
      </c>
      <c r="BU261" s="2" t="s">
        <v>666</v>
      </c>
      <c r="BV261" s="2">
        <f t="shared" si="251"/>
        <v>7</v>
      </c>
      <c r="BW261" s="2">
        <f t="shared" si="252"/>
        <v>3</v>
      </c>
      <c r="BX261" s="2">
        <f t="shared" si="253"/>
        <v>1.6323274780075739E-2</v>
      </c>
      <c r="BY261" s="2">
        <f t="shared" si="254"/>
        <v>0</v>
      </c>
      <c r="BZ261" s="2">
        <f t="shared" si="255"/>
        <v>1.1426292346053017E-2</v>
      </c>
      <c r="CA261" s="2">
        <f t="shared" si="256"/>
        <v>1.1253968253968254</v>
      </c>
      <c r="CB261" s="2" t="e">
        <f t="shared" si="257"/>
        <v>#NUM!</v>
      </c>
      <c r="CC261" s="2">
        <v>6.6349999999999998</v>
      </c>
      <c r="CD261" s="2" t="e">
        <f t="shared" si="258"/>
        <v>#NUM!</v>
      </c>
      <c r="CE261" s="2" t="e">
        <f t="shared" si="259"/>
        <v>#NUM!</v>
      </c>
      <c r="CF261" s="2" t="e">
        <f t="shared" si="260"/>
        <v>#NUM!</v>
      </c>
      <c r="CG261" s="2" t="str">
        <f t="shared" si="261"/>
        <v>NS</v>
      </c>
      <c r="CH261" s="2" t="str">
        <f t="shared" si="262"/>
        <v/>
      </c>
      <c r="CI261" s="2" t="str">
        <f t="shared" si="263"/>
        <v/>
      </c>
      <c r="CJ261" s="2" t="str">
        <f t="shared" si="264"/>
        <v/>
      </c>
    </row>
    <row r="262" spans="1:88" x14ac:dyDescent="0.2">
      <c r="A262" s="1" t="s">
        <v>142</v>
      </c>
      <c r="B262" s="19" t="s">
        <v>218</v>
      </c>
      <c r="C262" s="20">
        <v>38720</v>
      </c>
      <c r="D262" s="7">
        <v>0.46875</v>
      </c>
      <c r="E262" s="1">
        <v>0.1</v>
      </c>
      <c r="F262" s="1" t="s">
        <v>57</v>
      </c>
      <c r="G262" s="1" t="s">
        <v>733</v>
      </c>
      <c r="H262" s="19" t="s">
        <v>711</v>
      </c>
      <c r="I262" s="19" t="s">
        <v>712</v>
      </c>
      <c r="J262" s="19" t="s">
        <v>61</v>
      </c>
      <c r="K262" s="2">
        <v>0.75</v>
      </c>
      <c r="L262" s="2">
        <v>0.25</v>
      </c>
      <c r="M262" s="19">
        <v>100</v>
      </c>
      <c r="N262" s="19">
        <v>100</v>
      </c>
      <c r="O262" s="19">
        <v>87.5</v>
      </c>
      <c r="P262" s="19">
        <v>100</v>
      </c>
      <c r="Q262" s="19">
        <v>100</v>
      </c>
      <c r="R262" s="19">
        <v>100</v>
      </c>
      <c r="S262" s="19">
        <v>100</v>
      </c>
      <c r="T262" s="19">
        <v>100</v>
      </c>
      <c r="W262" s="2">
        <f t="shared" si="212"/>
        <v>98.4375</v>
      </c>
      <c r="X262" s="2">
        <f t="shared" si="213"/>
        <v>4.4194173824159222</v>
      </c>
      <c r="Y262" s="2">
        <f t="shared" si="214"/>
        <v>8</v>
      </c>
      <c r="Z262" s="19">
        <v>100</v>
      </c>
      <c r="AA262" s="19">
        <v>90</v>
      </c>
      <c r="AB262" s="19">
        <v>100</v>
      </c>
      <c r="AC262" s="19">
        <v>100</v>
      </c>
      <c r="AJ262" s="2">
        <f t="shared" si="215"/>
        <v>97.5</v>
      </c>
      <c r="AK262" s="2">
        <f t="shared" si="216"/>
        <v>5</v>
      </c>
      <c r="AL262" s="2">
        <f t="shared" si="217"/>
        <v>4</v>
      </c>
      <c r="AM262" s="22">
        <f t="shared" si="218"/>
        <v>1.5707963267948966</v>
      </c>
      <c r="AN262" s="22">
        <f t="shared" si="219"/>
        <v>1.5707963267948966</v>
      </c>
      <c r="AO262" s="22">
        <f t="shared" si="220"/>
        <v>1.2094292028881888</v>
      </c>
      <c r="AP262" s="22">
        <f t="shared" si="221"/>
        <v>1.5707963267948966</v>
      </c>
      <c r="AQ262" s="22">
        <f t="shared" si="222"/>
        <v>1.5707963267948966</v>
      </c>
      <c r="AR262" s="22">
        <f t="shared" si="223"/>
        <v>1.5707963267948966</v>
      </c>
      <c r="AS262" s="22">
        <f t="shared" si="224"/>
        <v>1.5707963267948966</v>
      </c>
      <c r="AT262" s="22">
        <f t="shared" si="225"/>
        <v>1.5707963267948966</v>
      </c>
      <c r="AU262" s="22" t="str">
        <f t="shared" si="226"/>
        <v/>
      </c>
      <c r="AV262" s="22" t="str">
        <f t="shared" si="227"/>
        <v/>
      </c>
      <c r="AW262" s="2">
        <f t="shared" si="228"/>
        <v>1.5256254363065582</v>
      </c>
      <c r="AX262" s="2">
        <f t="shared" si="229"/>
        <v>0.12776257190615622</v>
      </c>
      <c r="AY262" s="2">
        <f t="shared" si="230"/>
        <v>8</v>
      </c>
      <c r="AZ262" s="23">
        <f t="shared" si="231"/>
        <v>1.5707963267948966</v>
      </c>
      <c r="BA262" s="23">
        <f t="shared" si="232"/>
        <v>1.2490457723982542</v>
      </c>
      <c r="BB262" s="23">
        <f t="shared" si="233"/>
        <v>1.5707963267948966</v>
      </c>
      <c r="BC262" s="23">
        <f t="shared" si="234"/>
        <v>1.5707963267948966</v>
      </c>
      <c r="BD262" s="23" t="str">
        <f t="shared" si="235"/>
        <v/>
      </c>
      <c r="BE262" s="23" t="str">
        <f t="shared" si="236"/>
        <v/>
      </c>
      <c r="BF262" s="23" t="str">
        <f t="shared" si="237"/>
        <v/>
      </c>
      <c r="BG262" s="23" t="str">
        <f t="shared" si="238"/>
        <v/>
      </c>
      <c r="BH262" s="23" t="str">
        <f t="shared" si="239"/>
        <v/>
      </c>
      <c r="BI262" s="23" t="str">
        <f t="shared" si="240"/>
        <v/>
      </c>
      <c r="BJ262" s="2">
        <f t="shared" si="241"/>
        <v>1.490358688195736</v>
      </c>
      <c r="BK262" s="2">
        <f t="shared" si="242"/>
        <v>0.16087527719832118</v>
      </c>
      <c r="BL262" s="2">
        <f t="shared" si="243"/>
        <v>4</v>
      </c>
      <c r="BM262" s="2">
        <f t="shared" si="244"/>
        <v>5.8033070198775434E-5</v>
      </c>
      <c r="BN262" s="2">
        <f t="shared" si="245"/>
        <v>1.4142738657604491E-5</v>
      </c>
      <c r="BO262" s="2">
        <f t="shared" si="246"/>
        <v>4</v>
      </c>
      <c r="BP262" s="2">
        <f t="shared" si="247"/>
        <v>3.9658146652635446</v>
      </c>
      <c r="BQ262" s="2">
        <f t="shared" si="248"/>
        <v>0.74069708411268287</v>
      </c>
      <c r="BR262" s="3" t="str">
        <f t="shared" si="249"/>
        <v>Nontoxic</v>
      </c>
      <c r="BS262" s="2">
        <f t="shared" si="250"/>
        <v>99.047619047619051</v>
      </c>
      <c r="BT262" s="4" t="s">
        <v>664</v>
      </c>
      <c r="BU262" s="2" t="s">
        <v>666</v>
      </c>
      <c r="BV262" s="2">
        <f t="shared" si="251"/>
        <v>7</v>
      </c>
      <c r="BW262" s="2">
        <f t="shared" si="252"/>
        <v>3</v>
      </c>
      <c r="BX262" s="2">
        <f t="shared" si="253"/>
        <v>1.6323274780075739E-2</v>
      </c>
      <c r="BY262" s="2">
        <f t="shared" si="254"/>
        <v>2.5880854813636677E-2</v>
      </c>
      <c r="BZ262" s="2">
        <f t="shared" si="255"/>
        <v>1.9190548790144018E-2</v>
      </c>
      <c r="CA262" s="2">
        <f t="shared" si="256"/>
        <v>1.1253968253968254</v>
      </c>
      <c r="CB262" s="2">
        <f t="shared" si="257"/>
        <v>0.20928142086927654</v>
      </c>
      <c r="CC262" s="2">
        <v>6.6349999999999998</v>
      </c>
      <c r="CD262" s="2" t="str">
        <f t="shared" si="258"/>
        <v>Same Var</v>
      </c>
      <c r="CE262" s="2">
        <f t="shared" si="259"/>
        <v>0.15351275861524971</v>
      </c>
      <c r="CF262" s="2" t="str">
        <f t="shared" si="260"/>
        <v>NS</v>
      </c>
      <c r="CG262" s="2" t="str">
        <f t="shared" si="261"/>
        <v>NS</v>
      </c>
      <c r="CH262" s="2" t="str">
        <f t="shared" si="262"/>
        <v>Wilcoxon</v>
      </c>
      <c r="CI262" s="2" t="str">
        <f t="shared" si="263"/>
        <v/>
      </c>
      <c r="CJ262" s="2" t="str">
        <f t="shared" si="264"/>
        <v/>
      </c>
    </row>
    <row r="263" spans="1:88" x14ac:dyDescent="0.2">
      <c r="A263" s="1" t="s">
        <v>142</v>
      </c>
      <c r="B263" s="19" t="s">
        <v>870</v>
      </c>
      <c r="C263" s="20">
        <v>38685</v>
      </c>
      <c r="D263" s="7">
        <v>0.30833333333333335</v>
      </c>
      <c r="E263" s="1">
        <v>0.1</v>
      </c>
      <c r="F263" s="1" t="s">
        <v>57</v>
      </c>
      <c r="G263" s="1" t="s">
        <v>825</v>
      </c>
      <c r="H263" s="19" t="s">
        <v>711</v>
      </c>
      <c r="I263" s="19" t="s">
        <v>712</v>
      </c>
      <c r="J263" s="19" t="s">
        <v>61</v>
      </c>
      <c r="K263" s="2">
        <v>0.75</v>
      </c>
      <c r="L263" s="2">
        <v>0.25</v>
      </c>
      <c r="M263" s="19">
        <v>90.9</v>
      </c>
      <c r="N263" s="19">
        <v>100</v>
      </c>
      <c r="O263" s="19">
        <v>100</v>
      </c>
      <c r="P263" s="19">
        <v>100</v>
      </c>
      <c r="Q263" s="21"/>
      <c r="R263" s="21"/>
      <c r="S263" s="21"/>
      <c r="T263" s="21"/>
      <c r="W263" s="2">
        <f t="shared" si="212"/>
        <v>97.724999999999994</v>
      </c>
      <c r="X263" s="2">
        <f t="shared" si="213"/>
        <v>4.5499999999999972</v>
      </c>
      <c r="Y263" s="2">
        <f t="shared" si="214"/>
        <v>4</v>
      </c>
      <c r="Z263" s="19">
        <v>90</v>
      </c>
      <c r="AA263" s="19">
        <v>100</v>
      </c>
      <c r="AB263" s="19">
        <v>100</v>
      </c>
      <c r="AC263" s="19">
        <v>100</v>
      </c>
      <c r="AJ263" s="2">
        <f t="shared" si="215"/>
        <v>97.5</v>
      </c>
      <c r="AK263" s="2">
        <f t="shared" si="216"/>
        <v>5</v>
      </c>
      <c r="AL263" s="2">
        <f t="shared" si="217"/>
        <v>4</v>
      </c>
      <c r="AM263" s="22">
        <f t="shared" si="218"/>
        <v>1.2643608792992098</v>
      </c>
      <c r="AN263" s="22">
        <f t="shared" si="219"/>
        <v>1.5707963267948966</v>
      </c>
      <c r="AO263" s="22">
        <f t="shared" si="220"/>
        <v>1.5707963267948966</v>
      </c>
      <c r="AP263" s="22">
        <f t="shared" si="221"/>
        <v>1.5707963267948966</v>
      </c>
      <c r="AQ263" s="22" t="str">
        <f t="shared" si="222"/>
        <v/>
      </c>
      <c r="AR263" s="22" t="str">
        <f t="shared" si="223"/>
        <v/>
      </c>
      <c r="AS263" s="22" t="str">
        <f t="shared" si="224"/>
        <v/>
      </c>
      <c r="AT263" s="22" t="str">
        <f t="shared" si="225"/>
        <v/>
      </c>
      <c r="AU263" s="22" t="str">
        <f t="shared" si="226"/>
        <v/>
      </c>
      <c r="AV263" s="22" t="str">
        <f t="shared" si="227"/>
        <v/>
      </c>
      <c r="AW263" s="2">
        <f t="shared" si="228"/>
        <v>1.4941874649209748</v>
      </c>
      <c r="AX263" s="2">
        <f t="shared" si="229"/>
        <v>0.15321772374784337</v>
      </c>
      <c r="AY263" s="2">
        <f t="shared" si="230"/>
        <v>4</v>
      </c>
      <c r="AZ263" s="23">
        <f t="shared" si="231"/>
        <v>1.2490457723982542</v>
      </c>
      <c r="BA263" s="23">
        <f t="shared" si="232"/>
        <v>1.5707963267948966</v>
      </c>
      <c r="BB263" s="23">
        <f t="shared" si="233"/>
        <v>1.5707963267948966</v>
      </c>
      <c r="BC263" s="23">
        <f t="shared" si="234"/>
        <v>1.5707963267948966</v>
      </c>
      <c r="BD263" s="23" t="str">
        <f t="shared" si="235"/>
        <v/>
      </c>
      <c r="BE263" s="23" t="str">
        <f t="shared" si="236"/>
        <v/>
      </c>
      <c r="BF263" s="23" t="str">
        <f t="shared" si="237"/>
        <v/>
      </c>
      <c r="BG263" s="23" t="str">
        <f t="shared" si="238"/>
        <v/>
      </c>
      <c r="BH263" s="23" t="str">
        <f t="shared" si="239"/>
        <v/>
      </c>
      <c r="BI263" s="23" t="str">
        <f t="shared" si="240"/>
        <v/>
      </c>
      <c r="BJ263" s="2">
        <f t="shared" si="241"/>
        <v>1.490358688195736</v>
      </c>
      <c r="BK263" s="2">
        <f t="shared" si="242"/>
        <v>0.16087527719832118</v>
      </c>
      <c r="BL263" s="2">
        <f t="shared" si="243"/>
        <v>4</v>
      </c>
      <c r="BM263" s="2">
        <f t="shared" si="244"/>
        <v>9.5481819818541696E-5</v>
      </c>
      <c r="BN263" s="2">
        <f t="shared" si="245"/>
        <v>1.7587341332580852E-5</v>
      </c>
      <c r="BO263" s="2">
        <f t="shared" si="246"/>
        <v>5</v>
      </c>
      <c r="BP263" s="2">
        <f t="shared" si="247"/>
        <v>3.7401629883091521</v>
      </c>
      <c r="BQ263" s="2">
        <f t="shared" si="248"/>
        <v>0.72668684380042159</v>
      </c>
      <c r="BR263" s="3" t="str">
        <f t="shared" si="249"/>
        <v>Nontoxic</v>
      </c>
      <c r="BS263" s="2">
        <f t="shared" si="250"/>
        <v>99.769762087490406</v>
      </c>
      <c r="BT263" s="4" t="s">
        <v>664</v>
      </c>
      <c r="BU263" s="2" t="s">
        <v>666</v>
      </c>
      <c r="BV263" s="2">
        <f t="shared" si="251"/>
        <v>3</v>
      </c>
      <c r="BW263" s="2">
        <f t="shared" si="252"/>
        <v>3</v>
      </c>
      <c r="BX263" s="2">
        <f t="shared" si="253"/>
        <v>2.3475670870470446E-2</v>
      </c>
      <c r="BY263" s="2">
        <f t="shared" si="254"/>
        <v>2.5880854813636677E-2</v>
      </c>
      <c r="BZ263" s="2">
        <f t="shared" si="255"/>
        <v>2.4678262842053562E-2</v>
      </c>
      <c r="CA263" s="2">
        <f t="shared" si="256"/>
        <v>1.1666666666666667</v>
      </c>
      <c r="CB263" s="2">
        <f t="shared" si="257"/>
        <v>6.1136146840620343E-3</v>
      </c>
      <c r="CC263" s="2">
        <v>6.6349999999999998</v>
      </c>
      <c r="CD263" s="2" t="str">
        <f t="shared" si="258"/>
        <v>Same Var</v>
      </c>
      <c r="CE263" s="2">
        <f t="shared" si="259"/>
        <v>0.10349487563008367</v>
      </c>
      <c r="CF263" s="2" t="str">
        <f t="shared" si="260"/>
        <v>NS</v>
      </c>
      <c r="CG263" s="2" t="str">
        <f t="shared" si="261"/>
        <v>NS</v>
      </c>
      <c r="CH263" s="2" t="str">
        <f t="shared" si="262"/>
        <v>Wilcoxon</v>
      </c>
      <c r="CI263" s="2" t="str">
        <f t="shared" si="263"/>
        <v/>
      </c>
      <c r="CJ263" s="2" t="str">
        <f t="shared" si="264"/>
        <v/>
      </c>
    </row>
    <row r="264" spans="1:88" hidden="1" x14ac:dyDescent="0.2">
      <c r="A264" s="1" t="s">
        <v>142</v>
      </c>
      <c r="B264" s="19" t="s">
        <v>858</v>
      </c>
      <c r="C264" s="20">
        <v>38498</v>
      </c>
      <c r="D264" s="7">
        <v>0.57291666666666663</v>
      </c>
      <c r="E264" s="1">
        <v>0.1</v>
      </c>
      <c r="F264" s="1" t="s">
        <v>57</v>
      </c>
      <c r="G264" s="1" t="s">
        <v>820</v>
      </c>
      <c r="H264" s="19" t="s">
        <v>711</v>
      </c>
      <c r="I264" s="19" t="s">
        <v>712</v>
      </c>
      <c r="J264" s="19" t="s">
        <v>61</v>
      </c>
      <c r="K264" s="2">
        <v>0.75</v>
      </c>
      <c r="L264" s="2">
        <v>0.25</v>
      </c>
      <c r="M264" s="19">
        <v>100</v>
      </c>
      <c r="N264" s="19">
        <v>100</v>
      </c>
      <c r="O264" s="19">
        <v>100</v>
      </c>
      <c r="P264" s="19">
        <v>90.9</v>
      </c>
      <c r="Q264" s="21"/>
      <c r="R264" s="21"/>
      <c r="S264" s="21"/>
      <c r="T264" s="21"/>
      <c r="W264" s="2">
        <f t="shared" si="212"/>
        <v>97.724999999999994</v>
      </c>
      <c r="X264" s="2">
        <f t="shared" si="213"/>
        <v>4.5499999999999972</v>
      </c>
      <c r="Y264" s="2">
        <f t="shared" si="214"/>
        <v>4</v>
      </c>
      <c r="Z264" s="19">
        <v>80</v>
      </c>
      <c r="AA264" s="19">
        <v>70</v>
      </c>
      <c r="AB264" s="19">
        <v>90</v>
      </c>
      <c r="AC264" s="19">
        <v>70</v>
      </c>
      <c r="AJ264" s="2">
        <f t="shared" si="215"/>
        <v>77.5</v>
      </c>
      <c r="AK264" s="2">
        <f t="shared" si="216"/>
        <v>9.574271077563381</v>
      </c>
      <c r="AL264" s="2">
        <f t="shared" si="217"/>
        <v>4</v>
      </c>
      <c r="AM264" s="22">
        <f t="shared" si="218"/>
        <v>1.5707963267948966</v>
      </c>
      <c r="AN264" s="22">
        <f t="shared" si="219"/>
        <v>1.5707963267948966</v>
      </c>
      <c r="AO264" s="22">
        <f t="shared" si="220"/>
        <v>1.5707963267948966</v>
      </c>
      <c r="AP264" s="22">
        <f t="shared" si="221"/>
        <v>1.2643608792992098</v>
      </c>
      <c r="AQ264" s="22" t="str">
        <f t="shared" si="222"/>
        <v/>
      </c>
      <c r="AR264" s="22" t="str">
        <f t="shared" si="223"/>
        <v/>
      </c>
      <c r="AS264" s="22" t="str">
        <f t="shared" si="224"/>
        <v/>
      </c>
      <c r="AT264" s="22" t="str">
        <f t="shared" si="225"/>
        <v/>
      </c>
      <c r="AU264" s="22" t="str">
        <f t="shared" si="226"/>
        <v/>
      </c>
      <c r="AV264" s="22" t="str">
        <f t="shared" si="227"/>
        <v/>
      </c>
      <c r="AW264" s="2">
        <f t="shared" si="228"/>
        <v>1.4941874649209748</v>
      </c>
      <c r="AX264" s="2">
        <f t="shared" si="229"/>
        <v>0.15321772374784337</v>
      </c>
      <c r="AY264" s="2">
        <f t="shared" si="230"/>
        <v>4</v>
      </c>
      <c r="AZ264" s="23">
        <f t="shared" si="231"/>
        <v>1.1071487177940904</v>
      </c>
      <c r="BA264" s="23">
        <f t="shared" si="232"/>
        <v>0.99115658643119231</v>
      </c>
      <c r="BB264" s="23">
        <f t="shared" si="233"/>
        <v>1.2490457723982542</v>
      </c>
      <c r="BC264" s="23">
        <f t="shared" si="234"/>
        <v>0.99115658643119231</v>
      </c>
      <c r="BD264" s="23" t="str">
        <f t="shared" si="235"/>
        <v/>
      </c>
      <c r="BE264" s="23" t="str">
        <f t="shared" si="236"/>
        <v/>
      </c>
      <c r="BF264" s="23" t="str">
        <f t="shared" si="237"/>
        <v/>
      </c>
      <c r="BG264" s="23" t="str">
        <f t="shared" si="238"/>
        <v/>
      </c>
      <c r="BH264" s="23" t="str">
        <f t="shared" si="239"/>
        <v/>
      </c>
      <c r="BI264" s="23" t="str">
        <f t="shared" si="240"/>
        <v/>
      </c>
      <c r="BJ264" s="2">
        <f t="shared" si="241"/>
        <v>1.0846269157636823</v>
      </c>
      <c r="BK264" s="2">
        <f t="shared" si="242"/>
        <v>0.12249380516957457</v>
      </c>
      <c r="BL264" s="2">
        <f t="shared" si="243"/>
        <v>4</v>
      </c>
      <c r="BM264" s="2">
        <f t="shared" si="244"/>
        <v>4.9737041021736872E-5</v>
      </c>
      <c r="BN264" s="2">
        <f t="shared" si="245"/>
        <v>8.3232443671187658E-6</v>
      </c>
      <c r="BO264" s="2">
        <f t="shared" si="246"/>
        <v>6</v>
      </c>
      <c r="BP264" s="2">
        <f t="shared" si="247"/>
        <v>-0.42884223474634514</v>
      </c>
      <c r="BQ264" s="2">
        <f t="shared" si="248"/>
        <v>0.71755819649141217</v>
      </c>
      <c r="BR264" s="3" t="str">
        <f t="shared" si="249"/>
        <v>Toxic</v>
      </c>
      <c r="BS264" s="2">
        <f t="shared" si="250"/>
        <v>79.304169864415456</v>
      </c>
      <c r="BT264" s="4" t="s">
        <v>664</v>
      </c>
      <c r="BU264" s="4" t="s">
        <v>667</v>
      </c>
      <c r="BV264" s="2">
        <f t="shared" si="251"/>
        <v>3</v>
      </c>
      <c r="BW264" s="2">
        <f t="shared" si="252"/>
        <v>3</v>
      </c>
      <c r="BX264" s="2">
        <f t="shared" si="253"/>
        <v>2.3475670870470446E-2</v>
      </c>
      <c r="BY264" s="2">
        <f t="shared" si="254"/>
        <v>1.5004732304921695E-2</v>
      </c>
      <c r="BZ264" s="2">
        <f t="shared" si="255"/>
        <v>1.9240201587696071E-2</v>
      </c>
      <c r="CA264" s="2">
        <f t="shared" si="256"/>
        <v>1.1666666666666667</v>
      </c>
      <c r="CB264" s="2">
        <f t="shared" si="257"/>
        <v>0.12773212538935852</v>
      </c>
      <c r="CC264" s="2">
        <v>6.6349999999999998</v>
      </c>
      <c r="CD264" s="2" t="str">
        <f t="shared" si="258"/>
        <v>Same Var</v>
      </c>
      <c r="CE264" s="2">
        <f t="shared" si="259"/>
        <v>9.4956694548295903E-2</v>
      </c>
      <c r="CF264" s="2" t="str">
        <f t="shared" si="260"/>
        <v>NS</v>
      </c>
      <c r="CG264" s="2" t="str">
        <f t="shared" si="261"/>
        <v>Sig</v>
      </c>
      <c r="CH264" s="2" t="str">
        <f t="shared" si="262"/>
        <v>Wilcoxon</v>
      </c>
      <c r="CI264" s="2" t="str">
        <f t="shared" si="263"/>
        <v>TSTToxicLess25</v>
      </c>
      <c r="CJ264" s="2" t="str">
        <f t="shared" si="264"/>
        <v>NOECToxicLess25</v>
      </c>
    </row>
    <row r="265" spans="1:88" hidden="1" x14ac:dyDescent="0.2">
      <c r="A265" s="1" t="s">
        <v>142</v>
      </c>
      <c r="B265" s="19" t="s">
        <v>814</v>
      </c>
      <c r="C265" s="20">
        <v>38498</v>
      </c>
      <c r="D265" s="7">
        <v>0.51249999999999996</v>
      </c>
      <c r="E265" s="1">
        <v>0.1</v>
      </c>
      <c r="F265" s="1" t="s">
        <v>57</v>
      </c>
      <c r="G265" s="1" t="s">
        <v>820</v>
      </c>
      <c r="H265" s="19" t="s">
        <v>711</v>
      </c>
      <c r="I265" s="19" t="s">
        <v>712</v>
      </c>
      <c r="J265" s="19" t="s">
        <v>61</v>
      </c>
      <c r="K265" s="2">
        <v>0.75</v>
      </c>
      <c r="L265" s="2">
        <v>0.25</v>
      </c>
      <c r="M265" s="19">
        <v>100</v>
      </c>
      <c r="N265" s="19">
        <v>100</v>
      </c>
      <c r="O265" s="19">
        <v>100</v>
      </c>
      <c r="P265" s="19">
        <v>90.9</v>
      </c>
      <c r="Q265" s="21"/>
      <c r="R265" s="21"/>
      <c r="S265" s="21"/>
      <c r="T265" s="21"/>
      <c r="W265" s="2">
        <f t="shared" si="212"/>
        <v>97.724999999999994</v>
      </c>
      <c r="X265" s="2">
        <f t="shared" si="213"/>
        <v>4.5499999999999972</v>
      </c>
      <c r="Y265" s="2">
        <f t="shared" si="214"/>
        <v>4</v>
      </c>
      <c r="Z265" s="19">
        <v>70</v>
      </c>
      <c r="AA265" s="19">
        <v>60</v>
      </c>
      <c r="AB265" s="19">
        <v>90</v>
      </c>
      <c r="AC265" s="19">
        <v>80</v>
      </c>
      <c r="AJ265" s="2">
        <f t="shared" si="215"/>
        <v>75</v>
      </c>
      <c r="AK265" s="2">
        <f t="shared" si="216"/>
        <v>12.909944487358056</v>
      </c>
      <c r="AL265" s="2">
        <f t="shared" si="217"/>
        <v>4</v>
      </c>
      <c r="AM265" s="22">
        <f t="shared" si="218"/>
        <v>1.5707963267948966</v>
      </c>
      <c r="AN265" s="22">
        <f t="shared" si="219"/>
        <v>1.5707963267948966</v>
      </c>
      <c r="AO265" s="22">
        <f t="shared" si="220"/>
        <v>1.5707963267948966</v>
      </c>
      <c r="AP265" s="22">
        <f t="shared" si="221"/>
        <v>1.2643608792992098</v>
      </c>
      <c r="AQ265" s="22" t="str">
        <f t="shared" si="222"/>
        <v/>
      </c>
      <c r="AR265" s="22" t="str">
        <f t="shared" si="223"/>
        <v/>
      </c>
      <c r="AS265" s="22" t="str">
        <f t="shared" si="224"/>
        <v/>
      </c>
      <c r="AT265" s="22" t="str">
        <f t="shared" si="225"/>
        <v/>
      </c>
      <c r="AU265" s="22" t="str">
        <f t="shared" si="226"/>
        <v/>
      </c>
      <c r="AV265" s="22" t="str">
        <f t="shared" si="227"/>
        <v/>
      </c>
      <c r="AW265" s="2">
        <f t="shared" si="228"/>
        <v>1.4941874649209748</v>
      </c>
      <c r="AX265" s="2">
        <f t="shared" si="229"/>
        <v>0.15321772374784337</v>
      </c>
      <c r="AY265" s="2">
        <f t="shared" si="230"/>
        <v>4</v>
      </c>
      <c r="AZ265" s="23">
        <f t="shared" si="231"/>
        <v>0.99115658643119231</v>
      </c>
      <c r="BA265" s="23">
        <f t="shared" si="232"/>
        <v>0.88607712379261372</v>
      </c>
      <c r="BB265" s="23">
        <f t="shared" si="233"/>
        <v>1.2490457723982542</v>
      </c>
      <c r="BC265" s="23">
        <f t="shared" si="234"/>
        <v>1.1071487177940904</v>
      </c>
      <c r="BD265" s="23" t="str">
        <f t="shared" si="235"/>
        <v/>
      </c>
      <c r="BE265" s="23" t="str">
        <f t="shared" si="236"/>
        <v/>
      </c>
      <c r="BF265" s="23" t="str">
        <f t="shared" si="237"/>
        <v/>
      </c>
      <c r="BG265" s="23" t="str">
        <f t="shared" si="238"/>
        <v/>
      </c>
      <c r="BH265" s="23" t="str">
        <f t="shared" si="239"/>
        <v/>
      </c>
      <c r="BI265" s="23" t="str">
        <f t="shared" si="240"/>
        <v/>
      </c>
      <c r="BJ265" s="2">
        <f t="shared" si="241"/>
        <v>1.0583570501040376</v>
      </c>
      <c r="BK265" s="2">
        <f t="shared" si="242"/>
        <v>0.1559263618655648</v>
      </c>
      <c r="BL265" s="2">
        <f t="shared" si="243"/>
        <v>4</v>
      </c>
      <c r="BM265" s="2">
        <f t="shared" si="244"/>
        <v>8.7975466664448496E-5</v>
      </c>
      <c r="BN265" s="2">
        <f t="shared" si="245"/>
        <v>1.5947857950953528E-5</v>
      </c>
      <c r="BO265" s="2">
        <f t="shared" si="246"/>
        <v>6</v>
      </c>
      <c r="BP265" s="2">
        <f t="shared" si="247"/>
        <v>-0.64310658069328686</v>
      </c>
      <c r="BQ265" s="2">
        <f t="shared" si="248"/>
        <v>0.71755819649141217</v>
      </c>
      <c r="BR265" s="3" t="str">
        <f t="shared" si="249"/>
        <v>Toxic</v>
      </c>
      <c r="BS265" s="2">
        <f t="shared" si="250"/>
        <v>76.745970836531086</v>
      </c>
      <c r="BT265" s="4" t="s">
        <v>664</v>
      </c>
      <c r="BU265" s="4" t="s">
        <v>667</v>
      </c>
      <c r="BV265" s="2">
        <f t="shared" si="251"/>
        <v>3</v>
      </c>
      <c r="BW265" s="2">
        <f t="shared" si="252"/>
        <v>3</v>
      </c>
      <c r="BX265" s="2">
        <f t="shared" si="253"/>
        <v>2.3475670870470446E-2</v>
      </c>
      <c r="BY265" s="2">
        <f t="shared" si="254"/>
        <v>2.4313030324631061E-2</v>
      </c>
      <c r="BZ265" s="2">
        <f t="shared" si="255"/>
        <v>2.3894350597550754E-2</v>
      </c>
      <c r="CA265" s="2">
        <f t="shared" si="256"/>
        <v>1.1666666666666667</v>
      </c>
      <c r="CB265" s="2">
        <f t="shared" si="257"/>
        <v>7.8961346307490231E-4</v>
      </c>
      <c r="CC265" s="2">
        <v>6.6349999999999998</v>
      </c>
      <c r="CD265" s="2" t="str">
        <f t="shared" si="258"/>
        <v>Same Var</v>
      </c>
      <c r="CE265" s="2">
        <f t="shared" si="259"/>
        <v>9.0798588093884705E-2</v>
      </c>
      <c r="CF265" s="2" t="str">
        <f t="shared" si="260"/>
        <v>NS</v>
      </c>
      <c r="CG265" s="2" t="str">
        <f t="shared" si="261"/>
        <v>Sig</v>
      </c>
      <c r="CH265" s="2" t="str">
        <f t="shared" si="262"/>
        <v>Wilcoxon</v>
      </c>
      <c r="CI265" s="2" t="str">
        <f t="shared" si="263"/>
        <v>TSTToxicLess25</v>
      </c>
      <c r="CJ265" s="2" t="str">
        <f t="shared" si="264"/>
        <v>NOECToxicLess25</v>
      </c>
    </row>
    <row r="266" spans="1:88" hidden="1" x14ac:dyDescent="0.2">
      <c r="A266" s="1" t="s">
        <v>142</v>
      </c>
      <c r="B266" s="19" t="s">
        <v>859</v>
      </c>
      <c r="C266" s="20">
        <v>38685</v>
      </c>
      <c r="D266" s="7">
        <v>0.41944444444444445</v>
      </c>
      <c r="E266" s="1">
        <v>0.1</v>
      </c>
      <c r="F266" s="1" t="s">
        <v>57</v>
      </c>
      <c r="G266" s="1" t="s">
        <v>825</v>
      </c>
      <c r="H266" s="19" t="s">
        <v>711</v>
      </c>
      <c r="I266" s="19" t="s">
        <v>712</v>
      </c>
      <c r="J266" s="19" t="s">
        <v>61</v>
      </c>
      <c r="K266" s="2">
        <v>0.75</v>
      </c>
      <c r="L266" s="2">
        <v>0.25</v>
      </c>
      <c r="M266" s="19">
        <v>90.9</v>
      </c>
      <c r="N266" s="19">
        <v>100</v>
      </c>
      <c r="O266" s="19">
        <v>100</v>
      </c>
      <c r="P266" s="19">
        <v>100</v>
      </c>
      <c r="Q266" s="21"/>
      <c r="R266" s="21"/>
      <c r="S266" s="21"/>
      <c r="T266" s="21"/>
      <c r="W266" s="2">
        <f t="shared" si="212"/>
        <v>97.724999999999994</v>
      </c>
      <c r="X266" s="2">
        <f t="shared" si="213"/>
        <v>4.5499999999999972</v>
      </c>
      <c r="Y266" s="2">
        <f t="shared" si="214"/>
        <v>4</v>
      </c>
      <c r="Z266" s="19">
        <v>66.7</v>
      </c>
      <c r="AA266" s="19">
        <v>57.1</v>
      </c>
      <c r="AB266" s="19">
        <v>100</v>
      </c>
      <c r="AC266" s="19">
        <v>100</v>
      </c>
      <c r="AJ266" s="2">
        <f t="shared" si="215"/>
        <v>80.95</v>
      </c>
      <c r="AK266" s="2">
        <f t="shared" si="216"/>
        <v>22.343455417638534</v>
      </c>
      <c r="AL266" s="2">
        <f t="shared" si="217"/>
        <v>4</v>
      </c>
      <c r="AM266" s="22">
        <f t="shared" si="218"/>
        <v>1.2643608792992098</v>
      </c>
      <c r="AN266" s="22">
        <f t="shared" si="219"/>
        <v>1.5707963267948966</v>
      </c>
      <c r="AO266" s="22">
        <f t="shared" si="220"/>
        <v>1.5707963267948966</v>
      </c>
      <c r="AP266" s="22">
        <f t="shared" si="221"/>
        <v>1.5707963267948966</v>
      </c>
      <c r="AQ266" s="22" t="str">
        <f t="shared" si="222"/>
        <v/>
      </c>
      <c r="AR266" s="22" t="str">
        <f t="shared" si="223"/>
        <v/>
      </c>
      <c r="AS266" s="22" t="str">
        <f t="shared" si="224"/>
        <v/>
      </c>
      <c r="AT266" s="22" t="str">
        <f t="shared" si="225"/>
        <v/>
      </c>
      <c r="AU266" s="22" t="str">
        <f t="shared" si="226"/>
        <v/>
      </c>
      <c r="AV266" s="22" t="str">
        <f t="shared" si="227"/>
        <v/>
      </c>
      <c r="AW266" s="2">
        <f t="shared" si="228"/>
        <v>1.4941874649209748</v>
      </c>
      <c r="AX266" s="2">
        <f t="shared" si="229"/>
        <v>0.15321772374784337</v>
      </c>
      <c r="AY266" s="2">
        <f t="shared" si="230"/>
        <v>4</v>
      </c>
      <c r="AZ266" s="23">
        <f t="shared" si="231"/>
        <v>0.95567021574980793</v>
      </c>
      <c r="BA266" s="23">
        <f t="shared" si="232"/>
        <v>0.85663896215403901</v>
      </c>
      <c r="BB266" s="23">
        <f t="shared" si="233"/>
        <v>1.5707963267948966</v>
      </c>
      <c r="BC266" s="23">
        <f t="shared" si="234"/>
        <v>1.5707963267948966</v>
      </c>
      <c r="BD266" s="23" t="str">
        <f t="shared" si="235"/>
        <v/>
      </c>
      <c r="BE266" s="23" t="str">
        <f t="shared" si="236"/>
        <v/>
      </c>
      <c r="BF266" s="23" t="str">
        <f t="shared" si="237"/>
        <v/>
      </c>
      <c r="BG266" s="23" t="str">
        <f t="shared" si="238"/>
        <v/>
      </c>
      <c r="BH266" s="23" t="str">
        <f t="shared" si="239"/>
        <v/>
      </c>
      <c r="BI266" s="23" t="str">
        <f t="shared" si="240"/>
        <v/>
      </c>
      <c r="BJ266" s="2">
        <f t="shared" si="241"/>
        <v>1.2384754578734101</v>
      </c>
      <c r="BK266" s="2">
        <f t="shared" si="242"/>
        <v>0.38585499619991181</v>
      </c>
      <c r="BL266" s="2">
        <f t="shared" si="243"/>
        <v>4</v>
      </c>
      <c r="BM266" s="2">
        <f t="shared" si="244"/>
        <v>1.6420556415349147E-3</v>
      </c>
      <c r="BN266" s="2">
        <f t="shared" si="245"/>
        <v>4.6543421765652733E-4</v>
      </c>
      <c r="BO266" s="2">
        <f t="shared" si="246"/>
        <v>4</v>
      </c>
      <c r="BP266" s="2">
        <f t="shared" si="247"/>
        <v>0.58536509192060682</v>
      </c>
      <c r="BQ266" s="2">
        <f t="shared" si="248"/>
        <v>0.74069708411268287</v>
      </c>
      <c r="BR266" s="3" t="str">
        <f t="shared" si="249"/>
        <v>Toxic</v>
      </c>
      <c r="BS266" s="2">
        <f t="shared" si="250"/>
        <v>82.834484522895892</v>
      </c>
      <c r="BT266" s="4" t="s">
        <v>664</v>
      </c>
      <c r="BU266" s="2" t="s">
        <v>666</v>
      </c>
      <c r="BV266" s="2">
        <f t="shared" si="251"/>
        <v>3</v>
      </c>
      <c r="BW266" s="2">
        <f t="shared" si="252"/>
        <v>3</v>
      </c>
      <c r="BX266" s="2">
        <f t="shared" si="253"/>
        <v>2.3475670870470446E-2</v>
      </c>
      <c r="BY266" s="2">
        <f t="shared" si="254"/>
        <v>0.14888407809243395</v>
      </c>
      <c r="BZ266" s="2">
        <f t="shared" si="255"/>
        <v>8.6179874481452201E-2</v>
      </c>
      <c r="CA266" s="2">
        <f t="shared" si="256"/>
        <v>1.1666666666666667</v>
      </c>
      <c r="CB266" s="2">
        <f t="shared" si="257"/>
        <v>1.9381904868833602</v>
      </c>
      <c r="CC266" s="2">
        <v>6.6349999999999998</v>
      </c>
      <c r="CD266" s="2" t="str">
        <f t="shared" si="258"/>
        <v>Same Var</v>
      </c>
      <c r="CE266" s="2">
        <f t="shared" si="259"/>
        <v>8.6550106163941889E-2</v>
      </c>
      <c r="CF266" s="2" t="str">
        <f t="shared" si="260"/>
        <v>NS</v>
      </c>
      <c r="CG266" s="2" t="str">
        <f t="shared" si="261"/>
        <v>NS</v>
      </c>
      <c r="CH266" s="2" t="str">
        <f t="shared" si="262"/>
        <v>Wilcoxon</v>
      </c>
      <c r="CI266" s="2" t="str">
        <f t="shared" si="263"/>
        <v>TSTToxicLess25</v>
      </c>
      <c r="CJ266" s="2" t="str">
        <f t="shared" si="264"/>
        <v/>
      </c>
    </row>
    <row r="267" spans="1:88" hidden="1" x14ac:dyDescent="0.2">
      <c r="A267" s="1" t="s">
        <v>142</v>
      </c>
      <c r="B267" s="19" t="s">
        <v>858</v>
      </c>
      <c r="C267" s="20">
        <v>38685</v>
      </c>
      <c r="D267" s="7">
        <v>0.4777777777777778</v>
      </c>
      <c r="E267" s="1">
        <v>0.1</v>
      </c>
      <c r="F267" s="1" t="s">
        <v>57</v>
      </c>
      <c r="G267" s="1" t="s">
        <v>825</v>
      </c>
      <c r="H267" s="19" t="s">
        <v>711</v>
      </c>
      <c r="I267" s="19" t="s">
        <v>712</v>
      </c>
      <c r="J267" s="19" t="s">
        <v>61</v>
      </c>
      <c r="K267" s="2">
        <v>0.75</v>
      </c>
      <c r="L267" s="2">
        <v>0.25</v>
      </c>
      <c r="M267" s="19">
        <v>90.9</v>
      </c>
      <c r="N267" s="19">
        <v>100</v>
      </c>
      <c r="O267" s="19">
        <v>100</v>
      </c>
      <c r="P267" s="19">
        <v>100</v>
      </c>
      <c r="Q267" s="21"/>
      <c r="R267" s="21"/>
      <c r="S267" s="21"/>
      <c r="T267" s="21"/>
      <c r="W267" s="2">
        <f t="shared" si="212"/>
        <v>97.724999999999994</v>
      </c>
      <c r="X267" s="2">
        <f t="shared" si="213"/>
        <v>4.5499999999999972</v>
      </c>
      <c r="Y267" s="2">
        <f t="shared" si="214"/>
        <v>4</v>
      </c>
      <c r="Z267" s="19">
        <v>20</v>
      </c>
      <c r="AA267" s="19">
        <v>0</v>
      </c>
      <c r="AB267" s="19">
        <v>20</v>
      </c>
      <c r="AC267" s="19">
        <v>90</v>
      </c>
      <c r="AJ267" s="2">
        <f t="shared" si="215"/>
        <v>32.5</v>
      </c>
      <c r="AK267" s="2">
        <f t="shared" si="216"/>
        <v>39.475730941090035</v>
      </c>
      <c r="AL267" s="2">
        <f t="shared" si="217"/>
        <v>4</v>
      </c>
      <c r="AM267" s="22">
        <f t="shared" si="218"/>
        <v>1.2643608792992098</v>
      </c>
      <c r="AN267" s="22">
        <f t="shared" si="219"/>
        <v>1.5707963267948966</v>
      </c>
      <c r="AO267" s="22">
        <f t="shared" si="220"/>
        <v>1.5707963267948966</v>
      </c>
      <c r="AP267" s="22">
        <f t="shared" si="221"/>
        <v>1.5707963267948966</v>
      </c>
      <c r="AQ267" s="22" t="str">
        <f t="shared" si="222"/>
        <v/>
      </c>
      <c r="AR267" s="22" t="str">
        <f t="shared" si="223"/>
        <v/>
      </c>
      <c r="AS267" s="22" t="str">
        <f t="shared" si="224"/>
        <v/>
      </c>
      <c r="AT267" s="22" t="str">
        <f t="shared" si="225"/>
        <v/>
      </c>
      <c r="AU267" s="22" t="str">
        <f t="shared" si="226"/>
        <v/>
      </c>
      <c r="AV267" s="22" t="str">
        <f t="shared" si="227"/>
        <v/>
      </c>
      <c r="AW267" s="2">
        <f t="shared" si="228"/>
        <v>1.4941874649209748</v>
      </c>
      <c r="AX267" s="2">
        <f t="shared" si="229"/>
        <v>0.15321772374784337</v>
      </c>
      <c r="AY267" s="2">
        <f t="shared" si="230"/>
        <v>4</v>
      </c>
      <c r="AZ267" s="23">
        <f t="shared" si="231"/>
        <v>0.46364760900080609</v>
      </c>
      <c r="BA267" s="23">
        <f t="shared" si="232"/>
        <v>0</v>
      </c>
      <c r="BB267" s="23">
        <f t="shared" si="233"/>
        <v>0.46364760900080609</v>
      </c>
      <c r="BC267" s="23">
        <f t="shared" si="234"/>
        <v>1.2490457723982542</v>
      </c>
      <c r="BD267" s="23" t="str">
        <f t="shared" si="235"/>
        <v/>
      </c>
      <c r="BE267" s="23" t="str">
        <f t="shared" si="236"/>
        <v/>
      </c>
      <c r="BF267" s="23" t="str">
        <f t="shared" si="237"/>
        <v/>
      </c>
      <c r="BG267" s="23" t="str">
        <f t="shared" si="238"/>
        <v/>
      </c>
      <c r="BH267" s="23" t="str">
        <f t="shared" si="239"/>
        <v/>
      </c>
      <c r="BI267" s="23" t="str">
        <f t="shared" si="240"/>
        <v/>
      </c>
      <c r="BJ267" s="2">
        <f t="shared" si="241"/>
        <v>0.54408524759996657</v>
      </c>
      <c r="BK267" s="2">
        <f t="shared" si="242"/>
        <v>0.51831088662648939</v>
      </c>
      <c r="BL267" s="2">
        <f t="shared" si="243"/>
        <v>4</v>
      </c>
      <c r="BM267" s="2">
        <f t="shared" si="244"/>
        <v>4.9650075952162257E-3</v>
      </c>
      <c r="BN267" s="2">
        <f t="shared" si="245"/>
        <v>1.5071904413598077E-3</v>
      </c>
      <c r="BO267" s="2">
        <f t="shared" si="246"/>
        <v>3</v>
      </c>
      <c r="BP267" s="2">
        <f t="shared" si="247"/>
        <v>-2.1720060366039977</v>
      </c>
      <c r="BQ267" s="2">
        <f t="shared" si="248"/>
        <v>0.76489232840434507</v>
      </c>
      <c r="BR267" s="3" t="str">
        <f t="shared" si="249"/>
        <v>Toxic</v>
      </c>
      <c r="BS267" s="2">
        <f t="shared" si="250"/>
        <v>33.256587362496802</v>
      </c>
      <c r="BT267" s="4" t="s">
        <v>664</v>
      </c>
      <c r="BU267" s="4" t="s">
        <v>667</v>
      </c>
      <c r="BV267" s="2">
        <f t="shared" si="251"/>
        <v>3</v>
      </c>
      <c r="BW267" s="2">
        <f t="shared" si="252"/>
        <v>3</v>
      </c>
      <c r="BX267" s="2">
        <f t="shared" si="253"/>
        <v>2.3475670870470446E-2</v>
      </c>
      <c r="BY267" s="2">
        <f t="shared" si="254"/>
        <v>0.26864617519553752</v>
      </c>
      <c r="BZ267" s="2">
        <f t="shared" si="255"/>
        <v>0.14606092303300397</v>
      </c>
      <c r="CA267" s="2">
        <f t="shared" si="256"/>
        <v>1.1666666666666667</v>
      </c>
      <c r="CB267" s="2">
        <f t="shared" si="257"/>
        <v>3.1337687538627219</v>
      </c>
      <c r="CC267" s="2">
        <v>6.6349999999999998</v>
      </c>
      <c r="CD267" s="2" t="str">
        <f t="shared" si="258"/>
        <v>Same Var</v>
      </c>
      <c r="CE267" s="2">
        <f t="shared" si="259"/>
        <v>9.9526746830750731E-2</v>
      </c>
      <c r="CF267" s="2" t="str">
        <f t="shared" si="260"/>
        <v>NS</v>
      </c>
      <c r="CG267" s="2" t="str">
        <f t="shared" si="261"/>
        <v>Sig</v>
      </c>
      <c r="CH267" s="2" t="str">
        <f t="shared" si="262"/>
        <v>Wilcoxon</v>
      </c>
      <c r="CI267" s="2" t="str">
        <f t="shared" si="263"/>
        <v/>
      </c>
      <c r="CJ267" s="2" t="str">
        <f t="shared" si="264"/>
        <v/>
      </c>
    </row>
    <row r="268" spans="1:88" hidden="1" x14ac:dyDescent="0.2">
      <c r="A268" s="1" t="s">
        <v>142</v>
      </c>
      <c r="B268" s="19" t="s">
        <v>814</v>
      </c>
      <c r="C268" s="20">
        <v>38685</v>
      </c>
      <c r="D268" s="7">
        <v>0.46597222222222223</v>
      </c>
      <c r="E268" s="1">
        <v>0.1</v>
      </c>
      <c r="F268" s="1" t="s">
        <v>57</v>
      </c>
      <c r="G268" s="1" t="s">
        <v>825</v>
      </c>
      <c r="H268" s="19" t="s">
        <v>711</v>
      </c>
      <c r="I268" s="19" t="s">
        <v>712</v>
      </c>
      <c r="J268" s="19" t="s">
        <v>61</v>
      </c>
      <c r="K268" s="2">
        <v>0.75</v>
      </c>
      <c r="L268" s="2">
        <v>0.25</v>
      </c>
      <c r="M268" s="19">
        <v>90.9</v>
      </c>
      <c r="N268" s="19">
        <v>100</v>
      </c>
      <c r="O268" s="19">
        <v>100</v>
      </c>
      <c r="P268" s="19">
        <v>100</v>
      </c>
      <c r="Q268" s="21"/>
      <c r="R268" s="21"/>
      <c r="S268" s="21"/>
      <c r="T268" s="21"/>
      <c r="W268" s="2">
        <f t="shared" si="212"/>
        <v>97.724999999999994</v>
      </c>
      <c r="X268" s="2">
        <f t="shared" si="213"/>
        <v>4.5499999999999972</v>
      </c>
      <c r="Y268" s="2">
        <f t="shared" si="214"/>
        <v>4</v>
      </c>
      <c r="Z268" s="19">
        <v>90</v>
      </c>
      <c r="AA268" s="19">
        <v>80</v>
      </c>
      <c r="AB268" s="19">
        <v>0</v>
      </c>
      <c r="AC268" s="19">
        <v>0</v>
      </c>
      <c r="AJ268" s="2">
        <f t="shared" si="215"/>
        <v>42.5</v>
      </c>
      <c r="AK268" s="2">
        <f t="shared" si="216"/>
        <v>49.244289008980523</v>
      </c>
      <c r="AL268" s="2">
        <f t="shared" si="217"/>
        <v>4</v>
      </c>
      <c r="AM268" s="22">
        <f t="shared" si="218"/>
        <v>1.2643608792992098</v>
      </c>
      <c r="AN268" s="22">
        <f t="shared" si="219"/>
        <v>1.5707963267948966</v>
      </c>
      <c r="AO268" s="22">
        <f t="shared" si="220"/>
        <v>1.5707963267948966</v>
      </c>
      <c r="AP268" s="22">
        <f t="shared" si="221"/>
        <v>1.5707963267948966</v>
      </c>
      <c r="AQ268" s="22" t="str">
        <f t="shared" si="222"/>
        <v/>
      </c>
      <c r="AR268" s="22" t="str">
        <f t="shared" si="223"/>
        <v/>
      </c>
      <c r="AS268" s="22" t="str">
        <f t="shared" si="224"/>
        <v/>
      </c>
      <c r="AT268" s="22" t="str">
        <f t="shared" si="225"/>
        <v/>
      </c>
      <c r="AU268" s="22" t="str">
        <f t="shared" si="226"/>
        <v/>
      </c>
      <c r="AV268" s="22" t="str">
        <f t="shared" si="227"/>
        <v/>
      </c>
      <c r="AW268" s="2">
        <f t="shared" si="228"/>
        <v>1.4941874649209748</v>
      </c>
      <c r="AX268" s="2">
        <f t="shared" si="229"/>
        <v>0.15321772374784337</v>
      </c>
      <c r="AY268" s="2">
        <f t="shared" si="230"/>
        <v>4</v>
      </c>
      <c r="AZ268" s="23">
        <f t="shared" si="231"/>
        <v>1.2490457723982542</v>
      </c>
      <c r="BA268" s="23">
        <f t="shared" si="232"/>
        <v>1.1071487177940904</v>
      </c>
      <c r="BB268" s="23">
        <f t="shared" si="233"/>
        <v>0</v>
      </c>
      <c r="BC268" s="23">
        <f t="shared" si="234"/>
        <v>0</v>
      </c>
      <c r="BD268" s="23" t="str">
        <f t="shared" si="235"/>
        <v/>
      </c>
      <c r="BE268" s="23" t="str">
        <f t="shared" si="236"/>
        <v/>
      </c>
      <c r="BF268" s="23" t="str">
        <f t="shared" si="237"/>
        <v/>
      </c>
      <c r="BG268" s="23" t="str">
        <f t="shared" si="238"/>
        <v/>
      </c>
      <c r="BH268" s="23" t="str">
        <f t="shared" si="239"/>
        <v/>
      </c>
      <c r="BI268" s="23" t="str">
        <f t="shared" si="240"/>
        <v/>
      </c>
      <c r="BJ268" s="2">
        <f t="shared" si="241"/>
        <v>0.58904862254808621</v>
      </c>
      <c r="BK268" s="2">
        <f t="shared" si="242"/>
        <v>0.68263716715784395</v>
      </c>
      <c r="BL268" s="2">
        <f t="shared" si="243"/>
        <v>4</v>
      </c>
      <c r="BM268" s="2">
        <f t="shared" si="244"/>
        <v>1.4351954154438925E-2</v>
      </c>
      <c r="BN268" s="2">
        <f t="shared" si="245"/>
        <v>4.5275899506372966E-3</v>
      </c>
      <c r="BO268" s="2">
        <f t="shared" si="246"/>
        <v>3</v>
      </c>
      <c r="BP268" s="2">
        <f t="shared" si="247"/>
        <v>-1.5358565615621491</v>
      </c>
      <c r="BQ268" s="2">
        <f t="shared" si="248"/>
        <v>0.76489232840434507</v>
      </c>
      <c r="BR268" s="3" t="str">
        <f t="shared" si="249"/>
        <v>Toxic</v>
      </c>
      <c r="BS268" s="2">
        <f t="shared" si="250"/>
        <v>43.489383474034284</v>
      </c>
      <c r="BT268" s="4" t="s">
        <v>664</v>
      </c>
      <c r="BU268" s="4" t="s">
        <v>667</v>
      </c>
      <c r="BV268" s="2">
        <f t="shared" si="251"/>
        <v>3</v>
      </c>
      <c r="BW268" s="2">
        <f t="shared" si="252"/>
        <v>3</v>
      </c>
      <c r="BX268" s="2">
        <f t="shared" si="253"/>
        <v>2.3475670870470446E-2</v>
      </c>
      <c r="BY268" s="2">
        <f t="shared" si="254"/>
        <v>0.46599350198528616</v>
      </c>
      <c r="BZ268" s="2">
        <f t="shared" si="255"/>
        <v>0.24473458642787829</v>
      </c>
      <c r="CA268" s="2">
        <f t="shared" si="256"/>
        <v>1.1666666666666667</v>
      </c>
      <c r="CB268" s="2">
        <f t="shared" si="257"/>
        <v>4.371974518355322</v>
      </c>
      <c r="CC268" s="2">
        <v>6.6349999999999998</v>
      </c>
      <c r="CD268" s="2" t="str">
        <f t="shared" si="258"/>
        <v>Same Var</v>
      </c>
      <c r="CE268" s="2">
        <f t="shared" si="259"/>
        <v>0.15579714915049064</v>
      </c>
      <c r="CF268" s="2" t="str">
        <f t="shared" si="260"/>
        <v>NS</v>
      </c>
      <c r="CG268" s="2" t="str">
        <f t="shared" si="261"/>
        <v>Sig</v>
      </c>
      <c r="CH268" s="2" t="str">
        <f t="shared" si="262"/>
        <v>Wilcoxon</v>
      </c>
      <c r="CI268" s="2" t="str">
        <f t="shared" si="263"/>
        <v/>
      </c>
      <c r="CJ268" s="2" t="str">
        <f t="shared" si="264"/>
        <v/>
      </c>
    </row>
    <row r="269" spans="1:88" x14ac:dyDescent="0.2">
      <c r="A269" s="1" t="s">
        <v>142</v>
      </c>
      <c r="B269" s="19" t="s">
        <v>242</v>
      </c>
      <c r="C269" s="20">
        <v>38722</v>
      </c>
      <c r="D269" s="7">
        <v>0.47916666666666669</v>
      </c>
      <c r="E269" s="1">
        <v>0.1</v>
      </c>
      <c r="F269" s="1" t="s">
        <v>57</v>
      </c>
      <c r="G269" s="1" t="s">
        <v>738</v>
      </c>
      <c r="H269" s="19" t="s">
        <v>711</v>
      </c>
      <c r="I269" s="19" t="s">
        <v>712</v>
      </c>
      <c r="J269" s="19" t="s">
        <v>61</v>
      </c>
      <c r="K269" s="2">
        <v>0.75</v>
      </c>
      <c r="L269" s="2">
        <v>0.25</v>
      </c>
      <c r="M269" s="19">
        <v>100</v>
      </c>
      <c r="N269" s="19">
        <v>100</v>
      </c>
      <c r="O269" s="19">
        <v>100</v>
      </c>
      <c r="P269" s="19">
        <v>90</v>
      </c>
      <c r="Q269" s="19">
        <v>100</v>
      </c>
      <c r="R269" s="19">
        <v>100</v>
      </c>
      <c r="S269" s="19">
        <v>90</v>
      </c>
      <c r="T269" s="19">
        <v>100</v>
      </c>
      <c r="W269" s="2">
        <f t="shared" si="212"/>
        <v>97.5</v>
      </c>
      <c r="X269" s="2">
        <f t="shared" si="213"/>
        <v>4.6291004988627575</v>
      </c>
      <c r="Y269" s="2">
        <f t="shared" si="214"/>
        <v>8</v>
      </c>
      <c r="Z269" s="19">
        <v>100</v>
      </c>
      <c r="AA269" s="19">
        <v>100</v>
      </c>
      <c r="AB269" s="19">
        <v>100</v>
      </c>
      <c r="AC269" s="19">
        <v>100</v>
      </c>
      <c r="AJ269" s="2">
        <f t="shared" si="215"/>
        <v>100</v>
      </c>
      <c r="AK269" s="2">
        <f t="shared" si="216"/>
        <v>0</v>
      </c>
      <c r="AL269" s="2">
        <f t="shared" si="217"/>
        <v>4</v>
      </c>
      <c r="AM269" s="22">
        <f t="shared" si="218"/>
        <v>1.5707963267948966</v>
      </c>
      <c r="AN269" s="22">
        <f t="shared" si="219"/>
        <v>1.5707963267948966</v>
      </c>
      <c r="AO269" s="22">
        <f t="shared" si="220"/>
        <v>1.5707963267948966</v>
      </c>
      <c r="AP269" s="22">
        <f t="shared" si="221"/>
        <v>1.2490457723982542</v>
      </c>
      <c r="AQ269" s="22">
        <f t="shared" si="222"/>
        <v>1.5707963267948966</v>
      </c>
      <c r="AR269" s="22">
        <f t="shared" si="223"/>
        <v>1.5707963267948966</v>
      </c>
      <c r="AS269" s="22">
        <f t="shared" si="224"/>
        <v>1.2490457723982542</v>
      </c>
      <c r="AT269" s="22">
        <f t="shared" si="225"/>
        <v>1.5707963267948966</v>
      </c>
      <c r="AU269" s="22" t="str">
        <f t="shared" si="226"/>
        <v/>
      </c>
      <c r="AV269" s="22" t="str">
        <f t="shared" si="227"/>
        <v/>
      </c>
      <c r="AW269" s="2">
        <f t="shared" si="228"/>
        <v>1.490358688195736</v>
      </c>
      <c r="AX269" s="2">
        <f t="shared" si="229"/>
        <v>0.14894156518668658</v>
      </c>
      <c r="AY269" s="2">
        <f t="shared" si="230"/>
        <v>8</v>
      </c>
      <c r="AZ269" s="23">
        <f t="shared" si="231"/>
        <v>1.5707963267948966</v>
      </c>
      <c r="BA269" s="23">
        <f t="shared" si="232"/>
        <v>1.5707963267948966</v>
      </c>
      <c r="BB269" s="23">
        <f t="shared" si="233"/>
        <v>1.5707963267948966</v>
      </c>
      <c r="BC269" s="23">
        <f t="shared" si="234"/>
        <v>1.5707963267948966</v>
      </c>
      <c r="BD269" s="23" t="str">
        <f t="shared" si="235"/>
        <v/>
      </c>
      <c r="BE269" s="23" t="str">
        <f t="shared" si="236"/>
        <v/>
      </c>
      <c r="BF269" s="23" t="str">
        <f t="shared" si="237"/>
        <v/>
      </c>
      <c r="BG269" s="23" t="str">
        <f t="shared" si="238"/>
        <v/>
      </c>
      <c r="BH269" s="23" t="str">
        <f t="shared" si="239"/>
        <v/>
      </c>
      <c r="BI269" s="23" t="str">
        <f t="shared" si="240"/>
        <v/>
      </c>
      <c r="BJ269" s="2">
        <f t="shared" si="241"/>
        <v>1.5707963267948966</v>
      </c>
      <c r="BK269" s="2">
        <f t="shared" si="242"/>
        <v>0</v>
      </c>
      <c r="BL269" s="2">
        <f t="shared" si="243"/>
        <v>4</v>
      </c>
      <c r="BM269" s="2">
        <f t="shared" si="244"/>
        <v>2.4329250680097565E-6</v>
      </c>
      <c r="BN269" s="2">
        <f t="shared" si="245"/>
        <v>3.475607240013938E-7</v>
      </c>
      <c r="BO269" s="2">
        <f t="shared" si="246"/>
        <v>7</v>
      </c>
      <c r="BP269" s="2">
        <f t="shared" si="247"/>
        <v>11.470760201217715</v>
      </c>
      <c r="BQ269" s="2">
        <f t="shared" si="248"/>
        <v>0.71114177808178591</v>
      </c>
      <c r="BR269" s="3" t="str">
        <f t="shared" si="249"/>
        <v>Nontoxic</v>
      </c>
      <c r="BS269" s="2">
        <f t="shared" si="250"/>
        <v>102.56410256410255</v>
      </c>
      <c r="BT269" s="4" t="s">
        <v>664</v>
      </c>
      <c r="BU269" s="2" t="s">
        <v>666</v>
      </c>
      <c r="BV269" s="2">
        <f t="shared" si="251"/>
        <v>7</v>
      </c>
      <c r="BW269" s="2">
        <f t="shared" si="252"/>
        <v>3</v>
      </c>
      <c r="BX269" s="2">
        <f t="shared" si="253"/>
        <v>2.2183589840260007E-2</v>
      </c>
      <c r="BY269" s="2">
        <f t="shared" si="254"/>
        <v>0</v>
      </c>
      <c r="BZ269" s="2">
        <f t="shared" si="255"/>
        <v>1.5528512888182005E-2</v>
      </c>
      <c r="CA269" s="2">
        <f t="shared" si="256"/>
        <v>1.1253968253968254</v>
      </c>
      <c r="CB269" s="2" t="e">
        <f t="shared" si="257"/>
        <v>#NUM!</v>
      </c>
      <c r="CC269" s="2">
        <v>6.6349999999999998</v>
      </c>
      <c r="CD269" s="2" t="e">
        <f t="shared" si="258"/>
        <v>#NUM!</v>
      </c>
      <c r="CE269" s="2" t="e">
        <f t="shared" si="259"/>
        <v>#NUM!</v>
      </c>
      <c r="CF269" s="2" t="e">
        <f t="shared" si="260"/>
        <v>#NUM!</v>
      </c>
      <c r="CG269" s="2" t="str">
        <f t="shared" si="261"/>
        <v>NS</v>
      </c>
      <c r="CH269" s="2" t="str">
        <f t="shared" si="262"/>
        <v/>
      </c>
      <c r="CI269" s="2" t="str">
        <f t="shared" si="263"/>
        <v/>
      </c>
      <c r="CJ269" s="2" t="str">
        <f t="shared" si="264"/>
        <v/>
      </c>
    </row>
    <row r="270" spans="1:88" x14ac:dyDescent="0.2">
      <c r="A270" s="1" t="s">
        <v>142</v>
      </c>
      <c r="B270" s="19" t="s">
        <v>534</v>
      </c>
      <c r="C270" s="20">
        <v>38481</v>
      </c>
      <c r="D270" s="7">
        <v>0.70833333333333337</v>
      </c>
      <c r="E270" s="1">
        <v>0.1</v>
      </c>
      <c r="F270" s="1" t="s">
        <v>57</v>
      </c>
      <c r="G270" s="1" t="s">
        <v>871</v>
      </c>
      <c r="H270" s="19" t="s">
        <v>711</v>
      </c>
      <c r="I270" s="19" t="s">
        <v>712</v>
      </c>
      <c r="J270" s="19" t="s">
        <v>61</v>
      </c>
      <c r="K270" s="2">
        <v>0.75</v>
      </c>
      <c r="L270" s="2">
        <v>0.25</v>
      </c>
      <c r="M270" s="19">
        <v>100</v>
      </c>
      <c r="N270" s="19">
        <v>100</v>
      </c>
      <c r="O270" s="19">
        <v>100</v>
      </c>
      <c r="P270" s="19">
        <v>90</v>
      </c>
      <c r="Q270" s="19">
        <v>100</v>
      </c>
      <c r="R270" s="19">
        <v>100</v>
      </c>
      <c r="S270" s="19">
        <v>100</v>
      </c>
      <c r="T270" s="19">
        <v>90</v>
      </c>
      <c r="W270" s="2">
        <f t="shared" si="212"/>
        <v>97.5</v>
      </c>
      <c r="X270" s="2">
        <f t="shared" si="213"/>
        <v>4.6291004988627575</v>
      </c>
      <c r="Y270" s="2">
        <f t="shared" si="214"/>
        <v>8</v>
      </c>
      <c r="Z270" s="19">
        <v>100</v>
      </c>
      <c r="AA270" s="19">
        <v>100</v>
      </c>
      <c r="AB270" s="19">
        <v>100</v>
      </c>
      <c r="AC270" s="19">
        <v>100</v>
      </c>
      <c r="AJ270" s="2">
        <f t="shared" si="215"/>
        <v>100</v>
      </c>
      <c r="AK270" s="2">
        <f t="shared" si="216"/>
        <v>0</v>
      </c>
      <c r="AL270" s="2">
        <f t="shared" si="217"/>
        <v>4</v>
      </c>
      <c r="AM270" s="22">
        <f t="shared" si="218"/>
        <v>1.5707963267948966</v>
      </c>
      <c r="AN270" s="22">
        <f t="shared" si="219"/>
        <v>1.5707963267948966</v>
      </c>
      <c r="AO270" s="22">
        <f t="shared" si="220"/>
        <v>1.5707963267948966</v>
      </c>
      <c r="AP270" s="22">
        <f t="shared" si="221"/>
        <v>1.2490457723982542</v>
      </c>
      <c r="AQ270" s="22">
        <f t="shared" si="222"/>
        <v>1.5707963267948966</v>
      </c>
      <c r="AR270" s="22">
        <f t="shared" si="223"/>
        <v>1.5707963267948966</v>
      </c>
      <c r="AS270" s="22">
        <f t="shared" si="224"/>
        <v>1.5707963267948966</v>
      </c>
      <c r="AT270" s="22">
        <f t="shared" si="225"/>
        <v>1.2490457723982542</v>
      </c>
      <c r="AU270" s="22" t="str">
        <f t="shared" si="226"/>
        <v/>
      </c>
      <c r="AV270" s="22" t="str">
        <f t="shared" si="227"/>
        <v/>
      </c>
      <c r="AW270" s="2">
        <f t="shared" si="228"/>
        <v>1.490358688195736</v>
      </c>
      <c r="AX270" s="2">
        <f t="shared" si="229"/>
        <v>0.14894156518668658</v>
      </c>
      <c r="AY270" s="2">
        <f t="shared" si="230"/>
        <v>8</v>
      </c>
      <c r="AZ270" s="23">
        <f t="shared" si="231"/>
        <v>1.5707963267948966</v>
      </c>
      <c r="BA270" s="23">
        <f t="shared" si="232"/>
        <v>1.5707963267948966</v>
      </c>
      <c r="BB270" s="23">
        <f t="shared" si="233"/>
        <v>1.5707963267948966</v>
      </c>
      <c r="BC270" s="23">
        <f t="shared" si="234"/>
        <v>1.5707963267948966</v>
      </c>
      <c r="BD270" s="23" t="str">
        <f t="shared" si="235"/>
        <v/>
      </c>
      <c r="BE270" s="23" t="str">
        <f t="shared" si="236"/>
        <v/>
      </c>
      <c r="BF270" s="23" t="str">
        <f t="shared" si="237"/>
        <v/>
      </c>
      <c r="BG270" s="23" t="str">
        <f t="shared" si="238"/>
        <v/>
      </c>
      <c r="BH270" s="23" t="str">
        <f t="shared" si="239"/>
        <v/>
      </c>
      <c r="BI270" s="23" t="str">
        <f t="shared" si="240"/>
        <v/>
      </c>
      <c r="BJ270" s="2">
        <f t="shared" si="241"/>
        <v>1.5707963267948966</v>
      </c>
      <c r="BK270" s="2">
        <f t="shared" si="242"/>
        <v>0</v>
      </c>
      <c r="BL270" s="2">
        <f t="shared" si="243"/>
        <v>4</v>
      </c>
      <c r="BM270" s="2">
        <f t="shared" si="244"/>
        <v>2.4329250680097565E-6</v>
      </c>
      <c r="BN270" s="2">
        <f t="shared" si="245"/>
        <v>3.475607240013938E-7</v>
      </c>
      <c r="BO270" s="2">
        <f t="shared" si="246"/>
        <v>7</v>
      </c>
      <c r="BP270" s="2">
        <f t="shared" si="247"/>
        <v>11.470760201217715</v>
      </c>
      <c r="BQ270" s="2">
        <f t="shared" si="248"/>
        <v>0.71114177808178591</v>
      </c>
      <c r="BR270" s="3" t="str">
        <f t="shared" si="249"/>
        <v>Nontoxic</v>
      </c>
      <c r="BS270" s="2">
        <f t="shared" si="250"/>
        <v>102.56410256410255</v>
      </c>
      <c r="BT270" s="4" t="s">
        <v>664</v>
      </c>
      <c r="BU270" s="2" t="s">
        <v>666</v>
      </c>
      <c r="BV270" s="2">
        <f t="shared" si="251"/>
        <v>7</v>
      </c>
      <c r="BW270" s="2">
        <f t="shared" si="252"/>
        <v>3</v>
      </c>
      <c r="BX270" s="2">
        <f t="shared" si="253"/>
        <v>2.2183589840260007E-2</v>
      </c>
      <c r="BY270" s="2">
        <f t="shared" si="254"/>
        <v>0</v>
      </c>
      <c r="BZ270" s="2">
        <f t="shared" si="255"/>
        <v>1.5528512888182005E-2</v>
      </c>
      <c r="CA270" s="2">
        <f t="shared" si="256"/>
        <v>1.1253968253968254</v>
      </c>
      <c r="CB270" s="2" t="e">
        <f t="shared" si="257"/>
        <v>#NUM!</v>
      </c>
      <c r="CC270" s="2">
        <v>6.6349999999999998</v>
      </c>
      <c r="CD270" s="2" t="e">
        <f t="shared" si="258"/>
        <v>#NUM!</v>
      </c>
      <c r="CE270" s="2" t="e">
        <f t="shared" si="259"/>
        <v>#NUM!</v>
      </c>
      <c r="CF270" s="2" t="e">
        <f t="shared" si="260"/>
        <v>#NUM!</v>
      </c>
      <c r="CG270" s="2" t="str">
        <f t="shared" si="261"/>
        <v>NS</v>
      </c>
      <c r="CH270" s="2" t="str">
        <f t="shared" si="262"/>
        <v/>
      </c>
      <c r="CI270" s="2" t="str">
        <f t="shared" si="263"/>
        <v/>
      </c>
      <c r="CJ270" s="2" t="str">
        <f t="shared" si="264"/>
        <v/>
      </c>
    </row>
    <row r="271" spans="1:88" x14ac:dyDescent="0.2">
      <c r="A271" s="1" t="s">
        <v>142</v>
      </c>
      <c r="B271" s="19" t="s">
        <v>564</v>
      </c>
      <c r="C271" s="20">
        <v>38482</v>
      </c>
      <c r="D271" s="7">
        <v>0.38541666666666669</v>
      </c>
      <c r="E271" s="1">
        <v>0.1</v>
      </c>
      <c r="F271" s="1" t="s">
        <v>57</v>
      </c>
      <c r="G271" s="1" t="s">
        <v>871</v>
      </c>
      <c r="H271" s="19" t="s">
        <v>711</v>
      </c>
      <c r="I271" s="19" t="s">
        <v>712</v>
      </c>
      <c r="J271" s="19" t="s">
        <v>61</v>
      </c>
      <c r="K271" s="2">
        <v>0.75</v>
      </c>
      <c r="L271" s="2">
        <v>0.25</v>
      </c>
      <c r="M271" s="19">
        <v>100</v>
      </c>
      <c r="N271" s="19">
        <v>100</v>
      </c>
      <c r="O271" s="19">
        <v>100</v>
      </c>
      <c r="P271" s="19">
        <v>90</v>
      </c>
      <c r="Q271" s="19">
        <v>100</v>
      </c>
      <c r="R271" s="19">
        <v>100</v>
      </c>
      <c r="S271" s="19">
        <v>100</v>
      </c>
      <c r="T271" s="19">
        <v>90</v>
      </c>
      <c r="W271" s="2">
        <f t="shared" si="212"/>
        <v>97.5</v>
      </c>
      <c r="X271" s="2">
        <f t="shared" si="213"/>
        <v>4.6291004988627575</v>
      </c>
      <c r="Y271" s="2">
        <f t="shared" si="214"/>
        <v>8</v>
      </c>
      <c r="Z271" s="19">
        <v>100</v>
      </c>
      <c r="AA271" s="19">
        <v>100</v>
      </c>
      <c r="AB271" s="19">
        <v>100</v>
      </c>
      <c r="AC271" s="19">
        <v>100</v>
      </c>
      <c r="AJ271" s="2">
        <f t="shared" si="215"/>
        <v>100</v>
      </c>
      <c r="AK271" s="2">
        <f t="shared" si="216"/>
        <v>0</v>
      </c>
      <c r="AL271" s="2">
        <f t="shared" si="217"/>
        <v>4</v>
      </c>
      <c r="AM271" s="22">
        <f t="shared" si="218"/>
        <v>1.5707963267948966</v>
      </c>
      <c r="AN271" s="22">
        <f t="shared" si="219"/>
        <v>1.5707963267948966</v>
      </c>
      <c r="AO271" s="22">
        <f t="shared" si="220"/>
        <v>1.5707963267948966</v>
      </c>
      <c r="AP271" s="22">
        <f t="shared" si="221"/>
        <v>1.2490457723982542</v>
      </c>
      <c r="AQ271" s="22">
        <f t="shared" si="222"/>
        <v>1.5707963267948966</v>
      </c>
      <c r="AR271" s="22">
        <f t="shared" si="223"/>
        <v>1.5707963267948966</v>
      </c>
      <c r="AS271" s="22">
        <f t="shared" si="224"/>
        <v>1.5707963267948966</v>
      </c>
      <c r="AT271" s="22">
        <f t="shared" si="225"/>
        <v>1.2490457723982542</v>
      </c>
      <c r="AU271" s="22" t="str">
        <f t="shared" si="226"/>
        <v/>
      </c>
      <c r="AV271" s="22" t="str">
        <f t="shared" si="227"/>
        <v/>
      </c>
      <c r="AW271" s="2">
        <f t="shared" si="228"/>
        <v>1.490358688195736</v>
      </c>
      <c r="AX271" s="2">
        <f t="shared" si="229"/>
        <v>0.14894156518668658</v>
      </c>
      <c r="AY271" s="2">
        <f t="shared" si="230"/>
        <v>8</v>
      </c>
      <c r="AZ271" s="23">
        <f t="shared" si="231"/>
        <v>1.5707963267948966</v>
      </c>
      <c r="BA271" s="23">
        <f t="shared" si="232"/>
        <v>1.5707963267948966</v>
      </c>
      <c r="BB271" s="23">
        <f t="shared" si="233"/>
        <v>1.5707963267948966</v>
      </c>
      <c r="BC271" s="23">
        <f t="shared" si="234"/>
        <v>1.5707963267948966</v>
      </c>
      <c r="BD271" s="23" t="str">
        <f t="shared" si="235"/>
        <v/>
      </c>
      <c r="BE271" s="23" t="str">
        <f t="shared" si="236"/>
        <v/>
      </c>
      <c r="BF271" s="23" t="str">
        <f t="shared" si="237"/>
        <v/>
      </c>
      <c r="BG271" s="23" t="str">
        <f t="shared" si="238"/>
        <v/>
      </c>
      <c r="BH271" s="23" t="str">
        <f t="shared" si="239"/>
        <v/>
      </c>
      <c r="BI271" s="23" t="str">
        <f t="shared" si="240"/>
        <v/>
      </c>
      <c r="BJ271" s="2">
        <f t="shared" si="241"/>
        <v>1.5707963267948966</v>
      </c>
      <c r="BK271" s="2">
        <f t="shared" si="242"/>
        <v>0</v>
      </c>
      <c r="BL271" s="2">
        <f t="shared" si="243"/>
        <v>4</v>
      </c>
      <c r="BM271" s="2">
        <f t="shared" si="244"/>
        <v>2.4329250680097565E-6</v>
      </c>
      <c r="BN271" s="2">
        <f t="shared" si="245"/>
        <v>3.475607240013938E-7</v>
      </c>
      <c r="BO271" s="2">
        <f t="shared" si="246"/>
        <v>7</v>
      </c>
      <c r="BP271" s="2">
        <f t="shared" si="247"/>
        <v>11.470760201217715</v>
      </c>
      <c r="BQ271" s="2">
        <f t="shared" si="248"/>
        <v>0.71114177808178591</v>
      </c>
      <c r="BR271" s="3" t="str">
        <f t="shared" si="249"/>
        <v>Nontoxic</v>
      </c>
      <c r="BS271" s="2">
        <f t="shared" si="250"/>
        <v>102.56410256410255</v>
      </c>
      <c r="BT271" s="4" t="s">
        <v>664</v>
      </c>
      <c r="BU271" s="2" t="s">
        <v>666</v>
      </c>
      <c r="BV271" s="2">
        <f t="shared" si="251"/>
        <v>7</v>
      </c>
      <c r="BW271" s="2">
        <f t="shared" si="252"/>
        <v>3</v>
      </c>
      <c r="BX271" s="2">
        <f t="shared" si="253"/>
        <v>2.2183589840260007E-2</v>
      </c>
      <c r="BY271" s="2">
        <f t="shared" si="254"/>
        <v>0</v>
      </c>
      <c r="BZ271" s="2">
        <f t="shared" si="255"/>
        <v>1.5528512888182005E-2</v>
      </c>
      <c r="CA271" s="2">
        <f t="shared" si="256"/>
        <v>1.1253968253968254</v>
      </c>
      <c r="CB271" s="2" t="e">
        <f t="shared" si="257"/>
        <v>#NUM!</v>
      </c>
      <c r="CC271" s="2">
        <v>6.6349999999999998</v>
      </c>
      <c r="CD271" s="2" t="e">
        <f t="shared" si="258"/>
        <v>#NUM!</v>
      </c>
      <c r="CE271" s="2" t="e">
        <f t="shared" si="259"/>
        <v>#NUM!</v>
      </c>
      <c r="CF271" s="2" t="e">
        <f t="shared" si="260"/>
        <v>#NUM!</v>
      </c>
      <c r="CG271" s="2" t="str">
        <f t="shared" si="261"/>
        <v>NS</v>
      </c>
      <c r="CH271" s="2" t="str">
        <f t="shared" si="262"/>
        <v/>
      </c>
      <c r="CI271" s="2" t="str">
        <f t="shared" si="263"/>
        <v/>
      </c>
      <c r="CJ271" s="2" t="str">
        <f t="shared" si="264"/>
        <v/>
      </c>
    </row>
    <row r="272" spans="1:88" x14ac:dyDescent="0.2">
      <c r="A272" s="1" t="s">
        <v>142</v>
      </c>
      <c r="B272" s="19" t="s">
        <v>233</v>
      </c>
      <c r="C272" s="20">
        <v>38722</v>
      </c>
      <c r="D272" s="7">
        <v>0.51041666666666663</v>
      </c>
      <c r="E272" s="1">
        <v>0.1</v>
      </c>
      <c r="F272" s="1" t="s">
        <v>57</v>
      </c>
      <c r="G272" s="1" t="s">
        <v>738</v>
      </c>
      <c r="H272" s="19" t="s">
        <v>711</v>
      </c>
      <c r="I272" s="19" t="s">
        <v>712</v>
      </c>
      <c r="J272" s="19" t="s">
        <v>61</v>
      </c>
      <c r="K272" s="2">
        <v>0.75</v>
      </c>
      <c r="L272" s="2">
        <v>0.25</v>
      </c>
      <c r="M272" s="19">
        <v>100</v>
      </c>
      <c r="N272" s="19">
        <v>100</v>
      </c>
      <c r="O272" s="19">
        <v>100</v>
      </c>
      <c r="P272" s="19">
        <v>90</v>
      </c>
      <c r="Q272" s="19">
        <v>100</v>
      </c>
      <c r="R272" s="19">
        <v>100</v>
      </c>
      <c r="S272" s="19">
        <v>90</v>
      </c>
      <c r="T272" s="19">
        <v>100</v>
      </c>
      <c r="W272" s="2">
        <f t="shared" si="212"/>
        <v>97.5</v>
      </c>
      <c r="X272" s="2">
        <f t="shared" si="213"/>
        <v>4.6291004988627575</v>
      </c>
      <c r="Y272" s="2">
        <f t="shared" si="214"/>
        <v>8</v>
      </c>
      <c r="Z272" s="19">
        <v>100</v>
      </c>
      <c r="AA272" s="19">
        <v>100</v>
      </c>
      <c r="AB272" s="19">
        <v>90.9</v>
      </c>
      <c r="AC272" s="19">
        <v>100</v>
      </c>
      <c r="AJ272" s="2">
        <f t="shared" si="215"/>
        <v>97.724999999999994</v>
      </c>
      <c r="AK272" s="2">
        <f t="shared" si="216"/>
        <v>4.5499999999999972</v>
      </c>
      <c r="AL272" s="2">
        <f t="shared" si="217"/>
        <v>4</v>
      </c>
      <c r="AM272" s="22">
        <f t="shared" si="218"/>
        <v>1.5707963267948966</v>
      </c>
      <c r="AN272" s="22">
        <f t="shared" si="219"/>
        <v>1.5707963267948966</v>
      </c>
      <c r="AO272" s="22">
        <f t="shared" si="220"/>
        <v>1.5707963267948966</v>
      </c>
      <c r="AP272" s="22">
        <f t="shared" si="221"/>
        <v>1.2490457723982542</v>
      </c>
      <c r="AQ272" s="22">
        <f t="shared" si="222"/>
        <v>1.5707963267948966</v>
      </c>
      <c r="AR272" s="22">
        <f t="shared" si="223"/>
        <v>1.5707963267948966</v>
      </c>
      <c r="AS272" s="22">
        <f t="shared" si="224"/>
        <v>1.2490457723982542</v>
      </c>
      <c r="AT272" s="22">
        <f t="shared" si="225"/>
        <v>1.5707963267948966</v>
      </c>
      <c r="AU272" s="22" t="str">
        <f t="shared" si="226"/>
        <v/>
      </c>
      <c r="AV272" s="22" t="str">
        <f t="shared" si="227"/>
        <v/>
      </c>
      <c r="AW272" s="2">
        <f t="shared" si="228"/>
        <v>1.490358688195736</v>
      </c>
      <c r="AX272" s="2">
        <f t="shared" si="229"/>
        <v>0.14894156518668658</v>
      </c>
      <c r="AY272" s="2">
        <f t="shared" si="230"/>
        <v>8</v>
      </c>
      <c r="AZ272" s="23">
        <f t="shared" si="231"/>
        <v>1.5707963267948966</v>
      </c>
      <c r="BA272" s="23">
        <f t="shared" si="232"/>
        <v>1.5707963267948966</v>
      </c>
      <c r="BB272" s="23">
        <f t="shared" si="233"/>
        <v>1.2643608792992098</v>
      </c>
      <c r="BC272" s="23">
        <f t="shared" si="234"/>
        <v>1.5707963267948966</v>
      </c>
      <c r="BD272" s="23" t="str">
        <f t="shared" si="235"/>
        <v/>
      </c>
      <c r="BE272" s="23" t="str">
        <f t="shared" si="236"/>
        <v/>
      </c>
      <c r="BF272" s="23" t="str">
        <f t="shared" si="237"/>
        <v/>
      </c>
      <c r="BG272" s="23" t="str">
        <f t="shared" si="238"/>
        <v/>
      </c>
      <c r="BH272" s="23" t="str">
        <f t="shared" si="239"/>
        <v/>
      </c>
      <c r="BI272" s="23" t="str">
        <f t="shared" si="240"/>
        <v/>
      </c>
      <c r="BJ272" s="2">
        <f t="shared" si="241"/>
        <v>1.4941874649209748</v>
      </c>
      <c r="BK272" s="2">
        <f t="shared" si="242"/>
        <v>0.15321772374784337</v>
      </c>
      <c r="BL272" s="2">
        <f t="shared" si="243"/>
        <v>4</v>
      </c>
      <c r="BM272" s="2">
        <f t="shared" si="244"/>
        <v>5.5185604167375296E-5</v>
      </c>
      <c r="BN272" s="2">
        <f t="shared" si="245"/>
        <v>1.18289591160567E-5</v>
      </c>
      <c r="BO272" s="2">
        <f t="shared" si="246"/>
        <v>5</v>
      </c>
      <c r="BP272" s="2">
        <f t="shared" si="247"/>
        <v>4.3673143259698559</v>
      </c>
      <c r="BQ272" s="2">
        <f t="shared" si="248"/>
        <v>0.72668684380042159</v>
      </c>
      <c r="BR272" s="3" t="str">
        <f t="shared" si="249"/>
        <v>Nontoxic</v>
      </c>
      <c r="BS272" s="2">
        <f t="shared" si="250"/>
        <v>100.23076923076924</v>
      </c>
      <c r="BT272" s="4" t="s">
        <v>664</v>
      </c>
      <c r="BU272" s="2" t="s">
        <v>666</v>
      </c>
      <c r="BV272" s="2">
        <f t="shared" si="251"/>
        <v>7</v>
      </c>
      <c r="BW272" s="2">
        <f t="shared" si="252"/>
        <v>3</v>
      </c>
      <c r="BX272" s="2">
        <f t="shared" si="253"/>
        <v>2.2183589840260007E-2</v>
      </c>
      <c r="BY272" s="2">
        <f t="shared" si="254"/>
        <v>2.3475670870470446E-2</v>
      </c>
      <c r="BZ272" s="2">
        <f t="shared" si="255"/>
        <v>2.2571214149323136E-2</v>
      </c>
      <c r="CA272" s="2">
        <f t="shared" si="256"/>
        <v>1.1253968253968254</v>
      </c>
      <c r="CB272" s="2">
        <f t="shared" si="257"/>
        <v>3.0125371582393327E-3</v>
      </c>
      <c r="CC272" s="2">
        <v>6.6349999999999998</v>
      </c>
      <c r="CD272" s="2" t="str">
        <f t="shared" si="258"/>
        <v>Same Var</v>
      </c>
      <c r="CE272" s="2">
        <f t="shared" si="259"/>
        <v>0.1543491794917983</v>
      </c>
      <c r="CF272" s="2" t="str">
        <f t="shared" si="260"/>
        <v>NS</v>
      </c>
      <c r="CG272" s="2" t="str">
        <f t="shared" si="261"/>
        <v>NS</v>
      </c>
      <c r="CH272" s="2" t="str">
        <f t="shared" si="262"/>
        <v/>
      </c>
      <c r="CI272" s="2" t="str">
        <f t="shared" si="263"/>
        <v/>
      </c>
      <c r="CJ272" s="2" t="str">
        <f t="shared" si="264"/>
        <v/>
      </c>
    </row>
    <row r="273" spans="1:88" x14ac:dyDescent="0.2">
      <c r="A273" s="1" t="s">
        <v>142</v>
      </c>
      <c r="B273" s="19" t="s">
        <v>461</v>
      </c>
      <c r="C273" s="20">
        <v>38524</v>
      </c>
      <c r="D273" s="7">
        <v>0.375</v>
      </c>
      <c r="E273" s="1">
        <v>0.1</v>
      </c>
      <c r="F273" s="1" t="s">
        <v>57</v>
      </c>
      <c r="G273" s="1" t="s">
        <v>810</v>
      </c>
      <c r="H273" s="19" t="s">
        <v>711</v>
      </c>
      <c r="I273" s="19" t="s">
        <v>712</v>
      </c>
      <c r="J273" s="19" t="s">
        <v>61</v>
      </c>
      <c r="K273" s="2">
        <v>0.75</v>
      </c>
      <c r="L273" s="2">
        <v>0.25</v>
      </c>
      <c r="M273" s="19">
        <v>90</v>
      </c>
      <c r="N273" s="19">
        <v>90</v>
      </c>
      <c r="O273" s="19">
        <v>100</v>
      </c>
      <c r="P273" s="19">
        <v>100</v>
      </c>
      <c r="Q273" s="19">
        <v>100</v>
      </c>
      <c r="R273" s="19">
        <v>100</v>
      </c>
      <c r="S273" s="19">
        <v>100</v>
      </c>
      <c r="T273" s="19">
        <v>100</v>
      </c>
      <c r="W273" s="2">
        <f t="shared" si="212"/>
        <v>97.5</v>
      </c>
      <c r="X273" s="2">
        <f t="shared" si="213"/>
        <v>4.6291004988627575</v>
      </c>
      <c r="Y273" s="2">
        <f t="shared" si="214"/>
        <v>8</v>
      </c>
      <c r="Z273" s="19">
        <v>100</v>
      </c>
      <c r="AA273" s="19">
        <v>100</v>
      </c>
      <c r="AB273" s="19">
        <v>100</v>
      </c>
      <c r="AC273" s="19">
        <v>90</v>
      </c>
      <c r="AJ273" s="2">
        <f t="shared" si="215"/>
        <v>97.5</v>
      </c>
      <c r="AK273" s="2">
        <f t="shared" si="216"/>
        <v>5</v>
      </c>
      <c r="AL273" s="2">
        <f t="shared" si="217"/>
        <v>4</v>
      </c>
      <c r="AM273" s="22">
        <f t="shared" si="218"/>
        <v>1.2490457723982542</v>
      </c>
      <c r="AN273" s="22">
        <f t="shared" si="219"/>
        <v>1.2490457723982542</v>
      </c>
      <c r="AO273" s="22">
        <f t="shared" si="220"/>
        <v>1.5707963267948966</v>
      </c>
      <c r="AP273" s="22">
        <f t="shared" si="221"/>
        <v>1.5707963267948966</v>
      </c>
      <c r="AQ273" s="22">
        <f t="shared" si="222"/>
        <v>1.5707963267948966</v>
      </c>
      <c r="AR273" s="22">
        <f t="shared" si="223"/>
        <v>1.5707963267948966</v>
      </c>
      <c r="AS273" s="22">
        <f t="shared" si="224"/>
        <v>1.5707963267948966</v>
      </c>
      <c r="AT273" s="22">
        <f t="shared" si="225"/>
        <v>1.5707963267948966</v>
      </c>
      <c r="AU273" s="22" t="str">
        <f t="shared" si="226"/>
        <v/>
      </c>
      <c r="AV273" s="22" t="str">
        <f t="shared" si="227"/>
        <v/>
      </c>
      <c r="AW273" s="2">
        <f t="shared" si="228"/>
        <v>1.490358688195736</v>
      </c>
      <c r="AX273" s="2">
        <f t="shared" si="229"/>
        <v>0.14894156518668658</v>
      </c>
      <c r="AY273" s="2">
        <f t="shared" si="230"/>
        <v>8</v>
      </c>
      <c r="AZ273" s="23">
        <f t="shared" si="231"/>
        <v>1.5707963267948966</v>
      </c>
      <c r="BA273" s="23">
        <f t="shared" si="232"/>
        <v>1.5707963267948966</v>
      </c>
      <c r="BB273" s="23">
        <f t="shared" si="233"/>
        <v>1.5707963267948966</v>
      </c>
      <c r="BC273" s="23">
        <f t="shared" si="234"/>
        <v>1.2490457723982542</v>
      </c>
      <c r="BD273" s="23" t="str">
        <f t="shared" si="235"/>
        <v/>
      </c>
      <c r="BE273" s="23" t="str">
        <f t="shared" si="236"/>
        <v/>
      </c>
      <c r="BF273" s="23" t="str">
        <f t="shared" si="237"/>
        <v/>
      </c>
      <c r="BG273" s="23" t="str">
        <f t="shared" si="238"/>
        <v/>
      </c>
      <c r="BH273" s="23" t="str">
        <f t="shared" si="239"/>
        <v/>
      </c>
      <c r="BI273" s="23" t="str">
        <f t="shared" si="240"/>
        <v/>
      </c>
      <c r="BJ273" s="2">
        <f t="shared" si="241"/>
        <v>1.490358688195736</v>
      </c>
      <c r="BK273" s="2">
        <f t="shared" si="242"/>
        <v>0.16087527719832118</v>
      </c>
      <c r="BL273" s="2">
        <f t="shared" si="243"/>
        <v>4</v>
      </c>
      <c r="BM273" s="2">
        <f t="shared" si="244"/>
        <v>6.448085766668933E-5</v>
      </c>
      <c r="BN273" s="2">
        <f t="shared" si="245"/>
        <v>1.4302115846595994E-5</v>
      </c>
      <c r="BO273" s="2">
        <f t="shared" si="246"/>
        <v>5</v>
      </c>
      <c r="BP273" s="2">
        <f t="shared" si="247"/>
        <v>4.1578911050960121</v>
      </c>
      <c r="BQ273" s="2">
        <f t="shared" si="248"/>
        <v>0.72668684380042159</v>
      </c>
      <c r="BR273" s="3" t="str">
        <f t="shared" si="249"/>
        <v>Nontoxic</v>
      </c>
      <c r="BS273" s="2">
        <f t="shared" si="250"/>
        <v>100</v>
      </c>
      <c r="BT273" s="4" t="s">
        <v>664</v>
      </c>
      <c r="BU273" s="4" t="s">
        <v>666</v>
      </c>
      <c r="BV273" s="2">
        <f t="shared" si="251"/>
        <v>7</v>
      </c>
      <c r="BW273" s="2">
        <f t="shared" si="252"/>
        <v>3</v>
      </c>
      <c r="BX273" s="2">
        <f t="shared" si="253"/>
        <v>2.2183589840260007E-2</v>
      </c>
      <c r="BY273" s="2">
        <f t="shared" si="254"/>
        <v>2.5880854813636677E-2</v>
      </c>
      <c r="BZ273" s="2">
        <f t="shared" si="255"/>
        <v>2.3292769332273009E-2</v>
      </c>
      <c r="CA273" s="2">
        <f t="shared" si="256"/>
        <v>1.1253968253968254</v>
      </c>
      <c r="CB273" s="2">
        <f t="shared" si="257"/>
        <v>2.2613891951903879E-2</v>
      </c>
      <c r="CC273" s="2">
        <v>6.6349999999999998</v>
      </c>
      <c r="CD273" s="2" t="str">
        <f t="shared" si="258"/>
        <v>Same Var</v>
      </c>
      <c r="CE273" s="2">
        <f t="shared" si="259"/>
        <v>0.15388030004590408</v>
      </c>
      <c r="CF273" s="2" t="str">
        <f t="shared" si="260"/>
        <v>NS</v>
      </c>
      <c r="CG273" s="2" t="str">
        <f t="shared" si="261"/>
        <v>NS</v>
      </c>
      <c r="CH273" s="2" t="str">
        <f t="shared" si="262"/>
        <v/>
      </c>
      <c r="CI273" s="2" t="str">
        <f t="shared" si="263"/>
        <v/>
      </c>
      <c r="CJ273" s="2" t="str">
        <f t="shared" si="264"/>
        <v/>
      </c>
    </row>
    <row r="274" spans="1:88" x14ac:dyDescent="0.2">
      <c r="A274" s="1" t="s">
        <v>142</v>
      </c>
      <c r="B274" s="19" t="s">
        <v>475</v>
      </c>
      <c r="C274" s="20">
        <v>38523</v>
      </c>
      <c r="D274" s="7">
        <v>0.70833333333333337</v>
      </c>
      <c r="E274" s="1">
        <v>0</v>
      </c>
      <c r="F274" s="1" t="s">
        <v>57</v>
      </c>
      <c r="G274" s="1" t="s">
        <v>810</v>
      </c>
      <c r="H274" s="19" t="s">
        <v>711</v>
      </c>
      <c r="I274" s="19" t="s">
        <v>712</v>
      </c>
      <c r="J274" s="19" t="s">
        <v>61</v>
      </c>
      <c r="K274" s="2">
        <v>0.75</v>
      </c>
      <c r="L274" s="2">
        <v>0.25</v>
      </c>
      <c r="M274" s="19">
        <v>90</v>
      </c>
      <c r="N274" s="19">
        <v>90</v>
      </c>
      <c r="O274" s="19">
        <v>100</v>
      </c>
      <c r="P274" s="19">
        <v>100</v>
      </c>
      <c r="Q274" s="19">
        <v>100</v>
      </c>
      <c r="R274" s="19">
        <v>100</v>
      </c>
      <c r="S274" s="19">
        <v>100</v>
      </c>
      <c r="T274" s="19">
        <v>100</v>
      </c>
      <c r="W274" s="2">
        <f t="shared" si="212"/>
        <v>97.5</v>
      </c>
      <c r="X274" s="2">
        <f t="shared" si="213"/>
        <v>4.6291004988627575</v>
      </c>
      <c r="Y274" s="2">
        <f t="shared" si="214"/>
        <v>8</v>
      </c>
      <c r="Z274" s="19">
        <v>90</v>
      </c>
      <c r="AA274" s="19">
        <v>90</v>
      </c>
      <c r="AB274" s="19">
        <v>90</v>
      </c>
      <c r="AC274" s="19">
        <v>100</v>
      </c>
      <c r="AJ274" s="2">
        <f t="shared" si="215"/>
        <v>92.5</v>
      </c>
      <c r="AK274" s="2">
        <f t="shared" si="216"/>
        <v>5</v>
      </c>
      <c r="AL274" s="2">
        <f t="shared" si="217"/>
        <v>4</v>
      </c>
      <c r="AM274" s="22">
        <f t="shared" si="218"/>
        <v>1.2490457723982542</v>
      </c>
      <c r="AN274" s="22">
        <f t="shared" si="219"/>
        <v>1.2490457723982542</v>
      </c>
      <c r="AO274" s="22">
        <f t="shared" si="220"/>
        <v>1.5707963267948966</v>
      </c>
      <c r="AP274" s="22">
        <f t="shared" si="221"/>
        <v>1.5707963267948966</v>
      </c>
      <c r="AQ274" s="22">
        <f t="shared" si="222"/>
        <v>1.5707963267948966</v>
      </c>
      <c r="AR274" s="22">
        <f t="shared" si="223"/>
        <v>1.5707963267948966</v>
      </c>
      <c r="AS274" s="22">
        <f t="shared" si="224"/>
        <v>1.5707963267948966</v>
      </c>
      <c r="AT274" s="22">
        <f t="shared" si="225"/>
        <v>1.5707963267948966</v>
      </c>
      <c r="AU274" s="22" t="str">
        <f t="shared" si="226"/>
        <v/>
      </c>
      <c r="AV274" s="22" t="str">
        <f t="shared" si="227"/>
        <v/>
      </c>
      <c r="AW274" s="2">
        <f t="shared" si="228"/>
        <v>1.490358688195736</v>
      </c>
      <c r="AX274" s="2">
        <f t="shared" si="229"/>
        <v>0.14894156518668658</v>
      </c>
      <c r="AY274" s="2">
        <f t="shared" si="230"/>
        <v>8</v>
      </c>
      <c r="AZ274" s="23">
        <f t="shared" si="231"/>
        <v>1.2490457723982542</v>
      </c>
      <c r="BA274" s="23">
        <f t="shared" si="232"/>
        <v>1.2490457723982542</v>
      </c>
      <c r="BB274" s="23">
        <f t="shared" si="233"/>
        <v>1.2490457723982542</v>
      </c>
      <c r="BC274" s="23">
        <f t="shared" si="234"/>
        <v>1.5707963267948966</v>
      </c>
      <c r="BD274" s="23" t="str">
        <f t="shared" si="235"/>
        <v/>
      </c>
      <c r="BE274" s="23" t="str">
        <f t="shared" si="236"/>
        <v/>
      </c>
      <c r="BF274" s="23" t="str">
        <f t="shared" si="237"/>
        <v/>
      </c>
      <c r="BG274" s="23" t="str">
        <f t="shared" si="238"/>
        <v/>
      </c>
      <c r="BH274" s="23" t="str">
        <f t="shared" si="239"/>
        <v/>
      </c>
      <c r="BI274" s="23" t="str">
        <f t="shared" si="240"/>
        <v/>
      </c>
      <c r="BJ274" s="2">
        <f t="shared" si="241"/>
        <v>1.3294834109974147</v>
      </c>
      <c r="BK274" s="2">
        <f t="shared" si="242"/>
        <v>0.16087527719832206</v>
      </c>
      <c r="BL274" s="2">
        <f t="shared" si="243"/>
        <v>4</v>
      </c>
      <c r="BM274" s="2">
        <f t="shared" si="244"/>
        <v>6.4480857666690441E-5</v>
      </c>
      <c r="BN274" s="2">
        <f t="shared" si="245"/>
        <v>1.4302115846596299E-5</v>
      </c>
      <c r="BO274" s="2">
        <f t="shared" si="246"/>
        <v>5</v>
      </c>
      <c r="BP274" s="2">
        <f t="shared" si="247"/>
        <v>2.3626135269109967</v>
      </c>
      <c r="BQ274" s="2">
        <f t="shared" si="248"/>
        <v>0.72668684380042159</v>
      </c>
      <c r="BR274" s="3" t="str">
        <f t="shared" si="249"/>
        <v>Nontoxic</v>
      </c>
      <c r="BS274" s="2">
        <f t="shared" si="250"/>
        <v>94.871794871794862</v>
      </c>
      <c r="BT274" s="4" t="s">
        <v>664</v>
      </c>
      <c r="BU274" s="4" t="s">
        <v>666</v>
      </c>
      <c r="BV274" s="2">
        <f t="shared" si="251"/>
        <v>7</v>
      </c>
      <c r="BW274" s="2">
        <f t="shared" si="252"/>
        <v>3</v>
      </c>
      <c r="BX274" s="2">
        <f t="shared" si="253"/>
        <v>2.2183589840260007E-2</v>
      </c>
      <c r="BY274" s="2">
        <f t="shared" si="254"/>
        <v>2.5880854813636962E-2</v>
      </c>
      <c r="BZ274" s="2">
        <f t="shared" si="255"/>
        <v>2.3292769332273096E-2</v>
      </c>
      <c r="CA274" s="2">
        <f t="shared" si="256"/>
        <v>1.1253968253968254</v>
      </c>
      <c r="CB274" s="2">
        <f t="shared" si="257"/>
        <v>2.2613891951916508E-2</v>
      </c>
      <c r="CC274" s="2">
        <v>6.6349999999999998</v>
      </c>
      <c r="CD274" s="2" t="str">
        <f t="shared" si="258"/>
        <v>Same Var</v>
      </c>
      <c r="CE274" s="2">
        <f t="shared" si="259"/>
        <v>0.15206866305807215</v>
      </c>
      <c r="CF274" s="2" t="str">
        <f t="shared" si="260"/>
        <v>NS</v>
      </c>
      <c r="CG274" s="2" t="str">
        <f t="shared" si="261"/>
        <v>NS</v>
      </c>
      <c r="CH274" s="2" t="str">
        <f t="shared" si="262"/>
        <v>Wilcoxon</v>
      </c>
      <c r="CI274" s="2" t="str">
        <f t="shared" si="263"/>
        <v/>
      </c>
      <c r="CJ274" s="2" t="str">
        <f t="shared" si="264"/>
        <v/>
      </c>
    </row>
    <row r="275" spans="1:88" x14ac:dyDescent="0.2">
      <c r="A275" s="1" t="s">
        <v>142</v>
      </c>
      <c r="B275" s="19" t="s">
        <v>479</v>
      </c>
      <c r="C275" s="20">
        <v>38524</v>
      </c>
      <c r="D275" s="7">
        <v>0.66666666666666663</v>
      </c>
      <c r="E275" s="1">
        <v>0</v>
      </c>
      <c r="F275" s="1" t="s">
        <v>57</v>
      </c>
      <c r="G275" s="1" t="s">
        <v>810</v>
      </c>
      <c r="H275" s="19" t="s">
        <v>711</v>
      </c>
      <c r="I275" s="19" t="s">
        <v>712</v>
      </c>
      <c r="J275" s="19" t="s">
        <v>61</v>
      </c>
      <c r="K275" s="2">
        <v>0.75</v>
      </c>
      <c r="L275" s="2">
        <v>0.25</v>
      </c>
      <c r="M275" s="19">
        <v>90</v>
      </c>
      <c r="N275" s="19">
        <v>90</v>
      </c>
      <c r="O275" s="19">
        <v>100</v>
      </c>
      <c r="P275" s="19">
        <v>100</v>
      </c>
      <c r="Q275" s="19">
        <v>100</v>
      </c>
      <c r="R275" s="19">
        <v>100</v>
      </c>
      <c r="S275" s="19">
        <v>100</v>
      </c>
      <c r="T275" s="19">
        <v>100</v>
      </c>
      <c r="W275" s="2">
        <f t="shared" si="212"/>
        <v>97.5</v>
      </c>
      <c r="X275" s="2">
        <f t="shared" si="213"/>
        <v>4.6291004988627575</v>
      </c>
      <c r="Y275" s="2">
        <f t="shared" si="214"/>
        <v>8</v>
      </c>
      <c r="Z275" s="19">
        <v>100</v>
      </c>
      <c r="AA275" s="19">
        <v>100</v>
      </c>
      <c r="AB275" s="19">
        <v>90</v>
      </c>
      <c r="AC275" s="19">
        <v>100</v>
      </c>
      <c r="AJ275" s="2">
        <f t="shared" si="215"/>
        <v>97.5</v>
      </c>
      <c r="AK275" s="2">
        <f t="shared" si="216"/>
        <v>5</v>
      </c>
      <c r="AL275" s="2">
        <f t="shared" si="217"/>
        <v>4</v>
      </c>
      <c r="AM275" s="22">
        <f t="shared" si="218"/>
        <v>1.2490457723982542</v>
      </c>
      <c r="AN275" s="22">
        <f t="shared" si="219"/>
        <v>1.2490457723982542</v>
      </c>
      <c r="AO275" s="22">
        <f t="shared" si="220"/>
        <v>1.5707963267948966</v>
      </c>
      <c r="AP275" s="22">
        <f t="shared" si="221"/>
        <v>1.5707963267948966</v>
      </c>
      <c r="AQ275" s="22">
        <f t="shared" si="222"/>
        <v>1.5707963267948966</v>
      </c>
      <c r="AR275" s="22">
        <f t="shared" si="223"/>
        <v>1.5707963267948966</v>
      </c>
      <c r="AS275" s="22">
        <f t="shared" si="224"/>
        <v>1.5707963267948966</v>
      </c>
      <c r="AT275" s="22">
        <f t="shared" si="225"/>
        <v>1.5707963267948966</v>
      </c>
      <c r="AU275" s="22" t="str">
        <f t="shared" si="226"/>
        <v/>
      </c>
      <c r="AV275" s="22" t="str">
        <f t="shared" si="227"/>
        <v/>
      </c>
      <c r="AW275" s="2">
        <f t="shared" si="228"/>
        <v>1.490358688195736</v>
      </c>
      <c r="AX275" s="2">
        <f t="shared" si="229"/>
        <v>0.14894156518668658</v>
      </c>
      <c r="AY275" s="2">
        <f t="shared" si="230"/>
        <v>8</v>
      </c>
      <c r="AZ275" s="23">
        <f t="shared" si="231"/>
        <v>1.5707963267948966</v>
      </c>
      <c r="BA275" s="23">
        <f t="shared" si="232"/>
        <v>1.5707963267948966</v>
      </c>
      <c r="BB275" s="23">
        <f t="shared" si="233"/>
        <v>1.2490457723982542</v>
      </c>
      <c r="BC275" s="23">
        <f t="shared" si="234"/>
        <v>1.5707963267948966</v>
      </c>
      <c r="BD275" s="23" t="str">
        <f t="shared" si="235"/>
        <v/>
      </c>
      <c r="BE275" s="23" t="str">
        <f t="shared" si="236"/>
        <v/>
      </c>
      <c r="BF275" s="23" t="str">
        <f t="shared" si="237"/>
        <v/>
      </c>
      <c r="BG275" s="23" t="str">
        <f t="shared" si="238"/>
        <v/>
      </c>
      <c r="BH275" s="23" t="str">
        <f t="shared" si="239"/>
        <v/>
      </c>
      <c r="BI275" s="23" t="str">
        <f t="shared" si="240"/>
        <v/>
      </c>
      <c r="BJ275" s="2">
        <f t="shared" si="241"/>
        <v>1.490358688195736</v>
      </c>
      <c r="BK275" s="2">
        <f t="shared" si="242"/>
        <v>0.16087527719832118</v>
      </c>
      <c r="BL275" s="2">
        <f t="shared" si="243"/>
        <v>4</v>
      </c>
      <c r="BM275" s="2">
        <f t="shared" si="244"/>
        <v>6.448085766668933E-5</v>
      </c>
      <c r="BN275" s="2">
        <f t="shared" si="245"/>
        <v>1.4302115846595994E-5</v>
      </c>
      <c r="BO275" s="2">
        <f t="shared" si="246"/>
        <v>5</v>
      </c>
      <c r="BP275" s="2">
        <f t="shared" si="247"/>
        <v>4.1578911050960121</v>
      </c>
      <c r="BQ275" s="2">
        <f t="shared" si="248"/>
        <v>0.72668684380042159</v>
      </c>
      <c r="BR275" s="3" t="str">
        <f t="shared" si="249"/>
        <v>Nontoxic</v>
      </c>
      <c r="BS275" s="2">
        <f t="shared" si="250"/>
        <v>100</v>
      </c>
      <c r="BT275" s="4" t="s">
        <v>664</v>
      </c>
      <c r="BU275" s="2" t="s">
        <v>666</v>
      </c>
      <c r="BV275" s="2">
        <f t="shared" si="251"/>
        <v>7</v>
      </c>
      <c r="BW275" s="2">
        <f t="shared" si="252"/>
        <v>3</v>
      </c>
      <c r="BX275" s="2">
        <f t="shared" si="253"/>
        <v>2.2183589840260007E-2</v>
      </c>
      <c r="BY275" s="2">
        <f t="shared" si="254"/>
        <v>2.5880854813636677E-2</v>
      </c>
      <c r="BZ275" s="2">
        <f t="shared" si="255"/>
        <v>2.3292769332273009E-2</v>
      </c>
      <c r="CA275" s="2">
        <f t="shared" si="256"/>
        <v>1.1253968253968254</v>
      </c>
      <c r="CB275" s="2">
        <f t="shared" si="257"/>
        <v>2.2613891951903879E-2</v>
      </c>
      <c r="CC275" s="2">
        <v>6.6349999999999998</v>
      </c>
      <c r="CD275" s="2" t="str">
        <f t="shared" si="258"/>
        <v>Same Var</v>
      </c>
      <c r="CE275" s="2">
        <f t="shared" si="259"/>
        <v>0.15388030004590408</v>
      </c>
      <c r="CF275" s="2" t="str">
        <f t="shared" si="260"/>
        <v>NS</v>
      </c>
      <c r="CG275" s="2" t="str">
        <f t="shared" si="261"/>
        <v>NS</v>
      </c>
      <c r="CH275" s="2" t="str">
        <f t="shared" si="262"/>
        <v/>
      </c>
      <c r="CI275" s="2" t="str">
        <f t="shared" si="263"/>
        <v/>
      </c>
      <c r="CJ275" s="2" t="str">
        <f t="shared" si="264"/>
        <v/>
      </c>
    </row>
    <row r="276" spans="1:88" x14ac:dyDescent="0.2">
      <c r="A276" s="1" t="s">
        <v>142</v>
      </c>
      <c r="B276" s="19" t="s">
        <v>237</v>
      </c>
      <c r="C276" s="20">
        <v>38722</v>
      </c>
      <c r="D276" s="7">
        <v>0.5</v>
      </c>
      <c r="E276" s="1">
        <v>0.1</v>
      </c>
      <c r="F276" s="1" t="s">
        <v>57</v>
      </c>
      <c r="G276" s="1" t="s">
        <v>738</v>
      </c>
      <c r="H276" s="19" t="s">
        <v>711</v>
      </c>
      <c r="I276" s="19" t="s">
        <v>712</v>
      </c>
      <c r="J276" s="19" t="s">
        <v>61</v>
      </c>
      <c r="K276" s="2">
        <v>0.75</v>
      </c>
      <c r="L276" s="2">
        <v>0.25</v>
      </c>
      <c r="M276" s="19">
        <v>100</v>
      </c>
      <c r="N276" s="19">
        <v>100</v>
      </c>
      <c r="O276" s="19">
        <v>100</v>
      </c>
      <c r="P276" s="19">
        <v>90</v>
      </c>
      <c r="Q276" s="19">
        <v>100</v>
      </c>
      <c r="R276" s="19">
        <v>100</v>
      </c>
      <c r="S276" s="19">
        <v>90</v>
      </c>
      <c r="T276" s="19">
        <v>100</v>
      </c>
      <c r="W276" s="2">
        <f t="shared" si="212"/>
        <v>97.5</v>
      </c>
      <c r="X276" s="2">
        <f t="shared" si="213"/>
        <v>4.6291004988627575</v>
      </c>
      <c r="Y276" s="2">
        <f t="shared" si="214"/>
        <v>8</v>
      </c>
      <c r="Z276" s="19">
        <v>90</v>
      </c>
      <c r="AA276" s="19">
        <v>100</v>
      </c>
      <c r="AB276" s="19">
        <v>80</v>
      </c>
      <c r="AC276" s="19">
        <v>100</v>
      </c>
      <c r="AJ276" s="2">
        <f t="shared" si="215"/>
        <v>92.5</v>
      </c>
      <c r="AK276" s="2">
        <f t="shared" si="216"/>
        <v>9.574271077563381</v>
      </c>
      <c r="AL276" s="2">
        <f t="shared" si="217"/>
        <v>4</v>
      </c>
      <c r="AM276" s="22">
        <f t="shared" si="218"/>
        <v>1.5707963267948966</v>
      </c>
      <c r="AN276" s="22">
        <f t="shared" si="219"/>
        <v>1.5707963267948966</v>
      </c>
      <c r="AO276" s="22">
        <f t="shared" si="220"/>
        <v>1.5707963267948966</v>
      </c>
      <c r="AP276" s="22">
        <f t="shared" si="221"/>
        <v>1.2490457723982542</v>
      </c>
      <c r="AQ276" s="22">
        <f t="shared" si="222"/>
        <v>1.5707963267948966</v>
      </c>
      <c r="AR276" s="22">
        <f t="shared" si="223"/>
        <v>1.5707963267948966</v>
      </c>
      <c r="AS276" s="22">
        <f t="shared" si="224"/>
        <v>1.2490457723982542</v>
      </c>
      <c r="AT276" s="22">
        <f t="shared" si="225"/>
        <v>1.5707963267948966</v>
      </c>
      <c r="AU276" s="22" t="str">
        <f t="shared" si="226"/>
        <v/>
      </c>
      <c r="AV276" s="22" t="str">
        <f t="shared" si="227"/>
        <v/>
      </c>
      <c r="AW276" s="2">
        <f t="shared" si="228"/>
        <v>1.490358688195736</v>
      </c>
      <c r="AX276" s="2">
        <f t="shared" si="229"/>
        <v>0.14894156518668658</v>
      </c>
      <c r="AY276" s="2">
        <f t="shared" si="230"/>
        <v>8</v>
      </c>
      <c r="AZ276" s="23">
        <f t="shared" si="231"/>
        <v>1.2490457723982542</v>
      </c>
      <c r="BA276" s="23">
        <f t="shared" si="232"/>
        <v>1.5707963267948966</v>
      </c>
      <c r="BB276" s="23">
        <f t="shared" si="233"/>
        <v>1.1071487177940904</v>
      </c>
      <c r="BC276" s="23">
        <f t="shared" si="234"/>
        <v>1.5707963267948966</v>
      </c>
      <c r="BD276" s="23" t="str">
        <f t="shared" si="235"/>
        <v/>
      </c>
      <c r="BE276" s="23" t="str">
        <f t="shared" si="236"/>
        <v/>
      </c>
      <c r="BF276" s="23" t="str">
        <f t="shared" si="237"/>
        <v/>
      </c>
      <c r="BG276" s="23" t="str">
        <f t="shared" si="238"/>
        <v/>
      </c>
      <c r="BH276" s="23" t="str">
        <f t="shared" si="239"/>
        <v/>
      </c>
      <c r="BI276" s="23" t="str">
        <f t="shared" si="240"/>
        <v/>
      </c>
      <c r="BJ276" s="2">
        <f t="shared" si="241"/>
        <v>1.3744467859455345</v>
      </c>
      <c r="BK276" s="2">
        <f t="shared" si="242"/>
        <v>0.23400851538614914</v>
      </c>
      <c r="BL276" s="2">
        <f t="shared" si="243"/>
        <v>4</v>
      </c>
      <c r="BM276" s="2">
        <f t="shared" si="244"/>
        <v>2.3255578940640503E-4</v>
      </c>
      <c r="BN276" s="2">
        <f t="shared" si="245"/>
        <v>6.2819560455758106E-5</v>
      </c>
      <c r="BO276" s="2">
        <f t="shared" si="246"/>
        <v>4</v>
      </c>
      <c r="BP276" s="2">
        <f t="shared" si="247"/>
        <v>2.0785308188311404</v>
      </c>
      <c r="BQ276" s="2">
        <f t="shared" si="248"/>
        <v>0.74069708411268287</v>
      </c>
      <c r="BR276" s="3" t="str">
        <f t="shared" si="249"/>
        <v>Nontoxic</v>
      </c>
      <c r="BS276" s="2">
        <f t="shared" si="250"/>
        <v>94.871794871794862</v>
      </c>
      <c r="BT276" s="4" t="s">
        <v>664</v>
      </c>
      <c r="BU276" s="2" t="s">
        <v>666</v>
      </c>
      <c r="BV276" s="2">
        <f t="shared" si="251"/>
        <v>7</v>
      </c>
      <c r="BW276" s="2">
        <f t="shared" si="252"/>
        <v>3</v>
      </c>
      <c r="BX276" s="2">
        <f t="shared" si="253"/>
        <v>2.2183589840260007E-2</v>
      </c>
      <c r="BY276" s="2">
        <f t="shared" si="254"/>
        <v>5.4759985273229596E-2</v>
      </c>
      <c r="BZ276" s="2">
        <f t="shared" si="255"/>
        <v>3.1956508470150885E-2</v>
      </c>
      <c r="CA276" s="2">
        <f t="shared" si="256"/>
        <v>1.1253968253968254</v>
      </c>
      <c r="CB276" s="2">
        <f t="shared" si="257"/>
        <v>0.83473645109409211</v>
      </c>
      <c r="CC276" s="2">
        <v>6.6349999999999998</v>
      </c>
      <c r="CD276" s="2" t="str">
        <f t="shared" si="258"/>
        <v>Same Var</v>
      </c>
      <c r="CE276" s="2">
        <f t="shared" si="259"/>
        <v>0.14850976201883909</v>
      </c>
      <c r="CF276" s="2" t="str">
        <f t="shared" si="260"/>
        <v>NS</v>
      </c>
      <c r="CG276" s="2" t="str">
        <f t="shared" si="261"/>
        <v>NS</v>
      </c>
      <c r="CH276" s="2" t="str">
        <f t="shared" si="262"/>
        <v>Wilcoxon</v>
      </c>
      <c r="CI276" s="2" t="str">
        <f t="shared" si="263"/>
        <v/>
      </c>
      <c r="CJ276" s="2" t="str">
        <f t="shared" si="264"/>
        <v/>
      </c>
    </row>
    <row r="277" spans="1:88" x14ac:dyDescent="0.2">
      <c r="A277" s="1" t="s">
        <v>142</v>
      </c>
      <c r="B277" s="19" t="s">
        <v>231</v>
      </c>
      <c r="C277" s="20">
        <v>38722</v>
      </c>
      <c r="D277" s="7">
        <v>0.52083333333333337</v>
      </c>
      <c r="E277" s="1">
        <v>0.1</v>
      </c>
      <c r="F277" s="1" t="s">
        <v>57</v>
      </c>
      <c r="G277" s="1" t="s">
        <v>738</v>
      </c>
      <c r="H277" s="19" t="s">
        <v>711</v>
      </c>
      <c r="I277" s="19" t="s">
        <v>712</v>
      </c>
      <c r="J277" s="19" t="s">
        <v>61</v>
      </c>
      <c r="K277" s="2">
        <v>0.75</v>
      </c>
      <c r="L277" s="2">
        <v>0.25</v>
      </c>
      <c r="M277" s="19">
        <v>100</v>
      </c>
      <c r="N277" s="19">
        <v>100</v>
      </c>
      <c r="O277" s="19">
        <v>100</v>
      </c>
      <c r="P277" s="19">
        <v>90</v>
      </c>
      <c r="Q277" s="19">
        <v>100</v>
      </c>
      <c r="R277" s="19">
        <v>100</v>
      </c>
      <c r="S277" s="19">
        <v>90</v>
      </c>
      <c r="T277" s="19">
        <v>100</v>
      </c>
      <c r="W277" s="2">
        <f t="shared" si="212"/>
        <v>97.5</v>
      </c>
      <c r="X277" s="2">
        <f t="shared" si="213"/>
        <v>4.6291004988627575</v>
      </c>
      <c r="Y277" s="2">
        <f t="shared" si="214"/>
        <v>8</v>
      </c>
      <c r="Z277" s="19">
        <v>90</v>
      </c>
      <c r="AA277" s="19">
        <v>64.3</v>
      </c>
      <c r="AB277" s="19">
        <v>100</v>
      </c>
      <c r="AC277" s="19">
        <v>100</v>
      </c>
      <c r="AJ277" s="2">
        <f t="shared" si="215"/>
        <v>88.575000000000003</v>
      </c>
      <c r="AK277" s="2">
        <f t="shared" si="216"/>
        <v>16.855933673338861</v>
      </c>
      <c r="AL277" s="2">
        <f t="shared" si="217"/>
        <v>4</v>
      </c>
      <c r="AM277" s="22">
        <f t="shared" si="218"/>
        <v>1.5707963267948966</v>
      </c>
      <c r="AN277" s="22">
        <f t="shared" si="219"/>
        <v>1.5707963267948966</v>
      </c>
      <c r="AO277" s="22">
        <f t="shared" si="220"/>
        <v>1.5707963267948966</v>
      </c>
      <c r="AP277" s="22">
        <f t="shared" si="221"/>
        <v>1.2490457723982542</v>
      </c>
      <c r="AQ277" s="22">
        <f t="shared" si="222"/>
        <v>1.5707963267948966</v>
      </c>
      <c r="AR277" s="22">
        <f t="shared" si="223"/>
        <v>1.5707963267948966</v>
      </c>
      <c r="AS277" s="22">
        <f t="shared" si="224"/>
        <v>1.2490457723982542</v>
      </c>
      <c r="AT277" s="22">
        <f t="shared" si="225"/>
        <v>1.5707963267948966</v>
      </c>
      <c r="AU277" s="22" t="str">
        <f t="shared" si="226"/>
        <v/>
      </c>
      <c r="AV277" s="22" t="str">
        <f t="shared" si="227"/>
        <v/>
      </c>
      <c r="AW277" s="2">
        <f t="shared" si="228"/>
        <v>1.490358688195736</v>
      </c>
      <c r="AX277" s="2">
        <f t="shared" si="229"/>
        <v>0.14894156518668658</v>
      </c>
      <c r="AY277" s="2">
        <f t="shared" si="230"/>
        <v>8</v>
      </c>
      <c r="AZ277" s="23">
        <f t="shared" si="231"/>
        <v>1.2490457723982542</v>
      </c>
      <c r="BA277" s="23">
        <f t="shared" si="232"/>
        <v>0.93042309194215655</v>
      </c>
      <c r="BB277" s="23">
        <f t="shared" si="233"/>
        <v>1.5707963267948966</v>
      </c>
      <c r="BC277" s="23">
        <f t="shared" si="234"/>
        <v>1.5707963267948966</v>
      </c>
      <c r="BD277" s="23" t="str">
        <f t="shared" si="235"/>
        <v/>
      </c>
      <c r="BE277" s="23" t="str">
        <f t="shared" si="236"/>
        <v/>
      </c>
      <c r="BF277" s="23" t="str">
        <f t="shared" si="237"/>
        <v/>
      </c>
      <c r="BG277" s="23" t="str">
        <f t="shared" si="238"/>
        <v/>
      </c>
      <c r="BH277" s="23" t="str">
        <f t="shared" si="239"/>
        <v/>
      </c>
      <c r="BI277" s="23" t="str">
        <f t="shared" si="240"/>
        <v/>
      </c>
      <c r="BJ277" s="2">
        <f t="shared" si="241"/>
        <v>1.330265379482551</v>
      </c>
      <c r="BK277" s="2">
        <f t="shared" si="242"/>
        <v>0.30669243698446585</v>
      </c>
      <c r="BL277" s="2">
        <f t="shared" si="243"/>
        <v>4</v>
      </c>
      <c r="BM277" s="2">
        <f t="shared" si="244"/>
        <v>6.2874792130711982E-4</v>
      </c>
      <c r="BN277" s="2">
        <f t="shared" si="245"/>
        <v>1.846669523911646E-4</v>
      </c>
      <c r="BO277" s="2">
        <f t="shared" si="246"/>
        <v>3</v>
      </c>
      <c r="BP277" s="2">
        <f t="shared" si="247"/>
        <v>1.3419377227535552</v>
      </c>
      <c r="BQ277" s="2">
        <f t="shared" si="248"/>
        <v>0.76489232840434507</v>
      </c>
      <c r="BR277" s="3" t="str">
        <f t="shared" si="249"/>
        <v>Nontoxic</v>
      </c>
      <c r="BS277" s="2">
        <f t="shared" si="250"/>
        <v>90.846153846153854</v>
      </c>
      <c r="BT277" s="4" t="s">
        <v>664</v>
      </c>
      <c r="BU277" s="2" t="s">
        <v>666</v>
      </c>
      <c r="BV277" s="2">
        <f t="shared" si="251"/>
        <v>7</v>
      </c>
      <c r="BW277" s="2">
        <f t="shared" si="252"/>
        <v>3</v>
      </c>
      <c r="BX277" s="2">
        <f t="shared" si="253"/>
        <v>2.2183589840260007E-2</v>
      </c>
      <c r="BY277" s="2">
        <f t="shared" si="254"/>
        <v>9.406025090347056E-2</v>
      </c>
      <c r="BZ277" s="2">
        <f t="shared" si="255"/>
        <v>4.3746588159223172E-2</v>
      </c>
      <c r="CA277" s="2">
        <f t="shared" si="256"/>
        <v>1.1253968253968254</v>
      </c>
      <c r="CB277" s="2">
        <f t="shared" si="257"/>
        <v>2.1831053960701112</v>
      </c>
      <c r="CC277" s="2">
        <v>6.6349999999999998</v>
      </c>
      <c r="CD277" s="2" t="str">
        <f t="shared" si="258"/>
        <v>Same Var</v>
      </c>
      <c r="CE277" s="2">
        <f t="shared" si="259"/>
        <v>0.14137283390967309</v>
      </c>
      <c r="CF277" s="2" t="str">
        <f t="shared" si="260"/>
        <v>NS</v>
      </c>
      <c r="CG277" s="2" t="str">
        <f t="shared" si="261"/>
        <v>NS</v>
      </c>
      <c r="CH277" s="2" t="str">
        <f t="shared" si="262"/>
        <v>Wilcoxon</v>
      </c>
      <c r="CI277" s="2" t="str">
        <f t="shared" si="263"/>
        <v/>
      </c>
      <c r="CJ277" s="2" t="str">
        <f t="shared" si="264"/>
        <v/>
      </c>
    </row>
    <row r="278" spans="1:88" hidden="1" x14ac:dyDescent="0.2">
      <c r="A278" s="1" t="s">
        <v>142</v>
      </c>
      <c r="B278" s="19" t="s">
        <v>236</v>
      </c>
      <c r="C278" s="20">
        <v>38722</v>
      </c>
      <c r="D278" s="7">
        <v>0.54166666666666663</v>
      </c>
      <c r="E278" s="1">
        <v>0.1</v>
      </c>
      <c r="F278" s="1" t="s">
        <v>57</v>
      </c>
      <c r="G278" s="1" t="s">
        <v>738</v>
      </c>
      <c r="H278" s="19" t="s">
        <v>711</v>
      </c>
      <c r="I278" s="19" t="s">
        <v>712</v>
      </c>
      <c r="J278" s="19" t="s">
        <v>61</v>
      </c>
      <c r="K278" s="2">
        <v>0.75</v>
      </c>
      <c r="L278" s="2">
        <v>0.25</v>
      </c>
      <c r="M278" s="19">
        <v>100</v>
      </c>
      <c r="N278" s="19">
        <v>100</v>
      </c>
      <c r="O278" s="19">
        <v>100</v>
      </c>
      <c r="P278" s="19">
        <v>90</v>
      </c>
      <c r="Q278" s="19">
        <v>100</v>
      </c>
      <c r="R278" s="19">
        <v>100</v>
      </c>
      <c r="S278" s="19">
        <v>90</v>
      </c>
      <c r="T278" s="19">
        <v>100</v>
      </c>
      <c r="W278" s="2">
        <f t="shared" si="212"/>
        <v>97.5</v>
      </c>
      <c r="X278" s="2">
        <f t="shared" si="213"/>
        <v>4.6291004988627575</v>
      </c>
      <c r="Y278" s="2">
        <f t="shared" si="214"/>
        <v>8</v>
      </c>
      <c r="Z278" s="19">
        <v>80</v>
      </c>
      <c r="AA278" s="19">
        <v>100</v>
      </c>
      <c r="AB278" s="19">
        <v>100</v>
      </c>
      <c r="AC278" s="19">
        <v>37.5</v>
      </c>
      <c r="AJ278" s="2">
        <f t="shared" si="215"/>
        <v>79.375</v>
      </c>
      <c r="AK278" s="2">
        <f t="shared" si="216"/>
        <v>29.465728680395241</v>
      </c>
      <c r="AL278" s="2">
        <f t="shared" si="217"/>
        <v>4</v>
      </c>
      <c r="AM278" s="22">
        <f t="shared" si="218"/>
        <v>1.5707963267948966</v>
      </c>
      <c r="AN278" s="22">
        <f t="shared" si="219"/>
        <v>1.5707963267948966</v>
      </c>
      <c r="AO278" s="22">
        <f t="shared" si="220"/>
        <v>1.5707963267948966</v>
      </c>
      <c r="AP278" s="22">
        <f t="shared" si="221"/>
        <v>1.2490457723982542</v>
      </c>
      <c r="AQ278" s="22">
        <f t="shared" si="222"/>
        <v>1.5707963267948966</v>
      </c>
      <c r="AR278" s="22">
        <f t="shared" si="223"/>
        <v>1.5707963267948966</v>
      </c>
      <c r="AS278" s="22">
        <f t="shared" si="224"/>
        <v>1.2490457723982542</v>
      </c>
      <c r="AT278" s="22">
        <f t="shared" si="225"/>
        <v>1.5707963267948966</v>
      </c>
      <c r="AU278" s="22" t="str">
        <f t="shared" si="226"/>
        <v/>
      </c>
      <c r="AV278" s="22" t="str">
        <f t="shared" si="227"/>
        <v/>
      </c>
      <c r="AW278" s="2">
        <f t="shared" si="228"/>
        <v>1.490358688195736</v>
      </c>
      <c r="AX278" s="2">
        <f t="shared" si="229"/>
        <v>0.14894156518668658</v>
      </c>
      <c r="AY278" s="2">
        <f t="shared" si="230"/>
        <v>8</v>
      </c>
      <c r="AZ278" s="23">
        <f t="shared" si="231"/>
        <v>1.1071487177940904</v>
      </c>
      <c r="BA278" s="23">
        <f t="shared" si="232"/>
        <v>1.5707963267948966</v>
      </c>
      <c r="BB278" s="23">
        <f t="shared" si="233"/>
        <v>1.5707963267948966</v>
      </c>
      <c r="BC278" s="23">
        <f t="shared" si="234"/>
        <v>0.65905803582640898</v>
      </c>
      <c r="BD278" s="23" t="str">
        <f t="shared" si="235"/>
        <v/>
      </c>
      <c r="BE278" s="23" t="str">
        <f t="shared" si="236"/>
        <v/>
      </c>
      <c r="BF278" s="23" t="str">
        <f t="shared" si="237"/>
        <v/>
      </c>
      <c r="BG278" s="23" t="str">
        <f t="shared" si="238"/>
        <v/>
      </c>
      <c r="BH278" s="23" t="str">
        <f t="shared" si="239"/>
        <v/>
      </c>
      <c r="BI278" s="23" t="str">
        <f t="shared" si="240"/>
        <v/>
      </c>
      <c r="BJ278" s="2">
        <f t="shared" si="241"/>
        <v>1.2269498518025732</v>
      </c>
      <c r="BK278" s="2">
        <f t="shared" si="242"/>
        <v>0.43715528251477437</v>
      </c>
      <c r="BL278" s="2">
        <f t="shared" si="243"/>
        <v>4</v>
      </c>
      <c r="BM278" s="2">
        <f t="shared" si="244"/>
        <v>2.4340378291061149E-3</v>
      </c>
      <c r="BN278" s="2">
        <f t="shared" si="245"/>
        <v>7.612021866482111E-4</v>
      </c>
      <c r="BO278" s="2">
        <f t="shared" si="246"/>
        <v>3</v>
      </c>
      <c r="BP278" s="2">
        <f t="shared" si="247"/>
        <v>0.49154647170878779</v>
      </c>
      <c r="BQ278" s="2">
        <f t="shared" si="248"/>
        <v>0.76489232840434507</v>
      </c>
      <c r="BR278" s="3" t="str">
        <f t="shared" si="249"/>
        <v>Toxic</v>
      </c>
      <c r="BS278" s="2">
        <f t="shared" si="250"/>
        <v>81.410256410256409</v>
      </c>
      <c r="BT278" s="4" t="s">
        <v>664</v>
      </c>
      <c r="BU278" s="2" t="s">
        <v>666</v>
      </c>
      <c r="BV278" s="2">
        <f t="shared" si="251"/>
        <v>7</v>
      </c>
      <c r="BW278" s="2">
        <f t="shared" si="252"/>
        <v>3</v>
      </c>
      <c r="BX278" s="2">
        <f t="shared" si="253"/>
        <v>2.2183589840260007E-2</v>
      </c>
      <c r="BY278" s="2">
        <f t="shared" si="254"/>
        <v>0.19110474103057221</v>
      </c>
      <c r="BZ278" s="2">
        <f t="shared" si="255"/>
        <v>7.2859935197353676E-2</v>
      </c>
      <c r="CA278" s="2">
        <f t="shared" si="256"/>
        <v>1.1253968253968254</v>
      </c>
      <c r="CB278" s="2">
        <f t="shared" si="257"/>
        <v>4.8262570008438113</v>
      </c>
      <c r="CC278" s="2">
        <v>6.6349999999999998</v>
      </c>
      <c r="CD278" s="2" t="str">
        <f t="shared" si="258"/>
        <v>Same Var</v>
      </c>
      <c r="CE278" s="2">
        <f t="shared" si="259"/>
        <v>0.14180258808978813</v>
      </c>
      <c r="CF278" s="2" t="str">
        <f t="shared" si="260"/>
        <v>NS</v>
      </c>
      <c r="CG278" s="2" t="str">
        <f t="shared" si="261"/>
        <v>NS</v>
      </c>
      <c r="CH278" s="2" t="str">
        <f t="shared" si="262"/>
        <v>Wilcoxon</v>
      </c>
      <c r="CI278" s="2" t="str">
        <f t="shared" si="263"/>
        <v>TSTToxicLess25</v>
      </c>
      <c r="CJ278" s="2" t="str">
        <f t="shared" si="264"/>
        <v/>
      </c>
    </row>
    <row r="279" spans="1:88" x14ac:dyDescent="0.2">
      <c r="A279" s="1" t="s">
        <v>142</v>
      </c>
      <c r="B279" s="19" t="s">
        <v>416</v>
      </c>
      <c r="C279" s="20">
        <v>38490</v>
      </c>
      <c r="D279" s="7">
        <v>0.375</v>
      </c>
      <c r="E279" s="1">
        <v>0.1</v>
      </c>
      <c r="F279" s="1" t="s">
        <v>57</v>
      </c>
      <c r="G279" s="1" t="s">
        <v>792</v>
      </c>
      <c r="H279" s="19" t="s">
        <v>711</v>
      </c>
      <c r="I279" s="19" t="s">
        <v>712</v>
      </c>
      <c r="J279" s="19" t="s">
        <v>61</v>
      </c>
      <c r="K279" s="2">
        <v>0.75</v>
      </c>
      <c r="L279" s="2">
        <v>0.25</v>
      </c>
      <c r="M279" s="19">
        <v>88.9</v>
      </c>
      <c r="N279" s="19">
        <v>100</v>
      </c>
      <c r="O279" s="19">
        <v>100</v>
      </c>
      <c r="P279" s="19">
        <v>100</v>
      </c>
      <c r="Q279" s="19">
        <v>100</v>
      </c>
      <c r="R279" s="19">
        <v>90</v>
      </c>
      <c r="S279" s="19">
        <v>100</v>
      </c>
      <c r="T279" s="19">
        <v>100</v>
      </c>
      <c r="W279" s="2">
        <f t="shared" si="212"/>
        <v>97.362499999999997</v>
      </c>
      <c r="X279" s="2">
        <f t="shared" si="213"/>
        <v>4.8925416999463867</v>
      </c>
      <c r="Y279" s="2">
        <f t="shared" si="214"/>
        <v>8</v>
      </c>
      <c r="Z279" s="19">
        <v>100</v>
      </c>
      <c r="AA279" s="19">
        <v>100</v>
      </c>
      <c r="AB279" s="19">
        <v>100</v>
      </c>
      <c r="AC279" s="19">
        <v>90</v>
      </c>
      <c r="AJ279" s="2">
        <f t="shared" si="215"/>
        <v>97.5</v>
      </c>
      <c r="AK279" s="2">
        <f t="shared" si="216"/>
        <v>5</v>
      </c>
      <c r="AL279" s="2">
        <f t="shared" si="217"/>
        <v>4</v>
      </c>
      <c r="AM279" s="22">
        <f t="shared" si="218"/>
        <v>1.2311362327265871</v>
      </c>
      <c r="AN279" s="22">
        <f t="shared" si="219"/>
        <v>1.5707963267948966</v>
      </c>
      <c r="AO279" s="22">
        <f t="shared" si="220"/>
        <v>1.5707963267948966</v>
      </c>
      <c r="AP279" s="22">
        <f t="shared" si="221"/>
        <v>1.5707963267948966</v>
      </c>
      <c r="AQ279" s="22">
        <f t="shared" si="222"/>
        <v>1.5707963267948966</v>
      </c>
      <c r="AR279" s="22">
        <f t="shared" si="223"/>
        <v>1.2490457723982542</v>
      </c>
      <c r="AS279" s="22">
        <f t="shared" si="224"/>
        <v>1.5707963267948966</v>
      </c>
      <c r="AT279" s="22">
        <f t="shared" si="225"/>
        <v>1.5707963267948966</v>
      </c>
      <c r="AU279" s="22" t="str">
        <f t="shared" si="226"/>
        <v/>
      </c>
      <c r="AV279" s="22" t="str">
        <f t="shared" si="227"/>
        <v/>
      </c>
      <c r="AW279" s="2">
        <f t="shared" si="228"/>
        <v>1.4881199957367777</v>
      </c>
      <c r="AX279" s="2">
        <f t="shared" si="229"/>
        <v>0.15316162938878186</v>
      </c>
      <c r="AY279" s="2">
        <f t="shared" si="230"/>
        <v>8</v>
      </c>
      <c r="AZ279" s="23">
        <f t="shared" si="231"/>
        <v>1.5707963267948966</v>
      </c>
      <c r="BA279" s="23">
        <f t="shared" si="232"/>
        <v>1.5707963267948966</v>
      </c>
      <c r="BB279" s="23">
        <f t="shared" si="233"/>
        <v>1.5707963267948966</v>
      </c>
      <c r="BC279" s="23">
        <f t="shared" si="234"/>
        <v>1.2490457723982542</v>
      </c>
      <c r="BD279" s="23" t="str">
        <f t="shared" si="235"/>
        <v/>
      </c>
      <c r="BE279" s="23" t="str">
        <f t="shared" si="236"/>
        <v/>
      </c>
      <c r="BF279" s="23" t="str">
        <f t="shared" si="237"/>
        <v/>
      </c>
      <c r="BG279" s="23" t="str">
        <f t="shared" si="238"/>
        <v/>
      </c>
      <c r="BH279" s="23" t="str">
        <f t="shared" si="239"/>
        <v/>
      </c>
      <c r="BI279" s="23" t="str">
        <f t="shared" si="240"/>
        <v/>
      </c>
      <c r="BJ279" s="2">
        <f t="shared" si="241"/>
        <v>1.490358688195736</v>
      </c>
      <c r="BK279" s="2">
        <f t="shared" si="242"/>
        <v>0.16087527719832118</v>
      </c>
      <c r="BL279" s="2">
        <f t="shared" si="243"/>
        <v>4</v>
      </c>
      <c r="BM279" s="2">
        <f t="shared" si="244"/>
        <v>6.5928527910366906E-5</v>
      </c>
      <c r="BN279" s="2">
        <f t="shared" si="245"/>
        <v>1.4343212531588885E-5</v>
      </c>
      <c r="BO279" s="2">
        <f t="shared" si="246"/>
        <v>5</v>
      </c>
      <c r="BP279" s="2">
        <f t="shared" si="247"/>
        <v>4.1535089826398357</v>
      </c>
      <c r="BQ279" s="2">
        <f t="shared" si="248"/>
        <v>0.72668684380042159</v>
      </c>
      <c r="BR279" s="3" t="str">
        <f t="shared" si="249"/>
        <v>Nontoxic</v>
      </c>
      <c r="BS279" s="2">
        <f t="shared" si="250"/>
        <v>100.14122480421106</v>
      </c>
      <c r="BT279" s="4" t="s">
        <v>664</v>
      </c>
      <c r="BU279" s="2" t="s">
        <v>666</v>
      </c>
      <c r="BV279" s="2">
        <f t="shared" si="251"/>
        <v>7</v>
      </c>
      <c r="BW279" s="2">
        <f t="shared" si="252"/>
        <v>3</v>
      </c>
      <c r="BX279" s="2">
        <f t="shared" si="253"/>
        <v>2.3458484717026568E-2</v>
      </c>
      <c r="BY279" s="2">
        <f t="shared" si="254"/>
        <v>2.5880854813636677E-2</v>
      </c>
      <c r="BZ279" s="2">
        <f t="shared" si="255"/>
        <v>2.4185195746009601E-2</v>
      </c>
      <c r="CA279" s="2">
        <f t="shared" si="256"/>
        <v>1.1253968253968254</v>
      </c>
      <c r="CB279" s="2">
        <f t="shared" si="257"/>
        <v>9.126331878252944E-3</v>
      </c>
      <c r="CC279" s="2">
        <v>6.6349999999999998</v>
      </c>
      <c r="CD279" s="2" t="str">
        <f t="shared" si="258"/>
        <v>Same Var</v>
      </c>
      <c r="CE279" s="2">
        <f t="shared" si="259"/>
        <v>0.15389938562312266</v>
      </c>
      <c r="CF279" s="2" t="str">
        <f t="shared" si="260"/>
        <v>NS</v>
      </c>
      <c r="CG279" s="2" t="str">
        <f t="shared" si="261"/>
        <v>NS</v>
      </c>
      <c r="CH279" s="2" t="str">
        <f t="shared" si="262"/>
        <v/>
      </c>
      <c r="CI279" s="2" t="str">
        <f t="shared" si="263"/>
        <v/>
      </c>
      <c r="CJ279" s="2" t="str">
        <f t="shared" si="264"/>
        <v/>
      </c>
    </row>
    <row r="280" spans="1:88" x14ac:dyDescent="0.2">
      <c r="A280" s="1" t="s">
        <v>142</v>
      </c>
      <c r="B280" s="19" t="s">
        <v>426</v>
      </c>
      <c r="C280" s="20">
        <v>38489</v>
      </c>
      <c r="D280" s="7">
        <v>0.66666666666666663</v>
      </c>
      <c r="E280" s="1">
        <v>0.1</v>
      </c>
      <c r="F280" s="1" t="s">
        <v>57</v>
      </c>
      <c r="G280" s="1" t="s">
        <v>792</v>
      </c>
      <c r="H280" s="19" t="s">
        <v>711</v>
      </c>
      <c r="I280" s="19" t="s">
        <v>712</v>
      </c>
      <c r="J280" s="19" t="s">
        <v>61</v>
      </c>
      <c r="K280" s="2">
        <v>0.75</v>
      </c>
      <c r="L280" s="2">
        <v>0.25</v>
      </c>
      <c r="M280" s="19">
        <v>88.9</v>
      </c>
      <c r="N280" s="19">
        <v>100</v>
      </c>
      <c r="O280" s="19">
        <v>100</v>
      </c>
      <c r="P280" s="19">
        <v>100</v>
      </c>
      <c r="Q280" s="19">
        <v>100</v>
      </c>
      <c r="R280" s="19">
        <v>90</v>
      </c>
      <c r="S280" s="19">
        <v>100</v>
      </c>
      <c r="T280" s="19">
        <v>100</v>
      </c>
      <c r="W280" s="2">
        <f t="shared" si="212"/>
        <v>97.362499999999997</v>
      </c>
      <c r="X280" s="2">
        <f t="shared" si="213"/>
        <v>4.8925416999463867</v>
      </c>
      <c r="Y280" s="2">
        <f t="shared" si="214"/>
        <v>8</v>
      </c>
      <c r="Z280" s="19">
        <v>100</v>
      </c>
      <c r="AA280" s="19">
        <v>90</v>
      </c>
      <c r="AB280" s="19">
        <v>100</v>
      </c>
      <c r="AC280" s="19">
        <v>100</v>
      </c>
      <c r="AJ280" s="2">
        <f t="shared" si="215"/>
        <v>97.5</v>
      </c>
      <c r="AK280" s="2">
        <f t="shared" si="216"/>
        <v>5</v>
      </c>
      <c r="AL280" s="2">
        <f t="shared" si="217"/>
        <v>4</v>
      </c>
      <c r="AM280" s="22">
        <f t="shared" si="218"/>
        <v>1.2311362327265871</v>
      </c>
      <c r="AN280" s="22">
        <f t="shared" si="219"/>
        <v>1.5707963267948966</v>
      </c>
      <c r="AO280" s="22">
        <f t="shared" si="220"/>
        <v>1.5707963267948966</v>
      </c>
      <c r="AP280" s="22">
        <f t="shared" si="221"/>
        <v>1.5707963267948966</v>
      </c>
      <c r="AQ280" s="22">
        <f t="shared" si="222"/>
        <v>1.5707963267948966</v>
      </c>
      <c r="AR280" s="22">
        <f t="shared" si="223"/>
        <v>1.2490457723982542</v>
      </c>
      <c r="AS280" s="22">
        <f t="shared" si="224"/>
        <v>1.5707963267948966</v>
      </c>
      <c r="AT280" s="22">
        <f t="shared" si="225"/>
        <v>1.5707963267948966</v>
      </c>
      <c r="AU280" s="22" t="str">
        <f t="shared" si="226"/>
        <v/>
      </c>
      <c r="AV280" s="22" t="str">
        <f t="shared" si="227"/>
        <v/>
      </c>
      <c r="AW280" s="2">
        <f t="shared" si="228"/>
        <v>1.4881199957367777</v>
      </c>
      <c r="AX280" s="2">
        <f t="shared" si="229"/>
        <v>0.15316162938878186</v>
      </c>
      <c r="AY280" s="2">
        <f t="shared" si="230"/>
        <v>8</v>
      </c>
      <c r="AZ280" s="23">
        <f t="shared" si="231"/>
        <v>1.5707963267948966</v>
      </c>
      <c r="BA280" s="23">
        <f t="shared" si="232"/>
        <v>1.2490457723982542</v>
      </c>
      <c r="BB280" s="23">
        <f t="shared" si="233"/>
        <v>1.5707963267948966</v>
      </c>
      <c r="BC280" s="23">
        <f t="shared" si="234"/>
        <v>1.5707963267948966</v>
      </c>
      <c r="BD280" s="23" t="str">
        <f t="shared" si="235"/>
        <v/>
      </c>
      <c r="BE280" s="23" t="str">
        <f t="shared" si="236"/>
        <v/>
      </c>
      <c r="BF280" s="23" t="str">
        <f t="shared" si="237"/>
        <v/>
      </c>
      <c r="BG280" s="23" t="str">
        <f t="shared" si="238"/>
        <v/>
      </c>
      <c r="BH280" s="23" t="str">
        <f t="shared" si="239"/>
        <v/>
      </c>
      <c r="BI280" s="23" t="str">
        <f t="shared" si="240"/>
        <v/>
      </c>
      <c r="BJ280" s="2">
        <f t="shared" si="241"/>
        <v>1.490358688195736</v>
      </c>
      <c r="BK280" s="2">
        <f t="shared" si="242"/>
        <v>0.16087527719832118</v>
      </c>
      <c r="BL280" s="2">
        <f t="shared" si="243"/>
        <v>4</v>
      </c>
      <c r="BM280" s="2">
        <f t="shared" si="244"/>
        <v>6.5928527910366906E-5</v>
      </c>
      <c r="BN280" s="2">
        <f t="shared" si="245"/>
        <v>1.4343212531588885E-5</v>
      </c>
      <c r="BO280" s="2">
        <f t="shared" si="246"/>
        <v>5</v>
      </c>
      <c r="BP280" s="2">
        <f t="shared" si="247"/>
        <v>4.1535089826398357</v>
      </c>
      <c r="BQ280" s="2">
        <f t="shared" si="248"/>
        <v>0.72668684380042159</v>
      </c>
      <c r="BR280" s="3" t="str">
        <f t="shared" si="249"/>
        <v>Nontoxic</v>
      </c>
      <c r="BS280" s="2">
        <f t="shared" si="250"/>
        <v>100.14122480421106</v>
      </c>
      <c r="BT280" s="4" t="s">
        <v>664</v>
      </c>
      <c r="BU280" s="2" t="s">
        <v>666</v>
      </c>
      <c r="BV280" s="2">
        <f t="shared" si="251"/>
        <v>7</v>
      </c>
      <c r="BW280" s="2">
        <f t="shared" si="252"/>
        <v>3</v>
      </c>
      <c r="BX280" s="2">
        <f t="shared" si="253"/>
        <v>2.3458484717026568E-2</v>
      </c>
      <c r="BY280" s="2">
        <f t="shared" si="254"/>
        <v>2.5880854813636677E-2</v>
      </c>
      <c r="BZ280" s="2">
        <f t="shared" si="255"/>
        <v>2.4185195746009601E-2</v>
      </c>
      <c r="CA280" s="2">
        <f t="shared" si="256"/>
        <v>1.1253968253968254</v>
      </c>
      <c r="CB280" s="2">
        <f t="shared" si="257"/>
        <v>9.126331878252944E-3</v>
      </c>
      <c r="CC280" s="2">
        <v>6.6349999999999998</v>
      </c>
      <c r="CD280" s="2" t="str">
        <f t="shared" si="258"/>
        <v>Same Var</v>
      </c>
      <c r="CE280" s="2">
        <f t="shared" si="259"/>
        <v>0.15382115851880612</v>
      </c>
      <c r="CF280" s="2" t="str">
        <f t="shared" si="260"/>
        <v>NS</v>
      </c>
      <c r="CG280" s="2" t="str">
        <f t="shared" si="261"/>
        <v>NS</v>
      </c>
      <c r="CH280" s="2" t="str">
        <f t="shared" si="262"/>
        <v/>
      </c>
      <c r="CI280" s="2" t="str">
        <f t="shared" si="263"/>
        <v/>
      </c>
      <c r="CJ280" s="2" t="str">
        <f t="shared" si="264"/>
        <v/>
      </c>
    </row>
    <row r="281" spans="1:88" x14ac:dyDescent="0.2">
      <c r="A281" s="1" t="s">
        <v>142</v>
      </c>
      <c r="B281" s="19" t="s">
        <v>429</v>
      </c>
      <c r="C281" s="20">
        <v>38489</v>
      </c>
      <c r="D281" s="7">
        <v>0.58333333333333337</v>
      </c>
      <c r="E281" s="1">
        <v>0</v>
      </c>
      <c r="F281" s="1" t="s">
        <v>57</v>
      </c>
      <c r="G281" s="1" t="s">
        <v>792</v>
      </c>
      <c r="H281" s="19" t="s">
        <v>711</v>
      </c>
      <c r="I281" s="19" t="s">
        <v>712</v>
      </c>
      <c r="J281" s="19" t="s">
        <v>61</v>
      </c>
      <c r="K281" s="2">
        <v>0.75</v>
      </c>
      <c r="L281" s="2">
        <v>0.25</v>
      </c>
      <c r="M281" s="19">
        <v>88.9</v>
      </c>
      <c r="N281" s="19">
        <v>100</v>
      </c>
      <c r="O281" s="19">
        <v>100</v>
      </c>
      <c r="P281" s="19">
        <v>100</v>
      </c>
      <c r="Q281" s="19">
        <v>100</v>
      </c>
      <c r="R281" s="19">
        <v>90</v>
      </c>
      <c r="S281" s="19">
        <v>100</v>
      </c>
      <c r="T281" s="19">
        <v>100</v>
      </c>
      <c r="W281" s="2">
        <f t="shared" si="212"/>
        <v>97.362499999999997</v>
      </c>
      <c r="X281" s="2">
        <f t="shared" si="213"/>
        <v>4.8925416999463867</v>
      </c>
      <c r="Y281" s="2">
        <f t="shared" si="214"/>
        <v>8</v>
      </c>
      <c r="Z281" s="19">
        <v>100</v>
      </c>
      <c r="AA281" s="19">
        <v>100</v>
      </c>
      <c r="AB281" s="19">
        <v>100</v>
      </c>
      <c r="AC281" s="19">
        <v>90</v>
      </c>
      <c r="AJ281" s="2">
        <f t="shared" si="215"/>
        <v>97.5</v>
      </c>
      <c r="AK281" s="2">
        <f t="shared" si="216"/>
        <v>5</v>
      </c>
      <c r="AL281" s="2">
        <f t="shared" si="217"/>
        <v>4</v>
      </c>
      <c r="AM281" s="22">
        <f t="shared" si="218"/>
        <v>1.2311362327265871</v>
      </c>
      <c r="AN281" s="22">
        <f t="shared" si="219"/>
        <v>1.5707963267948966</v>
      </c>
      <c r="AO281" s="22">
        <f t="shared" si="220"/>
        <v>1.5707963267948966</v>
      </c>
      <c r="AP281" s="22">
        <f t="shared" si="221"/>
        <v>1.5707963267948966</v>
      </c>
      <c r="AQ281" s="22">
        <f t="shared" si="222"/>
        <v>1.5707963267948966</v>
      </c>
      <c r="AR281" s="22">
        <f t="shared" si="223"/>
        <v>1.2490457723982542</v>
      </c>
      <c r="AS281" s="22">
        <f t="shared" si="224"/>
        <v>1.5707963267948966</v>
      </c>
      <c r="AT281" s="22">
        <f t="shared" si="225"/>
        <v>1.5707963267948966</v>
      </c>
      <c r="AU281" s="22" t="str">
        <f t="shared" si="226"/>
        <v/>
      </c>
      <c r="AV281" s="22" t="str">
        <f t="shared" si="227"/>
        <v/>
      </c>
      <c r="AW281" s="2">
        <f t="shared" si="228"/>
        <v>1.4881199957367777</v>
      </c>
      <c r="AX281" s="2">
        <f t="shared" si="229"/>
        <v>0.15316162938878186</v>
      </c>
      <c r="AY281" s="2">
        <f t="shared" si="230"/>
        <v>8</v>
      </c>
      <c r="AZ281" s="23">
        <f t="shared" si="231"/>
        <v>1.5707963267948966</v>
      </c>
      <c r="BA281" s="23">
        <f t="shared" si="232"/>
        <v>1.5707963267948966</v>
      </c>
      <c r="BB281" s="23">
        <f t="shared" si="233"/>
        <v>1.5707963267948966</v>
      </c>
      <c r="BC281" s="23">
        <f t="shared" si="234"/>
        <v>1.2490457723982542</v>
      </c>
      <c r="BD281" s="23" t="str">
        <f t="shared" si="235"/>
        <v/>
      </c>
      <c r="BE281" s="23" t="str">
        <f t="shared" si="236"/>
        <v/>
      </c>
      <c r="BF281" s="23" t="str">
        <f t="shared" si="237"/>
        <v/>
      </c>
      <c r="BG281" s="23" t="str">
        <f t="shared" si="238"/>
        <v/>
      </c>
      <c r="BH281" s="23" t="str">
        <f t="shared" si="239"/>
        <v/>
      </c>
      <c r="BI281" s="23" t="str">
        <f t="shared" si="240"/>
        <v/>
      </c>
      <c r="BJ281" s="2">
        <f t="shared" si="241"/>
        <v>1.490358688195736</v>
      </c>
      <c r="BK281" s="2">
        <f t="shared" si="242"/>
        <v>0.16087527719832118</v>
      </c>
      <c r="BL281" s="2">
        <f t="shared" si="243"/>
        <v>4</v>
      </c>
      <c r="BM281" s="2">
        <f t="shared" si="244"/>
        <v>6.5928527910366906E-5</v>
      </c>
      <c r="BN281" s="2">
        <f t="shared" si="245"/>
        <v>1.4343212531588885E-5</v>
      </c>
      <c r="BO281" s="2">
        <f t="shared" si="246"/>
        <v>5</v>
      </c>
      <c r="BP281" s="2">
        <f t="shared" si="247"/>
        <v>4.1535089826398357</v>
      </c>
      <c r="BQ281" s="2">
        <f t="shared" si="248"/>
        <v>0.72668684380042159</v>
      </c>
      <c r="BR281" s="3" t="str">
        <f t="shared" si="249"/>
        <v>Nontoxic</v>
      </c>
      <c r="BS281" s="2">
        <f t="shared" si="250"/>
        <v>100.14122480421106</v>
      </c>
      <c r="BT281" s="4" t="s">
        <v>664</v>
      </c>
      <c r="BU281" s="2" t="s">
        <v>666</v>
      </c>
      <c r="BV281" s="2">
        <f t="shared" si="251"/>
        <v>7</v>
      </c>
      <c r="BW281" s="2">
        <f t="shared" si="252"/>
        <v>3</v>
      </c>
      <c r="BX281" s="2">
        <f t="shared" si="253"/>
        <v>2.3458484717026568E-2</v>
      </c>
      <c r="BY281" s="2">
        <f t="shared" si="254"/>
        <v>2.5880854813636677E-2</v>
      </c>
      <c r="BZ281" s="2">
        <f t="shared" si="255"/>
        <v>2.4185195746009601E-2</v>
      </c>
      <c r="CA281" s="2">
        <f t="shared" si="256"/>
        <v>1.1253968253968254</v>
      </c>
      <c r="CB281" s="2">
        <f t="shared" si="257"/>
        <v>9.126331878252944E-3</v>
      </c>
      <c r="CC281" s="2">
        <v>6.6349999999999998</v>
      </c>
      <c r="CD281" s="2" t="str">
        <f t="shared" si="258"/>
        <v>Same Var</v>
      </c>
      <c r="CE281" s="2">
        <f t="shared" si="259"/>
        <v>0.15389938562312266</v>
      </c>
      <c r="CF281" s="2" t="str">
        <f t="shared" si="260"/>
        <v>NS</v>
      </c>
      <c r="CG281" s="2" t="str">
        <f t="shared" si="261"/>
        <v>NS</v>
      </c>
      <c r="CH281" s="2" t="str">
        <f t="shared" si="262"/>
        <v/>
      </c>
      <c r="CI281" s="2" t="str">
        <f t="shared" si="263"/>
        <v/>
      </c>
      <c r="CJ281" s="2" t="str">
        <f t="shared" si="264"/>
        <v/>
      </c>
    </row>
    <row r="282" spans="1:88" x14ac:dyDescent="0.2">
      <c r="A282" s="1" t="s">
        <v>142</v>
      </c>
      <c r="B282" s="19" t="s">
        <v>149</v>
      </c>
      <c r="C282" s="20">
        <v>37165</v>
      </c>
      <c r="D282" s="7">
        <v>0.69791666666666663</v>
      </c>
      <c r="E282" s="1">
        <v>0.1</v>
      </c>
      <c r="F282" s="1" t="s">
        <v>57</v>
      </c>
      <c r="G282" s="1" t="s">
        <v>716</v>
      </c>
      <c r="H282" s="19" t="s">
        <v>711</v>
      </c>
      <c r="I282" s="19" t="s">
        <v>712</v>
      </c>
      <c r="J282" s="19" t="s">
        <v>61</v>
      </c>
      <c r="K282" s="2">
        <v>0.75</v>
      </c>
      <c r="L282" s="2">
        <v>0.25</v>
      </c>
      <c r="M282" s="19">
        <v>100</v>
      </c>
      <c r="N282" s="19">
        <v>90</v>
      </c>
      <c r="O282" s="19">
        <v>100</v>
      </c>
      <c r="P282" s="19">
        <v>100</v>
      </c>
      <c r="Q282" s="21"/>
      <c r="R282" s="21"/>
      <c r="S282" s="21"/>
      <c r="T282" s="21"/>
      <c r="W282" s="2">
        <f t="shared" si="212"/>
        <v>97.5</v>
      </c>
      <c r="X282" s="2">
        <f t="shared" si="213"/>
        <v>5</v>
      </c>
      <c r="Y282" s="2">
        <f t="shared" si="214"/>
        <v>4</v>
      </c>
      <c r="Z282" s="19">
        <v>100</v>
      </c>
      <c r="AA282" s="19">
        <v>100</v>
      </c>
      <c r="AB282" s="19">
        <v>100</v>
      </c>
      <c r="AC282" s="19">
        <v>100</v>
      </c>
      <c r="AJ282" s="2">
        <f t="shared" si="215"/>
        <v>100</v>
      </c>
      <c r="AK282" s="2">
        <f t="shared" si="216"/>
        <v>0</v>
      </c>
      <c r="AL282" s="2">
        <f t="shared" si="217"/>
        <v>4</v>
      </c>
      <c r="AM282" s="22">
        <f t="shared" si="218"/>
        <v>1.5707963267948966</v>
      </c>
      <c r="AN282" s="22">
        <f t="shared" si="219"/>
        <v>1.2490457723982542</v>
      </c>
      <c r="AO282" s="22">
        <f t="shared" si="220"/>
        <v>1.5707963267948966</v>
      </c>
      <c r="AP282" s="22">
        <f t="shared" si="221"/>
        <v>1.5707963267948966</v>
      </c>
      <c r="AQ282" s="22" t="str">
        <f t="shared" si="222"/>
        <v/>
      </c>
      <c r="AR282" s="22" t="str">
        <f t="shared" si="223"/>
        <v/>
      </c>
      <c r="AS282" s="22" t="str">
        <f t="shared" si="224"/>
        <v/>
      </c>
      <c r="AT282" s="22" t="str">
        <f t="shared" si="225"/>
        <v/>
      </c>
      <c r="AU282" s="22" t="str">
        <f t="shared" si="226"/>
        <v/>
      </c>
      <c r="AV282" s="22" t="str">
        <f t="shared" si="227"/>
        <v/>
      </c>
      <c r="AW282" s="2">
        <f t="shared" si="228"/>
        <v>1.490358688195736</v>
      </c>
      <c r="AX282" s="2">
        <f t="shared" si="229"/>
        <v>0.16087527719832118</v>
      </c>
      <c r="AY282" s="2">
        <f t="shared" si="230"/>
        <v>4</v>
      </c>
      <c r="AZ282" s="23">
        <f t="shared" si="231"/>
        <v>1.5707963267948966</v>
      </c>
      <c r="BA282" s="23">
        <f t="shared" si="232"/>
        <v>1.5707963267948966</v>
      </c>
      <c r="BB282" s="23">
        <f t="shared" si="233"/>
        <v>1.5707963267948966</v>
      </c>
      <c r="BC282" s="23">
        <f t="shared" si="234"/>
        <v>1.5707963267948966</v>
      </c>
      <c r="BD282" s="23" t="str">
        <f t="shared" si="235"/>
        <v/>
      </c>
      <c r="BE282" s="23" t="str">
        <f t="shared" si="236"/>
        <v/>
      </c>
      <c r="BF282" s="23" t="str">
        <f t="shared" si="237"/>
        <v/>
      </c>
      <c r="BG282" s="23" t="str">
        <f t="shared" si="238"/>
        <v/>
      </c>
      <c r="BH282" s="23" t="str">
        <f t="shared" si="239"/>
        <v/>
      </c>
      <c r="BI282" s="23" t="str">
        <f t="shared" si="240"/>
        <v/>
      </c>
      <c r="BJ282" s="2">
        <f t="shared" si="241"/>
        <v>1.5707963267948966</v>
      </c>
      <c r="BK282" s="2">
        <f t="shared" si="242"/>
        <v>0</v>
      </c>
      <c r="BL282" s="2">
        <f t="shared" si="243"/>
        <v>4</v>
      </c>
      <c r="BM282" s="2">
        <f t="shared" si="244"/>
        <v>1.3245925370275342E-5</v>
      </c>
      <c r="BN282" s="2">
        <f t="shared" si="245"/>
        <v>4.4153084567584469E-6</v>
      </c>
      <c r="BO282" s="2">
        <f t="shared" si="246"/>
        <v>3</v>
      </c>
      <c r="BP282" s="2">
        <f t="shared" si="247"/>
        <v>7.5093752715381514</v>
      </c>
      <c r="BQ282" s="2">
        <f t="shared" si="248"/>
        <v>0.76489232840434507</v>
      </c>
      <c r="BR282" s="3" t="str">
        <f t="shared" si="249"/>
        <v>Nontoxic</v>
      </c>
      <c r="BS282" s="2">
        <f t="shared" si="250"/>
        <v>102.56410256410255</v>
      </c>
      <c r="BT282" s="4" t="s">
        <v>664</v>
      </c>
      <c r="BU282" s="2" t="s">
        <v>666</v>
      </c>
      <c r="BV282" s="2">
        <f t="shared" si="251"/>
        <v>3</v>
      </c>
      <c r="BW282" s="2">
        <f t="shared" si="252"/>
        <v>3</v>
      </c>
      <c r="BX282" s="2">
        <f t="shared" si="253"/>
        <v>2.5880854813636677E-2</v>
      </c>
      <c r="BY282" s="2">
        <f t="shared" si="254"/>
        <v>0</v>
      </c>
      <c r="BZ282" s="2">
        <f t="shared" si="255"/>
        <v>1.2940427406818339E-2</v>
      </c>
      <c r="CA282" s="2">
        <f t="shared" si="256"/>
        <v>1.1666666666666667</v>
      </c>
      <c r="CB282" s="2" t="e">
        <f t="shared" si="257"/>
        <v>#NUM!</v>
      </c>
      <c r="CC282" s="2">
        <v>6.6349999999999998</v>
      </c>
      <c r="CD282" s="2" t="e">
        <f t="shared" si="258"/>
        <v>#NUM!</v>
      </c>
      <c r="CE282" s="2" t="e">
        <f t="shared" si="259"/>
        <v>#NUM!</v>
      </c>
      <c r="CF282" s="2" t="e">
        <f t="shared" si="260"/>
        <v>#NUM!</v>
      </c>
      <c r="CG282" s="2" t="str">
        <f t="shared" si="261"/>
        <v>NS</v>
      </c>
      <c r="CH282" s="2" t="str">
        <f t="shared" si="262"/>
        <v/>
      </c>
      <c r="CI282" s="2" t="str">
        <f t="shared" si="263"/>
        <v/>
      </c>
      <c r="CJ282" s="2" t="str">
        <f t="shared" si="264"/>
        <v/>
      </c>
    </row>
    <row r="283" spans="1:88" x14ac:dyDescent="0.2">
      <c r="A283" s="1" t="s">
        <v>142</v>
      </c>
      <c r="B283" s="19" t="s">
        <v>153</v>
      </c>
      <c r="C283" s="20">
        <v>37649</v>
      </c>
      <c r="D283" s="7">
        <v>0.44791666666666669</v>
      </c>
      <c r="E283" s="1">
        <v>0.1</v>
      </c>
      <c r="F283" s="1" t="s">
        <v>57</v>
      </c>
      <c r="G283" s="1" t="s">
        <v>719</v>
      </c>
      <c r="H283" s="19" t="s">
        <v>711</v>
      </c>
      <c r="I283" s="19" t="s">
        <v>712</v>
      </c>
      <c r="J283" s="19" t="s">
        <v>61</v>
      </c>
      <c r="K283" s="2">
        <v>0.75</v>
      </c>
      <c r="L283" s="2">
        <v>0.25</v>
      </c>
      <c r="M283" s="19">
        <v>100</v>
      </c>
      <c r="N283" s="19">
        <v>100</v>
      </c>
      <c r="O283" s="19">
        <v>100</v>
      </c>
      <c r="P283" s="19">
        <v>90</v>
      </c>
      <c r="Q283" s="21"/>
      <c r="R283" s="21"/>
      <c r="S283" s="21"/>
      <c r="T283" s="21"/>
      <c r="W283" s="2">
        <f t="shared" si="212"/>
        <v>97.5</v>
      </c>
      <c r="X283" s="2">
        <f t="shared" si="213"/>
        <v>5</v>
      </c>
      <c r="Y283" s="2">
        <f t="shared" si="214"/>
        <v>4</v>
      </c>
      <c r="Z283" s="19">
        <v>100</v>
      </c>
      <c r="AA283" s="19">
        <v>100</v>
      </c>
      <c r="AB283" s="19">
        <v>100</v>
      </c>
      <c r="AC283" s="19">
        <v>100</v>
      </c>
      <c r="AJ283" s="2">
        <f t="shared" si="215"/>
        <v>100</v>
      </c>
      <c r="AK283" s="2">
        <f t="shared" si="216"/>
        <v>0</v>
      </c>
      <c r="AL283" s="2">
        <f t="shared" si="217"/>
        <v>4</v>
      </c>
      <c r="AM283" s="22">
        <f t="shared" si="218"/>
        <v>1.5707963267948966</v>
      </c>
      <c r="AN283" s="22">
        <f t="shared" si="219"/>
        <v>1.5707963267948966</v>
      </c>
      <c r="AO283" s="22">
        <f t="shared" si="220"/>
        <v>1.5707963267948966</v>
      </c>
      <c r="AP283" s="22">
        <f t="shared" si="221"/>
        <v>1.2490457723982542</v>
      </c>
      <c r="AQ283" s="22" t="str">
        <f t="shared" si="222"/>
        <v/>
      </c>
      <c r="AR283" s="22" t="str">
        <f t="shared" si="223"/>
        <v/>
      </c>
      <c r="AS283" s="22" t="str">
        <f t="shared" si="224"/>
        <v/>
      </c>
      <c r="AT283" s="22" t="str">
        <f t="shared" si="225"/>
        <v/>
      </c>
      <c r="AU283" s="22" t="str">
        <f t="shared" si="226"/>
        <v/>
      </c>
      <c r="AV283" s="22" t="str">
        <f t="shared" si="227"/>
        <v/>
      </c>
      <c r="AW283" s="2">
        <f t="shared" si="228"/>
        <v>1.490358688195736</v>
      </c>
      <c r="AX283" s="2">
        <f t="shared" si="229"/>
        <v>0.16087527719832118</v>
      </c>
      <c r="AY283" s="2">
        <f t="shared" si="230"/>
        <v>4</v>
      </c>
      <c r="AZ283" s="23">
        <f t="shared" si="231"/>
        <v>1.5707963267948966</v>
      </c>
      <c r="BA283" s="23">
        <f t="shared" si="232"/>
        <v>1.5707963267948966</v>
      </c>
      <c r="BB283" s="23">
        <f t="shared" si="233"/>
        <v>1.5707963267948966</v>
      </c>
      <c r="BC283" s="23">
        <f t="shared" si="234"/>
        <v>1.5707963267948966</v>
      </c>
      <c r="BD283" s="23" t="str">
        <f t="shared" si="235"/>
        <v/>
      </c>
      <c r="BE283" s="23" t="str">
        <f t="shared" si="236"/>
        <v/>
      </c>
      <c r="BF283" s="23" t="str">
        <f t="shared" si="237"/>
        <v/>
      </c>
      <c r="BG283" s="23" t="str">
        <f t="shared" si="238"/>
        <v/>
      </c>
      <c r="BH283" s="23" t="str">
        <f t="shared" si="239"/>
        <v/>
      </c>
      <c r="BI283" s="23" t="str">
        <f t="shared" si="240"/>
        <v/>
      </c>
      <c r="BJ283" s="2">
        <f t="shared" si="241"/>
        <v>1.5707963267948966</v>
      </c>
      <c r="BK283" s="2">
        <f t="shared" si="242"/>
        <v>0</v>
      </c>
      <c r="BL283" s="2">
        <f t="shared" si="243"/>
        <v>4</v>
      </c>
      <c r="BM283" s="2">
        <f t="shared" si="244"/>
        <v>1.3245925370275342E-5</v>
      </c>
      <c r="BN283" s="2">
        <f t="shared" si="245"/>
        <v>4.4153084567584469E-6</v>
      </c>
      <c r="BO283" s="2">
        <f t="shared" si="246"/>
        <v>3</v>
      </c>
      <c r="BP283" s="2">
        <f t="shared" si="247"/>
        <v>7.5093752715381514</v>
      </c>
      <c r="BQ283" s="2">
        <f t="shared" si="248"/>
        <v>0.76489232840434507</v>
      </c>
      <c r="BR283" s="3" t="str">
        <f t="shared" si="249"/>
        <v>Nontoxic</v>
      </c>
      <c r="BS283" s="2">
        <f t="shared" si="250"/>
        <v>102.56410256410255</v>
      </c>
      <c r="BT283" s="4" t="s">
        <v>664</v>
      </c>
      <c r="BU283" s="2" t="s">
        <v>666</v>
      </c>
      <c r="BV283" s="2">
        <f t="shared" si="251"/>
        <v>3</v>
      </c>
      <c r="BW283" s="2">
        <f t="shared" si="252"/>
        <v>3</v>
      </c>
      <c r="BX283" s="2">
        <f t="shared" si="253"/>
        <v>2.5880854813636677E-2</v>
      </c>
      <c r="BY283" s="2">
        <f t="shared" si="254"/>
        <v>0</v>
      </c>
      <c r="BZ283" s="2">
        <f t="shared" si="255"/>
        <v>1.2940427406818339E-2</v>
      </c>
      <c r="CA283" s="2">
        <f t="shared" si="256"/>
        <v>1.1666666666666667</v>
      </c>
      <c r="CB283" s="2" t="e">
        <f t="shared" si="257"/>
        <v>#NUM!</v>
      </c>
      <c r="CC283" s="2">
        <v>6.6349999999999998</v>
      </c>
      <c r="CD283" s="2" t="e">
        <f t="shared" si="258"/>
        <v>#NUM!</v>
      </c>
      <c r="CE283" s="2" t="e">
        <f t="shared" si="259"/>
        <v>#NUM!</v>
      </c>
      <c r="CF283" s="2" t="e">
        <f t="shared" si="260"/>
        <v>#NUM!</v>
      </c>
      <c r="CG283" s="2" t="str">
        <f t="shared" si="261"/>
        <v>NS</v>
      </c>
      <c r="CH283" s="2" t="str">
        <f t="shared" si="262"/>
        <v/>
      </c>
      <c r="CI283" s="2" t="str">
        <f t="shared" si="263"/>
        <v/>
      </c>
      <c r="CJ283" s="2" t="str">
        <f t="shared" si="264"/>
        <v/>
      </c>
    </row>
    <row r="284" spans="1:88" x14ac:dyDescent="0.2">
      <c r="A284" s="1" t="s">
        <v>142</v>
      </c>
      <c r="B284" s="19" t="s">
        <v>157</v>
      </c>
      <c r="C284" s="20">
        <v>37649</v>
      </c>
      <c r="D284" s="7">
        <v>0.39583333333333331</v>
      </c>
      <c r="E284" s="1">
        <v>0.1</v>
      </c>
      <c r="F284" s="1" t="s">
        <v>57</v>
      </c>
      <c r="G284" s="1" t="s">
        <v>719</v>
      </c>
      <c r="H284" s="19" t="s">
        <v>711</v>
      </c>
      <c r="I284" s="19" t="s">
        <v>712</v>
      </c>
      <c r="J284" s="19" t="s">
        <v>61</v>
      </c>
      <c r="K284" s="2">
        <v>0.75</v>
      </c>
      <c r="L284" s="2">
        <v>0.25</v>
      </c>
      <c r="M284" s="19">
        <v>100</v>
      </c>
      <c r="N284" s="19">
        <v>100</v>
      </c>
      <c r="O284" s="19">
        <v>100</v>
      </c>
      <c r="P284" s="19">
        <v>90</v>
      </c>
      <c r="Q284" s="21"/>
      <c r="R284" s="21"/>
      <c r="S284" s="21"/>
      <c r="T284" s="21"/>
      <c r="W284" s="2">
        <f t="shared" si="212"/>
        <v>97.5</v>
      </c>
      <c r="X284" s="2">
        <f t="shared" si="213"/>
        <v>5</v>
      </c>
      <c r="Y284" s="2">
        <f t="shared" si="214"/>
        <v>4</v>
      </c>
      <c r="Z284" s="19">
        <v>100</v>
      </c>
      <c r="AA284" s="19">
        <v>100</v>
      </c>
      <c r="AB284" s="19">
        <v>100</v>
      </c>
      <c r="AC284" s="19">
        <v>100</v>
      </c>
      <c r="AJ284" s="2">
        <f t="shared" si="215"/>
        <v>100</v>
      </c>
      <c r="AK284" s="2">
        <f t="shared" si="216"/>
        <v>0</v>
      </c>
      <c r="AL284" s="2">
        <f t="shared" si="217"/>
        <v>4</v>
      </c>
      <c r="AM284" s="22">
        <f t="shared" si="218"/>
        <v>1.5707963267948966</v>
      </c>
      <c r="AN284" s="22">
        <f t="shared" si="219"/>
        <v>1.5707963267948966</v>
      </c>
      <c r="AO284" s="22">
        <f t="shared" si="220"/>
        <v>1.5707963267948966</v>
      </c>
      <c r="AP284" s="22">
        <f t="shared" si="221"/>
        <v>1.2490457723982542</v>
      </c>
      <c r="AQ284" s="22" t="str">
        <f t="shared" si="222"/>
        <v/>
      </c>
      <c r="AR284" s="22" t="str">
        <f t="shared" si="223"/>
        <v/>
      </c>
      <c r="AS284" s="22" t="str">
        <f t="shared" si="224"/>
        <v/>
      </c>
      <c r="AT284" s="22" t="str">
        <f t="shared" si="225"/>
        <v/>
      </c>
      <c r="AU284" s="22" t="str">
        <f t="shared" si="226"/>
        <v/>
      </c>
      <c r="AV284" s="22" t="str">
        <f t="shared" si="227"/>
        <v/>
      </c>
      <c r="AW284" s="2">
        <f t="shared" si="228"/>
        <v>1.490358688195736</v>
      </c>
      <c r="AX284" s="2">
        <f t="shared" si="229"/>
        <v>0.16087527719832118</v>
      </c>
      <c r="AY284" s="2">
        <f t="shared" si="230"/>
        <v>4</v>
      </c>
      <c r="AZ284" s="23">
        <f t="shared" si="231"/>
        <v>1.5707963267948966</v>
      </c>
      <c r="BA284" s="23">
        <f t="shared" si="232"/>
        <v>1.5707963267948966</v>
      </c>
      <c r="BB284" s="23">
        <f t="shared" si="233"/>
        <v>1.5707963267948966</v>
      </c>
      <c r="BC284" s="23">
        <f t="shared" si="234"/>
        <v>1.5707963267948966</v>
      </c>
      <c r="BD284" s="23" t="str">
        <f t="shared" si="235"/>
        <v/>
      </c>
      <c r="BE284" s="23" t="str">
        <f t="shared" si="236"/>
        <v/>
      </c>
      <c r="BF284" s="23" t="str">
        <f t="shared" si="237"/>
        <v/>
      </c>
      <c r="BG284" s="23" t="str">
        <f t="shared" si="238"/>
        <v/>
      </c>
      <c r="BH284" s="23" t="str">
        <f t="shared" si="239"/>
        <v/>
      </c>
      <c r="BI284" s="23" t="str">
        <f t="shared" si="240"/>
        <v/>
      </c>
      <c r="BJ284" s="2">
        <f t="shared" si="241"/>
        <v>1.5707963267948966</v>
      </c>
      <c r="BK284" s="2">
        <f t="shared" si="242"/>
        <v>0</v>
      </c>
      <c r="BL284" s="2">
        <f t="shared" si="243"/>
        <v>4</v>
      </c>
      <c r="BM284" s="2">
        <f t="shared" si="244"/>
        <v>1.3245925370275342E-5</v>
      </c>
      <c r="BN284" s="2">
        <f t="shared" si="245"/>
        <v>4.4153084567584469E-6</v>
      </c>
      <c r="BO284" s="2">
        <f t="shared" si="246"/>
        <v>3</v>
      </c>
      <c r="BP284" s="2">
        <f t="shared" si="247"/>
        <v>7.5093752715381514</v>
      </c>
      <c r="BQ284" s="2">
        <f t="shared" si="248"/>
        <v>0.76489232840434507</v>
      </c>
      <c r="BR284" s="3" t="str">
        <f t="shared" si="249"/>
        <v>Nontoxic</v>
      </c>
      <c r="BS284" s="2">
        <f t="shared" si="250"/>
        <v>102.56410256410255</v>
      </c>
      <c r="BT284" s="4" t="s">
        <v>664</v>
      </c>
      <c r="BU284" s="2" t="s">
        <v>666</v>
      </c>
      <c r="BV284" s="2">
        <f t="shared" si="251"/>
        <v>3</v>
      </c>
      <c r="BW284" s="2">
        <f t="shared" si="252"/>
        <v>3</v>
      </c>
      <c r="BX284" s="2">
        <f t="shared" si="253"/>
        <v>2.5880854813636677E-2</v>
      </c>
      <c r="BY284" s="2">
        <f t="shared" si="254"/>
        <v>0</v>
      </c>
      <c r="BZ284" s="2">
        <f t="shared" si="255"/>
        <v>1.2940427406818339E-2</v>
      </c>
      <c r="CA284" s="2">
        <f t="shared" si="256"/>
        <v>1.1666666666666667</v>
      </c>
      <c r="CB284" s="2" t="e">
        <f t="shared" si="257"/>
        <v>#NUM!</v>
      </c>
      <c r="CC284" s="2">
        <v>6.6349999999999998</v>
      </c>
      <c r="CD284" s="2" t="e">
        <f t="shared" si="258"/>
        <v>#NUM!</v>
      </c>
      <c r="CE284" s="2" t="e">
        <f t="shared" si="259"/>
        <v>#NUM!</v>
      </c>
      <c r="CF284" s="2" t="e">
        <f t="shared" si="260"/>
        <v>#NUM!</v>
      </c>
      <c r="CG284" s="2" t="str">
        <f t="shared" si="261"/>
        <v>NS</v>
      </c>
      <c r="CH284" s="2" t="str">
        <f t="shared" si="262"/>
        <v/>
      </c>
      <c r="CI284" s="2" t="str">
        <f t="shared" si="263"/>
        <v/>
      </c>
      <c r="CJ284" s="2" t="str">
        <f t="shared" si="264"/>
        <v/>
      </c>
    </row>
    <row r="285" spans="1:88" x14ac:dyDescent="0.2">
      <c r="A285" s="1" t="s">
        <v>142</v>
      </c>
      <c r="B285" s="19" t="s">
        <v>210</v>
      </c>
      <c r="C285" s="20">
        <v>37642</v>
      </c>
      <c r="D285" s="7">
        <v>0.5625</v>
      </c>
      <c r="E285" s="1">
        <v>0</v>
      </c>
      <c r="F285" s="1" t="s">
        <v>57</v>
      </c>
      <c r="G285" s="1" t="s">
        <v>730</v>
      </c>
      <c r="H285" s="19" t="s">
        <v>711</v>
      </c>
      <c r="I285" s="19" t="s">
        <v>712</v>
      </c>
      <c r="J285" s="19" t="s">
        <v>61</v>
      </c>
      <c r="K285" s="2">
        <v>0.75</v>
      </c>
      <c r="L285" s="2">
        <v>0.25</v>
      </c>
      <c r="M285" s="19">
        <v>90</v>
      </c>
      <c r="N285" s="19">
        <v>100</v>
      </c>
      <c r="O285" s="19">
        <v>100</v>
      </c>
      <c r="P285" s="19">
        <v>100</v>
      </c>
      <c r="Q285" s="21"/>
      <c r="R285" s="21"/>
      <c r="S285" s="21"/>
      <c r="T285" s="21"/>
      <c r="W285" s="2">
        <f t="shared" si="212"/>
        <v>97.5</v>
      </c>
      <c r="X285" s="2">
        <f t="shared" si="213"/>
        <v>5</v>
      </c>
      <c r="Y285" s="2">
        <f t="shared" si="214"/>
        <v>4</v>
      </c>
      <c r="Z285" s="19">
        <v>100</v>
      </c>
      <c r="AA285" s="19">
        <v>100</v>
      </c>
      <c r="AB285" s="19">
        <v>100</v>
      </c>
      <c r="AC285" s="19">
        <v>100</v>
      </c>
      <c r="AJ285" s="2">
        <f t="shared" si="215"/>
        <v>100</v>
      </c>
      <c r="AK285" s="2">
        <f t="shared" si="216"/>
        <v>0</v>
      </c>
      <c r="AL285" s="2">
        <f t="shared" si="217"/>
        <v>4</v>
      </c>
      <c r="AM285" s="22">
        <f t="shared" si="218"/>
        <v>1.2490457723982542</v>
      </c>
      <c r="AN285" s="22">
        <f t="shared" si="219"/>
        <v>1.5707963267948966</v>
      </c>
      <c r="AO285" s="22">
        <f t="shared" si="220"/>
        <v>1.5707963267948966</v>
      </c>
      <c r="AP285" s="22">
        <f t="shared" si="221"/>
        <v>1.5707963267948966</v>
      </c>
      <c r="AQ285" s="22" t="str">
        <f t="shared" si="222"/>
        <v/>
      </c>
      <c r="AR285" s="22" t="str">
        <f t="shared" si="223"/>
        <v/>
      </c>
      <c r="AS285" s="22" t="str">
        <f t="shared" si="224"/>
        <v/>
      </c>
      <c r="AT285" s="22" t="str">
        <f t="shared" si="225"/>
        <v/>
      </c>
      <c r="AU285" s="22" t="str">
        <f t="shared" si="226"/>
        <v/>
      </c>
      <c r="AV285" s="22" t="str">
        <f t="shared" si="227"/>
        <v/>
      </c>
      <c r="AW285" s="2">
        <f t="shared" si="228"/>
        <v>1.490358688195736</v>
      </c>
      <c r="AX285" s="2">
        <f t="shared" si="229"/>
        <v>0.16087527719832118</v>
      </c>
      <c r="AY285" s="2">
        <f t="shared" si="230"/>
        <v>4</v>
      </c>
      <c r="AZ285" s="23">
        <f t="shared" si="231"/>
        <v>1.5707963267948966</v>
      </c>
      <c r="BA285" s="23">
        <f t="shared" si="232"/>
        <v>1.5707963267948966</v>
      </c>
      <c r="BB285" s="23">
        <f t="shared" si="233"/>
        <v>1.5707963267948966</v>
      </c>
      <c r="BC285" s="23">
        <f t="shared" si="234"/>
        <v>1.5707963267948966</v>
      </c>
      <c r="BD285" s="23" t="str">
        <f t="shared" si="235"/>
        <v/>
      </c>
      <c r="BE285" s="23" t="str">
        <f t="shared" si="236"/>
        <v/>
      </c>
      <c r="BF285" s="23" t="str">
        <f t="shared" si="237"/>
        <v/>
      </c>
      <c r="BG285" s="23" t="str">
        <f t="shared" si="238"/>
        <v/>
      </c>
      <c r="BH285" s="23" t="str">
        <f t="shared" si="239"/>
        <v/>
      </c>
      <c r="BI285" s="23" t="str">
        <f t="shared" si="240"/>
        <v/>
      </c>
      <c r="BJ285" s="2">
        <f t="shared" si="241"/>
        <v>1.5707963267948966</v>
      </c>
      <c r="BK285" s="2">
        <f t="shared" si="242"/>
        <v>0</v>
      </c>
      <c r="BL285" s="2">
        <f t="shared" si="243"/>
        <v>4</v>
      </c>
      <c r="BM285" s="2">
        <f t="shared" si="244"/>
        <v>1.3245925370275342E-5</v>
      </c>
      <c r="BN285" s="2">
        <f t="shared" si="245"/>
        <v>4.4153084567584469E-6</v>
      </c>
      <c r="BO285" s="2">
        <f t="shared" si="246"/>
        <v>3</v>
      </c>
      <c r="BP285" s="2">
        <f t="shared" si="247"/>
        <v>7.5093752715381514</v>
      </c>
      <c r="BQ285" s="2">
        <f t="shared" si="248"/>
        <v>0.76489232840434507</v>
      </c>
      <c r="BR285" s="3" t="str">
        <f t="shared" si="249"/>
        <v>Nontoxic</v>
      </c>
      <c r="BS285" s="2">
        <f t="shared" si="250"/>
        <v>102.56410256410255</v>
      </c>
      <c r="BT285" s="4" t="s">
        <v>664</v>
      </c>
      <c r="BU285" s="2" t="s">
        <v>666</v>
      </c>
      <c r="BV285" s="2">
        <f t="shared" si="251"/>
        <v>3</v>
      </c>
      <c r="BW285" s="2">
        <f t="shared" si="252"/>
        <v>3</v>
      </c>
      <c r="BX285" s="2">
        <f t="shared" si="253"/>
        <v>2.5880854813636677E-2</v>
      </c>
      <c r="BY285" s="2">
        <f t="shared" si="254"/>
        <v>0</v>
      </c>
      <c r="BZ285" s="2">
        <f t="shared" si="255"/>
        <v>1.2940427406818339E-2</v>
      </c>
      <c r="CA285" s="2">
        <f t="shared" si="256"/>
        <v>1.1666666666666667</v>
      </c>
      <c r="CB285" s="2" t="e">
        <f t="shared" si="257"/>
        <v>#NUM!</v>
      </c>
      <c r="CC285" s="2">
        <v>6.6349999999999998</v>
      </c>
      <c r="CD285" s="2" t="e">
        <f t="shared" si="258"/>
        <v>#NUM!</v>
      </c>
      <c r="CE285" s="2" t="e">
        <f t="shared" si="259"/>
        <v>#NUM!</v>
      </c>
      <c r="CF285" s="2" t="e">
        <f t="shared" si="260"/>
        <v>#NUM!</v>
      </c>
      <c r="CG285" s="2" t="str">
        <f t="shared" si="261"/>
        <v>NS</v>
      </c>
      <c r="CH285" s="2" t="str">
        <f t="shared" si="262"/>
        <v/>
      </c>
      <c r="CI285" s="2" t="str">
        <f t="shared" si="263"/>
        <v/>
      </c>
      <c r="CJ285" s="2" t="str">
        <f t="shared" si="264"/>
        <v/>
      </c>
    </row>
    <row r="286" spans="1:88" x14ac:dyDescent="0.2">
      <c r="A286" s="1" t="s">
        <v>142</v>
      </c>
      <c r="B286" s="19" t="s">
        <v>215</v>
      </c>
      <c r="C286" s="20">
        <v>38867</v>
      </c>
      <c r="D286" s="7">
        <v>0.58333333333333337</v>
      </c>
      <c r="E286" s="1">
        <v>0.1</v>
      </c>
      <c r="F286" s="1" t="s">
        <v>57</v>
      </c>
      <c r="G286" s="1" t="s">
        <v>732</v>
      </c>
      <c r="H286" s="19" t="s">
        <v>711</v>
      </c>
      <c r="I286" s="19" t="s">
        <v>712</v>
      </c>
      <c r="J286" s="19" t="s">
        <v>61</v>
      </c>
      <c r="K286" s="2">
        <v>0.75</v>
      </c>
      <c r="L286" s="2">
        <v>0.25</v>
      </c>
      <c r="M286" s="19">
        <v>90</v>
      </c>
      <c r="N286" s="19">
        <v>100</v>
      </c>
      <c r="O286" s="19">
        <v>100</v>
      </c>
      <c r="P286" s="19">
        <v>100</v>
      </c>
      <c r="Q286" s="21"/>
      <c r="R286" s="21"/>
      <c r="S286" s="21"/>
      <c r="T286" s="21"/>
      <c r="W286" s="2">
        <f t="shared" si="212"/>
        <v>97.5</v>
      </c>
      <c r="X286" s="2">
        <f t="shared" si="213"/>
        <v>5</v>
      </c>
      <c r="Y286" s="2">
        <f t="shared" si="214"/>
        <v>4</v>
      </c>
      <c r="Z286" s="19">
        <v>100</v>
      </c>
      <c r="AA286" s="19">
        <v>100</v>
      </c>
      <c r="AB286" s="19">
        <v>100</v>
      </c>
      <c r="AC286" s="19">
        <v>100</v>
      </c>
      <c r="AJ286" s="2">
        <f t="shared" si="215"/>
        <v>100</v>
      </c>
      <c r="AK286" s="2">
        <f t="shared" si="216"/>
        <v>0</v>
      </c>
      <c r="AL286" s="2">
        <f t="shared" si="217"/>
        <v>4</v>
      </c>
      <c r="AM286" s="22">
        <f t="shared" si="218"/>
        <v>1.2490457723982542</v>
      </c>
      <c r="AN286" s="22">
        <f t="shared" si="219"/>
        <v>1.5707963267948966</v>
      </c>
      <c r="AO286" s="22">
        <f t="shared" si="220"/>
        <v>1.5707963267948966</v>
      </c>
      <c r="AP286" s="22">
        <f t="shared" si="221"/>
        <v>1.5707963267948966</v>
      </c>
      <c r="AQ286" s="22" t="str">
        <f t="shared" si="222"/>
        <v/>
      </c>
      <c r="AR286" s="22" t="str">
        <f t="shared" si="223"/>
        <v/>
      </c>
      <c r="AS286" s="22" t="str">
        <f t="shared" si="224"/>
        <v/>
      </c>
      <c r="AT286" s="22" t="str">
        <f t="shared" si="225"/>
        <v/>
      </c>
      <c r="AU286" s="22" t="str">
        <f t="shared" si="226"/>
        <v/>
      </c>
      <c r="AV286" s="22" t="str">
        <f t="shared" si="227"/>
        <v/>
      </c>
      <c r="AW286" s="2">
        <f t="shared" si="228"/>
        <v>1.490358688195736</v>
      </c>
      <c r="AX286" s="2">
        <f t="shared" si="229"/>
        <v>0.16087527719832118</v>
      </c>
      <c r="AY286" s="2">
        <f t="shared" si="230"/>
        <v>4</v>
      </c>
      <c r="AZ286" s="23">
        <f t="shared" si="231"/>
        <v>1.5707963267948966</v>
      </c>
      <c r="BA286" s="23">
        <f t="shared" si="232"/>
        <v>1.5707963267948966</v>
      </c>
      <c r="BB286" s="23">
        <f t="shared" si="233"/>
        <v>1.5707963267948966</v>
      </c>
      <c r="BC286" s="23">
        <f t="shared" si="234"/>
        <v>1.5707963267948966</v>
      </c>
      <c r="BD286" s="23" t="str">
        <f t="shared" si="235"/>
        <v/>
      </c>
      <c r="BE286" s="23" t="str">
        <f t="shared" si="236"/>
        <v/>
      </c>
      <c r="BF286" s="23" t="str">
        <f t="shared" si="237"/>
        <v/>
      </c>
      <c r="BG286" s="23" t="str">
        <f t="shared" si="238"/>
        <v/>
      </c>
      <c r="BH286" s="23" t="str">
        <f t="shared" si="239"/>
        <v/>
      </c>
      <c r="BI286" s="23" t="str">
        <f t="shared" si="240"/>
        <v/>
      </c>
      <c r="BJ286" s="2">
        <f t="shared" si="241"/>
        <v>1.5707963267948966</v>
      </c>
      <c r="BK286" s="2">
        <f t="shared" si="242"/>
        <v>0</v>
      </c>
      <c r="BL286" s="2">
        <f t="shared" si="243"/>
        <v>4</v>
      </c>
      <c r="BM286" s="2">
        <f t="shared" si="244"/>
        <v>1.3245925370275342E-5</v>
      </c>
      <c r="BN286" s="2">
        <f t="shared" si="245"/>
        <v>4.4153084567584469E-6</v>
      </c>
      <c r="BO286" s="2">
        <f t="shared" si="246"/>
        <v>3</v>
      </c>
      <c r="BP286" s="2">
        <f t="shared" si="247"/>
        <v>7.5093752715381514</v>
      </c>
      <c r="BQ286" s="2">
        <f t="shared" si="248"/>
        <v>0.76489232840434507</v>
      </c>
      <c r="BR286" s="3" t="str">
        <f t="shared" si="249"/>
        <v>Nontoxic</v>
      </c>
      <c r="BS286" s="2">
        <f t="shared" si="250"/>
        <v>102.56410256410255</v>
      </c>
      <c r="BT286" s="4" t="s">
        <v>664</v>
      </c>
      <c r="BU286" s="2" t="s">
        <v>666</v>
      </c>
      <c r="BV286" s="2">
        <f t="shared" si="251"/>
        <v>3</v>
      </c>
      <c r="BW286" s="2">
        <f t="shared" si="252"/>
        <v>3</v>
      </c>
      <c r="BX286" s="2">
        <f t="shared" si="253"/>
        <v>2.5880854813636677E-2</v>
      </c>
      <c r="BY286" s="2">
        <f t="shared" si="254"/>
        <v>0</v>
      </c>
      <c r="BZ286" s="2">
        <f t="shared" si="255"/>
        <v>1.2940427406818339E-2</v>
      </c>
      <c r="CA286" s="2">
        <f t="shared" si="256"/>
        <v>1.1666666666666667</v>
      </c>
      <c r="CB286" s="2" t="e">
        <f t="shared" si="257"/>
        <v>#NUM!</v>
      </c>
      <c r="CC286" s="2">
        <v>6.6349999999999998</v>
      </c>
      <c r="CD286" s="2" t="e">
        <f t="shared" si="258"/>
        <v>#NUM!</v>
      </c>
      <c r="CE286" s="2" t="e">
        <f t="shared" si="259"/>
        <v>#NUM!</v>
      </c>
      <c r="CF286" s="2" t="e">
        <f t="shared" si="260"/>
        <v>#NUM!</v>
      </c>
      <c r="CG286" s="2" t="str">
        <f t="shared" si="261"/>
        <v>NS</v>
      </c>
      <c r="CH286" s="2" t="str">
        <f t="shared" si="262"/>
        <v/>
      </c>
      <c r="CI286" s="2" t="str">
        <f t="shared" si="263"/>
        <v/>
      </c>
      <c r="CJ286" s="2" t="str">
        <f t="shared" si="264"/>
        <v/>
      </c>
    </row>
    <row r="287" spans="1:88" x14ac:dyDescent="0.2">
      <c r="A287" s="1" t="s">
        <v>142</v>
      </c>
      <c r="B287" s="19" t="s">
        <v>218</v>
      </c>
      <c r="C287" s="20">
        <v>38867</v>
      </c>
      <c r="D287" s="7">
        <v>0.60069444444444442</v>
      </c>
      <c r="E287" s="1">
        <v>0.1</v>
      </c>
      <c r="F287" s="1" t="s">
        <v>57</v>
      </c>
      <c r="G287" s="1" t="s">
        <v>732</v>
      </c>
      <c r="H287" s="19" t="s">
        <v>711</v>
      </c>
      <c r="I287" s="19" t="s">
        <v>712</v>
      </c>
      <c r="J287" s="19" t="s">
        <v>61</v>
      </c>
      <c r="K287" s="2">
        <v>0.75</v>
      </c>
      <c r="L287" s="2">
        <v>0.25</v>
      </c>
      <c r="M287" s="19">
        <v>90</v>
      </c>
      <c r="N287" s="19">
        <v>100</v>
      </c>
      <c r="O287" s="19">
        <v>100</v>
      </c>
      <c r="P287" s="19">
        <v>100</v>
      </c>
      <c r="Q287" s="21"/>
      <c r="R287" s="21"/>
      <c r="S287" s="21"/>
      <c r="T287" s="21"/>
      <c r="W287" s="2">
        <f t="shared" si="212"/>
        <v>97.5</v>
      </c>
      <c r="X287" s="2">
        <f t="shared" si="213"/>
        <v>5</v>
      </c>
      <c r="Y287" s="2">
        <f t="shared" si="214"/>
        <v>4</v>
      </c>
      <c r="Z287" s="19">
        <v>100</v>
      </c>
      <c r="AA287" s="19">
        <v>100</v>
      </c>
      <c r="AB287" s="19">
        <v>100</v>
      </c>
      <c r="AC287" s="19">
        <v>100</v>
      </c>
      <c r="AJ287" s="2">
        <f t="shared" si="215"/>
        <v>100</v>
      </c>
      <c r="AK287" s="2">
        <f t="shared" si="216"/>
        <v>0</v>
      </c>
      <c r="AL287" s="2">
        <f t="shared" si="217"/>
        <v>4</v>
      </c>
      <c r="AM287" s="22">
        <f t="shared" si="218"/>
        <v>1.2490457723982542</v>
      </c>
      <c r="AN287" s="22">
        <f t="shared" si="219"/>
        <v>1.5707963267948966</v>
      </c>
      <c r="AO287" s="22">
        <f t="shared" si="220"/>
        <v>1.5707963267948966</v>
      </c>
      <c r="AP287" s="22">
        <f t="shared" si="221"/>
        <v>1.5707963267948966</v>
      </c>
      <c r="AQ287" s="22" t="str">
        <f t="shared" si="222"/>
        <v/>
      </c>
      <c r="AR287" s="22" t="str">
        <f t="shared" si="223"/>
        <v/>
      </c>
      <c r="AS287" s="22" t="str">
        <f t="shared" si="224"/>
        <v/>
      </c>
      <c r="AT287" s="22" t="str">
        <f t="shared" si="225"/>
        <v/>
      </c>
      <c r="AU287" s="22" t="str">
        <f t="shared" si="226"/>
        <v/>
      </c>
      <c r="AV287" s="22" t="str">
        <f t="shared" si="227"/>
        <v/>
      </c>
      <c r="AW287" s="2">
        <f t="shared" si="228"/>
        <v>1.490358688195736</v>
      </c>
      <c r="AX287" s="2">
        <f t="shared" si="229"/>
        <v>0.16087527719832118</v>
      </c>
      <c r="AY287" s="2">
        <f t="shared" si="230"/>
        <v>4</v>
      </c>
      <c r="AZ287" s="23">
        <f t="shared" si="231"/>
        <v>1.5707963267948966</v>
      </c>
      <c r="BA287" s="23">
        <f t="shared" si="232"/>
        <v>1.5707963267948966</v>
      </c>
      <c r="BB287" s="23">
        <f t="shared" si="233"/>
        <v>1.5707963267948966</v>
      </c>
      <c r="BC287" s="23">
        <f t="shared" si="234"/>
        <v>1.5707963267948966</v>
      </c>
      <c r="BD287" s="23" t="str">
        <f t="shared" si="235"/>
        <v/>
      </c>
      <c r="BE287" s="23" t="str">
        <f t="shared" si="236"/>
        <v/>
      </c>
      <c r="BF287" s="23" t="str">
        <f t="shared" si="237"/>
        <v/>
      </c>
      <c r="BG287" s="23" t="str">
        <f t="shared" si="238"/>
        <v/>
      </c>
      <c r="BH287" s="23" t="str">
        <f t="shared" si="239"/>
        <v/>
      </c>
      <c r="BI287" s="23" t="str">
        <f t="shared" si="240"/>
        <v/>
      </c>
      <c r="BJ287" s="2">
        <f t="shared" si="241"/>
        <v>1.5707963267948966</v>
      </c>
      <c r="BK287" s="2">
        <f t="shared" si="242"/>
        <v>0</v>
      </c>
      <c r="BL287" s="2">
        <f t="shared" si="243"/>
        <v>4</v>
      </c>
      <c r="BM287" s="2">
        <f t="shared" si="244"/>
        <v>1.3245925370275342E-5</v>
      </c>
      <c r="BN287" s="2">
        <f t="shared" si="245"/>
        <v>4.4153084567584469E-6</v>
      </c>
      <c r="BO287" s="2">
        <f t="shared" si="246"/>
        <v>3</v>
      </c>
      <c r="BP287" s="2">
        <f t="shared" si="247"/>
        <v>7.5093752715381514</v>
      </c>
      <c r="BQ287" s="2">
        <f t="shared" si="248"/>
        <v>0.76489232840434507</v>
      </c>
      <c r="BR287" s="3" t="str">
        <f t="shared" si="249"/>
        <v>Nontoxic</v>
      </c>
      <c r="BS287" s="2">
        <f t="shared" si="250"/>
        <v>102.56410256410255</v>
      </c>
      <c r="BT287" s="4" t="s">
        <v>664</v>
      </c>
      <c r="BU287" s="2" t="s">
        <v>666</v>
      </c>
      <c r="BV287" s="2">
        <f t="shared" si="251"/>
        <v>3</v>
      </c>
      <c r="BW287" s="2">
        <f t="shared" si="252"/>
        <v>3</v>
      </c>
      <c r="BX287" s="2">
        <f t="shared" si="253"/>
        <v>2.5880854813636677E-2</v>
      </c>
      <c r="BY287" s="2">
        <f t="shared" si="254"/>
        <v>0</v>
      </c>
      <c r="BZ287" s="2">
        <f t="shared" si="255"/>
        <v>1.2940427406818339E-2</v>
      </c>
      <c r="CA287" s="2">
        <f t="shared" si="256"/>
        <v>1.1666666666666667</v>
      </c>
      <c r="CB287" s="2" t="e">
        <f t="shared" si="257"/>
        <v>#NUM!</v>
      </c>
      <c r="CC287" s="2">
        <v>6.6349999999999998</v>
      </c>
      <c r="CD287" s="2" t="e">
        <f t="shared" si="258"/>
        <v>#NUM!</v>
      </c>
      <c r="CE287" s="2" t="e">
        <f t="shared" si="259"/>
        <v>#NUM!</v>
      </c>
      <c r="CF287" s="2" t="e">
        <f t="shared" si="260"/>
        <v>#NUM!</v>
      </c>
      <c r="CG287" s="2" t="str">
        <f t="shared" si="261"/>
        <v>NS</v>
      </c>
      <c r="CH287" s="2" t="str">
        <f t="shared" si="262"/>
        <v/>
      </c>
      <c r="CI287" s="2" t="str">
        <f t="shared" si="263"/>
        <v/>
      </c>
      <c r="CJ287" s="2" t="str">
        <f t="shared" si="264"/>
        <v/>
      </c>
    </row>
    <row r="288" spans="1:88" x14ac:dyDescent="0.2">
      <c r="A288" s="1" t="s">
        <v>142</v>
      </c>
      <c r="B288" s="19" t="s">
        <v>219</v>
      </c>
      <c r="C288" s="20">
        <v>38867</v>
      </c>
      <c r="D288" s="7">
        <v>0.57291666666666663</v>
      </c>
      <c r="E288" s="1">
        <v>0.1</v>
      </c>
      <c r="F288" s="1" t="s">
        <v>57</v>
      </c>
      <c r="G288" s="1" t="s">
        <v>732</v>
      </c>
      <c r="H288" s="19" t="s">
        <v>711</v>
      </c>
      <c r="I288" s="19" t="s">
        <v>712</v>
      </c>
      <c r="J288" s="19" t="s">
        <v>61</v>
      </c>
      <c r="K288" s="2">
        <v>0.75</v>
      </c>
      <c r="L288" s="2">
        <v>0.25</v>
      </c>
      <c r="M288" s="19">
        <v>90</v>
      </c>
      <c r="N288" s="19">
        <v>100</v>
      </c>
      <c r="O288" s="19">
        <v>100</v>
      </c>
      <c r="P288" s="19">
        <v>100</v>
      </c>
      <c r="Q288" s="21"/>
      <c r="R288" s="21"/>
      <c r="S288" s="21"/>
      <c r="T288" s="21"/>
      <c r="W288" s="2">
        <f t="shared" si="212"/>
        <v>97.5</v>
      </c>
      <c r="X288" s="2">
        <f t="shared" si="213"/>
        <v>5</v>
      </c>
      <c r="Y288" s="2">
        <f t="shared" si="214"/>
        <v>4</v>
      </c>
      <c r="Z288" s="19">
        <v>100</v>
      </c>
      <c r="AA288" s="19">
        <v>100</v>
      </c>
      <c r="AB288" s="19">
        <v>100</v>
      </c>
      <c r="AC288" s="19">
        <v>100</v>
      </c>
      <c r="AJ288" s="2">
        <f t="shared" si="215"/>
        <v>100</v>
      </c>
      <c r="AK288" s="2">
        <f t="shared" si="216"/>
        <v>0</v>
      </c>
      <c r="AL288" s="2">
        <f t="shared" si="217"/>
        <v>4</v>
      </c>
      <c r="AM288" s="22">
        <f t="shared" si="218"/>
        <v>1.2490457723982542</v>
      </c>
      <c r="AN288" s="22">
        <f t="shared" si="219"/>
        <v>1.5707963267948966</v>
      </c>
      <c r="AO288" s="22">
        <f t="shared" si="220"/>
        <v>1.5707963267948966</v>
      </c>
      <c r="AP288" s="22">
        <f t="shared" si="221"/>
        <v>1.5707963267948966</v>
      </c>
      <c r="AQ288" s="22" t="str">
        <f t="shared" si="222"/>
        <v/>
      </c>
      <c r="AR288" s="22" t="str">
        <f t="shared" si="223"/>
        <v/>
      </c>
      <c r="AS288" s="22" t="str">
        <f t="shared" si="224"/>
        <v/>
      </c>
      <c r="AT288" s="22" t="str">
        <f t="shared" si="225"/>
        <v/>
      </c>
      <c r="AU288" s="22" t="str">
        <f t="shared" si="226"/>
        <v/>
      </c>
      <c r="AV288" s="22" t="str">
        <f t="shared" si="227"/>
        <v/>
      </c>
      <c r="AW288" s="2">
        <f t="shared" si="228"/>
        <v>1.490358688195736</v>
      </c>
      <c r="AX288" s="2">
        <f t="shared" si="229"/>
        <v>0.16087527719832118</v>
      </c>
      <c r="AY288" s="2">
        <f t="shared" si="230"/>
        <v>4</v>
      </c>
      <c r="AZ288" s="23">
        <f t="shared" si="231"/>
        <v>1.5707963267948966</v>
      </c>
      <c r="BA288" s="23">
        <f t="shared" si="232"/>
        <v>1.5707963267948966</v>
      </c>
      <c r="BB288" s="23">
        <f t="shared" si="233"/>
        <v>1.5707963267948966</v>
      </c>
      <c r="BC288" s="23">
        <f t="shared" si="234"/>
        <v>1.5707963267948966</v>
      </c>
      <c r="BD288" s="23" t="str">
        <f t="shared" si="235"/>
        <v/>
      </c>
      <c r="BE288" s="23" t="str">
        <f t="shared" si="236"/>
        <v/>
      </c>
      <c r="BF288" s="23" t="str">
        <f t="shared" si="237"/>
        <v/>
      </c>
      <c r="BG288" s="23" t="str">
        <f t="shared" si="238"/>
        <v/>
      </c>
      <c r="BH288" s="23" t="str">
        <f t="shared" si="239"/>
        <v/>
      </c>
      <c r="BI288" s="23" t="str">
        <f t="shared" si="240"/>
        <v/>
      </c>
      <c r="BJ288" s="2">
        <f t="shared" si="241"/>
        <v>1.5707963267948966</v>
      </c>
      <c r="BK288" s="2">
        <f t="shared" si="242"/>
        <v>0</v>
      </c>
      <c r="BL288" s="2">
        <f t="shared" si="243"/>
        <v>4</v>
      </c>
      <c r="BM288" s="2">
        <f t="shared" si="244"/>
        <v>1.3245925370275342E-5</v>
      </c>
      <c r="BN288" s="2">
        <f t="shared" si="245"/>
        <v>4.4153084567584469E-6</v>
      </c>
      <c r="BO288" s="2">
        <f t="shared" si="246"/>
        <v>3</v>
      </c>
      <c r="BP288" s="2">
        <f t="shared" si="247"/>
        <v>7.5093752715381514</v>
      </c>
      <c r="BQ288" s="2">
        <f t="shared" si="248"/>
        <v>0.76489232840434507</v>
      </c>
      <c r="BR288" s="3" t="str">
        <f t="shared" si="249"/>
        <v>Nontoxic</v>
      </c>
      <c r="BS288" s="2">
        <f t="shared" si="250"/>
        <v>102.56410256410255</v>
      </c>
      <c r="BT288" s="4" t="s">
        <v>664</v>
      </c>
      <c r="BU288" s="2" t="s">
        <v>666</v>
      </c>
      <c r="BV288" s="2">
        <f t="shared" si="251"/>
        <v>3</v>
      </c>
      <c r="BW288" s="2">
        <f t="shared" si="252"/>
        <v>3</v>
      </c>
      <c r="BX288" s="2">
        <f t="shared" si="253"/>
        <v>2.5880854813636677E-2</v>
      </c>
      <c r="BY288" s="2">
        <f t="shared" si="254"/>
        <v>0</v>
      </c>
      <c r="BZ288" s="2">
        <f t="shared" si="255"/>
        <v>1.2940427406818339E-2</v>
      </c>
      <c r="CA288" s="2">
        <f t="shared" si="256"/>
        <v>1.1666666666666667</v>
      </c>
      <c r="CB288" s="2" t="e">
        <f t="shared" si="257"/>
        <v>#NUM!</v>
      </c>
      <c r="CC288" s="2">
        <v>6.6349999999999998</v>
      </c>
      <c r="CD288" s="2" t="e">
        <f t="shared" si="258"/>
        <v>#NUM!</v>
      </c>
      <c r="CE288" s="2" t="e">
        <f t="shared" si="259"/>
        <v>#NUM!</v>
      </c>
      <c r="CF288" s="2" t="e">
        <f t="shared" si="260"/>
        <v>#NUM!</v>
      </c>
      <c r="CG288" s="2" t="str">
        <f t="shared" si="261"/>
        <v>NS</v>
      </c>
      <c r="CH288" s="2" t="str">
        <f t="shared" si="262"/>
        <v/>
      </c>
      <c r="CI288" s="2" t="str">
        <f t="shared" si="263"/>
        <v/>
      </c>
      <c r="CJ288" s="2" t="str">
        <f t="shared" si="264"/>
        <v/>
      </c>
    </row>
    <row r="289" spans="1:88" x14ac:dyDescent="0.2">
      <c r="A289" s="1" t="s">
        <v>142</v>
      </c>
      <c r="B289" s="19" t="s">
        <v>220</v>
      </c>
      <c r="C289" s="20">
        <v>38867</v>
      </c>
      <c r="D289" s="7">
        <v>0.55902777777777779</v>
      </c>
      <c r="E289" s="1">
        <v>0.1</v>
      </c>
      <c r="F289" s="1" t="s">
        <v>57</v>
      </c>
      <c r="G289" s="1" t="s">
        <v>732</v>
      </c>
      <c r="H289" s="19" t="s">
        <v>711</v>
      </c>
      <c r="I289" s="19" t="s">
        <v>712</v>
      </c>
      <c r="J289" s="19" t="s">
        <v>61</v>
      </c>
      <c r="K289" s="2">
        <v>0.75</v>
      </c>
      <c r="L289" s="2">
        <v>0.25</v>
      </c>
      <c r="M289" s="19">
        <v>90</v>
      </c>
      <c r="N289" s="19">
        <v>100</v>
      </c>
      <c r="O289" s="19">
        <v>100</v>
      </c>
      <c r="P289" s="19">
        <v>100</v>
      </c>
      <c r="Q289" s="21"/>
      <c r="R289" s="21"/>
      <c r="S289" s="21"/>
      <c r="T289" s="21"/>
      <c r="W289" s="2">
        <f t="shared" si="212"/>
        <v>97.5</v>
      </c>
      <c r="X289" s="2">
        <f t="shared" si="213"/>
        <v>5</v>
      </c>
      <c r="Y289" s="2">
        <f t="shared" si="214"/>
        <v>4</v>
      </c>
      <c r="Z289" s="19">
        <v>100</v>
      </c>
      <c r="AA289" s="19">
        <v>100</v>
      </c>
      <c r="AB289" s="19">
        <v>100</v>
      </c>
      <c r="AC289" s="19">
        <v>100</v>
      </c>
      <c r="AJ289" s="2">
        <f t="shared" si="215"/>
        <v>100</v>
      </c>
      <c r="AK289" s="2">
        <f t="shared" si="216"/>
        <v>0</v>
      </c>
      <c r="AL289" s="2">
        <f t="shared" si="217"/>
        <v>4</v>
      </c>
      <c r="AM289" s="22">
        <f t="shared" si="218"/>
        <v>1.2490457723982542</v>
      </c>
      <c r="AN289" s="22">
        <f t="shared" si="219"/>
        <v>1.5707963267948966</v>
      </c>
      <c r="AO289" s="22">
        <f t="shared" si="220"/>
        <v>1.5707963267948966</v>
      </c>
      <c r="AP289" s="22">
        <f t="shared" si="221"/>
        <v>1.5707963267948966</v>
      </c>
      <c r="AQ289" s="22" t="str">
        <f t="shared" si="222"/>
        <v/>
      </c>
      <c r="AR289" s="22" t="str">
        <f t="shared" si="223"/>
        <v/>
      </c>
      <c r="AS289" s="22" t="str">
        <f t="shared" si="224"/>
        <v/>
      </c>
      <c r="AT289" s="22" t="str">
        <f t="shared" si="225"/>
        <v/>
      </c>
      <c r="AU289" s="22" t="str">
        <f t="shared" si="226"/>
        <v/>
      </c>
      <c r="AV289" s="22" t="str">
        <f t="shared" si="227"/>
        <v/>
      </c>
      <c r="AW289" s="2">
        <f t="shared" si="228"/>
        <v>1.490358688195736</v>
      </c>
      <c r="AX289" s="2">
        <f t="shared" si="229"/>
        <v>0.16087527719832118</v>
      </c>
      <c r="AY289" s="2">
        <f t="shared" si="230"/>
        <v>4</v>
      </c>
      <c r="AZ289" s="23">
        <f t="shared" si="231"/>
        <v>1.5707963267948966</v>
      </c>
      <c r="BA289" s="23">
        <f t="shared" si="232"/>
        <v>1.5707963267948966</v>
      </c>
      <c r="BB289" s="23">
        <f t="shared" si="233"/>
        <v>1.5707963267948966</v>
      </c>
      <c r="BC289" s="23">
        <f t="shared" si="234"/>
        <v>1.5707963267948966</v>
      </c>
      <c r="BD289" s="23" t="str">
        <f t="shared" si="235"/>
        <v/>
      </c>
      <c r="BE289" s="23" t="str">
        <f t="shared" si="236"/>
        <v/>
      </c>
      <c r="BF289" s="23" t="str">
        <f t="shared" si="237"/>
        <v/>
      </c>
      <c r="BG289" s="23" t="str">
        <f t="shared" si="238"/>
        <v/>
      </c>
      <c r="BH289" s="23" t="str">
        <f t="shared" si="239"/>
        <v/>
      </c>
      <c r="BI289" s="23" t="str">
        <f t="shared" si="240"/>
        <v/>
      </c>
      <c r="BJ289" s="2">
        <f t="shared" si="241"/>
        <v>1.5707963267948966</v>
      </c>
      <c r="BK289" s="2">
        <f t="shared" si="242"/>
        <v>0</v>
      </c>
      <c r="BL289" s="2">
        <f t="shared" si="243"/>
        <v>4</v>
      </c>
      <c r="BM289" s="2">
        <f t="shared" si="244"/>
        <v>1.3245925370275342E-5</v>
      </c>
      <c r="BN289" s="2">
        <f t="shared" si="245"/>
        <v>4.4153084567584469E-6</v>
      </c>
      <c r="BO289" s="2">
        <f t="shared" si="246"/>
        <v>3</v>
      </c>
      <c r="BP289" s="2">
        <f t="shared" si="247"/>
        <v>7.5093752715381514</v>
      </c>
      <c r="BQ289" s="2">
        <f t="shared" si="248"/>
        <v>0.76489232840434507</v>
      </c>
      <c r="BR289" s="3" t="str">
        <f t="shared" si="249"/>
        <v>Nontoxic</v>
      </c>
      <c r="BS289" s="2">
        <f t="shared" si="250"/>
        <v>102.56410256410255</v>
      </c>
      <c r="BT289" s="4" t="s">
        <v>664</v>
      </c>
      <c r="BU289" s="2" t="s">
        <v>666</v>
      </c>
      <c r="BV289" s="2">
        <f t="shared" si="251"/>
        <v>3</v>
      </c>
      <c r="BW289" s="2">
        <f t="shared" si="252"/>
        <v>3</v>
      </c>
      <c r="BX289" s="2">
        <f t="shared" si="253"/>
        <v>2.5880854813636677E-2</v>
      </c>
      <c r="BY289" s="2">
        <f t="shared" si="254"/>
        <v>0</v>
      </c>
      <c r="BZ289" s="2">
        <f t="shared" si="255"/>
        <v>1.2940427406818339E-2</v>
      </c>
      <c r="CA289" s="2">
        <f t="shared" si="256"/>
        <v>1.1666666666666667</v>
      </c>
      <c r="CB289" s="2" t="e">
        <f t="shared" si="257"/>
        <v>#NUM!</v>
      </c>
      <c r="CC289" s="2">
        <v>6.6349999999999998</v>
      </c>
      <c r="CD289" s="2" t="e">
        <f t="shared" si="258"/>
        <v>#NUM!</v>
      </c>
      <c r="CE289" s="2" t="e">
        <f t="shared" si="259"/>
        <v>#NUM!</v>
      </c>
      <c r="CF289" s="2" t="e">
        <f t="shared" si="260"/>
        <v>#NUM!</v>
      </c>
      <c r="CG289" s="2" t="str">
        <f t="shared" si="261"/>
        <v>NS</v>
      </c>
      <c r="CH289" s="2" t="str">
        <f t="shared" si="262"/>
        <v/>
      </c>
      <c r="CI289" s="2" t="str">
        <f t="shared" si="263"/>
        <v/>
      </c>
      <c r="CJ289" s="2" t="str">
        <f t="shared" si="264"/>
        <v/>
      </c>
    </row>
    <row r="290" spans="1:88" x14ac:dyDescent="0.2">
      <c r="A290" s="1" t="s">
        <v>142</v>
      </c>
      <c r="B290" s="19" t="s">
        <v>221</v>
      </c>
      <c r="C290" s="20">
        <v>38867</v>
      </c>
      <c r="D290" s="7">
        <v>0.5</v>
      </c>
      <c r="E290" s="1">
        <v>0.1</v>
      </c>
      <c r="F290" s="1" t="s">
        <v>57</v>
      </c>
      <c r="G290" s="1" t="s">
        <v>732</v>
      </c>
      <c r="H290" s="19" t="s">
        <v>711</v>
      </c>
      <c r="I290" s="19" t="s">
        <v>712</v>
      </c>
      <c r="J290" s="19" t="s">
        <v>61</v>
      </c>
      <c r="K290" s="2">
        <v>0.75</v>
      </c>
      <c r="L290" s="2">
        <v>0.25</v>
      </c>
      <c r="M290" s="19">
        <v>90</v>
      </c>
      <c r="N290" s="19">
        <v>100</v>
      </c>
      <c r="O290" s="19">
        <v>100</v>
      </c>
      <c r="P290" s="19">
        <v>100</v>
      </c>
      <c r="Q290" s="21"/>
      <c r="R290" s="21"/>
      <c r="S290" s="21"/>
      <c r="T290" s="21"/>
      <c r="W290" s="2">
        <f t="shared" si="212"/>
        <v>97.5</v>
      </c>
      <c r="X290" s="2">
        <f t="shared" si="213"/>
        <v>5</v>
      </c>
      <c r="Y290" s="2">
        <f t="shared" si="214"/>
        <v>4</v>
      </c>
      <c r="Z290" s="19">
        <v>100</v>
      </c>
      <c r="AA290" s="19">
        <v>100</v>
      </c>
      <c r="AB290" s="19">
        <v>100</v>
      </c>
      <c r="AC290" s="19">
        <v>100</v>
      </c>
      <c r="AJ290" s="2">
        <f t="shared" si="215"/>
        <v>100</v>
      </c>
      <c r="AK290" s="2">
        <f t="shared" si="216"/>
        <v>0</v>
      </c>
      <c r="AL290" s="2">
        <f t="shared" si="217"/>
        <v>4</v>
      </c>
      <c r="AM290" s="22">
        <f t="shared" si="218"/>
        <v>1.2490457723982542</v>
      </c>
      <c r="AN290" s="22">
        <f t="shared" si="219"/>
        <v>1.5707963267948966</v>
      </c>
      <c r="AO290" s="22">
        <f t="shared" si="220"/>
        <v>1.5707963267948966</v>
      </c>
      <c r="AP290" s="22">
        <f t="shared" si="221"/>
        <v>1.5707963267948966</v>
      </c>
      <c r="AQ290" s="22" t="str">
        <f t="shared" si="222"/>
        <v/>
      </c>
      <c r="AR290" s="22" t="str">
        <f t="shared" si="223"/>
        <v/>
      </c>
      <c r="AS290" s="22" t="str">
        <f t="shared" si="224"/>
        <v/>
      </c>
      <c r="AT290" s="22" t="str">
        <f t="shared" si="225"/>
        <v/>
      </c>
      <c r="AU290" s="22" t="str">
        <f t="shared" si="226"/>
        <v/>
      </c>
      <c r="AV290" s="22" t="str">
        <f t="shared" si="227"/>
        <v/>
      </c>
      <c r="AW290" s="2">
        <f t="shared" si="228"/>
        <v>1.490358688195736</v>
      </c>
      <c r="AX290" s="2">
        <f t="shared" si="229"/>
        <v>0.16087527719832118</v>
      </c>
      <c r="AY290" s="2">
        <f t="shared" si="230"/>
        <v>4</v>
      </c>
      <c r="AZ290" s="23">
        <f t="shared" si="231"/>
        <v>1.5707963267948966</v>
      </c>
      <c r="BA290" s="23">
        <f t="shared" si="232"/>
        <v>1.5707963267948966</v>
      </c>
      <c r="BB290" s="23">
        <f t="shared" si="233"/>
        <v>1.5707963267948966</v>
      </c>
      <c r="BC290" s="23">
        <f t="shared" si="234"/>
        <v>1.5707963267948966</v>
      </c>
      <c r="BD290" s="23" t="str">
        <f t="shared" si="235"/>
        <v/>
      </c>
      <c r="BE290" s="23" t="str">
        <f t="shared" si="236"/>
        <v/>
      </c>
      <c r="BF290" s="23" t="str">
        <f t="shared" si="237"/>
        <v/>
      </c>
      <c r="BG290" s="23" t="str">
        <f t="shared" si="238"/>
        <v/>
      </c>
      <c r="BH290" s="23" t="str">
        <f t="shared" si="239"/>
        <v/>
      </c>
      <c r="BI290" s="23" t="str">
        <f t="shared" si="240"/>
        <v/>
      </c>
      <c r="BJ290" s="2">
        <f t="shared" si="241"/>
        <v>1.5707963267948966</v>
      </c>
      <c r="BK290" s="2">
        <f t="shared" si="242"/>
        <v>0</v>
      </c>
      <c r="BL290" s="2">
        <f t="shared" si="243"/>
        <v>4</v>
      </c>
      <c r="BM290" s="2">
        <f t="shared" si="244"/>
        <v>1.3245925370275342E-5</v>
      </c>
      <c r="BN290" s="2">
        <f t="shared" si="245"/>
        <v>4.4153084567584469E-6</v>
      </c>
      <c r="BO290" s="2">
        <f t="shared" si="246"/>
        <v>3</v>
      </c>
      <c r="BP290" s="2">
        <f t="shared" si="247"/>
        <v>7.5093752715381514</v>
      </c>
      <c r="BQ290" s="2">
        <f t="shared" si="248"/>
        <v>0.76489232840434507</v>
      </c>
      <c r="BR290" s="3" t="str">
        <f t="shared" si="249"/>
        <v>Nontoxic</v>
      </c>
      <c r="BS290" s="2">
        <f t="shared" si="250"/>
        <v>102.56410256410255</v>
      </c>
      <c r="BT290" s="4" t="s">
        <v>664</v>
      </c>
      <c r="BU290" s="2" t="s">
        <v>666</v>
      </c>
      <c r="BV290" s="2">
        <f t="shared" si="251"/>
        <v>3</v>
      </c>
      <c r="BW290" s="2">
        <f t="shared" si="252"/>
        <v>3</v>
      </c>
      <c r="BX290" s="2">
        <f t="shared" si="253"/>
        <v>2.5880854813636677E-2</v>
      </c>
      <c r="BY290" s="2">
        <f t="shared" si="254"/>
        <v>0</v>
      </c>
      <c r="BZ290" s="2">
        <f t="shared" si="255"/>
        <v>1.2940427406818339E-2</v>
      </c>
      <c r="CA290" s="2">
        <f t="shared" si="256"/>
        <v>1.1666666666666667</v>
      </c>
      <c r="CB290" s="2" t="e">
        <f t="shared" si="257"/>
        <v>#NUM!</v>
      </c>
      <c r="CC290" s="2">
        <v>6.6349999999999998</v>
      </c>
      <c r="CD290" s="2" t="e">
        <f t="shared" si="258"/>
        <v>#NUM!</v>
      </c>
      <c r="CE290" s="2" t="e">
        <f t="shared" si="259"/>
        <v>#NUM!</v>
      </c>
      <c r="CF290" s="2" t="e">
        <f t="shared" si="260"/>
        <v>#NUM!</v>
      </c>
      <c r="CG290" s="2" t="str">
        <f t="shared" si="261"/>
        <v>NS</v>
      </c>
      <c r="CH290" s="2" t="str">
        <f t="shared" si="262"/>
        <v/>
      </c>
      <c r="CI290" s="2" t="str">
        <f t="shared" si="263"/>
        <v/>
      </c>
      <c r="CJ290" s="2" t="str">
        <f t="shared" si="264"/>
        <v/>
      </c>
    </row>
    <row r="291" spans="1:88" x14ac:dyDescent="0.2">
      <c r="A291" s="1" t="s">
        <v>142</v>
      </c>
      <c r="B291" s="19" t="s">
        <v>222</v>
      </c>
      <c r="C291" s="20">
        <v>38867</v>
      </c>
      <c r="D291" s="7">
        <v>0.54166666666666663</v>
      </c>
      <c r="E291" s="1">
        <v>0.1</v>
      </c>
      <c r="F291" s="1" t="s">
        <v>57</v>
      </c>
      <c r="G291" s="1" t="s">
        <v>732</v>
      </c>
      <c r="H291" s="19" t="s">
        <v>711</v>
      </c>
      <c r="I291" s="19" t="s">
        <v>712</v>
      </c>
      <c r="J291" s="19" t="s">
        <v>61</v>
      </c>
      <c r="K291" s="2">
        <v>0.75</v>
      </c>
      <c r="L291" s="2">
        <v>0.25</v>
      </c>
      <c r="M291" s="19">
        <v>90</v>
      </c>
      <c r="N291" s="19">
        <v>100</v>
      </c>
      <c r="O291" s="19">
        <v>100</v>
      </c>
      <c r="P291" s="19">
        <v>100</v>
      </c>
      <c r="Q291" s="21"/>
      <c r="R291" s="21"/>
      <c r="S291" s="21"/>
      <c r="T291" s="21"/>
      <c r="W291" s="2">
        <f t="shared" si="212"/>
        <v>97.5</v>
      </c>
      <c r="X291" s="2">
        <f t="shared" si="213"/>
        <v>5</v>
      </c>
      <c r="Y291" s="2">
        <f t="shared" si="214"/>
        <v>4</v>
      </c>
      <c r="Z291" s="19">
        <v>100</v>
      </c>
      <c r="AA291" s="19">
        <v>100</v>
      </c>
      <c r="AB291" s="19">
        <v>100</v>
      </c>
      <c r="AC291" s="19">
        <v>100</v>
      </c>
      <c r="AJ291" s="2">
        <f t="shared" si="215"/>
        <v>100</v>
      </c>
      <c r="AK291" s="2">
        <f t="shared" si="216"/>
        <v>0</v>
      </c>
      <c r="AL291" s="2">
        <f t="shared" si="217"/>
        <v>4</v>
      </c>
      <c r="AM291" s="22">
        <f t="shared" si="218"/>
        <v>1.2490457723982542</v>
      </c>
      <c r="AN291" s="22">
        <f t="shared" si="219"/>
        <v>1.5707963267948966</v>
      </c>
      <c r="AO291" s="22">
        <f t="shared" si="220"/>
        <v>1.5707963267948966</v>
      </c>
      <c r="AP291" s="22">
        <f t="shared" si="221"/>
        <v>1.5707963267948966</v>
      </c>
      <c r="AQ291" s="22" t="str">
        <f t="shared" si="222"/>
        <v/>
      </c>
      <c r="AR291" s="22" t="str">
        <f t="shared" si="223"/>
        <v/>
      </c>
      <c r="AS291" s="22" t="str">
        <f t="shared" si="224"/>
        <v/>
      </c>
      <c r="AT291" s="22" t="str">
        <f t="shared" si="225"/>
        <v/>
      </c>
      <c r="AU291" s="22" t="str">
        <f t="shared" si="226"/>
        <v/>
      </c>
      <c r="AV291" s="22" t="str">
        <f t="shared" si="227"/>
        <v/>
      </c>
      <c r="AW291" s="2">
        <f t="shared" si="228"/>
        <v>1.490358688195736</v>
      </c>
      <c r="AX291" s="2">
        <f t="shared" si="229"/>
        <v>0.16087527719832118</v>
      </c>
      <c r="AY291" s="2">
        <f t="shared" si="230"/>
        <v>4</v>
      </c>
      <c r="AZ291" s="23">
        <f t="shared" si="231"/>
        <v>1.5707963267948966</v>
      </c>
      <c r="BA291" s="23">
        <f t="shared" si="232"/>
        <v>1.5707963267948966</v>
      </c>
      <c r="BB291" s="23">
        <f t="shared" si="233"/>
        <v>1.5707963267948966</v>
      </c>
      <c r="BC291" s="23">
        <f t="shared" si="234"/>
        <v>1.5707963267948966</v>
      </c>
      <c r="BD291" s="23" t="str">
        <f t="shared" si="235"/>
        <v/>
      </c>
      <c r="BE291" s="23" t="str">
        <f t="shared" si="236"/>
        <v/>
      </c>
      <c r="BF291" s="23" t="str">
        <f t="shared" si="237"/>
        <v/>
      </c>
      <c r="BG291" s="23" t="str">
        <f t="shared" si="238"/>
        <v/>
      </c>
      <c r="BH291" s="23" t="str">
        <f t="shared" si="239"/>
        <v/>
      </c>
      <c r="BI291" s="23" t="str">
        <f t="shared" si="240"/>
        <v/>
      </c>
      <c r="BJ291" s="2">
        <f t="shared" si="241"/>
        <v>1.5707963267948966</v>
      </c>
      <c r="BK291" s="2">
        <f t="shared" si="242"/>
        <v>0</v>
      </c>
      <c r="BL291" s="2">
        <f t="shared" si="243"/>
        <v>4</v>
      </c>
      <c r="BM291" s="2">
        <f t="shared" si="244"/>
        <v>1.3245925370275342E-5</v>
      </c>
      <c r="BN291" s="2">
        <f t="shared" si="245"/>
        <v>4.4153084567584469E-6</v>
      </c>
      <c r="BO291" s="2">
        <f t="shared" si="246"/>
        <v>3</v>
      </c>
      <c r="BP291" s="2">
        <f t="shared" si="247"/>
        <v>7.5093752715381514</v>
      </c>
      <c r="BQ291" s="2">
        <f t="shared" si="248"/>
        <v>0.76489232840434507</v>
      </c>
      <c r="BR291" s="3" t="str">
        <f t="shared" si="249"/>
        <v>Nontoxic</v>
      </c>
      <c r="BS291" s="2">
        <f t="shared" si="250"/>
        <v>102.56410256410255</v>
      </c>
      <c r="BT291" s="4" t="s">
        <v>664</v>
      </c>
      <c r="BU291" s="2" t="s">
        <v>666</v>
      </c>
      <c r="BV291" s="2">
        <f t="shared" si="251"/>
        <v>3</v>
      </c>
      <c r="BW291" s="2">
        <f t="shared" si="252"/>
        <v>3</v>
      </c>
      <c r="BX291" s="2">
        <f t="shared" si="253"/>
        <v>2.5880854813636677E-2</v>
      </c>
      <c r="BY291" s="2">
        <f t="shared" si="254"/>
        <v>0</v>
      </c>
      <c r="BZ291" s="2">
        <f t="shared" si="255"/>
        <v>1.2940427406818339E-2</v>
      </c>
      <c r="CA291" s="2">
        <f t="shared" si="256"/>
        <v>1.1666666666666667</v>
      </c>
      <c r="CB291" s="2" t="e">
        <f t="shared" si="257"/>
        <v>#NUM!</v>
      </c>
      <c r="CC291" s="2">
        <v>6.6349999999999998</v>
      </c>
      <c r="CD291" s="2" t="e">
        <f t="shared" si="258"/>
        <v>#NUM!</v>
      </c>
      <c r="CE291" s="2" t="e">
        <f t="shared" si="259"/>
        <v>#NUM!</v>
      </c>
      <c r="CF291" s="2" t="e">
        <f t="shared" si="260"/>
        <v>#NUM!</v>
      </c>
      <c r="CG291" s="2" t="str">
        <f t="shared" si="261"/>
        <v>NS</v>
      </c>
      <c r="CH291" s="2" t="str">
        <f t="shared" si="262"/>
        <v/>
      </c>
      <c r="CI291" s="2" t="str">
        <f t="shared" si="263"/>
        <v/>
      </c>
      <c r="CJ291" s="2" t="str">
        <f t="shared" si="264"/>
        <v/>
      </c>
    </row>
    <row r="292" spans="1:88" x14ac:dyDescent="0.2">
      <c r="A292" s="1" t="s">
        <v>142</v>
      </c>
      <c r="B292" s="19" t="s">
        <v>243</v>
      </c>
      <c r="C292" s="20">
        <v>38867</v>
      </c>
      <c r="D292" s="7">
        <v>0.44097222222222221</v>
      </c>
      <c r="E292" s="1">
        <v>0.1</v>
      </c>
      <c r="F292" s="1" t="s">
        <v>57</v>
      </c>
      <c r="G292" s="1" t="s">
        <v>732</v>
      </c>
      <c r="H292" s="19" t="s">
        <v>711</v>
      </c>
      <c r="I292" s="19" t="s">
        <v>712</v>
      </c>
      <c r="J292" s="19" t="s">
        <v>61</v>
      </c>
      <c r="K292" s="2">
        <v>0.75</v>
      </c>
      <c r="L292" s="2">
        <v>0.25</v>
      </c>
      <c r="M292" s="19">
        <v>90</v>
      </c>
      <c r="N292" s="19">
        <v>100</v>
      </c>
      <c r="O292" s="19">
        <v>100</v>
      </c>
      <c r="P292" s="19">
        <v>100</v>
      </c>
      <c r="Q292" s="21"/>
      <c r="R292" s="21"/>
      <c r="S292" s="21"/>
      <c r="T292" s="21"/>
      <c r="W292" s="2">
        <f t="shared" si="212"/>
        <v>97.5</v>
      </c>
      <c r="X292" s="2">
        <f t="shared" si="213"/>
        <v>5</v>
      </c>
      <c r="Y292" s="2">
        <f t="shared" si="214"/>
        <v>4</v>
      </c>
      <c r="Z292" s="19">
        <v>100</v>
      </c>
      <c r="AA292" s="19">
        <v>100</v>
      </c>
      <c r="AB292" s="19">
        <v>100</v>
      </c>
      <c r="AC292" s="19">
        <v>100</v>
      </c>
      <c r="AJ292" s="2">
        <f t="shared" si="215"/>
        <v>100</v>
      </c>
      <c r="AK292" s="2">
        <f t="shared" si="216"/>
        <v>0</v>
      </c>
      <c r="AL292" s="2">
        <f t="shared" si="217"/>
        <v>4</v>
      </c>
      <c r="AM292" s="22">
        <f t="shared" si="218"/>
        <v>1.2490457723982542</v>
      </c>
      <c r="AN292" s="22">
        <f t="shared" si="219"/>
        <v>1.5707963267948966</v>
      </c>
      <c r="AO292" s="22">
        <f t="shared" si="220"/>
        <v>1.5707963267948966</v>
      </c>
      <c r="AP292" s="22">
        <f t="shared" si="221"/>
        <v>1.5707963267948966</v>
      </c>
      <c r="AQ292" s="22" t="str">
        <f t="shared" si="222"/>
        <v/>
      </c>
      <c r="AR292" s="22" t="str">
        <f t="shared" si="223"/>
        <v/>
      </c>
      <c r="AS292" s="22" t="str">
        <f t="shared" si="224"/>
        <v/>
      </c>
      <c r="AT292" s="22" t="str">
        <f t="shared" si="225"/>
        <v/>
      </c>
      <c r="AU292" s="22" t="str">
        <f t="shared" si="226"/>
        <v/>
      </c>
      <c r="AV292" s="22" t="str">
        <f t="shared" si="227"/>
        <v/>
      </c>
      <c r="AW292" s="2">
        <f t="shared" si="228"/>
        <v>1.490358688195736</v>
      </c>
      <c r="AX292" s="2">
        <f t="shared" si="229"/>
        <v>0.16087527719832118</v>
      </c>
      <c r="AY292" s="2">
        <f t="shared" si="230"/>
        <v>4</v>
      </c>
      <c r="AZ292" s="23">
        <f t="shared" si="231"/>
        <v>1.5707963267948966</v>
      </c>
      <c r="BA292" s="23">
        <f t="shared" si="232"/>
        <v>1.5707963267948966</v>
      </c>
      <c r="BB292" s="23">
        <f t="shared" si="233"/>
        <v>1.5707963267948966</v>
      </c>
      <c r="BC292" s="23">
        <f t="shared" si="234"/>
        <v>1.5707963267948966</v>
      </c>
      <c r="BD292" s="23" t="str">
        <f t="shared" si="235"/>
        <v/>
      </c>
      <c r="BE292" s="23" t="str">
        <f t="shared" si="236"/>
        <v/>
      </c>
      <c r="BF292" s="23" t="str">
        <f t="shared" si="237"/>
        <v/>
      </c>
      <c r="BG292" s="23" t="str">
        <f t="shared" si="238"/>
        <v/>
      </c>
      <c r="BH292" s="23" t="str">
        <f t="shared" si="239"/>
        <v/>
      </c>
      <c r="BI292" s="23" t="str">
        <f t="shared" si="240"/>
        <v/>
      </c>
      <c r="BJ292" s="2">
        <f t="shared" si="241"/>
        <v>1.5707963267948966</v>
      </c>
      <c r="BK292" s="2">
        <f t="shared" si="242"/>
        <v>0</v>
      </c>
      <c r="BL292" s="2">
        <f t="shared" si="243"/>
        <v>4</v>
      </c>
      <c r="BM292" s="2">
        <f t="shared" si="244"/>
        <v>1.3245925370275342E-5</v>
      </c>
      <c r="BN292" s="2">
        <f t="shared" si="245"/>
        <v>4.4153084567584469E-6</v>
      </c>
      <c r="BO292" s="2">
        <f t="shared" si="246"/>
        <v>3</v>
      </c>
      <c r="BP292" s="2">
        <f t="shared" si="247"/>
        <v>7.5093752715381514</v>
      </c>
      <c r="BQ292" s="2">
        <f t="shared" si="248"/>
        <v>0.76489232840434507</v>
      </c>
      <c r="BR292" s="3" t="str">
        <f t="shared" si="249"/>
        <v>Nontoxic</v>
      </c>
      <c r="BS292" s="2">
        <f t="shared" si="250"/>
        <v>102.56410256410255</v>
      </c>
      <c r="BT292" s="4" t="s">
        <v>664</v>
      </c>
      <c r="BU292" s="2" t="s">
        <v>666</v>
      </c>
      <c r="BV292" s="2">
        <f t="shared" si="251"/>
        <v>3</v>
      </c>
      <c r="BW292" s="2">
        <f t="shared" si="252"/>
        <v>3</v>
      </c>
      <c r="BX292" s="2">
        <f t="shared" si="253"/>
        <v>2.5880854813636677E-2</v>
      </c>
      <c r="BY292" s="2">
        <f t="shared" si="254"/>
        <v>0</v>
      </c>
      <c r="BZ292" s="2">
        <f t="shared" si="255"/>
        <v>1.2940427406818339E-2</v>
      </c>
      <c r="CA292" s="2">
        <f t="shared" si="256"/>
        <v>1.1666666666666667</v>
      </c>
      <c r="CB292" s="2" t="e">
        <f t="shared" si="257"/>
        <v>#NUM!</v>
      </c>
      <c r="CC292" s="2">
        <v>6.6349999999999998</v>
      </c>
      <c r="CD292" s="2" t="e">
        <f t="shared" si="258"/>
        <v>#NUM!</v>
      </c>
      <c r="CE292" s="2" t="e">
        <f t="shared" si="259"/>
        <v>#NUM!</v>
      </c>
      <c r="CF292" s="2" t="e">
        <f t="shared" si="260"/>
        <v>#NUM!</v>
      </c>
      <c r="CG292" s="2" t="str">
        <f t="shared" si="261"/>
        <v>NS</v>
      </c>
      <c r="CH292" s="2" t="str">
        <f t="shared" si="262"/>
        <v/>
      </c>
      <c r="CI292" s="2" t="str">
        <f t="shared" si="263"/>
        <v/>
      </c>
      <c r="CJ292" s="2" t="str">
        <f t="shared" si="264"/>
        <v/>
      </c>
    </row>
    <row r="293" spans="1:88" x14ac:dyDescent="0.2">
      <c r="A293" s="1" t="s">
        <v>142</v>
      </c>
      <c r="B293" s="19" t="s">
        <v>253</v>
      </c>
      <c r="C293" s="20">
        <v>40078</v>
      </c>
      <c r="D293" s="7">
        <v>0.66666666666666663</v>
      </c>
      <c r="E293" s="1">
        <v>0.1</v>
      </c>
      <c r="F293" s="1" t="s">
        <v>57</v>
      </c>
      <c r="G293" s="1" t="s">
        <v>744</v>
      </c>
      <c r="H293" s="19" t="s">
        <v>711</v>
      </c>
      <c r="I293" s="19" t="s">
        <v>712</v>
      </c>
      <c r="J293" s="19" t="s">
        <v>61</v>
      </c>
      <c r="K293" s="2">
        <v>0.75</v>
      </c>
      <c r="L293" s="2">
        <v>0.25</v>
      </c>
      <c r="M293" s="19">
        <v>100</v>
      </c>
      <c r="N293" s="19">
        <v>90</v>
      </c>
      <c r="O293" s="19">
        <v>100</v>
      </c>
      <c r="P293" s="19">
        <v>100</v>
      </c>
      <c r="Q293" s="21"/>
      <c r="R293" s="21"/>
      <c r="S293" s="21"/>
      <c r="T293" s="21"/>
      <c r="W293" s="2">
        <f t="shared" si="212"/>
        <v>97.5</v>
      </c>
      <c r="X293" s="2">
        <f t="shared" si="213"/>
        <v>5</v>
      </c>
      <c r="Y293" s="2">
        <f t="shared" si="214"/>
        <v>4</v>
      </c>
      <c r="Z293" s="19">
        <v>100</v>
      </c>
      <c r="AA293" s="19">
        <v>100</v>
      </c>
      <c r="AB293" s="19">
        <v>100</v>
      </c>
      <c r="AC293" s="19">
        <v>100</v>
      </c>
      <c r="AJ293" s="2">
        <f t="shared" si="215"/>
        <v>100</v>
      </c>
      <c r="AK293" s="2">
        <f t="shared" si="216"/>
        <v>0</v>
      </c>
      <c r="AL293" s="2">
        <f t="shared" si="217"/>
        <v>4</v>
      </c>
      <c r="AM293" s="22">
        <f t="shared" si="218"/>
        <v>1.5707963267948966</v>
      </c>
      <c r="AN293" s="22">
        <f t="shared" si="219"/>
        <v>1.2490457723982542</v>
      </c>
      <c r="AO293" s="22">
        <f t="shared" si="220"/>
        <v>1.5707963267948966</v>
      </c>
      <c r="AP293" s="22">
        <f t="shared" si="221"/>
        <v>1.5707963267948966</v>
      </c>
      <c r="AQ293" s="22" t="str">
        <f t="shared" si="222"/>
        <v/>
      </c>
      <c r="AR293" s="22" t="str">
        <f t="shared" si="223"/>
        <v/>
      </c>
      <c r="AS293" s="22" t="str">
        <f t="shared" si="224"/>
        <v/>
      </c>
      <c r="AT293" s="22" t="str">
        <f t="shared" si="225"/>
        <v/>
      </c>
      <c r="AU293" s="22" t="str">
        <f t="shared" si="226"/>
        <v/>
      </c>
      <c r="AV293" s="22" t="str">
        <f t="shared" si="227"/>
        <v/>
      </c>
      <c r="AW293" s="2">
        <f t="shared" si="228"/>
        <v>1.490358688195736</v>
      </c>
      <c r="AX293" s="2">
        <f t="shared" si="229"/>
        <v>0.16087527719832118</v>
      </c>
      <c r="AY293" s="2">
        <f t="shared" si="230"/>
        <v>4</v>
      </c>
      <c r="AZ293" s="23">
        <f t="shared" si="231"/>
        <v>1.5707963267948966</v>
      </c>
      <c r="BA293" s="23">
        <f t="shared" si="232"/>
        <v>1.5707963267948966</v>
      </c>
      <c r="BB293" s="23">
        <f t="shared" si="233"/>
        <v>1.5707963267948966</v>
      </c>
      <c r="BC293" s="23">
        <f t="shared" si="234"/>
        <v>1.5707963267948966</v>
      </c>
      <c r="BD293" s="23" t="str">
        <f t="shared" si="235"/>
        <v/>
      </c>
      <c r="BE293" s="23" t="str">
        <f t="shared" si="236"/>
        <v/>
      </c>
      <c r="BF293" s="23" t="str">
        <f t="shared" si="237"/>
        <v/>
      </c>
      <c r="BG293" s="23" t="str">
        <f t="shared" si="238"/>
        <v/>
      </c>
      <c r="BH293" s="23" t="str">
        <f t="shared" si="239"/>
        <v/>
      </c>
      <c r="BI293" s="23" t="str">
        <f t="shared" si="240"/>
        <v/>
      </c>
      <c r="BJ293" s="2">
        <f t="shared" si="241"/>
        <v>1.5707963267948966</v>
      </c>
      <c r="BK293" s="2">
        <f t="shared" si="242"/>
        <v>0</v>
      </c>
      <c r="BL293" s="2">
        <f t="shared" si="243"/>
        <v>4</v>
      </c>
      <c r="BM293" s="2">
        <f t="shared" si="244"/>
        <v>1.3245925370275342E-5</v>
      </c>
      <c r="BN293" s="2">
        <f t="shared" si="245"/>
        <v>4.4153084567584469E-6</v>
      </c>
      <c r="BO293" s="2">
        <f t="shared" si="246"/>
        <v>3</v>
      </c>
      <c r="BP293" s="2">
        <f t="shared" si="247"/>
        <v>7.5093752715381514</v>
      </c>
      <c r="BQ293" s="2">
        <f t="shared" si="248"/>
        <v>0.76489232840434507</v>
      </c>
      <c r="BR293" s="3" t="str">
        <f t="shared" si="249"/>
        <v>Nontoxic</v>
      </c>
      <c r="BS293" s="2">
        <f t="shared" si="250"/>
        <v>102.56410256410255</v>
      </c>
      <c r="BT293" s="4" t="s">
        <v>664</v>
      </c>
      <c r="BU293" s="2" t="s">
        <v>666</v>
      </c>
      <c r="BV293" s="2">
        <f t="shared" si="251"/>
        <v>3</v>
      </c>
      <c r="BW293" s="2">
        <f t="shared" si="252"/>
        <v>3</v>
      </c>
      <c r="BX293" s="2">
        <f t="shared" si="253"/>
        <v>2.5880854813636677E-2</v>
      </c>
      <c r="BY293" s="2">
        <f t="shared" si="254"/>
        <v>0</v>
      </c>
      <c r="BZ293" s="2">
        <f t="shared" si="255"/>
        <v>1.2940427406818339E-2</v>
      </c>
      <c r="CA293" s="2">
        <f t="shared" si="256"/>
        <v>1.1666666666666667</v>
      </c>
      <c r="CB293" s="2" t="e">
        <f t="shared" si="257"/>
        <v>#NUM!</v>
      </c>
      <c r="CC293" s="2">
        <v>6.6349999999999998</v>
      </c>
      <c r="CD293" s="2" t="e">
        <f t="shared" si="258"/>
        <v>#NUM!</v>
      </c>
      <c r="CE293" s="2" t="e">
        <f t="shared" si="259"/>
        <v>#NUM!</v>
      </c>
      <c r="CF293" s="2" t="e">
        <f t="shared" si="260"/>
        <v>#NUM!</v>
      </c>
      <c r="CG293" s="2" t="str">
        <f t="shared" si="261"/>
        <v>NS</v>
      </c>
      <c r="CH293" s="2" t="str">
        <f t="shared" si="262"/>
        <v/>
      </c>
      <c r="CI293" s="2" t="str">
        <f t="shared" si="263"/>
        <v/>
      </c>
      <c r="CJ293" s="2" t="str">
        <f t="shared" si="264"/>
        <v/>
      </c>
    </row>
    <row r="294" spans="1:88" x14ac:dyDescent="0.2">
      <c r="A294" s="1" t="s">
        <v>142</v>
      </c>
      <c r="B294" s="19" t="s">
        <v>263</v>
      </c>
      <c r="C294" s="20">
        <v>37342</v>
      </c>
      <c r="D294" s="7">
        <v>0</v>
      </c>
      <c r="E294" s="1">
        <v>0.1</v>
      </c>
      <c r="F294" s="1" t="s">
        <v>57</v>
      </c>
      <c r="G294" s="1" t="s">
        <v>746</v>
      </c>
      <c r="H294" s="19" t="s">
        <v>711</v>
      </c>
      <c r="I294" s="19" t="s">
        <v>712</v>
      </c>
      <c r="J294" s="19" t="s">
        <v>61</v>
      </c>
      <c r="K294" s="2">
        <v>0.75</v>
      </c>
      <c r="L294" s="2">
        <v>0.25</v>
      </c>
      <c r="M294" s="19">
        <v>90</v>
      </c>
      <c r="N294" s="19">
        <v>100</v>
      </c>
      <c r="O294" s="19">
        <v>100</v>
      </c>
      <c r="P294" s="19">
        <v>100</v>
      </c>
      <c r="Q294" s="21"/>
      <c r="R294" s="21"/>
      <c r="S294" s="21"/>
      <c r="T294" s="21"/>
      <c r="W294" s="2">
        <f t="shared" si="212"/>
        <v>97.5</v>
      </c>
      <c r="X294" s="2">
        <f t="shared" si="213"/>
        <v>5</v>
      </c>
      <c r="Y294" s="2">
        <f t="shared" si="214"/>
        <v>4</v>
      </c>
      <c r="Z294" s="19">
        <v>100</v>
      </c>
      <c r="AA294" s="19">
        <v>100</v>
      </c>
      <c r="AB294" s="19">
        <v>100</v>
      </c>
      <c r="AC294" s="19">
        <v>100</v>
      </c>
      <c r="AJ294" s="2">
        <f t="shared" si="215"/>
        <v>100</v>
      </c>
      <c r="AK294" s="2">
        <f t="shared" si="216"/>
        <v>0</v>
      </c>
      <c r="AL294" s="2">
        <f t="shared" si="217"/>
        <v>4</v>
      </c>
      <c r="AM294" s="22">
        <f t="shared" si="218"/>
        <v>1.2490457723982542</v>
      </c>
      <c r="AN294" s="22">
        <f t="shared" si="219"/>
        <v>1.5707963267948966</v>
      </c>
      <c r="AO294" s="22">
        <f t="shared" si="220"/>
        <v>1.5707963267948966</v>
      </c>
      <c r="AP294" s="22">
        <f t="shared" si="221"/>
        <v>1.5707963267948966</v>
      </c>
      <c r="AQ294" s="22" t="str">
        <f t="shared" si="222"/>
        <v/>
      </c>
      <c r="AR294" s="22" t="str">
        <f t="shared" si="223"/>
        <v/>
      </c>
      <c r="AS294" s="22" t="str">
        <f t="shared" si="224"/>
        <v/>
      </c>
      <c r="AT294" s="22" t="str">
        <f t="shared" si="225"/>
        <v/>
      </c>
      <c r="AU294" s="22" t="str">
        <f t="shared" si="226"/>
        <v/>
      </c>
      <c r="AV294" s="22" t="str">
        <f t="shared" si="227"/>
        <v/>
      </c>
      <c r="AW294" s="2">
        <f t="shared" si="228"/>
        <v>1.490358688195736</v>
      </c>
      <c r="AX294" s="2">
        <f t="shared" si="229"/>
        <v>0.16087527719832118</v>
      </c>
      <c r="AY294" s="2">
        <f t="shared" si="230"/>
        <v>4</v>
      </c>
      <c r="AZ294" s="23">
        <f t="shared" si="231"/>
        <v>1.5707963267948966</v>
      </c>
      <c r="BA294" s="23">
        <f t="shared" si="232"/>
        <v>1.5707963267948966</v>
      </c>
      <c r="BB294" s="23">
        <f t="shared" si="233"/>
        <v>1.5707963267948966</v>
      </c>
      <c r="BC294" s="23">
        <f t="shared" si="234"/>
        <v>1.5707963267948966</v>
      </c>
      <c r="BD294" s="23" t="str">
        <f t="shared" si="235"/>
        <v/>
      </c>
      <c r="BE294" s="23" t="str">
        <f t="shared" si="236"/>
        <v/>
      </c>
      <c r="BF294" s="23" t="str">
        <f t="shared" si="237"/>
        <v/>
      </c>
      <c r="BG294" s="23" t="str">
        <f t="shared" si="238"/>
        <v/>
      </c>
      <c r="BH294" s="23" t="str">
        <f t="shared" si="239"/>
        <v/>
      </c>
      <c r="BI294" s="23" t="str">
        <f t="shared" si="240"/>
        <v/>
      </c>
      <c r="BJ294" s="2">
        <f t="shared" si="241"/>
        <v>1.5707963267948966</v>
      </c>
      <c r="BK294" s="2">
        <f t="shared" si="242"/>
        <v>0</v>
      </c>
      <c r="BL294" s="2">
        <f t="shared" si="243"/>
        <v>4</v>
      </c>
      <c r="BM294" s="2">
        <f t="shared" si="244"/>
        <v>1.3245925370275342E-5</v>
      </c>
      <c r="BN294" s="2">
        <f t="shared" si="245"/>
        <v>4.4153084567584469E-6</v>
      </c>
      <c r="BO294" s="2">
        <f t="shared" si="246"/>
        <v>3</v>
      </c>
      <c r="BP294" s="2">
        <f t="shared" si="247"/>
        <v>7.5093752715381514</v>
      </c>
      <c r="BQ294" s="2">
        <f t="shared" si="248"/>
        <v>0.76489232840434507</v>
      </c>
      <c r="BR294" s="3" t="str">
        <f t="shared" si="249"/>
        <v>Nontoxic</v>
      </c>
      <c r="BS294" s="2">
        <f t="shared" si="250"/>
        <v>102.56410256410255</v>
      </c>
      <c r="BT294" s="4" t="s">
        <v>664</v>
      </c>
      <c r="BU294" s="2" t="s">
        <v>666</v>
      </c>
      <c r="BV294" s="2">
        <f t="shared" si="251"/>
        <v>3</v>
      </c>
      <c r="BW294" s="2">
        <f t="shared" si="252"/>
        <v>3</v>
      </c>
      <c r="BX294" s="2">
        <f t="shared" si="253"/>
        <v>2.5880854813636677E-2</v>
      </c>
      <c r="BY294" s="2">
        <f t="shared" si="254"/>
        <v>0</v>
      </c>
      <c r="BZ294" s="2">
        <f t="shared" si="255"/>
        <v>1.2940427406818339E-2</v>
      </c>
      <c r="CA294" s="2">
        <f t="shared" si="256"/>
        <v>1.1666666666666667</v>
      </c>
      <c r="CB294" s="2" t="e">
        <f t="shared" si="257"/>
        <v>#NUM!</v>
      </c>
      <c r="CC294" s="2">
        <v>6.6349999999999998</v>
      </c>
      <c r="CD294" s="2" t="e">
        <f t="shared" si="258"/>
        <v>#NUM!</v>
      </c>
      <c r="CE294" s="2" t="e">
        <f t="shared" si="259"/>
        <v>#NUM!</v>
      </c>
      <c r="CF294" s="2" t="e">
        <f t="shared" si="260"/>
        <v>#NUM!</v>
      </c>
      <c r="CG294" s="2" t="str">
        <f t="shared" si="261"/>
        <v>NS</v>
      </c>
      <c r="CH294" s="2" t="str">
        <f t="shared" si="262"/>
        <v/>
      </c>
      <c r="CI294" s="2" t="str">
        <f t="shared" si="263"/>
        <v/>
      </c>
      <c r="CJ294" s="2" t="str">
        <f t="shared" si="264"/>
        <v/>
      </c>
    </row>
    <row r="295" spans="1:88" x14ac:dyDescent="0.2">
      <c r="A295" s="1" t="s">
        <v>142</v>
      </c>
      <c r="B295" s="19" t="s">
        <v>267</v>
      </c>
      <c r="C295" s="20">
        <v>39259</v>
      </c>
      <c r="D295" s="7">
        <v>0.5</v>
      </c>
      <c r="E295" s="1">
        <v>0.1</v>
      </c>
      <c r="F295" s="1" t="s">
        <v>57</v>
      </c>
      <c r="G295" s="1" t="s">
        <v>750</v>
      </c>
      <c r="H295" s="19" t="s">
        <v>711</v>
      </c>
      <c r="I295" s="19" t="s">
        <v>712</v>
      </c>
      <c r="J295" s="19" t="s">
        <v>61</v>
      </c>
      <c r="K295" s="2">
        <v>0.75</v>
      </c>
      <c r="L295" s="2">
        <v>0.25</v>
      </c>
      <c r="M295" s="19">
        <v>90</v>
      </c>
      <c r="N295" s="19">
        <v>100</v>
      </c>
      <c r="O295" s="19">
        <v>100</v>
      </c>
      <c r="P295" s="19">
        <v>100</v>
      </c>
      <c r="Q295" s="21"/>
      <c r="R295" s="21"/>
      <c r="S295" s="21"/>
      <c r="T295" s="21"/>
      <c r="W295" s="2">
        <f t="shared" si="212"/>
        <v>97.5</v>
      </c>
      <c r="X295" s="2">
        <f t="shared" si="213"/>
        <v>5</v>
      </c>
      <c r="Y295" s="2">
        <f t="shared" si="214"/>
        <v>4</v>
      </c>
      <c r="Z295" s="19">
        <v>100</v>
      </c>
      <c r="AA295" s="19">
        <v>100</v>
      </c>
      <c r="AB295" s="19">
        <v>100</v>
      </c>
      <c r="AC295" s="19">
        <v>100</v>
      </c>
      <c r="AJ295" s="2">
        <f t="shared" si="215"/>
        <v>100</v>
      </c>
      <c r="AK295" s="2">
        <f t="shared" si="216"/>
        <v>0</v>
      </c>
      <c r="AL295" s="2">
        <f t="shared" si="217"/>
        <v>4</v>
      </c>
      <c r="AM295" s="22">
        <f t="shared" si="218"/>
        <v>1.2490457723982542</v>
      </c>
      <c r="AN295" s="22">
        <f t="shared" si="219"/>
        <v>1.5707963267948966</v>
      </c>
      <c r="AO295" s="22">
        <f t="shared" si="220"/>
        <v>1.5707963267948966</v>
      </c>
      <c r="AP295" s="22">
        <f t="shared" si="221"/>
        <v>1.5707963267948966</v>
      </c>
      <c r="AQ295" s="22" t="str">
        <f t="shared" si="222"/>
        <v/>
      </c>
      <c r="AR295" s="22" t="str">
        <f t="shared" si="223"/>
        <v/>
      </c>
      <c r="AS295" s="22" t="str">
        <f t="shared" si="224"/>
        <v/>
      </c>
      <c r="AT295" s="22" t="str">
        <f t="shared" si="225"/>
        <v/>
      </c>
      <c r="AU295" s="22" t="str">
        <f t="shared" si="226"/>
        <v/>
      </c>
      <c r="AV295" s="22" t="str">
        <f t="shared" si="227"/>
        <v/>
      </c>
      <c r="AW295" s="2">
        <f t="shared" si="228"/>
        <v>1.490358688195736</v>
      </c>
      <c r="AX295" s="2">
        <f t="shared" si="229"/>
        <v>0.16087527719832118</v>
      </c>
      <c r="AY295" s="2">
        <f t="shared" si="230"/>
        <v>4</v>
      </c>
      <c r="AZ295" s="23">
        <f t="shared" si="231"/>
        <v>1.5707963267948966</v>
      </c>
      <c r="BA295" s="23">
        <f t="shared" si="232"/>
        <v>1.5707963267948966</v>
      </c>
      <c r="BB295" s="23">
        <f t="shared" si="233"/>
        <v>1.5707963267948966</v>
      </c>
      <c r="BC295" s="23">
        <f t="shared" si="234"/>
        <v>1.5707963267948966</v>
      </c>
      <c r="BD295" s="23" t="str">
        <f t="shared" si="235"/>
        <v/>
      </c>
      <c r="BE295" s="23" t="str">
        <f t="shared" si="236"/>
        <v/>
      </c>
      <c r="BF295" s="23" t="str">
        <f t="shared" si="237"/>
        <v/>
      </c>
      <c r="BG295" s="23" t="str">
        <f t="shared" si="238"/>
        <v/>
      </c>
      <c r="BH295" s="23" t="str">
        <f t="shared" si="239"/>
        <v/>
      </c>
      <c r="BI295" s="23" t="str">
        <f t="shared" si="240"/>
        <v/>
      </c>
      <c r="BJ295" s="2">
        <f t="shared" si="241"/>
        <v>1.5707963267948966</v>
      </c>
      <c r="BK295" s="2">
        <f t="shared" si="242"/>
        <v>0</v>
      </c>
      <c r="BL295" s="2">
        <f t="shared" si="243"/>
        <v>4</v>
      </c>
      <c r="BM295" s="2">
        <f t="shared" si="244"/>
        <v>1.3245925370275342E-5</v>
      </c>
      <c r="BN295" s="2">
        <f t="shared" si="245"/>
        <v>4.4153084567584469E-6</v>
      </c>
      <c r="BO295" s="2">
        <f t="shared" si="246"/>
        <v>3</v>
      </c>
      <c r="BP295" s="2">
        <f t="shared" si="247"/>
        <v>7.5093752715381514</v>
      </c>
      <c r="BQ295" s="2">
        <f t="shared" si="248"/>
        <v>0.76489232840434507</v>
      </c>
      <c r="BR295" s="3" t="str">
        <f t="shared" si="249"/>
        <v>Nontoxic</v>
      </c>
      <c r="BS295" s="2">
        <f t="shared" si="250"/>
        <v>102.56410256410255</v>
      </c>
      <c r="BT295" s="4" t="s">
        <v>664</v>
      </c>
      <c r="BU295" s="2" t="s">
        <v>666</v>
      </c>
      <c r="BV295" s="2">
        <f t="shared" si="251"/>
        <v>3</v>
      </c>
      <c r="BW295" s="2">
        <f t="shared" si="252"/>
        <v>3</v>
      </c>
      <c r="BX295" s="2">
        <f t="shared" si="253"/>
        <v>2.5880854813636677E-2</v>
      </c>
      <c r="BY295" s="2">
        <f t="shared" si="254"/>
        <v>0</v>
      </c>
      <c r="BZ295" s="2">
        <f t="shared" si="255"/>
        <v>1.2940427406818339E-2</v>
      </c>
      <c r="CA295" s="2">
        <f t="shared" si="256"/>
        <v>1.1666666666666667</v>
      </c>
      <c r="CB295" s="2" t="e">
        <f t="shared" si="257"/>
        <v>#NUM!</v>
      </c>
      <c r="CC295" s="2">
        <v>6.6349999999999998</v>
      </c>
      <c r="CD295" s="2" t="e">
        <f t="shared" si="258"/>
        <v>#NUM!</v>
      </c>
      <c r="CE295" s="2" t="e">
        <f t="shared" si="259"/>
        <v>#NUM!</v>
      </c>
      <c r="CF295" s="2" t="e">
        <f t="shared" si="260"/>
        <v>#NUM!</v>
      </c>
      <c r="CG295" s="2" t="str">
        <f t="shared" si="261"/>
        <v>NS</v>
      </c>
      <c r="CH295" s="2" t="str">
        <f t="shared" si="262"/>
        <v/>
      </c>
      <c r="CI295" s="2" t="str">
        <f t="shared" si="263"/>
        <v/>
      </c>
      <c r="CJ295" s="2" t="str">
        <f t="shared" si="264"/>
        <v/>
      </c>
    </row>
    <row r="296" spans="1:88" hidden="1" x14ac:dyDescent="0.2">
      <c r="A296" s="1" t="s">
        <v>142</v>
      </c>
      <c r="B296" s="19" t="s">
        <v>274</v>
      </c>
      <c r="C296" s="20">
        <v>39259</v>
      </c>
      <c r="D296" s="7">
        <v>0.53125</v>
      </c>
      <c r="E296" s="1">
        <v>0.1</v>
      </c>
      <c r="F296" s="1" t="s">
        <v>57</v>
      </c>
      <c r="G296" s="1" t="s">
        <v>750</v>
      </c>
      <c r="H296" s="19" t="s">
        <v>711</v>
      </c>
      <c r="I296" s="19" t="s">
        <v>712</v>
      </c>
      <c r="J296" s="19" t="s">
        <v>61</v>
      </c>
      <c r="K296" s="2">
        <v>0.75</v>
      </c>
      <c r="L296" s="2">
        <v>0.25</v>
      </c>
      <c r="M296" s="19">
        <v>90</v>
      </c>
      <c r="N296" s="19">
        <v>100</v>
      </c>
      <c r="O296" s="19">
        <v>100</v>
      </c>
      <c r="P296" s="19">
        <v>100</v>
      </c>
      <c r="Q296" s="21"/>
      <c r="R296" s="21"/>
      <c r="S296" s="21"/>
      <c r="T296" s="21"/>
      <c r="W296" s="2">
        <f t="shared" si="212"/>
        <v>97.5</v>
      </c>
      <c r="X296" s="2">
        <f t="shared" si="213"/>
        <v>5</v>
      </c>
      <c r="Y296" s="2">
        <f t="shared" si="214"/>
        <v>4</v>
      </c>
      <c r="Z296" s="19">
        <v>0</v>
      </c>
      <c r="AA296" s="19">
        <v>0</v>
      </c>
      <c r="AB296" s="19">
        <v>0</v>
      </c>
      <c r="AC296" s="19">
        <v>0</v>
      </c>
      <c r="AJ296" s="2">
        <f t="shared" si="215"/>
        <v>0</v>
      </c>
      <c r="AK296" s="2">
        <f t="shared" si="216"/>
        <v>0</v>
      </c>
      <c r="AL296" s="2">
        <f t="shared" si="217"/>
        <v>4</v>
      </c>
      <c r="AM296" s="22">
        <f t="shared" si="218"/>
        <v>1.2490457723982542</v>
      </c>
      <c r="AN296" s="22">
        <f t="shared" si="219"/>
        <v>1.5707963267948966</v>
      </c>
      <c r="AO296" s="22">
        <f t="shared" si="220"/>
        <v>1.5707963267948966</v>
      </c>
      <c r="AP296" s="22">
        <f t="shared" si="221"/>
        <v>1.5707963267948966</v>
      </c>
      <c r="AQ296" s="22" t="str">
        <f t="shared" si="222"/>
        <v/>
      </c>
      <c r="AR296" s="22" t="str">
        <f t="shared" si="223"/>
        <v/>
      </c>
      <c r="AS296" s="22" t="str">
        <f t="shared" si="224"/>
        <v/>
      </c>
      <c r="AT296" s="22" t="str">
        <f t="shared" si="225"/>
        <v/>
      </c>
      <c r="AU296" s="22" t="str">
        <f t="shared" si="226"/>
        <v/>
      </c>
      <c r="AV296" s="22" t="str">
        <f t="shared" si="227"/>
        <v/>
      </c>
      <c r="AW296" s="2">
        <f t="shared" si="228"/>
        <v>1.490358688195736</v>
      </c>
      <c r="AX296" s="2">
        <f t="shared" si="229"/>
        <v>0.16087527719832118</v>
      </c>
      <c r="AY296" s="2">
        <f t="shared" si="230"/>
        <v>4</v>
      </c>
      <c r="AZ296" s="23">
        <f t="shared" si="231"/>
        <v>0</v>
      </c>
      <c r="BA296" s="23">
        <f t="shared" si="232"/>
        <v>0</v>
      </c>
      <c r="BB296" s="23">
        <f t="shared" si="233"/>
        <v>0</v>
      </c>
      <c r="BC296" s="23">
        <f t="shared" si="234"/>
        <v>0</v>
      </c>
      <c r="BD296" s="23" t="str">
        <f t="shared" si="235"/>
        <v/>
      </c>
      <c r="BE296" s="23" t="str">
        <f t="shared" si="236"/>
        <v/>
      </c>
      <c r="BF296" s="23" t="str">
        <f t="shared" si="237"/>
        <v/>
      </c>
      <c r="BG296" s="23" t="str">
        <f t="shared" si="238"/>
        <v/>
      </c>
      <c r="BH296" s="23" t="str">
        <f t="shared" si="239"/>
        <v/>
      </c>
      <c r="BI296" s="23" t="str">
        <f t="shared" si="240"/>
        <v/>
      </c>
      <c r="BJ296" s="2">
        <f t="shared" si="241"/>
        <v>0</v>
      </c>
      <c r="BK296" s="2">
        <f t="shared" si="242"/>
        <v>0</v>
      </c>
      <c r="BL296" s="2">
        <f t="shared" si="243"/>
        <v>4</v>
      </c>
      <c r="BM296" s="2">
        <f t="shared" si="244"/>
        <v>1.3245925370275342E-5</v>
      </c>
      <c r="BN296" s="2">
        <f t="shared" si="245"/>
        <v>4.4153084567584469E-6</v>
      </c>
      <c r="BO296" s="2">
        <f t="shared" si="246"/>
        <v>3</v>
      </c>
      <c r="BP296" s="2">
        <f t="shared" si="247"/>
        <v>-18.528125814614466</v>
      </c>
      <c r="BQ296" s="2">
        <f t="shared" si="248"/>
        <v>0.76489232840434507</v>
      </c>
      <c r="BR296" s="3" t="str">
        <f t="shared" si="249"/>
        <v>Toxic</v>
      </c>
      <c r="BS296" s="2">
        <f t="shared" si="250"/>
        <v>0</v>
      </c>
      <c r="BT296" s="4" t="s">
        <v>664</v>
      </c>
      <c r="BU296" s="4" t="s">
        <v>667</v>
      </c>
      <c r="BV296" s="2">
        <f t="shared" si="251"/>
        <v>3</v>
      </c>
      <c r="BW296" s="2">
        <f t="shared" si="252"/>
        <v>3</v>
      </c>
      <c r="BX296" s="2">
        <f t="shared" si="253"/>
        <v>2.5880854813636677E-2</v>
      </c>
      <c r="BY296" s="2">
        <f t="shared" si="254"/>
        <v>0</v>
      </c>
      <c r="BZ296" s="2">
        <f t="shared" si="255"/>
        <v>1.2940427406818339E-2</v>
      </c>
      <c r="CA296" s="2">
        <f t="shared" si="256"/>
        <v>1.1666666666666667</v>
      </c>
      <c r="CB296" s="2" t="e">
        <f t="shared" si="257"/>
        <v>#NUM!</v>
      </c>
      <c r="CC296" s="2">
        <v>6.6349999999999998</v>
      </c>
      <c r="CD296" s="2" t="e">
        <f t="shared" si="258"/>
        <v>#NUM!</v>
      </c>
      <c r="CE296" s="2" t="e">
        <f t="shared" si="259"/>
        <v>#NUM!</v>
      </c>
      <c r="CF296" s="2" t="e">
        <f t="shared" si="260"/>
        <v>#NUM!</v>
      </c>
      <c r="CG296" s="2" t="str">
        <f t="shared" si="261"/>
        <v>Sig</v>
      </c>
      <c r="CH296" s="2" t="str">
        <f t="shared" si="262"/>
        <v>Wilcoxon</v>
      </c>
      <c r="CI296" s="2" t="str">
        <f t="shared" si="263"/>
        <v/>
      </c>
      <c r="CJ296" s="2" t="str">
        <f t="shared" si="264"/>
        <v/>
      </c>
    </row>
    <row r="297" spans="1:88" x14ac:dyDescent="0.2">
      <c r="A297" s="1" t="s">
        <v>142</v>
      </c>
      <c r="B297" s="19" t="s">
        <v>275</v>
      </c>
      <c r="C297" s="20">
        <v>39259</v>
      </c>
      <c r="D297" s="7">
        <v>0.51041666666666663</v>
      </c>
      <c r="E297" s="1">
        <v>0.1</v>
      </c>
      <c r="F297" s="1" t="s">
        <v>57</v>
      </c>
      <c r="G297" s="1" t="s">
        <v>750</v>
      </c>
      <c r="H297" s="19" t="s">
        <v>711</v>
      </c>
      <c r="I297" s="19" t="s">
        <v>712</v>
      </c>
      <c r="J297" s="19" t="s">
        <v>61</v>
      </c>
      <c r="K297" s="2">
        <v>0.75</v>
      </c>
      <c r="L297" s="2">
        <v>0.25</v>
      </c>
      <c r="M297" s="19">
        <v>90</v>
      </c>
      <c r="N297" s="19">
        <v>100</v>
      </c>
      <c r="O297" s="19">
        <v>100</v>
      </c>
      <c r="P297" s="19">
        <v>100</v>
      </c>
      <c r="Q297" s="21"/>
      <c r="R297" s="21"/>
      <c r="S297" s="21"/>
      <c r="T297" s="21"/>
      <c r="W297" s="2">
        <f t="shared" si="212"/>
        <v>97.5</v>
      </c>
      <c r="X297" s="2">
        <f t="shared" si="213"/>
        <v>5</v>
      </c>
      <c r="Y297" s="2">
        <f t="shared" si="214"/>
        <v>4</v>
      </c>
      <c r="Z297" s="19">
        <v>100</v>
      </c>
      <c r="AA297" s="19">
        <v>100</v>
      </c>
      <c r="AB297" s="19">
        <v>100</v>
      </c>
      <c r="AC297" s="19">
        <v>100</v>
      </c>
      <c r="AJ297" s="2">
        <f t="shared" si="215"/>
        <v>100</v>
      </c>
      <c r="AK297" s="2">
        <f t="shared" si="216"/>
        <v>0</v>
      </c>
      <c r="AL297" s="2">
        <f t="shared" si="217"/>
        <v>4</v>
      </c>
      <c r="AM297" s="22">
        <f t="shared" si="218"/>
        <v>1.2490457723982542</v>
      </c>
      <c r="AN297" s="22">
        <f t="shared" si="219"/>
        <v>1.5707963267948966</v>
      </c>
      <c r="AO297" s="22">
        <f t="shared" si="220"/>
        <v>1.5707963267948966</v>
      </c>
      <c r="AP297" s="22">
        <f t="shared" si="221"/>
        <v>1.5707963267948966</v>
      </c>
      <c r="AQ297" s="22" t="str">
        <f t="shared" si="222"/>
        <v/>
      </c>
      <c r="AR297" s="22" t="str">
        <f t="shared" si="223"/>
        <v/>
      </c>
      <c r="AS297" s="22" t="str">
        <f t="shared" si="224"/>
        <v/>
      </c>
      <c r="AT297" s="22" t="str">
        <f t="shared" si="225"/>
        <v/>
      </c>
      <c r="AU297" s="22" t="str">
        <f t="shared" si="226"/>
        <v/>
      </c>
      <c r="AV297" s="22" t="str">
        <f t="shared" si="227"/>
        <v/>
      </c>
      <c r="AW297" s="2">
        <f t="shared" si="228"/>
        <v>1.490358688195736</v>
      </c>
      <c r="AX297" s="2">
        <f t="shared" si="229"/>
        <v>0.16087527719832118</v>
      </c>
      <c r="AY297" s="2">
        <f t="shared" si="230"/>
        <v>4</v>
      </c>
      <c r="AZ297" s="23">
        <f t="shared" si="231"/>
        <v>1.5707963267948966</v>
      </c>
      <c r="BA297" s="23">
        <f t="shared" si="232"/>
        <v>1.5707963267948966</v>
      </c>
      <c r="BB297" s="23">
        <f t="shared" si="233"/>
        <v>1.5707963267948966</v>
      </c>
      <c r="BC297" s="23">
        <f t="shared" si="234"/>
        <v>1.5707963267948966</v>
      </c>
      <c r="BD297" s="23" t="str">
        <f t="shared" si="235"/>
        <v/>
      </c>
      <c r="BE297" s="23" t="str">
        <f t="shared" si="236"/>
        <v/>
      </c>
      <c r="BF297" s="23" t="str">
        <f t="shared" si="237"/>
        <v/>
      </c>
      <c r="BG297" s="23" t="str">
        <f t="shared" si="238"/>
        <v/>
      </c>
      <c r="BH297" s="23" t="str">
        <f t="shared" si="239"/>
        <v/>
      </c>
      <c r="BI297" s="23" t="str">
        <f t="shared" si="240"/>
        <v/>
      </c>
      <c r="BJ297" s="2">
        <f t="shared" si="241"/>
        <v>1.5707963267948966</v>
      </c>
      <c r="BK297" s="2">
        <f t="shared" si="242"/>
        <v>0</v>
      </c>
      <c r="BL297" s="2">
        <f t="shared" si="243"/>
        <v>4</v>
      </c>
      <c r="BM297" s="2">
        <f t="shared" si="244"/>
        <v>1.3245925370275342E-5</v>
      </c>
      <c r="BN297" s="2">
        <f t="shared" si="245"/>
        <v>4.4153084567584469E-6</v>
      </c>
      <c r="BO297" s="2">
        <f t="shared" si="246"/>
        <v>3</v>
      </c>
      <c r="BP297" s="2">
        <f t="shared" si="247"/>
        <v>7.5093752715381514</v>
      </c>
      <c r="BQ297" s="2">
        <f t="shared" si="248"/>
        <v>0.76489232840434507</v>
      </c>
      <c r="BR297" s="3" t="str">
        <f t="shared" si="249"/>
        <v>Nontoxic</v>
      </c>
      <c r="BS297" s="2">
        <f t="shared" si="250"/>
        <v>102.56410256410255</v>
      </c>
      <c r="BT297" s="4" t="s">
        <v>664</v>
      </c>
      <c r="BU297" s="2" t="s">
        <v>666</v>
      </c>
      <c r="BV297" s="2">
        <f t="shared" si="251"/>
        <v>3</v>
      </c>
      <c r="BW297" s="2">
        <f t="shared" si="252"/>
        <v>3</v>
      </c>
      <c r="BX297" s="2">
        <f t="shared" si="253"/>
        <v>2.5880854813636677E-2</v>
      </c>
      <c r="BY297" s="2">
        <f t="shared" si="254"/>
        <v>0</v>
      </c>
      <c r="BZ297" s="2">
        <f t="shared" si="255"/>
        <v>1.2940427406818339E-2</v>
      </c>
      <c r="CA297" s="2">
        <f t="shared" si="256"/>
        <v>1.1666666666666667</v>
      </c>
      <c r="CB297" s="2" t="e">
        <f t="shared" si="257"/>
        <v>#NUM!</v>
      </c>
      <c r="CC297" s="2">
        <v>6.6349999999999998</v>
      </c>
      <c r="CD297" s="2" t="e">
        <f t="shared" si="258"/>
        <v>#NUM!</v>
      </c>
      <c r="CE297" s="2" t="e">
        <f t="shared" si="259"/>
        <v>#NUM!</v>
      </c>
      <c r="CF297" s="2" t="e">
        <f t="shared" si="260"/>
        <v>#NUM!</v>
      </c>
      <c r="CG297" s="2" t="str">
        <f t="shared" si="261"/>
        <v>NS</v>
      </c>
      <c r="CH297" s="2" t="str">
        <f t="shared" si="262"/>
        <v/>
      </c>
      <c r="CI297" s="2" t="str">
        <f t="shared" si="263"/>
        <v/>
      </c>
      <c r="CJ297" s="2" t="str">
        <f t="shared" si="264"/>
        <v/>
      </c>
    </row>
    <row r="298" spans="1:88" x14ac:dyDescent="0.2">
      <c r="A298" s="1" t="s">
        <v>142</v>
      </c>
      <c r="B298" s="19" t="s">
        <v>277</v>
      </c>
      <c r="C298" s="20">
        <v>39260</v>
      </c>
      <c r="D298" s="7">
        <v>0.375</v>
      </c>
      <c r="E298" s="1">
        <v>0.1</v>
      </c>
      <c r="F298" s="1" t="s">
        <v>57</v>
      </c>
      <c r="G298" s="1" t="s">
        <v>753</v>
      </c>
      <c r="H298" s="19" t="s">
        <v>711</v>
      </c>
      <c r="I298" s="19" t="s">
        <v>712</v>
      </c>
      <c r="J298" s="19" t="s">
        <v>61</v>
      </c>
      <c r="K298" s="2">
        <v>0.75</v>
      </c>
      <c r="L298" s="2">
        <v>0.25</v>
      </c>
      <c r="M298" s="19">
        <v>100</v>
      </c>
      <c r="N298" s="19">
        <v>100</v>
      </c>
      <c r="O298" s="19">
        <v>90</v>
      </c>
      <c r="P298" s="19">
        <v>100</v>
      </c>
      <c r="Q298" s="21"/>
      <c r="R298" s="21"/>
      <c r="S298" s="21"/>
      <c r="T298" s="21"/>
      <c r="W298" s="2">
        <f t="shared" si="212"/>
        <v>97.5</v>
      </c>
      <c r="X298" s="2">
        <f t="shared" si="213"/>
        <v>5</v>
      </c>
      <c r="Y298" s="2">
        <f t="shared" si="214"/>
        <v>4</v>
      </c>
      <c r="Z298" s="19">
        <v>100</v>
      </c>
      <c r="AA298" s="19">
        <v>100</v>
      </c>
      <c r="AB298" s="19">
        <v>100</v>
      </c>
      <c r="AC298" s="19">
        <v>100</v>
      </c>
      <c r="AJ298" s="2">
        <f t="shared" si="215"/>
        <v>100</v>
      </c>
      <c r="AK298" s="2">
        <f t="shared" si="216"/>
        <v>0</v>
      </c>
      <c r="AL298" s="2">
        <f t="shared" si="217"/>
        <v>4</v>
      </c>
      <c r="AM298" s="22">
        <f t="shared" si="218"/>
        <v>1.5707963267948966</v>
      </c>
      <c r="AN298" s="22">
        <f t="shared" si="219"/>
        <v>1.5707963267948966</v>
      </c>
      <c r="AO298" s="22">
        <f t="shared" si="220"/>
        <v>1.2490457723982542</v>
      </c>
      <c r="AP298" s="22">
        <f t="shared" si="221"/>
        <v>1.5707963267948966</v>
      </c>
      <c r="AQ298" s="22" t="str">
        <f t="shared" si="222"/>
        <v/>
      </c>
      <c r="AR298" s="22" t="str">
        <f t="shared" si="223"/>
        <v/>
      </c>
      <c r="AS298" s="22" t="str">
        <f t="shared" si="224"/>
        <v/>
      </c>
      <c r="AT298" s="22" t="str">
        <f t="shared" si="225"/>
        <v/>
      </c>
      <c r="AU298" s="22" t="str">
        <f t="shared" si="226"/>
        <v/>
      </c>
      <c r="AV298" s="22" t="str">
        <f t="shared" si="227"/>
        <v/>
      </c>
      <c r="AW298" s="2">
        <f t="shared" si="228"/>
        <v>1.490358688195736</v>
      </c>
      <c r="AX298" s="2">
        <f t="shared" si="229"/>
        <v>0.16087527719832118</v>
      </c>
      <c r="AY298" s="2">
        <f t="shared" si="230"/>
        <v>4</v>
      </c>
      <c r="AZ298" s="23">
        <f t="shared" si="231"/>
        <v>1.5707963267948966</v>
      </c>
      <c r="BA298" s="23">
        <f t="shared" si="232"/>
        <v>1.5707963267948966</v>
      </c>
      <c r="BB298" s="23">
        <f t="shared" si="233"/>
        <v>1.5707963267948966</v>
      </c>
      <c r="BC298" s="23">
        <f t="shared" si="234"/>
        <v>1.5707963267948966</v>
      </c>
      <c r="BD298" s="23" t="str">
        <f t="shared" si="235"/>
        <v/>
      </c>
      <c r="BE298" s="23" t="str">
        <f t="shared" si="236"/>
        <v/>
      </c>
      <c r="BF298" s="23" t="str">
        <f t="shared" si="237"/>
        <v/>
      </c>
      <c r="BG298" s="23" t="str">
        <f t="shared" si="238"/>
        <v/>
      </c>
      <c r="BH298" s="23" t="str">
        <f t="shared" si="239"/>
        <v/>
      </c>
      <c r="BI298" s="23" t="str">
        <f t="shared" si="240"/>
        <v/>
      </c>
      <c r="BJ298" s="2">
        <f t="shared" si="241"/>
        <v>1.5707963267948966</v>
      </c>
      <c r="BK298" s="2">
        <f t="shared" si="242"/>
        <v>0</v>
      </c>
      <c r="BL298" s="2">
        <f t="shared" si="243"/>
        <v>4</v>
      </c>
      <c r="BM298" s="2">
        <f t="shared" si="244"/>
        <v>1.3245925370275342E-5</v>
      </c>
      <c r="BN298" s="2">
        <f t="shared" si="245"/>
        <v>4.4153084567584469E-6</v>
      </c>
      <c r="BO298" s="2">
        <f t="shared" si="246"/>
        <v>3</v>
      </c>
      <c r="BP298" s="2">
        <f t="shared" si="247"/>
        <v>7.5093752715381514</v>
      </c>
      <c r="BQ298" s="2">
        <f t="shared" si="248"/>
        <v>0.76489232840434507</v>
      </c>
      <c r="BR298" s="3" t="str">
        <f t="shared" si="249"/>
        <v>Nontoxic</v>
      </c>
      <c r="BS298" s="2">
        <f t="shared" si="250"/>
        <v>102.56410256410255</v>
      </c>
      <c r="BT298" s="4" t="s">
        <v>664</v>
      </c>
      <c r="BU298" s="2" t="s">
        <v>666</v>
      </c>
      <c r="BV298" s="2">
        <f t="shared" si="251"/>
        <v>3</v>
      </c>
      <c r="BW298" s="2">
        <f t="shared" si="252"/>
        <v>3</v>
      </c>
      <c r="BX298" s="2">
        <f t="shared" si="253"/>
        <v>2.5880854813636677E-2</v>
      </c>
      <c r="BY298" s="2">
        <f t="shared" si="254"/>
        <v>0</v>
      </c>
      <c r="BZ298" s="2">
        <f t="shared" si="255"/>
        <v>1.2940427406818339E-2</v>
      </c>
      <c r="CA298" s="2">
        <f t="shared" si="256"/>
        <v>1.1666666666666667</v>
      </c>
      <c r="CB298" s="2" t="e">
        <f t="shared" si="257"/>
        <v>#NUM!</v>
      </c>
      <c r="CC298" s="2">
        <v>6.6349999999999998</v>
      </c>
      <c r="CD298" s="2" t="e">
        <f t="shared" si="258"/>
        <v>#NUM!</v>
      </c>
      <c r="CE298" s="2" t="e">
        <f t="shared" si="259"/>
        <v>#NUM!</v>
      </c>
      <c r="CF298" s="2" t="e">
        <f t="shared" si="260"/>
        <v>#NUM!</v>
      </c>
      <c r="CG298" s="2" t="str">
        <f t="shared" si="261"/>
        <v>NS</v>
      </c>
      <c r="CH298" s="2" t="str">
        <f t="shared" si="262"/>
        <v/>
      </c>
      <c r="CI298" s="2" t="str">
        <f t="shared" si="263"/>
        <v/>
      </c>
      <c r="CJ298" s="2" t="str">
        <f t="shared" si="264"/>
        <v/>
      </c>
    </row>
    <row r="299" spans="1:88" x14ac:dyDescent="0.2">
      <c r="A299" s="1" t="s">
        <v>142</v>
      </c>
      <c r="B299" s="19" t="s">
        <v>300</v>
      </c>
      <c r="C299" s="20">
        <v>37342</v>
      </c>
      <c r="D299" s="7">
        <v>0</v>
      </c>
      <c r="E299" s="1">
        <v>0.1</v>
      </c>
      <c r="F299" s="1" t="s">
        <v>57</v>
      </c>
      <c r="G299" s="1" t="s">
        <v>746</v>
      </c>
      <c r="H299" s="19" t="s">
        <v>711</v>
      </c>
      <c r="I299" s="19" t="s">
        <v>712</v>
      </c>
      <c r="J299" s="19" t="s">
        <v>61</v>
      </c>
      <c r="K299" s="2">
        <v>0.75</v>
      </c>
      <c r="L299" s="2">
        <v>0.25</v>
      </c>
      <c r="M299" s="19">
        <v>90</v>
      </c>
      <c r="N299" s="19">
        <v>100</v>
      </c>
      <c r="O299" s="19">
        <v>100</v>
      </c>
      <c r="P299" s="19">
        <v>100</v>
      </c>
      <c r="Q299" s="21"/>
      <c r="R299" s="21"/>
      <c r="S299" s="21"/>
      <c r="T299" s="21"/>
      <c r="W299" s="2">
        <f t="shared" si="212"/>
        <v>97.5</v>
      </c>
      <c r="X299" s="2">
        <f t="shared" si="213"/>
        <v>5</v>
      </c>
      <c r="Y299" s="2">
        <f t="shared" si="214"/>
        <v>4</v>
      </c>
      <c r="Z299" s="19">
        <v>100</v>
      </c>
      <c r="AA299" s="19">
        <v>100</v>
      </c>
      <c r="AB299" s="19">
        <v>100</v>
      </c>
      <c r="AC299" s="19">
        <v>100</v>
      </c>
      <c r="AJ299" s="2">
        <f t="shared" si="215"/>
        <v>100</v>
      </c>
      <c r="AK299" s="2">
        <f t="shared" si="216"/>
        <v>0</v>
      </c>
      <c r="AL299" s="2">
        <f t="shared" si="217"/>
        <v>4</v>
      </c>
      <c r="AM299" s="22">
        <f t="shared" si="218"/>
        <v>1.2490457723982542</v>
      </c>
      <c r="AN299" s="22">
        <f t="shared" si="219"/>
        <v>1.5707963267948966</v>
      </c>
      <c r="AO299" s="22">
        <f t="shared" si="220"/>
        <v>1.5707963267948966</v>
      </c>
      <c r="AP299" s="22">
        <f t="shared" si="221"/>
        <v>1.5707963267948966</v>
      </c>
      <c r="AQ299" s="22" t="str">
        <f t="shared" si="222"/>
        <v/>
      </c>
      <c r="AR299" s="22" t="str">
        <f t="shared" si="223"/>
        <v/>
      </c>
      <c r="AS299" s="22" t="str">
        <f t="shared" si="224"/>
        <v/>
      </c>
      <c r="AT299" s="22" t="str">
        <f t="shared" si="225"/>
        <v/>
      </c>
      <c r="AU299" s="22" t="str">
        <f t="shared" si="226"/>
        <v/>
      </c>
      <c r="AV299" s="22" t="str">
        <f t="shared" si="227"/>
        <v/>
      </c>
      <c r="AW299" s="2">
        <f t="shared" si="228"/>
        <v>1.490358688195736</v>
      </c>
      <c r="AX299" s="2">
        <f t="shared" si="229"/>
        <v>0.16087527719832118</v>
      </c>
      <c r="AY299" s="2">
        <f t="shared" si="230"/>
        <v>4</v>
      </c>
      <c r="AZ299" s="23">
        <f t="shared" si="231"/>
        <v>1.5707963267948966</v>
      </c>
      <c r="BA299" s="23">
        <f t="shared" si="232"/>
        <v>1.5707963267948966</v>
      </c>
      <c r="BB299" s="23">
        <f t="shared" si="233"/>
        <v>1.5707963267948966</v>
      </c>
      <c r="BC299" s="23">
        <f t="shared" si="234"/>
        <v>1.5707963267948966</v>
      </c>
      <c r="BD299" s="23" t="str">
        <f t="shared" si="235"/>
        <v/>
      </c>
      <c r="BE299" s="23" t="str">
        <f t="shared" si="236"/>
        <v/>
      </c>
      <c r="BF299" s="23" t="str">
        <f t="shared" si="237"/>
        <v/>
      </c>
      <c r="BG299" s="23" t="str">
        <f t="shared" si="238"/>
        <v/>
      </c>
      <c r="BH299" s="23" t="str">
        <f t="shared" si="239"/>
        <v/>
      </c>
      <c r="BI299" s="23" t="str">
        <f t="shared" si="240"/>
        <v/>
      </c>
      <c r="BJ299" s="2">
        <f t="shared" si="241"/>
        <v>1.5707963267948966</v>
      </c>
      <c r="BK299" s="2">
        <f t="shared" si="242"/>
        <v>0</v>
      </c>
      <c r="BL299" s="2">
        <f t="shared" si="243"/>
        <v>4</v>
      </c>
      <c r="BM299" s="2">
        <f t="shared" si="244"/>
        <v>1.3245925370275342E-5</v>
      </c>
      <c r="BN299" s="2">
        <f t="shared" si="245"/>
        <v>4.4153084567584469E-6</v>
      </c>
      <c r="BO299" s="2">
        <f t="shared" si="246"/>
        <v>3</v>
      </c>
      <c r="BP299" s="2">
        <f t="shared" si="247"/>
        <v>7.5093752715381514</v>
      </c>
      <c r="BQ299" s="2">
        <f t="shared" si="248"/>
        <v>0.76489232840434507</v>
      </c>
      <c r="BR299" s="3" t="str">
        <f t="shared" si="249"/>
        <v>Nontoxic</v>
      </c>
      <c r="BS299" s="2">
        <f t="shared" si="250"/>
        <v>102.56410256410255</v>
      </c>
      <c r="BT299" s="4" t="s">
        <v>664</v>
      </c>
      <c r="BU299" s="2" t="s">
        <v>666</v>
      </c>
      <c r="BV299" s="2">
        <f t="shared" si="251"/>
        <v>3</v>
      </c>
      <c r="BW299" s="2">
        <f t="shared" si="252"/>
        <v>3</v>
      </c>
      <c r="BX299" s="2">
        <f t="shared" si="253"/>
        <v>2.5880854813636677E-2</v>
      </c>
      <c r="BY299" s="2">
        <f t="shared" si="254"/>
        <v>0</v>
      </c>
      <c r="BZ299" s="2">
        <f t="shared" si="255"/>
        <v>1.2940427406818339E-2</v>
      </c>
      <c r="CA299" s="2">
        <f t="shared" si="256"/>
        <v>1.1666666666666667</v>
      </c>
      <c r="CB299" s="2" t="e">
        <f t="shared" si="257"/>
        <v>#NUM!</v>
      </c>
      <c r="CC299" s="2">
        <v>6.6349999999999998</v>
      </c>
      <c r="CD299" s="2" t="e">
        <f t="shared" si="258"/>
        <v>#NUM!</v>
      </c>
      <c r="CE299" s="2" t="e">
        <f t="shared" si="259"/>
        <v>#NUM!</v>
      </c>
      <c r="CF299" s="2" t="e">
        <f t="shared" si="260"/>
        <v>#NUM!</v>
      </c>
      <c r="CG299" s="2" t="str">
        <f t="shared" si="261"/>
        <v>NS</v>
      </c>
      <c r="CH299" s="2" t="str">
        <f t="shared" si="262"/>
        <v/>
      </c>
      <c r="CI299" s="2" t="str">
        <f t="shared" si="263"/>
        <v/>
      </c>
      <c r="CJ299" s="2" t="str">
        <f t="shared" si="264"/>
        <v/>
      </c>
    </row>
    <row r="300" spans="1:88" x14ac:dyDescent="0.2">
      <c r="A300" s="1" t="s">
        <v>142</v>
      </c>
      <c r="B300" s="19" t="s">
        <v>306</v>
      </c>
      <c r="C300" s="20">
        <v>37342</v>
      </c>
      <c r="D300" s="7">
        <v>0</v>
      </c>
      <c r="E300" s="1">
        <v>0.1</v>
      </c>
      <c r="F300" s="1" t="s">
        <v>57</v>
      </c>
      <c r="G300" s="1" t="s">
        <v>746</v>
      </c>
      <c r="H300" s="19" t="s">
        <v>711</v>
      </c>
      <c r="I300" s="19" t="s">
        <v>712</v>
      </c>
      <c r="J300" s="19" t="s">
        <v>61</v>
      </c>
      <c r="K300" s="2">
        <v>0.75</v>
      </c>
      <c r="L300" s="2">
        <v>0.25</v>
      </c>
      <c r="M300" s="19">
        <v>90</v>
      </c>
      <c r="N300" s="19">
        <v>100</v>
      </c>
      <c r="O300" s="19">
        <v>100</v>
      </c>
      <c r="P300" s="19">
        <v>100</v>
      </c>
      <c r="Q300" s="21"/>
      <c r="R300" s="21"/>
      <c r="S300" s="21"/>
      <c r="T300" s="21"/>
      <c r="W300" s="2">
        <f t="shared" si="212"/>
        <v>97.5</v>
      </c>
      <c r="X300" s="2">
        <f t="shared" si="213"/>
        <v>5</v>
      </c>
      <c r="Y300" s="2">
        <f t="shared" si="214"/>
        <v>4</v>
      </c>
      <c r="Z300" s="19">
        <v>100</v>
      </c>
      <c r="AA300" s="19">
        <v>100</v>
      </c>
      <c r="AB300" s="19">
        <v>100</v>
      </c>
      <c r="AC300" s="19">
        <v>100</v>
      </c>
      <c r="AJ300" s="2">
        <f t="shared" si="215"/>
        <v>100</v>
      </c>
      <c r="AK300" s="2">
        <f t="shared" si="216"/>
        <v>0</v>
      </c>
      <c r="AL300" s="2">
        <f t="shared" si="217"/>
        <v>4</v>
      </c>
      <c r="AM300" s="22">
        <f t="shared" si="218"/>
        <v>1.2490457723982542</v>
      </c>
      <c r="AN300" s="22">
        <f t="shared" si="219"/>
        <v>1.5707963267948966</v>
      </c>
      <c r="AO300" s="22">
        <f t="shared" si="220"/>
        <v>1.5707963267948966</v>
      </c>
      <c r="AP300" s="22">
        <f t="shared" si="221"/>
        <v>1.5707963267948966</v>
      </c>
      <c r="AQ300" s="22" t="str">
        <f t="shared" si="222"/>
        <v/>
      </c>
      <c r="AR300" s="22" t="str">
        <f t="shared" si="223"/>
        <v/>
      </c>
      <c r="AS300" s="22" t="str">
        <f t="shared" si="224"/>
        <v/>
      </c>
      <c r="AT300" s="22" t="str">
        <f t="shared" si="225"/>
        <v/>
      </c>
      <c r="AU300" s="22" t="str">
        <f t="shared" si="226"/>
        <v/>
      </c>
      <c r="AV300" s="22" t="str">
        <f t="shared" si="227"/>
        <v/>
      </c>
      <c r="AW300" s="2">
        <f t="shared" si="228"/>
        <v>1.490358688195736</v>
      </c>
      <c r="AX300" s="2">
        <f t="shared" si="229"/>
        <v>0.16087527719832118</v>
      </c>
      <c r="AY300" s="2">
        <f t="shared" si="230"/>
        <v>4</v>
      </c>
      <c r="AZ300" s="23">
        <f t="shared" si="231"/>
        <v>1.5707963267948966</v>
      </c>
      <c r="BA300" s="23">
        <f t="shared" si="232"/>
        <v>1.5707963267948966</v>
      </c>
      <c r="BB300" s="23">
        <f t="shared" si="233"/>
        <v>1.5707963267948966</v>
      </c>
      <c r="BC300" s="23">
        <f t="shared" si="234"/>
        <v>1.5707963267948966</v>
      </c>
      <c r="BD300" s="23" t="str">
        <f t="shared" si="235"/>
        <v/>
      </c>
      <c r="BE300" s="23" t="str">
        <f t="shared" si="236"/>
        <v/>
      </c>
      <c r="BF300" s="23" t="str">
        <f t="shared" si="237"/>
        <v/>
      </c>
      <c r="BG300" s="23" t="str">
        <f t="shared" si="238"/>
        <v/>
      </c>
      <c r="BH300" s="23" t="str">
        <f t="shared" si="239"/>
        <v/>
      </c>
      <c r="BI300" s="23" t="str">
        <f t="shared" si="240"/>
        <v/>
      </c>
      <c r="BJ300" s="2">
        <f t="shared" si="241"/>
        <v>1.5707963267948966</v>
      </c>
      <c r="BK300" s="2">
        <f t="shared" si="242"/>
        <v>0</v>
      </c>
      <c r="BL300" s="2">
        <f t="shared" si="243"/>
        <v>4</v>
      </c>
      <c r="BM300" s="2">
        <f t="shared" si="244"/>
        <v>1.3245925370275342E-5</v>
      </c>
      <c r="BN300" s="2">
        <f t="shared" si="245"/>
        <v>4.4153084567584469E-6</v>
      </c>
      <c r="BO300" s="2">
        <f t="shared" si="246"/>
        <v>3</v>
      </c>
      <c r="BP300" s="2">
        <f t="shared" si="247"/>
        <v>7.5093752715381514</v>
      </c>
      <c r="BQ300" s="2">
        <f t="shared" si="248"/>
        <v>0.76489232840434507</v>
      </c>
      <c r="BR300" s="3" t="str">
        <f t="shared" si="249"/>
        <v>Nontoxic</v>
      </c>
      <c r="BS300" s="2">
        <f t="shared" si="250"/>
        <v>102.56410256410255</v>
      </c>
      <c r="BT300" s="4" t="s">
        <v>664</v>
      </c>
      <c r="BU300" s="2" t="s">
        <v>666</v>
      </c>
      <c r="BV300" s="2">
        <f t="shared" si="251"/>
        <v>3</v>
      </c>
      <c r="BW300" s="2">
        <f t="shared" si="252"/>
        <v>3</v>
      </c>
      <c r="BX300" s="2">
        <f t="shared" si="253"/>
        <v>2.5880854813636677E-2</v>
      </c>
      <c r="BY300" s="2">
        <f t="shared" si="254"/>
        <v>0</v>
      </c>
      <c r="BZ300" s="2">
        <f t="shared" si="255"/>
        <v>1.2940427406818339E-2</v>
      </c>
      <c r="CA300" s="2">
        <f t="shared" si="256"/>
        <v>1.1666666666666667</v>
      </c>
      <c r="CB300" s="2" t="e">
        <f t="shared" si="257"/>
        <v>#NUM!</v>
      </c>
      <c r="CC300" s="2">
        <v>6.6349999999999998</v>
      </c>
      <c r="CD300" s="2" t="e">
        <f t="shared" si="258"/>
        <v>#NUM!</v>
      </c>
      <c r="CE300" s="2" t="e">
        <f t="shared" si="259"/>
        <v>#NUM!</v>
      </c>
      <c r="CF300" s="2" t="e">
        <f t="shared" si="260"/>
        <v>#NUM!</v>
      </c>
      <c r="CG300" s="2" t="str">
        <f t="shared" si="261"/>
        <v>NS</v>
      </c>
      <c r="CH300" s="2" t="str">
        <f t="shared" si="262"/>
        <v/>
      </c>
      <c r="CI300" s="2" t="str">
        <f t="shared" si="263"/>
        <v/>
      </c>
      <c r="CJ300" s="2" t="str">
        <f t="shared" si="264"/>
        <v/>
      </c>
    </row>
    <row r="301" spans="1:88" x14ac:dyDescent="0.2">
      <c r="A301" s="1" t="s">
        <v>142</v>
      </c>
      <c r="B301" s="19" t="s">
        <v>316</v>
      </c>
      <c r="C301" s="20">
        <v>37230</v>
      </c>
      <c r="D301" s="7">
        <v>0</v>
      </c>
      <c r="E301" s="1">
        <v>0.1</v>
      </c>
      <c r="F301" s="1" t="s">
        <v>57</v>
      </c>
      <c r="G301" s="1" t="s">
        <v>761</v>
      </c>
      <c r="H301" s="19" t="s">
        <v>711</v>
      </c>
      <c r="I301" s="19" t="s">
        <v>712</v>
      </c>
      <c r="J301" s="19" t="s">
        <v>61</v>
      </c>
      <c r="K301" s="2">
        <v>0.75</v>
      </c>
      <c r="L301" s="2">
        <v>0.25</v>
      </c>
      <c r="M301" s="19">
        <v>100</v>
      </c>
      <c r="N301" s="19">
        <v>100</v>
      </c>
      <c r="O301" s="19">
        <v>100</v>
      </c>
      <c r="P301" s="19">
        <v>90</v>
      </c>
      <c r="Q301" s="21"/>
      <c r="R301" s="21"/>
      <c r="S301" s="21"/>
      <c r="T301" s="21"/>
      <c r="W301" s="2">
        <f t="shared" si="212"/>
        <v>97.5</v>
      </c>
      <c r="X301" s="2">
        <f t="shared" si="213"/>
        <v>5</v>
      </c>
      <c r="Y301" s="2">
        <f t="shared" si="214"/>
        <v>4</v>
      </c>
      <c r="Z301" s="19">
        <v>100</v>
      </c>
      <c r="AA301" s="19">
        <v>100</v>
      </c>
      <c r="AB301" s="19">
        <v>100</v>
      </c>
      <c r="AC301" s="19">
        <v>100</v>
      </c>
      <c r="AJ301" s="2">
        <f t="shared" si="215"/>
        <v>100</v>
      </c>
      <c r="AK301" s="2">
        <f t="shared" si="216"/>
        <v>0</v>
      </c>
      <c r="AL301" s="2">
        <f t="shared" si="217"/>
        <v>4</v>
      </c>
      <c r="AM301" s="22">
        <f t="shared" si="218"/>
        <v>1.5707963267948966</v>
      </c>
      <c r="AN301" s="22">
        <f t="shared" si="219"/>
        <v>1.5707963267948966</v>
      </c>
      <c r="AO301" s="22">
        <f t="shared" si="220"/>
        <v>1.5707963267948966</v>
      </c>
      <c r="AP301" s="22">
        <f t="shared" si="221"/>
        <v>1.2490457723982542</v>
      </c>
      <c r="AQ301" s="22" t="str">
        <f t="shared" si="222"/>
        <v/>
      </c>
      <c r="AR301" s="22" t="str">
        <f t="shared" si="223"/>
        <v/>
      </c>
      <c r="AS301" s="22" t="str">
        <f t="shared" si="224"/>
        <v/>
      </c>
      <c r="AT301" s="22" t="str">
        <f t="shared" si="225"/>
        <v/>
      </c>
      <c r="AU301" s="22" t="str">
        <f t="shared" si="226"/>
        <v/>
      </c>
      <c r="AV301" s="22" t="str">
        <f t="shared" si="227"/>
        <v/>
      </c>
      <c r="AW301" s="2">
        <f t="shared" si="228"/>
        <v>1.490358688195736</v>
      </c>
      <c r="AX301" s="2">
        <f t="shared" si="229"/>
        <v>0.16087527719832118</v>
      </c>
      <c r="AY301" s="2">
        <f t="shared" si="230"/>
        <v>4</v>
      </c>
      <c r="AZ301" s="23">
        <f t="shared" si="231"/>
        <v>1.5707963267948966</v>
      </c>
      <c r="BA301" s="23">
        <f t="shared" si="232"/>
        <v>1.5707963267948966</v>
      </c>
      <c r="BB301" s="23">
        <f t="shared" si="233"/>
        <v>1.5707963267948966</v>
      </c>
      <c r="BC301" s="23">
        <f t="shared" si="234"/>
        <v>1.5707963267948966</v>
      </c>
      <c r="BD301" s="23" t="str">
        <f t="shared" si="235"/>
        <v/>
      </c>
      <c r="BE301" s="23" t="str">
        <f t="shared" si="236"/>
        <v/>
      </c>
      <c r="BF301" s="23" t="str">
        <f t="shared" si="237"/>
        <v/>
      </c>
      <c r="BG301" s="23" t="str">
        <f t="shared" si="238"/>
        <v/>
      </c>
      <c r="BH301" s="23" t="str">
        <f t="shared" si="239"/>
        <v/>
      </c>
      <c r="BI301" s="23" t="str">
        <f t="shared" si="240"/>
        <v/>
      </c>
      <c r="BJ301" s="2">
        <f t="shared" si="241"/>
        <v>1.5707963267948966</v>
      </c>
      <c r="BK301" s="2">
        <f t="shared" si="242"/>
        <v>0</v>
      </c>
      <c r="BL301" s="2">
        <f t="shared" si="243"/>
        <v>4</v>
      </c>
      <c r="BM301" s="2">
        <f t="shared" si="244"/>
        <v>1.3245925370275342E-5</v>
      </c>
      <c r="BN301" s="2">
        <f t="shared" si="245"/>
        <v>4.4153084567584469E-6</v>
      </c>
      <c r="BO301" s="2">
        <f t="shared" si="246"/>
        <v>3</v>
      </c>
      <c r="BP301" s="2">
        <f t="shared" si="247"/>
        <v>7.5093752715381514</v>
      </c>
      <c r="BQ301" s="2">
        <f t="shared" si="248"/>
        <v>0.76489232840434507</v>
      </c>
      <c r="BR301" s="3" t="str">
        <f t="shared" si="249"/>
        <v>Nontoxic</v>
      </c>
      <c r="BS301" s="2">
        <f t="shared" si="250"/>
        <v>102.56410256410255</v>
      </c>
      <c r="BT301" s="4" t="s">
        <v>664</v>
      </c>
      <c r="BU301" s="2" t="s">
        <v>666</v>
      </c>
      <c r="BV301" s="2">
        <f t="shared" si="251"/>
        <v>3</v>
      </c>
      <c r="BW301" s="2">
        <f t="shared" si="252"/>
        <v>3</v>
      </c>
      <c r="BX301" s="2">
        <f t="shared" si="253"/>
        <v>2.5880854813636677E-2</v>
      </c>
      <c r="BY301" s="2">
        <f t="shared" si="254"/>
        <v>0</v>
      </c>
      <c r="BZ301" s="2">
        <f t="shared" si="255"/>
        <v>1.2940427406818339E-2</v>
      </c>
      <c r="CA301" s="2">
        <f t="shared" si="256"/>
        <v>1.1666666666666667</v>
      </c>
      <c r="CB301" s="2" t="e">
        <f t="shared" si="257"/>
        <v>#NUM!</v>
      </c>
      <c r="CC301" s="2">
        <v>6.6349999999999998</v>
      </c>
      <c r="CD301" s="2" t="e">
        <f t="shared" si="258"/>
        <v>#NUM!</v>
      </c>
      <c r="CE301" s="2" t="e">
        <f t="shared" si="259"/>
        <v>#NUM!</v>
      </c>
      <c r="CF301" s="2" t="e">
        <f t="shared" si="260"/>
        <v>#NUM!</v>
      </c>
      <c r="CG301" s="2" t="str">
        <f t="shared" si="261"/>
        <v>NS</v>
      </c>
      <c r="CH301" s="2" t="str">
        <f t="shared" si="262"/>
        <v/>
      </c>
      <c r="CI301" s="2" t="str">
        <f t="shared" si="263"/>
        <v/>
      </c>
      <c r="CJ301" s="2" t="str">
        <f t="shared" si="264"/>
        <v/>
      </c>
    </row>
    <row r="302" spans="1:88" x14ac:dyDescent="0.2">
      <c r="A302" s="1" t="s">
        <v>142</v>
      </c>
      <c r="B302" s="19" t="s">
        <v>350</v>
      </c>
      <c r="C302" s="20">
        <v>37231</v>
      </c>
      <c r="D302" s="7">
        <v>0.36458333333333331</v>
      </c>
      <c r="E302" s="1">
        <v>0.1</v>
      </c>
      <c r="F302" s="1" t="s">
        <v>57</v>
      </c>
      <c r="G302" s="1" t="s">
        <v>774</v>
      </c>
      <c r="H302" s="19" t="s">
        <v>711</v>
      </c>
      <c r="I302" s="19" t="s">
        <v>712</v>
      </c>
      <c r="J302" s="19" t="s">
        <v>61</v>
      </c>
      <c r="K302" s="2">
        <v>0.75</v>
      </c>
      <c r="L302" s="2">
        <v>0.25</v>
      </c>
      <c r="M302" s="19">
        <v>100</v>
      </c>
      <c r="N302" s="19">
        <v>100</v>
      </c>
      <c r="O302" s="19">
        <v>100</v>
      </c>
      <c r="P302" s="19">
        <v>90</v>
      </c>
      <c r="Q302" s="21"/>
      <c r="R302" s="21"/>
      <c r="S302" s="21"/>
      <c r="T302" s="21"/>
      <c r="W302" s="2">
        <f t="shared" si="212"/>
        <v>97.5</v>
      </c>
      <c r="X302" s="2">
        <f t="shared" si="213"/>
        <v>5</v>
      </c>
      <c r="Y302" s="2">
        <f t="shared" si="214"/>
        <v>4</v>
      </c>
      <c r="Z302" s="19">
        <v>100</v>
      </c>
      <c r="AA302" s="19">
        <v>100</v>
      </c>
      <c r="AB302" s="19">
        <v>100</v>
      </c>
      <c r="AC302" s="19">
        <v>100</v>
      </c>
      <c r="AJ302" s="2">
        <f t="shared" si="215"/>
        <v>100</v>
      </c>
      <c r="AK302" s="2">
        <f t="shared" si="216"/>
        <v>0</v>
      </c>
      <c r="AL302" s="2">
        <f t="shared" si="217"/>
        <v>4</v>
      </c>
      <c r="AM302" s="22">
        <f t="shared" si="218"/>
        <v>1.5707963267948966</v>
      </c>
      <c r="AN302" s="22">
        <f t="shared" si="219"/>
        <v>1.5707963267948966</v>
      </c>
      <c r="AO302" s="22">
        <f t="shared" si="220"/>
        <v>1.5707963267948966</v>
      </c>
      <c r="AP302" s="22">
        <f t="shared" si="221"/>
        <v>1.2490457723982542</v>
      </c>
      <c r="AQ302" s="22" t="str">
        <f t="shared" si="222"/>
        <v/>
      </c>
      <c r="AR302" s="22" t="str">
        <f t="shared" si="223"/>
        <v/>
      </c>
      <c r="AS302" s="22" t="str">
        <f t="shared" si="224"/>
        <v/>
      </c>
      <c r="AT302" s="22" t="str">
        <f t="shared" si="225"/>
        <v/>
      </c>
      <c r="AU302" s="22" t="str">
        <f t="shared" si="226"/>
        <v/>
      </c>
      <c r="AV302" s="22" t="str">
        <f t="shared" si="227"/>
        <v/>
      </c>
      <c r="AW302" s="2">
        <f t="shared" si="228"/>
        <v>1.490358688195736</v>
      </c>
      <c r="AX302" s="2">
        <f t="shared" si="229"/>
        <v>0.16087527719832118</v>
      </c>
      <c r="AY302" s="2">
        <f t="shared" si="230"/>
        <v>4</v>
      </c>
      <c r="AZ302" s="23">
        <f t="shared" si="231"/>
        <v>1.5707963267948966</v>
      </c>
      <c r="BA302" s="23">
        <f t="shared" si="232"/>
        <v>1.5707963267948966</v>
      </c>
      <c r="BB302" s="23">
        <f t="shared" si="233"/>
        <v>1.5707963267948966</v>
      </c>
      <c r="BC302" s="23">
        <f t="shared" si="234"/>
        <v>1.5707963267948966</v>
      </c>
      <c r="BD302" s="23" t="str">
        <f t="shared" si="235"/>
        <v/>
      </c>
      <c r="BE302" s="23" t="str">
        <f t="shared" si="236"/>
        <v/>
      </c>
      <c r="BF302" s="23" t="str">
        <f t="shared" si="237"/>
        <v/>
      </c>
      <c r="BG302" s="23" t="str">
        <f t="shared" si="238"/>
        <v/>
      </c>
      <c r="BH302" s="23" t="str">
        <f t="shared" si="239"/>
        <v/>
      </c>
      <c r="BI302" s="23" t="str">
        <f t="shared" si="240"/>
        <v/>
      </c>
      <c r="BJ302" s="2">
        <f t="shared" si="241"/>
        <v>1.5707963267948966</v>
      </c>
      <c r="BK302" s="2">
        <f t="shared" si="242"/>
        <v>0</v>
      </c>
      <c r="BL302" s="2">
        <f t="shared" si="243"/>
        <v>4</v>
      </c>
      <c r="BM302" s="2">
        <f t="shared" si="244"/>
        <v>1.3245925370275342E-5</v>
      </c>
      <c r="BN302" s="2">
        <f t="shared" si="245"/>
        <v>4.4153084567584469E-6</v>
      </c>
      <c r="BO302" s="2">
        <f t="shared" si="246"/>
        <v>3</v>
      </c>
      <c r="BP302" s="2">
        <f t="shared" si="247"/>
        <v>7.5093752715381514</v>
      </c>
      <c r="BQ302" s="2">
        <f t="shared" si="248"/>
        <v>0.76489232840434507</v>
      </c>
      <c r="BR302" s="3" t="str">
        <f t="shared" si="249"/>
        <v>Nontoxic</v>
      </c>
      <c r="BS302" s="2">
        <f t="shared" si="250"/>
        <v>102.56410256410255</v>
      </c>
      <c r="BT302" s="4" t="s">
        <v>664</v>
      </c>
      <c r="BU302" s="2" t="s">
        <v>666</v>
      </c>
      <c r="BV302" s="2">
        <f t="shared" si="251"/>
        <v>3</v>
      </c>
      <c r="BW302" s="2">
        <f t="shared" si="252"/>
        <v>3</v>
      </c>
      <c r="BX302" s="2">
        <f t="shared" si="253"/>
        <v>2.5880854813636677E-2</v>
      </c>
      <c r="BY302" s="2">
        <f t="shared" si="254"/>
        <v>0</v>
      </c>
      <c r="BZ302" s="2">
        <f t="shared" si="255"/>
        <v>1.2940427406818339E-2</v>
      </c>
      <c r="CA302" s="2">
        <f t="shared" si="256"/>
        <v>1.1666666666666667</v>
      </c>
      <c r="CB302" s="2" t="e">
        <f t="shared" si="257"/>
        <v>#NUM!</v>
      </c>
      <c r="CC302" s="2">
        <v>6.6349999999999998</v>
      </c>
      <c r="CD302" s="2" t="e">
        <f t="shared" si="258"/>
        <v>#NUM!</v>
      </c>
      <c r="CE302" s="2" t="e">
        <f t="shared" si="259"/>
        <v>#NUM!</v>
      </c>
      <c r="CF302" s="2" t="e">
        <f t="shared" si="260"/>
        <v>#NUM!</v>
      </c>
      <c r="CG302" s="2" t="str">
        <f t="shared" si="261"/>
        <v>NS</v>
      </c>
      <c r="CH302" s="2" t="str">
        <f t="shared" si="262"/>
        <v/>
      </c>
      <c r="CI302" s="2" t="str">
        <f t="shared" si="263"/>
        <v/>
      </c>
      <c r="CJ302" s="2" t="str">
        <f t="shared" si="264"/>
        <v/>
      </c>
    </row>
    <row r="303" spans="1:88" x14ac:dyDescent="0.2">
      <c r="A303" s="1" t="s">
        <v>142</v>
      </c>
      <c r="B303" s="19" t="s">
        <v>354</v>
      </c>
      <c r="C303" s="20">
        <v>37209</v>
      </c>
      <c r="D303" s="7">
        <v>0.61805555555555558</v>
      </c>
      <c r="E303" s="1">
        <v>0.1</v>
      </c>
      <c r="F303" s="1" t="s">
        <v>57</v>
      </c>
      <c r="G303" s="1" t="s">
        <v>773</v>
      </c>
      <c r="H303" s="19" t="s">
        <v>711</v>
      </c>
      <c r="I303" s="19" t="s">
        <v>712</v>
      </c>
      <c r="J303" s="19" t="s">
        <v>61</v>
      </c>
      <c r="K303" s="2">
        <v>0.75</v>
      </c>
      <c r="L303" s="2">
        <v>0.25</v>
      </c>
      <c r="M303" s="19">
        <v>100</v>
      </c>
      <c r="N303" s="19">
        <v>100</v>
      </c>
      <c r="O303" s="19">
        <v>100</v>
      </c>
      <c r="P303" s="19">
        <v>90</v>
      </c>
      <c r="Q303" s="21"/>
      <c r="R303" s="21"/>
      <c r="S303" s="21"/>
      <c r="T303" s="21"/>
      <c r="W303" s="2">
        <f t="shared" si="212"/>
        <v>97.5</v>
      </c>
      <c r="X303" s="2">
        <f t="shared" si="213"/>
        <v>5</v>
      </c>
      <c r="Y303" s="2">
        <f t="shared" si="214"/>
        <v>4</v>
      </c>
      <c r="Z303" s="19">
        <v>100</v>
      </c>
      <c r="AA303" s="19">
        <v>100</v>
      </c>
      <c r="AB303" s="19">
        <v>100</v>
      </c>
      <c r="AC303" s="19">
        <v>100</v>
      </c>
      <c r="AJ303" s="2">
        <f t="shared" si="215"/>
        <v>100</v>
      </c>
      <c r="AK303" s="2">
        <f t="shared" si="216"/>
        <v>0</v>
      </c>
      <c r="AL303" s="2">
        <f t="shared" si="217"/>
        <v>4</v>
      </c>
      <c r="AM303" s="22">
        <f t="shared" si="218"/>
        <v>1.5707963267948966</v>
      </c>
      <c r="AN303" s="22">
        <f t="shared" si="219"/>
        <v>1.5707963267948966</v>
      </c>
      <c r="AO303" s="22">
        <f t="shared" si="220"/>
        <v>1.5707963267948966</v>
      </c>
      <c r="AP303" s="22">
        <f t="shared" si="221"/>
        <v>1.2490457723982542</v>
      </c>
      <c r="AQ303" s="22" t="str">
        <f t="shared" si="222"/>
        <v/>
      </c>
      <c r="AR303" s="22" t="str">
        <f t="shared" si="223"/>
        <v/>
      </c>
      <c r="AS303" s="22" t="str">
        <f t="shared" si="224"/>
        <v/>
      </c>
      <c r="AT303" s="22" t="str">
        <f t="shared" si="225"/>
        <v/>
      </c>
      <c r="AU303" s="22" t="str">
        <f t="shared" si="226"/>
        <v/>
      </c>
      <c r="AV303" s="22" t="str">
        <f t="shared" si="227"/>
        <v/>
      </c>
      <c r="AW303" s="2">
        <f t="shared" si="228"/>
        <v>1.490358688195736</v>
      </c>
      <c r="AX303" s="2">
        <f t="shared" si="229"/>
        <v>0.16087527719832118</v>
      </c>
      <c r="AY303" s="2">
        <f t="shared" si="230"/>
        <v>4</v>
      </c>
      <c r="AZ303" s="23">
        <f t="shared" si="231"/>
        <v>1.5707963267948966</v>
      </c>
      <c r="BA303" s="23">
        <f t="shared" si="232"/>
        <v>1.5707963267948966</v>
      </c>
      <c r="BB303" s="23">
        <f t="shared" si="233"/>
        <v>1.5707963267948966</v>
      </c>
      <c r="BC303" s="23">
        <f t="shared" si="234"/>
        <v>1.5707963267948966</v>
      </c>
      <c r="BD303" s="23" t="str">
        <f t="shared" si="235"/>
        <v/>
      </c>
      <c r="BE303" s="23" t="str">
        <f t="shared" si="236"/>
        <v/>
      </c>
      <c r="BF303" s="23" t="str">
        <f t="shared" si="237"/>
        <v/>
      </c>
      <c r="BG303" s="23" t="str">
        <f t="shared" si="238"/>
        <v/>
      </c>
      <c r="BH303" s="23" t="str">
        <f t="shared" si="239"/>
        <v/>
      </c>
      <c r="BI303" s="23" t="str">
        <f t="shared" si="240"/>
        <v/>
      </c>
      <c r="BJ303" s="2">
        <f t="shared" si="241"/>
        <v>1.5707963267948966</v>
      </c>
      <c r="BK303" s="2">
        <f t="shared" si="242"/>
        <v>0</v>
      </c>
      <c r="BL303" s="2">
        <f t="shared" si="243"/>
        <v>4</v>
      </c>
      <c r="BM303" s="2">
        <f t="shared" si="244"/>
        <v>1.3245925370275342E-5</v>
      </c>
      <c r="BN303" s="2">
        <f t="shared" si="245"/>
        <v>4.4153084567584469E-6</v>
      </c>
      <c r="BO303" s="2">
        <f t="shared" si="246"/>
        <v>3</v>
      </c>
      <c r="BP303" s="2">
        <f t="shared" si="247"/>
        <v>7.5093752715381514</v>
      </c>
      <c r="BQ303" s="2">
        <f t="shared" si="248"/>
        <v>0.76489232840434507</v>
      </c>
      <c r="BR303" s="3" t="str">
        <f t="shared" si="249"/>
        <v>Nontoxic</v>
      </c>
      <c r="BS303" s="2">
        <f t="shared" si="250"/>
        <v>102.56410256410255</v>
      </c>
      <c r="BT303" s="4" t="s">
        <v>664</v>
      </c>
      <c r="BU303" s="2" t="s">
        <v>666</v>
      </c>
      <c r="BV303" s="2">
        <f t="shared" si="251"/>
        <v>3</v>
      </c>
      <c r="BW303" s="2">
        <f t="shared" si="252"/>
        <v>3</v>
      </c>
      <c r="BX303" s="2">
        <f t="shared" si="253"/>
        <v>2.5880854813636677E-2</v>
      </c>
      <c r="BY303" s="2">
        <f t="shared" si="254"/>
        <v>0</v>
      </c>
      <c r="BZ303" s="2">
        <f t="shared" si="255"/>
        <v>1.2940427406818339E-2</v>
      </c>
      <c r="CA303" s="2">
        <f t="shared" si="256"/>
        <v>1.1666666666666667</v>
      </c>
      <c r="CB303" s="2" t="e">
        <f t="shared" si="257"/>
        <v>#NUM!</v>
      </c>
      <c r="CC303" s="2">
        <v>6.6349999999999998</v>
      </c>
      <c r="CD303" s="2" t="e">
        <f t="shared" si="258"/>
        <v>#NUM!</v>
      </c>
      <c r="CE303" s="2" t="e">
        <f t="shared" si="259"/>
        <v>#NUM!</v>
      </c>
      <c r="CF303" s="2" t="e">
        <f t="shared" si="260"/>
        <v>#NUM!</v>
      </c>
      <c r="CG303" s="2" t="str">
        <f t="shared" si="261"/>
        <v>NS</v>
      </c>
      <c r="CH303" s="2" t="str">
        <f t="shared" si="262"/>
        <v/>
      </c>
      <c r="CI303" s="2" t="str">
        <f t="shared" si="263"/>
        <v/>
      </c>
      <c r="CJ303" s="2" t="str">
        <f t="shared" si="264"/>
        <v/>
      </c>
    </row>
    <row r="304" spans="1:88" x14ac:dyDescent="0.2">
      <c r="A304" s="1" t="s">
        <v>142</v>
      </c>
      <c r="B304" s="19" t="s">
        <v>781</v>
      </c>
      <c r="C304" s="20">
        <v>37209</v>
      </c>
      <c r="D304" s="7">
        <v>0.29166666666666669</v>
      </c>
      <c r="E304" s="1">
        <v>0.1</v>
      </c>
      <c r="F304" s="1" t="s">
        <v>57</v>
      </c>
      <c r="G304" s="1" t="s">
        <v>773</v>
      </c>
      <c r="H304" s="19" t="s">
        <v>711</v>
      </c>
      <c r="I304" s="19" t="s">
        <v>712</v>
      </c>
      <c r="J304" s="19" t="s">
        <v>61</v>
      </c>
      <c r="K304" s="2">
        <v>0.75</v>
      </c>
      <c r="L304" s="2">
        <v>0.25</v>
      </c>
      <c r="M304" s="19">
        <v>100</v>
      </c>
      <c r="N304" s="19">
        <v>100</v>
      </c>
      <c r="O304" s="19">
        <v>100</v>
      </c>
      <c r="P304" s="19">
        <v>90</v>
      </c>
      <c r="Q304" s="21"/>
      <c r="R304" s="21"/>
      <c r="S304" s="21"/>
      <c r="T304" s="21"/>
      <c r="W304" s="2">
        <f t="shared" si="212"/>
        <v>97.5</v>
      </c>
      <c r="X304" s="2">
        <f t="shared" si="213"/>
        <v>5</v>
      </c>
      <c r="Y304" s="2">
        <f t="shared" si="214"/>
        <v>4</v>
      </c>
      <c r="Z304" s="19">
        <v>100</v>
      </c>
      <c r="AA304" s="19">
        <v>100</v>
      </c>
      <c r="AB304" s="19">
        <v>100</v>
      </c>
      <c r="AC304" s="19">
        <v>100</v>
      </c>
      <c r="AJ304" s="2">
        <f t="shared" si="215"/>
        <v>100</v>
      </c>
      <c r="AK304" s="2">
        <f t="shared" si="216"/>
        <v>0</v>
      </c>
      <c r="AL304" s="2">
        <f t="shared" si="217"/>
        <v>4</v>
      </c>
      <c r="AM304" s="22">
        <f t="shared" si="218"/>
        <v>1.5707963267948966</v>
      </c>
      <c r="AN304" s="22">
        <f t="shared" si="219"/>
        <v>1.5707963267948966</v>
      </c>
      <c r="AO304" s="22">
        <f t="shared" si="220"/>
        <v>1.5707963267948966</v>
      </c>
      <c r="AP304" s="22">
        <f t="shared" si="221"/>
        <v>1.2490457723982542</v>
      </c>
      <c r="AQ304" s="22" t="str">
        <f t="shared" si="222"/>
        <v/>
      </c>
      <c r="AR304" s="22" t="str">
        <f t="shared" si="223"/>
        <v/>
      </c>
      <c r="AS304" s="22" t="str">
        <f t="shared" si="224"/>
        <v/>
      </c>
      <c r="AT304" s="22" t="str">
        <f t="shared" si="225"/>
        <v/>
      </c>
      <c r="AU304" s="22" t="str">
        <f t="shared" si="226"/>
        <v/>
      </c>
      <c r="AV304" s="22" t="str">
        <f t="shared" si="227"/>
        <v/>
      </c>
      <c r="AW304" s="2">
        <f t="shared" si="228"/>
        <v>1.490358688195736</v>
      </c>
      <c r="AX304" s="2">
        <f t="shared" si="229"/>
        <v>0.16087527719832118</v>
      </c>
      <c r="AY304" s="2">
        <f t="shared" si="230"/>
        <v>4</v>
      </c>
      <c r="AZ304" s="23">
        <f t="shared" si="231"/>
        <v>1.5707963267948966</v>
      </c>
      <c r="BA304" s="23">
        <f t="shared" si="232"/>
        <v>1.5707963267948966</v>
      </c>
      <c r="BB304" s="23">
        <f t="shared" si="233"/>
        <v>1.5707963267948966</v>
      </c>
      <c r="BC304" s="23">
        <f t="shared" si="234"/>
        <v>1.5707963267948966</v>
      </c>
      <c r="BD304" s="23" t="str">
        <f t="shared" si="235"/>
        <v/>
      </c>
      <c r="BE304" s="23" t="str">
        <f t="shared" si="236"/>
        <v/>
      </c>
      <c r="BF304" s="23" t="str">
        <f t="shared" si="237"/>
        <v/>
      </c>
      <c r="BG304" s="23" t="str">
        <f t="shared" si="238"/>
        <v/>
      </c>
      <c r="BH304" s="23" t="str">
        <f t="shared" si="239"/>
        <v/>
      </c>
      <c r="BI304" s="23" t="str">
        <f t="shared" si="240"/>
        <v/>
      </c>
      <c r="BJ304" s="2">
        <f t="shared" si="241"/>
        <v>1.5707963267948966</v>
      </c>
      <c r="BK304" s="2">
        <f t="shared" si="242"/>
        <v>0</v>
      </c>
      <c r="BL304" s="2">
        <f t="shared" si="243"/>
        <v>4</v>
      </c>
      <c r="BM304" s="2">
        <f t="shared" si="244"/>
        <v>1.3245925370275342E-5</v>
      </c>
      <c r="BN304" s="2">
        <f t="shared" si="245"/>
        <v>4.4153084567584469E-6</v>
      </c>
      <c r="BO304" s="2">
        <f t="shared" si="246"/>
        <v>3</v>
      </c>
      <c r="BP304" s="2">
        <f t="shared" si="247"/>
        <v>7.5093752715381514</v>
      </c>
      <c r="BQ304" s="2">
        <f t="shared" si="248"/>
        <v>0.76489232840434507</v>
      </c>
      <c r="BR304" s="3" t="str">
        <f t="shared" si="249"/>
        <v>Nontoxic</v>
      </c>
      <c r="BS304" s="2">
        <f t="shared" si="250"/>
        <v>102.56410256410255</v>
      </c>
      <c r="BT304" s="4" t="s">
        <v>664</v>
      </c>
      <c r="BU304" s="2" t="s">
        <v>666</v>
      </c>
      <c r="BV304" s="2">
        <f t="shared" si="251"/>
        <v>3</v>
      </c>
      <c r="BW304" s="2">
        <f t="shared" si="252"/>
        <v>3</v>
      </c>
      <c r="BX304" s="2">
        <f t="shared" si="253"/>
        <v>2.5880854813636677E-2</v>
      </c>
      <c r="BY304" s="2">
        <f t="shared" si="254"/>
        <v>0</v>
      </c>
      <c r="BZ304" s="2">
        <f t="shared" si="255"/>
        <v>1.2940427406818339E-2</v>
      </c>
      <c r="CA304" s="2">
        <f t="shared" si="256"/>
        <v>1.1666666666666667</v>
      </c>
      <c r="CB304" s="2" t="e">
        <f t="shared" si="257"/>
        <v>#NUM!</v>
      </c>
      <c r="CC304" s="2">
        <v>6.6349999999999998</v>
      </c>
      <c r="CD304" s="2" t="e">
        <f t="shared" si="258"/>
        <v>#NUM!</v>
      </c>
      <c r="CE304" s="2" t="e">
        <f t="shared" si="259"/>
        <v>#NUM!</v>
      </c>
      <c r="CF304" s="2" t="e">
        <f t="shared" si="260"/>
        <v>#NUM!</v>
      </c>
      <c r="CG304" s="2" t="str">
        <f t="shared" si="261"/>
        <v>NS</v>
      </c>
      <c r="CH304" s="2" t="str">
        <f t="shared" si="262"/>
        <v/>
      </c>
      <c r="CI304" s="2" t="str">
        <f t="shared" si="263"/>
        <v/>
      </c>
      <c r="CJ304" s="2" t="str">
        <f t="shared" si="264"/>
        <v/>
      </c>
    </row>
    <row r="305" spans="1:88" x14ac:dyDescent="0.2">
      <c r="A305" s="1" t="s">
        <v>142</v>
      </c>
      <c r="B305" s="19" t="s">
        <v>482</v>
      </c>
      <c r="C305" s="20">
        <v>38148</v>
      </c>
      <c r="D305" s="7">
        <v>0.53611111111111109</v>
      </c>
      <c r="E305" s="1">
        <v>0.1</v>
      </c>
      <c r="F305" s="1" t="s">
        <v>57</v>
      </c>
      <c r="G305" s="1" t="s">
        <v>829</v>
      </c>
      <c r="H305" s="19" t="s">
        <v>711</v>
      </c>
      <c r="I305" s="19" t="s">
        <v>712</v>
      </c>
      <c r="J305" s="19" t="s">
        <v>61</v>
      </c>
      <c r="K305" s="2">
        <v>0.75</v>
      </c>
      <c r="L305" s="2">
        <v>0.25</v>
      </c>
      <c r="M305" s="19">
        <v>100</v>
      </c>
      <c r="N305" s="19">
        <v>90</v>
      </c>
      <c r="O305" s="19">
        <v>100</v>
      </c>
      <c r="P305" s="19">
        <v>100</v>
      </c>
      <c r="Q305" s="21"/>
      <c r="R305" s="21"/>
      <c r="S305" s="21"/>
      <c r="T305" s="21"/>
      <c r="W305" s="2">
        <f t="shared" si="212"/>
        <v>97.5</v>
      </c>
      <c r="X305" s="2">
        <f t="shared" si="213"/>
        <v>5</v>
      </c>
      <c r="Y305" s="2">
        <f t="shared" si="214"/>
        <v>4</v>
      </c>
      <c r="Z305" s="19">
        <v>100</v>
      </c>
      <c r="AA305" s="19">
        <v>100</v>
      </c>
      <c r="AB305" s="19">
        <v>100</v>
      </c>
      <c r="AC305" s="21"/>
      <c r="AJ305" s="2">
        <f t="shared" si="215"/>
        <v>100</v>
      </c>
      <c r="AK305" s="2">
        <f t="shared" si="216"/>
        <v>0</v>
      </c>
      <c r="AL305" s="2">
        <f t="shared" si="217"/>
        <v>3</v>
      </c>
      <c r="AM305" s="22">
        <f t="shared" si="218"/>
        <v>1.5707963267948966</v>
      </c>
      <c r="AN305" s="22">
        <f t="shared" si="219"/>
        <v>1.2490457723982542</v>
      </c>
      <c r="AO305" s="22">
        <f t="shared" si="220"/>
        <v>1.5707963267948966</v>
      </c>
      <c r="AP305" s="22">
        <f t="shared" si="221"/>
        <v>1.5707963267948966</v>
      </c>
      <c r="AQ305" s="22" t="str">
        <f t="shared" si="222"/>
        <v/>
      </c>
      <c r="AR305" s="22" t="str">
        <f t="shared" si="223"/>
        <v/>
      </c>
      <c r="AS305" s="22" t="str">
        <f t="shared" si="224"/>
        <v/>
      </c>
      <c r="AT305" s="22" t="str">
        <f t="shared" si="225"/>
        <v/>
      </c>
      <c r="AU305" s="22" t="str">
        <f t="shared" si="226"/>
        <v/>
      </c>
      <c r="AV305" s="22" t="str">
        <f t="shared" si="227"/>
        <v/>
      </c>
      <c r="AW305" s="2">
        <f t="shared" si="228"/>
        <v>1.490358688195736</v>
      </c>
      <c r="AX305" s="2">
        <f t="shared" si="229"/>
        <v>0.16087527719832118</v>
      </c>
      <c r="AY305" s="2">
        <f t="shared" si="230"/>
        <v>4</v>
      </c>
      <c r="AZ305" s="23">
        <f t="shared" si="231"/>
        <v>1.5707963267948966</v>
      </c>
      <c r="BA305" s="23">
        <f t="shared" si="232"/>
        <v>1.5707963267948966</v>
      </c>
      <c r="BB305" s="23">
        <f t="shared" si="233"/>
        <v>1.5707963267948966</v>
      </c>
      <c r="BC305" s="23" t="str">
        <f t="shared" si="234"/>
        <v/>
      </c>
      <c r="BD305" s="23" t="str">
        <f t="shared" si="235"/>
        <v/>
      </c>
      <c r="BE305" s="23" t="str">
        <f t="shared" si="236"/>
        <v/>
      </c>
      <c r="BF305" s="23" t="str">
        <f t="shared" si="237"/>
        <v/>
      </c>
      <c r="BG305" s="23" t="str">
        <f t="shared" si="238"/>
        <v/>
      </c>
      <c r="BH305" s="23" t="str">
        <f t="shared" si="239"/>
        <v/>
      </c>
      <c r="BI305" s="23" t="str">
        <f t="shared" si="240"/>
        <v/>
      </c>
      <c r="BJ305" s="2">
        <f t="shared" si="241"/>
        <v>1.5707963267948966</v>
      </c>
      <c r="BK305" s="2">
        <f t="shared" si="242"/>
        <v>0</v>
      </c>
      <c r="BL305" s="2">
        <f t="shared" si="243"/>
        <v>3</v>
      </c>
      <c r="BM305" s="2">
        <f t="shared" si="244"/>
        <v>1.3245925370275342E-5</v>
      </c>
      <c r="BN305" s="2">
        <f t="shared" si="245"/>
        <v>4.4153084567584469E-6</v>
      </c>
      <c r="BO305" s="2">
        <f t="shared" si="246"/>
        <v>3</v>
      </c>
      <c r="BP305" s="2">
        <f t="shared" si="247"/>
        <v>7.5093752715381514</v>
      </c>
      <c r="BQ305" s="2">
        <f t="shared" si="248"/>
        <v>0.76489232840434507</v>
      </c>
      <c r="BR305" s="3" t="str">
        <f t="shared" si="249"/>
        <v>Nontoxic</v>
      </c>
      <c r="BS305" s="2">
        <f t="shared" si="250"/>
        <v>102.56410256410255</v>
      </c>
      <c r="BT305" s="4" t="s">
        <v>664</v>
      </c>
      <c r="BU305" s="2" t="s">
        <v>666</v>
      </c>
      <c r="BV305" s="2">
        <f t="shared" si="251"/>
        <v>3</v>
      </c>
      <c r="BW305" s="2">
        <f t="shared" si="252"/>
        <v>2</v>
      </c>
      <c r="BX305" s="2">
        <f t="shared" si="253"/>
        <v>2.5880854813636677E-2</v>
      </c>
      <c r="BY305" s="2">
        <f t="shared" si="254"/>
        <v>0</v>
      </c>
      <c r="BZ305" s="2">
        <f t="shared" si="255"/>
        <v>1.5528512888182005E-2</v>
      </c>
      <c r="CA305" s="2">
        <f t="shared" si="256"/>
        <v>1.211111111111111</v>
      </c>
      <c r="CB305" s="2" t="e">
        <f t="shared" si="257"/>
        <v>#NUM!</v>
      </c>
      <c r="CC305" s="2">
        <v>6.6349999999999998</v>
      </c>
      <c r="CD305" s="2" t="e">
        <f t="shared" si="258"/>
        <v>#NUM!</v>
      </c>
      <c r="CE305" s="2" t="e">
        <f t="shared" si="259"/>
        <v>#NUM!</v>
      </c>
      <c r="CF305" s="2" t="e">
        <f t="shared" si="260"/>
        <v>#NUM!</v>
      </c>
      <c r="CG305" s="2" t="str">
        <f t="shared" si="261"/>
        <v>NS</v>
      </c>
      <c r="CH305" s="2" t="str">
        <f t="shared" si="262"/>
        <v/>
      </c>
      <c r="CI305" s="2" t="str">
        <f t="shared" si="263"/>
        <v/>
      </c>
      <c r="CJ305" s="2" t="str">
        <f t="shared" si="264"/>
        <v/>
      </c>
    </row>
    <row r="306" spans="1:88" x14ac:dyDescent="0.2">
      <c r="A306" s="1" t="s">
        <v>142</v>
      </c>
      <c r="B306" s="19" t="s">
        <v>482</v>
      </c>
      <c r="C306" s="20">
        <v>38197</v>
      </c>
      <c r="D306" s="7">
        <v>0.47291666666666665</v>
      </c>
      <c r="E306" s="1">
        <v>0.1</v>
      </c>
      <c r="F306" s="1" t="s">
        <v>57</v>
      </c>
      <c r="G306" s="1" t="s">
        <v>832</v>
      </c>
      <c r="H306" s="19" t="s">
        <v>711</v>
      </c>
      <c r="I306" s="19" t="s">
        <v>712</v>
      </c>
      <c r="J306" s="19" t="s">
        <v>61</v>
      </c>
      <c r="K306" s="2">
        <v>0.75</v>
      </c>
      <c r="L306" s="2">
        <v>0.25</v>
      </c>
      <c r="M306" s="19">
        <v>100</v>
      </c>
      <c r="N306" s="19">
        <v>100</v>
      </c>
      <c r="O306" s="19">
        <v>100</v>
      </c>
      <c r="P306" s="19">
        <v>90</v>
      </c>
      <c r="Q306" s="21"/>
      <c r="R306" s="21"/>
      <c r="S306" s="21"/>
      <c r="T306" s="21"/>
      <c r="W306" s="2">
        <f t="shared" si="212"/>
        <v>97.5</v>
      </c>
      <c r="X306" s="2">
        <f t="shared" si="213"/>
        <v>5</v>
      </c>
      <c r="Y306" s="2">
        <f t="shared" si="214"/>
        <v>4</v>
      </c>
      <c r="Z306" s="19">
        <v>100</v>
      </c>
      <c r="AA306" s="19">
        <v>100</v>
      </c>
      <c r="AB306" s="19">
        <v>100</v>
      </c>
      <c r="AC306" s="21"/>
      <c r="AJ306" s="2">
        <f t="shared" si="215"/>
        <v>100</v>
      </c>
      <c r="AK306" s="2">
        <f t="shared" si="216"/>
        <v>0</v>
      </c>
      <c r="AL306" s="2">
        <f t="shared" si="217"/>
        <v>3</v>
      </c>
      <c r="AM306" s="22">
        <f t="shared" si="218"/>
        <v>1.5707963267948966</v>
      </c>
      <c r="AN306" s="22">
        <f t="shared" si="219"/>
        <v>1.5707963267948966</v>
      </c>
      <c r="AO306" s="22">
        <f t="shared" si="220"/>
        <v>1.5707963267948966</v>
      </c>
      <c r="AP306" s="22">
        <f t="shared" si="221"/>
        <v>1.2490457723982542</v>
      </c>
      <c r="AQ306" s="22" t="str">
        <f t="shared" si="222"/>
        <v/>
      </c>
      <c r="AR306" s="22" t="str">
        <f t="shared" si="223"/>
        <v/>
      </c>
      <c r="AS306" s="22" t="str">
        <f t="shared" si="224"/>
        <v/>
      </c>
      <c r="AT306" s="22" t="str">
        <f t="shared" si="225"/>
        <v/>
      </c>
      <c r="AU306" s="22" t="str">
        <f t="shared" si="226"/>
        <v/>
      </c>
      <c r="AV306" s="22" t="str">
        <f t="shared" si="227"/>
        <v/>
      </c>
      <c r="AW306" s="2">
        <f t="shared" si="228"/>
        <v>1.490358688195736</v>
      </c>
      <c r="AX306" s="2">
        <f t="shared" si="229"/>
        <v>0.16087527719832118</v>
      </c>
      <c r="AY306" s="2">
        <f t="shared" si="230"/>
        <v>4</v>
      </c>
      <c r="AZ306" s="23">
        <f t="shared" si="231"/>
        <v>1.5707963267948966</v>
      </c>
      <c r="BA306" s="23">
        <f t="shared" si="232"/>
        <v>1.5707963267948966</v>
      </c>
      <c r="BB306" s="23">
        <f t="shared" si="233"/>
        <v>1.5707963267948966</v>
      </c>
      <c r="BC306" s="23" t="str">
        <f t="shared" si="234"/>
        <v/>
      </c>
      <c r="BD306" s="23" t="str">
        <f t="shared" si="235"/>
        <v/>
      </c>
      <c r="BE306" s="23" t="str">
        <f t="shared" si="236"/>
        <v/>
      </c>
      <c r="BF306" s="23" t="str">
        <f t="shared" si="237"/>
        <v/>
      </c>
      <c r="BG306" s="23" t="str">
        <f t="shared" si="238"/>
        <v/>
      </c>
      <c r="BH306" s="23" t="str">
        <f t="shared" si="239"/>
        <v/>
      </c>
      <c r="BI306" s="23" t="str">
        <f t="shared" si="240"/>
        <v/>
      </c>
      <c r="BJ306" s="2">
        <f t="shared" si="241"/>
        <v>1.5707963267948966</v>
      </c>
      <c r="BK306" s="2">
        <f t="shared" si="242"/>
        <v>0</v>
      </c>
      <c r="BL306" s="2">
        <f t="shared" si="243"/>
        <v>3</v>
      </c>
      <c r="BM306" s="2">
        <f t="shared" si="244"/>
        <v>1.3245925370275342E-5</v>
      </c>
      <c r="BN306" s="2">
        <f t="shared" si="245"/>
        <v>4.4153084567584469E-6</v>
      </c>
      <c r="BO306" s="2">
        <f t="shared" si="246"/>
        <v>3</v>
      </c>
      <c r="BP306" s="2">
        <f t="shared" si="247"/>
        <v>7.5093752715381514</v>
      </c>
      <c r="BQ306" s="2">
        <f t="shared" si="248"/>
        <v>0.76489232840434507</v>
      </c>
      <c r="BR306" s="3" t="str">
        <f t="shared" si="249"/>
        <v>Nontoxic</v>
      </c>
      <c r="BS306" s="2">
        <f t="shared" si="250"/>
        <v>102.56410256410255</v>
      </c>
      <c r="BT306" s="4" t="s">
        <v>664</v>
      </c>
      <c r="BU306" s="2" t="s">
        <v>666</v>
      </c>
      <c r="BV306" s="2">
        <f t="shared" si="251"/>
        <v>3</v>
      </c>
      <c r="BW306" s="2">
        <f t="shared" si="252"/>
        <v>2</v>
      </c>
      <c r="BX306" s="2">
        <f t="shared" si="253"/>
        <v>2.5880854813636677E-2</v>
      </c>
      <c r="BY306" s="2">
        <f t="shared" si="254"/>
        <v>0</v>
      </c>
      <c r="BZ306" s="2">
        <f t="shared" si="255"/>
        <v>1.5528512888182005E-2</v>
      </c>
      <c r="CA306" s="2">
        <f t="shared" si="256"/>
        <v>1.211111111111111</v>
      </c>
      <c r="CB306" s="2" t="e">
        <f t="shared" si="257"/>
        <v>#NUM!</v>
      </c>
      <c r="CC306" s="2">
        <v>6.6349999999999998</v>
      </c>
      <c r="CD306" s="2" t="e">
        <f t="shared" si="258"/>
        <v>#NUM!</v>
      </c>
      <c r="CE306" s="2" t="e">
        <f t="shared" si="259"/>
        <v>#NUM!</v>
      </c>
      <c r="CF306" s="2" t="e">
        <f t="shared" si="260"/>
        <v>#NUM!</v>
      </c>
      <c r="CG306" s="2" t="str">
        <f t="shared" si="261"/>
        <v>NS</v>
      </c>
      <c r="CH306" s="2" t="str">
        <f t="shared" si="262"/>
        <v/>
      </c>
      <c r="CI306" s="2" t="str">
        <f t="shared" si="263"/>
        <v/>
      </c>
      <c r="CJ306" s="2" t="str">
        <f t="shared" si="264"/>
        <v/>
      </c>
    </row>
    <row r="307" spans="1:88" x14ac:dyDescent="0.2">
      <c r="A307" s="1" t="s">
        <v>142</v>
      </c>
      <c r="B307" s="19" t="s">
        <v>482</v>
      </c>
      <c r="C307" s="20">
        <v>38372</v>
      </c>
      <c r="D307" s="7">
        <v>0.48333333333333334</v>
      </c>
      <c r="E307" s="1">
        <v>0.1</v>
      </c>
      <c r="F307" s="1" t="s">
        <v>57</v>
      </c>
      <c r="G307" s="1" t="s">
        <v>835</v>
      </c>
      <c r="H307" s="19" t="s">
        <v>711</v>
      </c>
      <c r="I307" s="19" t="s">
        <v>712</v>
      </c>
      <c r="J307" s="19" t="s">
        <v>61</v>
      </c>
      <c r="K307" s="2">
        <v>0.75</v>
      </c>
      <c r="L307" s="2">
        <v>0.25</v>
      </c>
      <c r="M307" s="19">
        <v>100</v>
      </c>
      <c r="N307" s="19">
        <v>90</v>
      </c>
      <c r="O307" s="19">
        <v>100</v>
      </c>
      <c r="P307" s="19">
        <v>100</v>
      </c>
      <c r="Q307" s="21"/>
      <c r="R307" s="21"/>
      <c r="S307" s="21"/>
      <c r="T307" s="21"/>
      <c r="W307" s="2">
        <f t="shared" si="212"/>
        <v>97.5</v>
      </c>
      <c r="X307" s="2">
        <f t="shared" si="213"/>
        <v>5</v>
      </c>
      <c r="Y307" s="2">
        <f t="shared" si="214"/>
        <v>4</v>
      </c>
      <c r="Z307" s="19">
        <v>100</v>
      </c>
      <c r="AA307" s="19">
        <v>100</v>
      </c>
      <c r="AB307" s="19">
        <v>100</v>
      </c>
      <c r="AC307" s="19">
        <v>100</v>
      </c>
      <c r="AJ307" s="2">
        <f t="shared" si="215"/>
        <v>100</v>
      </c>
      <c r="AK307" s="2">
        <f t="shared" si="216"/>
        <v>0</v>
      </c>
      <c r="AL307" s="2">
        <f t="shared" si="217"/>
        <v>4</v>
      </c>
      <c r="AM307" s="22">
        <f t="shared" si="218"/>
        <v>1.5707963267948966</v>
      </c>
      <c r="AN307" s="22">
        <f t="shared" si="219"/>
        <v>1.2490457723982542</v>
      </c>
      <c r="AO307" s="22">
        <f t="shared" si="220"/>
        <v>1.5707963267948966</v>
      </c>
      <c r="AP307" s="22">
        <f t="shared" si="221"/>
        <v>1.5707963267948966</v>
      </c>
      <c r="AQ307" s="22" t="str">
        <f t="shared" si="222"/>
        <v/>
      </c>
      <c r="AR307" s="22" t="str">
        <f t="shared" si="223"/>
        <v/>
      </c>
      <c r="AS307" s="22" t="str">
        <f t="shared" si="224"/>
        <v/>
      </c>
      <c r="AT307" s="22" t="str">
        <f t="shared" si="225"/>
        <v/>
      </c>
      <c r="AU307" s="22" t="str">
        <f t="shared" si="226"/>
        <v/>
      </c>
      <c r="AV307" s="22" t="str">
        <f t="shared" si="227"/>
        <v/>
      </c>
      <c r="AW307" s="2">
        <f t="shared" si="228"/>
        <v>1.490358688195736</v>
      </c>
      <c r="AX307" s="2">
        <f t="shared" si="229"/>
        <v>0.16087527719832118</v>
      </c>
      <c r="AY307" s="2">
        <f t="shared" si="230"/>
        <v>4</v>
      </c>
      <c r="AZ307" s="23">
        <f t="shared" si="231"/>
        <v>1.5707963267948966</v>
      </c>
      <c r="BA307" s="23">
        <f t="shared" si="232"/>
        <v>1.5707963267948966</v>
      </c>
      <c r="BB307" s="23">
        <f t="shared" si="233"/>
        <v>1.5707963267948966</v>
      </c>
      <c r="BC307" s="23">
        <f t="shared" si="234"/>
        <v>1.5707963267948966</v>
      </c>
      <c r="BD307" s="23" t="str">
        <f t="shared" si="235"/>
        <v/>
      </c>
      <c r="BE307" s="23" t="str">
        <f t="shared" si="236"/>
        <v/>
      </c>
      <c r="BF307" s="23" t="str">
        <f t="shared" si="237"/>
        <v/>
      </c>
      <c r="BG307" s="23" t="str">
        <f t="shared" si="238"/>
        <v/>
      </c>
      <c r="BH307" s="23" t="str">
        <f t="shared" si="239"/>
        <v/>
      </c>
      <c r="BI307" s="23" t="str">
        <f t="shared" si="240"/>
        <v/>
      </c>
      <c r="BJ307" s="2">
        <f t="shared" si="241"/>
        <v>1.5707963267948966</v>
      </c>
      <c r="BK307" s="2">
        <f t="shared" si="242"/>
        <v>0</v>
      </c>
      <c r="BL307" s="2">
        <f t="shared" si="243"/>
        <v>4</v>
      </c>
      <c r="BM307" s="2">
        <f t="shared" si="244"/>
        <v>1.3245925370275342E-5</v>
      </c>
      <c r="BN307" s="2">
        <f t="shared" si="245"/>
        <v>4.4153084567584469E-6</v>
      </c>
      <c r="BO307" s="2">
        <f t="shared" si="246"/>
        <v>3</v>
      </c>
      <c r="BP307" s="2">
        <f t="shared" si="247"/>
        <v>7.5093752715381514</v>
      </c>
      <c r="BQ307" s="2">
        <f t="shared" si="248"/>
        <v>0.76489232840434507</v>
      </c>
      <c r="BR307" s="3" t="str">
        <f t="shared" si="249"/>
        <v>Nontoxic</v>
      </c>
      <c r="BS307" s="2">
        <f t="shared" si="250"/>
        <v>102.56410256410255</v>
      </c>
      <c r="BT307" s="4" t="s">
        <v>664</v>
      </c>
      <c r="BU307" s="2" t="s">
        <v>666</v>
      </c>
      <c r="BV307" s="2">
        <f t="shared" si="251"/>
        <v>3</v>
      </c>
      <c r="BW307" s="2">
        <f t="shared" si="252"/>
        <v>3</v>
      </c>
      <c r="BX307" s="2">
        <f t="shared" si="253"/>
        <v>2.5880854813636677E-2</v>
      </c>
      <c r="BY307" s="2">
        <f t="shared" si="254"/>
        <v>0</v>
      </c>
      <c r="BZ307" s="2">
        <f t="shared" si="255"/>
        <v>1.2940427406818339E-2</v>
      </c>
      <c r="CA307" s="2">
        <f t="shared" si="256"/>
        <v>1.1666666666666667</v>
      </c>
      <c r="CB307" s="2" t="e">
        <f t="shared" si="257"/>
        <v>#NUM!</v>
      </c>
      <c r="CC307" s="2">
        <v>6.6349999999999998</v>
      </c>
      <c r="CD307" s="2" t="e">
        <f t="shared" si="258"/>
        <v>#NUM!</v>
      </c>
      <c r="CE307" s="2" t="e">
        <f t="shared" si="259"/>
        <v>#NUM!</v>
      </c>
      <c r="CF307" s="2" t="e">
        <f t="shared" si="260"/>
        <v>#NUM!</v>
      </c>
      <c r="CG307" s="2" t="str">
        <f t="shared" si="261"/>
        <v>NS</v>
      </c>
      <c r="CH307" s="2" t="str">
        <f t="shared" si="262"/>
        <v/>
      </c>
      <c r="CI307" s="2" t="str">
        <f t="shared" si="263"/>
        <v/>
      </c>
      <c r="CJ307" s="2" t="str">
        <f t="shared" si="264"/>
        <v/>
      </c>
    </row>
    <row r="308" spans="1:88" x14ac:dyDescent="0.2">
      <c r="A308" s="1" t="s">
        <v>142</v>
      </c>
      <c r="B308" s="19" t="s">
        <v>504</v>
      </c>
      <c r="C308" s="20">
        <v>38197</v>
      </c>
      <c r="D308" s="7">
        <v>0.34583333333333333</v>
      </c>
      <c r="E308" s="1">
        <v>0.1</v>
      </c>
      <c r="F308" s="1" t="s">
        <v>57</v>
      </c>
      <c r="G308" s="1" t="s">
        <v>832</v>
      </c>
      <c r="H308" s="19" t="s">
        <v>711</v>
      </c>
      <c r="I308" s="19" t="s">
        <v>712</v>
      </c>
      <c r="J308" s="19" t="s">
        <v>61</v>
      </c>
      <c r="K308" s="2">
        <v>0.75</v>
      </c>
      <c r="L308" s="2">
        <v>0.25</v>
      </c>
      <c r="M308" s="19">
        <v>100</v>
      </c>
      <c r="N308" s="19">
        <v>100</v>
      </c>
      <c r="O308" s="19">
        <v>100</v>
      </c>
      <c r="P308" s="19">
        <v>90</v>
      </c>
      <c r="Q308" s="21"/>
      <c r="R308" s="21"/>
      <c r="S308" s="21"/>
      <c r="T308" s="21"/>
      <c r="W308" s="2">
        <f t="shared" si="212"/>
        <v>97.5</v>
      </c>
      <c r="X308" s="2">
        <f t="shared" si="213"/>
        <v>5</v>
      </c>
      <c r="Y308" s="2">
        <f t="shared" si="214"/>
        <v>4</v>
      </c>
      <c r="Z308" s="19">
        <v>100</v>
      </c>
      <c r="AA308" s="19">
        <v>100</v>
      </c>
      <c r="AB308" s="19">
        <v>100</v>
      </c>
      <c r="AC308" s="21"/>
      <c r="AJ308" s="2">
        <f t="shared" si="215"/>
        <v>100</v>
      </c>
      <c r="AK308" s="2">
        <f t="shared" si="216"/>
        <v>0</v>
      </c>
      <c r="AL308" s="2">
        <f t="shared" si="217"/>
        <v>3</v>
      </c>
      <c r="AM308" s="22">
        <f t="shared" si="218"/>
        <v>1.5707963267948966</v>
      </c>
      <c r="AN308" s="22">
        <f t="shared" si="219"/>
        <v>1.5707963267948966</v>
      </c>
      <c r="AO308" s="22">
        <f t="shared" si="220"/>
        <v>1.5707963267948966</v>
      </c>
      <c r="AP308" s="22">
        <f t="shared" si="221"/>
        <v>1.2490457723982542</v>
      </c>
      <c r="AQ308" s="22" t="str">
        <f t="shared" si="222"/>
        <v/>
      </c>
      <c r="AR308" s="22" t="str">
        <f t="shared" si="223"/>
        <v/>
      </c>
      <c r="AS308" s="22" t="str">
        <f t="shared" si="224"/>
        <v/>
      </c>
      <c r="AT308" s="22" t="str">
        <f t="shared" si="225"/>
        <v/>
      </c>
      <c r="AU308" s="22" t="str">
        <f t="shared" si="226"/>
        <v/>
      </c>
      <c r="AV308" s="22" t="str">
        <f t="shared" si="227"/>
        <v/>
      </c>
      <c r="AW308" s="2">
        <f t="shared" si="228"/>
        <v>1.490358688195736</v>
      </c>
      <c r="AX308" s="2">
        <f t="shared" si="229"/>
        <v>0.16087527719832118</v>
      </c>
      <c r="AY308" s="2">
        <f t="shared" si="230"/>
        <v>4</v>
      </c>
      <c r="AZ308" s="23">
        <f t="shared" si="231"/>
        <v>1.5707963267948966</v>
      </c>
      <c r="BA308" s="23">
        <f t="shared" si="232"/>
        <v>1.5707963267948966</v>
      </c>
      <c r="BB308" s="23">
        <f t="shared" si="233"/>
        <v>1.5707963267948966</v>
      </c>
      <c r="BC308" s="23" t="str">
        <f t="shared" si="234"/>
        <v/>
      </c>
      <c r="BD308" s="23" t="str">
        <f t="shared" si="235"/>
        <v/>
      </c>
      <c r="BE308" s="23" t="str">
        <f t="shared" si="236"/>
        <v/>
      </c>
      <c r="BF308" s="23" t="str">
        <f t="shared" si="237"/>
        <v/>
      </c>
      <c r="BG308" s="23" t="str">
        <f t="shared" si="238"/>
        <v/>
      </c>
      <c r="BH308" s="23" t="str">
        <f t="shared" si="239"/>
        <v/>
      </c>
      <c r="BI308" s="23" t="str">
        <f t="shared" si="240"/>
        <v/>
      </c>
      <c r="BJ308" s="2">
        <f t="shared" si="241"/>
        <v>1.5707963267948966</v>
      </c>
      <c r="BK308" s="2">
        <f t="shared" si="242"/>
        <v>0</v>
      </c>
      <c r="BL308" s="2">
        <f t="shared" si="243"/>
        <v>3</v>
      </c>
      <c r="BM308" s="2">
        <f t="shared" si="244"/>
        <v>1.3245925370275342E-5</v>
      </c>
      <c r="BN308" s="2">
        <f t="shared" si="245"/>
        <v>4.4153084567584469E-6</v>
      </c>
      <c r="BO308" s="2">
        <f t="shared" si="246"/>
        <v>3</v>
      </c>
      <c r="BP308" s="2">
        <f t="shared" si="247"/>
        <v>7.5093752715381514</v>
      </c>
      <c r="BQ308" s="2">
        <f t="shared" si="248"/>
        <v>0.76489232840434507</v>
      </c>
      <c r="BR308" s="3" t="str">
        <f t="shared" si="249"/>
        <v>Nontoxic</v>
      </c>
      <c r="BS308" s="2">
        <f t="shared" si="250"/>
        <v>102.56410256410255</v>
      </c>
      <c r="BT308" s="4" t="s">
        <v>664</v>
      </c>
      <c r="BU308" s="2" t="s">
        <v>666</v>
      </c>
      <c r="BV308" s="2">
        <f t="shared" si="251"/>
        <v>3</v>
      </c>
      <c r="BW308" s="2">
        <f t="shared" si="252"/>
        <v>2</v>
      </c>
      <c r="BX308" s="2">
        <f t="shared" si="253"/>
        <v>2.5880854813636677E-2</v>
      </c>
      <c r="BY308" s="2">
        <f t="shared" si="254"/>
        <v>0</v>
      </c>
      <c r="BZ308" s="2">
        <f t="shared" si="255"/>
        <v>1.5528512888182005E-2</v>
      </c>
      <c r="CA308" s="2">
        <f t="shared" si="256"/>
        <v>1.211111111111111</v>
      </c>
      <c r="CB308" s="2" t="e">
        <f t="shared" si="257"/>
        <v>#NUM!</v>
      </c>
      <c r="CC308" s="2">
        <v>6.6349999999999998</v>
      </c>
      <c r="CD308" s="2" t="e">
        <f t="shared" si="258"/>
        <v>#NUM!</v>
      </c>
      <c r="CE308" s="2" t="e">
        <f t="shared" si="259"/>
        <v>#NUM!</v>
      </c>
      <c r="CF308" s="2" t="e">
        <f t="shared" si="260"/>
        <v>#NUM!</v>
      </c>
      <c r="CG308" s="2" t="str">
        <f t="shared" si="261"/>
        <v>NS</v>
      </c>
      <c r="CH308" s="2" t="str">
        <f t="shared" si="262"/>
        <v/>
      </c>
      <c r="CI308" s="2" t="str">
        <f t="shared" si="263"/>
        <v/>
      </c>
      <c r="CJ308" s="2" t="str">
        <f t="shared" si="264"/>
        <v/>
      </c>
    </row>
    <row r="309" spans="1:88" x14ac:dyDescent="0.2">
      <c r="A309" s="1" t="s">
        <v>142</v>
      </c>
      <c r="B309" s="19" t="s">
        <v>516</v>
      </c>
      <c r="C309" s="20">
        <v>38148</v>
      </c>
      <c r="D309" s="7">
        <v>0.59861111111111109</v>
      </c>
      <c r="E309" s="1">
        <v>0.1</v>
      </c>
      <c r="F309" s="1" t="s">
        <v>57</v>
      </c>
      <c r="G309" s="1" t="s">
        <v>829</v>
      </c>
      <c r="H309" s="19" t="s">
        <v>711</v>
      </c>
      <c r="I309" s="19" t="s">
        <v>712</v>
      </c>
      <c r="J309" s="19" t="s">
        <v>61</v>
      </c>
      <c r="K309" s="2">
        <v>0.75</v>
      </c>
      <c r="L309" s="2">
        <v>0.25</v>
      </c>
      <c r="M309" s="19">
        <v>100</v>
      </c>
      <c r="N309" s="19">
        <v>90</v>
      </c>
      <c r="O309" s="19">
        <v>100</v>
      </c>
      <c r="P309" s="19">
        <v>100</v>
      </c>
      <c r="Q309" s="21"/>
      <c r="R309" s="21"/>
      <c r="S309" s="21"/>
      <c r="T309" s="21"/>
      <c r="W309" s="2">
        <f t="shared" si="212"/>
        <v>97.5</v>
      </c>
      <c r="X309" s="2">
        <f t="shared" si="213"/>
        <v>5</v>
      </c>
      <c r="Y309" s="2">
        <f t="shared" si="214"/>
        <v>4</v>
      </c>
      <c r="Z309" s="19">
        <v>100</v>
      </c>
      <c r="AA309" s="19">
        <v>100</v>
      </c>
      <c r="AB309" s="19">
        <v>100</v>
      </c>
      <c r="AC309" s="21"/>
      <c r="AJ309" s="2">
        <f t="shared" si="215"/>
        <v>100</v>
      </c>
      <c r="AK309" s="2">
        <f t="shared" si="216"/>
        <v>0</v>
      </c>
      <c r="AL309" s="2">
        <f t="shared" si="217"/>
        <v>3</v>
      </c>
      <c r="AM309" s="22">
        <f t="shared" si="218"/>
        <v>1.5707963267948966</v>
      </c>
      <c r="AN309" s="22">
        <f t="shared" si="219"/>
        <v>1.2490457723982542</v>
      </c>
      <c r="AO309" s="22">
        <f t="shared" si="220"/>
        <v>1.5707963267948966</v>
      </c>
      <c r="AP309" s="22">
        <f t="shared" si="221"/>
        <v>1.5707963267948966</v>
      </c>
      <c r="AQ309" s="22" t="str">
        <f t="shared" si="222"/>
        <v/>
      </c>
      <c r="AR309" s="22" t="str">
        <f t="shared" si="223"/>
        <v/>
      </c>
      <c r="AS309" s="22" t="str">
        <f t="shared" si="224"/>
        <v/>
      </c>
      <c r="AT309" s="22" t="str">
        <f t="shared" si="225"/>
        <v/>
      </c>
      <c r="AU309" s="22" t="str">
        <f t="shared" si="226"/>
        <v/>
      </c>
      <c r="AV309" s="22" t="str">
        <f t="shared" si="227"/>
        <v/>
      </c>
      <c r="AW309" s="2">
        <f t="shared" si="228"/>
        <v>1.490358688195736</v>
      </c>
      <c r="AX309" s="2">
        <f t="shared" si="229"/>
        <v>0.16087527719832118</v>
      </c>
      <c r="AY309" s="2">
        <f t="shared" si="230"/>
        <v>4</v>
      </c>
      <c r="AZ309" s="23">
        <f t="shared" si="231"/>
        <v>1.5707963267948966</v>
      </c>
      <c r="BA309" s="23">
        <f t="shared" si="232"/>
        <v>1.5707963267948966</v>
      </c>
      <c r="BB309" s="23">
        <f t="shared" si="233"/>
        <v>1.5707963267948966</v>
      </c>
      <c r="BC309" s="23" t="str">
        <f t="shared" si="234"/>
        <v/>
      </c>
      <c r="BD309" s="23" t="str">
        <f t="shared" si="235"/>
        <v/>
      </c>
      <c r="BE309" s="23" t="str">
        <f t="shared" si="236"/>
        <v/>
      </c>
      <c r="BF309" s="23" t="str">
        <f t="shared" si="237"/>
        <v/>
      </c>
      <c r="BG309" s="23" t="str">
        <f t="shared" si="238"/>
        <v/>
      </c>
      <c r="BH309" s="23" t="str">
        <f t="shared" si="239"/>
        <v/>
      </c>
      <c r="BI309" s="23" t="str">
        <f t="shared" si="240"/>
        <v/>
      </c>
      <c r="BJ309" s="2">
        <f t="shared" si="241"/>
        <v>1.5707963267948966</v>
      </c>
      <c r="BK309" s="2">
        <f t="shared" si="242"/>
        <v>0</v>
      </c>
      <c r="BL309" s="2">
        <f t="shared" si="243"/>
        <v>3</v>
      </c>
      <c r="BM309" s="2">
        <f t="shared" si="244"/>
        <v>1.3245925370275342E-5</v>
      </c>
      <c r="BN309" s="2">
        <f t="shared" si="245"/>
        <v>4.4153084567584469E-6</v>
      </c>
      <c r="BO309" s="2">
        <f t="shared" si="246"/>
        <v>3</v>
      </c>
      <c r="BP309" s="2">
        <f t="shared" si="247"/>
        <v>7.5093752715381514</v>
      </c>
      <c r="BQ309" s="2">
        <f t="shared" si="248"/>
        <v>0.76489232840434507</v>
      </c>
      <c r="BR309" s="3" t="str">
        <f t="shared" si="249"/>
        <v>Nontoxic</v>
      </c>
      <c r="BS309" s="2">
        <f t="shared" si="250"/>
        <v>102.56410256410255</v>
      </c>
      <c r="BT309" s="4" t="s">
        <v>664</v>
      </c>
      <c r="BU309" s="2" t="s">
        <v>666</v>
      </c>
      <c r="BV309" s="2">
        <f t="shared" si="251"/>
        <v>3</v>
      </c>
      <c r="BW309" s="2">
        <f t="shared" si="252"/>
        <v>2</v>
      </c>
      <c r="BX309" s="2">
        <f t="shared" si="253"/>
        <v>2.5880854813636677E-2</v>
      </c>
      <c r="BY309" s="2">
        <f t="shared" si="254"/>
        <v>0</v>
      </c>
      <c r="BZ309" s="2">
        <f t="shared" si="255"/>
        <v>1.5528512888182005E-2</v>
      </c>
      <c r="CA309" s="2">
        <f t="shared" si="256"/>
        <v>1.211111111111111</v>
      </c>
      <c r="CB309" s="2" t="e">
        <f t="shared" si="257"/>
        <v>#NUM!</v>
      </c>
      <c r="CC309" s="2">
        <v>6.6349999999999998</v>
      </c>
      <c r="CD309" s="2" t="e">
        <f t="shared" si="258"/>
        <v>#NUM!</v>
      </c>
      <c r="CE309" s="2" t="e">
        <f t="shared" si="259"/>
        <v>#NUM!</v>
      </c>
      <c r="CF309" s="2" t="e">
        <f t="shared" si="260"/>
        <v>#NUM!</v>
      </c>
      <c r="CG309" s="2" t="str">
        <f t="shared" si="261"/>
        <v>NS</v>
      </c>
      <c r="CH309" s="2" t="str">
        <f t="shared" si="262"/>
        <v/>
      </c>
      <c r="CI309" s="2" t="str">
        <f t="shared" si="263"/>
        <v/>
      </c>
      <c r="CJ309" s="2" t="str">
        <f t="shared" si="264"/>
        <v/>
      </c>
    </row>
    <row r="310" spans="1:88" x14ac:dyDescent="0.2">
      <c r="A310" s="1" t="s">
        <v>142</v>
      </c>
      <c r="B310" s="19" t="s">
        <v>532</v>
      </c>
      <c r="C310" s="20">
        <v>38197</v>
      </c>
      <c r="D310" s="7">
        <v>0.45347222222222222</v>
      </c>
      <c r="E310" s="1">
        <v>0.1</v>
      </c>
      <c r="F310" s="1" t="s">
        <v>57</v>
      </c>
      <c r="G310" s="1" t="s">
        <v>832</v>
      </c>
      <c r="H310" s="19" t="s">
        <v>711</v>
      </c>
      <c r="I310" s="19" t="s">
        <v>712</v>
      </c>
      <c r="J310" s="19" t="s">
        <v>61</v>
      </c>
      <c r="K310" s="2">
        <v>0.75</v>
      </c>
      <c r="L310" s="2">
        <v>0.25</v>
      </c>
      <c r="M310" s="19">
        <v>100</v>
      </c>
      <c r="N310" s="19">
        <v>100</v>
      </c>
      <c r="O310" s="19">
        <v>100</v>
      </c>
      <c r="P310" s="19">
        <v>90</v>
      </c>
      <c r="Q310" s="21"/>
      <c r="R310" s="21"/>
      <c r="S310" s="21"/>
      <c r="T310" s="21"/>
      <c r="W310" s="2">
        <f t="shared" si="212"/>
        <v>97.5</v>
      </c>
      <c r="X310" s="2">
        <f t="shared" si="213"/>
        <v>5</v>
      </c>
      <c r="Y310" s="2">
        <f t="shared" si="214"/>
        <v>4</v>
      </c>
      <c r="Z310" s="19">
        <v>100</v>
      </c>
      <c r="AA310" s="19">
        <v>100</v>
      </c>
      <c r="AB310" s="19">
        <v>100</v>
      </c>
      <c r="AC310" s="21"/>
      <c r="AJ310" s="2">
        <f t="shared" si="215"/>
        <v>100</v>
      </c>
      <c r="AK310" s="2">
        <f t="shared" si="216"/>
        <v>0</v>
      </c>
      <c r="AL310" s="2">
        <f t="shared" si="217"/>
        <v>3</v>
      </c>
      <c r="AM310" s="22">
        <f t="shared" si="218"/>
        <v>1.5707963267948966</v>
      </c>
      <c r="AN310" s="22">
        <f t="shared" si="219"/>
        <v>1.5707963267948966</v>
      </c>
      <c r="AO310" s="22">
        <f t="shared" si="220"/>
        <v>1.5707963267948966</v>
      </c>
      <c r="AP310" s="22">
        <f t="shared" si="221"/>
        <v>1.2490457723982542</v>
      </c>
      <c r="AQ310" s="22" t="str">
        <f t="shared" si="222"/>
        <v/>
      </c>
      <c r="AR310" s="22" t="str">
        <f t="shared" si="223"/>
        <v/>
      </c>
      <c r="AS310" s="22" t="str">
        <f t="shared" si="224"/>
        <v/>
      </c>
      <c r="AT310" s="22" t="str">
        <f t="shared" si="225"/>
        <v/>
      </c>
      <c r="AU310" s="22" t="str">
        <f t="shared" si="226"/>
        <v/>
      </c>
      <c r="AV310" s="22" t="str">
        <f t="shared" si="227"/>
        <v/>
      </c>
      <c r="AW310" s="2">
        <f t="shared" si="228"/>
        <v>1.490358688195736</v>
      </c>
      <c r="AX310" s="2">
        <f t="shared" si="229"/>
        <v>0.16087527719832118</v>
      </c>
      <c r="AY310" s="2">
        <f t="shared" si="230"/>
        <v>4</v>
      </c>
      <c r="AZ310" s="23">
        <f t="shared" si="231"/>
        <v>1.5707963267948966</v>
      </c>
      <c r="BA310" s="23">
        <f t="shared" si="232"/>
        <v>1.5707963267948966</v>
      </c>
      <c r="BB310" s="23">
        <f t="shared" si="233"/>
        <v>1.5707963267948966</v>
      </c>
      <c r="BC310" s="23" t="str">
        <f t="shared" si="234"/>
        <v/>
      </c>
      <c r="BD310" s="23" t="str">
        <f t="shared" si="235"/>
        <v/>
      </c>
      <c r="BE310" s="23" t="str">
        <f t="shared" si="236"/>
        <v/>
      </c>
      <c r="BF310" s="23" t="str">
        <f t="shared" si="237"/>
        <v/>
      </c>
      <c r="BG310" s="23" t="str">
        <f t="shared" si="238"/>
        <v/>
      </c>
      <c r="BH310" s="23" t="str">
        <f t="shared" si="239"/>
        <v/>
      </c>
      <c r="BI310" s="23" t="str">
        <f t="shared" si="240"/>
        <v/>
      </c>
      <c r="BJ310" s="2">
        <f t="shared" si="241"/>
        <v>1.5707963267948966</v>
      </c>
      <c r="BK310" s="2">
        <f t="shared" si="242"/>
        <v>0</v>
      </c>
      <c r="BL310" s="2">
        <f t="shared" si="243"/>
        <v>3</v>
      </c>
      <c r="BM310" s="2">
        <f t="shared" si="244"/>
        <v>1.3245925370275342E-5</v>
      </c>
      <c r="BN310" s="2">
        <f t="shared" si="245"/>
        <v>4.4153084567584469E-6</v>
      </c>
      <c r="BO310" s="2">
        <f t="shared" si="246"/>
        <v>3</v>
      </c>
      <c r="BP310" s="2">
        <f t="shared" si="247"/>
        <v>7.5093752715381514</v>
      </c>
      <c r="BQ310" s="2">
        <f t="shared" si="248"/>
        <v>0.76489232840434507</v>
      </c>
      <c r="BR310" s="3" t="str">
        <f t="shared" si="249"/>
        <v>Nontoxic</v>
      </c>
      <c r="BS310" s="2">
        <f t="shared" si="250"/>
        <v>102.56410256410255</v>
      </c>
      <c r="BT310" s="4" t="s">
        <v>664</v>
      </c>
      <c r="BU310" s="2" t="s">
        <v>666</v>
      </c>
      <c r="BV310" s="2">
        <f t="shared" si="251"/>
        <v>3</v>
      </c>
      <c r="BW310" s="2">
        <f t="shared" si="252"/>
        <v>2</v>
      </c>
      <c r="BX310" s="2">
        <f t="shared" si="253"/>
        <v>2.5880854813636677E-2</v>
      </c>
      <c r="BY310" s="2">
        <f t="shared" si="254"/>
        <v>0</v>
      </c>
      <c r="BZ310" s="2">
        <f t="shared" si="255"/>
        <v>1.5528512888182005E-2</v>
      </c>
      <c r="CA310" s="2">
        <f t="shared" si="256"/>
        <v>1.211111111111111</v>
      </c>
      <c r="CB310" s="2" t="e">
        <f t="shared" si="257"/>
        <v>#NUM!</v>
      </c>
      <c r="CC310" s="2">
        <v>6.6349999999999998</v>
      </c>
      <c r="CD310" s="2" t="e">
        <f t="shared" si="258"/>
        <v>#NUM!</v>
      </c>
      <c r="CE310" s="2" t="e">
        <f t="shared" si="259"/>
        <v>#NUM!</v>
      </c>
      <c r="CF310" s="2" t="e">
        <f t="shared" si="260"/>
        <v>#NUM!</v>
      </c>
      <c r="CG310" s="2" t="str">
        <f t="shared" si="261"/>
        <v>NS</v>
      </c>
      <c r="CH310" s="2" t="str">
        <f t="shared" si="262"/>
        <v/>
      </c>
      <c r="CI310" s="2" t="str">
        <f t="shared" si="263"/>
        <v/>
      </c>
      <c r="CJ310" s="2" t="str">
        <f t="shared" si="264"/>
        <v/>
      </c>
    </row>
    <row r="311" spans="1:88" x14ac:dyDescent="0.2">
      <c r="A311" s="1" t="s">
        <v>142</v>
      </c>
      <c r="B311" s="19" t="s">
        <v>532</v>
      </c>
      <c r="C311" s="20">
        <v>38715</v>
      </c>
      <c r="D311" s="7">
        <v>0.44374999999999998</v>
      </c>
      <c r="E311" s="1">
        <v>0.1</v>
      </c>
      <c r="F311" s="1" t="s">
        <v>57</v>
      </c>
      <c r="G311" s="1" t="s">
        <v>844</v>
      </c>
      <c r="H311" s="19" t="s">
        <v>711</v>
      </c>
      <c r="I311" s="19" t="s">
        <v>712</v>
      </c>
      <c r="J311" s="19" t="s">
        <v>61</v>
      </c>
      <c r="K311" s="2">
        <v>0.75</v>
      </c>
      <c r="L311" s="2">
        <v>0.25</v>
      </c>
      <c r="M311" s="19">
        <v>90</v>
      </c>
      <c r="N311" s="19">
        <v>100</v>
      </c>
      <c r="O311" s="19">
        <v>100</v>
      </c>
      <c r="P311" s="19">
        <v>100</v>
      </c>
      <c r="Q311" s="21"/>
      <c r="R311" s="21"/>
      <c r="S311" s="21"/>
      <c r="T311" s="21"/>
      <c r="W311" s="2">
        <f t="shared" si="212"/>
        <v>97.5</v>
      </c>
      <c r="X311" s="2">
        <f t="shared" si="213"/>
        <v>5</v>
      </c>
      <c r="Y311" s="2">
        <f t="shared" si="214"/>
        <v>4</v>
      </c>
      <c r="Z311" s="19">
        <v>100</v>
      </c>
      <c r="AA311" s="19">
        <v>100</v>
      </c>
      <c r="AB311" s="19">
        <v>100</v>
      </c>
      <c r="AC311" s="19">
        <v>100</v>
      </c>
      <c r="AJ311" s="2">
        <f t="shared" si="215"/>
        <v>100</v>
      </c>
      <c r="AK311" s="2">
        <f t="shared" si="216"/>
        <v>0</v>
      </c>
      <c r="AL311" s="2">
        <f t="shared" si="217"/>
        <v>4</v>
      </c>
      <c r="AM311" s="22">
        <f t="shared" si="218"/>
        <v>1.2490457723982542</v>
      </c>
      <c r="AN311" s="22">
        <f t="shared" si="219"/>
        <v>1.5707963267948966</v>
      </c>
      <c r="AO311" s="22">
        <f t="shared" si="220"/>
        <v>1.5707963267948966</v>
      </c>
      <c r="AP311" s="22">
        <f t="shared" si="221"/>
        <v>1.5707963267948966</v>
      </c>
      <c r="AQ311" s="22" t="str">
        <f t="shared" si="222"/>
        <v/>
      </c>
      <c r="AR311" s="22" t="str">
        <f t="shared" si="223"/>
        <v/>
      </c>
      <c r="AS311" s="22" t="str">
        <f t="shared" si="224"/>
        <v/>
      </c>
      <c r="AT311" s="22" t="str">
        <f t="shared" si="225"/>
        <v/>
      </c>
      <c r="AU311" s="22" t="str">
        <f t="shared" si="226"/>
        <v/>
      </c>
      <c r="AV311" s="22" t="str">
        <f t="shared" si="227"/>
        <v/>
      </c>
      <c r="AW311" s="2">
        <f t="shared" si="228"/>
        <v>1.490358688195736</v>
      </c>
      <c r="AX311" s="2">
        <f t="shared" si="229"/>
        <v>0.16087527719832118</v>
      </c>
      <c r="AY311" s="2">
        <f t="shared" si="230"/>
        <v>4</v>
      </c>
      <c r="AZ311" s="23">
        <f t="shared" si="231"/>
        <v>1.5707963267948966</v>
      </c>
      <c r="BA311" s="23">
        <f t="shared" si="232"/>
        <v>1.5707963267948966</v>
      </c>
      <c r="BB311" s="23">
        <f t="shared" si="233"/>
        <v>1.5707963267948966</v>
      </c>
      <c r="BC311" s="23">
        <f t="shared" si="234"/>
        <v>1.5707963267948966</v>
      </c>
      <c r="BD311" s="23" t="str">
        <f t="shared" si="235"/>
        <v/>
      </c>
      <c r="BE311" s="23" t="str">
        <f t="shared" si="236"/>
        <v/>
      </c>
      <c r="BF311" s="23" t="str">
        <f t="shared" si="237"/>
        <v/>
      </c>
      <c r="BG311" s="23" t="str">
        <f t="shared" si="238"/>
        <v/>
      </c>
      <c r="BH311" s="23" t="str">
        <f t="shared" si="239"/>
        <v/>
      </c>
      <c r="BI311" s="23" t="str">
        <f t="shared" si="240"/>
        <v/>
      </c>
      <c r="BJ311" s="2">
        <f t="shared" si="241"/>
        <v>1.5707963267948966</v>
      </c>
      <c r="BK311" s="2">
        <f t="shared" si="242"/>
        <v>0</v>
      </c>
      <c r="BL311" s="2">
        <f t="shared" si="243"/>
        <v>4</v>
      </c>
      <c r="BM311" s="2">
        <f t="shared" si="244"/>
        <v>1.3245925370275342E-5</v>
      </c>
      <c r="BN311" s="2">
        <f t="shared" si="245"/>
        <v>4.4153084567584469E-6</v>
      </c>
      <c r="BO311" s="2">
        <f t="shared" si="246"/>
        <v>3</v>
      </c>
      <c r="BP311" s="2">
        <f t="shared" si="247"/>
        <v>7.5093752715381514</v>
      </c>
      <c r="BQ311" s="2">
        <f t="shared" si="248"/>
        <v>0.76489232840434507</v>
      </c>
      <c r="BR311" s="3" t="str">
        <f t="shared" si="249"/>
        <v>Nontoxic</v>
      </c>
      <c r="BS311" s="2">
        <f t="shared" si="250"/>
        <v>102.56410256410255</v>
      </c>
      <c r="BT311" s="4" t="s">
        <v>664</v>
      </c>
      <c r="BU311" s="2" t="s">
        <v>666</v>
      </c>
      <c r="BV311" s="2">
        <f t="shared" si="251"/>
        <v>3</v>
      </c>
      <c r="BW311" s="2">
        <f t="shared" si="252"/>
        <v>3</v>
      </c>
      <c r="BX311" s="2">
        <f t="shared" si="253"/>
        <v>2.5880854813636677E-2</v>
      </c>
      <c r="BY311" s="2">
        <f t="shared" si="254"/>
        <v>0</v>
      </c>
      <c r="BZ311" s="2">
        <f t="shared" si="255"/>
        <v>1.2940427406818339E-2</v>
      </c>
      <c r="CA311" s="2">
        <f t="shared" si="256"/>
        <v>1.1666666666666667</v>
      </c>
      <c r="CB311" s="2" t="e">
        <f t="shared" si="257"/>
        <v>#NUM!</v>
      </c>
      <c r="CC311" s="2">
        <v>6.6349999999999998</v>
      </c>
      <c r="CD311" s="2" t="e">
        <f t="shared" si="258"/>
        <v>#NUM!</v>
      </c>
      <c r="CE311" s="2" t="e">
        <f t="shared" si="259"/>
        <v>#NUM!</v>
      </c>
      <c r="CF311" s="2" t="e">
        <f t="shared" si="260"/>
        <v>#NUM!</v>
      </c>
      <c r="CG311" s="2" t="str">
        <f t="shared" si="261"/>
        <v>NS</v>
      </c>
      <c r="CH311" s="2" t="str">
        <f t="shared" si="262"/>
        <v/>
      </c>
      <c r="CI311" s="2" t="str">
        <f t="shared" si="263"/>
        <v/>
      </c>
      <c r="CJ311" s="2" t="str">
        <f t="shared" si="264"/>
        <v/>
      </c>
    </row>
    <row r="312" spans="1:88" x14ac:dyDescent="0.2">
      <c r="A312" s="1" t="s">
        <v>142</v>
      </c>
      <c r="B312" s="19" t="s">
        <v>552</v>
      </c>
      <c r="C312" s="20">
        <v>38839</v>
      </c>
      <c r="D312" s="7">
        <v>0.54166666666666663</v>
      </c>
      <c r="E312" s="1">
        <v>0.1</v>
      </c>
      <c r="F312" s="1" t="s">
        <v>57</v>
      </c>
      <c r="G312" s="1" t="s">
        <v>875</v>
      </c>
      <c r="H312" s="19" t="s">
        <v>711</v>
      </c>
      <c r="I312" s="19" t="s">
        <v>712</v>
      </c>
      <c r="J312" s="19" t="s">
        <v>61</v>
      </c>
      <c r="K312" s="2">
        <v>0.75</v>
      </c>
      <c r="L312" s="2">
        <v>0.25</v>
      </c>
      <c r="M312" s="19">
        <v>90</v>
      </c>
      <c r="N312" s="19">
        <v>100</v>
      </c>
      <c r="O312" s="19">
        <v>100</v>
      </c>
      <c r="P312" s="19">
        <v>100</v>
      </c>
      <c r="Q312" s="21"/>
      <c r="R312" s="21"/>
      <c r="S312" s="21"/>
      <c r="T312" s="21"/>
      <c r="W312" s="2">
        <f t="shared" si="212"/>
        <v>97.5</v>
      </c>
      <c r="X312" s="2">
        <f t="shared" si="213"/>
        <v>5</v>
      </c>
      <c r="Y312" s="2">
        <f t="shared" si="214"/>
        <v>4</v>
      </c>
      <c r="Z312" s="19">
        <v>100</v>
      </c>
      <c r="AA312" s="19">
        <v>100</v>
      </c>
      <c r="AB312" s="19">
        <v>100</v>
      </c>
      <c r="AC312" s="19">
        <v>100</v>
      </c>
      <c r="AJ312" s="2">
        <f t="shared" si="215"/>
        <v>100</v>
      </c>
      <c r="AK312" s="2">
        <f t="shared" si="216"/>
        <v>0</v>
      </c>
      <c r="AL312" s="2">
        <f t="shared" si="217"/>
        <v>4</v>
      </c>
      <c r="AM312" s="22">
        <f t="shared" si="218"/>
        <v>1.2490457723982542</v>
      </c>
      <c r="AN312" s="22">
        <f t="shared" si="219"/>
        <v>1.5707963267948966</v>
      </c>
      <c r="AO312" s="22">
        <f t="shared" si="220"/>
        <v>1.5707963267948966</v>
      </c>
      <c r="AP312" s="22">
        <f t="shared" si="221"/>
        <v>1.5707963267948966</v>
      </c>
      <c r="AQ312" s="22" t="str">
        <f t="shared" si="222"/>
        <v/>
      </c>
      <c r="AR312" s="22" t="str">
        <f t="shared" si="223"/>
        <v/>
      </c>
      <c r="AS312" s="22" t="str">
        <f t="shared" si="224"/>
        <v/>
      </c>
      <c r="AT312" s="22" t="str">
        <f t="shared" si="225"/>
        <v/>
      </c>
      <c r="AU312" s="22" t="str">
        <f t="shared" si="226"/>
        <v/>
      </c>
      <c r="AV312" s="22" t="str">
        <f t="shared" si="227"/>
        <v/>
      </c>
      <c r="AW312" s="2">
        <f t="shared" si="228"/>
        <v>1.490358688195736</v>
      </c>
      <c r="AX312" s="2">
        <f t="shared" si="229"/>
        <v>0.16087527719832118</v>
      </c>
      <c r="AY312" s="2">
        <f t="shared" si="230"/>
        <v>4</v>
      </c>
      <c r="AZ312" s="23">
        <f t="shared" si="231"/>
        <v>1.5707963267948966</v>
      </c>
      <c r="BA312" s="23">
        <f t="shared" si="232"/>
        <v>1.5707963267948966</v>
      </c>
      <c r="BB312" s="23">
        <f t="shared" si="233"/>
        <v>1.5707963267948966</v>
      </c>
      <c r="BC312" s="23">
        <f t="shared" si="234"/>
        <v>1.5707963267948966</v>
      </c>
      <c r="BD312" s="23" t="str">
        <f t="shared" si="235"/>
        <v/>
      </c>
      <c r="BE312" s="23" t="str">
        <f t="shared" si="236"/>
        <v/>
      </c>
      <c r="BF312" s="23" t="str">
        <f t="shared" si="237"/>
        <v/>
      </c>
      <c r="BG312" s="23" t="str">
        <f t="shared" si="238"/>
        <v/>
      </c>
      <c r="BH312" s="23" t="str">
        <f t="shared" si="239"/>
        <v/>
      </c>
      <c r="BI312" s="23" t="str">
        <f t="shared" si="240"/>
        <v/>
      </c>
      <c r="BJ312" s="2">
        <f t="shared" si="241"/>
        <v>1.5707963267948966</v>
      </c>
      <c r="BK312" s="2">
        <f t="shared" si="242"/>
        <v>0</v>
      </c>
      <c r="BL312" s="2">
        <f t="shared" si="243"/>
        <v>4</v>
      </c>
      <c r="BM312" s="2">
        <f t="shared" si="244"/>
        <v>1.3245925370275342E-5</v>
      </c>
      <c r="BN312" s="2">
        <f t="shared" si="245"/>
        <v>4.4153084567584469E-6</v>
      </c>
      <c r="BO312" s="2">
        <f t="shared" si="246"/>
        <v>3</v>
      </c>
      <c r="BP312" s="2">
        <f t="shared" si="247"/>
        <v>7.5093752715381514</v>
      </c>
      <c r="BQ312" s="2">
        <f t="shared" si="248"/>
        <v>0.76489232840434507</v>
      </c>
      <c r="BR312" s="3" t="str">
        <f t="shared" si="249"/>
        <v>Nontoxic</v>
      </c>
      <c r="BS312" s="2">
        <f t="shared" si="250"/>
        <v>102.56410256410255</v>
      </c>
      <c r="BT312" s="4" t="s">
        <v>664</v>
      </c>
      <c r="BU312" s="2" t="s">
        <v>666</v>
      </c>
      <c r="BV312" s="2">
        <f t="shared" si="251"/>
        <v>3</v>
      </c>
      <c r="BW312" s="2">
        <f t="shared" si="252"/>
        <v>3</v>
      </c>
      <c r="BX312" s="2">
        <f t="shared" si="253"/>
        <v>2.5880854813636677E-2</v>
      </c>
      <c r="BY312" s="2">
        <f t="shared" si="254"/>
        <v>0</v>
      </c>
      <c r="BZ312" s="2">
        <f t="shared" si="255"/>
        <v>1.2940427406818339E-2</v>
      </c>
      <c r="CA312" s="2">
        <f t="shared" si="256"/>
        <v>1.1666666666666667</v>
      </c>
      <c r="CB312" s="2" t="e">
        <f t="shared" si="257"/>
        <v>#NUM!</v>
      </c>
      <c r="CC312" s="2">
        <v>6.6349999999999998</v>
      </c>
      <c r="CD312" s="2" t="e">
        <f t="shared" si="258"/>
        <v>#NUM!</v>
      </c>
      <c r="CE312" s="2" t="e">
        <f t="shared" si="259"/>
        <v>#NUM!</v>
      </c>
      <c r="CF312" s="2" t="e">
        <f t="shared" si="260"/>
        <v>#NUM!</v>
      </c>
      <c r="CG312" s="2" t="str">
        <f t="shared" si="261"/>
        <v>NS</v>
      </c>
      <c r="CH312" s="2" t="str">
        <f t="shared" si="262"/>
        <v/>
      </c>
      <c r="CI312" s="2" t="str">
        <f t="shared" si="263"/>
        <v/>
      </c>
      <c r="CJ312" s="2" t="str">
        <f t="shared" si="264"/>
        <v/>
      </c>
    </row>
    <row r="313" spans="1:88" x14ac:dyDescent="0.2">
      <c r="A313" s="1" t="s">
        <v>142</v>
      </c>
      <c r="B313" s="19" t="s">
        <v>553</v>
      </c>
      <c r="C313" s="20">
        <v>38840</v>
      </c>
      <c r="D313" s="7">
        <v>0.29166666666666669</v>
      </c>
      <c r="E313" s="1">
        <v>0.1</v>
      </c>
      <c r="F313" s="1" t="s">
        <v>57</v>
      </c>
      <c r="G313" s="1" t="s">
        <v>875</v>
      </c>
      <c r="H313" s="19" t="s">
        <v>711</v>
      </c>
      <c r="I313" s="19" t="s">
        <v>712</v>
      </c>
      <c r="J313" s="19" t="s">
        <v>61</v>
      </c>
      <c r="K313" s="2">
        <v>0.75</v>
      </c>
      <c r="L313" s="2">
        <v>0.25</v>
      </c>
      <c r="M313" s="19">
        <v>90</v>
      </c>
      <c r="N313" s="19">
        <v>100</v>
      </c>
      <c r="O313" s="19">
        <v>100</v>
      </c>
      <c r="P313" s="19">
        <v>100</v>
      </c>
      <c r="Q313" s="21"/>
      <c r="R313" s="21"/>
      <c r="S313" s="21"/>
      <c r="T313" s="21"/>
      <c r="W313" s="2">
        <f t="shared" si="212"/>
        <v>97.5</v>
      </c>
      <c r="X313" s="2">
        <f t="shared" si="213"/>
        <v>5</v>
      </c>
      <c r="Y313" s="2">
        <f t="shared" si="214"/>
        <v>4</v>
      </c>
      <c r="Z313" s="19">
        <v>100</v>
      </c>
      <c r="AA313" s="19">
        <v>100</v>
      </c>
      <c r="AB313" s="19">
        <v>100</v>
      </c>
      <c r="AC313" s="19">
        <v>100</v>
      </c>
      <c r="AJ313" s="2">
        <f t="shared" si="215"/>
        <v>100</v>
      </c>
      <c r="AK313" s="2">
        <f t="shared" si="216"/>
        <v>0</v>
      </c>
      <c r="AL313" s="2">
        <f t="shared" si="217"/>
        <v>4</v>
      </c>
      <c r="AM313" s="22">
        <f t="shared" si="218"/>
        <v>1.2490457723982542</v>
      </c>
      <c r="AN313" s="22">
        <f t="shared" si="219"/>
        <v>1.5707963267948966</v>
      </c>
      <c r="AO313" s="22">
        <f t="shared" si="220"/>
        <v>1.5707963267948966</v>
      </c>
      <c r="AP313" s="22">
        <f t="shared" si="221"/>
        <v>1.5707963267948966</v>
      </c>
      <c r="AQ313" s="22" t="str">
        <f t="shared" si="222"/>
        <v/>
      </c>
      <c r="AR313" s="22" t="str">
        <f t="shared" si="223"/>
        <v/>
      </c>
      <c r="AS313" s="22" t="str">
        <f t="shared" si="224"/>
        <v/>
      </c>
      <c r="AT313" s="22" t="str">
        <f t="shared" si="225"/>
        <v/>
      </c>
      <c r="AU313" s="22" t="str">
        <f t="shared" si="226"/>
        <v/>
      </c>
      <c r="AV313" s="22" t="str">
        <f t="shared" si="227"/>
        <v/>
      </c>
      <c r="AW313" s="2">
        <f t="shared" si="228"/>
        <v>1.490358688195736</v>
      </c>
      <c r="AX313" s="2">
        <f t="shared" si="229"/>
        <v>0.16087527719832118</v>
      </c>
      <c r="AY313" s="2">
        <f t="shared" si="230"/>
        <v>4</v>
      </c>
      <c r="AZ313" s="23">
        <f t="shared" si="231"/>
        <v>1.5707963267948966</v>
      </c>
      <c r="BA313" s="23">
        <f t="shared" si="232"/>
        <v>1.5707963267948966</v>
      </c>
      <c r="BB313" s="23">
        <f t="shared" si="233"/>
        <v>1.5707963267948966</v>
      </c>
      <c r="BC313" s="23">
        <f t="shared" si="234"/>
        <v>1.5707963267948966</v>
      </c>
      <c r="BD313" s="23" t="str">
        <f t="shared" si="235"/>
        <v/>
      </c>
      <c r="BE313" s="23" t="str">
        <f t="shared" si="236"/>
        <v/>
      </c>
      <c r="BF313" s="23" t="str">
        <f t="shared" si="237"/>
        <v/>
      </c>
      <c r="BG313" s="23" t="str">
        <f t="shared" si="238"/>
        <v/>
      </c>
      <c r="BH313" s="23" t="str">
        <f t="shared" si="239"/>
        <v/>
      </c>
      <c r="BI313" s="23" t="str">
        <f t="shared" si="240"/>
        <v/>
      </c>
      <c r="BJ313" s="2">
        <f t="shared" si="241"/>
        <v>1.5707963267948966</v>
      </c>
      <c r="BK313" s="2">
        <f t="shared" si="242"/>
        <v>0</v>
      </c>
      <c r="BL313" s="2">
        <f t="shared" si="243"/>
        <v>4</v>
      </c>
      <c r="BM313" s="2">
        <f t="shared" si="244"/>
        <v>1.3245925370275342E-5</v>
      </c>
      <c r="BN313" s="2">
        <f t="shared" si="245"/>
        <v>4.4153084567584469E-6</v>
      </c>
      <c r="BO313" s="2">
        <f t="shared" si="246"/>
        <v>3</v>
      </c>
      <c r="BP313" s="2">
        <f t="shared" si="247"/>
        <v>7.5093752715381514</v>
      </c>
      <c r="BQ313" s="2">
        <f t="shared" si="248"/>
        <v>0.76489232840434507</v>
      </c>
      <c r="BR313" s="3" t="str">
        <f t="shared" si="249"/>
        <v>Nontoxic</v>
      </c>
      <c r="BS313" s="2">
        <f t="shared" si="250"/>
        <v>102.56410256410255</v>
      </c>
      <c r="BT313" s="4" t="s">
        <v>664</v>
      </c>
      <c r="BU313" s="2" t="s">
        <v>666</v>
      </c>
      <c r="BV313" s="2">
        <f t="shared" si="251"/>
        <v>3</v>
      </c>
      <c r="BW313" s="2">
        <f t="shared" si="252"/>
        <v>3</v>
      </c>
      <c r="BX313" s="2">
        <f t="shared" si="253"/>
        <v>2.5880854813636677E-2</v>
      </c>
      <c r="BY313" s="2">
        <f t="shared" si="254"/>
        <v>0</v>
      </c>
      <c r="BZ313" s="2">
        <f t="shared" si="255"/>
        <v>1.2940427406818339E-2</v>
      </c>
      <c r="CA313" s="2">
        <f t="shared" si="256"/>
        <v>1.1666666666666667</v>
      </c>
      <c r="CB313" s="2" t="e">
        <f t="shared" si="257"/>
        <v>#NUM!</v>
      </c>
      <c r="CC313" s="2">
        <v>6.6349999999999998</v>
      </c>
      <c r="CD313" s="2" t="e">
        <f t="shared" si="258"/>
        <v>#NUM!</v>
      </c>
      <c r="CE313" s="2" t="e">
        <f t="shared" si="259"/>
        <v>#NUM!</v>
      </c>
      <c r="CF313" s="2" t="e">
        <f t="shared" si="260"/>
        <v>#NUM!</v>
      </c>
      <c r="CG313" s="2" t="str">
        <f t="shared" si="261"/>
        <v>NS</v>
      </c>
      <c r="CH313" s="2" t="str">
        <f t="shared" si="262"/>
        <v/>
      </c>
      <c r="CI313" s="2" t="str">
        <f t="shared" si="263"/>
        <v/>
      </c>
      <c r="CJ313" s="2" t="str">
        <f t="shared" si="264"/>
        <v/>
      </c>
    </row>
    <row r="314" spans="1:88" x14ac:dyDescent="0.2">
      <c r="A314" s="1" t="s">
        <v>142</v>
      </c>
      <c r="B314" s="19" t="s">
        <v>564</v>
      </c>
      <c r="C314" s="20">
        <v>38839</v>
      </c>
      <c r="D314" s="7">
        <v>0.39583333333333331</v>
      </c>
      <c r="E314" s="1">
        <v>0.1</v>
      </c>
      <c r="F314" s="1" t="s">
        <v>57</v>
      </c>
      <c r="G314" s="1" t="s">
        <v>877</v>
      </c>
      <c r="H314" s="19" t="s">
        <v>711</v>
      </c>
      <c r="I314" s="19" t="s">
        <v>712</v>
      </c>
      <c r="J314" s="19" t="s">
        <v>61</v>
      </c>
      <c r="K314" s="2">
        <v>0.75</v>
      </c>
      <c r="L314" s="2">
        <v>0.25</v>
      </c>
      <c r="M314" s="19">
        <v>100</v>
      </c>
      <c r="N314" s="19">
        <v>90</v>
      </c>
      <c r="O314" s="19">
        <v>100</v>
      </c>
      <c r="P314" s="19">
        <v>100</v>
      </c>
      <c r="Q314" s="21"/>
      <c r="R314" s="21"/>
      <c r="S314" s="21"/>
      <c r="T314" s="21"/>
      <c r="W314" s="2">
        <f t="shared" si="212"/>
        <v>97.5</v>
      </c>
      <c r="X314" s="2">
        <f t="shared" si="213"/>
        <v>5</v>
      </c>
      <c r="Y314" s="2">
        <f t="shared" si="214"/>
        <v>4</v>
      </c>
      <c r="Z314" s="19">
        <v>100</v>
      </c>
      <c r="AA314" s="19">
        <v>100</v>
      </c>
      <c r="AB314" s="19">
        <v>100</v>
      </c>
      <c r="AC314" s="19">
        <v>100</v>
      </c>
      <c r="AJ314" s="2">
        <f t="shared" si="215"/>
        <v>100</v>
      </c>
      <c r="AK314" s="2">
        <f t="shared" si="216"/>
        <v>0</v>
      </c>
      <c r="AL314" s="2">
        <f t="shared" si="217"/>
        <v>4</v>
      </c>
      <c r="AM314" s="22">
        <f t="shared" si="218"/>
        <v>1.5707963267948966</v>
      </c>
      <c r="AN314" s="22">
        <f t="shared" si="219"/>
        <v>1.2490457723982542</v>
      </c>
      <c r="AO314" s="22">
        <f t="shared" si="220"/>
        <v>1.5707963267948966</v>
      </c>
      <c r="AP314" s="22">
        <f t="shared" si="221"/>
        <v>1.5707963267948966</v>
      </c>
      <c r="AQ314" s="22" t="str">
        <f t="shared" si="222"/>
        <v/>
      </c>
      <c r="AR314" s="22" t="str">
        <f t="shared" si="223"/>
        <v/>
      </c>
      <c r="AS314" s="22" t="str">
        <f t="shared" si="224"/>
        <v/>
      </c>
      <c r="AT314" s="22" t="str">
        <f t="shared" si="225"/>
        <v/>
      </c>
      <c r="AU314" s="22" t="str">
        <f t="shared" si="226"/>
        <v/>
      </c>
      <c r="AV314" s="22" t="str">
        <f t="shared" si="227"/>
        <v/>
      </c>
      <c r="AW314" s="2">
        <f t="shared" si="228"/>
        <v>1.490358688195736</v>
      </c>
      <c r="AX314" s="2">
        <f t="shared" si="229"/>
        <v>0.16087527719832118</v>
      </c>
      <c r="AY314" s="2">
        <f t="shared" si="230"/>
        <v>4</v>
      </c>
      <c r="AZ314" s="23">
        <f t="shared" si="231"/>
        <v>1.5707963267948966</v>
      </c>
      <c r="BA314" s="23">
        <f t="shared" si="232"/>
        <v>1.5707963267948966</v>
      </c>
      <c r="BB314" s="23">
        <f t="shared" si="233"/>
        <v>1.5707963267948966</v>
      </c>
      <c r="BC314" s="23">
        <f t="shared" si="234"/>
        <v>1.5707963267948966</v>
      </c>
      <c r="BD314" s="23" t="str">
        <f t="shared" si="235"/>
        <v/>
      </c>
      <c r="BE314" s="23" t="str">
        <f t="shared" si="236"/>
        <v/>
      </c>
      <c r="BF314" s="23" t="str">
        <f t="shared" si="237"/>
        <v/>
      </c>
      <c r="BG314" s="23" t="str">
        <f t="shared" si="238"/>
        <v/>
      </c>
      <c r="BH314" s="23" t="str">
        <f t="shared" si="239"/>
        <v/>
      </c>
      <c r="BI314" s="23" t="str">
        <f t="shared" si="240"/>
        <v/>
      </c>
      <c r="BJ314" s="2">
        <f t="shared" si="241"/>
        <v>1.5707963267948966</v>
      </c>
      <c r="BK314" s="2">
        <f t="shared" si="242"/>
        <v>0</v>
      </c>
      <c r="BL314" s="2">
        <f t="shared" si="243"/>
        <v>4</v>
      </c>
      <c r="BM314" s="2">
        <f t="shared" si="244"/>
        <v>1.3245925370275342E-5</v>
      </c>
      <c r="BN314" s="2">
        <f t="shared" si="245"/>
        <v>4.4153084567584469E-6</v>
      </c>
      <c r="BO314" s="2">
        <f t="shared" si="246"/>
        <v>3</v>
      </c>
      <c r="BP314" s="2">
        <f t="shared" si="247"/>
        <v>7.5093752715381514</v>
      </c>
      <c r="BQ314" s="2">
        <f t="shared" si="248"/>
        <v>0.76489232840434507</v>
      </c>
      <c r="BR314" s="3" t="str">
        <f t="shared" si="249"/>
        <v>Nontoxic</v>
      </c>
      <c r="BS314" s="2">
        <f t="shared" si="250"/>
        <v>102.56410256410255</v>
      </c>
      <c r="BT314" s="4" t="s">
        <v>664</v>
      </c>
      <c r="BU314" s="2" t="s">
        <v>666</v>
      </c>
      <c r="BV314" s="2">
        <f t="shared" si="251"/>
        <v>3</v>
      </c>
      <c r="BW314" s="2">
        <f t="shared" si="252"/>
        <v>3</v>
      </c>
      <c r="BX314" s="2">
        <f t="shared" si="253"/>
        <v>2.5880854813636677E-2</v>
      </c>
      <c r="BY314" s="2">
        <f t="shared" si="254"/>
        <v>0</v>
      </c>
      <c r="BZ314" s="2">
        <f t="shared" si="255"/>
        <v>1.2940427406818339E-2</v>
      </c>
      <c r="CA314" s="2">
        <f t="shared" si="256"/>
        <v>1.1666666666666667</v>
      </c>
      <c r="CB314" s="2" t="e">
        <f t="shared" si="257"/>
        <v>#NUM!</v>
      </c>
      <c r="CC314" s="2">
        <v>6.6349999999999998</v>
      </c>
      <c r="CD314" s="2" t="e">
        <f t="shared" si="258"/>
        <v>#NUM!</v>
      </c>
      <c r="CE314" s="2" t="e">
        <f t="shared" si="259"/>
        <v>#NUM!</v>
      </c>
      <c r="CF314" s="2" t="e">
        <f t="shared" si="260"/>
        <v>#NUM!</v>
      </c>
      <c r="CG314" s="2" t="str">
        <f t="shared" si="261"/>
        <v>NS</v>
      </c>
      <c r="CH314" s="2" t="str">
        <f t="shared" si="262"/>
        <v/>
      </c>
      <c r="CI314" s="2" t="str">
        <f t="shared" si="263"/>
        <v/>
      </c>
      <c r="CJ314" s="2" t="str">
        <f t="shared" si="264"/>
        <v/>
      </c>
    </row>
    <row r="315" spans="1:88" x14ac:dyDescent="0.2">
      <c r="A315" s="1" t="s">
        <v>142</v>
      </c>
      <c r="B315" s="19" t="s">
        <v>166</v>
      </c>
      <c r="C315" s="20">
        <v>38362</v>
      </c>
      <c r="D315" s="7">
        <v>0.45833333333333331</v>
      </c>
      <c r="E315" s="1">
        <v>0.1</v>
      </c>
      <c r="F315" s="1" t="s">
        <v>57</v>
      </c>
      <c r="G315" s="1" t="s">
        <v>722</v>
      </c>
      <c r="H315" s="19" t="s">
        <v>711</v>
      </c>
      <c r="I315" s="19" t="s">
        <v>712</v>
      </c>
      <c r="J315" s="19" t="s">
        <v>61</v>
      </c>
      <c r="K315" s="2">
        <v>0.75</v>
      </c>
      <c r="L315" s="2">
        <v>0.25</v>
      </c>
      <c r="M315" s="19">
        <v>100</v>
      </c>
      <c r="N315" s="19">
        <v>100</v>
      </c>
      <c r="O315" s="19">
        <v>100</v>
      </c>
      <c r="P315" s="19">
        <v>90</v>
      </c>
      <c r="Q315" s="21"/>
      <c r="R315" s="21"/>
      <c r="S315" s="21"/>
      <c r="T315" s="21"/>
      <c r="W315" s="2">
        <f t="shared" si="212"/>
        <v>97.5</v>
      </c>
      <c r="X315" s="2">
        <f t="shared" si="213"/>
        <v>5</v>
      </c>
      <c r="Y315" s="2">
        <f t="shared" si="214"/>
        <v>4</v>
      </c>
      <c r="Z315" s="19">
        <v>90</v>
      </c>
      <c r="AA315" s="19">
        <v>100</v>
      </c>
      <c r="AB315" s="19">
        <v>100</v>
      </c>
      <c r="AC315" s="19">
        <v>100</v>
      </c>
      <c r="AJ315" s="2">
        <f t="shared" si="215"/>
        <v>97.5</v>
      </c>
      <c r="AK315" s="2">
        <f t="shared" si="216"/>
        <v>5</v>
      </c>
      <c r="AL315" s="2">
        <f t="shared" si="217"/>
        <v>4</v>
      </c>
      <c r="AM315" s="22">
        <f t="shared" si="218"/>
        <v>1.5707963267948966</v>
      </c>
      <c r="AN315" s="22">
        <f t="shared" si="219"/>
        <v>1.5707963267948966</v>
      </c>
      <c r="AO315" s="22">
        <f t="shared" si="220"/>
        <v>1.5707963267948966</v>
      </c>
      <c r="AP315" s="22">
        <f t="shared" si="221"/>
        <v>1.2490457723982542</v>
      </c>
      <c r="AQ315" s="22" t="str">
        <f t="shared" si="222"/>
        <v/>
      </c>
      <c r="AR315" s="22" t="str">
        <f t="shared" si="223"/>
        <v/>
      </c>
      <c r="AS315" s="22" t="str">
        <f t="shared" si="224"/>
        <v/>
      </c>
      <c r="AT315" s="22" t="str">
        <f t="shared" si="225"/>
        <v/>
      </c>
      <c r="AU315" s="22" t="str">
        <f t="shared" si="226"/>
        <v/>
      </c>
      <c r="AV315" s="22" t="str">
        <f t="shared" si="227"/>
        <v/>
      </c>
      <c r="AW315" s="2">
        <f t="shared" si="228"/>
        <v>1.490358688195736</v>
      </c>
      <c r="AX315" s="2">
        <f t="shared" si="229"/>
        <v>0.16087527719832118</v>
      </c>
      <c r="AY315" s="2">
        <f t="shared" si="230"/>
        <v>4</v>
      </c>
      <c r="AZ315" s="23">
        <f t="shared" si="231"/>
        <v>1.2490457723982542</v>
      </c>
      <c r="BA315" s="23">
        <f t="shared" si="232"/>
        <v>1.5707963267948966</v>
      </c>
      <c r="BB315" s="23">
        <f t="shared" si="233"/>
        <v>1.5707963267948966</v>
      </c>
      <c r="BC315" s="23">
        <f t="shared" si="234"/>
        <v>1.5707963267948966</v>
      </c>
      <c r="BD315" s="23" t="str">
        <f t="shared" si="235"/>
        <v/>
      </c>
      <c r="BE315" s="23" t="str">
        <f t="shared" si="236"/>
        <v/>
      </c>
      <c r="BF315" s="23" t="str">
        <f t="shared" si="237"/>
        <v/>
      </c>
      <c r="BG315" s="23" t="str">
        <f t="shared" si="238"/>
        <v/>
      </c>
      <c r="BH315" s="23" t="str">
        <f t="shared" si="239"/>
        <v/>
      </c>
      <c r="BI315" s="23" t="str">
        <f t="shared" si="240"/>
        <v/>
      </c>
      <c r="BJ315" s="2">
        <f t="shared" si="241"/>
        <v>1.490358688195736</v>
      </c>
      <c r="BK315" s="2">
        <f t="shared" si="242"/>
        <v>0.16087527719832118</v>
      </c>
      <c r="BL315" s="2">
        <f t="shared" si="243"/>
        <v>4</v>
      </c>
      <c r="BM315" s="2">
        <f t="shared" si="244"/>
        <v>1.022062142768159E-4</v>
      </c>
      <c r="BN315" s="2">
        <f t="shared" si="245"/>
        <v>1.8369863579353047E-5</v>
      </c>
      <c r="BO315" s="2">
        <f t="shared" si="246"/>
        <v>6</v>
      </c>
      <c r="BP315" s="2">
        <f t="shared" si="247"/>
        <v>3.7056251629228916</v>
      </c>
      <c r="BQ315" s="2">
        <f t="shared" si="248"/>
        <v>0.71755819649141217</v>
      </c>
      <c r="BR315" s="3" t="str">
        <f t="shared" si="249"/>
        <v>Nontoxic</v>
      </c>
      <c r="BS315" s="2">
        <f t="shared" si="250"/>
        <v>100</v>
      </c>
      <c r="BT315" s="4" t="s">
        <v>664</v>
      </c>
      <c r="BU315" s="2" t="s">
        <v>666</v>
      </c>
      <c r="BV315" s="2">
        <f t="shared" si="251"/>
        <v>3</v>
      </c>
      <c r="BW315" s="2">
        <f t="shared" si="252"/>
        <v>3</v>
      </c>
      <c r="BX315" s="2">
        <f t="shared" si="253"/>
        <v>2.5880854813636677E-2</v>
      </c>
      <c r="BY315" s="2">
        <f t="shared" si="254"/>
        <v>2.5880854813636677E-2</v>
      </c>
      <c r="BZ315" s="2">
        <f t="shared" si="255"/>
        <v>2.5880854813636677E-2</v>
      </c>
      <c r="CA315" s="2">
        <f t="shared" si="256"/>
        <v>1.1666666666666667</v>
      </c>
      <c r="CB315" s="2">
        <f t="shared" si="257"/>
        <v>0</v>
      </c>
      <c r="CC315" s="2">
        <v>6.6349999999999998</v>
      </c>
      <c r="CD315" s="2" t="str">
        <f t="shared" si="258"/>
        <v>Same Var</v>
      </c>
      <c r="CE315" s="2">
        <f t="shared" si="259"/>
        <v>0.10351144922984842</v>
      </c>
      <c r="CF315" s="2" t="str">
        <f t="shared" si="260"/>
        <v>NS</v>
      </c>
      <c r="CG315" s="2" t="str">
        <f t="shared" si="261"/>
        <v>NS</v>
      </c>
      <c r="CH315" s="2" t="str">
        <f t="shared" si="262"/>
        <v/>
      </c>
      <c r="CI315" s="2" t="str">
        <f t="shared" si="263"/>
        <v/>
      </c>
      <c r="CJ315" s="2" t="str">
        <f t="shared" si="264"/>
        <v/>
      </c>
    </row>
    <row r="316" spans="1:88" x14ac:dyDescent="0.2">
      <c r="A316" s="1" t="s">
        <v>142</v>
      </c>
      <c r="B316" s="19" t="s">
        <v>171</v>
      </c>
      <c r="C316" s="20">
        <v>38362</v>
      </c>
      <c r="D316" s="7">
        <v>0.58333333333333337</v>
      </c>
      <c r="E316" s="1">
        <v>0.1</v>
      </c>
      <c r="F316" s="1" t="s">
        <v>57</v>
      </c>
      <c r="G316" s="1" t="s">
        <v>722</v>
      </c>
      <c r="H316" s="19" t="s">
        <v>711</v>
      </c>
      <c r="I316" s="19" t="s">
        <v>712</v>
      </c>
      <c r="J316" s="19" t="s">
        <v>61</v>
      </c>
      <c r="K316" s="2">
        <v>0.75</v>
      </c>
      <c r="L316" s="2">
        <v>0.25</v>
      </c>
      <c r="M316" s="19">
        <v>100</v>
      </c>
      <c r="N316" s="19">
        <v>100</v>
      </c>
      <c r="O316" s="19">
        <v>100</v>
      </c>
      <c r="P316" s="19">
        <v>90</v>
      </c>
      <c r="Q316" s="21"/>
      <c r="R316" s="21"/>
      <c r="S316" s="21"/>
      <c r="T316" s="21"/>
      <c r="W316" s="2">
        <f t="shared" si="212"/>
        <v>97.5</v>
      </c>
      <c r="X316" s="2">
        <f t="shared" si="213"/>
        <v>5</v>
      </c>
      <c r="Y316" s="2">
        <f t="shared" si="214"/>
        <v>4</v>
      </c>
      <c r="Z316" s="19">
        <v>100</v>
      </c>
      <c r="AA316" s="19">
        <v>100</v>
      </c>
      <c r="AB316" s="19">
        <v>90</v>
      </c>
      <c r="AC316" s="19">
        <v>100</v>
      </c>
      <c r="AJ316" s="2">
        <f t="shared" si="215"/>
        <v>97.5</v>
      </c>
      <c r="AK316" s="2">
        <f t="shared" si="216"/>
        <v>5</v>
      </c>
      <c r="AL316" s="2">
        <f t="shared" si="217"/>
        <v>4</v>
      </c>
      <c r="AM316" s="22">
        <f t="shared" si="218"/>
        <v>1.5707963267948966</v>
      </c>
      <c r="AN316" s="22">
        <f t="shared" si="219"/>
        <v>1.5707963267948966</v>
      </c>
      <c r="AO316" s="22">
        <f t="shared" si="220"/>
        <v>1.5707963267948966</v>
      </c>
      <c r="AP316" s="22">
        <f t="shared" si="221"/>
        <v>1.2490457723982542</v>
      </c>
      <c r="AQ316" s="22" t="str">
        <f t="shared" si="222"/>
        <v/>
      </c>
      <c r="AR316" s="22" t="str">
        <f t="shared" si="223"/>
        <v/>
      </c>
      <c r="AS316" s="22" t="str">
        <f t="shared" si="224"/>
        <v/>
      </c>
      <c r="AT316" s="22" t="str">
        <f t="shared" si="225"/>
        <v/>
      </c>
      <c r="AU316" s="22" t="str">
        <f t="shared" si="226"/>
        <v/>
      </c>
      <c r="AV316" s="22" t="str">
        <f t="shared" si="227"/>
        <v/>
      </c>
      <c r="AW316" s="2">
        <f t="shared" si="228"/>
        <v>1.490358688195736</v>
      </c>
      <c r="AX316" s="2">
        <f t="shared" si="229"/>
        <v>0.16087527719832118</v>
      </c>
      <c r="AY316" s="2">
        <f t="shared" si="230"/>
        <v>4</v>
      </c>
      <c r="AZ316" s="23">
        <f t="shared" si="231"/>
        <v>1.5707963267948966</v>
      </c>
      <c r="BA316" s="23">
        <f t="shared" si="232"/>
        <v>1.5707963267948966</v>
      </c>
      <c r="BB316" s="23">
        <f t="shared" si="233"/>
        <v>1.2490457723982542</v>
      </c>
      <c r="BC316" s="23">
        <f t="shared" si="234"/>
        <v>1.5707963267948966</v>
      </c>
      <c r="BD316" s="23" t="str">
        <f t="shared" si="235"/>
        <v/>
      </c>
      <c r="BE316" s="23" t="str">
        <f t="shared" si="236"/>
        <v/>
      </c>
      <c r="BF316" s="23" t="str">
        <f t="shared" si="237"/>
        <v/>
      </c>
      <c r="BG316" s="23" t="str">
        <f t="shared" si="238"/>
        <v/>
      </c>
      <c r="BH316" s="23" t="str">
        <f t="shared" si="239"/>
        <v/>
      </c>
      <c r="BI316" s="23" t="str">
        <f t="shared" si="240"/>
        <v/>
      </c>
      <c r="BJ316" s="2">
        <f t="shared" si="241"/>
        <v>1.490358688195736</v>
      </c>
      <c r="BK316" s="2">
        <f t="shared" si="242"/>
        <v>0.16087527719832118</v>
      </c>
      <c r="BL316" s="2">
        <f t="shared" si="243"/>
        <v>4</v>
      </c>
      <c r="BM316" s="2">
        <f t="shared" si="244"/>
        <v>1.022062142768159E-4</v>
      </c>
      <c r="BN316" s="2">
        <f t="shared" si="245"/>
        <v>1.8369863579353047E-5</v>
      </c>
      <c r="BO316" s="2">
        <f t="shared" si="246"/>
        <v>6</v>
      </c>
      <c r="BP316" s="2">
        <f t="shared" si="247"/>
        <v>3.7056251629228916</v>
      </c>
      <c r="BQ316" s="2">
        <f t="shared" si="248"/>
        <v>0.71755819649141217</v>
      </c>
      <c r="BR316" s="3" t="str">
        <f t="shared" si="249"/>
        <v>Nontoxic</v>
      </c>
      <c r="BS316" s="2">
        <f t="shared" si="250"/>
        <v>100</v>
      </c>
      <c r="BT316" s="4" t="s">
        <v>664</v>
      </c>
      <c r="BU316" s="2" t="s">
        <v>666</v>
      </c>
      <c r="BV316" s="2">
        <f t="shared" si="251"/>
        <v>3</v>
      </c>
      <c r="BW316" s="2">
        <f t="shared" si="252"/>
        <v>3</v>
      </c>
      <c r="BX316" s="2">
        <f t="shared" si="253"/>
        <v>2.5880854813636677E-2</v>
      </c>
      <c r="BY316" s="2">
        <f t="shared" si="254"/>
        <v>2.5880854813636677E-2</v>
      </c>
      <c r="BZ316" s="2">
        <f t="shared" si="255"/>
        <v>2.5880854813636677E-2</v>
      </c>
      <c r="CA316" s="2">
        <f t="shared" si="256"/>
        <v>1.1666666666666667</v>
      </c>
      <c r="CB316" s="2">
        <f t="shared" si="257"/>
        <v>0</v>
      </c>
      <c r="CC316" s="2">
        <v>6.6349999999999998</v>
      </c>
      <c r="CD316" s="2" t="str">
        <f t="shared" si="258"/>
        <v>Same Var</v>
      </c>
      <c r="CE316" s="2">
        <f t="shared" si="259"/>
        <v>0.10359295549527751</v>
      </c>
      <c r="CF316" s="2" t="str">
        <f t="shared" si="260"/>
        <v>NS</v>
      </c>
      <c r="CG316" s="2" t="str">
        <f t="shared" si="261"/>
        <v>NS</v>
      </c>
      <c r="CH316" s="2" t="str">
        <f t="shared" si="262"/>
        <v/>
      </c>
      <c r="CI316" s="2" t="str">
        <f t="shared" si="263"/>
        <v/>
      </c>
      <c r="CJ316" s="2" t="str">
        <f t="shared" si="264"/>
        <v/>
      </c>
    </row>
    <row r="317" spans="1:88" x14ac:dyDescent="0.2">
      <c r="A317" s="1" t="s">
        <v>142</v>
      </c>
      <c r="B317" s="19" t="s">
        <v>171</v>
      </c>
      <c r="C317" s="20">
        <v>38454</v>
      </c>
      <c r="D317" s="7">
        <v>0.55208333333333337</v>
      </c>
      <c r="E317" s="1">
        <v>0.1</v>
      </c>
      <c r="F317" s="1" t="s">
        <v>57</v>
      </c>
      <c r="G317" s="1" t="s">
        <v>723</v>
      </c>
      <c r="H317" s="19" t="s">
        <v>711</v>
      </c>
      <c r="I317" s="19" t="s">
        <v>712</v>
      </c>
      <c r="J317" s="19" t="s">
        <v>61</v>
      </c>
      <c r="K317" s="2">
        <v>0.75</v>
      </c>
      <c r="L317" s="2">
        <v>0.25</v>
      </c>
      <c r="M317" s="19">
        <v>100</v>
      </c>
      <c r="N317" s="19">
        <v>90</v>
      </c>
      <c r="O317" s="19">
        <v>100</v>
      </c>
      <c r="P317" s="19">
        <v>100</v>
      </c>
      <c r="Q317" s="21"/>
      <c r="R317" s="21"/>
      <c r="S317" s="21"/>
      <c r="T317" s="21"/>
      <c r="W317" s="2">
        <f t="shared" si="212"/>
        <v>97.5</v>
      </c>
      <c r="X317" s="2">
        <f t="shared" si="213"/>
        <v>5</v>
      </c>
      <c r="Y317" s="2">
        <f t="shared" si="214"/>
        <v>4</v>
      </c>
      <c r="Z317" s="19">
        <v>100</v>
      </c>
      <c r="AA317" s="19">
        <v>100</v>
      </c>
      <c r="AB317" s="19">
        <v>90</v>
      </c>
      <c r="AC317" s="19">
        <v>100</v>
      </c>
      <c r="AJ317" s="2">
        <f t="shared" si="215"/>
        <v>97.5</v>
      </c>
      <c r="AK317" s="2">
        <f t="shared" si="216"/>
        <v>5</v>
      </c>
      <c r="AL317" s="2">
        <f t="shared" si="217"/>
        <v>4</v>
      </c>
      <c r="AM317" s="22">
        <f t="shared" si="218"/>
        <v>1.5707963267948966</v>
      </c>
      <c r="AN317" s="22">
        <f t="shared" si="219"/>
        <v>1.2490457723982542</v>
      </c>
      <c r="AO317" s="22">
        <f t="shared" si="220"/>
        <v>1.5707963267948966</v>
      </c>
      <c r="AP317" s="22">
        <f t="shared" si="221"/>
        <v>1.5707963267948966</v>
      </c>
      <c r="AQ317" s="22" t="str">
        <f t="shared" si="222"/>
        <v/>
      </c>
      <c r="AR317" s="22" t="str">
        <f t="shared" si="223"/>
        <v/>
      </c>
      <c r="AS317" s="22" t="str">
        <f t="shared" si="224"/>
        <v/>
      </c>
      <c r="AT317" s="22" t="str">
        <f t="shared" si="225"/>
        <v/>
      </c>
      <c r="AU317" s="22" t="str">
        <f t="shared" si="226"/>
        <v/>
      </c>
      <c r="AV317" s="22" t="str">
        <f t="shared" si="227"/>
        <v/>
      </c>
      <c r="AW317" s="2">
        <f t="shared" si="228"/>
        <v>1.490358688195736</v>
      </c>
      <c r="AX317" s="2">
        <f t="shared" si="229"/>
        <v>0.16087527719832118</v>
      </c>
      <c r="AY317" s="2">
        <f t="shared" si="230"/>
        <v>4</v>
      </c>
      <c r="AZ317" s="23">
        <f t="shared" si="231"/>
        <v>1.5707963267948966</v>
      </c>
      <c r="BA317" s="23">
        <f t="shared" si="232"/>
        <v>1.5707963267948966</v>
      </c>
      <c r="BB317" s="23">
        <f t="shared" si="233"/>
        <v>1.2490457723982542</v>
      </c>
      <c r="BC317" s="23">
        <f t="shared" si="234"/>
        <v>1.5707963267948966</v>
      </c>
      <c r="BD317" s="23" t="str">
        <f t="shared" si="235"/>
        <v/>
      </c>
      <c r="BE317" s="23" t="str">
        <f t="shared" si="236"/>
        <v/>
      </c>
      <c r="BF317" s="23" t="str">
        <f t="shared" si="237"/>
        <v/>
      </c>
      <c r="BG317" s="23" t="str">
        <f t="shared" si="238"/>
        <v/>
      </c>
      <c r="BH317" s="23" t="str">
        <f t="shared" si="239"/>
        <v/>
      </c>
      <c r="BI317" s="23" t="str">
        <f t="shared" si="240"/>
        <v/>
      </c>
      <c r="BJ317" s="2">
        <f t="shared" si="241"/>
        <v>1.490358688195736</v>
      </c>
      <c r="BK317" s="2">
        <f t="shared" si="242"/>
        <v>0.16087527719832118</v>
      </c>
      <c r="BL317" s="2">
        <f t="shared" si="243"/>
        <v>4</v>
      </c>
      <c r="BM317" s="2">
        <f t="shared" si="244"/>
        <v>1.022062142768159E-4</v>
      </c>
      <c r="BN317" s="2">
        <f t="shared" si="245"/>
        <v>1.8369863579353047E-5</v>
      </c>
      <c r="BO317" s="2">
        <f t="shared" si="246"/>
        <v>6</v>
      </c>
      <c r="BP317" s="2">
        <f t="shared" si="247"/>
        <v>3.7056251629228916</v>
      </c>
      <c r="BQ317" s="2">
        <f t="shared" si="248"/>
        <v>0.71755819649141217</v>
      </c>
      <c r="BR317" s="3" t="str">
        <f t="shared" si="249"/>
        <v>Nontoxic</v>
      </c>
      <c r="BS317" s="2">
        <f t="shared" si="250"/>
        <v>100</v>
      </c>
      <c r="BT317" s="4" t="s">
        <v>664</v>
      </c>
      <c r="BU317" s="2" t="s">
        <v>666</v>
      </c>
      <c r="BV317" s="2">
        <f t="shared" si="251"/>
        <v>3</v>
      </c>
      <c r="BW317" s="2">
        <f t="shared" si="252"/>
        <v>3</v>
      </c>
      <c r="BX317" s="2">
        <f t="shared" si="253"/>
        <v>2.5880854813636677E-2</v>
      </c>
      <c r="BY317" s="2">
        <f t="shared" si="254"/>
        <v>2.5880854813636677E-2</v>
      </c>
      <c r="BZ317" s="2">
        <f t="shared" si="255"/>
        <v>2.5880854813636677E-2</v>
      </c>
      <c r="CA317" s="2">
        <f t="shared" si="256"/>
        <v>1.1666666666666667</v>
      </c>
      <c r="CB317" s="2">
        <f t="shared" si="257"/>
        <v>0</v>
      </c>
      <c r="CC317" s="2">
        <v>6.6349999999999998</v>
      </c>
      <c r="CD317" s="2" t="str">
        <f t="shared" si="258"/>
        <v>Same Var</v>
      </c>
      <c r="CE317" s="2">
        <f t="shared" si="259"/>
        <v>0.10359295549527751</v>
      </c>
      <c r="CF317" s="2" t="str">
        <f t="shared" si="260"/>
        <v>NS</v>
      </c>
      <c r="CG317" s="2" t="str">
        <f t="shared" si="261"/>
        <v>NS</v>
      </c>
      <c r="CH317" s="2" t="str">
        <f t="shared" si="262"/>
        <v/>
      </c>
      <c r="CI317" s="2" t="str">
        <f t="shared" si="263"/>
        <v/>
      </c>
      <c r="CJ317" s="2" t="str">
        <f t="shared" si="264"/>
        <v/>
      </c>
    </row>
    <row r="318" spans="1:88" x14ac:dyDescent="0.2">
      <c r="A318" s="1" t="s">
        <v>142</v>
      </c>
      <c r="B318" s="19" t="s">
        <v>176</v>
      </c>
      <c r="C318" s="20">
        <v>38454</v>
      </c>
      <c r="D318" s="7">
        <v>0.74652777777777779</v>
      </c>
      <c r="E318" s="1">
        <v>0.1</v>
      </c>
      <c r="F318" s="1" t="s">
        <v>57</v>
      </c>
      <c r="G318" s="1" t="s">
        <v>723</v>
      </c>
      <c r="H318" s="19" t="s">
        <v>711</v>
      </c>
      <c r="I318" s="19" t="s">
        <v>712</v>
      </c>
      <c r="J318" s="19" t="s">
        <v>61</v>
      </c>
      <c r="K318" s="2">
        <v>0.75</v>
      </c>
      <c r="L318" s="2">
        <v>0.25</v>
      </c>
      <c r="M318" s="19">
        <v>100</v>
      </c>
      <c r="N318" s="19">
        <v>90</v>
      </c>
      <c r="O318" s="19">
        <v>100</v>
      </c>
      <c r="P318" s="19">
        <v>100</v>
      </c>
      <c r="Q318" s="21"/>
      <c r="R318" s="21"/>
      <c r="S318" s="21"/>
      <c r="T318" s="21"/>
      <c r="W318" s="2">
        <f t="shared" si="212"/>
        <v>97.5</v>
      </c>
      <c r="X318" s="2">
        <f t="shared" si="213"/>
        <v>5</v>
      </c>
      <c r="Y318" s="2">
        <f t="shared" si="214"/>
        <v>4</v>
      </c>
      <c r="Z318" s="19">
        <v>100</v>
      </c>
      <c r="AA318" s="19">
        <v>90</v>
      </c>
      <c r="AB318" s="19">
        <v>100</v>
      </c>
      <c r="AC318" s="19">
        <v>100</v>
      </c>
      <c r="AJ318" s="2">
        <f t="shared" si="215"/>
        <v>97.5</v>
      </c>
      <c r="AK318" s="2">
        <f t="shared" si="216"/>
        <v>5</v>
      </c>
      <c r="AL318" s="2">
        <f t="shared" si="217"/>
        <v>4</v>
      </c>
      <c r="AM318" s="22">
        <f t="shared" si="218"/>
        <v>1.5707963267948966</v>
      </c>
      <c r="AN318" s="22">
        <f t="shared" si="219"/>
        <v>1.2490457723982542</v>
      </c>
      <c r="AO318" s="22">
        <f t="shared" si="220"/>
        <v>1.5707963267948966</v>
      </c>
      <c r="AP318" s="22">
        <f t="shared" si="221"/>
        <v>1.5707963267948966</v>
      </c>
      <c r="AQ318" s="22" t="str">
        <f t="shared" si="222"/>
        <v/>
      </c>
      <c r="AR318" s="22" t="str">
        <f t="shared" si="223"/>
        <v/>
      </c>
      <c r="AS318" s="22" t="str">
        <f t="shared" si="224"/>
        <v/>
      </c>
      <c r="AT318" s="22" t="str">
        <f t="shared" si="225"/>
        <v/>
      </c>
      <c r="AU318" s="22" t="str">
        <f t="shared" si="226"/>
        <v/>
      </c>
      <c r="AV318" s="22" t="str">
        <f t="shared" si="227"/>
        <v/>
      </c>
      <c r="AW318" s="2">
        <f t="shared" si="228"/>
        <v>1.490358688195736</v>
      </c>
      <c r="AX318" s="2">
        <f t="shared" si="229"/>
        <v>0.16087527719832118</v>
      </c>
      <c r="AY318" s="2">
        <f t="shared" si="230"/>
        <v>4</v>
      </c>
      <c r="AZ318" s="23">
        <f t="shared" si="231"/>
        <v>1.5707963267948966</v>
      </c>
      <c r="BA318" s="23">
        <f t="shared" si="232"/>
        <v>1.2490457723982542</v>
      </c>
      <c r="BB318" s="23">
        <f t="shared" si="233"/>
        <v>1.5707963267948966</v>
      </c>
      <c r="BC318" s="23">
        <f t="shared" si="234"/>
        <v>1.5707963267948966</v>
      </c>
      <c r="BD318" s="23" t="str">
        <f t="shared" si="235"/>
        <v/>
      </c>
      <c r="BE318" s="23" t="str">
        <f t="shared" si="236"/>
        <v/>
      </c>
      <c r="BF318" s="23" t="str">
        <f t="shared" si="237"/>
        <v/>
      </c>
      <c r="BG318" s="23" t="str">
        <f t="shared" si="238"/>
        <v/>
      </c>
      <c r="BH318" s="23" t="str">
        <f t="shared" si="239"/>
        <v/>
      </c>
      <c r="BI318" s="23" t="str">
        <f t="shared" si="240"/>
        <v/>
      </c>
      <c r="BJ318" s="2">
        <f t="shared" si="241"/>
        <v>1.490358688195736</v>
      </c>
      <c r="BK318" s="2">
        <f t="shared" si="242"/>
        <v>0.16087527719832118</v>
      </c>
      <c r="BL318" s="2">
        <f t="shared" si="243"/>
        <v>4</v>
      </c>
      <c r="BM318" s="2">
        <f t="shared" si="244"/>
        <v>1.022062142768159E-4</v>
      </c>
      <c r="BN318" s="2">
        <f t="shared" si="245"/>
        <v>1.8369863579353047E-5</v>
      </c>
      <c r="BO318" s="2">
        <f t="shared" si="246"/>
        <v>6</v>
      </c>
      <c r="BP318" s="2">
        <f t="shared" si="247"/>
        <v>3.7056251629228916</v>
      </c>
      <c r="BQ318" s="2">
        <f t="shared" si="248"/>
        <v>0.71755819649141217</v>
      </c>
      <c r="BR318" s="3" t="str">
        <f t="shared" si="249"/>
        <v>Nontoxic</v>
      </c>
      <c r="BS318" s="2">
        <f t="shared" si="250"/>
        <v>100</v>
      </c>
      <c r="BT318" s="4" t="s">
        <v>664</v>
      </c>
      <c r="BU318" s="2" t="s">
        <v>666</v>
      </c>
      <c r="BV318" s="2">
        <f t="shared" si="251"/>
        <v>3</v>
      </c>
      <c r="BW318" s="2">
        <f t="shared" si="252"/>
        <v>3</v>
      </c>
      <c r="BX318" s="2">
        <f t="shared" si="253"/>
        <v>2.5880854813636677E-2</v>
      </c>
      <c r="BY318" s="2">
        <f t="shared" si="254"/>
        <v>2.5880854813636677E-2</v>
      </c>
      <c r="BZ318" s="2">
        <f t="shared" si="255"/>
        <v>2.5880854813636677E-2</v>
      </c>
      <c r="CA318" s="2">
        <f t="shared" si="256"/>
        <v>1.1666666666666667</v>
      </c>
      <c r="CB318" s="2">
        <f t="shared" si="257"/>
        <v>0</v>
      </c>
      <c r="CC318" s="2">
        <v>6.6349999999999998</v>
      </c>
      <c r="CD318" s="2" t="str">
        <f t="shared" si="258"/>
        <v>Same Var</v>
      </c>
      <c r="CE318" s="2">
        <f t="shared" si="259"/>
        <v>0.10351144922984842</v>
      </c>
      <c r="CF318" s="2" t="str">
        <f t="shared" si="260"/>
        <v>NS</v>
      </c>
      <c r="CG318" s="2" t="str">
        <f t="shared" si="261"/>
        <v>NS</v>
      </c>
      <c r="CH318" s="2" t="str">
        <f t="shared" si="262"/>
        <v/>
      </c>
      <c r="CI318" s="2" t="str">
        <f t="shared" si="263"/>
        <v/>
      </c>
      <c r="CJ318" s="2" t="str">
        <f t="shared" si="264"/>
        <v/>
      </c>
    </row>
    <row r="319" spans="1:88" x14ac:dyDescent="0.2">
      <c r="A319" s="1" t="s">
        <v>142</v>
      </c>
      <c r="B319" s="19" t="s">
        <v>181</v>
      </c>
      <c r="C319" s="20">
        <v>38454</v>
      </c>
      <c r="D319" s="7">
        <v>0.57986111111111116</v>
      </c>
      <c r="E319" s="1">
        <v>0.1</v>
      </c>
      <c r="F319" s="1" t="s">
        <v>57</v>
      </c>
      <c r="G319" s="1" t="s">
        <v>723</v>
      </c>
      <c r="H319" s="19" t="s">
        <v>711</v>
      </c>
      <c r="I319" s="19" t="s">
        <v>712</v>
      </c>
      <c r="J319" s="19" t="s">
        <v>61</v>
      </c>
      <c r="K319" s="2">
        <v>0.75</v>
      </c>
      <c r="L319" s="2">
        <v>0.25</v>
      </c>
      <c r="M319" s="19">
        <v>100</v>
      </c>
      <c r="N319" s="19">
        <v>90</v>
      </c>
      <c r="O319" s="19">
        <v>100</v>
      </c>
      <c r="P319" s="19">
        <v>100</v>
      </c>
      <c r="Q319" s="21"/>
      <c r="R319" s="21"/>
      <c r="S319" s="21"/>
      <c r="T319" s="21"/>
      <c r="W319" s="2">
        <f t="shared" si="212"/>
        <v>97.5</v>
      </c>
      <c r="X319" s="2">
        <f t="shared" si="213"/>
        <v>5</v>
      </c>
      <c r="Y319" s="2">
        <f t="shared" si="214"/>
        <v>4</v>
      </c>
      <c r="Z319" s="19">
        <v>90</v>
      </c>
      <c r="AA319" s="19">
        <v>100</v>
      </c>
      <c r="AB319" s="19">
        <v>100</v>
      </c>
      <c r="AC319" s="19">
        <v>100</v>
      </c>
      <c r="AJ319" s="2">
        <f t="shared" si="215"/>
        <v>97.5</v>
      </c>
      <c r="AK319" s="2">
        <f t="shared" si="216"/>
        <v>5</v>
      </c>
      <c r="AL319" s="2">
        <f t="shared" si="217"/>
        <v>4</v>
      </c>
      <c r="AM319" s="22">
        <f t="shared" si="218"/>
        <v>1.5707963267948966</v>
      </c>
      <c r="AN319" s="22">
        <f t="shared" si="219"/>
        <v>1.2490457723982542</v>
      </c>
      <c r="AO319" s="22">
        <f t="shared" si="220"/>
        <v>1.5707963267948966</v>
      </c>
      <c r="AP319" s="22">
        <f t="shared" si="221"/>
        <v>1.5707963267948966</v>
      </c>
      <c r="AQ319" s="22" t="str">
        <f t="shared" si="222"/>
        <v/>
      </c>
      <c r="AR319" s="22" t="str">
        <f t="shared" si="223"/>
        <v/>
      </c>
      <c r="AS319" s="22" t="str">
        <f t="shared" si="224"/>
        <v/>
      </c>
      <c r="AT319" s="22" t="str">
        <f t="shared" si="225"/>
        <v/>
      </c>
      <c r="AU319" s="22" t="str">
        <f t="shared" si="226"/>
        <v/>
      </c>
      <c r="AV319" s="22" t="str">
        <f t="shared" si="227"/>
        <v/>
      </c>
      <c r="AW319" s="2">
        <f t="shared" si="228"/>
        <v>1.490358688195736</v>
      </c>
      <c r="AX319" s="2">
        <f t="shared" si="229"/>
        <v>0.16087527719832118</v>
      </c>
      <c r="AY319" s="2">
        <f t="shared" si="230"/>
        <v>4</v>
      </c>
      <c r="AZ319" s="23">
        <f t="shared" si="231"/>
        <v>1.2490457723982542</v>
      </c>
      <c r="BA319" s="23">
        <f t="shared" si="232"/>
        <v>1.5707963267948966</v>
      </c>
      <c r="BB319" s="23">
        <f t="shared" si="233"/>
        <v>1.5707963267948966</v>
      </c>
      <c r="BC319" s="23">
        <f t="shared" si="234"/>
        <v>1.5707963267948966</v>
      </c>
      <c r="BD319" s="23" t="str">
        <f t="shared" si="235"/>
        <v/>
      </c>
      <c r="BE319" s="23" t="str">
        <f t="shared" si="236"/>
        <v/>
      </c>
      <c r="BF319" s="23" t="str">
        <f t="shared" si="237"/>
        <v/>
      </c>
      <c r="BG319" s="23" t="str">
        <f t="shared" si="238"/>
        <v/>
      </c>
      <c r="BH319" s="23" t="str">
        <f t="shared" si="239"/>
        <v/>
      </c>
      <c r="BI319" s="23" t="str">
        <f t="shared" si="240"/>
        <v/>
      </c>
      <c r="BJ319" s="2">
        <f t="shared" si="241"/>
        <v>1.490358688195736</v>
      </c>
      <c r="BK319" s="2">
        <f t="shared" si="242"/>
        <v>0.16087527719832118</v>
      </c>
      <c r="BL319" s="2">
        <f t="shared" si="243"/>
        <v>4</v>
      </c>
      <c r="BM319" s="2">
        <f t="shared" si="244"/>
        <v>1.022062142768159E-4</v>
      </c>
      <c r="BN319" s="2">
        <f t="shared" si="245"/>
        <v>1.8369863579353047E-5</v>
      </c>
      <c r="BO319" s="2">
        <f t="shared" si="246"/>
        <v>6</v>
      </c>
      <c r="BP319" s="2">
        <f t="shared" si="247"/>
        <v>3.7056251629228916</v>
      </c>
      <c r="BQ319" s="2">
        <f t="shared" si="248"/>
        <v>0.71755819649141217</v>
      </c>
      <c r="BR319" s="3" t="str">
        <f t="shared" si="249"/>
        <v>Nontoxic</v>
      </c>
      <c r="BS319" s="2">
        <f t="shared" si="250"/>
        <v>100</v>
      </c>
      <c r="BT319" s="4" t="s">
        <v>664</v>
      </c>
      <c r="BU319" s="2" t="s">
        <v>666</v>
      </c>
      <c r="BV319" s="2">
        <f t="shared" si="251"/>
        <v>3</v>
      </c>
      <c r="BW319" s="2">
        <f t="shared" si="252"/>
        <v>3</v>
      </c>
      <c r="BX319" s="2">
        <f t="shared" si="253"/>
        <v>2.5880854813636677E-2</v>
      </c>
      <c r="BY319" s="2">
        <f t="shared" si="254"/>
        <v>2.5880854813636677E-2</v>
      </c>
      <c r="BZ319" s="2">
        <f t="shared" si="255"/>
        <v>2.5880854813636677E-2</v>
      </c>
      <c r="CA319" s="2">
        <f t="shared" si="256"/>
        <v>1.1666666666666667</v>
      </c>
      <c r="CB319" s="2">
        <f t="shared" si="257"/>
        <v>0</v>
      </c>
      <c r="CC319" s="2">
        <v>6.6349999999999998</v>
      </c>
      <c r="CD319" s="2" t="str">
        <f t="shared" si="258"/>
        <v>Same Var</v>
      </c>
      <c r="CE319" s="2">
        <f t="shared" si="259"/>
        <v>0.10351144922984842</v>
      </c>
      <c r="CF319" s="2" t="str">
        <f t="shared" si="260"/>
        <v>NS</v>
      </c>
      <c r="CG319" s="2" t="str">
        <f t="shared" si="261"/>
        <v>NS</v>
      </c>
      <c r="CH319" s="2" t="str">
        <f t="shared" si="262"/>
        <v/>
      </c>
      <c r="CI319" s="2" t="str">
        <f t="shared" si="263"/>
        <v/>
      </c>
      <c r="CJ319" s="2" t="str">
        <f t="shared" si="264"/>
        <v/>
      </c>
    </row>
    <row r="320" spans="1:88" x14ac:dyDescent="0.2">
      <c r="A320" s="1" t="s">
        <v>142</v>
      </c>
      <c r="B320" s="19" t="s">
        <v>183</v>
      </c>
      <c r="C320" s="20">
        <v>38454</v>
      </c>
      <c r="D320" s="7">
        <v>0.64583333333333337</v>
      </c>
      <c r="E320" s="1">
        <v>0.1</v>
      </c>
      <c r="F320" s="1" t="s">
        <v>57</v>
      </c>
      <c r="G320" s="1" t="s">
        <v>723</v>
      </c>
      <c r="H320" s="19" t="s">
        <v>711</v>
      </c>
      <c r="I320" s="19" t="s">
        <v>712</v>
      </c>
      <c r="J320" s="19" t="s">
        <v>61</v>
      </c>
      <c r="K320" s="2">
        <v>0.75</v>
      </c>
      <c r="L320" s="2">
        <v>0.25</v>
      </c>
      <c r="M320" s="19">
        <v>100</v>
      </c>
      <c r="N320" s="19">
        <v>90</v>
      </c>
      <c r="O320" s="19">
        <v>100</v>
      </c>
      <c r="P320" s="19">
        <v>100</v>
      </c>
      <c r="Q320" s="21"/>
      <c r="R320" s="21"/>
      <c r="S320" s="21"/>
      <c r="T320" s="21"/>
      <c r="W320" s="2">
        <f t="shared" si="212"/>
        <v>97.5</v>
      </c>
      <c r="X320" s="2">
        <f t="shared" si="213"/>
        <v>5</v>
      </c>
      <c r="Y320" s="2">
        <f t="shared" si="214"/>
        <v>4</v>
      </c>
      <c r="Z320" s="19">
        <v>100</v>
      </c>
      <c r="AA320" s="19">
        <v>90</v>
      </c>
      <c r="AB320" s="19">
        <v>100</v>
      </c>
      <c r="AC320" s="19">
        <v>100</v>
      </c>
      <c r="AJ320" s="2">
        <f t="shared" si="215"/>
        <v>97.5</v>
      </c>
      <c r="AK320" s="2">
        <f t="shared" si="216"/>
        <v>5</v>
      </c>
      <c r="AL320" s="2">
        <f t="shared" si="217"/>
        <v>4</v>
      </c>
      <c r="AM320" s="22">
        <f t="shared" si="218"/>
        <v>1.5707963267948966</v>
      </c>
      <c r="AN320" s="22">
        <f t="shared" si="219"/>
        <v>1.2490457723982542</v>
      </c>
      <c r="AO320" s="22">
        <f t="shared" si="220"/>
        <v>1.5707963267948966</v>
      </c>
      <c r="AP320" s="22">
        <f t="shared" si="221"/>
        <v>1.5707963267948966</v>
      </c>
      <c r="AQ320" s="22" t="str">
        <f t="shared" si="222"/>
        <v/>
      </c>
      <c r="AR320" s="22" t="str">
        <f t="shared" si="223"/>
        <v/>
      </c>
      <c r="AS320" s="22" t="str">
        <f t="shared" si="224"/>
        <v/>
      </c>
      <c r="AT320" s="22" t="str">
        <f t="shared" si="225"/>
        <v/>
      </c>
      <c r="AU320" s="22" t="str">
        <f t="shared" si="226"/>
        <v/>
      </c>
      <c r="AV320" s="22" t="str">
        <f t="shared" si="227"/>
        <v/>
      </c>
      <c r="AW320" s="2">
        <f t="shared" si="228"/>
        <v>1.490358688195736</v>
      </c>
      <c r="AX320" s="2">
        <f t="shared" si="229"/>
        <v>0.16087527719832118</v>
      </c>
      <c r="AY320" s="2">
        <f t="shared" si="230"/>
        <v>4</v>
      </c>
      <c r="AZ320" s="23">
        <f t="shared" si="231"/>
        <v>1.5707963267948966</v>
      </c>
      <c r="BA320" s="23">
        <f t="shared" si="232"/>
        <v>1.2490457723982542</v>
      </c>
      <c r="BB320" s="23">
        <f t="shared" si="233"/>
        <v>1.5707963267948966</v>
      </c>
      <c r="BC320" s="23">
        <f t="shared" si="234"/>
        <v>1.5707963267948966</v>
      </c>
      <c r="BD320" s="23" t="str">
        <f t="shared" si="235"/>
        <v/>
      </c>
      <c r="BE320" s="23" t="str">
        <f t="shared" si="236"/>
        <v/>
      </c>
      <c r="BF320" s="23" t="str">
        <f t="shared" si="237"/>
        <v/>
      </c>
      <c r="BG320" s="23" t="str">
        <f t="shared" si="238"/>
        <v/>
      </c>
      <c r="BH320" s="23" t="str">
        <f t="shared" si="239"/>
        <v/>
      </c>
      <c r="BI320" s="23" t="str">
        <f t="shared" si="240"/>
        <v/>
      </c>
      <c r="BJ320" s="2">
        <f t="shared" si="241"/>
        <v>1.490358688195736</v>
      </c>
      <c r="BK320" s="2">
        <f t="shared" si="242"/>
        <v>0.16087527719832118</v>
      </c>
      <c r="BL320" s="2">
        <f t="shared" si="243"/>
        <v>4</v>
      </c>
      <c r="BM320" s="2">
        <f t="shared" si="244"/>
        <v>1.022062142768159E-4</v>
      </c>
      <c r="BN320" s="2">
        <f t="shared" si="245"/>
        <v>1.8369863579353047E-5</v>
      </c>
      <c r="BO320" s="2">
        <f t="shared" si="246"/>
        <v>6</v>
      </c>
      <c r="BP320" s="2">
        <f t="shared" si="247"/>
        <v>3.7056251629228916</v>
      </c>
      <c r="BQ320" s="2">
        <f t="shared" si="248"/>
        <v>0.71755819649141217</v>
      </c>
      <c r="BR320" s="3" t="str">
        <f t="shared" si="249"/>
        <v>Nontoxic</v>
      </c>
      <c r="BS320" s="2">
        <f t="shared" si="250"/>
        <v>100</v>
      </c>
      <c r="BT320" s="4" t="s">
        <v>664</v>
      </c>
      <c r="BU320" s="2" t="s">
        <v>666</v>
      </c>
      <c r="BV320" s="2">
        <f t="shared" si="251"/>
        <v>3</v>
      </c>
      <c r="BW320" s="2">
        <f t="shared" si="252"/>
        <v>3</v>
      </c>
      <c r="BX320" s="2">
        <f t="shared" si="253"/>
        <v>2.5880854813636677E-2</v>
      </c>
      <c r="BY320" s="2">
        <f t="shared" si="254"/>
        <v>2.5880854813636677E-2</v>
      </c>
      <c r="BZ320" s="2">
        <f t="shared" si="255"/>
        <v>2.5880854813636677E-2</v>
      </c>
      <c r="CA320" s="2">
        <f t="shared" si="256"/>
        <v>1.1666666666666667</v>
      </c>
      <c r="CB320" s="2">
        <f t="shared" si="257"/>
        <v>0</v>
      </c>
      <c r="CC320" s="2">
        <v>6.6349999999999998</v>
      </c>
      <c r="CD320" s="2" t="str">
        <f t="shared" si="258"/>
        <v>Same Var</v>
      </c>
      <c r="CE320" s="2">
        <f t="shared" si="259"/>
        <v>0.10351144922984842</v>
      </c>
      <c r="CF320" s="2" t="str">
        <f t="shared" si="260"/>
        <v>NS</v>
      </c>
      <c r="CG320" s="2" t="str">
        <f t="shared" si="261"/>
        <v>NS</v>
      </c>
      <c r="CH320" s="2" t="str">
        <f t="shared" si="262"/>
        <v/>
      </c>
      <c r="CI320" s="2" t="str">
        <f t="shared" si="263"/>
        <v/>
      </c>
      <c r="CJ320" s="2" t="str">
        <f t="shared" si="264"/>
        <v/>
      </c>
    </row>
    <row r="321" spans="1:88" x14ac:dyDescent="0.2">
      <c r="A321" s="1" t="s">
        <v>142</v>
      </c>
      <c r="B321" s="19" t="s">
        <v>184</v>
      </c>
      <c r="C321" s="20">
        <v>38362</v>
      </c>
      <c r="D321" s="7">
        <v>0.66666666666666663</v>
      </c>
      <c r="E321" s="1">
        <v>0.1</v>
      </c>
      <c r="F321" s="1" t="s">
        <v>57</v>
      </c>
      <c r="G321" s="1" t="s">
        <v>722</v>
      </c>
      <c r="H321" s="19" t="s">
        <v>711</v>
      </c>
      <c r="I321" s="19" t="s">
        <v>712</v>
      </c>
      <c r="J321" s="19" t="s">
        <v>61</v>
      </c>
      <c r="K321" s="2">
        <v>0.75</v>
      </c>
      <c r="L321" s="2">
        <v>0.25</v>
      </c>
      <c r="M321" s="19">
        <v>100</v>
      </c>
      <c r="N321" s="19">
        <v>100</v>
      </c>
      <c r="O321" s="19">
        <v>100</v>
      </c>
      <c r="P321" s="19">
        <v>90</v>
      </c>
      <c r="Q321" s="21"/>
      <c r="R321" s="21"/>
      <c r="S321" s="21"/>
      <c r="T321" s="21"/>
      <c r="W321" s="2">
        <f t="shared" si="212"/>
        <v>97.5</v>
      </c>
      <c r="X321" s="2">
        <f t="shared" si="213"/>
        <v>5</v>
      </c>
      <c r="Y321" s="2">
        <f t="shared" si="214"/>
        <v>4</v>
      </c>
      <c r="Z321" s="19">
        <v>90</v>
      </c>
      <c r="AA321" s="19">
        <v>80</v>
      </c>
      <c r="AB321" s="19">
        <v>90</v>
      </c>
      <c r="AC321" s="19">
        <v>90</v>
      </c>
      <c r="AJ321" s="2">
        <f t="shared" si="215"/>
        <v>87.5</v>
      </c>
      <c r="AK321" s="2">
        <f t="shared" si="216"/>
        <v>5</v>
      </c>
      <c r="AL321" s="2">
        <f t="shared" si="217"/>
        <v>4</v>
      </c>
      <c r="AM321" s="22">
        <f t="shared" si="218"/>
        <v>1.5707963267948966</v>
      </c>
      <c r="AN321" s="22">
        <f t="shared" si="219"/>
        <v>1.5707963267948966</v>
      </c>
      <c r="AO321" s="22">
        <f t="shared" si="220"/>
        <v>1.5707963267948966</v>
      </c>
      <c r="AP321" s="22">
        <f t="shared" si="221"/>
        <v>1.2490457723982542</v>
      </c>
      <c r="AQ321" s="22" t="str">
        <f t="shared" si="222"/>
        <v/>
      </c>
      <c r="AR321" s="22" t="str">
        <f t="shared" si="223"/>
        <v/>
      </c>
      <c r="AS321" s="22" t="str">
        <f t="shared" si="224"/>
        <v/>
      </c>
      <c r="AT321" s="22" t="str">
        <f t="shared" si="225"/>
        <v/>
      </c>
      <c r="AU321" s="22" t="str">
        <f t="shared" si="226"/>
        <v/>
      </c>
      <c r="AV321" s="22" t="str">
        <f t="shared" si="227"/>
        <v/>
      </c>
      <c r="AW321" s="2">
        <f t="shared" si="228"/>
        <v>1.490358688195736</v>
      </c>
      <c r="AX321" s="2">
        <f t="shared" si="229"/>
        <v>0.16087527719832118</v>
      </c>
      <c r="AY321" s="2">
        <f t="shared" si="230"/>
        <v>4</v>
      </c>
      <c r="AZ321" s="23">
        <f t="shared" si="231"/>
        <v>1.2490457723982542</v>
      </c>
      <c r="BA321" s="23">
        <f t="shared" si="232"/>
        <v>1.1071487177940904</v>
      </c>
      <c r="BB321" s="23">
        <f t="shared" si="233"/>
        <v>1.2490457723982542</v>
      </c>
      <c r="BC321" s="23">
        <f t="shared" si="234"/>
        <v>1.2490457723982542</v>
      </c>
      <c r="BD321" s="23" t="str">
        <f t="shared" si="235"/>
        <v/>
      </c>
      <c r="BE321" s="23" t="str">
        <f t="shared" si="236"/>
        <v/>
      </c>
      <c r="BF321" s="23" t="str">
        <f t="shared" si="237"/>
        <v/>
      </c>
      <c r="BG321" s="23" t="str">
        <f t="shared" si="238"/>
        <v/>
      </c>
      <c r="BH321" s="23" t="str">
        <f t="shared" si="239"/>
        <v/>
      </c>
      <c r="BI321" s="23" t="str">
        <f t="shared" si="240"/>
        <v/>
      </c>
      <c r="BJ321" s="2">
        <f t="shared" si="241"/>
        <v>1.2135715087472134</v>
      </c>
      <c r="BK321" s="2">
        <f t="shared" si="242"/>
        <v>7.0948527302081899E-2</v>
      </c>
      <c r="BL321" s="2">
        <f t="shared" si="243"/>
        <v>4</v>
      </c>
      <c r="BM321" s="2">
        <f t="shared" si="244"/>
        <v>2.3989606511830607E-5</v>
      </c>
      <c r="BN321" s="2">
        <f t="shared" si="245"/>
        <v>4.9431849258638523E-6</v>
      </c>
      <c r="BO321" s="2">
        <f t="shared" si="246"/>
        <v>5</v>
      </c>
      <c r="BP321" s="2">
        <f t="shared" si="247"/>
        <v>1.3688978065937905</v>
      </c>
      <c r="BQ321" s="2">
        <f t="shared" si="248"/>
        <v>0.72668684380042159</v>
      </c>
      <c r="BR321" s="3" t="str">
        <f t="shared" si="249"/>
        <v>Nontoxic</v>
      </c>
      <c r="BS321" s="2">
        <f t="shared" si="250"/>
        <v>89.743589743589752</v>
      </c>
      <c r="BT321" s="4" t="s">
        <v>664</v>
      </c>
      <c r="BU321" s="2" t="s">
        <v>666</v>
      </c>
      <c r="BV321" s="2">
        <f t="shared" si="251"/>
        <v>3</v>
      </c>
      <c r="BW321" s="2">
        <f t="shared" si="252"/>
        <v>3</v>
      </c>
      <c r="BX321" s="2">
        <f t="shared" si="253"/>
        <v>2.5880854813636677E-2</v>
      </c>
      <c r="BY321" s="2">
        <f t="shared" si="254"/>
        <v>5.0336935263342606E-3</v>
      </c>
      <c r="BZ321" s="2">
        <f t="shared" si="255"/>
        <v>1.5457274169985468E-2</v>
      </c>
      <c r="CA321" s="2">
        <f t="shared" si="256"/>
        <v>1.1666666666666667</v>
      </c>
      <c r="CB321" s="2">
        <f t="shared" si="257"/>
        <v>1.5595763454435079</v>
      </c>
      <c r="CC321" s="2">
        <v>6.6349999999999998</v>
      </c>
      <c r="CD321" s="2" t="str">
        <f t="shared" si="258"/>
        <v>Same Var</v>
      </c>
      <c r="CE321" s="2">
        <f t="shared" si="259"/>
        <v>0.10086938661492195</v>
      </c>
      <c r="CF321" s="2" t="str">
        <f t="shared" si="260"/>
        <v>NS</v>
      </c>
      <c r="CG321" s="2" t="str">
        <f t="shared" si="261"/>
        <v>NS</v>
      </c>
      <c r="CH321" s="2" t="str">
        <f t="shared" si="262"/>
        <v>Wilcoxon</v>
      </c>
      <c r="CI321" s="2" t="str">
        <f t="shared" si="263"/>
        <v/>
      </c>
      <c r="CJ321" s="2" t="str">
        <f t="shared" si="264"/>
        <v/>
      </c>
    </row>
    <row r="322" spans="1:88" x14ac:dyDescent="0.2">
      <c r="A322" s="1" t="s">
        <v>142</v>
      </c>
      <c r="B322" s="19" t="s">
        <v>211</v>
      </c>
      <c r="C322" s="20">
        <v>37166</v>
      </c>
      <c r="D322" s="7">
        <v>0.8041666666666667</v>
      </c>
      <c r="E322" s="1">
        <v>0.1</v>
      </c>
      <c r="F322" s="1" t="s">
        <v>57</v>
      </c>
      <c r="G322" s="1" t="s">
        <v>716</v>
      </c>
      <c r="H322" s="19" t="s">
        <v>711</v>
      </c>
      <c r="I322" s="19" t="s">
        <v>712</v>
      </c>
      <c r="J322" s="19" t="s">
        <v>61</v>
      </c>
      <c r="K322" s="2">
        <v>0.75</v>
      </c>
      <c r="L322" s="2">
        <v>0.25</v>
      </c>
      <c r="M322" s="19">
        <v>100</v>
      </c>
      <c r="N322" s="19">
        <v>90</v>
      </c>
      <c r="O322" s="19">
        <v>100</v>
      </c>
      <c r="P322" s="19">
        <v>100</v>
      </c>
      <c r="Q322" s="21"/>
      <c r="R322" s="21"/>
      <c r="S322" s="21"/>
      <c r="T322" s="21"/>
      <c r="W322" s="2">
        <f t="shared" si="212"/>
        <v>97.5</v>
      </c>
      <c r="X322" s="2">
        <f t="shared" si="213"/>
        <v>5</v>
      </c>
      <c r="Y322" s="2">
        <f t="shared" si="214"/>
        <v>4</v>
      </c>
      <c r="Z322" s="19">
        <v>100</v>
      </c>
      <c r="AA322" s="19">
        <v>90</v>
      </c>
      <c r="AB322" s="19">
        <v>100</v>
      </c>
      <c r="AC322" s="19">
        <v>100</v>
      </c>
      <c r="AJ322" s="2">
        <f t="shared" si="215"/>
        <v>97.5</v>
      </c>
      <c r="AK322" s="2">
        <f t="shared" si="216"/>
        <v>5</v>
      </c>
      <c r="AL322" s="2">
        <f t="shared" si="217"/>
        <v>4</v>
      </c>
      <c r="AM322" s="22">
        <f t="shared" si="218"/>
        <v>1.5707963267948966</v>
      </c>
      <c r="AN322" s="22">
        <f t="shared" si="219"/>
        <v>1.2490457723982542</v>
      </c>
      <c r="AO322" s="22">
        <f t="shared" si="220"/>
        <v>1.5707963267948966</v>
      </c>
      <c r="AP322" s="22">
        <f t="shared" si="221"/>
        <v>1.5707963267948966</v>
      </c>
      <c r="AQ322" s="22" t="str">
        <f t="shared" si="222"/>
        <v/>
      </c>
      <c r="AR322" s="22" t="str">
        <f t="shared" si="223"/>
        <v/>
      </c>
      <c r="AS322" s="22" t="str">
        <f t="shared" si="224"/>
        <v/>
      </c>
      <c r="AT322" s="22" t="str">
        <f t="shared" si="225"/>
        <v/>
      </c>
      <c r="AU322" s="22" t="str">
        <f t="shared" si="226"/>
        <v/>
      </c>
      <c r="AV322" s="22" t="str">
        <f t="shared" si="227"/>
        <v/>
      </c>
      <c r="AW322" s="2">
        <f t="shared" si="228"/>
        <v>1.490358688195736</v>
      </c>
      <c r="AX322" s="2">
        <f t="shared" si="229"/>
        <v>0.16087527719832118</v>
      </c>
      <c r="AY322" s="2">
        <f t="shared" si="230"/>
        <v>4</v>
      </c>
      <c r="AZ322" s="23">
        <f t="shared" si="231"/>
        <v>1.5707963267948966</v>
      </c>
      <c r="BA322" s="23">
        <f t="shared" si="232"/>
        <v>1.2490457723982542</v>
      </c>
      <c r="BB322" s="23">
        <f t="shared" si="233"/>
        <v>1.5707963267948966</v>
      </c>
      <c r="BC322" s="23">
        <f t="shared" si="234"/>
        <v>1.5707963267948966</v>
      </c>
      <c r="BD322" s="23" t="str">
        <f t="shared" si="235"/>
        <v/>
      </c>
      <c r="BE322" s="23" t="str">
        <f t="shared" si="236"/>
        <v/>
      </c>
      <c r="BF322" s="23" t="str">
        <f t="shared" si="237"/>
        <v/>
      </c>
      <c r="BG322" s="23" t="str">
        <f t="shared" si="238"/>
        <v/>
      </c>
      <c r="BH322" s="23" t="str">
        <f t="shared" si="239"/>
        <v/>
      </c>
      <c r="BI322" s="23" t="str">
        <f t="shared" si="240"/>
        <v/>
      </c>
      <c r="BJ322" s="2">
        <f t="shared" si="241"/>
        <v>1.490358688195736</v>
      </c>
      <c r="BK322" s="2">
        <f t="shared" si="242"/>
        <v>0.16087527719832118</v>
      </c>
      <c r="BL322" s="2">
        <f t="shared" si="243"/>
        <v>4</v>
      </c>
      <c r="BM322" s="2">
        <f t="shared" si="244"/>
        <v>1.022062142768159E-4</v>
      </c>
      <c r="BN322" s="2">
        <f t="shared" si="245"/>
        <v>1.8369863579353047E-5</v>
      </c>
      <c r="BO322" s="2">
        <f t="shared" si="246"/>
        <v>6</v>
      </c>
      <c r="BP322" s="2">
        <f t="shared" si="247"/>
        <v>3.7056251629228916</v>
      </c>
      <c r="BQ322" s="2">
        <f t="shared" si="248"/>
        <v>0.71755819649141217</v>
      </c>
      <c r="BR322" s="3" t="str">
        <f t="shared" si="249"/>
        <v>Nontoxic</v>
      </c>
      <c r="BS322" s="2">
        <f t="shared" si="250"/>
        <v>100</v>
      </c>
      <c r="BT322" s="4" t="s">
        <v>664</v>
      </c>
      <c r="BU322" s="2" t="s">
        <v>666</v>
      </c>
      <c r="BV322" s="2">
        <f t="shared" si="251"/>
        <v>3</v>
      </c>
      <c r="BW322" s="2">
        <f t="shared" si="252"/>
        <v>3</v>
      </c>
      <c r="BX322" s="2">
        <f t="shared" si="253"/>
        <v>2.5880854813636677E-2</v>
      </c>
      <c r="BY322" s="2">
        <f t="shared" si="254"/>
        <v>2.5880854813636677E-2</v>
      </c>
      <c r="BZ322" s="2">
        <f t="shared" si="255"/>
        <v>2.5880854813636677E-2</v>
      </c>
      <c r="CA322" s="2">
        <f t="shared" si="256"/>
        <v>1.1666666666666667</v>
      </c>
      <c r="CB322" s="2">
        <f t="shared" si="257"/>
        <v>0</v>
      </c>
      <c r="CC322" s="2">
        <v>6.6349999999999998</v>
      </c>
      <c r="CD322" s="2" t="str">
        <f t="shared" si="258"/>
        <v>Same Var</v>
      </c>
      <c r="CE322" s="2">
        <f t="shared" si="259"/>
        <v>0.10351144922984842</v>
      </c>
      <c r="CF322" s="2" t="str">
        <f t="shared" si="260"/>
        <v>NS</v>
      </c>
      <c r="CG322" s="2" t="str">
        <f t="shared" si="261"/>
        <v>NS</v>
      </c>
      <c r="CH322" s="2" t="str">
        <f t="shared" si="262"/>
        <v/>
      </c>
      <c r="CI322" s="2" t="str">
        <f t="shared" si="263"/>
        <v/>
      </c>
      <c r="CJ322" s="2" t="str">
        <f t="shared" si="264"/>
        <v/>
      </c>
    </row>
    <row r="323" spans="1:88" x14ac:dyDescent="0.2">
      <c r="A323" s="1" t="s">
        <v>142</v>
      </c>
      <c r="B323" s="19" t="s">
        <v>223</v>
      </c>
      <c r="C323" s="20">
        <v>38867</v>
      </c>
      <c r="D323" s="7">
        <v>0.55555555555555558</v>
      </c>
      <c r="E323" s="1">
        <v>0.1</v>
      </c>
      <c r="F323" s="1" t="s">
        <v>57</v>
      </c>
      <c r="G323" s="1" t="s">
        <v>732</v>
      </c>
      <c r="H323" s="19" t="s">
        <v>711</v>
      </c>
      <c r="I323" s="19" t="s">
        <v>712</v>
      </c>
      <c r="J323" s="19" t="s">
        <v>61</v>
      </c>
      <c r="K323" s="2">
        <v>0.75</v>
      </c>
      <c r="L323" s="2">
        <v>0.25</v>
      </c>
      <c r="M323" s="19">
        <v>90</v>
      </c>
      <c r="N323" s="19">
        <v>100</v>
      </c>
      <c r="O323" s="19">
        <v>100</v>
      </c>
      <c r="P323" s="19">
        <v>100</v>
      </c>
      <c r="Q323" s="21"/>
      <c r="R323" s="21"/>
      <c r="S323" s="21"/>
      <c r="T323" s="21"/>
      <c r="W323" s="2">
        <f t="shared" ref="W323:W386" si="265">AVERAGE(M323:V323)</f>
        <v>97.5</v>
      </c>
      <c r="X323" s="2">
        <f t="shared" ref="X323:X386" si="266">STDEV(M323:V323)</f>
        <v>5</v>
      </c>
      <c r="Y323" s="2">
        <f t="shared" ref="Y323:Y386" si="267">COUNT(M323:V323)</f>
        <v>4</v>
      </c>
      <c r="Z323" s="19">
        <v>90</v>
      </c>
      <c r="AA323" s="19">
        <v>100</v>
      </c>
      <c r="AB323" s="19">
        <v>100</v>
      </c>
      <c r="AC323" s="19">
        <v>100</v>
      </c>
      <c r="AJ323" s="2">
        <f t="shared" ref="AJ323:AJ386" si="268">AVERAGE(Z323:AI323)</f>
        <v>97.5</v>
      </c>
      <c r="AK323" s="2">
        <f t="shared" ref="AK323:AK386" si="269">STDEV(Z323:AI323)</f>
        <v>5</v>
      </c>
      <c r="AL323" s="2">
        <f t="shared" ref="AL323:AL386" si="270">COUNT(Z323:AI323)</f>
        <v>4</v>
      </c>
      <c r="AM323" s="22">
        <f t="shared" ref="AM323:AM386" si="271">IF(AND(ISNUMBER(M323),SIGN(M323)&gt;-1),ASIN(SQRT(M323/100)),"")</f>
        <v>1.2490457723982542</v>
      </c>
      <c r="AN323" s="22">
        <f t="shared" ref="AN323:AN386" si="272">IF(AND(ISNUMBER(N323),SIGN(N323)&gt;-1),ASIN(SQRT(N323/100)),"")</f>
        <v>1.5707963267948966</v>
      </c>
      <c r="AO323" s="22">
        <f t="shared" ref="AO323:AO386" si="273">IF(AND(ISNUMBER(O323),SIGN(O323)&gt;-1),ASIN(SQRT(O323/100)),"")</f>
        <v>1.5707963267948966</v>
      </c>
      <c r="AP323" s="22">
        <f t="shared" ref="AP323:AP386" si="274">IF(AND(ISNUMBER(P323),SIGN(P323)&gt;-1),ASIN(SQRT(P323/100)),"")</f>
        <v>1.5707963267948966</v>
      </c>
      <c r="AQ323" s="22" t="str">
        <f t="shared" ref="AQ323:AQ386" si="275">IF(AND(ISNUMBER(Q323),SIGN(Q323)&gt;-1),ASIN(SQRT(Q323/100)),"")</f>
        <v/>
      </c>
      <c r="AR323" s="22" t="str">
        <f t="shared" ref="AR323:AR386" si="276">IF(AND(ISNUMBER(R323),SIGN(R323)&gt;-1),ASIN(SQRT(R323/100)),"")</f>
        <v/>
      </c>
      <c r="AS323" s="22" t="str">
        <f t="shared" ref="AS323:AS386" si="277">IF(AND(ISNUMBER(S323),SIGN(S323)&gt;-1),ASIN(SQRT(S323/100)),"")</f>
        <v/>
      </c>
      <c r="AT323" s="22" t="str">
        <f t="shared" ref="AT323:AT386" si="278">IF(AND(ISNUMBER(T323),SIGN(T323)&gt;-1),ASIN(SQRT(T323/100)),"")</f>
        <v/>
      </c>
      <c r="AU323" s="22" t="str">
        <f t="shared" ref="AU323:AU386" si="279">IF(AND(ISNUMBER(U323),SIGN(U323)&gt;-1),ASIN(SQRT(U323/100)),"")</f>
        <v/>
      </c>
      <c r="AV323" s="22" t="str">
        <f t="shared" ref="AV323:AV386" si="280">IF(AND(ISNUMBER(V323),SIGN(V323)&gt;-1),ASIN(SQRT(V323/100)),"")</f>
        <v/>
      </c>
      <c r="AW323" s="2">
        <f t="shared" ref="AW323:AW386" si="281">AVERAGE(AM323:AV323)</f>
        <v>1.490358688195736</v>
      </c>
      <c r="AX323" s="2">
        <f t="shared" ref="AX323:AX386" si="282">STDEV(AM323:AV323)</f>
        <v>0.16087527719832118</v>
      </c>
      <c r="AY323" s="2">
        <f t="shared" ref="AY323:AY386" si="283">COUNT(AM323:AV323)</f>
        <v>4</v>
      </c>
      <c r="AZ323" s="23">
        <f t="shared" ref="AZ323:AZ386" si="284">IF(AND(ISNUMBER(Z323),SIGN(Z323)&gt;-1),ASIN(SQRT(Z323/100)),"")</f>
        <v>1.2490457723982542</v>
      </c>
      <c r="BA323" s="23">
        <f t="shared" ref="BA323:BA386" si="285">IF(AND(ISNUMBER(AA323),SIGN(AA323)&gt;-1),ASIN(SQRT(AA323/100)),"")</f>
        <v>1.5707963267948966</v>
      </c>
      <c r="BB323" s="23">
        <f t="shared" ref="BB323:BB386" si="286">IF(AND(ISNUMBER(AB323),SIGN(AB323)&gt;-1),ASIN(SQRT(AB323/100)),"")</f>
        <v>1.5707963267948966</v>
      </c>
      <c r="BC323" s="23">
        <f t="shared" ref="BC323:BC386" si="287">IF(AND(ISNUMBER(AC323),SIGN(AC323)&gt;-1),ASIN(SQRT(AC323/100)),"")</f>
        <v>1.5707963267948966</v>
      </c>
      <c r="BD323" s="23" t="str">
        <f t="shared" ref="BD323:BD386" si="288">IF(AND(ISNUMBER(AD323),SIGN(AD323)&gt;-1),ASIN(SQRT(AD323/100)),"")</f>
        <v/>
      </c>
      <c r="BE323" s="23" t="str">
        <f t="shared" ref="BE323:BE386" si="289">IF(AND(ISNUMBER(AE323),SIGN(AE323)&gt;-1),ASIN(SQRT(AE323/100)),"")</f>
        <v/>
      </c>
      <c r="BF323" s="23" t="str">
        <f t="shared" ref="BF323:BF386" si="290">IF(AND(ISNUMBER(AF323),SIGN(AF323)&gt;-1),ASIN(SQRT(AF323/100)),"")</f>
        <v/>
      </c>
      <c r="BG323" s="23" t="str">
        <f t="shared" ref="BG323:BG386" si="291">IF(AND(ISNUMBER(AG323),SIGN(AG323)&gt;-1),ASIN(SQRT(AG323/100)),"")</f>
        <v/>
      </c>
      <c r="BH323" s="23" t="str">
        <f t="shared" ref="BH323:BH386" si="292">IF(AND(ISNUMBER(AH323),SIGN(AH323)&gt;-1),ASIN(SQRT(AH323/100)),"")</f>
        <v/>
      </c>
      <c r="BI323" s="23" t="str">
        <f t="shared" ref="BI323:BI386" si="293">IF(AND(ISNUMBER(AI323),SIGN(AI323)&gt;-1),ASIN(SQRT(AI323/100)),"")</f>
        <v/>
      </c>
      <c r="BJ323" s="2">
        <f t="shared" ref="BJ323:BJ386" si="294">AVERAGE(AZ323:BI323)</f>
        <v>1.490358688195736</v>
      </c>
      <c r="BK323" s="2">
        <f t="shared" ref="BK323:BK386" si="295">STDEV(AZ323:BI323)</f>
        <v>0.16087527719832118</v>
      </c>
      <c r="BL323" s="2">
        <f t="shared" ref="BL323:BL386" si="296">COUNT(AZ323:BI323)</f>
        <v>4</v>
      </c>
      <c r="BM323" s="2">
        <f t="shared" ref="BM323:BM386" si="297">((BK323^2/BL323)+(((K323^2)*(AX323^2))/AY323))^2</f>
        <v>1.022062142768159E-4</v>
      </c>
      <c r="BN323" s="2">
        <f t="shared" ref="BN323:BN386" si="298">(((BK323^2)/BL323)^2)/(BL323-1)+((((K323^2)*(AX323^2))/AY323)^2)/(AY323-1)</f>
        <v>1.8369863579353047E-5</v>
      </c>
      <c r="BO323" s="2">
        <f t="shared" ref="BO323:BO386" si="299">ROUND(BM323/BN323,0)</f>
        <v>6</v>
      </c>
      <c r="BP323" s="2">
        <f t="shared" ref="BP323:BP386" si="300">(BJ323-(K323*AW323))/((((BK323^2)/BL323)+(((K323^2)*(AX323^2))/AY323))^0.5)</f>
        <v>3.7056251629228916</v>
      </c>
      <c r="BQ323" s="2">
        <f t="shared" ref="BQ323:BQ386" si="301">TINV((2*L323),BO323)</f>
        <v>0.71755819649141217</v>
      </c>
      <c r="BR323" s="3" t="str">
        <f t="shared" ref="BR323:BR386" si="302">IF(AND(AX323=0,BK323=0),IF(AJ323&lt;(K323*W323),"Toxic","Nontoxic"),IF(BP323&gt;BQ323,"Nontoxic","Toxic"))</f>
        <v>Nontoxic</v>
      </c>
      <c r="BS323" s="2">
        <f t="shared" ref="BS323:BS386" si="303">(AJ323/W323)*100</f>
        <v>100</v>
      </c>
      <c r="BT323" s="4" t="s">
        <v>664</v>
      </c>
      <c r="BU323" s="2" t="s">
        <v>666</v>
      </c>
      <c r="BV323" s="2">
        <f t="shared" ref="BV323:BV386" si="304">COUNT(AM323:AV323)-1</f>
        <v>3</v>
      </c>
      <c r="BW323" s="2">
        <f t="shared" ref="BW323:BW386" si="305">COUNT(AZ323:BI323)-1</f>
        <v>3</v>
      </c>
      <c r="BX323" s="2">
        <f t="shared" ref="BX323:BX386" si="306">(STDEV(AM323:AV323))^2</f>
        <v>2.5880854813636677E-2</v>
      </c>
      <c r="BY323" s="2">
        <f t="shared" ref="BY323:BY386" si="307">(STDEV(AZ323:BI323))^2</f>
        <v>2.5880854813636677E-2</v>
      </c>
      <c r="BZ323" s="2">
        <f t="shared" ref="BZ323:BZ386" si="308">((BV323*BX323)+(BW323*BY323))/(BV323+BW323)</f>
        <v>2.5880854813636677E-2</v>
      </c>
      <c r="CA323" s="2">
        <f t="shared" ref="CA323:CA386" si="309">1+(((1/BV323+1/BW323)-(1/(BV323+BW323)))/3)</f>
        <v>1.1666666666666667</v>
      </c>
      <c r="CB323" s="2">
        <f t="shared" ref="CB323:CB386" si="310">(((BV323+BW323)*LN(BZ323))-((BV323*LN(BX323))+(BW323*LN(BY323))))/CA323</f>
        <v>0</v>
      </c>
      <c r="CC323" s="2">
        <v>6.6349999999999998</v>
      </c>
      <c r="CD323" s="2" t="str">
        <f t="shared" ref="CD323:CD386" si="311">IF(CB323&gt;CC323,"Sig Diff Var","Same Var")</f>
        <v>Same Var</v>
      </c>
      <c r="CE323" s="2">
        <f t="shared" ref="CE323:CE386" si="312">TTEST(AZ323:BI323,AB323:AV323,1,IF(CD323="Same Var",2,IF(CD323="Sig Diff Var",3,"Wakka Wakka")))</f>
        <v>0.10351144922984842</v>
      </c>
      <c r="CF323" s="2" t="str">
        <f t="shared" ref="CF323:CF386" si="313">IF(AND(CE323&lt;0.05,BS323&lt;100),"Sig","NS")</f>
        <v>NS</v>
      </c>
      <c r="CG323" s="2" t="str">
        <f t="shared" ref="CG323:CG386" si="314">IF(BT323="Normal",CF323,IF(BT323="Non-normal",BU323,"Bleh"))</f>
        <v>NS</v>
      </c>
      <c r="CH323" s="2" t="str">
        <f t="shared" ref="CH323:CH386" si="315">IF(BS323&lt;100,IF(BT323="Non-normal","Wilcoxon",IF(AND(BT323="Normal",CD323="Same Var"),"Same Var T-test",IF(AND(BT323="Normal",CD323="Sig Diff Var"),"Diff Var T-test","Bleh"))),"")</f>
        <v/>
      </c>
      <c r="CI323" s="2" t="str">
        <f t="shared" ref="CI323:CI386" si="316">IF(AND(BR323="Toxic",BS323&gt;75),"TSTToxicLess25","")</f>
        <v/>
      </c>
      <c r="CJ323" s="2" t="str">
        <f t="shared" ref="CJ323:CJ386" si="317">IF(AND(CG323="Sig",BS323&gt;75),"NOECToxicLess25","")</f>
        <v/>
      </c>
    </row>
    <row r="324" spans="1:88" x14ac:dyDescent="0.2">
      <c r="A324" s="1" t="s">
        <v>142</v>
      </c>
      <c r="B324" s="19" t="s">
        <v>234</v>
      </c>
      <c r="C324" s="20">
        <v>38867</v>
      </c>
      <c r="D324" s="7">
        <v>0.4513888888888889</v>
      </c>
      <c r="E324" s="1">
        <v>0.1</v>
      </c>
      <c r="F324" s="1" t="s">
        <v>57</v>
      </c>
      <c r="G324" s="1" t="s">
        <v>732</v>
      </c>
      <c r="H324" s="19" t="s">
        <v>711</v>
      </c>
      <c r="I324" s="19" t="s">
        <v>712</v>
      </c>
      <c r="J324" s="19" t="s">
        <v>61</v>
      </c>
      <c r="K324" s="2">
        <v>0.75</v>
      </c>
      <c r="L324" s="2">
        <v>0.25</v>
      </c>
      <c r="M324" s="19">
        <v>90</v>
      </c>
      <c r="N324" s="19">
        <v>100</v>
      </c>
      <c r="O324" s="19">
        <v>100</v>
      </c>
      <c r="P324" s="19">
        <v>100</v>
      </c>
      <c r="Q324" s="21"/>
      <c r="R324" s="21"/>
      <c r="S324" s="21"/>
      <c r="T324" s="21"/>
      <c r="W324" s="2">
        <f t="shared" si="265"/>
        <v>97.5</v>
      </c>
      <c r="X324" s="2">
        <f t="shared" si="266"/>
        <v>5</v>
      </c>
      <c r="Y324" s="2">
        <f t="shared" si="267"/>
        <v>4</v>
      </c>
      <c r="Z324" s="19">
        <v>100</v>
      </c>
      <c r="AA324" s="19">
        <v>100</v>
      </c>
      <c r="AB324" s="19">
        <v>100</v>
      </c>
      <c r="AC324" s="19">
        <v>90</v>
      </c>
      <c r="AJ324" s="2">
        <f t="shared" si="268"/>
        <v>97.5</v>
      </c>
      <c r="AK324" s="2">
        <f t="shared" si="269"/>
        <v>5</v>
      </c>
      <c r="AL324" s="2">
        <f t="shared" si="270"/>
        <v>4</v>
      </c>
      <c r="AM324" s="22">
        <f t="shared" si="271"/>
        <v>1.2490457723982542</v>
      </c>
      <c r="AN324" s="22">
        <f t="shared" si="272"/>
        <v>1.5707963267948966</v>
      </c>
      <c r="AO324" s="22">
        <f t="shared" si="273"/>
        <v>1.5707963267948966</v>
      </c>
      <c r="AP324" s="22">
        <f t="shared" si="274"/>
        <v>1.5707963267948966</v>
      </c>
      <c r="AQ324" s="22" t="str">
        <f t="shared" si="275"/>
        <v/>
      </c>
      <c r="AR324" s="22" t="str">
        <f t="shared" si="276"/>
        <v/>
      </c>
      <c r="AS324" s="22" t="str">
        <f t="shared" si="277"/>
        <v/>
      </c>
      <c r="AT324" s="22" t="str">
        <f t="shared" si="278"/>
        <v/>
      </c>
      <c r="AU324" s="22" t="str">
        <f t="shared" si="279"/>
        <v/>
      </c>
      <c r="AV324" s="22" t="str">
        <f t="shared" si="280"/>
        <v/>
      </c>
      <c r="AW324" s="2">
        <f t="shared" si="281"/>
        <v>1.490358688195736</v>
      </c>
      <c r="AX324" s="2">
        <f t="shared" si="282"/>
        <v>0.16087527719832118</v>
      </c>
      <c r="AY324" s="2">
        <f t="shared" si="283"/>
        <v>4</v>
      </c>
      <c r="AZ324" s="23">
        <f t="shared" si="284"/>
        <v>1.5707963267948966</v>
      </c>
      <c r="BA324" s="23">
        <f t="shared" si="285"/>
        <v>1.5707963267948966</v>
      </c>
      <c r="BB324" s="23">
        <f t="shared" si="286"/>
        <v>1.5707963267948966</v>
      </c>
      <c r="BC324" s="23">
        <f t="shared" si="287"/>
        <v>1.2490457723982542</v>
      </c>
      <c r="BD324" s="23" t="str">
        <f t="shared" si="288"/>
        <v/>
      </c>
      <c r="BE324" s="23" t="str">
        <f t="shared" si="289"/>
        <v/>
      </c>
      <c r="BF324" s="23" t="str">
        <f t="shared" si="290"/>
        <v/>
      </c>
      <c r="BG324" s="23" t="str">
        <f t="shared" si="291"/>
        <v/>
      </c>
      <c r="BH324" s="23" t="str">
        <f t="shared" si="292"/>
        <v/>
      </c>
      <c r="BI324" s="23" t="str">
        <f t="shared" si="293"/>
        <v/>
      </c>
      <c r="BJ324" s="2">
        <f t="shared" si="294"/>
        <v>1.490358688195736</v>
      </c>
      <c r="BK324" s="2">
        <f t="shared" si="295"/>
        <v>0.16087527719832118</v>
      </c>
      <c r="BL324" s="2">
        <f t="shared" si="296"/>
        <v>4</v>
      </c>
      <c r="BM324" s="2">
        <f t="shared" si="297"/>
        <v>1.022062142768159E-4</v>
      </c>
      <c r="BN324" s="2">
        <f t="shared" si="298"/>
        <v>1.8369863579353047E-5</v>
      </c>
      <c r="BO324" s="2">
        <f t="shared" si="299"/>
        <v>6</v>
      </c>
      <c r="BP324" s="2">
        <f t="shared" si="300"/>
        <v>3.7056251629228916</v>
      </c>
      <c r="BQ324" s="2">
        <f t="shared" si="301"/>
        <v>0.71755819649141217</v>
      </c>
      <c r="BR324" s="3" t="str">
        <f t="shared" si="302"/>
        <v>Nontoxic</v>
      </c>
      <c r="BS324" s="2">
        <f t="shared" si="303"/>
        <v>100</v>
      </c>
      <c r="BT324" s="4" t="s">
        <v>664</v>
      </c>
      <c r="BU324" s="2" t="s">
        <v>666</v>
      </c>
      <c r="BV324" s="2">
        <f t="shared" si="304"/>
        <v>3</v>
      </c>
      <c r="BW324" s="2">
        <f t="shared" si="305"/>
        <v>3</v>
      </c>
      <c r="BX324" s="2">
        <f t="shared" si="306"/>
        <v>2.5880854813636677E-2</v>
      </c>
      <c r="BY324" s="2">
        <f t="shared" si="307"/>
        <v>2.5880854813636677E-2</v>
      </c>
      <c r="BZ324" s="2">
        <f t="shared" si="308"/>
        <v>2.5880854813636677E-2</v>
      </c>
      <c r="CA324" s="2">
        <f t="shared" si="309"/>
        <v>1.1666666666666667</v>
      </c>
      <c r="CB324" s="2">
        <f t="shared" si="310"/>
        <v>0</v>
      </c>
      <c r="CC324" s="2">
        <v>6.6349999999999998</v>
      </c>
      <c r="CD324" s="2" t="str">
        <f t="shared" si="311"/>
        <v>Same Var</v>
      </c>
      <c r="CE324" s="2">
        <f t="shared" si="312"/>
        <v>0.10359295549527751</v>
      </c>
      <c r="CF324" s="2" t="str">
        <f t="shared" si="313"/>
        <v>NS</v>
      </c>
      <c r="CG324" s="2" t="str">
        <f t="shared" si="314"/>
        <v>NS</v>
      </c>
      <c r="CH324" s="2" t="str">
        <f t="shared" si="315"/>
        <v/>
      </c>
      <c r="CI324" s="2" t="str">
        <f t="shared" si="316"/>
        <v/>
      </c>
      <c r="CJ324" s="2" t="str">
        <f t="shared" si="317"/>
        <v/>
      </c>
    </row>
    <row r="325" spans="1:88" x14ac:dyDescent="0.2">
      <c r="A325" s="1" t="s">
        <v>142</v>
      </c>
      <c r="B325" s="19" t="s">
        <v>241</v>
      </c>
      <c r="C325" s="20">
        <v>38867</v>
      </c>
      <c r="D325" s="7">
        <v>0.42708333333333331</v>
      </c>
      <c r="E325" s="1">
        <v>0.1</v>
      </c>
      <c r="F325" s="1" t="s">
        <v>57</v>
      </c>
      <c r="G325" s="1" t="s">
        <v>732</v>
      </c>
      <c r="H325" s="19" t="s">
        <v>711</v>
      </c>
      <c r="I325" s="19" t="s">
        <v>712</v>
      </c>
      <c r="J325" s="19" t="s">
        <v>61</v>
      </c>
      <c r="K325" s="2">
        <v>0.75</v>
      </c>
      <c r="L325" s="2">
        <v>0.25</v>
      </c>
      <c r="M325" s="19">
        <v>90</v>
      </c>
      <c r="N325" s="19">
        <v>100</v>
      </c>
      <c r="O325" s="19">
        <v>100</v>
      </c>
      <c r="P325" s="19">
        <v>100</v>
      </c>
      <c r="Q325" s="21"/>
      <c r="R325" s="21"/>
      <c r="S325" s="21"/>
      <c r="T325" s="21"/>
      <c r="W325" s="2">
        <f t="shared" si="265"/>
        <v>97.5</v>
      </c>
      <c r="X325" s="2">
        <f t="shared" si="266"/>
        <v>5</v>
      </c>
      <c r="Y325" s="2">
        <f t="shared" si="267"/>
        <v>4</v>
      </c>
      <c r="Z325" s="19">
        <v>100</v>
      </c>
      <c r="AA325" s="19">
        <v>100</v>
      </c>
      <c r="AB325" s="19">
        <v>90</v>
      </c>
      <c r="AC325" s="19">
        <v>100</v>
      </c>
      <c r="AJ325" s="2">
        <f t="shared" si="268"/>
        <v>97.5</v>
      </c>
      <c r="AK325" s="2">
        <f t="shared" si="269"/>
        <v>5</v>
      </c>
      <c r="AL325" s="2">
        <f t="shared" si="270"/>
        <v>4</v>
      </c>
      <c r="AM325" s="22">
        <f t="shared" si="271"/>
        <v>1.2490457723982542</v>
      </c>
      <c r="AN325" s="22">
        <f t="shared" si="272"/>
        <v>1.5707963267948966</v>
      </c>
      <c r="AO325" s="22">
        <f t="shared" si="273"/>
        <v>1.5707963267948966</v>
      </c>
      <c r="AP325" s="22">
        <f t="shared" si="274"/>
        <v>1.5707963267948966</v>
      </c>
      <c r="AQ325" s="22" t="str">
        <f t="shared" si="275"/>
        <v/>
      </c>
      <c r="AR325" s="22" t="str">
        <f t="shared" si="276"/>
        <v/>
      </c>
      <c r="AS325" s="22" t="str">
        <f t="shared" si="277"/>
        <v/>
      </c>
      <c r="AT325" s="22" t="str">
        <f t="shared" si="278"/>
        <v/>
      </c>
      <c r="AU325" s="22" t="str">
        <f t="shared" si="279"/>
        <v/>
      </c>
      <c r="AV325" s="22" t="str">
        <f t="shared" si="280"/>
        <v/>
      </c>
      <c r="AW325" s="2">
        <f t="shared" si="281"/>
        <v>1.490358688195736</v>
      </c>
      <c r="AX325" s="2">
        <f t="shared" si="282"/>
        <v>0.16087527719832118</v>
      </c>
      <c r="AY325" s="2">
        <f t="shared" si="283"/>
        <v>4</v>
      </c>
      <c r="AZ325" s="23">
        <f t="shared" si="284"/>
        <v>1.5707963267948966</v>
      </c>
      <c r="BA325" s="23">
        <f t="shared" si="285"/>
        <v>1.5707963267948966</v>
      </c>
      <c r="BB325" s="23">
        <f t="shared" si="286"/>
        <v>1.2490457723982542</v>
      </c>
      <c r="BC325" s="23">
        <f t="shared" si="287"/>
        <v>1.5707963267948966</v>
      </c>
      <c r="BD325" s="23" t="str">
        <f t="shared" si="288"/>
        <v/>
      </c>
      <c r="BE325" s="23" t="str">
        <f t="shared" si="289"/>
        <v/>
      </c>
      <c r="BF325" s="23" t="str">
        <f t="shared" si="290"/>
        <v/>
      </c>
      <c r="BG325" s="23" t="str">
        <f t="shared" si="291"/>
        <v/>
      </c>
      <c r="BH325" s="23" t="str">
        <f t="shared" si="292"/>
        <v/>
      </c>
      <c r="BI325" s="23" t="str">
        <f t="shared" si="293"/>
        <v/>
      </c>
      <c r="BJ325" s="2">
        <f t="shared" si="294"/>
        <v>1.490358688195736</v>
      </c>
      <c r="BK325" s="2">
        <f t="shared" si="295"/>
        <v>0.16087527719832118</v>
      </c>
      <c r="BL325" s="2">
        <f t="shared" si="296"/>
        <v>4</v>
      </c>
      <c r="BM325" s="2">
        <f t="shared" si="297"/>
        <v>1.022062142768159E-4</v>
      </c>
      <c r="BN325" s="2">
        <f t="shared" si="298"/>
        <v>1.8369863579353047E-5</v>
      </c>
      <c r="BO325" s="2">
        <f t="shared" si="299"/>
        <v>6</v>
      </c>
      <c r="BP325" s="2">
        <f t="shared" si="300"/>
        <v>3.7056251629228916</v>
      </c>
      <c r="BQ325" s="2">
        <f t="shared" si="301"/>
        <v>0.71755819649141217</v>
      </c>
      <c r="BR325" s="3" t="str">
        <f t="shared" si="302"/>
        <v>Nontoxic</v>
      </c>
      <c r="BS325" s="2">
        <f t="shared" si="303"/>
        <v>100</v>
      </c>
      <c r="BT325" s="4" t="s">
        <v>664</v>
      </c>
      <c r="BU325" s="2" t="s">
        <v>666</v>
      </c>
      <c r="BV325" s="2">
        <f t="shared" si="304"/>
        <v>3</v>
      </c>
      <c r="BW325" s="2">
        <f t="shared" si="305"/>
        <v>3</v>
      </c>
      <c r="BX325" s="2">
        <f t="shared" si="306"/>
        <v>2.5880854813636677E-2</v>
      </c>
      <c r="BY325" s="2">
        <f t="shared" si="307"/>
        <v>2.5880854813636677E-2</v>
      </c>
      <c r="BZ325" s="2">
        <f t="shared" si="308"/>
        <v>2.5880854813636677E-2</v>
      </c>
      <c r="CA325" s="2">
        <f t="shared" si="309"/>
        <v>1.1666666666666667</v>
      </c>
      <c r="CB325" s="2">
        <f t="shared" si="310"/>
        <v>0</v>
      </c>
      <c r="CC325" s="2">
        <v>6.6349999999999998</v>
      </c>
      <c r="CD325" s="2" t="str">
        <f t="shared" si="311"/>
        <v>Same Var</v>
      </c>
      <c r="CE325" s="2">
        <f t="shared" si="312"/>
        <v>0.10359295549527751</v>
      </c>
      <c r="CF325" s="2" t="str">
        <f t="shared" si="313"/>
        <v>NS</v>
      </c>
      <c r="CG325" s="2" t="str">
        <f t="shared" si="314"/>
        <v>NS</v>
      </c>
      <c r="CH325" s="2" t="str">
        <f t="shared" si="315"/>
        <v/>
      </c>
      <c r="CI325" s="2" t="str">
        <f t="shared" si="316"/>
        <v/>
      </c>
      <c r="CJ325" s="2" t="str">
        <f t="shared" si="317"/>
        <v/>
      </c>
    </row>
    <row r="326" spans="1:88" x14ac:dyDescent="0.2">
      <c r="A326" s="1" t="s">
        <v>142</v>
      </c>
      <c r="B326" s="19" t="s">
        <v>298</v>
      </c>
      <c r="C326" s="20">
        <v>37230</v>
      </c>
      <c r="D326" s="7">
        <v>0</v>
      </c>
      <c r="E326" s="1">
        <v>0.1</v>
      </c>
      <c r="F326" s="1" t="s">
        <v>57</v>
      </c>
      <c r="G326" s="1" t="s">
        <v>761</v>
      </c>
      <c r="H326" s="19" t="s">
        <v>711</v>
      </c>
      <c r="I326" s="19" t="s">
        <v>712</v>
      </c>
      <c r="J326" s="19" t="s">
        <v>61</v>
      </c>
      <c r="K326" s="2">
        <v>0.75</v>
      </c>
      <c r="L326" s="2">
        <v>0.25</v>
      </c>
      <c r="M326" s="19">
        <v>100</v>
      </c>
      <c r="N326" s="19">
        <v>100</v>
      </c>
      <c r="O326" s="19">
        <v>100</v>
      </c>
      <c r="P326" s="19">
        <v>90</v>
      </c>
      <c r="Q326" s="21"/>
      <c r="R326" s="21"/>
      <c r="S326" s="21"/>
      <c r="T326" s="21"/>
      <c r="W326" s="2">
        <f t="shared" si="265"/>
        <v>97.5</v>
      </c>
      <c r="X326" s="2">
        <f t="shared" si="266"/>
        <v>5</v>
      </c>
      <c r="Y326" s="2">
        <f t="shared" si="267"/>
        <v>4</v>
      </c>
      <c r="Z326" s="19">
        <v>100</v>
      </c>
      <c r="AA326" s="19">
        <v>90</v>
      </c>
      <c r="AB326" s="19">
        <v>100</v>
      </c>
      <c r="AC326" s="19">
        <v>100</v>
      </c>
      <c r="AJ326" s="2">
        <f t="shared" si="268"/>
        <v>97.5</v>
      </c>
      <c r="AK326" s="2">
        <f t="shared" si="269"/>
        <v>5</v>
      </c>
      <c r="AL326" s="2">
        <f t="shared" si="270"/>
        <v>4</v>
      </c>
      <c r="AM326" s="22">
        <f t="shared" si="271"/>
        <v>1.5707963267948966</v>
      </c>
      <c r="AN326" s="22">
        <f t="shared" si="272"/>
        <v>1.5707963267948966</v>
      </c>
      <c r="AO326" s="22">
        <f t="shared" si="273"/>
        <v>1.5707963267948966</v>
      </c>
      <c r="AP326" s="22">
        <f t="shared" si="274"/>
        <v>1.2490457723982542</v>
      </c>
      <c r="AQ326" s="22" t="str">
        <f t="shared" si="275"/>
        <v/>
      </c>
      <c r="AR326" s="22" t="str">
        <f t="shared" si="276"/>
        <v/>
      </c>
      <c r="AS326" s="22" t="str">
        <f t="shared" si="277"/>
        <v/>
      </c>
      <c r="AT326" s="22" t="str">
        <f t="shared" si="278"/>
        <v/>
      </c>
      <c r="AU326" s="22" t="str">
        <f t="shared" si="279"/>
        <v/>
      </c>
      <c r="AV326" s="22" t="str">
        <f t="shared" si="280"/>
        <v/>
      </c>
      <c r="AW326" s="2">
        <f t="shared" si="281"/>
        <v>1.490358688195736</v>
      </c>
      <c r="AX326" s="2">
        <f t="shared" si="282"/>
        <v>0.16087527719832118</v>
      </c>
      <c r="AY326" s="2">
        <f t="shared" si="283"/>
        <v>4</v>
      </c>
      <c r="AZ326" s="23">
        <f t="shared" si="284"/>
        <v>1.5707963267948966</v>
      </c>
      <c r="BA326" s="23">
        <f t="shared" si="285"/>
        <v>1.2490457723982542</v>
      </c>
      <c r="BB326" s="23">
        <f t="shared" si="286"/>
        <v>1.5707963267948966</v>
      </c>
      <c r="BC326" s="23">
        <f t="shared" si="287"/>
        <v>1.5707963267948966</v>
      </c>
      <c r="BD326" s="23" t="str">
        <f t="shared" si="288"/>
        <v/>
      </c>
      <c r="BE326" s="23" t="str">
        <f t="shared" si="289"/>
        <v/>
      </c>
      <c r="BF326" s="23" t="str">
        <f t="shared" si="290"/>
        <v/>
      </c>
      <c r="BG326" s="23" t="str">
        <f t="shared" si="291"/>
        <v/>
      </c>
      <c r="BH326" s="23" t="str">
        <f t="shared" si="292"/>
        <v/>
      </c>
      <c r="BI326" s="23" t="str">
        <f t="shared" si="293"/>
        <v/>
      </c>
      <c r="BJ326" s="2">
        <f t="shared" si="294"/>
        <v>1.490358688195736</v>
      </c>
      <c r="BK326" s="2">
        <f t="shared" si="295"/>
        <v>0.16087527719832118</v>
      </c>
      <c r="BL326" s="2">
        <f t="shared" si="296"/>
        <v>4</v>
      </c>
      <c r="BM326" s="2">
        <f t="shared" si="297"/>
        <v>1.022062142768159E-4</v>
      </c>
      <c r="BN326" s="2">
        <f t="shared" si="298"/>
        <v>1.8369863579353047E-5</v>
      </c>
      <c r="BO326" s="2">
        <f t="shared" si="299"/>
        <v>6</v>
      </c>
      <c r="BP326" s="2">
        <f t="shared" si="300"/>
        <v>3.7056251629228916</v>
      </c>
      <c r="BQ326" s="2">
        <f t="shared" si="301"/>
        <v>0.71755819649141217</v>
      </c>
      <c r="BR326" s="3" t="str">
        <f t="shared" si="302"/>
        <v>Nontoxic</v>
      </c>
      <c r="BS326" s="2">
        <f t="shared" si="303"/>
        <v>100</v>
      </c>
      <c r="BT326" s="4" t="s">
        <v>664</v>
      </c>
      <c r="BU326" s="2" t="s">
        <v>666</v>
      </c>
      <c r="BV326" s="2">
        <f t="shared" si="304"/>
        <v>3</v>
      </c>
      <c r="BW326" s="2">
        <f t="shared" si="305"/>
        <v>3</v>
      </c>
      <c r="BX326" s="2">
        <f t="shared" si="306"/>
        <v>2.5880854813636677E-2</v>
      </c>
      <c r="BY326" s="2">
        <f t="shared" si="307"/>
        <v>2.5880854813636677E-2</v>
      </c>
      <c r="BZ326" s="2">
        <f t="shared" si="308"/>
        <v>2.5880854813636677E-2</v>
      </c>
      <c r="CA326" s="2">
        <f t="shared" si="309"/>
        <v>1.1666666666666667</v>
      </c>
      <c r="CB326" s="2">
        <f t="shared" si="310"/>
        <v>0</v>
      </c>
      <c r="CC326" s="2">
        <v>6.6349999999999998</v>
      </c>
      <c r="CD326" s="2" t="str">
        <f t="shared" si="311"/>
        <v>Same Var</v>
      </c>
      <c r="CE326" s="2">
        <f t="shared" si="312"/>
        <v>0.10351144922984842</v>
      </c>
      <c r="CF326" s="2" t="str">
        <f t="shared" si="313"/>
        <v>NS</v>
      </c>
      <c r="CG326" s="2" t="str">
        <f t="shared" si="314"/>
        <v>NS</v>
      </c>
      <c r="CH326" s="2" t="str">
        <f t="shared" si="315"/>
        <v/>
      </c>
      <c r="CI326" s="2" t="str">
        <f t="shared" si="316"/>
        <v/>
      </c>
      <c r="CJ326" s="2" t="str">
        <f t="shared" si="317"/>
        <v/>
      </c>
    </row>
    <row r="327" spans="1:88" x14ac:dyDescent="0.2">
      <c r="A327" s="1" t="s">
        <v>142</v>
      </c>
      <c r="B327" s="19" t="s">
        <v>305</v>
      </c>
      <c r="C327" s="20">
        <v>37230</v>
      </c>
      <c r="D327" s="7">
        <v>0</v>
      </c>
      <c r="E327" s="1">
        <v>0.1</v>
      </c>
      <c r="F327" s="1" t="s">
        <v>57</v>
      </c>
      <c r="G327" s="1" t="s">
        <v>761</v>
      </c>
      <c r="H327" s="19" t="s">
        <v>711</v>
      </c>
      <c r="I327" s="19" t="s">
        <v>712</v>
      </c>
      <c r="J327" s="19" t="s">
        <v>61</v>
      </c>
      <c r="K327" s="2">
        <v>0.75</v>
      </c>
      <c r="L327" s="2">
        <v>0.25</v>
      </c>
      <c r="M327" s="19">
        <v>100</v>
      </c>
      <c r="N327" s="19">
        <v>100</v>
      </c>
      <c r="O327" s="19">
        <v>100</v>
      </c>
      <c r="P327" s="19">
        <v>90</v>
      </c>
      <c r="Q327" s="21"/>
      <c r="R327" s="21"/>
      <c r="S327" s="21"/>
      <c r="T327" s="21"/>
      <c r="W327" s="2">
        <f t="shared" si="265"/>
        <v>97.5</v>
      </c>
      <c r="X327" s="2">
        <f t="shared" si="266"/>
        <v>5</v>
      </c>
      <c r="Y327" s="2">
        <f t="shared" si="267"/>
        <v>4</v>
      </c>
      <c r="Z327" s="19">
        <v>100</v>
      </c>
      <c r="AA327" s="19">
        <v>90</v>
      </c>
      <c r="AB327" s="19">
        <v>90</v>
      </c>
      <c r="AC327" s="19">
        <v>90</v>
      </c>
      <c r="AJ327" s="2">
        <f t="shared" si="268"/>
        <v>92.5</v>
      </c>
      <c r="AK327" s="2">
        <f t="shared" si="269"/>
        <v>5</v>
      </c>
      <c r="AL327" s="2">
        <f t="shared" si="270"/>
        <v>4</v>
      </c>
      <c r="AM327" s="22">
        <f t="shared" si="271"/>
        <v>1.5707963267948966</v>
      </c>
      <c r="AN327" s="22">
        <f t="shared" si="272"/>
        <v>1.5707963267948966</v>
      </c>
      <c r="AO327" s="22">
        <f t="shared" si="273"/>
        <v>1.5707963267948966</v>
      </c>
      <c r="AP327" s="22">
        <f t="shared" si="274"/>
        <v>1.2490457723982542</v>
      </c>
      <c r="AQ327" s="22" t="str">
        <f t="shared" si="275"/>
        <v/>
      </c>
      <c r="AR327" s="22" t="str">
        <f t="shared" si="276"/>
        <v/>
      </c>
      <c r="AS327" s="22" t="str">
        <f t="shared" si="277"/>
        <v/>
      </c>
      <c r="AT327" s="22" t="str">
        <f t="shared" si="278"/>
        <v/>
      </c>
      <c r="AU327" s="22" t="str">
        <f t="shared" si="279"/>
        <v/>
      </c>
      <c r="AV327" s="22" t="str">
        <f t="shared" si="280"/>
        <v/>
      </c>
      <c r="AW327" s="2">
        <f t="shared" si="281"/>
        <v>1.490358688195736</v>
      </c>
      <c r="AX327" s="2">
        <f t="shared" si="282"/>
        <v>0.16087527719832118</v>
      </c>
      <c r="AY327" s="2">
        <f t="shared" si="283"/>
        <v>4</v>
      </c>
      <c r="AZ327" s="23">
        <f t="shared" si="284"/>
        <v>1.5707963267948966</v>
      </c>
      <c r="BA327" s="23">
        <f t="shared" si="285"/>
        <v>1.2490457723982542</v>
      </c>
      <c r="BB327" s="23">
        <f t="shared" si="286"/>
        <v>1.2490457723982542</v>
      </c>
      <c r="BC327" s="23">
        <f t="shared" si="287"/>
        <v>1.2490457723982542</v>
      </c>
      <c r="BD327" s="23" t="str">
        <f t="shared" si="288"/>
        <v/>
      </c>
      <c r="BE327" s="23" t="str">
        <f t="shared" si="289"/>
        <v/>
      </c>
      <c r="BF327" s="23" t="str">
        <f t="shared" si="290"/>
        <v/>
      </c>
      <c r="BG327" s="23" t="str">
        <f t="shared" si="291"/>
        <v/>
      </c>
      <c r="BH327" s="23" t="str">
        <f t="shared" si="292"/>
        <v/>
      </c>
      <c r="BI327" s="23" t="str">
        <f t="shared" si="293"/>
        <v/>
      </c>
      <c r="BJ327" s="2">
        <f t="shared" si="294"/>
        <v>1.329483410997415</v>
      </c>
      <c r="BK327" s="2">
        <f t="shared" si="295"/>
        <v>0.16087527719831837</v>
      </c>
      <c r="BL327" s="2">
        <f t="shared" si="296"/>
        <v>4</v>
      </c>
      <c r="BM327" s="2">
        <f t="shared" si="297"/>
        <v>1.0220621427681135E-4</v>
      </c>
      <c r="BN327" s="2">
        <f t="shared" si="298"/>
        <v>1.8369863579352075E-5</v>
      </c>
      <c r="BO327" s="2">
        <f t="shared" si="299"/>
        <v>6</v>
      </c>
      <c r="BP327" s="2">
        <f t="shared" si="300"/>
        <v>2.1056251629229159</v>
      </c>
      <c r="BQ327" s="2">
        <f t="shared" si="301"/>
        <v>0.71755819649141217</v>
      </c>
      <c r="BR327" s="3" t="str">
        <f t="shared" si="302"/>
        <v>Nontoxic</v>
      </c>
      <c r="BS327" s="2">
        <f t="shared" si="303"/>
        <v>94.871794871794862</v>
      </c>
      <c r="BT327" s="4" t="s">
        <v>664</v>
      </c>
      <c r="BU327" s="2" t="s">
        <v>666</v>
      </c>
      <c r="BV327" s="2">
        <f t="shared" si="304"/>
        <v>3</v>
      </c>
      <c r="BW327" s="2">
        <f t="shared" si="305"/>
        <v>3</v>
      </c>
      <c r="BX327" s="2">
        <f t="shared" si="306"/>
        <v>2.5880854813636677E-2</v>
      </c>
      <c r="BY327" s="2">
        <f t="shared" si="307"/>
        <v>2.5880854813635775E-2</v>
      </c>
      <c r="BZ327" s="2">
        <f t="shared" si="308"/>
        <v>2.5880854813636223E-2</v>
      </c>
      <c r="CA327" s="2">
        <f t="shared" si="309"/>
        <v>1.1666666666666667</v>
      </c>
      <c r="CB327" s="2">
        <f t="shared" si="310"/>
        <v>0</v>
      </c>
      <c r="CC327" s="2">
        <v>6.6349999999999998</v>
      </c>
      <c r="CD327" s="2" t="str">
        <f t="shared" si="311"/>
        <v>Same Var</v>
      </c>
      <c r="CE327" s="2">
        <f t="shared" si="312"/>
        <v>0.1018242254023345</v>
      </c>
      <c r="CF327" s="2" t="str">
        <f t="shared" si="313"/>
        <v>NS</v>
      </c>
      <c r="CG327" s="2" t="str">
        <f t="shared" si="314"/>
        <v>NS</v>
      </c>
      <c r="CH327" s="2" t="str">
        <f t="shared" si="315"/>
        <v>Wilcoxon</v>
      </c>
      <c r="CI327" s="2" t="str">
        <f t="shared" si="316"/>
        <v/>
      </c>
      <c r="CJ327" s="2" t="str">
        <f t="shared" si="317"/>
        <v/>
      </c>
    </row>
    <row r="328" spans="1:88" x14ac:dyDescent="0.2">
      <c r="A328" s="1" t="s">
        <v>142</v>
      </c>
      <c r="B328" s="19" t="s">
        <v>313</v>
      </c>
      <c r="C328" s="20">
        <v>37230</v>
      </c>
      <c r="D328" s="7">
        <v>0</v>
      </c>
      <c r="E328" s="1">
        <v>0.1</v>
      </c>
      <c r="F328" s="1" t="s">
        <v>57</v>
      </c>
      <c r="G328" s="1" t="s">
        <v>761</v>
      </c>
      <c r="H328" s="19" t="s">
        <v>711</v>
      </c>
      <c r="I328" s="19" t="s">
        <v>712</v>
      </c>
      <c r="J328" s="19" t="s">
        <v>61</v>
      </c>
      <c r="K328" s="2">
        <v>0.75</v>
      </c>
      <c r="L328" s="2">
        <v>0.25</v>
      </c>
      <c r="M328" s="19">
        <v>100</v>
      </c>
      <c r="N328" s="19">
        <v>100</v>
      </c>
      <c r="O328" s="19">
        <v>100</v>
      </c>
      <c r="P328" s="19">
        <v>90</v>
      </c>
      <c r="Q328" s="21"/>
      <c r="R328" s="21"/>
      <c r="S328" s="21"/>
      <c r="T328" s="21"/>
      <c r="W328" s="2">
        <f t="shared" si="265"/>
        <v>97.5</v>
      </c>
      <c r="X328" s="2">
        <f t="shared" si="266"/>
        <v>5</v>
      </c>
      <c r="Y328" s="2">
        <f t="shared" si="267"/>
        <v>4</v>
      </c>
      <c r="Z328" s="19">
        <v>90</v>
      </c>
      <c r="AA328" s="19">
        <v>100</v>
      </c>
      <c r="AB328" s="19">
        <v>100</v>
      </c>
      <c r="AC328" s="19">
        <v>100</v>
      </c>
      <c r="AJ328" s="2">
        <f t="shared" si="268"/>
        <v>97.5</v>
      </c>
      <c r="AK328" s="2">
        <f t="shared" si="269"/>
        <v>5</v>
      </c>
      <c r="AL328" s="2">
        <f t="shared" si="270"/>
        <v>4</v>
      </c>
      <c r="AM328" s="22">
        <f t="shared" si="271"/>
        <v>1.5707963267948966</v>
      </c>
      <c r="AN328" s="22">
        <f t="shared" si="272"/>
        <v>1.5707963267948966</v>
      </c>
      <c r="AO328" s="22">
        <f t="shared" si="273"/>
        <v>1.5707963267948966</v>
      </c>
      <c r="AP328" s="22">
        <f t="shared" si="274"/>
        <v>1.2490457723982542</v>
      </c>
      <c r="AQ328" s="22" t="str">
        <f t="shared" si="275"/>
        <v/>
      </c>
      <c r="AR328" s="22" t="str">
        <f t="shared" si="276"/>
        <v/>
      </c>
      <c r="AS328" s="22" t="str">
        <f t="shared" si="277"/>
        <v/>
      </c>
      <c r="AT328" s="22" t="str">
        <f t="shared" si="278"/>
        <v/>
      </c>
      <c r="AU328" s="22" t="str">
        <f t="shared" si="279"/>
        <v/>
      </c>
      <c r="AV328" s="22" t="str">
        <f t="shared" si="280"/>
        <v/>
      </c>
      <c r="AW328" s="2">
        <f t="shared" si="281"/>
        <v>1.490358688195736</v>
      </c>
      <c r="AX328" s="2">
        <f t="shared" si="282"/>
        <v>0.16087527719832118</v>
      </c>
      <c r="AY328" s="2">
        <f t="shared" si="283"/>
        <v>4</v>
      </c>
      <c r="AZ328" s="23">
        <f t="shared" si="284"/>
        <v>1.2490457723982542</v>
      </c>
      <c r="BA328" s="23">
        <f t="shared" si="285"/>
        <v>1.5707963267948966</v>
      </c>
      <c r="BB328" s="23">
        <f t="shared" si="286"/>
        <v>1.5707963267948966</v>
      </c>
      <c r="BC328" s="23">
        <f t="shared" si="287"/>
        <v>1.5707963267948966</v>
      </c>
      <c r="BD328" s="23" t="str">
        <f t="shared" si="288"/>
        <v/>
      </c>
      <c r="BE328" s="23" t="str">
        <f t="shared" si="289"/>
        <v/>
      </c>
      <c r="BF328" s="23" t="str">
        <f t="shared" si="290"/>
        <v/>
      </c>
      <c r="BG328" s="23" t="str">
        <f t="shared" si="291"/>
        <v/>
      </c>
      <c r="BH328" s="23" t="str">
        <f t="shared" si="292"/>
        <v/>
      </c>
      <c r="BI328" s="23" t="str">
        <f t="shared" si="293"/>
        <v/>
      </c>
      <c r="BJ328" s="2">
        <f t="shared" si="294"/>
        <v>1.490358688195736</v>
      </c>
      <c r="BK328" s="2">
        <f t="shared" si="295"/>
        <v>0.16087527719832118</v>
      </c>
      <c r="BL328" s="2">
        <f t="shared" si="296"/>
        <v>4</v>
      </c>
      <c r="BM328" s="2">
        <f t="shared" si="297"/>
        <v>1.022062142768159E-4</v>
      </c>
      <c r="BN328" s="2">
        <f t="shared" si="298"/>
        <v>1.8369863579353047E-5</v>
      </c>
      <c r="BO328" s="2">
        <f t="shared" si="299"/>
        <v>6</v>
      </c>
      <c r="BP328" s="2">
        <f t="shared" si="300"/>
        <v>3.7056251629228916</v>
      </c>
      <c r="BQ328" s="2">
        <f t="shared" si="301"/>
        <v>0.71755819649141217</v>
      </c>
      <c r="BR328" s="3" t="str">
        <f t="shared" si="302"/>
        <v>Nontoxic</v>
      </c>
      <c r="BS328" s="2">
        <f t="shared" si="303"/>
        <v>100</v>
      </c>
      <c r="BT328" s="4" t="s">
        <v>664</v>
      </c>
      <c r="BU328" s="2" t="s">
        <v>666</v>
      </c>
      <c r="BV328" s="2">
        <f t="shared" si="304"/>
        <v>3</v>
      </c>
      <c r="BW328" s="2">
        <f t="shared" si="305"/>
        <v>3</v>
      </c>
      <c r="BX328" s="2">
        <f t="shared" si="306"/>
        <v>2.5880854813636677E-2</v>
      </c>
      <c r="BY328" s="2">
        <f t="shared" si="307"/>
        <v>2.5880854813636677E-2</v>
      </c>
      <c r="BZ328" s="2">
        <f t="shared" si="308"/>
        <v>2.5880854813636677E-2</v>
      </c>
      <c r="CA328" s="2">
        <f t="shared" si="309"/>
        <v>1.1666666666666667</v>
      </c>
      <c r="CB328" s="2">
        <f t="shared" si="310"/>
        <v>0</v>
      </c>
      <c r="CC328" s="2">
        <v>6.6349999999999998</v>
      </c>
      <c r="CD328" s="2" t="str">
        <f t="shared" si="311"/>
        <v>Same Var</v>
      </c>
      <c r="CE328" s="2">
        <f t="shared" si="312"/>
        <v>0.10351144922984842</v>
      </c>
      <c r="CF328" s="2" t="str">
        <f t="shared" si="313"/>
        <v>NS</v>
      </c>
      <c r="CG328" s="2" t="str">
        <f t="shared" si="314"/>
        <v>NS</v>
      </c>
      <c r="CH328" s="2" t="str">
        <f t="shared" si="315"/>
        <v/>
      </c>
      <c r="CI328" s="2" t="str">
        <f t="shared" si="316"/>
        <v/>
      </c>
      <c r="CJ328" s="2" t="str">
        <f t="shared" si="317"/>
        <v/>
      </c>
    </row>
    <row r="329" spans="1:88" x14ac:dyDescent="0.2">
      <c r="A329" s="1" t="s">
        <v>142</v>
      </c>
      <c r="B329" s="19" t="s">
        <v>772</v>
      </c>
      <c r="C329" s="20">
        <v>37209</v>
      </c>
      <c r="D329" s="7">
        <v>0.35416666666666669</v>
      </c>
      <c r="E329" s="1">
        <v>0.1</v>
      </c>
      <c r="F329" s="1" t="s">
        <v>57</v>
      </c>
      <c r="G329" s="1" t="s">
        <v>773</v>
      </c>
      <c r="H329" s="19" t="s">
        <v>711</v>
      </c>
      <c r="I329" s="19" t="s">
        <v>712</v>
      </c>
      <c r="J329" s="19" t="s">
        <v>61</v>
      </c>
      <c r="K329" s="2">
        <v>0.75</v>
      </c>
      <c r="L329" s="2">
        <v>0.25</v>
      </c>
      <c r="M329" s="19">
        <v>100</v>
      </c>
      <c r="N329" s="19">
        <v>100</v>
      </c>
      <c r="O329" s="19">
        <v>100</v>
      </c>
      <c r="P329" s="19">
        <v>90</v>
      </c>
      <c r="Q329" s="21"/>
      <c r="R329" s="21"/>
      <c r="S329" s="21"/>
      <c r="T329" s="21"/>
      <c r="W329" s="2">
        <f t="shared" si="265"/>
        <v>97.5</v>
      </c>
      <c r="X329" s="2">
        <f t="shared" si="266"/>
        <v>5</v>
      </c>
      <c r="Y329" s="2">
        <f t="shared" si="267"/>
        <v>4</v>
      </c>
      <c r="Z329" s="19">
        <v>100</v>
      </c>
      <c r="AA329" s="19">
        <v>90</v>
      </c>
      <c r="AB329" s="19">
        <v>90</v>
      </c>
      <c r="AC329" s="19">
        <v>90</v>
      </c>
      <c r="AJ329" s="2">
        <f t="shared" si="268"/>
        <v>92.5</v>
      </c>
      <c r="AK329" s="2">
        <f t="shared" si="269"/>
        <v>5</v>
      </c>
      <c r="AL329" s="2">
        <f t="shared" si="270"/>
        <v>4</v>
      </c>
      <c r="AM329" s="22">
        <f t="shared" si="271"/>
        <v>1.5707963267948966</v>
      </c>
      <c r="AN329" s="22">
        <f t="shared" si="272"/>
        <v>1.5707963267948966</v>
      </c>
      <c r="AO329" s="22">
        <f t="shared" si="273"/>
        <v>1.5707963267948966</v>
      </c>
      <c r="AP329" s="22">
        <f t="shared" si="274"/>
        <v>1.2490457723982542</v>
      </c>
      <c r="AQ329" s="22" t="str">
        <f t="shared" si="275"/>
        <v/>
      </c>
      <c r="AR329" s="22" t="str">
        <f t="shared" si="276"/>
        <v/>
      </c>
      <c r="AS329" s="22" t="str">
        <f t="shared" si="277"/>
        <v/>
      </c>
      <c r="AT329" s="22" t="str">
        <f t="shared" si="278"/>
        <v/>
      </c>
      <c r="AU329" s="22" t="str">
        <f t="shared" si="279"/>
        <v/>
      </c>
      <c r="AV329" s="22" t="str">
        <f t="shared" si="280"/>
        <v/>
      </c>
      <c r="AW329" s="2">
        <f t="shared" si="281"/>
        <v>1.490358688195736</v>
      </c>
      <c r="AX329" s="2">
        <f t="shared" si="282"/>
        <v>0.16087527719832118</v>
      </c>
      <c r="AY329" s="2">
        <f t="shared" si="283"/>
        <v>4</v>
      </c>
      <c r="AZ329" s="23">
        <f t="shared" si="284"/>
        <v>1.5707963267948966</v>
      </c>
      <c r="BA329" s="23">
        <f t="shared" si="285"/>
        <v>1.2490457723982542</v>
      </c>
      <c r="BB329" s="23">
        <f t="shared" si="286"/>
        <v>1.2490457723982542</v>
      </c>
      <c r="BC329" s="23">
        <f t="shared" si="287"/>
        <v>1.2490457723982542</v>
      </c>
      <c r="BD329" s="23" t="str">
        <f t="shared" si="288"/>
        <v/>
      </c>
      <c r="BE329" s="23" t="str">
        <f t="shared" si="289"/>
        <v/>
      </c>
      <c r="BF329" s="23" t="str">
        <f t="shared" si="290"/>
        <v/>
      </c>
      <c r="BG329" s="23" t="str">
        <f t="shared" si="291"/>
        <v/>
      </c>
      <c r="BH329" s="23" t="str">
        <f t="shared" si="292"/>
        <v/>
      </c>
      <c r="BI329" s="23" t="str">
        <f t="shared" si="293"/>
        <v/>
      </c>
      <c r="BJ329" s="2">
        <f t="shared" si="294"/>
        <v>1.329483410997415</v>
      </c>
      <c r="BK329" s="2">
        <f t="shared" si="295"/>
        <v>0.16087527719831837</v>
      </c>
      <c r="BL329" s="2">
        <f t="shared" si="296"/>
        <v>4</v>
      </c>
      <c r="BM329" s="2">
        <f t="shared" si="297"/>
        <v>1.0220621427681135E-4</v>
      </c>
      <c r="BN329" s="2">
        <f t="shared" si="298"/>
        <v>1.8369863579352075E-5</v>
      </c>
      <c r="BO329" s="2">
        <f t="shared" si="299"/>
        <v>6</v>
      </c>
      <c r="BP329" s="2">
        <f t="shared" si="300"/>
        <v>2.1056251629229159</v>
      </c>
      <c r="BQ329" s="2">
        <f t="shared" si="301"/>
        <v>0.71755819649141217</v>
      </c>
      <c r="BR329" s="3" t="str">
        <f t="shared" si="302"/>
        <v>Nontoxic</v>
      </c>
      <c r="BS329" s="2">
        <f t="shared" si="303"/>
        <v>94.871794871794862</v>
      </c>
      <c r="BT329" s="4" t="s">
        <v>664</v>
      </c>
      <c r="BU329" s="2" t="s">
        <v>666</v>
      </c>
      <c r="BV329" s="2">
        <f t="shared" si="304"/>
        <v>3</v>
      </c>
      <c r="BW329" s="2">
        <f t="shared" si="305"/>
        <v>3</v>
      </c>
      <c r="BX329" s="2">
        <f t="shared" si="306"/>
        <v>2.5880854813636677E-2</v>
      </c>
      <c r="BY329" s="2">
        <f t="shared" si="307"/>
        <v>2.5880854813635775E-2</v>
      </c>
      <c r="BZ329" s="2">
        <f t="shared" si="308"/>
        <v>2.5880854813636223E-2</v>
      </c>
      <c r="CA329" s="2">
        <f t="shared" si="309"/>
        <v>1.1666666666666667</v>
      </c>
      <c r="CB329" s="2">
        <f t="shared" si="310"/>
        <v>0</v>
      </c>
      <c r="CC329" s="2">
        <v>6.6349999999999998</v>
      </c>
      <c r="CD329" s="2" t="str">
        <f t="shared" si="311"/>
        <v>Same Var</v>
      </c>
      <c r="CE329" s="2">
        <f t="shared" si="312"/>
        <v>0.1018242254023345</v>
      </c>
      <c r="CF329" s="2" t="str">
        <f t="shared" si="313"/>
        <v>NS</v>
      </c>
      <c r="CG329" s="2" t="str">
        <f t="shared" si="314"/>
        <v>NS</v>
      </c>
      <c r="CH329" s="2" t="str">
        <f t="shared" si="315"/>
        <v>Wilcoxon</v>
      </c>
      <c r="CI329" s="2" t="str">
        <f t="shared" si="316"/>
        <v/>
      </c>
      <c r="CJ329" s="2" t="str">
        <f t="shared" si="317"/>
        <v/>
      </c>
    </row>
    <row r="330" spans="1:88" x14ac:dyDescent="0.2">
      <c r="A330" s="1" t="s">
        <v>142</v>
      </c>
      <c r="B330" s="19" t="s">
        <v>345</v>
      </c>
      <c r="C330" s="20">
        <v>37230</v>
      </c>
      <c r="D330" s="7">
        <v>0.55208333333333337</v>
      </c>
      <c r="E330" s="1">
        <v>0.1</v>
      </c>
      <c r="F330" s="1" t="s">
        <v>57</v>
      </c>
      <c r="G330" s="1" t="s">
        <v>774</v>
      </c>
      <c r="H330" s="19" t="s">
        <v>711</v>
      </c>
      <c r="I330" s="19" t="s">
        <v>712</v>
      </c>
      <c r="J330" s="19" t="s">
        <v>61</v>
      </c>
      <c r="K330" s="2">
        <v>0.75</v>
      </c>
      <c r="L330" s="2">
        <v>0.25</v>
      </c>
      <c r="M330" s="19">
        <v>100</v>
      </c>
      <c r="N330" s="19">
        <v>100</v>
      </c>
      <c r="O330" s="19">
        <v>100</v>
      </c>
      <c r="P330" s="19">
        <v>90</v>
      </c>
      <c r="Q330" s="21"/>
      <c r="R330" s="21"/>
      <c r="S330" s="21"/>
      <c r="T330" s="21"/>
      <c r="W330" s="2">
        <f t="shared" si="265"/>
        <v>97.5</v>
      </c>
      <c r="X330" s="2">
        <f t="shared" si="266"/>
        <v>5</v>
      </c>
      <c r="Y330" s="2">
        <f t="shared" si="267"/>
        <v>4</v>
      </c>
      <c r="Z330" s="19">
        <v>100</v>
      </c>
      <c r="AA330" s="19">
        <v>100</v>
      </c>
      <c r="AB330" s="19">
        <v>100</v>
      </c>
      <c r="AC330" s="19">
        <v>90</v>
      </c>
      <c r="AJ330" s="2">
        <f t="shared" si="268"/>
        <v>97.5</v>
      </c>
      <c r="AK330" s="2">
        <f t="shared" si="269"/>
        <v>5</v>
      </c>
      <c r="AL330" s="2">
        <f t="shared" si="270"/>
        <v>4</v>
      </c>
      <c r="AM330" s="22">
        <f t="shared" si="271"/>
        <v>1.5707963267948966</v>
      </c>
      <c r="AN330" s="22">
        <f t="shared" si="272"/>
        <v>1.5707963267948966</v>
      </c>
      <c r="AO330" s="22">
        <f t="shared" si="273"/>
        <v>1.5707963267948966</v>
      </c>
      <c r="AP330" s="22">
        <f t="shared" si="274"/>
        <v>1.2490457723982542</v>
      </c>
      <c r="AQ330" s="22" t="str">
        <f t="shared" si="275"/>
        <v/>
      </c>
      <c r="AR330" s="22" t="str">
        <f t="shared" si="276"/>
        <v/>
      </c>
      <c r="AS330" s="22" t="str">
        <f t="shared" si="277"/>
        <v/>
      </c>
      <c r="AT330" s="22" t="str">
        <f t="shared" si="278"/>
        <v/>
      </c>
      <c r="AU330" s="22" t="str">
        <f t="shared" si="279"/>
        <v/>
      </c>
      <c r="AV330" s="22" t="str">
        <f t="shared" si="280"/>
        <v/>
      </c>
      <c r="AW330" s="2">
        <f t="shared" si="281"/>
        <v>1.490358688195736</v>
      </c>
      <c r="AX330" s="2">
        <f t="shared" si="282"/>
        <v>0.16087527719832118</v>
      </c>
      <c r="AY330" s="2">
        <f t="shared" si="283"/>
        <v>4</v>
      </c>
      <c r="AZ330" s="23">
        <f t="shared" si="284"/>
        <v>1.5707963267948966</v>
      </c>
      <c r="BA330" s="23">
        <f t="shared" si="285"/>
        <v>1.5707963267948966</v>
      </c>
      <c r="BB330" s="23">
        <f t="shared" si="286"/>
        <v>1.5707963267948966</v>
      </c>
      <c r="BC330" s="23">
        <f t="shared" si="287"/>
        <v>1.2490457723982542</v>
      </c>
      <c r="BD330" s="23" t="str">
        <f t="shared" si="288"/>
        <v/>
      </c>
      <c r="BE330" s="23" t="str">
        <f t="shared" si="289"/>
        <v/>
      </c>
      <c r="BF330" s="23" t="str">
        <f t="shared" si="290"/>
        <v/>
      </c>
      <c r="BG330" s="23" t="str">
        <f t="shared" si="291"/>
        <v/>
      </c>
      <c r="BH330" s="23" t="str">
        <f t="shared" si="292"/>
        <v/>
      </c>
      <c r="BI330" s="23" t="str">
        <f t="shared" si="293"/>
        <v/>
      </c>
      <c r="BJ330" s="2">
        <f t="shared" si="294"/>
        <v>1.490358688195736</v>
      </c>
      <c r="BK330" s="2">
        <f t="shared" si="295"/>
        <v>0.16087527719832118</v>
      </c>
      <c r="BL330" s="2">
        <f t="shared" si="296"/>
        <v>4</v>
      </c>
      <c r="BM330" s="2">
        <f t="shared" si="297"/>
        <v>1.022062142768159E-4</v>
      </c>
      <c r="BN330" s="2">
        <f t="shared" si="298"/>
        <v>1.8369863579353047E-5</v>
      </c>
      <c r="BO330" s="2">
        <f t="shared" si="299"/>
        <v>6</v>
      </c>
      <c r="BP330" s="2">
        <f t="shared" si="300"/>
        <v>3.7056251629228916</v>
      </c>
      <c r="BQ330" s="2">
        <f t="shared" si="301"/>
        <v>0.71755819649141217</v>
      </c>
      <c r="BR330" s="3" t="str">
        <f t="shared" si="302"/>
        <v>Nontoxic</v>
      </c>
      <c r="BS330" s="2">
        <f t="shared" si="303"/>
        <v>100</v>
      </c>
      <c r="BT330" s="4" t="s">
        <v>664</v>
      </c>
      <c r="BU330" s="2" t="s">
        <v>666</v>
      </c>
      <c r="BV330" s="2">
        <f t="shared" si="304"/>
        <v>3</v>
      </c>
      <c r="BW330" s="2">
        <f t="shared" si="305"/>
        <v>3</v>
      </c>
      <c r="BX330" s="2">
        <f t="shared" si="306"/>
        <v>2.5880854813636677E-2</v>
      </c>
      <c r="BY330" s="2">
        <f t="shared" si="307"/>
        <v>2.5880854813636677E-2</v>
      </c>
      <c r="BZ330" s="2">
        <f t="shared" si="308"/>
        <v>2.5880854813636677E-2</v>
      </c>
      <c r="CA330" s="2">
        <f t="shared" si="309"/>
        <v>1.1666666666666667</v>
      </c>
      <c r="CB330" s="2">
        <f t="shared" si="310"/>
        <v>0</v>
      </c>
      <c r="CC330" s="2">
        <v>6.6349999999999998</v>
      </c>
      <c r="CD330" s="2" t="str">
        <f t="shared" si="311"/>
        <v>Same Var</v>
      </c>
      <c r="CE330" s="2">
        <f t="shared" si="312"/>
        <v>0.10359295549527751</v>
      </c>
      <c r="CF330" s="2" t="str">
        <f t="shared" si="313"/>
        <v>NS</v>
      </c>
      <c r="CG330" s="2" t="str">
        <f t="shared" si="314"/>
        <v>NS</v>
      </c>
      <c r="CH330" s="2" t="str">
        <f t="shared" si="315"/>
        <v/>
      </c>
      <c r="CI330" s="2" t="str">
        <f t="shared" si="316"/>
        <v/>
      </c>
      <c r="CJ330" s="2" t="str">
        <f t="shared" si="317"/>
        <v/>
      </c>
    </row>
    <row r="331" spans="1:88" x14ac:dyDescent="0.2">
      <c r="A331" s="1" t="s">
        <v>142</v>
      </c>
      <c r="B331" s="19" t="s">
        <v>351</v>
      </c>
      <c r="C331" s="20">
        <v>37209</v>
      </c>
      <c r="D331" s="7">
        <v>0.44791666666666669</v>
      </c>
      <c r="E331" s="1">
        <v>0.1</v>
      </c>
      <c r="F331" s="1" t="s">
        <v>57</v>
      </c>
      <c r="G331" s="1" t="s">
        <v>773</v>
      </c>
      <c r="H331" s="19" t="s">
        <v>711</v>
      </c>
      <c r="I331" s="19" t="s">
        <v>712</v>
      </c>
      <c r="J331" s="19" t="s">
        <v>61</v>
      </c>
      <c r="K331" s="2">
        <v>0.75</v>
      </c>
      <c r="L331" s="2">
        <v>0.25</v>
      </c>
      <c r="M331" s="19">
        <v>100</v>
      </c>
      <c r="N331" s="19">
        <v>100</v>
      </c>
      <c r="O331" s="19">
        <v>100</v>
      </c>
      <c r="P331" s="19">
        <v>90</v>
      </c>
      <c r="Q331" s="21"/>
      <c r="R331" s="21"/>
      <c r="S331" s="21"/>
      <c r="T331" s="21"/>
      <c r="W331" s="2">
        <f t="shared" si="265"/>
        <v>97.5</v>
      </c>
      <c r="X331" s="2">
        <f t="shared" si="266"/>
        <v>5</v>
      </c>
      <c r="Y331" s="2">
        <f t="shared" si="267"/>
        <v>4</v>
      </c>
      <c r="Z331" s="19">
        <v>90</v>
      </c>
      <c r="AA331" s="19">
        <v>100</v>
      </c>
      <c r="AB331" s="19">
        <v>100</v>
      </c>
      <c r="AC331" s="19">
        <v>100</v>
      </c>
      <c r="AJ331" s="2">
        <f t="shared" si="268"/>
        <v>97.5</v>
      </c>
      <c r="AK331" s="2">
        <f t="shared" si="269"/>
        <v>5</v>
      </c>
      <c r="AL331" s="2">
        <f t="shared" si="270"/>
        <v>4</v>
      </c>
      <c r="AM331" s="22">
        <f t="shared" si="271"/>
        <v>1.5707963267948966</v>
      </c>
      <c r="AN331" s="22">
        <f t="shared" si="272"/>
        <v>1.5707963267948966</v>
      </c>
      <c r="AO331" s="22">
        <f t="shared" si="273"/>
        <v>1.5707963267948966</v>
      </c>
      <c r="AP331" s="22">
        <f t="shared" si="274"/>
        <v>1.2490457723982542</v>
      </c>
      <c r="AQ331" s="22" t="str">
        <f t="shared" si="275"/>
        <v/>
      </c>
      <c r="AR331" s="22" t="str">
        <f t="shared" si="276"/>
        <v/>
      </c>
      <c r="AS331" s="22" t="str">
        <f t="shared" si="277"/>
        <v/>
      </c>
      <c r="AT331" s="22" t="str">
        <f t="shared" si="278"/>
        <v/>
      </c>
      <c r="AU331" s="22" t="str">
        <f t="shared" si="279"/>
        <v/>
      </c>
      <c r="AV331" s="22" t="str">
        <f t="shared" si="280"/>
        <v/>
      </c>
      <c r="AW331" s="2">
        <f t="shared" si="281"/>
        <v>1.490358688195736</v>
      </c>
      <c r="AX331" s="2">
        <f t="shared" si="282"/>
        <v>0.16087527719832118</v>
      </c>
      <c r="AY331" s="2">
        <f t="shared" si="283"/>
        <v>4</v>
      </c>
      <c r="AZ331" s="23">
        <f t="shared" si="284"/>
        <v>1.2490457723982542</v>
      </c>
      <c r="BA331" s="23">
        <f t="shared" si="285"/>
        <v>1.5707963267948966</v>
      </c>
      <c r="BB331" s="23">
        <f t="shared" si="286"/>
        <v>1.5707963267948966</v>
      </c>
      <c r="BC331" s="23">
        <f t="shared" si="287"/>
        <v>1.5707963267948966</v>
      </c>
      <c r="BD331" s="23" t="str">
        <f t="shared" si="288"/>
        <v/>
      </c>
      <c r="BE331" s="23" t="str">
        <f t="shared" si="289"/>
        <v/>
      </c>
      <c r="BF331" s="23" t="str">
        <f t="shared" si="290"/>
        <v/>
      </c>
      <c r="BG331" s="23" t="str">
        <f t="shared" si="291"/>
        <v/>
      </c>
      <c r="BH331" s="23" t="str">
        <f t="shared" si="292"/>
        <v/>
      </c>
      <c r="BI331" s="23" t="str">
        <f t="shared" si="293"/>
        <v/>
      </c>
      <c r="BJ331" s="2">
        <f t="shared" si="294"/>
        <v>1.490358688195736</v>
      </c>
      <c r="BK331" s="2">
        <f t="shared" si="295"/>
        <v>0.16087527719832118</v>
      </c>
      <c r="BL331" s="2">
        <f t="shared" si="296"/>
        <v>4</v>
      </c>
      <c r="BM331" s="2">
        <f t="shared" si="297"/>
        <v>1.022062142768159E-4</v>
      </c>
      <c r="BN331" s="2">
        <f t="shared" si="298"/>
        <v>1.8369863579353047E-5</v>
      </c>
      <c r="BO331" s="2">
        <f t="shared" si="299"/>
        <v>6</v>
      </c>
      <c r="BP331" s="2">
        <f t="shared" si="300"/>
        <v>3.7056251629228916</v>
      </c>
      <c r="BQ331" s="2">
        <f t="shared" si="301"/>
        <v>0.71755819649141217</v>
      </c>
      <c r="BR331" s="3" t="str">
        <f t="shared" si="302"/>
        <v>Nontoxic</v>
      </c>
      <c r="BS331" s="2">
        <f t="shared" si="303"/>
        <v>100</v>
      </c>
      <c r="BT331" s="4" t="s">
        <v>664</v>
      </c>
      <c r="BU331" s="2" t="s">
        <v>666</v>
      </c>
      <c r="BV331" s="2">
        <f t="shared" si="304"/>
        <v>3</v>
      </c>
      <c r="BW331" s="2">
        <f t="shared" si="305"/>
        <v>3</v>
      </c>
      <c r="BX331" s="2">
        <f t="shared" si="306"/>
        <v>2.5880854813636677E-2</v>
      </c>
      <c r="BY331" s="2">
        <f t="shared" si="307"/>
        <v>2.5880854813636677E-2</v>
      </c>
      <c r="BZ331" s="2">
        <f t="shared" si="308"/>
        <v>2.5880854813636677E-2</v>
      </c>
      <c r="CA331" s="2">
        <f t="shared" si="309"/>
        <v>1.1666666666666667</v>
      </c>
      <c r="CB331" s="2">
        <f t="shared" si="310"/>
        <v>0</v>
      </c>
      <c r="CC331" s="2">
        <v>6.6349999999999998</v>
      </c>
      <c r="CD331" s="2" t="str">
        <f t="shared" si="311"/>
        <v>Same Var</v>
      </c>
      <c r="CE331" s="2">
        <f t="shared" si="312"/>
        <v>0.10351144922984842</v>
      </c>
      <c r="CF331" s="2" t="str">
        <f t="shared" si="313"/>
        <v>NS</v>
      </c>
      <c r="CG331" s="2" t="str">
        <f t="shared" si="314"/>
        <v>NS</v>
      </c>
      <c r="CH331" s="2" t="str">
        <f t="shared" si="315"/>
        <v/>
      </c>
      <c r="CI331" s="2" t="str">
        <f t="shared" si="316"/>
        <v/>
      </c>
      <c r="CJ331" s="2" t="str">
        <f t="shared" si="317"/>
        <v/>
      </c>
    </row>
    <row r="332" spans="1:88" x14ac:dyDescent="0.2">
      <c r="A332" s="1" t="s">
        <v>142</v>
      </c>
      <c r="B332" s="19" t="s">
        <v>361</v>
      </c>
      <c r="C332" s="20">
        <v>37670</v>
      </c>
      <c r="D332" s="7">
        <v>0.51041666666666663</v>
      </c>
      <c r="E332" s="1">
        <v>0.1</v>
      </c>
      <c r="F332" s="1" t="s">
        <v>57</v>
      </c>
      <c r="G332" s="1" t="s">
        <v>771</v>
      </c>
      <c r="H332" s="19" t="s">
        <v>711</v>
      </c>
      <c r="I332" s="19" t="s">
        <v>712</v>
      </c>
      <c r="J332" s="19" t="s">
        <v>61</v>
      </c>
      <c r="K332" s="2">
        <v>0.75</v>
      </c>
      <c r="L332" s="2">
        <v>0.25</v>
      </c>
      <c r="M332" s="19">
        <v>100</v>
      </c>
      <c r="N332" s="19">
        <v>100</v>
      </c>
      <c r="O332" s="19">
        <v>90</v>
      </c>
      <c r="P332" s="19">
        <v>100</v>
      </c>
      <c r="Q332" s="21"/>
      <c r="R332" s="21"/>
      <c r="S332" s="21"/>
      <c r="T332" s="21"/>
      <c r="W332" s="2">
        <f t="shared" si="265"/>
        <v>97.5</v>
      </c>
      <c r="X332" s="2">
        <f t="shared" si="266"/>
        <v>5</v>
      </c>
      <c r="Y332" s="2">
        <f t="shared" si="267"/>
        <v>4</v>
      </c>
      <c r="Z332" s="19">
        <v>100</v>
      </c>
      <c r="AA332" s="19">
        <v>100</v>
      </c>
      <c r="AB332" s="19">
        <v>100</v>
      </c>
      <c r="AC332" s="19">
        <v>90</v>
      </c>
      <c r="AJ332" s="2">
        <f t="shared" si="268"/>
        <v>97.5</v>
      </c>
      <c r="AK332" s="2">
        <f t="shared" si="269"/>
        <v>5</v>
      </c>
      <c r="AL332" s="2">
        <f t="shared" si="270"/>
        <v>4</v>
      </c>
      <c r="AM332" s="22">
        <f t="shared" si="271"/>
        <v>1.5707963267948966</v>
      </c>
      <c r="AN332" s="22">
        <f t="shared" si="272"/>
        <v>1.5707963267948966</v>
      </c>
      <c r="AO332" s="22">
        <f t="shared" si="273"/>
        <v>1.2490457723982542</v>
      </c>
      <c r="AP332" s="22">
        <f t="shared" si="274"/>
        <v>1.5707963267948966</v>
      </c>
      <c r="AQ332" s="22" t="str">
        <f t="shared" si="275"/>
        <v/>
      </c>
      <c r="AR332" s="22" t="str">
        <f t="shared" si="276"/>
        <v/>
      </c>
      <c r="AS332" s="22" t="str">
        <f t="shared" si="277"/>
        <v/>
      </c>
      <c r="AT332" s="22" t="str">
        <f t="shared" si="278"/>
        <v/>
      </c>
      <c r="AU332" s="22" t="str">
        <f t="shared" si="279"/>
        <v/>
      </c>
      <c r="AV332" s="22" t="str">
        <f t="shared" si="280"/>
        <v/>
      </c>
      <c r="AW332" s="2">
        <f t="shared" si="281"/>
        <v>1.490358688195736</v>
      </c>
      <c r="AX332" s="2">
        <f t="shared" si="282"/>
        <v>0.16087527719832118</v>
      </c>
      <c r="AY332" s="2">
        <f t="shared" si="283"/>
        <v>4</v>
      </c>
      <c r="AZ332" s="23">
        <f t="shared" si="284"/>
        <v>1.5707963267948966</v>
      </c>
      <c r="BA332" s="23">
        <f t="shared" si="285"/>
        <v>1.5707963267948966</v>
      </c>
      <c r="BB332" s="23">
        <f t="shared" si="286"/>
        <v>1.5707963267948966</v>
      </c>
      <c r="BC332" s="23">
        <f t="shared" si="287"/>
        <v>1.2490457723982542</v>
      </c>
      <c r="BD332" s="23" t="str">
        <f t="shared" si="288"/>
        <v/>
      </c>
      <c r="BE332" s="23" t="str">
        <f t="shared" si="289"/>
        <v/>
      </c>
      <c r="BF332" s="23" t="str">
        <f t="shared" si="290"/>
        <v/>
      </c>
      <c r="BG332" s="23" t="str">
        <f t="shared" si="291"/>
        <v/>
      </c>
      <c r="BH332" s="23" t="str">
        <f t="shared" si="292"/>
        <v/>
      </c>
      <c r="BI332" s="23" t="str">
        <f t="shared" si="293"/>
        <v/>
      </c>
      <c r="BJ332" s="2">
        <f t="shared" si="294"/>
        <v>1.490358688195736</v>
      </c>
      <c r="BK332" s="2">
        <f t="shared" si="295"/>
        <v>0.16087527719832118</v>
      </c>
      <c r="BL332" s="2">
        <f t="shared" si="296"/>
        <v>4</v>
      </c>
      <c r="BM332" s="2">
        <f t="shared" si="297"/>
        <v>1.022062142768159E-4</v>
      </c>
      <c r="BN332" s="2">
        <f t="shared" si="298"/>
        <v>1.8369863579353047E-5</v>
      </c>
      <c r="BO332" s="2">
        <f t="shared" si="299"/>
        <v>6</v>
      </c>
      <c r="BP332" s="2">
        <f t="shared" si="300"/>
        <v>3.7056251629228916</v>
      </c>
      <c r="BQ332" s="2">
        <f t="shared" si="301"/>
        <v>0.71755819649141217</v>
      </c>
      <c r="BR332" s="3" t="str">
        <f t="shared" si="302"/>
        <v>Nontoxic</v>
      </c>
      <c r="BS332" s="2">
        <f t="shared" si="303"/>
        <v>100</v>
      </c>
      <c r="BT332" s="4" t="s">
        <v>664</v>
      </c>
      <c r="BU332" s="2" t="s">
        <v>666</v>
      </c>
      <c r="BV332" s="2">
        <f t="shared" si="304"/>
        <v>3</v>
      </c>
      <c r="BW332" s="2">
        <f t="shared" si="305"/>
        <v>3</v>
      </c>
      <c r="BX332" s="2">
        <f t="shared" si="306"/>
        <v>2.5880854813636677E-2</v>
      </c>
      <c r="BY332" s="2">
        <f t="shared" si="307"/>
        <v>2.5880854813636677E-2</v>
      </c>
      <c r="BZ332" s="2">
        <f t="shared" si="308"/>
        <v>2.5880854813636677E-2</v>
      </c>
      <c r="CA332" s="2">
        <f t="shared" si="309"/>
        <v>1.1666666666666667</v>
      </c>
      <c r="CB332" s="2">
        <f t="shared" si="310"/>
        <v>0</v>
      </c>
      <c r="CC332" s="2">
        <v>6.6349999999999998</v>
      </c>
      <c r="CD332" s="2" t="str">
        <f t="shared" si="311"/>
        <v>Same Var</v>
      </c>
      <c r="CE332" s="2">
        <f t="shared" si="312"/>
        <v>0.10359295549527751</v>
      </c>
      <c r="CF332" s="2" t="str">
        <f t="shared" si="313"/>
        <v>NS</v>
      </c>
      <c r="CG332" s="2" t="str">
        <f t="shared" si="314"/>
        <v>NS</v>
      </c>
      <c r="CH332" s="2" t="str">
        <f t="shared" si="315"/>
        <v/>
      </c>
      <c r="CI332" s="2" t="str">
        <f t="shared" si="316"/>
        <v/>
      </c>
      <c r="CJ332" s="2" t="str">
        <f t="shared" si="317"/>
        <v/>
      </c>
    </row>
    <row r="333" spans="1:88" x14ac:dyDescent="0.2">
      <c r="A333" s="1" t="s">
        <v>142</v>
      </c>
      <c r="B333" s="19" t="s">
        <v>478</v>
      </c>
      <c r="C333" s="20">
        <v>38531</v>
      </c>
      <c r="D333" s="7">
        <v>0.52083333333333337</v>
      </c>
      <c r="E333" s="1">
        <v>0.1</v>
      </c>
      <c r="F333" s="1" t="s">
        <v>57</v>
      </c>
      <c r="G333" s="1" t="s">
        <v>812</v>
      </c>
      <c r="H333" s="19" t="s">
        <v>711</v>
      </c>
      <c r="I333" s="19" t="s">
        <v>712</v>
      </c>
      <c r="J333" s="19" t="s">
        <v>61</v>
      </c>
      <c r="K333" s="2">
        <v>0.75</v>
      </c>
      <c r="L333" s="2">
        <v>0.25</v>
      </c>
      <c r="M333" s="19">
        <v>100</v>
      </c>
      <c r="N333" s="19">
        <v>100</v>
      </c>
      <c r="O333" s="19">
        <v>90</v>
      </c>
      <c r="P333" s="19">
        <v>100</v>
      </c>
      <c r="Q333" s="21"/>
      <c r="R333" s="21"/>
      <c r="S333" s="21"/>
      <c r="T333" s="21"/>
      <c r="W333" s="2">
        <f t="shared" si="265"/>
        <v>97.5</v>
      </c>
      <c r="X333" s="2">
        <f t="shared" si="266"/>
        <v>5</v>
      </c>
      <c r="Y333" s="2">
        <f t="shared" si="267"/>
        <v>4</v>
      </c>
      <c r="Z333" s="19">
        <v>100</v>
      </c>
      <c r="AA333" s="19">
        <v>100</v>
      </c>
      <c r="AB333" s="19">
        <v>100</v>
      </c>
      <c r="AC333" s="19">
        <v>90</v>
      </c>
      <c r="AJ333" s="2">
        <f t="shared" si="268"/>
        <v>97.5</v>
      </c>
      <c r="AK333" s="2">
        <f t="shared" si="269"/>
        <v>5</v>
      </c>
      <c r="AL333" s="2">
        <f t="shared" si="270"/>
        <v>4</v>
      </c>
      <c r="AM333" s="22">
        <f t="shared" si="271"/>
        <v>1.5707963267948966</v>
      </c>
      <c r="AN333" s="22">
        <f t="shared" si="272"/>
        <v>1.5707963267948966</v>
      </c>
      <c r="AO333" s="22">
        <f t="shared" si="273"/>
        <v>1.2490457723982542</v>
      </c>
      <c r="AP333" s="22">
        <f t="shared" si="274"/>
        <v>1.5707963267948966</v>
      </c>
      <c r="AQ333" s="22" t="str">
        <f t="shared" si="275"/>
        <v/>
      </c>
      <c r="AR333" s="22" t="str">
        <f t="shared" si="276"/>
        <v/>
      </c>
      <c r="AS333" s="22" t="str">
        <f t="shared" si="277"/>
        <v/>
      </c>
      <c r="AT333" s="22" t="str">
        <f t="shared" si="278"/>
        <v/>
      </c>
      <c r="AU333" s="22" t="str">
        <f t="shared" si="279"/>
        <v/>
      </c>
      <c r="AV333" s="22" t="str">
        <f t="shared" si="280"/>
        <v/>
      </c>
      <c r="AW333" s="2">
        <f t="shared" si="281"/>
        <v>1.490358688195736</v>
      </c>
      <c r="AX333" s="2">
        <f t="shared" si="282"/>
        <v>0.16087527719832118</v>
      </c>
      <c r="AY333" s="2">
        <f t="shared" si="283"/>
        <v>4</v>
      </c>
      <c r="AZ333" s="23">
        <f t="shared" si="284"/>
        <v>1.5707963267948966</v>
      </c>
      <c r="BA333" s="23">
        <f t="shared" si="285"/>
        <v>1.5707963267948966</v>
      </c>
      <c r="BB333" s="23">
        <f t="shared" si="286"/>
        <v>1.5707963267948966</v>
      </c>
      <c r="BC333" s="23">
        <f t="shared" si="287"/>
        <v>1.2490457723982542</v>
      </c>
      <c r="BD333" s="23" t="str">
        <f t="shared" si="288"/>
        <v/>
      </c>
      <c r="BE333" s="23" t="str">
        <f t="shared" si="289"/>
        <v/>
      </c>
      <c r="BF333" s="23" t="str">
        <f t="shared" si="290"/>
        <v/>
      </c>
      <c r="BG333" s="23" t="str">
        <f t="shared" si="291"/>
        <v/>
      </c>
      <c r="BH333" s="23" t="str">
        <f t="shared" si="292"/>
        <v/>
      </c>
      <c r="BI333" s="23" t="str">
        <f t="shared" si="293"/>
        <v/>
      </c>
      <c r="BJ333" s="2">
        <f t="shared" si="294"/>
        <v>1.490358688195736</v>
      </c>
      <c r="BK333" s="2">
        <f t="shared" si="295"/>
        <v>0.16087527719832118</v>
      </c>
      <c r="BL333" s="2">
        <f t="shared" si="296"/>
        <v>4</v>
      </c>
      <c r="BM333" s="2">
        <f t="shared" si="297"/>
        <v>1.022062142768159E-4</v>
      </c>
      <c r="BN333" s="2">
        <f t="shared" si="298"/>
        <v>1.8369863579353047E-5</v>
      </c>
      <c r="BO333" s="2">
        <f t="shared" si="299"/>
        <v>6</v>
      </c>
      <c r="BP333" s="2">
        <f t="shared" si="300"/>
        <v>3.7056251629228916</v>
      </c>
      <c r="BQ333" s="2">
        <f t="shared" si="301"/>
        <v>0.71755819649141217</v>
      </c>
      <c r="BR333" s="3" t="str">
        <f t="shared" si="302"/>
        <v>Nontoxic</v>
      </c>
      <c r="BS333" s="2">
        <f t="shared" si="303"/>
        <v>100</v>
      </c>
      <c r="BT333" s="4" t="s">
        <v>664</v>
      </c>
      <c r="BU333" s="2" t="s">
        <v>666</v>
      </c>
      <c r="BV333" s="2">
        <f t="shared" si="304"/>
        <v>3</v>
      </c>
      <c r="BW333" s="2">
        <f t="shared" si="305"/>
        <v>3</v>
      </c>
      <c r="BX333" s="2">
        <f t="shared" si="306"/>
        <v>2.5880854813636677E-2</v>
      </c>
      <c r="BY333" s="2">
        <f t="shared" si="307"/>
        <v>2.5880854813636677E-2</v>
      </c>
      <c r="BZ333" s="2">
        <f t="shared" si="308"/>
        <v>2.5880854813636677E-2</v>
      </c>
      <c r="CA333" s="2">
        <f t="shared" si="309"/>
        <v>1.1666666666666667</v>
      </c>
      <c r="CB333" s="2">
        <f t="shared" si="310"/>
        <v>0</v>
      </c>
      <c r="CC333" s="2">
        <v>6.6349999999999998</v>
      </c>
      <c r="CD333" s="2" t="str">
        <f t="shared" si="311"/>
        <v>Same Var</v>
      </c>
      <c r="CE333" s="2">
        <f t="shared" si="312"/>
        <v>0.10359295549527751</v>
      </c>
      <c r="CF333" s="2" t="str">
        <f t="shared" si="313"/>
        <v>NS</v>
      </c>
      <c r="CG333" s="2" t="str">
        <f t="shared" si="314"/>
        <v>NS</v>
      </c>
      <c r="CH333" s="2" t="str">
        <f t="shared" si="315"/>
        <v/>
      </c>
      <c r="CI333" s="2" t="str">
        <f t="shared" si="316"/>
        <v/>
      </c>
      <c r="CJ333" s="2" t="str">
        <f t="shared" si="317"/>
        <v/>
      </c>
    </row>
    <row r="334" spans="1:88" x14ac:dyDescent="0.2">
      <c r="A334" s="1" t="s">
        <v>142</v>
      </c>
      <c r="B334" s="19" t="s">
        <v>814</v>
      </c>
      <c r="C334" s="20">
        <v>38350</v>
      </c>
      <c r="D334" s="7">
        <v>0.44861111111111113</v>
      </c>
      <c r="E334" s="1">
        <v>0.1</v>
      </c>
      <c r="F334" s="1" t="s">
        <v>57</v>
      </c>
      <c r="G334" s="1" t="s">
        <v>816</v>
      </c>
      <c r="H334" s="19" t="s">
        <v>711</v>
      </c>
      <c r="I334" s="19" t="s">
        <v>712</v>
      </c>
      <c r="J334" s="19" t="s">
        <v>61</v>
      </c>
      <c r="K334" s="2">
        <v>0.75</v>
      </c>
      <c r="L334" s="2">
        <v>0.25</v>
      </c>
      <c r="M334" s="19">
        <v>100</v>
      </c>
      <c r="N334" s="19">
        <v>90</v>
      </c>
      <c r="O334" s="19">
        <v>100</v>
      </c>
      <c r="P334" s="19">
        <v>100</v>
      </c>
      <c r="Q334" s="21"/>
      <c r="R334" s="21"/>
      <c r="S334" s="21"/>
      <c r="T334" s="21"/>
      <c r="W334" s="2">
        <f t="shared" si="265"/>
        <v>97.5</v>
      </c>
      <c r="X334" s="2">
        <f t="shared" si="266"/>
        <v>5</v>
      </c>
      <c r="Y334" s="2">
        <f t="shared" si="267"/>
        <v>4</v>
      </c>
      <c r="Z334" s="19">
        <v>100</v>
      </c>
      <c r="AA334" s="19">
        <v>90</v>
      </c>
      <c r="AB334" s="19">
        <v>100</v>
      </c>
      <c r="AC334" s="19">
        <v>100</v>
      </c>
      <c r="AJ334" s="2">
        <f t="shared" si="268"/>
        <v>97.5</v>
      </c>
      <c r="AK334" s="2">
        <f t="shared" si="269"/>
        <v>5</v>
      </c>
      <c r="AL334" s="2">
        <f t="shared" si="270"/>
        <v>4</v>
      </c>
      <c r="AM334" s="22">
        <f t="shared" si="271"/>
        <v>1.5707963267948966</v>
      </c>
      <c r="AN334" s="22">
        <f t="shared" si="272"/>
        <v>1.2490457723982542</v>
      </c>
      <c r="AO334" s="22">
        <f t="shared" si="273"/>
        <v>1.5707963267948966</v>
      </c>
      <c r="AP334" s="22">
        <f t="shared" si="274"/>
        <v>1.5707963267948966</v>
      </c>
      <c r="AQ334" s="22" t="str">
        <f t="shared" si="275"/>
        <v/>
      </c>
      <c r="AR334" s="22" t="str">
        <f t="shared" si="276"/>
        <v/>
      </c>
      <c r="AS334" s="22" t="str">
        <f t="shared" si="277"/>
        <v/>
      </c>
      <c r="AT334" s="22" t="str">
        <f t="shared" si="278"/>
        <v/>
      </c>
      <c r="AU334" s="22" t="str">
        <f t="shared" si="279"/>
        <v/>
      </c>
      <c r="AV334" s="22" t="str">
        <f t="shared" si="280"/>
        <v/>
      </c>
      <c r="AW334" s="2">
        <f t="shared" si="281"/>
        <v>1.490358688195736</v>
      </c>
      <c r="AX334" s="2">
        <f t="shared" si="282"/>
        <v>0.16087527719832118</v>
      </c>
      <c r="AY334" s="2">
        <f t="shared" si="283"/>
        <v>4</v>
      </c>
      <c r="AZ334" s="23">
        <f t="shared" si="284"/>
        <v>1.5707963267948966</v>
      </c>
      <c r="BA334" s="23">
        <f t="shared" si="285"/>
        <v>1.2490457723982542</v>
      </c>
      <c r="BB334" s="23">
        <f t="shared" si="286"/>
        <v>1.5707963267948966</v>
      </c>
      <c r="BC334" s="23">
        <f t="shared" si="287"/>
        <v>1.5707963267948966</v>
      </c>
      <c r="BD334" s="23" t="str">
        <f t="shared" si="288"/>
        <v/>
      </c>
      <c r="BE334" s="23" t="str">
        <f t="shared" si="289"/>
        <v/>
      </c>
      <c r="BF334" s="23" t="str">
        <f t="shared" si="290"/>
        <v/>
      </c>
      <c r="BG334" s="23" t="str">
        <f t="shared" si="291"/>
        <v/>
      </c>
      <c r="BH334" s="23" t="str">
        <f t="shared" si="292"/>
        <v/>
      </c>
      <c r="BI334" s="23" t="str">
        <f t="shared" si="293"/>
        <v/>
      </c>
      <c r="BJ334" s="2">
        <f t="shared" si="294"/>
        <v>1.490358688195736</v>
      </c>
      <c r="BK334" s="2">
        <f t="shared" si="295"/>
        <v>0.16087527719832118</v>
      </c>
      <c r="BL334" s="2">
        <f t="shared" si="296"/>
        <v>4</v>
      </c>
      <c r="BM334" s="2">
        <f t="shared" si="297"/>
        <v>1.022062142768159E-4</v>
      </c>
      <c r="BN334" s="2">
        <f t="shared" si="298"/>
        <v>1.8369863579353047E-5</v>
      </c>
      <c r="BO334" s="2">
        <f t="shared" si="299"/>
        <v>6</v>
      </c>
      <c r="BP334" s="2">
        <f t="shared" si="300"/>
        <v>3.7056251629228916</v>
      </c>
      <c r="BQ334" s="2">
        <f t="shared" si="301"/>
        <v>0.71755819649141217</v>
      </c>
      <c r="BR334" s="3" t="str">
        <f t="shared" si="302"/>
        <v>Nontoxic</v>
      </c>
      <c r="BS334" s="2">
        <f t="shared" si="303"/>
        <v>100</v>
      </c>
      <c r="BT334" s="4" t="s">
        <v>664</v>
      </c>
      <c r="BU334" s="2" t="s">
        <v>666</v>
      </c>
      <c r="BV334" s="2">
        <f t="shared" si="304"/>
        <v>3</v>
      </c>
      <c r="BW334" s="2">
        <f t="shared" si="305"/>
        <v>3</v>
      </c>
      <c r="BX334" s="2">
        <f t="shared" si="306"/>
        <v>2.5880854813636677E-2</v>
      </c>
      <c r="BY334" s="2">
        <f t="shared" si="307"/>
        <v>2.5880854813636677E-2</v>
      </c>
      <c r="BZ334" s="2">
        <f t="shared" si="308"/>
        <v>2.5880854813636677E-2</v>
      </c>
      <c r="CA334" s="2">
        <f t="shared" si="309"/>
        <v>1.1666666666666667</v>
      </c>
      <c r="CB334" s="2">
        <f t="shared" si="310"/>
        <v>0</v>
      </c>
      <c r="CC334" s="2">
        <v>6.6349999999999998</v>
      </c>
      <c r="CD334" s="2" t="str">
        <f t="shared" si="311"/>
        <v>Same Var</v>
      </c>
      <c r="CE334" s="2">
        <f t="shared" si="312"/>
        <v>0.10351144922984842</v>
      </c>
      <c r="CF334" s="2" t="str">
        <f t="shared" si="313"/>
        <v>NS</v>
      </c>
      <c r="CG334" s="2" t="str">
        <f t="shared" si="314"/>
        <v>NS</v>
      </c>
      <c r="CH334" s="2" t="str">
        <f t="shared" si="315"/>
        <v/>
      </c>
      <c r="CI334" s="2" t="str">
        <f t="shared" si="316"/>
        <v/>
      </c>
      <c r="CJ334" s="2" t="str">
        <f t="shared" si="317"/>
        <v/>
      </c>
    </row>
    <row r="335" spans="1:88" x14ac:dyDescent="0.2">
      <c r="A335" s="1" t="s">
        <v>142</v>
      </c>
      <c r="B335" s="19" t="s">
        <v>814</v>
      </c>
      <c r="C335" s="20">
        <v>38533</v>
      </c>
      <c r="D335" s="7">
        <v>0.49583333333333335</v>
      </c>
      <c r="E335" s="1">
        <v>0.1</v>
      </c>
      <c r="F335" s="1" t="s">
        <v>57</v>
      </c>
      <c r="G335" s="1" t="s">
        <v>821</v>
      </c>
      <c r="H335" s="19" t="s">
        <v>711</v>
      </c>
      <c r="I335" s="19" t="s">
        <v>712</v>
      </c>
      <c r="J335" s="19" t="s">
        <v>61</v>
      </c>
      <c r="K335" s="2">
        <v>0.75</v>
      </c>
      <c r="L335" s="2">
        <v>0.25</v>
      </c>
      <c r="M335" s="19">
        <v>100</v>
      </c>
      <c r="N335" s="19">
        <v>100</v>
      </c>
      <c r="O335" s="19">
        <v>100</v>
      </c>
      <c r="P335" s="19">
        <v>90</v>
      </c>
      <c r="Q335" s="21"/>
      <c r="R335" s="21"/>
      <c r="S335" s="21"/>
      <c r="T335" s="21"/>
      <c r="W335" s="2">
        <f t="shared" si="265"/>
        <v>97.5</v>
      </c>
      <c r="X335" s="2">
        <f t="shared" si="266"/>
        <v>5</v>
      </c>
      <c r="Y335" s="2">
        <f t="shared" si="267"/>
        <v>4</v>
      </c>
      <c r="Z335" s="19">
        <v>90</v>
      </c>
      <c r="AA335" s="19">
        <v>100</v>
      </c>
      <c r="AB335" s="19">
        <v>90</v>
      </c>
      <c r="AC335" s="19">
        <v>90</v>
      </c>
      <c r="AJ335" s="2">
        <f t="shared" si="268"/>
        <v>92.5</v>
      </c>
      <c r="AK335" s="2">
        <f t="shared" si="269"/>
        <v>5</v>
      </c>
      <c r="AL335" s="2">
        <f t="shared" si="270"/>
        <v>4</v>
      </c>
      <c r="AM335" s="22">
        <f t="shared" si="271"/>
        <v>1.5707963267948966</v>
      </c>
      <c r="AN335" s="22">
        <f t="shared" si="272"/>
        <v>1.5707963267948966</v>
      </c>
      <c r="AO335" s="22">
        <f t="shared" si="273"/>
        <v>1.5707963267948966</v>
      </c>
      <c r="AP335" s="22">
        <f t="shared" si="274"/>
        <v>1.2490457723982542</v>
      </c>
      <c r="AQ335" s="22" t="str">
        <f t="shared" si="275"/>
        <v/>
      </c>
      <c r="AR335" s="22" t="str">
        <f t="shared" si="276"/>
        <v/>
      </c>
      <c r="AS335" s="22" t="str">
        <f t="shared" si="277"/>
        <v/>
      </c>
      <c r="AT335" s="22" t="str">
        <f t="shared" si="278"/>
        <v/>
      </c>
      <c r="AU335" s="22" t="str">
        <f t="shared" si="279"/>
        <v/>
      </c>
      <c r="AV335" s="22" t="str">
        <f t="shared" si="280"/>
        <v/>
      </c>
      <c r="AW335" s="2">
        <f t="shared" si="281"/>
        <v>1.490358688195736</v>
      </c>
      <c r="AX335" s="2">
        <f t="shared" si="282"/>
        <v>0.16087527719832118</v>
      </c>
      <c r="AY335" s="2">
        <f t="shared" si="283"/>
        <v>4</v>
      </c>
      <c r="AZ335" s="23">
        <f t="shared" si="284"/>
        <v>1.2490457723982542</v>
      </c>
      <c r="BA335" s="23">
        <f t="shared" si="285"/>
        <v>1.5707963267948966</v>
      </c>
      <c r="BB335" s="23">
        <f t="shared" si="286"/>
        <v>1.2490457723982542</v>
      </c>
      <c r="BC335" s="23">
        <f t="shared" si="287"/>
        <v>1.2490457723982542</v>
      </c>
      <c r="BD335" s="23" t="str">
        <f t="shared" si="288"/>
        <v/>
      </c>
      <c r="BE335" s="23" t="str">
        <f t="shared" si="289"/>
        <v/>
      </c>
      <c r="BF335" s="23" t="str">
        <f t="shared" si="290"/>
        <v/>
      </c>
      <c r="BG335" s="23" t="str">
        <f t="shared" si="291"/>
        <v/>
      </c>
      <c r="BH335" s="23" t="str">
        <f t="shared" si="292"/>
        <v/>
      </c>
      <c r="BI335" s="23" t="str">
        <f t="shared" si="293"/>
        <v/>
      </c>
      <c r="BJ335" s="2">
        <f t="shared" si="294"/>
        <v>1.329483410997415</v>
      </c>
      <c r="BK335" s="2">
        <f t="shared" si="295"/>
        <v>0.16087527719831837</v>
      </c>
      <c r="BL335" s="2">
        <f t="shared" si="296"/>
        <v>4</v>
      </c>
      <c r="BM335" s="2">
        <f t="shared" si="297"/>
        <v>1.0220621427681135E-4</v>
      </c>
      <c r="BN335" s="2">
        <f t="shared" si="298"/>
        <v>1.8369863579352075E-5</v>
      </c>
      <c r="BO335" s="2">
        <f t="shared" si="299"/>
        <v>6</v>
      </c>
      <c r="BP335" s="2">
        <f t="shared" si="300"/>
        <v>2.1056251629229159</v>
      </c>
      <c r="BQ335" s="2">
        <f t="shared" si="301"/>
        <v>0.71755819649141217</v>
      </c>
      <c r="BR335" s="3" t="str">
        <f t="shared" si="302"/>
        <v>Nontoxic</v>
      </c>
      <c r="BS335" s="2">
        <f t="shared" si="303"/>
        <v>94.871794871794862</v>
      </c>
      <c r="BT335" s="4" t="s">
        <v>664</v>
      </c>
      <c r="BU335" s="2" t="s">
        <v>666</v>
      </c>
      <c r="BV335" s="2">
        <f t="shared" si="304"/>
        <v>3</v>
      </c>
      <c r="BW335" s="2">
        <f t="shared" si="305"/>
        <v>3</v>
      </c>
      <c r="BX335" s="2">
        <f t="shared" si="306"/>
        <v>2.5880854813636677E-2</v>
      </c>
      <c r="BY335" s="2">
        <f t="shared" si="307"/>
        <v>2.5880854813635775E-2</v>
      </c>
      <c r="BZ335" s="2">
        <f t="shared" si="308"/>
        <v>2.5880854813636223E-2</v>
      </c>
      <c r="CA335" s="2">
        <f t="shared" si="309"/>
        <v>1.1666666666666667</v>
      </c>
      <c r="CB335" s="2">
        <f t="shared" si="310"/>
        <v>0</v>
      </c>
      <c r="CC335" s="2">
        <v>6.6349999999999998</v>
      </c>
      <c r="CD335" s="2" t="str">
        <f t="shared" si="311"/>
        <v>Same Var</v>
      </c>
      <c r="CE335" s="2">
        <f t="shared" si="312"/>
        <v>0.1018242254023345</v>
      </c>
      <c r="CF335" s="2" t="str">
        <f t="shared" si="313"/>
        <v>NS</v>
      </c>
      <c r="CG335" s="2" t="str">
        <f t="shared" si="314"/>
        <v>NS</v>
      </c>
      <c r="CH335" s="2" t="str">
        <f t="shared" si="315"/>
        <v>Wilcoxon</v>
      </c>
      <c r="CI335" s="2" t="str">
        <f t="shared" si="316"/>
        <v/>
      </c>
      <c r="CJ335" s="2" t="str">
        <f t="shared" si="317"/>
        <v/>
      </c>
    </row>
    <row r="336" spans="1:88" x14ac:dyDescent="0.2">
      <c r="A336" s="1" t="s">
        <v>142</v>
      </c>
      <c r="B336" s="19" t="s">
        <v>859</v>
      </c>
      <c r="C336" s="20">
        <v>38622</v>
      </c>
      <c r="D336" s="7">
        <v>0.49027777777777776</v>
      </c>
      <c r="E336" s="1">
        <v>0.1</v>
      </c>
      <c r="F336" s="1" t="s">
        <v>57</v>
      </c>
      <c r="G336" s="1" t="s">
        <v>868</v>
      </c>
      <c r="H336" s="19" t="s">
        <v>711</v>
      </c>
      <c r="I336" s="19" t="s">
        <v>712</v>
      </c>
      <c r="J336" s="19" t="s">
        <v>61</v>
      </c>
      <c r="K336" s="2">
        <v>0.75</v>
      </c>
      <c r="L336" s="2">
        <v>0.25</v>
      </c>
      <c r="M336" s="19">
        <v>100</v>
      </c>
      <c r="N336" s="19">
        <v>100</v>
      </c>
      <c r="O336" s="19">
        <v>90</v>
      </c>
      <c r="P336" s="19">
        <v>100</v>
      </c>
      <c r="Q336" s="21"/>
      <c r="R336" s="21"/>
      <c r="S336" s="21"/>
      <c r="T336" s="21"/>
      <c r="W336" s="2">
        <f t="shared" si="265"/>
        <v>97.5</v>
      </c>
      <c r="X336" s="2">
        <f t="shared" si="266"/>
        <v>5</v>
      </c>
      <c r="Y336" s="2">
        <f t="shared" si="267"/>
        <v>4</v>
      </c>
      <c r="Z336" s="19">
        <v>100</v>
      </c>
      <c r="AA336" s="19">
        <v>100</v>
      </c>
      <c r="AB336" s="19">
        <v>100</v>
      </c>
      <c r="AC336" s="19">
        <v>90</v>
      </c>
      <c r="AJ336" s="2">
        <f t="shared" si="268"/>
        <v>97.5</v>
      </c>
      <c r="AK336" s="2">
        <f t="shared" si="269"/>
        <v>5</v>
      </c>
      <c r="AL336" s="2">
        <f t="shared" si="270"/>
        <v>4</v>
      </c>
      <c r="AM336" s="22">
        <f t="shared" si="271"/>
        <v>1.5707963267948966</v>
      </c>
      <c r="AN336" s="22">
        <f t="shared" si="272"/>
        <v>1.5707963267948966</v>
      </c>
      <c r="AO336" s="22">
        <f t="shared" si="273"/>
        <v>1.2490457723982542</v>
      </c>
      <c r="AP336" s="22">
        <f t="shared" si="274"/>
        <v>1.5707963267948966</v>
      </c>
      <c r="AQ336" s="22" t="str">
        <f t="shared" si="275"/>
        <v/>
      </c>
      <c r="AR336" s="22" t="str">
        <f t="shared" si="276"/>
        <v/>
      </c>
      <c r="AS336" s="22" t="str">
        <f t="shared" si="277"/>
        <v/>
      </c>
      <c r="AT336" s="22" t="str">
        <f t="shared" si="278"/>
        <v/>
      </c>
      <c r="AU336" s="22" t="str">
        <f t="shared" si="279"/>
        <v/>
      </c>
      <c r="AV336" s="22" t="str">
        <f t="shared" si="280"/>
        <v/>
      </c>
      <c r="AW336" s="2">
        <f t="shared" si="281"/>
        <v>1.490358688195736</v>
      </c>
      <c r="AX336" s="2">
        <f t="shared" si="282"/>
        <v>0.16087527719832118</v>
      </c>
      <c r="AY336" s="2">
        <f t="shared" si="283"/>
        <v>4</v>
      </c>
      <c r="AZ336" s="23">
        <f t="shared" si="284"/>
        <v>1.5707963267948966</v>
      </c>
      <c r="BA336" s="23">
        <f t="shared" si="285"/>
        <v>1.5707963267948966</v>
      </c>
      <c r="BB336" s="23">
        <f t="shared" si="286"/>
        <v>1.5707963267948966</v>
      </c>
      <c r="BC336" s="23">
        <f t="shared" si="287"/>
        <v>1.2490457723982542</v>
      </c>
      <c r="BD336" s="23" t="str">
        <f t="shared" si="288"/>
        <v/>
      </c>
      <c r="BE336" s="23" t="str">
        <f t="shared" si="289"/>
        <v/>
      </c>
      <c r="BF336" s="23" t="str">
        <f t="shared" si="290"/>
        <v/>
      </c>
      <c r="BG336" s="23" t="str">
        <f t="shared" si="291"/>
        <v/>
      </c>
      <c r="BH336" s="23" t="str">
        <f t="shared" si="292"/>
        <v/>
      </c>
      <c r="BI336" s="23" t="str">
        <f t="shared" si="293"/>
        <v/>
      </c>
      <c r="BJ336" s="2">
        <f t="shared" si="294"/>
        <v>1.490358688195736</v>
      </c>
      <c r="BK336" s="2">
        <f t="shared" si="295"/>
        <v>0.16087527719832118</v>
      </c>
      <c r="BL336" s="2">
        <f t="shared" si="296"/>
        <v>4</v>
      </c>
      <c r="BM336" s="2">
        <f t="shared" si="297"/>
        <v>1.022062142768159E-4</v>
      </c>
      <c r="BN336" s="2">
        <f t="shared" si="298"/>
        <v>1.8369863579353047E-5</v>
      </c>
      <c r="BO336" s="2">
        <f t="shared" si="299"/>
        <v>6</v>
      </c>
      <c r="BP336" s="2">
        <f t="shared" si="300"/>
        <v>3.7056251629228916</v>
      </c>
      <c r="BQ336" s="2">
        <f t="shared" si="301"/>
        <v>0.71755819649141217</v>
      </c>
      <c r="BR336" s="3" t="str">
        <f t="shared" si="302"/>
        <v>Nontoxic</v>
      </c>
      <c r="BS336" s="2">
        <f t="shared" si="303"/>
        <v>100</v>
      </c>
      <c r="BT336" s="4" t="s">
        <v>664</v>
      </c>
      <c r="BU336" s="2" t="s">
        <v>666</v>
      </c>
      <c r="BV336" s="2">
        <f t="shared" si="304"/>
        <v>3</v>
      </c>
      <c r="BW336" s="2">
        <f t="shared" si="305"/>
        <v>3</v>
      </c>
      <c r="BX336" s="2">
        <f t="shared" si="306"/>
        <v>2.5880854813636677E-2</v>
      </c>
      <c r="BY336" s="2">
        <f t="shared" si="307"/>
        <v>2.5880854813636677E-2</v>
      </c>
      <c r="BZ336" s="2">
        <f t="shared" si="308"/>
        <v>2.5880854813636677E-2</v>
      </c>
      <c r="CA336" s="2">
        <f t="shared" si="309"/>
        <v>1.1666666666666667</v>
      </c>
      <c r="CB336" s="2">
        <f t="shared" si="310"/>
        <v>0</v>
      </c>
      <c r="CC336" s="2">
        <v>6.6349999999999998</v>
      </c>
      <c r="CD336" s="2" t="str">
        <f t="shared" si="311"/>
        <v>Same Var</v>
      </c>
      <c r="CE336" s="2">
        <f t="shared" si="312"/>
        <v>0.10359295549527751</v>
      </c>
      <c r="CF336" s="2" t="str">
        <f t="shared" si="313"/>
        <v>NS</v>
      </c>
      <c r="CG336" s="2" t="str">
        <f t="shared" si="314"/>
        <v>NS</v>
      </c>
      <c r="CH336" s="2" t="str">
        <f t="shared" si="315"/>
        <v/>
      </c>
      <c r="CI336" s="2" t="str">
        <f t="shared" si="316"/>
        <v/>
      </c>
      <c r="CJ336" s="2" t="str">
        <f t="shared" si="317"/>
        <v/>
      </c>
    </row>
    <row r="337" spans="1:88" x14ac:dyDescent="0.2">
      <c r="A337" s="1" t="s">
        <v>142</v>
      </c>
      <c r="B337" s="19" t="s">
        <v>859</v>
      </c>
      <c r="C337" s="20">
        <v>38650</v>
      </c>
      <c r="D337" s="7">
        <v>0.45833333333333331</v>
      </c>
      <c r="E337" s="1">
        <v>0.1</v>
      </c>
      <c r="F337" s="1" t="s">
        <v>57</v>
      </c>
      <c r="G337" s="1" t="s">
        <v>869</v>
      </c>
      <c r="H337" s="19" t="s">
        <v>711</v>
      </c>
      <c r="I337" s="19" t="s">
        <v>712</v>
      </c>
      <c r="J337" s="19" t="s">
        <v>61</v>
      </c>
      <c r="K337" s="2">
        <v>0.75</v>
      </c>
      <c r="L337" s="2">
        <v>0.25</v>
      </c>
      <c r="M337" s="19">
        <v>100</v>
      </c>
      <c r="N337" s="19">
        <v>100</v>
      </c>
      <c r="O337" s="19">
        <v>90</v>
      </c>
      <c r="P337" s="19">
        <v>100</v>
      </c>
      <c r="Q337" s="21"/>
      <c r="R337" s="21"/>
      <c r="S337" s="21"/>
      <c r="T337" s="21"/>
      <c r="W337" s="2">
        <f t="shared" si="265"/>
        <v>97.5</v>
      </c>
      <c r="X337" s="2">
        <f t="shared" si="266"/>
        <v>5</v>
      </c>
      <c r="Y337" s="2">
        <f t="shared" si="267"/>
        <v>4</v>
      </c>
      <c r="Z337" s="19">
        <v>100</v>
      </c>
      <c r="AA337" s="19">
        <v>90</v>
      </c>
      <c r="AB337" s="19">
        <v>100</v>
      </c>
      <c r="AC337" s="19">
        <v>100</v>
      </c>
      <c r="AJ337" s="2">
        <f t="shared" si="268"/>
        <v>97.5</v>
      </c>
      <c r="AK337" s="2">
        <f t="shared" si="269"/>
        <v>5</v>
      </c>
      <c r="AL337" s="2">
        <f t="shared" si="270"/>
        <v>4</v>
      </c>
      <c r="AM337" s="22">
        <f t="shared" si="271"/>
        <v>1.5707963267948966</v>
      </c>
      <c r="AN337" s="22">
        <f t="shared" si="272"/>
        <v>1.5707963267948966</v>
      </c>
      <c r="AO337" s="22">
        <f t="shared" si="273"/>
        <v>1.2490457723982542</v>
      </c>
      <c r="AP337" s="22">
        <f t="shared" si="274"/>
        <v>1.5707963267948966</v>
      </c>
      <c r="AQ337" s="22" t="str">
        <f t="shared" si="275"/>
        <v/>
      </c>
      <c r="AR337" s="22" t="str">
        <f t="shared" si="276"/>
        <v/>
      </c>
      <c r="AS337" s="22" t="str">
        <f t="shared" si="277"/>
        <v/>
      </c>
      <c r="AT337" s="22" t="str">
        <f t="shared" si="278"/>
        <v/>
      </c>
      <c r="AU337" s="22" t="str">
        <f t="shared" si="279"/>
        <v/>
      </c>
      <c r="AV337" s="22" t="str">
        <f t="shared" si="280"/>
        <v/>
      </c>
      <c r="AW337" s="2">
        <f t="shared" si="281"/>
        <v>1.490358688195736</v>
      </c>
      <c r="AX337" s="2">
        <f t="shared" si="282"/>
        <v>0.16087527719832118</v>
      </c>
      <c r="AY337" s="2">
        <f t="shared" si="283"/>
        <v>4</v>
      </c>
      <c r="AZ337" s="23">
        <f t="shared" si="284"/>
        <v>1.5707963267948966</v>
      </c>
      <c r="BA337" s="23">
        <f t="shared" si="285"/>
        <v>1.2490457723982542</v>
      </c>
      <c r="BB337" s="23">
        <f t="shared" si="286"/>
        <v>1.5707963267948966</v>
      </c>
      <c r="BC337" s="23">
        <f t="shared" si="287"/>
        <v>1.5707963267948966</v>
      </c>
      <c r="BD337" s="23" t="str">
        <f t="shared" si="288"/>
        <v/>
      </c>
      <c r="BE337" s="23" t="str">
        <f t="shared" si="289"/>
        <v/>
      </c>
      <c r="BF337" s="23" t="str">
        <f t="shared" si="290"/>
        <v/>
      </c>
      <c r="BG337" s="23" t="str">
        <f t="shared" si="291"/>
        <v/>
      </c>
      <c r="BH337" s="23" t="str">
        <f t="shared" si="292"/>
        <v/>
      </c>
      <c r="BI337" s="23" t="str">
        <f t="shared" si="293"/>
        <v/>
      </c>
      <c r="BJ337" s="2">
        <f t="shared" si="294"/>
        <v>1.490358688195736</v>
      </c>
      <c r="BK337" s="2">
        <f t="shared" si="295"/>
        <v>0.16087527719832118</v>
      </c>
      <c r="BL337" s="2">
        <f t="shared" si="296"/>
        <v>4</v>
      </c>
      <c r="BM337" s="2">
        <f t="shared" si="297"/>
        <v>1.022062142768159E-4</v>
      </c>
      <c r="BN337" s="2">
        <f t="shared" si="298"/>
        <v>1.8369863579353047E-5</v>
      </c>
      <c r="BO337" s="2">
        <f t="shared" si="299"/>
        <v>6</v>
      </c>
      <c r="BP337" s="2">
        <f t="shared" si="300"/>
        <v>3.7056251629228916</v>
      </c>
      <c r="BQ337" s="2">
        <f t="shared" si="301"/>
        <v>0.71755819649141217</v>
      </c>
      <c r="BR337" s="3" t="str">
        <f t="shared" si="302"/>
        <v>Nontoxic</v>
      </c>
      <c r="BS337" s="2">
        <f t="shared" si="303"/>
        <v>100</v>
      </c>
      <c r="BT337" s="4" t="s">
        <v>664</v>
      </c>
      <c r="BU337" s="2" t="s">
        <v>666</v>
      </c>
      <c r="BV337" s="2">
        <f t="shared" si="304"/>
        <v>3</v>
      </c>
      <c r="BW337" s="2">
        <f t="shared" si="305"/>
        <v>3</v>
      </c>
      <c r="BX337" s="2">
        <f t="shared" si="306"/>
        <v>2.5880854813636677E-2</v>
      </c>
      <c r="BY337" s="2">
        <f t="shared" si="307"/>
        <v>2.5880854813636677E-2</v>
      </c>
      <c r="BZ337" s="2">
        <f t="shared" si="308"/>
        <v>2.5880854813636677E-2</v>
      </c>
      <c r="CA337" s="2">
        <f t="shared" si="309"/>
        <v>1.1666666666666667</v>
      </c>
      <c r="CB337" s="2">
        <f t="shared" si="310"/>
        <v>0</v>
      </c>
      <c r="CC337" s="2">
        <v>6.6349999999999998</v>
      </c>
      <c r="CD337" s="2" t="str">
        <f t="shared" si="311"/>
        <v>Same Var</v>
      </c>
      <c r="CE337" s="2">
        <f t="shared" si="312"/>
        <v>0.10351144922984842</v>
      </c>
      <c r="CF337" s="2" t="str">
        <f t="shared" si="313"/>
        <v>NS</v>
      </c>
      <c r="CG337" s="2" t="str">
        <f t="shared" si="314"/>
        <v>NS</v>
      </c>
      <c r="CH337" s="2" t="str">
        <f t="shared" si="315"/>
        <v/>
      </c>
      <c r="CI337" s="2" t="str">
        <f t="shared" si="316"/>
        <v/>
      </c>
      <c r="CJ337" s="2" t="str">
        <f t="shared" si="317"/>
        <v/>
      </c>
    </row>
    <row r="338" spans="1:88" x14ac:dyDescent="0.2">
      <c r="A338" s="1" t="s">
        <v>142</v>
      </c>
      <c r="B338" s="19" t="s">
        <v>504</v>
      </c>
      <c r="C338" s="20">
        <v>38372</v>
      </c>
      <c r="D338" s="7">
        <v>0.35208333333333336</v>
      </c>
      <c r="E338" s="1">
        <v>0.1</v>
      </c>
      <c r="F338" s="1" t="s">
        <v>57</v>
      </c>
      <c r="G338" s="1" t="s">
        <v>835</v>
      </c>
      <c r="H338" s="19" t="s">
        <v>711</v>
      </c>
      <c r="I338" s="19" t="s">
        <v>712</v>
      </c>
      <c r="J338" s="19" t="s">
        <v>61</v>
      </c>
      <c r="K338" s="2">
        <v>0.75</v>
      </c>
      <c r="L338" s="2">
        <v>0.25</v>
      </c>
      <c r="M338" s="19">
        <v>100</v>
      </c>
      <c r="N338" s="19">
        <v>90</v>
      </c>
      <c r="O338" s="19">
        <v>100</v>
      </c>
      <c r="P338" s="19">
        <v>100</v>
      </c>
      <c r="Q338" s="21"/>
      <c r="R338" s="21"/>
      <c r="S338" s="21"/>
      <c r="T338" s="21"/>
      <c r="W338" s="2">
        <f t="shared" si="265"/>
        <v>97.5</v>
      </c>
      <c r="X338" s="2">
        <f t="shared" si="266"/>
        <v>5</v>
      </c>
      <c r="Y338" s="2">
        <f t="shared" si="267"/>
        <v>4</v>
      </c>
      <c r="Z338" s="19">
        <v>90</v>
      </c>
      <c r="AA338" s="19">
        <v>90</v>
      </c>
      <c r="AB338" s="19">
        <v>80</v>
      </c>
      <c r="AC338" s="19">
        <v>90</v>
      </c>
      <c r="AJ338" s="2">
        <f t="shared" si="268"/>
        <v>87.5</v>
      </c>
      <c r="AK338" s="2">
        <f t="shared" si="269"/>
        <v>5</v>
      </c>
      <c r="AL338" s="2">
        <f t="shared" si="270"/>
        <v>4</v>
      </c>
      <c r="AM338" s="22">
        <f t="shared" si="271"/>
        <v>1.5707963267948966</v>
      </c>
      <c r="AN338" s="22">
        <f t="shared" si="272"/>
        <v>1.2490457723982542</v>
      </c>
      <c r="AO338" s="22">
        <f t="shared" si="273"/>
        <v>1.5707963267948966</v>
      </c>
      <c r="AP338" s="22">
        <f t="shared" si="274"/>
        <v>1.5707963267948966</v>
      </c>
      <c r="AQ338" s="22" t="str">
        <f t="shared" si="275"/>
        <v/>
      </c>
      <c r="AR338" s="22" t="str">
        <f t="shared" si="276"/>
        <v/>
      </c>
      <c r="AS338" s="22" t="str">
        <f t="shared" si="277"/>
        <v/>
      </c>
      <c r="AT338" s="22" t="str">
        <f t="shared" si="278"/>
        <v/>
      </c>
      <c r="AU338" s="22" t="str">
        <f t="shared" si="279"/>
        <v/>
      </c>
      <c r="AV338" s="22" t="str">
        <f t="shared" si="280"/>
        <v/>
      </c>
      <c r="AW338" s="2">
        <f t="shared" si="281"/>
        <v>1.490358688195736</v>
      </c>
      <c r="AX338" s="2">
        <f t="shared" si="282"/>
        <v>0.16087527719832118</v>
      </c>
      <c r="AY338" s="2">
        <f t="shared" si="283"/>
        <v>4</v>
      </c>
      <c r="AZ338" s="23">
        <f t="shared" si="284"/>
        <v>1.2490457723982542</v>
      </c>
      <c r="BA338" s="23">
        <f t="shared" si="285"/>
        <v>1.2490457723982542</v>
      </c>
      <c r="BB338" s="23">
        <f t="shared" si="286"/>
        <v>1.1071487177940904</v>
      </c>
      <c r="BC338" s="23">
        <f t="shared" si="287"/>
        <v>1.2490457723982542</v>
      </c>
      <c r="BD338" s="23" t="str">
        <f t="shared" si="288"/>
        <v/>
      </c>
      <c r="BE338" s="23" t="str">
        <f t="shared" si="289"/>
        <v/>
      </c>
      <c r="BF338" s="23" t="str">
        <f t="shared" si="290"/>
        <v/>
      </c>
      <c r="BG338" s="23" t="str">
        <f t="shared" si="291"/>
        <v/>
      </c>
      <c r="BH338" s="23" t="str">
        <f t="shared" si="292"/>
        <v/>
      </c>
      <c r="BI338" s="23" t="str">
        <f t="shared" si="293"/>
        <v/>
      </c>
      <c r="BJ338" s="2">
        <f t="shared" si="294"/>
        <v>1.2135715087472132</v>
      </c>
      <c r="BK338" s="2">
        <f t="shared" si="295"/>
        <v>7.0948527302081899E-2</v>
      </c>
      <c r="BL338" s="2">
        <f t="shared" si="296"/>
        <v>4</v>
      </c>
      <c r="BM338" s="2">
        <f t="shared" si="297"/>
        <v>2.3989606511830607E-5</v>
      </c>
      <c r="BN338" s="2">
        <f t="shared" si="298"/>
        <v>4.9431849258638523E-6</v>
      </c>
      <c r="BO338" s="2">
        <f t="shared" si="299"/>
        <v>5</v>
      </c>
      <c r="BP338" s="2">
        <f t="shared" si="300"/>
        <v>1.3688978065937871</v>
      </c>
      <c r="BQ338" s="2">
        <f t="shared" si="301"/>
        <v>0.72668684380042159</v>
      </c>
      <c r="BR338" s="3" t="str">
        <f t="shared" si="302"/>
        <v>Nontoxic</v>
      </c>
      <c r="BS338" s="2">
        <f t="shared" si="303"/>
        <v>89.743589743589752</v>
      </c>
      <c r="BT338" s="4" t="s">
        <v>664</v>
      </c>
      <c r="BU338" s="2" t="s">
        <v>666</v>
      </c>
      <c r="BV338" s="2">
        <f t="shared" si="304"/>
        <v>3</v>
      </c>
      <c r="BW338" s="2">
        <f t="shared" si="305"/>
        <v>3</v>
      </c>
      <c r="BX338" s="2">
        <f t="shared" si="306"/>
        <v>2.5880854813636677E-2</v>
      </c>
      <c r="BY338" s="2">
        <f t="shared" si="307"/>
        <v>5.0336935263342606E-3</v>
      </c>
      <c r="BZ338" s="2">
        <f t="shared" si="308"/>
        <v>1.5457274169985468E-2</v>
      </c>
      <c r="CA338" s="2">
        <f t="shared" si="309"/>
        <v>1.1666666666666667</v>
      </c>
      <c r="CB338" s="2">
        <f t="shared" si="310"/>
        <v>1.5595763454435079</v>
      </c>
      <c r="CC338" s="2">
        <v>6.6349999999999998</v>
      </c>
      <c r="CD338" s="2" t="str">
        <f t="shared" si="311"/>
        <v>Same Var</v>
      </c>
      <c r="CE338" s="2">
        <f t="shared" si="312"/>
        <v>0.10089960008440067</v>
      </c>
      <c r="CF338" s="2" t="str">
        <f t="shared" si="313"/>
        <v>NS</v>
      </c>
      <c r="CG338" s="2" t="str">
        <f t="shared" si="314"/>
        <v>NS</v>
      </c>
      <c r="CH338" s="2" t="str">
        <f t="shared" si="315"/>
        <v>Wilcoxon</v>
      </c>
      <c r="CI338" s="2" t="str">
        <f t="shared" si="316"/>
        <v/>
      </c>
      <c r="CJ338" s="2" t="str">
        <f t="shared" si="317"/>
        <v/>
      </c>
    </row>
    <row r="339" spans="1:88" x14ac:dyDescent="0.2">
      <c r="A339" s="1" t="s">
        <v>142</v>
      </c>
      <c r="B339" s="19" t="s">
        <v>504</v>
      </c>
      <c r="C339" s="20">
        <v>38645</v>
      </c>
      <c r="D339" s="7">
        <v>0.36527777777777776</v>
      </c>
      <c r="E339" s="1">
        <v>0.1</v>
      </c>
      <c r="F339" s="1" t="s">
        <v>57</v>
      </c>
      <c r="G339" s="1" t="s">
        <v>842</v>
      </c>
      <c r="H339" s="19" t="s">
        <v>711</v>
      </c>
      <c r="I339" s="19" t="s">
        <v>712</v>
      </c>
      <c r="J339" s="19" t="s">
        <v>61</v>
      </c>
      <c r="K339" s="2">
        <v>0.75</v>
      </c>
      <c r="L339" s="2">
        <v>0.25</v>
      </c>
      <c r="M339" s="19">
        <v>100</v>
      </c>
      <c r="N339" s="19">
        <v>90</v>
      </c>
      <c r="O339" s="19">
        <v>100</v>
      </c>
      <c r="P339" s="19">
        <v>100</v>
      </c>
      <c r="Q339" s="21"/>
      <c r="R339" s="21"/>
      <c r="S339" s="21"/>
      <c r="T339" s="21"/>
      <c r="W339" s="2">
        <f t="shared" si="265"/>
        <v>97.5</v>
      </c>
      <c r="X339" s="2">
        <f t="shared" si="266"/>
        <v>5</v>
      </c>
      <c r="Y339" s="2">
        <f t="shared" si="267"/>
        <v>4</v>
      </c>
      <c r="Z339" s="19">
        <v>100</v>
      </c>
      <c r="AA339" s="19">
        <v>90</v>
      </c>
      <c r="AB339" s="19">
        <v>100</v>
      </c>
      <c r="AC339" s="19">
        <v>100</v>
      </c>
      <c r="AJ339" s="2">
        <f t="shared" si="268"/>
        <v>97.5</v>
      </c>
      <c r="AK339" s="2">
        <f t="shared" si="269"/>
        <v>5</v>
      </c>
      <c r="AL339" s="2">
        <f t="shared" si="270"/>
        <v>4</v>
      </c>
      <c r="AM339" s="22">
        <f t="shared" si="271"/>
        <v>1.5707963267948966</v>
      </c>
      <c r="AN339" s="22">
        <f t="shared" si="272"/>
        <v>1.2490457723982542</v>
      </c>
      <c r="AO339" s="22">
        <f t="shared" si="273"/>
        <v>1.5707963267948966</v>
      </c>
      <c r="AP339" s="22">
        <f t="shared" si="274"/>
        <v>1.5707963267948966</v>
      </c>
      <c r="AQ339" s="22" t="str">
        <f t="shared" si="275"/>
        <v/>
      </c>
      <c r="AR339" s="22" t="str">
        <f t="shared" si="276"/>
        <v/>
      </c>
      <c r="AS339" s="22" t="str">
        <f t="shared" si="277"/>
        <v/>
      </c>
      <c r="AT339" s="22" t="str">
        <f t="shared" si="278"/>
        <v/>
      </c>
      <c r="AU339" s="22" t="str">
        <f t="shared" si="279"/>
        <v/>
      </c>
      <c r="AV339" s="22" t="str">
        <f t="shared" si="280"/>
        <v/>
      </c>
      <c r="AW339" s="2">
        <f t="shared" si="281"/>
        <v>1.490358688195736</v>
      </c>
      <c r="AX339" s="2">
        <f t="shared" si="282"/>
        <v>0.16087527719832118</v>
      </c>
      <c r="AY339" s="2">
        <f t="shared" si="283"/>
        <v>4</v>
      </c>
      <c r="AZ339" s="23">
        <f t="shared" si="284"/>
        <v>1.5707963267948966</v>
      </c>
      <c r="BA339" s="23">
        <f t="shared" si="285"/>
        <v>1.2490457723982542</v>
      </c>
      <c r="BB339" s="23">
        <f t="shared" si="286"/>
        <v>1.5707963267948966</v>
      </c>
      <c r="BC339" s="23">
        <f t="shared" si="287"/>
        <v>1.5707963267948966</v>
      </c>
      <c r="BD339" s="23" t="str">
        <f t="shared" si="288"/>
        <v/>
      </c>
      <c r="BE339" s="23" t="str">
        <f t="shared" si="289"/>
        <v/>
      </c>
      <c r="BF339" s="23" t="str">
        <f t="shared" si="290"/>
        <v/>
      </c>
      <c r="BG339" s="23" t="str">
        <f t="shared" si="291"/>
        <v/>
      </c>
      <c r="BH339" s="23" t="str">
        <f t="shared" si="292"/>
        <v/>
      </c>
      <c r="BI339" s="23" t="str">
        <f t="shared" si="293"/>
        <v/>
      </c>
      <c r="BJ339" s="2">
        <f t="shared" si="294"/>
        <v>1.490358688195736</v>
      </c>
      <c r="BK339" s="2">
        <f t="shared" si="295"/>
        <v>0.16087527719832118</v>
      </c>
      <c r="BL339" s="2">
        <f t="shared" si="296"/>
        <v>4</v>
      </c>
      <c r="BM339" s="2">
        <f t="shared" si="297"/>
        <v>1.022062142768159E-4</v>
      </c>
      <c r="BN339" s="2">
        <f t="shared" si="298"/>
        <v>1.8369863579353047E-5</v>
      </c>
      <c r="BO339" s="2">
        <f t="shared" si="299"/>
        <v>6</v>
      </c>
      <c r="BP339" s="2">
        <f t="shared" si="300"/>
        <v>3.7056251629228916</v>
      </c>
      <c r="BQ339" s="2">
        <f t="shared" si="301"/>
        <v>0.71755819649141217</v>
      </c>
      <c r="BR339" s="3" t="str">
        <f t="shared" si="302"/>
        <v>Nontoxic</v>
      </c>
      <c r="BS339" s="2">
        <f t="shared" si="303"/>
        <v>100</v>
      </c>
      <c r="BT339" s="4" t="s">
        <v>664</v>
      </c>
      <c r="BU339" s="2" t="s">
        <v>666</v>
      </c>
      <c r="BV339" s="2">
        <f t="shared" si="304"/>
        <v>3</v>
      </c>
      <c r="BW339" s="2">
        <f t="shared" si="305"/>
        <v>3</v>
      </c>
      <c r="BX339" s="2">
        <f t="shared" si="306"/>
        <v>2.5880854813636677E-2</v>
      </c>
      <c r="BY339" s="2">
        <f t="shared" si="307"/>
        <v>2.5880854813636677E-2</v>
      </c>
      <c r="BZ339" s="2">
        <f t="shared" si="308"/>
        <v>2.5880854813636677E-2</v>
      </c>
      <c r="CA339" s="2">
        <f t="shared" si="309"/>
        <v>1.1666666666666667</v>
      </c>
      <c r="CB339" s="2">
        <f t="shared" si="310"/>
        <v>0</v>
      </c>
      <c r="CC339" s="2">
        <v>6.6349999999999998</v>
      </c>
      <c r="CD339" s="2" t="str">
        <f t="shared" si="311"/>
        <v>Same Var</v>
      </c>
      <c r="CE339" s="2">
        <f t="shared" si="312"/>
        <v>0.10351144922984842</v>
      </c>
      <c r="CF339" s="2" t="str">
        <f t="shared" si="313"/>
        <v>NS</v>
      </c>
      <c r="CG339" s="2" t="str">
        <f t="shared" si="314"/>
        <v>NS</v>
      </c>
      <c r="CH339" s="2" t="str">
        <f t="shared" si="315"/>
        <v/>
      </c>
      <c r="CI339" s="2" t="str">
        <f t="shared" si="316"/>
        <v/>
      </c>
      <c r="CJ339" s="2" t="str">
        <f t="shared" si="317"/>
        <v/>
      </c>
    </row>
    <row r="340" spans="1:88" x14ac:dyDescent="0.2">
      <c r="A340" s="1" t="s">
        <v>142</v>
      </c>
      <c r="B340" s="19" t="s">
        <v>504</v>
      </c>
      <c r="C340" s="20">
        <v>38715</v>
      </c>
      <c r="D340" s="7">
        <v>0.3347222222222222</v>
      </c>
      <c r="E340" s="1">
        <v>0.1</v>
      </c>
      <c r="F340" s="1" t="s">
        <v>57</v>
      </c>
      <c r="G340" s="1" t="s">
        <v>844</v>
      </c>
      <c r="H340" s="19" t="s">
        <v>711</v>
      </c>
      <c r="I340" s="19" t="s">
        <v>712</v>
      </c>
      <c r="J340" s="19" t="s">
        <v>61</v>
      </c>
      <c r="K340" s="2">
        <v>0.75</v>
      </c>
      <c r="L340" s="2">
        <v>0.25</v>
      </c>
      <c r="M340" s="19">
        <v>90</v>
      </c>
      <c r="N340" s="19">
        <v>100</v>
      </c>
      <c r="O340" s="19">
        <v>100</v>
      </c>
      <c r="P340" s="19">
        <v>100</v>
      </c>
      <c r="Q340" s="21"/>
      <c r="R340" s="21"/>
      <c r="S340" s="21"/>
      <c r="T340" s="21"/>
      <c r="W340" s="2">
        <f t="shared" si="265"/>
        <v>97.5</v>
      </c>
      <c r="X340" s="2">
        <f t="shared" si="266"/>
        <v>5</v>
      </c>
      <c r="Y340" s="2">
        <f t="shared" si="267"/>
        <v>4</v>
      </c>
      <c r="Z340" s="19">
        <v>100</v>
      </c>
      <c r="AA340" s="19">
        <v>100</v>
      </c>
      <c r="AB340" s="19">
        <v>90</v>
      </c>
      <c r="AC340" s="19">
        <v>100</v>
      </c>
      <c r="AJ340" s="2">
        <f t="shared" si="268"/>
        <v>97.5</v>
      </c>
      <c r="AK340" s="2">
        <f t="shared" si="269"/>
        <v>5</v>
      </c>
      <c r="AL340" s="2">
        <f t="shared" si="270"/>
        <v>4</v>
      </c>
      <c r="AM340" s="22">
        <f t="shared" si="271"/>
        <v>1.2490457723982542</v>
      </c>
      <c r="AN340" s="22">
        <f t="shared" si="272"/>
        <v>1.5707963267948966</v>
      </c>
      <c r="AO340" s="22">
        <f t="shared" si="273"/>
        <v>1.5707963267948966</v>
      </c>
      <c r="AP340" s="22">
        <f t="shared" si="274"/>
        <v>1.5707963267948966</v>
      </c>
      <c r="AQ340" s="22" t="str">
        <f t="shared" si="275"/>
        <v/>
      </c>
      <c r="AR340" s="22" t="str">
        <f t="shared" si="276"/>
        <v/>
      </c>
      <c r="AS340" s="22" t="str">
        <f t="shared" si="277"/>
        <v/>
      </c>
      <c r="AT340" s="22" t="str">
        <f t="shared" si="278"/>
        <v/>
      </c>
      <c r="AU340" s="22" t="str">
        <f t="shared" si="279"/>
        <v/>
      </c>
      <c r="AV340" s="22" t="str">
        <f t="shared" si="280"/>
        <v/>
      </c>
      <c r="AW340" s="2">
        <f t="shared" si="281"/>
        <v>1.490358688195736</v>
      </c>
      <c r="AX340" s="2">
        <f t="shared" si="282"/>
        <v>0.16087527719832118</v>
      </c>
      <c r="AY340" s="2">
        <f t="shared" si="283"/>
        <v>4</v>
      </c>
      <c r="AZ340" s="23">
        <f t="shared" si="284"/>
        <v>1.5707963267948966</v>
      </c>
      <c r="BA340" s="23">
        <f t="shared" si="285"/>
        <v>1.5707963267948966</v>
      </c>
      <c r="BB340" s="23">
        <f t="shared" si="286"/>
        <v>1.2490457723982542</v>
      </c>
      <c r="BC340" s="23">
        <f t="shared" si="287"/>
        <v>1.5707963267948966</v>
      </c>
      <c r="BD340" s="23" t="str">
        <f t="shared" si="288"/>
        <v/>
      </c>
      <c r="BE340" s="23" t="str">
        <f t="shared" si="289"/>
        <v/>
      </c>
      <c r="BF340" s="23" t="str">
        <f t="shared" si="290"/>
        <v/>
      </c>
      <c r="BG340" s="23" t="str">
        <f t="shared" si="291"/>
        <v/>
      </c>
      <c r="BH340" s="23" t="str">
        <f t="shared" si="292"/>
        <v/>
      </c>
      <c r="BI340" s="23" t="str">
        <f t="shared" si="293"/>
        <v/>
      </c>
      <c r="BJ340" s="2">
        <f t="shared" si="294"/>
        <v>1.490358688195736</v>
      </c>
      <c r="BK340" s="2">
        <f t="shared" si="295"/>
        <v>0.16087527719832118</v>
      </c>
      <c r="BL340" s="2">
        <f t="shared" si="296"/>
        <v>4</v>
      </c>
      <c r="BM340" s="2">
        <f t="shared" si="297"/>
        <v>1.022062142768159E-4</v>
      </c>
      <c r="BN340" s="2">
        <f t="shared" si="298"/>
        <v>1.8369863579353047E-5</v>
      </c>
      <c r="BO340" s="2">
        <f t="shared" si="299"/>
        <v>6</v>
      </c>
      <c r="BP340" s="2">
        <f t="shared" si="300"/>
        <v>3.7056251629228916</v>
      </c>
      <c r="BQ340" s="2">
        <f t="shared" si="301"/>
        <v>0.71755819649141217</v>
      </c>
      <c r="BR340" s="3" t="str">
        <f t="shared" si="302"/>
        <v>Nontoxic</v>
      </c>
      <c r="BS340" s="2">
        <f t="shared" si="303"/>
        <v>100</v>
      </c>
      <c r="BT340" s="4" t="s">
        <v>664</v>
      </c>
      <c r="BU340" s="2" t="s">
        <v>666</v>
      </c>
      <c r="BV340" s="2">
        <f t="shared" si="304"/>
        <v>3</v>
      </c>
      <c r="BW340" s="2">
        <f t="shared" si="305"/>
        <v>3</v>
      </c>
      <c r="BX340" s="2">
        <f t="shared" si="306"/>
        <v>2.5880854813636677E-2</v>
      </c>
      <c r="BY340" s="2">
        <f t="shared" si="307"/>
        <v>2.5880854813636677E-2</v>
      </c>
      <c r="BZ340" s="2">
        <f t="shared" si="308"/>
        <v>2.5880854813636677E-2</v>
      </c>
      <c r="CA340" s="2">
        <f t="shared" si="309"/>
        <v>1.1666666666666667</v>
      </c>
      <c r="CB340" s="2">
        <f t="shared" si="310"/>
        <v>0</v>
      </c>
      <c r="CC340" s="2">
        <v>6.6349999999999998</v>
      </c>
      <c r="CD340" s="2" t="str">
        <f t="shared" si="311"/>
        <v>Same Var</v>
      </c>
      <c r="CE340" s="2">
        <f t="shared" si="312"/>
        <v>0.10359295549527751</v>
      </c>
      <c r="CF340" s="2" t="str">
        <f t="shared" si="313"/>
        <v>NS</v>
      </c>
      <c r="CG340" s="2" t="str">
        <f t="shared" si="314"/>
        <v>NS</v>
      </c>
      <c r="CH340" s="2" t="str">
        <f t="shared" si="315"/>
        <v/>
      </c>
      <c r="CI340" s="2" t="str">
        <f t="shared" si="316"/>
        <v/>
      </c>
      <c r="CJ340" s="2" t="str">
        <f t="shared" si="317"/>
        <v/>
      </c>
    </row>
    <row r="341" spans="1:88" x14ac:dyDescent="0.2">
      <c r="A341" s="1" t="s">
        <v>142</v>
      </c>
      <c r="B341" s="19" t="s">
        <v>516</v>
      </c>
      <c r="C341" s="20">
        <v>38372</v>
      </c>
      <c r="D341" s="7">
        <v>0.57499999999999996</v>
      </c>
      <c r="E341" s="1">
        <v>0.1</v>
      </c>
      <c r="F341" s="1" t="s">
        <v>57</v>
      </c>
      <c r="G341" s="1" t="s">
        <v>835</v>
      </c>
      <c r="H341" s="19" t="s">
        <v>711</v>
      </c>
      <c r="I341" s="19" t="s">
        <v>712</v>
      </c>
      <c r="J341" s="19" t="s">
        <v>61</v>
      </c>
      <c r="K341" s="2">
        <v>0.75</v>
      </c>
      <c r="L341" s="2">
        <v>0.25</v>
      </c>
      <c r="M341" s="19">
        <v>100</v>
      </c>
      <c r="N341" s="19">
        <v>90</v>
      </c>
      <c r="O341" s="19">
        <v>100</v>
      </c>
      <c r="P341" s="19">
        <v>100</v>
      </c>
      <c r="Q341" s="21"/>
      <c r="R341" s="21"/>
      <c r="S341" s="21"/>
      <c r="T341" s="21"/>
      <c r="W341" s="2">
        <f t="shared" si="265"/>
        <v>97.5</v>
      </c>
      <c r="X341" s="2">
        <f t="shared" si="266"/>
        <v>5</v>
      </c>
      <c r="Y341" s="2">
        <f t="shared" si="267"/>
        <v>4</v>
      </c>
      <c r="Z341" s="19">
        <v>90</v>
      </c>
      <c r="AA341" s="19">
        <v>100</v>
      </c>
      <c r="AB341" s="19">
        <v>90</v>
      </c>
      <c r="AC341" s="19">
        <v>90</v>
      </c>
      <c r="AJ341" s="2">
        <f t="shared" si="268"/>
        <v>92.5</v>
      </c>
      <c r="AK341" s="2">
        <f t="shared" si="269"/>
        <v>5</v>
      </c>
      <c r="AL341" s="2">
        <f t="shared" si="270"/>
        <v>4</v>
      </c>
      <c r="AM341" s="22">
        <f t="shared" si="271"/>
        <v>1.5707963267948966</v>
      </c>
      <c r="AN341" s="22">
        <f t="shared" si="272"/>
        <v>1.2490457723982542</v>
      </c>
      <c r="AO341" s="22">
        <f t="shared" si="273"/>
        <v>1.5707963267948966</v>
      </c>
      <c r="AP341" s="22">
        <f t="shared" si="274"/>
        <v>1.5707963267948966</v>
      </c>
      <c r="AQ341" s="22" t="str">
        <f t="shared" si="275"/>
        <v/>
      </c>
      <c r="AR341" s="22" t="str">
        <f t="shared" si="276"/>
        <v/>
      </c>
      <c r="AS341" s="22" t="str">
        <f t="shared" si="277"/>
        <v/>
      </c>
      <c r="AT341" s="22" t="str">
        <f t="shared" si="278"/>
        <v/>
      </c>
      <c r="AU341" s="22" t="str">
        <f t="shared" si="279"/>
        <v/>
      </c>
      <c r="AV341" s="22" t="str">
        <f t="shared" si="280"/>
        <v/>
      </c>
      <c r="AW341" s="2">
        <f t="shared" si="281"/>
        <v>1.490358688195736</v>
      </c>
      <c r="AX341" s="2">
        <f t="shared" si="282"/>
        <v>0.16087527719832118</v>
      </c>
      <c r="AY341" s="2">
        <f t="shared" si="283"/>
        <v>4</v>
      </c>
      <c r="AZ341" s="23">
        <f t="shared" si="284"/>
        <v>1.2490457723982542</v>
      </c>
      <c r="BA341" s="23">
        <f t="shared" si="285"/>
        <v>1.5707963267948966</v>
      </c>
      <c r="BB341" s="23">
        <f t="shared" si="286"/>
        <v>1.2490457723982542</v>
      </c>
      <c r="BC341" s="23">
        <f t="shared" si="287"/>
        <v>1.2490457723982542</v>
      </c>
      <c r="BD341" s="23" t="str">
        <f t="shared" si="288"/>
        <v/>
      </c>
      <c r="BE341" s="23" t="str">
        <f t="shared" si="289"/>
        <v/>
      </c>
      <c r="BF341" s="23" t="str">
        <f t="shared" si="290"/>
        <v/>
      </c>
      <c r="BG341" s="23" t="str">
        <f t="shared" si="291"/>
        <v/>
      </c>
      <c r="BH341" s="23" t="str">
        <f t="shared" si="292"/>
        <v/>
      </c>
      <c r="BI341" s="23" t="str">
        <f t="shared" si="293"/>
        <v/>
      </c>
      <c r="BJ341" s="2">
        <f t="shared" si="294"/>
        <v>1.329483410997415</v>
      </c>
      <c r="BK341" s="2">
        <f t="shared" si="295"/>
        <v>0.16087527719831837</v>
      </c>
      <c r="BL341" s="2">
        <f t="shared" si="296"/>
        <v>4</v>
      </c>
      <c r="BM341" s="2">
        <f t="shared" si="297"/>
        <v>1.0220621427681135E-4</v>
      </c>
      <c r="BN341" s="2">
        <f t="shared" si="298"/>
        <v>1.8369863579352075E-5</v>
      </c>
      <c r="BO341" s="2">
        <f t="shared" si="299"/>
        <v>6</v>
      </c>
      <c r="BP341" s="2">
        <f t="shared" si="300"/>
        <v>2.1056251629229159</v>
      </c>
      <c r="BQ341" s="2">
        <f t="shared" si="301"/>
        <v>0.71755819649141217</v>
      </c>
      <c r="BR341" s="3" t="str">
        <f t="shared" si="302"/>
        <v>Nontoxic</v>
      </c>
      <c r="BS341" s="2">
        <f t="shared" si="303"/>
        <v>94.871794871794862</v>
      </c>
      <c r="BT341" s="4" t="s">
        <v>664</v>
      </c>
      <c r="BU341" s="2" t="s">
        <v>666</v>
      </c>
      <c r="BV341" s="2">
        <f t="shared" si="304"/>
        <v>3</v>
      </c>
      <c r="BW341" s="2">
        <f t="shared" si="305"/>
        <v>3</v>
      </c>
      <c r="BX341" s="2">
        <f t="shared" si="306"/>
        <v>2.5880854813636677E-2</v>
      </c>
      <c r="BY341" s="2">
        <f t="shared" si="307"/>
        <v>2.5880854813635775E-2</v>
      </c>
      <c r="BZ341" s="2">
        <f t="shared" si="308"/>
        <v>2.5880854813636223E-2</v>
      </c>
      <c r="CA341" s="2">
        <f t="shared" si="309"/>
        <v>1.1666666666666667</v>
      </c>
      <c r="CB341" s="2">
        <f t="shared" si="310"/>
        <v>0</v>
      </c>
      <c r="CC341" s="2">
        <v>6.6349999999999998</v>
      </c>
      <c r="CD341" s="2" t="str">
        <f t="shared" si="311"/>
        <v>Same Var</v>
      </c>
      <c r="CE341" s="2">
        <f t="shared" si="312"/>
        <v>0.1018242254023345</v>
      </c>
      <c r="CF341" s="2" t="str">
        <f t="shared" si="313"/>
        <v>NS</v>
      </c>
      <c r="CG341" s="2" t="str">
        <f t="shared" si="314"/>
        <v>NS</v>
      </c>
      <c r="CH341" s="2" t="str">
        <f t="shared" si="315"/>
        <v>Wilcoxon</v>
      </c>
      <c r="CI341" s="2" t="str">
        <f t="shared" si="316"/>
        <v/>
      </c>
      <c r="CJ341" s="2" t="str">
        <f t="shared" si="317"/>
        <v/>
      </c>
    </row>
    <row r="342" spans="1:88" x14ac:dyDescent="0.2">
      <c r="A342" s="1" t="s">
        <v>142</v>
      </c>
      <c r="B342" s="19" t="s">
        <v>516</v>
      </c>
      <c r="C342" s="20">
        <v>38645</v>
      </c>
      <c r="D342" s="7">
        <v>0.6</v>
      </c>
      <c r="E342" s="1">
        <v>0.1</v>
      </c>
      <c r="F342" s="1" t="s">
        <v>57</v>
      </c>
      <c r="G342" s="1" t="s">
        <v>842</v>
      </c>
      <c r="H342" s="19" t="s">
        <v>711</v>
      </c>
      <c r="I342" s="19" t="s">
        <v>712</v>
      </c>
      <c r="J342" s="19" t="s">
        <v>61</v>
      </c>
      <c r="K342" s="2">
        <v>0.75</v>
      </c>
      <c r="L342" s="2">
        <v>0.25</v>
      </c>
      <c r="M342" s="19">
        <v>100</v>
      </c>
      <c r="N342" s="19">
        <v>90</v>
      </c>
      <c r="O342" s="19">
        <v>100</v>
      </c>
      <c r="P342" s="19">
        <v>100</v>
      </c>
      <c r="Q342" s="21"/>
      <c r="R342" s="21"/>
      <c r="S342" s="21"/>
      <c r="T342" s="21"/>
      <c r="W342" s="2">
        <f t="shared" si="265"/>
        <v>97.5</v>
      </c>
      <c r="X342" s="2">
        <f t="shared" si="266"/>
        <v>5</v>
      </c>
      <c r="Y342" s="2">
        <f t="shared" si="267"/>
        <v>4</v>
      </c>
      <c r="Z342" s="19">
        <v>100</v>
      </c>
      <c r="AA342" s="19">
        <v>90</v>
      </c>
      <c r="AB342" s="19">
        <v>100</v>
      </c>
      <c r="AC342" s="19">
        <v>100</v>
      </c>
      <c r="AJ342" s="2">
        <f t="shared" si="268"/>
        <v>97.5</v>
      </c>
      <c r="AK342" s="2">
        <f t="shared" si="269"/>
        <v>5</v>
      </c>
      <c r="AL342" s="2">
        <f t="shared" si="270"/>
        <v>4</v>
      </c>
      <c r="AM342" s="22">
        <f t="shared" si="271"/>
        <v>1.5707963267948966</v>
      </c>
      <c r="AN342" s="22">
        <f t="shared" si="272"/>
        <v>1.2490457723982542</v>
      </c>
      <c r="AO342" s="22">
        <f t="shared" si="273"/>
        <v>1.5707963267948966</v>
      </c>
      <c r="AP342" s="22">
        <f t="shared" si="274"/>
        <v>1.5707963267948966</v>
      </c>
      <c r="AQ342" s="22" t="str">
        <f t="shared" si="275"/>
        <v/>
      </c>
      <c r="AR342" s="22" t="str">
        <f t="shared" si="276"/>
        <v/>
      </c>
      <c r="AS342" s="22" t="str">
        <f t="shared" si="277"/>
        <v/>
      </c>
      <c r="AT342" s="22" t="str">
        <f t="shared" si="278"/>
        <v/>
      </c>
      <c r="AU342" s="22" t="str">
        <f t="shared" si="279"/>
        <v/>
      </c>
      <c r="AV342" s="22" t="str">
        <f t="shared" si="280"/>
        <v/>
      </c>
      <c r="AW342" s="2">
        <f t="shared" si="281"/>
        <v>1.490358688195736</v>
      </c>
      <c r="AX342" s="2">
        <f t="shared" si="282"/>
        <v>0.16087527719832118</v>
      </c>
      <c r="AY342" s="2">
        <f t="shared" si="283"/>
        <v>4</v>
      </c>
      <c r="AZ342" s="23">
        <f t="shared" si="284"/>
        <v>1.5707963267948966</v>
      </c>
      <c r="BA342" s="23">
        <f t="shared" si="285"/>
        <v>1.2490457723982542</v>
      </c>
      <c r="BB342" s="23">
        <f t="shared" si="286"/>
        <v>1.5707963267948966</v>
      </c>
      <c r="BC342" s="23">
        <f t="shared" si="287"/>
        <v>1.5707963267948966</v>
      </c>
      <c r="BD342" s="23" t="str">
        <f t="shared" si="288"/>
        <v/>
      </c>
      <c r="BE342" s="23" t="str">
        <f t="shared" si="289"/>
        <v/>
      </c>
      <c r="BF342" s="23" t="str">
        <f t="shared" si="290"/>
        <v/>
      </c>
      <c r="BG342" s="23" t="str">
        <f t="shared" si="291"/>
        <v/>
      </c>
      <c r="BH342" s="23" t="str">
        <f t="shared" si="292"/>
        <v/>
      </c>
      <c r="BI342" s="23" t="str">
        <f t="shared" si="293"/>
        <v/>
      </c>
      <c r="BJ342" s="2">
        <f t="shared" si="294"/>
        <v>1.490358688195736</v>
      </c>
      <c r="BK342" s="2">
        <f t="shared" si="295"/>
        <v>0.16087527719832118</v>
      </c>
      <c r="BL342" s="2">
        <f t="shared" si="296"/>
        <v>4</v>
      </c>
      <c r="BM342" s="2">
        <f t="shared" si="297"/>
        <v>1.022062142768159E-4</v>
      </c>
      <c r="BN342" s="2">
        <f t="shared" si="298"/>
        <v>1.8369863579353047E-5</v>
      </c>
      <c r="BO342" s="2">
        <f t="shared" si="299"/>
        <v>6</v>
      </c>
      <c r="BP342" s="2">
        <f t="shared" si="300"/>
        <v>3.7056251629228916</v>
      </c>
      <c r="BQ342" s="2">
        <f t="shared" si="301"/>
        <v>0.71755819649141217</v>
      </c>
      <c r="BR342" s="3" t="str">
        <f t="shared" si="302"/>
        <v>Nontoxic</v>
      </c>
      <c r="BS342" s="2">
        <f t="shared" si="303"/>
        <v>100</v>
      </c>
      <c r="BT342" s="4" t="s">
        <v>664</v>
      </c>
      <c r="BU342" s="2" t="s">
        <v>666</v>
      </c>
      <c r="BV342" s="2">
        <f t="shared" si="304"/>
        <v>3</v>
      </c>
      <c r="BW342" s="2">
        <f t="shared" si="305"/>
        <v>3</v>
      </c>
      <c r="BX342" s="2">
        <f t="shared" si="306"/>
        <v>2.5880854813636677E-2</v>
      </c>
      <c r="BY342" s="2">
        <f t="shared" si="307"/>
        <v>2.5880854813636677E-2</v>
      </c>
      <c r="BZ342" s="2">
        <f t="shared" si="308"/>
        <v>2.5880854813636677E-2</v>
      </c>
      <c r="CA342" s="2">
        <f t="shared" si="309"/>
        <v>1.1666666666666667</v>
      </c>
      <c r="CB342" s="2">
        <f t="shared" si="310"/>
        <v>0</v>
      </c>
      <c r="CC342" s="2">
        <v>6.6349999999999998</v>
      </c>
      <c r="CD342" s="2" t="str">
        <f t="shared" si="311"/>
        <v>Same Var</v>
      </c>
      <c r="CE342" s="2">
        <f t="shared" si="312"/>
        <v>0.10351144922984842</v>
      </c>
      <c r="CF342" s="2" t="str">
        <f t="shared" si="313"/>
        <v>NS</v>
      </c>
      <c r="CG342" s="2" t="str">
        <f t="shared" si="314"/>
        <v>NS</v>
      </c>
      <c r="CH342" s="2" t="str">
        <f t="shared" si="315"/>
        <v/>
      </c>
      <c r="CI342" s="2" t="str">
        <f t="shared" si="316"/>
        <v/>
      </c>
      <c r="CJ342" s="2" t="str">
        <f t="shared" si="317"/>
        <v/>
      </c>
    </row>
    <row r="343" spans="1:88" x14ac:dyDescent="0.2">
      <c r="A343" s="1" t="s">
        <v>142</v>
      </c>
      <c r="B343" s="19" t="s">
        <v>516</v>
      </c>
      <c r="C343" s="20">
        <v>38771</v>
      </c>
      <c r="D343" s="7">
        <v>0.56666666666666665</v>
      </c>
      <c r="E343" s="1">
        <v>0.1</v>
      </c>
      <c r="F343" s="1" t="s">
        <v>57</v>
      </c>
      <c r="G343" s="1" t="s">
        <v>846</v>
      </c>
      <c r="H343" s="19" t="s">
        <v>711</v>
      </c>
      <c r="I343" s="19" t="s">
        <v>712</v>
      </c>
      <c r="J343" s="19" t="s">
        <v>61</v>
      </c>
      <c r="K343" s="2">
        <v>0.75</v>
      </c>
      <c r="L343" s="2">
        <v>0.25</v>
      </c>
      <c r="M343" s="19">
        <v>90</v>
      </c>
      <c r="N343" s="19">
        <v>100</v>
      </c>
      <c r="O343" s="19">
        <v>100</v>
      </c>
      <c r="P343" s="19">
        <v>100</v>
      </c>
      <c r="Q343" s="21"/>
      <c r="R343" s="21"/>
      <c r="S343" s="21"/>
      <c r="T343" s="21"/>
      <c r="W343" s="2">
        <f t="shared" si="265"/>
        <v>97.5</v>
      </c>
      <c r="X343" s="2">
        <f t="shared" si="266"/>
        <v>5</v>
      </c>
      <c r="Y343" s="2">
        <f t="shared" si="267"/>
        <v>4</v>
      </c>
      <c r="Z343" s="19">
        <v>80</v>
      </c>
      <c r="AA343" s="19">
        <v>90</v>
      </c>
      <c r="AB343" s="19">
        <v>90</v>
      </c>
      <c r="AC343" s="19">
        <v>90</v>
      </c>
      <c r="AJ343" s="2">
        <f t="shared" si="268"/>
        <v>87.5</v>
      </c>
      <c r="AK343" s="2">
        <f t="shared" si="269"/>
        <v>5</v>
      </c>
      <c r="AL343" s="2">
        <f t="shared" si="270"/>
        <v>4</v>
      </c>
      <c r="AM343" s="22">
        <f t="shared" si="271"/>
        <v>1.2490457723982542</v>
      </c>
      <c r="AN343" s="22">
        <f t="shared" si="272"/>
        <v>1.5707963267948966</v>
      </c>
      <c r="AO343" s="22">
        <f t="shared" si="273"/>
        <v>1.5707963267948966</v>
      </c>
      <c r="AP343" s="22">
        <f t="shared" si="274"/>
        <v>1.5707963267948966</v>
      </c>
      <c r="AQ343" s="22" t="str">
        <f t="shared" si="275"/>
        <v/>
      </c>
      <c r="AR343" s="22" t="str">
        <f t="shared" si="276"/>
        <v/>
      </c>
      <c r="AS343" s="22" t="str">
        <f t="shared" si="277"/>
        <v/>
      </c>
      <c r="AT343" s="22" t="str">
        <f t="shared" si="278"/>
        <v/>
      </c>
      <c r="AU343" s="22" t="str">
        <f t="shared" si="279"/>
        <v/>
      </c>
      <c r="AV343" s="22" t="str">
        <f t="shared" si="280"/>
        <v/>
      </c>
      <c r="AW343" s="2">
        <f t="shared" si="281"/>
        <v>1.490358688195736</v>
      </c>
      <c r="AX343" s="2">
        <f t="shared" si="282"/>
        <v>0.16087527719832118</v>
      </c>
      <c r="AY343" s="2">
        <f t="shared" si="283"/>
        <v>4</v>
      </c>
      <c r="AZ343" s="23">
        <f t="shared" si="284"/>
        <v>1.1071487177940904</v>
      </c>
      <c r="BA343" s="23">
        <f t="shared" si="285"/>
        <v>1.2490457723982542</v>
      </c>
      <c r="BB343" s="23">
        <f t="shared" si="286"/>
        <v>1.2490457723982542</v>
      </c>
      <c r="BC343" s="23">
        <f t="shared" si="287"/>
        <v>1.2490457723982542</v>
      </c>
      <c r="BD343" s="23" t="str">
        <f t="shared" si="288"/>
        <v/>
      </c>
      <c r="BE343" s="23" t="str">
        <f t="shared" si="289"/>
        <v/>
      </c>
      <c r="BF343" s="23" t="str">
        <f t="shared" si="290"/>
        <v/>
      </c>
      <c r="BG343" s="23" t="str">
        <f t="shared" si="291"/>
        <v/>
      </c>
      <c r="BH343" s="23" t="str">
        <f t="shared" si="292"/>
        <v/>
      </c>
      <c r="BI343" s="23" t="str">
        <f t="shared" si="293"/>
        <v/>
      </c>
      <c r="BJ343" s="2">
        <f t="shared" si="294"/>
        <v>1.2135715087472134</v>
      </c>
      <c r="BK343" s="2">
        <f t="shared" si="295"/>
        <v>7.0948527302081899E-2</v>
      </c>
      <c r="BL343" s="2">
        <f t="shared" si="296"/>
        <v>4</v>
      </c>
      <c r="BM343" s="2">
        <f t="shared" si="297"/>
        <v>2.3989606511830607E-5</v>
      </c>
      <c r="BN343" s="2">
        <f t="shared" si="298"/>
        <v>4.9431849258638523E-6</v>
      </c>
      <c r="BO343" s="2">
        <f t="shared" si="299"/>
        <v>5</v>
      </c>
      <c r="BP343" s="2">
        <f t="shared" si="300"/>
        <v>1.3688978065937905</v>
      </c>
      <c r="BQ343" s="2">
        <f t="shared" si="301"/>
        <v>0.72668684380042159</v>
      </c>
      <c r="BR343" s="3" t="str">
        <f t="shared" si="302"/>
        <v>Nontoxic</v>
      </c>
      <c r="BS343" s="2">
        <f t="shared" si="303"/>
        <v>89.743589743589752</v>
      </c>
      <c r="BT343" s="4" t="s">
        <v>664</v>
      </c>
      <c r="BU343" s="2" t="s">
        <v>666</v>
      </c>
      <c r="BV343" s="2">
        <f t="shared" si="304"/>
        <v>3</v>
      </c>
      <c r="BW343" s="2">
        <f t="shared" si="305"/>
        <v>3</v>
      </c>
      <c r="BX343" s="2">
        <f t="shared" si="306"/>
        <v>2.5880854813636677E-2</v>
      </c>
      <c r="BY343" s="2">
        <f t="shared" si="307"/>
        <v>5.0336935263342606E-3</v>
      </c>
      <c r="BZ343" s="2">
        <f t="shared" si="308"/>
        <v>1.5457274169985468E-2</v>
      </c>
      <c r="CA343" s="2">
        <f t="shared" si="309"/>
        <v>1.1666666666666667</v>
      </c>
      <c r="CB343" s="2">
        <f t="shared" si="310"/>
        <v>1.5595763454435079</v>
      </c>
      <c r="CC343" s="2">
        <v>6.6349999999999998</v>
      </c>
      <c r="CD343" s="2" t="str">
        <f t="shared" si="311"/>
        <v>Same Var</v>
      </c>
      <c r="CE343" s="2">
        <f t="shared" si="312"/>
        <v>0.10086938661492195</v>
      </c>
      <c r="CF343" s="2" t="str">
        <f t="shared" si="313"/>
        <v>NS</v>
      </c>
      <c r="CG343" s="2" t="str">
        <f t="shared" si="314"/>
        <v>NS</v>
      </c>
      <c r="CH343" s="2" t="str">
        <f t="shared" si="315"/>
        <v>Wilcoxon</v>
      </c>
      <c r="CI343" s="2" t="str">
        <f t="shared" si="316"/>
        <v/>
      </c>
      <c r="CJ343" s="2" t="str">
        <f t="shared" si="317"/>
        <v/>
      </c>
    </row>
    <row r="344" spans="1:88" x14ac:dyDescent="0.2">
      <c r="A344" s="1" t="s">
        <v>142</v>
      </c>
      <c r="B344" s="19" t="s">
        <v>529</v>
      </c>
      <c r="C344" s="20">
        <v>38715</v>
      </c>
      <c r="D344" s="7">
        <v>0.48541666666666666</v>
      </c>
      <c r="E344" s="1">
        <v>0.1</v>
      </c>
      <c r="F344" s="1" t="s">
        <v>57</v>
      </c>
      <c r="G344" s="1" t="s">
        <v>844</v>
      </c>
      <c r="H344" s="19" t="s">
        <v>711</v>
      </c>
      <c r="I344" s="19" t="s">
        <v>712</v>
      </c>
      <c r="J344" s="19" t="s">
        <v>61</v>
      </c>
      <c r="K344" s="2">
        <v>0.75</v>
      </c>
      <c r="L344" s="2">
        <v>0.25</v>
      </c>
      <c r="M344" s="19">
        <v>90</v>
      </c>
      <c r="N344" s="19">
        <v>100</v>
      </c>
      <c r="O344" s="19">
        <v>100</v>
      </c>
      <c r="P344" s="19">
        <v>100</v>
      </c>
      <c r="Q344" s="21"/>
      <c r="R344" s="21"/>
      <c r="S344" s="21"/>
      <c r="T344" s="21"/>
      <c r="W344" s="2">
        <f t="shared" si="265"/>
        <v>97.5</v>
      </c>
      <c r="X344" s="2">
        <f t="shared" si="266"/>
        <v>5</v>
      </c>
      <c r="Y344" s="2">
        <f t="shared" si="267"/>
        <v>4</v>
      </c>
      <c r="Z344" s="19">
        <v>100</v>
      </c>
      <c r="AA344" s="19">
        <v>100</v>
      </c>
      <c r="AB344" s="19">
        <v>90</v>
      </c>
      <c r="AC344" s="19">
        <v>100</v>
      </c>
      <c r="AJ344" s="2">
        <f t="shared" si="268"/>
        <v>97.5</v>
      </c>
      <c r="AK344" s="2">
        <f t="shared" si="269"/>
        <v>5</v>
      </c>
      <c r="AL344" s="2">
        <f t="shared" si="270"/>
        <v>4</v>
      </c>
      <c r="AM344" s="22">
        <f t="shared" si="271"/>
        <v>1.2490457723982542</v>
      </c>
      <c r="AN344" s="22">
        <f t="shared" si="272"/>
        <v>1.5707963267948966</v>
      </c>
      <c r="AO344" s="22">
        <f t="shared" si="273"/>
        <v>1.5707963267948966</v>
      </c>
      <c r="AP344" s="22">
        <f t="shared" si="274"/>
        <v>1.5707963267948966</v>
      </c>
      <c r="AQ344" s="22" t="str">
        <f t="shared" si="275"/>
        <v/>
      </c>
      <c r="AR344" s="22" t="str">
        <f t="shared" si="276"/>
        <v/>
      </c>
      <c r="AS344" s="22" t="str">
        <f t="shared" si="277"/>
        <v/>
      </c>
      <c r="AT344" s="22" t="str">
        <f t="shared" si="278"/>
        <v/>
      </c>
      <c r="AU344" s="22" t="str">
        <f t="shared" si="279"/>
        <v/>
      </c>
      <c r="AV344" s="22" t="str">
        <f t="shared" si="280"/>
        <v/>
      </c>
      <c r="AW344" s="2">
        <f t="shared" si="281"/>
        <v>1.490358688195736</v>
      </c>
      <c r="AX344" s="2">
        <f t="shared" si="282"/>
        <v>0.16087527719832118</v>
      </c>
      <c r="AY344" s="2">
        <f t="shared" si="283"/>
        <v>4</v>
      </c>
      <c r="AZ344" s="23">
        <f t="shared" si="284"/>
        <v>1.5707963267948966</v>
      </c>
      <c r="BA344" s="23">
        <f t="shared" si="285"/>
        <v>1.5707963267948966</v>
      </c>
      <c r="BB344" s="23">
        <f t="shared" si="286"/>
        <v>1.2490457723982542</v>
      </c>
      <c r="BC344" s="23">
        <f t="shared" si="287"/>
        <v>1.5707963267948966</v>
      </c>
      <c r="BD344" s="23" t="str">
        <f t="shared" si="288"/>
        <v/>
      </c>
      <c r="BE344" s="23" t="str">
        <f t="shared" si="289"/>
        <v/>
      </c>
      <c r="BF344" s="23" t="str">
        <f t="shared" si="290"/>
        <v/>
      </c>
      <c r="BG344" s="23" t="str">
        <f t="shared" si="291"/>
        <v/>
      </c>
      <c r="BH344" s="23" t="str">
        <f t="shared" si="292"/>
        <v/>
      </c>
      <c r="BI344" s="23" t="str">
        <f t="shared" si="293"/>
        <v/>
      </c>
      <c r="BJ344" s="2">
        <f t="shared" si="294"/>
        <v>1.490358688195736</v>
      </c>
      <c r="BK344" s="2">
        <f t="shared" si="295"/>
        <v>0.16087527719832118</v>
      </c>
      <c r="BL344" s="2">
        <f t="shared" si="296"/>
        <v>4</v>
      </c>
      <c r="BM344" s="2">
        <f t="shared" si="297"/>
        <v>1.022062142768159E-4</v>
      </c>
      <c r="BN344" s="2">
        <f t="shared" si="298"/>
        <v>1.8369863579353047E-5</v>
      </c>
      <c r="BO344" s="2">
        <f t="shared" si="299"/>
        <v>6</v>
      </c>
      <c r="BP344" s="2">
        <f t="shared" si="300"/>
        <v>3.7056251629228916</v>
      </c>
      <c r="BQ344" s="2">
        <f t="shared" si="301"/>
        <v>0.71755819649141217</v>
      </c>
      <c r="BR344" s="3" t="str">
        <f t="shared" si="302"/>
        <v>Nontoxic</v>
      </c>
      <c r="BS344" s="2">
        <f t="shared" si="303"/>
        <v>100</v>
      </c>
      <c r="BT344" s="4" t="s">
        <v>664</v>
      </c>
      <c r="BU344" s="2" t="s">
        <v>666</v>
      </c>
      <c r="BV344" s="2">
        <f t="shared" si="304"/>
        <v>3</v>
      </c>
      <c r="BW344" s="2">
        <f t="shared" si="305"/>
        <v>3</v>
      </c>
      <c r="BX344" s="2">
        <f t="shared" si="306"/>
        <v>2.5880854813636677E-2</v>
      </c>
      <c r="BY344" s="2">
        <f t="shared" si="307"/>
        <v>2.5880854813636677E-2</v>
      </c>
      <c r="BZ344" s="2">
        <f t="shared" si="308"/>
        <v>2.5880854813636677E-2</v>
      </c>
      <c r="CA344" s="2">
        <f t="shared" si="309"/>
        <v>1.1666666666666667</v>
      </c>
      <c r="CB344" s="2">
        <f t="shared" si="310"/>
        <v>0</v>
      </c>
      <c r="CC344" s="2">
        <v>6.6349999999999998</v>
      </c>
      <c r="CD344" s="2" t="str">
        <f t="shared" si="311"/>
        <v>Same Var</v>
      </c>
      <c r="CE344" s="2">
        <f t="shared" si="312"/>
        <v>0.10359295549527751</v>
      </c>
      <c r="CF344" s="2" t="str">
        <f t="shared" si="313"/>
        <v>NS</v>
      </c>
      <c r="CG344" s="2" t="str">
        <f t="shared" si="314"/>
        <v>NS</v>
      </c>
      <c r="CH344" s="2" t="str">
        <f t="shared" si="315"/>
        <v/>
      </c>
      <c r="CI344" s="2" t="str">
        <f t="shared" si="316"/>
        <v/>
      </c>
      <c r="CJ344" s="2" t="str">
        <f t="shared" si="317"/>
        <v/>
      </c>
    </row>
    <row r="345" spans="1:88" x14ac:dyDescent="0.2">
      <c r="A345" s="1" t="s">
        <v>142</v>
      </c>
      <c r="B345" s="19" t="s">
        <v>870</v>
      </c>
      <c r="C345" s="20">
        <v>38622</v>
      </c>
      <c r="D345" s="7">
        <v>0.34305555555555556</v>
      </c>
      <c r="E345" s="1">
        <v>0.1</v>
      </c>
      <c r="F345" s="1" t="s">
        <v>57</v>
      </c>
      <c r="G345" s="1" t="s">
        <v>868</v>
      </c>
      <c r="H345" s="19" t="s">
        <v>711</v>
      </c>
      <c r="I345" s="19" t="s">
        <v>712</v>
      </c>
      <c r="J345" s="19" t="s">
        <v>61</v>
      </c>
      <c r="K345" s="2">
        <v>0.75</v>
      </c>
      <c r="L345" s="2">
        <v>0.25</v>
      </c>
      <c r="M345" s="19">
        <v>100</v>
      </c>
      <c r="N345" s="19">
        <v>100</v>
      </c>
      <c r="O345" s="19">
        <v>90</v>
      </c>
      <c r="P345" s="19">
        <v>100</v>
      </c>
      <c r="Q345" s="21"/>
      <c r="R345" s="21"/>
      <c r="S345" s="21"/>
      <c r="T345" s="21"/>
      <c r="W345" s="2">
        <f t="shared" si="265"/>
        <v>97.5</v>
      </c>
      <c r="X345" s="2">
        <f t="shared" si="266"/>
        <v>5</v>
      </c>
      <c r="Y345" s="2">
        <f t="shared" si="267"/>
        <v>4</v>
      </c>
      <c r="Z345" s="19">
        <v>100</v>
      </c>
      <c r="AA345" s="19">
        <v>90</v>
      </c>
      <c r="AB345" s="19">
        <v>100</v>
      </c>
      <c r="AC345" s="19">
        <v>100</v>
      </c>
      <c r="AJ345" s="2">
        <f t="shared" si="268"/>
        <v>97.5</v>
      </c>
      <c r="AK345" s="2">
        <f t="shared" si="269"/>
        <v>5</v>
      </c>
      <c r="AL345" s="2">
        <f t="shared" si="270"/>
        <v>4</v>
      </c>
      <c r="AM345" s="22">
        <f t="shared" si="271"/>
        <v>1.5707963267948966</v>
      </c>
      <c r="AN345" s="22">
        <f t="shared" si="272"/>
        <v>1.5707963267948966</v>
      </c>
      <c r="AO345" s="22">
        <f t="shared" si="273"/>
        <v>1.2490457723982542</v>
      </c>
      <c r="AP345" s="22">
        <f t="shared" si="274"/>
        <v>1.5707963267948966</v>
      </c>
      <c r="AQ345" s="22" t="str">
        <f t="shared" si="275"/>
        <v/>
      </c>
      <c r="AR345" s="22" t="str">
        <f t="shared" si="276"/>
        <v/>
      </c>
      <c r="AS345" s="22" t="str">
        <f t="shared" si="277"/>
        <v/>
      </c>
      <c r="AT345" s="22" t="str">
        <f t="shared" si="278"/>
        <v/>
      </c>
      <c r="AU345" s="22" t="str">
        <f t="shared" si="279"/>
        <v/>
      </c>
      <c r="AV345" s="22" t="str">
        <f t="shared" si="280"/>
        <v/>
      </c>
      <c r="AW345" s="2">
        <f t="shared" si="281"/>
        <v>1.490358688195736</v>
      </c>
      <c r="AX345" s="2">
        <f t="shared" si="282"/>
        <v>0.16087527719832118</v>
      </c>
      <c r="AY345" s="2">
        <f t="shared" si="283"/>
        <v>4</v>
      </c>
      <c r="AZ345" s="23">
        <f t="shared" si="284"/>
        <v>1.5707963267948966</v>
      </c>
      <c r="BA345" s="23">
        <f t="shared" si="285"/>
        <v>1.2490457723982542</v>
      </c>
      <c r="BB345" s="23">
        <f t="shared" si="286"/>
        <v>1.5707963267948966</v>
      </c>
      <c r="BC345" s="23">
        <f t="shared" si="287"/>
        <v>1.5707963267948966</v>
      </c>
      <c r="BD345" s="23" t="str">
        <f t="shared" si="288"/>
        <v/>
      </c>
      <c r="BE345" s="23" t="str">
        <f t="shared" si="289"/>
        <v/>
      </c>
      <c r="BF345" s="23" t="str">
        <f t="shared" si="290"/>
        <v/>
      </c>
      <c r="BG345" s="23" t="str">
        <f t="shared" si="291"/>
        <v/>
      </c>
      <c r="BH345" s="23" t="str">
        <f t="shared" si="292"/>
        <v/>
      </c>
      <c r="BI345" s="23" t="str">
        <f t="shared" si="293"/>
        <v/>
      </c>
      <c r="BJ345" s="2">
        <f t="shared" si="294"/>
        <v>1.490358688195736</v>
      </c>
      <c r="BK345" s="2">
        <f t="shared" si="295"/>
        <v>0.16087527719832118</v>
      </c>
      <c r="BL345" s="2">
        <f t="shared" si="296"/>
        <v>4</v>
      </c>
      <c r="BM345" s="2">
        <f t="shared" si="297"/>
        <v>1.022062142768159E-4</v>
      </c>
      <c r="BN345" s="2">
        <f t="shared" si="298"/>
        <v>1.8369863579353047E-5</v>
      </c>
      <c r="BO345" s="2">
        <f t="shared" si="299"/>
        <v>6</v>
      </c>
      <c r="BP345" s="2">
        <f t="shared" si="300"/>
        <v>3.7056251629228916</v>
      </c>
      <c r="BQ345" s="2">
        <f t="shared" si="301"/>
        <v>0.71755819649141217</v>
      </c>
      <c r="BR345" s="3" t="str">
        <f t="shared" si="302"/>
        <v>Nontoxic</v>
      </c>
      <c r="BS345" s="2">
        <f t="shared" si="303"/>
        <v>100</v>
      </c>
      <c r="BT345" s="4" t="s">
        <v>664</v>
      </c>
      <c r="BU345" s="2" t="s">
        <v>666</v>
      </c>
      <c r="BV345" s="2">
        <f t="shared" si="304"/>
        <v>3</v>
      </c>
      <c r="BW345" s="2">
        <f t="shared" si="305"/>
        <v>3</v>
      </c>
      <c r="BX345" s="2">
        <f t="shared" si="306"/>
        <v>2.5880854813636677E-2</v>
      </c>
      <c r="BY345" s="2">
        <f t="shared" si="307"/>
        <v>2.5880854813636677E-2</v>
      </c>
      <c r="BZ345" s="2">
        <f t="shared" si="308"/>
        <v>2.5880854813636677E-2</v>
      </c>
      <c r="CA345" s="2">
        <f t="shared" si="309"/>
        <v>1.1666666666666667</v>
      </c>
      <c r="CB345" s="2">
        <f t="shared" si="310"/>
        <v>0</v>
      </c>
      <c r="CC345" s="2">
        <v>6.6349999999999998</v>
      </c>
      <c r="CD345" s="2" t="str">
        <f t="shared" si="311"/>
        <v>Same Var</v>
      </c>
      <c r="CE345" s="2">
        <f t="shared" si="312"/>
        <v>0.10351144922984842</v>
      </c>
      <c r="CF345" s="2" t="str">
        <f t="shared" si="313"/>
        <v>NS</v>
      </c>
      <c r="CG345" s="2" t="str">
        <f t="shared" si="314"/>
        <v>NS</v>
      </c>
      <c r="CH345" s="2" t="str">
        <f t="shared" si="315"/>
        <v/>
      </c>
      <c r="CI345" s="2" t="str">
        <f t="shared" si="316"/>
        <v/>
      </c>
      <c r="CJ345" s="2" t="str">
        <f t="shared" si="317"/>
        <v/>
      </c>
    </row>
    <row r="346" spans="1:88" x14ac:dyDescent="0.2">
      <c r="A346" s="1" t="s">
        <v>142</v>
      </c>
      <c r="B346" s="19" t="s">
        <v>532</v>
      </c>
      <c r="C346" s="20">
        <v>38645</v>
      </c>
      <c r="D346" s="7">
        <v>0.49375000000000002</v>
      </c>
      <c r="E346" s="1">
        <v>0.1</v>
      </c>
      <c r="F346" s="1" t="s">
        <v>57</v>
      </c>
      <c r="G346" s="1" t="s">
        <v>842</v>
      </c>
      <c r="H346" s="19" t="s">
        <v>711</v>
      </c>
      <c r="I346" s="19" t="s">
        <v>712</v>
      </c>
      <c r="J346" s="19" t="s">
        <v>61</v>
      </c>
      <c r="K346" s="2">
        <v>0.75</v>
      </c>
      <c r="L346" s="2">
        <v>0.25</v>
      </c>
      <c r="M346" s="19">
        <v>100</v>
      </c>
      <c r="N346" s="19">
        <v>90</v>
      </c>
      <c r="O346" s="19">
        <v>100</v>
      </c>
      <c r="P346" s="19">
        <v>100</v>
      </c>
      <c r="Q346" s="21"/>
      <c r="R346" s="21"/>
      <c r="S346" s="21"/>
      <c r="T346" s="21"/>
      <c r="W346" s="2">
        <f t="shared" si="265"/>
        <v>97.5</v>
      </c>
      <c r="X346" s="2">
        <f t="shared" si="266"/>
        <v>5</v>
      </c>
      <c r="Y346" s="2">
        <f t="shared" si="267"/>
        <v>4</v>
      </c>
      <c r="Z346" s="19">
        <v>88.9</v>
      </c>
      <c r="AA346" s="19">
        <v>90</v>
      </c>
      <c r="AB346" s="19">
        <v>100</v>
      </c>
      <c r="AC346" s="19">
        <v>90</v>
      </c>
      <c r="AJ346" s="2">
        <f t="shared" si="268"/>
        <v>92.224999999999994</v>
      </c>
      <c r="AK346" s="2">
        <f t="shared" si="269"/>
        <v>5.2092065934586733</v>
      </c>
      <c r="AL346" s="2">
        <f t="shared" si="270"/>
        <v>4</v>
      </c>
      <c r="AM346" s="22">
        <f t="shared" si="271"/>
        <v>1.5707963267948966</v>
      </c>
      <c r="AN346" s="22">
        <f t="shared" si="272"/>
        <v>1.2490457723982542</v>
      </c>
      <c r="AO346" s="22">
        <f t="shared" si="273"/>
        <v>1.5707963267948966</v>
      </c>
      <c r="AP346" s="22">
        <f t="shared" si="274"/>
        <v>1.5707963267948966</v>
      </c>
      <c r="AQ346" s="22" t="str">
        <f t="shared" si="275"/>
        <v/>
      </c>
      <c r="AR346" s="22" t="str">
        <f t="shared" si="276"/>
        <v/>
      </c>
      <c r="AS346" s="22" t="str">
        <f t="shared" si="277"/>
        <v/>
      </c>
      <c r="AT346" s="22" t="str">
        <f t="shared" si="278"/>
        <v/>
      </c>
      <c r="AU346" s="22" t="str">
        <f t="shared" si="279"/>
        <v/>
      </c>
      <c r="AV346" s="22" t="str">
        <f t="shared" si="280"/>
        <v/>
      </c>
      <c r="AW346" s="2">
        <f t="shared" si="281"/>
        <v>1.490358688195736</v>
      </c>
      <c r="AX346" s="2">
        <f t="shared" si="282"/>
        <v>0.16087527719832118</v>
      </c>
      <c r="AY346" s="2">
        <f t="shared" si="283"/>
        <v>4</v>
      </c>
      <c r="AZ346" s="23">
        <f t="shared" si="284"/>
        <v>1.2311362327265871</v>
      </c>
      <c r="BA346" s="23">
        <f t="shared" si="285"/>
        <v>1.2490457723982542</v>
      </c>
      <c r="BB346" s="23">
        <f t="shared" si="286"/>
        <v>1.5707963267948966</v>
      </c>
      <c r="BC346" s="23">
        <f t="shared" si="287"/>
        <v>1.2490457723982542</v>
      </c>
      <c r="BD346" s="23" t="str">
        <f t="shared" si="288"/>
        <v/>
      </c>
      <c r="BE346" s="23" t="str">
        <f t="shared" si="289"/>
        <v/>
      </c>
      <c r="BF346" s="23" t="str">
        <f t="shared" si="290"/>
        <v/>
      </c>
      <c r="BG346" s="23" t="str">
        <f t="shared" si="291"/>
        <v/>
      </c>
      <c r="BH346" s="23" t="str">
        <f t="shared" si="292"/>
        <v/>
      </c>
      <c r="BI346" s="23" t="str">
        <f t="shared" si="293"/>
        <v/>
      </c>
      <c r="BJ346" s="2">
        <f t="shared" si="294"/>
        <v>1.325006026079498</v>
      </c>
      <c r="BK346" s="2">
        <f t="shared" si="295"/>
        <v>0.16407755311490371</v>
      </c>
      <c r="BL346" s="2">
        <f t="shared" si="296"/>
        <v>4</v>
      </c>
      <c r="BM346" s="2">
        <f t="shared" si="297"/>
        <v>1.075339148546763E-4</v>
      </c>
      <c r="BN346" s="2">
        <f t="shared" si="298"/>
        <v>1.9514560887740089E-5</v>
      </c>
      <c r="BO346" s="2">
        <f t="shared" si="299"/>
        <v>6</v>
      </c>
      <c r="BP346" s="2">
        <f t="shared" si="300"/>
        <v>2.0350775028377757</v>
      </c>
      <c r="BQ346" s="2">
        <f t="shared" si="301"/>
        <v>0.71755819649141217</v>
      </c>
      <c r="BR346" s="3" t="str">
        <f t="shared" si="302"/>
        <v>Nontoxic</v>
      </c>
      <c r="BS346" s="2">
        <f t="shared" si="303"/>
        <v>94.589743589743577</v>
      </c>
      <c r="BT346" s="4" t="s">
        <v>664</v>
      </c>
      <c r="BU346" s="2" t="s">
        <v>666</v>
      </c>
      <c r="BV346" s="2">
        <f t="shared" si="304"/>
        <v>3</v>
      </c>
      <c r="BW346" s="2">
        <f t="shared" si="305"/>
        <v>3</v>
      </c>
      <c r="BX346" s="2">
        <f t="shared" si="306"/>
        <v>2.5880854813636677E-2</v>
      </c>
      <c r="BY346" s="2">
        <f t="shared" si="307"/>
        <v>2.6921443436174048E-2</v>
      </c>
      <c r="BZ346" s="2">
        <f t="shared" si="308"/>
        <v>2.6401149124905363E-2</v>
      </c>
      <c r="CA346" s="2">
        <f t="shared" si="309"/>
        <v>1.1666666666666667</v>
      </c>
      <c r="CB346" s="2">
        <f t="shared" si="310"/>
        <v>9.9887537822646814E-4</v>
      </c>
      <c r="CC346" s="2">
        <v>6.6349999999999998</v>
      </c>
      <c r="CD346" s="2" t="str">
        <f t="shared" si="311"/>
        <v>Same Var</v>
      </c>
      <c r="CE346" s="2">
        <f t="shared" si="312"/>
        <v>0.10216061748747636</v>
      </c>
      <c r="CF346" s="2" t="str">
        <f t="shared" si="313"/>
        <v>NS</v>
      </c>
      <c r="CG346" s="2" t="str">
        <f t="shared" si="314"/>
        <v>NS</v>
      </c>
      <c r="CH346" s="2" t="str">
        <f t="shared" si="315"/>
        <v>Wilcoxon</v>
      </c>
      <c r="CI346" s="2" t="str">
        <f t="shared" si="316"/>
        <v/>
      </c>
      <c r="CJ346" s="2" t="str">
        <f t="shared" si="317"/>
        <v/>
      </c>
    </row>
    <row r="347" spans="1:88" x14ac:dyDescent="0.2">
      <c r="A347" s="1" t="s">
        <v>142</v>
      </c>
      <c r="B347" s="19" t="s">
        <v>532</v>
      </c>
      <c r="C347" s="20">
        <v>38435</v>
      </c>
      <c r="D347" s="7">
        <v>0.45763888888888887</v>
      </c>
      <c r="E347" s="1">
        <v>0.1</v>
      </c>
      <c r="F347" s="1" t="s">
        <v>57</v>
      </c>
      <c r="G347" s="1" t="s">
        <v>837</v>
      </c>
      <c r="H347" s="19" t="s">
        <v>711</v>
      </c>
      <c r="I347" s="19" t="s">
        <v>712</v>
      </c>
      <c r="J347" s="19" t="s">
        <v>61</v>
      </c>
      <c r="K347" s="2">
        <v>0.75</v>
      </c>
      <c r="L347" s="2">
        <v>0.25</v>
      </c>
      <c r="M347" s="19">
        <v>100</v>
      </c>
      <c r="N347" s="19">
        <v>100</v>
      </c>
      <c r="O347" s="19">
        <v>100</v>
      </c>
      <c r="P347" s="19">
        <v>90</v>
      </c>
      <c r="Q347" s="21"/>
      <c r="R347" s="21"/>
      <c r="S347" s="21"/>
      <c r="T347" s="21"/>
      <c r="W347" s="2">
        <f t="shared" si="265"/>
        <v>97.5</v>
      </c>
      <c r="X347" s="2">
        <f t="shared" si="266"/>
        <v>5</v>
      </c>
      <c r="Y347" s="2">
        <f t="shared" si="267"/>
        <v>4</v>
      </c>
      <c r="Z347" s="19">
        <v>100</v>
      </c>
      <c r="AA347" s="19">
        <v>100</v>
      </c>
      <c r="AB347" s="19">
        <v>100</v>
      </c>
      <c r="AC347" s="19">
        <v>88.9</v>
      </c>
      <c r="AJ347" s="2">
        <f t="shared" si="268"/>
        <v>97.224999999999994</v>
      </c>
      <c r="AK347" s="2">
        <f t="shared" si="269"/>
        <v>5.5499999999999972</v>
      </c>
      <c r="AL347" s="2">
        <f t="shared" si="270"/>
        <v>4</v>
      </c>
      <c r="AM347" s="22">
        <f t="shared" si="271"/>
        <v>1.5707963267948966</v>
      </c>
      <c r="AN347" s="22">
        <f t="shared" si="272"/>
        <v>1.5707963267948966</v>
      </c>
      <c r="AO347" s="22">
        <f t="shared" si="273"/>
        <v>1.5707963267948966</v>
      </c>
      <c r="AP347" s="22">
        <f t="shared" si="274"/>
        <v>1.2490457723982542</v>
      </c>
      <c r="AQ347" s="22" t="str">
        <f t="shared" si="275"/>
        <v/>
      </c>
      <c r="AR347" s="22" t="str">
        <f t="shared" si="276"/>
        <v/>
      </c>
      <c r="AS347" s="22" t="str">
        <f t="shared" si="277"/>
        <v/>
      </c>
      <c r="AT347" s="22" t="str">
        <f t="shared" si="278"/>
        <v/>
      </c>
      <c r="AU347" s="22" t="str">
        <f t="shared" si="279"/>
        <v/>
      </c>
      <c r="AV347" s="22" t="str">
        <f t="shared" si="280"/>
        <v/>
      </c>
      <c r="AW347" s="2">
        <f t="shared" si="281"/>
        <v>1.490358688195736</v>
      </c>
      <c r="AX347" s="2">
        <f t="shared" si="282"/>
        <v>0.16087527719832118</v>
      </c>
      <c r="AY347" s="2">
        <f t="shared" si="283"/>
        <v>4</v>
      </c>
      <c r="AZ347" s="23">
        <f t="shared" si="284"/>
        <v>1.5707963267948966</v>
      </c>
      <c r="BA347" s="23">
        <f t="shared" si="285"/>
        <v>1.5707963267948966</v>
      </c>
      <c r="BB347" s="23">
        <f t="shared" si="286"/>
        <v>1.5707963267948966</v>
      </c>
      <c r="BC347" s="23">
        <f t="shared" si="287"/>
        <v>1.2311362327265871</v>
      </c>
      <c r="BD347" s="23" t="str">
        <f t="shared" si="288"/>
        <v/>
      </c>
      <c r="BE347" s="23" t="str">
        <f t="shared" si="289"/>
        <v/>
      </c>
      <c r="BF347" s="23" t="str">
        <f t="shared" si="290"/>
        <v/>
      </c>
      <c r="BG347" s="23" t="str">
        <f t="shared" si="291"/>
        <v/>
      </c>
      <c r="BH347" s="23" t="str">
        <f t="shared" si="292"/>
        <v/>
      </c>
      <c r="BI347" s="23" t="str">
        <f t="shared" si="293"/>
        <v/>
      </c>
      <c r="BJ347" s="2">
        <f t="shared" si="294"/>
        <v>1.4858813032778193</v>
      </c>
      <c r="BK347" s="2">
        <f t="shared" si="295"/>
        <v>0.16983004703415472</v>
      </c>
      <c r="BL347" s="2">
        <f t="shared" si="296"/>
        <v>4</v>
      </c>
      <c r="BM347" s="2">
        <f t="shared" si="297"/>
        <v>1.1772372447067807E-4</v>
      </c>
      <c r="BN347" s="2">
        <f t="shared" si="298"/>
        <v>2.1746039487287888E-5</v>
      </c>
      <c r="BO347" s="2">
        <f t="shared" si="299"/>
        <v>5</v>
      </c>
      <c r="BP347" s="2">
        <f t="shared" si="300"/>
        <v>3.5339818564878613</v>
      </c>
      <c r="BQ347" s="2">
        <f t="shared" si="301"/>
        <v>0.72668684380042159</v>
      </c>
      <c r="BR347" s="3" t="str">
        <f t="shared" si="302"/>
        <v>Nontoxic</v>
      </c>
      <c r="BS347" s="2">
        <f t="shared" si="303"/>
        <v>99.717948717948715</v>
      </c>
      <c r="BT347" s="4" t="s">
        <v>664</v>
      </c>
      <c r="BU347" s="2" t="s">
        <v>666</v>
      </c>
      <c r="BV347" s="2">
        <f t="shared" si="304"/>
        <v>3</v>
      </c>
      <c r="BW347" s="2">
        <f t="shared" si="305"/>
        <v>3</v>
      </c>
      <c r="BX347" s="2">
        <f t="shared" si="306"/>
        <v>2.5880854813636677E-2</v>
      </c>
      <c r="BY347" s="2">
        <f t="shared" si="307"/>
        <v>2.8842244875623205E-2</v>
      </c>
      <c r="BZ347" s="2">
        <f t="shared" si="308"/>
        <v>2.7361549844629945E-2</v>
      </c>
      <c r="CA347" s="2">
        <f t="shared" si="309"/>
        <v>1.1666666666666667</v>
      </c>
      <c r="CB347" s="2">
        <f t="shared" si="310"/>
        <v>7.5415569624754288E-3</v>
      </c>
      <c r="CC347" s="2">
        <v>6.6349999999999998</v>
      </c>
      <c r="CD347" s="2" t="str">
        <f t="shared" si="311"/>
        <v>Same Var</v>
      </c>
      <c r="CE347" s="2">
        <f t="shared" si="312"/>
        <v>0.10302025567827335</v>
      </c>
      <c r="CF347" s="2" t="str">
        <f t="shared" si="313"/>
        <v>NS</v>
      </c>
      <c r="CG347" s="2" t="str">
        <f t="shared" si="314"/>
        <v>NS</v>
      </c>
      <c r="CH347" s="2" t="str">
        <f t="shared" si="315"/>
        <v>Wilcoxon</v>
      </c>
      <c r="CI347" s="2" t="str">
        <f t="shared" si="316"/>
        <v/>
      </c>
      <c r="CJ347" s="2" t="str">
        <f t="shared" si="317"/>
        <v/>
      </c>
    </row>
    <row r="348" spans="1:88" x14ac:dyDescent="0.2">
      <c r="A348" s="1" t="s">
        <v>142</v>
      </c>
      <c r="B348" s="19" t="s">
        <v>870</v>
      </c>
      <c r="C348" s="20">
        <v>38650</v>
      </c>
      <c r="D348" s="7">
        <v>0.3347222222222222</v>
      </c>
      <c r="E348" s="1">
        <v>0.1</v>
      </c>
      <c r="F348" s="1" t="s">
        <v>57</v>
      </c>
      <c r="G348" s="1" t="s">
        <v>869</v>
      </c>
      <c r="H348" s="19" t="s">
        <v>711</v>
      </c>
      <c r="I348" s="19" t="s">
        <v>712</v>
      </c>
      <c r="J348" s="19" t="s">
        <v>61</v>
      </c>
      <c r="K348" s="2">
        <v>0.75</v>
      </c>
      <c r="L348" s="2">
        <v>0.25</v>
      </c>
      <c r="M348" s="19">
        <v>100</v>
      </c>
      <c r="N348" s="19">
        <v>100</v>
      </c>
      <c r="O348" s="19">
        <v>90</v>
      </c>
      <c r="P348" s="19">
        <v>100</v>
      </c>
      <c r="Q348" s="21"/>
      <c r="R348" s="21"/>
      <c r="S348" s="21"/>
      <c r="T348" s="21"/>
      <c r="W348" s="2">
        <f t="shared" si="265"/>
        <v>97.5</v>
      </c>
      <c r="X348" s="2">
        <f t="shared" si="266"/>
        <v>5</v>
      </c>
      <c r="Y348" s="2">
        <f t="shared" si="267"/>
        <v>4</v>
      </c>
      <c r="Z348" s="19">
        <v>100</v>
      </c>
      <c r="AA348" s="19">
        <v>100</v>
      </c>
      <c r="AB348" s="19">
        <v>100</v>
      </c>
      <c r="AC348" s="19">
        <v>88.9</v>
      </c>
      <c r="AJ348" s="2">
        <f t="shared" si="268"/>
        <v>97.224999999999994</v>
      </c>
      <c r="AK348" s="2">
        <f t="shared" si="269"/>
        <v>5.5499999999999972</v>
      </c>
      <c r="AL348" s="2">
        <f t="shared" si="270"/>
        <v>4</v>
      </c>
      <c r="AM348" s="22">
        <f t="shared" si="271"/>
        <v>1.5707963267948966</v>
      </c>
      <c r="AN348" s="22">
        <f t="shared" si="272"/>
        <v>1.5707963267948966</v>
      </c>
      <c r="AO348" s="22">
        <f t="shared" si="273"/>
        <v>1.2490457723982542</v>
      </c>
      <c r="AP348" s="22">
        <f t="shared" si="274"/>
        <v>1.5707963267948966</v>
      </c>
      <c r="AQ348" s="22" t="str">
        <f t="shared" si="275"/>
        <v/>
      </c>
      <c r="AR348" s="22" t="str">
        <f t="shared" si="276"/>
        <v/>
      </c>
      <c r="AS348" s="22" t="str">
        <f t="shared" si="277"/>
        <v/>
      </c>
      <c r="AT348" s="22" t="str">
        <f t="shared" si="278"/>
        <v/>
      </c>
      <c r="AU348" s="22" t="str">
        <f t="shared" si="279"/>
        <v/>
      </c>
      <c r="AV348" s="22" t="str">
        <f t="shared" si="280"/>
        <v/>
      </c>
      <c r="AW348" s="2">
        <f t="shared" si="281"/>
        <v>1.490358688195736</v>
      </c>
      <c r="AX348" s="2">
        <f t="shared" si="282"/>
        <v>0.16087527719832118</v>
      </c>
      <c r="AY348" s="2">
        <f t="shared" si="283"/>
        <v>4</v>
      </c>
      <c r="AZ348" s="23">
        <f t="shared" si="284"/>
        <v>1.5707963267948966</v>
      </c>
      <c r="BA348" s="23">
        <f t="shared" si="285"/>
        <v>1.5707963267948966</v>
      </c>
      <c r="BB348" s="23">
        <f t="shared" si="286"/>
        <v>1.5707963267948966</v>
      </c>
      <c r="BC348" s="23">
        <f t="shared" si="287"/>
        <v>1.2311362327265871</v>
      </c>
      <c r="BD348" s="23" t="str">
        <f t="shared" si="288"/>
        <v/>
      </c>
      <c r="BE348" s="23" t="str">
        <f t="shared" si="289"/>
        <v/>
      </c>
      <c r="BF348" s="23" t="str">
        <f t="shared" si="290"/>
        <v/>
      </c>
      <c r="BG348" s="23" t="str">
        <f t="shared" si="291"/>
        <v/>
      </c>
      <c r="BH348" s="23" t="str">
        <f t="shared" si="292"/>
        <v/>
      </c>
      <c r="BI348" s="23" t="str">
        <f t="shared" si="293"/>
        <v/>
      </c>
      <c r="BJ348" s="2">
        <f t="shared" si="294"/>
        <v>1.4858813032778193</v>
      </c>
      <c r="BK348" s="2">
        <f t="shared" si="295"/>
        <v>0.16983004703415472</v>
      </c>
      <c r="BL348" s="2">
        <f t="shared" si="296"/>
        <v>4</v>
      </c>
      <c r="BM348" s="2">
        <f t="shared" si="297"/>
        <v>1.1772372447067807E-4</v>
      </c>
      <c r="BN348" s="2">
        <f t="shared" si="298"/>
        <v>2.1746039487287888E-5</v>
      </c>
      <c r="BO348" s="2">
        <f t="shared" si="299"/>
        <v>5</v>
      </c>
      <c r="BP348" s="2">
        <f t="shared" si="300"/>
        <v>3.5339818564878613</v>
      </c>
      <c r="BQ348" s="2">
        <f t="shared" si="301"/>
        <v>0.72668684380042159</v>
      </c>
      <c r="BR348" s="3" t="str">
        <f t="shared" si="302"/>
        <v>Nontoxic</v>
      </c>
      <c r="BS348" s="2">
        <f t="shared" si="303"/>
        <v>99.717948717948715</v>
      </c>
      <c r="BT348" s="4" t="s">
        <v>664</v>
      </c>
      <c r="BU348" s="2" t="s">
        <v>666</v>
      </c>
      <c r="BV348" s="2">
        <f t="shared" si="304"/>
        <v>3</v>
      </c>
      <c r="BW348" s="2">
        <f t="shared" si="305"/>
        <v>3</v>
      </c>
      <c r="BX348" s="2">
        <f t="shared" si="306"/>
        <v>2.5880854813636677E-2</v>
      </c>
      <c r="BY348" s="2">
        <f t="shared" si="307"/>
        <v>2.8842244875623205E-2</v>
      </c>
      <c r="BZ348" s="2">
        <f t="shared" si="308"/>
        <v>2.7361549844629945E-2</v>
      </c>
      <c r="CA348" s="2">
        <f t="shared" si="309"/>
        <v>1.1666666666666667</v>
      </c>
      <c r="CB348" s="2">
        <f t="shared" si="310"/>
        <v>7.5415569624754288E-3</v>
      </c>
      <c r="CC348" s="2">
        <v>6.6349999999999998</v>
      </c>
      <c r="CD348" s="2" t="str">
        <f t="shared" si="311"/>
        <v>Same Var</v>
      </c>
      <c r="CE348" s="2">
        <f t="shared" si="312"/>
        <v>0.10302025567827335</v>
      </c>
      <c r="CF348" s="2" t="str">
        <f t="shared" si="313"/>
        <v>NS</v>
      </c>
      <c r="CG348" s="2" t="str">
        <f t="shared" si="314"/>
        <v>NS</v>
      </c>
      <c r="CH348" s="2" t="str">
        <f t="shared" si="315"/>
        <v>Wilcoxon</v>
      </c>
      <c r="CI348" s="2" t="str">
        <f t="shared" si="316"/>
        <v/>
      </c>
      <c r="CJ348" s="2" t="str">
        <f t="shared" si="317"/>
        <v/>
      </c>
    </row>
    <row r="349" spans="1:88" x14ac:dyDescent="0.2">
      <c r="A349" s="1" t="s">
        <v>142</v>
      </c>
      <c r="B349" s="19" t="s">
        <v>504</v>
      </c>
      <c r="C349" s="20">
        <v>38092</v>
      </c>
      <c r="D349" s="7">
        <v>0.3611111111111111</v>
      </c>
      <c r="E349" s="1">
        <v>0.1</v>
      </c>
      <c r="F349" s="1" t="s">
        <v>57</v>
      </c>
      <c r="G349" s="1" t="s">
        <v>826</v>
      </c>
      <c r="H349" s="19" t="s">
        <v>711</v>
      </c>
      <c r="I349" s="19" t="s">
        <v>712</v>
      </c>
      <c r="J349" s="19" t="s">
        <v>61</v>
      </c>
      <c r="K349" s="2">
        <v>0.75</v>
      </c>
      <c r="L349" s="2">
        <v>0.25</v>
      </c>
      <c r="M349" s="19">
        <v>90</v>
      </c>
      <c r="N349" s="19">
        <v>100</v>
      </c>
      <c r="O349" s="19">
        <v>100</v>
      </c>
      <c r="P349" s="19">
        <v>100</v>
      </c>
      <c r="Q349" s="21"/>
      <c r="R349" s="21"/>
      <c r="S349" s="21"/>
      <c r="T349" s="21"/>
      <c r="W349" s="2">
        <f t="shared" si="265"/>
        <v>97.5</v>
      </c>
      <c r="X349" s="2">
        <f t="shared" si="266"/>
        <v>5</v>
      </c>
      <c r="Y349" s="2">
        <f t="shared" si="267"/>
        <v>4</v>
      </c>
      <c r="Z349" s="19">
        <v>90</v>
      </c>
      <c r="AA349" s="19">
        <v>90</v>
      </c>
      <c r="AB349" s="19">
        <v>100</v>
      </c>
      <c r="AC349" s="21"/>
      <c r="AJ349" s="2">
        <f t="shared" si="268"/>
        <v>93.333333333333329</v>
      </c>
      <c r="AK349" s="2">
        <f t="shared" si="269"/>
        <v>5.7735026918962573</v>
      </c>
      <c r="AL349" s="2">
        <f t="shared" si="270"/>
        <v>3</v>
      </c>
      <c r="AM349" s="22">
        <f t="shared" si="271"/>
        <v>1.2490457723982542</v>
      </c>
      <c r="AN349" s="22">
        <f t="shared" si="272"/>
        <v>1.5707963267948966</v>
      </c>
      <c r="AO349" s="22">
        <f t="shared" si="273"/>
        <v>1.5707963267948966</v>
      </c>
      <c r="AP349" s="22">
        <f t="shared" si="274"/>
        <v>1.5707963267948966</v>
      </c>
      <c r="AQ349" s="22" t="str">
        <f t="shared" si="275"/>
        <v/>
      </c>
      <c r="AR349" s="22" t="str">
        <f t="shared" si="276"/>
        <v/>
      </c>
      <c r="AS349" s="22" t="str">
        <f t="shared" si="277"/>
        <v/>
      </c>
      <c r="AT349" s="22" t="str">
        <f t="shared" si="278"/>
        <v/>
      </c>
      <c r="AU349" s="22" t="str">
        <f t="shared" si="279"/>
        <v/>
      </c>
      <c r="AV349" s="22" t="str">
        <f t="shared" si="280"/>
        <v/>
      </c>
      <c r="AW349" s="2">
        <f t="shared" si="281"/>
        <v>1.490358688195736</v>
      </c>
      <c r="AX349" s="2">
        <f t="shared" si="282"/>
        <v>0.16087527719832118</v>
      </c>
      <c r="AY349" s="2">
        <f t="shared" si="283"/>
        <v>4</v>
      </c>
      <c r="AZ349" s="23">
        <f t="shared" si="284"/>
        <v>1.2490457723982542</v>
      </c>
      <c r="BA349" s="23">
        <f t="shared" si="285"/>
        <v>1.2490457723982542</v>
      </c>
      <c r="BB349" s="23">
        <f t="shared" si="286"/>
        <v>1.5707963267948966</v>
      </c>
      <c r="BC349" s="23" t="str">
        <f t="shared" si="287"/>
        <v/>
      </c>
      <c r="BD349" s="23" t="str">
        <f t="shared" si="288"/>
        <v/>
      </c>
      <c r="BE349" s="23" t="str">
        <f t="shared" si="289"/>
        <v/>
      </c>
      <c r="BF349" s="23" t="str">
        <f t="shared" si="290"/>
        <v/>
      </c>
      <c r="BG349" s="23" t="str">
        <f t="shared" si="291"/>
        <v/>
      </c>
      <c r="BH349" s="23" t="str">
        <f t="shared" si="292"/>
        <v/>
      </c>
      <c r="BI349" s="23" t="str">
        <f t="shared" si="293"/>
        <v/>
      </c>
      <c r="BJ349" s="2">
        <f t="shared" si="294"/>
        <v>1.3562959571971351</v>
      </c>
      <c r="BK349" s="2">
        <f t="shared" si="295"/>
        <v>0.18576276919281234</v>
      </c>
      <c r="BL349" s="2">
        <f t="shared" si="296"/>
        <v>3</v>
      </c>
      <c r="BM349" s="2">
        <f t="shared" si="297"/>
        <v>2.292831120830345E-4</v>
      </c>
      <c r="BN349" s="2">
        <f t="shared" si="298"/>
        <v>7.0570236445354422E-5</v>
      </c>
      <c r="BO349" s="2">
        <f t="shared" si="299"/>
        <v>3</v>
      </c>
      <c r="BP349" s="2">
        <f t="shared" si="300"/>
        <v>1.9384045552412845</v>
      </c>
      <c r="BQ349" s="2">
        <f t="shared" si="301"/>
        <v>0.76489232840434507</v>
      </c>
      <c r="BR349" s="3" t="str">
        <f t="shared" si="302"/>
        <v>Nontoxic</v>
      </c>
      <c r="BS349" s="2">
        <f t="shared" si="303"/>
        <v>95.726495726495713</v>
      </c>
      <c r="BT349" s="4" t="s">
        <v>664</v>
      </c>
      <c r="BU349" s="2" t="s">
        <v>666</v>
      </c>
      <c r="BV349" s="2">
        <f t="shared" si="304"/>
        <v>3</v>
      </c>
      <c r="BW349" s="2">
        <f t="shared" si="305"/>
        <v>2</v>
      </c>
      <c r="BX349" s="2">
        <f t="shared" si="306"/>
        <v>2.5880854813636677E-2</v>
      </c>
      <c r="BY349" s="2">
        <f t="shared" si="307"/>
        <v>3.4507806418182067E-2</v>
      </c>
      <c r="BZ349" s="2">
        <f t="shared" si="308"/>
        <v>2.9331635455454828E-2</v>
      </c>
      <c r="CA349" s="2">
        <f t="shared" si="309"/>
        <v>1.211111111111111</v>
      </c>
      <c r="CB349" s="2">
        <f t="shared" si="310"/>
        <v>4.1657259522768476E-2</v>
      </c>
      <c r="CC349" s="2">
        <v>6.6349999999999998</v>
      </c>
      <c r="CD349" s="2" t="str">
        <f t="shared" si="311"/>
        <v>Same Var</v>
      </c>
      <c r="CE349" s="2">
        <f t="shared" si="312"/>
        <v>0.18456314014569791</v>
      </c>
      <c r="CF349" s="2" t="str">
        <f t="shared" si="313"/>
        <v>NS</v>
      </c>
      <c r="CG349" s="2" t="str">
        <f t="shared" si="314"/>
        <v>NS</v>
      </c>
      <c r="CH349" s="2" t="str">
        <f t="shared" si="315"/>
        <v>Wilcoxon</v>
      </c>
      <c r="CI349" s="2" t="str">
        <f t="shared" si="316"/>
        <v/>
      </c>
      <c r="CJ349" s="2" t="str">
        <f t="shared" si="317"/>
        <v/>
      </c>
    </row>
    <row r="350" spans="1:88" x14ac:dyDescent="0.2">
      <c r="A350" s="1" t="s">
        <v>142</v>
      </c>
      <c r="B350" s="19" t="s">
        <v>516</v>
      </c>
      <c r="C350" s="20">
        <v>38197</v>
      </c>
      <c r="D350" s="7">
        <v>0.55347222222222225</v>
      </c>
      <c r="E350" s="1">
        <v>0.1</v>
      </c>
      <c r="F350" s="1" t="s">
        <v>57</v>
      </c>
      <c r="G350" s="1" t="s">
        <v>832</v>
      </c>
      <c r="H350" s="19" t="s">
        <v>711</v>
      </c>
      <c r="I350" s="19" t="s">
        <v>712</v>
      </c>
      <c r="J350" s="19" t="s">
        <v>61</v>
      </c>
      <c r="K350" s="2">
        <v>0.75</v>
      </c>
      <c r="L350" s="2">
        <v>0.25</v>
      </c>
      <c r="M350" s="19">
        <v>100</v>
      </c>
      <c r="N350" s="19">
        <v>100</v>
      </c>
      <c r="O350" s="19">
        <v>100</v>
      </c>
      <c r="P350" s="19">
        <v>90</v>
      </c>
      <c r="Q350" s="21"/>
      <c r="R350" s="21"/>
      <c r="S350" s="21"/>
      <c r="T350" s="21"/>
      <c r="W350" s="2">
        <f t="shared" si="265"/>
        <v>97.5</v>
      </c>
      <c r="X350" s="2">
        <f t="shared" si="266"/>
        <v>5</v>
      </c>
      <c r="Y350" s="2">
        <f t="shared" si="267"/>
        <v>4</v>
      </c>
      <c r="Z350" s="19">
        <v>100</v>
      </c>
      <c r="AA350" s="19">
        <v>100</v>
      </c>
      <c r="AB350" s="19">
        <v>90</v>
      </c>
      <c r="AC350" s="21"/>
      <c r="AJ350" s="2">
        <f t="shared" si="268"/>
        <v>96.666666666666671</v>
      </c>
      <c r="AK350" s="2">
        <f t="shared" si="269"/>
        <v>5.7735026918962573</v>
      </c>
      <c r="AL350" s="2">
        <f t="shared" si="270"/>
        <v>3</v>
      </c>
      <c r="AM350" s="22">
        <f t="shared" si="271"/>
        <v>1.5707963267948966</v>
      </c>
      <c r="AN350" s="22">
        <f t="shared" si="272"/>
        <v>1.5707963267948966</v>
      </c>
      <c r="AO350" s="22">
        <f t="shared" si="273"/>
        <v>1.5707963267948966</v>
      </c>
      <c r="AP350" s="22">
        <f t="shared" si="274"/>
        <v>1.2490457723982542</v>
      </c>
      <c r="AQ350" s="22" t="str">
        <f t="shared" si="275"/>
        <v/>
      </c>
      <c r="AR350" s="22" t="str">
        <f t="shared" si="276"/>
        <v/>
      </c>
      <c r="AS350" s="22" t="str">
        <f t="shared" si="277"/>
        <v/>
      </c>
      <c r="AT350" s="22" t="str">
        <f t="shared" si="278"/>
        <v/>
      </c>
      <c r="AU350" s="22" t="str">
        <f t="shared" si="279"/>
        <v/>
      </c>
      <c r="AV350" s="22" t="str">
        <f t="shared" si="280"/>
        <v/>
      </c>
      <c r="AW350" s="2">
        <f t="shared" si="281"/>
        <v>1.490358688195736</v>
      </c>
      <c r="AX350" s="2">
        <f t="shared" si="282"/>
        <v>0.16087527719832118</v>
      </c>
      <c r="AY350" s="2">
        <f t="shared" si="283"/>
        <v>4</v>
      </c>
      <c r="AZ350" s="23">
        <f t="shared" si="284"/>
        <v>1.5707963267948966</v>
      </c>
      <c r="BA350" s="23">
        <f t="shared" si="285"/>
        <v>1.5707963267948966</v>
      </c>
      <c r="BB350" s="23">
        <f t="shared" si="286"/>
        <v>1.2490457723982542</v>
      </c>
      <c r="BC350" s="23" t="str">
        <f t="shared" si="287"/>
        <v/>
      </c>
      <c r="BD350" s="23" t="str">
        <f t="shared" si="288"/>
        <v/>
      </c>
      <c r="BE350" s="23" t="str">
        <f t="shared" si="289"/>
        <v/>
      </c>
      <c r="BF350" s="23" t="str">
        <f t="shared" si="290"/>
        <v/>
      </c>
      <c r="BG350" s="23" t="str">
        <f t="shared" si="291"/>
        <v/>
      </c>
      <c r="BH350" s="23" t="str">
        <f t="shared" si="292"/>
        <v/>
      </c>
      <c r="BI350" s="23" t="str">
        <f t="shared" si="293"/>
        <v/>
      </c>
      <c r="BJ350" s="2">
        <f t="shared" si="294"/>
        <v>1.4635461419960158</v>
      </c>
      <c r="BK350" s="2">
        <f t="shared" si="295"/>
        <v>0.18576276919281234</v>
      </c>
      <c r="BL350" s="2">
        <f t="shared" si="296"/>
        <v>3</v>
      </c>
      <c r="BM350" s="2">
        <f t="shared" si="297"/>
        <v>2.292831120830345E-4</v>
      </c>
      <c r="BN350" s="2">
        <f t="shared" si="298"/>
        <v>7.0570236445354422E-5</v>
      </c>
      <c r="BO350" s="2">
        <f t="shared" si="299"/>
        <v>3</v>
      </c>
      <c r="BP350" s="2">
        <f t="shared" si="300"/>
        <v>2.8099800923658349</v>
      </c>
      <c r="BQ350" s="2">
        <f t="shared" si="301"/>
        <v>0.76489232840434507</v>
      </c>
      <c r="BR350" s="3" t="str">
        <f t="shared" si="302"/>
        <v>Nontoxic</v>
      </c>
      <c r="BS350" s="2">
        <f t="shared" si="303"/>
        <v>99.145299145299148</v>
      </c>
      <c r="BT350" s="4" t="s">
        <v>664</v>
      </c>
      <c r="BU350" s="2" t="s">
        <v>666</v>
      </c>
      <c r="BV350" s="2">
        <f t="shared" si="304"/>
        <v>3</v>
      </c>
      <c r="BW350" s="2">
        <f t="shared" si="305"/>
        <v>2</v>
      </c>
      <c r="BX350" s="2">
        <f t="shared" si="306"/>
        <v>2.5880854813636677E-2</v>
      </c>
      <c r="BY350" s="2">
        <f t="shared" si="307"/>
        <v>3.4507806418182067E-2</v>
      </c>
      <c r="BZ350" s="2">
        <f t="shared" si="308"/>
        <v>2.9331635455454828E-2</v>
      </c>
      <c r="CA350" s="2">
        <f t="shared" si="309"/>
        <v>1.211111111111111</v>
      </c>
      <c r="CB350" s="2">
        <f t="shared" si="310"/>
        <v>4.1657259522768476E-2</v>
      </c>
      <c r="CC350" s="2">
        <v>6.6349999999999998</v>
      </c>
      <c r="CD350" s="2" t="str">
        <f t="shared" si="311"/>
        <v>Same Var</v>
      </c>
      <c r="CE350" s="2">
        <f t="shared" si="312"/>
        <v>0.1852446387569418</v>
      </c>
      <c r="CF350" s="2" t="str">
        <f t="shared" si="313"/>
        <v>NS</v>
      </c>
      <c r="CG350" s="2" t="str">
        <f t="shared" si="314"/>
        <v>NS</v>
      </c>
      <c r="CH350" s="2" t="str">
        <f t="shared" si="315"/>
        <v>Wilcoxon</v>
      </c>
      <c r="CI350" s="2" t="str">
        <f t="shared" si="316"/>
        <v/>
      </c>
      <c r="CJ350" s="2" t="str">
        <f t="shared" si="317"/>
        <v/>
      </c>
    </row>
    <row r="351" spans="1:88" x14ac:dyDescent="0.2">
      <c r="A351" s="1" t="s">
        <v>142</v>
      </c>
      <c r="B351" s="19" t="s">
        <v>151</v>
      </c>
      <c r="C351" s="20">
        <v>37165</v>
      </c>
      <c r="D351" s="7">
        <v>0.52013888888888893</v>
      </c>
      <c r="E351" s="1">
        <v>0.1</v>
      </c>
      <c r="F351" s="1" t="s">
        <v>57</v>
      </c>
      <c r="G351" s="1" t="s">
        <v>716</v>
      </c>
      <c r="H351" s="19" t="s">
        <v>711</v>
      </c>
      <c r="I351" s="19" t="s">
        <v>712</v>
      </c>
      <c r="J351" s="19" t="s">
        <v>61</v>
      </c>
      <c r="K351" s="2">
        <v>0.75</v>
      </c>
      <c r="L351" s="2">
        <v>0.25</v>
      </c>
      <c r="M351" s="19">
        <v>100</v>
      </c>
      <c r="N351" s="19">
        <v>90</v>
      </c>
      <c r="O351" s="19">
        <v>100</v>
      </c>
      <c r="P351" s="19">
        <v>100</v>
      </c>
      <c r="Q351" s="21"/>
      <c r="R351" s="21"/>
      <c r="S351" s="21"/>
      <c r="T351" s="21"/>
      <c r="W351" s="2">
        <f t="shared" si="265"/>
        <v>97.5</v>
      </c>
      <c r="X351" s="2">
        <f t="shared" si="266"/>
        <v>5</v>
      </c>
      <c r="Y351" s="2">
        <f t="shared" si="267"/>
        <v>4</v>
      </c>
      <c r="Z351" s="19">
        <v>90</v>
      </c>
      <c r="AA351" s="19">
        <v>90</v>
      </c>
      <c r="AB351" s="19">
        <v>100</v>
      </c>
      <c r="AC351" s="19">
        <v>100</v>
      </c>
      <c r="AJ351" s="2">
        <f t="shared" si="268"/>
        <v>95</v>
      </c>
      <c r="AK351" s="2">
        <f t="shared" si="269"/>
        <v>5.7735026918962582</v>
      </c>
      <c r="AL351" s="2">
        <f t="shared" si="270"/>
        <v>4</v>
      </c>
      <c r="AM351" s="22">
        <f t="shared" si="271"/>
        <v>1.5707963267948966</v>
      </c>
      <c r="AN351" s="22">
        <f t="shared" si="272"/>
        <v>1.2490457723982542</v>
      </c>
      <c r="AO351" s="22">
        <f t="shared" si="273"/>
        <v>1.5707963267948966</v>
      </c>
      <c r="AP351" s="22">
        <f t="shared" si="274"/>
        <v>1.5707963267948966</v>
      </c>
      <c r="AQ351" s="22" t="str">
        <f t="shared" si="275"/>
        <v/>
      </c>
      <c r="AR351" s="22" t="str">
        <f t="shared" si="276"/>
        <v/>
      </c>
      <c r="AS351" s="22" t="str">
        <f t="shared" si="277"/>
        <v/>
      </c>
      <c r="AT351" s="22" t="str">
        <f t="shared" si="278"/>
        <v/>
      </c>
      <c r="AU351" s="22" t="str">
        <f t="shared" si="279"/>
        <v/>
      </c>
      <c r="AV351" s="22" t="str">
        <f t="shared" si="280"/>
        <v/>
      </c>
      <c r="AW351" s="2">
        <f t="shared" si="281"/>
        <v>1.490358688195736</v>
      </c>
      <c r="AX351" s="2">
        <f t="shared" si="282"/>
        <v>0.16087527719832118</v>
      </c>
      <c r="AY351" s="2">
        <f t="shared" si="283"/>
        <v>4</v>
      </c>
      <c r="AZ351" s="23">
        <f t="shared" si="284"/>
        <v>1.2490457723982542</v>
      </c>
      <c r="BA351" s="23">
        <f t="shared" si="285"/>
        <v>1.2490457723982542</v>
      </c>
      <c r="BB351" s="23">
        <f t="shared" si="286"/>
        <v>1.5707963267948966</v>
      </c>
      <c r="BC351" s="23">
        <f t="shared" si="287"/>
        <v>1.5707963267948966</v>
      </c>
      <c r="BD351" s="23" t="str">
        <f t="shared" si="288"/>
        <v/>
      </c>
      <c r="BE351" s="23" t="str">
        <f t="shared" si="289"/>
        <v/>
      </c>
      <c r="BF351" s="23" t="str">
        <f t="shared" si="290"/>
        <v/>
      </c>
      <c r="BG351" s="23" t="str">
        <f t="shared" si="291"/>
        <v/>
      </c>
      <c r="BH351" s="23" t="str">
        <f t="shared" si="292"/>
        <v/>
      </c>
      <c r="BI351" s="23" t="str">
        <f t="shared" si="293"/>
        <v/>
      </c>
      <c r="BJ351" s="2">
        <f t="shared" si="294"/>
        <v>1.4099210495965755</v>
      </c>
      <c r="BK351" s="2">
        <f t="shared" si="295"/>
        <v>0.18576276919281115</v>
      </c>
      <c r="BL351" s="2">
        <f t="shared" si="296"/>
        <v>4</v>
      </c>
      <c r="BM351" s="2">
        <f t="shared" si="297"/>
        <v>1.5046571740911851E-4</v>
      </c>
      <c r="BN351" s="2">
        <f t="shared" si="298"/>
        <v>2.9223406452481309E-5</v>
      </c>
      <c r="BO351" s="2">
        <f t="shared" si="299"/>
        <v>5</v>
      </c>
      <c r="BP351" s="2">
        <f t="shared" si="300"/>
        <v>2.6378465223243297</v>
      </c>
      <c r="BQ351" s="2">
        <f t="shared" si="301"/>
        <v>0.72668684380042159</v>
      </c>
      <c r="BR351" s="3" t="str">
        <f t="shared" si="302"/>
        <v>Nontoxic</v>
      </c>
      <c r="BS351" s="2">
        <f t="shared" si="303"/>
        <v>97.435897435897431</v>
      </c>
      <c r="BT351" s="4" t="s">
        <v>664</v>
      </c>
      <c r="BU351" s="2" t="s">
        <v>666</v>
      </c>
      <c r="BV351" s="2">
        <f t="shared" si="304"/>
        <v>3</v>
      </c>
      <c r="BW351" s="2">
        <f t="shared" si="305"/>
        <v>3</v>
      </c>
      <c r="BX351" s="2">
        <f t="shared" si="306"/>
        <v>2.5880854813636677E-2</v>
      </c>
      <c r="BY351" s="2">
        <f t="shared" si="307"/>
        <v>3.450780641818163E-2</v>
      </c>
      <c r="BZ351" s="2">
        <f t="shared" si="308"/>
        <v>3.0194330615909152E-2</v>
      </c>
      <c r="CA351" s="2">
        <f t="shared" si="309"/>
        <v>1.1666666666666667</v>
      </c>
      <c r="CB351" s="2">
        <f t="shared" si="310"/>
        <v>5.3021024235599762E-2</v>
      </c>
      <c r="CC351" s="2">
        <v>6.6349999999999998</v>
      </c>
      <c r="CD351" s="2" t="str">
        <f t="shared" si="311"/>
        <v>Same Var</v>
      </c>
      <c r="CE351" s="2">
        <f t="shared" si="312"/>
        <v>0.10221208381931611</v>
      </c>
      <c r="CF351" s="2" t="str">
        <f t="shared" si="313"/>
        <v>NS</v>
      </c>
      <c r="CG351" s="2" t="str">
        <f t="shared" si="314"/>
        <v>NS</v>
      </c>
      <c r="CH351" s="2" t="str">
        <f t="shared" si="315"/>
        <v>Wilcoxon</v>
      </c>
      <c r="CI351" s="2" t="str">
        <f t="shared" si="316"/>
        <v/>
      </c>
      <c r="CJ351" s="2" t="str">
        <f t="shared" si="317"/>
        <v/>
      </c>
    </row>
    <row r="352" spans="1:88" x14ac:dyDescent="0.2">
      <c r="A352" s="1" t="s">
        <v>142</v>
      </c>
      <c r="B352" s="19" t="s">
        <v>170</v>
      </c>
      <c r="C352" s="20">
        <v>38362</v>
      </c>
      <c r="D352" s="7">
        <v>0.54166666666666663</v>
      </c>
      <c r="E352" s="1">
        <v>0.1</v>
      </c>
      <c r="F352" s="1" t="s">
        <v>57</v>
      </c>
      <c r="G352" s="1" t="s">
        <v>722</v>
      </c>
      <c r="H352" s="19" t="s">
        <v>711</v>
      </c>
      <c r="I352" s="19" t="s">
        <v>712</v>
      </c>
      <c r="J352" s="19" t="s">
        <v>61</v>
      </c>
      <c r="K352" s="2">
        <v>0.75</v>
      </c>
      <c r="L352" s="2">
        <v>0.25</v>
      </c>
      <c r="M352" s="19">
        <v>100</v>
      </c>
      <c r="N352" s="19">
        <v>100</v>
      </c>
      <c r="O352" s="19">
        <v>100</v>
      </c>
      <c r="P352" s="19">
        <v>90</v>
      </c>
      <c r="Q352" s="21"/>
      <c r="R352" s="21"/>
      <c r="S352" s="21"/>
      <c r="T352" s="21"/>
      <c r="W352" s="2">
        <f t="shared" si="265"/>
        <v>97.5</v>
      </c>
      <c r="X352" s="2">
        <f t="shared" si="266"/>
        <v>5</v>
      </c>
      <c r="Y352" s="2">
        <f t="shared" si="267"/>
        <v>4</v>
      </c>
      <c r="Z352" s="19">
        <v>90</v>
      </c>
      <c r="AA352" s="19">
        <v>100</v>
      </c>
      <c r="AB352" s="19">
        <v>100</v>
      </c>
      <c r="AC352" s="19">
        <v>90</v>
      </c>
      <c r="AJ352" s="2">
        <f t="shared" si="268"/>
        <v>95</v>
      </c>
      <c r="AK352" s="2">
        <f t="shared" si="269"/>
        <v>5.7735026918962582</v>
      </c>
      <c r="AL352" s="2">
        <f t="shared" si="270"/>
        <v>4</v>
      </c>
      <c r="AM352" s="22">
        <f t="shared" si="271"/>
        <v>1.5707963267948966</v>
      </c>
      <c r="AN352" s="22">
        <f t="shared" si="272"/>
        <v>1.5707963267948966</v>
      </c>
      <c r="AO352" s="22">
        <f t="shared" si="273"/>
        <v>1.5707963267948966</v>
      </c>
      <c r="AP352" s="22">
        <f t="shared" si="274"/>
        <v>1.2490457723982542</v>
      </c>
      <c r="AQ352" s="22" t="str">
        <f t="shared" si="275"/>
        <v/>
      </c>
      <c r="AR352" s="22" t="str">
        <f t="shared" si="276"/>
        <v/>
      </c>
      <c r="AS352" s="22" t="str">
        <f t="shared" si="277"/>
        <v/>
      </c>
      <c r="AT352" s="22" t="str">
        <f t="shared" si="278"/>
        <v/>
      </c>
      <c r="AU352" s="22" t="str">
        <f t="shared" si="279"/>
        <v/>
      </c>
      <c r="AV352" s="22" t="str">
        <f t="shared" si="280"/>
        <v/>
      </c>
      <c r="AW352" s="2">
        <f t="shared" si="281"/>
        <v>1.490358688195736</v>
      </c>
      <c r="AX352" s="2">
        <f t="shared" si="282"/>
        <v>0.16087527719832118</v>
      </c>
      <c r="AY352" s="2">
        <f t="shared" si="283"/>
        <v>4</v>
      </c>
      <c r="AZ352" s="23">
        <f t="shared" si="284"/>
        <v>1.2490457723982542</v>
      </c>
      <c r="BA352" s="23">
        <f t="shared" si="285"/>
        <v>1.5707963267948966</v>
      </c>
      <c r="BB352" s="23">
        <f t="shared" si="286"/>
        <v>1.5707963267948966</v>
      </c>
      <c r="BC352" s="23">
        <f t="shared" si="287"/>
        <v>1.2490457723982542</v>
      </c>
      <c r="BD352" s="23" t="str">
        <f t="shared" si="288"/>
        <v/>
      </c>
      <c r="BE352" s="23" t="str">
        <f t="shared" si="289"/>
        <v/>
      </c>
      <c r="BF352" s="23" t="str">
        <f t="shared" si="290"/>
        <v/>
      </c>
      <c r="BG352" s="23" t="str">
        <f t="shared" si="291"/>
        <v/>
      </c>
      <c r="BH352" s="23" t="str">
        <f t="shared" si="292"/>
        <v/>
      </c>
      <c r="BI352" s="23" t="str">
        <f t="shared" si="293"/>
        <v/>
      </c>
      <c r="BJ352" s="2">
        <f t="shared" si="294"/>
        <v>1.4099210495965755</v>
      </c>
      <c r="BK352" s="2">
        <f t="shared" si="295"/>
        <v>0.18576276919281115</v>
      </c>
      <c r="BL352" s="2">
        <f t="shared" si="296"/>
        <v>4</v>
      </c>
      <c r="BM352" s="2">
        <f t="shared" si="297"/>
        <v>1.5046571740911851E-4</v>
      </c>
      <c r="BN352" s="2">
        <f t="shared" si="298"/>
        <v>2.9223406452481309E-5</v>
      </c>
      <c r="BO352" s="2">
        <f t="shared" si="299"/>
        <v>5</v>
      </c>
      <c r="BP352" s="2">
        <f t="shared" si="300"/>
        <v>2.6378465223243297</v>
      </c>
      <c r="BQ352" s="2">
        <f t="shared" si="301"/>
        <v>0.72668684380042159</v>
      </c>
      <c r="BR352" s="3" t="str">
        <f t="shared" si="302"/>
        <v>Nontoxic</v>
      </c>
      <c r="BS352" s="2">
        <f t="shared" si="303"/>
        <v>97.435897435897431</v>
      </c>
      <c r="BT352" s="4" t="s">
        <v>664</v>
      </c>
      <c r="BU352" s="2" t="s">
        <v>666</v>
      </c>
      <c r="BV352" s="2">
        <f t="shared" si="304"/>
        <v>3</v>
      </c>
      <c r="BW352" s="2">
        <f t="shared" si="305"/>
        <v>3</v>
      </c>
      <c r="BX352" s="2">
        <f t="shared" si="306"/>
        <v>2.5880854813636677E-2</v>
      </c>
      <c r="BY352" s="2">
        <f t="shared" si="307"/>
        <v>3.450780641818163E-2</v>
      </c>
      <c r="BZ352" s="2">
        <f t="shared" si="308"/>
        <v>3.0194330615909152E-2</v>
      </c>
      <c r="CA352" s="2">
        <f t="shared" si="309"/>
        <v>1.1666666666666667</v>
      </c>
      <c r="CB352" s="2">
        <f t="shared" si="310"/>
        <v>5.3021024235599762E-2</v>
      </c>
      <c r="CC352" s="2">
        <v>6.6349999999999998</v>
      </c>
      <c r="CD352" s="2" t="str">
        <f t="shared" si="311"/>
        <v>Same Var</v>
      </c>
      <c r="CE352" s="2">
        <f t="shared" si="312"/>
        <v>0.10215350080263465</v>
      </c>
      <c r="CF352" s="2" t="str">
        <f t="shared" si="313"/>
        <v>NS</v>
      </c>
      <c r="CG352" s="2" t="str">
        <f t="shared" si="314"/>
        <v>NS</v>
      </c>
      <c r="CH352" s="2" t="str">
        <f t="shared" si="315"/>
        <v>Wilcoxon</v>
      </c>
      <c r="CI352" s="2" t="str">
        <f t="shared" si="316"/>
        <v/>
      </c>
      <c r="CJ352" s="2" t="str">
        <f t="shared" si="317"/>
        <v/>
      </c>
    </row>
    <row r="353" spans="1:88" x14ac:dyDescent="0.2">
      <c r="A353" s="1" t="s">
        <v>142</v>
      </c>
      <c r="B353" s="19" t="s">
        <v>179</v>
      </c>
      <c r="C353" s="20">
        <v>38363</v>
      </c>
      <c r="D353" s="7">
        <v>0.35416666666666669</v>
      </c>
      <c r="E353" s="1">
        <v>0.1</v>
      </c>
      <c r="F353" s="1" t="s">
        <v>57</v>
      </c>
      <c r="G353" s="1" t="s">
        <v>722</v>
      </c>
      <c r="H353" s="19" t="s">
        <v>711</v>
      </c>
      <c r="I353" s="19" t="s">
        <v>712</v>
      </c>
      <c r="J353" s="19" t="s">
        <v>61</v>
      </c>
      <c r="K353" s="2">
        <v>0.75</v>
      </c>
      <c r="L353" s="2">
        <v>0.25</v>
      </c>
      <c r="M353" s="19">
        <v>100</v>
      </c>
      <c r="N353" s="19">
        <v>100</v>
      </c>
      <c r="O353" s="19">
        <v>100</v>
      </c>
      <c r="P353" s="19">
        <v>90</v>
      </c>
      <c r="Q353" s="21"/>
      <c r="R353" s="21"/>
      <c r="S353" s="21"/>
      <c r="T353" s="21"/>
      <c r="W353" s="2">
        <f t="shared" si="265"/>
        <v>97.5</v>
      </c>
      <c r="X353" s="2">
        <f t="shared" si="266"/>
        <v>5</v>
      </c>
      <c r="Y353" s="2">
        <f t="shared" si="267"/>
        <v>4</v>
      </c>
      <c r="Z353" s="19">
        <v>100</v>
      </c>
      <c r="AA353" s="19">
        <v>100</v>
      </c>
      <c r="AB353" s="19">
        <v>90</v>
      </c>
      <c r="AC353" s="19">
        <v>90</v>
      </c>
      <c r="AJ353" s="2">
        <f t="shared" si="268"/>
        <v>95</v>
      </c>
      <c r="AK353" s="2">
        <f t="shared" si="269"/>
        <v>5.7735026918962582</v>
      </c>
      <c r="AL353" s="2">
        <f t="shared" si="270"/>
        <v>4</v>
      </c>
      <c r="AM353" s="22">
        <f t="shared" si="271"/>
        <v>1.5707963267948966</v>
      </c>
      <c r="AN353" s="22">
        <f t="shared" si="272"/>
        <v>1.5707963267948966</v>
      </c>
      <c r="AO353" s="22">
        <f t="shared" si="273"/>
        <v>1.5707963267948966</v>
      </c>
      <c r="AP353" s="22">
        <f t="shared" si="274"/>
        <v>1.2490457723982542</v>
      </c>
      <c r="AQ353" s="22" t="str">
        <f t="shared" si="275"/>
        <v/>
      </c>
      <c r="AR353" s="22" t="str">
        <f t="shared" si="276"/>
        <v/>
      </c>
      <c r="AS353" s="22" t="str">
        <f t="shared" si="277"/>
        <v/>
      </c>
      <c r="AT353" s="22" t="str">
        <f t="shared" si="278"/>
        <v/>
      </c>
      <c r="AU353" s="22" t="str">
        <f t="shared" si="279"/>
        <v/>
      </c>
      <c r="AV353" s="22" t="str">
        <f t="shared" si="280"/>
        <v/>
      </c>
      <c r="AW353" s="2">
        <f t="shared" si="281"/>
        <v>1.490358688195736</v>
      </c>
      <c r="AX353" s="2">
        <f t="shared" si="282"/>
        <v>0.16087527719832118</v>
      </c>
      <c r="AY353" s="2">
        <f t="shared" si="283"/>
        <v>4</v>
      </c>
      <c r="AZ353" s="23">
        <f t="shared" si="284"/>
        <v>1.5707963267948966</v>
      </c>
      <c r="BA353" s="23">
        <f t="shared" si="285"/>
        <v>1.5707963267948966</v>
      </c>
      <c r="BB353" s="23">
        <f t="shared" si="286"/>
        <v>1.2490457723982542</v>
      </c>
      <c r="BC353" s="23">
        <f t="shared" si="287"/>
        <v>1.2490457723982542</v>
      </c>
      <c r="BD353" s="23" t="str">
        <f t="shared" si="288"/>
        <v/>
      </c>
      <c r="BE353" s="23" t="str">
        <f t="shared" si="289"/>
        <v/>
      </c>
      <c r="BF353" s="23" t="str">
        <f t="shared" si="290"/>
        <v/>
      </c>
      <c r="BG353" s="23" t="str">
        <f t="shared" si="291"/>
        <v/>
      </c>
      <c r="BH353" s="23" t="str">
        <f t="shared" si="292"/>
        <v/>
      </c>
      <c r="BI353" s="23" t="str">
        <f t="shared" si="293"/>
        <v/>
      </c>
      <c r="BJ353" s="2">
        <f t="shared" si="294"/>
        <v>1.4099210495965755</v>
      </c>
      <c r="BK353" s="2">
        <f t="shared" si="295"/>
        <v>0.18576276919281115</v>
      </c>
      <c r="BL353" s="2">
        <f t="shared" si="296"/>
        <v>4</v>
      </c>
      <c r="BM353" s="2">
        <f t="shared" si="297"/>
        <v>1.5046571740911851E-4</v>
      </c>
      <c r="BN353" s="2">
        <f t="shared" si="298"/>
        <v>2.9223406452481309E-5</v>
      </c>
      <c r="BO353" s="2">
        <f t="shared" si="299"/>
        <v>5</v>
      </c>
      <c r="BP353" s="2">
        <f t="shared" si="300"/>
        <v>2.6378465223243297</v>
      </c>
      <c r="BQ353" s="2">
        <f t="shared" si="301"/>
        <v>0.72668684380042159</v>
      </c>
      <c r="BR353" s="3" t="str">
        <f t="shared" si="302"/>
        <v>Nontoxic</v>
      </c>
      <c r="BS353" s="2">
        <f t="shared" si="303"/>
        <v>97.435897435897431</v>
      </c>
      <c r="BT353" s="4" t="s">
        <v>664</v>
      </c>
      <c r="BU353" s="2" t="s">
        <v>666</v>
      </c>
      <c r="BV353" s="2">
        <f t="shared" si="304"/>
        <v>3</v>
      </c>
      <c r="BW353" s="2">
        <f t="shared" si="305"/>
        <v>3</v>
      </c>
      <c r="BX353" s="2">
        <f t="shared" si="306"/>
        <v>2.5880854813636677E-2</v>
      </c>
      <c r="BY353" s="2">
        <f t="shared" si="307"/>
        <v>3.450780641818163E-2</v>
      </c>
      <c r="BZ353" s="2">
        <f t="shared" si="308"/>
        <v>3.0194330615909152E-2</v>
      </c>
      <c r="CA353" s="2">
        <f t="shared" si="309"/>
        <v>1.1666666666666667</v>
      </c>
      <c r="CB353" s="2">
        <f t="shared" si="310"/>
        <v>5.3021024235599762E-2</v>
      </c>
      <c r="CC353" s="2">
        <v>6.6349999999999998</v>
      </c>
      <c r="CD353" s="2" t="str">
        <f t="shared" si="311"/>
        <v>Same Var</v>
      </c>
      <c r="CE353" s="2">
        <f t="shared" si="312"/>
        <v>0.10166784559578057</v>
      </c>
      <c r="CF353" s="2" t="str">
        <f t="shared" si="313"/>
        <v>NS</v>
      </c>
      <c r="CG353" s="2" t="str">
        <f t="shared" si="314"/>
        <v>NS</v>
      </c>
      <c r="CH353" s="2" t="str">
        <f t="shared" si="315"/>
        <v>Wilcoxon</v>
      </c>
      <c r="CI353" s="2" t="str">
        <f t="shared" si="316"/>
        <v/>
      </c>
      <c r="CJ353" s="2" t="str">
        <f t="shared" si="317"/>
        <v/>
      </c>
    </row>
    <row r="354" spans="1:88" x14ac:dyDescent="0.2">
      <c r="A354" s="1" t="s">
        <v>142</v>
      </c>
      <c r="B354" s="19" t="s">
        <v>179</v>
      </c>
      <c r="C354" s="20">
        <v>38454</v>
      </c>
      <c r="D354" s="7">
        <v>0.67708333333333337</v>
      </c>
      <c r="E354" s="1">
        <v>0.1</v>
      </c>
      <c r="F354" s="1" t="s">
        <v>57</v>
      </c>
      <c r="G354" s="1" t="s">
        <v>723</v>
      </c>
      <c r="H354" s="19" t="s">
        <v>711</v>
      </c>
      <c r="I354" s="19" t="s">
        <v>712</v>
      </c>
      <c r="J354" s="19" t="s">
        <v>61</v>
      </c>
      <c r="K354" s="2">
        <v>0.75</v>
      </c>
      <c r="L354" s="2">
        <v>0.25</v>
      </c>
      <c r="M354" s="19">
        <v>100</v>
      </c>
      <c r="N354" s="19">
        <v>90</v>
      </c>
      <c r="O354" s="19">
        <v>100</v>
      </c>
      <c r="P354" s="19">
        <v>100</v>
      </c>
      <c r="Q354" s="21"/>
      <c r="R354" s="21"/>
      <c r="S354" s="21"/>
      <c r="T354" s="21"/>
      <c r="W354" s="2">
        <f t="shared" si="265"/>
        <v>97.5</v>
      </c>
      <c r="X354" s="2">
        <f t="shared" si="266"/>
        <v>5</v>
      </c>
      <c r="Y354" s="2">
        <f t="shared" si="267"/>
        <v>4</v>
      </c>
      <c r="Z354" s="19">
        <v>90</v>
      </c>
      <c r="AA354" s="19">
        <v>100</v>
      </c>
      <c r="AB354" s="19">
        <v>90</v>
      </c>
      <c r="AC354" s="19">
        <v>100</v>
      </c>
      <c r="AJ354" s="2">
        <f t="shared" si="268"/>
        <v>95</v>
      </c>
      <c r="AK354" s="2">
        <f t="shared" si="269"/>
        <v>5.7735026918962582</v>
      </c>
      <c r="AL354" s="2">
        <f t="shared" si="270"/>
        <v>4</v>
      </c>
      <c r="AM354" s="22">
        <f t="shared" si="271"/>
        <v>1.5707963267948966</v>
      </c>
      <c r="AN354" s="22">
        <f t="shared" si="272"/>
        <v>1.2490457723982542</v>
      </c>
      <c r="AO354" s="22">
        <f t="shared" si="273"/>
        <v>1.5707963267948966</v>
      </c>
      <c r="AP354" s="22">
        <f t="shared" si="274"/>
        <v>1.5707963267948966</v>
      </c>
      <c r="AQ354" s="22" t="str">
        <f t="shared" si="275"/>
        <v/>
      </c>
      <c r="AR354" s="22" t="str">
        <f t="shared" si="276"/>
        <v/>
      </c>
      <c r="AS354" s="22" t="str">
        <f t="shared" si="277"/>
        <v/>
      </c>
      <c r="AT354" s="22" t="str">
        <f t="shared" si="278"/>
        <v/>
      </c>
      <c r="AU354" s="22" t="str">
        <f t="shared" si="279"/>
        <v/>
      </c>
      <c r="AV354" s="22" t="str">
        <f t="shared" si="280"/>
        <v/>
      </c>
      <c r="AW354" s="2">
        <f t="shared" si="281"/>
        <v>1.490358688195736</v>
      </c>
      <c r="AX354" s="2">
        <f t="shared" si="282"/>
        <v>0.16087527719832118</v>
      </c>
      <c r="AY354" s="2">
        <f t="shared" si="283"/>
        <v>4</v>
      </c>
      <c r="AZ354" s="23">
        <f t="shared" si="284"/>
        <v>1.2490457723982542</v>
      </c>
      <c r="BA354" s="23">
        <f t="shared" si="285"/>
        <v>1.5707963267948966</v>
      </c>
      <c r="BB354" s="23">
        <f t="shared" si="286"/>
        <v>1.2490457723982542</v>
      </c>
      <c r="BC354" s="23">
        <f t="shared" si="287"/>
        <v>1.5707963267948966</v>
      </c>
      <c r="BD354" s="23" t="str">
        <f t="shared" si="288"/>
        <v/>
      </c>
      <c r="BE354" s="23" t="str">
        <f t="shared" si="289"/>
        <v/>
      </c>
      <c r="BF354" s="23" t="str">
        <f t="shared" si="290"/>
        <v/>
      </c>
      <c r="BG354" s="23" t="str">
        <f t="shared" si="291"/>
        <v/>
      </c>
      <c r="BH354" s="23" t="str">
        <f t="shared" si="292"/>
        <v/>
      </c>
      <c r="BI354" s="23" t="str">
        <f t="shared" si="293"/>
        <v/>
      </c>
      <c r="BJ354" s="2">
        <f t="shared" si="294"/>
        <v>1.4099210495965755</v>
      </c>
      <c r="BK354" s="2">
        <f t="shared" si="295"/>
        <v>0.18576276919281115</v>
      </c>
      <c r="BL354" s="2">
        <f t="shared" si="296"/>
        <v>4</v>
      </c>
      <c r="BM354" s="2">
        <f t="shared" si="297"/>
        <v>1.5046571740911851E-4</v>
      </c>
      <c r="BN354" s="2">
        <f t="shared" si="298"/>
        <v>2.9223406452481309E-5</v>
      </c>
      <c r="BO354" s="2">
        <f t="shared" si="299"/>
        <v>5</v>
      </c>
      <c r="BP354" s="2">
        <f t="shared" si="300"/>
        <v>2.6378465223243297</v>
      </c>
      <c r="BQ354" s="2">
        <f t="shared" si="301"/>
        <v>0.72668684380042159</v>
      </c>
      <c r="BR354" s="3" t="str">
        <f t="shared" si="302"/>
        <v>Nontoxic</v>
      </c>
      <c r="BS354" s="2">
        <f t="shared" si="303"/>
        <v>97.435897435897431</v>
      </c>
      <c r="BT354" s="4" t="s">
        <v>664</v>
      </c>
      <c r="BU354" s="2" t="s">
        <v>666</v>
      </c>
      <c r="BV354" s="2">
        <f t="shared" si="304"/>
        <v>3</v>
      </c>
      <c r="BW354" s="2">
        <f t="shared" si="305"/>
        <v>3</v>
      </c>
      <c r="BX354" s="2">
        <f t="shared" si="306"/>
        <v>2.5880854813636677E-2</v>
      </c>
      <c r="BY354" s="2">
        <f t="shared" si="307"/>
        <v>3.450780641818163E-2</v>
      </c>
      <c r="BZ354" s="2">
        <f t="shared" si="308"/>
        <v>3.0194330615909152E-2</v>
      </c>
      <c r="CA354" s="2">
        <f t="shared" si="309"/>
        <v>1.1666666666666667</v>
      </c>
      <c r="CB354" s="2">
        <f t="shared" si="310"/>
        <v>5.3021024235599762E-2</v>
      </c>
      <c r="CC354" s="2">
        <v>6.6349999999999998</v>
      </c>
      <c r="CD354" s="2" t="str">
        <f t="shared" si="311"/>
        <v>Same Var</v>
      </c>
      <c r="CE354" s="2">
        <f t="shared" si="312"/>
        <v>0.10215350080263465</v>
      </c>
      <c r="CF354" s="2" t="str">
        <f t="shared" si="313"/>
        <v>NS</v>
      </c>
      <c r="CG354" s="2" t="str">
        <f t="shared" si="314"/>
        <v>NS</v>
      </c>
      <c r="CH354" s="2" t="str">
        <f t="shared" si="315"/>
        <v>Wilcoxon</v>
      </c>
      <c r="CI354" s="2" t="str">
        <f t="shared" si="316"/>
        <v/>
      </c>
      <c r="CJ354" s="2" t="str">
        <f t="shared" si="317"/>
        <v/>
      </c>
    </row>
    <row r="355" spans="1:88" x14ac:dyDescent="0.2">
      <c r="A355" s="1" t="s">
        <v>142</v>
      </c>
      <c r="B355" s="19" t="s">
        <v>181</v>
      </c>
      <c r="C355" s="20">
        <v>38362</v>
      </c>
      <c r="D355" s="7">
        <v>0.65625</v>
      </c>
      <c r="E355" s="1">
        <v>0.1</v>
      </c>
      <c r="F355" s="1" t="s">
        <v>57</v>
      </c>
      <c r="G355" s="1" t="s">
        <v>722</v>
      </c>
      <c r="H355" s="19" t="s">
        <v>711</v>
      </c>
      <c r="I355" s="19" t="s">
        <v>712</v>
      </c>
      <c r="J355" s="19" t="s">
        <v>61</v>
      </c>
      <c r="K355" s="2">
        <v>0.75</v>
      </c>
      <c r="L355" s="2">
        <v>0.25</v>
      </c>
      <c r="M355" s="19">
        <v>100</v>
      </c>
      <c r="N355" s="19">
        <v>100</v>
      </c>
      <c r="O355" s="19">
        <v>100</v>
      </c>
      <c r="P355" s="19">
        <v>90</v>
      </c>
      <c r="Q355" s="21"/>
      <c r="R355" s="21"/>
      <c r="S355" s="21"/>
      <c r="T355" s="21"/>
      <c r="W355" s="2">
        <f t="shared" si="265"/>
        <v>97.5</v>
      </c>
      <c r="X355" s="2">
        <f t="shared" si="266"/>
        <v>5</v>
      </c>
      <c r="Y355" s="2">
        <f t="shared" si="267"/>
        <v>4</v>
      </c>
      <c r="Z355" s="19">
        <v>90</v>
      </c>
      <c r="AA355" s="19">
        <v>100</v>
      </c>
      <c r="AB355" s="19">
        <v>100</v>
      </c>
      <c r="AC355" s="19">
        <v>90</v>
      </c>
      <c r="AJ355" s="2">
        <f t="shared" si="268"/>
        <v>95</v>
      </c>
      <c r="AK355" s="2">
        <f t="shared" si="269"/>
        <v>5.7735026918962582</v>
      </c>
      <c r="AL355" s="2">
        <f t="shared" si="270"/>
        <v>4</v>
      </c>
      <c r="AM355" s="22">
        <f t="shared" si="271"/>
        <v>1.5707963267948966</v>
      </c>
      <c r="AN355" s="22">
        <f t="shared" si="272"/>
        <v>1.5707963267948966</v>
      </c>
      <c r="AO355" s="22">
        <f t="shared" si="273"/>
        <v>1.5707963267948966</v>
      </c>
      <c r="AP355" s="22">
        <f t="shared" si="274"/>
        <v>1.2490457723982542</v>
      </c>
      <c r="AQ355" s="22" t="str">
        <f t="shared" si="275"/>
        <v/>
      </c>
      <c r="AR355" s="22" t="str">
        <f t="shared" si="276"/>
        <v/>
      </c>
      <c r="AS355" s="22" t="str">
        <f t="shared" si="277"/>
        <v/>
      </c>
      <c r="AT355" s="22" t="str">
        <f t="shared" si="278"/>
        <v/>
      </c>
      <c r="AU355" s="22" t="str">
        <f t="shared" si="279"/>
        <v/>
      </c>
      <c r="AV355" s="22" t="str">
        <f t="shared" si="280"/>
        <v/>
      </c>
      <c r="AW355" s="2">
        <f t="shared" si="281"/>
        <v>1.490358688195736</v>
      </c>
      <c r="AX355" s="2">
        <f t="shared" si="282"/>
        <v>0.16087527719832118</v>
      </c>
      <c r="AY355" s="2">
        <f t="shared" si="283"/>
        <v>4</v>
      </c>
      <c r="AZ355" s="23">
        <f t="shared" si="284"/>
        <v>1.2490457723982542</v>
      </c>
      <c r="BA355" s="23">
        <f t="shared" si="285"/>
        <v>1.5707963267948966</v>
      </c>
      <c r="BB355" s="23">
        <f t="shared" si="286"/>
        <v>1.5707963267948966</v>
      </c>
      <c r="BC355" s="23">
        <f t="shared" si="287"/>
        <v>1.2490457723982542</v>
      </c>
      <c r="BD355" s="23" t="str">
        <f t="shared" si="288"/>
        <v/>
      </c>
      <c r="BE355" s="23" t="str">
        <f t="shared" si="289"/>
        <v/>
      </c>
      <c r="BF355" s="23" t="str">
        <f t="shared" si="290"/>
        <v/>
      </c>
      <c r="BG355" s="23" t="str">
        <f t="shared" si="291"/>
        <v/>
      </c>
      <c r="BH355" s="23" t="str">
        <f t="shared" si="292"/>
        <v/>
      </c>
      <c r="BI355" s="23" t="str">
        <f t="shared" si="293"/>
        <v/>
      </c>
      <c r="BJ355" s="2">
        <f t="shared" si="294"/>
        <v>1.4099210495965755</v>
      </c>
      <c r="BK355" s="2">
        <f t="shared" si="295"/>
        <v>0.18576276919281115</v>
      </c>
      <c r="BL355" s="2">
        <f t="shared" si="296"/>
        <v>4</v>
      </c>
      <c r="BM355" s="2">
        <f t="shared" si="297"/>
        <v>1.5046571740911851E-4</v>
      </c>
      <c r="BN355" s="2">
        <f t="shared" si="298"/>
        <v>2.9223406452481309E-5</v>
      </c>
      <c r="BO355" s="2">
        <f t="shared" si="299"/>
        <v>5</v>
      </c>
      <c r="BP355" s="2">
        <f t="shared" si="300"/>
        <v>2.6378465223243297</v>
      </c>
      <c r="BQ355" s="2">
        <f t="shared" si="301"/>
        <v>0.72668684380042159</v>
      </c>
      <c r="BR355" s="3" t="str">
        <f t="shared" si="302"/>
        <v>Nontoxic</v>
      </c>
      <c r="BS355" s="2">
        <f t="shared" si="303"/>
        <v>97.435897435897431</v>
      </c>
      <c r="BT355" s="4" t="s">
        <v>664</v>
      </c>
      <c r="BU355" s="2" t="s">
        <v>666</v>
      </c>
      <c r="BV355" s="2">
        <f t="shared" si="304"/>
        <v>3</v>
      </c>
      <c r="BW355" s="2">
        <f t="shared" si="305"/>
        <v>3</v>
      </c>
      <c r="BX355" s="2">
        <f t="shared" si="306"/>
        <v>2.5880854813636677E-2</v>
      </c>
      <c r="BY355" s="2">
        <f t="shared" si="307"/>
        <v>3.450780641818163E-2</v>
      </c>
      <c r="BZ355" s="2">
        <f t="shared" si="308"/>
        <v>3.0194330615909152E-2</v>
      </c>
      <c r="CA355" s="2">
        <f t="shared" si="309"/>
        <v>1.1666666666666667</v>
      </c>
      <c r="CB355" s="2">
        <f t="shared" si="310"/>
        <v>5.3021024235599762E-2</v>
      </c>
      <c r="CC355" s="2">
        <v>6.6349999999999998</v>
      </c>
      <c r="CD355" s="2" t="str">
        <f t="shared" si="311"/>
        <v>Same Var</v>
      </c>
      <c r="CE355" s="2">
        <f t="shared" si="312"/>
        <v>0.10215350080263465</v>
      </c>
      <c r="CF355" s="2" t="str">
        <f t="shared" si="313"/>
        <v>NS</v>
      </c>
      <c r="CG355" s="2" t="str">
        <f t="shared" si="314"/>
        <v>NS</v>
      </c>
      <c r="CH355" s="2" t="str">
        <f t="shared" si="315"/>
        <v>Wilcoxon</v>
      </c>
      <c r="CI355" s="2" t="str">
        <f t="shared" si="316"/>
        <v/>
      </c>
      <c r="CJ355" s="2" t="str">
        <f t="shared" si="317"/>
        <v/>
      </c>
    </row>
    <row r="356" spans="1:88" x14ac:dyDescent="0.2">
      <c r="A356" s="1" t="s">
        <v>142</v>
      </c>
      <c r="B356" s="19" t="s">
        <v>184</v>
      </c>
      <c r="C356" s="20">
        <v>38454</v>
      </c>
      <c r="D356" s="7">
        <v>0.61805555555555558</v>
      </c>
      <c r="E356" s="1">
        <v>0.1</v>
      </c>
      <c r="F356" s="1" t="s">
        <v>57</v>
      </c>
      <c r="G356" s="1" t="s">
        <v>723</v>
      </c>
      <c r="H356" s="19" t="s">
        <v>711</v>
      </c>
      <c r="I356" s="19" t="s">
        <v>712</v>
      </c>
      <c r="J356" s="19" t="s">
        <v>61</v>
      </c>
      <c r="K356" s="2">
        <v>0.75</v>
      </c>
      <c r="L356" s="2">
        <v>0.25</v>
      </c>
      <c r="M356" s="19">
        <v>100</v>
      </c>
      <c r="N356" s="19">
        <v>90</v>
      </c>
      <c r="O356" s="19">
        <v>100</v>
      </c>
      <c r="P356" s="19">
        <v>100</v>
      </c>
      <c r="Q356" s="21"/>
      <c r="R356" s="21"/>
      <c r="S356" s="21"/>
      <c r="T356" s="21"/>
      <c r="W356" s="2">
        <f t="shared" si="265"/>
        <v>97.5</v>
      </c>
      <c r="X356" s="2">
        <f t="shared" si="266"/>
        <v>5</v>
      </c>
      <c r="Y356" s="2">
        <f t="shared" si="267"/>
        <v>4</v>
      </c>
      <c r="Z356" s="19">
        <v>100</v>
      </c>
      <c r="AA356" s="19">
        <v>90</v>
      </c>
      <c r="AB356" s="19">
        <v>100</v>
      </c>
      <c r="AC356" s="19">
        <v>90</v>
      </c>
      <c r="AJ356" s="2">
        <f t="shared" si="268"/>
        <v>95</v>
      </c>
      <c r="AK356" s="2">
        <f t="shared" si="269"/>
        <v>5.7735026918962582</v>
      </c>
      <c r="AL356" s="2">
        <f t="shared" si="270"/>
        <v>4</v>
      </c>
      <c r="AM356" s="22">
        <f t="shared" si="271"/>
        <v>1.5707963267948966</v>
      </c>
      <c r="AN356" s="22">
        <f t="shared" si="272"/>
        <v>1.2490457723982542</v>
      </c>
      <c r="AO356" s="22">
        <f t="shared" si="273"/>
        <v>1.5707963267948966</v>
      </c>
      <c r="AP356" s="22">
        <f t="shared" si="274"/>
        <v>1.5707963267948966</v>
      </c>
      <c r="AQ356" s="22" t="str">
        <f t="shared" si="275"/>
        <v/>
      </c>
      <c r="AR356" s="22" t="str">
        <f t="shared" si="276"/>
        <v/>
      </c>
      <c r="AS356" s="22" t="str">
        <f t="shared" si="277"/>
        <v/>
      </c>
      <c r="AT356" s="22" t="str">
        <f t="shared" si="278"/>
        <v/>
      </c>
      <c r="AU356" s="22" t="str">
        <f t="shared" si="279"/>
        <v/>
      </c>
      <c r="AV356" s="22" t="str">
        <f t="shared" si="280"/>
        <v/>
      </c>
      <c r="AW356" s="2">
        <f t="shared" si="281"/>
        <v>1.490358688195736</v>
      </c>
      <c r="AX356" s="2">
        <f t="shared" si="282"/>
        <v>0.16087527719832118</v>
      </c>
      <c r="AY356" s="2">
        <f t="shared" si="283"/>
        <v>4</v>
      </c>
      <c r="AZ356" s="23">
        <f t="shared" si="284"/>
        <v>1.5707963267948966</v>
      </c>
      <c r="BA356" s="23">
        <f t="shared" si="285"/>
        <v>1.2490457723982542</v>
      </c>
      <c r="BB356" s="23">
        <f t="shared" si="286"/>
        <v>1.5707963267948966</v>
      </c>
      <c r="BC356" s="23">
        <f t="shared" si="287"/>
        <v>1.2490457723982542</v>
      </c>
      <c r="BD356" s="23" t="str">
        <f t="shared" si="288"/>
        <v/>
      </c>
      <c r="BE356" s="23" t="str">
        <f t="shared" si="289"/>
        <v/>
      </c>
      <c r="BF356" s="23" t="str">
        <f t="shared" si="290"/>
        <v/>
      </c>
      <c r="BG356" s="23" t="str">
        <f t="shared" si="291"/>
        <v/>
      </c>
      <c r="BH356" s="23" t="str">
        <f t="shared" si="292"/>
        <v/>
      </c>
      <c r="BI356" s="23" t="str">
        <f t="shared" si="293"/>
        <v/>
      </c>
      <c r="BJ356" s="2">
        <f t="shared" si="294"/>
        <v>1.4099210495965755</v>
      </c>
      <c r="BK356" s="2">
        <f t="shared" si="295"/>
        <v>0.18576276919281115</v>
      </c>
      <c r="BL356" s="2">
        <f t="shared" si="296"/>
        <v>4</v>
      </c>
      <c r="BM356" s="2">
        <f t="shared" si="297"/>
        <v>1.5046571740911851E-4</v>
      </c>
      <c r="BN356" s="2">
        <f t="shared" si="298"/>
        <v>2.9223406452481309E-5</v>
      </c>
      <c r="BO356" s="2">
        <f t="shared" si="299"/>
        <v>5</v>
      </c>
      <c r="BP356" s="2">
        <f t="shared" si="300"/>
        <v>2.6378465223243297</v>
      </c>
      <c r="BQ356" s="2">
        <f t="shared" si="301"/>
        <v>0.72668684380042159</v>
      </c>
      <c r="BR356" s="3" t="str">
        <f t="shared" si="302"/>
        <v>Nontoxic</v>
      </c>
      <c r="BS356" s="2">
        <f t="shared" si="303"/>
        <v>97.435897435897431</v>
      </c>
      <c r="BT356" s="4" t="s">
        <v>664</v>
      </c>
      <c r="BU356" s="2" t="s">
        <v>666</v>
      </c>
      <c r="BV356" s="2">
        <f t="shared" si="304"/>
        <v>3</v>
      </c>
      <c r="BW356" s="2">
        <f t="shared" si="305"/>
        <v>3</v>
      </c>
      <c r="BX356" s="2">
        <f t="shared" si="306"/>
        <v>2.5880854813636677E-2</v>
      </c>
      <c r="BY356" s="2">
        <f t="shared" si="307"/>
        <v>3.450780641818163E-2</v>
      </c>
      <c r="BZ356" s="2">
        <f t="shared" si="308"/>
        <v>3.0194330615909152E-2</v>
      </c>
      <c r="CA356" s="2">
        <f t="shared" si="309"/>
        <v>1.1666666666666667</v>
      </c>
      <c r="CB356" s="2">
        <f t="shared" si="310"/>
        <v>5.3021024235599762E-2</v>
      </c>
      <c r="CC356" s="2">
        <v>6.6349999999999998</v>
      </c>
      <c r="CD356" s="2" t="str">
        <f t="shared" si="311"/>
        <v>Same Var</v>
      </c>
      <c r="CE356" s="2">
        <f t="shared" si="312"/>
        <v>0.10215350080263465</v>
      </c>
      <c r="CF356" s="2" t="str">
        <f t="shared" si="313"/>
        <v>NS</v>
      </c>
      <c r="CG356" s="2" t="str">
        <f t="shared" si="314"/>
        <v>NS</v>
      </c>
      <c r="CH356" s="2" t="str">
        <f t="shared" si="315"/>
        <v>Wilcoxon</v>
      </c>
      <c r="CI356" s="2" t="str">
        <f t="shared" si="316"/>
        <v/>
      </c>
      <c r="CJ356" s="2" t="str">
        <f t="shared" si="317"/>
        <v/>
      </c>
    </row>
    <row r="357" spans="1:88" x14ac:dyDescent="0.2">
      <c r="A357" s="1" t="s">
        <v>142</v>
      </c>
      <c r="B357" s="19" t="s">
        <v>208</v>
      </c>
      <c r="C357" s="20">
        <v>37642</v>
      </c>
      <c r="D357" s="7">
        <v>0.31597222222222221</v>
      </c>
      <c r="E357" s="1">
        <v>0.1</v>
      </c>
      <c r="F357" s="1" t="s">
        <v>57</v>
      </c>
      <c r="G357" s="1" t="s">
        <v>730</v>
      </c>
      <c r="H357" s="19" t="s">
        <v>711</v>
      </c>
      <c r="I357" s="19" t="s">
        <v>712</v>
      </c>
      <c r="J357" s="19" t="s">
        <v>61</v>
      </c>
      <c r="K357" s="2">
        <v>0.75</v>
      </c>
      <c r="L357" s="2">
        <v>0.25</v>
      </c>
      <c r="M357" s="19">
        <v>90</v>
      </c>
      <c r="N357" s="19">
        <v>100</v>
      </c>
      <c r="O357" s="19">
        <v>100</v>
      </c>
      <c r="P357" s="19">
        <v>100</v>
      </c>
      <c r="Q357" s="21"/>
      <c r="R357" s="21"/>
      <c r="S357" s="21"/>
      <c r="T357" s="21"/>
      <c r="W357" s="2">
        <f t="shared" si="265"/>
        <v>97.5</v>
      </c>
      <c r="X357" s="2">
        <f t="shared" si="266"/>
        <v>5</v>
      </c>
      <c r="Y357" s="2">
        <f t="shared" si="267"/>
        <v>4</v>
      </c>
      <c r="Z357" s="19">
        <v>90</v>
      </c>
      <c r="AA357" s="19">
        <v>100</v>
      </c>
      <c r="AB357" s="19">
        <v>100</v>
      </c>
      <c r="AC357" s="19">
        <v>90</v>
      </c>
      <c r="AJ357" s="2">
        <f t="shared" si="268"/>
        <v>95</v>
      </c>
      <c r="AK357" s="2">
        <f t="shared" si="269"/>
        <v>5.7735026918962582</v>
      </c>
      <c r="AL357" s="2">
        <f t="shared" si="270"/>
        <v>4</v>
      </c>
      <c r="AM357" s="22">
        <f t="shared" si="271"/>
        <v>1.2490457723982542</v>
      </c>
      <c r="AN357" s="22">
        <f t="shared" si="272"/>
        <v>1.5707963267948966</v>
      </c>
      <c r="AO357" s="22">
        <f t="shared" si="273"/>
        <v>1.5707963267948966</v>
      </c>
      <c r="AP357" s="22">
        <f t="shared" si="274"/>
        <v>1.5707963267948966</v>
      </c>
      <c r="AQ357" s="22" t="str">
        <f t="shared" si="275"/>
        <v/>
      </c>
      <c r="AR357" s="22" t="str">
        <f t="shared" si="276"/>
        <v/>
      </c>
      <c r="AS357" s="22" t="str">
        <f t="shared" si="277"/>
        <v/>
      </c>
      <c r="AT357" s="22" t="str">
        <f t="shared" si="278"/>
        <v/>
      </c>
      <c r="AU357" s="22" t="str">
        <f t="shared" si="279"/>
        <v/>
      </c>
      <c r="AV357" s="22" t="str">
        <f t="shared" si="280"/>
        <v/>
      </c>
      <c r="AW357" s="2">
        <f t="shared" si="281"/>
        <v>1.490358688195736</v>
      </c>
      <c r="AX357" s="2">
        <f t="shared" si="282"/>
        <v>0.16087527719832118</v>
      </c>
      <c r="AY357" s="2">
        <f t="shared" si="283"/>
        <v>4</v>
      </c>
      <c r="AZ357" s="23">
        <f t="shared" si="284"/>
        <v>1.2490457723982542</v>
      </c>
      <c r="BA357" s="23">
        <f t="shared" si="285"/>
        <v>1.5707963267948966</v>
      </c>
      <c r="BB357" s="23">
        <f t="shared" si="286"/>
        <v>1.5707963267948966</v>
      </c>
      <c r="BC357" s="23">
        <f t="shared" si="287"/>
        <v>1.2490457723982542</v>
      </c>
      <c r="BD357" s="23" t="str">
        <f t="shared" si="288"/>
        <v/>
      </c>
      <c r="BE357" s="23" t="str">
        <f t="shared" si="289"/>
        <v/>
      </c>
      <c r="BF357" s="23" t="str">
        <f t="shared" si="290"/>
        <v/>
      </c>
      <c r="BG357" s="23" t="str">
        <f t="shared" si="291"/>
        <v/>
      </c>
      <c r="BH357" s="23" t="str">
        <f t="shared" si="292"/>
        <v/>
      </c>
      <c r="BI357" s="23" t="str">
        <f t="shared" si="293"/>
        <v/>
      </c>
      <c r="BJ357" s="2">
        <f t="shared" si="294"/>
        <v>1.4099210495965755</v>
      </c>
      <c r="BK357" s="2">
        <f t="shared" si="295"/>
        <v>0.18576276919281115</v>
      </c>
      <c r="BL357" s="2">
        <f t="shared" si="296"/>
        <v>4</v>
      </c>
      <c r="BM357" s="2">
        <f t="shared" si="297"/>
        <v>1.5046571740911851E-4</v>
      </c>
      <c r="BN357" s="2">
        <f t="shared" si="298"/>
        <v>2.9223406452481309E-5</v>
      </c>
      <c r="BO357" s="2">
        <f t="shared" si="299"/>
        <v>5</v>
      </c>
      <c r="BP357" s="2">
        <f t="shared" si="300"/>
        <v>2.6378465223243297</v>
      </c>
      <c r="BQ357" s="2">
        <f t="shared" si="301"/>
        <v>0.72668684380042159</v>
      </c>
      <c r="BR357" s="3" t="str">
        <f t="shared" si="302"/>
        <v>Nontoxic</v>
      </c>
      <c r="BS357" s="2">
        <f t="shared" si="303"/>
        <v>97.435897435897431</v>
      </c>
      <c r="BT357" s="4" t="s">
        <v>664</v>
      </c>
      <c r="BU357" s="2" t="s">
        <v>666</v>
      </c>
      <c r="BV357" s="2">
        <f t="shared" si="304"/>
        <v>3</v>
      </c>
      <c r="BW357" s="2">
        <f t="shared" si="305"/>
        <v>3</v>
      </c>
      <c r="BX357" s="2">
        <f t="shared" si="306"/>
        <v>2.5880854813636677E-2</v>
      </c>
      <c r="BY357" s="2">
        <f t="shared" si="307"/>
        <v>3.450780641818163E-2</v>
      </c>
      <c r="BZ357" s="2">
        <f t="shared" si="308"/>
        <v>3.0194330615909152E-2</v>
      </c>
      <c r="CA357" s="2">
        <f t="shared" si="309"/>
        <v>1.1666666666666667</v>
      </c>
      <c r="CB357" s="2">
        <f t="shared" si="310"/>
        <v>5.3021024235599762E-2</v>
      </c>
      <c r="CC357" s="2">
        <v>6.6349999999999998</v>
      </c>
      <c r="CD357" s="2" t="str">
        <f t="shared" si="311"/>
        <v>Same Var</v>
      </c>
      <c r="CE357" s="2">
        <f t="shared" si="312"/>
        <v>0.10215350080263484</v>
      </c>
      <c r="CF357" s="2" t="str">
        <f t="shared" si="313"/>
        <v>NS</v>
      </c>
      <c r="CG357" s="2" t="str">
        <f t="shared" si="314"/>
        <v>NS</v>
      </c>
      <c r="CH357" s="2" t="str">
        <f t="shared" si="315"/>
        <v>Wilcoxon</v>
      </c>
      <c r="CI357" s="2" t="str">
        <f t="shared" si="316"/>
        <v/>
      </c>
      <c r="CJ357" s="2" t="str">
        <f t="shared" si="317"/>
        <v/>
      </c>
    </row>
    <row r="358" spans="1:88" x14ac:dyDescent="0.2">
      <c r="A358" s="1" t="s">
        <v>142</v>
      </c>
      <c r="B358" s="19" t="s">
        <v>213</v>
      </c>
      <c r="C358" s="20">
        <v>37166</v>
      </c>
      <c r="D358" s="7">
        <v>0.75347222222222221</v>
      </c>
      <c r="E358" s="1">
        <v>0.1</v>
      </c>
      <c r="F358" s="1" t="s">
        <v>57</v>
      </c>
      <c r="G358" s="1" t="s">
        <v>716</v>
      </c>
      <c r="H358" s="19" t="s">
        <v>711</v>
      </c>
      <c r="I358" s="19" t="s">
        <v>712</v>
      </c>
      <c r="J358" s="19" t="s">
        <v>61</v>
      </c>
      <c r="K358" s="2">
        <v>0.75</v>
      </c>
      <c r="L358" s="2">
        <v>0.25</v>
      </c>
      <c r="M358" s="19">
        <v>100</v>
      </c>
      <c r="N358" s="19">
        <v>90</v>
      </c>
      <c r="O358" s="19">
        <v>100</v>
      </c>
      <c r="P358" s="19">
        <v>100</v>
      </c>
      <c r="Q358" s="21"/>
      <c r="R358" s="21"/>
      <c r="S358" s="21"/>
      <c r="T358" s="21"/>
      <c r="W358" s="2">
        <f t="shared" si="265"/>
        <v>97.5</v>
      </c>
      <c r="X358" s="2">
        <f t="shared" si="266"/>
        <v>5</v>
      </c>
      <c r="Y358" s="2">
        <f t="shared" si="267"/>
        <v>4</v>
      </c>
      <c r="Z358" s="19">
        <v>90</v>
      </c>
      <c r="AA358" s="19">
        <v>90</v>
      </c>
      <c r="AB358" s="19">
        <v>100</v>
      </c>
      <c r="AC358" s="19">
        <v>100</v>
      </c>
      <c r="AJ358" s="2">
        <f t="shared" si="268"/>
        <v>95</v>
      </c>
      <c r="AK358" s="2">
        <f t="shared" si="269"/>
        <v>5.7735026918962582</v>
      </c>
      <c r="AL358" s="2">
        <f t="shared" si="270"/>
        <v>4</v>
      </c>
      <c r="AM358" s="22">
        <f t="shared" si="271"/>
        <v>1.5707963267948966</v>
      </c>
      <c r="AN358" s="22">
        <f t="shared" si="272"/>
        <v>1.2490457723982542</v>
      </c>
      <c r="AO358" s="22">
        <f t="shared" si="273"/>
        <v>1.5707963267948966</v>
      </c>
      <c r="AP358" s="22">
        <f t="shared" si="274"/>
        <v>1.5707963267948966</v>
      </c>
      <c r="AQ358" s="22" t="str">
        <f t="shared" si="275"/>
        <v/>
      </c>
      <c r="AR358" s="22" t="str">
        <f t="shared" si="276"/>
        <v/>
      </c>
      <c r="AS358" s="22" t="str">
        <f t="shared" si="277"/>
        <v/>
      </c>
      <c r="AT358" s="22" t="str">
        <f t="shared" si="278"/>
        <v/>
      </c>
      <c r="AU358" s="22" t="str">
        <f t="shared" si="279"/>
        <v/>
      </c>
      <c r="AV358" s="22" t="str">
        <f t="shared" si="280"/>
        <v/>
      </c>
      <c r="AW358" s="2">
        <f t="shared" si="281"/>
        <v>1.490358688195736</v>
      </c>
      <c r="AX358" s="2">
        <f t="shared" si="282"/>
        <v>0.16087527719832118</v>
      </c>
      <c r="AY358" s="2">
        <f t="shared" si="283"/>
        <v>4</v>
      </c>
      <c r="AZ358" s="23">
        <f t="shared" si="284"/>
        <v>1.2490457723982542</v>
      </c>
      <c r="BA358" s="23">
        <f t="shared" si="285"/>
        <v>1.2490457723982542</v>
      </c>
      <c r="BB358" s="23">
        <f t="shared" si="286"/>
        <v>1.5707963267948966</v>
      </c>
      <c r="BC358" s="23">
        <f t="shared" si="287"/>
        <v>1.5707963267948966</v>
      </c>
      <c r="BD358" s="23" t="str">
        <f t="shared" si="288"/>
        <v/>
      </c>
      <c r="BE358" s="23" t="str">
        <f t="shared" si="289"/>
        <v/>
      </c>
      <c r="BF358" s="23" t="str">
        <f t="shared" si="290"/>
        <v/>
      </c>
      <c r="BG358" s="23" t="str">
        <f t="shared" si="291"/>
        <v/>
      </c>
      <c r="BH358" s="23" t="str">
        <f t="shared" si="292"/>
        <v/>
      </c>
      <c r="BI358" s="23" t="str">
        <f t="shared" si="293"/>
        <v/>
      </c>
      <c r="BJ358" s="2">
        <f t="shared" si="294"/>
        <v>1.4099210495965755</v>
      </c>
      <c r="BK358" s="2">
        <f t="shared" si="295"/>
        <v>0.18576276919281115</v>
      </c>
      <c r="BL358" s="2">
        <f t="shared" si="296"/>
        <v>4</v>
      </c>
      <c r="BM358" s="2">
        <f t="shared" si="297"/>
        <v>1.5046571740911851E-4</v>
      </c>
      <c r="BN358" s="2">
        <f t="shared" si="298"/>
        <v>2.9223406452481309E-5</v>
      </c>
      <c r="BO358" s="2">
        <f t="shared" si="299"/>
        <v>5</v>
      </c>
      <c r="BP358" s="2">
        <f t="shared" si="300"/>
        <v>2.6378465223243297</v>
      </c>
      <c r="BQ358" s="2">
        <f t="shared" si="301"/>
        <v>0.72668684380042159</v>
      </c>
      <c r="BR358" s="3" t="str">
        <f t="shared" si="302"/>
        <v>Nontoxic</v>
      </c>
      <c r="BS358" s="2">
        <f t="shared" si="303"/>
        <v>97.435897435897431</v>
      </c>
      <c r="BT358" s="4" t="s">
        <v>664</v>
      </c>
      <c r="BU358" s="2" t="s">
        <v>666</v>
      </c>
      <c r="BV358" s="2">
        <f t="shared" si="304"/>
        <v>3</v>
      </c>
      <c r="BW358" s="2">
        <f t="shared" si="305"/>
        <v>3</v>
      </c>
      <c r="BX358" s="2">
        <f t="shared" si="306"/>
        <v>2.5880854813636677E-2</v>
      </c>
      <c r="BY358" s="2">
        <f t="shared" si="307"/>
        <v>3.450780641818163E-2</v>
      </c>
      <c r="BZ358" s="2">
        <f t="shared" si="308"/>
        <v>3.0194330615909152E-2</v>
      </c>
      <c r="CA358" s="2">
        <f t="shared" si="309"/>
        <v>1.1666666666666667</v>
      </c>
      <c r="CB358" s="2">
        <f t="shared" si="310"/>
        <v>5.3021024235599762E-2</v>
      </c>
      <c r="CC358" s="2">
        <v>6.6349999999999998</v>
      </c>
      <c r="CD358" s="2" t="str">
        <f t="shared" si="311"/>
        <v>Same Var</v>
      </c>
      <c r="CE358" s="2">
        <f t="shared" si="312"/>
        <v>0.10221208381931611</v>
      </c>
      <c r="CF358" s="2" t="str">
        <f t="shared" si="313"/>
        <v>NS</v>
      </c>
      <c r="CG358" s="2" t="str">
        <f t="shared" si="314"/>
        <v>NS</v>
      </c>
      <c r="CH358" s="2" t="str">
        <f t="shared" si="315"/>
        <v>Wilcoxon</v>
      </c>
      <c r="CI358" s="2" t="str">
        <f t="shared" si="316"/>
        <v/>
      </c>
      <c r="CJ358" s="2" t="str">
        <f t="shared" si="317"/>
        <v/>
      </c>
    </row>
    <row r="359" spans="1:88" x14ac:dyDescent="0.2">
      <c r="A359" s="1" t="s">
        <v>142</v>
      </c>
      <c r="B359" s="19" t="s">
        <v>298</v>
      </c>
      <c r="C359" s="20">
        <v>37342</v>
      </c>
      <c r="D359" s="7">
        <v>0</v>
      </c>
      <c r="E359" s="1">
        <v>0.1</v>
      </c>
      <c r="F359" s="1" t="s">
        <v>57</v>
      </c>
      <c r="G359" s="1" t="s">
        <v>746</v>
      </c>
      <c r="H359" s="19" t="s">
        <v>711</v>
      </c>
      <c r="I359" s="19" t="s">
        <v>712</v>
      </c>
      <c r="J359" s="19" t="s">
        <v>61</v>
      </c>
      <c r="K359" s="2">
        <v>0.75</v>
      </c>
      <c r="L359" s="2">
        <v>0.25</v>
      </c>
      <c r="M359" s="19">
        <v>90</v>
      </c>
      <c r="N359" s="19">
        <v>100</v>
      </c>
      <c r="O359" s="19">
        <v>100</v>
      </c>
      <c r="P359" s="19">
        <v>100</v>
      </c>
      <c r="Q359" s="21"/>
      <c r="R359" s="21"/>
      <c r="S359" s="21"/>
      <c r="T359" s="21"/>
      <c r="W359" s="2">
        <f t="shared" si="265"/>
        <v>97.5</v>
      </c>
      <c r="X359" s="2">
        <f t="shared" si="266"/>
        <v>5</v>
      </c>
      <c r="Y359" s="2">
        <f t="shared" si="267"/>
        <v>4</v>
      </c>
      <c r="Z359" s="19">
        <v>100</v>
      </c>
      <c r="AA359" s="19">
        <v>100</v>
      </c>
      <c r="AB359" s="19">
        <v>90</v>
      </c>
      <c r="AC359" s="19">
        <v>90</v>
      </c>
      <c r="AJ359" s="2">
        <f t="shared" si="268"/>
        <v>95</v>
      </c>
      <c r="AK359" s="2">
        <f t="shared" si="269"/>
        <v>5.7735026918962582</v>
      </c>
      <c r="AL359" s="2">
        <f t="shared" si="270"/>
        <v>4</v>
      </c>
      <c r="AM359" s="22">
        <f t="shared" si="271"/>
        <v>1.2490457723982542</v>
      </c>
      <c r="AN359" s="22">
        <f t="shared" si="272"/>
        <v>1.5707963267948966</v>
      </c>
      <c r="AO359" s="22">
        <f t="shared" si="273"/>
        <v>1.5707963267948966</v>
      </c>
      <c r="AP359" s="22">
        <f t="shared" si="274"/>
        <v>1.5707963267948966</v>
      </c>
      <c r="AQ359" s="22" t="str">
        <f t="shared" si="275"/>
        <v/>
      </c>
      <c r="AR359" s="22" t="str">
        <f t="shared" si="276"/>
        <v/>
      </c>
      <c r="AS359" s="22" t="str">
        <f t="shared" si="277"/>
        <v/>
      </c>
      <c r="AT359" s="22" t="str">
        <f t="shared" si="278"/>
        <v/>
      </c>
      <c r="AU359" s="22" t="str">
        <f t="shared" si="279"/>
        <v/>
      </c>
      <c r="AV359" s="22" t="str">
        <f t="shared" si="280"/>
        <v/>
      </c>
      <c r="AW359" s="2">
        <f t="shared" si="281"/>
        <v>1.490358688195736</v>
      </c>
      <c r="AX359" s="2">
        <f t="shared" si="282"/>
        <v>0.16087527719832118</v>
      </c>
      <c r="AY359" s="2">
        <f t="shared" si="283"/>
        <v>4</v>
      </c>
      <c r="AZ359" s="23">
        <f t="shared" si="284"/>
        <v>1.5707963267948966</v>
      </c>
      <c r="BA359" s="23">
        <f t="shared" si="285"/>
        <v>1.5707963267948966</v>
      </c>
      <c r="BB359" s="23">
        <f t="shared" si="286"/>
        <v>1.2490457723982542</v>
      </c>
      <c r="BC359" s="23">
        <f t="shared" si="287"/>
        <v>1.2490457723982542</v>
      </c>
      <c r="BD359" s="23" t="str">
        <f t="shared" si="288"/>
        <v/>
      </c>
      <c r="BE359" s="23" t="str">
        <f t="shared" si="289"/>
        <v/>
      </c>
      <c r="BF359" s="23" t="str">
        <f t="shared" si="290"/>
        <v/>
      </c>
      <c r="BG359" s="23" t="str">
        <f t="shared" si="291"/>
        <v/>
      </c>
      <c r="BH359" s="23" t="str">
        <f t="shared" si="292"/>
        <v/>
      </c>
      <c r="BI359" s="23" t="str">
        <f t="shared" si="293"/>
        <v/>
      </c>
      <c r="BJ359" s="2">
        <f t="shared" si="294"/>
        <v>1.4099210495965755</v>
      </c>
      <c r="BK359" s="2">
        <f t="shared" si="295"/>
        <v>0.18576276919281115</v>
      </c>
      <c r="BL359" s="2">
        <f t="shared" si="296"/>
        <v>4</v>
      </c>
      <c r="BM359" s="2">
        <f t="shared" si="297"/>
        <v>1.5046571740911851E-4</v>
      </c>
      <c r="BN359" s="2">
        <f t="shared" si="298"/>
        <v>2.9223406452481309E-5</v>
      </c>
      <c r="BO359" s="2">
        <f t="shared" si="299"/>
        <v>5</v>
      </c>
      <c r="BP359" s="2">
        <f t="shared" si="300"/>
        <v>2.6378465223243297</v>
      </c>
      <c r="BQ359" s="2">
        <f t="shared" si="301"/>
        <v>0.72668684380042159</v>
      </c>
      <c r="BR359" s="3" t="str">
        <f t="shared" si="302"/>
        <v>Nontoxic</v>
      </c>
      <c r="BS359" s="2">
        <f t="shared" si="303"/>
        <v>97.435897435897431</v>
      </c>
      <c r="BT359" s="4" t="s">
        <v>664</v>
      </c>
      <c r="BU359" s="2" t="s">
        <v>666</v>
      </c>
      <c r="BV359" s="2">
        <f t="shared" si="304"/>
        <v>3</v>
      </c>
      <c r="BW359" s="2">
        <f t="shared" si="305"/>
        <v>3</v>
      </c>
      <c r="BX359" s="2">
        <f t="shared" si="306"/>
        <v>2.5880854813636677E-2</v>
      </c>
      <c r="BY359" s="2">
        <f t="shared" si="307"/>
        <v>3.450780641818163E-2</v>
      </c>
      <c r="BZ359" s="2">
        <f t="shared" si="308"/>
        <v>3.0194330615909152E-2</v>
      </c>
      <c r="CA359" s="2">
        <f t="shared" si="309"/>
        <v>1.1666666666666667</v>
      </c>
      <c r="CB359" s="2">
        <f t="shared" si="310"/>
        <v>5.3021024235599762E-2</v>
      </c>
      <c r="CC359" s="2">
        <v>6.6349999999999998</v>
      </c>
      <c r="CD359" s="2" t="str">
        <f t="shared" si="311"/>
        <v>Same Var</v>
      </c>
      <c r="CE359" s="2">
        <f t="shared" si="312"/>
        <v>0.10166784559578057</v>
      </c>
      <c r="CF359" s="2" t="str">
        <f t="shared" si="313"/>
        <v>NS</v>
      </c>
      <c r="CG359" s="2" t="str">
        <f t="shared" si="314"/>
        <v>NS</v>
      </c>
      <c r="CH359" s="2" t="str">
        <f t="shared" si="315"/>
        <v>Wilcoxon</v>
      </c>
      <c r="CI359" s="2" t="str">
        <f t="shared" si="316"/>
        <v/>
      </c>
      <c r="CJ359" s="2" t="str">
        <f t="shared" si="317"/>
        <v/>
      </c>
    </row>
    <row r="360" spans="1:88" x14ac:dyDescent="0.2">
      <c r="A360" s="1" t="s">
        <v>142</v>
      </c>
      <c r="B360" s="19" t="s">
        <v>310</v>
      </c>
      <c r="C360" s="20">
        <v>37342</v>
      </c>
      <c r="D360" s="7">
        <v>0</v>
      </c>
      <c r="E360" s="1">
        <v>0.1</v>
      </c>
      <c r="F360" s="1" t="s">
        <v>57</v>
      </c>
      <c r="G360" s="1" t="s">
        <v>746</v>
      </c>
      <c r="H360" s="19" t="s">
        <v>711</v>
      </c>
      <c r="I360" s="19" t="s">
        <v>712</v>
      </c>
      <c r="J360" s="19" t="s">
        <v>61</v>
      </c>
      <c r="K360" s="2">
        <v>0.75</v>
      </c>
      <c r="L360" s="2">
        <v>0.25</v>
      </c>
      <c r="M360" s="19">
        <v>90</v>
      </c>
      <c r="N360" s="19">
        <v>100</v>
      </c>
      <c r="O360" s="19">
        <v>100</v>
      </c>
      <c r="P360" s="19">
        <v>100</v>
      </c>
      <c r="Q360" s="21"/>
      <c r="R360" s="21"/>
      <c r="S360" s="21"/>
      <c r="T360" s="21"/>
      <c r="W360" s="2">
        <f t="shared" si="265"/>
        <v>97.5</v>
      </c>
      <c r="X360" s="2">
        <f t="shared" si="266"/>
        <v>5</v>
      </c>
      <c r="Y360" s="2">
        <f t="shared" si="267"/>
        <v>4</v>
      </c>
      <c r="Z360" s="19">
        <v>90</v>
      </c>
      <c r="AA360" s="19">
        <v>90</v>
      </c>
      <c r="AB360" s="19">
        <v>100</v>
      </c>
      <c r="AC360" s="19">
        <v>100</v>
      </c>
      <c r="AJ360" s="2">
        <f t="shared" si="268"/>
        <v>95</v>
      </c>
      <c r="AK360" s="2">
        <f t="shared" si="269"/>
        <v>5.7735026918962582</v>
      </c>
      <c r="AL360" s="2">
        <f t="shared" si="270"/>
        <v>4</v>
      </c>
      <c r="AM360" s="22">
        <f t="shared" si="271"/>
        <v>1.2490457723982542</v>
      </c>
      <c r="AN360" s="22">
        <f t="shared" si="272"/>
        <v>1.5707963267948966</v>
      </c>
      <c r="AO360" s="22">
        <f t="shared" si="273"/>
        <v>1.5707963267948966</v>
      </c>
      <c r="AP360" s="22">
        <f t="shared" si="274"/>
        <v>1.5707963267948966</v>
      </c>
      <c r="AQ360" s="22" t="str">
        <f t="shared" si="275"/>
        <v/>
      </c>
      <c r="AR360" s="22" t="str">
        <f t="shared" si="276"/>
        <v/>
      </c>
      <c r="AS360" s="22" t="str">
        <f t="shared" si="277"/>
        <v/>
      </c>
      <c r="AT360" s="22" t="str">
        <f t="shared" si="278"/>
        <v/>
      </c>
      <c r="AU360" s="22" t="str">
        <f t="shared" si="279"/>
        <v/>
      </c>
      <c r="AV360" s="22" t="str">
        <f t="shared" si="280"/>
        <v/>
      </c>
      <c r="AW360" s="2">
        <f t="shared" si="281"/>
        <v>1.490358688195736</v>
      </c>
      <c r="AX360" s="2">
        <f t="shared" si="282"/>
        <v>0.16087527719832118</v>
      </c>
      <c r="AY360" s="2">
        <f t="shared" si="283"/>
        <v>4</v>
      </c>
      <c r="AZ360" s="23">
        <f t="shared" si="284"/>
        <v>1.2490457723982542</v>
      </c>
      <c r="BA360" s="23">
        <f t="shared" si="285"/>
        <v>1.2490457723982542</v>
      </c>
      <c r="BB360" s="23">
        <f t="shared" si="286"/>
        <v>1.5707963267948966</v>
      </c>
      <c r="BC360" s="23">
        <f t="shared" si="287"/>
        <v>1.5707963267948966</v>
      </c>
      <c r="BD360" s="23" t="str">
        <f t="shared" si="288"/>
        <v/>
      </c>
      <c r="BE360" s="23" t="str">
        <f t="shared" si="289"/>
        <v/>
      </c>
      <c r="BF360" s="23" t="str">
        <f t="shared" si="290"/>
        <v/>
      </c>
      <c r="BG360" s="23" t="str">
        <f t="shared" si="291"/>
        <v/>
      </c>
      <c r="BH360" s="23" t="str">
        <f t="shared" si="292"/>
        <v/>
      </c>
      <c r="BI360" s="23" t="str">
        <f t="shared" si="293"/>
        <v/>
      </c>
      <c r="BJ360" s="2">
        <f t="shared" si="294"/>
        <v>1.4099210495965755</v>
      </c>
      <c r="BK360" s="2">
        <f t="shared" si="295"/>
        <v>0.18576276919281115</v>
      </c>
      <c r="BL360" s="2">
        <f t="shared" si="296"/>
        <v>4</v>
      </c>
      <c r="BM360" s="2">
        <f t="shared" si="297"/>
        <v>1.5046571740911851E-4</v>
      </c>
      <c r="BN360" s="2">
        <f t="shared" si="298"/>
        <v>2.9223406452481309E-5</v>
      </c>
      <c r="BO360" s="2">
        <f t="shared" si="299"/>
        <v>5</v>
      </c>
      <c r="BP360" s="2">
        <f t="shared" si="300"/>
        <v>2.6378465223243297</v>
      </c>
      <c r="BQ360" s="2">
        <f t="shared" si="301"/>
        <v>0.72668684380042159</v>
      </c>
      <c r="BR360" s="3" t="str">
        <f t="shared" si="302"/>
        <v>Nontoxic</v>
      </c>
      <c r="BS360" s="2">
        <f t="shared" si="303"/>
        <v>97.435897435897431</v>
      </c>
      <c r="BT360" s="4" t="s">
        <v>664</v>
      </c>
      <c r="BU360" s="2" t="s">
        <v>666</v>
      </c>
      <c r="BV360" s="2">
        <f t="shared" si="304"/>
        <v>3</v>
      </c>
      <c r="BW360" s="2">
        <f t="shared" si="305"/>
        <v>3</v>
      </c>
      <c r="BX360" s="2">
        <f t="shared" si="306"/>
        <v>2.5880854813636677E-2</v>
      </c>
      <c r="BY360" s="2">
        <f t="shared" si="307"/>
        <v>3.450780641818163E-2</v>
      </c>
      <c r="BZ360" s="2">
        <f t="shared" si="308"/>
        <v>3.0194330615909152E-2</v>
      </c>
      <c r="CA360" s="2">
        <f t="shared" si="309"/>
        <v>1.1666666666666667</v>
      </c>
      <c r="CB360" s="2">
        <f t="shared" si="310"/>
        <v>5.3021024235599762E-2</v>
      </c>
      <c r="CC360" s="2">
        <v>6.6349999999999998</v>
      </c>
      <c r="CD360" s="2" t="str">
        <f t="shared" si="311"/>
        <v>Same Var</v>
      </c>
      <c r="CE360" s="2">
        <f t="shared" si="312"/>
        <v>0.10221208381931611</v>
      </c>
      <c r="CF360" s="2" t="str">
        <f t="shared" si="313"/>
        <v>NS</v>
      </c>
      <c r="CG360" s="2" t="str">
        <f t="shared" si="314"/>
        <v>NS</v>
      </c>
      <c r="CH360" s="2" t="str">
        <f t="shared" si="315"/>
        <v>Wilcoxon</v>
      </c>
      <c r="CI360" s="2" t="str">
        <f t="shared" si="316"/>
        <v/>
      </c>
      <c r="CJ360" s="2" t="str">
        <f t="shared" si="317"/>
        <v/>
      </c>
    </row>
    <row r="361" spans="1:88" x14ac:dyDescent="0.2">
      <c r="A361" s="1" t="s">
        <v>142</v>
      </c>
      <c r="B361" s="19" t="s">
        <v>324</v>
      </c>
      <c r="C361" s="20">
        <v>37342</v>
      </c>
      <c r="D361" s="7">
        <v>0</v>
      </c>
      <c r="E361" s="1">
        <v>0.1</v>
      </c>
      <c r="F361" s="1" t="s">
        <v>57</v>
      </c>
      <c r="G361" s="1" t="s">
        <v>746</v>
      </c>
      <c r="H361" s="19" t="s">
        <v>711</v>
      </c>
      <c r="I361" s="19" t="s">
        <v>712</v>
      </c>
      <c r="J361" s="19" t="s">
        <v>61</v>
      </c>
      <c r="K361" s="2">
        <v>0.75</v>
      </c>
      <c r="L361" s="2">
        <v>0.25</v>
      </c>
      <c r="M361" s="19">
        <v>90</v>
      </c>
      <c r="N361" s="19">
        <v>100</v>
      </c>
      <c r="O361" s="19">
        <v>100</v>
      </c>
      <c r="P361" s="19">
        <v>100</v>
      </c>
      <c r="Q361" s="21"/>
      <c r="R361" s="21"/>
      <c r="S361" s="21"/>
      <c r="T361" s="21"/>
      <c r="W361" s="2">
        <f t="shared" si="265"/>
        <v>97.5</v>
      </c>
      <c r="X361" s="2">
        <f t="shared" si="266"/>
        <v>5</v>
      </c>
      <c r="Y361" s="2">
        <f t="shared" si="267"/>
        <v>4</v>
      </c>
      <c r="Z361" s="19">
        <v>100</v>
      </c>
      <c r="AA361" s="19">
        <v>90</v>
      </c>
      <c r="AB361" s="19">
        <v>90</v>
      </c>
      <c r="AC361" s="19">
        <v>100</v>
      </c>
      <c r="AJ361" s="2">
        <f t="shared" si="268"/>
        <v>95</v>
      </c>
      <c r="AK361" s="2">
        <f t="shared" si="269"/>
        <v>5.7735026918962582</v>
      </c>
      <c r="AL361" s="2">
        <f t="shared" si="270"/>
        <v>4</v>
      </c>
      <c r="AM361" s="22">
        <f t="shared" si="271"/>
        <v>1.2490457723982542</v>
      </c>
      <c r="AN361" s="22">
        <f t="shared" si="272"/>
        <v>1.5707963267948966</v>
      </c>
      <c r="AO361" s="22">
        <f t="shared" si="273"/>
        <v>1.5707963267948966</v>
      </c>
      <c r="AP361" s="22">
        <f t="shared" si="274"/>
        <v>1.5707963267948966</v>
      </c>
      <c r="AQ361" s="22" t="str">
        <f t="shared" si="275"/>
        <v/>
      </c>
      <c r="AR361" s="22" t="str">
        <f t="shared" si="276"/>
        <v/>
      </c>
      <c r="AS361" s="22" t="str">
        <f t="shared" si="277"/>
        <v/>
      </c>
      <c r="AT361" s="22" t="str">
        <f t="shared" si="278"/>
        <v/>
      </c>
      <c r="AU361" s="22" t="str">
        <f t="shared" si="279"/>
        <v/>
      </c>
      <c r="AV361" s="22" t="str">
        <f t="shared" si="280"/>
        <v/>
      </c>
      <c r="AW361" s="2">
        <f t="shared" si="281"/>
        <v>1.490358688195736</v>
      </c>
      <c r="AX361" s="2">
        <f t="shared" si="282"/>
        <v>0.16087527719832118</v>
      </c>
      <c r="AY361" s="2">
        <f t="shared" si="283"/>
        <v>4</v>
      </c>
      <c r="AZ361" s="23">
        <f t="shared" si="284"/>
        <v>1.5707963267948966</v>
      </c>
      <c r="BA361" s="23">
        <f t="shared" si="285"/>
        <v>1.2490457723982542</v>
      </c>
      <c r="BB361" s="23">
        <f t="shared" si="286"/>
        <v>1.2490457723982542</v>
      </c>
      <c r="BC361" s="23">
        <f t="shared" si="287"/>
        <v>1.5707963267948966</v>
      </c>
      <c r="BD361" s="23" t="str">
        <f t="shared" si="288"/>
        <v/>
      </c>
      <c r="BE361" s="23" t="str">
        <f t="shared" si="289"/>
        <v/>
      </c>
      <c r="BF361" s="23" t="str">
        <f t="shared" si="290"/>
        <v/>
      </c>
      <c r="BG361" s="23" t="str">
        <f t="shared" si="291"/>
        <v/>
      </c>
      <c r="BH361" s="23" t="str">
        <f t="shared" si="292"/>
        <v/>
      </c>
      <c r="BI361" s="23" t="str">
        <f t="shared" si="293"/>
        <v/>
      </c>
      <c r="BJ361" s="2">
        <f t="shared" si="294"/>
        <v>1.4099210495965755</v>
      </c>
      <c r="BK361" s="2">
        <f t="shared" si="295"/>
        <v>0.18576276919281115</v>
      </c>
      <c r="BL361" s="2">
        <f t="shared" si="296"/>
        <v>4</v>
      </c>
      <c r="BM361" s="2">
        <f t="shared" si="297"/>
        <v>1.5046571740911851E-4</v>
      </c>
      <c r="BN361" s="2">
        <f t="shared" si="298"/>
        <v>2.9223406452481309E-5</v>
      </c>
      <c r="BO361" s="2">
        <f t="shared" si="299"/>
        <v>5</v>
      </c>
      <c r="BP361" s="2">
        <f t="shared" si="300"/>
        <v>2.6378465223243297</v>
      </c>
      <c r="BQ361" s="2">
        <f t="shared" si="301"/>
        <v>0.72668684380042159</v>
      </c>
      <c r="BR361" s="3" t="str">
        <f t="shared" si="302"/>
        <v>Nontoxic</v>
      </c>
      <c r="BS361" s="2">
        <f t="shared" si="303"/>
        <v>97.435897435897431</v>
      </c>
      <c r="BT361" s="4" t="s">
        <v>664</v>
      </c>
      <c r="BU361" s="2" t="s">
        <v>666</v>
      </c>
      <c r="BV361" s="2">
        <f t="shared" si="304"/>
        <v>3</v>
      </c>
      <c r="BW361" s="2">
        <f t="shared" si="305"/>
        <v>3</v>
      </c>
      <c r="BX361" s="2">
        <f t="shared" si="306"/>
        <v>2.5880854813636677E-2</v>
      </c>
      <c r="BY361" s="2">
        <f t="shared" si="307"/>
        <v>3.450780641818163E-2</v>
      </c>
      <c r="BZ361" s="2">
        <f t="shared" si="308"/>
        <v>3.0194330615909152E-2</v>
      </c>
      <c r="CA361" s="2">
        <f t="shared" si="309"/>
        <v>1.1666666666666667</v>
      </c>
      <c r="CB361" s="2">
        <f t="shared" si="310"/>
        <v>5.3021024235599762E-2</v>
      </c>
      <c r="CC361" s="2">
        <v>6.6349999999999998</v>
      </c>
      <c r="CD361" s="2" t="str">
        <f t="shared" si="311"/>
        <v>Same Var</v>
      </c>
      <c r="CE361" s="2">
        <f t="shared" si="312"/>
        <v>0.10215350080263484</v>
      </c>
      <c r="CF361" s="2" t="str">
        <f t="shared" si="313"/>
        <v>NS</v>
      </c>
      <c r="CG361" s="2" t="str">
        <f t="shared" si="314"/>
        <v>NS</v>
      </c>
      <c r="CH361" s="2" t="str">
        <f t="shared" si="315"/>
        <v>Wilcoxon</v>
      </c>
      <c r="CI361" s="2" t="str">
        <f t="shared" si="316"/>
        <v/>
      </c>
      <c r="CJ361" s="2" t="str">
        <f t="shared" si="317"/>
        <v/>
      </c>
    </row>
    <row r="362" spans="1:88" x14ac:dyDescent="0.2">
      <c r="A362" s="1" t="s">
        <v>142</v>
      </c>
      <c r="B362" s="19" t="s">
        <v>516</v>
      </c>
      <c r="C362" s="20">
        <v>38400</v>
      </c>
      <c r="D362" s="7">
        <v>0.59236111111111112</v>
      </c>
      <c r="E362" s="1">
        <v>0.1</v>
      </c>
      <c r="F362" s="1" t="s">
        <v>57</v>
      </c>
      <c r="G362" s="1" t="s">
        <v>836</v>
      </c>
      <c r="H362" s="19" t="s">
        <v>711</v>
      </c>
      <c r="I362" s="19" t="s">
        <v>712</v>
      </c>
      <c r="J362" s="19" t="s">
        <v>61</v>
      </c>
      <c r="K362" s="2">
        <v>0.75</v>
      </c>
      <c r="L362" s="2">
        <v>0.25</v>
      </c>
      <c r="M362" s="19">
        <v>100</v>
      </c>
      <c r="N362" s="19">
        <v>100</v>
      </c>
      <c r="O362" s="19">
        <v>90</v>
      </c>
      <c r="P362" s="19">
        <v>100</v>
      </c>
      <c r="Q362" s="21"/>
      <c r="R362" s="21"/>
      <c r="S362" s="21"/>
      <c r="T362" s="21"/>
      <c r="W362" s="2">
        <f t="shared" si="265"/>
        <v>97.5</v>
      </c>
      <c r="X362" s="2">
        <f t="shared" si="266"/>
        <v>5</v>
      </c>
      <c r="Y362" s="2">
        <f t="shared" si="267"/>
        <v>4</v>
      </c>
      <c r="Z362" s="19">
        <v>100</v>
      </c>
      <c r="AA362" s="19">
        <v>90</v>
      </c>
      <c r="AB362" s="19">
        <v>90</v>
      </c>
      <c r="AC362" s="19">
        <v>100</v>
      </c>
      <c r="AJ362" s="2">
        <f t="shared" si="268"/>
        <v>95</v>
      </c>
      <c r="AK362" s="2">
        <f t="shared" si="269"/>
        <v>5.7735026918962582</v>
      </c>
      <c r="AL362" s="2">
        <f t="shared" si="270"/>
        <v>4</v>
      </c>
      <c r="AM362" s="22">
        <f t="shared" si="271"/>
        <v>1.5707963267948966</v>
      </c>
      <c r="AN362" s="22">
        <f t="shared" si="272"/>
        <v>1.5707963267948966</v>
      </c>
      <c r="AO362" s="22">
        <f t="shared" si="273"/>
        <v>1.2490457723982542</v>
      </c>
      <c r="AP362" s="22">
        <f t="shared" si="274"/>
        <v>1.5707963267948966</v>
      </c>
      <c r="AQ362" s="22" t="str">
        <f t="shared" si="275"/>
        <v/>
      </c>
      <c r="AR362" s="22" t="str">
        <f t="shared" si="276"/>
        <v/>
      </c>
      <c r="AS362" s="22" t="str">
        <f t="shared" si="277"/>
        <v/>
      </c>
      <c r="AT362" s="22" t="str">
        <f t="shared" si="278"/>
        <v/>
      </c>
      <c r="AU362" s="22" t="str">
        <f t="shared" si="279"/>
        <v/>
      </c>
      <c r="AV362" s="22" t="str">
        <f t="shared" si="280"/>
        <v/>
      </c>
      <c r="AW362" s="2">
        <f t="shared" si="281"/>
        <v>1.490358688195736</v>
      </c>
      <c r="AX362" s="2">
        <f t="shared" si="282"/>
        <v>0.16087527719832118</v>
      </c>
      <c r="AY362" s="2">
        <f t="shared" si="283"/>
        <v>4</v>
      </c>
      <c r="AZ362" s="23">
        <f t="shared" si="284"/>
        <v>1.5707963267948966</v>
      </c>
      <c r="BA362" s="23">
        <f t="shared" si="285"/>
        <v>1.2490457723982542</v>
      </c>
      <c r="BB362" s="23">
        <f t="shared" si="286"/>
        <v>1.2490457723982542</v>
      </c>
      <c r="BC362" s="23">
        <f t="shared" si="287"/>
        <v>1.5707963267948966</v>
      </c>
      <c r="BD362" s="23" t="str">
        <f t="shared" si="288"/>
        <v/>
      </c>
      <c r="BE362" s="23" t="str">
        <f t="shared" si="289"/>
        <v/>
      </c>
      <c r="BF362" s="23" t="str">
        <f t="shared" si="290"/>
        <v/>
      </c>
      <c r="BG362" s="23" t="str">
        <f t="shared" si="291"/>
        <v/>
      </c>
      <c r="BH362" s="23" t="str">
        <f t="shared" si="292"/>
        <v/>
      </c>
      <c r="BI362" s="23" t="str">
        <f t="shared" si="293"/>
        <v/>
      </c>
      <c r="BJ362" s="2">
        <f t="shared" si="294"/>
        <v>1.4099210495965755</v>
      </c>
      <c r="BK362" s="2">
        <f t="shared" si="295"/>
        <v>0.18576276919281115</v>
      </c>
      <c r="BL362" s="2">
        <f t="shared" si="296"/>
        <v>4</v>
      </c>
      <c r="BM362" s="2">
        <f t="shared" si="297"/>
        <v>1.5046571740911851E-4</v>
      </c>
      <c r="BN362" s="2">
        <f t="shared" si="298"/>
        <v>2.9223406452481309E-5</v>
      </c>
      <c r="BO362" s="2">
        <f t="shared" si="299"/>
        <v>5</v>
      </c>
      <c r="BP362" s="2">
        <f t="shared" si="300"/>
        <v>2.6378465223243297</v>
      </c>
      <c r="BQ362" s="2">
        <f t="shared" si="301"/>
        <v>0.72668684380042159</v>
      </c>
      <c r="BR362" s="3" t="str">
        <f t="shared" si="302"/>
        <v>Nontoxic</v>
      </c>
      <c r="BS362" s="2">
        <f t="shared" si="303"/>
        <v>97.435897435897431</v>
      </c>
      <c r="BT362" s="4" t="s">
        <v>664</v>
      </c>
      <c r="BU362" s="2" t="s">
        <v>666</v>
      </c>
      <c r="BV362" s="2">
        <f t="shared" si="304"/>
        <v>3</v>
      </c>
      <c r="BW362" s="2">
        <f t="shared" si="305"/>
        <v>3</v>
      </c>
      <c r="BX362" s="2">
        <f t="shared" si="306"/>
        <v>2.5880854813636677E-2</v>
      </c>
      <c r="BY362" s="2">
        <f t="shared" si="307"/>
        <v>3.450780641818163E-2</v>
      </c>
      <c r="BZ362" s="2">
        <f t="shared" si="308"/>
        <v>3.0194330615909152E-2</v>
      </c>
      <c r="CA362" s="2">
        <f t="shared" si="309"/>
        <v>1.1666666666666667</v>
      </c>
      <c r="CB362" s="2">
        <f t="shared" si="310"/>
        <v>5.3021024235599762E-2</v>
      </c>
      <c r="CC362" s="2">
        <v>6.6349999999999998</v>
      </c>
      <c r="CD362" s="2" t="str">
        <f t="shared" si="311"/>
        <v>Same Var</v>
      </c>
      <c r="CE362" s="2">
        <f t="shared" si="312"/>
        <v>0.10215350080263484</v>
      </c>
      <c r="CF362" s="2" t="str">
        <f t="shared" si="313"/>
        <v>NS</v>
      </c>
      <c r="CG362" s="2" t="str">
        <f t="shared" si="314"/>
        <v>NS</v>
      </c>
      <c r="CH362" s="2" t="str">
        <f t="shared" si="315"/>
        <v>Wilcoxon</v>
      </c>
      <c r="CI362" s="2" t="str">
        <f t="shared" si="316"/>
        <v/>
      </c>
      <c r="CJ362" s="2" t="str">
        <f t="shared" si="317"/>
        <v/>
      </c>
    </row>
    <row r="363" spans="1:88" x14ac:dyDescent="0.2">
      <c r="A363" s="1" t="s">
        <v>142</v>
      </c>
      <c r="B363" s="19" t="s">
        <v>529</v>
      </c>
      <c r="C363" s="20">
        <v>38435</v>
      </c>
      <c r="D363" s="7">
        <v>0.50277777777777777</v>
      </c>
      <c r="E363" s="1">
        <v>0.1</v>
      </c>
      <c r="F363" s="1" t="s">
        <v>57</v>
      </c>
      <c r="G363" s="1" t="s">
        <v>837</v>
      </c>
      <c r="H363" s="19" t="s">
        <v>711</v>
      </c>
      <c r="I363" s="19" t="s">
        <v>712</v>
      </c>
      <c r="J363" s="19" t="s">
        <v>61</v>
      </c>
      <c r="K363" s="2">
        <v>0.75</v>
      </c>
      <c r="L363" s="2">
        <v>0.25</v>
      </c>
      <c r="M363" s="19">
        <v>100</v>
      </c>
      <c r="N363" s="19">
        <v>100</v>
      </c>
      <c r="O363" s="19">
        <v>100</v>
      </c>
      <c r="P363" s="19">
        <v>90</v>
      </c>
      <c r="Q363" s="21"/>
      <c r="R363" s="21"/>
      <c r="S363" s="21"/>
      <c r="T363" s="21"/>
      <c r="W363" s="2">
        <f t="shared" si="265"/>
        <v>97.5</v>
      </c>
      <c r="X363" s="2">
        <f t="shared" si="266"/>
        <v>5</v>
      </c>
      <c r="Y363" s="2">
        <f t="shared" si="267"/>
        <v>4</v>
      </c>
      <c r="Z363" s="19">
        <v>90</v>
      </c>
      <c r="AA363" s="19">
        <v>90</v>
      </c>
      <c r="AB363" s="19">
        <v>100</v>
      </c>
      <c r="AC363" s="19">
        <v>100</v>
      </c>
      <c r="AJ363" s="2">
        <f t="shared" si="268"/>
        <v>95</v>
      </c>
      <c r="AK363" s="2">
        <f t="shared" si="269"/>
        <v>5.7735026918962582</v>
      </c>
      <c r="AL363" s="2">
        <f t="shared" si="270"/>
        <v>4</v>
      </c>
      <c r="AM363" s="22">
        <f t="shared" si="271"/>
        <v>1.5707963267948966</v>
      </c>
      <c r="AN363" s="22">
        <f t="shared" si="272"/>
        <v>1.5707963267948966</v>
      </c>
      <c r="AO363" s="22">
        <f t="shared" si="273"/>
        <v>1.5707963267948966</v>
      </c>
      <c r="AP363" s="22">
        <f t="shared" si="274"/>
        <v>1.2490457723982542</v>
      </c>
      <c r="AQ363" s="22" t="str">
        <f t="shared" si="275"/>
        <v/>
      </c>
      <c r="AR363" s="22" t="str">
        <f t="shared" si="276"/>
        <v/>
      </c>
      <c r="AS363" s="22" t="str">
        <f t="shared" si="277"/>
        <v/>
      </c>
      <c r="AT363" s="22" t="str">
        <f t="shared" si="278"/>
        <v/>
      </c>
      <c r="AU363" s="22" t="str">
        <f t="shared" si="279"/>
        <v/>
      </c>
      <c r="AV363" s="22" t="str">
        <f t="shared" si="280"/>
        <v/>
      </c>
      <c r="AW363" s="2">
        <f t="shared" si="281"/>
        <v>1.490358688195736</v>
      </c>
      <c r="AX363" s="2">
        <f t="shared" si="282"/>
        <v>0.16087527719832118</v>
      </c>
      <c r="AY363" s="2">
        <f t="shared" si="283"/>
        <v>4</v>
      </c>
      <c r="AZ363" s="23">
        <f t="shared" si="284"/>
        <v>1.2490457723982542</v>
      </c>
      <c r="BA363" s="23">
        <f t="shared" si="285"/>
        <v>1.2490457723982542</v>
      </c>
      <c r="BB363" s="23">
        <f t="shared" si="286"/>
        <v>1.5707963267948966</v>
      </c>
      <c r="BC363" s="23">
        <f t="shared" si="287"/>
        <v>1.5707963267948966</v>
      </c>
      <c r="BD363" s="23" t="str">
        <f t="shared" si="288"/>
        <v/>
      </c>
      <c r="BE363" s="23" t="str">
        <f t="shared" si="289"/>
        <v/>
      </c>
      <c r="BF363" s="23" t="str">
        <f t="shared" si="290"/>
        <v/>
      </c>
      <c r="BG363" s="23" t="str">
        <f t="shared" si="291"/>
        <v/>
      </c>
      <c r="BH363" s="23" t="str">
        <f t="shared" si="292"/>
        <v/>
      </c>
      <c r="BI363" s="23" t="str">
        <f t="shared" si="293"/>
        <v/>
      </c>
      <c r="BJ363" s="2">
        <f t="shared" si="294"/>
        <v>1.4099210495965755</v>
      </c>
      <c r="BK363" s="2">
        <f t="shared" si="295"/>
        <v>0.18576276919281115</v>
      </c>
      <c r="BL363" s="2">
        <f t="shared" si="296"/>
        <v>4</v>
      </c>
      <c r="BM363" s="2">
        <f t="shared" si="297"/>
        <v>1.5046571740911851E-4</v>
      </c>
      <c r="BN363" s="2">
        <f t="shared" si="298"/>
        <v>2.9223406452481309E-5</v>
      </c>
      <c r="BO363" s="2">
        <f t="shared" si="299"/>
        <v>5</v>
      </c>
      <c r="BP363" s="2">
        <f t="shared" si="300"/>
        <v>2.6378465223243297</v>
      </c>
      <c r="BQ363" s="2">
        <f t="shared" si="301"/>
        <v>0.72668684380042159</v>
      </c>
      <c r="BR363" s="3" t="str">
        <f t="shared" si="302"/>
        <v>Nontoxic</v>
      </c>
      <c r="BS363" s="2">
        <f t="shared" si="303"/>
        <v>97.435897435897431</v>
      </c>
      <c r="BT363" s="4" t="s">
        <v>664</v>
      </c>
      <c r="BU363" s="2" t="s">
        <v>666</v>
      </c>
      <c r="BV363" s="2">
        <f t="shared" si="304"/>
        <v>3</v>
      </c>
      <c r="BW363" s="2">
        <f t="shared" si="305"/>
        <v>3</v>
      </c>
      <c r="BX363" s="2">
        <f t="shared" si="306"/>
        <v>2.5880854813636677E-2</v>
      </c>
      <c r="BY363" s="2">
        <f t="shared" si="307"/>
        <v>3.450780641818163E-2</v>
      </c>
      <c r="BZ363" s="2">
        <f t="shared" si="308"/>
        <v>3.0194330615909152E-2</v>
      </c>
      <c r="CA363" s="2">
        <f t="shared" si="309"/>
        <v>1.1666666666666667</v>
      </c>
      <c r="CB363" s="2">
        <f t="shared" si="310"/>
        <v>5.3021024235599762E-2</v>
      </c>
      <c r="CC363" s="2">
        <v>6.6349999999999998</v>
      </c>
      <c r="CD363" s="2" t="str">
        <f t="shared" si="311"/>
        <v>Same Var</v>
      </c>
      <c r="CE363" s="2">
        <f t="shared" si="312"/>
        <v>0.10221208381931611</v>
      </c>
      <c r="CF363" s="2" t="str">
        <f t="shared" si="313"/>
        <v>NS</v>
      </c>
      <c r="CG363" s="2" t="str">
        <f t="shared" si="314"/>
        <v>NS</v>
      </c>
      <c r="CH363" s="2" t="str">
        <f t="shared" si="315"/>
        <v>Wilcoxon</v>
      </c>
      <c r="CI363" s="2" t="str">
        <f t="shared" si="316"/>
        <v/>
      </c>
      <c r="CJ363" s="2" t="str">
        <f t="shared" si="317"/>
        <v/>
      </c>
    </row>
    <row r="364" spans="1:88" x14ac:dyDescent="0.2">
      <c r="A364" s="1" t="s">
        <v>142</v>
      </c>
      <c r="B364" s="19" t="s">
        <v>207</v>
      </c>
      <c r="C364" s="20">
        <v>37642</v>
      </c>
      <c r="D364" s="7">
        <v>0.36458333333333331</v>
      </c>
      <c r="E364" s="1">
        <v>0.1</v>
      </c>
      <c r="F364" s="1" t="s">
        <v>57</v>
      </c>
      <c r="G364" s="1" t="s">
        <v>730</v>
      </c>
      <c r="H364" s="19" t="s">
        <v>711</v>
      </c>
      <c r="I364" s="19" t="s">
        <v>712</v>
      </c>
      <c r="J364" s="19" t="s">
        <v>61</v>
      </c>
      <c r="K364" s="2">
        <v>0.75</v>
      </c>
      <c r="L364" s="2">
        <v>0.25</v>
      </c>
      <c r="M364" s="19">
        <v>90</v>
      </c>
      <c r="N364" s="19">
        <v>100</v>
      </c>
      <c r="O364" s="19">
        <v>100</v>
      </c>
      <c r="P364" s="19">
        <v>100</v>
      </c>
      <c r="Q364" s="21"/>
      <c r="R364" s="21"/>
      <c r="S364" s="21"/>
      <c r="T364" s="21"/>
      <c r="W364" s="2">
        <f t="shared" si="265"/>
        <v>97.5</v>
      </c>
      <c r="X364" s="2">
        <f t="shared" si="266"/>
        <v>5</v>
      </c>
      <c r="Y364" s="2">
        <f t="shared" si="267"/>
        <v>4</v>
      </c>
      <c r="Z364" s="19">
        <v>100</v>
      </c>
      <c r="AA364" s="19">
        <v>90</v>
      </c>
      <c r="AB364" s="19">
        <v>89</v>
      </c>
      <c r="AC364" s="19">
        <v>100</v>
      </c>
      <c r="AJ364" s="2">
        <f t="shared" si="268"/>
        <v>94.75</v>
      </c>
      <c r="AK364" s="2">
        <f t="shared" si="269"/>
        <v>6.0759087111860612</v>
      </c>
      <c r="AL364" s="2">
        <f t="shared" si="270"/>
        <v>4</v>
      </c>
      <c r="AM364" s="22">
        <f t="shared" si="271"/>
        <v>1.2490457723982542</v>
      </c>
      <c r="AN364" s="22">
        <f t="shared" si="272"/>
        <v>1.5707963267948966</v>
      </c>
      <c r="AO364" s="22">
        <f t="shared" si="273"/>
        <v>1.5707963267948966</v>
      </c>
      <c r="AP364" s="22">
        <f t="shared" si="274"/>
        <v>1.5707963267948966</v>
      </c>
      <c r="AQ364" s="22" t="str">
        <f t="shared" si="275"/>
        <v/>
      </c>
      <c r="AR364" s="22" t="str">
        <f t="shared" si="276"/>
        <v/>
      </c>
      <c r="AS364" s="22" t="str">
        <f t="shared" si="277"/>
        <v/>
      </c>
      <c r="AT364" s="22" t="str">
        <f t="shared" si="278"/>
        <v/>
      </c>
      <c r="AU364" s="22" t="str">
        <f t="shared" si="279"/>
        <v/>
      </c>
      <c r="AV364" s="22" t="str">
        <f t="shared" si="280"/>
        <v/>
      </c>
      <c r="AW364" s="2">
        <f t="shared" si="281"/>
        <v>1.490358688195736</v>
      </c>
      <c r="AX364" s="2">
        <f t="shared" si="282"/>
        <v>0.16087527719832118</v>
      </c>
      <c r="AY364" s="2">
        <f t="shared" si="283"/>
        <v>4</v>
      </c>
      <c r="AZ364" s="23">
        <f t="shared" si="284"/>
        <v>1.5707963267948966</v>
      </c>
      <c r="BA364" s="23">
        <f t="shared" si="285"/>
        <v>1.2490457723982542</v>
      </c>
      <c r="BB364" s="23">
        <f t="shared" si="286"/>
        <v>1.2327310720145659</v>
      </c>
      <c r="BC364" s="23">
        <f t="shared" si="287"/>
        <v>1.5707963267948966</v>
      </c>
      <c r="BD364" s="23" t="str">
        <f t="shared" si="288"/>
        <v/>
      </c>
      <c r="BE364" s="23" t="str">
        <f t="shared" si="289"/>
        <v/>
      </c>
      <c r="BF364" s="23" t="str">
        <f t="shared" si="290"/>
        <v/>
      </c>
      <c r="BG364" s="23" t="str">
        <f t="shared" si="291"/>
        <v/>
      </c>
      <c r="BH364" s="23" t="str">
        <f t="shared" si="292"/>
        <v/>
      </c>
      <c r="BI364" s="23" t="str">
        <f t="shared" si="293"/>
        <v/>
      </c>
      <c r="BJ364" s="2">
        <f t="shared" si="294"/>
        <v>1.4058423745006534</v>
      </c>
      <c r="BK364" s="2">
        <f t="shared" si="295"/>
        <v>0.19058883338596466</v>
      </c>
      <c r="BL364" s="2">
        <f t="shared" si="296"/>
        <v>4</v>
      </c>
      <c r="BM364" s="2">
        <f t="shared" si="297"/>
        <v>1.6181165606394006E-4</v>
      </c>
      <c r="BN364" s="2">
        <f t="shared" si="298"/>
        <v>3.1903651970169945E-5</v>
      </c>
      <c r="BO364" s="2">
        <f t="shared" si="299"/>
        <v>5</v>
      </c>
      <c r="BP364" s="2">
        <f t="shared" si="300"/>
        <v>2.5541749718784552</v>
      </c>
      <c r="BQ364" s="2">
        <f t="shared" si="301"/>
        <v>0.72668684380042159</v>
      </c>
      <c r="BR364" s="3" t="str">
        <f t="shared" si="302"/>
        <v>Nontoxic</v>
      </c>
      <c r="BS364" s="2">
        <f t="shared" si="303"/>
        <v>97.179487179487182</v>
      </c>
      <c r="BT364" s="4" t="s">
        <v>664</v>
      </c>
      <c r="BU364" s="2" t="s">
        <v>666</v>
      </c>
      <c r="BV364" s="2">
        <f t="shared" si="304"/>
        <v>3</v>
      </c>
      <c r="BW364" s="2">
        <f t="shared" si="305"/>
        <v>3</v>
      </c>
      <c r="BX364" s="2">
        <f t="shared" si="306"/>
        <v>2.5880854813636677E-2</v>
      </c>
      <c r="BY364" s="2">
        <f t="shared" si="307"/>
        <v>3.6324103411422996E-2</v>
      </c>
      <c r="BZ364" s="2">
        <f t="shared" si="308"/>
        <v>3.1102479112529835E-2</v>
      </c>
      <c r="CA364" s="2">
        <f t="shared" si="309"/>
        <v>1.1666666666666667</v>
      </c>
      <c r="CB364" s="2">
        <f t="shared" si="310"/>
        <v>7.3517232223578741E-2</v>
      </c>
      <c r="CC364" s="2">
        <v>6.6349999999999998</v>
      </c>
      <c r="CD364" s="2" t="str">
        <f t="shared" si="311"/>
        <v>Same Var</v>
      </c>
      <c r="CE364" s="2">
        <f t="shared" si="312"/>
        <v>0.10183619636079116</v>
      </c>
      <c r="CF364" s="2" t="str">
        <f t="shared" si="313"/>
        <v>NS</v>
      </c>
      <c r="CG364" s="2" t="str">
        <f t="shared" si="314"/>
        <v>NS</v>
      </c>
      <c r="CH364" s="2" t="str">
        <f t="shared" si="315"/>
        <v>Wilcoxon</v>
      </c>
      <c r="CI364" s="2" t="str">
        <f t="shared" si="316"/>
        <v/>
      </c>
      <c r="CJ364" s="2" t="str">
        <f t="shared" si="317"/>
        <v/>
      </c>
    </row>
    <row r="365" spans="1:88" x14ac:dyDescent="0.2">
      <c r="A365" s="1" t="s">
        <v>142</v>
      </c>
      <c r="B365" s="19" t="s">
        <v>532</v>
      </c>
      <c r="C365" s="20">
        <v>38400</v>
      </c>
      <c r="D365" s="7">
        <v>0.49930555555555556</v>
      </c>
      <c r="E365" s="1">
        <v>0.1</v>
      </c>
      <c r="F365" s="1" t="s">
        <v>57</v>
      </c>
      <c r="G365" s="1" t="s">
        <v>836</v>
      </c>
      <c r="H365" s="19" t="s">
        <v>711</v>
      </c>
      <c r="I365" s="19" t="s">
        <v>712</v>
      </c>
      <c r="J365" s="19" t="s">
        <v>61</v>
      </c>
      <c r="K365" s="2">
        <v>0.75</v>
      </c>
      <c r="L365" s="2">
        <v>0.25</v>
      </c>
      <c r="M365" s="19">
        <v>100</v>
      </c>
      <c r="N365" s="19">
        <v>100</v>
      </c>
      <c r="O365" s="19">
        <v>90</v>
      </c>
      <c r="P365" s="19">
        <v>100</v>
      </c>
      <c r="Q365" s="21"/>
      <c r="R365" s="21"/>
      <c r="S365" s="21"/>
      <c r="T365" s="21"/>
      <c r="W365" s="2">
        <f t="shared" si="265"/>
        <v>97.5</v>
      </c>
      <c r="X365" s="2">
        <f t="shared" si="266"/>
        <v>5</v>
      </c>
      <c r="Y365" s="2">
        <f t="shared" si="267"/>
        <v>4</v>
      </c>
      <c r="Z365" s="19">
        <v>90</v>
      </c>
      <c r="AA365" s="19">
        <v>90</v>
      </c>
      <c r="AB365" s="19">
        <v>90</v>
      </c>
      <c r="AC365" s="19">
        <v>77.8</v>
      </c>
      <c r="AJ365" s="2">
        <f t="shared" si="268"/>
        <v>86.95</v>
      </c>
      <c r="AK365" s="2">
        <f t="shared" si="269"/>
        <v>6.1000000000000014</v>
      </c>
      <c r="AL365" s="2">
        <f t="shared" si="270"/>
        <v>4</v>
      </c>
      <c r="AM365" s="22">
        <f t="shared" si="271"/>
        <v>1.5707963267948966</v>
      </c>
      <c r="AN365" s="22">
        <f t="shared" si="272"/>
        <v>1.5707963267948966</v>
      </c>
      <c r="AO365" s="22">
        <f t="shared" si="273"/>
        <v>1.2490457723982542</v>
      </c>
      <c r="AP365" s="22">
        <f t="shared" si="274"/>
        <v>1.5707963267948966</v>
      </c>
      <c r="AQ365" s="22" t="str">
        <f t="shared" si="275"/>
        <v/>
      </c>
      <c r="AR365" s="22" t="str">
        <f t="shared" si="276"/>
        <v/>
      </c>
      <c r="AS365" s="22" t="str">
        <f t="shared" si="277"/>
        <v/>
      </c>
      <c r="AT365" s="22" t="str">
        <f t="shared" si="278"/>
        <v/>
      </c>
      <c r="AU365" s="22" t="str">
        <f t="shared" si="279"/>
        <v/>
      </c>
      <c r="AV365" s="22" t="str">
        <f t="shared" si="280"/>
        <v/>
      </c>
      <c r="AW365" s="2">
        <f t="shared" si="281"/>
        <v>1.490358688195736</v>
      </c>
      <c r="AX365" s="2">
        <f t="shared" si="282"/>
        <v>0.16087527719832118</v>
      </c>
      <c r="AY365" s="2">
        <f t="shared" si="283"/>
        <v>4</v>
      </c>
      <c r="AZ365" s="23">
        <f t="shared" si="284"/>
        <v>1.2490457723982542</v>
      </c>
      <c r="BA365" s="23">
        <f t="shared" si="285"/>
        <v>1.2490457723982542</v>
      </c>
      <c r="BB365" s="23">
        <f t="shared" si="286"/>
        <v>1.2490457723982542</v>
      </c>
      <c r="BC365" s="23">
        <f t="shared" si="287"/>
        <v>1.0801809575025088</v>
      </c>
      <c r="BD365" s="23" t="str">
        <f t="shared" si="288"/>
        <v/>
      </c>
      <c r="BE365" s="23" t="str">
        <f t="shared" si="289"/>
        <v/>
      </c>
      <c r="BF365" s="23" t="str">
        <f t="shared" si="290"/>
        <v/>
      </c>
      <c r="BG365" s="23" t="str">
        <f t="shared" si="291"/>
        <v/>
      </c>
      <c r="BH365" s="23" t="str">
        <f t="shared" si="292"/>
        <v/>
      </c>
      <c r="BI365" s="23" t="str">
        <f t="shared" si="293"/>
        <v/>
      </c>
      <c r="BJ365" s="2">
        <f t="shared" si="294"/>
        <v>1.2068295686743178</v>
      </c>
      <c r="BK365" s="2">
        <f t="shared" si="295"/>
        <v>8.4432407447872726E-2</v>
      </c>
      <c r="BL365" s="2">
        <f t="shared" si="296"/>
        <v>4</v>
      </c>
      <c r="BM365" s="2">
        <f t="shared" si="297"/>
        <v>2.9394864125340043E-5</v>
      </c>
      <c r="BN365" s="2">
        <f t="shared" si="298"/>
        <v>5.474063405110686E-6</v>
      </c>
      <c r="BO365" s="2">
        <f t="shared" si="299"/>
        <v>5</v>
      </c>
      <c r="BP365" s="2">
        <f t="shared" si="300"/>
        <v>1.2095324403614596</v>
      </c>
      <c r="BQ365" s="2">
        <f t="shared" si="301"/>
        <v>0.72668684380042159</v>
      </c>
      <c r="BR365" s="3" t="str">
        <f t="shared" si="302"/>
        <v>Nontoxic</v>
      </c>
      <c r="BS365" s="2">
        <f t="shared" si="303"/>
        <v>89.179487179487182</v>
      </c>
      <c r="BT365" s="4" t="s">
        <v>664</v>
      </c>
      <c r="BU365" s="2" t="s">
        <v>666</v>
      </c>
      <c r="BV365" s="2">
        <f t="shared" si="304"/>
        <v>3</v>
      </c>
      <c r="BW365" s="2">
        <f t="shared" si="305"/>
        <v>3</v>
      </c>
      <c r="BX365" s="2">
        <f t="shared" si="306"/>
        <v>2.5880854813636677E-2</v>
      </c>
      <c r="BY365" s="2">
        <f t="shared" si="307"/>
        <v>7.1288314274435939E-3</v>
      </c>
      <c r="BZ365" s="2">
        <f t="shared" si="308"/>
        <v>1.6504843120540135E-2</v>
      </c>
      <c r="CA365" s="2">
        <f t="shared" si="309"/>
        <v>1.1666666666666667</v>
      </c>
      <c r="CB365" s="2">
        <f t="shared" si="310"/>
        <v>1.00197487487128</v>
      </c>
      <c r="CC365" s="2">
        <v>6.6349999999999998</v>
      </c>
      <c r="CD365" s="2" t="str">
        <f t="shared" si="311"/>
        <v>Same Var</v>
      </c>
      <c r="CE365" s="2">
        <f t="shared" si="312"/>
        <v>9.9665878128566615E-2</v>
      </c>
      <c r="CF365" s="2" t="str">
        <f t="shared" si="313"/>
        <v>NS</v>
      </c>
      <c r="CG365" s="2" t="str">
        <f t="shared" si="314"/>
        <v>NS</v>
      </c>
      <c r="CH365" s="2" t="str">
        <f t="shared" si="315"/>
        <v>Wilcoxon</v>
      </c>
      <c r="CI365" s="2" t="str">
        <f t="shared" si="316"/>
        <v/>
      </c>
      <c r="CJ365" s="2" t="str">
        <f t="shared" si="317"/>
        <v/>
      </c>
    </row>
    <row r="366" spans="1:88" x14ac:dyDescent="0.2">
      <c r="A366" s="1" t="s">
        <v>142</v>
      </c>
      <c r="B366" s="19" t="s">
        <v>504</v>
      </c>
      <c r="C366" s="20">
        <v>38617</v>
      </c>
      <c r="D366" s="7">
        <v>0.36944444444444446</v>
      </c>
      <c r="E366" s="1">
        <v>0.1</v>
      </c>
      <c r="F366" s="1" t="s">
        <v>57</v>
      </c>
      <c r="G366" s="1" t="s">
        <v>841</v>
      </c>
      <c r="H366" s="19" t="s">
        <v>711</v>
      </c>
      <c r="I366" s="19" t="s">
        <v>712</v>
      </c>
      <c r="J366" s="19" t="s">
        <v>61</v>
      </c>
      <c r="K366" s="2">
        <v>0.75</v>
      </c>
      <c r="L366" s="2">
        <v>0.25</v>
      </c>
      <c r="M366" s="19">
        <v>90</v>
      </c>
      <c r="N366" s="19">
        <v>100</v>
      </c>
      <c r="O366" s="19">
        <v>100</v>
      </c>
      <c r="P366" s="19">
        <v>100</v>
      </c>
      <c r="Q366" s="21"/>
      <c r="R366" s="21"/>
      <c r="S366" s="21"/>
      <c r="T366" s="21"/>
      <c r="W366" s="2">
        <f t="shared" si="265"/>
        <v>97.5</v>
      </c>
      <c r="X366" s="2">
        <f t="shared" si="266"/>
        <v>5</v>
      </c>
      <c r="Y366" s="2">
        <f t="shared" si="267"/>
        <v>4</v>
      </c>
      <c r="Z366" s="19">
        <v>100</v>
      </c>
      <c r="AA366" s="19">
        <v>100</v>
      </c>
      <c r="AB366" s="19">
        <v>88.9</v>
      </c>
      <c r="AC366" s="19">
        <v>90</v>
      </c>
      <c r="AJ366" s="2">
        <f t="shared" si="268"/>
        <v>94.724999999999994</v>
      </c>
      <c r="AK366" s="2">
        <f t="shared" si="269"/>
        <v>6.1075772610749652</v>
      </c>
      <c r="AL366" s="2">
        <f t="shared" si="270"/>
        <v>4</v>
      </c>
      <c r="AM366" s="22">
        <f t="shared" si="271"/>
        <v>1.2490457723982542</v>
      </c>
      <c r="AN366" s="22">
        <f t="shared" si="272"/>
        <v>1.5707963267948966</v>
      </c>
      <c r="AO366" s="22">
        <f t="shared" si="273"/>
        <v>1.5707963267948966</v>
      </c>
      <c r="AP366" s="22">
        <f t="shared" si="274"/>
        <v>1.5707963267948966</v>
      </c>
      <c r="AQ366" s="22" t="str">
        <f t="shared" si="275"/>
        <v/>
      </c>
      <c r="AR366" s="22" t="str">
        <f t="shared" si="276"/>
        <v/>
      </c>
      <c r="AS366" s="22" t="str">
        <f t="shared" si="277"/>
        <v/>
      </c>
      <c r="AT366" s="22" t="str">
        <f t="shared" si="278"/>
        <v/>
      </c>
      <c r="AU366" s="22" t="str">
        <f t="shared" si="279"/>
        <v/>
      </c>
      <c r="AV366" s="22" t="str">
        <f t="shared" si="280"/>
        <v/>
      </c>
      <c r="AW366" s="2">
        <f t="shared" si="281"/>
        <v>1.490358688195736</v>
      </c>
      <c r="AX366" s="2">
        <f t="shared" si="282"/>
        <v>0.16087527719832118</v>
      </c>
      <c r="AY366" s="2">
        <f t="shared" si="283"/>
        <v>4</v>
      </c>
      <c r="AZ366" s="23">
        <f t="shared" si="284"/>
        <v>1.5707963267948966</v>
      </c>
      <c r="BA366" s="23">
        <f t="shared" si="285"/>
        <v>1.5707963267948966</v>
      </c>
      <c r="BB366" s="23">
        <f t="shared" si="286"/>
        <v>1.2311362327265871</v>
      </c>
      <c r="BC366" s="23">
        <f t="shared" si="287"/>
        <v>1.2490457723982542</v>
      </c>
      <c r="BD366" s="23" t="str">
        <f t="shared" si="288"/>
        <v/>
      </c>
      <c r="BE366" s="23" t="str">
        <f t="shared" si="289"/>
        <v/>
      </c>
      <c r="BF366" s="23" t="str">
        <f t="shared" si="290"/>
        <v/>
      </c>
      <c r="BG366" s="23" t="str">
        <f t="shared" si="291"/>
        <v/>
      </c>
      <c r="BH366" s="23" t="str">
        <f t="shared" si="292"/>
        <v/>
      </c>
      <c r="BI366" s="23" t="str">
        <f t="shared" si="293"/>
        <v/>
      </c>
      <c r="BJ366" s="2">
        <f t="shared" si="294"/>
        <v>1.4054436646786588</v>
      </c>
      <c r="BK366" s="2">
        <f t="shared" si="295"/>
        <v>0.19107274991595072</v>
      </c>
      <c r="BL366" s="2">
        <f t="shared" si="296"/>
        <v>4</v>
      </c>
      <c r="BM366" s="2">
        <f t="shared" si="297"/>
        <v>1.62988479475689E-4</v>
      </c>
      <c r="BN366" s="2">
        <f t="shared" si="298"/>
        <v>3.2183895287545393E-5</v>
      </c>
      <c r="BO366" s="2">
        <f t="shared" si="299"/>
        <v>5</v>
      </c>
      <c r="BP366" s="2">
        <f t="shared" si="300"/>
        <v>2.546023243219512</v>
      </c>
      <c r="BQ366" s="2">
        <f t="shared" si="301"/>
        <v>0.72668684380042159</v>
      </c>
      <c r="BR366" s="3" t="str">
        <f t="shared" si="302"/>
        <v>Nontoxic</v>
      </c>
      <c r="BS366" s="2">
        <f t="shared" si="303"/>
        <v>97.153846153846146</v>
      </c>
      <c r="BT366" s="4" t="s">
        <v>664</v>
      </c>
      <c r="BU366" s="2" t="s">
        <v>666</v>
      </c>
      <c r="BV366" s="2">
        <f t="shared" si="304"/>
        <v>3</v>
      </c>
      <c r="BW366" s="2">
        <f t="shared" si="305"/>
        <v>3</v>
      </c>
      <c r="BX366" s="2">
        <f t="shared" si="306"/>
        <v>2.5880854813636677E-2</v>
      </c>
      <c r="BY366" s="2">
        <f t="shared" si="307"/>
        <v>3.6508795760443448E-2</v>
      </c>
      <c r="BZ366" s="2">
        <f t="shared" si="308"/>
        <v>3.1194825287040064E-2</v>
      </c>
      <c r="CA366" s="2">
        <f t="shared" si="309"/>
        <v>1.1666666666666667</v>
      </c>
      <c r="CB366" s="2">
        <f t="shared" si="310"/>
        <v>7.572275864797412E-2</v>
      </c>
      <c r="CC366" s="2">
        <v>6.6349999999999998</v>
      </c>
      <c r="CD366" s="2" t="str">
        <f t="shared" si="311"/>
        <v>Same Var</v>
      </c>
      <c r="CE366" s="2">
        <f t="shared" si="312"/>
        <v>0.10124435876689658</v>
      </c>
      <c r="CF366" s="2" t="str">
        <f t="shared" si="313"/>
        <v>NS</v>
      </c>
      <c r="CG366" s="2" t="str">
        <f t="shared" si="314"/>
        <v>NS</v>
      </c>
      <c r="CH366" s="2" t="str">
        <f t="shared" si="315"/>
        <v>Wilcoxon</v>
      </c>
      <c r="CI366" s="2" t="str">
        <f t="shared" si="316"/>
        <v/>
      </c>
      <c r="CJ366" s="2" t="str">
        <f t="shared" si="317"/>
        <v/>
      </c>
    </row>
    <row r="367" spans="1:88" x14ac:dyDescent="0.2">
      <c r="A367" s="1" t="s">
        <v>142</v>
      </c>
      <c r="B367" s="19" t="s">
        <v>306</v>
      </c>
      <c r="C367" s="20">
        <v>37230</v>
      </c>
      <c r="D367" s="7">
        <v>0</v>
      </c>
      <c r="E367" s="1">
        <v>0.1</v>
      </c>
      <c r="F367" s="1" t="s">
        <v>57</v>
      </c>
      <c r="G367" s="1" t="s">
        <v>761</v>
      </c>
      <c r="H367" s="19" t="s">
        <v>711</v>
      </c>
      <c r="I367" s="19" t="s">
        <v>712</v>
      </c>
      <c r="J367" s="19" t="s">
        <v>61</v>
      </c>
      <c r="K367" s="2">
        <v>0.75</v>
      </c>
      <c r="L367" s="2">
        <v>0.25</v>
      </c>
      <c r="M367" s="19">
        <v>100</v>
      </c>
      <c r="N367" s="19">
        <v>100</v>
      </c>
      <c r="O367" s="19">
        <v>100</v>
      </c>
      <c r="P367" s="19">
        <v>90</v>
      </c>
      <c r="Q367" s="21"/>
      <c r="R367" s="21"/>
      <c r="S367" s="21"/>
      <c r="T367" s="21"/>
      <c r="W367" s="2">
        <f t="shared" si="265"/>
        <v>97.5</v>
      </c>
      <c r="X367" s="2">
        <f t="shared" si="266"/>
        <v>5</v>
      </c>
      <c r="Y367" s="2">
        <f t="shared" si="267"/>
        <v>4</v>
      </c>
      <c r="Z367" s="19">
        <v>90</v>
      </c>
      <c r="AA367" s="19">
        <v>90</v>
      </c>
      <c r="AB367" s="19">
        <v>100</v>
      </c>
      <c r="AC367" s="19">
        <v>80</v>
      </c>
      <c r="AJ367" s="2">
        <f t="shared" si="268"/>
        <v>90</v>
      </c>
      <c r="AK367" s="2">
        <f t="shared" si="269"/>
        <v>8.1649658092772608</v>
      </c>
      <c r="AL367" s="2">
        <f t="shared" si="270"/>
        <v>4</v>
      </c>
      <c r="AM367" s="22">
        <f t="shared" si="271"/>
        <v>1.5707963267948966</v>
      </c>
      <c r="AN367" s="22">
        <f t="shared" si="272"/>
        <v>1.5707963267948966</v>
      </c>
      <c r="AO367" s="22">
        <f t="shared" si="273"/>
        <v>1.5707963267948966</v>
      </c>
      <c r="AP367" s="22">
        <f t="shared" si="274"/>
        <v>1.2490457723982542</v>
      </c>
      <c r="AQ367" s="22" t="str">
        <f t="shared" si="275"/>
        <v/>
      </c>
      <c r="AR367" s="22" t="str">
        <f t="shared" si="276"/>
        <v/>
      </c>
      <c r="AS367" s="22" t="str">
        <f t="shared" si="277"/>
        <v/>
      </c>
      <c r="AT367" s="22" t="str">
        <f t="shared" si="278"/>
        <v/>
      </c>
      <c r="AU367" s="22" t="str">
        <f t="shared" si="279"/>
        <v/>
      </c>
      <c r="AV367" s="22" t="str">
        <f t="shared" si="280"/>
        <v/>
      </c>
      <c r="AW367" s="2">
        <f t="shared" si="281"/>
        <v>1.490358688195736</v>
      </c>
      <c r="AX367" s="2">
        <f t="shared" si="282"/>
        <v>0.16087527719832118</v>
      </c>
      <c r="AY367" s="2">
        <f t="shared" si="283"/>
        <v>4</v>
      </c>
      <c r="AZ367" s="23">
        <f t="shared" si="284"/>
        <v>1.2490457723982542</v>
      </c>
      <c r="BA367" s="23">
        <f t="shared" si="285"/>
        <v>1.2490457723982542</v>
      </c>
      <c r="BB367" s="23">
        <f t="shared" si="286"/>
        <v>1.5707963267948966</v>
      </c>
      <c r="BC367" s="23">
        <f t="shared" si="287"/>
        <v>1.1071487177940904</v>
      </c>
      <c r="BD367" s="23" t="str">
        <f t="shared" si="288"/>
        <v/>
      </c>
      <c r="BE367" s="23" t="str">
        <f t="shared" si="289"/>
        <v/>
      </c>
      <c r="BF367" s="23" t="str">
        <f t="shared" si="290"/>
        <v/>
      </c>
      <c r="BG367" s="23" t="str">
        <f t="shared" si="291"/>
        <v/>
      </c>
      <c r="BH367" s="23" t="str">
        <f t="shared" si="292"/>
        <v/>
      </c>
      <c r="BI367" s="23" t="str">
        <f t="shared" si="293"/>
        <v/>
      </c>
      <c r="BJ367" s="2">
        <f t="shared" si="294"/>
        <v>1.294009147346374</v>
      </c>
      <c r="BK367" s="2">
        <f t="shared" si="295"/>
        <v>0.19627478443327218</v>
      </c>
      <c r="BL367" s="2">
        <f t="shared" si="296"/>
        <v>4</v>
      </c>
      <c r="BM367" s="2">
        <f t="shared" si="297"/>
        <v>1.7610465633469526E-4</v>
      </c>
      <c r="BN367" s="2">
        <f t="shared" si="298"/>
        <v>3.5333693318114727E-5</v>
      </c>
      <c r="BO367" s="2">
        <f t="shared" si="299"/>
        <v>5</v>
      </c>
      <c r="BP367" s="2">
        <f t="shared" si="300"/>
        <v>1.5298966640635259</v>
      </c>
      <c r="BQ367" s="2">
        <f t="shared" si="301"/>
        <v>0.72668684380042159</v>
      </c>
      <c r="BR367" s="3" t="str">
        <f t="shared" si="302"/>
        <v>Nontoxic</v>
      </c>
      <c r="BS367" s="2">
        <f t="shared" si="303"/>
        <v>92.307692307692307</v>
      </c>
      <c r="BT367" s="4" t="s">
        <v>664</v>
      </c>
      <c r="BU367" s="2" t="s">
        <v>666</v>
      </c>
      <c r="BV367" s="2">
        <f t="shared" si="304"/>
        <v>3</v>
      </c>
      <c r="BW367" s="2">
        <f t="shared" si="305"/>
        <v>3</v>
      </c>
      <c r="BX367" s="2">
        <f t="shared" si="306"/>
        <v>2.5880854813636677E-2</v>
      </c>
      <c r="BY367" s="2">
        <f t="shared" si="307"/>
        <v>3.8523791004327464E-2</v>
      </c>
      <c r="BZ367" s="2">
        <f t="shared" si="308"/>
        <v>3.2202322908982069E-2</v>
      </c>
      <c r="CA367" s="2">
        <f t="shared" si="309"/>
        <v>1.1666666666666667</v>
      </c>
      <c r="CB367" s="2">
        <f t="shared" si="310"/>
        <v>0.10105118323868213</v>
      </c>
      <c r="CC367" s="2">
        <v>6.6349999999999998</v>
      </c>
      <c r="CD367" s="2" t="str">
        <f t="shared" si="311"/>
        <v>Same Var</v>
      </c>
      <c r="CE367" s="2">
        <f t="shared" si="312"/>
        <v>9.9347842230820993E-2</v>
      </c>
      <c r="CF367" s="2" t="str">
        <f t="shared" si="313"/>
        <v>NS</v>
      </c>
      <c r="CG367" s="2" t="str">
        <f t="shared" si="314"/>
        <v>NS</v>
      </c>
      <c r="CH367" s="2" t="str">
        <f t="shared" si="315"/>
        <v>Wilcoxon</v>
      </c>
      <c r="CI367" s="2" t="str">
        <f t="shared" si="316"/>
        <v/>
      </c>
      <c r="CJ367" s="2" t="str">
        <f t="shared" si="317"/>
        <v/>
      </c>
    </row>
    <row r="368" spans="1:88" x14ac:dyDescent="0.2">
      <c r="A368" s="1" t="s">
        <v>142</v>
      </c>
      <c r="B368" s="19" t="s">
        <v>309</v>
      </c>
      <c r="C368" s="20">
        <v>37342</v>
      </c>
      <c r="D368" s="7">
        <v>0</v>
      </c>
      <c r="E368" s="1">
        <v>0.1</v>
      </c>
      <c r="F368" s="1" t="s">
        <v>57</v>
      </c>
      <c r="G368" s="1" t="s">
        <v>746</v>
      </c>
      <c r="H368" s="19" t="s">
        <v>711</v>
      </c>
      <c r="I368" s="19" t="s">
        <v>712</v>
      </c>
      <c r="J368" s="19" t="s">
        <v>61</v>
      </c>
      <c r="K368" s="2">
        <v>0.75</v>
      </c>
      <c r="L368" s="2">
        <v>0.25</v>
      </c>
      <c r="M368" s="19">
        <v>90</v>
      </c>
      <c r="N368" s="19">
        <v>100</v>
      </c>
      <c r="O368" s="19">
        <v>100</v>
      </c>
      <c r="P368" s="19">
        <v>100</v>
      </c>
      <c r="Q368" s="21"/>
      <c r="R368" s="21"/>
      <c r="S368" s="21"/>
      <c r="T368" s="21"/>
      <c r="W368" s="2">
        <f t="shared" si="265"/>
        <v>97.5</v>
      </c>
      <c r="X368" s="2">
        <f t="shared" si="266"/>
        <v>5</v>
      </c>
      <c r="Y368" s="2">
        <f t="shared" si="267"/>
        <v>4</v>
      </c>
      <c r="Z368" s="19">
        <v>80</v>
      </c>
      <c r="AA368" s="19">
        <v>90</v>
      </c>
      <c r="AB368" s="19">
        <v>90</v>
      </c>
      <c r="AC368" s="19">
        <v>100</v>
      </c>
      <c r="AJ368" s="2">
        <f t="shared" si="268"/>
        <v>90</v>
      </c>
      <c r="AK368" s="2">
        <f t="shared" si="269"/>
        <v>8.1649658092772608</v>
      </c>
      <c r="AL368" s="2">
        <f t="shared" si="270"/>
        <v>4</v>
      </c>
      <c r="AM368" s="22">
        <f t="shared" si="271"/>
        <v>1.2490457723982542</v>
      </c>
      <c r="AN368" s="22">
        <f t="shared" si="272"/>
        <v>1.5707963267948966</v>
      </c>
      <c r="AO368" s="22">
        <f t="shared" si="273"/>
        <v>1.5707963267948966</v>
      </c>
      <c r="AP368" s="22">
        <f t="shared" si="274"/>
        <v>1.5707963267948966</v>
      </c>
      <c r="AQ368" s="22" t="str">
        <f t="shared" si="275"/>
        <v/>
      </c>
      <c r="AR368" s="22" t="str">
        <f t="shared" si="276"/>
        <v/>
      </c>
      <c r="AS368" s="22" t="str">
        <f t="shared" si="277"/>
        <v/>
      </c>
      <c r="AT368" s="22" t="str">
        <f t="shared" si="278"/>
        <v/>
      </c>
      <c r="AU368" s="22" t="str">
        <f t="shared" si="279"/>
        <v/>
      </c>
      <c r="AV368" s="22" t="str">
        <f t="shared" si="280"/>
        <v/>
      </c>
      <c r="AW368" s="2">
        <f t="shared" si="281"/>
        <v>1.490358688195736</v>
      </c>
      <c r="AX368" s="2">
        <f t="shared" si="282"/>
        <v>0.16087527719832118</v>
      </c>
      <c r="AY368" s="2">
        <f t="shared" si="283"/>
        <v>4</v>
      </c>
      <c r="AZ368" s="23">
        <f t="shared" si="284"/>
        <v>1.1071487177940904</v>
      </c>
      <c r="BA368" s="23">
        <f t="shared" si="285"/>
        <v>1.2490457723982542</v>
      </c>
      <c r="BB368" s="23">
        <f t="shared" si="286"/>
        <v>1.2490457723982542</v>
      </c>
      <c r="BC368" s="23">
        <f t="shared" si="287"/>
        <v>1.5707963267948966</v>
      </c>
      <c r="BD368" s="23" t="str">
        <f t="shared" si="288"/>
        <v/>
      </c>
      <c r="BE368" s="23" t="str">
        <f t="shared" si="289"/>
        <v/>
      </c>
      <c r="BF368" s="23" t="str">
        <f t="shared" si="290"/>
        <v/>
      </c>
      <c r="BG368" s="23" t="str">
        <f t="shared" si="291"/>
        <v/>
      </c>
      <c r="BH368" s="23" t="str">
        <f t="shared" si="292"/>
        <v/>
      </c>
      <c r="BI368" s="23" t="str">
        <f t="shared" si="293"/>
        <v/>
      </c>
      <c r="BJ368" s="2">
        <f t="shared" si="294"/>
        <v>1.294009147346374</v>
      </c>
      <c r="BK368" s="2">
        <f t="shared" si="295"/>
        <v>0.1962747844332714</v>
      </c>
      <c r="BL368" s="2">
        <f t="shared" si="296"/>
        <v>4</v>
      </c>
      <c r="BM368" s="2">
        <f t="shared" si="297"/>
        <v>1.7610465633469323E-4</v>
      </c>
      <c r="BN368" s="2">
        <f t="shared" si="298"/>
        <v>3.5333693318114239E-5</v>
      </c>
      <c r="BO368" s="2">
        <f t="shared" si="299"/>
        <v>5</v>
      </c>
      <c r="BP368" s="2">
        <f t="shared" si="300"/>
        <v>1.5298966640635303</v>
      </c>
      <c r="BQ368" s="2">
        <f t="shared" si="301"/>
        <v>0.72668684380042159</v>
      </c>
      <c r="BR368" s="3" t="str">
        <f t="shared" si="302"/>
        <v>Nontoxic</v>
      </c>
      <c r="BS368" s="2">
        <f t="shared" si="303"/>
        <v>92.307692307692307</v>
      </c>
      <c r="BT368" s="4" t="s">
        <v>664</v>
      </c>
      <c r="BU368" s="2" t="s">
        <v>666</v>
      </c>
      <c r="BV368" s="2">
        <f t="shared" si="304"/>
        <v>3</v>
      </c>
      <c r="BW368" s="2">
        <f t="shared" si="305"/>
        <v>3</v>
      </c>
      <c r="BX368" s="2">
        <f t="shared" si="306"/>
        <v>2.5880854813636677E-2</v>
      </c>
      <c r="BY368" s="2">
        <f t="shared" si="307"/>
        <v>3.8523791004327158E-2</v>
      </c>
      <c r="BZ368" s="2">
        <f t="shared" si="308"/>
        <v>3.2202322908981916E-2</v>
      </c>
      <c r="CA368" s="2">
        <f t="shared" si="309"/>
        <v>1.1666666666666667</v>
      </c>
      <c r="CB368" s="2">
        <f t="shared" si="310"/>
        <v>0.10105118323867604</v>
      </c>
      <c r="CC368" s="2">
        <v>6.6349999999999998</v>
      </c>
      <c r="CD368" s="2" t="str">
        <f t="shared" si="311"/>
        <v>Same Var</v>
      </c>
      <c r="CE368" s="2">
        <f t="shared" si="312"/>
        <v>9.8823150994520326E-2</v>
      </c>
      <c r="CF368" s="2" t="str">
        <f t="shared" si="313"/>
        <v>NS</v>
      </c>
      <c r="CG368" s="2" t="str">
        <f t="shared" si="314"/>
        <v>NS</v>
      </c>
      <c r="CH368" s="2" t="str">
        <f t="shared" si="315"/>
        <v>Wilcoxon</v>
      </c>
      <c r="CI368" s="2" t="str">
        <f t="shared" si="316"/>
        <v/>
      </c>
      <c r="CJ368" s="2" t="str">
        <f t="shared" si="317"/>
        <v/>
      </c>
    </row>
    <row r="369" spans="1:88" x14ac:dyDescent="0.2">
      <c r="A369" s="1" t="s">
        <v>142</v>
      </c>
      <c r="B369" s="19" t="s">
        <v>529</v>
      </c>
      <c r="C369" s="20">
        <v>38673</v>
      </c>
      <c r="D369" s="7">
        <v>0.50694444444444442</v>
      </c>
      <c r="E369" s="1">
        <v>0.1</v>
      </c>
      <c r="F369" s="1" t="s">
        <v>57</v>
      </c>
      <c r="G369" s="1" t="s">
        <v>843</v>
      </c>
      <c r="H369" s="19" t="s">
        <v>711</v>
      </c>
      <c r="I369" s="19" t="s">
        <v>712</v>
      </c>
      <c r="J369" s="19" t="s">
        <v>61</v>
      </c>
      <c r="K369" s="2">
        <v>0.75</v>
      </c>
      <c r="L369" s="2">
        <v>0.25</v>
      </c>
      <c r="M369" s="19">
        <v>90</v>
      </c>
      <c r="N369" s="19">
        <v>100</v>
      </c>
      <c r="O369" s="19">
        <v>100</v>
      </c>
      <c r="P369" s="19">
        <v>100</v>
      </c>
      <c r="Q369" s="21"/>
      <c r="R369" s="21"/>
      <c r="S369" s="21"/>
      <c r="T369" s="21"/>
      <c r="W369" s="2">
        <f t="shared" si="265"/>
        <v>97.5</v>
      </c>
      <c r="X369" s="2">
        <f t="shared" si="266"/>
        <v>5</v>
      </c>
      <c r="Y369" s="2">
        <f t="shared" si="267"/>
        <v>4</v>
      </c>
      <c r="Z369" s="19">
        <v>90</v>
      </c>
      <c r="AA369" s="19">
        <v>100</v>
      </c>
      <c r="AB369" s="19">
        <v>80</v>
      </c>
      <c r="AC369" s="19">
        <v>90</v>
      </c>
      <c r="AJ369" s="2">
        <f t="shared" si="268"/>
        <v>90</v>
      </c>
      <c r="AK369" s="2">
        <f t="shared" si="269"/>
        <v>8.1649658092772608</v>
      </c>
      <c r="AL369" s="2">
        <f t="shared" si="270"/>
        <v>4</v>
      </c>
      <c r="AM369" s="22">
        <f t="shared" si="271"/>
        <v>1.2490457723982542</v>
      </c>
      <c r="AN369" s="22">
        <f t="shared" si="272"/>
        <v>1.5707963267948966</v>
      </c>
      <c r="AO369" s="22">
        <f t="shared" si="273"/>
        <v>1.5707963267948966</v>
      </c>
      <c r="AP369" s="22">
        <f t="shared" si="274"/>
        <v>1.5707963267948966</v>
      </c>
      <c r="AQ369" s="22" t="str">
        <f t="shared" si="275"/>
        <v/>
      </c>
      <c r="AR369" s="22" t="str">
        <f t="shared" si="276"/>
        <v/>
      </c>
      <c r="AS369" s="22" t="str">
        <f t="shared" si="277"/>
        <v/>
      </c>
      <c r="AT369" s="22" t="str">
        <f t="shared" si="278"/>
        <v/>
      </c>
      <c r="AU369" s="22" t="str">
        <f t="shared" si="279"/>
        <v/>
      </c>
      <c r="AV369" s="22" t="str">
        <f t="shared" si="280"/>
        <v/>
      </c>
      <c r="AW369" s="2">
        <f t="shared" si="281"/>
        <v>1.490358688195736</v>
      </c>
      <c r="AX369" s="2">
        <f t="shared" si="282"/>
        <v>0.16087527719832118</v>
      </c>
      <c r="AY369" s="2">
        <f t="shared" si="283"/>
        <v>4</v>
      </c>
      <c r="AZ369" s="23">
        <f t="shared" si="284"/>
        <v>1.2490457723982542</v>
      </c>
      <c r="BA369" s="23">
        <f t="shared" si="285"/>
        <v>1.5707963267948966</v>
      </c>
      <c r="BB369" s="23">
        <f t="shared" si="286"/>
        <v>1.1071487177940904</v>
      </c>
      <c r="BC369" s="23">
        <f t="shared" si="287"/>
        <v>1.2490457723982542</v>
      </c>
      <c r="BD369" s="23" t="str">
        <f t="shared" si="288"/>
        <v/>
      </c>
      <c r="BE369" s="23" t="str">
        <f t="shared" si="289"/>
        <v/>
      </c>
      <c r="BF369" s="23" t="str">
        <f t="shared" si="290"/>
        <v/>
      </c>
      <c r="BG369" s="23" t="str">
        <f t="shared" si="291"/>
        <v/>
      </c>
      <c r="BH369" s="23" t="str">
        <f t="shared" si="292"/>
        <v/>
      </c>
      <c r="BI369" s="23" t="str">
        <f t="shared" si="293"/>
        <v/>
      </c>
      <c r="BJ369" s="2">
        <f t="shared" si="294"/>
        <v>1.294009147346374</v>
      </c>
      <c r="BK369" s="2">
        <f t="shared" si="295"/>
        <v>0.1962747844332714</v>
      </c>
      <c r="BL369" s="2">
        <f t="shared" si="296"/>
        <v>4</v>
      </c>
      <c r="BM369" s="2">
        <f t="shared" si="297"/>
        <v>1.7610465633469323E-4</v>
      </c>
      <c r="BN369" s="2">
        <f t="shared" si="298"/>
        <v>3.5333693318114239E-5</v>
      </c>
      <c r="BO369" s="2">
        <f t="shared" si="299"/>
        <v>5</v>
      </c>
      <c r="BP369" s="2">
        <f t="shared" si="300"/>
        <v>1.5298966640635303</v>
      </c>
      <c r="BQ369" s="2">
        <f t="shared" si="301"/>
        <v>0.72668684380042159</v>
      </c>
      <c r="BR369" s="3" t="str">
        <f t="shared" si="302"/>
        <v>Nontoxic</v>
      </c>
      <c r="BS369" s="2">
        <f t="shared" si="303"/>
        <v>92.307692307692307</v>
      </c>
      <c r="BT369" s="4" t="s">
        <v>664</v>
      </c>
      <c r="BU369" s="2" t="s">
        <v>666</v>
      </c>
      <c r="BV369" s="2">
        <f t="shared" si="304"/>
        <v>3</v>
      </c>
      <c r="BW369" s="2">
        <f t="shared" si="305"/>
        <v>3</v>
      </c>
      <c r="BX369" s="2">
        <f t="shared" si="306"/>
        <v>2.5880854813636677E-2</v>
      </c>
      <c r="BY369" s="2">
        <f t="shared" si="307"/>
        <v>3.8523791004327158E-2</v>
      </c>
      <c r="BZ369" s="2">
        <f t="shared" si="308"/>
        <v>3.2202322908981916E-2</v>
      </c>
      <c r="CA369" s="2">
        <f t="shared" si="309"/>
        <v>1.1666666666666667</v>
      </c>
      <c r="CB369" s="2">
        <f t="shared" si="310"/>
        <v>0.10105118323867604</v>
      </c>
      <c r="CC369" s="2">
        <v>6.6349999999999998</v>
      </c>
      <c r="CD369" s="2" t="str">
        <f t="shared" si="311"/>
        <v>Same Var</v>
      </c>
      <c r="CE369" s="2">
        <f t="shared" si="312"/>
        <v>9.8037495364107552E-2</v>
      </c>
      <c r="CF369" s="2" t="str">
        <f t="shared" si="313"/>
        <v>NS</v>
      </c>
      <c r="CG369" s="2" t="str">
        <f t="shared" si="314"/>
        <v>NS</v>
      </c>
      <c r="CH369" s="2" t="str">
        <f t="shared" si="315"/>
        <v>Wilcoxon</v>
      </c>
      <c r="CI369" s="2" t="str">
        <f t="shared" si="316"/>
        <v/>
      </c>
      <c r="CJ369" s="2" t="str">
        <f t="shared" si="317"/>
        <v/>
      </c>
    </row>
    <row r="370" spans="1:88" hidden="1" x14ac:dyDescent="0.2">
      <c r="A370" s="1" t="s">
        <v>142</v>
      </c>
      <c r="B370" s="19" t="s">
        <v>376</v>
      </c>
      <c r="C370" s="20">
        <v>37208</v>
      </c>
      <c r="D370" s="7">
        <v>0.3611111111111111</v>
      </c>
      <c r="E370" s="1">
        <v>0.1</v>
      </c>
      <c r="F370" s="1" t="s">
        <v>57</v>
      </c>
      <c r="G370" s="1" t="s">
        <v>770</v>
      </c>
      <c r="H370" s="19" t="s">
        <v>711</v>
      </c>
      <c r="I370" s="19" t="s">
        <v>712</v>
      </c>
      <c r="J370" s="19" t="s">
        <v>61</v>
      </c>
      <c r="K370" s="2">
        <v>0.75</v>
      </c>
      <c r="L370" s="2">
        <v>0.25</v>
      </c>
      <c r="M370" s="19">
        <v>100</v>
      </c>
      <c r="N370" s="19">
        <v>100</v>
      </c>
      <c r="O370" s="19">
        <v>100</v>
      </c>
      <c r="P370" s="19">
        <v>90</v>
      </c>
      <c r="Q370" s="21"/>
      <c r="R370" s="21"/>
      <c r="S370" s="21"/>
      <c r="T370" s="21"/>
      <c r="W370" s="2">
        <f t="shared" si="265"/>
        <v>97.5</v>
      </c>
      <c r="X370" s="2">
        <f t="shared" si="266"/>
        <v>5</v>
      </c>
      <c r="Y370" s="2">
        <f t="shared" si="267"/>
        <v>4</v>
      </c>
      <c r="Z370" s="19">
        <v>82</v>
      </c>
      <c r="AA370" s="19">
        <v>90</v>
      </c>
      <c r="AB370" s="19">
        <v>73</v>
      </c>
      <c r="AC370" s="19">
        <v>70</v>
      </c>
      <c r="AJ370" s="2">
        <f t="shared" si="268"/>
        <v>78.75</v>
      </c>
      <c r="AK370" s="2">
        <f t="shared" si="269"/>
        <v>9.0691785736085269</v>
      </c>
      <c r="AL370" s="2">
        <f t="shared" si="270"/>
        <v>4</v>
      </c>
      <c r="AM370" s="22">
        <f t="shared" si="271"/>
        <v>1.5707963267948966</v>
      </c>
      <c r="AN370" s="22">
        <f t="shared" si="272"/>
        <v>1.5707963267948966</v>
      </c>
      <c r="AO370" s="22">
        <f t="shared" si="273"/>
        <v>1.5707963267948966</v>
      </c>
      <c r="AP370" s="22">
        <f t="shared" si="274"/>
        <v>1.2490457723982542</v>
      </c>
      <c r="AQ370" s="22" t="str">
        <f t="shared" si="275"/>
        <v/>
      </c>
      <c r="AR370" s="22" t="str">
        <f t="shared" si="276"/>
        <v/>
      </c>
      <c r="AS370" s="22" t="str">
        <f t="shared" si="277"/>
        <v/>
      </c>
      <c r="AT370" s="22" t="str">
        <f t="shared" si="278"/>
        <v/>
      </c>
      <c r="AU370" s="22" t="str">
        <f t="shared" si="279"/>
        <v/>
      </c>
      <c r="AV370" s="22" t="str">
        <f t="shared" si="280"/>
        <v/>
      </c>
      <c r="AW370" s="2">
        <f t="shared" si="281"/>
        <v>1.490358688195736</v>
      </c>
      <c r="AX370" s="2">
        <f t="shared" si="282"/>
        <v>0.16087527719832118</v>
      </c>
      <c r="AY370" s="2">
        <f t="shared" si="283"/>
        <v>4</v>
      </c>
      <c r="AZ370" s="23">
        <f t="shared" si="284"/>
        <v>1.1326472962107261</v>
      </c>
      <c r="BA370" s="23">
        <f t="shared" si="285"/>
        <v>1.2490457723982542</v>
      </c>
      <c r="BB370" s="23">
        <f t="shared" si="286"/>
        <v>1.0243957626569244</v>
      </c>
      <c r="BC370" s="23">
        <f t="shared" si="287"/>
        <v>0.99115658643119231</v>
      </c>
      <c r="BD370" s="23" t="str">
        <f t="shared" si="288"/>
        <v/>
      </c>
      <c r="BE370" s="23" t="str">
        <f t="shared" si="289"/>
        <v/>
      </c>
      <c r="BF370" s="23" t="str">
        <f t="shared" si="290"/>
        <v/>
      </c>
      <c r="BG370" s="23" t="str">
        <f t="shared" si="291"/>
        <v/>
      </c>
      <c r="BH370" s="23" t="str">
        <f t="shared" si="292"/>
        <v/>
      </c>
      <c r="BI370" s="23" t="str">
        <f t="shared" si="293"/>
        <v/>
      </c>
      <c r="BJ370" s="2">
        <f t="shared" si="294"/>
        <v>1.0993113544242743</v>
      </c>
      <c r="BK370" s="2">
        <f t="shared" si="295"/>
        <v>0.11667830513893865</v>
      </c>
      <c r="BL370" s="2">
        <f t="shared" si="296"/>
        <v>4</v>
      </c>
      <c r="BM370" s="2">
        <f t="shared" si="297"/>
        <v>4.9603171898030809E-5</v>
      </c>
      <c r="BN370" s="2">
        <f t="shared" si="298"/>
        <v>8.2764810107893066E-6</v>
      </c>
      <c r="BO370" s="2">
        <f t="shared" si="299"/>
        <v>6</v>
      </c>
      <c r="BP370" s="2">
        <f t="shared" si="300"/>
        <v>-0.21993751823241617</v>
      </c>
      <c r="BQ370" s="2">
        <f t="shared" si="301"/>
        <v>0.71755819649141217</v>
      </c>
      <c r="BR370" s="3" t="str">
        <f t="shared" si="302"/>
        <v>Toxic</v>
      </c>
      <c r="BS370" s="2">
        <f t="shared" si="303"/>
        <v>80.769230769230774</v>
      </c>
      <c r="BT370" s="4" t="s">
        <v>664</v>
      </c>
      <c r="BU370" s="4" t="s">
        <v>667</v>
      </c>
      <c r="BV370" s="2">
        <f t="shared" si="304"/>
        <v>3</v>
      </c>
      <c r="BW370" s="2">
        <f t="shared" si="305"/>
        <v>3</v>
      </c>
      <c r="BX370" s="2">
        <f t="shared" si="306"/>
        <v>2.5880854813636677E-2</v>
      </c>
      <c r="BY370" s="2">
        <f t="shared" si="307"/>
        <v>1.3613826890095278E-2</v>
      </c>
      <c r="BZ370" s="2">
        <f t="shared" si="308"/>
        <v>1.9747340851865979E-2</v>
      </c>
      <c r="CA370" s="2">
        <f t="shared" si="309"/>
        <v>1.1666666666666667</v>
      </c>
      <c r="CB370" s="2">
        <f t="shared" si="310"/>
        <v>0.26086686530252784</v>
      </c>
      <c r="CC370" s="2">
        <v>6.6349999999999998</v>
      </c>
      <c r="CD370" s="2" t="str">
        <f t="shared" si="311"/>
        <v>Same Var</v>
      </c>
      <c r="CE370" s="2">
        <f t="shared" si="312"/>
        <v>9.3214884542932558E-2</v>
      </c>
      <c r="CF370" s="2" t="str">
        <f t="shared" si="313"/>
        <v>NS</v>
      </c>
      <c r="CG370" s="2" t="str">
        <f t="shared" si="314"/>
        <v>Sig</v>
      </c>
      <c r="CH370" s="2" t="str">
        <f t="shared" si="315"/>
        <v>Wilcoxon</v>
      </c>
      <c r="CI370" s="2" t="str">
        <f t="shared" si="316"/>
        <v>TSTToxicLess25</v>
      </c>
      <c r="CJ370" s="2" t="str">
        <f t="shared" si="317"/>
        <v>NOECToxicLess25</v>
      </c>
    </row>
    <row r="371" spans="1:88" x14ac:dyDescent="0.2">
      <c r="A371" s="1" t="s">
        <v>142</v>
      </c>
      <c r="B371" s="19" t="s">
        <v>529</v>
      </c>
      <c r="C371" s="20">
        <v>39065</v>
      </c>
      <c r="D371" s="7">
        <v>0.50902777777777775</v>
      </c>
      <c r="E371" s="1">
        <v>0.1</v>
      </c>
      <c r="F371" s="1" t="s">
        <v>57</v>
      </c>
      <c r="G371" s="1" t="s">
        <v>855</v>
      </c>
      <c r="H371" s="19" t="s">
        <v>711</v>
      </c>
      <c r="I371" s="19" t="s">
        <v>712</v>
      </c>
      <c r="J371" s="19" t="s">
        <v>61</v>
      </c>
      <c r="K371" s="2">
        <v>0.75</v>
      </c>
      <c r="L371" s="2">
        <v>0.25</v>
      </c>
      <c r="M371" s="19">
        <v>90</v>
      </c>
      <c r="N371" s="19">
        <v>100</v>
      </c>
      <c r="O371" s="19">
        <v>100</v>
      </c>
      <c r="P371" s="19">
        <v>100</v>
      </c>
      <c r="Q371" s="21"/>
      <c r="R371" s="21"/>
      <c r="S371" s="21"/>
      <c r="T371" s="21"/>
      <c r="W371" s="2">
        <f t="shared" si="265"/>
        <v>97.5</v>
      </c>
      <c r="X371" s="2">
        <f t="shared" si="266"/>
        <v>5</v>
      </c>
      <c r="Y371" s="2">
        <f t="shared" si="267"/>
        <v>4</v>
      </c>
      <c r="Z371" s="19">
        <v>100</v>
      </c>
      <c r="AA371" s="19">
        <v>90</v>
      </c>
      <c r="AB371" s="19">
        <v>88.9</v>
      </c>
      <c r="AC371" s="19">
        <v>77.8</v>
      </c>
      <c r="AJ371" s="2">
        <f t="shared" si="268"/>
        <v>89.174999999999997</v>
      </c>
      <c r="AK371" s="2">
        <f t="shared" si="269"/>
        <v>9.0797852397509953</v>
      </c>
      <c r="AL371" s="2">
        <f t="shared" si="270"/>
        <v>4</v>
      </c>
      <c r="AM371" s="22">
        <f t="shared" si="271"/>
        <v>1.2490457723982542</v>
      </c>
      <c r="AN371" s="22">
        <f t="shared" si="272"/>
        <v>1.5707963267948966</v>
      </c>
      <c r="AO371" s="22">
        <f t="shared" si="273"/>
        <v>1.5707963267948966</v>
      </c>
      <c r="AP371" s="22">
        <f t="shared" si="274"/>
        <v>1.5707963267948966</v>
      </c>
      <c r="AQ371" s="22" t="str">
        <f t="shared" si="275"/>
        <v/>
      </c>
      <c r="AR371" s="22" t="str">
        <f t="shared" si="276"/>
        <v/>
      </c>
      <c r="AS371" s="22" t="str">
        <f t="shared" si="277"/>
        <v/>
      </c>
      <c r="AT371" s="22" t="str">
        <f t="shared" si="278"/>
        <v/>
      </c>
      <c r="AU371" s="22" t="str">
        <f t="shared" si="279"/>
        <v/>
      </c>
      <c r="AV371" s="22" t="str">
        <f t="shared" si="280"/>
        <v/>
      </c>
      <c r="AW371" s="2">
        <f t="shared" si="281"/>
        <v>1.490358688195736</v>
      </c>
      <c r="AX371" s="2">
        <f t="shared" si="282"/>
        <v>0.16087527719832118</v>
      </c>
      <c r="AY371" s="2">
        <f t="shared" si="283"/>
        <v>4</v>
      </c>
      <c r="AZ371" s="23">
        <f t="shared" si="284"/>
        <v>1.5707963267948966</v>
      </c>
      <c r="BA371" s="23">
        <f t="shared" si="285"/>
        <v>1.2490457723982542</v>
      </c>
      <c r="BB371" s="23">
        <f t="shared" si="286"/>
        <v>1.2311362327265871</v>
      </c>
      <c r="BC371" s="23">
        <f t="shared" si="287"/>
        <v>1.0801809575025088</v>
      </c>
      <c r="BD371" s="23" t="str">
        <f t="shared" si="288"/>
        <v/>
      </c>
      <c r="BE371" s="23" t="str">
        <f t="shared" si="289"/>
        <v/>
      </c>
      <c r="BF371" s="23" t="str">
        <f t="shared" si="290"/>
        <v/>
      </c>
      <c r="BG371" s="23" t="str">
        <f t="shared" si="291"/>
        <v/>
      </c>
      <c r="BH371" s="23" t="str">
        <f t="shared" si="292"/>
        <v/>
      </c>
      <c r="BI371" s="23" t="str">
        <f t="shared" si="293"/>
        <v/>
      </c>
      <c r="BJ371" s="2">
        <f t="shared" si="294"/>
        <v>1.2827898223555618</v>
      </c>
      <c r="BK371" s="2">
        <f t="shared" si="295"/>
        <v>0.20640159313458498</v>
      </c>
      <c r="BL371" s="2">
        <f t="shared" si="296"/>
        <v>4</v>
      </c>
      <c r="BM371" s="2">
        <f t="shared" si="297"/>
        <v>2.0420123115800281E-4</v>
      </c>
      <c r="BN371" s="2">
        <f t="shared" si="298"/>
        <v>4.2225679837353028E-5</v>
      </c>
      <c r="BO371" s="2">
        <f t="shared" si="299"/>
        <v>5</v>
      </c>
      <c r="BP371" s="2">
        <f t="shared" si="300"/>
        <v>1.3804609166437611</v>
      </c>
      <c r="BQ371" s="2">
        <f t="shared" si="301"/>
        <v>0.72668684380042159</v>
      </c>
      <c r="BR371" s="3" t="str">
        <f t="shared" si="302"/>
        <v>Nontoxic</v>
      </c>
      <c r="BS371" s="2">
        <f t="shared" si="303"/>
        <v>91.461538461538467</v>
      </c>
      <c r="BT371" s="4" t="s">
        <v>664</v>
      </c>
      <c r="BU371" s="2" t="s">
        <v>666</v>
      </c>
      <c r="BV371" s="2">
        <f t="shared" si="304"/>
        <v>3</v>
      </c>
      <c r="BW371" s="2">
        <f t="shared" si="305"/>
        <v>3</v>
      </c>
      <c r="BX371" s="2">
        <f t="shared" si="306"/>
        <v>2.5880854813636677E-2</v>
      </c>
      <c r="BY371" s="2">
        <f t="shared" si="307"/>
        <v>4.2601617648494759E-2</v>
      </c>
      <c r="BZ371" s="2">
        <f t="shared" si="308"/>
        <v>3.4241236231065716E-2</v>
      </c>
      <c r="CA371" s="2">
        <f t="shared" si="309"/>
        <v>1.1666666666666667</v>
      </c>
      <c r="CB371" s="2">
        <f t="shared" si="310"/>
        <v>0.15805436528026665</v>
      </c>
      <c r="CC371" s="2">
        <v>6.6349999999999998</v>
      </c>
      <c r="CD371" s="2" t="str">
        <f t="shared" si="311"/>
        <v>Same Var</v>
      </c>
      <c r="CE371" s="2">
        <f t="shared" si="312"/>
        <v>9.68941023384466E-2</v>
      </c>
      <c r="CF371" s="2" t="str">
        <f t="shared" si="313"/>
        <v>NS</v>
      </c>
      <c r="CG371" s="2" t="str">
        <f t="shared" si="314"/>
        <v>NS</v>
      </c>
      <c r="CH371" s="2" t="str">
        <f t="shared" si="315"/>
        <v>Wilcoxon</v>
      </c>
      <c r="CI371" s="2" t="str">
        <f t="shared" si="316"/>
        <v/>
      </c>
      <c r="CJ371" s="2" t="str">
        <f t="shared" si="317"/>
        <v/>
      </c>
    </row>
    <row r="372" spans="1:88" x14ac:dyDescent="0.2">
      <c r="A372" s="1" t="s">
        <v>142</v>
      </c>
      <c r="B372" s="19" t="s">
        <v>870</v>
      </c>
      <c r="C372" s="20">
        <v>38313</v>
      </c>
      <c r="D372" s="7">
        <v>0.36180555555555555</v>
      </c>
      <c r="E372" s="1">
        <v>0.1</v>
      </c>
      <c r="F372" s="1" t="s">
        <v>57</v>
      </c>
      <c r="G372" s="1" t="s">
        <v>860</v>
      </c>
      <c r="H372" s="19" t="s">
        <v>711</v>
      </c>
      <c r="I372" s="19" t="s">
        <v>712</v>
      </c>
      <c r="J372" s="19" t="s">
        <v>61</v>
      </c>
      <c r="K372" s="2">
        <v>0.75</v>
      </c>
      <c r="L372" s="2">
        <v>0.25</v>
      </c>
      <c r="M372" s="19">
        <v>100</v>
      </c>
      <c r="N372" s="19">
        <v>100</v>
      </c>
      <c r="O372" s="19">
        <v>100</v>
      </c>
      <c r="P372" s="19">
        <v>90</v>
      </c>
      <c r="Q372" s="21"/>
      <c r="R372" s="21"/>
      <c r="S372" s="21"/>
      <c r="T372" s="21"/>
      <c r="W372" s="2">
        <f t="shared" si="265"/>
        <v>97.5</v>
      </c>
      <c r="X372" s="2">
        <f t="shared" si="266"/>
        <v>5</v>
      </c>
      <c r="Y372" s="2">
        <f t="shared" si="267"/>
        <v>4</v>
      </c>
      <c r="Z372" s="19">
        <v>90</v>
      </c>
      <c r="AA372" s="19">
        <v>90</v>
      </c>
      <c r="AB372" s="19">
        <v>100</v>
      </c>
      <c r="AC372" s="19">
        <v>77.8</v>
      </c>
      <c r="AJ372" s="2">
        <f t="shared" si="268"/>
        <v>89.45</v>
      </c>
      <c r="AK372" s="2">
        <f t="shared" si="269"/>
        <v>9.0853361706286542</v>
      </c>
      <c r="AL372" s="2">
        <f t="shared" si="270"/>
        <v>4</v>
      </c>
      <c r="AM372" s="22">
        <f t="shared" si="271"/>
        <v>1.5707963267948966</v>
      </c>
      <c r="AN372" s="22">
        <f t="shared" si="272"/>
        <v>1.5707963267948966</v>
      </c>
      <c r="AO372" s="22">
        <f t="shared" si="273"/>
        <v>1.5707963267948966</v>
      </c>
      <c r="AP372" s="22">
        <f t="shared" si="274"/>
        <v>1.2490457723982542</v>
      </c>
      <c r="AQ372" s="22" t="str">
        <f t="shared" si="275"/>
        <v/>
      </c>
      <c r="AR372" s="22" t="str">
        <f t="shared" si="276"/>
        <v/>
      </c>
      <c r="AS372" s="22" t="str">
        <f t="shared" si="277"/>
        <v/>
      </c>
      <c r="AT372" s="22" t="str">
        <f t="shared" si="278"/>
        <v/>
      </c>
      <c r="AU372" s="22" t="str">
        <f t="shared" si="279"/>
        <v/>
      </c>
      <c r="AV372" s="22" t="str">
        <f t="shared" si="280"/>
        <v/>
      </c>
      <c r="AW372" s="2">
        <f t="shared" si="281"/>
        <v>1.490358688195736</v>
      </c>
      <c r="AX372" s="2">
        <f t="shared" si="282"/>
        <v>0.16087527719832118</v>
      </c>
      <c r="AY372" s="2">
        <f t="shared" si="283"/>
        <v>4</v>
      </c>
      <c r="AZ372" s="23">
        <f t="shared" si="284"/>
        <v>1.2490457723982542</v>
      </c>
      <c r="BA372" s="23">
        <f t="shared" si="285"/>
        <v>1.2490457723982542</v>
      </c>
      <c r="BB372" s="23">
        <f t="shared" si="286"/>
        <v>1.5707963267948966</v>
      </c>
      <c r="BC372" s="23">
        <f t="shared" si="287"/>
        <v>1.0801809575025088</v>
      </c>
      <c r="BD372" s="23" t="str">
        <f t="shared" si="288"/>
        <v/>
      </c>
      <c r="BE372" s="23" t="str">
        <f t="shared" si="289"/>
        <v/>
      </c>
      <c r="BF372" s="23" t="str">
        <f t="shared" si="290"/>
        <v/>
      </c>
      <c r="BG372" s="23" t="str">
        <f t="shared" si="291"/>
        <v/>
      </c>
      <c r="BH372" s="23" t="str">
        <f t="shared" si="292"/>
        <v/>
      </c>
      <c r="BI372" s="23" t="str">
        <f t="shared" si="293"/>
        <v/>
      </c>
      <c r="BJ372" s="2">
        <f t="shared" si="294"/>
        <v>1.2872672072734785</v>
      </c>
      <c r="BK372" s="2">
        <f t="shared" si="295"/>
        <v>0.20509772681060875</v>
      </c>
      <c r="BL372" s="2">
        <f t="shared" si="296"/>
        <v>4</v>
      </c>
      <c r="BM372" s="2">
        <f t="shared" si="297"/>
        <v>2.0038567123755705E-4</v>
      </c>
      <c r="BN372" s="2">
        <f t="shared" si="298"/>
        <v>4.1279282387767442E-5</v>
      </c>
      <c r="BO372" s="2">
        <f t="shared" si="299"/>
        <v>5</v>
      </c>
      <c r="BP372" s="2">
        <f t="shared" si="300"/>
        <v>1.4246179164954171</v>
      </c>
      <c r="BQ372" s="2">
        <f t="shared" si="301"/>
        <v>0.72668684380042159</v>
      </c>
      <c r="BR372" s="3" t="str">
        <f t="shared" si="302"/>
        <v>Nontoxic</v>
      </c>
      <c r="BS372" s="2">
        <f t="shared" si="303"/>
        <v>91.743589743589752</v>
      </c>
      <c r="BT372" s="4" t="s">
        <v>664</v>
      </c>
      <c r="BU372" s="2" t="s">
        <v>666</v>
      </c>
      <c r="BV372" s="2">
        <f t="shared" si="304"/>
        <v>3</v>
      </c>
      <c r="BW372" s="2">
        <f t="shared" si="305"/>
        <v>3</v>
      </c>
      <c r="BX372" s="2">
        <f t="shared" si="306"/>
        <v>2.5880854813636677E-2</v>
      </c>
      <c r="BY372" s="2">
        <f t="shared" si="307"/>
        <v>4.2065077542879102E-2</v>
      </c>
      <c r="BZ372" s="2">
        <f t="shared" si="308"/>
        <v>3.3972966178257888E-2</v>
      </c>
      <c r="CA372" s="2">
        <f t="shared" si="309"/>
        <v>1.1666666666666667</v>
      </c>
      <c r="CB372" s="2">
        <f t="shared" si="310"/>
        <v>0.15019407899292603</v>
      </c>
      <c r="CC372" s="2">
        <v>6.6349999999999998</v>
      </c>
      <c r="CD372" s="2" t="str">
        <f t="shared" si="311"/>
        <v>Same Var</v>
      </c>
      <c r="CE372" s="2">
        <f t="shared" si="312"/>
        <v>9.8543145184480735E-2</v>
      </c>
      <c r="CF372" s="2" t="str">
        <f t="shared" si="313"/>
        <v>NS</v>
      </c>
      <c r="CG372" s="2" t="str">
        <f t="shared" si="314"/>
        <v>NS</v>
      </c>
      <c r="CH372" s="2" t="str">
        <f t="shared" si="315"/>
        <v>Wilcoxon</v>
      </c>
      <c r="CI372" s="2" t="str">
        <f t="shared" si="316"/>
        <v/>
      </c>
      <c r="CJ372" s="2" t="str">
        <f t="shared" si="317"/>
        <v/>
      </c>
    </row>
    <row r="373" spans="1:88" x14ac:dyDescent="0.2">
      <c r="A373" s="1" t="s">
        <v>142</v>
      </c>
      <c r="B373" s="19" t="s">
        <v>167</v>
      </c>
      <c r="C373" s="20">
        <v>38362</v>
      </c>
      <c r="D373" s="7">
        <v>0.52083333333333337</v>
      </c>
      <c r="E373" s="1">
        <v>0.1</v>
      </c>
      <c r="F373" s="1" t="s">
        <v>57</v>
      </c>
      <c r="G373" s="1" t="s">
        <v>722</v>
      </c>
      <c r="H373" s="19" t="s">
        <v>711</v>
      </c>
      <c r="I373" s="19" t="s">
        <v>712</v>
      </c>
      <c r="J373" s="19" t="s">
        <v>61</v>
      </c>
      <c r="K373" s="2">
        <v>0.75</v>
      </c>
      <c r="L373" s="2">
        <v>0.25</v>
      </c>
      <c r="M373" s="19">
        <v>100</v>
      </c>
      <c r="N373" s="19">
        <v>100</v>
      </c>
      <c r="O373" s="19">
        <v>100</v>
      </c>
      <c r="P373" s="19">
        <v>90</v>
      </c>
      <c r="Q373" s="21"/>
      <c r="R373" s="21"/>
      <c r="S373" s="21"/>
      <c r="T373" s="21"/>
      <c r="W373" s="2">
        <f t="shared" si="265"/>
        <v>97.5</v>
      </c>
      <c r="X373" s="2">
        <f t="shared" si="266"/>
        <v>5</v>
      </c>
      <c r="Y373" s="2">
        <f t="shared" si="267"/>
        <v>4</v>
      </c>
      <c r="Z373" s="19">
        <v>100</v>
      </c>
      <c r="AA373" s="19">
        <v>100</v>
      </c>
      <c r="AB373" s="19">
        <v>90</v>
      </c>
      <c r="AC373" s="19">
        <v>80</v>
      </c>
      <c r="AJ373" s="2">
        <f t="shared" si="268"/>
        <v>92.5</v>
      </c>
      <c r="AK373" s="2">
        <f t="shared" si="269"/>
        <v>9.574271077563381</v>
      </c>
      <c r="AL373" s="2">
        <f t="shared" si="270"/>
        <v>4</v>
      </c>
      <c r="AM373" s="22">
        <f t="shared" si="271"/>
        <v>1.5707963267948966</v>
      </c>
      <c r="AN373" s="22">
        <f t="shared" si="272"/>
        <v>1.5707963267948966</v>
      </c>
      <c r="AO373" s="22">
        <f t="shared" si="273"/>
        <v>1.5707963267948966</v>
      </c>
      <c r="AP373" s="22">
        <f t="shared" si="274"/>
        <v>1.2490457723982542</v>
      </c>
      <c r="AQ373" s="22" t="str">
        <f t="shared" si="275"/>
        <v/>
      </c>
      <c r="AR373" s="22" t="str">
        <f t="shared" si="276"/>
        <v/>
      </c>
      <c r="AS373" s="22" t="str">
        <f t="shared" si="277"/>
        <v/>
      </c>
      <c r="AT373" s="22" t="str">
        <f t="shared" si="278"/>
        <v/>
      </c>
      <c r="AU373" s="22" t="str">
        <f t="shared" si="279"/>
        <v/>
      </c>
      <c r="AV373" s="22" t="str">
        <f t="shared" si="280"/>
        <v/>
      </c>
      <c r="AW373" s="2">
        <f t="shared" si="281"/>
        <v>1.490358688195736</v>
      </c>
      <c r="AX373" s="2">
        <f t="shared" si="282"/>
        <v>0.16087527719832118</v>
      </c>
      <c r="AY373" s="2">
        <f t="shared" si="283"/>
        <v>4</v>
      </c>
      <c r="AZ373" s="23">
        <f t="shared" si="284"/>
        <v>1.5707963267948966</v>
      </c>
      <c r="BA373" s="23">
        <f t="shared" si="285"/>
        <v>1.5707963267948966</v>
      </c>
      <c r="BB373" s="23">
        <f t="shared" si="286"/>
        <v>1.2490457723982542</v>
      </c>
      <c r="BC373" s="23">
        <f t="shared" si="287"/>
        <v>1.1071487177940904</v>
      </c>
      <c r="BD373" s="23" t="str">
        <f t="shared" si="288"/>
        <v/>
      </c>
      <c r="BE373" s="23" t="str">
        <f t="shared" si="289"/>
        <v/>
      </c>
      <c r="BF373" s="23" t="str">
        <f t="shared" si="290"/>
        <v/>
      </c>
      <c r="BG373" s="23" t="str">
        <f t="shared" si="291"/>
        <v/>
      </c>
      <c r="BH373" s="23" t="str">
        <f t="shared" si="292"/>
        <v/>
      </c>
      <c r="BI373" s="23" t="str">
        <f t="shared" si="293"/>
        <v/>
      </c>
      <c r="BJ373" s="2">
        <f t="shared" si="294"/>
        <v>1.3744467859455345</v>
      </c>
      <c r="BK373" s="2">
        <f t="shared" si="295"/>
        <v>0.23400851538614914</v>
      </c>
      <c r="BL373" s="2">
        <f t="shared" si="296"/>
        <v>4</v>
      </c>
      <c r="BM373" s="2">
        <f t="shared" si="297"/>
        <v>3.0031127656617078E-4</v>
      </c>
      <c r="BN373" s="2">
        <f t="shared" si="298"/>
        <v>6.6887308188515152E-5</v>
      </c>
      <c r="BO373" s="2">
        <f t="shared" si="299"/>
        <v>4</v>
      </c>
      <c r="BP373" s="2">
        <f t="shared" si="300"/>
        <v>1.9498237100517843</v>
      </c>
      <c r="BQ373" s="2">
        <f t="shared" si="301"/>
        <v>0.74069708411268287</v>
      </c>
      <c r="BR373" s="3" t="str">
        <f t="shared" si="302"/>
        <v>Nontoxic</v>
      </c>
      <c r="BS373" s="2">
        <f t="shared" si="303"/>
        <v>94.871794871794862</v>
      </c>
      <c r="BT373" s="4" t="s">
        <v>664</v>
      </c>
      <c r="BU373" s="2" t="s">
        <v>666</v>
      </c>
      <c r="BV373" s="2">
        <f t="shared" si="304"/>
        <v>3</v>
      </c>
      <c r="BW373" s="2">
        <f t="shared" si="305"/>
        <v>3</v>
      </c>
      <c r="BX373" s="2">
        <f t="shared" si="306"/>
        <v>2.5880854813636677E-2</v>
      </c>
      <c r="BY373" s="2">
        <f t="shared" si="307"/>
        <v>5.4759985273229596E-2</v>
      </c>
      <c r="BZ373" s="2">
        <f t="shared" si="308"/>
        <v>4.0320420043433135E-2</v>
      </c>
      <c r="CA373" s="2">
        <f t="shared" si="309"/>
        <v>1.1666666666666667</v>
      </c>
      <c r="CB373" s="2">
        <f t="shared" si="310"/>
        <v>0.35293590626856891</v>
      </c>
      <c r="CC373" s="2">
        <v>6.6349999999999998</v>
      </c>
      <c r="CD373" s="2" t="str">
        <f t="shared" si="311"/>
        <v>Same Var</v>
      </c>
      <c r="CE373" s="2">
        <f t="shared" si="312"/>
        <v>9.731186805066469E-2</v>
      </c>
      <c r="CF373" s="2" t="str">
        <f t="shared" si="313"/>
        <v>NS</v>
      </c>
      <c r="CG373" s="2" t="str">
        <f t="shared" si="314"/>
        <v>NS</v>
      </c>
      <c r="CH373" s="2" t="str">
        <f t="shared" si="315"/>
        <v>Wilcoxon</v>
      </c>
      <c r="CI373" s="2" t="str">
        <f t="shared" si="316"/>
        <v/>
      </c>
      <c r="CJ373" s="2" t="str">
        <f t="shared" si="317"/>
        <v/>
      </c>
    </row>
    <row r="374" spans="1:88" x14ac:dyDescent="0.2">
      <c r="A374" s="1" t="s">
        <v>142</v>
      </c>
      <c r="B374" s="19" t="s">
        <v>176</v>
      </c>
      <c r="C374" s="20">
        <v>38363</v>
      </c>
      <c r="D374" s="7">
        <v>0.41666666666666669</v>
      </c>
      <c r="E374" s="1">
        <v>0.1</v>
      </c>
      <c r="F374" s="1" t="s">
        <v>57</v>
      </c>
      <c r="G374" s="1" t="s">
        <v>722</v>
      </c>
      <c r="H374" s="19" t="s">
        <v>711</v>
      </c>
      <c r="I374" s="19" t="s">
        <v>712</v>
      </c>
      <c r="J374" s="19" t="s">
        <v>61</v>
      </c>
      <c r="K374" s="2">
        <v>0.75</v>
      </c>
      <c r="L374" s="2">
        <v>0.25</v>
      </c>
      <c r="M374" s="19">
        <v>100</v>
      </c>
      <c r="N374" s="19">
        <v>100</v>
      </c>
      <c r="O374" s="19">
        <v>100</v>
      </c>
      <c r="P374" s="19">
        <v>90</v>
      </c>
      <c r="Q374" s="21"/>
      <c r="R374" s="21"/>
      <c r="S374" s="21"/>
      <c r="T374" s="21"/>
      <c r="W374" s="2">
        <f t="shared" si="265"/>
        <v>97.5</v>
      </c>
      <c r="X374" s="2">
        <f t="shared" si="266"/>
        <v>5</v>
      </c>
      <c r="Y374" s="2">
        <f t="shared" si="267"/>
        <v>4</v>
      </c>
      <c r="Z374" s="19">
        <v>90</v>
      </c>
      <c r="AA374" s="19">
        <v>80</v>
      </c>
      <c r="AB374" s="19">
        <v>100</v>
      </c>
      <c r="AC374" s="19">
        <v>80</v>
      </c>
      <c r="AJ374" s="2">
        <f t="shared" si="268"/>
        <v>87.5</v>
      </c>
      <c r="AK374" s="2">
        <f t="shared" si="269"/>
        <v>9.574271077563381</v>
      </c>
      <c r="AL374" s="2">
        <f t="shared" si="270"/>
        <v>4</v>
      </c>
      <c r="AM374" s="22">
        <f t="shared" si="271"/>
        <v>1.5707963267948966</v>
      </c>
      <c r="AN374" s="22">
        <f t="shared" si="272"/>
        <v>1.5707963267948966</v>
      </c>
      <c r="AO374" s="22">
        <f t="shared" si="273"/>
        <v>1.5707963267948966</v>
      </c>
      <c r="AP374" s="22">
        <f t="shared" si="274"/>
        <v>1.2490457723982542</v>
      </c>
      <c r="AQ374" s="22" t="str">
        <f t="shared" si="275"/>
        <v/>
      </c>
      <c r="AR374" s="22" t="str">
        <f t="shared" si="276"/>
        <v/>
      </c>
      <c r="AS374" s="22" t="str">
        <f t="shared" si="277"/>
        <v/>
      </c>
      <c r="AT374" s="22" t="str">
        <f t="shared" si="278"/>
        <v/>
      </c>
      <c r="AU374" s="22" t="str">
        <f t="shared" si="279"/>
        <v/>
      </c>
      <c r="AV374" s="22" t="str">
        <f t="shared" si="280"/>
        <v/>
      </c>
      <c r="AW374" s="2">
        <f t="shared" si="281"/>
        <v>1.490358688195736</v>
      </c>
      <c r="AX374" s="2">
        <f t="shared" si="282"/>
        <v>0.16087527719832118</v>
      </c>
      <c r="AY374" s="2">
        <f t="shared" si="283"/>
        <v>4</v>
      </c>
      <c r="AZ374" s="23">
        <f t="shared" si="284"/>
        <v>1.2490457723982542</v>
      </c>
      <c r="BA374" s="23">
        <f t="shared" si="285"/>
        <v>1.1071487177940904</v>
      </c>
      <c r="BB374" s="23">
        <f t="shared" si="286"/>
        <v>1.5707963267948966</v>
      </c>
      <c r="BC374" s="23">
        <f t="shared" si="287"/>
        <v>1.1071487177940904</v>
      </c>
      <c r="BD374" s="23" t="str">
        <f t="shared" si="288"/>
        <v/>
      </c>
      <c r="BE374" s="23" t="str">
        <f t="shared" si="289"/>
        <v/>
      </c>
      <c r="BF374" s="23" t="str">
        <f t="shared" si="290"/>
        <v/>
      </c>
      <c r="BG374" s="23" t="str">
        <f t="shared" si="291"/>
        <v/>
      </c>
      <c r="BH374" s="23" t="str">
        <f t="shared" si="292"/>
        <v/>
      </c>
      <c r="BI374" s="23" t="str">
        <f t="shared" si="293"/>
        <v/>
      </c>
      <c r="BJ374" s="2">
        <f t="shared" si="294"/>
        <v>1.258534883695333</v>
      </c>
      <c r="BK374" s="2">
        <f t="shared" si="295"/>
        <v>0.21865710944489192</v>
      </c>
      <c r="BL374" s="2">
        <f t="shared" si="296"/>
        <v>4</v>
      </c>
      <c r="BM374" s="2">
        <f t="shared" si="297"/>
        <v>2.4311757668168466E-4</v>
      </c>
      <c r="BN374" s="2">
        <f t="shared" si="298"/>
        <v>5.2037916205299538E-5</v>
      </c>
      <c r="BO374" s="2">
        <f t="shared" si="299"/>
        <v>5</v>
      </c>
      <c r="BP374" s="2">
        <f t="shared" si="300"/>
        <v>1.1273097721020511</v>
      </c>
      <c r="BQ374" s="2">
        <f t="shared" si="301"/>
        <v>0.72668684380042159</v>
      </c>
      <c r="BR374" s="3" t="str">
        <f t="shared" si="302"/>
        <v>Nontoxic</v>
      </c>
      <c r="BS374" s="2">
        <f t="shared" si="303"/>
        <v>89.743589743589752</v>
      </c>
      <c r="BT374" s="4" t="s">
        <v>664</v>
      </c>
      <c r="BU374" s="2" t="s">
        <v>666</v>
      </c>
      <c r="BV374" s="2">
        <f t="shared" si="304"/>
        <v>3</v>
      </c>
      <c r="BW374" s="2">
        <f t="shared" si="305"/>
        <v>3</v>
      </c>
      <c r="BX374" s="2">
        <f t="shared" si="306"/>
        <v>2.5880854813636677E-2</v>
      </c>
      <c r="BY374" s="2">
        <f t="shared" si="307"/>
        <v>4.7810931510795442E-2</v>
      </c>
      <c r="BZ374" s="2">
        <f t="shared" si="308"/>
        <v>3.6845893162216058E-2</v>
      </c>
      <c r="CA374" s="2">
        <f t="shared" si="309"/>
        <v>1.1666666666666667</v>
      </c>
      <c r="CB374" s="2">
        <f t="shared" si="310"/>
        <v>0.23844992133530138</v>
      </c>
      <c r="CC374" s="2">
        <v>6.6349999999999998</v>
      </c>
      <c r="CD374" s="2" t="str">
        <f t="shared" si="311"/>
        <v>Same Var</v>
      </c>
      <c r="CE374" s="2">
        <f t="shared" si="312"/>
        <v>9.7546775360380852E-2</v>
      </c>
      <c r="CF374" s="2" t="str">
        <f t="shared" si="313"/>
        <v>NS</v>
      </c>
      <c r="CG374" s="2" t="str">
        <f t="shared" si="314"/>
        <v>NS</v>
      </c>
      <c r="CH374" s="2" t="str">
        <f t="shared" si="315"/>
        <v>Wilcoxon</v>
      </c>
      <c r="CI374" s="2" t="str">
        <f t="shared" si="316"/>
        <v/>
      </c>
      <c r="CJ374" s="2" t="str">
        <f t="shared" si="317"/>
        <v/>
      </c>
    </row>
    <row r="375" spans="1:88" x14ac:dyDescent="0.2">
      <c r="A375" s="1" t="s">
        <v>142</v>
      </c>
      <c r="B375" s="19" t="s">
        <v>300</v>
      </c>
      <c r="C375" s="20">
        <v>37230</v>
      </c>
      <c r="D375" s="7">
        <v>0</v>
      </c>
      <c r="E375" s="1">
        <v>0.1</v>
      </c>
      <c r="F375" s="1" t="s">
        <v>57</v>
      </c>
      <c r="G375" s="1" t="s">
        <v>761</v>
      </c>
      <c r="H375" s="19" t="s">
        <v>711</v>
      </c>
      <c r="I375" s="19" t="s">
        <v>712</v>
      </c>
      <c r="J375" s="19" t="s">
        <v>61</v>
      </c>
      <c r="K375" s="2">
        <v>0.75</v>
      </c>
      <c r="L375" s="2">
        <v>0.25</v>
      </c>
      <c r="M375" s="19">
        <v>100</v>
      </c>
      <c r="N375" s="19">
        <v>100</v>
      </c>
      <c r="O375" s="19">
        <v>100</v>
      </c>
      <c r="P375" s="19">
        <v>90</v>
      </c>
      <c r="Q375" s="21"/>
      <c r="R375" s="21"/>
      <c r="S375" s="21"/>
      <c r="T375" s="21"/>
      <c r="W375" s="2">
        <f t="shared" si="265"/>
        <v>97.5</v>
      </c>
      <c r="X375" s="2">
        <f t="shared" si="266"/>
        <v>5</v>
      </c>
      <c r="Y375" s="2">
        <f t="shared" si="267"/>
        <v>4</v>
      </c>
      <c r="Z375" s="19">
        <v>100</v>
      </c>
      <c r="AA375" s="19">
        <v>100</v>
      </c>
      <c r="AB375" s="19">
        <v>90</v>
      </c>
      <c r="AC375" s="19">
        <v>80</v>
      </c>
      <c r="AJ375" s="2">
        <f t="shared" si="268"/>
        <v>92.5</v>
      </c>
      <c r="AK375" s="2">
        <f t="shared" si="269"/>
        <v>9.574271077563381</v>
      </c>
      <c r="AL375" s="2">
        <f t="shared" si="270"/>
        <v>4</v>
      </c>
      <c r="AM375" s="22">
        <f t="shared" si="271"/>
        <v>1.5707963267948966</v>
      </c>
      <c r="AN375" s="22">
        <f t="shared" si="272"/>
        <v>1.5707963267948966</v>
      </c>
      <c r="AO375" s="22">
        <f t="shared" si="273"/>
        <v>1.5707963267948966</v>
      </c>
      <c r="AP375" s="22">
        <f t="shared" si="274"/>
        <v>1.2490457723982542</v>
      </c>
      <c r="AQ375" s="22" t="str">
        <f t="shared" si="275"/>
        <v/>
      </c>
      <c r="AR375" s="22" t="str">
        <f t="shared" si="276"/>
        <v/>
      </c>
      <c r="AS375" s="22" t="str">
        <f t="shared" si="277"/>
        <v/>
      </c>
      <c r="AT375" s="22" t="str">
        <f t="shared" si="278"/>
        <v/>
      </c>
      <c r="AU375" s="22" t="str">
        <f t="shared" si="279"/>
        <v/>
      </c>
      <c r="AV375" s="22" t="str">
        <f t="shared" si="280"/>
        <v/>
      </c>
      <c r="AW375" s="2">
        <f t="shared" si="281"/>
        <v>1.490358688195736</v>
      </c>
      <c r="AX375" s="2">
        <f t="shared" si="282"/>
        <v>0.16087527719832118</v>
      </c>
      <c r="AY375" s="2">
        <f t="shared" si="283"/>
        <v>4</v>
      </c>
      <c r="AZ375" s="23">
        <f t="shared" si="284"/>
        <v>1.5707963267948966</v>
      </c>
      <c r="BA375" s="23">
        <f t="shared" si="285"/>
        <v>1.5707963267948966</v>
      </c>
      <c r="BB375" s="23">
        <f t="shared" si="286"/>
        <v>1.2490457723982542</v>
      </c>
      <c r="BC375" s="23">
        <f t="shared" si="287"/>
        <v>1.1071487177940904</v>
      </c>
      <c r="BD375" s="23" t="str">
        <f t="shared" si="288"/>
        <v/>
      </c>
      <c r="BE375" s="23" t="str">
        <f t="shared" si="289"/>
        <v/>
      </c>
      <c r="BF375" s="23" t="str">
        <f t="shared" si="290"/>
        <v/>
      </c>
      <c r="BG375" s="23" t="str">
        <f t="shared" si="291"/>
        <v/>
      </c>
      <c r="BH375" s="23" t="str">
        <f t="shared" si="292"/>
        <v/>
      </c>
      <c r="BI375" s="23" t="str">
        <f t="shared" si="293"/>
        <v/>
      </c>
      <c r="BJ375" s="2">
        <f t="shared" si="294"/>
        <v>1.3744467859455345</v>
      </c>
      <c r="BK375" s="2">
        <f t="shared" si="295"/>
        <v>0.23400851538614914</v>
      </c>
      <c r="BL375" s="2">
        <f t="shared" si="296"/>
        <v>4</v>
      </c>
      <c r="BM375" s="2">
        <f t="shared" si="297"/>
        <v>3.0031127656617078E-4</v>
      </c>
      <c r="BN375" s="2">
        <f t="shared" si="298"/>
        <v>6.6887308188515152E-5</v>
      </c>
      <c r="BO375" s="2">
        <f t="shared" si="299"/>
        <v>4</v>
      </c>
      <c r="BP375" s="2">
        <f t="shared" si="300"/>
        <v>1.9498237100517843</v>
      </c>
      <c r="BQ375" s="2">
        <f t="shared" si="301"/>
        <v>0.74069708411268287</v>
      </c>
      <c r="BR375" s="3" t="str">
        <f t="shared" si="302"/>
        <v>Nontoxic</v>
      </c>
      <c r="BS375" s="2">
        <f t="shared" si="303"/>
        <v>94.871794871794862</v>
      </c>
      <c r="BT375" s="4" t="s">
        <v>664</v>
      </c>
      <c r="BU375" s="2" t="s">
        <v>666</v>
      </c>
      <c r="BV375" s="2">
        <f t="shared" si="304"/>
        <v>3</v>
      </c>
      <c r="BW375" s="2">
        <f t="shared" si="305"/>
        <v>3</v>
      </c>
      <c r="BX375" s="2">
        <f t="shared" si="306"/>
        <v>2.5880854813636677E-2</v>
      </c>
      <c r="BY375" s="2">
        <f t="shared" si="307"/>
        <v>5.4759985273229596E-2</v>
      </c>
      <c r="BZ375" s="2">
        <f t="shared" si="308"/>
        <v>4.0320420043433135E-2</v>
      </c>
      <c r="CA375" s="2">
        <f t="shared" si="309"/>
        <v>1.1666666666666667</v>
      </c>
      <c r="CB375" s="2">
        <f t="shared" si="310"/>
        <v>0.35293590626856891</v>
      </c>
      <c r="CC375" s="2">
        <v>6.6349999999999998</v>
      </c>
      <c r="CD375" s="2" t="str">
        <f t="shared" si="311"/>
        <v>Same Var</v>
      </c>
      <c r="CE375" s="2">
        <f t="shared" si="312"/>
        <v>9.731186805066469E-2</v>
      </c>
      <c r="CF375" s="2" t="str">
        <f t="shared" si="313"/>
        <v>NS</v>
      </c>
      <c r="CG375" s="2" t="str">
        <f t="shared" si="314"/>
        <v>NS</v>
      </c>
      <c r="CH375" s="2" t="str">
        <f t="shared" si="315"/>
        <v>Wilcoxon</v>
      </c>
      <c r="CI375" s="2" t="str">
        <f t="shared" si="316"/>
        <v/>
      </c>
      <c r="CJ375" s="2" t="str">
        <f t="shared" si="317"/>
        <v/>
      </c>
    </row>
    <row r="376" spans="1:88" x14ac:dyDescent="0.2">
      <c r="A376" s="1" t="s">
        <v>142</v>
      </c>
      <c r="B376" s="19" t="s">
        <v>316</v>
      </c>
      <c r="C376" s="20">
        <v>37342</v>
      </c>
      <c r="D376" s="7">
        <v>0</v>
      </c>
      <c r="E376" s="1">
        <v>0.1</v>
      </c>
      <c r="F376" s="1" t="s">
        <v>57</v>
      </c>
      <c r="G376" s="1" t="s">
        <v>746</v>
      </c>
      <c r="H376" s="19" t="s">
        <v>711</v>
      </c>
      <c r="I376" s="19" t="s">
        <v>712</v>
      </c>
      <c r="J376" s="19" t="s">
        <v>61</v>
      </c>
      <c r="K376" s="2">
        <v>0.75</v>
      </c>
      <c r="L376" s="2">
        <v>0.25</v>
      </c>
      <c r="M376" s="19">
        <v>90</v>
      </c>
      <c r="N376" s="19">
        <v>100</v>
      </c>
      <c r="O376" s="19">
        <v>100</v>
      </c>
      <c r="P376" s="19">
        <v>100</v>
      </c>
      <c r="Q376" s="21"/>
      <c r="R376" s="21"/>
      <c r="S376" s="21"/>
      <c r="T376" s="21"/>
      <c r="W376" s="2">
        <f t="shared" si="265"/>
        <v>97.5</v>
      </c>
      <c r="X376" s="2">
        <f t="shared" si="266"/>
        <v>5</v>
      </c>
      <c r="Y376" s="2">
        <f t="shared" si="267"/>
        <v>4</v>
      </c>
      <c r="Z376" s="19">
        <v>100</v>
      </c>
      <c r="AA376" s="19">
        <v>80</v>
      </c>
      <c r="AB376" s="19">
        <v>100</v>
      </c>
      <c r="AC376" s="19">
        <v>90</v>
      </c>
      <c r="AJ376" s="2">
        <f t="shared" si="268"/>
        <v>92.5</v>
      </c>
      <c r="AK376" s="2">
        <f t="shared" si="269"/>
        <v>9.574271077563381</v>
      </c>
      <c r="AL376" s="2">
        <f t="shared" si="270"/>
        <v>4</v>
      </c>
      <c r="AM376" s="22">
        <f t="shared" si="271"/>
        <v>1.2490457723982542</v>
      </c>
      <c r="AN376" s="22">
        <f t="shared" si="272"/>
        <v>1.5707963267948966</v>
      </c>
      <c r="AO376" s="22">
        <f t="shared" si="273"/>
        <v>1.5707963267948966</v>
      </c>
      <c r="AP376" s="22">
        <f t="shared" si="274"/>
        <v>1.5707963267948966</v>
      </c>
      <c r="AQ376" s="22" t="str">
        <f t="shared" si="275"/>
        <v/>
      </c>
      <c r="AR376" s="22" t="str">
        <f t="shared" si="276"/>
        <v/>
      </c>
      <c r="AS376" s="22" t="str">
        <f t="shared" si="277"/>
        <v/>
      </c>
      <c r="AT376" s="22" t="str">
        <f t="shared" si="278"/>
        <v/>
      </c>
      <c r="AU376" s="22" t="str">
        <f t="shared" si="279"/>
        <v/>
      </c>
      <c r="AV376" s="22" t="str">
        <f t="shared" si="280"/>
        <v/>
      </c>
      <c r="AW376" s="2">
        <f t="shared" si="281"/>
        <v>1.490358688195736</v>
      </c>
      <c r="AX376" s="2">
        <f t="shared" si="282"/>
        <v>0.16087527719832118</v>
      </c>
      <c r="AY376" s="2">
        <f t="shared" si="283"/>
        <v>4</v>
      </c>
      <c r="AZ376" s="23">
        <f t="shared" si="284"/>
        <v>1.5707963267948966</v>
      </c>
      <c r="BA376" s="23">
        <f t="shared" si="285"/>
        <v>1.1071487177940904</v>
      </c>
      <c r="BB376" s="23">
        <f t="shared" si="286"/>
        <v>1.5707963267948966</v>
      </c>
      <c r="BC376" s="23">
        <f t="shared" si="287"/>
        <v>1.2490457723982542</v>
      </c>
      <c r="BD376" s="23" t="str">
        <f t="shared" si="288"/>
        <v/>
      </c>
      <c r="BE376" s="23" t="str">
        <f t="shared" si="289"/>
        <v/>
      </c>
      <c r="BF376" s="23" t="str">
        <f t="shared" si="290"/>
        <v/>
      </c>
      <c r="BG376" s="23" t="str">
        <f t="shared" si="291"/>
        <v/>
      </c>
      <c r="BH376" s="23" t="str">
        <f t="shared" si="292"/>
        <v/>
      </c>
      <c r="BI376" s="23" t="str">
        <f t="shared" si="293"/>
        <v/>
      </c>
      <c r="BJ376" s="2">
        <f t="shared" si="294"/>
        <v>1.3744467859455345</v>
      </c>
      <c r="BK376" s="2">
        <f t="shared" si="295"/>
        <v>0.23400851538614914</v>
      </c>
      <c r="BL376" s="2">
        <f t="shared" si="296"/>
        <v>4</v>
      </c>
      <c r="BM376" s="2">
        <f t="shared" si="297"/>
        <v>3.0031127656617078E-4</v>
      </c>
      <c r="BN376" s="2">
        <f t="shared" si="298"/>
        <v>6.6887308188515152E-5</v>
      </c>
      <c r="BO376" s="2">
        <f t="shared" si="299"/>
        <v>4</v>
      </c>
      <c r="BP376" s="2">
        <f t="shared" si="300"/>
        <v>1.9498237100517843</v>
      </c>
      <c r="BQ376" s="2">
        <f t="shared" si="301"/>
        <v>0.74069708411268287</v>
      </c>
      <c r="BR376" s="3" t="str">
        <f t="shared" si="302"/>
        <v>Nontoxic</v>
      </c>
      <c r="BS376" s="2">
        <f t="shared" si="303"/>
        <v>94.871794871794862</v>
      </c>
      <c r="BT376" s="4" t="s">
        <v>664</v>
      </c>
      <c r="BU376" s="2" t="s">
        <v>666</v>
      </c>
      <c r="BV376" s="2">
        <f t="shared" si="304"/>
        <v>3</v>
      </c>
      <c r="BW376" s="2">
        <f t="shared" si="305"/>
        <v>3</v>
      </c>
      <c r="BX376" s="2">
        <f t="shared" si="306"/>
        <v>2.5880854813636677E-2</v>
      </c>
      <c r="BY376" s="2">
        <f t="shared" si="307"/>
        <v>5.4759985273229596E-2</v>
      </c>
      <c r="BZ376" s="2">
        <f t="shared" si="308"/>
        <v>4.0320420043433135E-2</v>
      </c>
      <c r="CA376" s="2">
        <f t="shared" si="309"/>
        <v>1.1666666666666667</v>
      </c>
      <c r="CB376" s="2">
        <f t="shared" si="310"/>
        <v>0.35293590626856891</v>
      </c>
      <c r="CC376" s="2">
        <v>6.6349999999999998</v>
      </c>
      <c r="CD376" s="2" t="str">
        <f t="shared" si="311"/>
        <v>Same Var</v>
      </c>
      <c r="CE376" s="2">
        <f t="shared" si="312"/>
        <v>9.7915220412082671E-2</v>
      </c>
      <c r="CF376" s="2" t="str">
        <f t="shared" si="313"/>
        <v>NS</v>
      </c>
      <c r="CG376" s="2" t="str">
        <f t="shared" si="314"/>
        <v>NS</v>
      </c>
      <c r="CH376" s="2" t="str">
        <f t="shared" si="315"/>
        <v>Wilcoxon</v>
      </c>
      <c r="CI376" s="2" t="str">
        <f t="shared" si="316"/>
        <v/>
      </c>
      <c r="CJ376" s="2" t="str">
        <f t="shared" si="317"/>
        <v/>
      </c>
    </row>
    <row r="377" spans="1:88" x14ac:dyDescent="0.2">
      <c r="A377" s="1" t="s">
        <v>142</v>
      </c>
      <c r="B377" s="19" t="s">
        <v>324</v>
      </c>
      <c r="C377" s="20">
        <v>37230</v>
      </c>
      <c r="D377" s="7">
        <v>0</v>
      </c>
      <c r="E377" s="1">
        <v>0.1</v>
      </c>
      <c r="F377" s="1" t="s">
        <v>57</v>
      </c>
      <c r="G377" s="1" t="s">
        <v>761</v>
      </c>
      <c r="H377" s="19" t="s">
        <v>711</v>
      </c>
      <c r="I377" s="19" t="s">
        <v>712</v>
      </c>
      <c r="J377" s="19" t="s">
        <v>61</v>
      </c>
      <c r="K377" s="2">
        <v>0.75</v>
      </c>
      <c r="L377" s="2">
        <v>0.25</v>
      </c>
      <c r="M377" s="19">
        <v>100</v>
      </c>
      <c r="N377" s="19">
        <v>100</v>
      </c>
      <c r="O377" s="19">
        <v>100</v>
      </c>
      <c r="P377" s="19">
        <v>90</v>
      </c>
      <c r="Q377" s="21"/>
      <c r="R377" s="21"/>
      <c r="S377" s="21"/>
      <c r="T377" s="21"/>
      <c r="W377" s="2">
        <f t="shared" si="265"/>
        <v>97.5</v>
      </c>
      <c r="X377" s="2">
        <f t="shared" si="266"/>
        <v>5</v>
      </c>
      <c r="Y377" s="2">
        <f t="shared" si="267"/>
        <v>4</v>
      </c>
      <c r="Z377" s="19">
        <v>100</v>
      </c>
      <c r="AA377" s="19">
        <v>100</v>
      </c>
      <c r="AB377" s="19">
        <v>80</v>
      </c>
      <c r="AC377" s="19">
        <v>90</v>
      </c>
      <c r="AJ377" s="2">
        <f t="shared" si="268"/>
        <v>92.5</v>
      </c>
      <c r="AK377" s="2">
        <f t="shared" si="269"/>
        <v>9.574271077563381</v>
      </c>
      <c r="AL377" s="2">
        <f t="shared" si="270"/>
        <v>4</v>
      </c>
      <c r="AM377" s="22">
        <f t="shared" si="271"/>
        <v>1.5707963267948966</v>
      </c>
      <c r="AN377" s="22">
        <f t="shared" si="272"/>
        <v>1.5707963267948966</v>
      </c>
      <c r="AO377" s="22">
        <f t="shared" si="273"/>
        <v>1.5707963267948966</v>
      </c>
      <c r="AP377" s="22">
        <f t="shared" si="274"/>
        <v>1.2490457723982542</v>
      </c>
      <c r="AQ377" s="22" t="str">
        <f t="shared" si="275"/>
        <v/>
      </c>
      <c r="AR377" s="22" t="str">
        <f t="shared" si="276"/>
        <v/>
      </c>
      <c r="AS377" s="22" t="str">
        <f t="shared" si="277"/>
        <v/>
      </c>
      <c r="AT377" s="22" t="str">
        <f t="shared" si="278"/>
        <v/>
      </c>
      <c r="AU377" s="22" t="str">
        <f t="shared" si="279"/>
        <v/>
      </c>
      <c r="AV377" s="22" t="str">
        <f t="shared" si="280"/>
        <v/>
      </c>
      <c r="AW377" s="2">
        <f t="shared" si="281"/>
        <v>1.490358688195736</v>
      </c>
      <c r="AX377" s="2">
        <f t="shared" si="282"/>
        <v>0.16087527719832118</v>
      </c>
      <c r="AY377" s="2">
        <f t="shared" si="283"/>
        <v>4</v>
      </c>
      <c r="AZ377" s="23">
        <f t="shared" si="284"/>
        <v>1.5707963267948966</v>
      </c>
      <c r="BA377" s="23">
        <f t="shared" si="285"/>
        <v>1.5707963267948966</v>
      </c>
      <c r="BB377" s="23">
        <f t="shared" si="286"/>
        <v>1.1071487177940904</v>
      </c>
      <c r="BC377" s="23">
        <f t="shared" si="287"/>
        <v>1.2490457723982542</v>
      </c>
      <c r="BD377" s="23" t="str">
        <f t="shared" si="288"/>
        <v/>
      </c>
      <c r="BE377" s="23" t="str">
        <f t="shared" si="289"/>
        <v/>
      </c>
      <c r="BF377" s="23" t="str">
        <f t="shared" si="290"/>
        <v/>
      </c>
      <c r="BG377" s="23" t="str">
        <f t="shared" si="291"/>
        <v/>
      </c>
      <c r="BH377" s="23" t="str">
        <f t="shared" si="292"/>
        <v/>
      </c>
      <c r="BI377" s="23" t="str">
        <f t="shared" si="293"/>
        <v/>
      </c>
      <c r="BJ377" s="2">
        <f t="shared" si="294"/>
        <v>1.3744467859455345</v>
      </c>
      <c r="BK377" s="2">
        <f t="shared" si="295"/>
        <v>0.23400851538614914</v>
      </c>
      <c r="BL377" s="2">
        <f t="shared" si="296"/>
        <v>4</v>
      </c>
      <c r="BM377" s="2">
        <f t="shared" si="297"/>
        <v>3.0031127656617078E-4</v>
      </c>
      <c r="BN377" s="2">
        <f t="shared" si="298"/>
        <v>6.6887308188515152E-5</v>
      </c>
      <c r="BO377" s="2">
        <f t="shared" si="299"/>
        <v>4</v>
      </c>
      <c r="BP377" s="2">
        <f t="shared" si="300"/>
        <v>1.9498237100517843</v>
      </c>
      <c r="BQ377" s="2">
        <f t="shared" si="301"/>
        <v>0.74069708411268287</v>
      </c>
      <c r="BR377" s="3" t="str">
        <f t="shared" si="302"/>
        <v>Nontoxic</v>
      </c>
      <c r="BS377" s="2">
        <f t="shared" si="303"/>
        <v>94.871794871794862</v>
      </c>
      <c r="BT377" s="4" t="s">
        <v>664</v>
      </c>
      <c r="BU377" s="2" t="s">
        <v>666</v>
      </c>
      <c r="BV377" s="2">
        <f t="shared" si="304"/>
        <v>3</v>
      </c>
      <c r="BW377" s="2">
        <f t="shared" si="305"/>
        <v>3</v>
      </c>
      <c r="BX377" s="2">
        <f t="shared" si="306"/>
        <v>2.5880854813636677E-2</v>
      </c>
      <c r="BY377" s="2">
        <f t="shared" si="307"/>
        <v>5.4759985273229596E-2</v>
      </c>
      <c r="BZ377" s="2">
        <f t="shared" si="308"/>
        <v>4.0320420043433135E-2</v>
      </c>
      <c r="CA377" s="2">
        <f t="shared" si="309"/>
        <v>1.1666666666666667</v>
      </c>
      <c r="CB377" s="2">
        <f t="shared" si="310"/>
        <v>0.35293590626856891</v>
      </c>
      <c r="CC377" s="2">
        <v>6.6349999999999998</v>
      </c>
      <c r="CD377" s="2" t="str">
        <f t="shared" si="311"/>
        <v>Same Var</v>
      </c>
      <c r="CE377" s="2">
        <f t="shared" si="312"/>
        <v>9.731186805066469E-2</v>
      </c>
      <c r="CF377" s="2" t="str">
        <f t="shared" si="313"/>
        <v>NS</v>
      </c>
      <c r="CG377" s="2" t="str">
        <f t="shared" si="314"/>
        <v>NS</v>
      </c>
      <c r="CH377" s="2" t="str">
        <f t="shared" si="315"/>
        <v>Wilcoxon</v>
      </c>
      <c r="CI377" s="2" t="str">
        <f t="shared" si="316"/>
        <v/>
      </c>
      <c r="CJ377" s="2" t="str">
        <f t="shared" si="317"/>
        <v/>
      </c>
    </row>
    <row r="378" spans="1:88" x14ac:dyDescent="0.2">
      <c r="A378" s="1" t="s">
        <v>142</v>
      </c>
      <c r="B378" s="19" t="s">
        <v>377</v>
      </c>
      <c r="C378" s="20">
        <v>37210</v>
      </c>
      <c r="D378" s="7">
        <v>0.4548611111111111</v>
      </c>
      <c r="E378" s="1">
        <v>0.1</v>
      </c>
      <c r="F378" s="1" t="s">
        <v>57</v>
      </c>
      <c r="G378" s="1" t="s">
        <v>773</v>
      </c>
      <c r="H378" s="19" t="s">
        <v>711</v>
      </c>
      <c r="I378" s="19" t="s">
        <v>712</v>
      </c>
      <c r="J378" s="19" t="s">
        <v>61</v>
      </c>
      <c r="K378" s="2">
        <v>0.75</v>
      </c>
      <c r="L378" s="2">
        <v>0.25</v>
      </c>
      <c r="M378" s="19">
        <v>100</v>
      </c>
      <c r="N378" s="19">
        <v>100</v>
      </c>
      <c r="O378" s="19">
        <v>100</v>
      </c>
      <c r="P378" s="19">
        <v>90</v>
      </c>
      <c r="Q378" s="21"/>
      <c r="R378" s="21"/>
      <c r="S378" s="21"/>
      <c r="T378" s="21"/>
      <c r="W378" s="2">
        <f t="shared" si="265"/>
        <v>97.5</v>
      </c>
      <c r="X378" s="2">
        <f t="shared" si="266"/>
        <v>5</v>
      </c>
      <c r="Y378" s="2">
        <f t="shared" si="267"/>
        <v>4</v>
      </c>
      <c r="Z378" s="19">
        <v>90</v>
      </c>
      <c r="AA378" s="19">
        <v>100</v>
      </c>
      <c r="AB378" s="19">
        <v>80</v>
      </c>
      <c r="AC378" s="19">
        <v>100</v>
      </c>
      <c r="AJ378" s="2">
        <f t="shared" si="268"/>
        <v>92.5</v>
      </c>
      <c r="AK378" s="2">
        <f t="shared" si="269"/>
        <v>9.574271077563381</v>
      </c>
      <c r="AL378" s="2">
        <f t="shared" si="270"/>
        <v>4</v>
      </c>
      <c r="AM378" s="22">
        <f t="shared" si="271"/>
        <v>1.5707963267948966</v>
      </c>
      <c r="AN378" s="22">
        <f t="shared" si="272"/>
        <v>1.5707963267948966</v>
      </c>
      <c r="AO378" s="22">
        <f t="shared" si="273"/>
        <v>1.5707963267948966</v>
      </c>
      <c r="AP378" s="22">
        <f t="shared" si="274"/>
        <v>1.2490457723982542</v>
      </c>
      <c r="AQ378" s="22" t="str">
        <f t="shared" si="275"/>
        <v/>
      </c>
      <c r="AR378" s="22" t="str">
        <f t="shared" si="276"/>
        <v/>
      </c>
      <c r="AS378" s="22" t="str">
        <f t="shared" si="277"/>
        <v/>
      </c>
      <c r="AT378" s="22" t="str">
        <f t="shared" si="278"/>
        <v/>
      </c>
      <c r="AU378" s="22" t="str">
        <f t="shared" si="279"/>
        <v/>
      </c>
      <c r="AV378" s="22" t="str">
        <f t="shared" si="280"/>
        <v/>
      </c>
      <c r="AW378" s="2">
        <f t="shared" si="281"/>
        <v>1.490358688195736</v>
      </c>
      <c r="AX378" s="2">
        <f t="shared" si="282"/>
        <v>0.16087527719832118</v>
      </c>
      <c r="AY378" s="2">
        <f t="shared" si="283"/>
        <v>4</v>
      </c>
      <c r="AZ378" s="23">
        <f t="shared" si="284"/>
        <v>1.2490457723982542</v>
      </c>
      <c r="BA378" s="23">
        <f t="shared" si="285"/>
        <v>1.5707963267948966</v>
      </c>
      <c r="BB378" s="23">
        <f t="shared" si="286"/>
        <v>1.1071487177940904</v>
      </c>
      <c r="BC378" s="23">
        <f t="shared" si="287"/>
        <v>1.5707963267948966</v>
      </c>
      <c r="BD378" s="23" t="str">
        <f t="shared" si="288"/>
        <v/>
      </c>
      <c r="BE378" s="23" t="str">
        <f t="shared" si="289"/>
        <v/>
      </c>
      <c r="BF378" s="23" t="str">
        <f t="shared" si="290"/>
        <v/>
      </c>
      <c r="BG378" s="23" t="str">
        <f t="shared" si="291"/>
        <v/>
      </c>
      <c r="BH378" s="23" t="str">
        <f t="shared" si="292"/>
        <v/>
      </c>
      <c r="BI378" s="23" t="str">
        <f t="shared" si="293"/>
        <v/>
      </c>
      <c r="BJ378" s="2">
        <f t="shared" si="294"/>
        <v>1.3744467859455345</v>
      </c>
      <c r="BK378" s="2">
        <f t="shared" si="295"/>
        <v>0.23400851538614914</v>
      </c>
      <c r="BL378" s="2">
        <f t="shared" si="296"/>
        <v>4</v>
      </c>
      <c r="BM378" s="2">
        <f t="shared" si="297"/>
        <v>3.0031127656617078E-4</v>
      </c>
      <c r="BN378" s="2">
        <f t="shared" si="298"/>
        <v>6.6887308188515152E-5</v>
      </c>
      <c r="BO378" s="2">
        <f t="shared" si="299"/>
        <v>4</v>
      </c>
      <c r="BP378" s="2">
        <f t="shared" si="300"/>
        <v>1.9498237100517843</v>
      </c>
      <c r="BQ378" s="2">
        <f t="shared" si="301"/>
        <v>0.74069708411268287</v>
      </c>
      <c r="BR378" s="3" t="str">
        <f t="shared" si="302"/>
        <v>Nontoxic</v>
      </c>
      <c r="BS378" s="2">
        <f t="shared" si="303"/>
        <v>94.871794871794862</v>
      </c>
      <c r="BT378" s="4" t="s">
        <v>664</v>
      </c>
      <c r="BU378" s="2" t="s">
        <v>666</v>
      </c>
      <c r="BV378" s="2">
        <f t="shared" si="304"/>
        <v>3</v>
      </c>
      <c r="BW378" s="2">
        <f t="shared" si="305"/>
        <v>3</v>
      </c>
      <c r="BX378" s="2">
        <f t="shared" si="306"/>
        <v>2.5880854813636677E-2</v>
      </c>
      <c r="BY378" s="2">
        <f t="shared" si="307"/>
        <v>5.4759985273229596E-2</v>
      </c>
      <c r="BZ378" s="2">
        <f t="shared" si="308"/>
        <v>4.0320420043433135E-2</v>
      </c>
      <c r="CA378" s="2">
        <f t="shared" si="309"/>
        <v>1.1666666666666667</v>
      </c>
      <c r="CB378" s="2">
        <f t="shared" si="310"/>
        <v>0.35293590626856891</v>
      </c>
      <c r="CC378" s="2">
        <v>6.6349999999999998</v>
      </c>
      <c r="CD378" s="2" t="str">
        <f t="shared" si="311"/>
        <v>Same Var</v>
      </c>
      <c r="CE378" s="2">
        <f t="shared" si="312"/>
        <v>9.8507206513721177E-2</v>
      </c>
      <c r="CF378" s="2" t="str">
        <f t="shared" si="313"/>
        <v>NS</v>
      </c>
      <c r="CG378" s="2" t="str">
        <f t="shared" si="314"/>
        <v>NS</v>
      </c>
      <c r="CH378" s="2" t="str">
        <f t="shared" si="315"/>
        <v>Wilcoxon</v>
      </c>
      <c r="CI378" s="2" t="str">
        <f t="shared" si="316"/>
        <v/>
      </c>
      <c r="CJ378" s="2" t="str">
        <f t="shared" si="317"/>
        <v/>
      </c>
    </row>
    <row r="379" spans="1:88" x14ac:dyDescent="0.2">
      <c r="A379" s="1" t="s">
        <v>142</v>
      </c>
      <c r="B379" s="19" t="s">
        <v>471</v>
      </c>
      <c r="C379" s="20">
        <v>38531</v>
      </c>
      <c r="D379" s="7">
        <v>0.64583333333333337</v>
      </c>
      <c r="E379" s="1">
        <v>0</v>
      </c>
      <c r="F379" s="1" t="s">
        <v>57</v>
      </c>
      <c r="G379" s="1" t="s">
        <v>812</v>
      </c>
      <c r="H379" s="19" t="s">
        <v>711</v>
      </c>
      <c r="I379" s="19" t="s">
        <v>712</v>
      </c>
      <c r="J379" s="19" t="s">
        <v>61</v>
      </c>
      <c r="K379" s="2">
        <v>0.75</v>
      </c>
      <c r="L379" s="2">
        <v>0.25</v>
      </c>
      <c r="M379" s="19">
        <v>100</v>
      </c>
      <c r="N379" s="19">
        <v>100</v>
      </c>
      <c r="O379" s="19">
        <v>90</v>
      </c>
      <c r="P379" s="19">
        <v>100</v>
      </c>
      <c r="Q379" s="21"/>
      <c r="R379" s="21"/>
      <c r="S379" s="21"/>
      <c r="T379" s="21"/>
      <c r="W379" s="2">
        <f t="shared" si="265"/>
        <v>97.5</v>
      </c>
      <c r="X379" s="2">
        <f t="shared" si="266"/>
        <v>5</v>
      </c>
      <c r="Y379" s="2">
        <f t="shared" si="267"/>
        <v>4</v>
      </c>
      <c r="Z379" s="19">
        <v>100</v>
      </c>
      <c r="AA379" s="19">
        <v>80</v>
      </c>
      <c r="AB379" s="19">
        <v>100</v>
      </c>
      <c r="AC379" s="19">
        <v>90</v>
      </c>
      <c r="AJ379" s="2">
        <f t="shared" si="268"/>
        <v>92.5</v>
      </c>
      <c r="AK379" s="2">
        <f t="shared" si="269"/>
        <v>9.574271077563381</v>
      </c>
      <c r="AL379" s="2">
        <f t="shared" si="270"/>
        <v>4</v>
      </c>
      <c r="AM379" s="22">
        <f t="shared" si="271"/>
        <v>1.5707963267948966</v>
      </c>
      <c r="AN379" s="22">
        <f t="shared" si="272"/>
        <v>1.5707963267948966</v>
      </c>
      <c r="AO379" s="22">
        <f t="shared" si="273"/>
        <v>1.2490457723982542</v>
      </c>
      <c r="AP379" s="22">
        <f t="shared" si="274"/>
        <v>1.5707963267948966</v>
      </c>
      <c r="AQ379" s="22" t="str">
        <f t="shared" si="275"/>
        <v/>
      </c>
      <c r="AR379" s="22" t="str">
        <f t="shared" si="276"/>
        <v/>
      </c>
      <c r="AS379" s="22" t="str">
        <f t="shared" si="277"/>
        <v/>
      </c>
      <c r="AT379" s="22" t="str">
        <f t="shared" si="278"/>
        <v/>
      </c>
      <c r="AU379" s="22" t="str">
        <f t="shared" si="279"/>
        <v/>
      </c>
      <c r="AV379" s="22" t="str">
        <f t="shared" si="280"/>
        <v/>
      </c>
      <c r="AW379" s="2">
        <f t="shared" si="281"/>
        <v>1.490358688195736</v>
      </c>
      <c r="AX379" s="2">
        <f t="shared" si="282"/>
        <v>0.16087527719832118</v>
      </c>
      <c r="AY379" s="2">
        <f t="shared" si="283"/>
        <v>4</v>
      </c>
      <c r="AZ379" s="23">
        <f t="shared" si="284"/>
        <v>1.5707963267948966</v>
      </c>
      <c r="BA379" s="23">
        <f t="shared" si="285"/>
        <v>1.1071487177940904</v>
      </c>
      <c r="BB379" s="23">
        <f t="shared" si="286"/>
        <v>1.5707963267948966</v>
      </c>
      <c r="BC379" s="23">
        <f t="shared" si="287"/>
        <v>1.2490457723982542</v>
      </c>
      <c r="BD379" s="23" t="str">
        <f t="shared" si="288"/>
        <v/>
      </c>
      <c r="BE379" s="23" t="str">
        <f t="shared" si="289"/>
        <v/>
      </c>
      <c r="BF379" s="23" t="str">
        <f t="shared" si="290"/>
        <v/>
      </c>
      <c r="BG379" s="23" t="str">
        <f t="shared" si="291"/>
        <v/>
      </c>
      <c r="BH379" s="23" t="str">
        <f t="shared" si="292"/>
        <v/>
      </c>
      <c r="BI379" s="23" t="str">
        <f t="shared" si="293"/>
        <v/>
      </c>
      <c r="BJ379" s="2">
        <f t="shared" si="294"/>
        <v>1.3744467859455345</v>
      </c>
      <c r="BK379" s="2">
        <f t="shared" si="295"/>
        <v>0.23400851538614914</v>
      </c>
      <c r="BL379" s="2">
        <f t="shared" si="296"/>
        <v>4</v>
      </c>
      <c r="BM379" s="2">
        <f t="shared" si="297"/>
        <v>3.0031127656617078E-4</v>
      </c>
      <c r="BN379" s="2">
        <f t="shared" si="298"/>
        <v>6.6887308188515152E-5</v>
      </c>
      <c r="BO379" s="2">
        <f t="shared" si="299"/>
        <v>4</v>
      </c>
      <c r="BP379" s="2">
        <f t="shared" si="300"/>
        <v>1.9498237100517843</v>
      </c>
      <c r="BQ379" s="2">
        <f t="shared" si="301"/>
        <v>0.74069708411268287</v>
      </c>
      <c r="BR379" s="3" t="str">
        <f t="shared" si="302"/>
        <v>Nontoxic</v>
      </c>
      <c r="BS379" s="2">
        <f t="shared" si="303"/>
        <v>94.871794871794862</v>
      </c>
      <c r="BT379" s="4" t="s">
        <v>664</v>
      </c>
      <c r="BU379" s="4" t="s">
        <v>666</v>
      </c>
      <c r="BV379" s="2">
        <f t="shared" si="304"/>
        <v>3</v>
      </c>
      <c r="BW379" s="2">
        <f t="shared" si="305"/>
        <v>3</v>
      </c>
      <c r="BX379" s="2">
        <f t="shared" si="306"/>
        <v>2.5880854813636677E-2</v>
      </c>
      <c r="BY379" s="2">
        <f t="shared" si="307"/>
        <v>5.4759985273229596E-2</v>
      </c>
      <c r="BZ379" s="2">
        <f t="shared" si="308"/>
        <v>4.0320420043433135E-2</v>
      </c>
      <c r="CA379" s="2">
        <f t="shared" si="309"/>
        <v>1.1666666666666667</v>
      </c>
      <c r="CB379" s="2">
        <f t="shared" si="310"/>
        <v>0.35293590626856891</v>
      </c>
      <c r="CC379" s="2">
        <v>6.6349999999999998</v>
      </c>
      <c r="CD379" s="2" t="str">
        <f t="shared" si="311"/>
        <v>Same Var</v>
      </c>
      <c r="CE379" s="2">
        <f t="shared" si="312"/>
        <v>9.7915220412082671E-2</v>
      </c>
      <c r="CF379" s="2" t="str">
        <f t="shared" si="313"/>
        <v>NS</v>
      </c>
      <c r="CG379" s="2" t="str">
        <f t="shared" si="314"/>
        <v>NS</v>
      </c>
      <c r="CH379" s="2" t="str">
        <f t="shared" si="315"/>
        <v>Wilcoxon</v>
      </c>
      <c r="CI379" s="2" t="str">
        <f t="shared" si="316"/>
        <v/>
      </c>
      <c r="CJ379" s="2" t="str">
        <f t="shared" si="317"/>
        <v/>
      </c>
    </row>
    <row r="380" spans="1:88" hidden="1" x14ac:dyDescent="0.2">
      <c r="A380" s="1" t="s">
        <v>142</v>
      </c>
      <c r="B380" s="19" t="s">
        <v>516</v>
      </c>
      <c r="C380" s="20">
        <v>39065</v>
      </c>
      <c r="D380" s="7">
        <v>0.57499999999999996</v>
      </c>
      <c r="E380" s="1">
        <v>0.1</v>
      </c>
      <c r="F380" s="1" t="s">
        <v>57</v>
      </c>
      <c r="G380" s="1" t="s">
        <v>855</v>
      </c>
      <c r="H380" s="19" t="s">
        <v>711</v>
      </c>
      <c r="I380" s="19" t="s">
        <v>712</v>
      </c>
      <c r="J380" s="19" t="s">
        <v>61</v>
      </c>
      <c r="K380" s="2">
        <v>0.75</v>
      </c>
      <c r="L380" s="2">
        <v>0.25</v>
      </c>
      <c r="M380" s="19">
        <v>90</v>
      </c>
      <c r="N380" s="19">
        <v>100</v>
      </c>
      <c r="O380" s="19">
        <v>100</v>
      </c>
      <c r="P380" s="19">
        <v>100</v>
      </c>
      <c r="Q380" s="21"/>
      <c r="R380" s="21"/>
      <c r="S380" s="21"/>
      <c r="T380" s="21"/>
      <c r="W380" s="2">
        <f t="shared" si="265"/>
        <v>97.5</v>
      </c>
      <c r="X380" s="2">
        <f t="shared" si="266"/>
        <v>5</v>
      </c>
      <c r="Y380" s="2">
        <f t="shared" si="267"/>
        <v>4</v>
      </c>
      <c r="Z380" s="19">
        <v>70</v>
      </c>
      <c r="AA380" s="19">
        <v>80</v>
      </c>
      <c r="AB380" s="19">
        <v>90</v>
      </c>
      <c r="AC380" s="19">
        <v>90</v>
      </c>
      <c r="AJ380" s="2">
        <f t="shared" si="268"/>
        <v>82.5</v>
      </c>
      <c r="AK380" s="2">
        <f t="shared" si="269"/>
        <v>9.574271077563381</v>
      </c>
      <c r="AL380" s="2">
        <f t="shared" si="270"/>
        <v>4</v>
      </c>
      <c r="AM380" s="22">
        <f t="shared" si="271"/>
        <v>1.2490457723982542</v>
      </c>
      <c r="AN380" s="22">
        <f t="shared" si="272"/>
        <v>1.5707963267948966</v>
      </c>
      <c r="AO380" s="22">
        <f t="shared" si="273"/>
        <v>1.5707963267948966</v>
      </c>
      <c r="AP380" s="22">
        <f t="shared" si="274"/>
        <v>1.5707963267948966</v>
      </c>
      <c r="AQ380" s="22" t="str">
        <f t="shared" si="275"/>
        <v/>
      </c>
      <c r="AR380" s="22" t="str">
        <f t="shared" si="276"/>
        <v/>
      </c>
      <c r="AS380" s="22" t="str">
        <f t="shared" si="277"/>
        <v/>
      </c>
      <c r="AT380" s="22" t="str">
        <f t="shared" si="278"/>
        <v/>
      </c>
      <c r="AU380" s="22" t="str">
        <f t="shared" si="279"/>
        <v/>
      </c>
      <c r="AV380" s="22" t="str">
        <f t="shared" si="280"/>
        <v/>
      </c>
      <c r="AW380" s="2">
        <f t="shared" si="281"/>
        <v>1.490358688195736</v>
      </c>
      <c r="AX380" s="2">
        <f t="shared" si="282"/>
        <v>0.16087527719832118</v>
      </c>
      <c r="AY380" s="2">
        <f t="shared" si="283"/>
        <v>4</v>
      </c>
      <c r="AZ380" s="23">
        <f t="shared" si="284"/>
        <v>0.99115658643119231</v>
      </c>
      <c r="BA380" s="23">
        <f t="shared" si="285"/>
        <v>1.1071487177940904</v>
      </c>
      <c r="BB380" s="23">
        <f t="shared" si="286"/>
        <v>1.2490457723982542</v>
      </c>
      <c r="BC380" s="23">
        <f t="shared" si="287"/>
        <v>1.2490457723982542</v>
      </c>
      <c r="BD380" s="23" t="str">
        <f t="shared" si="288"/>
        <v/>
      </c>
      <c r="BE380" s="23" t="str">
        <f t="shared" si="289"/>
        <v/>
      </c>
      <c r="BF380" s="23" t="str">
        <f t="shared" si="290"/>
        <v/>
      </c>
      <c r="BG380" s="23" t="str">
        <f t="shared" si="291"/>
        <v/>
      </c>
      <c r="BH380" s="23" t="str">
        <f t="shared" si="292"/>
        <v/>
      </c>
      <c r="BI380" s="23" t="str">
        <f t="shared" si="293"/>
        <v/>
      </c>
      <c r="BJ380" s="2">
        <f t="shared" si="294"/>
        <v>1.1490992122554478</v>
      </c>
      <c r="BK380" s="2">
        <f t="shared" si="295"/>
        <v>0.12474553673588538</v>
      </c>
      <c r="BL380" s="2">
        <f t="shared" si="296"/>
        <v>4</v>
      </c>
      <c r="BM380" s="2">
        <f t="shared" si="297"/>
        <v>5.6698753097576046E-5</v>
      </c>
      <c r="BN380" s="2">
        <f t="shared" si="298"/>
        <v>9.4602812270277196E-6</v>
      </c>
      <c r="BO380" s="2">
        <f t="shared" si="299"/>
        <v>6</v>
      </c>
      <c r="BP380" s="2">
        <f t="shared" si="300"/>
        <v>0.36105198439906799</v>
      </c>
      <c r="BQ380" s="2">
        <f t="shared" si="301"/>
        <v>0.71755819649141217</v>
      </c>
      <c r="BR380" s="3" t="str">
        <f t="shared" si="302"/>
        <v>Toxic</v>
      </c>
      <c r="BS380" s="2">
        <f t="shared" si="303"/>
        <v>84.615384615384613</v>
      </c>
      <c r="BT380" s="4" t="s">
        <v>664</v>
      </c>
      <c r="BU380" s="4" t="s">
        <v>667</v>
      </c>
      <c r="BV380" s="2">
        <f t="shared" si="304"/>
        <v>3</v>
      </c>
      <c r="BW380" s="2">
        <f t="shared" si="305"/>
        <v>3</v>
      </c>
      <c r="BX380" s="2">
        <f t="shared" si="306"/>
        <v>2.5880854813636677E-2</v>
      </c>
      <c r="BY380" s="2">
        <f t="shared" si="307"/>
        <v>1.5561448935524131E-2</v>
      </c>
      <c r="BZ380" s="2">
        <f t="shared" si="308"/>
        <v>2.0721151874580405E-2</v>
      </c>
      <c r="CA380" s="2">
        <f t="shared" si="309"/>
        <v>1.1666666666666667</v>
      </c>
      <c r="CB380" s="2">
        <f t="shared" si="310"/>
        <v>0.16459684419145251</v>
      </c>
      <c r="CC380" s="2">
        <v>6.6349999999999998</v>
      </c>
      <c r="CD380" s="2" t="str">
        <f t="shared" si="311"/>
        <v>Same Var</v>
      </c>
      <c r="CE380" s="2">
        <f t="shared" si="312"/>
        <v>9.5411442675283689E-2</v>
      </c>
      <c r="CF380" s="2" t="str">
        <f t="shared" si="313"/>
        <v>NS</v>
      </c>
      <c r="CG380" s="2" t="str">
        <f t="shared" si="314"/>
        <v>Sig</v>
      </c>
      <c r="CH380" s="2" t="str">
        <f t="shared" si="315"/>
        <v>Wilcoxon</v>
      </c>
      <c r="CI380" s="2" t="str">
        <f t="shared" si="316"/>
        <v>TSTToxicLess25</v>
      </c>
      <c r="CJ380" s="2" t="str">
        <f t="shared" si="317"/>
        <v>NOECToxicLess25</v>
      </c>
    </row>
    <row r="381" spans="1:88" x14ac:dyDescent="0.2">
      <c r="A381" s="1" t="s">
        <v>142</v>
      </c>
      <c r="B381" s="19" t="s">
        <v>529</v>
      </c>
      <c r="C381" s="20">
        <v>38617</v>
      </c>
      <c r="D381" s="7">
        <v>0.52916666666666667</v>
      </c>
      <c r="E381" s="1">
        <v>0.1</v>
      </c>
      <c r="F381" s="1" t="s">
        <v>57</v>
      </c>
      <c r="G381" s="1" t="s">
        <v>841</v>
      </c>
      <c r="H381" s="19" t="s">
        <v>711</v>
      </c>
      <c r="I381" s="19" t="s">
        <v>712</v>
      </c>
      <c r="J381" s="19" t="s">
        <v>61</v>
      </c>
      <c r="K381" s="2">
        <v>0.75</v>
      </c>
      <c r="L381" s="2">
        <v>0.25</v>
      </c>
      <c r="M381" s="19">
        <v>90</v>
      </c>
      <c r="N381" s="19">
        <v>100</v>
      </c>
      <c r="O381" s="19">
        <v>100</v>
      </c>
      <c r="P381" s="19">
        <v>100</v>
      </c>
      <c r="Q381" s="21"/>
      <c r="R381" s="21"/>
      <c r="S381" s="21"/>
      <c r="T381" s="21"/>
      <c r="W381" s="2">
        <f t="shared" si="265"/>
        <v>97.5</v>
      </c>
      <c r="X381" s="2">
        <f t="shared" si="266"/>
        <v>5</v>
      </c>
      <c r="Y381" s="2">
        <f t="shared" si="267"/>
        <v>4</v>
      </c>
      <c r="Z381" s="19">
        <v>100</v>
      </c>
      <c r="AA381" s="19">
        <v>100</v>
      </c>
      <c r="AB381" s="19">
        <v>90</v>
      </c>
      <c r="AC381" s="19">
        <v>80</v>
      </c>
      <c r="AJ381" s="2">
        <f t="shared" si="268"/>
        <v>92.5</v>
      </c>
      <c r="AK381" s="2">
        <f t="shared" si="269"/>
        <v>9.574271077563381</v>
      </c>
      <c r="AL381" s="2">
        <f t="shared" si="270"/>
        <v>4</v>
      </c>
      <c r="AM381" s="22">
        <f t="shared" si="271"/>
        <v>1.2490457723982542</v>
      </c>
      <c r="AN381" s="22">
        <f t="shared" si="272"/>
        <v>1.5707963267948966</v>
      </c>
      <c r="AO381" s="22">
        <f t="shared" si="273"/>
        <v>1.5707963267948966</v>
      </c>
      <c r="AP381" s="22">
        <f t="shared" si="274"/>
        <v>1.5707963267948966</v>
      </c>
      <c r="AQ381" s="22" t="str">
        <f t="shared" si="275"/>
        <v/>
      </c>
      <c r="AR381" s="22" t="str">
        <f t="shared" si="276"/>
        <v/>
      </c>
      <c r="AS381" s="22" t="str">
        <f t="shared" si="277"/>
        <v/>
      </c>
      <c r="AT381" s="22" t="str">
        <f t="shared" si="278"/>
        <v/>
      </c>
      <c r="AU381" s="22" t="str">
        <f t="shared" si="279"/>
        <v/>
      </c>
      <c r="AV381" s="22" t="str">
        <f t="shared" si="280"/>
        <v/>
      </c>
      <c r="AW381" s="2">
        <f t="shared" si="281"/>
        <v>1.490358688195736</v>
      </c>
      <c r="AX381" s="2">
        <f t="shared" si="282"/>
        <v>0.16087527719832118</v>
      </c>
      <c r="AY381" s="2">
        <f t="shared" si="283"/>
        <v>4</v>
      </c>
      <c r="AZ381" s="23">
        <f t="shared" si="284"/>
        <v>1.5707963267948966</v>
      </c>
      <c r="BA381" s="23">
        <f t="shared" si="285"/>
        <v>1.5707963267948966</v>
      </c>
      <c r="BB381" s="23">
        <f t="shared" si="286"/>
        <v>1.2490457723982542</v>
      </c>
      <c r="BC381" s="23">
        <f t="shared" si="287"/>
        <v>1.1071487177940904</v>
      </c>
      <c r="BD381" s="23" t="str">
        <f t="shared" si="288"/>
        <v/>
      </c>
      <c r="BE381" s="23" t="str">
        <f t="shared" si="289"/>
        <v/>
      </c>
      <c r="BF381" s="23" t="str">
        <f t="shared" si="290"/>
        <v/>
      </c>
      <c r="BG381" s="23" t="str">
        <f t="shared" si="291"/>
        <v/>
      </c>
      <c r="BH381" s="23" t="str">
        <f t="shared" si="292"/>
        <v/>
      </c>
      <c r="BI381" s="23" t="str">
        <f t="shared" si="293"/>
        <v/>
      </c>
      <c r="BJ381" s="2">
        <f t="shared" si="294"/>
        <v>1.3744467859455345</v>
      </c>
      <c r="BK381" s="2">
        <f t="shared" si="295"/>
        <v>0.23400851538614914</v>
      </c>
      <c r="BL381" s="2">
        <f t="shared" si="296"/>
        <v>4</v>
      </c>
      <c r="BM381" s="2">
        <f t="shared" si="297"/>
        <v>3.0031127656617078E-4</v>
      </c>
      <c r="BN381" s="2">
        <f t="shared" si="298"/>
        <v>6.6887308188515152E-5</v>
      </c>
      <c r="BO381" s="2">
        <f t="shared" si="299"/>
        <v>4</v>
      </c>
      <c r="BP381" s="2">
        <f t="shared" si="300"/>
        <v>1.9498237100517843</v>
      </c>
      <c r="BQ381" s="2">
        <f t="shared" si="301"/>
        <v>0.74069708411268287</v>
      </c>
      <c r="BR381" s="3" t="str">
        <f t="shared" si="302"/>
        <v>Nontoxic</v>
      </c>
      <c r="BS381" s="2">
        <f t="shared" si="303"/>
        <v>94.871794871794862</v>
      </c>
      <c r="BT381" s="4" t="s">
        <v>664</v>
      </c>
      <c r="BU381" s="2" t="s">
        <v>666</v>
      </c>
      <c r="BV381" s="2">
        <f t="shared" si="304"/>
        <v>3</v>
      </c>
      <c r="BW381" s="2">
        <f t="shared" si="305"/>
        <v>3</v>
      </c>
      <c r="BX381" s="2">
        <f t="shared" si="306"/>
        <v>2.5880854813636677E-2</v>
      </c>
      <c r="BY381" s="2">
        <f t="shared" si="307"/>
        <v>5.4759985273229596E-2</v>
      </c>
      <c r="BZ381" s="2">
        <f t="shared" si="308"/>
        <v>4.0320420043433135E-2</v>
      </c>
      <c r="CA381" s="2">
        <f t="shared" si="309"/>
        <v>1.1666666666666667</v>
      </c>
      <c r="CB381" s="2">
        <f t="shared" si="310"/>
        <v>0.35293590626856891</v>
      </c>
      <c r="CC381" s="2">
        <v>6.6349999999999998</v>
      </c>
      <c r="CD381" s="2" t="str">
        <f t="shared" si="311"/>
        <v>Same Var</v>
      </c>
      <c r="CE381" s="2">
        <f t="shared" si="312"/>
        <v>9.731186805066469E-2</v>
      </c>
      <c r="CF381" s="2" t="str">
        <f t="shared" si="313"/>
        <v>NS</v>
      </c>
      <c r="CG381" s="2" t="str">
        <f t="shared" si="314"/>
        <v>NS</v>
      </c>
      <c r="CH381" s="2" t="str">
        <f t="shared" si="315"/>
        <v>Wilcoxon</v>
      </c>
      <c r="CI381" s="2" t="str">
        <f t="shared" si="316"/>
        <v/>
      </c>
      <c r="CJ381" s="2" t="str">
        <f t="shared" si="317"/>
        <v/>
      </c>
    </row>
    <row r="382" spans="1:88" x14ac:dyDescent="0.2">
      <c r="A382" s="1" t="s">
        <v>142</v>
      </c>
      <c r="B382" s="19" t="s">
        <v>532</v>
      </c>
      <c r="C382" s="20">
        <v>38372</v>
      </c>
      <c r="D382" s="7">
        <v>0.45277777777777778</v>
      </c>
      <c r="E382" s="1">
        <v>0.1</v>
      </c>
      <c r="F382" s="1" t="s">
        <v>57</v>
      </c>
      <c r="G382" s="1" t="s">
        <v>835</v>
      </c>
      <c r="H382" s="19" t="s">
        <v>711</v>
      </c>
      <c r="I382" s="19" t="s">
        <v>712</v>
      </c>
      <c r="J382" s="19" t="s">
        <v>61</v>
      </c>
      <c r="K382" s="2">
        <v>0.75</v>
      </c>
      <c r="L382" s="2">
        <v>0.25</v>
      </c>
      <c r="M382" s="19">
        <v>100</v>
      </c>
      <c r="N382" s="19">
        <v>90</v>
      </c>
      <c r="O382" s="19">
        <v>100</v>
      </c>
      <c r="P382" s="19">
        <v>100</v>
      </c>
      <c r="Q382" s="21"/>
      <c r="R382" s="21"/>
      <c r="S382" s="21"/>
      <c r="T382" s="21"/>
      <c r="W382" s="2">
        <f t="shared" si="265"/>
        <v>97.5</v>
      </c>
      <c r="X382" s="2">
        <f t="shared" si="266"/>
        <v>5</v>
      </c>
      <c r="Y382" s="2">
        <f t="shared" si="267"/>
        <v>4</v>
      </c>
      <c r="Z382" s="19">
        <v>100</v>
      </c>
      <c r="AA382" s="19">
        <v>80</v>
      </c>
      <c r="AB382" s="19">
        <v>90</v>
      </c>
      <c r="AC382" s="19">
        <v>100</v>
      </c>
      <c r="AJ382" s="2">
        <f t="shared" si="268"/>
        <v>92.5</v>
      </c>
      <c r="AK382" s="2">
        <f t="shared" si="269"/>
        <v>9.574271077563381</v>
      </c>
      <c r="AL382" s="2">
        <f t="shared" si="270"/>
        <v>4</v>
      </c>
      <c r="AM382" s="22">
        <f t="shared" si="271"/>
        <v>1.5707963267948966</v>
      </c>
      <c r="AN382" s="22">
        <f t="shared" si="272"/>
        <v>1.2490457723982542</v>
      </c>
      <c r="AO382" s="22">
        <f t="shared" si="273"/>
        <v>1.5707963267948966</v>
      </c>
      <c r="AP382" s="22">
        <f t="shared" si="274"/>
        <v>1.5707963267948966</v>
      </c>
      <c r="AQ382" s="22" t="str">
        <f t="shared" si="275"/>
        <v/>
      </c>
      <c r="AR382" s="22" t="str">
        <f t="shared" si="276"/>
        <v/>
      </c>
      <c r="AS382" s="22" t="str">
        <f t="shared" si="277"/>
        <v/>
      </c>
      <c r="AT382" s="22" t="str">
        <f t="shared" si="278"/>
        <v/>
      </c>
      <c r="AU382" s="22" t="str">
        <f t="shared" si="279"/>
        <v/>
      </c>
      <c r="AV382" s="22" t="str">
        <f t="shared" si="280"/>
        <v/>
      </c>
      <c r="AW382" s="2">
        <f t="shared" si="281"/>
        <v>1.490358688195736</v>
      </c>
      <c r="AX382" s="2">
        <f t="shared" si="282"/>
        <v>0.16087527719832118</v>
      </c>
      <c r="AY382" s="2">
        <f t="shared" si="283"/>
        <v>4</v>
      </c>
      <c r="AZ382" s="23">
        <f t="shared" si="284"/>
        <v>1.5707963267948966</v>
      </c>
      <c r="BA382" s="23">
        <f t="shared" si="285"/>
        <v>1.1071487177940904</v>
      </c>
      <c r="BB382" s="23">
        <f t="shared" si="286"/>
        <v>1.2490457723982542</v>
      </c>
      <c r="BC382" s="23">
        <f t="shared" si="287"/>
        <v>1.5707963267948966</v>
      </c>
      <c r="BD382" s="23" t="str">
        <f t="shared" si="288"/>
        <v/>
      </c>
      <c r="BE382" s="23" t="str">
        <f t="shared" si="289"/>
        <v/>
      </c>
      <c r="BF382" s="23" t="str">
        <f t="shared" si="290"/>
        <v/>
      </c>
      <c r="BG382" s="23" t="str">
        <f t="shared" si="291"/>
        <v/>
      </c>
      <c r="BH382" s="23" t="str">
        <f t="shared" si="292"/>
        <v/>
      </c>
      <c r="BI382" s="23" t="str">
        <f t="shared" si="293"/>
        <v/>
      </c>
      <c r="BJ382" s="2">
        <f t="shared" si="294"/>
        <v>1.3744467859455345</v>
      </c>
      <c r="BK382" s="2">
        <f t="shared" si="295"/>
        <v>0.23400851538614914</v>
      </c>
      <c r="BL382" s="2">
        <f t="shared" si="296"/>
        <v>4</v>
      </c>
      <c r="BM382" s="2">
        <f t="shared" si="297"/>
        <v>3.0031127656617078E-4</v>
      </c>
      <c r="BN382" s="2">
        <f t="shared" si="298"/>
        <v>6.6887308188515152E-5</v>
      </c>
      <c r="BO382" s="2">
        <f t="shared" si="299"/>
        <v>4</v>
      </c>
      <c r="BP382" s="2">
        <f t="shared" si="300"/>
        <v>1.9498237100517843</v>
      </c>
      <c r="BQ382" s="2">
        <f t="shared" si="301"/>
        <v>0.74069708411268287</v>
      </c>
      <c r="BR382" s="3" t="str">
        <f t="shared" si="302"/>
        <v>Nontoxic</v>
      </c>
      <c r="BS382" s="2">
        <f t="shared" si="303"/>
        <v>94.871794871794862</v>
      </c>
      <c r="BT382" s="4" t="s">
        <v>664</v>
      </c>
      <c r="BU382" s="2" t="s">
        <v>666</v>
      </c>
      <c r="BV382" s="2">
        <f t="shared" si="304"/>
        <v>3</v>
      </c>
      <c r="BW382" s="2">
        <f t="shared" si="305"/>
        <v>3</v>
      </c>
      <c r="BX382" s="2">
        <f t="shared" si="306"/>
        <v>2.5880854813636677E-2</v>
      </c>
      <c r="BY382" s="2">
        <f t="shared" si="307"/>
        <v>5.4759985273229596E-2</v>
      </c>
      <c r="BZ382" s="2">
        <f t="shared" si="308"/>
        <v>4.0320420043433135E-2</v>
      </c>
      <c r="CA382" s="2">
        <f t="shared" si="309"/>
        <v>1.1666666666666667</v>
      </c>
      <c r="CB382" s="2">
        <f t="shared" si="310"/>
        <v>0.35293590626856891</v>
      </c>
      <c r="CC382" s="2">
        <v>6.6349999999999998</v>
      </c>
      <c r="CD382" s="2" t="str">
        <f t="shared" si="311"/>
        <v>Same Var</v>
      </c>
      <c r="CE382" s="2">
        <f t="shared" si="312"/>
        <v>9.7915220412082671E-2</v>
      </c>
      <c r="CF382" s="2" t="str">
        <f t="shared" si="313"/>
        <v>NS</v>
      </c>
      <c r="CG382" s="2" t="str">
        <f t="shared" si="314"/>
        <v>NS</v>
      </c>
      <c r="CH382" s="2" t="str">
        <f t="shared" si="315"/>
        <v>Wilcoxon</v>
      </c>
      <c r="CI382" s="2" t="str">
        <f t="shared" si="316"/>
        <v/>
      </c>
      <c r="CJ382" s="2" t="str">
        <f t="shared" si="317"/>
        <v/>
      </c>
    </row>
    <row r="383" spans="1:88" hidden="1" x14ac:dyDescent="0.2">
      <c r="A383" s="1" t="s">
        <v>142</v>
      </c>
      <c r="B383" s="19" t="s">
        <v>561</v>
      </c>
      <c r="C383" s="20">
        <v>38839</v>
      </c>
      <c r="D383" s="7">
        <v>0.43055555555555558</v>
      </c>
      <c r="E383" s="1">
        <v>0.1</v>
      </c>
      <c r="F383" s="1" t="s">
        <v>57</v>
      </c>
      <c r="G383" s="1" t="s">
        <v>877</v>
      </c>
      <c r="H383" s="19" t="s">
        <v>711</v>
      </c>
      <c r="I383" s="19" t="s">
        <v>712</v>
      </c>
      <c r="J383" s="19" t="s">
        <v>61</v>
      </c>
      <c r="K383" s="2">
        <v>0.75</v>
      </c>
      <c r="L383" s="2">
        <v>0.25</v>
      </c>
      <c r="M383" s="19">
        <v>100</v>
      </c>
      <c r="N383" s="19">
        <v>90</v>
      </c>
      <c r="O383" s="19">
        <v>100</v>
      </c>
      <c r="P383" s="19">
        <v>100</v>
      </c>
      <c r="Q383" s="21"/>
      <c r="R383" s="21"/>
      <c r="S383" s="21"/>
      <c r="T383" s="21"/>
      <c r="W383" s="2">
        <f t="shared" si="265"/>
        <v>97.5</v>
      </c>
      <c r="X383" s="2">
        <f t="shared" si="266"/>
        <v>5</v>
      </c>
      <c r="Y383" s="2">
        <f t="shared" si="267"/>
        <v>4</v>
      </c>
      <c r="Z383" s="19">
        <v>0</v>
      </c>
      <c r="AA383" s="19">
        <v>0</v>
      </c>
      <c r="AB383" s="19">
        <v>20</v>
      </c>
      <c r="AC383" s="19">
        <v>10</v>
      </c>
      <c r="AJ383" s="2">
        <f t="shared" si="268"/>
        <v>7.5</v>
      </c>
      <c r="AK383" s="2">
        <f t="shared" si="269"/>
        <v>9.574271077563381</v>
      </c>
      <c r="AL383" s="2">
        <f t="shared" si="270"/>
        <v>4</v>
      </c>
      <c r="AM383" s="22">
        <f t="shared" si="271"/>
        <v>1.5707963267948966</v>
      </c>
      <c r="AN383" s="22">
        <f t="shared" si="272"/>
        <v>1.2490457723982542</v>
      </c>
      <c r="AO383" s="22">
        <f t="shared" si="273"/>
        <v>1.5707963267948966</v>
      </c>
      <c r="AP383" s="22">
        <f t="shared" si="274"/>
        <v>1.5707963267948966</v>
      </c>
      <c r="AQ383" s="22" t="str">
        <f t="shared" si="275"/>
        <v/>
      </c>
      <c r="AR383" s="22" t="str">
        <f t="shared" si="276"/>
        <v/>
      </c>
      <c r="AS383" s="22" t="str">
        <f t="shared" si="277"/>
        <v/>
      </c>
      <c r="AT383" s="22" t="str">
        <f t="shared" si="278"/>
        <v/>
      </c>
      <c r="AU383" s="22" t="str">
        <f t="shared" si="279"/>
        <v/>
      </c>
      <c r="AV383" s="22" t="str">
        <f t="shared" si="280"/>
        <v/>
      </c>
      <c r="AW383" s="2">
        <f t="shared" si="281"/>
        <v>1.490358688195736</v>
      </c>
      <c r="AX383" s="2">
        <f t="shared" si="282"/>
        <v>0.16087527719832118</v>
      </c>
      <c r="AY383" s="2">
        <f t="shared" si="283"/>
        <v>4</v>
      </c>
      <c r="AZ383" s="23">
        <f t="shared" si="284"/>
        <v>0</v>
      </c>
      <c r="BA383" s="23">
        <f t="shared" si="285"/>
        <v>0</v>
      </c>
      <c r="BB383" s="23">
        <f t="shared" si="286"/>
        <v>0.46364760900080609</v>
      </c>
      <c r="BC383" s="23">
        <f t="shared" si="287"/>
        <v>0.32175055439664224</v>
      </c>
      <c r="BD383" s="23" t="str">
        <f t="shared" si="288"/>
        <v/>
      </c>
      <c r="BE383" s="23" t="str">
        <f t="shared" si="289"/>
        <v/>
      </c>
      <c r="BF383" s="23" t="str">
        <f t="shared" si="290"/>
        <v/>
      </c>
      <c r="BG383" s="23" t="str">
        <f t="shared" si="291"/>
        <v/>
      </c>
      <c r="BH383" s="23" t="str">
        <f t="shared" si="292"/>
        <v/>
      </c>
      <c r="BI383" s="23" t="str">
        <f t="shared" si="293"/>
        <v/>
      </c>
      <c r="BJ383" s="2">
        <f t="shared" si="294"/>
        <v>0.19634954084936207</v>
      </c>
      <c r="BK383" s="2">
        <f t="shared" si="295"/>
        <v>0.23400851538614983</v>
      </c>
      <c r="BL383" s="2">
        <f t="shared" si="296"/>
        <v>4</v>
      </c>
      <c r="BM383" s="2">
        <f t="shared" si="297"/>
        <v>3.0031127656617355E-4</v>
      </c>
      <c r="BN383" s="2">
        <f t="shared" si="298"/>
        <v>6.6887308188515898E-5</v>
      </c>
      <c r="BO383" s="2">
        <f t="shared" si="299"/>
        <v>4</v>
      </c>
      <c r="BP383" s="2">
        <f t="shared" si="300"/>
        <v>-6.9994590542343555</v>
      </c>
      <c r="BQ383" s="2">
        <f t="shared" si="301"/>
        <v>0.74069708411268287</v>
      </c>
      <c r="BR383" s="3" t="str">
        <f t="shared" si="302"/>
        <v>Toxic</v>
      </c>
      <c r="BS383" s="2">
        <f t="shared" si="303"/>
        <v>7.6923076923076925</v>
      </c>
      <c r="BT383" s="4" t="s">
        <v>664</v>
      </c>
      <c r="BU383" s="4" t="s">
        <v>667</v>
      </c>
      <c r="BV383" s="2">
        <f t="shared" si="304"/>
        <v>3</v>
      </c>
      <c r="BW383" s="2">
        <f t="shared" si="305"/>
        <v>3</v>
      </c>
      <c r="BX383" s="2">
        <f t="shared" si="306"/>
        <v>2.5880854813636677E-2</v>
      </c>
      <c r="BY383" s="2">
        <f t="shared" si="307"/>
        <v>5.4759985273229922E-2</v>
      </c>
      <c r="BZ383" s="2">
        <f t="shared" si="308"/>
        <v>4.0320420043433301E-2</v>
      </c>
      <c r="CA383" s="2">
        <f t="shared" si="309"/>
        <v>1.1666666666666667</v>
      </c>
      <c r="CB383" s="2">
        <f t="shared" si="310"/>
        <v>0.35293590626857502</v>
      </c>
      <c r="CC383" s="2">
        <v>6.6349999999999998</v>
      </c>
      <c r="CD383" s="2" t="str">
        <f t="shared" si="311"/>
        <v>Same Var</v>
      </c>
      <c r="CE383" s="2">
        <f t="shared" si="312"/>
        <v>4.0570911493557273E-2</v>
      </c>
      <c r="CF383" s="2" t="str">
        <f t="shared" si="313"/>
        <v>Sig</v>
      </c>
      <c r="CG383" s="2" t="str">
        <f t="shared" si="314"/>
        <v>Sig</v>
      </c>
      <c r="CH383" s="2" t="str">
        <f t="shared" si="315"/>
        <v>Wilcoxon</v>
      </c>
      <c r="CI383" s="2" t="str">
        <f t="shared" si="316"/>
        <v/>
      </c>
      <c r="CJ383" s="2" t="str">
        <f t="shared" si="317"/>
        <v/>
      </c>
    </row>
    <row r="384" spans="1:88" hidden="1" x14ac:dyDescent="0.2">
      <c r="A384" s="1" t="s">
        <v>142</v>
      </c>
      <c r="B384" s="19" t="s">
        <v>516</v>
      </c>
      <c r="C384" s="20">
        <v>38715</v>
      </c>
      <c r="D384" s="7">
        <v>0.54861111111111116</v>
      </c>
      <c r="E384" s="1">
        <v>0.1</v>
      </c>
      <c r="F384" s="1" t="s">
        <v>57</v>
      </c>
      <c r="G384" s="1" t="s">
        <v>844</v>
      </c>
      <c r="H384" s="19" t="s">
        <v>711</v>
      </c>
      <c r="I384" s="19" t="s">
        <v>712</v>
      </c>
      <c r="J384" s="19" t="s">
        <v>61</v>
      </c>
      <c r="K384" s="2">
        <v>0.75</v>
      </c>
      <c r="L384" s="2">
        <v>0.25</v>
      </c>
      <c r="M384" s="19">
        <v>90</v>
      </c>
      <c r="N384" s="19">
        <v>100</v>
      </c>
      <c r="O384" s="19">
        <v>100</v>
      </c>
      <c r="P384" s="19">
        <v>100</v>
      </c>
      <c r="Q384" s="21"/>
      <c r="R384" s="21"/>
      <c r="S384" s="21"/>
      <c r="T384" s="21"/>
      <c r="W384" s="2">
        <f t="shared" si="265"/>
        <v>97.5</v>
      </c>
      <c r="X384" s="2">
        <f t="shared" si="266"/>
        <v>5</v>
      </c>
      <c r="Y384" s="2">
        <f t="shared" si="267"/>
        <v>4</v>
      </c>
      <c r="Z384" s="19">
        <v>90</v>
      </c>
      <c r="AA384" s="19">
        <v>90</v>
      </c>
      <c r="AB384" s="19">
        <v>70</v>
      </c>
      <c r="AC384" s="19">
        <v>88.9</v>
      </c>
      <c r="AJ384" s="2">
        <f t="shared" si="268"/>
        <v>84.724999999999994</v>
      </c>
      <c r="AK384" s="2">
        <f t="shared" si="269"/>
        <v>9.8303526555934582</v>
      </c>
      <c r="AL384" s="2">
        <f t="shared" si="270"/>
        <v>4</v>
      </c>
      <c r="AM384" s="22">
        <f t="shared" si="271"/>
        <v>1.2490457723982542</v>
      </c>
      <c r="AN384" s="22">
        <f t="shared" si="272"/>
        <v>1.5707963267948966</v>
      </c>
      <c r="AO384" s="22">
        <f t="shared" si="273"/>
        <v>1.5707963267948966</v>
      </c>
      <c r="AP384" s="22">
        <f t="shared" si="274"/>
        <v>1.5707963267948966</v>
      </c>
      <c r="AQ384" s="22" t="str">
        <f t="shared" si="275"/>
        <v/>
      </c>
      <c r="AR384" s="22" t="str">
        <f t="shared" si="276"/>
        <v/>
      </c>
      <c r="AS384" s="22" t="str">
        <f t="shared" si="277"/>
        <v/>
      </c>
      <c r="AT384" s="22" t="str">
        <f t="shared" si="278"/>
        <v/>
      </c>
      <c r="AU384" s="22" t="str">
        <f t="shared" si="279"/>
        <v/>
      </c>
      <c r="AV384" s="22" t="str">
        <f t="shared" si="280"/>
        <v/>
      </c>
      <c r="AW384" s="2">
        <f t="shared" si="281"/>
        <v>1.490358688195736</v>
      </c>
      <c r="AX384" s="2">
        <f t="shared" si="282"/>
        <v>0.16087527719832118</v>
      </c>
      <c r="AY384" s="2">
        <f t="shared" si="283"/>
        <v>4</v>
      </c>
      <c r="AZ384" s="23">
        <f t="shared" si="284"/>
        <v>1.2490457723982542</v>
      </c>
      <c r="BA384" s="23">
        <f t="shared" si="285"/>
        <v>1.2490457723982542</v>
      </c>
      <c r="BB384" s="23">
        <f t="shared" si="286"/>
        <v>0.99115658643119231</v>
      </c>
      <c r="BC384" s="23">
        <f t="shared" si="287"/>
        <v>1.2311362327265871</v>
      </c>
      <c r="BD384" s="23" t="str">
        <f t="shared" si="288"/>
        <v/>
      </c>
      <c r="BE384" s="23" t="str">
        <f t="shared" si="289"/>
        <v/>
      </c>
      <c r="BF384" s="23" t="str">
        <f t="shared" si="290"/>
        <v/>
      </c>
      <c r="BG384" s="23" t="str">
        <f t="shared" si="291"/>
        <v/>
      </c>
      <c r="BH384" s="23" t="str">
        <f t="shared" si="292"/>
        <v/>
      </c>
      <c r="BI384" s="23" t="str">
        <f t="shared" si="293"/>
        <v/>
      </c>
      <c r="BJ384" s="2">
        <f t="shared" si="294"/>
        <v>1.180096090988572</v>
      </c>
      <c r="BK384" s="2">
        <f t="shared" si="295"/>
        <v>0.1262422929449796</v>
      </c>
      <c r="BL384" s="2">
        <f t="shared" si="296"/>
        <v>4</v>
      </c>
      <c r="BM384" s="2">
        <f t="shared" si="297"/>
        <v>5.8121935189821844E-5</v>
      </c>
      <c r="BN384" s="2">
        <f t="shared" si="298"/>
        <v>9.7068018573260198E-6</v>
      </c>
      <c r="BO384" s="2">
        <f t="shared" si="299"/>
        <v>6</v>
      </c>
      <c r="BP384" s="2">
        <f t="shared" si="300"/>
        <v>0.71382495796983048</v>
      </c>
      <c r="BQ384" s="2">
        <f t="shared" si="301"/>
        <v>0.71755819649141217</v>
      </c>
      <c r="BR384" s="3" t="str">
        <f t="shared" si="302"/>
        <v>Toxic</v>
      </c>
      <c r="BS384" s="2">
        <f t="shared" si="303"/>
        <v>86.897435897435898</v>
      </c>
      <c r="BT384" s="4" t="s">
        <v>664</v>
      </c>
      <c r="BU384" s="4" t="s">
        <v>667</v>
      </c>
      <c r="BV384" s="2">
        <f t="shared" si="304"/>
        <v>3</v>
      </c>
      <c r="BW384" s="2">
        <f t="shared" si="305"/>
        <v>3</v>
      </c>
      <c r="BX384" s="2">
        <f t="shared" si="306"/>
        <v>2.5880854813636677E-2</v>
      </c>
      <c r="BY384" s="2">
        <f t="shared" si="307"/>
        <v>1.5937116528006046E-2</v>
      </c>
      <c r="BZ384" s="2">
        <f t="shared" si="308"/>
        <v>2.0908985670821362E-2</v>
      </c>
      <c r="CA384" s="2">
        <f t="shared" si="309"/>
        <v>1.1666666666666667</v>
      </c>
      <c r="CB384" s="2">
        <f t="shared" si="310"/>
        <v>0.14966677371416434</v>
      </c>
      <c r="CC384" s="2">
        <v>6.6349999999999998</v>
      </c>
      <c r="CD384" s="2" t="str">
        <f t="shared" si="311"/>
        <v>Same Var</v>
      </c>
      <c r="CE384" s="2">
        <f t="shared" si="312"/>
        <v>9.5632655954221685E-2</v>
      </c>
      <c r="CF384" s="2" t="str">
        <f t="shared" si="313"/>
        <v>NS</v>
      </c>
      <c r="CG384" s="2" t="str">
        <f t="shared" si="314"/>
        <v>Sig</v>
      </c>
      <c r="CH384" s="2" t="str">
        <f t="shared" si="315"/>
        <v>Wilcoxon</v>
      </c>
      <c r="CI384" s="2" t="str">
        <f t="shared" si="316"/>
        <v>TSTToxicLess25</v>
      </c>
      <c r="CJ384" s="2" t="str">
        <f t="shared" si="317"/>
        <v>NOECToxicLess25</v>
      </c>
    </row>
    <row r="385" spans="1:88" x14ac:dyDescent="0.2">
      <c r="A385" s="1" t="s">
        <v>142</v>
      </c>
      <c r="B385" s="19" t="s">
        <v>343</v>
      </c>
      <c r="C385" s="20">
        <v>37670</v>
      </c>
      <c r="D385" s="7">
        <v>0.4201388888888889</v>
      </c>
      <c r="E385" s="1">
        <v>0.1</v>
      </c>
      <c r="F385" s="1" t="s">
        <v>57</v>
      </c>
      <c r="G385" s="1" t="s">
        <v>771</v>
      </c>
      <c r="H385" s="19" t="s">
        <v>711</v>
      </c>
      <c r="I385" s="19" t="s">
        <v>712</v>
      </c>
      <c r="J385" s="19" t="s">
        <v>61</v>
      </c>
      <c r="K385" s="2">
        <v>0.75</v>
      </c>
      <c r="L385" s="2">
        <v>0.25</v>
      </c>
      <c r="M385" s="19">
        <v>100</v>
      </c>
      <c r="N385" s="19">
        <v>100</v>
      </c>
      <c r="O385" s="19">
        <v>90</v>
      </c>
      <c r="P385" s="19">
        <v>100</v>
      </c>
      <c r="Q385" s="21"/>
      <c r="R385" s="21"/>
      <c r="S385" s="21"/>
      <c r="T385" s="21"/>
      <c r="W385" s="2">
        <f t="shared" si="265"/>
        <v>97.5</v>
      </c>
      <c r="X385" s="2">
        <f t="shared" si="266"/>
        <v>5</v>
      </c>
      <c r="Y385" s="2">
        <f t="shared" si="267"/>
        <v>4</v>
      </c>
      <c r="Z385" s="19">
        <v>100</v>
      </c>
      <c r="AA385" s="19">
        <v>100</v>
      </c>
      <c r="AB385" s="19">
        <v>80</v>
      </c>
      <c r="AC385" s="19">
        <v>100</v>
      </c>
      <c r="AJ385" s="2">
        <f t="shared" si="268"/>
        <v>95</v>
      </c>
      <c r="AK385" s="2">
        <f t="shared" si="269"/>
        <v>10</v>
      </c>
      <c r="AL385" s="2">
        <f t="shared" si="270"/>
        <v>4</v>
      </c>
      <c r="AM385" s="22">
        <f t="shared" si="271"/>
        <v>1.5707963267948966</v>
      </c>
      <c r="AN385" s="22">
        <f t="shared" si="272"/>
        <v>1.5707963267948966</v>
      </c>
      <c r="AO385" s="22">
        <f t="shared" si="273"/>
        <v>1.2490457723982542</v>
      </c>
      <c r="AP385" s="22">
        <f t="shared" si="274"/>
        <v>1.5707963267948966</v>
      </c>
      <c r="AQ385" s="22" t="str">
        <f t="shared" si="275"/>
        <v/>
      </c>
      <c r="AR385" s="22" t="str">
        <f t="shared" si="276"/>
        <v/>
      </c>
      <c r="AS385" s="22" t="str">
        <f t="shared" si="277"/>
        <v/>
      </c>
      <c r="AT385" s="22" t="str">
        <f t="shared" si="278"/>
        <v/>
      </c>
      <c r="AU385" s="22" t="str">
        <f t="shared" si="279"/>
        <v/>
      </c>
      <c r="AV385" s="22" t="str">
        <f t="shared" si="280"/>
        <v/>
      </c>
      <c r="AW385" s="2">
        <f t="shared" si="281"/>
        <v>1.490358688195736</v>
      </c>
      <c r="AX385" s="2">
        <f t="shared" si="282"/>
        <v>0.16087527719832118</v>
      </c>
      <c r="AY385" s="2">
        <f t="shared" si="283"/>
        <v>4</v>
      </c>
      <c r="AZ385" s="23">
        <f t="shared" si="284"/>
        <v>1.5707963267948966</v>
      </c>
      <c r="BA385" s="23">
        <f t="shared" si="285"/>
        <v>1.5707963267948966</v>
      </c>
      <c r="BB385" s="23">
        <f t="shared" si="286"/>
        <v>1.1071487177940904</v>
      </c>
      <c r="BC385" s="23">
        <f t="shared" si="287"/>
        <v>1.5707963267948966</v>
      </c>
      <c r="BD385" s="23" t="str">
        <f t="shared" si="288"/>
        <v/>
      </c>
      <c r="BE385" s="23" t="str">
        <f t="shared" si="289"/>
        <v/>
      </c>
      <c r="BF385" s="23" t="str">
        <f t="shared" si="290"/>
        <v/>
      </c>
      <c r="BG385" s="23" t="str">
        <f t="shared" si="291"/>
        <v/>
      </c>
      <c r="BH385" s="23" t="str">
        <f t="shared" si="292"/>
        <v/>
      </c>
      <c r="BI385" s="23" t="str">
        <f t="shared" si="293"/>
        <v/>
      </c>
      <c r="BJ385" s="2">
        <f t="shared" si="294"/>
        <v>1.454884424544695</v>
      </c>
      <c r="BK385" s="2">
        <f t="shared" si="295"/>
        <v>0.23182380450040269</v>
      </c>
      <c r="BL385" s="2">
        <f t="shared" si="296"/>
        <v>4</v>
      </c>
      <c r="BM385" s="2">
        <f t="shared" si="297"/>
        <v>2.9155782055639579E-4</v>
      </c>
      <c r="BN385" s="2">
        <f t="shared" si="298"/>
        <v>6.4586813987111175E-5</v>
      </c>
      <c r="BO385" s="2">
        <f t="shared" si="299"/>
        <v>5</v>
      </c>
      <c r="BP385" s="2">
        <f t="shared" si="300"/>
        <v>2.5798676651649872</v>
      </c>
      <c r="BQ385" s="2">
        <f t="shared" si="301"/>
        <v>0.72668684380042159</v>
      </c>
      <c r="BR385" s="3" t="str">
        <f t="shared" si="302"/>
        <v>Nontoxic</v>
      </c>
      <c r="BS385" s="2">
        <f t="shared" si="303"/>
        <v>97.435897435897431</v>
      </c>
      <c r="BT385" s="4" t="s">
        <v>664</v>
      </c>
      <c r="BU385" s="2" t="s">
        <v>666</v>
      </c>
      <c r="BV385" s="2">
        <f t="shared" si="304"/>
        <v>3</v>
      </c>
      <c r="BW385" s="2">
        <f t="shared" si="305"/>
        <v>3</v>
      </c>
      <c r="BX385" s="2">
        <f t="shared" si="306"/>
        <v>2.5880854813636677E-2</v>
      </c>
      <c r="BY385" s="2">
        <f t="shared" si="307"/>
        <v>5.3742276333040927E-2</v>
      </c>
      <c r="BZ385" s="2">
        <f t="shared" si="308"/>
        <v>3.98115655733388E-2</v>
      </c>
      <c r="CA385" s="2">
        <f t="shared" si="309"/>
        <v>1.1666666666666667</v>
      </c>
      <c r="CB385" s="2">
        <f t="shared" si="310"/>
        <v>0.33585805339630476</v>
      </c>
      <c r="CC385" s="2">
        <v>6.6349999999999998</v>
      </c>
      <c r="CD385" s="2" t="str">
        <f t="shared" si="311"/>
        <v>Same Var</v>
      </c>
      <c r="CE385" s="2">
        <f t="shared" si="312"/>
        <v>9.8766686297891634E-2</v>
      </c>
      <c r="CF385" s="2" t="str">
        <f t="shared" si="313"/>
        <v>NS</v>
      </c>
      <c r="CG385" s="2" t="str">
        <f t="shared" si="314"/>
        <v>NS</v>
      </c>
      <c r="CH385" s="2" t="str">
        <f t="shared" si="315"/>
        <v>Wilcoxon</v>
      </c>
      <c r="CI385" s="2" t="str">
        <f t="shared" si="316"/>
        <v/>
      </c>
      <c r="CJ385" s="2" t="str">
        <f t="shared" si="317"/>
        <v/>
      </c>
    </row>
    <row r="386" spans="1:88" x14ac:dyDescent="0.2">
      <c r="A386" s="1" t="s">
        <v>142</v>
      </c>
      <c r="B386" s="19" t="s">
        <v>375</v>
      </c>
      <c r="C386" s="20">
        <v>37669</v>
      </c>
      <c r="D386" s="7">
        <v>0.69791666666666663</v>
      </c>
      <c r="E386" s="1">
        <v>0.1</v>
      </c>
      <c r="F386" s="1" t="s">
        <v>57</v>
      </c>
      <c r="G386" s="1" t="s">
        <v>771</v>
      </c>
      <c r="H386" s="19" t="s">
        <v>711</v>
      </c>
      <c r="I386" s="19" t="s">
        <v>712</v>
      </c>
      <c r="J386" s="19" t="s">
        <v>61</v>
      </c>
      <c r="K386" s="2">
        <v>0.75</v>
      </c>
      <c r="L386" s="2">
        <v>0.25</v>
      </c>
      <c r="M386" s="19">
        <v>100</v>
      </c>
      <c r="N386" s="19">
        <v>100</v>
      </c>
      <c r="O386" s="19">
        <v>90</v>
      </c>
      <c r="P386" s="19">
        <v>100</v>
      </c>
      <c r="Q386" s="21"/>
      <c r="R386" s="21"/>
      <c r="S386" s="21"/>
      <c r="T386" s="21"/>
      <c r="W386" s="2">
        <f t="shared" si="265"/>
        <v>97.5</v>
      </c>
      <c r="X386" s="2">
        <f t="shared" si="266"/>
        <v>5</v>
      </c>
      <c r="Y386" s="2">
        <f t="shared" si="267"/>
        <v>4</v>
      </c>
      <c r="Z386" s="19">
        <v>100</v>
      </c>
      <c r="AA386" s="19">
        <v>100</v>
      </c>
      <c r="AB386" s="19">
        <v>100</v>
      </c>
      <c r="AC386" s="19">
        <v>80</v>
      </c>
      <c r="AJ386" s="2">
        <f t="shared" si="268"/>
        <v>95</v>
      </c>
      <c r="AK386" s="2">
        <f t="shared" si="269"/>
        <v>10</v>
      </c>
      <c r="AL386" s="2">
        <f t="shared" si="270"/>
        <v>4</v>
      </c>
      <c r="AM386" s="22">
        <f t="shared" si="271"/>
        <v>1.5707963267948966</v>
      </c>
      <c r="AN386" s="22">
        <f t="shared" si="272"/>
        <v>1.5707963267948966</v>
      </c>
      <c r="AO386" s="22">
        <f t="shared" si="273"/>
        <v>1.2490457723982542</v>
      </c>
      <c r="AP386" s="22">
        <f t="shared" si="274"/>
        <v>1.5707963267948966</v>
      </c>
      <c r="AQ386" s="22" t="str">
        <f t="shared" si="275"/>
        <v/>
      </c>
      <c r="AR386" s="22" t="str">
        <f t="shared" si="276"/>
        <v/>
      </c>
      <c r="AS386" s="22" t="str">
        <f t="shared" si="277"/>
        <v/>
      </c>
      <c r="AT386" s="22" t="str">
        <f t="shared" si="278"/>
        <v/>
      </c>
      <c r="AU386" s="22" t="str">
        <f t="shared" si="279"/>
        <v/>
      </c>
      <c r="AV386" s="22" t="str">
        <f t="shared" si="280"/>
        <v/>
      </c>
      <c r="AW386" s="2">
        <f t="shared" si="281"/>
        <v>1.490358688195736</v>
      </c>
      <c r="AX386" s="2">
        <f t="shared" si="282"/>
        <v>0.16087527719832118</v>
      </c>
      <c r="AY386" s="2">
        <f t="shared" si="283"/>
        <v>4</v>
      </c>
      <c r="AZ386" s="23">
        <f t="shared" si="284"/>
        <v>1.5707963267948966</v>
      </c>
      <c r="BA386" s="23">
        <f t="shared" si="285"/>
        <v>1.5707963267948966</v>
      </c>
      <c r="BB386" s="23">
        <f t="shared" si="286"/>
        <v>1.5707963267948966</v>
      </c>
      <c r="BC386" s="23">
        <f t="shared" si="287"/>
        <v>1.1071487177940904</v>
      </c>
      <c r="BD386" s="23" t="str">
        <f t="shared" si="288"/>
        <v/>
      </c>
      <c r="BE386" s="23" t="str">
        <f t="shared" si="289"/>
        <v/>
      </c>
      <c r="BF386" s="23" t="str">
        <f t="shared" si="290"/>
        <v/>
      </c>
      <c r="BG386" s="23" t="str">
        <f t="shared" si="291"/>
        <v/>
      </c>
      <c r="BH386" s="23" t="str">
        <f t="shared" si="292"/>
        <v/>
      </c>
      <c r="BI386" s="23" t="str">
        <f t="shared" si="293"/>
        <v/>
      </c>
      <c r="BJ386" s="2">
        <f t="shared" si="294"/>
        <v>1.454884424544695</v>
      </c>
      <c r="BK386" s="2">
        <f t="shared" si="295"/>
        <v>0.23182380450040269</v>
      </c>
      <c r="BL386" s="2">
        <f t="shared" si="296"/>
        <v>4</v>
      </c>
      <c r="BM386" s="2">
        <f t="shared" si="297"/>
        <v>2.9155782055639579E-4</v>
      </c>
      <c r="BN386" s="2">
        <f t="shared" si="298"/>
        <v>6.4586813987111175E-5</v>
      </c>
      <c r="BO386" s="2">
        <f t="shared" si="299"/>
        <v>5</v>
      </c>
      <c r="BP386" s="2">
        <f t="shared" si="300"/>
        <v>2.5798676651649872</v>
      </c>
      <c r="BQ386" s="2">
        <f t="shared" si="301"/>
        <v>0.72668684380042159</v>
      </c>
      <c r="BR386" s="3" t="str">
        <f t="shared" si="302"/>
        <v>Nontoxic</v>
      </c>
      <c r="BS386" s="2">
        <f t="shared" si="303"/>
        <v>97.435897435897431</v>
      </c>
      <c r="BT386" s="4" t="s">
        <v>664</v>
      </c>
      <c r="BU386" s="2" t="s">
        <v>666</v>
      </c>
      <c r="BV386" s="2">
        <f t="shared" si="304"/>
        <v>3</v>
      </c>
      <c r="BW386" s="2">
        <f t="shared" si="305"/>
        <v>3</v>
      </c>
      <c r="BX386" s="2">
        <f t="shared" si="306"/>
        <v>2.5880854813636677E-2</v>
      </c>
      <c r="BY386" s="2">
        <f t="shared" si="307"/>
        <v>5.3742276333040927E-2</v>
      </c>
      <c r="BZ386" s="2">
        <f t="shared" si="308"/>
        <v>3.98115655733388E-2</v>
      </c>
      <c r="CA386" s="2">
        <f t="shared" si="309"/>
        <v>1.1666666666666667</v>
      </c>
      <c r="CB386" s="2">
        <f t="shared" si="310"/>
        <v>0.33585805339630476</v>
      </c>
      <c r="CC386" s="2">
        <v>6.6349999999999998</v>
      </c>
      <c r="CD386" s="2" t="str">
        <f t="shared" si="311"/>
        <v>Same Var</v>
      </c>
      <c r="CE386" s="2">
        <f t="shared" si="312"/>
        <v>9.8766686297891634E-2</v>
      </c>
      <c r="CF386" s="2" t="str">
        <f t="shared" si="313"/>
        <v>NS</v>
      </c>
      <c r="CG386" s="2" t="str">
        <f t="shared" si="314"/>
        <v>NS</v>
      </c>
      <c r="CH386" s="2" t="str">
        <f t="shared" si="315"/>
        <v>Wilcoxon</v>
      </c>
      <c r="CI386" s="2" t="str">
        <f t="shared" si="316"/>
        <v/>
      </c>
      <c r="CJ386" s="2" t="str">
        <f t="shared" si="317"/>
        <v/>
      </c>
    </row>
    <row r="387" spans="1:88" x14ac:dyDescent="0.2">
      <c r="A387" s="1" t="s">
        <v>142</v>
      </c>
      <c r="B387" s="19" t="s">
        <v>529</v>
      </c>
      <c r="C387" s="20">
        <v>38372</v>
      </c>
      <c r="D387" s="7">
        <v>0.51111111111111107</v>
      </c>
      <c r="E387" s="1">
        <v>0.1</v>
      </c>
      <c r="F387" s="1" t="s">
        <v>57</v>
      </c>
      <c r="G387" s="1" t="s">
        <v>835</v>
      </c>
      <c r="H387" s="19" t="s">
        <v>711</v>
      </c>
      <c r="I387" s="19" t="s">
        <v>712</v>
      </c>
      <c r="J387" s="19" t="s">
        <v>61</v>
      </c>
      <c r="K387" s="2">
        <v>0.75</v>
      </c>
      <c r="L387" s="2">
        <v>0.25</v>
      </c>
      <c r="M387" s="19">
        <v>100</v>
      </c>
      <c r="N387" s="19">
        <v>90</v>
      </c>
      <c r="O387" s="19">
        <v>100</v>
      </c>
      <c r="P387" s="19">
        <v>100</v>
      </c>
      <c r="Q387" s="21"/>
      <c r="R387" s="21"/>
      <c r="S387" s="21"/>
      <c r="T387" s="21"/>
      <c r="W387" s="2">
        <f t="shared" ref="W387:W450" si="318">AVERAGE(M387:V387)</f>
        <v>97.5</v>
      </c>
      <c r="X387" s="2">
        <f t="shared" ref="X387:X450" si="319">STDEV(M387:V387)</f>
        <v>5</v>
      </c>
      <c r="Y387" s="2">
        <f t="shared" ref="Y387:Y450" si="320">COUNT(M387:V387)</f>
        <v>4</v>
      </c>
      <c r="Z387" s="19">
        <v>100</v>
      </c>
      <c r="AA387" s="19">
        <v>100</v>
      </c>
      <c r="AB387" s="19">
        <v>80</v>
      </c>
      <c r="AC387" s="19">
        <v>100</v>
      </c>
      <c r="AJ387" s="2">
        <f t="shared" ref="AJ387:AJ450" si="321">AVERAGE(Z387:AI387)</f>
        <v>95</v>
      </c>
      <c r="AK387" s="2">
        <f t="shared" ref="AK387:AK450" si="322">STDEV(Z387:AI387)</f>
        <v>10</v>
      </c>
      <c r="AL387" s="2">
        <f t="shared" ref="AL387:AL450" si="323">COUNT(Z387:AI387)</f>
        <v>4</v>
      </c>
      <c r="AM387" s="22">
        <f t="shared" ref="AM387:AM450" si="324">IF(AND(ISNUMBER(M387),SIGN(M387)&gt;-1),ASIN(SQRT(M387/100)),"")</f>
        <v>1.5707963267948966</v>
      </c>
      <c r="AN387" s="22">
        <f t="shared" ref="AN387:AN450" si="325">IF(AND(ISNUMBER(N387),SIGN(N387)&gt;-1),ASIN(SQRT(N387/100)),"")</f>
        <v>1.2490457723982542</v>
      </c>
      <c r="AO387" s="22">
        <f t="shared" ref="AO387:AO450" si="326">IF(AND(ISNUMBER(O387),SIGN(O387)&gt;-1),ASIN(SQRT(O387/100)),"")</f>
        <v>1.5707963267948966</v>
      </c>
      <c r="AP387" s="22">
        <f t="shared" ref="AP387:AP450" si="327">IF(AND(ISNUMBER(P387),SIGN(P387)&gt;-1),ASIN(SQRT(P387/100)),"")</f>
        <v>1.5707963267948966</v>
      </c>
      <c r="AQ387" s="22" t="str">
        <f t="shared" ref="AQ387:AQ450" si="328">IF(AND(ISNUMBER(Q387),SIGN(Q387)&gt;-1),ASIN(SQRT(Q387/100)),"")</f>
        <v/>
      </c>
      <c r="AR387" s="22" t="str">
        <f t="shared" ref="AR387:AR450" si="329">IF(AND(ISNUMBER(R387),SIGN(R387)&gt;-1),ASIN(SQRT(R387/100)),"")</f>
        <v/>
      </c>
      <c r="AS387" s="22" t="str">
        <f t="shared" ref="AS387:AS450" si="330">IF(AND(ISNUMBER(S387),SIGN(S387)&gt;-1),ASIN(SQRT(S387/100)),"")</f>
        <v/>
      </c>
      <c r="AT387" s="22" t="str">
        <f t="shared" ref="AT387:AT450" si="331">IF(AND(ISNUMBER(T387),SIGN(T387)&gt;-1),ASIN(SQRT(T387/100)),"")</f>
        <v/>
      </c>
      <c r="AU387" s="22" t="str">
        <f t="shared" ref="AU387:AU450" si="332">IF(AND(ISNUMBER(U387),SIGN(U387)&gt;-1),ASIN(SQRT(U387/100)),"")</f>
        <v/>
      </c>
      <c r="AV387" s="22" t="str">
        <f t="shared" ref="AV387:AV450" si="333">IF(AND(ISNUMBER(V387),SIGN(V387)&gt;-1),ASIN(SQRT(V387/100)),"")</f>
        <v/>
      </c>
      <c r="AW387" s="2">
        <f t="shared" ref="AW387:AW450" si="334">AVERAGE(AM387:AV387)</f>
        <v>1.490358688195736</v>
      </c>
      <c r="AX387" s="2">
        <f t="shared" ref="AX387:AX450" si="335">STDEV(AM387:AV387)</f>
        <v>0.16087527719832118</v>
      </c>
      <c r="AY387" s="2">
        <f t="shared" ref="AY387:AY450" si="336">COUNT(AM387:AV387)</f>
        <v>4</v>
      </c>
      <c r="AZ387" s="23">
        <f t="shared" ref="AZ387:AZ450" si="337">IF(AND(ISNUMBER(Z387),SIGN(Z387)&gt;-1),ASIN(SQRT(Z387/100)),"")</f>
        <v>1.5707963267948966</v>
      </c>
      <c r="BA387" s="23">
        <f t="shared" ref="BA387:BA450" si="338">IF(AND(ISNUMBER(AA387),SIGN(AA387)&gt;-1),ASIN(SQRT(AA387/100)),"")</f>
        <v>1.5707963267948966</v>
      </c>
      <c r="BB387" s="23">
        <f t="shared" ref="BB387:BB450" si="339">IF(AND(ISNUMBER(AB387),SIGN(AB387)&gt;-1),ASIN(SQRT(AB387/100)),"")</f>
        <v>1.1071487177940904</v>
      </c>
      <c r="BC387" s="23">
        <f t="shared" ref="BC387:BC450" si="340">IF(AND(ISNUMBER(AC387),SIGN(AC387)&gt;-1),ASIN(SQRT(AC387/100)),"")</f>
        <v>1.5707963267948966</v>
      </c>
      <c r="BD387" s="23" t="str">
        <f t="shared" ref="BD387:BD450" si="341">IF(AND(ISNUMBER(AD387),SIGN(AD387)&gt;-1),ASIN(SQRT(AD387/100)),"")</f>
        <v/>
      </c>
      <c r="BE387" s="23" t="str">
        <f t="shared" ref="BE387:BE450" si="342">IF(AND(ISNUMBER(AE387),SIGN(AE387)&gt;-1),ASIN(SQRT(AE387/100)),"")</f>
        <v/>
      </c>
      <c r="BF387" s="23" t="str">
        <f t="shared" ref="BF387:BF450" si="343">IF(AND(ISNUMBER(AF387),SIGN(AF387)&gt;-1),ASIN(SQRT(AF387/100)),"")</f>
        <v/>
      </c>
      <c r="BG387" s="23" t="str">
        <f t="shared" ref="BG387:BG450" si="344">IF(AND(ISNUMBER(AG387),SIGN(AG387)&gt;-1),ASIN(SQRT(AG387/100)),"")</f>
        <v/>
      </c>
      <c r="BH387" s="23" t="str">
        <f t="shared" ref="BH387:BH450" si="345">IF(AND(ISNUMBER(AH387),SIGN(AH387)&gt;-1),ASIN(SQRT(AH387/100)),"")</f>
        <v/>
      </c>
      <c r="BI387" s="23" t="str">
        <f t="shared" ref="BI387:BI450" si="346">IF(AND(ISNUMBER(AI387),SIGN(AI387)&gt;-1),ASIN(SQRT(AI387/100)),"")</f>
        <v/>
      </c>
      <c r="BJ387" s="2">
        <f t="shared" ref="BJ387:BJ450" si="347">AVERAGE(AZ387:BI387)</f>
        <v>1.454884424544695</v>
      </c>
      <c r="BK387" s="2">
        <f t="shared" ref="BK387:BK450" si="348">STDEV(AZ387:BI387)</f>
        <v>0.23182380450040269</v>
      </c>
      <c r="BL387" s="2">
        <f t="shared" ref="BL387:BL450" si="349">COUNT(AZ387:BI387)</f>
        <v>4</v>
      </c>
      <c r="BM387" s="2">
        <f t="shared" ref="BM387:BM450" si="350">((BK387^2/BL387)+(((K387^2)*(AX387^2))/AY387))^2</f>
        <v>2.9155782055639579E-4</v>
      </c>
      <c r="BN387" s="2">
        <f t="shared" ref="BN387:BN450" si="351">(((BK387^2)/BL387)^2)/(BL387-1)+((((K387^2)*(AX387^2))/AY387)^2)/(AY387-1)</f>
        <v>6.4586813987111175E-5</v>
      </c>
      <c r="BO387" s="2">
        <f t="shared" ref="BO387:BO450" si="352">ROUND(BM387/BN387,0)</f>
        <v>5</v>
      </c>
      <c r="BP387" s="2">
        <f t="shared" ref="BP387:BP450" si="353">(BJ387-(K387*AW387))/((((BK387^2)/BL387)+(((K387^2)*(AX387^2))/AY387))^0.5)</f>
        <v>2.5798676651649872</v>
      </c>
      <c r="BQ387" s="2">
        <f t="shared" ref="BQ387:BQ450" si="354">TINV((2*L387),BO387)</f>
        <v>0.72668684380042159</v>
      </c>
      <c r="BR387" s="3" t="str">
        <f t="shared" ref="BR387:BR450" si="355">IF(AND(AX387=0,BK387=0),IF(AJ387&lt;(K387*W387),"Toxic","Nontoxic"),IF(BP387&gt;BQ387,"Nontoxic","Toxic"))</f>
        <v>Nontoxic</v>
      </c>
      <c r="BS387" s="2">
        <f t="shared" ref="BS387:BS450" si="356">(AJ387/W387)*100</f>
        <v>97.435897435897431</v>
      </c>
      <c r="BT387" s="4" t="s">
        <v>664</v>
      </c>
      <c r="BU387" s="2" t="s">
        <v>666</v>
      </c>
      <c r="BV387" s="2">
        <f t="shared" ref="BV387:BV450" si="357">COUNT(AM387:AV387)-1</f>
        <v>3</v>
      </c>
      <c r="BW387" s="2">
        <f t="shared" ref="BW387:BW450" si="358">COUNT(AZ387:BI387)-1</f>
        <v>3</v>
      </c>
      <c r="BX387" s="2">
        <f t="shared" ref="BX387:BX450" si="359">(STDEV(AM387:AV387))^2</f>
        <v>2.5880854813636677E-2</v>
      </c>
      <c r="BY387" s="2">
        <f t="shared" ref="BY387:BY450" si="360">(STDEV(AZ387:BI387))^2</f>
        <v>5.3742276333040927E-2</v>
      </c>
      <c r="BZ387" s="2">
        <f t="shared" ref="BZ387:BZ450" si="361">((BV387*BX387)+(BW387*BY387))/(BV387+BW387)</f>
        <v>3.98115655733388E-2</v>
      </c>
      <c r="CA387" s="2">
        <f t="shared" ref="CA387:CA450" si="362">1+(((1/BV387+1/BW387)-(1/(BV387+BW387)))/3)</f>
        <v>1.1666666666666667</v>
      </c>
      <c r="CB387" s="2">
        <f t="shared" ref="CB387:CB450" si="363">(((BV387+BW387)*LN(BZ387))-((BV387*LN(BX387))+(BW387*LN(BY387))))/CA387</f>
        <v>0.33585805339630476</v>
      </c>
      <c r="CC387" s="2">
        <v>6.6349999999999998</v>
      </c>
      <c r="CD387" s="2" t="str">
        <f t="shared" ref="CD387:CD450" si="364">IF(CB387&gt;CC387,"Sig Diff Var","Same Var")</f>
        <v>Same Var</v>
      </c>
      <c r="CE387" s="2">
        <f t="shared" ref="CE387:CE450" si="365">TTEST(AZ387:BI387,AB387:AV387,1,IF(CD387="Same Var",2,IF(CD387="Sig Diff Var",3,"Wakka Wakka")))</f>
        <v>9.8766686297891634E-2</v>
      </c>
      <c r="CF387" s="2" t="str">
        <f t="shared" ref="CF387:CF450" si="366">IF(AND(CE387&lt;0.05,BS387&lt;100),"Sig","NS")</f>
        <v>NS</v>
      </c>
      <c r="CG387" s="2" t="str">
        <f t="shared" ref="CG387:CG450" si="367">IF(BT387="Normal",CF387,IF(BT387="Non-normal",BU387,"Bleh"))</f>
        <v>NS</v>
      </c>
      <c r="CH387" s="2" t="str">
        <f t="shared" ref="CH387:CH450" si="368">IF(BS387&lt;100,IF(BT387="Non-normal","Wilcoxon",IF(AND(BT387="Normal",CD387="Same Var"),"Same Var T-test",IF(AND(BT387="Normal",CD387="Sig Diff Var"),"Diff Var T-test","Bleh"))),"")</f>
        <v>Wilcoxon</v>
      </c>
      <c r="CI387" s="2" t="str">
        <f t="shared" ref="CI387:CI450" si="369">IF(AND(BR387="Toxic",BS387&gt;75),"TSTToxicLess25","")</f>
        <v/>
      </c>
      <c r="CJ387" s="2" t="str">
        <f t="shared" ref="CJ387:CJ450" si="370">IF(AND(CG387="Sig",BS387&gt;75),"NOECToxicLess25","")</f>
        <v/>
      </c>
    </row>
    <row r="388" spans="1:88" x14ac:dyDescent="0.2">
      <c r="A388" s="1" t="s">
        <v>142</v>
      </c>
      <c r="B388" s="19" t="s">
        <v>532</v>
      </c>
      <c r="C388" s="20">
        <v>38148</v>
      </c>
      <c r="D388" s="7">
        <v>0.46111111111111114</v>
      </c>
      <c r="E388" s="1">
        <v>0.1</v>
      </c>
      <c r="F388" s="1" t="s">
        <v>57</v>
      </c>
      <c r="G388" s="1" t="s">
        <v>829</v>
      </c>
      <c r="H388" s="19" t="s">
        <v>711</v>
      </c>
      <c r="I388" s="19" t="s">
        <v>712</v>
      </c>
      <c r="J388" s="19" t="s">
        <v>61</v>
      </c>
      <c r="K388" s="2">
        <v>0.75</v>
      </c>
      <c r="L388" s="2">
        <v>0.25</v>
      </c>
      <c r="M388" s="19">
        <v>100</v>
      </c>
      <c r="N388" s="19">
        <v>90</v>
      </c>
      <c r="O388" s="19">
        <v>100</v>
      </c>
      <c r="P388" s="19">
        <v>100</v>
      </c>
      <c r="Q388" s="21"/>
      <c r="R388" s="21"/>
      <c r="S388" s="21"/>
      <c r="T388" s="21"/>
      <c r="W388" s="2">
        <f t="shared" si="318"/>
        <v>97.5</v>
      </c>
      <c r="X388" s="2">
        <f t="shared" si="319"/>
        <v>5</v>
      </c>
      <c r="Y388" s="2">
        <f t="shared" si="320"/>
        <v>4</v>
      </c>
      <c r="Z388" s="19">
        <v>80</v>
      </c>
      <c r="AA388" s="19">
        <v>90</v>
      </c>
      <c r="AB388" s="19">
        <v>100</v>
      </c>
      <c r="AC388" s="21"/>
      <c r="AJ388" s="2">
        <f t="shared" si="321"/>
        <v>90</v>
      </c>
      <c r="AK388" s="2">
        <f t="shared" si="322"/>
        <v>10</v>
      </c>
      <c r="AL388" s="2">
        <f t="shared" si="323"/>
        <v>3</v>
      </c>
      <c r="AM388" s="22">
        <f t="shared" si="324"/>
        <v>1.5707963267948966</v>
      </c>
      <c r="AN388" s="22">
        <f t="shared" si="325"/>
        <v>1.2490457723982542</v>
      </c>
      <c r="AO388" s="22">
        <f t="shared" si="326"/>
        <v>1.5707963267948966</v>
      </c>
      <c r="AP388" s="22">
        <f t="shared" si="327"/>
        <v>1.5707963267948966</v>
      </c>
      <c r="AQ388" s="22" t="str">
        <f t="shared" si="328"/>
        <v/>
      </c>
      <c r="AR388" s="22" t="str">
        <f t="shared" si="329"/>
        <v/>
      </c>
      <c r="AS388" s="22" t="str">
        <f t="shared" si="330"/>
        <v/>
      </c>
      <c r="AT388" s="22" t="str">
        <f t="shared" si="331"/>
        <v/>
      </c>
      <c r="AU388" s="22" t="str">
        <f t="shared" si="332"/>
        <v/>
      </c>
      <c r="AV388" s="22" t="str">
        <f t="shared" si="333"/>
        <v/>
      </c>
      <c r="AW388" s="2">
        <f t="shared" si="334"/>
        <v>1.490358688195736</v>
      </c>
      <c r="AX388" s="2">
        <f t="shared" si="335"/>
        <v>0.16087527719832118</v>
      </c>
      <c r="AY388" s="2">
        <f t="shared" si="336"/>
        <v>4</v>
      </c>
      <c r="AZ388" s="23">
        <f t="shared" si="337"/>
        <v>1.1071487177940904</v>
      </c>
      <c r="BA388" s="23">
        <f t="shared" si="338"/>
        <v>1.2490457723982542</v>
      </c>
      <c r="BB388" s="23">
        <f t="shared" si="339"/>
        <v>1.5707963267948966</v>
      </c>
      <c r="BC388" s="23" t="str">
        <f t="shared" si="340"/>
        <v/>
      </c>
      <c r="BD388" s="23" t="str">
        <f t="shared" si="341"/>
        <v/>
      </c>
      <c r="BE388" s="23" t="str">
        <f t="shared" si="342"/>
        <v/>
      </c>
      <c r="BF388" s="23" t="str">
        <f t="shared" si="343"/>
        <v/>
      </c>
      <c r="BG388" s="23" t="str">
        <f t="shared" si="344"/>
        <v/>
      </c>
      <c r="BH388" s="23" t="str">
        <f t="shared" si="345"/>
        <v/>
      </c>
      <c r="BI388" s="23" t="str">
        <f t="shared" si="346"/>
        <v/>
      </c>
      <c r="BJ388" s="2">
        <f t="shared" si="347"/>
        <v>1.3089969389957472</v>
      </c>
      <c r="BK388" s="2">
        <f t="shared" si="348"/>
        <v>0.23756658669800496</v>
      </c>
      <c r="BL388" s="2">
        <f t="shared" si="349"/>
        <v>3</v>
      </c>
      <c r="BM388" s="2">
        <f t="shared" si="350"/>
        <v>5.0409782331308774E-4</v>
      </c>
      <c r="BN388" s="2">
        <f t="shared" si="351"/>
        <v>1.8137278904236171E-4</v>
      </c>
      <c r="BO388" s="2">
        <f t="shared" si="352"/>
        <v>3</v>
      </c>
      <c r="BP388" s="2">
        <f t="shared" si="353"/>
        <v>1.2762113483246829</v>
      </c>
      <c r="BQ388" s="2">
        <f t="shared" si="354"/>
        <v>0.76489232840434507</v>
      </c>
      <c r="BR388" s="3" t="str">
        <f t="shared" si="355"/>
        <v>Nontoxic</v>
      </c>
      <c r="BS388" s="2">
        <f t="shared" si="356"/>
        <v>92.307692307692307</v>
      </c>
      <c r="BT388" s="4" t="s">
        <v>664</v>
      </c>
      <c r="BU388" s="2" t="s">
        <v>666</v>
      </c>
      <c r="BV388" s="2">
        <f t="shared" si="357"/>
        <v>3</v>
      </c>
      <c r="BW388" s="2">
        <f t="shared" si="358"/>
        <v>2</v>
      </c>
      <c r="BX388" s="2">
        <f t="shared" si="359"/>
        <v>2.5880854813636677E-2</v>
      </c>
      <c r="BY388" s="2">
        <f t="shared" si="360"/>
        <v>5.6437883115340703E-2</v>
      </c>
      <c r="BZ388" s="2">
        <f t="shared" si="361"/>
        <v>3.8103666134318287E-2</v>
      </c>
      <c r="CA388" s="2">
        <f t="shared" si="362"/>
        <v>1.211111111111111</v>
      </c>
      <c r="CB388" s="2">
        <f t="shared" si="363"/>
        <v>0.30943549951377036</v>
      </c>
      <c r="CC388" s="2">
        <v>6.6349999999999998</v>
      </c>
      <c r="CD388" s="2" t="str">
        <f t="shared" si="364"/>
        <v>Same Var</v>
      </c>
      <c r="CE388" s="2">
        <f t="shared" si="365"/>
        <v>0.17791435475662437</v>
      </c>
      <c r="CF388" s="2" t="str">
        <f t="shared" si="366"/>
        <v>NS</v>
      </c>
      <c r="CG388" s="2" t="str">
        <f t="shared" si="367"/>
        <v>NS</v>
      </c>
      <c r="CH388" s="2" t="str">
        <f t="shared" si="368"/>
        <v>Wilcoxon</v>
      </c>
      <c r="CI388" s="2" t="str">
        <f t="shared" si="369"/>
        <v/>
      </c>
      <c r="CJ388" s="2" t="str">
        <f t="shared" si="370"/>
        <v/>
      </c>
    </row>
    <row r="389" spans="1:88" x14ac:dyDescent="0.2">
      <c r="A389" s="1" t="s">
        <v>142</v>
      </c>
      <c r="B389" s="19" t="s">
        <v>532</v>
      </c>
      <c r="C389" s="20">
        <v>39065</v>
      </c>
      <c r="D389" s="7">
        <v>0.46736111111111112</v>
      </c>
      <c r="E389" s="1">
        <v>0.1</v>
      </c>
      <c r="F389" s="1" t="s">
        <v>57</v>
      </c>
      <c r="G389" s="1" t="s">
        <v>855</v>
      </c>
      <c r="H389" s="19" t="s">
        <v>711</v>
      </c>
      <c r="I389" s="19" t="s">
        <v>712</v>
      </c>
      <c r="J389" s="19" t="s">
        <v>61</v>
      </c>
      <c r="K389" s="2">
        <v>0.75</v>
      </c>
      <c r="L389" s="2">
        <v>0.25</v>
      </c>
      <c r="M389" s="19">
        <v>90</v>
      </c>
      <c r="N389" s="19">
        <v>100</v>
      </c>
      <c r="O389" s="19">
        <v>100</v>
      </c>
      <c r="P389" s="19">
        <v>100</v>
      </c>
      <c r="Q389" s="21"/>
      <c r="R389" s="21"/>
      <c r="S389" s="21"/>
      <c r="T389" s="21"/>
      <c r="W389" s="2">
        <f t="shared" si="318"/>
        <v>97.5</v>
      </c>
      <c r="X389" s="2">
        <f t="shared" si="319"/>
        <v>5</v>
      </c>
      <c r="Y389" s="2">
        <f t="shared" si="320"/>
        <v>4</v>
      </c>
      <c r="Z389" s="19">
        <v>100</v>
      </c>
      <c r="AA389" s="19">
        <v>100</v>
      </c>
      <c r="AB389" s="19">
        <v>100</v>
      </c>
      <c r="AC389" s="19">
        <v>80</v>
      </c>
      <c r="AJ389" s="2">
        <f t="shared" si="321"/>
        <v>95</v>
      </c>
      <c r="AK389" s="2">
        <f t="shared" si="322"/>
        <v>10</v>
      </c>
      <c r="AL389" s="2">
        <f t="shared" si="323"/>
        <v>4</v>
      </c>
      <c r="AM389" s="22">
        <f t="shared" si="324"/>
        <v>1.2490457723982542</v>
      </c>
      <c r="AN389" s="22">
        <f t="shared" si="325"/>
        <v>1.5707963267948966</v>
      </c>
      <c r="AO389" s="22">
        <f t="shared" si="326"/>
        <v>1.5707963267948966</v>
      </c>
      <c r="AP389" s="22">
        <f t="shared" si="327"/>
        <v>1.5707963267948966</v>
      </c>
      <c r="AQ389" s="22" t="str">
        <f t="shared" si="328"/>
        <v/>
      </c>
      <c r="AR389" s="22" t="str">
        <f t="shared" si="329"/>
        <v/>
      </c>
      <c r="AS389" s="22" t="str">
        <f t="shared" si="330"/>
        <v/>
      </c>
      <c r="AT389" s="22" t="str">
        <f t="shared" si="331"/>
        <v/>
      </c>
      <c r="AU389" s="22" t="str">
        <f t="shared" si="332"/>
        <v/>
      </c>
      <c r="AV389" s="22" t="str">
        <f t="shared" si="333"/>
        <v/>
      </c>
      <c r="AW389" s="2">
        <f t="shared" si="334"/>
        <v>1.490358688195736</v>
      </c>
      <c r="AX389" s="2">
        <f t="shared" si="335"/>
        <v>0.16087527719832118</v>
      </c>
      <c r="AY389" s="2">
        <f t="shared" si="336"/>
        <v>4</v>
      </c>
      <c r="AZ389" s="23">
        <f t="shared" si="337"/>
        <v>1.5707963267948966</v>
      </c>
      <c r="BA389" s="23">
        <f t="shared" si="338"/>
        <v>1.5707963267948966</v>
      </c>
      <c r="BB389" s="23">
        <f t="shared" si="339"/>
        <v>1.5707963267948966</v>
      </c>
      <c r="BC389" s="23">
        <f t="shared" si="340"/>
        <v>1.1071487177940904</v>
      </c>
      <c r="BD389" s="23" t="str">
        <f t="shared" si="341"/>
        <v/>
      </c>
      <c r="BE389" s="23" t="str">
        <f t="shared" si="342"/>
        <v/>
      </c>
      <c r="BF389" s="23" t="str">
        <f t="shared" si="343"/>
        <v/>
      </c>
      <c r="BG389" s="23" t="str">
        <f t="shared" si="344"/>
        <v/>
      </c>
      <c r="BH389" s="23" t="str">
        <f t="shared" si="345"/>
        <v/>
      </c>
      <c r="BI389" s="23" t="str">
        <f t="shared" si="346"/>
        <v/>
      </c>
      <c r="BJ389" s="2">
        <f t="shared" si="347"/>
        <v>1.454884424544695</v>
      </c>
      <c r="BK389" s="2">
        <f t="shared" si="348"/>
        <v>0.23182380450040269</v>
      </c>
      <c r="BL389" s="2">
        <f t="shared" si="349"/>
        <v>4</v>
      </c>
      <c r="BM389" s="2">
        <f t="shared" si="350"/>
        <v>2.9155782055639579E-4</v>
      </c>
      <c r="BN389" s="2">
        <f t="shared" si="351"/>
        <v>6.4586813987111175E-5</v>
      </c>
      <c r="BO389" s="2">
        <f t="shared" si="352"/>
        <v>5</v>
      </c>
      <c r="BP389" s="2">
        <f t="shared" si="353"/>
        <v>2.5798676651649872</v>
      </c>
      <c r="BQ389" s="2">
        <f t="shared" si="354"/>
        <v>0.72668684380042159</v>
      </c>
      <c r="BR389" s="3" t="str">
        <f t="shared" si="355"/>
        <v>Nontoxic</v>
      </c>
      <c r="BS389" s="2">
        <f t="shared" si="356"/>
        <v>97.435897435897431</v>
      </c>
      <c r="BT389" s="4" t="s">
        <v>664</v>
      </c>
      <c r="BU389" s="2" t="s">
        <v>666</v>
      </c>
      <c r="BV389" s="2">
        <f t="shared" si="357"/>
        <v>3</v>
      </c>
      <c r="BW389" s="2">
        <f t="shared" si="358"/>
        <v>3</v>
      </c>
      <c r="BX389" s="2">
        <f t="shared" si="359"/>
        <v>2.5880854813636677E-2</v>
      </c>
      <c r="BY389" s="2">
        <f t="shared" si="360"/>
        <v>5.3742276333040927E-2</v>
      </c>
      <c r="BZ389" s="2">
        <f t="shared" si="361"/>
        <v>3.98115655733388E-2</v>
      </c>
      <c r="CA389" s="2">
        <f t="shared" si="362"/>
        <v>1.1666666666666667</v>
      </c>
      <c r="CB389" s="2">
        <f t="shared" si="363"/>
        <v>0.33585805339630476</v>
      </c>
      <c r="CC389" s="2">
        <v>6.6349999999999998</v>
      </c>
      <c r="CD389" s="2" t="str">
        <f t="shared" si="364"/>
        <v>Same Var</v>
      </c>
      <c r="CE389" s="2">
        <f t="shared" si="365"/>
        <v>9.8766686297891634E-2</v>
      </c>
      <c r="CF389" s="2" t="str">
        <f t="shared" si="366"/>
        <v>NS</v>
      </c>
      <c r="CG389" s="2" t="str">
        <f t="shared" si="367"/>
        <v>NS</v>
      </c>
      <c r="CH389" s="2" t="str">
        <f t="shared" si="368"/>
        <v>Wilcoxon</v>
      </c>
      <c r="CI389" s="2" t="str">
        <f t="shared" si="369"/>
        <v/>
      </c>
      <c r="CJ389" s="2" t="str">
        <f t="shared" si="370"/>
        <v/>
      </c>
    </row>
    <row r="390" spans="1:88" x14ac:dyDescent="0.2">
      <c r="A390" s="1" t="s">
        <v>142</v>
      </c>
      <c r="B390" s="19" t="s">
        <v>529</v>
      </c>
      <c r="C390" s="20">
        <v>38771</v>
      </c>
      <c r="D390" s="7">
        <v>0.50277777777777777</v>
      </c>
      <c r="E390" s="1">
        <v>0.1</v>
      </c>
      <c r="F390" s="1" t="s">
        <v>57</v>
      </c>
      <c r="G390" s="1" t="s">
        <v>846</v>
      </c>
      <c r="H390" s="19" t="s">
        <v>711</v>
      </c>
      <c r="I390" s="19" t="s">
        <v>712</v>
      </c>
      <c r="J390" s="19" t="s">
        <v>61</v>
      </c>
      <c r="K390" s="2">
        <v>0.75</v>
      </c>
      <c r="L390" s="2">
        <v>0.25</v>
      </c>
      <c r="M390" s="19">
        <v>90</v>
      </c>
      <c r="N390" s="19">
        <v>100</v>
      </c>
      <c r="O390" s="19">
        <v>100</v>
      </c>
      <c r="P390" s="19">
        <v>100</v>
      </c>
      <c r="Q390" s="21"/>
      <c r="R390" s="21"/>
      <c r="S390" s="21"/>
      <c r="T390" s="21"/>
      <c r="W390" s="2">
        <f t="shared" si="318"/>
        <v>97.5</v>
      </c>
      <c r="X390" s="2">
        <f t="shared" si="319"/>
        <v>5</v>
      </c>
      <c r="Y390" s="2">
        <f t="shared" si="320"/>
        <v>4</v>
      </c>
      <c r="Z390" s="19">
        <v>90</v>
      </c>
      <c r="AA390" s="19">
        <v>100</v>
      </c>
      <c r="AB390" s="19">
        <v>100</v>
      </c>
      <c r="AC390" s="19">
        <v>77.8</v>
      </c>
      <c r="AJ390" s="2">
        <f t="shared" si="321"/>
        <v>91.95</v>
      </c>
      <c r="AK390" s="2">
        <f t="shared" si="322"/>
        <v>10.545615202537974</v>
      </c>
      <c r="AL390" s="2">
        <f t="shared" si="323"/>
        <v>4</v>
      </c>
      <c r="AM390" s="22">
        <f t="shared" si="324"/>
        <v>1.2490457723982542</v>
      </c>
      <c r="AN390" s="22">
        <f t="shared" si="325"/>
        <v>1.5707963267948966</v>
      </c>
      <c r="AO390" s="22">
        <f t="shared" si="326"/>
        <v>1.5707963267948966</v>
      </c>
      <c r="AP390" s="22">
        <f t="shared" si="327"/>
        <v>1.5707963267948966</v>
      </c>
      <c r="AQ390" s="22" t="str">
        <f t="shared" si="328"/>
        <v/>
      </c>
      <c r="AR390" s="22" t="str">
        <f t="shared" si="329"/>
        <v/>
      </c>
      <c r="AS390" s="22" t="str">
        <f t="shared" si="330"/>
        <v/>
      </c>
      <c r="AT390" s="22" t="str">
        <f t="shared" si="331"/>
        <v/>
      </c>
      <c r="AU390" s="22" t="str">
        <f t="shared" si="332"/>
        <v/>
      </c>
      <c r="AV390" s="22" t="str">
        <f t="shared" si="333"/>
        <v/>
      </c>
      <c r="AW390" s="2">
        <f t="shared" si="334"/>
        <v>1.490358688195736</v>
      </c>
      <c r="AX390" s="2">
        <f t="shared" si="335"/>
        <v>0.16087527719832118</v>
      </c>
      <c r="AY390" s="2">
        <f t="shared" si="336"/>
        <v>4</v>
      </c>
      <c r="AZ390" s="23">
        <f t="shared" si="337"/>
        <v>1.2490457723982542</v>
      </c>
      <c r="BA390" s="23">
        <f t="shared" si="338"/>
        <v>1.5707963267948966</v>
      </c>
      <c r="BB390" s="23">
        <f t="shared" si="339"/>
        <v>1.5707963267948966</v>
      </c>
      <c r="BC390" s="23">
        <f t="shared" si="340"/>
        <v>1.0801809575025088</v>
      </c>
      <c r="BD390" s="23" t="str">
        <f t="shared" si="341"/>
        <v/>
      </c>
      <c r="BE390" s="23" t="str">
        <f t="shared" si="342"/>
        <v/>
      </c>
      <c r="BF390" s="23" t="str">
        <f t="shared" si="343"/>
        <v/>
      </c>
      <c r="BG390" s="23" t="str">
        <f t="shared" si="344"/>
        <v/>
      </c>
      <c r="BH390" s="23" t="str">
        <f t="shared" si="345"/>
        <v/>
      </c>
      <c r="BI390" s="23" t="str">
        <f t="shared" si="346"/>
        <v/>
      </c>
      <c r="BJ390" s="2">
        <f t="shared" si="347"/>
        <v>1.3677048458726391</v>
      </c>
      <c r="BK390" s="2">
        <f t="shared" si="348"/>
        <v>0.24443285468451875</v>
      </c>
      <c r="BL390" s="2">
        <f t="shared" si="349"/>
        <v>4</v>
      </c>
      <c r="BM390" s="2">
        <f t="shared" si="350"/>
        <v>3.4508079122895307E-4</v>
      </c>
      <c r="BN390" s="2">
        <f t="shared" si="351"/>
        <v>7.8785188672096743E-5</v>
      </c>
      <c r="BO390" s="2">
        <f t="shared" si="352"/>
        <v>4</v>
      </c>
      <c r="BP390" s="2">
        <f t="shared" si="353"/>
        <v>1.8337846070003365</v>
      </c>
      <c r="BQ390" s="2">
        <f t="shared" si="354"/>
        <v>0.74069708411268287</v>
      </c>
      <c r="BR390" s="3" t="str">
        <f t="shared" si="355"/>
        <v>Nontoxic</v>
      </c>
      <c r="BS390" s="2">
        <f t="shared" si="356"/>
        <v>94.307692307692321</v>
      </c>
      <c r="BT390" s="4" t="s">
        <v>664</v>
      </c>
      <c r="BU390" s="2" t="s">
        <v>666</v>
      </c>
      <c r="BV390" s="2">
        <f t="shared" si="357"/>
        <v>3</v>
      </c>
      <c r="BW390" s="2">
        <f t="shared" si="358"/>
        <v>3</v>
      </c>
      <c r="BX390" s="2">
        <f t="shared" si="359"/>
        <v>2.5880854813636677E-2</v>
      </c>
      <c r="BY390" s="2">
        <f t="shared" si="360"/>
        <v>5.9747420449223064E-2</v>
      </c>
      <c r="BZ390" s="2">
        <f t="shared" si="361"/>
        <v>4.2814137631429862E-2</v>
      </c>
      <c r="CA390" s="2">
        <f t="shared" si="362"/>
        <v>1.1666666666666667</v>
      </c>
      <c r="CB390" s="2">
        <f t="shared" si="363"/>
        <v>0.43741855699648874</v>
      </c>
      <c r="CC390" s="2">
        <v>6.6349999999999998</v>
      </c>
      <c r="CD390" s="2" t="str">
        <f t="shared" si="364"/>
        <v>Same Var</v>
      </c>
      <c r="CE390" s="2">
        <f t="shared" si="365"/>
        <v>9.7678258155079509E-2</v>
      </c>
      <c r="CF390" s="2" t="str">
        <f t="shared" si="366"/>
        <v>NS</v>
      </c>
      <c r="CG390" s="2" t="str">
        <f t="shared" si="367"/>
        <v>NS</v>
      </c>
      <c r="CH390" s="2" t="str">
        <f t="shared" si="368"/>
        <v>Wilcoxon</v>
      </c>
      <c r="CI390" s="2" t="str">
        <f t="shared" si="369"/>
        <v/>
      </c>
      <c r="CJ390" s="2" t="str">
        <f t="shared" si="370"/>
        <v/>
      </c>
    </row>
    <row r="391" spans="1:88" hidden="1" x14ac:dyDescent="0.2">
      <c r="A391" s="1" t="s">
        <v>142</v>
      </c>
      <c r="B391" s="19" t="s">
        <v>532</v>
      </c>
      <c r="C391" s="20">
        <v>38673</v>
      </c>
      <c r="D391" s="7">
        <v>0.47291666666666665</v>
      </c>
      <c r="E391" s="1">
        <v>0.1</v>
      </c>
      <c r="F391" s="1" t="s">
        <v>57</v>
      </c>
      <c r="G391" s="1" t="s">
        <v>843</v>
      </c>
      <c r="H391" s="19" t="s">
        <v>711</v>
      </c>
      <c r="I391" s="19" t="s">
        <v>712</v>
      </c>
      <c r="J391" s="19" t="s">
        <v>61</v>
      </c>
      <c r="K391" s="2">
        <v>0.75</v>
      </c>
      <c r="L391" s="2">
        <v>0.25</v>
      </c>
      <c r="M391" s="19">
        <v>90</v>
      </c>
      <c r="N391" s="19">
        <v>100</v>
      </c>
      <c r="O391" s="19">
        <v>100</v>
      </c>
      <c r="P391" s="19">
        <v>100</v>
      </c>
      <c r="Q391" s="21"/>
      <c r="R391" s="21"/>
      <c r="S391" s="21"/>
      <c r="T391" s="21"/>
      <c r="W391" s="2">
        <f t="shared" si="318"/>
        <v>97.5</v>
      </c>
      <c r="X391" s="2">
        <f t="shared" si="319"/>
        <v>5</v>
      </c>
      <c r="Y391" s="2">
        <f t="shared" si="320"/>
        <v>4</v>
      </c>
      <c r="Z391" s="19">
        <v>60</v>
      </c>
      <c r="AA391" s="19">
        <v>44.4</v>
      </c>
      <c r="AB391" s="19">
        <v>70</v>
      </c>
      <c r="AC391" s="19">
        <v>54.5</v>
      </c>
      <c r="AJ391" s="2">
        <f t="shared" si="321"/>
        <v>57.225000000000001</v>
      </c>
      <c r="AK391" s="2">
        <f t="shared" si="322"/>
        <v>10.68967570446676</v>
      </c>
      <c r="AL391" s="2">
        <f t="shared" si="323"/>
        <v>4</v>
      </c>
      <c r="AM391" s="22">
        <f t="shared" si="324"/>
        <v>1.2490457723982542</v>
      </c>
      <c r="AN391" s="22">
        <f t="shared" si="325"/>
        <v>1.5707963267948966</v>
      </c>
      <c r="AO391" s="22">
        <f t="shared" si="326"/>
        <v>1.5707963267948966</v>
      </c>
      <c r="AP391" s="22">
        <f t="shared" si="327"/>
        <v>1.5707963267948966</v>
      </c>
      <c r="AQ391" s="22" t="str">
        <f t="shared" si="328"/>
        <v/>
      </c>
      <c r="AR391" s="22" t="str">
        <f t="shared" si="329"/>
        <v/>
      </c>
      <c r="AS391" s="22" t="str">
        <f t="shared" si="330"/>
        <v/>
      </c>
      <c r="AT391" s="22" t="str">
        <f t="shared" si="331"/>
        <v/>
      </c>
      <c r="AU391" s="22" t="str">
        <f t="shared" si="332"/>
        <v/>
      </c>
      <c r="AV391" s="22" t="str">
        <f t="shared" si="333"/>
        <v/>
      </c>
      <c r="AW391" s="2">
        <f t="shared" si="334"/>
        <v>1.490358688195736</v>
      </c>
      <c r="AX391" s="2">
        <f t="shared" si="335"/>
        <v>0.16087527719832118</v>
      </c>
      <c r="AY391" s="2">
        <f t="shared" si="336"/>
        <v>4</v>
      </c>
      <c r="AZ391" s="23">
        <f t="shared" si="337"/>
        <v>0.88607712379261372</v>
      </c>
      <c r="BA391" s="23">
        <f t="shared" si="338"/>
        <v>0.72928042020890826</v>
      </c>
      <c r="BB391" s="23">
        <f t="shared" si="339"/>
        <v>0.99115658643119231</v>
      </c>
      <c r="BC391" s="23">
        <f t="shared" si="340"/>
        <v>0.83045913590474596</v>
      </c>
      <c r="BD391" s="23" t="str">
        <f t="shared" si="341"/>
        <v/>
      </c>
      <c r="BE391" s="23" t="str">
        <f t="shared" si="342"/>
        <v/>
      </c>
      <c r="BF391" s="23" t="str">
        <f t="shared" si="343"/>
        <v/>
      </c>
      <c r="BG391" s="23" t="str">
        <f t="shared" si="344"/>
        <v/>
      </c>
      <c r="BH391" s="23" t="str">
        <f t="shared" si="345"/>
        <v/>
      </c>
      <c r="BI391" s="23" t="str">
        <f t="shared" si="346"/>
        <v/>
      </c>
      <c r="BJ391" s="2">
        <f t="shared" si="347"/>
        <v>0.85924331658436504</v>
      </c>
      <c r="BK391" s="2">
        <f t="shared" si="348"/>
        <v>0.10930088054336695</v>
      </c>
      <c r="BL391" s="2">
        <f t="shared" si="349"/>
        <v>4</v>
      </c>
      <c r="BM391" s="2">
        <f t="shared" si="350"/>
        <v>4.3906073607408359E-5</v>
      </c>
      <c r="BN391" s="2">
        <f t="shared" si="351"/>
        <v>7.3887089246430766E-6</v>
      </c>
      <c r="BO391" s="2">
        <f t="shared" si="352"/>
        <v>6</v>
      </c>
      <c r="BP391" s="2">
        <f t="shared" si="353"/>
        <v>-3.1759420664708502</v>
      </c>
      <c r="BQ391" s="2">
        <f t="shared" si="354"/>
        <v>0.71755819649141217</v>
      </c>
      <c r="BR391" s="3" t="str">
        <f t="shared" si="355"/>
        <v>Toxic</v>
      </c>
      <c r="BS391" s="2">
        <f t="shared" si="356"/>
        <v>58.692307692307701</v>
      </c>
      <c r="BT391" s="4" t="s">
        <v>664</v>
      </c>
      <c r="BU391" s="4" t="s">
        <v>667</v>
      </c>
      <c r="BV391" s="2">
        <f t="shared" si="357"/>
        <v>3</v>
      </c>
      <c r="BW391" s="2">
        <f t="shared" si="358"/>
        <v>3</v>
      </c>
      <c r="BX391" s="2">
        <f t="shared" si="359"/>
        <v>2.5880854813636677E-2</v>
      </c>
      <c r="BY391" s="2">
        <f t="shared" si="360"/>
        <v>1.1946682487555373E-2</v>
      </c>
      <c r="BZ391" s="2">
        <f t="shared" si="361"/>
        <v>1.8913768650596022E-2</v>
      </c>
      <c r="CA391" s="2">
        <f t="shared" si="362"/>
        <v>1.1666666666666667</v>
      </c>
      <c r="CB391" s="2">
        <f t="shared" si="363"/>
        <v>0.37497391978691141</v>
      </c>
      <c r="CC391" s="2">
        <v>6.6349999999999998</v>
      </c>
      <c r="CD391" s="2" t="str">
        <f t="shared" si="364"/>
        <v>Same Var</v>
      </c>
      <c r="CE391" s="2">
        <f t="shared" si="365"/>
        <v>8.6853755605975858E-2</v>
      </c>
      <c r="CF391" s="2" t="str">
        <f t="shared" si="366"/>
        <v>NS</v>
      </c>
      <c r="CG391" s="2" t="str">
        <f t="shared" si="367"/>
        <v>Sig</v>
      </c>
      <c r="CH391" s="2" t="str">
        <f t="shared" si="368"/>
        <v>Wilcoxon</v>
      </c>
      <c r="CI391" s="2" t="str">
        <f t="shared" si="369"/>
        <v/>
      </c>
      <c r="CJ391" s="2" t="str">
        <f t="shared" si="370"/>
        <v/>
      </c>
    </row>
    <row r="392" spans="1:88" hidden="1" x14ac:dyDescent="0.2">
      <c r="A392" s="1" t="s">
        <v>142</v>
      </c>
      <c r="B392" s="19" t="s">
        <v>504</v>
      </c>
      <c r="C392" s="20">
        <v>38771</v>
      </c>
      <c r="D392" s="7">
        <v>0.34652777777777777</v>
      </c>
      <c r="E392" s="1">
        <v>0.1</v>
      </c>
      <c r="F392" s="1" t="s">
        <v>57</v>
      </c>
      <c r="G392" s="1" t="s">
        <v>846</v>
      </c>
      <c r="H392" s="19" t="s">
        <v>711</v>
      </c>
      <c r="I392" s="19" t="s">
        <v>712</v>
      </c>
      <c r="J392" s="19" t="s">
        <v>61</v>
      </c>
      <c r="K392" s="2">
        <v>0.75</v>
      </c>
      <c r="L392" s="2">
        <v>0.25</v>
      </c>
      <c r="M392" s="19">
        <v>90</v>
      </c>
      <c r="N392" s="19">
        <v>100</v>
      </c>
      <c r="O392" s="19">
        <v>100</v>
      </c>
      <c r="P392" s="19">
        <v>100</v>
      </c>
      <c r="Q392" s="21"/>
      <c r="R392" s="21"/>
      <c r="S392" s="21"/>
      <c r="T392" s="21"/>
      <c r="W392" s="2">
        <f t="shared" si="318"/>
        <v>97.5</v>
      </c>
      <c r="X392" s="2">
        <f t="shared" si="319"/>
        <v>5</v>
      </c>
      <c r="Y392" s="2">
        <f t="shared" si="320"/>
        <v>4</v>
      </c>
      <c r="Z392" s="19">
        <v>81.8</v>
      </c>
      <c r="AA392" s="19">
        <v>66.7</v>
      </c>
      <c r="AB392" s="19">
        <v>90</v>
      </c>
      <c r="AC392" s="19">
        <v>70</v>
      </c>
      <c r="AJ392" s="2">
        <f t="shared" si="321"/>
        <v>77.125</v>
      </c>
      <c r="AK392" s="2">
        <f t="shared" si="322"/>
        <v>10.755889859359243</v>
      </c>
      <c r="AL392" s="2">
        <f t="shared" si="323"/>
        <v>4</v>
      </c>
      <c r="AM392" s="22">
        <f t="shared" si="324"/>
        <v>1.2490457723982542</v>
      </c>
      <c r="AN392" s="22">
        <f t="shared" si="325"/>
        <v>1.5707963267948966</v>
      </c>
      <c r="AO392" s="22">
        <f t="shared" si="326"/>
        <v>1.5707963267948966</v>
      </c>
      <c r="AP392" s="22">
        <f t="shared" si="327"/>
        <v>1.5707963267948966</v>
      </c>
      <c r="AQ392" s="22" t="str">
        <f t="shared" si="328"/>
        <v/>
      </c>
      <c r="AR392" s="22" t="str">
        <f t="shared" si="329"/>
        <v/>
      </c>
      <c r="AS392" s="22" t="str">
        <f t="shared" si="330"/>
        <v/>
      </c>
      <c r="AT392" s="22" t="str">
        <f t="shared" si="331"/>
        <v/>
      </c>
      <c r="AU392" s="22" t="str">
        <f t="shared" si="332"/>
        <v/>
      </c>
      <c r="AV392" s="22" t="str">
        <f t="shared" si="333"/>
        <v/>
      </c>
      <c r="AW392" s="2">
        <f t="shared" si="334"/>
        <v>1.490358688195736</v>
      </c>
      <c r="AX392" s="2">
        <f t="shared" si="335"/>
        <v>0.16087527719832118</v>
      </c>
      <c r="AY392" s="2">
        <f t="shared" si="336"/>
        <v>4</v>
      </c>
      <c r="AZ392" s="23">
        <f t="shared" si="337"/>
        <v>1.1300500073342612</v>
      </c>
      <c r="BA392" s="23">
        <f t="shared" si="338"/>
        <v>0.95567021574980793</v>
      </c>
      <c r="BB392" s="23">
        <f t="shared" si="339"/>
        <v>1.2490457723982542</v>
      </c>
      <c r="BC392" s="23">
        <f t="shared" si="340"/>
        <v>0.99115658643119231</v>
      </c>
      <c r="BD392" s="23" t="str">
        <f t="shared" si="341"/>
        <v/>
      </c>
      <c r="BE392" s="23" t="str">
        <f t="shared" si="342"/>
        <v/>
      </c>
      <c r="BF392" s="23" t="str">
        <f t="shared" si="343"/>
        <v/>
      </c>
      <c r="BG392" s="23" t="str">
        <f t="shared" si="344"/>
        <v/>
      </c>
      <c r="BH392" s="23" t="str">
        <f t="shared" si="345"/>
        <v/>
      </c>
      <c r="BI392" s="23" t="str">
        <f t="shared" si="346"/>
        <v/>
      </c>
      <c r="BJ392" s="2">
        <f t="shared" si="347"/>
        <v>1.081480645478379</v>
      </c>
      <c r="BK392" s="2">
        <f t="shared" si="348"/>
        <v>0.13468946326273287</v>
      </c>
      <c r="BL392" s="2">
        <f t="shared" si="349"/>
        <v>4</v>
      </c>
      <c r="BM392" s="2">
        <f t="shared" si="350"/>
        <v>6.6827487253859469E-5</v>
      </c>
      <c r="BN392" s="2">
        <f t="shared" si="351"/>
        <v>1.1271662758723417E-5</v>
      </c>
      <c r="BO392" s="2">
        <f t="shared" si="352"/>
        <v>6</v>
      </c>
      <c r="BP392" s="2">
        <f t="shared" si="353"/>
        <v>-0.40135500773909766</v>
      </c>
      <c r="BQ392" s="2">
        <f t="shared" si="354"/>
        <v>0.71755819649141217</v>
      </c>
      <c r="BR392" s="3" t="str">
        <f t="shared" si="355"/>
        <v>Toxic</v>
      </c>
      <c r="BS392" s="2">
        <f t="shared" si="356"/>
        <v>79.102564102564102</v>
      </c>
      <c r="BT392" s="4" t="s">
        <v>664</v>
      </c>
      <c r="BU392" s="4" t="s">
        <v>667</v>
      </c>
      <c r="BV392" s="2">
        <f t="shared" si="357"/>
        <v>3</v>
      </c>
      <c r="BW392" s="2">
        <f t="shared" si="358"/>
        <v>3</v>
      </c>
      <c r="BX392" s="2">
        <f t="shared" si="359"/>
        <v>2.5880854813636677E-2</v>
      </c>
      <c r="BY392" s="2">
        <f t="shared" si="360"/>
        <v>1.8141251514003066E-2</v>
      </c>
      <c r="BZ392" s="2">
        <f t="shared" si="361"/>
        <v>2.2011053163819874E-2</v>
      </c>
      <c r="CA392" s="2">
        <f t="shared" si="362"/>
        <v>1.1666666666666667</v>
      </c>
      <c r="CB392" s="2">
        <f t="shared" si="363"/>
        <v>8.0736567978964849E-2</v>
      </c>
      <c r="CC392" s="2">
        <v>6.6349999999999998</v>
      </c>
      <c r="CD392" s="2" t="str">
        <f t="shared" si="364"/>
        <v>Same Var</v>
      </c>
      <c r="CE392" s="2">
        <f t="shared" si="365"/>
        <v>9.3593707585146638E-2</v>
      </c>
      <c r="CF392" s="2" t="str">
        <f t="shared" si="366"/>
        <v>NS</v>
      </c>
      <c r="CG392" s="2" t="str">
        <f t="shared" si="367"/>
        <v>Sig</v>
      </c>
      <c r="CH392" s="2" t="str">
        <f t="shared" si="368"/>
        <v>Wilcoxon</v>
      </c>
      <c r="CI392" s="2" t="str">
        <f t="shared" si="369"/>
        <v>TSTToxicLess25</v>
      </c>
      <c r="CJ392" s="2" t="str">
        <f t="shared" si="370"/>
        <v>NOECToxicLess25</v>
      </c>
    </row>
    <row r="393" spans="1:88" x14ac:dyDescent="0.2">
      <c r="A393" s="1" t="s">
        <v>142</v>
      </c>
      <c r="B393" s="19" t="s">
        <v>780</v>
      </c>
      <c r="C393" s="20">
        <v>37208</v>
      </c>
      <c r="D393" s="7">
        <v>0.53125</v>
      </c>
      <c r="E393" s="1">
        <v>0.1</v>
      </c>
      <c r="F393" s="1" t="s">
        <v>57</v>
      </c>
      <c r="G393" s="1" t="s">
        <v>770</v>
      </c>
      <c r="H393" s="19" t="s">
        <v>711</v>
      </c>
      <c r="I393" s="19" t="s">
        <v>712</v>
      </c>
      <c r="J393" s="19" t="s">
        <v>61</v>
      </c>
      <c r="K393" s="2">
        <v>0.75</v>
      </c>
      <c r="L393" s="2">
        <v>0.25</v>
      </c>
      <c r="M393" s="19">
        <v>100</v>
      </c>
      <c r="N393" s="19">
        <v>100</v>
      </c>
      <c r="O393" s="19">
        <v>100</v>
      </c>
      <c r="P393" s="19">
        <v>90</v>
      </c>
      <c r="Q393" s="21"/>
      <c r="R393" s="21"/>
      <c r="S393" s="21"/>
      <c r="T393" s="21"/>
      <c r="W393" s="2">
        <f t="shared" si="318"/>
        <v>97.5</v>
      </c>
      <c r="X393" s="2">
        <f t="shared" si="319"/>
        <v>5</v>
      </c>
      <c r="Y393" s="2">
        <f t="shared" si="320"/>
        <v>4</v>
      </c>
      <c r="Z393" s="19">
        <v>100</v>
      </c>
      <c r="AA393" s="19">
        <v>100</v>
      </c>
      <c r="AB393" s="19">
        <v>80</v>
      </c>
      <c r="AC393" s="19">
        <v>82</v>
      </c>
      <c r="AJ393" s="2">
        <f t="shared" si="321"/>
        <v>90.5</v>
      </c>
      <c r="AK393" s="2">
        <f t="shared" si="322"/>
        <v>11</v>
      </c>
      <c r="AL393" s="2">
        <f t="shared" si="323"/>
        <v>4</v>
      </c>
      <c r="AM393" s="22">
        <f t="shared" si="324"/>
        <v>1.5707963267948966</v>
      </c>
      <c r="AN393" s="22">
        <f t="shared" si="325"/>
        <v>1.5707963267948966</v>
      </c>
      <c r="AO393" s="22">
        <f t="shared" si="326"/>
        <v>1.5707963267948966</v>
      </c>
      <c r="AP393" s="22">
        <f t="shared" si="327"/>
        <v>1.2490457723982542</v>
      </c>
      <c r="AQ393" s="22" t="str">
        <f t="shared" si="328"/>
        <v/>
      </c>
      <c r="AR393" s="22" t="str">
        <f t="shared" si="329"/>
        <v/>
      </c>
      <c r="AS393" s="22" t="str">
        <f t="shared" si="330"/>
        <v/>
      </c>
      <c r="AT393" s="22" t="str">
        <f t="shared" si="331"/>
        <v/>
      </c>
      <c r="AU393" s="22" t="str">
        <f t="shared" si="332"/>
        <v/>
      </c>
      <c r="AV393" s="22" t="str">
        <f t="shared" si="333"/>
        <v/>
      </c>
      <c r="AW393" s="2">
        <f t="shared" si="334"/>
        <v>1.490358688195736</v>
      </c>
      <c r="AX393" s="2">
        <f t="shared" si="335"/>
        <v>0.16087527719832118</v>
      </c>
      <c r="AY393" s="2">
        <f t="shared" si="336"/>
        <v>4</v>
      </c>
      <c r="AZ393" s="23">
        <f t="shared" si="337"/>
        <v>1.5707963267948966</v>
      </c>
      <c r="BA393" s="23">
        <f t="shared" si="338"/>
        <v>1.5707963267948966</v>
      </c>
      <c r="BB393" s="23">
        <f t="shared" si="339"/>
        <v>1.1071487177940904</v>
      </c>
      <c r="BC393" s="23">
        <f t="shared" si="340"/>
        <v>1.1326472962107261</v>
      </c>
      <c r="BD393" s="23" t="str">
        <f t="shared" si="341"/>
        <v/>
      </c>
      <c r="BE393" s="23" t="str">
        <f t="shared" si="342"/>
        <v/>
      </c>
      <c r="BF393" s="23" t="str">
        <f t="shared" si="343"/>
        <v/>
      </c>
      <c r="BG393" s="23" t="str">
        <f t="shared" si="344"/>
        <v/>
      </c>
      <c r="BH393" s="23" t="str">
        <f t="shared" si="345"/>
        <v/>
      </c>
      <c r="BI393" s="23" t="str">
        <f t="shared" si="346"/>
        <v/>
      </c>
      <c r="BJ393" s="2">
        <f t="shared" si="347"/>
        <v>1.3453471668986525</v>
      </c>
      <c r="BK393" s="2">
        <f t="shared" si="348"/>
        <v>0.26053431222670231</v>
      </c>
      <c r="BL393" s="2">
        <f t="shared" si="349"/>
        <v>4</v>
      </c>
      <c r="BM393" s="2">
        <f t="shared" si="350"/>
        <v>4.2473200089494648E-4</v>
      </c>
      <c r="BN393" s="2">
        <f t="shared" si="351"/>
        <v>1.0040364679162343E-4</v>
      </c>
      <c r="BO393" s="2">
        <f t="shared" si="352"/>
        <v>4</v>
      </c>
      <c r="BP393" s="2">
        <f t="shared" si="353"/>
        <v>1.5852648065069266</v>
      </c>
      <c r="BQ393" s="2">
        <f t="shared" si="354"/>
        <v>0.74069708411268287</v>
      </c>
      <c r="BR393" s="3" t="str">
        <f t="shared" si="355"/>
        <v>Nontoxic</v>
      </c>
      <c r="BS393" s="2">
        <f t="shared" si="356"/>
        <v>92.820512820512818</v>
      </c>
      <c r="BT393" s="4" t="s">
        <v>664</v>
      </c>
      <c r="BU393" s="2" t="s">
        <v>666</v>
      </c>
      <c r="BV393" s="2">
        <f t="shared" si="357"/>
        <v>3</v>
      </c>
      <c r="BW393" s="2">
        <f t="shared" si="358"/>
        <v>3</v>
      </c>
      <c r="BX393" s="2">
        <f t="shared" si="359"/>
        <v>2.5880854813636677E-2</v>
      </c>
      <c r="BY393" s="2">
        <f t="shared" si="360"/>
        <v>6.7878127847440808E-2</v>
      </c>
      <c r="BZ393" s="2">
        <f t="shared" si="361"/>
        <v>4.6879491330538738E-2</v>
      </c>
      <c r="CA393" s="2">
        <f t="shared" si="362"/>
        <v>1.1666666666666667</v>
      </c>
      <c r="CB393" s="2">
        <f t="shared" si="363"/>
        <v>0.57585402222303472</v>
      </c>
      <c r="CC393" s="2">
        <v>6.6349999999999998</v>
      </c>
      <c r="CD393" s="2" t="str">
        <f t="shared" si="364"/>
        <v>Same Var</v>
      </c>
      <c r="CE393" s="2">
        <f t="shared" si="365"/>
        <v>9.4894256258337542E-2</v>
      </c>
      <c r="CF393" s="2" t="str">
        <f t="shared" si="366"/>
        <v>NS</v>
      </c>
      <c r="CG393" s="2" t="str">
        <f t="shared" si="367"/>
        <v>NS</v>
      </c>
      <c r="CH393" s="2" t="str">
        <f t="shared" si="368"/>
        <v>Wilcoxon</v>
      </c>
      <c r="CI393" s="2" t="str">
        <f t="shared" si="369"/>
        <v/>
      </c>
      <c r="CJ393" s="2" t="str">
        <f t="shared" si="370"/>
        <v/>
      </c>
    </row>
    <row r="394" spans="1:88" x14ac:dyDescent="0.2">
      <c r="A394" s="1" t="s">
        <v>142</v>
      </c>
      <c r="B394" s="19" t="s">
        <v>529</v>
      </c>
      <c r="C394" s="20">
        <v>38400</v>
      </c>
      <c r="D394" s="7">
        <v>0.52152777777777781</v>
      </c>
      <c r="E394" s="1">
        <v>0.1</v>
      </c>
      <c r="F394" s="1" t="s">
        <v>57</v>
      </c>
      <c r="G394" s="1" t="s">
        <v>836</v>
      </c>
      <c r="H394" s="19" t="s">
        <v>711</v>
      </c>
      <c r="I394" s="19" t="s">
        <v>712</v>
      </c>
      <c r="J394" s="19" t="s">
        <v>61</v>
      </c>
      <c r="K394" s="2">
        <v>0.75</v>
      </c>
      <c r="L394" s="2">
        <v>0.25</v>
      </c>
      <c r="M394" s="19">
        <v>100</v>
      </c>
      <c r="N394" s="19">
        <v>100</v>
      </c>
      <c r="O394" s="19">
        <v>90</v>
      </c>
      <c r="P394" s="19">
        <v>100</v>
      </c>
      <c r="Q394" s="21"/>
      <c r="R394" s="21"/>
      <c r="S394" s="21"/>
      <c r="T394" s="21"/>
      <c r="W394" s="2">
        <f t="shared" si="318"/>
        <v>97.5</v>
      </c>
      <c r="X394" s="2">
        <f t="shared" si="319"/>
        <v>5</v>
      </c>
      <c r="Y394" s="2">
        <f t="shared" si="320"/>
        <v>4</v>
      </c>
      <c r="Z394" s="19">
        <v>100</v>
      </c>
      <c r="AA394" s="19">
        <v>81.8</v>
      </c>
      <c r="AB394" s="19">
        <v>80</v>
      </c>
      <c r="AC394" s="19">
        <v>100</v>
      </c>
      <c r="AJ394" s="2">
        <f t="shared" si="321"/>
        <v>90.45</v>
      </c>
      <c r="AK394" s="2">
        <f t="shared" si="322"/>
        <v>11.051847507694459</v>
      </c>
      <c r="AL394" s="2">
        <f t="shared" si="323"/>
        <v>4</v>
      </c>
      <c r="AM394" s="22">
        <f t="shared" si="324"/>
        <v>1.5707963267948966</v>
      </c>
      <c r="AN394" s="22">
        <f t="shared" si="325"/>
        <v>1.5707963267948966</v>
      </c>
      <c r="AO394" s="22">
        <f t="shared" si="326"/>
        <v>1.2490457723982542</v>
      </c>
      <c r="AP394" s="22">
        <f t="shared" si="327"/>
        <v>1.5707963267948966</v>
      </c>
      <c r="AQ394" s="22" t="str">
        <f t="shared" si="328"/>
        <v/>
      </c>
      <c r="AR394" s="22" t="str">
        <f t="shared" si="329"/>
        <v/>
      </c>
      <c r="AS394" s="22" t="str">
        <f t="shared" si="330"/>
        <v/>
      </c>
      <c r="AT394" s="22" t="str">
        <f t="shared" si="331"/>
        <v/>
      </c>
      <c r="AU394" s="22" t="str">
        <f t="shared" si="332"/>
        <v/>
      </c>
      <c r="AV394" s="22" t="str">
        <f t="shared" si="333"/>
        <v/>
      </c>
      <c r="AW394" s="2">
        <f t="shared" si="334"/>
        <v>1.490358688195736</v>
      </c>
      <c r="AX394" s="2">
        <f t="shared" si="335"/>
        <v>0.16087527719832118</v>
      </c>
      <c r="AY394" s="2">
        <f t="shared" si="336"/>
        <v>4</v>
      </c>
      <c r="AZ394" s="23">
        <f t="shared" si="337"/>
        <v>1.5707963267948966</v>
      </c>
      <c r="BA394" s="23">
        <f t="shared" si="338"/>
        <v>1.1300500073342612</v>
      </c>
      <c r="BB394" s="23">
        <f t="shared" si="339"/>
        <v>1.1071487177940904</v>
      </c>
      <c r="BC394" s="23">
        <f t="shared" si="340"/>
        <v>1.5707963267948966</v>
      </c>
      <c r="BD394" s="23" t="str">
        <f t="shared" si="341"/>
        <v/>
      </c>
      <c r="BE394" s="23" t="str">
        <f t="shared" si="342"/>
        <v/>
      </c>
      <c r="BF394" s="23" t="str">
        <f t="shared" si="343"/>
        <v/>
      </c>
      <c r="BG394" s="23" t="str">
        <f t="shared" si="344"/>
        <v/>
      </c>
      <c r="BH394" s="23" t="str">
        <f t="shared" si="345"/>
        <v/>
      </c>
      <c r="BI394" s="23" t="str">
        <f t="shared" si="346"/>
        <v/>
      </c>
      <c r="BJ394" s="2">
        <f t="shared" si="347"/>
        <v>1.3446978446795361</v>
      </c>
      <c r="BK394" s="2">
        <f t="shared" si="348"/>
        <v>0.26124339161707805</v>
      </c>
      <c r="BL394" s="2">
        <f t="shared" si="349"/>
        <v>4</v>
      </c>
      <c r="BM394" s="2">
        <f t="shared" si="350"/>
        <v>4.2855303895472294E-4</v>
      </c>
      <c r="BN394" s="2">
        <f t="shared" si="351"/>
        <v>1.0145290163704914E-4</v>
      </c>
      <c r="BO394" s="2">
        <f t="shared" si="352"/>
        <v>4</v>
      </c>
      <c r="BP394" s="2">
        <f t="shared" si="353"/>
        <v>1.5772063844759496</v>
      </c>
      <c r="BQ394" s="2">
        <f t="shared" si="354"/>
        <v>0.74069708411268287</v>
      </c>
      <c r="BR394" s="3" t="str">
        <f t="shared" si="355"/>
        <v>Nontoxic</v>
      </c>
      <c r="BS394" s="2">
        <f t="shared" si="356"/>
        <v>92.769230769230774</v>
      </c>
      <c r="BT394" s="4" t="s">
        <v>664</v>
      </c>
      <c r="BU394" s="2" t="s">
        <v>666</v>
      </c>
      <c r="BV394" s="2">
        <f t="shared" si="357"/>
        <v>3</v>
      </c>
      <c r="BW394" s="2">
        <f t="shared" si="358"/>
        <v>3</v>
      </c>
      <c r="BX394" s="2">
        <f t="shared" si="359"/>
        <v>2.5880854813636677E-2</v>
      </c>
      <c r="BY394" s="2">
        <f t="shared" si="360"/>
        <v>6.8248109663594E-2</v>
      </c>
      <c r="BZ394" s="2">
        <f t="shared" si="361"/>
        <v>4.7064482238615334E-2</v>
      </c>
      <c r="CA394" s="2">
        <f t="shared" si="362"/>
        <v>1.1666666666666667</v>
      </c>
      <c r="CB394" s="2">
        <f t="shared" si="363"/>
        <v>0.58213031780836177</v>
      </c>
      <c r="CC394" s="2">
        <v>6.6349999999999998</v>
      </c>
      <c r="CD394" s="2" t="str">
        <f t="shared" si="364"/>
        <v>Same Var</v>
      </c>
      <c r="CE394" s="2">
        <f t="shared" si="365"/>
        <v>9.6676511238502863E-2</v>
      </c>
      <c r="CF394" s="2" t="str">
        <f t="shared" si="366"/>
        <v>NS</v>
      </c>
      <c r="CG394" s="2" t="str">
        <f t="shared" si="367"/>
        <v>NS</v>
      </c>
      <c r="CH394" s="2" t="str">
        <f t="shared" si="368"/>
        <v>Wilcoxon</v>
      </c>
      <c r="CI394" s="2" t="str">
        <f t="shared" si="369"/>
        <v/>
      </c>
      <c r="CJ394" s="2" t="str">
        <f t="shared" si="370"/>
        <v/>
      </c>
    </row>
    <row r="395" spans="1:88" hidden="1" x14ac:dyDescent="0.2">
      <c r="A395" s="1" t="s">
        <v>142</v>
      </c>
      <c r="B395" s="19" t="s">
        <v>529</v>
      </c>
      <c r="C395" s="20">
        <v>38645</v>
      </c>
      <c r="D395" s="7">
        <v>0.53333333333333333</v>
      </c>
      <c r="E395" s="1">
        <v>0.1</v>
      </c>
      <c r="F395" s="1" t="s">
        <v>57</v>
      </c>
      <c r="G395" s="1" t="s">
        <v>842</v>
      </c>
      <c r="H395" s="19" t="s">
        <v>711</v>
      </c>
      <c r="I395" s="19" t="s">
        <v>712</v>
      </c>
      <c r="J395" s="19" t="s">
        <v>61</v>
      </c>
      <c r="K395" s="2">
        <v>0.75</v>
      </c>
      <c r="L395" s="2">
        <v>0.25</v>
      </c>
      <c r="M395" s="19">
        <v>100</v>
      </c>
      <c r="N395" s="19">
        <v>90</v>
      </c>
      <c r="O395" s="19">
        <v>100</v>
      </c>
      <c r="P395" s="19">
        <v>100</v>
      </c>
      <c r="Q395" s="21"/>
      <c r="R395" s="21"/>
      <c r="S395" s="21"/>
      <c r="T395" s="21"/>
      <c r="W395" s="2">
        <f t="shared" si="318"/>
        <v>97.5</v>
      </c>
      <c r="X395" s="2">
        <f t="shared" si="319"/>
        <v>5</v>
      </c>
      <c r="Y395" s="2">
        <f t="shared" si="320"/>
        <v>4</v>
      </c>
      <c r="Z395" s="19">
        <v>90</v>
      </c>
      <c r="AA395" s="19">
        <v>72.7</v>
      </c>
      <c r="AB395" s="19">
        <v>90.9</v>
      </c>
      <c r="AC395" s="19">
        <v>70</v>
      </c>
      <c r="AJ395" s="2">
        <f t="shared" si="321"/>
        <v>80.900000000000006</v>
      </c>
      <c r="AK395" s="2">
        <f t="shared" si="322"/>
        <v>11.088432411000769</v>
      </c>
      <c r="AL395" s="2">
        <f t="shared" si="323"/>
        <v>4</v>
      </c>
      <c r="AM395" s="22">
        <f t="shared" si="324"/>
        <v>1.5707963267948966</v>
      </c>
      <c r="AN395" s="22">
        <f t="shared" si="325"/>
        <v>1.2490457723982542</v>
      </c>
      <c r="AO395" s="22">
        <f t="shared" si="326"/>
        <v>1.5707963267948966</v>
      </c>
      <c r="AP395" s="22">
        <f t="shared" si="327"/>
        <v>1.5707963267948966</v>
      </c>
      <c r="AQ395" s="22" t="str">
        <f t="shared" si="328"/>
        <v/>
      </c>
      <c r="AR395" s="22" t="str">
        <f t="shared" si="329"/>
        <v/>
      </c>
      <c r="AS395" s="22" t="str">
        <f t="shared" si="330"/>
        <v/>
      </c>
      <c r="AT395" s="22" t="str">
        <f t="shared" si="331"/>
        <v/>
      </c>
      <c r="AU395" s="22" t="str">
        <f t="shared" si="332"/>
        <v/>
      </c>
      <c r="AV395" s="22" t="str">
        <f t="shared" si="333"/>
        <v/>
      </c>
      <c r="AW395" s="2">
        <f t="shared" si="334"/>
        <v>1.490358688195736</v>
      </c>
      <c r="AX395" s="2">
        <f t="shared" si="335"/>
        <v>0.16087527719832118</v>
      </c>
      <c r="AY395" s="2">
        <f t="shared" si="336"/>
        <v>4</v>
      </c>
      <c r="AZ395" s="23">
        <f t="shared" si="337"/>
        <v>1.2490457723982542</v>
      </c>
      <c r="BA395" s="23">
        <f t="shared" si="338"/>
        <v>1.02102294362695</v>
      </c>
      <c r="BB395" s="23">
        <f t="shared" si="339"/>
        <v>1.2643608792992098</v>
      </c>
      <c r="BC395" s="23">
        <f t="shared" si="340"/>
        <v>0.99115658643119231</v>
      </c>
      <c r="BD395" s="23" t="str">
        <f t="shared" si="341"/>
        <v/>
      </c>
      <c r="BE395" s="23" t="str">
        <f t="shared" si="342"/>
        <v/>
      </c>
      <c r="BF395" s="23" t="str">
        <f t="shared" si="343"/>
        <v/>
      </c>
      <c r="BG395" s="23" t="str">
        <f t="shared" si="344"/>
        <v/>
      </c>
      <c r="BH395" s="23" t="str">
        <f t="shared" si="345"/>
        <v/>
      </c>
      <c r="BI395" s="23" t="str">
        <f t="shared" si="346"/>
        <v/>
      </c>
      <c r="BJ395" s="2">
        <f t="shared" si="347"/>
        <v>1.1313965454389017</v>
      </c>
      <c r="BK395" s="2">
        <f t="shared" si="348"/>
        <v>0.14533918118488162</v>
      </c>
      <c r="BL395" s="2">
        <f t="shared" si="349"/>
        <v>4</v>
      </c>
      <c r="BM395" s="2">
        <f t="shared" si="350"/>
        <v>7.9572904686861493E-5</v>
      </c>
      <c r="BN395" s="2">
        <f t="shared" si="351"/>
        <v>1.3711168985701579E-5</v>
      </c>
      <c r="BO395" s="2">
        <f t="shared" si="352"/>
        <v>6</v>
      </c>
      <c r="BP395" s="2">
        <f t="shared" si="353"/>
        <v>0.14428654072331878</v>
      </c>
      <c r="BQ395" s="2">
        <f t="shared" si="354"/>
        <v>0.71755819649141217</v>
      </c>
      <c r="BR395" s="3" t="str">
        <f t="shared" si="355"/>
        <v>Toxic</v>
      </c>
      <c r="BS395" s="2">
        <f t="shared" si="356"/>
        <v>82.974358974358978</v>
      </c>
      <c r="BT395" s="4" t="s">
        <v>664</v>
      </c>
      <c r="BU395" s="2" t="s">
        <v>666</v>
      </c>
      <c r="BV395" s="2">
        <f t="shared" si="357"/>
        <v>3</v>
      </c>
      <c r="BW395" s="2">
        <f t="shared" si="358"/>
        <v>3</v>
      </c>
      <c r="BX395" s="2">
        <f t="shared" si="359"/>
        <v>2.5880854813636677E-2</v>
      </c>
      <c r="BY395" s="2">
        <f t="shared" si="360"/>
        <v>2.1123477587491848E-2</v>
      </c>
      <c r="BZ395" s="2">
        <f t="shared" si="361"/>
        <v>2.3502166200564261E-2</v>
      </c>
      <c r="CA395" s="2">
        <f t="shared" si="362"/>
        <v>1.1666666666666667</v>
      </c>
      <c r="CB395" s="2">
        <f t="shared" si="363"/>
        <v>2.6476941950236768E-2</v>
      </c>
      <c r="CC395" s="2">
        <v>6.6349999999999998</v>
      </c>
      <c r="CD395" s="2" t="str">
        <f t="shared" si="364"/>
        <v>Same Var</v>
      </c>
      <c r="CE395" s="2">
        <f t="shared" si="365"/>
        <v>9.3953469745175225E-2</v>
      </c>
      <c r="CF395" s="2" t="str">
        <f t="shared" si="366"/>
        <v>NS</v>
      </c>
      <c r="CG395" s="2" t="str">
        <f t="shared" si="367"/>
        <v>NS</v>
      </c>
      <c r="CH395" s="2" t="str">
        <f t="shared" si="368"/>
        <v>Wilcoxon</v>
      </c>
      <c r="CI395" s="2" t="str">
        <f t="shared" si="369"/>
        <v>TSTToxicLess25</v>
      </c>
      <c r="CJ395" s="2" t="str">
        <f t="shared" si="370"/>
        <v/>
      </c>
    </row>
    <row r="396" spans="1:88" x14ac:dyDescent="0.2">
      <c r="A396" s="1" t="s">
        <v>142</v>
      </c>
      <c r="B396" s="19" t="s">
        <v>482</v>
      </c>
      <c r="C396" s="20">
        <v>38645</v>
      </c>
      <c r="D396" s="7">
        <v>0.50972222222222219</v>
      </c>
      <c r="E396" s="1">
        <v>0.1</v>
      </c>
      <c r="F396" s="1" t="s">
        <v>57</v>
      </c>
      <c r="G396" s="1" t="s">
        <v>842</v>
      </c>
      <c r="H396" s="19" t="s">
        <v>711</v>
      </c>
      <c r="I396" s="19" t="s">
        <v>712</v>
      </c>
      <c r="J396" s="19" t="s">
        <v>61</v>
      </c>
      <c r="K396" s="2">
        <v>0.75</v>
      </c>
      <c r="L396" s="2">
        <v>0.25</v>
      </c>
      <c r="M396" s="19">
        <v>100</v>
      </c>
      <c r="N396" s="19">
        <v>90</v>
      </c>
      <c r="O396" s="19">
        <v>100</v>
      </c>
      <c r="P396" s="19">
        <v>100</v>
      </c>
      <c r="Q396" s="21"/>
      <c r="R396" s="21"/>
      <c r="S396" s="21"/>
      <c r="T396" s="21"/>
      <c r="W396" s="2">
        <f t="shared" si="318"/>
        <v>97.5</v>
      </c>
      <c r="X396" s="2">
        <f t="shared" si="319"/>
        <v>5</v>
      </c>
      <c r="Y396" s="2">
        <f t="shared" si="320"/>
        <v>4</v>
      </c>
      <c r="Z396" s="19">
        <v>100</v>
      </c>
      <c r="AA396" s="19">
        <v>80</v>
      </c>
      <c r="AB396" s="19">
        <v>100</v>
      </c>
      <c r="AC396" s="19">
        <v>80</v>
      </c>
      <c r="AJ396" s="2">
        <f t="shared" si="321"/>
        <v>90</v>
      </c>
      <c r="AK396" s="2">
        <f t="shared" si="322"/>
        <v>11.547005383792516</v>
      </c>
      <c r="AL396" s="2">
        <f t="shared" si="323"/>
        <v>4</v>
      </c>
      <c r="AM396" s="22">
        <f t="shared" si="324"/>
        <v>1.5707963267948966</v>
      </c>
      <c r="AN396" s="22">
        <f t="shared" si="325"/>
        <v>1.2490457723982542</v>
      </c>
      <c r="AO396" s="22">
        <f t="shared" si="326"/>
        <v>1.5707963267948966</v>
      </c>
      <c r="AP396" s="22">
        <f t="shared" si="327"/>
        <v>1.5707963267948966</v>
      </c>
      <c r="AQ396" s="22" t="str">
        <f t="shared" si="328"/>
        <v/>
      </c>
      <c r="AR396" s="22" t="str">
        <f t="shared" si="329"/>
        <v/>
      </c>
      <c r="AS396" s="22" t="str">
        <f t="shared" si="330"/>
        <v/>
      </c>
      <c r="AT396" s="22" t="str">
        <f t="shared" si="331"/>
        <v/>
      </c>
      <c r="AU396" s="22" t="str">
        <f t="shared" si="332"/>
        <v/>
      </c>
      <c r="AV396" s="22" t="str">
        <f t="shared" si="333"/>
        <v/>
      </c>
      <c r="AW396" s="2">
        <f t="shared" si="334"/>
        <v>1.490358688195736</v>
      </c>
      <c r="AX396" s="2">
        <f t="shared" si="335"/>
        <v>0.16087527719832118</v>
      </c>
      <c r="AY396" s="2">
        <f t="shared" si="336"/>
        <v>4</v>
      </c>
      <c r="AZ396" s="23">
        <f t="shared" si="337"/>
        <v>1.5707963267948966</v>
      </c>
      <c r="BA396" s="23">
        <f t="shared" si="338"/>
        <v>1.1071487177940904</v>
      </c>
      <c r="BB396" s="23">
        <f t="shared" si="339"/>
        <v>1.5707963267948966</v>
      </c>
      <c r="BC396" s="23">
        <f t="shared" si="340"/>
        <v>1.1071487177940904</v>
      </c>
      <c r="BD396" s="23" t="str">
        <f t="shared" si="341"/>
        <v/>
      </c>
      <c r="BE396" s="23" t="str">
        <f t="shared" si="342"/>
        <v/>
      </c>
      <c r="BF396" s="23" t="str">
        <f t="shared" si="343"/>
        <v/>
      </c>
      <c r="BG396" s="23" t="str">
        <f t="shared" si="344"/>
        <v/>
      </c>
      <c r="BH396" s="23" t="str">
        <f t="shared" si="345"/>
        <v/>
      </c>
      <c r="BI396" s="23" t="str">
        <f t="shared" si="346"/>
        <v/>
      </c>
      <c r="BJ396" s="2">
        <f t="shared" si="347"/>
        <v>1.3389725222944935</v>
      </c>
      <c r="BK396" s="2">
        <f t="shared" si="348"/>
        <v>0.2676870718657417</v>
      </c>
      <c r="BL396" s="2">
        <f t="shared" si="349"/>
        <v>4</v>
      </c>
      <c r="BM396" s="2">
        <f t="shared" si="350"/>
        <v>4.6455712632557499E-4</v>
      </c>
      <c r="BN396" s="2">
        <f t="shared" si="351"/>
        <v>1.1138687384405276E-4</v>
      </c>
      <c r="BO396" s="2">
        <f t="shared" si="352"/>
        <v>4</v>
      </c>
      <c r="BP396" s="2">
        <f t="shared" si="353"/>
        <v>1.5067188609465296</v>
      </c>
      <c r="BQ396" s="2">
        <f t="shared" si="354"/>
        <v>0.74069708411268287</v>
      </c>
      <c r="BR396" s="3" t="str">
        <f t="shared" si="355"/>
        <v>Nontoxic</v>
      </c>
      <c r="BS396" s="2">
        <f t="shared" si="356"/>
        <v>92.307692307692307</v>
      </c>
      <c r="BT396" s="4" t="s">
        <v>664</v>
      </c>
      <c r="BU396" s="2" t="s">
        <v>666</v>
      </c>
      <c r="BV396" s="2">
        <f t="shared" si="357"/>
        <v>3</v>
      </c>
      <c r="BW396" s="2">
        <f t="shared" si="358"/>
        <v>3</v>
      </c>
      <c r="BX396" s="2">
        <f t="shared" si="359"/>
        <v>2.5880854813636677E-2</v>
      </c>
      <c r="BY396" s="2">
        <f t="shared" si="360"/>
        <v>7.1656368444054763E-2</v>
      </c>
      <c r="BZ396" s="2">
        <f t="shared" si="361"/>
        <v>4.8768611628845715E-2</v>
      </c>
      <c r="CA396" s="2">
        <f t="shared" si="362"/>
        <v>1.1666666666666667</v>
      </c>
      <c r="CB396" s="2">
        <f t="shared" si="363"/>
        <v>0.63974126877374404</v>
      </c>
      <c r="CC396" s="2">
        <v>6.6349999999999998</v>
      </c>
      <c r="CD396" s="2" t="str">
        <f t="shared" si="364"/>
        <v>Same Var</v>
      </c>
      <c r="CE396" s="2">
        <f t="shared" si="365"/>
        <v>9.6113819321682434E-2</v>
      </c>
      <c r="CF396" s="2" t="str">
        <f t="shared" si="366"/>
        <v>NS</v>
      </c>
      <c r="CG396" s="2" t="str">
        <f t="shared" si="367"/>
        <v>NS</v>
      </c>
      <c r="CH396" s="2" t="str">
        <f t="shared" si="368"/>
        <v>Wilcoxon</v>
      </c>
      <c r="CI396" s="2" t="str">
        <f t="shared" si="369"/>
        <v/>
      </c>
      <c r="CJ396" s="2" t="str">
        <f t="shared" si="370"/>
        <v/>
      </c>
    </row>
    <row r="397" spans="1:88" hidden="1" x14ac:dyDescent="0.2">
      <c r="A397" s="1" t="s">
        <v>142</v>
      </c>
      <c r="B397" s="19" t="s">
        <v>859</v>
      </c>
      <c r="C397" s="20">
        <v>38313</v>
      </c>
      <c r="D397" s="7">
        <v>0.51111111111111107</v>
      </c>
      <c r="E397" s="1">
        <v>0.1</v>
      </c>
      <c r="F397" s="1" t="s">
        <v>57</v>
      </c>
      <c r="G397" s="1" t="s">
        <v>860</v>
      </c>
      <c r="H397" s="19" t="s">
        <v>711</v>
      </c>
      <c r="I397" s="19" t="s">
        <v>712</v>
      </c>
      <c r="J397" s="19" t="s">
        <v>61</v>
      </c>
      <c r="K397" s="2">
        <v>0.75</v>
      </c>
      <c r="L397" s="2">
        <v>0.25</v>
      </c>
      <c r="M397" s="19">
        <v>100</v>
      </c>
      <c r="N397" s="19">
        <v>100</v>
      </c>
      <c r="O397" s="19">
        <v>100</v>
      </c>
      <c r="P397" s="19">
        <v>90</v>
      </c>
      <c r="Q397" s="21"/>
      <c r="R397" s="21"/>
      <c r="S397" s="21"/>
      <c r="T397" s="21"/>
      <c r="W397" s="2">
        <f t="shared" si="318"/>
        <v>97.5</v>
      </c>
      <c r="X397" s="2">
        <f t="shared" si="319"/>
        <v>5</v>
      </c>
      <c r="Y397" s="2">
        <f t="shared" si="320"/>
        <v>4</v>
      </c>
      <c r="Z397" s="19">
        <v>50</v>
      </c>
      <c r="AA397" s="19">
        <v>70</v>
      </c>
      <c r="AB397" s="19">
        <v>50</v>
      </c>
      <c r="AC397" s="19">
        <v>70</v>
      </c>
      <c r="AJ397" s="2">
        <f t="shared" si="321"/>
        <v>60</v>
      </c>
      <c r="AK397" s="2">
        <f t="shared" si="322"/>
        <v>11.547005383792516</v>
      </c>
      <c r="AL397" s="2">
        <f t="shared" si="323"/>
        <v>4</v>
      </c>
      <c r="AM397" s="22">
        <f t="shared" si="324"/>
        <v>1.5707963267948966</v>
      </c>
      <c r="AN397" s="22">
        <f t="shared" si="325"/>
        <v>1.5707963267948966</v>
      </c>
      <c r="AO397" s="22">
        <f t="shared" si="326"/>
        <v>1.5707963267948966</v>
      </c>
      <c r="AP397" s="22">
        <f t="shared" si="327"/>
        <v>1.2490457723982542</v>
      </c>
      <c r="AQ397" s="22" t="str">
        <f t="shared" si="328"/>
        <v/>
      </c>
      <c r="AR397" s="22" t="str">
        <f t="shared" si="329"/>
        <v/>
      </c>
      <c r="AS397" s="22" t="str">
        <f t="shared" si="330"/>
        <v/>
      </c>
      <c r="AT397" s="22" t="str">
        <f t="shared" si="331"/>
        <v/>
      </c>
      <c r="AU397" s="22" t="str">
        <f t="shared" si="332"/>
        <v/>
      </c>
      <c r="AV397" s="22" t="str">
        <f t="shared" si="333"/>
        <v/>
      </c>
      <c r="AW397" s="2">
        <f t="shared" si="334"/>
        <v>1.490358688195736</v>
      </c>
      <c r="AX397" s="2">
        <f t="shared" si="335"/>
        <v>0.16087527719832118</v>
      </c>
      <c r="AY397" s="2">
        <f t="shared" si="336"/>
        <v>4</v>
      </c>
      <c r="AZ397" s="23">
        <f t="shared" si="337"/>
        <v>0.78539816339744839</v>
      </c>
      <c r="BA397" s="23">
        <f t="shared" si="338"/>
        <v>0.99115658643119231</v>
      </c>
      <c r="BB397" s="23">
        <f t="shared" si="339"/>
        <v>0.78539816339744839</v>
      </c>
      <c r="BC397" s="23">
        <f t="shared" si="340"/>
        <v>0.99115658643119231</v>
      </c>
      <c r="BD397" s="23" t="str">
        <f t="shared" si="341"/>
        <v/>
      </c>
      <c r="BE397" s="23" t="str">
        <f t="shared" si="342"/>
        <v/>
      </c>
      <c r="BF397" s="23" t="str">
        <f t="shared" si="343"/>
        <v/>
      </c>
      <c r="BG397" s="23" t="str">
        <f t="shared" si="344"/>
        <v/>
      </c>
      <c r="BH397" s="23" t="str">
        <f t="shared" si="345"/>
        <v/>
      </c>
      <c r="BI397" s="23" t="str">
        <f t="shared" si="346"/>
        <v/>
      </c>
      <c r="BJ397" s="2">
        <f t="shared" si="347"/>
        <v>0.88827737491432035</v>
      </c>
      <c r="BK397" s="2">
        <f t="shared" si="348"/>
        <v>0.11879468092656464</v>
      </c>
      <c r="BL397" s="2">
        <f t="shared" si="349"/>
        <v>4</v>
      </c>
      <c r="BM397" s="2">
        <f t="shared" si="350"/>
        <v>5.1373619076307163E-5</v>
      </c>
      <c r="BN397" s="2">
        <f t="shared" si="351"/>
        <v>8.5643400726746185E-6</v>
      </c>
      <c r="BO397" s="2">
        <f t="shared" si="352"/>
        <v>6</v>
      </c>
      <c r="BP397" s="2">
        <f t="shared" si="353"/>
        <v>-2.7107023455441293</v>
      </c>
      <c r="BQ397" s="2">
        <f t="shared" si="354"/>
        <v>0.71755819649141217</v>
      </c>
      <c r="BR397" s="3" t="str">
        <f t="shared" si="355"/>
        <v>Toxic</v>
      </c>
      <c r="BS397" s="2">
        <f t="shared" si="356"/>
        <v>61.53846153846154</v>
      </c>
      <c r="BT397" s="4" t="s">
        <v>664</v>
      </c>
      <c r="BU397" s="4" t="s">
        <v>667</v>
      </c>
      <c r="BV397" s="2">
        <f t="shared" si="357"/>
        <v>3</v>
      </c>
      <c r="BW397" s="2">
        <f t="shared" si="358"/>
        <v>3</v>
      </c>
      <c r="BX397" s="2">
        <f t="shared" si="359"/>
        <v>2.5880854813636677E-2</v>
      </c>
      <c r="BY397" s="2">
        <f t="shared" si="360"/>
        <v>1.4112176216444302E-2</v>
      </c>
      <c r="BZ397" s="2">
        <f t="shared" si="361"/>
        <v>1.9996515515040489E-2</v>
      </c>
      <c r="CA397" s="2">
        <f t="shared" si="362"/>
        <v>1.1666666666666667</v>
      </c>
      <c r="CB397" s="2">
        <f t="shared" si="363"/>
        <v>0.23290607081457687</v>
      </c>
      <c r="CC397" s="2">
        <v>6.6349999999999998</v>
      </c>
      <c r="CD397" s="2" t="str">
        <f t="shared" si="364"/>
        <v>Same Var</v>
      </c>
      <c r="CE397" s="2">
        <f t="shared" si="365"/>
        <v>8.6719398246208529E-2</v>
      </c>
      <c r="CF397" s="2" t="str">
        <f t="shared" si="366"/>
        <v>NS</v>
      </c>
      <c r="CG397" s="2" t="str">
        <f t="shared" si="367"/>
        <v>Sig</v>
      </c>
      <c r="CH397" s="2" t="str">
        <f t="shared" si="368"/>
        <v>Wilcoxon</v>
      </c>
      <c r="CI397" s="2" t="str">
        <f t="shared" si="369"/>
        <v/>
      </c>
      <c r="CJ397" s="2" t="str">
        <f t="shared" si="370"/>
        <v/>
      </c>
    </row>
    <row r="398" spans="1:88" x14ac:dyDescent="0.2">
      <c r="A398" s="1" t="s">
        <v>142</v>
      </c>
      <c r="B398" s="19" t="s">
        <v>504</v>
      </c>
      <c r="C398" s="20">
        <v>39065</v>
      </c>
      <c r="D398" s="7">
        <v>0.34097222222222223</v>
      </c>
      <c r="E398" s="1">
        <v>0.1</v>
      </c>
      <c r="F398" s="1" t="s">
        <v>57</v>
      </c>
      <c r="G398" s="1" t="s">
        <v>855</v>
      </c>
      <c r="H398" s="19" t="s">
        <v>711</v>
      </c>
      <c r="I398" s="19" t="s">
        <v>712</v>
      </c>
      <c r="J398" s="19" t="s">
        <v>61</v>
      </c>
      <c r="K398" s="2">
        <v>0.75</v>
      </c>
      <c r="L398" s="2">
        <v>0.25</v>
      </c>
      <c r="M398" s="19">
        <v>90</v>
      </c>
      <c r="N398" s="19">
        <v>100</v>
      </c>
      <c r="O398" s="19">
        <v>100</v>
      </c>
      <c r="P398" s="19">
        <v>100</v>
      </c>
      <c r="Q398" s="21"/>
      <c r="R398" s="21"/>
      <c r="S398" s="21"/>
      <c r="T398" s="21"/>
      <c r="W398" s="2">
        <f t="shared" si="318"/>
        <v>97.5</v>
      </c>
      <c r="X398" s="2">
        <f t="shared" si="319"/>
        <v>5</v>
      </c>
      <c r="Y398" s="2">
        <f t="shared" si="320"/>
        <v>4</v>
      </c>
      <c r="Z398" s="19">
        <v>72.7</v>
      </c>
      <c r="AA398" s="19">
        <v>100</v>
      </c>
      <c r="AB398" s="19">
        <v>88.9</v>
      </c>
      <c r="AC398" s="19">
        <v>80</v>
      </c>
      <c r="AJ398" s="2">
        <f t="shared" si="321"/>
        <v>85.4</v>
      </c>
      <c r="AK398" s="2">
        <f t="shared" si="322"/>
        <v>11.773699503554479</v>
      </c>
      <c r="AL398" s="2">
        <f t="shared" si="323"/>
        <v>4</v>
      </c>
      <c r="AM398" s="22">
        <f t="shared" si="324"/>
        <v>1.2490457723982542</v>
      </c>
      <c r="AN398" s="22">
        <f t="shared" si="325"/>
        <v>1.5707963267948966</v>
      </c>
      <c r="AO398" s="22">
        <f t="shared" si="326"/>
        <v>1.5707963267948966</v>
      </c>
      <c r="AP398" s="22">
        <f t="shared" si="327"/>
        <v>1.5707963267948966</v>
      </c>
      <c r="AQ398" s="22" t="str">
        <f t="shared" si="328"/>
        <v/>
      </c>
      <c r="AR398" s="22" t="str">
        <f t="shared" si="329"/>
        <v/>
      </c>
      <c r="AS398" s="22" t="str">
        <f t="shared" si="330"/>
        <v/>
      </c>
      <c r="AT398" s="22" t="str">
        <f t="shared" si="331"/>
        <v/>
      </c>
      <c r="AU398" s="22" t="str">
        <f t="shared" si="332"/>
        <v/>
      </c>
      <c r="AV398" s="22" t="str">
        <f t="shared" si="333"/>
        <v/>
      </c>
      <c r="AW398" s="2">
        <f t="shared" si="334"/>
        <v>1.490358688195736</v>
      </c>
      <c r="AX398" s="2">
        <f t="shared" si="335"/>
        <v>0.16087527719832118</v>
      </c>
      <c r="AY398" s="2">
        <f t="shared" si="336"/>
        <v>4</v>
      </c>
      <c r="AZ398" s="23">
        <f t="shared" si="337"/>
        <v>1.02102294362695</v>
      </c>
      <c r="BA398" s="23">
        <f t="shared" si="338"/>
        <v>1.5707963267948966</v>
      </c>
      <c r="BB398" s="23">
        <f t="shared" si="339"/>
        <v>1.2311362327265871</v>
      </c>
      <c r="BC398" s="23">
        <f t="shared" si="340"/>
        <v>1.1071487177940904</v>
      </c>
      <c r="BD398" s="23" t="str">
        <f t="shared" si="341"/>
        <v/>
      </c>
      <c r="BE398" s="23" t="str">
        <f t="shared" si="342"/>
        <v/>
      </c>
      <c r="BF398" s="23" t="str">
        <f t="shared" si="343"/>
        <v/>
      </c>
      <c r="BG398" s="23" t="str">
        <f t="shared" si="344"/>
        <v/>
      </c>
      <c r="BH398" s="23" t="str">
        <f t="shared" si="345"/>
        <v/>
      </c>
      <c r="BI398" s="23" t="str">
        <f t="shared" si="346"/>
        <v/>
      </c>
      <c r="BJ398" s="2">
        <f t="shared" si="347"/>
        <v>1.2325260552356312</v>
      </c>
      <c r="BK398" s="2">
        <f t="shared" si="348"/>
        <v>0.24144133255062758</v>
      </c>
      <c r="BL398" s="2">
        <f t="shared" si="349"/>
        <v>4</v>
      </c>
      <c r="BM398" s="2">
        <f t="shared" si="350"/>
        <v>3.317124391950684E-4</v>
      </c>
      <c r="BN398" s="2">
        <f t="shared" si="351"/>
        <v>7.5210741095171863E-5</v>
      </c>
      <c r="BO398" s="2">
        <f t="shared" si="352"/>
        <v>4</v>
      </c>
      <c r="BP398" s="2">
        <f t="shared" si="353"/>
        <v>0.85033272810944482</v>
      </c>
      <c r="BQ398" s="2">
        <f t="shared" si="354"/>
        <v>0.74069708411268287</v>
      </c>
      <c r="BR398" s="3" t="str">
        <f t="shared" si="355"/>
        <v>Nontoxic</v>
      </c>
      <c r="BS398" s="2">
        <f t="shared" si="356"/>
        <v>87.589743589743591</v>
      </c>
      <c r="BT398" s="4" t="s">
        <v>664</v>
      </c>
      <c r="BU398" s="2" t="s">
        <v>666</v>
      </c>
      <c r="BV398" s="2">
        <f t="shared" si="357"/>
        <v>3</v>
      </c>
      <c r="BW398" s="2">
        <f t="shared" si="358"/>
        <v>3</v>
      </c>
      <c r="BX398" s="2">
        <f t="shared" si="359"/>
        <v>2.5880854813636677E-2</v>
      </c>
      <c r="BY398" s="2">
        <f t="shared" si="360"/>
        <v>5.8293917063822739E-2</v>
      </c>
      <c r="BZ398" s="2">
        <f t="shared" si="361"/>
        <v>4.2087385938729703E-2</v>
      </c>
      <c r="CA398" s="2">
        <f t="shared" si="362"/>
        <v>1.1666666666666667</v>
      </c>
      <c r="CB398" s="2">
        <f t="shared" si="363"/>
        <v>0.41270117246926519</v>
      </c>
      <c r="CC398" s="2">
        <v>6.6349999999999998</v>
      </c>
      <c r="CD398" s="2" t="str">
        <f t="shared" si="364"/>
        <v>Same Var</v>
      </c>
      <c r="CE398" s="2">
        <f t="shared" si="365"/>
        <v>9.3213899403055911E-2</v>
      </c>
      <c r="CF398" s="2" t="str">
        <f t="shared" si="366"/>
        <v>NS</v>
      </c>
      <c r="CG398" s="2" t="str">
        <f t="shared" si="367"/>
        <v>NS</v>
      </c>
      <c r="CH398" s="2" t="str">
        <f t="shared" si="368"/>
        <v>Wilcoxon</v>
      </c>
      <c r="CI398" s="2" t="str">
        <f t="shared" si="369"/>
        <v/>
      </c>
      <c r="CJ398" s="2" t="str">
        <f t="shared" si="370"/>
        <v/>
      </c>
    </row>
    <row r="399" spans="1:88" x14ac:dyDescent="0.2">
      <c r="A399" s="1" t="s">
        <v>142</v>
      </c>
      <c r="B399" s="19" t="s">
        <v>482</v>
      </c>
      <c r="C399" s="20">
        <v>38400</v>
      </c>
      <c r="D399" s="7">
        <v>0.47222222222222221</v>
      </c>
      <c r="E399" s="1">
        <v>0.1</v>
      </c>
      <c r="F399" s="1" t="s">
        <v>57</v>
      </c>
      <c r="G399" s="1" t="s">
        <v>836</v>
      </c>
      <c r="H399" s="19" t="s">
        <v>711</v>
      </c>
      <c r="I399" s="19" t="s">
        <v>712</v>
      </c>
      <c r="J399" s="19" t="s">
        <v>61</v>
      </c>
      <c r="K399" s="2">
        <v>0.75</v>
      </c>
      <c r="L399" s="2">
        <v>0.25</v>
      </c>
      <c r="M399" s="19">
        <v>100</v>
      </c>
      <c r="N399" s="19">
        <v>100</v>
      </c>
      <c r="O399" s="19">
        <v>90</v>
      </c>
      <c r="P399" s="19">
        <v>100</v>
      </c>
      <c r="Q399" s="21"/>
      <c r="R399" s="21"/>
      <c r="S399" s="21"/>
      <c r="T399" s="21"/>
      <c r="W399" s="2">
        <f t="shared" si="318"/>
        <v>97.5</v>
      </c>
      <c r="X399" s="2">
        <f t="shared" si="319"/>
        <v>5</v>
      </c>
      <c r="Y399" s="2">
        <f t="shared" si="320"/>
        <v>4</v>
      </c>
      <c r="Z399" s="19">
        <v>70</v>
      </c>
      <c r="AA399" s="19">
        <v>100</v>
      </c>
      <c r="AB399" s="19">
        <v>88.9</v>
      </c>
      <c r="AC399" s="19">
        <v>90</v>
      </c>
      <c r="AJ399" s="2">
        <f t="shared" si="321"/>
        <v>87.224999999999994</v>
      </c>
      <c r="AK399" s="2">
        <f t="shared" si="322"/>
        <v>12.522080498064273</v>
      </c>
      <c r="AL399" s="2">
        <f t="shared" si="323"/>
        <v>4</v>
      </c>
      <c r="AM399" s="22">
        <f t="shared" si="324"/>
        <v>1.5707963267948966</v>
      </c>
      <c r="AN399" s="22">
        <f t="shared" si="325"/>
        <v>1.5707963267948966</v>
      </c>
      <c r="AO399" s="22">
        <f t="shared" si="326"/>
        <v>1.2490457723982542</v>
      </c>
      <c r="AP399" s="22">
        <f t="shared" si="327"/>
        <v>1.5707963267948966</v>
      </c>
      <c r="AQ399" s="22" t="str">
        <f t="shared" si="328"/>
        <v/>
      </c>
      <c r="AR399" s="22" t="str">
        <f t="shared" si="329"/>
        <v/>
      </c>
      <c r="AS399" s="22" t="str">
        <f t="shared" si="330"/>
        <v/>
      </c>
      <c r="AT399" s="22" t="str">
        <f t="shared" si="331"/>
        <v/>
      </c>
      <c r="AU399" s="22" t="str">
        <f t="shared" si="332"/>
        <v/>
      </c>
      <c r="AV399" s="22" t="str">
        <f t="shared" si="333"/>
        <v/>
      </c>
      <c r="AW399" s="2">
        <f t="shared" si="334"/>
        <v>1.490358688195736</v>
      </c>
      <c r="AX399" s="2">
        <f t="shared" si="335"/>
        <v>0.16087527719832118</v>
      </c>
      <c r="AY399" s="2">
        <f t="shared" si="336"/>
        <v>4</v>
      </c>
      <c r="AZ399" s="23">
        <f t="shared" si="337"/>
        <v>0.99115658643119231</v>
      </c>
      <c r="BA399" s="23">
        <f t="shared" si="338"/>
        <v>1.5707963267948966</v>
      </c>
      <c r="BB399" s="23">
        <f t="shared" si="339"/>
        <v>1.2311362327265871</v>
      </c>
      <c r="BC399" s="23">
        <f t="shared" si="340"/>
        <v>1.2490457723982542</v>
      </c>
      <c r="BD399" s="23" t="str">
        <f t="shared" si="341"/>
        <v/>
      </c>
      <c r="BE399" s="23" t="str">
        <f t="shared" si="342"/>
        <v/>
      </c>
      <c r="BF399" s="23" t="str">
        <f t="shared" si="343"/>
        <v/>
      </c>
      <c r="BG399" s="23" t="str">
        <f t="shared" si="344"/>
        <v/>
      </c>
      <c r="BH399" s="23" t="str">
        <f t="shared" si="345"/>
        <v/>
      </c>
      <c r="BI399" s="23" t="str">
        <f t="shared" si="346"/>
        <v/>
      </c>
      <c r="BJ399" s="2">
        <f t="shared" si="347"/>
        <v>1.2605337295877326</v>
      </c>
      <c r="BK399" s="2">
        <f t="shared" si="348"/>
        <v>0.23792373460348054</v>
      </c>
      <c r="BL399" s="2">
        <f t="shared" si="349"/>
        <v>4</v>
      </c>
      <c r="BM399" s="2">
        <f t="shared" si="350"/>
        <v>3.1653466404887572E-4</v>
      </c>
      <c r="BN399" s="2">
        <f t="shared" si="351"/>
        <v>7.1174310418168377E-5</v>
      </c>
      <c r="BO399" s="2">
        <f t="shared" si="352"/>
        <v>4</v>
      </c>
      <c r="BP399" s="2">
        <f t="shared" si="353"/>
        <v>1.0703247268414595</v>
      </c>
      <c r="BQ399" s="2">
        <f t="shared" si="354"/>
        <v>0.74069708411268287</v>
      </c>
      <c r="BR399" s="3" t="str">
        <f t="shared" si="355"/>
        <v>Nontoxic</v>
      </c>
      <c r="BS399" s="2">
        <f t="shared" si="356"/>
        <v>89.461538461538453</v>
      </c>
      <c r="BT399" s="4" t="s">
        <v>664</v>
      </c>
      <c r="BU399" s="2" t="s">
        <v>666</v>
      </c>
      <c r="BV399" s="2">
        <f t="shared" si="357"/>
        <v>3</v>
      </c>
      <c r="BW399" s="2">
        <f t="shared" si="358"/>
        <v>3</v>
      </c>
      <c r="BX399" s="2">
        <f t="shared" si="359"/>
        <v>2.5880854813636677E-2</v>
      </c>
      <c r="BY399" s="2">
        <f t="shared" si="360"/>
        <v>5.6607703487667443E-2</v>
      </c>
      <c r="BZ399" s="2">
        <f t="shared" si="361"/>
        <v>4.1244279150652062E-2</v>
      </c>
      <c r="CA399" s="2">
        <f t="shared" si="362"/>
        <v>1.1666666666666667</v>
      </c>
      <c r="CB399" s="2">
        <f t="shared" si="363"/>
        <v>0.38411036449955255</v>
      </c>
      <c r="CC399" s="2">
        <v>6.6349999999999998</v>
      </c>
      <c r="CD399" s="2" t="str">
        <f t="shared" si="364"/>
        <v>Same Var</v>
      </c>
      <c r="CE399" s="2">
        <f t="shared" si="365"/>
        <v>9.3068429705887704E-2</v>
      </c>
      <c r="CF399" s="2" t="str">
        <f t="shared" si="366"/>
        <v>NS</v>
      </c>
      <c r="CG399" s="2" t="str">
        <f t="shared" si="367"/>
        <v>NS</v>
      </c>
      <c r="CH399" s="2" t="str">
        <f t="shared" si="368"/>
        <v>Wilcoxon</v>
      </c>
      <c r="CI399" s="2" t="str">
        <f t="shared" si="369"/>
        <v/>
      </c>
      <c r="CJ399" s="2" t="str">
        <f t="shared" si="370"/>
        <v/>
      </c>
    </row>
    <row r="400" spans="1:88" hidden="1" x14ac:dyDescent="0.2">
      <c r="A400" s="1" t="s">
        <v>142</v>
      </c>
      <c r="B400" s="19" t="s">
        <v>311</v>
      </c>
      <c r="C400" s="20">
        <v>37342</v>
      </c>
      <c r="D400" s="7">
        <v>0</v>
      </c>
      <c r="E400" s="1">
        <v>0.1</v>
      </c>
      <c r="F400" s="1" t="s">
        <v>57</v>
      </c>
      <c r="G400" s="1" t="s">
        <v>746</v>
      </c>
      <c r="H400" s="19" t="s">
        <v>711</v>
      </c>
      <c r="I400" s="19" t="s">
        <v>712</v>
      </c>
      <c r="J400" s="19" t="s">
        <v>61</v>
      </c>
      <c r="K400" s="2">
        <v>0.75</v>
      </c>
      <c r="L400" s="2">
        <v>0.25</v>
      </c>
      <c r="M400" s="19">
        <v>90</v>
      </c>
      <c r="N400" s="19">
        <v>100</v>
      </c>
      <c r="O400" s="19">
        <v>100</v>
      </c>
      <c r="P400" s="19">
        <v>100</v>
      </c>
      <c r="Q400" s="21"/>
      <c r="R400" s="21"/>
      <c r="S400" s="21"/>
      <c r="T400" s="21"/>
      <c r="W400" s="2">
        <f t="shared" si="318"/>
        <v>97.5</v>
      </c>
      <c r="X400" s="2">
        <f t="shared" si="319"/>
        <v>5</v>
      </c>
      <c r="Y400" s="2">
        <f t="shared" si="320"/>
        <v>4</v>
      </c>
      <c r="Z400" s="19">
        <v>80</v>
      </c>
      <c r="AA400" s="19">
        <v>60</v>
      </c>
      <c r="AB400" s="19">
        <v>90</v>
      </c>
      <c r="AC400" s="19">
        <v>80</v>
      </c>
      <c r="AJ400" s="2">
        <f t="shared" si="321"/>
        <v>77.5</v>
      </c>
      <c r="AK400" s="2">
        <f t="shared" si="322"/>
        <v>12.583057392117917</v>
      </c>
      <c r="AL400" s="2">
        <f t="shared" si="323"/>
        <v>4</v>
      </c>
      <c r="AM400" s="22">
        <f t="shared" si="324"/>
        <v>1.2490457723982542</v>
      </c>
      <c r="AN400" s="22">
        <f t="shared" si="325"/>
        <v>1.5707963267948966</v>
      </c>
      <c r="AO400" s="22">
        <f t="shared" si="326"/>
        <v>1.5707963267948966</v>
      </c>
      <c r="AP400" s="22">
        <f t="shared" si="327"/>
        <v>1.5707963267948966</v>
      </c>
      <c r="AQ400" s="22" t="str">
        <f t="shared" si="328"/>
        <v/>
      </c>
      <c r="AR400" s="22" t="str">
        <f t="shared" si="329"/>
        <v/>
      </c>
      <c r="AS400" s="22" t="str">
        <f t="shared" si="330"/>
        <v/>
      </c>
      <c r="AT400" s="22" t="str">
        <f t="shared" si="331"/>
        <v/>
      </c>
      <c r="AU400" s="22" t="str">
        <f t="shared" si="332"/>
        <v/>
      </c>
      <c r="AV400" s="22" t="str">
        <f t="shared" si="333"/>
        <v/>
      </c>
      <c r="AW400" s="2">
        <f t="shared" si="334"/>
        <v>1.490358688195736</v>
      </c>
      <c r="AX400" s="2">
        <f t="shared" si="335"/>
        <v>0.16087527719832118</v>
      </c>
      <c r="AY400" s="2">
        <f t="shared" si="336"/>
        <v>4</v>
      </c>
      <c r="AZ400" s="23">
        <f t="shared" si="337"/>
        <v>1.1071487177940904</v>
      </c>
      <c r="BA400" s="23">
        <f t="shared" si="338"/>
        <v>0.88607712379261372</v>
      </c>
      <c r="BB400" s="23">
        <f t="shared" si="339"/>
        <v>1.2490457723982542</v>
      </c>
      <c r="BC400" s="23">
        <f t="shared" si="340"/>
        <v>1.1071487177940904</v>
      </c>
      <c r="BD400" s="23" t="str">
        <f t="shared" si="341"/>
        <v/>
      </c>
      <c r="BE400" s="23" t="str">
        <f t="shared" si="342"/>
        <v/>
      </c>
      <c r="BF400" s="23" t="str">
        <f t="shared" si="343"/>
        <v/>
      </c>
      <c r="BG400" s="23" t="str">
        <f t="shared" si="344"/>
        <v/>
      </c>
      <c r="BH400" s="23" t="str">
        <f t="shared" si="345"/>
        <v/>
      </c>
      <c r="BI400" s="23" t="str">
        <f t="shared" si="346"/>
        <v/>
      </c>
      <c r="BJ400" s="2">
        <f t="shared" si="347"/>
        <v>1.0873550829447622</v>
      </c>
      <c r="BK400" s="2">
        <f t="shared" si="348"/>
        <v>0.14993362070984961</v>
      </c>
      <c r="BL400" s="2">
        <f t="shared" si="349"/>
        <v>4</v>
      </c>
      <c r="BM400" s="2">
        <f t="shared" si="350"/>
        <v>8.5738671054455288E-5</v>
      </c>
      <c r="BN400" s="2">
        <f t="shared" si="351"/>
        <v>1.4943526670214116E-5</v>
      </c>
      <c r="BO400" s="2">
        <f t="shared" si="352"/>
        <v>6</v>
      </c>
      <c r="BP400" s="2">
        <f t="shared" si="353"/>
        <v>-0.31606645167295011</v>
      </c>
      <c r="BQ400" s="2">
        <f t="shared" si="354"/>
        <v>0.71755819649141217</v>
      </c>
      <c r="BR400" s="3" t="str">
        <f t="shared" si="355"/>
        <v>Toxic</v>
      </c>
      <c r="BS400" s="2">
        <f t="shared" si="356"/>
        <v>79.487179487179489</v>
      </c>
      <c r="BT400" s="4" t="s">
        <v>664</v>
      </c>
      <c r="BU400" s="4" t="s">
        <v>667</v>
      </c>
      <c r="BV400" s="2">
        <f t="shared" si="357"/>
        <v>3</v>
      </c>
      <c r="BW400" s="2">
        <f t="shared" si="358"/>
        <v>3</v>
      </c>
      <c r="BX400" s="2">
        <f t="shared" si="359"/>
        <v>2.5880854813636677E-2</v>
      </c>
      <c r="BY400" s="2">
        <f t="shared" si="360"/>
        <v>2.2480090619165043E-2</v>
      </c>
      <c r="BZ400" s="2">
        <f t="shared" si="361"/>
        <v>2.418047271640086E-2</v>
      </c>
      <c r="CA400" s="2">
        <f t="shared" si="362"/>
        <v>1.1666666666666667</v>
      </c>
      <c r="CB400" s="2">
        <f t="shared" si="363"/>
        <v>1.2747174882820542E-2</v>
      </c>
      <c r="CC400" s="2">
        <v>6.6349999999999998</v>
      </c>
      <c r="CD400" s="2" t="str">
        <f t="shared" si="364"/>
        <v>Same Var</v>
      </c>
      <c r="CE400" s="2">
        <f t="shared" si="365"/>
        <v>9.1295297100282877E-2</v>
      </c>
      <c r="CF400" s="2" t="str">
        <f t="shared" si="366"/>
        <v>NS</v>
      </c>
      <c r="CG400" s="2" t="str">
        <f t="shared" si="367"/>
        <v>Sig</v>
      </c>
      <c r="CH400" s="2" t="str">
        <f t="shared" si="368"/>
        <v>Wilcoxon</v>
      </c>
      <c r="CI400" s="2" t="str">
        <f t="shared" si="369"/>
        <v>TSTToxicLess25</v>
      </c>
      <c r="CJ400" s="2" t="str">
        <f t="shared" si="370"/>
        <v>NOECToxicLess25</v>
      </c>
    </row>
    <row r="401" spans="1:88" x14ac:dyDescent="0.2">
      <c r="A401" s="1" t="s">
        <v>142</v>
      </c>
      <c r="B401" s="19" t="s">
        <v>320</v>
      </c>
      <c r="C401" s="20">
        <v>37342</v>
      </c>
      <c r="D401" s="7">
        <v>0</v>
      </c>
      <c r="E401" s="1">
        <v>0.1</v>
      </c>
      <c r="F401" s="1" t="s">
        <v>57</v>
      </c>
      <c r="G401" s="1" t="s">
        <v>746</v>
      </c>
      <c r="H401" s="19" t="s">
        <v>711</v>
      </c>
      <c r="I401" s="19" t="s">
        <v>712</v>
      </c>
      <c r="J401" s="19" t="s">
        <v>61</v>
      </c>
      <c r="K401" s="2">
        <v>0.75</v>
      </c>
      <c r="L401" s="2">
        <v>0.25</v>
      </c>
      <c r="M401" s="19">
        <v>90</v>
      </c>
      <c r="N401" s="19">
        <v>100</v>
      </c>
      <c r="O401" s="19">
        <v>100</v>
      </c>
      <c r="P401" s="19">
        <v>100</v>
      </c>
      <c r="Q401" s="21"/>
      <c r="R401" s="21"/>
      <c r="S401" s="21"/>
      <c r="T401" s="21"/>
      <c r="W401" s="2">
        <f t="shared" si="318"/>
        <v>97.5</v>
      </c>
      <c r="X401" s="2">
        <f t="shared" si="319"/>
        <v>5</v>
      </c>
      <c r="Y401" s="2">
        <f t="shared" si="320"/>
        <v>4</v>
      </c>
      <c r="Z401" s="19">
        <v>90</v>
      </c>
      <c r="AA401" s="19">
        <v>70</v>
      </c>
      <c r="AB401" s="19">
        <v>90</v>
      </c>
      <c r="AC401" s="19">
        <v>100</v>
      </c>
      <c r="AJ401" s="2">
        <f t="shared" si="321"/>
        <v>87.5</v>
      </c>
      <c r="AK401" s="2">
        <f t="shared" si="322"/>
        <v>12.583057392117917</v>
      </c>
      <c r="AL401" s="2">
        <f t="shared" si="323"/>
        <v>4</v>
      </c>
      <c r="AM401" s="22">
        <f t="shared" si="324"/>
        <v>1.2490457723982542</v>
      </c>
      <c r="AN401" s="22">
        <f t="shared" si="325"/>
        <v>1.5707963267948966</v>
      </c>
      <c r="AO401" s="22">
        <f t="shared" si="326"/>
        <v>1.5707963267948966</v>
      </c>
      <c r="AP401" s="22">
        <f t="shared" si="327"/>
        <v>1.5707963267948966</v>
      </c>
      <c r="AQ401" s="22" t="str">
        <f t="shared" si="328"/>
        <v/>
      </c>
      <c r="AR401" s="22" t="str">
        <f t="shared" si="329"/>
        <v/>
      </c>
      <c r="AS401" s="22" t="str">
        <f t="shared" si="330"/>
        <v/>
      </c>
      <c r="AT401" s="22" t="str">
        <f t="shared" si="331"/>
        <v/>
      </c>
      <c r="AU401" s="22" t="str">
        <f t="shared" si="332"/>
        <v/>
      </c>
      <c r="AV401" s="22" t="str">
        <f t="shared" si="333"/>
        <v/>
      </c>
      <c r="AW401" s="2">
        <f t="shared" si="334"/>
        <v>1.490358688195736</v>
      </c>
      <c r="AX401" s="2">
        <f t="shared" si="335"/>
        <v>0.16087527719832118</v>
      </c>
      <c r="AY401" s="2">
        <f t="shared" si="336"/>
        <v>4</v>
      </c>
      <c r="AZ401" s="23">
        <f t="shared" si="337"/>
        <v>1.2490457723982542</v>
      </c>
      <c r="BA401" s="23">
        <f t="shared" si="338"/>
        <v>0.99115658643119231</v>
      </c>
      <c r="BB401" s="23">
        <f t="shared" si="339"/>
        <v>1.2490457723982542</v>
      </c>
      <c r="BC401" s="23">
        <f t="shared" si="340"/>
        <v>1.5707963267948966</v>
      </c>
      <c r="BD401" s="23" t="str">
        <f t="shared" si="341"/>
        <v/>
      </c>
      <c r="BE401" s="23" t="str">
        <f t="shared" si="342"/>
        <v/>
      </c>
      <c r="BF401" s="23" t="str">
        <f t="shared" si="343"/>
        <v/>
      </c>
      <c r="BG401" s="23" t="str">
        <f t="shared" si="344"/>
        <v/>
      </c>
      <c r="BH401" s="23" t="str">
        <f t="shared" si="345"/>
        <v/>
      </c>
      <c r="BI401" s="23" t="str">
        <f t="shared" si="346"/>
        <v/>
      </c>
      <c r="BJ401" s="2">
        <f t="shared" si="347"/>
        <v>1.2650111145056493</v>
      </c>
      <c r="BK401" s="2">
        <f t="shared" si="348"/>
        <v>0.23735394308842944</v>
      </c>
      <c r="BL401" s="2">
        <f t="shared" si="349"/>
        <v>4</v>
      </c>
      <c r="BM401" s="2">
        <f t="shared" si="350"/>
        <v>3.1413020750149041E-4</v>
      </c>
      <c r="BN401" s="2">
        <f t="shared" si="351"/>
        <v>7.0537093026074371E-5</v>
      </c>
      <c r="BO401" s="2">
        <f t="shared" si="352"/>
        <v>4</v>
      </c>
      <c r="BP401" s="2">
        <f t="shared" si="353"/>
        <v>1.1059985884341172</v>
      </c>
      <c r="BQ401" s="2">
        <f t="shared" si="354"/>
        <v>0.74069708411268287</v>
      </c>
      <c r="BR401" s="3" t="str">
        <f t="shared" si="355"/>
        <v>Nontoxic</v>
      </c>
      <c r="BS401" s="2">
        <f t="shared" si="356"/>
        <v>89.743589743589752</v>
      </c>
      <c r="BT401" s="4" t="s">
        <v>664</v>
      </c>
      <c r="BU401" s="2" t="s">
        <v>666</v>
      </c>
      <c r="BV401" s="2">
        <f t="shared" si="357"/>
        <v>3</v>
      </c>
      <c r="BW401" s="2">
        <f t="shared" si="358"/>
        <v>3</v>
      </c>
      <c r="BX401" s="2">
        <f t="shared" si="359"/>
        <v>2.5880854813636677E-2</v>
      </c>
      <c r="BY401" s="2">
        <f t="shared" si="360"/>
        <v>5.6336894299625399E-2</v>
      </c>
      <c r="BZ401" s="2">
        <f t="shared" si="361"/>
        <v>4.1108874556631037E-2</v>
      </c>
      <c r="CA401" s="2">
        <f t="shared" si="362"/>
        <v>1.1666666666666667</v>
      </c>
      <c r="CB401" s="2">
        <f t="shared" si="363"/>
        <v>0.37952977534529198</v>
      </c>
      <c r="CC401" s="2">
        <v>6.6349999999999998</v>
      </c>
      <c r="CD401" s="2" t="str">
        <f t="shared" si="364"/>
        <v>Same Var</v>
      </c>
      <c r="CE401" s="2">
        <f t="shared" si="365"/>
        <v>9.4215592166187509E-2</v>
      </c>
      <c r="CF401" s="2" t="str">
        <f t="shared" si="366"/>
        <v>NS</v>
      </c>
      <c r="CG401" s="2" t="str">
        <f t="shared" si="367"/>
        <v>NS</v>
      </c>
      <c r="CH401" s="2" t="str">
        <f t="shared" si="368"/>
        <v>Wilcoxon</v>
      </c>
      <c r="CI401" s="2" t="str">
        <f t="shared" si="369"/>
        <v/>
      </c>
      <c r="CJ401" s="2" t="str">
        <f t="shared" si="370"/>
        <v/>
      </c>
    </row>
    <row r="402" spans="1:88" x14ac:dyDescent="0.2">
      <c r="A402" s="1" t="s">
        <v>142</v>
      </c>
      <c r="B402" s="19" t="s">
        <v>163</v>
      </c>
      <c r="C402" s="20">
        <v>38362</v>
      </c>
      <c r="D402" s="7">
        <v>0.43055555555555558</v>
      </c>
      <c r="E402" s="1">
        <v>0.1</v>
      </c>
      <c r="F402" s="1" t="s">
        <v>57</v>
      </c>
      <c r="G402" s="1" t="s">
        <v>722</v>
      </c>
      <c r="H402" s="19" t="s">
        <v>711</v>
      </c>
      <c r="I402" s="19" t="s">
        <v>712</v>
      </c>
      <c r="J402" s="19" t="s">
        <v>61</v>
      </c>
      <c r="K402" s="2">
        <v>0.75</v>
      </c>
      <c r="L402" s="2">
        <v>0.25</v>
      </c>
      <c r="M402" s="19">
        <v>100</v>
      </c>
      <c r="N402" s="19">
        <v>100</v>
      </c>
      <c r="O402" s="19">
        <v>100</v>
      </c>
      <c r="P402" s="19">
        <v>90</v>
      </c>
      <c r="Q402" s="21"/>
      <c r="R402" s="21"/>
      <c r="S402" s="21"/>
      <c r="T402" s="21"/>
      <c r="W402" s="2">
        <f t="shared" si="318"/>
        <v>97.5</v>
      </c>
      <c r="X402" s="2">
        <f t="shared" si="319"/>
        <v>5</v>
      </c>
      <c r="Y402" s="2">
        <f t="shared" si="320"/>
        <v>4</v>
      </c>
      <c r="Z402" s="19">
        <v>100</v>
      </c>
      <c r="AA402" s="19">
        <v>80</v>
      </c>
      <c r="AB402" s="19">
        <v>90</v>
      </c>
      <c r="AC402" s="19">
        <v>70</v>
      </c>
      <c r="AJ402" s="2">
        <f t="shared" si="321"/>
        <v>85</v>
      </c>
      <c r="AK402" s="2">
        <f t="shared" si="322"/>
        <v>12.909944487358056</v>
      </c>
      <c r="AL402" s="2">
        <f t="shared" si="323"/>
        <v>4</v>
      </c>
      <c r="AM402" s="22">
        <f t="shared" si="324"/>
        <v>1.5707963267948966</v>
      </c>
      <c r="AN402" s="22">
        <f t="shared" si="325"/>
        <v>1.5707963267948966</v>
      </c>
      <c r="AO402" s="22">
        <f t="shared" si="326"/>
        <v>1.5707963267948966</v>
      </c>
      <c r="AP402" s="22">
        <f t="shared" si="327"/>
        <v>1.2490457723982542</v>
      </c>
      <c r="AQ402" s="22" t="str">
        <f t="shared" si="328"/>
        <v/>
      </c>
      <c r="AR402" s="22" t="str">
        <f t="shared" si="329"/>
        <v/>
      </c>
      <c r="AS402" s="22" t="str">
        <f t="shared" si="330"/>
        <v/>
      </c>
      <c r="AT402" s="22" t="str">
        <f t="shared" si="331"/>
        <v/>
      </c>
      <c r="AU402" s="22" t="str">
        <f t="shared" si="332"/>
        <v/>
      </c>
      <c r="AV402" s="22" t="str">
        <f t="shared" si="333"/>
        <v/>
      </c>
      <c r="AW402" s="2">
        <f t="shared" si="334"/>
        <v>1.490358688195736</v>
      </c>
      <c r="AX402" s="2">
        <f t="shared" si="335"/>
        <v>0.16087527719832118</v>
      </c>
      <c r="AY402" s="2">
        <f t="shared" si="336"/>
        <v>4</v>
      </c>
      <c r="AZ402" s="23">
        <f t="shared" si="337"/>
        <v>1.5707963267948966</v>
      </c>
      <c r="BA402" s="23">
        <f t="shared" si="338"/>
        <v>1.1071487177940904</v>
      </c>
      <c r="BB402" s="23">
        <f t="shared" si="339"/>
        <v>1.2490457723982542</v>
      </c>
      <c r="BC402" s="23">
        <f t="shared" si="340"/>
        <v>0.99115658643119231</v>
      </c>
      <c r="BD402" s="23" t="str">
        <f t="shared" si="341"/>
        <v/>
      </c>
      <c r="BE402" s="23" t="str">
        <f t="shared" si="342"/>
        <v/>
      </c>
      <c r="BF402" s="23" t="str">
        <f t="shared" si="343"/>
        <v/>
      </c>
      <c r="BG402" s="23" t="str">
        <f t="shared" si="344"/>
        <v/>
      </c>
      <c r="BH402" s="23" t="str">
        <f t="shared" si="345"/>
        <v/>
      </c>
      <c r="BI402" s="23" t="str">
        <f t="shared" si="346"/>
        <v/>
      </c>
      <c r="BJ402" s="2">
        <f t="shared" si="347"/>
        <v>1.2295368508546085</v>
      </c>
      <c r="BK402" s="2">
        <f t="shared" si="348"/>
        <v>0.25076059865899442</v>
      </c>
      <c r="BL402" s="2">
        <f t="shared" si="349"/>
        <v>4</v>
      </c>
      <c r="BM402" s="2">
        <f t="shared" si="350"/>
        <v>3.7479855203109713E-4</v>
      </c>
      <c r="BN402" s="2">
        <f t="shared" si="351"/>
        <v>8.679040841313392E-5</v>
      </c>
      <c r="BO402" s="2">
        <f t="shared" si="352"/>
        <v>4</v>
      </c>
      <c r="BP402" s="2">
        <f t="shared" si="353"/>
        <v>0.80328075317088199</v>
      </c>
      <c r="BQ402" s="2">
        <f t="shared" si="354"/>
        <v>0.74069708411268287</v>
      </c>
      <c r="BR402" s="3" t="str">
        <f t="shared" si="355"/>
        <v>Nontoxic</v>
      </c>
      <c r="BS402" s="2">
        <f t="shared" si="356"/>
        <v>87.179487179487182</v>
      </c>
      <c r="BT402" s="4" t="s">
        <v>664</v>
      </c>
      <c r="BU402" s="2" t="s">
        <v>666</v>
      </c>
      <c r="BV402" s="2">
        <f t="shared" si="357"/>
        <v>3</v>
      </c>
      <c r="BW402" s="2">
        <f t="shared" si="358"/>
        <v>3</v>
      </c>
      <c r="BX402" s="2">
        <f t="shared" si="359"/>
        <v>2.5880854813636677E-2</v>
      </c>
      <c r="BY402" s="2">
        <f t="shared" si="360"/>
        <v>6.2880877839817273E-2</v>
      </c>
      <c r="BZ402" s="2">
        <f t="shared" si="361"/>
        <v>4.4380866326726977E-2</v>
      </c>
      <c r="CA402" s="2">
        <f t="shared" si="362"/>
        <v>1.1666666666666667</v>
      </c>
      <c r="CB402" s="2">
        <f t="shared" si="363"/>
        <v>0.49081183297616043</v>
      </c>
      <c r="CC402" s="2">
        <v>6.6349999999999998</v>
      </c>
      <c r="CD402" s="2" t="str">
        <f t="shared" si="364"/>
        <v>Same Var</v>
      </c>
      <c r="CE402" s="2">
        <f t="shared" si="365"/>
        <v>9.2840289203879739E-2</v>
      </c>
      <c r="CF402" s="2" t="str">
        <f t="shared" si="366"/>
        <v>NS</v>
      </c>
      <c r="CG402" s="2" t="str">
        <f t="shared" si="367"/>
        <v>NS</v>
      </c>
      <c r="CH402" s="2" t="str">
        <f t="shared" si="368"/>
        <v>Wilcoxon</v>
      </c>
      <c r="CI402" s="2" t="str">
        <f t="shared" si="369"/>
        <v/>
      </c>
      <c r="CJ402" s="2" t="str">
        <f t="shared" si="370"/>
        <v/>
      </c>
    </row>
    <row r="403" spans="1:88" x14ac:dyDescent="0.2">
      <c r="A403" s="1" t="s">
        <v>142</v>
      </c>
      <c r="B403" s="19" t="s">
        <v>516</v>
      </c>
      <c r="C403" s="20">
        <v>38617</v>
      </c>
      <c r="D403" s="7">
        <v>0.59861111111111109</v>
      </c>
      <c r="E403" s="1">
        <v>0.1</v>
      </c>
      <c r="F403" s="1" t="s">
        <v>57</v>
      </c>
      <c r="G403" s="1" t="s">
        <v>841</v>
      </c>
      <c r="H403" s="19" t="s">
        <v>711</v>
      </c>
      <c r="I403" s="19" t="s">
        <v>712</v>
      </c>
      <c r="J403" s="19" t="s">
        <v>61</v>
      </c>
      <c r="K403" s="2">
        <v>0.75</v>
      </c>
      <c r="L403" s="2">
        <v>0.25</v>
      </c>
      <c r="M403" s="19">
        <v>90</v>
      </c>
      <c r="N403" s="19">
        <v>100</v>
      </c>
      <c r="O403" s="19">
        <v>100</v>
      </c>
      <c r="P403" s="19">
        <v>100</v>
      </c>
      <c r="Q403" s="21"/>
      <c r="R403" s="21"/>
      <c r="S403" s="21"/>
      <c r="T403" s="21"/>
      <c r="W403" s="2">
        <f t="shared" si="318"/>
        <v>97.5</v>
      </c>
      <c r="X403" s="2">
        <f t="shared" si="319"/>
        <v>5</v>
      </c>
      <c r="Y403" s="2">
        <f t="shared" si="320"/>
        <v>4</v>
      </c>
      <c r="Z403" s="19">
        <v>100</v>
      </c>
      <c r="AA403" s="19">
        <v>80</v>
      </c>
      <c r="AB403" s="19">
        <v>90</v>
      </c>
      <c r="AC403" s="19">
        <v>70</v>
      </c>
      <c r="AJ403" s="2">
        <f t="shared" si="321"/>
        <v>85</v>
      </c>
      <c r="AK403" s="2">
        <f t="shared" si="322"/>
        <v>12.909944487358056</v>
      </c>
      <c r="AL403" s="2">
        <f t="shared" si="323"/>
        <v>4</v>
      </c>
      <c r="AM403" s="22">
        <f t="shared" si="324"/>
        <v>1.2490457723982542</v>
      </c>
      <c r="AN403" s="22">
        <f t="shared" si="325"/>
        <v>1.5707963267948966</v>
      </c>
      <c r="AO403" s="22">
        <f t="shared" si="326"/>
        <v>1.5707963267948966</v>
      </c>
      <c r="AP403" s="22">
        <f t="shared" si="327"/>
        <v>1.5707963267948966</v>
      </c>
      <c r="AQ403" s="22" t="str">
        <f t="shared" si="328"/>
        <v/>
      </c>
      <c r="AR403" s="22" t="str">
        <f t="shared" si="329"/>
        <v/>
      </c>
      <c r="AS403" s="22" t="str">
        <f t="shared" si="330"/>
        <v/>
      </c>
      <c r="AT403" s="22" t="str">
        <f t="shared" si="331"/>
        <v/>
      </c>
      <c r="AU403" s="22" t="str">
        <f t="shared" si="332"/>
        <v/>
      </c>
      <c r="AV403" s="22" t="str">
        <f t="shared" si="333"/>
        <v/>
      </c>
      <c r="AW403" s="2">
        <f t="shared" si="334"/>
        <v>1.490358688195736</v>
      </c>
      <c r="AX403" s="2">
        <f t="shared" si="335"/>
        <v>0.16087527719832118</v>
      </c>
      <c r="AY403" s="2">
        <f t="shared" si="336"/>
        <v>4</v>
      </c>
      <c r="AZ403" s="23">
        <f t="shared" si="337"/>
        <v>1.5707963267948966</v>
      </c>
      <c r="BA403" s="23">
        <f t="shared" si="338"/>
        <v>1.1071487177940904</v>
      </c>
      <c r="BB403" s="23">
        <f t="shared" si="339"/>
        <v>1.2490457723982542</v>
      </c>
      <c r="BC403" s="23">
        <f t="shared" si="340"/>
        <v>0.99115658643119231</v>
      </c>
      <c r="BD403" s="23" t="str">
        <f t="shared" si="341"/>
        <v/>
      </c>
      <c r="BE403" s="23" t="str">
        <f t="shared" si="342"/>
        <v/>
      </c>
      <c r="BF403" s="23" t="str">
        <f t="shared" si="343"/>
        <v/>
      </c>
      <c r="BG403" s="23" t="str">
        <f t="shared" si="344"/>
        <v/>
      </c>
      <c r="BH403" s="23" t="str">
        <f t="shared" si="345"/>
        <v/>
      </c>
      <c r="BI403" s="23" t="str">
        <f t="shared" si="346"/>
        <v/>
      </c>
      <c r="BJ403" s="2">
        <f t="shared" si="347"/>
        <v>1.2295368508546085</v>
      </c>
      <c r="BK403" s="2">
        <f t="shared" si="348"/>
        <v>0.25076059865899442</v>
      </c>
      <c r="BL403" s="2">
        <f t="shared" si="349"/>
        <v>4</v>
      </c>
      <c r="BM403" s="2">
        <f t="shared" si="350"/>
        <v>3.7479855203109713E-4</v>
      </c>
      <c r="BN403" s="2">
        <f t="shared" si="351"/>
        <v>8.679040841313392E-5</v>
      </c>
      <c r="BO403" s="2">
        <f t="shared" si="352"/>
        <v>4</v>
      </c>
      <c r="BP403" s="2">
        <f t="shared" si="353"/>
        <v>0.80328075317088199</v>
      </c>
      <c r="BQ403" s="2">
        <f t="shared" si="354"/>
        <v>0.74069708411268287</v>
      </c>
      <c r="BR403" s="3" t="str">
        <f t="shared" si="355"/>
        <v>Nontoxic</v>
      </c>
      <c r="BS403" s="2">
        <f t="shared" si="356"/>
        <v>87.179487179487182</v>
      </c>
      <c r="BT403" s="4" t="s">
        <v>664</v>
      </c>
      <c r="BU403" s="2" t="s">
        <v>666</v>
      </c>
      <c r="BV403" s="2">
        <f t="shared" si="357"/>
        <v>3</v>
      </c>
      <c r="BW403" s="2">
        <f t="shared" si="358"/>
        <v>3</v>
      </c>
      <c r="BX403" s="2">
        <f t="shared" si="359"/>
        <v>2.5880854813636677E-2</v>
      </c>
      <c r="BY403" s="2">
        <f t="shared" si="360"/>
        <v>6.2880877839817273E-2</v>
      </c>
      <c r="BZ403" s="2">
        <f t="shared" si="361"/>
        <v>4.4380866326726977E-2</v>
      </c>
      <c r="CA403" s="2">
        <f t="shared" si="362"/>
        <v>1.1666666666666667</v>
      </c>
      <c r="CB403" s="2">
        <f t="shared" si="363"/>
        <v>0.49081183297616043</v>
      </c>
      <c r="CC403" s="2">
        <v>6.6349999999999998</v>
      </c>
      <c r="CD403" s="2" t="str">
        <f t="shared" si="364"/>
        <v>Same Var</v>
      </c>
      <c r="CE403" s="2">
        <f t="shared" si="365"/>
        <v>9.2840289203879739E-2</v>
      </c>
      <c r="CF403" s="2" t="str">
        <f t="shared" si="366"/>
        <v>NS</v>
      </c>
      <c r="CG403" s="2" t="str">
        <f t="shared" si="367"/>
        <v>NS</v>
      </c>
      <c r="CH403" s="2" t="str">
        <f t="shared" si="368"/>
        <v>Wilcoxon</v>
      </c>
      <c r="CI403" s="2" t="str">
        <f t="shared" si="369"/>
        <v/>
      </c>
      <c r="CJ403" s="2" t="str">
        <f t="shared" si="370"/>
        <v/>
      </c>
    </row>
    <row r="404" spans="1:88" x14ac:dyDescent="0.2">
      <c r="A404" s="1" t="s">
        <v>142</v>
      </c>
      <c r="B404" s="19" t="s">
        <v>870</v>
      </c>
      <c r="C404" s="20">
        <v>38378</v>
      </c>
      <c r="D404" s="7">
        <v>0.34375</v>
      </c>
      <c r="E404" s="1">
        <v>0.1</v>
      </c>
      <c r="F404" s="1" t="s">
        <v>57</v>
      </c>
      <c r="G404" s="1" t="s">
        <v>862</v>
      </c>
      <c r="H404" s="19" t="s">
        <v>711</v>
      </c>
      <c r="I404" s="19" t="s">
        <v>712</v>
      </c>
      <c r="J404" s="19" t="s">
        <v>61</v>
      </c>
      <c r="K404" s="2">
        <v>0.75</v>
      </c>
      <c r="L404" s="2">
        <v>0.25</v>
      </c>
      <c r="M404" s="19">
        <v>100</v>
      </c>
      <c r="N404" s="19">
        <v>90</v>
      </c>
      <c r="O404" s="19">
        <v>100</v>
      </c>
      <c r="P404" s="19">
        <v>100</v>
      </c>
      <c r="Q404" s="21"/>
      <c r="R404" s="21"/>
      <c r="S404" s="21"/>
      <c r="T404" s="21"/>
      <c r="W404" s="2">
        <f t="shared" si="318"/>
        <v>97.5</v>
      </c>
      <c r="X404" s="2">
        <f t="shared" si="319"/>
        <v>5</v>
      </c>
      <c r="Y404" s="2">
        <f t="shared" si="320"/>
        <v>4</v>
      </c>
      <c r="Z404" s="19">
        <v>80</v>
      </c>
      <c r="AA404" s="19">
        <v>70</v>
      </c>
      <c r="AB404" s="19">
        <v>90</v>
      </c>
      <c r="AC404" s="19">
        <v>100</v>
      </c>
      <c r="AJ404" s="2">
        <f t="shared" si="321"/>
        <v>85</v>
      </c>
      <c r="AK404" s="2">
        <f t="shared" si="322"/>
        <v>12.909944487358056</v>
      </c>
      <c r="AL404" s="2">
        <f t="shared" si="323"/>
        <v>4</v>
      </c>
      <c r="AM404" s="22">
        <f t="shared" si="324"/>
        <v>1.5707963267948966</v>
      </c>
      <c r="AN404" s="22">
        <f t="shared" si="325"/>
        <v>1.2490457723982542</v>
      </c>
      <c r="AO404" s="22">
        <f t="shared" si="326"/>
        <v>1.5707963267948966</v>
      </c>
      <c r="AP404" s="22">
        <f t="shared" si="327"/>
        <v>1.5707963267948966</v>
      </c>
      <c r="AQ404" s="22" t="str">
        <f t="shared" si="328"/>
        <v/>
      </c>
      <c r="AR404" s="22" t="str">
        <f t="shared" si="329"/>
        <v/>
      </c>
      <c r="AS404" s="22" t="str">
        <f t="shared" si="330"/>
        <v/>
      </c>
      <c r="AT404" s="22" t="str">
        <f t="shared" si="331"/>
        <v/>
      </c>
      <c r="AU404" s="22" t="str">
        <f t="shared" si="332"/>
        <v/>
      </c>
      <c r="AV404" s="22" t="str">
        <f t="shared" si="333"/>
        <v/>
      </c>
      <c r="AW404" s="2">
        <f t="shared" si="334"/>
        <v>1.490358688195736</v>
      </c>
      <c r="AX404" s="2">
        <f t="shared" si="335"/>
        <v>0.16087527719832118</v>
      </c>
      <c r="AY404" s="2">
        <f t="shared" si="336"/>
        <v>4</v>
      </c>
      <c r="AZ404" s="23">
        <f t="shared" si="337"/>
        <v>1.1071487177940904</v>
      </c>
      <c r="BA404" s="23">
        <f t="shared" si="338"/>
        <v>0.99115658643119231</v>
      </c>
      <c r="BB404" s="23">
        <f t="shared" si="339"/>
        <v>1.2490457723982542</v>
      </c>
      <c r="BC404" s="23">
        <f t="shared" si="340"/>
        <v>1.5707963267948966</v>
      </c>
      <c r="BD404" s="23" t="str">
        <f t="shared" si="341"/>
        <v/>
      </c>
      <c r="BE404" s="23" t="str">
        <f t="shared" si="342"/>
        <v/>
      </c>
      <c r="BF404" s="23" t="str">
        <f t="shared" si="343"/>
        <v/>
      </c>
      <c r="BG404" s="23" t="str">
        <f t="shared" si="344"/>
        <v/>
      </c>
      <c r="BH404" s="23" t="str">
        <f t="shared" si="345"/>
        <v/>
      </c>
      <c r="BI404" s="23" t="str">
        <f t="shared" si="346"/>
        <v/>
      </c>
      <c r="BJ404" s="2">
        <f t="shared" si="347"/>
        <v>1.2295368508546083</v>
      </c>
      <c r="BK404" s="2">
        <f t="shared" si="348"/>
        <v>0.25076059865899553</v>
      </c>
      <c r="BL404" s="2">
        <f t="shared" si="349"/>
        <v>4</v>
      </c>
      <c r="BM404" s="2">
        <f t="shared" si="350"/>
        <v>3.747985520311025E-4</v>
      </c>
      <c r="BN404" s="2">
        <f t="shared" si="351"/>
        <v>8.679040841313537E-5</v>
      </c>
      <c r="BO404" s="2">
        <f t="shared" si="352"/>
        <v>4</v>
      </c>
      <c r="BP404" s="2">
        <f t="shared" si="353"/>
        <v>0.80328075317087755</v>
      </c>
      <c r="BQ404" s="2">
        <f t="shared" si="354"/>
        <v>0.74069708411268287</v>
      </c>
      <c r="BR404" s="3" t="str">
        <f t="shared" si="355"/>
        <v>Nontoxic</v>
      </c>
      <c r="BS404" s="2">
        <f t="shared" si="356"/>
        <v>87.179487179487182</v>
      </c>
      <c r="BT404" s="4" t="s">
        <v>664</v>
      </c>
      <c r="BU404" s="2" t="s">
        <v>666</v>
      </c>
      <c r="BV404" s="2">
        <f t="shared" si="357"/>
        <v>3</v>
      </c>
      <c r="BW404" s="2">
        <f t="shared" si="358"/>
        <v>3</v>
      </c>
      <c r="BX404" s="2">
        <f t="shared" si="359"/>
        <v>2.5880854813636677E-2</v>
      </c>
      <c r="BY404" s="2">
        <f t="shared" si="360"/>
        <v>6.2880877839817828E-2</v>
      </c>
      <c r="BZ404" s="2">
        <f t="shared" si="361"/>
        <v>4.4380866326727254E-2</v>
      </c>
      <c r="CA404" s="2">
        <f t="shared" si="362"/>
        <v>1.1666666666666667</v>
      </c>
      <c r="CB404" s="2">
        <f t="shared" si="363"/>
        <v>0.49081183297616954</v>
      </c>
      <c r="CC404" s="2">
        <v>6.6349999999999998</v>
      </c>
      <c r="CD404" s="2" t="str">
        <f t="shared" si="364"/>
        <v>Same Var</v>
      </c>
      <c r="CE404" s="2">
        <f t="shared" si="365"/>
        <v>9.3732337145129768E-2</v>
      </c>
      <c r="CF404" s="2" t="str">
        <f t="shared" si="366"/>
        <v>NS</v>
      </c>
      <c r="CG404" s="2" t="str">
        <f t="shared" si="367"/>
        <v>NS</v>
      </c>
      <c r="CH404" s="2" t="str">
        <f t="shared" si="368"/>
        <v>Wilcoxon</v>
      </c>
      <c r="CI404" s="2" t="str">
        <f t="shared" si="369"/>
        <v/>
      </c>
      <c r="CJ404" s="2" t="str">
        <f t="shared" si="370"/>
        <v/>
      </c>
    </row>
    <row r="405" spans="1:88" hidden="1" x14ac:dyDescent="0.2">
      <c r="A405" s="1" t="s">
        <v>142</v>
      </c>
      <c r="B405" s="19" t="s">
        <v>261</v>
      </c>
      <c r="C405" s="20">
        <v>37342</v>
      </c>
      <c r="D405" s="7">
        <v>0</v>
      </c>
      <c r="E405" s="1">
        <v>0.1</v>
      </c>
      <c r="F405" s="1" t="s">
        <v>57</v>
      </c>
      <c r="G405" s="1" t="s">
        <v>746</v>
      </c>
      <c r="H405" s="19" t="s">
        <v>711</v>
      </c>
      <c r="I405" s="19" t="s">
        <v>712</v>
      </c>
      <c r="J405" s="19" t="s">
        <v>61</v>
      </c>
      <c r="K405" s="2">
        <v>0.75</v>
      </c>
      <c r="L405" s="2">
        <v>0.25</v>
      </c>
      <c r="M405" s="19">
        <v>90</v>
      </c>
      <c r="N405" s="19">
        <v>100</v>
      </c>
      <c r="O405" s="19">
        <v>100</v>
      </c>
      <c r="P405" s="19">
        <v>100</v>
      </c>
      <c r="Q405" s="21"/>
      <c r="R405" s="21"/>
      <c r="S405" s="21"/>
      <c r="T405" s="21"/>
      <c r="W405" s="2">
        <f t="shared" si="318"/>
        <v>97.5</v>
      </c>
      <c r="X405" s="2">
        <f t="shared" si="319"/>
        <v>5</v>
      </c>
      <c r="Y405" s="2">
        <f t="shared" si="320"/>
        <v>4</v>
      </c>
      <c r="Z405" s="19">
        <v>64</v>
      </c>
      <c r="AA405" s="19">
        <v>90</v>
      </c>
      <c r="AB405" s="19">
        <v>90</v>
      </c>
      <c r="AC405" s="19">
        <v>90</v>
      </c>
      <c r="AJ405" s="2">
        <f t="shared" si="321"/>
        <v>83.5</v>
      </c>
      <c r="AK405" s="2">
        <f t="shared" si="322"/>
        <v>13</v>
      </c>
      <c r="AL405" s="2">
        <f t="shared" si="323"/>
        <v>4</v>
      </c>
      <c r="AM405" s="22">
        <f t="shared" si="324"/>
        <v>1.2490457723982542</v>
      </c>
      <c r="AN405" s="22">
        <f t="shared" si="325"/>
        <v>1.5707963267948966</v>
      </c>
      <c r="AO405" s="22">
        <f t="shared" si="326"/>
        <v>1.5707963267948966</v>
      </c>
      <c r="AP405" s="22">
        <f t="shared" si="327"/>
        <v>1.5707963267948966</v>
      </c>
      <c r="AQ405" s="22" t="str">
        <f t="shared" si="328"/>
        <v/>
      </c>
      <c r="AR405" s="22" t="str">
        <f t="shared" si="329"/>
        <v/>
      </c>
      <c r="AS405" s="22" t="str">
        <f t="shared" si="330"/>
        <v/>
      </c>
      <c r="AT405" s="22" t="str">
        <f t="shared" si="331"/>
        <v/>
      </c>
      <c r="AU405" s="22" t="str">
        <f t="shared" si="332"/>
        <v/>
      </c>
      <c r="AV405" s="22" t="str">
        <f t="shared" si="333"/>
        <v/>
      </c>
      <c r="AW405" s="2">
        <f t="shared" si="334"/>
        <v>1.490358688195736</v>
      </c>
      <c r="AX405" s="2">
        <f t="shared" si="335"/>
        <v>0.16087527719832118</v>
      </c>
      <c r="AY405" s="2">
        <f t="shared" si="336"/>
        <v>4</v>
      </c>
      <c r="AZ405" s="23">
        <f t="shared" si="337"/>
        <v>0.9272952180016123</v>
      </c>
      <c r="BA405" s="23">
        <f t="shared" si="338"/>
        <v>1.2490457723982542</v>
      </c>
      <c r="BB405" s="23">
        <f t="shared" si="339"/>
        <v>1.2490457723982542</v>
      </c>
      <c r="BC405" s="23">
        <f t="shared" si="340"/>
        <v>1.2490457723982542</v>
      </c>
      <c r="BD405" s="23" t="str">
        <f t="shared" si="341"/>
        <v/>
      </c>
      <c r="BE405" s="23" t="str">
        <f t="shared" si="342"/>
        <v/>
      </c>
      <c r="BF405" s="23" t="str">
        <f t="shared" si="343"/>
        <v/>
      </c>
      <c r="BG405" s="23" t="str">
        <f t="shared" si="344"/>
        <v/>
      </c>
      <c r="BH405" s="23" t="str">
        <f t="shared" si="345"/>
        <v/>
      </c>
      <c r="BI405" s="23" t="str">
        <f t="shared" si="346"/>
        <v/>
      </c>
      <c r="BJ405" s="2">
        <f t="shared" si="347"/>
        <v>1.1686081337990939</v>
      </c>
      <c r="BK405" s="2">
        <f t="shared" si="348"/>
        <v>0.16087527719831929</v>
      </c>
      <c r="BL405" s="2">
        <f t="shared" si="349"/>
        <v>4</v>
      </c>
      <c r="BM405" s="2">
        <f t="shared" si="350"/>
        <v>1.0220621427681285E-4</v>
      </c>
      <c r="BN405" s="2">
        <f t="shared" si="351"/>
        <v>1.8369863579352393E-5</v>
      </c>
      <c r="BO405" s="2">
        <f t="shared" si="352"/>
        <v>6</v>
      </c>
      <c r="BP405" s="2">
        <f t="shared" si="353"/>
        <v>0.50562516292289739</v>
      </c>
      <c r="BQ405" s="2">
        <f t="shared" si="354"/>
        <v>0.71755819649141217</v>
      </c>
      <c r="BR405" s="3" t="str">
        <f t="shared" si="355"/>
        <v>Toxic</v>
      </c>
      <c r="BS405" s="2">
        <f t="shared" si="356"/>
        <v>85.641025641025635</v>
      </c>
      <c r="BT405" s="4" t="s">
        <v>664</v>
      </c>
      <c r="BU405" s="2" t="s">
        <v>666</v>
      </c>
      <c r="BV405" s="2">
        <f t="shared" si="357"/>
        <v>3</v>
      </c>
      <c r="BW405" s="2">
        <f t="shared" si="358"/>
        <v>3</v>
      </c>
      <c r="BX405" s="2">
        <f t="shared" si="359"/>
        <v>2.5880854813636677E-2</v>
      </c>
      <c r="BY405" s="2">
        <f t="shared" si="360"/>
        <v>2.588085481363607E-2</v>
      </c>
      <c r="BZ405" s="2">
        <f t="shared" si="361"/>
        <v>2.5880854813636372E-2</v>
      </c>
      <c r="CA405" s="2">
        <f t="shared" si="362"/>
        <v>1.1666666666666667</v>
      </c>
      <c r="CB405" s="2">
        <f t="shared" si="363"/>
        <v>0</v>
      </c>
      <c r="CC405" s="2">
        <v>6.6349999999999998</v>
      </c>
      <c r="CD405" s="2" t="str">
        <f t="shared" si="364"/>
        <v>Same Var</v>
      </c>
      <c r="CE405" s="2">
        <f t="shared" si="365"/>
        <v>9.1995706867746177E-2</v>
      </c>
      <c r="CF405" s="2" t="str">
        <f t="shared" si="366"/>
        <v>NS</v>
      </c>
      <c r="CG405" s="2" t="str">
        <f t="shared" si="367"/>
        <v>NS</v>
      </c>
      <c r="CH405" s="2" t="str">
        <f t="shared" si="368"/>
        <v>Wilcoxon</v>
      </c>
      <c r="CI405" s="2" t="str">
        <f t="shared" si="369"/>
        <v>TSTToxicLess25</v>
      </c>
      <c r="CJ405" s="2" t="str">
        <f t="shared" si="370"/>
        <v/>
      </c>
    </row>
    <row r="406" spans="1:88" x14ac:dyDescent="0.2">
      <c r="A406" s="1" t="s">
        <v>142</v>
      </c>
      <c r="B406" s="19" t="s">
        <v>183</v>
      </c>
      <c r="C406" s="20">
        <v>38362</v>
      </c>
      <c r="D406" s="7">
        <v>0.69444444444444442</v>
      </c>
      <c r="E406" s="1">
        <v>0.1</v>
      </c>
      <c r="F406" s="1" t="s">
        <v>57</v>
      </c>
      <c r="G406" s="1" t="s">
        <v>722</v>
      </c>
      <c r="H406" s="19" t="s">
        <v>711</v>
      </c>
      <c r="I406" s="19" t="s">
        <v>712</v>
      </c>
      <c r="J406" s="19" t="s">
        <v>61</v>
      </c>
      <c r="K406" s="2">
        <v>0.75</v>
      </c>
      <c r="L406" s="2">
        <v>0.25</v>
      </c>
      <c r="M406" s="19">
        <v>100</v>
      </c>
      <c r="N406" s="19">
        <v>100</v>
      </c>
      <c r="O406" s="19">
        <v>100</v>
      </c>
      <c r="P406" s="19">
        <v>90</v>
      </c>
      <c r="Q406" s="21"/>
      <c r="R406" s="21"/>
      <c r="S406" s="21"/>
      <c r="T406" s="21"/>
      <c r="W406" s="2">
        <f t="shared" si="318"/>
        <v>97.5</v>
      </c>
      <c r="X406" s="2">
        <f t="shared" si="319"/>
        <v>5</v>
      </c>
      <c r="Y406" s="2">
        <f t="shared" si="320"/>
        <v>4</v>
      </c>
      <c r="Z406" s="19">
        <v>90</v>
      </c>
      <c r="AA406" s="19">
        <v>70</v>
      </c>
      <c r="AB406" s="19">
        <v>100</v>
      </c>
      <c r="AC406" s="19">
        <v>100</v>
      </c>
      <c r="AJ406" s="2">
        <f t="shared" si="321"/>
        <v>90</v>
      </c>
      <c r="AK406" s="2">
        <f t="shared" si="322"/>
        <v>14.142135623730951</v>
      </c>
      <c r="AL406" s="2">
        <f t="shared" si="323"/>
        <v>4</v>
      </c>
      <c r="AM406" s="22">
        <f t="shared" si="324"/>
        <v>1.5707963267948966</v>
      </c>
      <c r="AN406" s="22">
        <f t="shared" si="325"/>
        <v>1.5707963267948966</v>
      </c>
      <c r="AO406" s="22">
        <f t="shared" si="326"/>
        <v>1.5707963267948966</v>
      </c>
      <c r="AP406" s="22">
        <f t="shared" si="327"/>
        <v>1.2490457723982542</v>
      </c>
      <c r="AQ406" s="22" t="str">
        <f t="shared" si="328"/>
        <v/>
      </c>
      <c r="AR406" s="22" t="str">
        <f t="shared" si="329"/>
        <v/>
      </c>
      <c r="AS406" s="22" t="str">
        <f t="shared" si="330"/>
        <v/>
      </c>
      <c r="AT406" s="22" t="str">
        <f t="shared" si="331"/>
        <v/>
      </c>
      <c r="AU406" s="22" t="str">
        <f t="shared" si="332"/>
        <v/>
      </c>
      <c r="AV406" s="22" t="str">
        <f t="shared" si="333"/>
        <v/>
      </c>
      <c r="AW406" s="2">
        <f t="shared" si="334"/>
        <v>1.490358688195736</v>
      </c>
      <c r="AX406" s="2">
        <f t="shared" si="335"/>
        <v>0.16087527719832118</v>
      </c>
      <c r="AY406" s="2">
        <f t="shared" si="336"/>
        <v>4</v>
      </c>
      <c r="AZ406" s="23">
        <f t="shared" si="337"/>
        <v>1.2490457723982542</v>
      </c>
      <c r="BA406" s="23">
        <f t="shared" si="338"/>
        <v>0.99115658643119231</v>
      </c>
      <c r="BB406" s="23">
        <f t="shared" si="339"/>
        <v>1.5707963267948966</v>
      </c>
      <c r="BC406" s="23">
        <f t="shared" si="340"/>
        <v>1.5707963267948966</v>
      </c>
      <c r="BD406" s="23" t="str">
        <f t="shared" si="341"/>
        <v/>
      </c>
      <c r="BE406" s="23" t="str">
        <f t="shared" si="342"/>
        <v/>
      </c>
      <c r="BF406" s="23" t="str">
        <f t="shared" si="343"/>
        <v/>
      </c>
      <c r="BG406" s="23" t="str">
        <f t="shared" si="344"/>
        <v/>
      </c>
      <c r="BH406" s="23" t="str">
        <f t="shared" si="345"/>
        <v/>
      </c>
      <c r="BI406" s="23" t="str">
        <f t="shared" si="346"/>
        <v/>
      </c>
      <c r="BJ406" s="2">
        <f t="shared" si="347"/>
        <v>1.3454487531048098</v>
      </c>
      <c r="BK406" s="2">
        <f t="shared" si="348"/>
        <v>0.28070122431238398</v>
      </c>
      <c r="BL406" s="2">
        <f t="shared" si="349"/>
        <v>4</v>
      </c>
      <c r="BM406" s="2">
        <f t="shared" si="350"/>
        <v>5.4465242064999635E-4</v>
      </c>
      <c r="BN406" s="2">
        <f t="shared" si="351"/>
        <v>1.3375624166157298E-4</v>
      </c>
      <c r="BO406" s="2">
        <f t="shared" si="352"/>
        <v>4</v>
      </c>
      <c r="BP406" s="2">
        <f t="shared" si="353"/>
        <v>1.4903714464406788</v>
      </c>
      <c r="BQ406" s="2">
        <f t="shared" si="354"/>
        <v>0.74069708411268287</v>
      </c>
      <c r="BR406" s="3" t="str">
        <f t="shared" si="355"/>
        <v>Nontoxic</v>
      </c>
      <c r="BS406" s="2">
        <f t="shared" si="356"/>
        <v>92.307692307692307</v>
      </c>
      <c r="BT406" s="4" t="s">
        <v>664</v>
      </c>
      <c r="BU406" s="2" t="s">
        <v>666</v>
      </c>
      <c r="BV406" s="2">
        <f t="shared" si="357"/>
        <v>3</v>
      </c>
      <c r="BW406" s="2">
        <f t="shared" si="358"/>
        <v>3</v>
      </c>
      <c r="BX406" s="2">
        <f t="shared" si="359"/>
        <v>2.5880854813636677E-2</v>
      </c>
      <c r="BY406" s="2">
        <f t="shared" si="360"/>
        <v>7.8793177330471309E-2</v>
      </c>
      <c r="BZ406" s="2">
        <f t="shared" si="361"/>
        <v>5.2337016072053988E-2</v>
      </c>
      <c r="CA406" s="2">
        <f t="shared" si="362"/>
        <v>1.1666666666666667</v>
      </c>
      <c r="CB406" s="2">
        <f t="shared" si="363"/>
        <v>0.75877164005276188</v>
      </c>
      <c r="CC406" s="2">
        <v>6.6349999999999998</v>
      </c>
      <c r="CD406" s="2" t="str">
        <f t="shared" si="364"/>
        <v>Same Var</v>
      </c>
      <c r="CE406" s="2">
        <f t="shared" si="365"/>
        <v>9.3745393419595285E-2</v>
      </c>
      <c r="CF406" s="2" t="str">
        <f t="shared" si="366"/>
        <v>NS</v>
      </c>
      <c r="CG406" s="2" t="str">
        <f t="shared" si="367"/>
        <v>NS</v>
      </c>
      <c r="CH406" s="2" t="str">
        <f t="shared" si="368"/>
        <v>Wilcoxon</v>
      </c>
      <c r="CI406" s="2" t="str">
        <f t="shared" si="369"/>
        <v/>
      </c>
      <c r="CJ406" s="2" t="str">
        <f t="shared" si="370"/>
        <v/>
      </c>
    </row>
    <row r="407" spans="1:88" hidden="1" x14ac:dyDescent="0.2">
      <c r="A407" s="1" t="s">
        <v>142</v>
      </c>
      <c r="B407" s="19" t="s">
        <v>760</v>
      </c>
      <c r="C407" s="20">
        <v>37230</v>
      </c>
      <c r="D407" s="7">
        <v>0</v>
      </c>
      <c r="E407" s="1">
        <v>0.1</v>
      </c>
      <c r="F407" s="1" t="s">
        <v>57</v>
      </c>
      <c r="G407" s="1" t="s">
        <v>761</v>
      </c>
      <c r="H407" s="19" t="s">
        <v>711</v>
      </c>
      <c r="I407" s="19" t="s">
        <v>712</v>
      </c>
      <c r="J407" s="19" t="s">
        <v>61</v>
      </c>
      <c r="K407" s="2">
        <v>0.75</v>
      </c>
      <c r="L407" s="2">
        <v>0.25</v>
      </c>
      <c r="M407" s="19">
        <v>100</v>
      </c>
      <c r="N407" s="19">
        <v>100</v>
      </c>
      <c r="O407" s="19">
        <v>100</v>
      </c>
      <c r="P407" s="19">
        <v>90</v>
      </c>
      <c r="Q407" s="21"/>
      <c r="R407" s="21"/>
      <c r="S407" s="21"/>
      <c r="T407" s="21"/>
      <c r="W407" s="2">
        <f t="shared" si="318"/>
        <v>97.5</v>
      </c>
      <c r="X407" s="2">
        <f t="shared" si="319"/>
        <v>5</v>
      </c>
      <c r="Y407" s="2">
        <f t="shared" si="320"/>
        <v>4</v>
      </c>
      <c r="Z407" s="19">
        <v>80</v>
      </c>
      <c r="AA407" s="19">
        <v>90</v>
      </c>
      <c r="AB407" s="19">
        <v>90</v>
      </c>
      <c r="AC407" s="19">
        <v>60</v>
      </c>
      <c r="AJ407" s="2">
        <f t="shared" si="321"/>
        <v>80</v>
      </c>
      <c r="AK407" s="2">
        <f t="shared" si="322"/>
        <v>14.142135623730951</v>
      </c>
      <c r="AL407" s="2">
        <f t="shared" si="323"/>
        <v>4</v>
      </c>
      <c r="AM407" s="22">
        <f t="shared" si="324"/>
        <v>1.5707963267948966</v>
      </c>
      <c r="AN407" s="22">
        <f t="shared" si="325"/>
        <v>1.5707963267948966</v>
      </c>
      <c r="AO407" s="22">
        <f t="shared" si="326"/>
        <v>1.5707963267948966</v>
      </c>
      <c r="AP407" s="22">
        <f t="shared" si="327"/>
        <v>1.2490457723982542</v>
      </c>
      <c r="AQ407" s="22" t="str">
        <f t="shared" si="328"/>
        <v/>
      </c>
      <c r="AR407" s="22" t="str">
        <f t="shared" si="329"/>
        <v/>
      </c>
      <c r="AS407" s="22" t="str">
        <f t="shared" si="330"/>
        <v/>
      </c>
      <c r="AT407" s="22" t="str">
        <f t="shared" si="331"/>
        <v/>
      </c>
      <c r="AU407" s="22" t="str">
        <f t="shared" si="332"/>
        <v/>
      </c>
      <c r="AV407" s="22" t="str">
        <f t="shared" si="333"/>
        <v/>
      </c>
      <c r="AW407" s="2">
        <f t="shared" si="334"/>
        <v>1.490358688195736</v>
      </c>
      <c r="AX407" s="2">
        <f t="shared" si="335"/>
        <v>0.16087527719832118</v>
      </c>
      <c r="AY407" s="2">
        <f t="shared" si="336"/>
        <v>4</v>
      </c>
      <c r="AZ407" s="23">
        <f t="shared" si="337"/>
        <v>1.1071487177940904</v>
      </c>
      <c r="BA407" s="23">
        <f t="shared" si="338"/>
        <v>1.2490457723982542</v>
      </c>
      <c r="BB407" s="23">
        <f t="shared" si="339"/>
        <v>1.2490457723982542</v>
      </c>
      <c r="BC407" s="23">
        <f t="shared" si="340"/>
        <v>0.88607712379261372</v>
      </c>
      <c r="BD407" s="23" t="str">
        <f t="shared" si="341"/>
        <v/>
      </c>
      <c r="BE407" s="23" t="str">
        <f t="shared" si="342"/>
        <v/>
      </c>
      <c r="BF407" s="23" t="str">
        <f t="shared" si="343"/>
        <v/>
      </c>
      <c r="BG407" s="23" t="str">
        <f t="shared" si="344"/>
        <v/>
      </c>
      <c r="BH407" s="23" t="str">
        <f t="shared" si="345"/>
        <v/>
      </c>
      <c r="BI407" s="23" t="str">
        <f t="shared" si="346"/>
        <v/>
      </c>
      <c r="BJ407" s="2">
        <f t="shared" si="347"/>
        <v>1.1228293465958032</v>
      </c>
      <c r="BK407" s="2">
        <f t="shared" si="348"/>
        <v>0.17142410313465034</v>
      </c>
      <c r="BL407" s="2">
        <f t="shared" si="349"/>
        <v>4</v>
      </c>
      <c r="BM407" s="2">
        <f t="shared" si="350"/>
        <v>1.2069331639986714E-4</v>
      </c>
      <c r="BN407" s="2">
        <f t="shared" si="351"/>
        <v>2.2405935751977742E-5</v>
      </c>
      <c r="BO407" s="2">
        <f t="shared" si="352"/>
        <v>5</v>
      </c>
      <c r="BP407" s="2">
        <f t="shared" si="353"/>
        <v>4.8278978518333515E-2</v>
      </c>
      <c r="BQ407" s="2">
        <f t="shared" si="354"/>
        <v>0.72668684380042159</v>
      </c>
      <c r="BR407" s="3" t="str">
        <f t="shared" si="355"/>
        <v>Toxic</v>
      </c>
      <c r="BS407" s="2">
        <f t="shared" si="356"/>
        <v>82.051282051282044</v>
      </c>
      <c r="BT407" s="4" t="s">
        <v>664</v>
      </c>
      <c r="BU407" s="4" t="s">
        <v>667</v>
      </c>
      <c r="BV407" s="2">
        <f t="shared" si="357"/>
        <v>3</v>
      </c>
      <c r="BW407" s="2">
        <f t="shared" si="358"/>
        <v>3</v>
      </c>
      <c r="BX407" s="2">
        <f t="shared" si="359"/>
        <v>2.5880854813636677E-2</v>
      </c>
      <c r="BY407" s="2">
        <f t="shared" si="360"/>
        <v>2.9386223135519238E-2</v>
      </c>
      <c r="BZ407" s="2">
        <f t="shared" si="361"/>
        <v>2.7633538974577959E-2</v>
      </c>
      <c r="CA407" s="2">
        <f t="shared" si="362"/>
        <v>1.1666666666666667</v>
      </c>
      <c r="CB407" s="2">
        <f t="shared" si="363"/>
        <v>1.0365345746536596E-2</v>
      </c>
      <c r="CC407" s="2">
        <v>6.6349999999999998</v>
      </c>
      <c r="CD407" s="2" t="str">
        <f t="shared" si="364"/>
        <v>Same Var</v>
      </c>
      <c r="CE407" s="2">
        <f t="shared" si="365"/>
        <v>9.2089754686272632E-2</v>
      </c>
      <c r="CF407" s="2" t="str">
        <f t="shared" si="366"/>
        <v>NS</v>
      </c>
      <c r="CG407" s="2" t="str">
        <f t="shared" si="367"/>
        <v>Sig</v>
      </c>
      <c r="CH407" s="2" t="str">
        <f t="shared" si="368"/>
        <v>Wilcoxon</v>
      </c>
      <c r="CI407" s="2" t="str">
        <f t="shared" si="369"/>
        <v>TSTToxicLess25</v>
      </c>
      <c r="CJ407" s="2" t="str">
        <f t="shared" si="370"/>
        <v>NOECToxicLess25</v>
      </c>
    </row>
    <row r="408" spans="1:88" hidden="1" x14ac:dyDescent="0.2">
      <c r="A408" s="1" t="s">
        <v>142</v>
      </c>
      <c r="B408" s="19" t="s">
        <v>764</v>
      </c>
      <c r="C408" s="20">
        <v>37230</v>
      </c>
      <c r="D408" s="7">
        <v>0</v>
      </c>
      <c r="E408" s="1">
        <v>0.1</v>
      </c>
      <c r="F408" s="1" t="s">
        <v>57</v>
      </c>
      <c r="G408" s="1" t="s">
        <v>761</v>
      </c>
      <c r="H408" s="19" t="s">
        <v>711</v>
      </c>
      <c r="I408" s="19" t="s">
        <v>712</v>
      </c>
      <c r="J408" s="19" t="s">
        <v>61</v>
      </c>
      <c r="K408" s="2">
        <v>0.75</v>
      </c>
      <c r="L408" s="2">
        <v>0.25</v>
      </c>
      <c r="M408" s="19">
        <v>100</v>
      </c>
      <c r="N408" s="19">
        <v>100</v>
      </c>
      <c r="O408" s="19">
        <v>100</v>
      </c>
      <c r="P408" s="19">
        <v>90</v>
      </c>
      <c r="Q408" s="21"/>
      <c r="R408" s="21"/>
      <c r="S408" s="21"/>
      <c r="T408" s="21"/>
      <c r="W408" s="2">
        <f t="shared" si="318"/>
        <v>97.5</v>
      </c>
      <c r="X408" s="2">
        <f t="shared" si="319"/>
        <v>5</v>
      </c>
      <c r="Y408" s="2">
        <f t="shared" si="320"/>
        <v>4</v>
      </c>
      <c r="Z408" s="19">
        <v>60</v>
      </c>
      <c r="AA408" s="19">
        <v>90</v>
      </c>
      <c r="AB408" s="19">
        <v>80</v>
      </c>
      <c r="AC408" s="19">
        <v>90</v>
      </c>
      <c r="AJ408" s="2">
        <f t="shared" si="321"/>
        <v>80</v>
      </c>
      <c r="AK408" s="2">
        <f t="shared" si="322"/>
        <v>14.142135623730951</v>
      </c>
      <c r="AL408" s="2">
        <f t="shared" si="323"/>
        <v>4</v>
      </c>
      <c r="AM408" s="22">
        <f t="shared" si="324"/>
        <v>1.5707963267948966</v>
      </c>
      <c r="AN408" s="22">
        <f t="shared" si="325"/>
        <v>1.5707963267948966</v>
      </c>
      <c r="AO408" s="22">
        <f t="shared" si="326"/>
        <v>1.5707963267948966</v>
      </c>
      <c r="AP408" s="22">
        <f t="shared" si="327"/>
        <v>1.2490457723982542</v>
      </c>
      <c r="AQ408" s="22" t="str">
        <f t="shared" si="328"/>
        <v/>
      </c>
      <c r="AR408" s="22" t="str">
        <f t="shared" si="329"/>
        <v/>
      </c>
      <c r="AS408" s="22" t="str">
        <f t="shared" si="330"/>
        <v/>
      </c>
      <c r="AT408" s="22" t="str">
        <f t="shared" si="331"/>
        <v/>
      </c>
      <c r="AU408" s="22" t="str">
        <f t="shared" si="332"/>
        <v/>
      </c>
      <c r="AV408" s="22" t="str">
        <f t="shared" si="333"/>
        <v/>
      </c>
      <c r="AW408" s="2">
        <f t="shared" si="334"/>
        <v>1.490358688195736</v>
      </c>
      <c r="AX408" s="2">
        <f t="shared" si="335"/>
        <v>0.16087527719832118</v>
      </c>
      <c r="AY408" s="2">
        <f t="shared" si="336"/>
        <v>4</v>
      </c>
      <c r="AZ408" s="23">
        <f t="shared" si="337"/>
        <v>0.88607712379261372</v>
      </c>
      <c r="BA408" s="23">
        <f t="shared" si="338"/>
        <v>1.2490457723982542</v>
      </c>
      <c r="BB408" s="23">
        <f t="shared" si="339"/>
        <v>1.1071487177940904</v>
      </c>
      <c r="BC408" s="23">
        <f t="shared" si="340"/>
        <v>1.2490457723982542</v>
      </c>
      <c r="BD408" s="23" t="str">
        <f t="shared" si="341"/>
        <v/>
      </c>
      <c r="BE408" s="23" t="str">
        <f t="shared" si="342"/>
        <v/>
      </c>
      <c r="BF408" s="23" t="str">
        <f t="shared" si="343"/>
        <v/>
      </c>
      <c r="BG408" s="23" t="str">
        <f t="shared" si="344"/>
        <v/>
      </c>
      <c r="BH408" s="23" t="str">
        <f t="shared" si="345"/>
        <v/>
      </c>
      <c r="BI408" s="23" t="str">
        <f t="shared" si="346"/>
        <v/>
      </c>
      <c r="BJ408" s="2">
        <f t="shared" si="347"/>
        <v>1.1228293465958032</v>
      </c>
      <c r="BK408" s="2">
        <f t="shared" si="348"/>
        <v>0.1714241031346512</v>
      </c>
      <c r="BL408" s="2">
        <f t="shared" si="349"/>
        <v>4</v>
      </c>
      <c r="BM408" s="2">
        <f t="shared" si="350"/>
        <v>1.2069331639986874E-4</v>
      </c>
      <c r="BN408" s="2">
        <f t="shared" si="351"/>
        <v>2.2405935751978101E-5</v>
      </c>
      <c r="BO408" s="2">
        <f t="shared" si="352"/>
        <v>5</v>
      </c>
      <c r="BP408" s="2">
        <f t="shared" si="353"/>
        <v>4.8278978518333356E-2</v>
      </c>
      <c r="BQ408" s="2">
        <f t="shared" si="354"/>
        <v>0.72668684380042159</v>
      </c>
      <c r="BR408" s="3" t="str">
        <f t="shared" si="355"/>
        <v>Toxic</v>
      </c>
      <c r="BS408" s="2">
        <f t="shared" si="356"/>
        <v>82.051282051282044</v>
      </c>
      <c r="BT408" s="4" t="s">
        <v>664</v>
      </c>
      <c r="BU408" s="4" t="s">
        <v>667</v>
      </c>
      <c r="BV408" s="2">
        <f t="shared" si="357"/>
        <v>3</v>
      </c>
      <c r="BW408" s="2">
        <f t="shared" si="358"/>
        <v>3</v>
      </c>
      <c r="BX408" s="2">
        <f t="shared" si="359"/>
        <v>2.5880854813636677E-2</v>
      </c>
      <c r="BY408" s="2">
        <f t="shared" si="360"/>
        <v>2.9386223135519533E-2</v>
      </c>
      <c r="BZ408" s="2">
        <f t="shared" si="361"/>
        <v>2.7633538974578108E-2</v>
      </c>
      <c r="CA408" s="2">
        <f t="shared" si="362"/>
        <v>1.1666666666666667</v>
      </c>
      <c r="CB408" s="2">
        <f t="shared" si="363"/>
        <v>1.0365345746539641E-2</v>
      </c>
      <c r="CC408" s="2">
        <v>6.6349999999999998</v>
      </c>
      <c r="CD408" s="2" t="str">
        <f t="shared" si="364"/>
        <v>Same Var</v>
      </c>
      <c r="CE408" s="2">
        <f t="shared" si="365"/>
        <v>8.9934718124828616E-2</v>
      </c>
      <c r="CF408" s="2" t="str">
        <f t="shared" si="366"/>
        <v>NS</v>
      </c>
      <c r="CG408" s="2" t="str">
        <f t="shared" si="367"/>
        <v>Sig</v>
      </c>
      <c r="CH408" s="2" t="str">
        <f t="shared" si="368"/>
        <v>Wilcoxon</v>
      </c>
      <c r="CI408" s="2" t="str">
        <f t="shared" si="369"/>
        <v>TSTToxicLess25</v>
      </c>
      <c r="CJ408" s="2" t="str">
        <f t="shared" si="370"/>
        <v>NOECToxicLess25</v>
      </c>
    </row>
    <row r="409" spans="1:88" x14ac:dyDescent="0.2">
      <c r="A409" s="1" t="s">
        <v>142</v>
      </c>
      <c r="B409" s="19" t="s">
        <v>323</v>
      </c>
      <c r="C409" s="20">
        <v>37230</v>
      </c>
      <c r="D409" s="7">
        <v>0</v>
      </c>
      <c r="E409" s="1">
        <v>0.1</v>
      </c>
      <c r="F409" s="1" t="s">
        <v>57</v>
      </c>
      <c r="G409" s="1" t="s">
        <v>761</v>
      </c>
      <c r="H409" s="19" t="s">
        <v>711</v>
      </c>
      <c r="I409" s="19" t="s">
        <v>712</v>
      </c>
      <c r="J409" s="19" t="s">
        <v>61</v>
      </c>
      <c r="K409" s="2">
        <v>0.75</v>
      </c>
      <c r="L409" s="2">
        <v>0.25</v>
      </c>
      <c r="M409" s="19">
        <v>100</v>
      </c>
      <c r="N409" s="19">
        <v>100</v>
      </c>
      <c r="O409" s="19">
        <v>100</v>
      </c>
      <c r="P409" s="19">
        <v>90</v>
      </c>
      <c r="Q409" s="21"/>
      <c r="R409" s="21"/>
      <c r="S409" s="21"/>
      <c r="T409" s="21"/>
      <c r="W409" s="2">
        <f t="shared" si="318"/>
        <v>97.5</v>
      </c>
      <c r="X409" s="2">
        <f t="shared" si="319"/>
        <v>5</v>
      </c>
      <c r="Y409" s="2">
        <f t="shared" si="320"/>
        <v>4</v>
      </c>
      <c r="Z409" s="19">
        <v>100</v>
      </c>
      <c r="AA409" s="19">
        <v>90</v>
      </c>
      <c r="AB409" s="19">
        <v>70</v>
      </c>
      <c r="AC409" s="19">
        <v>100</v>
      </c>
      <c r="AJ409" s="2">
        <f t="shared" si="321"/>
        <v>90</v>
      </c>
      <c r="AK409" s="2">
        <f t="shared" si="322"/>
        <v>14.142135623730951</v>
      </c>
      <c r="AL409" s="2">
        <f t="shared" si="323"/>
        <v>4</v>
      </c>
      <c r="AM409" s="22">
        <f t="shared" si="324"/>
        <v>1.5707963267948966</v>
      </c>
      <c r="AN409" s="22">
        <f t="shared" si="325"/>
        <v>1.5707963267948966</v>
      </c>
      <c r="AO409" s="22">
        <f t="shared" si="326"/>
        <v>1.5707963267948966</v>
      </c>
      <c r="AP409" s="22">
        <f t="shared" si="327"/>
        <v>1.2490457723982542</v>
      </c>
      <c r="AQ409" s="22" t="str">
        <f t="shared" si="328"/>
        <v/>
      </c>
      <c r="AR409" s="22" t="str">
        <f t="shared" si="329"/>
        <v/>
      </c>
      <c r="AS409" s="22" t="str">
        <f t="shared" si="330"/>
        <v/>
      </c>
      <c r="AT409" s="22" t="str">
        <f t="shared" si="331"/>
        <v/>
      </c>
      <c r="AU409" s="22" t="str">
        <f t="shared" si="332"/>
        <v/>
      </c>
      <c r="AV409" s="22" t="str">
        <f t="shared" si="333"/>
        <v/>
      </c>
      <c r="AW409" s="2">
        <f t="shared" si="334"/>
        <v>1.490358688195736</v>
      </c>
      <c r="AX409" s="2">
        <f t="shared" si="335"/>
        <v>0.16087527719832118</v>
      </c>
      <c r="AY409" s="2">
        <f t="shared" si="336"/>
        <v>4</v>
      </c>
      <c r="AZ409" s="23">
        <f t="shared" si="337"/>
        <v>1.5707963267948966</v>
      </c>
      <c r="BA409" s="23">
        <f t="shared" si="338"/>
        <v>1.2490457723982542</v>
      </c>
      <c r="BB409" s="23">
        <f t="shared" si="339"/>
        <v>0.99115658643119231</v>
      </c>
      <c r="BC409" s="23">
        <f t="shared" si="340"/>
        <v>1.5707963267948966</v>
      </c>
      <c r="BD409" s="23" t="str">
        <f t="shared" si="341"/>
        <v/>
      </c>
      <c r="BE409" s="23" t="str">
        <f t="shared" si="342"/>
        <v/>
      </c>
      <c r="BF409" s="23" t="str">
        <f t="shared" si="343"/>
        <v/>
      </c>
      <c r="BG409" s="23" t="str">
        <f t="shared" si="344"/>
        <v/>
      </c>
      <c r="BH409" s="23" t="str">
        <f t="shared" si="345"/>
        <v/>
      </c>
      <c r="BI409" s="23" t="str">
        <f t="shared" si="346"/>
        <v/>
      </c>
      <c r="BJ409" s="2">
        <f t="shared" si="347"/>
        <v>1.3454487531048098</v>
      </c>
      <c r="BK409" s="2">
        <f t="shared" si="348"/>
        <v>0.28070122431238398</v>
      </c>
      <c r="BL409" s="2">
        <f t="shared" si="349"/>
        <v>4</v>
      </c>
      <c r="BM409" s="2">
        <f t="shared" si="350"/>
        <v>5.4465242064999635E-4</v>
      </c>
      <c r="BN409" s="2">
        <f t="shared" si="351"/>
        <v>1.3375624166157298E-4</v>
      </c>
      <c r="BO409" s="2">
        <f t="shared" si="352"/>
        <v>4</v>
      </c>
      <c r="BP409" s="2">
        <f t="shared" si="353"/>
        <v>1.4903714464406788</v>
      </c>
      <c r="BQ409" s="2">
        <f t="shared" si="354"/>
        <v>0.74069708411268287</v>
      </c>
      <c r="BR409" s="3" t="str">
        <f t="shared" si="355"/>
        <v>Nontoxic</v>
      </c>
      <c r="BS409" s="2">
        <f t="shared" si="356"/>
        <v>92.307692307692307</v>
      </c>
      <c r="BT409" s="4" t="s">
        <v>664</v>
      </c>
      <c r="BU409" s="2" t="s">
        <v>666</v>
      </c>
      <c r="BV409" s="2">
        <f t="shared" si="357"/>
        <v>3</v>
      </c>
      <c r="BW409" s="2">
        <f t="shared" si="358"/>
        <v>3</v>
      </c>
      <c r="BX409" s="2">
        <f t="shared" si="359"/>
        <v>2.5880854813636677E-2</v>
      </c>
      <c r="BY409" s="2">
        <f t="shared" si="360"/>
        <v>7.8793177330471309E-2</v>
      </c>
      <c r="BZ409" s="2">
        <f t="shared" si="361"/>
        <v>5.2337016072053988E-2</v>
      </c>
      <c r="CA409" s="2">
        <f t="shared" si="362"/>
        <v>1.1666666666666667</v>
      </c>
      <c r="CB409" s="2">
        <f t="shared" si="363"/>
        <v>0.75877164005276188</v>
      </c>
      <c r="CC409" s="2">
        <v>6.6349999999999998</v>
      </c>
      <c r="CD409" s="2" t="str">
        <f t="shared" si="364"/>
        <v>Same Var</v>
      </c>
      <c r="CE409" s="2">
        <f t="shared" si="365"/>
        <v>9.4985661528592238E-2</v>
      </c>
      <c r="CF409" s="2" t="str">
        <f t="shared" si="366"/>
        <v>NS</v>
      </c>
      <c r="CG409" s="2" t="str">
        <f t="shared" si="367"/>
        <v>NS</v>
      </c>
      <c r="CH409" s="2" t="str">
        <f t="shared" si="368"/>
        <v>Wilcoxon</v>
      </c>
      <c r="CI409" s="2" t="str">
        <f t="shared" si="369"/>
        <v/>
      </c>
      <c r="CJ409" s="2" t="str">
        <f t="shared" si="370"/>
        <v/>
      </c>
    </row>
    <row r="410" spans="1:88" x14ac:dyDescent="0.2">
      <c r="A410" s="1" t="s">
        <v>142</v>
      </c>
      <c r="B410" s="19" t="s">
        <v>418</v>
      </c>
      <c r="C410" s="20">
        <v>38519</v>
      </c>
      <c r="D410" s="7">
        <v>0.40972222222222221</v>
      </c>
      <c r="E410" s="1">
        <v>0.1</v>
      </c>
      <c r="F410" s="1" t="s">
        <v>57</v>
      </c>
      <c r="G410" s="1" t="s">
        <v>793</v>
      </c>
      <c r="H410" s="19" t="s">
        <v>711</v>
      </c>
      <c r="I410" s="19" t="s">
        <v>712</v>
      </c>
      <c r="J410" s="19" t="s">
        <v>61</v>
      </c>
      <c r="K410" s="2">
        <v>0.75</v>
      </c>
      <c r="L410" s="2">
        <v>0.25</v>
      </c>
      <c r="M410" s="19">
        <v>90</v>
      </c>
      <c r="N410" s="19">
        <v>100</v>
      </c>
      <c r="O410" s="19">
        <v>100</v>
      </c>
      <c r="P410" s="19">
        <v>100</v>
      </c>
      <c r="Q410" s="21"/>
      <c r="R410" s="21"/>
      <c r="S410" s="21"/>
      <c r="T410" s="21"/>
      <c r="W410" s="2">
        <f t="shared" si="318"/>
        <v>97.5</v>
      </c>
      <c r="X410" s="2">
        <f t="shared" si="319"/>
        <v>5</v>
      </c>
      <c r="Y410" s="2">
        <f t="shared" si="320"/>
        <v>4</v>
      </c>
      <c r="Z410" s="19">
        <v>90</v>
      </c>
      <c r="AA410" s="19">
        <v>70</v>
      </c>
      <c r="AB410" s="19">
        <v>100</v>
      </c>
      <c r="AC410" s="19">
        <v>100</v>
      </c>
      <c r="AJ410" s="2">
        <f t="shared" si="321"/>
        <v>90</v>
      </c>
      <c r="AK410" s="2">
        <f t="shared" si="322"/>
        <v>14.142135623730951</v>
      </c>
      <c r="AL410" s="2">
        <f t="shared" si="323"/>
        <v>4</v>
      </c>
      <c r="AM410" s="22">
        <f t="shared" si="324"/>
        <v>1.2490457723982542</v>
      </c>
      <c r="AN410" s="22">
        <f t="shared" si="325"/>
        <v>1.5707963267948966</v>
      </c>
      <c r="AO410" s="22">
        <f t="shared" si="326"/>
        <v>1.5707963267948966</v>
      </c>
      <c r="AP410" s="22">
        <f t="shared" si="327"/>
        <v>1.5707963267948966</v>
      </c>
      <c r="AQ410" s="22" t="str">
        <f t="shared" si="328"/>
        <v/>
      </c>
      <c r="AR410" s="22" t="str">
        <f t="shared" si="329"/>
        <v/>
      </c>
      <c r="AS410" s="22" t="str">
        <f t="shared" si="330"/>
        <v/>
      </c>
      <c r="AT410" s="22" t="str">
        <f t="shared" si="331"/>
        <v/>
      </c>
      <c r="AU410" s="22" t="str">
        <f t="shared" si="332"/>
        <v/>
      </c>
      <c r="AV410" s="22" t="str">
        <f t="shared" si="333"/>
        <v/>
      </c>
      <c r="AW410" s="2">
        <f t="shared" si="334"/>
        <v>1.490358688195736</v>
      </c>
      <c r="AX410" s="2">
        <f t="shared" si="335"/>
        <v>0.16087527719832118</v>
      </c>
      <c r="AY410" s="2">
        <f t="shared" si="336"/>
        <v>4</v>
      </c>
      <c r="AZ410" s="23">
        <f t="shared" si="337"/>
        <v>1.2490457723982542</v>
      </c>
      <c r="BA410" s="23">
        <f t="shared" si="338"/>
        <v>0.99115658643119231</v>
      </c>
      <c r="BB410" s="23">
        <f t="shared" si="339"/>
        <v>1.5707963267948966</v>
      </c>
      <c r="BC410" s="23">
        <f t="shared" si="340"/>
        <v>1.5707963267948966</v>
      </c>
      <c r="BD410" s="23" t="str">
        <f t="shared" si="341"/>
        <v/>
      </c>
      <c r="BE410" s="23" t="str">
        <f t="shared" si="342"/>
        <v/>
      </c>
      <c r="BF410" s="23" t="str">
        <f t="shared" si="343"/>
        <v/>
      </c>
      <c r="BG410" s="23" t="str">
        <f t="shared" si="344"/>
        <v/>
      </c>
      <c r="BH410" s="23" t="str">
        <f t="shared" si="345"/>
        <v/>
      </c>
      <c r="BI410" s="23" t="str">
        <f t="shared" si="346"/>
        <v/>
      </c>
      <c r="BJ410" s="2">
        <f t="shared" si="347"/>
        <v>1.3454487531048098</v>
      </c>
      <c r="BK410" s="2">
        <f t="shared" si="348"/>
        <v>0.28070122431238398</v>
      </c>
      <c r="BL410" s="2">
        <f t="shared" si="349"/>
        <v>4</v>
      </c>
      <c r="BM410" s="2">
        <f t="shared" si="350"/>
        <v>5.4465242064999635E-4</v>
      </c>
      <c r="BN410" s="2">
        <f t="shared" si="351"/>
        <v>1.3375624166157298E-4</v>
      </c>
      <c r="BO410" s="2">
        <f t="shared" si="352"/>
        <v>4</v>
      </c>
      <c r="BP410" s="2">
        <f t="shared" si="353"/>
        <v>1.4903714464406788</v>
      </c>
      <c r="BQ410" s="2">
        <f t="shared" si="354"/>
        <v>0.74069708411268287</v>
      </c>
      <c r="BR410" s="3" t="str">
        <f t="shared" si="355"/>
        <v>Nontoxic</v>
      </c>
      <c r="BS410" s="2">
        <f t="shared" si="356"/>
        <v>92.307692307692307</v>
      </c>
      <c r="BT410" s="4" t="s">
        <v>664</v>
      </c>
      <c r="BU410" s="2" t="s">
        <v>666</v>
      </c>
      <c r="BV410" s="2">
        <f t="shared" si="357"/>
        <v>3</v>
      </c>
      <c r="BW410" s="2">
        <f t="shared" si="358"/>
        <v>3</v>
      </c>
      <c r="BX410" s="2">
        <f t="shared" si="359"/>
        <v>2.5880854813636677E-2</v>
      </c>
      <c r="BY410" s="2">
        <f t="shared" si="360"/>
        <v>7.8793177330471309E-2</v>
      </c>
      <c r="BZ410" s="2">
        <f t="shared" si="361"/>
        <v>5.2337016072053988E-2</v>
      </c>
      <c r="CA410" s="2">
        <f t="shared" si="362"/>
        <v>1.1666666666666667</v>
      </c>
      <c r="CB410" s="2">
        <f t="shared" si="363"/>
        <v>0.75877164005276188</v>
      </c>
      <c r="CC410" s="2">
        <v>6.6349999999999998</v>
      </c>
      <c r="CD410" s="2" t="str">
        <f t="shared" si="364"/>
        <v>Same Var</v>
      </c>
      <c r="CE410" s="2">
        <f t="shared" si="365"/>
        <v>9.3745393419595285E-2</v>
      </c>
      <c r="CF410" s="2" t="str">
        <f t="shared" si="366"/>
        <v>NS</v>
      </c>
      <c r="CG410" s="2" t="str">
        <f t="shared" si="367"/>
        <v>NS</v>
      </c>
      <c r="CH410" s="2" t="str">
        <f t="shared" si="368"/>
        <v>Wilcoxon</v>
      </c>
      <c r="CI410" s="2" t="str">
        <f t="shared" si="369"/>
        <v/>
      </c>
      <c r="CJ410" s="2" t="str">
        <f t="shared" si="370"/>
        <v/>
      </c>
    </row>
    <row r="411" spans="1:88" x14ac:dyDescent="0.2">
      <c r="A411" s="1" t="s">
        <v>142</v>
      </c>
      <c r="B411" s="19" t="s">
        <v>482</v>
      </c>
      <c r="C411" s="20">
        <v>38435</v>
      </c>
      <c r="D411" s="7">
        <v>0.48125000000000001</v>
      </c>
      <c r="E411" s="1">
        <v>0.1</v>
      </c>
      <c r="F411" s="1" t="s">
        <v>57</v>
      </c>
      <c r="G411" s="1" t="s">
        <v>837</v>
      </c>
      <c r="H411" s="19" t="s">
        <v>711</v>
      </c>
      <c r="I411" s="19" t="s">
        <v>712</v>
      </c>
      <c r="J411" s="19" t="s">
        <v>61</v>
      </c>
      <c r="K411" s="2">
        <v>0.75</v>
      </c>
      <c r="L411" s="2">
        <v>0.25</v>
      </c>
      <c r="M411" s="19">
        <v>100</v>
      </c>
      <c r="N411" s="19">
        <v>100</v>
      </c>
      <c r="O411" s="19">
        <v>100</v>
      </c>
      <c r="P411" s="19">
        <v>90</v>
      </c>
      <c r="Q411" s="21"/>
      <c r="R411" s="21"/>
      <c r="S411" s="21"/>
      <c r="T411" s="21"/>
      <c r="W411" s="2">
        <f t="shared" si="318"/>
        <v>97.5</v>
      </c>
      <c r="X411" s="2">
        <f t="shared" si="319"/>
        <v>5</v>
      </c>
      <c r="Y411" s="2">
        <f t="shared" si="320"/>
        <v>4</v>
      </c>
      <c r="Z411" s="19">
        <v>100</v>
      </c>
      <c r="AA411" s="19">
        <v>100</v>
      </c>
      <c r="AB411" s="19">
        <v>90</v>
      </c>
      <c r="AC411" s="19">
        <v>70</v>
      </c>
      <c r="AJ411" s="2">
        <f t="shared" si="321"/>
        <v>90</v>
      </c>
      <c r="AK411" s="2">
        <f t="shared" si="322"/>
        <v>14.142135623730951</v>
      </c>
      <c r="AL411" s="2">
        <f t="shared" si="323"/>
        <v>4</v>
      </c>
      <c r="AM411" s="22">
        <f t="shared" si="324"/>
        <v>1.5707963267948966</v>
      </c>
      <c r="AN411" s="22">
        <f t="shared" si="325"/>
        <v>1.5707963267948966</v>
      </c>
      <c r="AO411" s="22">
        <f t="shared" si="326"/>
        <v>1.5707963267948966</v>
      </c>
      <c r="AP411" s="22">
        <f t="shared" si="327"/>
        <v>1.2490457723982542</v>
      </c>
      <c r="AQ411" s="22" t="str">
        <f t="shared" si="328"/>
        <v/>
      </c>
      <c r="AR411" s="22" t="str">
        <f t="shared" si="329"/>
        <v/>
      </c>
      <c r="AS411" s="22" t="str">
        <f t="shared" si="330"/>
        <v/>
      </c>
      <c r="AT411" s="22" t="str">
        <f t="shared" si="331"/>
        <v/>
      </c>
      <c r="AU411" s="22" t="str">
        <f t="shared" si="332"/>
        <v/>
      </c>
      <c r="AV411" s="22" t="str">
        <f t="shared" si="333"/>
        <v/>
      </c>
      <c r="AW411" s="2">
        <f t="shared" si="334"/>
        <v>1.490358688195736</v>
      </c>
      <c r="AX411" s="2">
        <f t="shared" si="335"/>
        <v>0.16087527719832118</v>
      </c>
      <c r="AY411" s="2">
        <f t="shared" si="336"/>
        <v>4</v>
      </c>
      <c r="AZ411" s="23">
        <f t="shared" si="337"/>
        <v>1.5707963267948966</v>
      </c>
      <c r="BA411" s="23">
        <f t="shared" si="338"/>
        <v>1.5707963267948966</v>
      </c>
      <c r="BB411" s="23">
        <f t="shared" si="339"/>
        <v>1.2490457723982542</v>
      </c>
      <c r="BC411" s="23">
        <f t="shared" si="340"/>
        <v>0.99115658643119231</v>
      </c>
      <c r="BD411" s="23" t="str">
        <f t="shared" si="341"/>
        <v/>
      </c>
      <c r="BE411" s="23" t="str">
        <f t="shared" si="342"/>
        <v/>
      </c>
      <c r="BF411" s="23" t="str">
        <f t="shared" si="343"/>
        <v/>
      </c>
      <c r="BG411" s="23" t="str">
        <f t="shared" si="344"/>
        <v/>
      </c>
      <c r="BH411" s="23" t="str">
        <f t="shared" si="345"/>
        <v/>
      </c>
      <c r="BI411" s="23" t="str">
        <f t="shared" si="346"/>
        <v/>
      </c>
      <c r="BJ411" s="2">
        <f t="shared" si="347"/>
        <v>1.34544875310481</v>
      </c>
      <c r="BK411" s="2">
        <f t="shared" si="348"/>
        <v>0.28070122431238292</v>
      </c>
      <c r="BL411" s="2">
        <f t="shared" si="349"/>
        <v>4</v>
      </c>
      <c r="BM411" s="2">
        <f t="shared" si="350"/>
        <v>5.446524206499893E-4</v>
      </c>
      <c r="BN411" s="2">
        <f t="shared" si="351"/>
        <v>1.3375624166157103E-4</v>
      </c>
      <c r="BO411" s="2">
        <f t="shared" si="352"/>
        <v>4</v>
      </c>
      <c r="BP411" s="2">
        <f t="shared" si="353"/>
        <v>1.4903714464406848</v>
      </c>
      <c r="BQ411" s="2">
        <f t="shared" si="354"/>
        <v>0.74069708411268287</v>
      </c>
      <c r="BR411" s="3" t="str">
        <f t="shared" si="355"/>
        <v>Nontoxic</v>
      </c>
      <c r="BS411" s="2">
        <f t="shared" si="356"/>
        <v>92.307692307692307</v>
      </c>
      <c r="BT411" s="4" t="s">
        <v>664</v>
      </c>
      <c r="BU411" s="2" t="s">
        <v>666</v>
      </c>
      <c r="BV411" s="2">
        <f t="shared" si="357"/>
        <v>3</v>
      </c>
      <c r="BW411" s="2">
        <f t="shared" si="358"/>
        <v>3</v>
      </c>
      <c r="BX411" s="2">
        <f t="shared" si="359"/>
        <v>2.5880854813636677E-2</v>
      </c>
      <c r="BY411" s="2">
        <f t="shared" si="360"/>
        <v>7.8793177330470712E-2</v>
      </c>
      <c r="BZ411" s="2">
        <f t="shared" si="361"/>
        <v>5.2337016072053689E-2</v>
      </c>
      <c r="CA411" s="2">
        <f t="shared" si="362"/>
        <v>1.1666666666666667</v>
      </c>
      <c r="CB411" s="2">
        <f t="shared" si="363"/>
        <v>0.75877164005275277</v>
      </c>
      <c r="CC411" s="2">
        <v>6.6349999999999998</v>
      </c>
      <c r="CD411" s="2" t="str">
        <f t="shared" si="364"/>
        <v>Same Var</v>
      </c>
      <c r="CE411" s="2">
        <f t="shared" si="365"/>
        <v>9.3036735040006507E-2</v>
      </c>
      <c r="CF411" s="2" t="str">
        <f t="shared" si="366"/>
        <v>NS</v>
      </c>
      <c r="CG411" s="2" t="str">
        <f t="shared" si="367"/>
        <v>NS</v>
      </c>
      <c r="CH411" s="2" t="str">
        <f t="shared" si="368"/>
        <v>Wilcoxon</v>
      </c>
      <c r="CI411" s="2" t="str">
        <f t="shared" si="369"/>
        <v/>
      </c>
      <c r="CJ411" s="2" t="str">
        <f t="shared" si="370"/>
        <v/>
      </c>
    </row>
    <row r="412" spans="1:88" x14ac:dyDescent="0.2">
      <c r="A412" s="1" t="s">
        <v>142</v>
      </c>
      <c r="B412" s="19" t="s">
        <v>482</v>
      </c>
      <c r="C412" s="20">
        <v>38715</v>
      </c>
      <c r="D412" s="7">
        <v>0.46666666666666667</v>
      </c>
      <c r="E412" s="1">
        <v>0.1</v>
      </c>
      <c r="F412" s="1" t="s">
        <v>57</v>
      </c>
      <c r="G412" s="1" t="s">
        <v>844</v>
      </c>
      <c r="H412" s="19" t="s">
        <v>711</v>
      </c>
      <c r="I412" s="19" t="s">
        <v>712</v>
      </c>
      <c r="J412" s="19" t="s">
        <v>61</v>
      </c>
      <c r="K412" s="2">
        <v>0.75</v>
      </c>
      <c r="L412" s="2">
        <v>0.25</v>
      </c>
      <c r="M412" s="19">
        <v>90</v>
      </c>
      <c r="N412" s="19">
        <v>100</v>
      </c>
      <c r="O412" s="19">
        <v>100</v>
      </c>
      <c r="P412" s="19">
        <v>100</v>
      </c>
      <c r="Q412" s="21"/>
      <c r="R412" s="21"/>
      <c r="S412" s="21"/>
      <c r="T412" s="21"/>
      <c r="W412" s="2">
        <f t="shared" si="318"/>
        <v>97.5</v>
      </c>
      <c r="X412" s="2">
        <f t="shared" si="319"/>
        <v>5</v>
      </c>
      <c r="Y412" s="2">
        <f t="shared" si="320"/>
        <v>4</v>
      </c>
      <c r="Z412" s="19">
        <v>100</v>
      </c>
      <c r="AA412" s="19">
        <v>100</v>
      </c>
      <c r="AB412" s="19">
        <v>70</v>
      </c>
      <c r="AC412" s="19">
        <v>90</v>
      </c>
      <c r="AJ412" s="2">
        <f t="shared" si="321"/>
        <v>90</v>
      </c>
      <c r="AK412" s="2">
        <f t="shared" si="322"/>
        <v>14.142135623730951</v>
      </c>
      <c r="AL412" s="2">
        <f t="shared" si="323"/>
        <v>4</v>
      </c>
      <c r="AM412" s="22">
        <f t="shared" si="324"/>
        <v>1.2490457723982542</v>
      </c>
      <c r="AN412" s="22">
        <f t="shared" si="325"/>
        <v>1.5707963267948966</v>
      </c>
      <c r="AO412" s="22">
        <f t="shared" si="326"/>
        <v>1.5707963267948966</v>
      </c>
      <c r="AP412" s="22">
        <f t="shared" si="327"/>
        <v>1.5707963267948966</v>
      </c>
      <c r="AQ412" s="22" t="str">
        <f t="shared" si="328"/>
        <v/>
      </c>
      <c r="AR412" s="22" t="str">
        <f t="shared" si="329"/>
        <v/>
      </c>
      <c r="AS412" s="22" t="str">
        <f t="shared" si="330"/>
        <v/>
      </c>
      <c r="AT412" s="22" t="str">
        <f t="shared" si="331"/>
        <v/>
      </c>
      <c r="AU412" s="22" t="str">
        <f t="shared" si="332"/>
        <v/>
      </c>
      <c r="AV412" s="22" t="str">
        <f t="shared" si="333"/>
        <v/>
      </c>
      <c r="AW412" s="2">
        <f t="shared" si="334"/>
        <v>1.490358688195736</v>
      </c>
      <c r="AX412" s="2">
        <f t="shared" si="335"/>
        <v>0.16087527719832118</v>
      </c>
      <c r="AY412" s="2">
        <f t="shared" si="336"/>
        <v>4</v>
      </c>
      <c r="AZ412" s="23">
        <f t="shared" si="337"/>
        <v>1.5707963267948966</v>
      </c>
      <c r="BA412" s="23">
        <f t="shared" si="338"/>
        <v>1.5707963267948966</v>
      </c>
      <c r="BB412" s="23">
        <f t="shared" si="339"/>
        <v>0.99115658643119231</v>
      </c>
      <c r="BC412" s="23">
        <f t="shared" si="340"/>
        <v>1.2490457723982542</v>
      </c>
      <c r="BD412" s="23" t="str">
        <f t="shared" si="341"/>
        <v/>
      </c>
      <c r="BE412" s="23" t="str">
        <f t="shared" si="342"/>
        <v/>
      </c>
      <c r="BF412" s="23" t="str">
        <f t="shared" si="343"/>
        <v/>
      </c>
      <c r="BG412" s="23" t="str">
        <f t="shared" si="344"/>
        <v/>
      </c>
      <c r="BH412" s="23" t="str">
        <f t="shared" si="345"/>
        <v/>
      </c>
      <c r="BI412" s="23" t="str">
        <f t="shared" si="346"/>
        <v/>
      </c>
      <c r="BJ412" s="2">
        <f t="shared" si="347"/>
        <v>1.34544875310481</v>
      </c>
      <c r="BK412" s="2">
        <f t="shared" si="348"/>
        <v>0.28070122431238292</v>
      </c>
      <c r="BL412" s="2">
        <f t="shared" si="349"/>
        <v>4</v>
      </c>
      <c r="BM412" s="2">
        <f t="shared" si="350"/>
        <v>5.446524206499893E-4</v>
      </c>
      <c r="BN412" s="2">
        <f t="shared" si="351"/>
        <v>1.3375624166157103E-4</v>
      </c>
      <c r="BO412" s="2">
        <f t="shared" si="352"/>
        <v>4</v>
      </c>
      <c r="BP412" s="2">
        <f t="shared" si="353"/>
        <v>1.4903714464406848</v>
      </c>
      <c r="BQ412" s="2">
        <f t="shared" si="354"/>
        <v>0.74069708411268287</v>
      </c>
      <c r="BR412" s="3" t="str">
        <f t="shared" si="355"/>
        <v>Nontoxic</v>
      </c>
      <c r="BS412" s="2">
        <f t="shared" si="356"/>
        <v>92.307692307692307</v>
      </c>
      <c r="BT412" s="4" t="s">
        <v>664</v>
      </c>
      <c r="BU412" s="2" t="s">
        <v>666</v>
      </c>
      <c r="BV412" s="2">
        <f t="shared" si="357"/>
        <v>3</v>
      </c>
      <c r="BW412" s="2">
        <f t="shared" si="358"/>
        <v>3</v>
      </c>
      <c r="BX412" s="2">
        <f t="shared" si="359"/>
        <v>2.5880854813636677E-2</v>
      </c>
      <c r="BY412" s="2">
        <f t="shared" si="360"/>
        <v>7.8793177330470712E-2</v>
      </c>
      <c r="BZ412" s="2">
        <f t="shared" si="361"/>
        <v>5.2337016072053689E-2</v>
      </c>
      <c r="CA412" s="2">
        <f t="shared" si="362"/>
        <v>1.1666666666666667</v>
      </c>
      <c r="CB412" s="2">
        <f t="shared" si="363"/>
        <v>0.75877164005275277</v>
      </c>
      <c r="CC412" s="2">
        <v>6.6349999999999998</v>
      </c>
      <c r="CD412" s="2" t="str">
        <f t="shared" si="364"/>
        <v>Same Var</v>
      </c>
      <c r="CE412" s="2">
        <f t="shared" si="365"/>
        <v>9.3036735040006507E-2</v>
      </c>
      <c r="CF412" s="2" t="str">
        <f t="shared" si="366"/>
        <v>NS</v>
      </c>
      <c r="CG412" s="2" t="str">
        <f t="shared" si="367"/>
        <v>NS</v>
      </c>
      <c r="CH412" s="2" t="str">
        <f t="shared" si="368"/>
        <v>Wilcoxon</v>
      </c>
      <c r="CI412" s="2" t="str">
        <f t="shared" si="369"/>
        <v/>
      </c>
      <c r="CJ412" s="2" t="str">
        <f t="shared" si="370"/>
        <v/>
      </c>
    </row>
    <row r="413" spans="1:88" hidden="1" x14ac:dyDescent="0.2">
      <c r="A413" s="1" t="s">
        <v>142</v>
      </c>
      <c r="B413" s="19" t="s">
        <v>482</v>
      </c>
      <c r="C413" s="20">
        <v>39065</v>
      </c>
      <c r="D413" s="7">
        <v>0.48958333333333331</v>
      </c>
      <c r="E413" s="1">
        <v>0.1</v>
      </c>
      <c r="F413" s="1" t="s">
        <v>57</v>
      </c>
      <c r="G413" s="1" t="s">
        <v>855</v>
      </c>
      <c r="H413" s="19" t="s">
        <v>711</v>
      </c>
      <c r="I413" s="19" t="s">
        <v>712</v>
      </c>
      <c r="J413" s="19" t="s">
        <v>61</v>
      </c>
      <c r="K413" s="2">
        <v>0.75</v>
      </c>
      <c r="L413" s="2">
        <v>0.25</v>
      </c>
      <c r="M413" s="19">
        <v>90</v>
      </c>
      <c r="N413" s="19">
        <v>100</v>
      </c>
      <c r="O413" s="19">
        <v>100</v>
      </c>
      <c r="P413" s="19">
        <v>100</v>
      </c>
      <c r="Q413" s="21"/>
      <c r="R413" s="21"/>
      <c r="S413" s="21"/>
      <c r="T413" s="21"/>
      <c r="W413" s="2">
        <f t="shared" si="318"/>
        <v>97.5</v>
      </c>
      <c r="X413" s="2">
        <f t="shared" si="319"/>
        <v>5</v>
      </c>
      <c r="Y413" s="2">
        <f t="shared" si="320"/>
        <v>4</v>
      </c>
      <c r="Z413" s="19">
        <v>90</v>
      </c>
      <c r="AA413" s="19">
        <v>77.8</v>
      </c>
      <c r="AB413" s="19">
        <v>55.6</v>
      </c>
      <c r="AC413" s="19">
        <v>80</v>
      </c>
      <c r="AJ413" s="2">
        <f t="shared" si="321"/>
        <v>75.849999999999994</v>
      </c>
      <c r="AK413" s="2">
        <f t="shared" si="322"/>
        <v>14.506435353548035</v>
      </c>
      <c r="AL413" s="2">
        <f t="shared" si="323"/>
        <v>4</v>
      </c>
      <c r="AM413" s="22">
        <f t="shared" si="324"/>
        <v>1.2490457723982542</v>
      </c>
      <c r="AN413" s="22">
        <f t="shared" si="325"/>
        <v>1.5707963267948966</v>
      </c>
      <c r="AO413" s="22">
        <f t="shared" si="326"/>
        <v>1.5707963267948966</v>
      </c>
      <c r="AP413" s="22">
        <f t="shared" si="327"/>
        <v>1.5707963267948966</v>
      </c>
      <c r="AQ413" s="22" t="str">
        <f t="shared" si="328"/>
        <v/>
      </c>
      <c r="AR413" s="22" t="str">
        <f t="shared" si="329"/>
        <v/>
      </c>
      <c r="AS413" s="22" t="str">
        <f t="shared" si="330"/>
        <v/>
      </c>
      <c r="AT413" s="22" t="str">
        <f t="shared" si="331"/>
        <v/>
      </c>
      <c r="AU413" s="22" t="str">
        <f t="shared" si="332"/>
        <v/>
      </c>
      <c r="AV413" s="22" t="str">
        <f t="shared" si="333"/>
        <v/>
      </c>
      <c r="AW413" s="2">
        <f t="shared" si="334"/>
        <v>1.490358688195736</v>
      </c>
      <c r="AX413" s="2">
        <f t="shared" si="335"/>
        <v>0.16087527719832118</v>
      </c>
      <c r="AY413" s="2">
        <f t="shared" si="336"/>
        <v>4</v>
      </c>
      <c r="AZ413" s="23">
        <f t="shared" si="337"/>
        <v>1.2490457723982542</v>
      </c>
      <c r="BA413" s="23">
        <f t="shared" si="338"/>
        <v>1.0801809575025088</v>
      </c>
      <c r="BB413" s="23">
        <f t="shared" si="339"/>
        <v>0.84151590658598829</v>
      </c>
      <c r="BC413" s="23">
        <f t="shared" si="340"/>
        <v>1.1071487177940904</v>
      </c>
      <c r="BD413" s="23" t="str">
        <f t="shared" si="341"/>
        <v/>
      </c>
      <c r="BE413" s="23" t="str">
        <f t="shared" si="342"/>
        <v/>
      </c>
      <c r="BF413" s="23" t="str">
        <f t="shared" si="343"/>
        <v/>
      </c>
      <c r="BG413" s="23" t="str">
        <f t="shared" si="344"/>
        <v/>
      </c>
      <c r="BH413" s="23" t="str">
        <f t="shared" si="345"/>
        <v/>
      </c>
      <c r="BI413" s="23" t="str">
        <f t="shared" si="346"/>
        <v/>
      </c>
      <c r="BJ413" s="2">
        <f t="shared" si="347"/>
        <v>1.0694728385702104</v>
      </c>
      <c r="BK413" s="2">
        <f t="shared" si="348"/>
        <v>0.16906107090795297</v>
      </c>
      <c r="BL413" s="2">
        <f t="shared" si="349"/>
        <v>4</v>
      </c>
      <c r="BM413" s="2">
        <f t="shared" si="350"/>
        <v>1.1631421106750689E-4</v>
      </c>
      <c r="BN413" s="2">
        <f t="shared" si="351"/>
        <v>2.1434276596816084E-5</v>
      </c>
      <c r="BO413" s="2">
        <f t="shared" si="352"/>
        <v>5</v>
      </c>
      <c r="BP413" s="2">
        <f t="shared" si="353"/>
        <v>-0.46505526431073446</v>
      </c>
      <c r="BQ413" s="2">
        <f t="shared" si="354"/>
        <v>0.72668684380042159</v>
      </c>
      <c r="BR413" s="3" t="str">
        <f t="shared" si="355"/>
        <v>Toxic</v>
      </c>
      <c r="BS413" s="2">
        <f t="shared" si="356"/>
        <v>77.794871794871796</v>
      </c>
      <c r="BT413" s="4" t="s">
        <v>664</v>
      </c>
      <c r="BU413" s="4" t="s">
        <v>667</v>
      </c>
      <c r="BV413" s="2">
        <f t="shared" si="357"/>
        <v>3</v>
      </c>
      <c r="BW413" s="2">
        <f t="shared" si="358"/>
        <v>3</v>
      </c>
      <c r="BX413" s="2">
        <f t="shared" si="359"/>
        <v>2.5880854813636677E-2</v>
      </c>
      <c r="BY413" s="2">
        <f t="shared" si="360"/>
        <v>2.8581645696543902E-2</v>
      </c>
      <c r="BZ413" s="2">
        <f t="shared" si="361"/>
        <v>2.7231250255090291E-2</v>
      </c>
      <c r="CA413" s="2">
        <f t="shared" si="362"/>
        <v>1.1666666666666667</v>
      </c>
      <c r="CB413" s="2">
        <f t="shared" si="363"/>
        <v>6.3313420462784665E-3</v>
      </c>
      <c r="CC413" s="2">
        <v>6.6349999999999998</v>
      </c>
      <c r="CD413" s="2" t="str">
        <f t="shared" si="364"/>
        <v>Same Var</v>
      </c>
      <c r="CE413" s="2">
        <f t="shared" si="365"/>
        <v>8.8951684851726803E-2</v>
      </c>
      <c r="CF413" s="2" t="str">
        <f t="shared" si="366"/>
        <v>NS</v>
      </c>
      <c r="CG413" s="2" t="str">
        <f t="shared" si="367"/>
        <v>Sig</v>
      </c>
      <c r="CH413" s="2" t="str">
        <f t="shared" si="368"/>
        <v>Wilcoxon</v>
      </c>
      <c r="CI413" s="2" t="str">
        <f t="shared" si="369"/>
        <v>TSTToxicLess25</v>
      </c>
      <c r="CJ413" s="2" t="str">
        <f t="shared" si="370"/>
        <v>NOECToxicLess25</v>
      </c>
    </row>
    <row r="414" spans="1:88" hidden="1" x14ac:dyDescent="0.2">
      <c r="A414" s="1" t="s">
        <v>142</v>
      </c>
      <c r="B414" s="19" t="s">
        <v>504</v>
      </c>
      <c r="C414" s="20">
        <v>38435</v>
      </c>
      <c r="D414" s="7">
        <v>0.34166666666666667</v>
      </c>
      <c r="E414" s="1">
        <v>0.1</v>
      </c>
      <c r="F414" s="1" t="s">
        <v>57</v>
      </c>
      <c r="G414" s="1" t="s">
        <v>837</v>
      </c>
      <c r="H414" s="19" t="s">
        <v>711</v>
      </c>
      <c r="I414" s="19" t="s">
        <v>712</v>
      </c>
      <c r="J414" s="19" t="s">
        <v>61</v>
      </c>
      <c r="K414" s="2">
        <v>0.75</v>
      </c>
      <c r="L414" s="2">
        <v>0.25</v>
      </c>
      <c r="M414" s="19">
        <v>100</v>
      </c>
      <c r="N414" s="19">
        <v>100</v>
      </c>
      <c r="O414" s="19">
        <v>100</v>
      </c>
      <c r="P414" s="19">
        <v>90</v>
      </c>
      <c r="Q414" s="21"/>
      <c r="R414" s="21"/>
      <c r="S414" s="21"/>
      <c r="T414" s="21"/>
      <c r="W414" s="2">
        <f t="shared" si="318"/>
        <v>97.5</v>
      </c>
      <c r="X414" s="2">
        <f t="shared" si="319"/>
        <v>5</v>
      </c>
      <c r="Y414" s="2">
        <f t="shared" si="320"/>
        <v>4</v>
      </c>
      <c r="Z414" s="19">
        <v>80</v>
      </c>
      <c r="AA414" s="19">
        <v>100</v>
      </c>
      <c r="AB414" s="19">
        <v>60</v>
      </c>
      <c r="AC414" s="19">
        <v>88.9</v>
      </c>
      <c r="AJ414" s="2">
        <f t="shared" si="321"/>
        <v>82.224999999999994</v>
      </c>
      <c r="AK414" s="2">
        <f t="shared" si="322"/>
        <v>16.925400044509054</v>
      </c>
      <c r="AL414" s="2">
        <f t="shared" si="323"/>
        <v>4</v>
      </c>
      <c r="AM414" s="22">
        <f t="shared" si="324"/>
        <v>1.5707963267948966</v>
      </c>
      <c r="AN414" s="22">
        <f t="shared" si="325"/>
        <v>1.5707963267948966</v>
      </c>
      <c r="AO414" s="22">
        <f t="shared" si="326"/>
        <v>1.5707963267948966</v>
      </c>
      <c r="AP414" s="22">
        <f t="shared" si="327"/>
        <v>1.2490457723982542</v>
      </c>
      <c r="AQ414" s="22" t="str">
        <f t="shared" si="328"/>
        <v/>
      </c>
      <c r="AR414" s="22" t="str">
        <f t="shared" si="329"/>
        <v/>
      </c>
      <c r="AS414" s="22" t="str">
        <f t="shared" si="330"/>
        <v/>
      </c>
      <c r="AT414" s="22" t="str">
        <f t="shared" si="331"/>
        <v/>
      </c>
      <c r="AU414" s="22" t="str">
        <f t="shared" si="332"/>
        <v/>
      </c>
      <c r="AV414" s="22" t="str">
        <f t="shared" si="333"/>
        <v/>
      </c>
      <c r="AW414" s="2">
        <f t="shared" si="334"/>
        <v>1.490358688195736</v>
      </c>
      <c r="AX414" s="2">
        <f t="shared" si="335"/>
        <v>0.16087527719832118</v>
      </c>
      <c r="AY414" s="2">
        <f t="shared" si="336"/>
        <v>4</v>
      </c>
      <c r="AZ414" s="23">
        <f t="shared" si="337"/>
        <v>1.1071487177940904</v>
      </c>
      <c r="BA414" s="23">
        <f t="shared" si="338"/>
        <v>1.5707963267948966</v>
      </c>
      <c r="BB414" s="23">
        <f t="shared" si="339"/>
        <v>0.88607712379261372</v>
      </c>
      <c r="BC414" s="23">
        <f t="shared" si="340"/>
        <v>1.2311362327265871</v>
      </c>
      <c r="BD414" s="23" t="str">
        <f t="shared" si="341"/>
        <v/>
      </c>
      <c r="BE414" s="23" t="str">
        <f t="shared" si="342"/>
        <v/>
      </c>
      <c r="BF414" s="23" t="str">
        <f t="shared" si="343"/>
        <v/>
      </c>
      <c r="BG414" s="23" t="str">
        <f t="shared" si="344"/>
        <v/>
      </c>
      <c r="BH414" s="23" t="str">
        <f t="shared" si="345"/>
        <v/>
      </c>
      <c r="BI414" s="23" t="str">
        <f t="shared" si="346"/>
        <v/>
      </c>
      <c r="BJ414" s="2">
        <f t="shared" si="347"/>
        <v>1.1987896002770468</v>
      </c>
      <c r="BK414" s="2">
        <f t="shared" si="348"/>
        <v>0.28613659529243191</v>
      </c>
      <c r="BL414" s="2">
        <f t="shared" si="349"/>
        <v>4</v>
      </c>
      <c r="BM414" s="2">
        <f t="shared" si="350"/>
        <v>5.8119725510757958E-4</v>
      </c>
      <c r="BN414" s="2">
        <f t="shared" si="351"/>
        <v>1.4406898822922734E-4</v>
      </c>
      <c r="BO414" s="2">
        <f t="shared" si="352"/>
        <v>4</v>
      </c>
      <c r="BP414" s="2">
        <f t="shared" si="353"/>
        <v>0.52181250353212005</v>
      </c>
      <c r="BQ414" s="2">
        <f t="shared" si="354"/>
        <v>0.74069708411268287</v>
      </c>
      <c r="BR414" s="3" t="str">
        <f t="shared" si="355"/>
        <v>Toxic</v>
      </c>
      <c r="BS414" s="2">
        <f t="shared" si="356"/>
        <v>84.333333333333329</v>
      </c>
      <c r="BT414" s="4" t="s">
        <v>664</v>
      </c>
      <c r="BU414" s="2" t="s">
        <v>666</v>
      </c>
      <c r="BV414" s="2">
        <f t="shared" si="357"/>
        <v>3</v>
      </c>
      <c r="BW414" s="2">
        <f t="shared" si="358"/>
        <v>3</v>
      </c>
      <c r="BX414" s="2">
        <f t="shared" si="359"/>
        <v>2.5880854813636677E-2</v>
      </c>
      <c r="BY414" s="2">
        <f t="shared" si="360"/>
        <v>8.1874151165544959E-2</v>
      </c>
      <c r="BZ414" s="2">
        <f t="shared" si="361"/>
        <v>5.387750298959082E-2</v>
      </c>
      <c r="CA414" s="2">
        <f t="shared" si="362"/>
        <v>1.1666666666666667</v>
      </c>
      <c r="CB414" s="2">
        <f t="shared" si="363"/>
        <v>0.80932933969230447</v>
      </c>
      <c r="CC414" s="2">
        <v>6.6349999999999998</v>
      </c>
      <c r="CD414" s="2" t="str">
        <f t="shared" si="364"/>
        <v>Same Var</v>
      </c>
      <c r="CE414" s="2">
        <f t="shared" si="365"/>
        <v>8.970577169396865E-2</v>
      </c>
      <c r="CF414" s="2" t="str">
        <f t="shared" si="366"/>
        <v>NS</v>
      </c>
      <c r="CG414" s="2" t="str">
        <f t="shared" si="367"/>
        <v>NS</v>
      </c>
      <c r="CH414" s="2" t="str">
        <f t="shared" si="368"/>
        <v>Wilcoxon</v>
      </c>
      <c r="CI414" s="2" t="str">
        <f t="shared" si="369"/>
        <v>TSTToxicLess25</v>
      </c>
      <c r="CJ414" s="2" t="str">
        <f t="shared" si="370"/>
        <v/>
      </c>
    </row>
    <row r="415" spans="1:88" x14ac:dyDescent="0.2">
      <c r="A415" s="1" t="s">
        <v>142</v>
      </c>
      <c r="B415" s="19" t="s">
        <v>368</v>
      </c>
      <c r="C415" s="20">
        <v>37669</v>
      </c>
      <c r="D415" s="7">
        <v>0.47916666666666669</v>
      </c>
      <c r="E415" s="1">
        <v>0.1</v>
      </c>
      <c r="F415" s="1" t="s">
        <v>57</v>
      </c>
      <c r="G415" s="1" t="s">
        <v>771</v>
      </c>
      <c r="H415" s="19" t="s">
        <v>711</v>
      </c>
      <c r="I415" s="19" t="s">
        <v>712</v>
      </c>
      <c r="J415" s="19" t="s">
        <v>61</v>
      </c>
      <c r="K415" s="2">
        <v>0.75</v>
      </c>
      <c r="L415" s="2">
        <v>0.25</v>
      </c>
      <c r="M415" s="19">
        <v>100</v>
      </c>
      <c r="N415" s="19">
        <v>100</v>
      </c>
      <c r="O415" s="19">
        <v>90</v>
      </c>
      <c r="P415" s="19">
        <v>100</v>
      </c>
      <c r="Q415" s="21"/>
      <c r="R415" s="21"/>
      <c r="S415" s="21"/>
      <c r="T415" s="21"/>
      <c r="W415" s="2">
        <f t="shared" si="318"/>
        <v>97.5</v>
      </c>
      <c r="X415" s="2">
        <f t="shared" si="319"/>
        <v>5</v>
      </c>
      <c r="Y415" s="2">
        <f t="shared" si="320"/>
        <v>4</v>
      </c>
      <c r="Z415" s="19">
        <v>60</v>
      </c>
      <c r="AA415" s="19">
        <v>100</v>
      </c>
      <c r="AB415" s="19">
        <v>90</v>
      </c>
      <c r="AC415" s="19">
        <v>90</v>
      </c>
      <c r="AJ415" s="2">
        <f t="shared" si="321"/>
        <v>85</v>
      </c>
      <c r="AK415" s="2">
        <f t="shared" si="322"/>
        <v>17.320508075688775</v>
      </c>
      <c r="AL415" s="2">
        <f t="shared" si="323"/>
        <v>4</v>
      </c>
      <c r="AM415" s="22">
        <f t="shared" si="324"/>
        <v>1.5707963267948966</v>
      </c>
      <c r="AN415" s="22">
        <f t="shared" si="325"/>
        <v>1.5707963267948966</v>
      </c>
      <c r="AO415" s="22">
        <f t="shared" si="326"/>
        <v>1.2490457723982542</v>
      </c>
      <c r="AP415" s="22">
        <f t="shared" si="327"/>
        <v>1.5707963267948966</v>
      </c>
      <c r="AQ415" s="22" t="str">
        <f t="shared" si="328"/>
        <v/>
      </c>
      <c r="AR415" s="22" t="str">
        <f t="shared" si="329"/>
        <v/>
      </c>
      <c r="AS415" s="22" t="str">
        <f t="shared" si="330"/>
        <v/>
      </c>
      <c r="AT415" s="22" t="str">
        <f t="shared" si="331"/>
        <v/>
      </c>
      <c r="AU415" s="22" t="str">
        <f t="shared" si="332"/>
        <v/>
      </c>
      <c r="AV415" s="22" t="str">
        <f t="shared" si="333"/>
        <v/>
      </c>
      <c r="AW415" s="2">
        <f t="shared" si="334"/>
        <v>1.490358688195736</v>
      </c>
      <c r="AX415" s="2">
        <f t="shared" si="335"/>
        <v>0.16087527719832118</v>
      </c>
      <c r="AY415" s="2">
        <f t="shared" si="336"/>
        <v>4</v>
      </c>
      <c r="AZ415" s="23">
        <f t="shared" si="337"/>
        <v>0.88607712379261372</v>
      </c>
      <c r="BA415" s="23">
        <f t="shared" si="338"/>
        <v>1.5707963267948966</v>
      </c>
      <c r="BB415" s="23">
        <f t="shared" si="339"/>
        <v>1.2490457723982542</v>
      </c>
      <c r="BC415" s="23">
        <f t="shared" si="340"/>
        <v>1.2490457723982542</v>
      </c>
      <c r="BD415" s="23" t="str">
        <f t="shared" si="341"/>
        <v/>
      </c>
      <c r="BE415" s="23" t="str">
        <f t="shared" si="342"/>
        <v/>
      </c>
      <c r="BF415" s="23" t="str">
        <f t="shared" si="343"/>
        <v/>
      </c>
      <c r="BG415" s="23" t="str">
        <f t="shared" si="344"/>
        <v/>
      </c>
      <c r="BH415" s="23" t="str">
        <f t="shared" si="345"/>
        <v/>
      </c>
      <c r="BI415" s="23" t="str">
        <f t="shared" si="346"/>
        <v/>
      </c>
      <c r="BJ415" s="2">
        <f t="shared" si="347"/>
        <v>1.2387412488460048</v>
      </c>
      <c r="BK415" s="2">
        <f t="shared" si="348"/>
        <v>0.27978856678010416</v>
      </c>
      <c r="BL415" s="2">
        <f t="shared" si="349"/>
        <v>4</v>
      </c>
      <c r="BM415" s="2">
        <f t="shared" si="350"/>
        <v>5.3869972415256486E-4</v>
      </c>
      <c r="BN415" s="2">
        <f t="shared" si="351"/>
        <v>1.3208229783192278E-4</v>
      </c>
      <c r="BO415" s="2">
        <f t="shared" si="352"/>
        <v>4</v>
      </c>
      <c r="BP415" s="2">
        <f t="shared" si="353"/>
        <v>0.79405211691244226</v>
      </c>
      <c r="BQ415" s="2">
        <f t="shared" si="354"/>
        <v>0.74069708411268287</v>
      </c>
      <c r="BR415" s="3" t="str">
        <f t="shared" si="355"/>
        <v>Nontoxic</v>
      </c>
      <c r="BS415" s="2">
        <f t="shared" si="356"/>
        <v>87.179487179487182</v>
      </c>
      <c r="BT415" s="4" t="s">
        <v>664</v>
      </c>
      <c r="BU415" s="2" t="s">
        <v>666</v>
      </c>
      <c r="BV415" s="2">
        <f t="shared" si="357"/>
        <v>3</v>
      </c>
      <c r="BW415" s="2">
        <f t="shared" si="358"/>
        <v>3</v>
      </c>
      <c r="BX415" s="2">
        <f t="shared" si="359"/>
        <v>2.5880854813636677E-2</v>
      </c>
      <c r="BY415" s="2">
        <f t="shared" si="360"/>
        <v>7.8281642100864801E-2</v>
      </c>
      <c r="BZ415" s="2">
        <f t="shared" si="361"/>
        <v>5.2081248457250741E-2</v>
      </c>
      <c r="CA415" s="2">
        <f t="shared" si="362"/>
        <v>1.1666666666666667</v>
      </c>
      <c r="CB415" s="2">
        <f t="shared" si="363"/>
        <v>0.75032568126604404</v>
      </c>
      <c r="CC415" s="2">
        <v>6.6349999999999998</v>
      </c>
      <c r="CD415" s="2" t="str">
        <f t="shared" si="364"/>
        <v>Same Var</v>
      </c>
      <c r="CE415" s="2">
        <f t="shared" si="365"/>
        <v>8.8329623391959725E-2</v>
      </c>
      <c r="CF415" s="2" t="str">
        <f t="shared" si="366"/>
        <v>NS</v>
      </c>
      <c r="CG415" s="2" t="str">
        <f t="shared" si="367"/>
        <v>NS</v>
      </c>
      <c r="CH415" s="2" t="str">
        <f t="shared" si="368"/>
        <v>Wilcoxon</v>
      </c>
      <c r="CI415" s="2" t="str">
        <f t="shared" si="369"/>
        <v/>
      </c>
      <c r="CJ415" s="2" t="str">
        <f t="shared" si="370"/>
        <v/>
      </c>
    </row>
    <row r="416" spans="1:88" hidden="1" x14ac:dyDescent="0.2">
      <c r="A416" s="1" t="s">
        <v>142</v>
      </c>
      <c r="B416" s="19" t="s">
        <v>482</v>
      </c>
      <c r="C416" s="20">
        <v>38771</v>
      </c>
      <c r="D416" s="7">
        <v>0.4826388888888889</v>
      </c>
      <c r="E416" s="1">
        <v>0.1</v>
      </c>
      <c r="F416" s="1" t="s">
        <v>57</v>
      </c>
      <c r="G416" s="1" t="s">
        <v>846</v>
      </c>
      <c r="H416" s="19" t="s">
        <v>711</v>
      </c>
      <c r="I416" s="19" t="s">
        <v>712</v>
      </c>
      <c r="J416" s="19" t="s">
        <v>61</v>
      </c>
      <c r="K416" s="2">
        <v>0.75</v>
      </c>
      <c r="L416" s="2">
        <v>0.25</v>
      </c>
      <c r="M416" s="19">
        <v>90</v>
      </c>
      <c r="N416" s="19">
        <v>100</v>
      </c>
      <c r="O416" s="19">
        <v>100</v>
      </c>
      <c r="P416" s="19">
        <v>100</v>
      </c>
      <c r="Q416" s="21"/>
      <c r="R416" s="21"/>
      <c r="S416" s="21"/>
      <c r="T416" s="21"/>
      <c r="W416" s="2">
        <f t="shared" si="318"/>
        <v>97.5</v>
      </c>
      <c r="X416" s="2">
        <f t="shared" si="319"/>
        <v>5</v>
      </c>
      <c r="Y416" s="2">
        <f t="shared" si="320"/>
        <v>4</v>
      </c>
      <c r="Z416" s="19">
        <v>66.7</v>
      </c>
      <c r="AA416" s="19">
        <v>66.7</v>
      </c>
      <c r="AB416" s="19">
        <v>62.5</v>
      </c>
      <c r="AC416" s="19">
        <v>100</v>
      </c>
      <c r="AJ416" s="2">
        <f t="shared" si="321"/>
        <v>73.974999999999994</v>
      </c>
      <c r="AK416" s="2">
        <f t="shared" si="322"/>
        <v>17.462602898766296</v>
      </c>
      <c r="AL416" s="2">
        <f t="shared" si="323"/>
        <v>4</v>
      </c>
      <c r="AM416" s="22">
        <f t="shared" si="324"/>
        <v>1.2490457723982542</v>
      </c>
      <c r="AN416" s="22">
        <f t="shared" si="325"/>
        <v>1.5707963267948966</v>
      </c>
      <c r="AO416" s="22">
        <f t="shared" si="326"/>
        <v>1.5707963267948966</v>
      </c>
      <c r="AP416" s="22">
        <f t="shared" si="327"/>
        <v>1.5707963267948966</v>
      </c>
      <c r="AQ416" s="22" t="str">
        <f t="shared" si="328"/>
        <v/>
      </c>
      <c r="AR416" s="22" t="str">
        <f t="shared" si="329"/>
        <v/>
      </c>
      <c r="AS416" s="22" t="str">
        <f t="shared" si="330"/>
        <v/>
      </c>
      <c r="AT416" s="22" t="str">
        <f t="shared" si="331"/>
        <v/>
      </c>
      <c r="AU416" s="22" t="str">
        <f t="shared" si="332"/>
        <v/>
      </c>
      <c r="AV416" s="22" t="str">
        <f t="shared" si="333"/>
        <v/>
      </c>
      <c r="AW416" s="2">
        <f t="shared" si="334"/>
        <v>1.490358688195736</v>
      </c>
      <c r="AX416" s="2">
        <f t="shared" si="335"/>
        <v>0.16087527719832118</v>
      </c>
      <c r="AY416" s="2">
        <f t="shared" si="336"/>
        <v>4</v>
      </c>
      <c r="AZ416" s="23">
        <f t="shared" si="337"/>
        <v>0.95567021574980793</v>
      </c>
      <c r="BA416" s="23">
        <f t="shared" si="338"/>
        <v>0.95567021574980793</v>
      </c>
      <c r="BB416" s="23">
        <f t="shared" si="339"/>
        <v>0.91173829096848769</v>
      </c>
      <c r="BC416" s="23">
        <f t="shared" si="340"/>
        <v>1.5707963267948966</v>
      </c>
      <c r="BD416" s="23" t="str">
        <f t="shared" si="341"/>
        <v/>
      </c>
      <c r="BE416" s="23" t="str">
        <f t="shared" si="342"/>
        <v/>
      </c>
      <c r="BF416" s="23" t="str">
        <f t="shared" si="343"/>
        <v/>
      </c>
      <c r="BG416" s="23" t="str">
        <f t="shared" si="344"/>
        <v/>
      </c>
      <c r="BH416" s="23" t="str">
        <f t="shared" si="345"/>
        <v/>
      </c>
      <c r="BI416" s="23" t="str">
        <f t="shared" si="346"/>
        <v/>
      </c>
      <c r="BJ416" s="2">
        <f t="shared" si="347"/>
        <v>1.0984687623157501</v>
      </c>
      <c r="BK416" s="2">
        <f t="shared" si="348"/>
        <v>0.31556533760805844</v>
      </c>
      <c r="BL416" s="2">
        <f t="shared" si="349"/>
        <v>4</v>
      </c>
      <c r="BM416" s="2">
        <f t="shared" si="350"/>
        <v>8.1423856525893938E-4</v>
      </c>
      <c r="BN416" s="2">
        <f t="shared" si="351"/>
        <v>2.1100846714432208E-4</v>
      </c>
      <c r="BO416" s="2">
        <f t="shared" si="352"/>
        <v>4</v>
      </c>
      <c r="BP416" s="2">
        <f t="shared" si="353"/>
        <v>-0.11425497080741806</v>
      </c>
      <c r="BQ416" s="2">
        <f t="shared" si="354"/>
        <v>0.74069708411268287</v>
      </c>
      <c r="BR416" s="3" t="str">
        <f t="shared" si="355"/>
        <v>Toxic</v>
      </c>
      <c r="BS416" s="2">
        <f t="shared" si="356"/>
        <v>75.871794871794862</v>
      </c>
      <c r="BT416" s="4" t="s">
        <v>664</v>
      </c>
      <c r="BU416" s="2" t="s">
        <v>666</v>
      </c>
      <c r="BV416" s="2">
        <f t="shared" si="357"/>
        <v>3</v>
      </c>
      <c r="BW416" s="2">
        <f t="shared" si="358"/>
        <v>3</v>
      </c>
      <c r="BX416" s="2">
        <f t="shared" si="359"/>
        <v>2.5880854813636677E-2</v>
      </c>
      <c r="BY416" s="2">
        <f t="shared" si="360"/>
        <v>9.9581482299687898E-2</v>
      </c>
      <c r="BZ416" s="2">
        <f t="shared" si="361"/>
        <v>6.273116855666229E-2</v>
      </c>
      <c r="CA416" s="2">
        <f t="shared" si="362"/>
        <v>1.1666666666666667</v>
      </c>
      <c r="CB416" s="2">
        <f t="shared" si="363"/>
        <v>1.0883240613747072</v>
      </c>
      <c r="CC416" s="2">
        <v>6.6349999999999998</v>
      </c>
      <c r="CD416" s="2" t="str">
        <f t="shared" si="364"/>
        <v>Same Var</v>
      </c>
      <c r="CE416" s="2">
        <f t="shared" si="365"/>
        <v>9.1132183152087071E-2</v>
      </c>
      <c r="CF416" s="2" t="str">
        <f t="shared" si="366"/>
        <v>NS</v>
      </c>
      <c r="CG416" s="2" t="str">
        <f t="shared" si="367"/>
        <v>NS</v>
      </c>
      <c r="CH416" s="2" t="str">
        <f t="shared" si="368"/>
        <v>Wilcoxon</v>
      </c>
      <c r="CI416" s="2" t="str">
        <f t="shared" si="369"/>
        <v>TSTToxicLess25</v>
      </c>
      <c r="CJ416" s="2" t="str">
        <f t="shared" si="370"/>
        <v/>
      </c>
    </row>
    <row r="417" spans="1:88" hidden="1" x14ac:dyDescent="0.2">
      <c r="A417" s="1" t="s">
        <v>142</v>
      </c>
      <c r="B417" s="19" t="s">
        <v>532</v>
      </c>
      <c r="C417" s="20">
        <v>38771</v>
      </c>
      <c r="D417" s="7">
        <v>0.44722222222222224</v>
      </c>
      <c r="E417" s="1">
        <v>0.1</v>
      </c>
      <c r="F417" s="1" t="s">
        <v>57</v>
      </c>
      <c r="G417" s="1" t="s">
        <v>846</v>
      </c>
      <c r="H417" s="19" t="s">
        <v>711</v>
      </c>
      <c r="I417" s="19" t="s">
        <v>712</v>
      </c>
      <c r="J417" s="19" t="s">
        <v>61</v>
      </c>
      <c r="K417" s="2">
        <v>0.75</v>
      </c>
      <c r="L417" s="2">
        <v>0.25</v>
      </c>
      <c r="M417" s="19">
        <v>90</v>
      </c>
      <c r="N417" s="19">
        <v>100</v>
      </c>
      <c r="O417" s="19">
        <v>100</v>
      </c>
      <c r="P417" s="19">
        <v>100</v>
      </c>
      <c r="Q417" s="21"/>
      <c r="R417" s="21"/>
      <c r="S417" s="21"/>
      <c r="T417" s="21"/>
      <c r="W417" s="2">
        <f t="shared" si="318"/>
        <v>97.5</v>
      </c>
      <c r="X417" s="2">
        <f t="shared" si="319"/>
        <v>5</v>
      </c>
      <c r="Y417" s="2">
        <f t="shared" si="320"/>
        <v>4</v>
      </c>
      <c r="Z417" s="19">
        <v>100</v>
      </c>
      <c r="AA417" s="19">
        <v>88.9</v>
      </c>
      <c r="AB417" s="19">
        <v>55.6</v>
      </c>
      <c r="AC417" s="19">
        <v>80</v>
      </c>
      <c r="AJ417" s="2">
        <f t="shared" si="321"/>
        <v>81.125</v>
      </c>
      <c r="AK417" s="2">
        <f t="shared" si="322"/>
        <v>18.881273791775804</v>
      </c>
      <c r="AL417" s="2">
        <f t="shared" si="323"/>
        <v>4</v>
      </c>
      <c r="AM417" s="22">
        <f t="shared" si="324"/>
        <v>1.2490457723982542</v>
      </c>
      <c r="AN417" s="22">
        <f t="shared" si="325"/>
        <v>1.5707963267948966</v>
      </c>
      <c r="AO417" s="22">
        <f t="shared" si="326"/>
        <v>1.5707963267948966</v>
      </c>
      <c r="AP417" s="22">
        <f t="shared" si="327"/>
        <v>1.5707963267948966</v>
      </c>
      <c r="AQ417" s="22" t="str">
        <f t="shared" si="328"/>
        <v/>
      </c>
      <c r="AR417" s="22" t="str">
        <f t="shared" si="329"/>
        <v/>
      </c>
      <c r="AS417" s="22" t="str">
        <f t="shared" si="330"/>
        <v/>
      </c>
      <c r="AT417" s="22" t="str">
        <f t="shared" si="331"/>
        <v/>
      </c>
      <c r="AU417" s="22" t="str">
        <f t="shared" si="332"/>
        <v/>
      </c>
      <c r="AV417" s="22" t="str">
        <f t="shared" si="333"/>
        <v/>
      </c>
      <c r="AW417" s="2">
        <f t="shared" si="334"/>
        <v>1.490358688195736</v>
      </c>
      <c r="AX417" s="2">
        <f t="shared" si="335"/>
        <v>0.16087527719832118</v>
      </c>
      <c r="AY417" s="2">
        <f t="shared" si="336"/>
        <v>4</v>
      </c>
      <c r="AZ417" s="23">
        <f t="shared" si="337"/>
        <v>1.5707963267948966</v>
      </c>
      <c r="BA417" s="23">
        <f t="shared" si="338"/>
        <v>1.2311362327265871</v>
      </c>
      <c r="BB417" s="23">
        <f t="shared" si="339"/>
        <v>0.84151590658598829</v>
      </c>
      <c r="BC417" s="23">
        <f t="shared" si="340"/>
        <v>1.1071487177940904</v>
      </c>
      <c r="BD417" s="23" t="str">
        <f t="shared" si="341"/>
        <v/>
      </c>
      <c r="BE417" s="23" t="str">
        <f t="shared" si="342"/>
        <v/>
      </c>
      <c r="BF417" s="23" t="str">
        <f t="shared" si="343"/>
        <v/>
      </c>
      <c r="BG417" s="23" t="str">
        <f t="shared" si="344"/>
        <v/>
      </c>
      <c r="BH417" s="23" t="str">
        <f t="shared" si="345"/>
        <v/>
      </c>
      <c r="BI417" s="23" t="str">
        <f t="shared" si="346"/>
        <v/>
      </c>
      <c r="BJ417" s="2">
        <f t="shared" si="347"/>
        <v>1.1876492959753906</v>
      </c>
      <c r="BK417" s="2">
        <f t="shared" si="348"/>
        <v>0.30275481126456344</v>
      </c>
      <c r="BL417" s="2">
        <f t="shared" si="349"/>
        <v>4</v>
      </c>
      <c r="BM417" s="2">
        <f t="shared" si="350"/>
        <v>7.0514753234352347E-4</v>
      </c>
      <c r="BN417" s="2">
        <f t="shared" si="351"/>
        <v>1.7944953373982809E-4</v>
      </c>
      <c r="BO417" s="2">
        <f t="shared" si="352"/>
        <v>4</v>
      </c>
      <c r="BP417" s="2">
        <f t="shared" si="353"/>
        <v>0.4288294843345134</v>
      </c>
      <c r="BQ417" s="2">
        <f t="shared" si="354"/>
        <v>0.74069708411268287</v>
      </c>
      <c r="BR417" s="3" t="str">
        <f t="shared" si="355"/>
        <v>Toxic</v>
      </c>
      <c r="BS417" s="2">
        <f t="shared" si="356"/>
        <v>83.205128205128204</v>
      </c>
      <c r="BT417" s="4" t="s">
        <v>664</v>
      </c>
      <c r="BU417" s="2" t="s">
        <v>666</v>
      </c>
      <c r="BV417" s="2">
        <f t="shared" si="357"/>
        <v>3</v>
      </c>
      <c r="BW417" s="2">
        <f t="shared" si="358"/>
        <v>3</v>
      </c>
      <c r="BX417" s="2">
        <f t="shared" si="359"/>
        <v>2.5880854813636677E-2</v>
      </c>
      <c r="BY417" s="2">
        <f t="shared" si="360"/>
        <v>9.1660475743841424E-2</v>
      </c>
      <c r="BZ417" s="2">
        <f t="shared" si="361"/>
        <v>5.8770665278739052E-2</v>
      </c>
      <c r="CA417" s="2">
        <f t="shared" si="362"/>
        <v>1.1666666666666667</v>
      </c>
      <c r="CB417" s="2">
        <f t="shared" si="363"/>
        <v>0.96606234730883389</v>
      </c>
      <c r="CC417" s="2">
        <v>6.6349999999999998</v>
      </c>
      <c r="CD417" s="2" t="str">
        <f t="shared" si="364"/>
        <v>Same Var</v>
      </c>
      <c r="CE417" s="2">
        <f t="shared" si="365"/>
        <v>8.6337913662492188E-2</v>
      </c>
      <c r="CF417" s="2" t="str">
        <f t="shared" si="366"/>
        <v>NS</v>
      </c>
      <c r="CG417" s="2" t="str">
        <f t="shared" si="367"/>
        <v>NS</v>
      </c>
      <c r="CH417" s="2" t="str">
        <f t="shared" si="368"/>
        <v>Wilcoxon</v>
      </c>
      <c r="CI417" s="2" t="str">
        <f t="shared" si="369"/>
        <v>TSTToxicLess25</v>
      </c>
      <c r="CJ417" s="2" t="str">
        <f t="shared" si="370"/>
        <v/>
      </c>
    </row>
    <row r="418" spans="1:88" x14ac:dyDescent="0.2">
      <c r="A418" s="1" t="s">
        <v>142</v>
      </c>
      <c r="B418" s="19" t="s">
        <v>859</v>
      </c>
      <c r="C418" s="20">
        <v>38378</v>
      </c>
      <c r="D418" s="7">
        <v>0.46666666666666667</v>
      </c>
      <c r="E418" s="1">
        <v>0.1</v>
      </c>
      <c r="F418" s="1" t="s">
        <v>57</v>
      </c>
      <c r="G418" s="1" t="s">
        <v>862</v>
      </c>
      <c r="H418" s="19" t="s">
        <v>711</v>
      </c>
      <c r="I418" s="19" t="s">
        <v>712</v>
      </c>
      <c r="J418" s="19" t="s">
        <v>61</v>
      </c>
      <c r="K418" s="2">
        <v>0.75</v>
      </c>
      <c r="L418" s="2">
        <v>0.25</v>
      </c>
      <c r="M418" s="19">
        <v>100</v>
      </c>
      <c r="N418" s="19">
        <v>90</v>
      </c>
      <c r="O418" s="19">
        <v>100</v>
      </c>
      <c r="P418" s="19">
        <v>100</v>
      </c>
      <c r="Q418" s="21"/>
      <c r="R418" s="21"/>
      <c r="S418" s="21"/>
      <c r="T418" s="21"/>
      <c r="W418" s="2">
        <f t="shared" si="318"/>
        <v>97.5</v>
      </c>
      <c r="X418" s="2">
        <f t="shared" si="319"/>
        <v>5</v>
      </c>
      <c r="Y418" s="2">
        <f t="shared" si="320"/>
        <v>4</v>
      </c>
      <c r="Z418" s="19">
        <v>60</v>
      </c>
      <c r="AA418" s="19">
        <v>100</v>
      </c>
      <c r="AB418" s="19">
        <v>100</v>
      </c>
      <c r="AC418" s="19">
        <v>90</v>
      </c>
      <c r="AJ418" s="2">
        <f t="shared" si="321"/>
        <v>87.5</v>
      </c>
      <c r="AK418" s="2">
        <f t="shared" si="322"/>
        <v>18.929694486000912</v>
      </c>
      <c r="AL418" s="2">
        <f t="shared" si="323"/>
        <v>4</v>
      </c>
      <c r="AM418" s="22">
        <f t="shared" si="324"/>
        <v>1.5707963267948966</v>
      </c>
      <c r="AN418" s="22">
        <f t="shared" si="325"/>
        <v>1.2490457723982542</v>
      </c>
      <c r="AO418" s="22">
        <f t="shared" si="326"/>
        <v>1.5707963267948966</v>
      </c>
      <c r="AP418" s="22">
        <f t="shared" si="327"/>
        <v>1.5707963267948966</v>
      </c>
      <c r="AQ418" s="22" t="str">
        <f t="shared" si="328"/>
        <v/>
      </c>
      <c r="AR418" s="22" t="str">
        <f t="shared" si="329"/>
        <v/>
      </c>
      <c r="AS418" s="22" t="str">
        <f t="shared" si="330"/>
        <v/>
      </c>
      <c r="AT418" s="22" t="str">
        <f t="shared" si="331"/>
        <v/>
      </c>
      <c r="AU418" s="22" t="str">
        <f t="shared" si="332"/>
        <v/>
      </c>
      <c r="AV418" s="22" t="str">
        <f t="shared" si="333"/>
        <v/>
      </c>
      <c r="AW418" s="2">
        <f t="shared" si="334"/>
        <v>1.490358688195736</v>
      </c>
      <c r="AX418" s="2">
        <f t="shared" si="335"/>
        <v>0.16087527719832118</v>
      </c>
      <c r="AY418" s="2">
        <f t="shared" si="336"/>
        <v>4</v>
      </c>
      <c r="AZ418" s="23">
        <f t="shared" si="337"/>
        <v>0.88607712379261372</v>
      </c>
      <c r="BA418" s="23">
        <f t="shared" si="338"/>
        <v>1.5707963267948966</v>
      </c>
      <c r="BB418" s="23">
        <f t="shared" si="339"/>
        <v>1.5707963267948966</v>
      </c>
      <c r="BC418" s="23">
        <f t="shared" si="340"/>
        <v>1.2490457723982542</v>
      </c>
      <c r="BD418" s="23" t="str">
        <f t="shared" si="341"/>
        <v/>
      </c>
      <c r="BE418" s="23" t="str">
        <f t="shared" si="342"/>
        <v/>
      </c>
      <c r="BF418" s="23" t="str">
        <f t="shared" si="343"/>
        <v/>
      </c>
      <c r="BG418" s="23" t="str">
        <f t="shared" si="344"/>
        <v/>
      </c>
      <c r="BH418" s="23" t="str">
        <f t="shared" si="345"/>
        <v/>
      </c>
      <c r="BI418" s="23" t="str">
        <f t="shared" si="346"/>
        <v/>
      </c>
      <c r="BJ418" s="2">
        <f t="shared" si="347"/>
        <v>1.3191788874451653</v>
      </c>
      <c r="BK418" s="2">
        <f t="shared" si="348"/>
        <v>0.32614846469819264</v>
      </c>
      <c r="BL418" s="2">
        <f t="shared" si="349"/>
        <v>4</v>
      </c>
      <c r="BM418" s="2">
        <f t="shared" si="350"/>
        <v>9.1401617737102143E-4</v>
      </c>
      <c r="BN418" s="2">
        <f t="shared" si="351"/>
        <v>2.401481637237204E-4</v>
      </c>
      <c r="BO418" s="2">
        <f t="shared" si="352"/>
        <v>4</v>
      </c>
      <c r="BP418" s="2">
        <f t="shared" si="353"/>
        <v>1.1583566101998037</v>
      </c>
      <c r="BQ418" s="2">
        <f t="shared" si="354"/>
        <v>0.74069708411268287</v>
      </c>
      <c r="BR418" s="3" t="str">
        <f t="shared" si="355"/>
        <v>Nontoxic</v>
      </c>
      <c r="BS418" s="2">
        <f t="shared" si="356"/>
        <v>89.743589743589752</v>
      </c>
      <c r="BT418" s="4" t="s">
        <v>664</v>
      </c>
      <c r="BU418" s="2" t="s">
        <v>666</v>
      </c>
      <c r="BV418" s="2">
        <f t="shared" si="357"/>
        <v>3</v>
      </c>
      <c r="BW418" s="2">
        <f t="shared" si="358"/>
        <v>3</v>
      </c>
      <c r="BX418" s="2">
        <f t="shared" si="359"/>
        <v>2.5880854813636677E-2</v>
      </c>
      <c r="BY418" s="2">
        <f t="shared" si="360"/>
        <v>0.10637282102498821</v>
      </c>
      <c r="BZ418" s="2">
        <f t="shared" si="361"/>
        <v>6.6126837919312439E-2</v>
      </c>
      <c r="CA418" s="2">
        <f t="shared" si="362"/>
        <v>1.1666666666666667</v>
      </c>
      <c r="CB418" s="2">
        <f t="shared" si="363"/>
        <v>1.1897891153063398</v>
      </c>
      <c r="CC418" s="2">
        <v>6.6349999999999998</v>
      </c>
      <c r="CD418" s="2" t="str">
        <f t="shared" si="364"/>
        <v>Same Var</v>
      </c>
      <c r="CE418" s="2">
        <f t="shared" si="365"/>
        <v>8.8717314754696103E-2</v>
      </c>
      <c r="CF418" s="2" t="str">
        <f t="shared" si="366"/>
        <v>NS</v>
      </c>
      <c r="CG418" s="2" t="str">
        <f t="shared" si="367"/>
        <v>NS</v>
      </c>
      <c r="CH418" s="2" t="str">
        <f t="shared" si="368"/>
        <v>Wilcoxon</v>
      </c>
      <c r="CI418" s="2" t="str">
        <f t="shared" si="369"/>
        <v/>
      </c>
      <c r="CJ418" s="2" t="str">
        <f t="shared" si="370"/>
        <v/>
      </c>
    </row>
    <row r="419" spans="1:88" x14ac:dyDescent="0.2">
      <c r="A419" s="1" t="s">
        <v>142</v>
      </c>
      <c r="B419" s="19" t="s">
        <v>516</v>
      </c>
      <c r="C419" s="20">
        <v>38435</v>
      </c>
      <c r="D419" s="7">
        <v>0.56874999999999998</v>
      </c>
      <c r="E419" s="1">
        <v>0.1</v>
      </c>
      <c r="F419" s="1" t="s">
        <v>57</v>
      </c>
      <c r="G419" s="1" t="s">
        <v>837</v>
      </c>
      <c r="H419" s="19" t="s">
        <v>711</v>
      </c>
      <c r="I419" s="19" t="s">
        <v>712</v>
      </c>
      <c r="J419" s="19" t="s">
        <v>61</v>
      </c>
      <c r="K419" s="2">
        <v>0.75</v>
      </c>
      <c r="L419" s="2">
        <v>0.25</v>
      </c>
      <c r="M419" s="19">
        <v>100</v>
      </c>
      <c r="N419" s="19">
        <v>100</v>
      </c>
      <c r="O419" s="19">
        <v>100</v>
      </c>
      <c r="P419" s="19">
        <v>90</v>
      </c>
      <c r="Q419" s="21"/>
      <c r="R419" s="21"/>
      <c r="S419" s="21"/>
      <c r="T419" s="21"/>
      <c r="W419" s="2">
        <f t="shared" si="318"/>
        <v>97.5</v>
      </c>
      <c r="X419" s="2">
        <f t="shared" si="319"/>
        <v>5</v>
      </c>
      <c r="Y419" s="2">
        <f t="shared" si="320"/>
        <v>4</v>
      </c>
      <c r="Z419" s="19">
        <v>80</v>
      </c>
      <c r="AA419" s="19">
        <v>60</v>
      </c>
      <c r="AB419" s="19">
        <v>100</v>
      </c>
      <c r="AC419" s="19">
        <v>100</v>
      </c>
      <c r="AJ419" s="2">
        <f t="shared" si="321"/>
        <v>85</v>
      </c>
      <c r="AK419" s="2">
        <f t="shared" si="322"/>
        <v>19.148542155126762</v>
      </c>
      <c r="AL419" s="2">
        <f t="shared" si="323"/>
        <v>4</v>
      </c>
      <c r="AM419" s="22">
        <f t="shared" si="324"/>
        <v>1.5707963267948966</v>
      </c>
      <c r="AN419" s="22">
        <f t="shared" si="325"/>
        <v>1.5707963267948966</v>
      </c>
      <c r="AO419" s="22">
        <f t="shared" si="326"/>
        <v>1.5707963267948966</v>
      </c>
      <c r="AP419" s="22">
        <f t="shared" si="327"/>
        <v>1.2490457723982542</v>
      </c>
      <c r="AQ419" s="22" t="str">
        <f t="shared" si="328"/>
        <v/>
      </c>
      <c r="AR419" s="22" t="str">
        <f t="shared" si="329"/>
        <v/>
      </c>
      <c r="AS419" s="22" t="str">
        <f t="shared" si="330"/>
        <v/>
      </c>
      <c r="AT419" s="22" t="str">
        <f t="shared" si="331"/>
        <v/>
      </c>
      <c r="AU419" s="22" t="str">
        <f t="shared" si="332"/>
        <v/>
      </c>
      <c r="AV419" s="22" t="str">
        <f t="shared" si="333"/>
        <v/>
      </c>
      <c r="AW419" s="2">
        <f t="shared" si="334"/>
        <v>1.490358688195736</v>
      </c>
      <c r="AX419" s="2">
        <f t="shared" si="335"/>
        <v>0.16087527719832118</v>
      </c>
      <c r="AY419" s="2">
        <f t="shared" si="336"/>
        <v>4</v>
      </c>
      <c r="AZ419" s="23">
        <f t="shared" si="337"/>
        <v>1.1071487177940904</v>
      </c>
      <c r="BA419" s="23">
        <f t="shared" si="338"/>
        <v>0.88607712379261372</v>
      </c>
      <c r="BB419" s="23">
        <f t="shared" si="339"/>
        <v>1.5707963267948966</v>
      </c>
      <c r="BC419" s="23">
        <f t="shared" si="340"/>
        <v>1.5707963267948966</v>
      </c>
      <c r="BD419" s="23" t="str">
        <f t="shared" si="341"/>
        <v/>
      </c>
      <c r="BE419" s="23" t="str">
        <f t="shared" si="342"/>
        <v/>
      </c>
      <c r="BF419" s="23" t="str">
        <f t="shared" si="343"/>
        <v/>
      </c>
      <c r="BG419" s="23" t="str">
        <f t="shared" si="344"/>
        <v/>
      </c>
      <c r="BH419" s="23" t="str">
        <f t="shared" si="345"/>
        <v/>
      </c>
      <c r="BI419" s="23" t="str">
        <f t="shared" si="346"/>
        <v/>
      </c>
      <c r="BJ419" s="2">
        <f t="shared" si="347"/>
        <v>1.2837046237941243</v>
      </c>
      <c r="BK419" s="2">
        <f t="shared" si="348"/>
        <v>0.34357090901525739</v>
      </c>
      <c r="BL419" s="2">
        <f t="shared" si="349"/>
        <v>4</v>
      </c>
      <c r="BM419" s="2">
        <f t="shared" si="350"/>
        <v>1.0989051021904029E-3</v>
      </c>
      <c r="BN419" s="2">
        <f t="shared" si="351"/>
        <v>2.9470011023993096E-4</v>
      </c>
      <c r="BO419" s="2">
        <f t="shared" si="352"/>
        <v>4</v>
      </c>
      <c r="BP419" s="2">
        <f t="shared" si="353"/>
        <v>0.91138010222609689</v>
      </c>
      <c r="BQ419" s="2">
        <f t="shared" si="354"/>
        <v>0.74069708411268287</v>
      </c>
      <c r="BR419" s="3" t="str">
        <f t="shared" si="355"/>
        <v>Nontoxic</v>
      </c>
      <c r="BS419" s="2">
        <f t="shared" si="356"/>
        <v>87.179487179487182</v>
      </c>
      <c r="BT419" s="4" t="s">
        <v>664</v>
      </c>
      <c r="BU419" s="2" t="s">
        <v>666</v>
      </c>
      <c r="BV419" s="2">
        <f t="shared" si="357"/>
        <v>3</v>
      </c>
      <c r="BW419" s="2">
        <f t="shared" si="358"/>
        <v>3</v>
      </c>
      <c r="BX419" s="2">
        <f t="shared" si="359"/>
        <v>2.5880854813636677E-2</v>
      </c>
      <c r="BY419" s="2">
        <f t="shared" si="360"/>
        <v>0.11804096952157027</v>
      </c>
      <c r="BZ419" s="2">
        <f t="shared" si="361"/>
        <v>7.1960912167603475E-2</v>
      </c>
      <c r="CA419" s="2">
        <f t="shared" si="362"/>
        <v>1.1666666666666667</v>
      </c>
      <c r="CB419" s="2">
        <f t="shared" si="363"/>
        <v>1.3569709051433323</v>
      </c>
      <c r="CC419" s="2">
        <v>6.6349999999999998</v>
      </c>
      <c r="CD419" s="2" t="str">
        <f t="shared" si="364"/>
        <v>Same Var</v>
      </c>
      <c r="CE419" s="2">
        <f t="shared" si="365"/>
        <v>8.9171712621112662E-2</v>
      </c>
      <c r="CF419" s="2" t="str">
        <f t="shared" si="366"/>
        <v>NS</v>
      </c>
      <c r="CG419" s="2" t="str">
        <f t="shared" si="367"/>
        <v>NS</v>
      </c>
      <c r="CH419" s="2" t="str">
        <f t="shared" si="368"/>
        <v>Wilcoxon</v>
      </c>
      <c r="CI419" s="2" t="str">
        <f t="shared" si="369"/>
        <v/>
      </c>
      <c r="CJ419" s="2" t="str">
        <f t="shared" si="370"/>
        <v/>
      </c>
    </row>
    <row r="420" spans="1:88" x14ac:dyDescent="0.2">
      <c r="A420" s="1" t="s">
        <v>142</v>
      </c>
      <c r="B420" s="19" t="s">
        <v>342</v>
      </c>
      <c r="C420" s="20">
        <v>37208</v>
      </c>
      <c r="D420" s="7">
        <v>0.61458333333333337</v>
      </c>
      <c r="E420" s="1">
        <v>0.1</v>
      </c>
      <c r="F420" s="1" t="s">
        <v>57</v>
      </c>
      <c r="G420" s="1" t="s">
        <v>770</v>
      </c>
      <c r="H420" s="19" t="s">
        <v>711</v>
      </c>
      <c r="I420" s="19" t="s">
        <v>712</v>
      </c>
      <c r="J420" s="19" t="s">
        <v>61</v>
      </c>
      <c r="K420" s="2">
        <v>0.75</v>
      </c>
      <c r="L420" s="2">
        <v>0.25</v>
      </c>
      <c r="M420" s="19">
        <v>100</v>
      </c>
      <c r="N420" s="19">
        <v>100</v>
      </c>
      <c r="O420" s="19">
        <v>100</v>
      </c>
      <c r="P420" s="19">
        <v>90</v>
      </c>
      <c r="Q420" s="21"/>
      <c r="R420" s="21"/>
      <c r="S420" s="21"/>
      <c r="T420" s="21"/>
      <c r="W420" s="2">
        <f t="shared" si="318"/>
        <v>97.5</v>
      </c>
      <c r="X420" s="2">
        <f t="shared" si="319"/>
        <v>5</v>
      </c>
      <c r="Y420" s="2">
        <f t="shared" si="320"/>
        <v>4</v>
      </c>
      <c r="Z420" s="19">
        <v>100</v>
      </c>
      <c r="AA420" s="19">
        <v>100</v>
      </c>
      <c r="AB420" s="19">
        <v>60</v>
      </c>
      <c r="AC420" s="19">
        <v>100</v>
      </c>
      <c r="AJ420" s="2">
        <f t="shared" si="321"/>
        <v>90</v>
      </c>
      <c r="AK420" s="2">
        <f t="shared" si="322"/>
        <v>20</v>
      </c>
      <c r="AL420" s="2">
        <f t="shared" si="323"/>
        <v>4</v>
      </c>
      <c r="AM420" s="22">
        <f t="shared" si="324"/>
        <v>1.5707963267948966</v>
      </c>
      <c r="AN420" s="22">
        <f t="shared" si="325"/>
        <v>1.5707963267948966</v>
      </c>
      <c r="AO420" s="22">
        <f t="shared" si="326"/>
        <v>1.5707963267948966</v>
      </c>
      <c r="AP420" s="22">
        <f t="shared" si="327"/>
        <v>1.2490457723982542</v>
      </c>
      <c r="AQ420" s="22" t="str">
        <f t="shared" si="328"/>
        <v/>
      </c>
      <c r="AR420" s="22" t="str">
        <f t="shared" si="329"/>
        <v/>
      </c>
      <c r="AS420" s="22" t="str">
        <f t="shared" si="330"/>
        <v/>
      </c>
      <c r="AT420" s="22" t="str">
        <f t="shared" si="331"/>
        <v/>
      </c>
      <c r="AU420" s="22" t="str">
        <f t="shared" si="332"/>
        <v/>
      </c>
      <c r="AV420" s="22" t="str">
        <f t="shared" si="333"/>
        <v/>
      </c>
      <c r="AW420" s="2">
        <f t="shared" si="334"/>
        <v>1.490358688195736</v>
      </c>
      <c r="AX420" s="2">
        <f t="shared" si="335"/>
        <v>0.16087527719832118</v>
      </c>
      <c r="AY420" s="2">
        <f t="shared" si="336"/>
        <v>4</v>
      </c>
      <c r="AZ420" s="23">
        <f t="shared" si="337"/>
        <v>1.5707963267948966</v>
      </c>
      <c r="BA420" s="23">
        <f t="shared" si="338"/>
        <v>1.5707963267948966</v>
      </c>
      <c r="BB420" s="23">
        <f t="shared" si="339"/>
        <v>0.88607712379261372</v>
      </c>
      <c r="BC420" s="23">
        <f t="shared" si="340"/>
        <v>1.5707963267948966</v>
      </c>
      <c r="BD420" s="23" t="str">
        <f t="shared" si="341"/>
        <v/>
      </c>
      <c r="BE420" s="23" t="str">
        <f t="shared" si="342"/>
        <v/>
      </c>
      <c r="BF420" s="23" t="str">
        <f t="shared" si="343"/>
        <v/>
      </c>
      <c r="BG420" s="23" t="str">
        <f t="shared" si="344"/>
        <v/>
      </c>
      <c r="BH420" s="23" t="str">
        <f t="shared" si="345"/>
        <v/>
      </c>
      <c r="BI420" s="23" t="str">
        <f t="shared" si="346"/>
        <v/>
      </c>
      <c r="BJ420" s="2">
        <f t="shared" si="347"/>
        <v>1.3996165260443258</v>
      </c>
      <c r="BK420" s="2">
        <f t="shared" si="348"/>
        <v>0.34235960150114159</v>
      </c>
      <c r="BL420" s="2">
        <f t="shared" si="349"/>
        <v>4</v>
      </c>
      <c r="BM420" s="2">
        <f t="shared" si="350"/>
        <v>1.0851766417001713E-3</v>
      </c>
      <c r="BN420" s="2">
        <f t="shared" si="351"/>
        <v>2.9062794966102837E-4</v>
      </c>
      <c r="BO420" s="2">
        <f t="shared" si="352"/>
        <v>4</v>
      </c>
      <c r="BP420" s="2">
        <f t="shared" si="353"/>
        <v>1.5528842777761713</v>
      </c>
      <c r="BQ420" s="2">
        <f t="shared" si="354"/>
        <v>0.74069708411268287</v>
      </c>
      <c r="BR420" s="3" t="str">
        <f t="shared" si="355"/>
        <v>Nontoxic</v>
      </c>
      <c r="BS420" s="2">
        <f t="shared" si="356"/>
        <v>92.307692307692307</v>
      </c>
      <c r="BT420" s="4" t="s">
        <v>664</v>
      </c>
      <c r="BU420" s="2" t="s">
        <v>666</v>
      </c>
      <c r="BV420" s="2">
        <f t="shared" si="357"/>
        <v>3</v>
      </c>
      <c r="BW420" s="2">
        <f t="shared" si="358"/>
        <v>3</v>
      </c>
      <c r="BX420" s="2">
        <f t="shared" si="359"/>
        <v>2.5880854813636677E-2</v>
      </c>
      <c r="BY420" s="2">
        <f t="shared" si="360"/>
        <v>0.11721009674002046</v>
      </c>
      <c r="BZ420" s="2">
        <f t="shared" si="361"/>
        <v>7.1545475776828571E-2</v>
      </c>
      <c r="CA420" s="2">
        <f t="shared" si="362"/>
        <v>1.1666666666666667</v>
      </c>
      <c r="CB420" s="2">
        <f t="shared" si="363"/>
        <v>1.3453586297323301</v>
      </c>
      <c r="CC420" s="2">
        <v>6.6349999999999998</v>
      </c>
      <c r="CD420" s="2" t="str">
        <f t="shared" si="364"/>
        <v>Same Var</v>
      </c>
      <c r="CE420" s="2">
        <f t="shared" si="365"/>
        <v>9.2299777327080126E-2</v>
      </c>
      <c r="CF420" s="2" t="str">
        <f t="shared" si="366"/>
        <v>NS</v>
      </c>
      <c r="CG420" s="2" t="str">
        <f t="shared" si="367"/>
        <v>NS</v>
      </c>
      <c r="CH420" s="2" t="str">
        <f t="shared" si="368"/>
        <v>Wilcoxon</v>
      </c>
      <c r="CI420" s="2" t="str">
        <f t="shared" si="369"/>
        <v/>
      </c>
      <c r="CJ420" s="2" t="str">
        <f t="shared" si="370"/>
        <v/>
      </c>
    </row>
    <row r="421" spans="1:88" x14ac:dyDescent="0.2">
      <c r="A421" s="1" t="s">
        <v>142</v>
      </c>
      <c r="B421" s="19" t="s">
        <v>301</v>
      </c>
      <c r="C421" s="20">
        <v>37342</v>
      </c>
      <c r="D421" s="7">
        <v>0</v>
      </c>
      <c r="E421" s="1">
        <v>0.1</v>
      </c>
      <c r="F421" s="1" t="s">
        <v>57</v>
      </c>
      <c r="G421" s="1" t="s">
        <v>746</v>
      </c>
      <c r="H421" s="19" t="s">
        <v>711</v>
      </c>
      <c r="I421" s="19" t="s">
        <v>712</v>
      </c>
      <c r="J421" s="19" t="s">
        <v>61</v>
      </c>
      <c r="K421" s="2">
        <v>0.75</v>
      </c>
      <c r="L421" s="2">
        <v>0.25</v>
      </c>
      <c r="M421" s="19">
        <v>90</v>
      </c>
      <c r="N421" s="19">
        <v>100</v>
      </c>
      <c r="O421" s="19">
        <v>100</v>
      </c>
      <c r="P421" s="19">
        <v>100</v>
      </c>
      <c r="Q421" s="21"/>
      <c r="R421" s="21"/>
      <c r="S421" s="21"/>
      <c r="T421" s="21"/>
      <c r="W421" s="2">
        <f t="shared" si="318"/>
        <v>97.5</v>
      </c>
      <c r="X421" s="2">
        <f t="shared" si="319"/>
        <v>5</v>
      </c>
      <c r="Y421" s="2">
        <f t="shared" si="320"/>
        <v>4</v>
      </c>
      <c r="Z421" s="19">
        <v>100</v>
      </c>
      <c r="AA421" s="19">
        <v>100</v>
      </c>
      <c r="AB421" s="19">
        <v>60</v>
      </c>
      <c r="AC421" s="19">
        <v>73</v>
      </c>
      <c r="AJ421" s="2">
        <f t="shared" si="321"/>
        <v>83.25</v>
      </c>
      <c r="AK421" s="2">
        <f t="shared" si="322"/>
        <v>20.05617112013158</v>
      </c>
      <c r="AL421" s="2">
        <f t="shared" si="323"/>
        <v>4</v>
      </c>
      <c r="AM421" s="22">
        <f t="shared" si="324"/>
        <v>1.2490457723982542</v>
      </c>
      <c r="AN421" s="22">
        <f t="shared" si="325"/>
        <v>1.5707963267948966</v>
      </c>
      <c r="AO421" s="22">
        <f t="shared" si="326"/>
        <v>1.5707963267948966</v>
      </c>
      <c r="AP421" s="22">
        <f t="shared" si="327"/>
        <v>1.5707963267948966</v>
      </c>
      <c r="AQ421" s="22" t="str">
        <f t="shared" si="328"/>
        <v/>
      </c>
      <c r="AR421" s="22" t="str">
        <f t="shared" si="329"/>
        <v/>
      </c>
      <c r="AS421" s="22" t="str">
        <f t="shared" si="330"/>
        <v/>
      </c>
      <c r="AT421" s="22" t="str">
        <f t="shared" si="331"/>
        <v/>
      </c>
      <c r="AU421" s="22" t="str">
        <f t="shared" si="332"/>
        <v/>
      </c>
      <c r="AV421" s="22" t="str">
        <f t="shared" si="333"/>
        <v/>
      </c>
      <c r="AW421" s="2">
        <f t="shared" si="334"/>
        <v>1.490358688195736</v>
      </c>
      <c r="AX421" s="2">
        <f t="shared" si="335"/>
        <v>0.16087527719832118</v>
      </c>
      <c r="AY421" s="2">
        <f t="shared" si="336"/>
        <v>4</v>
      </c>
      <c r="AZ421" s="23">
        <f t="shared" si="337"/>
        <v>1.5707963267948966</v>
      </c>
      <c r="BA421" s="23">
        <f t="shared" si="338"/>
        <v>1.5707963267948966</v>
      </c>
      <c r="BB421" s="23">
        <f t="shared" si="339"/>
        <v>0.88607712379261372</v>
      </c>
      <c r="BC421" s="23">
        <f t="shared" si="340"/>
        <v>1.0243957626569244</v>
      </c>
      <c r="BD421" s="23" t="str">
        <f t="shared" si="341"/>
        <v/>
      </c>
      <c r="BE421" s="23" t="str">
        <f t="shared" si="342"/>
        <v/>
      </c>
      <c r="BF421" s="23" t="str">
        <f t="shared" si="343"/>
        <v/>
      </c>
      <c r="BG421" s="23" t="str">
        <f t="shared" si="344"/>
        <v/>
      </c>
      <c r="BH421" s="23" t="str">
        <f t="shared" si="345"/>
        <v/>
      </c>
      <c r="BI421" s="23" t="str">
        <f t="shared" si="346"/>
        <v/>
      </c>
      <c r="BJ421" s="2">
        <f t="shared" si="347"/>
        <v>1.2630163850098328</v>
      </c>
      <c r="BK421" s="2">
        <f t="shared" si="348"/>
        <v>0.35985181820183842</v>
      </c>
      <c r="BL421" s="2">
        <f t="shared" si="349"/>
        <v>4</v>
      </c>
      <c r="BM421" s="2">
        <f t="shared" si="350"/>
        <v>1.2969237786820285E-3</v>
      </c>
      <c r="BN421" s="2">
        <f t="shared" si="351"/>
        <v>3.5375953324499762E-4</v>
      </c>
      <c r="BO421" s="2">
        <f t="shared" si="352"/>
        <v>4</v>
      </c>
      <c r="BP421" s="2">
        <f t="shared" si="353"/>
        <v>0.76538449600783176</v>
      </c>
      <c r="BQ421" s="2">
        <f t="shared" si="354"/>
        <v>0.74069708411268287</v>
      </c>
      <c r="BR421" s="3" t="str">
        <f t="shared" si="355"/>
        <v>Nontoxic</v>
      </c>
      <c r="BS421" s="2">
        <f t="shared" si="356"/>
        <v>85.384615384615387</v>
      </c>
      <c r="BT421" s="4" t="s">
        <v>664</v>
      </c>
      <c r="BU421" s="2" t="s">
        <v>666</v>
      </c>
      <c r="BV421" s="2">
        <f t="shared" si="357"/>
        <v>3</v>
      </c>
      <c r="BW421" s="2">
        <f t="shared" si="358"/>
        <v>3</v>
      </c>
      <c r="BX421" s="2">
        <f t="shared" si="359"/>
        <v>2.5880854813636677E-2</v>
      </c>
      <c r="BY421" s="2">
        <f t="shared" si="360"/>
        <v>0.12949333106316896</v>
      </c>
      <c r="BZ421" s="2">
        <f t="shared" si="361"/>
        <v>7.7687092938402813E-2</v>
      </c>
      <c r="CA421" s="2">
        <f t="shared" si="362"/>
        <v>1.1666666666666667</v>
      </c>
      <c r="CB421" s="2">
        <f t="shared" si="363"/>
        <v>1.5126309715891892</v>
      </c>
      <c r="CC421" s="2">
        <v>6.6349999999999998</v>
      </c>
      <c r="CD421" s="2" t="str">
        <f t="shared" si="364"/>
        <v>Same Var</v>
      </c>
      <c r="CE421" s="2">
        <f t="shared" si="365"/>
        <v>8.4234547009858662E-2</v>
      </c>
      <c r="CF421" s="2" t="str">
        <f t="shared" si="366"/>
        <v>NS</v>
      </c>
      <c r="CG421" s="2" t="str">
        <f t="shared" si="367"/>
        <v>NS</v>
      </c>
      <c r="CH421" s="2" t="str">
        <f t="shared" si="368"/>
        <v>Wilcoxon</v>
      </c>
      <c r="CI421" s="2" t="str">
        <f t="shared" si="369"/>
        <v/>
      </c>
      <c r="CJ421" s="2" t="str">
        <f t="shared" si="370"/>
        <v/>
      </c>
    </row>
    <row r="422" spans="1:88" hidden="1" x14ac:dyDescent="0.2">
      <c r="A422" s="1" t="s">
        <v>142</v>
      </c>
      <c r="B422" s="19" t="s">
        <v>357</v>
      </c>
      <c r="C422" s="20">
        <v>37208</v>
      </c>
      <c r="D422" s="7">
        <v>0.44791666666666669</v>
      </c>
      <c r="E422" s="1">
        <v>0.1</v>
      </c>
      <c r="F422" s="1" t="s">
        <v>57</v>
      </c>
      <c r="G422" s="1" t="s">
        <v>770</v>
      </c>
      <c r="H422" s="19" t="s">
        <v>711</v>
      </c>
      <c r="I422" s="19" t="s">
        <v>712</v>
      </c>
      <c r="J422" s="19" t="s">
        <v>61</v>
      </c>
      <c r="K422" s="2">
        <v>0.75</v>
      </c>
      <c r="L422" s="2">
        <v>0.25</v>
      </c>
      <c r="M422" s="19">
        <v>100</v>
      </c>
      <c r="N422" s="19">
        <v>100</v>
      </c>
      <c r="O422" s="19">
        <v>100</v>
      </c>
      <c r="P422" s="19">
        <v>90</v>
      </c>
      <c r="Q422" s="21"/>
      <c r="R422" s="21"/>
      <c r="S422" s="21"/>
      <c r="T422" s="21"/>
      <c r="W422" s="2">
        <f t="shared" si="318"/>
        <v>97.5</v>
      </c>
      <c r="X422" s="2">
        <f t="shared" si="319"/>
        <v>5</v>
      </c>
      <c r="Y422" s="2">
        <f t="shared" si="320"/>
        <v>4</v>
      </c>
      <c r="Z422" s="19">
        <v>100</v>
      </c>
      <c r="AA422" s="19">
        <v>70</v>
      </c>
      <c r="AB422" s="19">
        <v>60</v>
      </c>
      <c r="AC422" s="19">
        <v>100</v>
      </c>
      <c r="AJ422" s="2">
        <f t="shared" si="321"/>
        <v>82.5</v>
      </c>
      <c r="AK422" s="2">
        <f t="shared" si="322"/>
        <v>20.615528128088304</v>
      </c>
      <c r="AL422" s="2">
        <f t="shared" si="323"/>
        <v>4</v>
      </c>
      <c r="AM422" s="22">
        <f t="shared" si="324"/>
        <v>1.5707963267948966</v>
      </c>
      <c r="AN422" s="22">
        <f t="shared" si="325"/>
        <v>1.5707963267948966</v>
      </c>
      <c r="AO422" s="22">
        <f t="shared" si="326"/>
        <v>1.5707963267948966</v>
      </c>
      <c r="AP422" s="22">
        <f t="shared" si="327"/>
        <v>1.2490457723982542</v>
      </c>
      <c r="AQ422" s="22" t="str">
        <f t="shared" si="328"/>
        <v/>
      </c>
      <c r="AR422" s="22" t="str">
        <f t="shared" si="329"/>
        <v/>
      </c>
      <c r="AS422" s="22" t="str">
        <f t="shared" si="330"/>
        <v/>
      </c>
      <c r="AT422" s="22" t="str">
        <f t="shared" si="331"/>
        <v/>
      </c>
      <c r="AU422" s="22" t="str">
        <f t="shared" si="332"/>
        <v/>
      </c>
      <c r="AV422" s="22" t="str">
        <f t="shared" si="333"/>
        <v/>
      </c>
      <c r="AW422" s="2">
        <f t="shared" si="334"/>
        <v>1.490358688195736</v>
      </c>
      <c r="AX422" s="2">
        <f t="shared" si="335"/>
        <v>0.16087527719832118</v>
      </c>
      <c r="AY422" s="2">
        <f t="shared" si="336"/>
        <v>4</v>
      </c>
      <c r="AZ422" s="23">
        <f t="shared" si="337"/>
        <v>1.5707963267948966</v>
      </c>
      <c r="BA422" s="23">
        <f t="shared" si="338"/>
        <v>0.99115658643119231</v>
      </c>
      <c r="BB422" s="23">
        <f t="shared" si="339"/>
        <v>0.88607712379261372</v>
      </c>
      <c r="BC422" s="23">
        <f t="shared" si="340"/>
        <v>1.5707963267948966</v>
      </c>
      <c r="BD422" s="23" t="str">
        <f t="shared" si="341"/>
        <v/>
      </c>
      <c r="BE422" s="23" t="str">
        <f t="shared" si="342"/>
        <v/>
      </c>
      <c r="BF422" s="23" t="str">
        <f t="shared" si="343"/>
        <v/>
      </c>
      <c r="BG422" s="23" t="str">
        <f t="shared" si="344"/>
        <v/>
      </c>
      <c r="BH422" s="23" t="str">
        <f t="shared" si="345"/>
        <v/>
      </c>
      <c r="BI422" s="23" t="str">
        <f t="shared" si="346"/>
        <v/>
      </c>
      <c r="BJ422" s="2">
        <f t="shared" si="347"/>
        <v>1.2547065909533996</v>
      </c>
      <c r="BK422" s="2">
        <f t="shared" si="348"/>
        <v>0.36750135199370187</v>
      </c>
      <c r="BL422" s="2">
        <f t="shared" si="349"/>
        <v>4</v>
      </c>
      <c r="BM422" s="2">
        <f t="shared" si="350"/>
        <v>1.39904471356924E-3</v>
      </c>
      <c r="BN422" s="2">
        <f t="shared" si="351"/>
        <v>3.8442487263356737E-4</v>
      </c>
      <c r="BO422" s="2">
        <f t="shared" si="352"/>
        <v>4</v>
      </c>
      <c r="BP422" s="2">
        <f t="shared" si="353"/>
        <v>0.7080513146010875</v>
      </c>
      <c r="BQ422" s="2">
        <f t="shared" si="354"/>
        <v>0.74069708411268287</v>
      </c>
      <c r="BR422" s="3" t="str">
        <f t="shared" si="355"/>
        <v>Toxic</v>
      </c>
      <c r="BS422" s="2">
        <f t="shared" si="356"/>
        <v>84.615384615384613</v>
      </c>
      <c r="BT422" s="4" t="s">
        <v>664</v>
      </c>
      <c r="BU422" s="2" t="s">
        <v>666</v>
      </c>
      <c r="BV422" s="2">
        <f t="shared" si="357"/>
        <v>3</v>
      </c>
      <c r="BW422" s="2">
        <f t="shared" si="358"/>
        <v>3</v>
      </c>
      <c r="BX422" s="2">
        <f t="shared" si="359"/>
        <v>2.5880854813636677E-2</v>
      </c>
      <c r="BY422" s="2">
        <f t="shared" si="360"/>
        <v>0.13505724371719877</v>
      </c>
      <c r="BZ422" s="2">
        <f t="shared" si="361"/>
        <v>8.0469049265417716E-2</v>
      </c>
      <c r="CA422" s="2">
        <f t="shared" si="362"/>
        <v>1.1666666666666667</v>
      </c>
      <c r="CB422" s="2">
        <f t="shared" si="363"/>
        <v>1.5853963977156167</v>
      </c>
      <c r="CC422" s="2">
        <v>6.6349999999999998</v>
      </c>
      <c r="CD422" s="2" t="str">
        <f t="shared" si="364"/>
        <v>Same Var</v>
      </c>
      <c r="CE422" s="2">
        <f t="shared" si="365"/>
        <v>8.9993212028550568E-2</v>
      </c>
      <c r="CF422" s="2" t="str">
        <f t="shared" si="366"/>
        <v>NS</v>
      </c>
      <c r="CG422" s="2" t="str">
        <f t="shared" si="367"/>
        <v>NS</v>
      </c>
      <c r="CH422" s="2" t="str">
        <f t="shared" si="368"/>
        <v>Wilcoxon</v>
      </c>
      <c r="CI422" s="2" t="str">
        <f t="shared" si="369"/>
        <v>TSTToxicLess25</v>
      </c>
      <c r="CJ422" s="2" t="str">
        <f t="shared" si="370"/>
        <v/>
      </c>
    </row>
    <row r="423" spans="1:88" hidden="1" x14ac:dyDescent="0.2">
      <c r="A423" s="1" t="s">
        <v>142</v>
      </c>
      <c r="B423" s="19" t="s">
        <v>532</v>
      </c>
      <c r="C423" s="20">
        <v>38617</v>
      </c>
      <c r="D423" s="7">
        <v>0.4861111111111111</v>
      </c>
      <c r="E423" s="1">
        <v>0.1</v>
      </c>
      <c r="F423" s="1" t="s">
        <v>57</v>
      </c>
      <c r="G423" s="1" t="s">
        <v>841</v>
      </c>
      <c r="H423" s="19" t="s">
        <v>711</v>
      </c>
      <c r="I423" s="19" t="s">
        <v>712</v>
      </c>
      <c r="J423" s="19" t="s">
        <v>61</v>
      </c>
      <c r="K423" s="2">
        <v>0.75</v>
      </c>
      <c r="L423" s="2">
        <v>0.25</v>
      </c>
      <c r="M423" s="19">
        <v>90</v>
      </c>
      <c r="N423" s="19">
        <v>100</v>
      </c>
      <c r="O423" s="19">
        <v>100</v>
      </c>
      <c r="P423" s="19">
        <v>100</v>
      </c>
      <c r="Q423" s="21"/>
      <c r="R423" s="21"/>
      <c r="S423" s="21"/>
      <c r="T423" s="21"/>
      <c r="W423" s="2">
        <f t="shared" si="318"/>
        <v>97.5</v>
      </c>
      <c r="X423" s="2">
        <f t="shared" si="319"/>
        <v>5</v>
      </c>
      <c r="Y423" s="2">
        <f t="shared" si="320"/>
        <v>4</v>
      </c>
      <c r="Z423" s="19">
        <v>100</v>
      </c>
      <c r="AA423" s="19">
        <v>60</v>
      </c>
      <c r="AB423" s="19">
        <v>70</v>
      </c>
      <c r="AC423" s="19">
        <v>100</v>
      </c>
      <c r="AJ423" s="2">
        <f t="shared" si="321"/>
        <v>82.5</v>
      </c>
      <c r="AK423" s="2">
        <f t="shared" si="322"/>
        <v>20.615528128088304</v>
      </c>
      <c r="AL423" s="2">
        <f t="shared" si="323"/>
        <v>4</v>
      </c>
      <c r="AM423" s="22">
        <f t="shared" si="324"/>
        <v>1.2490457723982542</v>
      </c>
      <c r="AN423" s="22">
        <f t="shared" si="325"/>
        <v>1.5707963267948966</v>
      </c>
      <c r="AO423" s="22">
        <f t="shared" si="326"/>
        <v>1.5707963267948966</v>
      </c>
      <c r="AP423" s="22">
        <f t="shared" si="327"/>
        <v>1.5707963267948966</v>
      </c>
      <c r="AQ423" s="22" t="str">
        <f t="shared" si="328"/>
        <v/>
      </c>
      <c r="AR423" s="22" t="str">
        <f t="shared" si="329"/>
        <v/>
      </c>
      <c r="AS423" s="22" t="str">
        <f t="shared" si="330"/>
        <v/>
      </c>
      <c r="AT423" s="22" t="str">
        <f t="shared" si="331"/>
        <v/>
      </c>
      <c r="AU423" s="22" t="str">
        <f t="shared" si="332"/>
        <v/>
      </c>
      <c r="AV423" s="22" t="str">
        <f t="shared" si="333"/>
        <v/>
      </c>
      <c r="AW423" s="2">
        <f t="shared" si="334"/>
        <v>1.490358688195736</v>
      </c>
      <c r="AX423" s="2">
        <f t="shared" si="335"/>
        <v>0.16087527719832118</v>
      </c>
      <c r="AY423" s="2">
        <f t="shared" si="336"/>
        <v>4</v>
      </c>
      <c r="AZ423" s="23">
        <f t="shared" si="337"/>
        <v>1.5707963267948966</v>
      </c>
      <c r="BA423" s="23">
        <f t="shared" si="338"/>
        <v>0.88607712379261372</v>
      </c>
      <c r="BB423" s="23">
        <f t="shared" si="339"/>
        <v>0.99115658643119231</v>
      </c>
      <c r="BC423" s="23">
        <f t="shared" si="340"/>
        <v>1.5707963267948966</v>
      </c>
      <c r="BD423" s="23" t="str">
        <f t="shared" si="341"/>
        <v/>
      </c>
      <c r="BE423" s="23" t="str">
        <f t="shared" si="342"/>
        <v/>
      </c>
      <c r="BF423" s="23" t="str">
        <f t="shared" si="343"/>
        <v/>
      </c>
      <c r="BG423" s="23" t="str">
        <f t="shared" si="344"/>
        <v/>
      </c>
      <c r="BH423" s="23" t="str">
        <f t="shared" si="345"/>
        <v/>
      </c>
      <c r="BI423" s="23" t="str">
        <f t="shared" si="346"/>
        <v/>
      </c>
      <c r="BJ423" s="2">
        <f t="shared" si="347"/>
        <v>1.2547065909533996</v>
      </c>
      <c r="BK423" s="2">
        <f t="shared" si="348"/>
        <v>0.36750135199370187</v>
      </c>
      <c r="BL423" s="2">
        <f t="shared" si="349"/>
        <v>4</v>
      </c>
      <c r="BM423" s="2">
        <f t="shared" si="350"/>
        <v>1.39904471356924E-3</v>
      </c>
      <c r="BN423" s="2">
        <f t="shared" si="351"/>
        <v>3.8442487263356737E-4</v>
      </c>
      <c r="BO423" s="2">
        <f t="shared" si="352"/>
        <v>4</v>
      </c>
      <c r="BP423" s="2">
        <f t="shared" si="353"/>
        <v>0.7080513146010875</v>
      </c>
      <c r="BQ423" s="2">
        <f t="shared" si="354"/>
        <v>0.74069708411268287</v>
      </c>
      <c r="BR423" s="3" t="str">
        <f t="shared" si="355"/>
        <v>Toxic</v>
      </c>
      <c r="BS423" s="2">
        <f t="shared" si="356"/>
        <v>84.615384615384613</v>
      </c>
      <c r="BT423" s="4" t="s">
        <v>664</v>
      </c>
      <c r="BU423" s="2" t="s">
        <v>666</v>
      </c>
      <c r="BV423" s="2">
        <f t="shared" si="357"/>
        <v>3</v>
      </c>
      <c r="BW423" s="2">
        <f t="shared" si="358"/>
        <v>3</v>
      </c>
      <c r="BX423" s="2">
        <f t="shared" si="359"/>
        <v>2.5880854813636677E-2</v>
      </c>
      <c r="BY423" s="2">
        <f t="shared" si="360"/>
        <v>0.13505724371719877</v>
      </c>
      <c r="BZ423" s="2">
        <f t="shared" si="361"/>
        <v>8.0469049265417716E-2</v>
      </c>
      <c r="CA423" s="2">
        <f t="shared" si="362"/>
        <v>1.1666666666666667</v>
      </c>
      <c r="CB423" s="2">
        <f t="shared" si="363"/>
        <v>1.5853963977156167</v>
      </c>
      <c r="CC423" s="2">
        <v>6.6349999999999998</v>
      </c>
      <c r="CD423" s="2" t="str">
        <f t="shared" si="364"/>
        <v>Same Var</v>
      </c>
      <c r="CE423" s="2">
        <f t="shared" si="365"/>
        <v>8.7787212914123336E-2</v>
      </c>
      <c r="CF423" s="2" t="str">
        <f t="shared" si="366"/>
        <v>NS</v>
      </c>
      <c r="CG423" s="2" t="str">
        <f t="shared" si="367"/>
        <v>NS</v>
      </c>
      <c r="CH423" s="2" t="str">
        <f t="shared" si="368"/>
        <v>Wilcoxon</v>
      </c>
      <c r="CI423" s="2" t="str">
        <f t="shared" si="369"/>
        <v>TSTToxicLess25</v>
      </c>
      <c r="CJ423" s="2" t="str">
        <f t="shared" si="370"/>
        <v/>
      </c>
    </row>
    <row r="424" spans="1:88" hidden="1" x14ac:dyDescent="0.2">
      <c r="A424" s="1" t="s">
        <v>142</v>
      </c>
      <c r="B424" s="19" t="s">
        <v>482</v>
      </c>
      <c r="C424" s="20">
        <v>38617</v>
      </c>
      <c r="D424" s="7">
        <v>0.50486111111111109</v>
      </c>
      <c r="E424" s="1">
        <v>0.1</v>
      </c>
      <c r="F424" s="1" t="s">
        <v>57</v>
      </c>
      <c r="G424" s="1" t="s">
        <v>841</v>
      </c>
      <c r="H424" s="19" t="s">
        <v>711</v>
      </c>
      <c r="I424" s="19" t="s">
        <v>712</v>
      </c>
      <c r="J424" s="19" t="s">
        <v>61</v>
      </c>
      <c r="K424" s="2">
        <v>0.75</v>
      </c>
      <c r="L424" s="2">
        <v>0.25</v>
      </c>
      <c r="M424" s="19">
        <v>90</v>
      </c>
      <c r="N424" s="19">
        <v>100</v>
      </c>
      <c r="O424" s="19">
        <v>100</v>
      </c>
      <c r="P424" s="19">
        <v>100</v>
      </c>
      <c r="Q424" s="21"/>
      <c r="R424" s="21"/>
      <c r="S424" s="21"/>
      <c r="T424" s="21"/>
      <c r="W424" s="2">
        <f t="shared" si="318"/>
        <v>97.5</v>
      </c>
      <c r="X424" s="2">
        <f t="shared" si="319"/>
        <v>5</v>
      </c>
      <c r="Y424" s="2">
        <f t="shared" si="320"/>
        <v>4</v>
      </c>
      <c r="Z424" s="19">
        <v>100</v>
      </c>
      <c r="AA424" s="19">
        <v>88.9</v>
      </c>
      <c r="AB424" s="19">
        <v>50</v>
      </c>
      <c r="AC424" s="19">
        <v>88.9</v>
      </c>
      <c r="AJ424" s="2">
        <f t="shared" si="321"/>
        <v>81.95</v>
      </c>
      <c r="AK424" s="2">
        <f t="shared" si="322"/>
        <v>21.933308004038025</v>
      </c>
      <c r="AL424" s="2">
        <f t="shared" si="323"/>
        <v>4</v>
      </c>
      <c r="AM424" s="22">
        <f t="shared" si="324"/>
        <v>1.2490457723982542</v>
      </c>
      <c r="AN424" s="22">
        <f t="shared" si="325"/>
        <v>1.5707963267948966</v>
      </c>
      <c r="AO424" s="22">
        <f t="shared" si="326"/>
        <v>1.5707963267948966</v>
      </c>
      <c r="AP424" s="22">
        <f t="shared" si="327"/>
        <v>1.5707963267948966</v>
      </c>
      <c r="AQ424" s="22" t="str">
        <f t="shared" si="328"/>
        <v/>
      </c>
      <c r="AR424" s="22" t="str">
        <f t="shared" si="329"/>
        <v/>
      </c>
      <c r="AS424" s="22" t="str">
        <f t="shared" si="330"/>
        <v/>
      </c>
      <c r="AT424" s="22" t="str">
        <f t="shared" si="331"/>
        <v/>
      </c>
      <c r="AU424" s="22" t="str">
        <f t="shared" si="332"/>
        <v/>
      </c>
      <c r="AV424" s="22" t="str">
        <f t="shared" si="333"/>
        <v/>
      </c>
      <c r="AW424" s="2">
        <f t="shared" si="334"/>
        <v>1.490358688195736</v>
      </c>
      <c r="AX424" s="2">
        <f t="shared" si="335"/>
        <v>0.16087527719832118</v>
      </c>
      <c r="AY424" s="2">
        <f t="shared" si="336"/>
        <v>4</v>
      </c>
      <c r="AZ424" s="23">
        <f t="shared" si="337"/>
        <v>1.5707963267948966</v>
      </c>
      <c r="BA424" s="23">
        <f t="shared" si="338"/>
        <v>1.2311362327265871</v>
      </c>
      <c r="BB424" s="23">
        <f t="shared" si="339"/>
        <v>0.78539816339744839</v>
      </c>
      <c r="BC424" s="23">
        <f t="shared" si="340"/>
        <v>1.2311362327265871</v>
      </c>
      <c r="BD424" s="23" t="str">
        <f t="shared" si="341"/>
        <v/>
      </c>
      <c r="BE424" s="23" t="str">
        <f t="shared" si="342"/>
        <v/>
      </c>
      <c r="BF424" s="23" t="str">
        <f t="shared" si="343"/>
        <v/>
      </c>
      <c r="BG424" s="23" t="str">
        <f t="shared" si="344"/>
        <v/>
      </c>
      <c r="BH424" s="23" t="str">
        <f t="shared" si="345"/>
        <v/>
      </c>
      <c r="BI424" s="23" t="str">
        <f t="shared" si="346"/>
        <v/>
      </c>
      <c r="BJ424" s="2">
        <f t="shared" si="347"/>
        <v>1.2046167389113798</v>
      </c>
      <c r="BK424" s="2">
        <f t="shared" si="348"/>
        <v>0.32209639951568403</v>
      </c>
      <c r="BL424" s="2">
        <f t="shared" si="349"/>
        <v>4</v>
      </c>
      <c r="BM424" s="2">
        <f t="shared" si="350"/>
        <v>8.7474083206519392E-4</v>
      </c>
      <c r="BN424" s="2">
        <f t="shared" si="351"/>
        <v>2.2864971076580508E-4</v>
      </c>
      <c r="BO424" s="2">
        <f t="shared" si="352"/>
        <v>4</v>
      </c>
      <c r="BP424" s="2">
        <f t="shared" si="353"/>
        <v>0.50499675265447574</v>
      </c>
      <c r="BQ424" s="2">
        <f t="shared" si="354"/>
        <v>0.74069708411268287</v>
      </c>
      <c r="BR424" s="3" t="str">
        <f t="shared" si="355"/>
        <v>Toxic</v>
      </c>
      <c r="BS424" s="2">
        <f t="shared" si="356"/>
        <v>84.051282051282044</v>
      </c>
      <c r="BT424" s="4" t="s">
        <v>664</v>
      </c>
      <c r="BU424" s="2" t="s">
        <v>666</v>
      </c>
      <c r="BV424" s="2">
        <f t="shared" si="357"/>
        <v>3</v>
      </c>
      <c r="BW424" s="2">
        <f t="shared" si="358"/>
        <v>3</v>
      </c>
      <c r="BX424" s="2">
        <f t="shared" si="359"/>
        <v>2.5880854813636677E-2</v>
      </c>
      <c r="BY424" s="2">
        <f t="shared" si="360"/>
        <v>0.10374609058096713</v>
      </c>
      <c r="BZ424" s="2">
        <f t="shared" si="361"/>
        <v>6.4813472697301908E-2</v>
      </c>
      <c r="CA424" s="2">
        <f t="shared" si="362"/>
        <v>1.1666666666666667</v>
      </c>
      <c r="CB424" s="2">
        <f t="shared" si="363"/>
        <v>1.1509123146476157</v>
      </c>
      <c r="CC424" s="2">
        <v>6.6349999999999998</v>
      </c>
      <c r="CD424" s="2" t="str">
        <f t="shared" si="364"/>
        <v>Same Var</v>
      </c>
      <c r="CE424" s="2">
        <f t="shared" si="365"/>
        <v>8.8057029310274371E-2</v>
      </c>
      <c r="CF424" s="2" t="str">
        <f t="shared" si="366"/>
        <v>NS</v>
      </c>
      <c r="CG424" s="2" t="str">
        <f t="shared" si="367"/>
        <v>NS</v>
      </c>
      <c r="CH424" s="2" t="str">
        <f t="shared" si="368"/>
        <v>Wilcoxon</v>
      </c>
      <c r="CI424" s="2" t="str">
        <f t="shared" si="369"/>
        <v>TSTToxicLess25</v>
      </c>
      <c r="CJ424" s="2" t="str">
        <f t="shared" si="370"/>
        <v/>
      </c>
    </row>
    <row r="425" spans="1:88" hidden="1" x14ac:dyDescent="0.2">
      <c r="A425" s="1" t="s">
        <v>142</v>
      </c>
      <c r="B425" s="19" t="s">
        <v>504</v>
      </c>
      <c r="C425" s="20">
        <v>38400</v>
      </c>
      <c r="D425" s="7">
        <v>0.35972222222222222</v>
      </c>
      <c r="E425" s="1">
        <v>0.1</v>
      </c>
      <c r="F425" s="1" t="s">
        <v>57</v>
      </c>
      <c r="G425" s="1" t="s">
        <v>836</v>
      </c>
      <c r="H425" s="19" t="s">
        <v>711</v>
      </c>
      <c r="I425" s="19" t="s">
        <v>712</v>
      </c>
      <c r="J425" s="19" t="s">
        <v>61</v>
      </c>
      <c r="K425" s="2">
        <v>0.75</v>
      </c>
      <c r="L425" s="2">
        <v>0.25</v>
      </c>
      <c r="M425" s="19">
        <v>100</v>
      </c>
      <c r="N425" s="19">
        <v>100</v>
      </c>
      <c r="O425" s="19">
        <v>90</v>
      </c>
      <c r="P425" s="19">
        <v>100</v>
      </c>
      <c r="Q425" s="21"/>
      <c r="R425" s="21"/>
      <c r="S425" s="21"/>
      <c r="T425" s="21"/>
      <c r="W425" s="2">
        <f t="shared" si="318"/>
        <v>97.5</v>
      </c>
      <c r="X425" s="2">
        <f t="shared" si="319"/>
        <v>5</v>
      </c>
      <c r="Y425" s="2">
        <f t="shared" si="320"/>
        <v>4</v>
      </c>
      <c r="Z425" s="19">
        <v>60</v>
      </c>
      <c r="AA425" s="19">
        <v>80</v>
      </c>
      <c r="AB425" s="19">
        <v>50</v>
      </c>
      <c r="AC425" s="19">
        <v>100</v>
      </c>
      <c r="AJ425" s="2">
        <f t="shared" si="321"/>
        <v>72.5</v>
      </c>
      <c r="AK425" s="2">
        <f t="shared" si="322"/>
        <v>22.173557826083453</v>
      </c>
      <c r="AL425" s="2">
        <f t="shared" si="323"/>
        <v>4</v>
      </c>
      <c r="AM425" s="22">
        <f t="shared" si="324"/>
        <v>1.5707963267948966</v>
      </c>
      <c r="AN425" s="22">
        <f t="shared" si="325"/>
        <v>1.5707963267948966</v>
      </c>
      <c r="AO425" s="22">
        <f t="shared" si="326"/>
        <v>1.2490457723982542</v>
      </c>
      <c r="AP425" s="22">
        <f t="shared" si="327"/>
        <v>1.5707963267948966</v>
      </c>
      <c r="AQ425" s="22" t="str">
        <f t="shared" si="328"/>
        <v/>
      </c>
      <c r="AR425" s="22" t="str">
        <f t="shared" si="329"/>
        <v/>
      </c>
      <c r="AS425" s="22" t="str">
        <f t="shared" si="330"/>
        <v/>
      </c>
      <c r="AT425" s="22" t="str">
        <f t="shared" si="331"/>
        <v/>
      </c>
      <c r="AU425" s="22" t="str">
        <f t="shared" si="332"/>
        <v/>
      </c>
      <c r="AV425" s="22" t="str">
        <f t="shared" si="333"/>
        <v/>
      </c>
      <c r="AW425" s="2">
        <f t="shared" si="334"/>
        <v>1.490358688195736</v>
      </c>
      <c r="AX425" s="2">
        <f t="shared" si="335"/>
        <v>0.16087527719832118</v>
      </c>
      <c r="AY425" s="2">
        <f t="shared" si="336"/>
        <v>4</v>
      </c>
      <c r="AZ425" s="23">
        <f t="shared" si="337"/>
        <v>0.88607712379261372</v>
      </c>
      <c r="BA425" s="23">
        <f t="shared" si="338"/>
        <v>1.1071487177940904</v>
      </c>
      <c r="BB425" s="23">
        <f t="shared" si="339"/>
        <v>0.78539816339744839</v>
      </c>
      <c r="BC425" s="23">
        <f t="shared" si="340"/>
        <v>1.5707963267948966</v>
      </c>
      <c r="BD425" s="23" t="str">
        <f t="shared" si="341"/>
        <v/>
      </c>
      <c r="BE425" s="23" t="str">
        <f t="shared" si="342"/>
        <v/>
      </c>
      <c r="BF425" s="23" t="str">
        <f t="shared" si="343"/>
        <v/>
      </c>
      <c r="BG425" s="23" t="str">
        <f t="shared" si="344"/>
        <v/>
      </c>
      <c r="BH425" s="23" t="str">
        <f t="shared" si="345"/>
        <v/>
      </c>
      <c r="BI425" s="23" t="str">
        <f t="shared" si="346"/>
        <v/>
      </c>
      <c r="BJ425" s="2">
        <f t="shared" si="347"/>
        <v>1.0873550829447622</v>
      </c>
      <c r="BK425" s="2">
        <f t="shared" si="348"/>
        <v>0.34918859390443541</v>
      </c>
      <c r="BL425" s="2">
        <f t="shared" si="349"/>
        <v>4</v>
      </c>
      <c r="BM425" s="2">
        <f t="shared" si="350"/>
        <v>1.1643561804678942E-3</v>
      </c>
      <c r="BN425" s="2">
        <f t="shared" si="351"/>
        <v>3.1415649629710227E-4</v>
      </c>
      <c r="BO425" s="2">
        <f t="shared" si="352"/>
        <v>4</v>
      </c>
      <c r="BP425" s="2">
        <f t="shared" si="353"/>
        <v>-0.16464597739975484</v>
      </c>
      <c r="BQ425" s="2">
        <f t="shared" si="354"/>
        <v>0.74069708411268287</v>
      </c>
      <c r="BR425" s="3" t="str">
        <f t="shared" si="355"/>
        <v>Toxic</v>
      </c>
      <c r="BS425" s="2">
        <f t="shared" si="356"/>
        <v>74.358974358974365</v>
      </c>
      <c r="BT425" s="4" t="s">
        <v>664</v>
      </c>
      <c r="BU425" s="2" t="s">
        <v>666</v>
      </c>
      <c r="BV425" s="2">
        <f t="shared" si="357"/>
        <v>3</v>
      </c>
      <c r="BW425" s="2">
        <f t="shared" si="358"/>
        <v>3</v>
      </c>
      <c r="BX425" s="2">
        <f t="shared" si="359"/>
        <v>2.5880854813636677E-2</v>
      </c>
      <c r="BY425" s="2">
        <f t="shared" si="360"/>
        <v>0.1219326741129567</v>
      </c>
      <c r="BZ425" s="2">
        <f t="shared" si="361"/>
        <v>7.3906764463296692E-2</v>
      </c>
      <c r="CA425" s="2">
        <f t="shared" si="362"/>
        <v>1.1666666666666667</v>
      </c>
      <c r="CB425" s="2">
        <f t="shared" si="363"/>
        <v>1.4107787444593325</v>
      </c>
      <c r="CC425" s="2">
        <v>6.6349999999999998</v>
      </c>
      <c r="CD425" s="2" t="str">
        <f t="shared" si="364"/>
        <v>Same Var</v>
      </c>
      <c r="CE425" s="2">
        <f t="shared" si="365"/>
        <v>9.0646473287033499E-2</v>
      </c>
      <c r="CF425" s="2" t="str">
        <f t="shared" si="366"/>
        <v>NS</v>
      </c>
      <c r="CG425" s="2" t="str">
        <f t="shared" si="367"/>
        <v>NS</v>
      </c>
      <c r="CH425" s="2" t="str">
        <f t="shared" si="368"/>
        <v>Wilcoxon</v>
      </c>
      <c r="CI425" s="2" t="str">
        <f t="shared" si="369"/>
        <v/>
      </c>
      <c r="CJ425" s="2" t="str">
        <f t="shared" si="370"/>
        <v/>
      </c>
    </row>
    <row r="426" spans="1:88" hidden="1" x14ac:dyDescent="0.2">
      <c r="A426" s="1" t="s">
        <v>142</v>
      </c>
      <c r="B426" s="19" t="s">
        <v>858</v>
      </c>
      <c r="C426" s="20">
        <v>38533</v>
      </c>
      <c r="D426" s="7">
        <v>0.5708333333333333</v>
      </c>
      <c r="E426" s="1">
        <v>0.1</v>
      </c>
      <c r="F426" s="1" t="s">
        <v>57</v>
      </c>
      <c r="G426" s="1" t="s">
        <v>821</v>
      </c>
      <c r="H426" s="19" t="s">
        <v>711</v>
      </c>
      <c r="I426" s="19" t="s">
        <v>712</v>
      </c>
      <c r="J426" s="19" t="s">
        <v>61</v>
      </c>
      <c r="K426" s="2">
        <v>0.75</v>
      </c>
      <c r="L426" s="2">
        <v>0.25</v>
      </c>
      <c r="M426" s="19">
        <v>100</v>
      </c>
      <c r="N426" s="19">
        <v>100</v>
      </c>
      <c r="O426" s="19">
        <v>100</v>
      </c>
      <c r="P426" s="19">
        <v>90</v>
      </c>
      <c r="Q426" s="21"/>
      <c r="R426" s="21"/>
      <c r="S426" s="21"/>
      <c r="T426" s="21"/>
      <c r="W426" s="2">
        <f t="shared" si="318"/>
        <v>97.5</v>
      </c>
      <c r="X426" s="2">
        <f t="shared" si="319"/>
        <v>5</v>
      </c>
      <c r="Y426" s="2">
        <f t="shared" si="320"/>
        <v>4</v>
      </c>
      <c r="Z426" s="19">
        <v>100</v>
      </c>
      <c r="AA426" s="19">
        <v>50</v>
      </c>
      <c r="AB426" s="19">
        <v>66.7</v>
      </c>
      <c r="AC426" s="19">
        <v>90</v>
      </c>
      <c r="AJ426" s="2">
        <f t="shared" si="321"/>
        <v>76.674999999999997</v>
      </c>
      <c r="AK426" s="2">
        <f t="shared" si="322"/>
        <v>22.602857488969544</v>
      </c>
      <c r="AL426" s="2">
        <f t="shared" si="323"/>
        <v>4</v>
      </c>
      <c r="AM426" s="22">
        <f t="shared" si="324"/>
        <v>1.5707963267948966</v>
      </c>
      <c r="AN426" s="22">
        <f t="shared" si="325"/>
        <v>1.5707963267948966</v>
      </c>
      <c r="AO426" s="22">
        <f t="shared" si="326"/>
        <v>1.5707963267948966</v>
      </c>
      <c r="AP426" s="22">
        <f t="shared" si="327"/>
        <v>1.2490457723982542</v>
      </c>
      <c r="AQ426" s="22" t="str">
        <f t="shared" si="328"/>
        <v/>
      </c>
      <c r="AR426" s="22" t="str">
        <f t="shared" si="329"/>
        <v/>
      </c>
      <c r="AS426" s="22" t="str">
        <f t="shared" si="330"/>
        <v/>
      </c>
      <c r="AT426" s="22" t="str">
        <f t="shared" si="331"/>
        <v/>
      </c>
      <c r="AU426" s="22" t="str">
        <f t="shared" si="332"/>
        <v/>
      </c>
      <c r="AV426" s="22" t="str">
        <f t="shared" si="333"/>
        <v/>
      </c>
      <c r="AW426" s="2">
        <f t="shared" si="334"/>
        <v>1.490358688195736</v>
      </c>
      <c r="AX426" s="2">
        <f t="shared" si="335"/>
        <v>0.16087527719832118</v>
      </c>
      <c r="AY426" s="2">
        <f t="shared" si="336"/>
        <v>4</v>
      </c>
      <c r="AZ426" s="23">
        <f t="shared" si="337"/>
        <v>1.5707963267948966</v>
      </c>
      <c r="BA426" s="23">
        <f t="shared" si="338"/>
        <v>0.78539816339744839</v>
      </c>
      <c r="BB426" s="23">
        <f t="shared" si="339"/>
        <v>0.95567021574980793</v>
      </c>
      <c r="BC426" s="23">
        <f t="shared" si="340"/>
        <v>1.2490457723982542</v>
      </c>
      <c r="BD426" s="23" t="str">
        <f t="shared" si="341"/>
        <v/>
      </c>
      <c r="BE426" s="23" t="str">
        <f t="shared" si="342"/>
        <v/>
      </c>
      <c r="BF426" s="23" t="str">
        <f t="shared" si="343"/>
        <v/>
      </c>
      <c r="BG426" s="23" t="str">
        <f t="shared" si="344"/>
        <v/>
      </c>
      <c r="BH426" s="23" t="str">
        <f t="shared" si="345"/>
        <v/>
      </c>
      <c r="BI426" s="23" t="str">
        <f t="shared" si="346"/>
        <v/>
      </c>
      <c r="BJ426" s="2">
        <f t="shared" si="347"/>
        <v>1.1402276195851018</v>
      </c>
      <c r="BK426" s="2">
        <f t="shared" si="348"/>
        <v>0.34505853624123456</v>
      </c>
      <c r="BL426" s="2">
        <f t="shared" si="349"/>
        <v>4</v>
      </c>
      <c r="BM426" s="2">
        <f t="shared" si="350"/>
        <v>1.1159503843830225E-3</v>
      </c>
      <c r="BN426" s="2">
        <f t="shared" si="351"/>
        <v>2.9976047331804171E-4</v>
      </c>
      <c r="BO426" s="2">
        <f t="shared" si="352"/>
        <v>4</v>
      </c>
      <c r="BP426" s="2">
        <f t="shared" si="353"/>
        <v>0.12287726185110931</v>
      </c>
      <c r="BQ426" s="2">
        <f t="shared" si="354"/>
        <v>0.74069708411268287</v>
      </c>
      <c r="BR426" s="3" t="str">
        <f t="shared" si="355"/>
        <v>Toxic</v>
      </c>
      <c r="BS426" s="2">
        <f t="shared" si="356"/>
        <v>78.641025641025635</v>
      </c>
      <c r="BT426" s="4" t="s">
        <v>664</v>
      </c>
      <c r="BU426" s="2" t="s">
        <v>666</v>
      </c>
      <c r="BV426" s="2">
        <f t="shared" si="357"/>
        <v>3</v>
      </c>
      <c r="BW426" s="2">
        <f t="shared" si="358"/>
        <v>3</v>
      </c>
      <c r="BX426" s="2">
        <f t="shared" si="359"/>
        <v>2.5880854813636677E-2</v>
      </c>
      <c r="BY426" s="2">
        <f t="shared" si="360"/>
        <v>0.11906539343294338</v>
      </c>
      <c r="BZ426" s="2">
        <f t="shared" si="361"/>
        <v>7.2473124123290031E-2</v>
      </c>
      <c r="CA426" s="2">
        <f t="shared" si="362"/>
        <v>1.1666666666666667</v>
      </c>
      <c r="CB426" s="2">
        <f t="shared" si="363"/>
        <v>1.3712277007719493</v>
      </c>
      <c r="CC426" s="2">
        <v>6.6349999999999998</v>
      </c>
      <c r="CD426" s="2" t="str">
        <f t="shared" si="364"/>
        <v>Same Var</v>
      </c>
      <c r="CE426" s="2">
        <f t="shared" si="365"/>
        <v>8.2448390205637323E-2</v>
      </c>
      <c r="CF426" s="2" t="str">
        <f t="shared" si="366"/>
        <v>NS</v>
      </c>
      <c r="CG426" s="2" t="str">
        <f t="shared" si="367"/>
        <v>NS</v>
      </c>
      <c r="CH426" s="2" t="str">
        <f t="shared" si="368"/>
        <v>Wilcoxon</v>
      </c>
      <c r="CI426" s="2" t="str">
        <f t="shared" si="369"/>
        <v>TSTToxicLess25</v>
      </c>
      <c r="CJ426" s="2" t="str">
        <f t="shared" si="370"/>
        <v/>
      </c>
    </row>
    <row r="427" spans="1:88" hidden="1" x14ac:dyDescent="0.2">
      <c r="A427" s="1" t="s">
        <v>142</v>
      </c>
      <c r="B427" s="19" t="s">
        <v>482</v>
      </c>
      <c r="C427" s="20">
        <v>38673</v>
      </c>
      <c r="D427" s="7">
        <v>0.48888888888888887</v>
      </c>
      <c r="E427" s="1">
        <v>0.1</v>
      </c>
      <c r="F427" s="1" t="s">
        <v>57</v>
      </c>
      <c r="G427" s="1" t="s">
        <v>843</v>
      </c>
      <c r="H427" s="19" t="s">
        <v>711</v>
      </c>
      <c r="I427" s="19" t="s">
        <v>712</v>
      </c>
      <c r="J427" s="19" t="s">
        <v>61</v>
      </c>
      <c r="K427" s="2">
        <v>0.75</v>
      </c>
      <c r="L427" s="2">
        <v>0.25</v>
      </c>
      <c r="M427" s="19">
        <v>90</v>
      </c>
      <c r="N427" s="19">
        <v>100</v>
      </c>
      <c r="O427" s="19">
        <v>100</v>
      </c>
      <c r="P427" s="19">
        <v>100</v>
      </c>
      <c r="Q427" s="21"/>
      <c r="R427" s="21"/>
      <c r="S427" s="21"/>
      <c r="T427" s="21"/>
      <c r="W427" s="2">
        <f t="shared" si="318"/>
        <v>97.5</v>
      </c>
      <c r="X427" s="2">
        <f t="shared" si="319"/>
        <v>5</v>
      </c>
      <c r="Y427" s="2">
        <f t="shared" si="320"/>
        <v>4</v>
      </c>
      <c r="Z427" s="19">
        <v>40</v>
      </c>
      <c r="AA427" s="19">
        <v>70</v>
      </c>
      <c r="AB427" s="19">
        <v>100</v>
      </c>
      <c r="AC427" s="19">
        <v>60</v>
      </c>
      <c r="AJ427" s="2">
        <f t="shared" si="321"/>
        <v>67.5</v>
      </c>
      <c r="AK427" s="2">
        <f t="shared" si="322"/>
        <v>25</v>
      </c>
      <c r="AL427" s="2">
        <f t="shared" si="323"/>
        <v>4</v>
      </c>
      <c r="AM427" s="22">
        <f t="shared" si="324"/>
        <v>1.2490457723982542</v>
      </c>
      <c r="AN427" s="22">
        <f t="shared" si="325"/>
        <v>1.5707963267948966</v>
      </c>
      <c r="AO427" s="22">
        <f t="shared" si="326"/>
        <v>1.5707963267948966</v>
      </c>
      <c r="AP427" s="22">
        <f t="shared" si="327"/>
        <v>1.5707963267948966</v>
      </c>
      <c r="AQ427" s="22" t="str">
        <f t="shared" si="328"/>
        <v/>
      </c>
      <c r="AR427" s="22" t="str">
        <f t="shared" si="329"/>
        <v/>
      </c>
      <c r="AS427" s="22" t="str">
        <f t="shared" si="330"/>
        <v/>
      </c>
      <c r="AT427" s="22" t="str">
        <f t="shared" si="331"/>
        <v/>
      </c>
      <c r="AU427" s="22" t="str">
        <f t="shared" si="332"/>
        <v/>
      </c>
      <c r="AV427" s="22" t="str">
        <f t="shared" si="333"/>
        <v/>
      </c>
      <c r="AW427" s="2">
        <f t="shared" si="334"/>
        <v>1.490358688195736</v>
      </c>
      <c r="AX427" s="2">
        <f t="shared" si="335"/>
        <v>0.16087527719832118</v>
      </c>
      <c r="AY427" s="2">
        <f t="shared" si="336"/>
        <v>4</v>
      </c>
      <c r="AZ427" s="23">
        <f t="shared" si="337"/>
        <v>0.68471920300228295</v>
      </c>
      <c r="BA427" s="23">
        <f t="shared" si="338"/>
        <v>0.99115658643119231</v>
      </c>
      <c r="BB427" s="23">
        <f t="shared" si="339"/>
        <v>1.5707963267948966</v>
      </c>
      <c r="BC427" s="23">
        <f t="shared" si="340"/>
        <v>0.88607712379261372</v>
      </c>
      <c r="BD427" s="23" t="str">
        <f t="shared" si="341"/>
        <v/>
      </c>
      <c r="BE427" s="23" t="str">
        <f t="shared" si="342"/>
        <v/>
      </c>
      <c r="BF427" s="23" t="str">
        <f t="shared" si="343"/>
        <v/>
      </c>
      <c r="BG427" s="23" t="str">
        <f t="shared" si="344"/>
        <v/>
      </c>
      <c r="BH427" s="23" t="str">
        <f t="shared" si="345"/>
        <v/>
      </c>
      <c r="BI427" s="23" t="str">
        <f t="shared" si="346"/>
        <v/>
      </c>
      <c r="BJ427" s="2">
        <f t="shared" si="347"/>
        <v>1.0331873100052464</v>
      </c>
      <c r="BK427" s="2">
        <f t="shared" si="348"/>
        <v>0.38029000562879028</v>
      </c>
      <c r="BL427" s="2">
        <f t="shared" si="349"/>
        <v>4</v>
      </c>
      <c r="BM427" s="2">
        <f t="shared" si="350"/>
        <v>1.5836115663283603E-3</v>
      </c>
      <c r="BN427" s="2">
        <f t="shared" si="351"/>
        <v>4.4014625969844595E-4</v>
      </c>
      <c r="BO427" s="2">
        <f t="shared" si="352"/>
        <v>4</v>
      </c>
      <c r="BP427" s="2">
        <f t="shared" si="353"/>
        <v>-0.42399845590949481</v>
      </c>
      <c r="BQ427" s="2">
        <f t="shared" si="354"/>
        <v>0.74069708411268287</v>
      </c>
      <c r="BR427" s="3" t="str">
        <f t="shared" si="355"/>
        <v>Toxic</v>
      </c>
      <c r="BS427" s="2">
        <f t="shared" si="356"/>
        <v>69.230769230769226</v>
      </c>
      <c r="BT427" s="4" t="s">
        <v>664</v>
      </c>
      <c r="BU427" s="2" t="s">
        <v>666</v>
      </c>
      <c r="BV427" s="2">
        <f t="shared" si="357"/>
        <v>3</v>
      </c>
      <c r="BW427" s="2">
        <f t="shared" si="358"/>
        <v>3</v>
      </c>
      <c r="BX427" s="2">
        <f t="shared" si="359"/>
        <v>2.5880854813636677E-2</v>
      </c>
      <c r="BY427" s="2">
        <f t="shared" si="360"/>
        <v>0.14462048838114536</v>
      </c>
      <c r="BZ427" s="2">
        <f t="shared" si="361"/>
        <v>8.5250671597391012E-2</v>
      </c>
      <c r="CA427" s="2">
        <f t="shared" si="362"/>
        <v>1.1666666666666667</v>
      </c>
      <c r="CB427" s="2">
        <f t="shared" si="363"/>
        <v>1.7063369987098358</v>
      </c>
      <c r="CC427" s="2">
        <v>6.6349999999999998</v>
      </c>
      <c r="CD427" s="2" t="str">
        <f t="shared" si="364"/>
        <v>Same Var</v>
      </c>
      <c r="CE427" s="2">
        <f t="shared" si="365"/>
        <v>8.477598164171872E-2</v>
      </c>
      <c r="CF427" s="2" t="str">
        <f t="shared" si="366"/>
        <v>NS</v>
      </c>
      <c r="CG427" s="2" t="str">
        <f t="shared" si="367"/>
        <v>NS</v>
      </c>
      <c r="CH427" s="2" t="str">
        <f t="shared" si="368"/>
        <v>Wilcoxon</v>
      </c>
      <c r="CI427" s="2" t="str">
        <f t="shared" si="369"/>
        <v/>
      </c>
      <c r="CJ427" s="2" t="str">
        <f t="shared" si="370"/>
        <v/>
      </c>
    </row>
    <row r="428" spans="1:88" hidden="1" x14ac:dyDescent="0.2">
      <c r="A428" s="1" t="s">
        <v>142</v>
      </c>
      <c r="B428" s="19" t="s">
        <v>858</v>
      </c>
      <c r="C428" s="20">
        <v>38652</v>
      </c>
      <c r="D428" s="7">
        <v>0.53541666666666665</v>
      </c>
      <c r="E428" s="1">
        <v>0.1</v>
      </c>
      <c r="F428" s="1" t="s">
        <v>57</v>
      </c>
      <c r="G428" s="1" t="s">
        <v>824</v>
      </c>
      <c r="H428" s="19" t="s">
        <v>711</v>
      </c>
      <c r="I428" s="19" t="s">
        <v>712</v>
      </c>
      <c r="J428" s="19" t="s">
        <v>61</v>
      </c>
      <c r="K428" s="2">
        <v>0.75</v>
      </c>
      <c r="L428" s="2">
        <v>0.25</v>
      </c>
      <c r="M428" s="19">
        <v>100</v>
      </c>
      <c r="N428" s="19">
        <v>100</v>
      </c>
      <c r="O428" s="19">
        <v>100</v>
      </c>
      <c r="P428" s="19">
        <v>90</v>
      </c>
      <c r="Q428" s="21"/>
      <c r="R428" s="21"/>
      <c r="S428" s="21"/>
      <c r="T428" s="21"/>
      <c r="W428" s="2">
        <f t="shared" si="318"/>
        <v>97.5</v>
      </c>
      <c r="X428" s="2">
        <f t="shared" si="319"/>
        <v>5</v>
      </c>
      <c r="Y428" s="2">
        <f t="shared" si="320"/>
        <v>4</v>
      </c>
      <c r="Z428" s="19">
        <v>70</v>
      </c>
      <c r="AA428" s="19">
        <v>30</v>
      </c>
      <c r="AB428" s="19">
        <v>70</v>
      </c>
      <c r="AC428" s="19">
        <v>20</v>
      </c>
      <c r="AJ428" s="2">
        <f t="shared" si="321"/>
        <v>47.5</v>
      </c>
      <c r="AK428" s="2">
        <f t="shared" si="322"/>
        <v>26.299556396765833</v>
      </c>
      <c r="AL428" s="2">
        <f t="shared" si="323"/>
        <v>4</v>
      </c>
      <c r="AM428" s="22">
        <f t="shared" si="324"/>
        <v>1.5707963267948966</v>
      </c>
      <c r="AN428" s="22">
        <f t="shared" si="325"/>
        <v>1.5707963267948966</v>
      </c>
      <c r="AO428" s="22">
        <f t="shared" si="326"/>
        <v>1.5707963267948966</v>
      </c>
      <c r="AP428" s="22">
        <f t="shared" si="327"/>
        <v>1.2490457723982542</v>
      </c>
      <c r="AQ428" s="22" t="str">
        <f t="shared" si="328"/>
        <v/>
      </c>
      <c r="AR428" s="22" t="str">
        <f t="shared" si="329"/>
        <v/>
      </c>
      <c r="AS428" s="22" t="str">
        <f t="shared" si="330"/>
        <v/>
      </c>
      <c r="AT428" s="22" t="str">
        <f t="shared" si="331"/>
        <v/>
      </c>
      <c r="AU428" s="22" t="str">
        <f t="shared" si="332"/>
        <v/>
      </c>
      <c r="AV428" s="22" t="str">
        <f t="shared" si="333"/>
        <v/>
      </c>
      <c r="AW428" s="2">
        <f t="shared" si="334"/>
        <v>1.490358688195736</v>
      </c>
      <c r="AX428" s="2">
        <f t="shared" si="335"/>
        <v>0.16087527719832118</v>
      </c>
      <c r="AY428" s="2">
        <f t="shared" si="336"/>
        <v>4</v>
      </c>
      <c r="AZ428" s="23">
        <f t="shared" si="337"/>
        <v>0.99115658643119231</v>
      </c>
      <c r="BA428" s="23">
        <f t="shared" si="338"/>
        <v>0.57963974036370425</v>
      </c>
      <c r="BB428" s="23">
        <f t="shared" si="339"/>
        <v>0.99115658643119231</v>
      </c>
      <c r="BC428" s="23">
        <f t="shared" si="340"/>
        <v>0.46364760900080609</v>
      </c>
      <c r="BD428" s="23" t="str">
        <f t="shared" si="341"/>
        <v/>
      </c>
      <c r="BE428" s="23" t="str">
        <f t="shared" si="342"/>
        <v/>
      </c>
      <c r="BF428" s="23" t="str">
        <f t="shared" si="343"/>
        <v/>
      </c>
      <c r="BG428" s="23" t="str">
        <f t="shared" si="344"/>
        <v/>
      </c>
      <c r="BH428" s="23" t="str">
        <f t="shared" si="345"/>
        <v/>
      </c>
      <c r="BI428" s="23" t="str">
        <f t="shared" si="346"/>
        <v/>
      </c>
      <c r="BJ428" s="2">
        <f t="shared" si="347"/>
        <v>0.75640013055672373</v>
      </c>
      <c r="BK428" s="2">
        <f t="shared" si="348"/>
        <v>0.27517840368751012</v>
      </c>
      <c r="BL428" s="2">
        <f t="shared" si="349"/>
        <v>4</v>
      </c>
      <c r="BM428" s="2">
        <f t="shared" si="350"/>
        <v>5.0941770504218877E-4</v>
      </c>
      <c r="BN428" s="2">
        <f t="shared" si="351"/>
        <v>1.2387355907968344E-4</v>
      </c>
      <c r="BO428" s="2">
        <f t="shared" si="352"/>
        <v>4</v>
      </c>
      <c r="BP428" s="2">
        <f t="shared" si="353"/>
        <v>-2.4053719804047464</v>
      </c>
      <c r="BQ428" s="2">
        <f t="shared" si="354"/>
        <v>0.74069708411268287</v>
      </c>
      <c r="BR428" s="3" t="str">
        <f t="shared" si="355"/>
        <v>Toxic</v>
      </c>
      <c r="BS428" s="2">
        <f t="shared" si="356"/>
        <v>48.717948717948715</v>
      </c>
      <c r="BT428" s="4" t="s">
        <v>664</v>
      </c>
      <c r="BU428" s="4" t="s">
        <v>667</v>
      </c>
      <c r="BV428" s="2">
        <f t="shared" si="357"/>
        <v>3</v>
      </c>
      <c r="BW428" s="2">
        <f t="shared" si="358"/>
        <v>3</v>
      </c>
      <c r="BX428" s="2">
        <f t="shared" si="359"/>
        <v>2.5880854813636677E-2</v>
      </c>
      <c r="BY428" s="2">
        <f t="shared" si="360"/>
        <v>7.5723153856006281E-2</v>
      </c>
      <c r="BZ428" s="2">
        <f t="shared" si="361"/>
        <v>5.0802004334821481E-2</v>
      </c>
      <c r="CA428" s="2">
        <f t="shared" si="362"/>
        <v>1.1666666666666667</v>
      </c>
      <c r="CB428" s="2">
        <f t="shared" si="363"/>
        <v>0.70787350907820257</v>
      </c>
      <c r="CC428" s="2">
        <v>6.6349999999999998</v>
      </c>
      <c r="CD428" s="2" t="str">
        <f t="shared" si="364"/>
        <v>Same Var</v>
      </c>
      <c r="CE428" s="2">
        <f t="shared" si="365"/>
        <v>8.6141752268733288E-2</v>
      </c>
      <c r="CF428" s="2" t="str">
        <f t="shared" si="366"/>
        <v>NS</v>
      </c>
      <c r="CG428" s="2" t="str">
        <f t="shared" si="367"/>
        <v>Sig</v>
      </c>
      <c r="CH428" s="2" t="str">
        <f t="shared" si="368"/>
        <v>Wilcoxon</v>
      </c>
      <c r="CI428" s="2" t="str">
        <f t="shared" si="369"/>
        <v/>
      </c>
      <c r="CJ428" s="2" t="str">
        <f t="shared" si="370"/>
        <v/>
      </c>
    </row>
    <row r="429" spans="1:88" hidden="1" x14ac:dyDescent="0.2">
      <c r="A429" s="1" t="s">
        <v>142</v>
      </c>
      <c r="B429" s="19" t="s">
        <v>516</v>
      </c>
      <c r="C429" s="20">
        <v>38673</v>
      </c>
      <c r="D429" s="7">
        <v>0.56805555555555554</v>
      </c>
      <c r="E429" s="1">
        <v>0.1</v>
      </c>
      <c r="F429" s="1" t="s">
        <v>57</v>
      </c>
      <c r="G429" s="1" t="s">
        <v>843</v>
      </c>
      <c r="H429" s="19" t="s">
        <v>711</v>
      </c>
      <c r="I429" s="19" t="s">
        <v>712</v>
      </c>
      <c r="J429" s="19" t="s">
        <v>61</v>
      </c>
      <c r="K429" s="2">
        <v>0.75</v>
      </c>
      <c r="L429" s="2">
        <v>0.25</v>
      </c>
      <c r="M429" s="19">
        <v>90</v>
      </c>
      <c r="N429" s="19">
        <v>100</v>
      </c>
      <c r="O429" s="19">
        <v>100</v>
      </c>
      <c r="P429" s="19">
        <v>100</v>
      </c>
      <c r="Q429" s="21"/>
      <c r="R429" s="21"/>
      <c r="S429" s="21"/>
      <c r="T429" s="21"/>
      <c r="W429" s="2">
        <f t="shared" si="318"/>
        <v>97.5</v>
      </c>
      <c r="X429" s="2">
        <f t="shared" si="319"/>
        <v>5</v>
      </c>
      <c r="Y429" s="2">
        <f t="shared" si="320"/>
        <v>4</v>
      </c>
      <c r="Z429" s="19">
        <v>80</v>
      </c>
      <c r="AA429" s="19">
        <v>100</v>
      </c>
      <c r="AB429" s="19">
        <v>90</v>
      </c>
      <c r="AC429" s="19">
        <v>40</v>
      </c>
      <c r="AJ429" s="2">
        <f t="shared" si="321"/>
        <v>77.5</v>
      </c>
      <c r="AK429" s="2">
        <f t="shared" si="322"/>
        <v>26.299556396765833</v>
      </c>
      <c r="AL429" s="2">
        <f t="shared" si="323"/>
        <v>4</v>
      </c>
      <c r="AM429" s="22">
        <f t="shared" si="324"/>
        <v>1.2490457723982542</v>
      </c>
      <c r="AN429" s="22">
        <f t="shared" si="325"/>
        <v>1.5707963267948966</v>
      </c>
      <c r="AO429" s="22">
        <f t="shared" si="326"/>
        <v>1.5707963267948966</v>
      </c>
      <c r="AP429" s="22">
        <f t="shared" si="327"/>
        <v>1.5707963267948966</v>
      </c>
      <c r="AQ429" s="22" t="str">
        <f t="shared" si="328"/>
        <v/>
      </c>
      <c r="AR429" s="22" t="str">
        <f t="shared" si="329"/>
        <v/>
      </c>
      <c r="AS429" s="22" t="str">
        <f t="shared" si="330"/>
        <v/>
      </c>
      <c r="AT429" s="22" t="str">
        <f t="shared" si="331"/>
        <v/>
      </c>
      <c r="AU429" s="22" t="str">
        <f t="shared" si="332"/>
        <v/>
      </c>
      <c r="AV429" s="22" t="str">
        <f t="shared" si="333"/>
        <v/>
      </c>
      <c r="AW429" s="2">
        <f t="shared" si="334"/>
        <v>1.490358688195736</v>
      </c>
      <c r="AX429" s="2">
        <f t="shared" si="335"/>
        <v>0.16087527719832118</v>
      </c>
      <c r="AY429" s="2">
        <f t="shared" si="336"/>
        <v>4</v>
      </c>
      <c r="AZ429" s="23">
        <f t="shared" si="337"/>
        <v>1.1071487177940904</v>
      </c>
      <c r="BA429" s="23">
        <f t="shared" si="338"/>
        <v>1.5707963267948966</v>
      </c>
      <c r="BB429" s="23">
        <f t="shared" si="339"/>
        <v>1.2490457723982542</v>
      </c>
      <c r="BC429" s="23">
        <f t="shared" si="340"/>
        <v>0.68471920300228295</v>
      </c>
      <c r="BD429" s="23" t="str">
        <f t="shared" si="341"/>
        <v/>
      </c>
      <c r="BE429" s="23" t="str">
        <f t="shared" si="342"/>
        <v/>
      </c>
      <c r="BF429" s="23" t="str">
        <f t="shared" si="343"/>
        <v/>
      </c>
      <c r="BG429" s="23" t="str">
        <f t="shared" si="344"/>
        <v/>
      </c>
      <c r="BH429" s="23" t="str">
        <f t="shared" si="345"/>
        <v/>
      </c>
      <c r="BI429" s="23" t="str">
        <f t="shared" si="346"/>
        <v/>
      </c>
      <c r="BJ429" s="2">
        <f t="shared" si="347"/>
        <v>1.1529275049973811</v>
      </c>
      <c r="BK429" s="2">
        <f t="shared" si="348"/>
        <v>0.36749956234601</v>
      </c>
      <c r="BL429" s="2">
        <f t="shared" si="349"/>
        <v>4</v>
      </c>
      <c r="BM429" s="2">
        <f t="shared" si="350"/>
        <v>1.3990201133307976E-3</v>
      </c>
      <c r="BN429" s="2">
        <f t="shared" si="351"/>
        <v>3.844174704483185E-4</v>
      </c>
      <c r="BO429" s="2">
        <f t="shared" si="352"/>
        <v>4</v>
      </c>
      <c r="BP429" s="2">
        <f t="shared" si="353"/>
        <v>0.18179176692723195</v>
      </c>
      <c r="BQ429" s="2">
        <f t="shared" si="354"/>
        <v>0.74069708411268287</v>
      </c>
      <c r="BR429" s="3" t="str">
        <f t="shared" si="355"/>
        <v>Toxic</v>
      </c>
      <c r="BS429" s="2">
        <f t="shared" si="356"/>
        <v>79.487179487179489</v>
      </c>
      <c r="BT429" s="4" t="s">
        <v>664</v>
      </c>
      <c r="BU429" s="2" t="s">
        <v>666</v>
      </c>
      <c r="BV429" s="2">
        <f t="shared" si="357"/>
        <v>3</v>
      </c>
      <c r="BW429" s="2">
        <f t="shared" si="358"/>
        <v>3</v>
      </c>
      <c r="BX429" s="2">
        <f t="shared" si="359"/>
        <v>2.5880854813636677E-2</v>
      </c>
      <c r="BY429" s="2">
        <f t="shared" si="360"/>
        <v>0.13505592832450888</v>
      </c>
      <c r="BZ429" s="2">
        <f t="shared" si="361"/>
        <v>8.0468391569072775E-2</v>
      </c>
      <c r="CA429" s="2">
        <f t="shared" si="362"/>
        <v>1.1666666666666667</v>
      </c>
      <c r="CB429" s="2">
        <f t="shared" si="363"/>
        <v>1.585379408116169</v>
      </c>
      <c r="CC429" s="2">
        <v>6.6349999999999998</v>
      </c>
      <c r="CD429" s="2" t="str">
        <f t="shared" si="364"/>
        <v>Same Var</v>
      </c>
      <c r="CE429" s="2">
        <f t="shared" si="365"/>
        <v>8.8279078374411707E-2</v>
      </c>
      <c r="CF429" s="2" t="str">
        <f t="shared" si="366"/>
        <v>NS</v>
      </c>
      <c r="CG429" s="2" t="str">
        <f t="shared" si="367"/>
        <v>NS</v>
      </c>
      <c r="CH429" s="2" t="str">
        <f t="shared" si="368"/>
        <v>Wilcoxon</v>
      </c>
      <c r="CI429" s="2" t="str">
        <f t="shared" si="369"/>
        <v>TSTToxicLess25</v>
      </c>
      <c r="CJ429" s="2" t="str">
        <f t="shared" si="370"/>
        <v/>
      </c>
    </row>
    <row r="430" spans="1:88" hidden="1" x14ac:dyDescent="0.2">
      <c r="A430" s="1" t="s">
        <v>142</v>
      </c>
      <c r="B430" s="19" t="s">
        <v>504</v>
      </c>
      <c r="C430" s="20">
        <v>38148</v>
      </c>
      <c r="D430" s="7">
        <v>0.37638888888888888</v>
      </c>
      <c r="E430" s="1">
        <v>0.1</v>
      </c>
      <c r="F430" s="1" t="s">
        <v>57</v>
      </c>
      <c r="G430" s="1" t="s">
        <v>829</v>
      </c>
      <c r="H430" s="19" t="s">
        <v>711</v>
      </c>
      <c r="I430" s="19" t="s">
        <v>712</v>
      </c>
      <c r="J430" s="19" t="s">
        <v>61</v>
      </c>
      <c r="K430" s="2">
        <v>0.75</v>
      </c>
      <c r="L430" s="2">
        <v>0.25</v>
      </c>
      <c r="M430" s="19">
        <v>100</v>
      </c>
      <c r="N430" s="19">
        <v>90</v>
      </c>
      <c r="O430" s="19">
        <v>100</v>
      </c>
      <c r="P430" s="19">
        <v>100</v>
      </c>
      <c r="Q430" s="21"/>
      <c r="R430" s="21"/>
      <c r="S430" s="21"/>
      <c r="T430" s="21"/>
      <c r="W430" s="2">
        <f t="shared" si="318"/>
        <v>97.5</v>
      </c>
      <c r="X430" s="2">
        <f t="shared" si="319"/>
        <v>5</v>
      </c>
      <c r="Y430" s="2">
        <f t="shared" si="320"/>
        <v>4</v>
      </c>
      <c r="Z430" s="19">
        <v>80</v>
      </c>
      <c r="AA430" s="19">
        <v>90</v>
      </c>
      <c r="AB430" s="19">
        <v>40</v>
      </c>
      <c r="AC430" s="21"/>
      <c r="AJ430" s="2">
        <f t="shared" si="321"/>
        <v>70</v>
      </c>
      <c r="AK430" s="2">
        <f t="shared" si="322"/>
        <v>26.457513110645905</v>
      </c>
      <c r="AL430" s="2">
        <f t="shared" si="323"/>
        <v>3</v>
      </c>
      <c r="AM430" s="22">
        <f t="shared" si="324"/>
        <v>1.5707963267948966</v>
      </c>
      <c r="AN430" s="22">
        <f t="shared" si="325"/>
        <v>1.2490457723982542</v>
      </c>
      <c r="AO430" s="22">
        <f t="shared" si="326"/>
        <v>1.5707963267948966</v>
      </c>
      <c r="AP430" s="22">
        <f t="shared" si="327"/>
        <v>1.5707963267948966</v>
      </c>
      <c r="AQ430" s="22" t="str">
        <f t="shared" si="328"/>
        <v/>
      </c>
      <c r="AR430" s="22" t="str">
        <f t="shared" si="329"/>
        <v/>
      </c>
      <c r="AS430" s="22" t="str">
        <f t="shared" si="330"/>
        <v/>
      </c>
      <c r="AT430" s="22" t="str">
        <f t="shared" si="331"/>
        <v/>
      </c>
      <c r="AU430" s="22" t="str">
        <f t="shared" si="332"/>
        <v/>
      </c>
      <c r="AV430" s="22" t="str">
        <f t="shared" si="333"/>
        <v/>
      </c>
      <c r="AW430" s="2">
        <f t="shared" si="334"/>
        <v>1.490358688195736</v>
      </c>
      <c r="AX430" s="2">
        <f t="shared" si="335"/>
        <v>0.16087527719832118</v>
      </c>
      <c r="AY430" s="2">
        <f t="shared" si="336"/>
        <v>4</v>
      </c>
      <c r="AZ430" s="23">
        <f t="shared" si="337"/>
        <v>1.1071487177940904</v>
      </c>
      <c r="BA430" s="23">
        <f t="shared" si="338"/>
        <v>1.2490457723982542</v>
      </c>
      <c r="BB430" s="23">
        <f t="shared" si="339"/>
        <v>0.68471920300228295</v>
      </c>
      <c r="BC430" s="23" t="str">
        <f t="shared" si="340"/>
        <v/>
      </c>
      <c r="BD430" s="23" t="str">
        <f t="shared" si="341"/>
        <v/>
      </c>
      <c r="BE430" s="23" t="str">
        <f t="shared" si="342"/>
        <v/>
      </c>
      <c r="BF430" s="23" t="str">
        <f t="shared" si="343"/>
        <v/>
      </c>
      <c r="BG430" s="23" t="str">
        <f t="shared" si="344"/>
        <v/>
      </c>
      <c r="BH430" s="23" t="str">
        <f t="shared" si="345"/>
        <v/>
      </c>
      <c r="BI430" s="23" t="str">
        <f t="shared" si="346"/>
        <v/>
      </c>
      <c r="BJ430" s="2">
        <f t="shared" si="347"/>
        <v>1.0136378977315426</v>
      </c>
      <c r="BK430" s="2">
        <f t="shared" si="348"/>
        <v>0.29355463602732262</v>
      </c>
      <c r="BL430" s="2">
        <f t="shared" si="349"/>
        <v>3</v>
      </c>
      <c r="BM430" s="2">
        <f t="shared" si="350"/>
        <v>1.047445971718865E-3</v>
      </c>
      <c r="BN430" s="2">
        <f t="shared" si="351"/>
        <v>4.1697165147187778E-4</v>
      </c>
      <c r="BO430" s="2">
        <f t="shared" si="352"/>
        <v>3</v>
      </c>
      <c r="BP430" s="2">
        <f t="shared" si="353"/>
        <v>-0.57882545950991182</v>
      </c>
      <c r="BQ430" s="2">
        <f t="shared" si="354"/>
        <v>0.76489232840434507</v>
      </c>
      <c r="BR430" s="3" t="str">
        <f t="shared" si="355"/>
        <v>Toxic</v>
      </c>
      <c r="BS430" s="2">
        <f t="shared" si="356"/>
        <v>71.794871794871796</v>
      </c>
      <c r="BT430" s="4" t="s">
        <v>664</v>
      </c>
      <c r="BU430" s="2" t="s">
        <v>666</v>
      </c>
      <c r="BV430" s="2">
        <f t="shared" si="357"/>
        <v>3</v>
      </c>
      <c r="BW430" s="2">
        <f t="shared" si="358"/>
        <v>2</v>
      </c>
      <c r="BX430" s="2">
        <f t="shared" si="359"/>
        <v>2.5880854813636677E-2</v>
      </c>
      <c r="BY430" s="2">
        <f t="shared" si="360"/>
        <v>8.6174324333133864E-2</v>
      </c>
      <c r="BZ430" s="2">
        <f t="shared" si="361"/>
        <v>4.9998242621435554E-2</v>
      </c>
      <c r="CA430" s="2">
        <f t="shared" si="362"/>
        <v>1.211111111111111</v>
      </c>
      <c r="CB430" s="2">
        <f t="shared" si="363"/>
        <v>0.73212460661020085</v>
      </c>
      <c r="CC430" s="2">
        <v>6.6349999999999998</v>
      </c>
      <c r="CD430" s="2" t="str">
        <f t="shared" si="364"/>
        <v>Same Var</v>
      </c>
      <c r="CE430" s="2">
        <f t="shared" si="365"/>
        <v>0.1449500267365727</v>
      </c>
      <c r="CF430" s="2" t="str">
        <f t="shared" si="366"/>
        <v>NS</v>
      </c>
      <c r="CG430" s="2" t="str">
        <f t="shared" si="367"/>
        <v>NS</v>
      </c>
      <c r="CH430" s="2" t="str">
        <f t="shared" si="368"/>
        <v>Wilcoxon</v>
      </c>
      <c r="CI430" s="2" t="str">
        <f t="shared" si="369"/>
        <v/>
      </c>
      <c r="CJ430" s="2" t="str">
        <f t="shared" si="370"/>
        <v/>
      </c>
    </row>
    <row r="431" spans="1:88" hidden="1" x14ac:dyDescent="0.2">
      <c r="A431" s="1" t="s">
        <v>142</v>
      </c>
      <c r="B431" s="19" t="s">
        <v>516</v>
      </c>
      <c r="C431" s="20">
        <v>38092</v>
      </c>
      <c r="D431" s="7">
        <v>0.59444444444444444</v>
      </c>
      <c r="E431" s="1">
        <v>0.1</v>
      </c>
      <c r="F431" s="1" t="s">
        <v>57</v>
      </c>
      <c r="G431" s="1" t="s">
        <v>826</v>
      </c>
      <c r="H431" s="19" t="s">
        <v>711</v>
      </c>
      <c r="I431" s="19" t="s">
        <v>712</v>
      </c>
      <c r="J431" s="19" t="s">
        <v>61</v>
      </c>
      <c r="K431" s="2">
        <v>0.75</v>
      </c>
      <c r="L431" s="2">
        <v>0.25</v>
      </c>
      <c r="M431" s="19">
        <v>90</v>
      </c>
      <c r="N431" s="19">
        <v>100</v>
      </c>
      <c r="O431" s="19">
        <v>100</v>
      </c>
      <c r="P431" s="19">
        <v>100</v>
      </c>
      <c r="Q431" s="21"/>
      <c r="R431" s="21"/>
      <c r="S431" s="21"/>
      <c r="T431" s="21"/>
      <c r="W431" s="2">
        <f t="shared" si="318"/>
        <v>97.5</v>
      </c>
      <c r="X431" s="2">
        <f t="shared" si="319"/>
        <v>5</v>
      </c>
      <c r="Y431" s="2">
        <f t="shared" si="320"/>
        <v>4</v>
      </c>
      <c r="Z431" s="19">
        <v>100</v>
      </c>
      <c r="AA431" s="19">
        <v>60</v>
      </c>
      <c r="AB431" s="19">
        <v>40</v>
      </c>
      <c r="AC431" s="21"/>
      <c r="AJ431" s="2">
        <f t="shared" si="321"/>
        <v>66.666666666666671</v>
      </c>
      <c r="AK431" s="2">
        <f t="shared" si="322"/>
        <v>30.55050463303893</v>
      </c>
      <c r="AL431" s="2">
        <f t="shared" si="323"/>
        <v>3</v>
      </c>
      <c r="AM431" s="22">
        <f t="shared" si="324"/>
        <v>1.2490457723982542</v>
      </c>
      <c r="AN431" s="22">
        <f t="shared" si="325"/>
        <v>1.5707963267948966</v>
      </c>
      <c r="AO431" s="22">
        <f t="shared" si="326"/>
        <v>1.5707963267948966</v>
      </c>
      <c r="AP431" s="22">
        <f t="shared" si="327"/>
        <v>1.5707963267948966</v>
      </c>
      <c r="AQ431" s="22" t="str">
        <f t="shared" si="328"/>
        <v/>
      </c>
      <c r="AR431" s="22" t="str">
        <f t="shared" si="329"/>
        <v/>
      </c>
      <c r="AS431" s="22" t="str">
        <f t="shared" si="330"/>
        <v/>
      </c>
      <c r="AT431" s="22" t="str">
        <f t="shared" si="331"/>
        <v/>
      </c>
      <c r="AU431" s="22" t="str">
        <f t="shared" si="332"/>
        <v/>
      </c>
      <c r="AV431" s="22" t="str">
        <f t="shared" si="333"/>
        <v/>
      </c>
      <c r="AW431" s="2">
        <f t="shared" si="334"/>
        <v>1.490358688195736</v>
      </c>
      <c r="AX431" s="2">
        <f t="shared" si="335"/>
        <v>0.16087527719832118</v>
      </c>
      <c r="AY431" s="2">
        <f t="shared" si="336"/>
        <v>4</v>
      </c>
      <c r="AZ431" s="23">
        <f t="shared" si="337"/>
        <v>1.5707963267948966</v>
      </c>
      <c r="BA431" s="23">
        <f t="shared" si="338"/>
        <v>0.88607712379261372</v>
      </c>
      <c r="BB431" s="23">
        <f t="shared" si="339"/>
        <v>0.68471920300228295</v>
      </c>
      <c r="BC431" s="23" t="str">
        <f t="shared" si="340"/>
        <v/>
      </c>
      <c r="BD431" s="23" t="str">
        <f t="shared" si="341"/>
        <v/>
      </c>
      <c r="BE431" s="23" t="str">
        <f t="shared" si="342"/>
        <v/>
      </c>
      <c r="BF431" s="23" t="str">
        <f t="shared" si="343"/>
        <v/>
      </c>
      <c r="BG431" s="23" t="str">
        <f t="shared" si="344"/>
        <v/>
      </c>
      <c r="BH431" s="23" t="str">
        <f t="shared" si="345"/>
        <v/>
      </c>
      <c r="BI431" s="23" t="str">
        <f t="shared" si="346"/>
        <v/>
      </c>
      <c r="BJ431" s="2">
        <f t="shared" si="347"/>
        <v>1.0471975511965976</v>
      </c>
      <c r="BK431" s="2">
        <f t="shared" si="348"/>
        <v>0.46449220813946862</v>
      </c>
      <c r="BL431" s="2">
        <f t="shared" si="349"/>
        <v>3</v>
      </c>
      <c r="BM431" s="2">
        <f t="shared" si="350"/>
        <v>5.7088852859366089E-3</v>
      </c>
      <c r="BN431" s="2">
        <f t="shared" si="351"/>
        <v>2.5904909716668828E-3</v>
      </c>
      <c r="BO431" s="2">
        <f t="shared" si="352"/>
        <v>2</v>
      </c>
      <c r="BP431" s="2">
        <f t="shared" si="353"/>
        <v>-0.25673867982110316</v>
      </c>
      <c r="BQ431" s="2">
        <f t="shared" si="354"/>
        <v>0.81649658092772592</v>
      </c>
      <c r="BR431" s="3" t="str">
        <f t="shared" si="355"/>
        <v>Toxic</v>
      </c>
      <c r="BS431" s="2">
        <f t="shared" si="356"/>
        <v>68.376068376068375</v>
      </c>
      <c r="BT431" s="4" t="s">
        <v>664</v>
      </c>
      <c r="BU431" s="2" t="s">
        <v>666</v>
      </c>
      <c r="BV431" s="2">
        <f t="shared" si="357"/>
        <v>3</v>
      </c>
      <c r="BW431" s="2">
        <f t="shared" si="358"/>
        <v>2</v>
      </c>
      <c r="BX431" s="2">
        <f t="shared" si="359"/>
        <v>2.5880854813636677E-2</v>
      </c>
      <c r="BY431" s="2">
        <f t="shared" si="360"/>
        <v>0.21575301142227943</v>
      </c>
      <c r="BZ431" s="2">
        <f t="shared" si="361"/>
        <v>0.10182971745709377</v>
      </c>
      <c r="CA431" s="2">
        <f t="shared" si="362"/>
        <v>1.211111111111111</v>
      </c>
      <c r="CB431" s="2">
        <f t="shared" si="363"/>
        <v>2.1531722491740686</v>
      </c>
      <c r="CC431" s="2">
        <v>6.6349999999999998</v>
      </c>
      <c r="CD431" s="2" t="str">
        <f t="shared" si="364"/>
        <v>Same Var</v>
      </c>
      <c r="CE431" s="2">
        <f t="shared" si="365"/>
        <v>0.13782654777349163</v>
      </c>
      <c r="CF431" s="2" t="str">
        <f t="shared" si="366"/>
        <v>NS</v>
      </c>
      <c r="CG431" s="2" t="str">
        <f t="shared" si="367"/>
        <v>NS</v>
      </c>
      <c r="CH431" s="2" t="str">
        <f t="shared" si="368"/>
        <v>Wilcoxon</v>
      </c>
      <c r="CI431" s="2" t="str">
        <f t="shared" si="369"/>
        <v/>
      </c>
      <c r="CJ431" s="2" t="str">
        <f t="shared" si="370"/>
        <v/>
      </c>
    </row>
    <row r="432" spans="1:88" hidden="1" x14ac:dyDescent="0.2">
      <c r="A432" s="1" t="s">
        <v>142</v>
      </c>
      <c r="B432" s="19" t="s">
        <v>382</v>
      </c>
      <c r="C432" s="20">
        <v>37210</v>
      </c>
      <c r="D432" s="7">
        <v>0.3263888888888889</v>
      </c>
      <c r="E432" s="1">
        <v>0.1</v>
      </c>
      <c r="F432" s="1" t="s">
        <v>57</v>
      </c>
      <c r="G432" s="1" t="s">
        <v>773</v>
      </c>
      <c r="H432" s="19" t="s">
        <v>711</v>
      </c>
      <c r="I432" s="19" t="s">
        <v>712</v>
      </c>
      <c r="J432" s="19" t="s">
        <v>61</v>
      </c>
      <c r="K432" s="2">
        <v>0.75</v>
      </c>
      <c r="L432" s="2">
        <v>0.25</v>
      </c>
      <c r="M432" s="19">
        <v>100</v>
      </c>
      <c r="N432" s="19">
        <v>100</v>
      </c>
      <c r="O432" s="19">
        <v>100</v>
      </c>
      <c r="P432" s="19">
        <v>90</v>
      </c>
      <c r="Q432" s="21"/>
      <c r="R432" s="21"/>
      <c r="S432" s="21"/>
      <c r="T432" s="21"/>
      <c r="W432" s="2">
        <f t="shared" si="318"/>
        <v>97.5</v>
      </c>
      <c r="X432" s="2">
        <f t="shared" si="319"/>
        <v>5</v>
      </c>
      <c r="Y432" s="2">
        <f t="shared" si="320"/>
        <v>4</v>
      </c>
      <c r="Z432" s="19">
        <v>100</v>
      </c>
      <c r="AA432" s="19">
        <v>30</v>
      </c>
      <c r="AB432" s="19">
        <v>90</v>
      </c>
      <c r="AC432" s="19">
        <v>82</v>
      </c>
      <c r="AJ432" s="2">
        <f t="shared" si="321"/>
        <v>75.5</v>
      </c>
      <c r="AK432" s="2">
        <f t="shared" si="322"/>
        <v>31.214312956291916</v>
      </c>
      <c r="AL432" s="2">
        <f t="shared" si="323"/>
        <v>4</v>
      </c>
      <c r="AM432" s="22">
        <f t="shared" si="324"/>
        <v>1.5707963267948966</v>
      </c>
      <c r="AN432" s="22">
        <f t="shared" si="325"/>
        <v>1.5707963267948966</v>
      </c>
      <c r="AO432" s="22">
        <f t="shared" si="326"/>
        <v>1.5707963267948966</v>
      </c>
      <c r="AP432" s="22">
        <f t="shared" si="327"/>
        <v>1.2490457723982542</v>
      </c>
      <c r="AQ432" s="22" t="str">
        <f t="shared" si="328"/>
        <v/>
      </c>
      <c r="AR432" s="22" t="str">
        <f t="shared" si="329"/>
        <v/>
      </c>
      <c r="AS432" s="22" t="str">
        <f t="shared" si="330"/>
        <v/>
      </c>
      <c r="AT432" s="22" t="str">
        <f t="shared" si="331"/>
        <v/>
      </c>
      <c r="AU432" s="22" t="str">
        <f t="shared" si="332"/>
        <v/>
      </c>
      <c r="AV432" s="22" t="str">
        <f t="shared" si="333"/>
        <v/>
      </c>
      <c r="AW432" s="2">
        <f t="shared" si="334"/>
        <v>1.490358688195736</v>
      </c>
      <c r="AX432" s="2">
        <f t="shared" si="335"/>
        <v>0.16087527719832118</v>
      </c>
      <c r="AY432" s="2">
        <f t="shared" si="336"/>
        <v>4</v>
      </c>
      <c r="AZ432" s="23">
        <f t="shared" si="337"/>
        <v>1.5707963267948966</v>
      </c>
      <c r="BA432" s="23">
        <f t="shared" si="338"/>
        <v>0.57963974036370425</v>
      </c>
      <c r="BB432" s="23">
        <f t="shared" si="339"/>
        <v>1.2490457723982542</v>
      </c>
      <c r="BC432" s="23">
        <f t="shared" si="340"/>
        <v>1.1326472962107261</v>
      </c>
      <c r="BD432" s="23" t="str">
        <f t="shared" si="341"/>
        <v/>
      </c>
      <c r="BE432" s="23" t="str">
        <f t="shared" si="342"/>
        <v/>
      </c>
      <c r="BF432" s="23" t="str">
        <f t="shared" si="343"/>
        <v/>
      </c>
      <c r="BG432" s="23" t="str">
        <f t="shared" si="344"/>
        <v/>
      </c>
      <c r="BH432" s="23" t="str">
        <f t="shared" si="345"/>
        <v/>
      </c>
      <c r="BI432" s="23" t="str">
        <f t="shared" si="346"/>
        <v/>
      </c>
      <c r="BJ432" s="2">
        <f t="shared" si="347"/>
        <v>1.1330322839418954</v>
      </c>
      <c r="BK432" s="2">
        <f t="shared" si="348"/>
        <v>0.41285184680153336</v>
      </c>
      <c r="BL432" s="2">
        <f t="shared" si="349"/>
        <v>4</v>
      </c>
      <c r="BM432" s="2">
        <f t="shared" si="350"/>
        <v>2.1391695293912719E-3</v>
      </c>
      <c r="BN432" s="2">
        <f t="shared" si="351"/>
        <v>6.0966655038248918E-4</v>
      </c>
      <c r="BO432" s="2">
        <f t="shared" si="352"/>
        <v>4</v>
      </c>
      <c r="BP432" s="2">
        <f t="shared" si="353"/>
        <v>7.0971865863491912E-2</v>
      </c>
      <c r="BQ432" s="2">
        <f t="shared" si="354"/>
        <v>0.74069708411268287</v>
      </c>
      <c r="BR432" s="3" t="str">
        <f t="shared" si="355"/>
        <v>Toxic</v>
      </c>
      <c r="BS432" s="2">
        <f t="shared" si="356"/>
        <v>77.435897435897445</v>
      </c>
      <c r="BT432" s="4" t="s">
        <v>664</v>
      </c>
      <c r="BU432" s="2" t="s">
        <v>666</v>
      </c>
      <c r="BV432" s="2">
        <f t="shared" si="357"/>
        <v>3</v>
      </c>
      <c r="BW432" s="2">
        <f t="shared" si="358"/>
        <v>3</v>
      </c>
      <c r="BX432" s="2">
        <f t="shared" si="359"/>
        <v>2.5880854813636677E-2</v>
      </c>
      <c r="BY432" s="2">
        <f t="shared" si="360"/>
        <v>0.17044664740743679</v>
      </c>
      <c r="BZ432" s="2">
        <f t="shared" si="361"/>
        <v>9.8163751110536726E-2</v>
      </c>
      <c r="CA432" s="2">
        <f t="shared" si="362"/>
        <v>1.1666666666666667</v>
      </c>
      <c r="CB432" s="2">
        <f t="shared" si="363"/>
        <v>2.0091810845229081</v>
      </c>
      <c r="CC432" s="2">
        <v>6.6349999999999998</v>
      </c>
      <c r="CD432" s="2" t="str">
        <f t="shared" si="364"/>
        <v>Same Var</v>
      </c>
      <c r="CE432" s="2">
        <f t="shared" si="365"/>
        <v>7.5662799464264074E-2</v>
      </c>
      <c r="CF432" s="2" t="str">
        <f t="shared" si="366"/>
        <v>NS</v>
      </c>
      <c r="CG432" s="2" t="str">
        <f t="shared" si="367"/>
        <v>NS</v>
      </c>
      <c r="CH432" s="2" t="str">
        <f t="shared" si="368"/>
        <v>Wilcoxon</v>
      </c>
      <c r="CI432" s="2" t="str">
        <f t="shared" si="369"/>
        <v>TSTToxicLess25</v>
      </c>
      <c r="CJ432" s="2" t="str">
        <f t="shared" si="370"/>
        <v/>
      </c>
    </row>
    <row r="433" spans="1:88" hidden="1" x14ac:dyDescent="0.2">
      <c r="A433" s="1" t="s">
        <v>142</v>
      </c>
      <c r="B433" s="19" t="s">
        <v>858</v>
      </c>
      <c r="C433" s="20">
        <v>38350</v>
      </c>
      <c r="D433" s="7">
        <v>0.51944444444444449</v>
      </c>
      <c r="E433" s="1">
        <v>0.1</v>
      </c>
      <c r="F433" s="1" t="s">
        <v>57</v>
      </c>
      <c r="G433" s="1" t="s">
        <v>816</v>
      </c>
      <c r="H433" s="19" t="s">
        <v>711</v>
      </c>
      <c r="I433" s="19" t="s">
        <v>712</v>
      </c>
      <c r="J433" s="19" t="s">
        <v>61</v>
      </c>
      <c r="K433" s="2">
        <v>0.75</v>
      </c>
      <c r="L433" s="2">
        <v>0.25</v>
      </c>
      <c r="M433" s="19">
        <v>100</v>
      </c>
      <c r="N433" s="19">
        <v>90</v>
      </c>
      <c r="O433" s="19">
        <v>100</v>
      </c>
      <c r="P433" s="19">
        <v>100</v>
      </c>
      <c r="Q433" s="21"/>
      <c r="R433" s="21"/>
      <c r="S433" s="21"/>
      <c r="T433" s="21"/>
      <c r="W433" s="2">
        <f t="shared" si="318"/>
        <v>97.5</v>
      </c>
      <c r="X433" s="2">
        <f t="shared" si="319"/>
        <v>5</v>
      </c>
      <c r="Y433" s="2">
        <f t="shared" si="320"/>
        <v>4</v>
      </c>
      <c r="Z433" s="19">
        <v>90</v>
      </c>
      <c r="AA433" s="19">
        <v>30</v>
      </c>
      <c r="AB433" s="19">
        <v>100</v>
      </c>
      <c r="AC433" s="19">
        <v>50</v>
      </c>
      <c r="AJ433" s="2">
        <f t="shared" si="321"/>
        <v>67.5</v>
      </c>
      <c r="AK433" s="2">
        <f t="shared" si="322"/>
        <v>33.040379335998352</v>
      </c>
      <c r="AL433" s="2">
        <f t="shared" si="323"/>
        <v>4</v>
      </c>
      <c r="AM433" s="22">
        <f t="shared" si="324"/>
        <v>1.5707963267948966</v>
      </c>
      <c r="AN433" s="22">
        <f t="shared" si="325"/>
        <v>1.2490457723982542</v>
      </c>
      <c r="AO433" s="22">
        <f t="shared" si="326"/>
        <v>1.5707963267948966</v>
      </c>
      <c r="AP433" s="22">
        <f t="shared" si="327"/>
        <v>1.5707963267948966</v>
      </c>
      <c r="AQ433" s="22" t="str">
        <f t="shared" si="328"/>
        <v/>
      </c>
      <c r="AR433" s="22" t="str">
        <f t="shared" si="329"/>
        <v/>
      </c>
      <c r="AS433" s="22" t="str">
        <f t="shared" si="330"/>
        <v/>
      </c>
      <c r="AT433" s="22" t="str">
        <f t="shared" si="331"/>
        <v/>
      </c>
      <c r="AU433" s="22" t="str">
        <f t="shared" si="332"/>
        <v/>
      </c>
      <c r="AV433" s="22" t="str">
        <f t="shared" si="333"/>
        <v/>
      </c>
      <c r="AW433" s="2">
        <f t="shared" si="334"/>
        <v>1.490358688195736</v>
      </c>
      <c r="AX433" s="2">
        <f t="shared" si="335"/>
        <v>0.16087527719832118</v>
      </c>
      <c r="AY433" s="2">
        <f t="shared" si="336"/>
        <v>4</v>
      </c>
      <c r="AZ433" s="23">
        <f t="shared" si="337"/>
        <v>1.2490457723982542</v>
      </c>
      <c r="BA433" s="23">
        <f t="shared" si="338"/>
        <v>0.57963974036370425</v>
      </c>
      <c r="BB433" s="23">
        <f t="shared" si="339"/>
        <v>1.5707963267948966</v>
      </c>
      <c r="BC433" s="23">
        <f t="shared" si="340"/>
        <v>0.78539816339744839</v>
      </c>
      <c r="BD433" s="23" t="str">
        <f t="shared" si="341"/>
        <v/>
      </c>
      <c r="BE433" s="23" t="str">
        <f t="shared" si="342"/>
        <v/>
      </c>
      <c r="BF433" s="23" t="str">
        <f t="shared" si="343"/>
        <v/>
      </c>
      <c r="BG433" s="23" t="str">
        <f t="shared" si="344"/>
        <v/>
      </c>
      <c r="BH433" s="23" t="str">
        <f t="shared" si="345"/>
        <v/>
      </c>
      <c r="BI433" s="23" t="str">
        <f t="shared" si="346"/>
        <v/>
      </c>
      <c r="BJ433" s="2">
        <f t="shared" si="347"/>
        <v>1.0462200007385758</v>
      </c>
      <c r="BK433" s="2">
        <f t="shared" si="348"/>
        <v>0.44797462194249982</v>
      </c>
      <c r="BL433" s="2">
        <f t="shared" si="349"/>
        <v>4</v>
      </c>
      <c r="BM433" s="2">
        <f t="shared" si="350"/>
        <v>2.8954957258801061E-3</v>
      </c>
      <c r="BN433" s="2">
        <f t="shared" si="351"/>
        <v>8.4343549344827542E-4</v>
      </c>
      <c r="BO433" s="2">
        <f t="shared" si="352"/>
        <v>3</v>
      </c>
      <c r="BP433" s="2">
        <f t="shared" si="353"/>
        <v>-0.30844158751633588</v>
      </c>
      <c r="BQ433" s="2">
        <f t="shared" si="354"/>
        <v>0.76489232840434507</v>
      </c>
      <c r="BR433" s="3" t="str">
        <f t="shared" si="355"/>
        <v>Toxic</v>
      </c>
      <c r="BS433" s="2">
        <f t="shared" si="356"/>
        <v>69.230769230769226</v>
      </c>
      <c r="BT433" s="4" t="s">
        <v>664</v>
      </c>
      <c r="BU433" s="2" t="s">
        <v>666</v>
      </c>
      <c r="BV433" s="2">
        <f t="shared" si="357"/>
        <v>3</v>
      </c>
      <c r="BW433" s="2">
        <f t="shared" si="358"/>
        <v>3</v>
      </c>
      <c r="BX433" s="2">
        <f t="shared" si="359"/>
        <v>2.5880854813636677E-2</v>
      </c>
      <c r="BY433" s="2">
        <f t="shared" si="360"/>
        <v>0.20068126190452565</v>
      </c>
      <c r="BZ433" s="2">
        <f t="shared" si="361"/>
        <v>0.11328105835908116</v>
      </c>
      <c r="CA433" s="2">
        <f t="shared" si="362"/>
        <v>1.1666666666666667</v>
      </c>
      <c r="CB433" s="2">
        <f t="shared" si="363"/>
        <v>2.3259151512053915</v>
      </c>
      <c r="CC433" s="2">
        <v>6.6349999999999998</v>
      </c>
      <c r="CD433" s="2" t="str">
        <f t="shared" si="364"/>
        <v>Same Var</v>
      </c>
      <c r="CE433" s="2">
        <f t="shared" si="365"/>
        <v>8.1750073114848817E-2</v>
      </c>
      <c r="CF433" s="2" t="str">
        <f t="shared" si="366"/>
        <v>NS</v>
      </c>
      <c r="CG433" s="2" t="str">
        <f t="shared" si="367"/>
        <v>NS</v>
      </c>
      <c r="CH433" s="2" t="str">
        <f t="shared" si="368"/>
        <v>Wilcoxon</v>
      </c>
      <c r="CI433" s="2" t="str">
        <f t="shared" si="369"/>
        <v/>
      </c>
      <c r="CJ433" s="2" t="str">
        <f t="shared" si="370"/>
        <v/>
      </c>
    </row>
    <row r="434" spans="1:88" hidden="1" x14ac:dyDescent="0.2">
      <c r="A434" s="1" t="s">
        <v>142</v>
      </c>
      <c r="B434" s="19" t="s">
        <v>504</v>
      </c>
      <c r="C434" s="20">
        <v>38673</v>
      </c>
      <c r="D434" s="7">
        <v>0.35208333333333336</v>
      </c>
      <c r="E434" s="1">
        <v>0.1</v>
      </c>
      <c r="F434" s="1" t="s">
        <v>57</v>
      </c>
      <c r="G434" s="1" t="s">
        <v>843</v>
      </c>
      <c r="H434" s="19" t="s">
        <v>711</v>
      </c>
      <c r="I434" s="19" t="s">
        <v>712</v>
      </c>
      <c r="J434" s="19" t="s">
        <v>61</v>
      </c>
      <c r="K434" s="2">
        <v>0.75</v>
      </c>
      <c r="L434" s="2">
        <v>0.25</v>
      </c>
      <c r="M434" s="19">
        <v>90</v>
      </c>
      <c r="N434" s="19">
        <v>100</v>
      </c>
      <c r="O434" s="19">
        <v>100</v>
      </c>
      <c r="P434" s="19">
        <v>100</v>
      </c>
      <c r="Q434" s="21"/>
      <c r="R434" s="21"/>
      <c r="S434" s="21"/>
      <c r="T434" s="21"/>
      <c r="W434" s="2">
        <f t="shared" si="318"/>
        <v>97.5</v>
      </c>
      <c r="X434" s="2">
        <f t="shared" si="319"/>
        <v>5</v>
      </c>
      <c r="Y434" s="2">
        <f t="shared" si="320"/>
        <v>4</v>
      </c>
      <c r="Z434" s="19">
        <v>100</v>
      </c>
      <c r="AA434" s="19">
        <v>100</v>
      </c>
      <c r="AB434" s="19">
        <v>20</v>
      </c>
      <c r="AC434" s="19">
        <v>100</v>
      </c>
      <c r="AJ434" s="2">
        <f t="shared" si="321"/>
        <v>80</v>
      </c>
      <c r="AK434" s="2">
        <f t="shared" si="322"/>
        <v>40</v>
      </c>
      <c r="AL434" s="2">
        <f t="shared" si="323"/>
        <v>4</v>
      </c>
      <c r="AM434" s="22">
        <f t="shared" si="324"/>
        <v>1.2490457723982542</v>
      </c>
      <c r="AN434" s="22">
        <f t="shared" si="325"/>
        <v>1.5707963267948966</v>
      </c>
      <c r="AO434" s="22">
        <f t="shared" si="326"/>
        <v>1.5707963267948966</v>
      </c>
      <c r="AP434" s="22">
        <f t="shared" si="327"/>
        <v>1.5707963267948966</v>
      </c>
      <c r="AQ434" s="22" t="str">
        <f t="shared" si="328"/>
        <v/>
      </c>
      <c r="AR434" s="22" t="str">
        <f t="shared" si="329"/>
        <v/>
      </c>
      <c r="AS434" s="22" t="str">
        <f t="shared" si="330"/>
        <v/>
      </c>
      <c r="AT434" s="22" t="str">
        <f t="shared" si="331"/>
        <v/>
      </c>
      <c r="AU434" s="22" t="str">
        <f t="shared" si="332"/>
        <v/>
      </c>
      <c r="AV434" s="22" t="str">
        <f t="shared" si="333"/>
        <v/>
      </c>
      <c r="AW434" s="2">
        <f t="shared" si="334"/>
        <v>1.490358688195736</v>
      </c>
      <c r="AX434" s="2">
        <f t="shared" si="335"/>
        <v>0.16087527719832118</v>
      </c>
      <c r="AY434" s="2">
        <f t="shared" si="336"/>
        <v>4</v>
      </c>
      <c r="AZ434" s="23">
        <f t="shared" si="337"/>
        <v>1.5707963267948966</v>
      </c>
      <c r="BA434" s="23">
        <f t="shared" si="338"/>
        <v>1.5707963267948966</v>
      </c>
      <c r="BB434" s="23">
        <f t="shared" si="339"/>
        <v>0.46364760900080609</v>
      </c>
      <c r="BC434" s="23">
        <f t="shared" si="340"/>
        <v>1.5707963267948966</v>
      </c>
      <c r="BD434" s="23" t="str">
        <f t="shared" si="341"/>
        <v/>
      </c>
      <c r="BE434" s="23" t="str">
        <f t="shared" si="342"/>
        <v/>
      </c>
      <c r="BF434" s="23" t="str">
        <f t="shared" si="343"/>
        <v/>
      </c>
      <c r="BG434" s="23" t="str">
        <f t="shared" si="344"/>
        <v/>
      </c>
      <c r="BH434" s="23" t="str">
        <f t="shared" si="345"/>
        <v/>
      </c>
      <c r="BI434" s="23" t="str">
        <f t="shared" si="346"/>
        <v/>
      </c>
      <c r="BJ434" s="2">
        <f t="shared" si="347"/>
        <v>1.294009147346374</v>
      </c>
      <c r="BK434" s="2">
        <f t="shared" si="348"/>
        <v>0.5535743588970452</v>
      </c>
      <c r="BL434" s="2">
        <f t="shared" si="349"/>
        <v>4</v>
      </c>
      <c r="BM434" s="2">
        <f t="shared" si="350"/>
        <v>6.4401648858023628E-3</v>
      </c>
      <c r="BN434" s="2">
        <f t="shared" si="351"/>
        <v>1.9608377040843711E-3</v>
      </c>
      <c r="BO434" s="2">
        <f t="shared" si="352"/>
        <v>3</v>
      </c>
      <c r="BP434" s="2">
        <f t="shared" si="353"/>
        <v>0.6221291643346053</v>
      </c>
      <c r="BQ434" s="2">
        <f t="shared" si="354"/>
        <v>0.76489232840434507</v>
      </c>
      <c r="BR434" s="3" t="str">
        <f t="shared" si="355"/>
        <v>Toxic</v>
      </c>
      <c r="BS434" s="2">
        <f t="shared" si="356"/>
        <v>82.051282051282044</v>
      </c>
      <c r="BT434" s="4" t="s">
        <v>664</v>
      </c>
      <c r="BU434" s="2" t="s">
        <v>666</v>
      </c>
      <c r="BV434" s="2">
        <f t="shared" si="357"/>
        <v>3</v>
      </c>
      <c r="BW434" s="2">
        <f t="shared" si="358"/>
        <v>3</v>
      </c>
      <c r="BX434" s="2">
        <f t="shared" si="359"/>
        <v>2.5880854813636677E-2</v>
      </c>
      <c r="BY434" s="2">
        <f t="shared" si="360"/>
        <v>0.30644457082827459</v>
      </c>
      <c r="BZ434" s="2">
        <f t="shared" si="361"/>
        <v>0.16616271282095563</v>
      </c>
      <c r="CA434" s="2">
        <f t="shared" si="362"/>
        <v>1.1666666666666667</v>
      </c>
      <c r="CB434" s="2">
        <f t="shared" si="363"/>
        <v>3.20758616460515</v>
      </c>
      <c r="CC434" s="2">
        <v>6.6349999999999998</v>
      </c>
      <c r="CD434" s="2" t="str">
        <f t="shared" si="364"/>
        <v>Same Var</v>
      </c>
      <c r="CE434" s="2">
        <f t="shared" si="365"/>
        <v>9.9945389354882147E-2</v>
      </c>
      <c r="CF434" s="2" t="str">
        <f t="shared" si="366"/>
        <v>NS</v>
      </c>
      <c r="CG434" s="2" t="str">
        <f t="shared" si="367"/>
        <v>NS</v>
      </c>
      <c r="CH434" s="2" t="str">
        <f t="shared" si="368"/>
        <v>Wilcoxon</v>
      </c>
      <c r="CI434" s="2" t="str">
        <f t="shared" si="369"/>
        <v>TSTToxicLess25</v>
      </c>
      <c r="CJ434" s="2" t="str">
        <f t="shared" si="370"/>
        <v/>
      </c>
    </row>
    <row r="435" spans="1:88" hidden="1" x14ac:dyDescent="0.2">
      <c r="A435" s="1" t="s">
        <v>142</v>
      </c>
      <c r="B435" s="19" t="s">
        <v>814</v>
      </c>
      <c r="C435" s="20">
        <v>38652</v>
      </c>
      <c r="D435" s="7">
        <v>0.48402777777777778</v>
      </c>
      <c r="E435" s="1">
        <v>0.1</v>
      </c>
      <c r="F435" s="1" t="s">
        <v>57</v>
      </c>
      <c r="G435" s="1" t="s">
        <v>824</v>
      </c>
      <c r="H435" s="19" t="s">
        <v>711</v>
      </c>
      <c r="I435" s="19" t="s">
        <v>712</v>
      </c>
      <c r="J435" s="19" t="s">
        <v>61</v>
      </c>
      <c r="K435" s="2">
        <v>0.75</v>
      </c>
      <c r="L435" s="2">
        <v>0.25</v>
      </c>
      <c r="M435" s="19">
        <v>100</v>
      </c>
      <c r="N435" s="19">
        <v>100</v>
      </c>
      <c r="O435" s="19">
        <v>100</v>
      </c>
      <c r="P435" s="19">
        <v>90</v>
      </c>
      <c r="Q435" s="21"/>
      <c r="R435" s="21"/>
      <c r="S435" s="21"/>
      <c r="T435" s="21"/>
      <c r="W435" s="2">
        <f t="shared" si="318"/>
        <v>97.5</v>
      </c>
      <c r="X435" s="2">
        <f t="shared" si="319"/>
        <v>5</v>
      </c>
      <c r="Y435" s="2">
        <f t="shared" si="320"/>
        <v>4</v>
      </c>
      <c r="Z435" s="19">
        <v>90</v>
      </c>
      <c r="AA435" s="19">
        <v>100</v>
      </c>
      <c r="AB435" s="19">
        <v>10</v>
      </c>
      <c r="AC435" s="19">
        <v>90</v>
      </c>
      <c r="AJ435" s="2">
        <f t="shared" si="321"/>
        <v>72.5</v>
      </c>
      <c r="AK435" s="2">
        <f t="shared" si="322"/>
        <v>41.93248541803041</v>
      </c>
      <c r="AL435" s="2">
        <f t="shared" si="323"/>
        <v>4</v>
      </c>
      <c r="AM435" s="22">
        <f t="shared" si="324"/>
        <v>1.5707963267948966</v>
      </c>
      <c r="AN435" s="22">
        <f t="shared" si="325"/>
        <v>1.5707963267948966</v>
      </c>
      <c r="AO435" s="22">
        <f t="shared" si="326"/>
        <v>1.5707963267948966</v>
      </c>
      <c r="AP435" s="22">
        <f t="shared" si="327"/>
        <v>1.2490457723982542</v>
      </c>
      <c r="AQ435" s="22" t="str">
        <f t="shared" si="328"/>
        <v/>
      </c>
      <c r="AR435" s="22" t="str">
        <f t="shared" si="329"/>
        <v/>
      </c>
      <c r="AS435" s="22" t="str">
        <f t="shared" si="330"/>
        <v/>
      </c>
      <c r="AT435" s="22" t="str">
        <f t="shared" si="331"/>
        <v/>
      </c>
      <c r="AU435" s="22" t="str">
        <f t="shared" si="332"/>
        <v/>
      </c>
      <c r="AV435" s="22" t="str">
        <f t="shared" si="333"/>
        <v/>
      </c>
      <c r="AW435" s="2">
        <f t="shared" si="334"/>
        <v>1.490358688195736</v>
      </c>
      <c r="AX435" s="2">
        <f t="shared" si="335"/>
        <v>0.16087527719832118</v>
      </c>
      <c r="AY435" s="2">
        <f t="shared" si="336"/>
        <v>4</v>
      </c>
      <c r="AZ435" s="23">
        <f t="shared" si="337"/>
        <v>1.2490457723982542</v>
      </c>
      <c r="BA435" s="23">
        <f t="shared" si="338"/>
        <v>1.5707963267948966</v>
      </c>
      <c r="BB435" s="23">
        <f t="shared" si="339"/>
        <v>0.32175055439664224</v>
      </c>
      <c r="BC435" s="23">
        <f t="shared" si="340"/>
        <v>1.2490457723982542</v>
      </c>
      <c r="BD435" s="23" t="str">
        <f t="shared" si="341"/>
        <v/>
      </c>
      <c r="BE435" s="23" t="str">
        <f t="shared" si="342"/>
        <v/>
      </c>
      <c r="BF435" s="23" t="str">
        <f t="shared" si="343"/>
        <v/>
      </c>
      <c r="BG435" s="23" t="str">
        <f t="shared" si="344"/>
        <v/>
      </c>
      <c r="BH435" s="23" t="str">
        <f t="shared" si="345"/>
        <v/>
      </c>
      <c r="BI435" s="23" t="str">
        <f t="shared" si="346"/>
        <v/>
      </c>
      <c r="BJ435" s="2">
        <f t="shared" si="347"/>
        <v>1.0976596064970119</v>
      </c>
      <c r="BK435" s="2">
        <f t="shared" si="348"/>
        <v>0.53905125163818735</v>
      </c>
      <c r="BL435" s="2">
        <f t="shared" si="349"/>
        <v>4</v>
      </c>
      <c r="BM435" s="2">
        <f t="shared" si="350"/>
        <v>5.8191812488061516E-3</v>
      </c>
      <c r="BN435" s="2">
        <f t="shared" si="351"/>
        <v>1.7634686035402527E-3</v>
      </c>
      <c r="BO435" s="2">
        <f t="shared" si="352"/>
        <v>3</v>
      </c>
      <c r="BP435" s="2">
        <f t="shared" si="353"/>
        <v>-7.280879612597535E-2</v>
      </c>
      <c r="BQ435" s="2">
        <f t="shared" si="354"/>
        <v>0.76489232840434507</v>
      </c>
      <c r="BR435" s="3" t="str">
        <f t="shared" si="355"/>
        <v>Toxic</v>
      </c>
      <c r="BS435" s="2">
        <f t="shared" si="356"/>
        <v>74.358974358974365</v>
      </c>
      <c r="BT435" s="4" t="s">
        <v>664</v>
      </c>
      <c r="BU435" s="2" t="s">
        <v>666</v>
      </c>
      <c r="BV435" s="2">
        <f t="shared" si="357"/>
        <v>3</v>
      </c>
      <c r="BW435" s="2">
        <f t="shared" si="358"/>
        <v>3</v>
      </c>
      <c r="BX435" s="2">
        <f t="shared" si="359"/>
        <v>2.5880854813636677E-2</v>
      </c>
      <c r="BY435" s="2">
        <f t="shared" si="360"/>
        <v>0.29057625189269637</v>
      </c>
      <c r="BZ435" s="2">
        <f t="shared" si="361"/>
        <v>0.15822855335316652</v>
      </c>
      <c r="CA435" s="2">
        <f t="shared" si="362"/>
        <v>1.1666666666666667</v>
      </c>
      <c r="CB435" s="2">
        <f t="shared" si="363"/>
        <v>3.0926867918939198</v>
      </c>
      <c r="CC435" s="2">
        <v>6.6349999999999998</v>
      </c>
      <c r="CD435" s="2" t="str">
        <f t="shared" si="364"/>
        <v>Same Var</v>
      </c>
      <c r="CE435" s="2">
        <f t="shared" si="365"/>
        <v>0.10372181795062733</v>
      </c>
      <c r="CF435" s="2" t="str">
        <f t="shared" si="366"/>
        <v>NS</v>
      </c>
      <c r="CG435" s="2" t="str">
        <f t="shared" si="367"/>
        <v>NS</v>
      </c>
      <c r="CH435" s="2" t="str">
        <f t="shared" si="368"/>
        <v>Wilcoxon</v>
      </c>
      <c r="CI435" s="2" t="str">
        <f t="shared" si="369"/>
        <v/>
      </c>
      <c r="CJ435" s="2" t="str">
        <f t="shared" si="370"/>
        <v/>
      </c>
    </row>
    <row r="436" spans="1:88" hidden="1" x14ac:dyDescent="0.2">
      <c r="A436" s="1" t="s">
        <v>142</v>
      </c>
      <c r="B436" s="19" t="s">
        <v>482</v>
      </c>
      <c r="C436" s="20">
        <v>38092</v>
      </c>
      <c r="D436" s="7">
        <v>0.50555555555555554</v>
      </c>
      <c r="E436" s="1">
        <v>0.1</v>
      </c>
      <c r="F436" s="1" t="s">
        <v>57</v>
      </c>
      <c r="G436" s="1" t="s">
        <v>826</v>
      </c>
      <c r="H436" s="19" t="s">
        <v>711</v>
      </c>
      <c r="I436" s="19" t="s">
        <v>712</v>
      </c>
      <c r="J436" s="19" t="s">
        <v>61</v>
      </c>
      <c r="K436" s="2">
        <v>0.75</v>
      </c>
      <c r="L436" s="2">
        <v>0.25</v>
      </c>
      <c r="M436" s="19">
        <v>90</v>
      </c>
      <c r="N436" s="19">
        <v>100</v>
      </c>
      <c r="O436" s="19">
        <v>100</v>
      </c>
      <c r="P436" s="19">
        <v>100</v>
      </c>
      <c r="Q436" s="21"/>
      <c r="R436" s="21"/>
      <c r="S436" s="21"/>
      <c r="T436" s="21"/>
      <c r="W436" s="2">
        <f t="shared" si="318"/>
        <v>97.5</v>
      </c>
      <c r="X436" s="2">
        <f t="shared" si="319"/>
        <v>5</v>
      </c>
      <c r="Y436" s="2">
        <f t="shared" si="320"/>
        <v>4</v>
      </c>
      <c r="Z436" s="19">
        <v>0</v>
      </c>
      <c r="AA436" s="19">
        <v>90</v>
      </c>
      <c r="AB436" s="19">
        <v>100</v>
      </c>
      <c r="AC436" s="21"/>
      <c r="AJ436" s="2">
        <f t="shared" si="321"/>
        <v>63.333333333333336</v>
      </c>
      <c r="AK436" s="2">
        <f t="shared" si="322"/>
        <v>55.075705472861017</v>
      </c>
      <c r="AL436" s="2">
        <f t="shared" si="323"/>
        <v>3</v>
      </c>
      <c r="AM436" s="22">
        <f t="shared" si="324"/>
        <v>1.2490457723982542</v>
      </c>
      <c r="AN436" s="22">
        <f t="shared" si="325"/>
        <v>1.5707963267948966</v>
      </c>
      <c r="AO436" s="22">
        <f t="shared" si="326"/>
        <v>1.5707963267948966</v>
      </c>
      <c r="AP436" s="22">
        <f t="shared" si="327"/>
        <v>1.5707963267948966</v>
      </c>
      <c r="AQ436" s="22" t="str">
        <f t="shared" si="328"/>
        <v/>
      </c>
      <c r="AR436" s="22" t="str">
        <f t="shared" si="329"/>
        <v/>
      </c>
      <c r="AS436" s="22" t="str">
        <f t="shared" si="330"/>
        <v/>
      </c>
      <c r="AT436" s="22" t="str">
        <f t="shared" si="331"/>
        <v/>
      </c>
      <c r="AU436" s="22" t="str">
        <f t="shared" si="332"/>
        <v/>
      </c>
      <c r="AV436" s="22" t="str">
        <f t="shared" si="333"/>
        <v/>
      </c>
      <c r="AW436" s="2">
        <f t="shared" si="334"/>
        <v>1.490358688195736</v>
      </c>
      <c r="AX436" s="2">
        <f t="shared" si="335"/>
        <v>0.16087527719832118</v>
      </c>
      <c r="AY436" s="2">
        <f t="shared" si="336"/>
        <v>4</v>
      </c>
      <c r="AZ436" s="23">
        <f t="shared" si="337"/>
        <v>0</v>
      </c>
      <c r="BA436" s="23">
        <f t="shared" si="338"/>
        <v>1.2490457723982542</v>
      </c>
      <c r="BB436" s="23">
        <f t="shared" si="339"/>
        <v>1.5707963267948966</v>
      </c>
      <c r="BC436" s="23" t="str">
        <f t="shared" si="340"/>
        <v/>
      </c>
      <c r="BD436" s="23" t="str">
        <f t="shared" si="341"/>
        <v/>
      </c>
      <c r="BE436" s="23" t="str">
        <f t="shared" si="342"/>
        <v/>
      </c>
      <c r="BF436" s="23" t="str">
        <f t="shared" si="343"/>
        <v/>
      </c>
      <c r="BG436" s="23" t="str">
        <f t="shared" si="344"/>
        <v/>
      </c>
      <c r="BH436" s="23" t="str">
        <f t="shared" si="345"/>
        <v/>
      </c>
      <c r="BI436" s="23" t="str">
        <f t="shared" si="346"/>
        <v/>
      </c>
      <c r="BJ436" s="2">
        <f t="shared" si="347"/>
        <v>0.93994736639771703</v>
      </c>
      <c r="BK436" s="2">
        <f t="shared" si="348"/>
        <v>0.8297630044248413</v>
      </c>
      <c r="BL436" s="2">
        <f t="shared" si="349"/>
        <v>3</v>
      </c>
      <c r="BM436" s="2">
        <f t="shared" si="350"/>
        <v>5.4355056807534288E-2</v>
      </c>
      <c r="BN436" s="2">
        <f t="shared" si="351"/>
        <v>2.6340048539587421E-2</v>
      </c>
      <c r="BO436" s="2">
        <f t="shared" si="352"/>
        <v>2</v>
      </c>
      <c r="BP436" s="2">
        <f t="shared" si="353"/>
        <v>-0.36827704232462477</v>
      </c>
      <c r="BQ436" s="2">
        <f t="shared" si="354"/>
        <v>0.81649658092772592</v>
      </c>
      <c r="BR436" s="3" t="str">
        <f t="shared" si="355"/>
        <v>Toxic</v>
      </c>
      <c r="BS436" s="2">
        <f t="shared" si="356"/>
        <v>64.957264957264954</v>
      </c>
      <c r="BT436" s="4" t="s">
        <v>664</v>
      </c>
      <c r="BU436" s="2" t="s">
        <v>666</v>
      </c>
      <c r="BV436" s="2">
        <f t="shared" si="357"/>
        <v>3</v>
      </c>
      <c r="BW436" s="2">
        <f t="shared" si="358"/>
        <v>2</v>
      </c>
      <c r="BX436" s="2">
        <f t="shared" si="359"/>
        <v>2.5880854813636677E-2</v>
      </c>
      <c r="BY436" s="2">
        <f t="shared" si="360"/>
        <v>0.68850664351213919</v>
      </c>
      <c r="BZ436" s="2">
        <f t="shared" si="361"/>
        <v>0.29093117029303767</v>
      </c>
      <c r="CA436" s="2">
        <f t="shared" si="362"/>
        <v>1.211111111111111</v>
      </c>
      <c r="CB436" s="2">
        <f t="shared" si="363"/>
        <v>4.570904413702948</v>
      </c>
      <c r="CC436" s="2">
        <v>6.6349999999999998</v>
      </c>
      <c r="CD436" s="2" t="str">
        <f t="shared" si="364"/>
        <v>Same Var</v>
      </c>
      <c r="CE436" s="2">
        <f t="shared" si="365"/>
        <v>0.1336104540524021</v>
      </c>
      <c r="CF436" s="2" t="str">
        <f t="shared" si="366"/>
        <v>NS</v>
      </c>
      <c r="CG436" s="2" t="str">
        <f t="shared" si="367"/>
        <v>NS</v>
      </c>
      <c r="CH436" s="2" t="str">
        <f t="shared" si="368"/>
        <v>Wilcoxon</v>
      </c>
      <c r="CI436" s="2" t="str">
        <f t="shared" si="369"/>
        <v/>
      </c>
      <c r="CJ436" s="2" t="str">
        <f t="shared" si="370"/>
        <v/>
      </c>
    </row>
    <row r="437" spans="1:88" x14ac:dyDescent="0.2">
      <c r="A437" s="1" t="s">
        <v>142</v>
      </c>
      <c r="B437" s="19" t="s">
        <v>767</v>
      </c>
      <c r="C437" s="20">
        <v>38876</v>
      </c>
      <c r="D437" s="7">
        <v>0.41666666666666669</v>
      </c>
      <c r="E437" s="1">
        <v>0.1</v>
      </c>
      <c r="F437" s="1" t="s">
        <v>57</v>
      </c>
      <c r="G437" s="1" t="s">
        <v>766</v>
      </c>
      <c r="H437" s="19" t="s">
        <v>711</v>
      </c>
      <c r="I437" s="19" t="s">
        <v>712</v>
      </c>
      <c r="J437" s="19" t="s">
        <v>61</v>
      </c>
      <c r="K437" s="2">
        <v>0.75</v>
      </c>
      <c r="L437" s="2">
        <v>0.25</v>
      </c>
      <c r="M437" s="19">
        <v>90</v>
      </c>
      <c r="N437" s="19">
        <v>90</v>
      </c>
      <c r="O437" s="19">
        <v>90</v>
      </c>
      <c r="P437" s="19">
        <v>100</v>
      </c>
      <c r="Q437" s="21"/>
      <c r="R437" s="21"/>
      <c r="S437" s="21"/>
      <c r="T437" s="21"/>
      <c r="W437" s="2">
        <f t="shared" si="318"/>
        <v>92.5</v>
      </c>
      <c r="X437" s="2">
        <f t="shared" si="319"/>
        <v>5</v>
      </c>
      <c r="Y437" s="2">
        <f t="shared" si="320"/>
        <v>4</v>
      </c>
      <c r="Z437" s="19">
        <v>100</v>
      </c>
      <c r="AA437" s="19">
        <v>100</v>
      </c>
      <c r="AB437" s="19">
        <v>100</v>
      </c>
      <c r="AC437" s="19">
        <v>100</v>
      </c>
      <c r="AJ437" s="2">
        <f t="shared" si="321"/>
        <v>100</v>
      </c>
      <c r="AK437" s="2">
        <f t="shared" si="322"/>
        <v>0</v>
      </c>
      <c r="AL437" s="2">
        <f t="shared" si="323"/>
        <v>4</v>
      </c>
      <c r="AM437" s="22">
        <f t="shared" si="324"/>
        <v>1.2490457723982542</v>
      </c>
      <c r="AN437" s="22">
        <f t="shared" si="325"/>
        <v>1.2490457723982542</v>
      </c>
      <c r="AO437" s="22">
        <f t="shared" si="326"/>
        <v>1.2490457723982542</v>
      </c>
      <c r="AP437" s="22">
        <f t="shared" si="327"/>
        <v>1.5707963267948966</v>
      </c>
      <c r="AQ437" s="22" t="str">
        <f t="shared" si="328"/>
        <v/>
      </c>
      <c r="AR437" s="22" t="str">
        <f t="shared" si="329"/>
        <v/>
      </c>
      <c r="AS437" s="22" t="str">
        <f t="shared" si="330"/>
        <v/>
      </c>
      <c r="AT437" s="22" t="str">
        <f t="shared" si="331"/>
        <v/>
      </c>
      <c r="AU437" s="22" t="str">
        <f t="shared" si="332"/>
        <v/>
      </c>
      <c r="AV437" s="22" t="str">
        <f t="shared" si="333"/>
        <v/>
      </c>
      <c r="AW437" s="2">
        <f t="shared" si="334"/>
        <v>1.3294834109974147</v>
      </c>
      <c r="AX437" s="2">
        <f t="shared" si="335"/>
        <v>0.16087527719832206</v>
      </c>
      <c r="AY437" s="2">
        <f t="shared" si="336"/>
        <v>4</v>
      </c>
      <c r="AZ437" s="23">
        <f t="shared" si="337"/>
        <v>1.5707963267948966</v>
      </c>
      <c r="BA437" s="23">
        <f t="shared" si="338"/>
        <v>1.5707963267948966</v>
      </c>
      <c r="BB437" s="23">
        <f t="shared" si="339"/>
        <v>1.5707963267948966</v>
      </c>
      <c r="BC437" s="23">
        <f t="shared" si="340"/>
        <v>1.5707963267948966</v>
      </c>
      <c r="BD437" s="23" t="str">
        <f t="shared" si="341"/>
        <v/>
      </c>
      <c r="BE437" s="23" t="str">
        <f t="shared" si="342"/>
        <v/>
      </c>
      <c r="BF437" s="23" t="str">
        <f t="shared" si="343"/>
        <v/>
      </c>
      <c r="BG437" s="23" t="str">
        <f t="shared" si="344"/>
        <v/>
      </c>
      <c r="BH437" s="23" t="str">
        <f t="shared" si="345"/>
        <v/>
      </c>
      <c r="BI437" s="23" t="str">
        <f t="shared" si="346"/>
        <v/>
      </c>
      <c r="BJ437" s="2">
        <f t="shared" si="347"/>
        <v>1.5707963267948966</v>
      </c>
      <c r="BK437" s="2">
        <f t="shared" si="348"/>
        <v>0</v>
      </c>
      <c r="BL437" s="2">
        <f t="shared" si="349"/>
        <v>4</v>
      </c>
      <c r="BM437" s="2">
        <f t="shared" si="350"/>
        <v>1.3245925370275635E-5</v>
      </c>
      <c r="BN437" s="2">
        <f t="shared" si="351"/>
        <v>4.4153084567585452E-6</v>
      </c>
      <c r="BO437" s="2">
        <f t="shared" si="352"/>
        <v>3</v>
      </c>
      <c r="BP437" s="2">
        <f t="shared" si="353"/>
        <v>9.5093752715381008</v>
      </c>
      <c r="BQ437" s="2">
        <f t="shared" si="354"/>
        <v>0.76489232840434507</v>
      </c>
      <c r="BR437" s="3" t="str">
        <f t="shared" si="355"/>
        <v>Nontoxic</v>
      </c>
      <c r="BS437" s="2">
        <f t="shared" si="356"/>
        <v>108.10810810810811</v>
      </c>
      <c r="BT437" s="4" t="s">
        <v>664</v>
      </c>
      <c r="BU437" s="2" t="s">
        <v>666</v>
      </c>
      <c r="BV437" s="2">
        <f t="shared" si="357"/>
        <v>3</v>
      </c>
      <c r="BW437" s="2">
        <f t="shared" si="358"/>
        <v>3</v>
      </c>
      <c r="BX437" s="2">
        <f t="shared" si="359"/>
        <v>2.5880854813636962E-2</v>
      </c>
      <c r="BY437" s="2">
        <f t="shared" si="360"/>
        <v>0</v>
      </c>
      <c r="BZ437" s="2">
        <f t="shared" si="361"/>
        <v>1.2940427406818481E-2</v>
      </c>
      <c r="CA437" s="2">
        <f t="shared" si="362"/>
        <v>1.1666666666666667</v>
      </c>
      <c r="CB437" s="2" t="e">
        <f t="shared" si="363"/>
        <v>#NUM!</v>
      </c>
      <c r="CC437" s="2">
        <v>6.6349999999999998</v>
      </c>
      <c r="CD437" s="2" t="e">
        <f t="shared" si="364"/>
        <v>#NUM!</v>
      </c>
      <c r="CE437" s="2" t="e">
        <f t="shared" si="365"/>
        <v>#NUM!</v>
      </c>
      <c r="CF437" s="2" t="e">
        <f t="shared" si="366"/>
        <v>#NUM!</v>
      </c>
      <c r="CG437" s="2" t="str">
        <f t="shared" si="367"/>
        <v>NS</v>
      </c>
      <c r="CH437" s="2" t="str">
        <f t="shared" si="368"/>
        <v/>
      </c>
      <c r="CI437" s="2" t="str">
        <f t="shared" si="369"/>
        <v/>
      </c>
      <c r="CJ437" s="2" t="str">
        <f t="shared" si="370"/>
        <v/>
      </c>
    </row>
    <row r="438" spans="1:88" x14ac:dyDescent="0.2">
      <c r="A438" s="1" t="s">
        <v>142</v>
      </c>
      <c r="B438" s="19" t="s">
        <v>765</v>
      </c>
      <c r="C438" s="20">
        <v>38876</v>
      </c>
      <c r="D438" s="7">
        <v>0.35416666666666669</v>
      </c>
      <c r="E438" s="1">
        <v>0.1</v>
      </c>
      <c r="F438" s="1" t="s">
        <v>57</v>
      </c>
      <c r="G438" s="1" t="s">
        <v>766</v>
      </c>
      <c r="H438" s="19" t="s">
        <v>711</v>
      </c>
      <c r="I438" s="19" t="s">
        <v>712</v>
      </c>
      <c r="J438" s="19" t="s">
        <v>61</v>
      </c>
      <c r="K438" s="2">
        <v>0.75</v>
      </c>
      <c r="L438" s="2">
        <v>0.25</v>
      </c>
      <c r="M438" s="19">
        <v>90</v>
      </c>
      <c r="N438" s="19">
        <v>90</v>
      </c>
      <c r="O438" s="19">
        <v>90</v>
      </c>
      <c r="P438" s="19">
        <v>100</v>
      </c>
      <c r="Q438" s="21"/>
      <c r="R438" s="21"/>
      <c r="S438" s="21"/>
      <c r="T438" s="21"/>
      <c r="W438" s="2">
        <f t="shared" si="318"/>
        <v>92.5</v>
      </c>
      <c r="X438" s="2">
        <f t="shared" si="319"/>
        <v>5</v>
      </c>
      <c r="Y438" s="2">
        <f t="shared" si="320"/>
        <v>4</v>
      </c>
      <c r="Z438" s="19">
        <v>100</v>
      </c>
      <c r="AA438" s="19">
        <v>100</v>
      </c>
      <c r="AB438" s="19">
        <v>90</v>
      </c>
      <c r="AC438" s="19">
        <v>100</v>
      </c>
      <c r="AJ438" s="2">
        <f t="shared" si="321"/>
        <v>97.5</v>
      </c>
      <c r="AK438" s="2">
        <f t="shared" si="322"/>
        <v>5</v>
      </c>
      <c r="AL438" s="2">
        <f t="shared" si="323"/>
        <v>4</v>
      </c>
      <c r="AM438" s="22">
        <f t="shared" si="324"/>
        <v>1.2490457723982542</v>
      </c>
      <c r="AN438" s="22">
        <f t="shared" si="325"/>
        <v>1.2490457723982542</v>
      </c>
      <c r="AO438" s="22">
        <f t="shared" si="326"/>
        <v>1.2490457723982542</v>
      </c>
      <c r="AP438" s="22">
        <f t="shared" si="327"/>
        <v>1.5707963267948966</v>
      </c>
      <c r="AQ438" s="22" t="str">
        <f t="shared" si="328"/>
        <v/>
      </c>
      <c r="AR438" s="22" t="str">
        <f t="shared" si="329"/>
        <v/>
      </c>
      <c r="AS438" s="22" t="str">
        <f t="shared" si="330"/>
        <v/>
      </c>
      <c r="AT438" s="22" t="str">
        <f t="shared" si="331"/>
        <v/>
      </c>
      <c r="AU438" s="22" t="str">
        <f t="shared" si="332"/>
        <v/>
      </c>
      <c r="AV438" s="22" t="str">
        <f t="shared" si="333"/>
        <v/>
      </c>
      <c r="AW438" s="2">
        <f t="shared" si="334"/>
        <v>1.3294834109974147</v>
      </c>
      <c r="AX438" s="2">
        <f t="shared" si="335"/>
        <v>0.16087527719832206</v>
      </c>
      <c r="AY438" s="2">
        <f t="shared" si="336"/>
        <v>4</v>
      </c>
      <c r="AZ438" s="23">
        <f t="shared" si="337"/>
        <v>1.5707963267948966</v>
      </c>
      <c r="BA438" s="23">
        <f t="shared" si="338"/>
        <v>1.5707963267948966</v>
      </c>
      <c r="BB438" s="23">
        <f t="shared" si="339"/>
        <v>1.2490457723982542</v>
      </c>
      <c r="BC438" s="23">
        <f t="shared" si="340"/>
        <v>1.5707963267948966</v>
      </c>
      <c r="BD438" s="23" t="str">
        <f t="shared" si="341"/>
        <v/>
      </c>
      <c r="BE438" s="23" t="str">
        <f t="shared" si="342"/>
        <v/>
      </c>
      <c r="BF438" s="23" t="str">
        <f t="shared" si="343"/>
        <v/>
      </c>
      <c r="BG438" s="23" t="str">
        <f t="shared" si="344"/>
        <v/>
      </c>
      <c r="BH438" s="23" t="str">
        <f t="shared" si="345"/>
        <v/>
      </c>
      <c r="BI438" s="23" t="str">
        <f t="shared" si="346"/>
        <v/>
      </c>
      <c r="BJ438" s="2">
        <f t="shared" si="347"/>
        <v>1.490358688195736</v>
      </c>
      <c r="BK438" s="2">
        <f t="shared" si="348"/>
        <v>0.16087527719832118</v>
      </c>
      <c r="BL438" s="2">
        <f t="shared" si="349"/>
        <v>4</v>
      </c>
      <c r="BM438" s="2">
        <f t="shared" si="350"/>
        <v>1.0220621427681674E-4</v>
      </c>
      <c r="BN438" s="2">
        <f t="shared" si="351"/>
        <v>1.8369863579353145E-5</v>
      </c>
      <c r="BO438" s="2">
        <f t="shared" si="352"/>
        <v>6</v>
      </c>
      <c r="BP438" s="2">
        <f t="shared" si="353"/>
        <v>4.9056251629228829</v>
      </c>
      <c r="BQ438" s="2">
        <f t="shared" si="354"/>
        <v>0.71755819649141217</v>
      </c>
      <c r="BR438" s="3" t="str">
        <f t="shared" si="355"/>
        <v>Nontoxic</v>
      </c>
      <c r="BS438" s="2">
        <f t="shared" si="356"/>
        <v>105.40540540540539</v>
      </c>
      <c r="BT438" s="4" t="s">
        <v>664</v>
      </c>
      <c r="BU438" s="2" t="s">
        <v>666</v>
      </c>
      <c r="BV438" s="2">
        <f t="shared" si="357"/>
        <v>3</v>
      </c>
      <c r="BW438" s="2">
        <f t="shared" si="358"/>
        <v>3</v>
      </c>
      <c r="BX438" s="2">
        <f t="shared" si="359"/>
        <v>2.5880854813636962E-2</v>
      </c>
      <c r="BY438" s="2">
        <f t="shared" si="360"/>
        <v>2.5880854813636677E-2</v>
      </c>
      <c r="BZ438" s="2">
        <f t="shared" si="361"/>
        <v>2.5880854813636819E-2</v>
      </c>
      <c r="CA438" s="2">
        <f t="shared" si="362"/>
        <v>1.1666666666666667</v>
      </c>
      <c r="CB438" s="2">
        <f t="shared" si="363"/>
        <v>0</v>
      </c>
      <c r="CC438" s="2">
        <v>6.6349999999999998</v>
      </c>
      <c r="CD438" s="2" t="str">
        <f t="shared" si="364"/>
        <v>Same Var</v>
      </c>
      <c r="CE438" s="2">
        <f t="shared" si="365"/>
        <v>0.10431310159841789</v>
      </c>
      <c r="CF438" s="2" t="str">
        <f t="shared" si="366"/>
        <v>NS</v>
      </c>
      <c r="CG438" s="2" t="str">
        <f t="shared" si="367"/>
        <v>NS</v>
      </c>
      <c r="CH438" s="2" t="str">
        <f t="shared" si="368"/>
        <v/>
      </c>
      <c r="CI438" s="2" t="str">
        <f t="shared" si="369"/>
        <v/>
      </c>
      <c r="CJ438" s="2" t="str">
        <f t="shared" si="370"/>
        <v/>
      </c>
    </row>
    <row r="439" spans="1:88" x14ac:dyDescent="0.2">
      <c r="A439" s="1" t="s">
        <v>142</v>
      </c>
      <c r="B439" s="19" t="s">
        <v>469</v>
      </c>
      <c r="C439" s="20">
        <v>38468</v>
      </c>
      <c r="D439" s="7">
        <v>0.625</v>
      </c>
      <c r="E439" s="1">
        <v>0</v>
      </c>
      <c r="F439" s="1" t="s">
        <v>57</v>
      </c>
      <c r="G439" s="1" t="s">
        <v>808</v>
      </c>
      <c r="H439" s="19" t="s">
        <v>711</v>
      </c>
      <c r="I439" s="19" t="s">
        <v>712</v>
      </c>
      <c r="J439" s="19" t="s">
        <v>61</v>
      </c>
      <c r="K439" s="2">
        <v>0.75</v>
      </c>
      <c r="L439" s="2">
        <v>0.25</v>
      </c>
      <c r="M439" s="19">
        <v>90</v>
      </c>
      <c r="N439" s="19">
        <v>90</v>
      </c>
      <c r="O439" s="19">
        <v>100</v>
      </c>
      <c r="P439" s="19">
        <v>90</v>
      </c>
      <c r="Q439" s="19">
        <v>100</v>
      </c>
      <c r="R439" s="19">
        <v>100</v>
      </c>
      <c r="S439" s="19">
        <v>90</v>
      </c>
      <c r="T439" s="19">
        <v>90</v>
      </c>
      <c r="W439" s="2">
        <f t="shared" si="318"/>
        <v>93.75</v>
      </c>
      <c r="X439" s="2">
        <f t="shared" si="319"/>
        <v>5.1754916950676568</v>
      </c>
      <c r="Y439" s="2">
        <f t="shared" si="320"/>
        <v>8</v>
      </c>
      <c r="Z439" s="19">
        <v>100</v>
      </c>
      <c r="AA439" s="19">
        <v>100</v>
      </c>
      <c r="AB439" s="19">
        <v>100</v>
      </c>
      <c r="AC439" s="19">
        <v>100</v>
      </c>
      <c r="AJ439" s="2">
        <f t="shared" si="321"/>
        <v>100</v>
      </c>
      <c r="AK439" s="2">
        <f t="shared" si="322"/>
        <v>0</v>
      </c>
      <c r="AL439" s="2">
        <f t="shared" si="323"/>
        <v>4</v>
      </c>
      <c r="AM439" s="22">
        <f t="shared" si="324"/>
        <v>1.2490457723982542</v>
      </c>
      <c r="AN439" s="22">
        <f t="shared" si="325"/>
        <v>1.2490457723982542</v>
      </c>
      <c r="AO439" s="22">
        <f t="shared" si="326"/>
        <v>1.5707963267948966</v>
      </c>
      <c r="AP439" s="22">
        <f t="shared" si="327"/>
        <v>1.2490457723982542</v>
      </c>
      <c r="AQ439" s="22">
        <f t="shared" si="328"/>
        <v>1.5707963267948966</v>
      </c>
      <c r="AR439" s="22">
        <f t="shared" si="329"/>
        <v>1.5707963267948966</v>
      </c>
      <c r="AS439" s="22">
        <f t="shared" si="330"/>
        <v>1.2490457723982542</v>
      </c>
      <c r="AT439" s="22">
        <f t="shared" si="331"/>
        <v>1.2490457723982542</v>
      </c>
      <c r="AU439" s="22" t="str">
        <f t="shared" si="332"/>
        <v/>
      </c>
      <c r="AV439" s="22" t="str">
        <f t="shared" si="333"/>
        <v/>
      </c>
      <c r="AW439" s="2">
        <f t="shared" si="334"/>
        <v>1.3697022302969952</v>
      </c>
      <c r="AX439" s="2">
        <f t="shared" si="335"/>
        <v>0.16652173221632308</v>
      </c>
      <c r="AY439" s="2">
        <f t="shared" si="336"/>
        <v>8</v>
      </c>
      <c r="AZ439" s="23">
        <f t="shared" si="337"/>
        <v>1.5707963267948966</v>
      </c>
      <c r="BA439" s="23">
        <f t="shared" si="338"/>
        <v>1.5707963267948966</v>
      </c>
      <c r="BB439" s="23">
        <f t="shared" si="339"/>
        <v>1.5707963267948966</v>
      </c>
      <c r="BC439" s="23">
        <f t="shared" si="340"/>
        <v>1.5707963267948966</v>
      </c>
      <c r="BD439" s="23" t="str">
        <f t="shared" si="341"/>
        <v/>
      </c>
      <c r="BE439" s="23" t="str">
        <f t="shared" si="342"/>
        <v/>
      </c>
      <c r="BF439" s="23" t="str">
        <f t="shared" si="343"/>
        <v/>
      </c>
      <c r="BG439" s="23" t="str">
        <f t="shared" si="344"/>
        <v/>
      </c>
      <c r="BH439" s="23" t="str">
        <f t="shared" si="345"/>
        <v/>
      </c>
      <c r="BI439" s="23" t="str">
        <f t="shared" si="346"/>
        <v/>
      </c>
      <c r="BJ439" s="2">
        <f t="shared" si="347"/>
        <v>1.5707963267948966</v>
      </c>
      <c r="BK439" s="2">
        <f t="shared" si="348"/>
        <v>0</v>
      </c>
      <c r="BL439" s="2">
        <f t="shared" si="349"/>
        <v>4</v>
      </c>
      <c r="BM439" s="2">
        <f t="shared" si="350"/>
        <v>3.80144541876519E-6</v>
      </c>
      <c r="BN439" s="2">
        <f t="shared" si="351"/>
        <v>5.4306363125217E-7</v>
      </c>
      <c r="BO439" s="2">
        <f t="shared" si="352"/>
        <v>7</v>
      </c>
      <c r="BP439" s="2">
        <f t="shared" si="353"/>
        <v>12.309149978600754</v>
      </c>
      <c r="BQ439" s="2">
        <f t="shared" si="354"/>
        <v>0.71114177808178591</v>
      </c>
      <c r="BR439" s="3" t="str">
        <f t="shared" si="355"/>
        <v>Nontoxic</v>
      </c>
      <c r="BS439" s="2">
        <f t="shared" si="356"/>
        <v>106.66666666666667</v>
      </c>
      <c r="BT439" s="4" t="s">
        <v>664</v>
      </c>
      <c r="BU439" s="4" t="s">
        <v>666</v>
      </c>
      <c r="BV439" s="2">
        <f t="shared" si="357"/>
        <v>7</v>
      </c>
      <c r="BW439" s="2">
        <f t="shared" si="358"/>
        <v>3</v>
      </c>
      <c r="BX439" s="2">
        <f t="shared" si="359"/>
        <v>2.7729487300324811E-2</v>
      </c>
      <c r="BY439" s="2">
        <f t="shared" si="360"/>
        <v>0</v>
      </c>
      <c r="BZ439" s="2">
        <f t="shared" si="361"/>
        <v>1.9410641110227368E-2</v>
      </c>
      <c r="CA439" s="2">
        <f t="shared" si="362"/>
        <v>1.1253968253968254</v>
      </c>
      <c r="CB439" s="2" t="e">
        <f t="shared" si="363"/>
        <v>#NUM!</v>
      </c>
      <c r="CC439" s="2">
        <v>6.6349999999999998</v>
      </c>
      <c r="CD439" s="2" t="e">
        <f t="shared" si="364"/>
        <v>#NUM!</v>
      </c>
      <c r="CE439" s="2" t="e">
        <f t="shared" si="365"/>
        <v>#NUM!</v>
      </c>
      <c r="CF439" s="2" t="e">
        <f t="shared" si="366"/>
        <v>#NUM!</v>
      </c>
      <c r="CG439" s="2" t="str">
        <f t="shared" si="367"/>
        <v>NS</v>
      </c>
      <c r="CH439" s="2" t="str">
        <f t="shared" si="368"/>
        <v/>
      </c>
      <c r="CI439" s="2" t="str">
        <f t="shared" si="369"/>
        <v/>
      </c>
      <c r="CJ439" s="2" t="str">
        <f t="shared" si="370"/>
        <v/>
      </c>
    </row>
    <row r="440" spans="1:88" x14ac:dyDescent="0.2">
      <c r="A440" s="1" t="s">
        <v>142</v>
      </c>
      <c r="B440" s="19" t="s">
        <v>459</v>
      </c>
      <c r="C440" s="20">
        <v>38468</v>
      </c>
      <c r="D440" s="7">
        <v>0.45833333333333331</v>
      </c>
      <c r="E440" s="1">
        <v>0.1</v>
      </c>
      <c r="F440" s="1" t="s">
        <v>57</v>
      </c>
      <c r="G440" s="1" t="s">
        <v>808</v>
      </c>
      <c r="H440" s="19" t="s">
        <v>711</v>
      </c>
      <c r="I440" s="19" t="s">
        <v>712</v>
      </c>
      <c r="J440" s="19" t="s">
        <v>61</v>
      </c>
      <c r="K440" s="2">
        <v>0.75</v>
      </c>
      <c r="L440" s="2">
        <v>0.25</v>
      </c>
      <c r="M440" s="19">
        <v>90</v>
      </c>
      <c r="N440" s="19">
        <v>90</v>
      </c>
      <c r="O440" s="19">
        <v>100</v>
      </c>
      <c r="P440" s="19">
        <v>90</v>
      </c>
      <c r="Q440" s="19">
        <v>100</v>
      </c>
      <c r="R440" s="19">
        <v>100</v>
      </c>
      <c r="S440" s="19">
        <v>90</v>
      </c>
      <c r="T440" s="19">
        <v>90</v>
      </c>
      <c r="W440" s="2">
        <f t="shared" si="318"/>
        <v>93.75</v>
      </c>
      <c r="X440" s="2">
        <f t="shared" si="319"/>
        <v>5.1754916950676568</v>
      </c>
      <c r="Y440" s="2">
        <f t="shared" si="320"/>
        <v>8</v>
      </c>
      <c r="Z440" s="19">
        <v>90</v>
      </c>
      <c r="AA440" s="19">
        <v>80</v>
      </c>
      <c r="AB440" s="19">
        <v>90</v>
      </c>
      <c r="AC440" s="19">
        <v>100</v>
      </c>
      <c r="AJ440" s="2">
        <f t="shared" si="321"/>
        <v>90</v>
      </c>
      <c r="AK440" s="2">
        <f t="shared" si="322"/>
        <v>8.1649658092772608</v>
      </c>
      <c r="AL440" s="2">
        <f t="shared" si="323"/>
        <v>4</v>
      </c>
      <c r="AM440" s="22">
        <f t="shared" si="324"/>
        <v>1.2490457723982542</v>
      </c>
      <c r="AN440" s="22">
        <f t="shared" si="325"/>
        <v>1.2490457723982542</v>
      </c>
      <c r="AO440" s="22">
        <f t="shared" si="326"/>
        <v>1.5707963267948966</v>
      </c>
      <c r="AP440" s="22">
        <f t="shared" si="327"/>
        <v>1.2490457723982542</v>
      </c>
      <c r="AQ440" s="22">
        <f t="shared" si="328"/>
        <v>1.5707963267948966</v>
      </c>
      <c r="AR440" s="22">
        <f t="shared" si="329"/>
        <v>1.5707963267948966</v>
      </c>
      <c r="AS440" s="22">
        <f t="shared" si="330"/>
        <v>1.2490457723982542</v>
      </c>
      <c r="AT440" s="22">
        <f t="shared" si="331"/>
        <v>1.2490457723982542</v>
      </c>
      <c r="AU440" s="22" t="str">
        <f t="shared" si="332"/>
        <v/>
      </c>
      <c r="AV440" s="22" t="str">
        <f t="shared" si="333"/>
        <v/>
      </c>
      <c r="AW440" s="2">
        <f t="shared" si="334"/>
        <v>1.3697022302969952</v>
      </c>
      <c r="AX440" s="2">
        <f t="shared" si="335"/>
        <v>0.16652173221632308</v>
      </c>
      <c r="AY440" s="2">
        <f t="shared" si="336"/>
        <v>8</v>
      </c>
      <c r="AZ440" s="23">
        <f t="shared" si="337"/>
        <v>1.2490457723982542</v>
      </c>
      <c r="BA440" s="23">
        <f t="shared" si="338"/>
        <v>1.1071487177940904</v>
      </c>
      <c r="BB440" s="23">
        <f t="shared" si="339"/>
        <v>1.2490457723982542</v>
      </c>
      <c r="BC440" s="23">
        <f t="shared" si="340"/>
        <v>1.5707963267948966</v>
      </c>
      <c r="BD440" s="23" t="str">
        <f t="shared" si="341"/>
        <v/>
      </c>
      <c r="BE440" s="23" t="str">
        <f t="shared" si="342"/>
        <v/>
      </c>
      <c r="BF440" s="23" t="str">
        <f t="shared" si="343"/>
        <v/>
      </c>
      <c r="BG440" s="23" t="str">
        <f t="shared" si="344"/>
        <v/>
      </c>
      <c r="BH440" s="23" t="str">
        <f t="shared" si="345"/>
        <v/>
      </c>
      <c r="BI440" s="23" t="str">
        <f t="shared" si="346"/>
        <v/>
      </c>
      <c r="BJ440" s="2">
        <f t="shared" si="347"/>
        <v>1.294009147346374</v>
      </c>
      <c r="BK440" s="2">
        <f t="shared" si="348"/>
        <v>0.1962747844332714</v>
      </c>
      <c r="BL440" s="2">
        <f t="shared" si="349"/>
        <v>4</v>
      </c>
      <c r="BM440" s="2">
        <f t="shared" si="350"/>
        <v>1.3411208734944862E-4</v>
      </c>
      <c r="BN440" s="2">
        <f t="shared" si="351"/>
        <v>3.1461448492607963E-5</v>
      </c>
      <c r="BO440" s="2">
        <f t="shared" si="352"/>
        <v>4</v>
      </c>
      <c r="BP440" s="2">
        <f t="shared" si="353"/>
        <v>2.4786140871350599</v>
      </c>
      <c r="BQ440" s="2">
        <f t="shared" si="354"/>
        <v>0.74069708411268287</v>
      </c>
      <c r="BR440" s="3" t="str">
        <f t="shared" si="355"/>
        <v>Nontoxic</v>
      </c>
      <c r="BS440" s="2">
        <f t="shared" si="356"/>
        <v>96</v>
      </c>
      <c r="BT440" s="4" t="s">
        <v>664</v>
      </c>
      <c r="BU440" s="4" t="s">
        <v>666</v>
      </c>
      <c r="BV440" s="2">
        <f t="shared" si="357"/>
        <v>7</v>
      </c>
      <c r="BW440" s="2">
        <f t="shared" si="358"/>
        <v>3</v>
      </c>
      <c r="BX440" s="2">
        <f t="shared" si="359"/>
        <v>2.7729487300324811E-2</v>
      </c>
      <c r="BY440" s="2">
        <f t="shared" si="360"/>
        <v>3.8523791004327158E-2</v>
      </c>
      <c r="BZ440" s="2">
        <f t="shared" si="361"/>
        <v>3.0967778411525516E-2</v>
      </c>
      <c r="CA440" s="2">
        <f t="shared" si="362"/>
        <v>1.1253968253968254</v>
      </c>
      <c r="CB440" s="2">
        <f t="shared" si="363"/>
        <v>0.10500295249062143</v>
      </c>
      <c r="CC440" s="2">
        <v>6.6349999999999998</v>
      </c>
      <c r="CD440" s="2" t="str">
        <f t="shared" si="364"/>
        <v>Same Var</v>
      </c>
      <c r="CE440" s="2">
        <f t="shared" si="365"/>
        <v>0.14951903378630887</v>
      </c>
      <c r="CF440" s="2" t="str">
        <f t="shared" si="366"/>
        <v>NS</v>
      </c>
      <c r="CG440" s="2" t="str">
        <f t="shared" si="367"/>
        <v>NS</v>
      </c>
      <c r="CH440" s="2" t="str">
        <f t="shared" si="368"/>
        <v>Wilcoxon</v>
      </c>
      <c r="CI440" s="2" t="str">
        <f t="shared" si="369"/>
        <v/>
      </c>
      <c r="CJ440" s="2" t="str">
        <f t="shared" si="370"/>
        <v/>
      </c>
    </row>
    <row r="441" spans="1:88" x14ac:dyDescent="0.2">
      <c r="A441" s="1" t="s">
        <v>142</v>
      </c>
      <c r="B441" s="19" t="s">
        <v>455</v>
      </c>
      <c r="C441" s="20">
        <v>38467</v>
      </c>
      <c r="D441" s="7">
        <v>0.58333333333333337</v>
      </c>
      <c r="E441" s="1">
        <v>0</v>
      </c>
      <c r="F441" s="1" t="s">
        <v>57</v>
      </c>
      <c r="G441" s="1" t="s">
        <v>808</v>
      </c>
      <c r="H441" s="19" t="s">
        <v>711</v>
      </c>
      <c r="I441" s="19" t="s">
        <v>712</v>
      </c>
      <c r="J441" s="19" t="s">
        <v>61</v>
      </c>
      <c r="K441" s="2">
        <v>0.75</v>
      </c>
      <c r="L441" s="2">
        <v>0.25</v>
      </c>
      <c r="M441" s="19">
        <v>90</v>
      </c>
      <c r="N441" s="19">
        <v>90</v>
      </c>
      <c r="O441" s="19">
        <v>100</v>
      </c>
      <c r="P441" s="19">
        <v>90</v>
      </c>
      <c r="Q441" s="19">
        <v>100</v>
      </c>
      <c r="R441" s="19">
        <v>100</v>
      </c>
      <c r="S441" s="19">
        <v>90</v>
      </c>
      <c r="T441" s="19">
        <v>90</v>
      </c>
      <c r="W441" s="2">
        <f t="shared" si="318"/>
        <v>93.75</v>
      </c>
      <c r="X441" s="2">
        <f t="shared" si="319"/>
        <v>5.1754916950676568</v>
      </c>
      <c r="Y441" s="2">
        <f t="shared" si="320"/>
        <v>8</v>
      </c>
      <c r="Z441" s="19">
        <v>100</v>
      </c>
      <c r="AA441" s="19">
        <v>90</v>
      </c>
      <c r="AB441" s="19">
        <v>80</v>
      </c>
      <c r="AC441" s="19">
        <v>100</v>
      </c>
      <c r="AJ441" s="2">
        <f t="shared" si="321"/>
        <v>92.5</v>
      </c>
      <c r="AK441" s="2">
        <f t="shared" si="322"/>
        <v>9.574271077563381</v>
      </c>
      <c r="AL441" s="2">
        <f t="shared" si="323"/>
        <v>4</v>
      </c>
      <c r="AM441" s="22">
        <f t="shared" si="324"/>
        <v>1.2490457723982542</v>
      </c>
      <c r="AN441" s="22">
        <f t="shared" si="325"/>
        <v>1.2490457723982542</v>
      </c>
      <c r="AO441" s="22">
        <f t="shared" si="326"/>
        <v>1.5707963267948966</v>
      </c>
      <c r="AP441" s="22">
        <f t="shared" si="327"/>
        <v>1.2490457723982542</v>
      </c>
      <c r="AQ441" s="22">
        <f t="shared" si="328"/>
        <v>1.5707963267948966</v>
      </c>
      <c r="AR441" s="22">
        <f t="shared" si="329"/>
        <v>1.5707963267948966</v>
      </c>
      <c r="AS441" s="22">
        <f t="shared" si="330"/>
        <v>1.2490457723982542</v>
      </c>
      <c r="AT441" s="22">
        <f t="shared" si="331"/>
        <v>1.2490457723982542</v>
      </c>
      <c r="AU441" s="22" t="str">
        <f t="shared" si="332"/>
        <v/>
      </c>
      <c r="AV441" s="22" t="str">
        <f t="shared" si="333"/>
        <v/>
      </c>
      <c r="AW441" s="2">
        <f t="shared" si="334"/>
        <v>1.3697022302969952</v>
      </c>
      <c r="AX441" s="2">
        <f t="shared" si="335"/>
        <v>0.16652173221632308</v>
      </c>
      <c r="AY441" s="2">
        <f t="shared" si="336"/>
        <v>8</v>
      </c>
      <c r="AZ441" s="23">
        <f t="shared" si="337"/>
        <v>1.5707963267948966</v>
      </c>
      <c r="BA441" s="23">
        <f t="shared" si="338"/>
        <v>1.2490457723982542</v>
      </c>
      <c r="BB441" s="23">
        <f t="shared" si="339"/>
        <v>1.1071487177940904</v>
      </c>
      <c r="BC441" s="23">
        <f t="shared" si="340"/>
        <v>1.5707963267948966</v>
      </c>
      <c r="BD441" s="23" t="str">
        <f t="shared" si="341"/>
        <v/>
      </c>
      <c r="BE441" s="23" t="str">
        <f t="shared" si="342"/>
        <v/>
      </c>
      <c r="BF441" s="23" t="str">
        <f t="shared" si="343"/>
        <v/>
      </c>
      <c r="BG441" s="23" t="str">
        <f t="shared" si="344"/>
        <v/>
      </c>
      <c r="BH441" s="23" t="str">
        <f t="shared" si="345"/>
        <v/>
      </c>
      <c r="BI441" s="23" t="str">
        <f t="shared" si="346"/>
        <v/>
      </c>
      <c r="BJ441" s="2">
        <f t="shared" si="347"/>
        <v>1.3744467859455345</v>
      </c>
      <c r="BK441" s="2">
        <f t="shared" si="348"/>
        <v>0.23400851538614914</v>
      </c>
      <c r="BL441" s="2">
        <f t="shared" si="349"/>
        <v>4</v>
      </c>
      <c r="BM441" s="2">
        <f t="shared" si="350"/>
        <v>2.4460102604294135E-4</v>
      </c>
      <c r="BN441" s="2">
        <f t="shared" si="351"/>
        <v>6.3015063363008883E-5</v>
      </c>
      <c r="BO441" s="2">
        <f t="shared" si="352"/>
        <v>4</v>
      </c>
      <c r="BP441" s="2">
        <f t="shared" si="353"/>
        <v>2.7760530582290608</v>
      </c>
      <c r="BQ441" s="2">
        <f t="shared" si="354"/>
        <v>0.74069708411268287</v>
      </c>
      <c r="BR441" s="3" t="str">
        <f t="shared" si="355"/>
        <v>Nontoxic</v>
      </c>
      <c r="BS441" s="2">
        <f t="shared" si="356"/>
        <v>98.666666666666671</v>
      </c>
      <c r="BT441" s="4" t="s">
        <v>664</v>
      </c>
      <c r="BU441" s="4" t="s">
        <v>666</v>
      </c>
      <c r="BV441" s="2">
        <f t="shared" si="357"/>
        <v>7</v>
      </c>
      <c r="BW441" s="2">
        <f t="shared" si="358"/>
        <v>3</v>
      </c>
      <c r="BX441" s="2">
        <f t="shared" si="359"/>
        <v>2.7729487300324811E-2</v>
      </c>
      <c r="BY441" s="2">
        <f t="shared" si="360"/>
        <v>5.4759985273229596E-2</v>
      </c>
      <c r="BZ441" s="2">
        <f t="shared" si="361"/>
        <v>3.5838636692196245E-2</v>
      </c>
      <c r="CA441" s="2">
        <f t="shared" si="362"/>
        <v>1.1253968253968254</v>
      </c>
      <c r="CB441" s="2">
        <f t="shared" si="363"/>
        <v>0.46553507798654614</v>
      </c>
      <c r="CC441" s="2">
        <v>6.6349999999999998</v>
      </c>
      <c r="CD441" s="2" t="str">
        <f t="shared" si="364"/>
        <v>Same Var</v>
      </c>
      <c r="CE441" s="2">
        <f t="shared" si="365"/>
        <v>0.14957759233184545</v>
      </c>
      <c r="CF441" s="2" t="str">
        <f t="shared" si="366"/>
        <v>NS</v>
      </c>
      <c r="CG441" s="2" t="str">
        <f t="shared" si="367"/>
        <v>NS</v>
      </c>
      <c r="CH441" s="2" t="str">
        <f t="shared" si="368"/>
        <v>Wilcoxon</v>
      </c>
      <c r="CI441" s="2" t="str">
        <f t="shared" si="369"/>
        <v/>
      </c>
      <c r="CJ441" s="2" t="str">
        <f t="shared" si="370"/>
        <v/>
      </c>
    </row>
    <row r="442" spans="1:88" hidden="1" x14ac:dyDescent="0.2">
      <c r="A442" s="1" t="s">
        <v>142</v>
      </c>
      <c r="B442" s="19" t="s">
        <v>467</v>
      </c>
      <c r="C442" s="20">
        <v>38468</v>
      </c>
      <c r="D442" s="7">
        <v>0.3125</v>
      </c>
      <c r="E442" s="1">
        <v>0</v>
      </c>
      <c r="F442" s="1" t="s">
        <v>57</v>
      </c>
      <c r="G442" s="1" t="s">
        <v>808</v>
      </c>
      <c r="H442" s="19" t="s">
        <v>711</v>
      </c>
      <c r="I442" s="19" t="s">
        <v>712</v>
      </c>
      <c r="J442" s="19" t="s">
        <v>61</v>
      </c>
      <c r="K442" s="2">
        <v>0.75</v>
      </c>
      <c r="L442" s="2">
        <v>0.25</v>
      </c>
      <c r="M442" s="19">
        <v>90</v>
      </c>
      <c r="N442" s="19">
        <v>90</v>
      </c>
      <c r="O442" s="19">
        <v>100</v>
      </c>
      <c r="P442" s="19">
        <v>90</v>
      </c>
      <c r="Q442" s="19">
        <v>100</v>
      </c>
      <c r="R442" s="19">
        <v>100</v>
      </c>
      <c r="S442" s="19">
        <v>90</v>
      </c>
      <c r="T442" s="19">
        <v>90</v>
      </c>
      <c r="W442" s="2">
        <f t="shared" si="318"/>
        <v>93.75</v>
      </c>
      <c r="X442" s="2">
        <f t="shared" si="319"/>
        <v>5.1754916950676568</v>
      </c>
      <c r="Y442" s="2">
        <f t="shared" si="320"/>
        <v>8</v>
      </c>
      <c r="Z442" s="19">
        <v>20</v>
      </c>
      <c r="AA442" s="19">
        <v>80</v>
      </c>
      <c r="AB442" s="19">
        <v>100</v>
      </c>
      <c r="AC442" s="19">
        <v>100</v>
      </c>
      <c r="AJ442" s="2">
        <f t="shared" si="321"/>
        <v>75</v>
      </c>
      <c r="AK442" s="2">
        <f t="shared" si="322"/>
        <v>37.859388972001824</v>
      </c>
      <c r="AL442" s="2">
        <f t="shared" si="323"/>
        <v>4</v>
      </c>
      <c r="AM442" s="22">
        <f t="shared" si="324"/>
        <v>1.2490457723982542</v>
      </c>
      <c r="AN442" s="22">
        <f t="shared" si="325"/>
        <v>1.2490457723982542</v>
      </c>
      <c r="AO442" s="22">
        <f t="shared" si="326"/>
        <v>1.5707963267948966</v>
      </c>
      <c r="AP442" s="22">
        <f t="shared" si="327"/>
        <v>1.2490457723982542</v>
      </c>
      <c r="AQ442" s="22">
        <f t="shared" si="328"/>
        <v>1.5707963267948966</v>
      </c>
      <c r="AR442" s="22">
        <f t="shared" si="329"/>
        <v>1.5707963267948966</v>
      </c>
      <c r="AS442" s="22">
        <f t="shared" si="330"/>
        <v>1.2490457723982542</v>
      </c>
      <c r="AT442" s="22">
        <f t="shared" si="331"/>
        <v>1.2490457723982542</v>
      </c>
      <c r="AU442" s="22" t="str">
        <f t="shared" si="332"/>
        <v/>
      </c>
      <c r="AV442" s="22" t="str">
        <f t="shared" si="333"/>
        <v/>
      </c>
      <c r="AW442" s="2">
        <f t="shared" si="334"/>
        <v>1.3697022302969952</v>
      </c>
      <c r="AX442" s="2">
        <f t="shared" si="335"/>
        <v>0.16652173221632308</v>
      </c>
      <c r="AY442" s="2">
        <f t="shared" si="336"/>
        <v>8</v>
      </c>
      <c r="AZ442" s="23">
        <f t="shared" si="337"/>
        <v>0.46364760900080609</v>
      </c>
      <c r="BA442" s="23">
        <f t="shared" si="338"/>
        <v>1.1071487177940904</v>
      </c>
      <c r="BB442" s="23">
        <f t="shared" si="339"/>
        <v>1.5707963267948966</v>
      </c>
      <c r="BC442" s="23">
        <f t="shared" si="340"/>
        <v>1.5707963267948966</v>
      </c>
      <c r="BD442" s="23" t="str">
        <f t="shared" si="341"/>
        <v/>
      </c>
      <c r="BE442" s="23" t="str">
        <f t="shared" si="342"/>
        <v/>
      </c>
      <c r="BF442" s="23" t="str">
        <f t="shared" si="343"/>
        <v/>
      </c>
      <c r="BG442" s="23" t="str">
        <f t="shared" si="344"/>
        <v/>
      </c>
      <c r="BH442" s="23" t="str">
        <f t="shared" si="345"/>
        <v/>
      </c>
      <c r="BI442" s="23" t="str">
        <f t="shared" si="346"/>
        <v/>
      </c>
      <c r="BJ442" s="2">
        <f t="shared" si="347"/>
        <v>1.1780972450961724</v>
      </c>
      <c r="BK442" s="2">
        <f t="shared" si="348"/>
        <v>0.52405378654522905</v>
      </c>
      <c r="BL442" s="2">
        <f t="shared" si="349"/>
        <v>4</v>
      </c>
      <c r="BM442" s="2">
        <f t="shared" si="350"/>
        <v>4.9854645803845245E-3</v>
      </c>
      <c r="BN442" s="2">
        <f t="shared" si="351"/>
        <v>1.5718542991886698E-3</v>
      </c>
      <c r="BO442" s="2">
        <f t="shared" si="352"/>
        <v>3</v>
      </c>
      <c r="BP442" s="2">
        <f t="shared" si="353"/>
        <v>0.56758926883990357</v>
      </c>
      <c r="BQ442" s="2">
        <f t="shared" si="354"/>
        <v>0.76489232840434507</v>
      </c>
      <c r="BR442" s="3" t="str">
        <f t="shared" si="355"/>
        <v>Toxic</v>
      </c>
      <c r="BS442" s="2">
        <f t="shared" si="356"/>
        <v>80</v>
      </c>
      <c r="BT442" s="4" t="s">
        <v>664</v>
      </c>
      <c r="BU442" s="4" t="s">
        <v>666</v>
      </c>
      <c r="BV442" s="2">
        <f t="shared" si="357"/>
        <v>7</v>
      </c>
      <c r="BW442" s="2">
        <f t="shared" si="358"/>
        <v>3</v>
      </c>
      <c r="BX442" s="2">
        <f t="shared" si="359"/>
        <v>2.7729487300324811E-2</v>
      </c>
      <c r="BY442" s="2">
        <f t="shared" si="360"/>
        <v>0.27463237119239248</v>
      </c>
      <c r="BZ442" s="2">
        <f t="shared" si="361"/>
        <v>0.10180035246794512</v>
      </c>
      <c r="CA442" s="2">
        <f t="shared" si="362"/>
        <v>1.1253968253968254</v>
      </c>
      <c r="CB442" s="2">
        <f t="shared" si="363"/>
        <v>5.4437339961369737</v>
      </c>
      <c r="CC442" s="2">
        <v>6.6349999999999998</v>
      </c>
      <c r="CD442" s="2" t="str">
        <f t="shared" si="364"/>
        <v>Same Var</v>
      </c>
      <c r="CE442" s="2">
        <f t="shared" si="365"/>
        <v>0.12688183765797509</v>
      </c>
      <c r="CF442" s="2" t="str">
        <f t="shared" si="366"/>
        <v>NS</v>
      </c>
      <c r="CG442" s="2" t="str">
        <f t="shared" si="367"/>
        <v>NS</v>
      </c>
      <c r="CH442" s="2" t="str">
        <f t="shared" si="368"/>
        <v>Wilcoxon</v>
      </c>
      <c r="CI442" s="2" t="str">
        <f t="shared" si="369"/>
        <v>TSTToxicLess25</v>
      </c>
      <c r="CJ442" s="2" t="str">
        <f t="shared" si="370"/>
        <v/>
      </c>
    </row>
    <row r="443" spans="1:88" x14ac:dyDescent="0.2">
      <c r="A443" s="1" t="s">
        <v>142</v>
      </c>
      <c r="B443" s="19" t="s">
        <v>447</v>
      </c>
      <c r="C443" s="20">
        <v>38518</v>
      </c>
      <c r="D443" s="7">
        <v>0.3125</v>
      </c>
      <c r="E443" s="1">
        <v>0.1</v>
      </c>
      <c r="F443" s="1" t="s">
        <v>57</v>
      </c>
      <c r="G443" s="1" t="s">
        <v>799</v>
      </c>
      <c r="H443" s="19" t="s">
        <v>711</v>
      </c>
      <c r="I443" s="19" t="s">
        <v>712</v>
      </c>
      <c r="J443" s="19" t="s">
        <v>61</v>
      </c>
      <c r="K443" s="2">
        <v>0.75</v>
      </c>
      <c r="L443" s="2">
        <v>0.25</v>
      </c>
      <c r="M443" s="19">
        <v>100</v>
      </c>
      <c r="N443" s="19">
        <v>90</v>
      </c>
      <c r="O443" s="19">
        <v>100</v>
      </c>
      <c r="P443" s="19">
        <v>100</v>
      </c>
      <c r="Q443" s="19">
        <v>100</v>
      </c>
      <c r="R443" s="19">
        <v>90</v>
      </c>
      <c r="S443" s="19">
        <v>90</v>
      </c>
      <c r="T443" s="19">
        <v>100</v>
      </c>
      <c r="W443" s="2">
        <f t="shared" si="318"/>
        <v>96.25</v>
      </c>
      <c r="X443" s="2">
        <f t="shared" si="319"/>
        <v>5.1754916950676568</v>
      </c>
      <c r="Y443" s="2">
        <f t="shared" si="320"/>
        <v>8</v>
      </c>
      <c r="Z443" s="19">
        <v>90</v>
      </c>
      <c r="AA443" s="19">
        <v>90</v>
      </c>
      <c r="AB443" s="19">
        <v>100</v>
      </c>
      <c r="AC443" s="19">
        <v>90</v>
      </c>
      <c r="AJ443" s="2">
        <f t="shared" si="321"/>
        <v>92.5</v>
      </c>
      <c r="AK443" s="2">
        <f t="shared" si="322"/>
        <v>5</v>
      </c>
      <c r="AL443" s="2">
        <f t="shared" si="323"/>
        <v>4</v>
      </c>
      <c r="AM443" s="22">
        <f t="shared" si="324"/>
        <v>1.5707963267948966</v>
      </c>
      <c r="AN443" s="22">
        <f t="shared" si="325"/>
        <v>1.2490457723982542</v>
      </c>
      <c r="AO443" s="22">
        <f t="shared" si="326"/>
        <v>1.5707963267948966</v>
      </c>
      <c r="AP443" s="22">
        <f t="shared" si="327"/>
        <v>1.5707963267948966</v>
      </c>
      <c r="AQ443" s="22">
        <f t="shared" si="328"/>
        <v>1.5707963267948966</v>
      </c>
      <c r="AR443" s="22">
        <f t="shared" si="329"/>
        <v>1.2490457723982542</v>
      </c>
      <c r="AS443" s="22">
        <f t="shared" si="330"/>
        <v>1.2490457723982542</v>
      </c>
      <c r="AT443" s="22">
        <f t="shared" si="331"/>
        <v>1.5707963267948966</v>
      </c>
      <c r="AU443" s="22" t="str">
        <f t="shared" si="332"/>
        <v/>
      </c>
      <c r="AV443" s="22" t="str">
        <f t="shared" si="333"/>
        <v/>
      </c>
      <c r="AW443" s="2">
        <f t="shared" si="334"/>
        <v>1.4501398688961558</v>
      </c>
      <c r="AX443" s="2">
        <f t="shared" si="335"/>
        <v>0.16652173221632383</v>
      </c>
      <c r="AY443" s="2">
        <f t="shared" si="336"/>
        <v>8</v>
      </c>
      <c r="AZ443" s="23">
        <f t="shared" si="337"/>
        <v>1.2490457723982542</v>
      </c>
      <c r="BA443" s="23">
        <f t="shared" si="338"/>
        <v>1.2490457723982542</v>
      </c>
      <c r="BB443" s="23">
        <f t="shared" si="339"/>
        <v>1.5707963267948966</v>
      </c>
      <c r="BC443" s="23">
        <f t="shared" si="340"/>
        <v>1.2490457723982542</v>
      </c>
      <c r="BD443" s="23" t="str">
        <f t="shared" si="341"/>
        <v/>
      </c>
      <c r="BE443" s="23" t="str">
        <f t="shared" si="342"/>
        <v/>
      </c>
      <c r="BF443" s="23" t="str">
        <f t="shared" si="343"/>
        <v/>
      </c>
      <c r="BG443" s="23" t="str">
        <f t="shared" si="344"/>
        <v/>
      </c>
      <c r="BH443" s="23" t="str">
        <f t="shared" si="345"/>
        <v/>
      </c>
      <c r="BI443" s="23" t="str">
        <f t="shared" si="346"/>
        <v/>
      </c>
      <c r="BJ443" s="2">
        <f t="shared" si="347"/>
        <v>1.329483410997415</v>
      </c>
      <c r="BK443" s="2">
        <f t="shared" si="348"/>
        <v>0.16087527719831929</v>
      </c>
      <c r="BL443" s="2">
        <f t="shared" si="349"/>
        <v>4</v>
      </c>
      <c r="BM443" s="2">
        <f t="shared" si="350"/>
        <v>7.0895444825166262E-5</v>
      </c>
      <c r="BN443" s="2">
        <f t="shared" si="351"/>
        <v>1.4497618753846125E-5</v>
      </c>
      <c r="BO443" s="2">
        <f t="shared" si="352"/>
        <v>5</v>
      </c>
      <c r="BP443" s="2">
        <f t="shared" si="353"/>
        <v>2.6359835790572044</v>
      </c>
      <c r="BQ443" s="2">
        <f t="shared" si="354"/>
        <v>0.72668684380042159</v>
      </c>
      <c r="BR443" s="3" t="str">
        <f t="shared" si="355"/>
        <v>Nontoxic</v>
      </c>
      <c r="BS443" s="2">
        <f t="shared" si="356"/>
        <v>96.103896103896105</v>
      </c>
      <c r="BT443" s="4" t="s">
        <v>664</v>
      </c>
      <c r="BU443" s="2" t="s">
        <v>666</v>
      </c>
      <c r="BV443" s="2">
        <f t="shared" si="357"/>
        <v>7</v>
      </c>
      <c r="BW443" s="2">
        <f t="shared" si="358"/>
        <v>3</v>
      </c>
      <c r="BX443" s="2">
        <f t="shared" si="359"/>
        <v>2.7729487300325061E-2</v>
      </c>
      <c r="BY443" s="2">
        <f t="shared" si="360"/>
        <v>2.588085481363607E-2</v>
      </c>
      <c r="BZ443" s="2">
        <f t="shared" si="361"/>
        <v>2.7174897554318362E-2</v>
      </c>
      <c r="CA443" s="2">
        <f t="shared" si="362"/>
        <v>1.1253968253968254</v>
      </c>
      <c r="CB443" s="2">
        <f t="shared" si="363"/>
        <v>4.3998180676559067E-3</v>
      </c>
      <c r="CC443" s="2">
        <v>6.6349999999999998</v>
      </c>
      <c r="CD443" s="2" t="str">
        <f t="shared" si="364"/>
        <v>Same Var</v>
      </c>
      <c r="CE443" s="2">
        <f t="shared" si="365"/>
        <v>0.15241487064979717</v>
      </c>
      <c r="CF443" s="2" t="str">
        <f t="shared" si="366"/>
        <v>NS</v>
      </c>
      <c r="CG443" s="2" t="str">
        <f t="shared" si="367"/>
        <v>NS</v>
      </c>
      <c r="CH443" s="2" t="str">
        <f t="shared" si="368"/>
        <v>Wilcoxon</v>
      </c>
      <c r="CI443" s="2" t="str">
        <f t="shared" si="369"/>
        <v/>
      </c>
      <c r="CJ443" s="2" t="str">
        <f t="shared" si="370"/>
        <v/>
      </c>
    </row>
    <row r="444" spans="1:88" x14ac:dyDescent="0.2">
      <c r="A444" s="1" t="s">
        <v>142</v>
      </c>
      <c r="B444" s="19" t="s">
        <v>445</v>
      </c>
      <c r="C444" s="20">
        <v>38518</v>
      </c>
      <c r="D444" s="7">
        <v>0.51041666666666663</v>
      </c>
      <c r="E444" s="1">
        <v>0.1</v>
      </c>
      <c r="F444" s="1" t="s">
        <v>57</v>
      </c>
      <c r="G444" s="1" t="s">
        <v>799</v>
      </c>
      <c r="H444" s="19" t="s">
        <v>711</v>
      </c>
      <c r="I444" s="19" t="s">
        <v>712</v>
      </c>
      <c r="J444" s="19" t="s">
        <v>61</v>
      </c>
      <c r="K444" s="2">
        <v>0.75</v>
      </c>
      <c r="L444" s="2">
        <v>0.25</v>
      </c>
      <c r="M444" s="19">
        <v>100</v>
      </c>
      <c r="N444" s="19">
        <v>90</v>
      </c>
      <c r="O444" s="19">
        <v>100</v>
      </c>
      <c r="P444" s="19">
        <v>100</v>
      </c>
      <c r="Q444" s="19">
        <v>100</v>
      </c>
      <c r="R444" s="19">
        <v>90</v>
      </c>
      <c r="S444" s="19">
        <v>90</v>
      </c>
      <c r="T444" s="19">
        <v>100</v>
      </c>
      <c r="W444" s="2">
        <f t="shared" si="318"/>
        <v>96.25</v>
      </c>
      <c r="X444" s="2">
        <f t="shared" si="319"/>
        <v>5.1754916950676568</v>
      </c>
      <c r="Y444" s="2">
        <f t="shared" si="320"/>
        <v>8</v>
      </c>
      <c r="Z444" s="19">
        <v>100</v>
      </c>
      <c r="AA444" s="19">
        <v>100</v>
      </c>
      <c r="AB444" s="19">
        <v>80</v>
      </c>
      <c r="AC444" s="19">
        <v>80</v>
      </c>
      <c r="AJ444" s="2">
        <f t="shared" si="321"/>
        <v>90</v>
      </c>
      <c r="AK444" s="2">
        <f t="shared" si="322"/>
        <v>11.547005383792516</v>
      </c>
      <c r="AL444" s="2">
        <f t="shared" si="323"/>
        <v>4</v>
      </c>
      <c r="AM444" s="22">
        <f t="shared" si="324"/>
        <v>1.5707963267948966</v>
      </c>
      <c r="AN444" s="22">
        <f t="shared" si="325"/>
        <v>1.2490457723982542</v>
      </c>
      <c r="AO444" s="22">
        <f t="shared" si="326"/>
        <v>1.5707963267948966</v>
      </c>
      <c r="AP444" s="22">
        <f t="shared" si="327"/>
        <v>1.5707963267948966</v>
      </c>
      <c r="AQ444" s="22">
        <f t="shared" si="328"/>
        <v>1.5707963267948966</v>
      </c>
      <c r="AR444" s="22">
        <f t="shared" si="329"/>
        <v>1.2490457723982542</v>
      </c>
      <c r="AS444" s="22">
        <f t="shared" si="330"/>
        <v>1.2490457723982542</v>
      </c>
      <c r="AT444" s="22">
        <f t="shared" si="331"/>
        <v>1.5707963267948966</v>
      </c>
      <c r="AU444" s="22" t="str">
        <f t="shared" si="332"/>
        <v/>
      </c>
      <c r="AV444" s="22" t="str">
        <f t="shared" si="333"/>
        <v/>
      </c>
      <c r="AW444" s="2">
        <f t="shared" si="334"/>
        <v>1.4501398688961558</v>
      </c>
      <c r="AX444" s="2">
        <f t="shared" si="335"/>
        <v>0.16652173221632383</v>
      </c>
      <c r="AY444" s="2">
        <f t="shared" si="336"/>
        <v>8</v>
      </c>
      <c r="AZ444" s="23">
        <f t="shared" si="337"/>
        <v>1.5707963267948966</v>
      </c>
      <c r="BA444" s="23">
        <f t="shared" si="338"/>
        <v>1.5707963267948966</v>
      </c>
      <c r="BB444" s="23">
        <f t="shared" si="339"/>
        <v>1.1071487177940904</v>
      </c>
      <c r="BC444" s="23">
        <f t="shared" si="340"/>
        <v>1.1071487177940904</v>
      </c>
      <c r="BD444" s="23" t="str">
        <f t="shared" si="341"/>
        <v/>
      </c>
      <c r="BE444" s="23" t="str">
        <f t="shared" si="342"/>
        <v/>
      </c>
      <c r="BF444" s="23" t="str">
        <f t="shared" si="343"/>
        <v/>
      </c>
      <c r="BG444" s="23" t="str">
        <f t="shared" si="344"/>
        <v/>
      </c>
      <c r="BH444" s="23" t="str">
        <f t="shared" si="345"/>
        <v/>
      </c>
      <c r="BI444" s="23" t="str">
        <f t="shared" si="346"/>
        <v/>
      </c>
      <c r="BJ444" s="2">
        <f t="shared" si="347"/>
        <v>1.3389725222944935</v>
      </c>
      <c r="BK444" s="2">
        <f t="shared" si="348"/>
        <v>0.2676870718657417</v>
      </c>
      <c r="BL444" s="2">
        <f t="shared" si="349"/>
        <v>4</v>
      </c>
      <c r="BM444" s="2">
        <f t="shared" si="350"/>
        <v>3.9457141200569304E-4</v>
      </c>
      <c r="BN444" s="2">
        <f t="shared" si="351"/>
        <v>1.0751462901854649E-4</v>
      </c>
      <c r="BO444" s="2">
        <f t="shared" si="352"/>
        <v>4</v>
      </c>
      <c r="BP444" s="2">
        <f t="shared" si="353"/>
        <v>1.7835197801401845</v>
      </c>
      <c r="BQ444" s="2">
        <f t="shared" si="354"/>
        <v>0.74069708411268287</v>
      </c>
      <c r="BR444" s="3" t="str">
        <f t="shared" si="355"/>
        <v>Nontoxic</v>
      </c>
      <c r="BS444" s="2">
        <f t="shared" si="356"/>
        <v>93.506493506493499</v>
      </c>
      <c r="BT444" s="4" t="s">
        <v>664</v>
      </c>
      <c r="BU444" s="2" t="s">
        <v>666</v>
      </c>
      <c r="BV444" s="2">
        <f t="shared" si="357"/>
        <v>7</v>
      </c>
      <c r="BW444" s="2">
        <f t="shared" si="358"/>
        <v>3</v>
      </c>
      <c r="BX444" s="2">
        <f t="shared" si="359"/>
        <v>2.7729487300325061E-2</v>
      </c>
      <c r="BY444" s="2">
        <f t="shared" si="360"/>
        <v>7.1656368444054763E-2</v>
      </c>
      <c r="BZ444" s="2">
        <f t="shared" si="361"/>
        <v>4.0907551643443972E-2</v>
      </c>
      <c r="CA444" s="2">
        <f t="shared" si="362"/>
        <v>1.1253968253968254</v>
      </c>
      <c r="CB444" s="2">
        <f t="shared" si="363"/>
        <v>0.92414169996625006</v>
      </c>
      <c r="CC444" s="2">
        <v>6.6349999999999998</v>
      </c>
      <c r="CD444" s="2" t="str">
        <f t="shared" si="364"/>
        <v>Same Var</v>
      </c>
      <c r="CE444" s="2">
        <f t="shared" si="365"/>
        <v>0.14449309790903161</v>
      </c>
      <c r="CF444" s="2" t="str">
        <f t="shared" si="366"/>
        <v>NS</v>
      </c>
      <c r="CG444" s="2" t="str">
        <f t="shared" si="367"/>
        <v>NS</v>
      </c>
      <c r="CH444" s="2" t="str">
        <f t="shared" si="368"/>
        <v>Wilcoxon</v>
      </c>
      <c r="CI444" s="2" t="str">
        <f t="shared" si="369"/>
        <v/>
      </c>
      <c r="CJ444" s="2" t="str">
        <f t="shared" si="370"/>
        <v/>
      </c>
    </row>
    <row r="445" spans="1:88" x14ac:dyDescent="0.2">
      <c r="A445" s="1" t="s">
        <v>142</v>
      </c>
      <c r="B445" s="19" t="s">
        <v>442</v>
      </c>
      <c r="C445" s="20">
        <v>38518</v>
      </c>
      <c r="D445" s="7">
        <v>0.61111111111111116</v>
      </c>
      <c r="E445" s="1">
        <v>0.1</v>
      </c>
      <c r="F445" s="1" t="s">
        <v>57</v>
      </c>
      <c r="G445" s="1" t="s">
        <v>799</v>
      </c>
      <c r="H445" s="19" t="s">
        <v>711</v>
      </c>
      <c r="I445" s="19" t="s">
        <v>712</v>
      </c>
      <c r="J445" s="19" t="s">
        <v>61</v>
      </c>
      <c r="K445" s="2">
        <v>0.75</v>
      </c>
      <c r="L445" s="2">
        <v>0.25</v>
      </c>
      <c r="M445" s="19">
        <v>100</v>
      </c>
      <c r="N445" s="19">
        <v>90</v>
      </c>
      <c r="O445" s="19">
        <v>100</v>
      </c>
      <c r="P445" s="19">
        <v>100</v>
      </c>
      <c r="Q445" s="19">
        <v>100</v>
      </c>
      <c r="R445" s="19">
        <v>90</v>
      </c>
      <c r="S445" s="19">
        <v>90</v>
      </c>
      <c r="T445" s="19">
        <v>100</v>
      </c>
      <c r="W445" s="2">
        <f t="shared" si="318"/>
        <v>96.25</v>
      </c>
      <c r="X445" s="2">
        <f t="shared" si="319"/>
        <v>5.1754916950676568</v>
      </c>
      <c r="Y445" s="2">
        <f t="shared" si="320"/>
        <v>8</v>
      </c>
      <c r="Z445" s="19">
        <v>70</v>
      </c>
      <c r="AA445" s="19">
        <v>73</v>
      </c>
      <c r="AB445" s="19">
        <v>100</v>
      </c>
      <c r="AC445" s="19">
        <v>91</v>
      </c>
      <c r="AJ445" s="2">
        <f t="shared" si="321"/>
        <v>83.5</v>
      </c>
      <c r="AK445" s="2">
        <f t="shared" si="322"/>
        <v>14.387494569938159</v>
      </c>
      <c r="AL445" s="2">
        <f t="shared" si="323"/>
        <v>4</v>
      </c>
      <c r="AM445" s="22">
        <f t="shared" si="324"/>
        <v>1.5707963267948966</v>
      </c>
      <c r="AN445" s="22">
        <f t="shared" si="325"/>
        <v>1.2490457723982542</v>
      </c>
      <c r="AO445" s="22">
        <f t="shared" si="326"/>
        <v>1.5707963267948966</v>
      </c>
      <c r="AP445" s="22">
        <f t="shared" si="327"/>
        <v>1.5707963267948966</v>
      </c>
      <c r="AQ445" s="22">
        <f t="shared" si="328"/>
        <v>1.5707963267948966</v>
      </c>
      <c r="AR445" s="22">
        <f t="shared" si="329"/>
        <v>1.2490457723982542</v>
      </c>
      <c r="AS445" s="22">
        <f t="shared" si="330"/>
        <v>1.2490457723982542</v>
      </c>
      <c r="AT445" s="22">
        <f t="shared" si="331"/>
        <v>1.5707963267948966</v>
      </c>
      <c r="AU445" s="22" t="str">
        <f t="shared" si="332"/>
        <v/>
      </c>
      <c r="AV445" s="22" t="str">
        <f t="shared" si="333"/>
        <v/>
      </c>
      <c r="AW445" s="2">
        <f t="shared" si="334"/>
        <v>1.4501398688961558</v>
      </c>
      <c r="AX445" s="2">
        <f t="shared" si="335"/>
        <v>0.16652173221632383</v>
      </c>
      <c r="AY445" s="2">
        <f t="shared" si="336"/>
        <v>8</v>
      </c>
      <c r="AZ445" s="23">
        <f t="shared" si="337"/>
        <v>0.99115658643119231</v>
      </c>
      <c r="BA445" s="23">
        <f t="shared" si="338"/>
        <v>1.0243957626569244</v>
      </c>
      <c r="BB445" s="23">
        <f t="shared" si="339"/>
        <v>1.5707963267948966</v>
      </c>
      <c r="BC445" s="23">
        <f t="shared" si="340"/>
        <v>1.2661036727794992</v>
      </c>
      <c r="BD445" s="23" t="str">
        <f t="shared" si="341"/>
        <v/>
      </c>
      <c r="BE445" s="23" t="str">
        <f t="shared" si="342"/>
        <v/>
      </c>
      <c r="BF445" s="23" t="str">
        <f t="shared" si="343"/>
        <v/>
      </c>
      <c r="BG445" s="23" t="str">
        <f t="shared" si="344"/>
        <v/>
      </c>
      <c r="BH445" s="23" t="str">
        <f t="shared" si="345"/>
        <v/>
      </c>
      <c r="BI445" s="23" t="str">
        <f t="shared" si="346"/>
        <v/>
      </c>
      <c r="BJ445" s="2">
        <f t="shared" si="347"/>
        <v>1.2131130871656282</v>
      </c>
      <c r="BK445" s="2">
        <f t="shared" si="348"/>
        <v>0.26809464675955319</v>
      </c>
      <c r="BL445" s="2">
        <f t="shared" si="349"/>
        <v>4</v>
      </c>
      <c r="BM445" s="2">
        <f t="shared" si="350"/>
        <v>3.9674323544035663E-4</v>
      </c>
      <c r="BN445" s="2">
        <f t="shared" si="351"/>
        <v>1.081676093730267E-4</v>
      </c>
      <c r="BO445" s="2">
        <f t="shared" si="352"/>
        <v>4</v>
      </c>
      <c r="BP445" s="2">
        <f t="shared" si="353"/>
        <v>0.88929257904781578</v>
      </c>
      <c r="BQ445" s="2">
        <f t="shared" si="354"/>
        <v>0.74069708411268287</v>
      </c>
      <c r="BR445" s="3" t="str">
        <f t="shared" si="355"/>
        <v>Nontoxic</v>
      </c>
      <c r="BS445" s="2">
        <f t="shared" si="356"/>
        <v>86.753246753246742</v>
      </c>
      <c r="BT445" s="4" t="s">
        <v>664</v>
      </c>
      <c r="BU445" s="2" t="s">
        <v>666</v>
      </c>
      <c r="BV445" s="2">
        <f t="shared" si="357"/>
        <v>7</v>
      </c>
      <c r="BW445" s="2">
        <f t="shared" si="358"/>
        <v>3</v>
      </c>
      <c r="BX445" s="2">
        <f t="shared" si="359"/>
        <v>2.7729487300325061E-2</v>
      </c>
      <c r="BY445" s="2">
        <f t="shared" si="360"/>
        <v>7.1874739621129599E-2</v>
      </c>
      <c r="BZ445" s="2">
        <f t="shared" si="361"/>
        <v>4.0973062996566424E-2</v>
      </c>
      <c r="CA445" s="2">
        <f t="shared" si="362"/>
        <v>1.1253968253968254</v>
      </c>
      <c r="CB445" s="2">
        <f t="shared" si="363"/>
        <v>0.93024901152364514</v>
      </c>
      <c r="CC445" s="2">
        <v>6.6349999999999998</v>
      </c>
      <c r="CD445" s="2" t="str">
        <f t="shared" si="364"/>
        <v>Same Var</v>
      </c>
      <c r="CE445" s="2">
        <f t="shared" si="365"/>
        <v>0.14219899094803298</v>
      </c>
      <c r="CF445" s="2" t="str">
        <f t="shared" si="366"/>
        <v>NS</v>
      </c>
      <c r="CG445" s="2" t="str">
        <f t="shared" si="367"/>
        <v>NS</v>
      </c>
      <c r="CH445" s="2" t="str">
        <f t="shared" si="368"/>
        <v>Wilcoxon</v>
      </c>
      <c r="CI445" s="2" t="str">
        <f t="shared" si="369"/>
        <v/>
      </c>
      <c r="CJ445" s="2" t="str">
        <f t="shared" si="370"/>
        <v/>
      </c>
    </row>
    <row r="446" spans="1:88" x14ac:dyDescent="0.2">
      <c r="A446" s="1" t="s">
        <v>142</v>
      </c>
      <c r="B446" s="19" t="s">
        <v>311</v>
      </c>
      <c r="C446" s="20">
        <v>37237</v>
      </c>
      <c r="D446" s="7">
        <v>0</v>
      </c>
      <c r="E446" s="1">
        <v>0.1</v>
      </c>
      <c r="F446" s="1" t="s">
        <v>57</v>
      </c>
      <c r="G446" s="1" t="s">
        <v>763</v>
      </c>
      <c r="H446" s="19" t="s">
        <v>711</v>
      </c>
      <c r="I446" s="19" t="s">
        <v>712</v>
      </c>
      <c r="J446" s="19" t="s">
        <v>61</v>
      </c>
      <c r="K446" s="2">
        <v>0.75</v>
      </c>
      <c r="L446" s="2">
        <v>0.25</v>
      </c>
      <c r="M446" s="19">
        <v>90</v>
      </c>
      <c r="N446" s="19">
        <v>90</v>
      </c>
      <c r="O446" s="19">
        <v>89</v>
      </c>
      <c r="P446" s="19">
        <v>100</v>
      </c>
      <c r="Q446" s="21"/>
      <c r="R446" s="21"/>
      <c r="S446" s="21"/>
      <c r="T446" s="21"/>
      <c r="W446" s="2">
        <f t="shared" si="318"/>
        <v>92.25</v>
      </c>
      <c r="X446" s="2">
        <f t="shared" si="319"/>
        <v>5.1881274720911268</v>
      </c>
      <c r="Y446" s="2">
        <f t="shared" si="320"/>
        <v>4</v>
      </c>
      <c r="Z446" s="19">
        <v>90</v>
      </c>
      <c r="AA446" s="19">
        <v>91</v>
      </c>
      <c r="AB446" s="19">
        <v>100</v>
      </c>
      <c r="AC446" s="19">
        <v>90</v>
      </c>
      <c r="AJ446" s="2">
        <f t="shared" si="321"/>
        <v>92.75</v>
      </c>
      <c r="AK446" s="2">
        <f t="shared" si="322"/>
        <v>4.8562674281111553</v>
      </c>
      <c r="AL446" s="2">
        <f t="shared" si="323"/>
        <v>4</v>
      </c>
      <c r="AM446" s="22">
        <f t="shared" si="324"/>
        <v>1.2490457723982542</v>
      </c>
      <c r="AN446" s="22">
        <f t="shared" si="325"/>
        <v>1.2490457723982542</v>
      </c>
      <c r="AO446" s="22">
        <f t="shared" si="326"/>
        <v>1.2327310720145659</v>
      </c>
      <c r="AP446" s="22">
        <f t="shared" si="327"/>
        <v>1.5707963267948966</v>
      </c>
      <c r="AQ446" s="22" t="str">
        <f t="shared" si="328"/>
        <v/>
      </c>
      <c r="AR446" s="22" t="str">
        <f t="shared" si="329"/>
        <v/>
      </c>
      <c r="AS446" s="22" t="str">
        <f t="shared" si="330"/>
        <v/>
      </c>
      <c r="AT446" s="22" t="str">
        <f t="shared" si="331"/>
        <v/>
      </c>
      <c r="AU446" s="22" t="str">
        <f t="shared" si="332"/>
        <v/>
      </c>
      <c r="AV446" s="22" t="str">
        <f t="shared" si="333"/>
        <v/>
      </c>
      <c r="AW446" s="2">
        <f t="shared" si="334"/>
        <v>1.3254047359014927</v>
      </c>
      <c r="AX446" s="2">
        <f t="shared" si="335"/>
        <v>0.16377507286316129</v>
      </c>
      <c r="AY446" s="2">
        <f t="shared" si="336"/>
        <v>4</v>
      </c>
      <c r="AZ446" s="23">
        <f t="shared" si="337"/>
        <v>1.2490457723982542</v>
      </c>
      <c r="BA446" s="23">
        <f t="shared" si="338"/>
        <v>1.2661036727794992</v>
      </c>
      <c r="BB446" s="23">
        <f t="shared" si="339"/>
        <v>1.5707963267948966</v>
      </c>
      <c r="BC446" s="23">
        <f t="shared" si="340"/>
        <v>1.2490457723982542</v>
      </c>
      <c r="BD446" s="23" t="str">
        <f t="shared" si="341"/>
        <v/>
      </c>
      <c r="BE446" s="23" t="str">
        <f t="shared" si="342"/>
        <v/>
      </c>
      <c r="BF446" s="23" t="str">
        <f t="shared" si="343"/>
        <v/>
      </c>
      <c r="BG446" s="23" t="str">
        <f t="shared" si="344"/>
        <v/>
      </c>
      <c r="BH446" s="23" t="str">
        <f t="shared" si="345"/>
        <v/>
      </c>
      <c r="BI446" s="23" t="str">
        <f t="shared" si="346"/>
        <v/>
      </c>
      <c r="BJ446" s="2">
        <f t="shared" si="347"/>
        <v>1.3337478860927261</v>
      </c>
      <c r="BK446" s="2">
        <f t="shared" si="348"/>
        <v>0.15823674137477053</v>
      </c>
      <c r="BL446" s="2">
        <f t="shared" si="349"/>
        <v>4</v>
      </c>
      <c r="BM446" s="2">
        <f t="shared" si="350"/>
        <v>1.0063297710381955E-4</v>
      </c>
      <c r="BN446" s="2">
        <f t="shared" si="351"/>
        <v>1.780371604319926E-5</v>
      </c>
      <c r="BO446" s="2">
        <f t="shared" si="352"/>
        <v>6</v>
      </c>
      <c r="BP446" s="2">
        <f t="shared" si="353"/>
        <v>3.3915890387581475</v>
      </c>
      <c r="BQ446" s="2">
        <f t="shared" si="354"/>
        <v>0.71755819649141217</v>
      </c>
      <c r="BR446" s="3" t="str">
        <f t="shared" si="355"/>
        <v>Nontoxic</v>
      </c>
      <c r="BS446" s="2">
        <f t="shared" si="356"/>
        <v>100.54200542005421</v>
      </c>
      <c r="BT446" s="4" t="s">
        <v>664</v>
      </c>
      <c r="BU446" s="2" t="s">
        <v>666</v>
      </c>
      <c r="BV446" s="2">
        <f t="shared" si="357"/>
        <v>3</v>
      </c>
      <c r="BW446" s="2">
        <f t="shared" si="358"/>
        <v>3</v>
      </c>
      <c r="BX446" s="2">
        <f t="shared" si="359"/>
        <v>2.682227449133379E-2</v>
      </c>
      <c r="BY446" s="2">
        <f t="shared" si="360"/>
        <v>2.5038866320906017E-2</v>
      </c>
      <c r="BZ446" s="2">
        <f t="shared" si="361"/>
        <v>2.5930570406119902E-2</v>
      </c>
      <c r="CA446" s="2">
        <f t="shared" si="362"/>
        <v>1.1666666666666667</v>
      </c>
      <c r="CB446" s="2">
        <f t="shared" si="363"/>
        <v>3.0426272465849786E-3</v>
      </c>
      <c r="CC446" s="2">
        <v>6.6349999999999998</v>
      </c>
      <c r="CD446" s="2" t="str">
        <f t="shared" si="364"/>
        <v>Same Var</v>
      </c>
      <c r="CE446" s="2">
        <f t="shared" si="365"/>
        <v>0.103349752397388</v>
      </c>
      <c r="CF446" s="2" t="str">
        <f t="shared" si="366"/>
        <v>NS</v>
      </c>
      <c r="CG446" s="2" t="str">
        <f t="shared" si="367"/>
        <v>NS</v>
      </c>
      <c r="CH446" s="2" t="str">
        <f t="shared" si="368"/>
        <v/>
      </c>
      <c r="CI446" s="2" t="str">
        <f t="shared" si="369"/>
        <v/>
      </c>
      <c r="CJ446" s="2" t="str">
        <f t="shared" si="370"/>
        <v/>
      </c>
    </row>
    <row r="447" spans="1:88" x14ac:dyDescent="0.2">
      <c r="A447" s="1" t="s">
        <v>142</v>
      </c>
      <c r="B447" s="19" t="s">
        <v>301</v>
      </c>
      <c r="C447" s="20">
        <v>37237</v>
      </c>
      <c r="D447" s="7">
        <v>0</v>
      </c>
      <c r="E447" s="1">
        <v>0.1</v>
      </c>
      <c r="F447" s="1" t="s">
        <v>57</v>
      </c>
      <c r="G447" s="1" t="s">
        <v>763</v>
      </c>
      <c r="H447" s="19" t="s">
        <v>711</v>
      </c>
      <c r="I447" s="19" t="s">
        <v>712</v>
      </c>
      <c r="J447" s="19" t="s">
        <v>61</v>
      </c>
      <c r="K447" s="2">
        <v>0.75</v>
      </c>
      <c r="L447" s="2">
        <v>0.25</v>
      </c>
      <c r="M447" s="19">
        <v>90</v>
      </c>
      <c r="N447" s="19">
        <v>90</v>
      </c>
      <c r="O447" s="19">
        <v>89</v>
      </c>
      <c r="P447" s="19">
        <v>100</v>
      </c>
      <c r="Q447" s="21"/>
      <c r="R447" s="21"/>
      <c r="S447" s="21"/>
      <c r="T447" s="21"/>
      <c r="W447" s="2">
        <f t="shared" si="318"/>
        <v>92.25</v>
      </c>
      <c r="X447" s="2">
        <f t="shared" si="319"/>
        <v>5.1881274720911268</v>
      </c>
      <c r="Y447" s="2">
        <f t="shared" si="320"/>
        <v>4</v>
      </c>
      <c r="Z447" s="19">
        <v>90</v>
      </c>
      <c r="AA447" s="19">
        <v>90</v>
      </c>
      <c r="AB447" s="19">
        <v>100</v>
      </c>
      <c r="AC447" s="19">
        <v>90</v>
      </c>
      <c r="AJ447" s="2">
        <f t="shared" si="321"/>
        <v>92.5</v>
      </c>
      <c r="AK447" s="2">
        <f t="shared" si="322"/>
        <v>5</v>
      </c>
      <c r="AL447" s="2">
        <f t="shared" si="323"/>
        <v>4</v>
      </c>
      <c r="AM447" s="22">
        <f t="shared" si="324"/>
        <v>1.2490457723982542</v>
      </c>
      <c r="AN447" s="22">
        <f t="shared" si="325"/>
        <v>1.2490457723982542</v>
      </c>
      <c r="AO447" s="22">
        <f t="shared" si="326"/>
        <v>1.2327310720145659</v>
      </c>
      <c r="AP447" s="22">
        <f t="shared" si="327"/>
        <v>1.5707963267948966</v>
      </c>
      <c r="AQ447" s="22" t="str">
        <f t="shared" si="328"/>
        <v/>
      </c>
      <c r="AR447" s="22" t="str">
        <f t="shared" si="329"/>
        <v/>
      </c>
      <c r="AS447" s="22" t="str">
        <f t="shared" si="330"/>
        <v/>
      </c>
      <c r="AT447" s="22" t="str">
        <f t="shared" si="331"/>
        <v/>
      </c>
      <c r="AU447" s="22" t="str">
        <f t="shared" si="332"/>
        <v/>
      </c>
      <c r="AV447" s="22" t="str">
        <f t="shared" si="333"/>
        <v/>
      </c>
      <c r="AW447" s="2">
        <f t="shared" si="334"/>
        <v>1.3254047359014927</v>
      </c>
      <c r="AX447" s="2">
        <f t="shared" si="335"/>
        <v>0.16377507286316129</v>
      </c>
      <c r="AY447" s="2">
        <f t="shared" si="336"/>
        <v>4</v>
      </c>
      <c r="AZ447" s="23">
        <f t="shared" si="337"/>
        <v>1.2490457723982542</v>
      </c>
      <c r="BA447" s="23">
        <f t="shared" si="338"/>
        <v>1.2490457723982542</v>
      </c>
      <c r="BB447" s="23">
        <f t="shared" si="339"/>
        <v>1.5707963267948966</v>
      </c>
      <c r="BC447" s="23">
        <f t="shared" si="340"/>
        <v>1.2490457723982542</v>
      </c>
      <c r="BD447" s="23" t="str">
        <f t="shared" si="341"/>
        <v/>
      </c>
      <c r="BE447" s="23" t="str">
        <f t="shared" si="342"/>
        <v/>
      </c>
      <c r="BF447" s="23" t="str">
        <f t="shared" si="343"/>
        <v/>
      </c>
      <c r="BG447" s="23" t="str">
        <f t="shared" si="344"/>
        <v/>
      </c>
      <c r="BH447" s="23" t="str">
        <f t="shared" si="345"/>
        <v/>
      </c>
      <c r="BI447" s="23" t="str">
        <f t="shared" si="346"/>
        <v/>
      </c>
      <c r="BJ447" s="2">
        <f t="shared" si="347"/>
        <v>1.329483410997415</v>
      </c>
      <c r="BK447" s="2">
        <f t="shared" si="348"/>
        <v>0.16087527719831929</v>
      </c>
      <c r="BL447" s="2">
        <f t="shared" si="349"/>
        <v>4</v>
      </c>
      <c r="BM447" s="2">
        <f t="shared" si="350"/>
        <v>1.0490053157429932E-4</v>
      </c>
      <c r="BN447" s="2">
        <f t="shared" si="351"/>
        <v>1.8696920610872337E-5</v>
      </c>
      <c r="BO447" s="2">
        <f t="shared" si="352"/>
        <v>6</v>
      </c>
      <c r="BP447" s="2">
        <f t="shared" si="353"/>
        <v>3.3144181420967862</v>
      </c>
      <c r="BQ447" s="2">
        <f t="shared" si="354"/>
        <v>0.71755819649141217</v>
      </c>
      <c r="BR447" s="3" t="str">
        <f t="shared" si="355"/>
        <v>Nontoxic</v>
      </c>
      <c r="BS447" s="2">
        <f t="shared" si="356"/>
        <v>100.27100271002709</v>
      </c>
      <c r="BT447" s="4" t="s">
        <v>664</v>
      </c>
      <c r="BU447" s="2" t="s">
        <v>666</v>
      </c>
      <c r="BV447" s="2">
        <f t="shared" si="357"/>
        <v>3</v>
      </c>
      <c r="BW447" s="2">
        <f t="shared" si="358"/>
        <v>3</v>
      </c>
      <c r="BX447" s="2">
        <f t="shared" si="359"/>
        <v>2.682227449133379E-2</v>
      </c>
      <c r="BY447" s="2">
        <f t="shared" si="360"/>
        <v>2.588085481363607E-2</v>
      </c>
      <c r="BZ447" s="2">
        <f t="shared" si="361"/>
        <v>2.6351564652484932E-2</v>
      </c>
      <c r="CA447" s="2">
        <f t="shared" si="362"/>
        <v>1.1666666666666667</v>
      </c>
      <c r="CB447" s="2">
        <f t="shared" si="363"/>
        <v>8.2061131106619142E-4</v>
      </c>
      <c r="CC447" s="2">
        <v>6.6349999999999998</v>
      </c>
      <c r="CD447" s="2" t="str">
        <f t="shared" si="364"/>
        <v>Same Var</v>
      </c>
      <c r="CE447" s="2">
        <f t="shared" si="365"/>
        <v>0.10316432619034344</v>
      </c>
      <c r="CF447" s="2" t="str">
        <f t="shared" si="366"/>
        <v>NS</v>
      </c>
      <c r="CG447" s="2" t="str">
        <f t="shared" si="367"/>
        <v>NS</v>
      </c>
      <c r="CH447" s="2" t="str">
        <f t="shared" si="368"/>
        <v/>
      </c>
      <c r="CI447" s="2" t="str">
        <f t="shared" si="369"/>
        <v/>
      </c>
      <c r="CJ447" s="2" t="str">
        <f t="shared" si="370"/>
        <v/>
      </c>
    </row>
    <row r="448" spans="1:88" x14ac:dyDescent="0.2">
      <c r="A448" s="1" t="s">
        <v>142</v>
      </c>
      <c r="B448" s="19" t="s">
        <v>310</v>
      </c>
      <c r="C448" s="20">
        <v>37237</v>
      </c>
      <c r="D448" s="7">
        <v>0</v>
      </c>
      <c r="E448" s="1">
        <v>0.1</v>
      </c>
      <c r="F448" s="1" t="s">
        <v>57</v>
      </c>
      <c r="G448" s="1" t="s">
        <v>763</v>
      </c>
      <c r="H448" s="19" t="s">
        <v>711</v>
      </c>
      <c r="I448" s="19" t="s">
        <v>712</v>
      </c>
      <c r="J448" s="19" t="s">
        <v>61</v>
      </c>
      <c r="K448" s="2">
        <v>0.75</v>
      </c>
      <c r="L448" s="2">
        <v>0.25</v>
      </c>
      <c r="M448" s="19">
        <v>90</v>
      </c>
      <c r="N448" s="19">
        <v>90</v>
      </c>
      <c r="O448" s="19">
        <v>89</v>
      </c>
      <c r="P448" s="19">
        <v>100</v>
      </c>
      <c r="Q448" s="21"/>
      <c r="R448" s="21"/>
      <c r="S448" s="21"/>
      <c r="T448" s="21"/>
      <c r="W448" s="2">
        <f t="shared" si="318"/>
        <v>92.25</v>
      </c>
      <c r="X448" s="2">
        <f t="shared" si="319"/>
        <v>5.1881274720911268</v>
      </c>
      <c r="Y448" s="2">
        <f t="shared" si="320"/>
        <v>4</v>
      </c>
      <c r="Z448" s="19">
        <v>90</v>
      </c>
      <c r="AA448" s="19">
        <v>90</v>
      </c>
      <c r="AB448" s="19">
        <v>70</v>
      </c>
      <c r="AC448" s="19">
        <v>70</v>
      </c>
      <c r="AJ448" s="2">
        <f t="shared" si="321"/>
        <v>80</v>
      </c>
      <c r="AK448" s="2">
        <f t="shared" si="322"/>
        <v>11.547005383792516</v>
      </c>
      <c r="AL448" s="2">
        <f t="shared" si="323"/>
        <v>4</v>
      </c>
      <c r="AM448" s="22">
        <f t="shared" si="324"/>
        <v>1.2490457723982542</v>
      </c>
      <c r="AN448" s="22">
        <f t="shared" si="325"/>
        <v>1.2490457723982542</v>
      </c>
      <c r="AO448" s="22">
        <f t="shared" si="326"/>
        <v>1.2327310720145659</v>
      </c>
      <c r="AP448" s="22">
        <f t="shared" si="327"/>
        <v>1.5707963267948966</v>
      </c>
      <c r="AQ448" s="22" t="str">
        <f t="shared" si="328"/>
        <v/>
      </c>
      <c r="AR448" s="22" t="str">
        <f t="shared" si="329"/>
        <v/>
      </c>
      <c r="AS448" s="22" t="str">
        <f t="shared" si="330"/>
        <v/>
      </c>
      <c r="AT448" s="22" t="str">
        <f t="shared" si="331"/>
        <v/>
      </c>
      <c r="AU448" s="22" t="str">
        <f t="shared" si="332"/>
        <v/>
      </c>
      <c r="AV448" s="22" t="str">
        <f t="shared" si="333"/>
        <v/>
      </c>
      <c r="AW448" s="2">
        <f t="shared" si="334"/>
        <v>1.3254047359014927</v>
      </c>
      <c r="AX448" s="2">
        <f t="shared" si="335"/>
        <v>0.16377507286316129</v>
      </c>
      <c r="AY448" s="2">
        <f t="shared" si="336"/>
        <v>4</v>
      </c>
      <c r="AZ448" s="23">
        <f t="shared" si="337"/>
        <v>1.2490457723982542</v>
      </c>
      <c r="BA448" s="23">
        <f t="shared" si="338"/>
        <v>1.2490457723982542</v>
      </c>
      <c r="BB448" s="23">
        <f t="shared" si="339"/>
        <v>0.99115658643119231</v>
      </c>
      <c r="BC448" s="23">
        <f t="shared" si="340"/>
        <v>0.99115658643119231</v>
      </c>
      <c r="BD448" s="23" t="str">
        <f t="shared" si="341"/>
        <v/>
      </c>
      <c r="BE448" s="23" t="str">
        <f t="shared" si="342"/>
        <v/>
      </c>
      <c r="BF448" s="23" t="str">
        <f t="shared" si="343"/>
        <v/>
      </c>
      <c r="BG448" s="23" t="str">
        <f t="shared" si="344"/>
        <v/>
      </c>
      <c r="BH448" s="23" t="str">
        <f t="shared" si="345"/>
        <v/>
      </c>
      <c r="BI448" s="23" t="str">
        <f t="shared" si="346"/>
        <v/>
      </c>
      <c r="BJ448" s="2">
        <f t="shared" si="347"/>
        <v>1.1201011794147233</v>
      </c>
      <c r="BK448" s="2">
        <f t="shared" si="348"/>
        <v>0.14889239093917669</v>
      </c>
      <c r="BL448" s="2">
        <f t="shared" si="349"/>
        <v>4</v>
      </c>
      <c r="BM448" s="2">
        <f t="shared" si="350"/>
        <v>8.6752801014841681E-5</v>
      </c>
      <c r="BN448" s="2">
        <f t="shared" si="351"/>
        <v>1.4981158855023189E-5</v>
      </c>
      <c r="BO448" s="2">
        <f t="shared" si="352"/>
        <v>6</v>
      </c>
      <c r="BP448" s="2">
        <f t="shared" si="353"/>
        <v>1.30606201617675</v>
      </c>
      <c r="BQ448" s="2">
        <f t="shared" si="354"/>
        <v>0.71755819649141217</v>
      </c>
      <c r="BR448" s="3" t="str">
        <f t="shared" si="355"/>
        <v>Nontoxic</v>
      </c>
      <c r="BS448" s="2">
        <f t="shared" si="356"/>
        <v>86.72086720867209</v>
      </c>
      <c r="BT448" s="4" t="s">
        <v>664</v>
      </c>
      <c r="BU448" s="2" t="s">
        <v>666</v>
      </c>
      <c r="BV448" s="2">
        <f t="shared" si="357"/>
        <v>3</v>
      </c>
      <c r="BW448" s="2">
        <f t="shared" si="358"/>
        <v>3</v>
      </c>
      <c r="BX448" s="2">
        <f t="shared" si="359"/>
        <v>2.682227449133379E-2</v>
      </c>
      <c r="BY448" s="2">
        <f t="shared" si="360"/>
        <v>2.2168944079584627E-2</v>
      </c>
      <c r="BZ448" s="2">
        <f t="shared" si="361"/>
        <v>2.449560928545921E-2</v>
      </c>
      <c r="CA448" s="2">
        <f t="shared" si="362"/>
        <v>1.1666666666666667</v>
      </c>
      <c r="CB448" s="2">
        <f t="shared" si="363"/>
        <v>2.3304093699587317E-2</v>
      </c>
      <c r="CC448" s="2">
        <v>6.6349999999999998</v>
      </c>
      <c r="CD448" s="2" t="str">
        <f t="shared" si="364"/>
        <v>Same Var</v>
      </c>
      <c r="CE448" s="2">
        <f t="shared" si="365"/>
        <v>9.1449219630484052E-2</v>
      </c>
      <c r="CF448" s="2" t="str">
        <f t="shared" si="366"/>
        <v>NS</v>
      </c>
      <c r="CG448" s="2" t="str">
        <f t="shared" si="367"/>
        <v>NS</v>
      </c>
      <c r="CH448" s="2" t="str">
        <f t="shared" si="368"/>
        <v>Wilcoxon</v>
      </c>
      <c r="CI448" s="2" t="str">
        <f t="shared" si="369"/>
        <v/>
      </c>
      <c r="CJ448" s="2" t="str">
        <f t="shared" si="370"/>
        <v/>
      </c>
    </row>
    <row r="449" spans="1:88" hidden="1" x14ac:dyDescent="0.2">
      <c r="A449" s="1" t="s">
        <v>142</v>
      </c>
      <c r="B449" s="19" t="s">
        <v>309</v>
      </c>
      <c r="C449" s="20">
        <v>37237</v>
      </c>
      <c r="D449" s="7">
        <v>0</v>
      </c>
      <c r="E449" s="1">
        <v>0.1</v>
      </c>
      <c r="F449" s="1" t="s">
        <v>57</v>
      </c>
      <c r="G449" s="1" t="s">
        <v>763</v>
      </c>
      <c r="H449" s="19" t="s">
        <v>711</v>
      </c>
      <c r="I449" s="19" t="s">
        <v>712</v>
      </c>
      <c r="J449" s="19" t="s">
        <v>61</v>
      </c>
      <c r="K449" s="2">
        <v>0.75</v>
      </c>
      <c r="L449" s="2">
        <v>0.25</v>
      </c>
      <c r="M449" s="19">
        <v>90</v>
      </c>
      <c r="N449" s="19">
        <v>90</v>
      </c>
      <c r="O449" s="19">
        <v>89</v>
      </c>
      <c r="P449" s="19">
        <v>100</v>
      </c>
      <c r="Q449" s="21"/>
      <c r="R449" s="21"/>
      <c r="S449" s="21"/>
      <c r="T449" s="21"/>
      <c r="W449" s="2">
        <f t="shared" si="318"/>
        <v>92.25</v>
      </c>
      <c r="X449" s="2">
        <f t="shared" si="319"/>
        <v>5.1881274720911268</v>
      </c>
      <c r="Y449" s="2">
        <f t="shared" si="320"/>
        <v>4</v>
      </c>
      <c r="Z449" s="19">
        <v>60</v>
      </c>
      <c r="AA449" s="19">
        <v>60</v>
      </c>
      <c r="AB449" s="19">
        <v>90</v>
      </c>
      <c r="AC449" s="19">
        <v>64</v>
      </c>
      <c r="AJ449" s="2">
        <f t="shared" si="321"/>
        <v>68.5</v>
      </c>
      <c r="AK449" s="2">
        <f t="shared" si="322"/>
        <v>14.456832294800961</v>
      </c>
      <c r="AL449" s="2">
        <f t="shared" si="323"/>
        <v>4</v>
      </c>
      <c r="AM449" s="22">
        <f t="shared" si="324"/>
        <v>1.2490457723982542</v>
      </c>
      <c r="AN449" s="22">
        <f t="shared" si="325"/>
        <v>1.2490457723982542</v>
      </c>
      <c r="AO449" s="22">
        <f t="shared" si="326"/>
        <v>1.2327310720145659</v>
      </c>
      <c r="AP449" s="22">
        <f t="shared" si="327"/>
        <v>1.5707963267948966</v>
      </c>
      <c r="AQ449" s="22" t="str">
        <f t="shared" si="328"/>
        <v/>
      </c>
      <c r="AR449" s="22" t="str">
        <f t="shared" si="329"/>
        <v/>
      </c>
      <c r="AS449" s="22" t="str">
        <f t="shared" si="330"/>
        <v/>
      </c>
      <c r="AT449" s="22" t="str">
        <f t="shared" si="331"/>
        <v/>
      </c>
      <c r="AU449" s="22" t="str">
        <f t="shared" si="332"/>
        <v/>
      </c>
      <c r="AV449" s="22" t="str">
        <f t="shared" si="333"/>
        <v/>
      </c>
      <c r="AW449" s="2">
        <f t="shared" si="334"/>
        <v>1.3254047359014927</v>
      </c>
      <c r="AX449" s="2">
        <f t="shared" si="335"/>
        <v>0.16377507286316129</v>
      </c>
      <c r="AY449" s="2">
        <f t="shared" si="336"/>
        <v>4</v>
      </c>
      <c r="AZ449" s="23">
        <f t="shared" si="337"/>
        <v>0.88607712379261372</v>
      </c>
      <c r="BA449" s="23">
        <f t="shared" si="338"/>
        <v>0.88607712379261372</v>
      </c>
      <c r="BB449" s="23">
        <f t="shared" si="339"/>
        <v>1.2490457723982542</v>
      </c>
      <c r="BC449" s="23">
        <f t="shared" si="340"/>
        <v>0.9272952180016123</v>
      </c>
      <c r="BD449" s="23" t="str">
        <f t="shared" si="341"/>
        <v/>
      </c>
      <c r="BE449" s="23" t="str">
        <f t="shared" si="342"/>
        <v/>
      </c>
      <c r="BF449" s="23" t="str">
        <f t="shared" si="343"/>
        <v/>
      </c>
      <c r="BG449" s="23" t="str">
        <f t="shared" si="344"/>
        <v/>
      </c>
      <c r="BH449" s="23" t="str">
        <f t="shared" si="345"/>
        <v/>
      </c>
      <c r="BI449" s="23" t="str">
        <f t="shared" si="346"/>
        <v/>
      </c>
      <c r="BJ449" s="2">
        <f t="shared" si="347"/>
        <v>0.98712380949627354</v>
      </c>
      <c r="BK449" s="2">
        <f t="shared" si="348"/>
        <v>0.17569238305823967</v>
      </c>
      <c r="BL449" s="2">
        <f t="shared" si="349"/>
        <v>4</v>
      </c>
      <c r="BM449" s="2">
        <f t="shared" si="350"/>
        <v>1.31993346121062E-4</v>
      </c>
      <c r="BN449" s="2">
        <f t="shared" si="351"/>
        <v>2.4592821906830035E-5</v>
      </c>
      <c r="BO449" s="2">
        <f t="shared" si="352"/>
        <v>5</v>
      </c>
      <c r="BP449" s="2">
        <f t="shared" si="353"/>
        <v>-6.4651571084453505E-2</v>
      </c>
      <c r="BQ449" s="2">
        <f t="shared" si="354"/>
        <v>0.72668684380042159</v>
      </c>
      <c r="BR449" s="3" t="str">
        <f t="shared" si="355"/>
        <v>Toxic</v>
      </c>
      <c r="BS449" s="2">
        <f t="shared" si="356"/>
        <v>74.254742547425479</v>
      </c>
      <c r="BT449" s="4" t="s">
        <v>664</v>
      </c>
      <c r="BU449" s="2" t="s">
        <v>666</v>
      </c>
      <c r="BV449" s="2">
        <f t="shared" si="357"/>
        <v>3</v>
      </c>
      <c r="BW449" s="2">
        <f t="shared" si="358"/>
        <v>3</v>
      </c>
      <c r="BX449" s="2">
        <f t="shared" si="359"/>
        <v>2.682227449133379E-2</v>
      </c>
      <c r="BY449" s="2">
        <f t="shared" si="360"/>
        <v>3.0867813464683223E-2</v>
      </c>
      <c r="BZ449" s="2">
        <f t="shared" si="361"/>
        <v>2.8845043978008505E-2</v>
      </c>
      <c r="CA449" s="2">
        <f t="shared" si="362"/>
        <v>1.1666666666666667</v>
      </c>
      <c r="CB449" s="2">
        <f t="shared" si="363"/>
        <v>1.267636899215217E-2</v>
      </c>
      <c r="CC449" s="2">
        <v>6.6349999999999998</v>
      </c>
      <c r="CD449" s="2" t="str">
        <f t="shared" si="364"/>
        <v>Same Var</v>
      </c>
      <c r="CE449" s="2">
        <f t="shared" si="365"/>
        <v>9.0442521310457269E-2</v>
      </c>
      <c r="CF449" s="2" t="str">
        <f t="shared" si="366"/>
        <v>NS</v>
      </c>
      <c r="CG449" s="2" t="str">
        <f t="shared" si="367"/>
        <v>NS</v>
      </c>
      <c r="CH449" s="2" t="str">
        <f t="shared" si="368"/>
        <v>Wilcoxon</v>
      </c>
      <c r="CI449" s="2" t="str">
        <f t="shared" si="369"/>
        <v/>
      </c>
      <c r="CJ449" s="2" t="str">
        <f t="shared" si="370"/>
        <v/>
      </c>
    </row>
    <row r="450" spans="1:88" hidden="1" x14ac:dyDescent="0.2">
      <c r="A450" s="1" t="s">
        <v>142</v>
      </c>
      <c r="B450" s="19" t="s">
        <v>320</v>
      </c>
      <c r="C450" s="20">
        <v>37237</v>
      </c>
      <c r="D450" s="7">
        <v>0</v>
      </c>
      <c r="E450" s="1">
        <v>0.1</v>
      </c>
      <c r="F450" s="1" t="s">
        <v>57</v>
      </c>
      <c r="G450" s="1" t="s">
        <v>763</v>
      </c>
      <c r="H450" s="19" t="s">
        <v>711</v>
      </c>
      <c r="I450" s="19" t="s">
        <v>712</v>
      </c>
      <c r="J450" s="19" t="s">
        <v>61</v>
      </c>
      <c r="K450" s="2">
        <v>0.75</v>
      </c>
      <c r="L450" s="2">
        <v>0.25</v>
      </c>
      <c r="M450" s="19">
        <v>90</v>
      </c>
      <c r="N450" s="19">
        <v>90</v>
      </c>
      <c r="O450" s="19">
        <v>89</v>
      </c>
      <c r="P450" s="19">
        <v>100</v>
      </c>
      <c r="Q450" s="21"/>
      <c r="R450" s="21"/>
      <c r="S450" s="21"/>
      <c r="T450" s="21"/>
      <c r="W450" s="2">
        <f t="shared" si="318"/>
        <v>92.25</v>
      </c>
      <c r="X450" s="2">
        <f t="shared" si="319"/>
        <v>5.1881274720911268</v>
      </c>
      <c r="Y450" s="2">
        <f t="shared" si="320"/>
        <v>4</v>
      </c>
      <c r="Z450" s="19">
        <v>58</v>
      </c>
      <c r="AA450" s="19">
        <v>70</v>
      </c>
      <c r="AB450" s="19">
        <v>0</v>
      </c>
      <c r="AC450" s="19">
        <v>0</v>
      </c>
      <c r="AJ450" s="2">
        <f t="shared" si="321"/>
        <v>32</v>
      </c>
      <c r="AK450" s="2">
        <f t="shared" si="322"/>
        <v>37.27376199598497</v>
      </c>
      <c r="AL450" s="2">
        <f t="shared" si="323"/>
        <v>4</v>
      </c>
      <c r="AM450" s="22">
        <f t="shared" si="324"/>
        <v>1.2490457723982542</v>
      </c>
      <c r="AN450" s="22">
        <f t="shared" si="325"/>
        <v>1.2490457723982542</v>
      </c>
      <c r="AO450" s="22">
        <f t="shared" si="326"/>
        <v>1.2327310720145659</v>
      </c>
      <c r="AP450" s="22">
        <f t="shared" si="327"/>
        <v>1.5707963267948966</v>
      </c>
      <c r="AQ450" s="22" t="str">
        <f t="shared" si="328"/>
        <v/>
      </c>
      <c r="AR450" s="22" t="str">
        <f t="shared" si="329"/>
        <v/>
      </c>
      <c r="AS450" s="22" t="str">
        <f t="shared" si="330"/>
        <v/>
      </c>
      <c r="AT450" s="22" t="str">
        <f t="shared" si="331"/>
        <v/>
      </c>
      <c r="AU450" s="22" t="str">
        <f t="shared" si="332"/>
        <v/>
      </c>
      <c r="AV450" s="22" t="str">
        <f t="shared" si="333"/>
        <v/>
      </c>
      <c r="AW450" s="2">
        <f t="shared" si="334"/>
        <v>1.3254047359014927</v>
      </c>
      <c r="AX450" s="2">
        <f t="shared" si="335"/>
        <v>0.16377507286316129</v>
      </c>
      <c r="AY450" s="2">
        <f t="shared" si="336"/>
        <v>4</v>
      </c>
      <c r="AZ450" s="23">
        <f t="shared" si="337"/>
        <v>0.86574348987340355</v>
      </c>
      <c r="BA450" s="23">
        <f t="shared" si="338"/>
        <v>0.99115658643119231</v>
      </c>
      <c r="BB450" s="23">
        <f t="shared" si="339"/>
        <v>0</v>
      </c>
      <c r="BC450" s="23">
        <f t="shared" si="340"/>
        <v>0</v>
      </c>
      <c r="BD450" s="23" t="str">
        <f t="shared" si="341"/>
        <v/>
      </c>
      <c r="BE450" s="23" t="str">
        <f t="shared" si="342"/>
        <v/>
      </c>
      <c r="BF450" s="23" t="str">
        <f t="shared" si="343"/>
        <v/>
      </c>
      <c r="BG450" s="23" t="str">
        <f t="shared" si="344"/>
        <v/>
      </c>
      <c r="BH450" s="23" t="str">
        <f t="shared" si="345"/>
        <v/>
      </c>
      <c r="BI450" s="23" t="str">
        <f t="shared" si="346"/>
        <v/>
      </c>
      <c r="BJ450" s="2">
        <f t="shared" si="347"/>
        <v>0.46422501907614899</v>
      </c>
      <c r="BK450" s="2">
        <f t="shared" si="348"/>
        <v>0.53848048424528516</v>
      </c>
      <c r="BL450" s="2">
        <f t="shared" si="349"/>
        <v>4</v>
      </c>
      <c r="BM450" s="2">
        <f t="shared" si="350"/>
        <v>5.8159216737160707E-3</v>
      </c>
      <c r="BN450" s="2">
        <f t="shared" si="351"/>
        <v>1.7563572824159017E-3</v>
      </c>
      <c r="BO450" s="2">
        <f t="shared" si="352"/>
        <v>3</v>
      </c>
      <c r="BP450" s="2">
        <f t="shared" si="353"/>
        <v>-1.9185835009712149</v>
      </c>
      <c r="BQ450" s="2">
        <f t="shared" si="354"/>
        <v>0.76489232840434507</v>
      </c>
      <c r="BR450" s="3" t="str">
        <f t="shared" si="355"/>
        <v>Toxic</v>
      </c>
      <c r="BS450" s="2">
        <f t="shared" si="356"/>
        <v>34.688346883468832</v>
      </c>
      <c r="BT450" s="4" t="s">
        <v>664</v>
      </c>
      <c r="BU450" s="4" t="s">
        <v>667</v>
      </c>
      <c r="BV450" s="2">
        <f t="shared" si="357"/>
        <v>3</v>
      </c>
      <c r="BW450" s="2">
        <f t="shared" si="358"/>
        <v>3</v>
      </c>
      <c r="BX450" s="2">
        <f t="shared" si="359"/>
        <v>2.682227449133379E-2</v>
      </c>
      <c r="BY450" s="2">
        <f t="shared" si="360"/>
        <v>0.2899612319130368</v>
      </c>
      <c r="BZ450" s="2">
        <f t="shared" si="361"/>
        <v>0.15839175320218529</v>
      </c>
      <c r="CA450" s="2">
        <f t="shared" si="362"/>
        <v>1.1666666666666667</v>
      </c>
      <c r="CB450" s="2">
        <f t="shared" si="363"/>
        <v>3.0115617911482264</v>
      </c>
      <c r="CC450" s="2">
        <v>6.6349999999999998</v>
      </c>
      <c r="CD450" s="2" t="str">
        <f t="shared" si="364"/>
        <v>Same Var</v>
      </c>
      <c r="CE450" s="2">
        <f t="shared" si="365"/>
        <v>0.14946306712336094</v>
      </c>
      <c r="CF450" s="2" t="str">
        <f t="shared" si="366"/>
        <v>NS</v>
      </c>
      <c r="CG450" s="2" t="str">
        <f t="shared" si="367"/>
        <v>Sig</v>
      </c>
      <c r="CH450" s="2" t="str">
        <f t="shared" si="368"/>
        <v>Wilcoxon</v>
      </c>
      <c r="CI450" s="2" t="str">
        <f t="shared" si="369"/>
        <v/>
      </c>
      <c r="CJ450" s="2" t="str">
        <f t="shared" si="370"/>
        <v/>
      </c>
    </row>
    <row r="451" spans="1:88" x14ac:dyDescent="0.2">
      <c r="A451" s="1" t="s">
        <v>142</v>
      </c>
      <c r="B451" s="19" t="s">
        <v>567</v>
      </c>
      <c r="C451" s="20">
        <v>38496</v>
      </c>
      <c r="D451" s="7">
        <v>0.36458333333333331</v>
      </c>
      <c r="E451" s="1">
        <v>0.1</v>
      </c>
      <c r="F451" s="1" t="s">
        <v>57</v>
      </c>
      <c r="G451" s="1" t="s">
        <v>796</v>
      </c>
      <c r="H451" s="19" t="s">
        <v>711</v>
      </c>
      <c r="I451" s="19" t="s">
        <v>712</v>
      </c>
      <c r="J451" s="19" t="s">
        <v>61</v>
      </c>
      <c r="K451" s="2">
        <v>0.75</v>
      </c>
      <c r="L451" s="2">
        <v>0.25</v>
      </c>
      <c r="M451" s="19">
        <v>100</v>
      </c>
      <c r="N451" s="19">
        <v>90</v>
      </c>
      <c r="O451" s="19">
        <v>100</v>
      </c>
      <c r="P451" s="19">
        <v>100</v>
      </c>
      <c r="Q451" s="19">
        <v>90</v>
      </c>
      <c r="R451" s="19">
        <v>100</v>
      </c>
      <c r="S451" s="19">
        <v>90</v>
      </c>
      <c r="T451" s="19">
        <v>90</v>
      </c>
      <c r="W451" s="2">
        <f t="shared" ref="W451:W514" si="371">AVERAGE(M451:V451)</f>
        <v>95</v>
      </c>
      <c r="X451" s="2">
        <f t="shared" ref="X451:X514" si="372">STDEV(M451:V451)</f>
        <v>5.3452248382484875</v>
      </c>
      <c r="Y451" s="2">
        <f t="shared" ref="Y451:Y514" si="373">COUNT(M451:V451)</f>
        <v>8</v>
      </c>
      <c r="Z451" s="19">
        <v>100</v>
      </c>
      <c r="AA451" s="19">
        <v>100</v>
      </c>
      <c r="AB451" s="19">
        <v>100</v>
      </c>
      <c r="AC451" s="19">
        <v>100</v>
      </c>
      <c r="AJ451" s="2">
        <f t="shared" ref="AJ451:AJ514" si="374">AVERAGE(Z451:AI451)</f>
        <v>100</v>
      </c>
      <c r="AK451" s="2">
        <f t="shared" ref="AK451:AK514" si="375">STDEV(Z451:AI451)</f>
        <v>0</v>
      </c>
      <c r="AL451" s="2">
        <f t="shared" ref="AL451:AL514" si="376">COUNT(Z451:AI451)</f>
        <v>4</v>
      </c>
      <c r="AM451" s="22">
        <f t="shared" ref="AM451:AM514" si="377">IF(AND(ISNUMBER(M451),SIGN(M451)&gt;-1),ASIN(SQRT(M451/100)),"")</f>
        <v>1.5707963267948966</v>
      </c>
      <c r="AN451" s="22">
        <f t="shared" ref="AN451:AN514" si="378">IF(AND(ISNUMBER(N451),SIGN(N451)&gt;-1),ASIN(SQRT(N451/100)),"")</f>
        <v>1.2490457723982542</v>
      </c>
      <c r="AO451" s="22">
        <f t="shared" ref="AO451:AO514" si="379">IF(AND(ISNUMBER(O451),SIGN(O451)&gt;-1),ASIN(SQRT(O451/100)),"")</f>
        <v>1.5707963267948966</v>
      </c>
      <c r="AP451" s="22">
        <f t="shared" ref="AP451:AP514" si="380">IF(AND(ISNUMBER(P451),SIGN(P451)&gt;-1),ASIN(SQRT(P451/100)),"")</f>
        <v>1.5707963267948966</v>
      </c>
      <c r="AQ451" s="22">
        <f t="shared" ref="AQ451:AQ514" si="381">IF(AND(ISNUMBER(Q451),SIGN(Q451)&gt;-1),ASIN(SQRT(Q451/100)),"")</f>
        <v>1.2490457723982542</v>
      </c>
      <c r="AR451" s="22">
        <f t="shared" ref="AR451:AR514" si="382">IF(AND(ISNUMBER(R451),SIGN(R451)&gt;-1),ASIN(SQRT(R451/100)),"")</f>
        <v>1.5707963267948966</v>
      </c>
      <c r="AS451" s="22">
        <f t="shared" ref="AS451:AS514" si="383">IF(AND(ISNUMBER(S451),SIGN(S451)&gt;-1),ASIN(SQRT(S451/100)),"")</f>
        <v>1.2490457723982542</v>
      </c>
      <c r="AT451" s="22">
        <f t="shared" ref="AT451:AT514" si="384">IF(AND(ISNUMBER(T451),SIGN(T451)&gt;-1),ASIN(SQRT(T451/100)),"")</f>
        <v>1.2490457723982542</v>
      </c>
      <c r="AU451" s="22" t="str">
        <f t="shared" ref="AU451:AU514" si="385">IF(AND(ISNUMBER(U451),SIGN(U451)&gt;-1),ASIN(SQRT(U451/100)),"")</f>
        <v/>
      </c>
      <c r="AV451" s="22" t="str">
        <f t="shared" ref="AV451:AV514" si="386">IF(AND(ISNUMBER(V451),SIGN(V451)&gt;-1),ASIN(SQRT(V451/100)),"")</f>
        <v/>
      </c>
      <c r="AW451" s="2">
        <f t="shared" ref="AW451:AW514" si="387">AVERAGE(AM451:AV451)</f>
        <v>1.4099210495965755</v>
      </c>
      <c r="AX451" s="2">
        <f t="shared" ref="AX451:AX514" si="388">STDEV(AM451:AV451)</f>
        <v>0.17198290550811535</v>
      </c>
      <c r="AY451" s="2">
        <f t="shared" ref="AY451:AY514" si="389">COUNT(AM451:AV451)</f>
        <v>8</v>
      </c>
      <c r="AZ451" s="23">
        <f t="shared" ref="AZ451:AZ514" si="390">IF(AND(ISNUMBER(Z451),SIGN(Z451)&gt;-1),ASIN(SQRT(Z451/100)),"")</f>
        <v>1.5707963267948966</v>
      </c>
      <c r="BA451" s="23">
        <f t="shared" ref="BA451:BA514" si="391">IF(AND(ISNUMBER(AA451),SIGN(AA451)&gt;-1),ASIN(SQRT(AA451/100)),"")</f>
        <v>1.5707963267948966</v>
      </c>
      <c r="BB451" s="23">
        <f t="shared" ref="BB451:BB514" si="392">IF(AND(ISNUMBER(AB451),SIGN(AB451)&gt;-1),ASIN(SQRT(AB451/100)),"")</f>
        <v>1.5707963267948966</v>
      </c>
      <c r="BC451" s="23">
        <f t="shared" ref="BC451:BC514" si="393">IF(AND(ISNUMBER(AC451),SIGN(AC451)&gt;-1),ASIN(SQRT(AC451/100)),"")</f>
        <v>1.5707963267948966</v>
      </c>
      <c r="BD451" s="23" t="str">
        <f t="shared" ref="BD451:BD514" si="394">IF(AND(ISNUMBER(AD451),SIGN(AD451)&gt;-1),ASIN(SQRT(AD451/100)),"")</f>
        <v/>
      </c>
      <c r="BE451" s="23" t="str">
        <f t="shared" ref="BE451:BE514" si="395">IF(AND(ISNUMBER(AE451),SIGN(AE451)&gt;-1),ASIN(SQRT(AE451/100)),"")</f>
        <v/>
      </c>
      <c r="BF451" s="23" t="str">
        <f t="shared" ref="BF451:BF514" si="396">IF(AND(ISNUMBER(AF451),SIGN(AF451)&gt;-1),ASIN(SQRT(AF451/100)),"")</f>
        <v/>
      </c>
      <c r="BG451" s="23" t="str">
        <f t="shared" ref="BG451:BG514" si="397">IF(AND(ISNUMBER(AG451),SIGN(AG451)&gt;-1),ASIN(SQRT(AG451/100)),"")</f>
        <v/>
      </c>
      <c r="BH451" s="23" t="str">
        <f t="shared" ref="BH451:BH514" si="398">IF(AND(ISNUMBER(AH451),SIGN(AH451)&gt;-1),ASIN(SQRT(AH451/100)),"")</f>
        <v/>
      </c>
      <c r="BI451" s="23" t="str">
        <f t="shared" ref="BI451:BI514" si="399">IF(AND(ISNUMBER(AI451),SIGN(AI451)&gt;-1),ASIN(SQRT(AI451/100)),"")</f>
        <v/>
      </c>
      <c r="BJ451" s="2">
        <f t="shared" ref="BJ451:BJ514" si="400">AVERAGE(AZ451:BI451)</f>
        <v>1.5707963267948966</v>
      </c>
      <c r="BK451" s="2">
        <f t="shared" ref="BK451:BK514" si="401">STDEV(AZ451:BI451)</f>
        <v>0</v>
      </c>
      <c r="BL451" s="2">
        <f t="shared" ref="BL451:BL514" si="402">COUNT(AZ451:BI451)</f>
        <v>4</v>
      </c>
      <c r="BM451" s="2">
        <f t="shared" ref="BM451:BM514" si="403">((BK451^2/BL451)+(((K451^2)*(AX451^2))/AY451))^2</f>
        <v>4.3252001209062305E-6</v>
      </c>
      <c r="BN451" s="2">
        <f t="shared" ref="BN451:BN514" si="404">(((BK451^2)/BL451)^2)/(BL451-1)+((((K451^2)*(AX451^2))/AY451)^2)/(AY451-1)</f>
        <v>6.1788573155803288E-7</v>
      </c>
      <c r="BO451" s="2">
        <f t="shared" ref="BO451:BO514" si="405">ROUND(BM451/BN451,0)</f>
        <v>7</v>
      </c>
      <c r="BP451" s="2">
        <f t="shared" ref="BP451:BP514" si="406">(BJ451-(K451*AW451))/((((BK451^2)/BL451)+(((K451^2)*(AX451^2))/AY451))^0.5)</f>
        <v>11.256845390506339</v>
      </c>
      <c r="BQ451" s="2">
        <f t="shared" ref="BQ451:BQ514" si="407">TINV((2*L451),BO451)</f>
        <v>0.71114177808178591</v>
      </c>
      <c r="BR451" s="3" t="str">
        <f t="shared" ref="BR451:BR514" si="408">IF(AND(AX451=0,BK451=0),IF(AJ451&lt;(K451*W451),"Toxic","Nontoxic"),IF(BP451&gt;BQ451,"Nontoxic","Toxic"))</f>
        <v>Nontoxic</v>
      </c>
      <c r="BS451" s="2">
        <f t="shared" ref="BS451:BS514" si="409">(AJ451/W451)*100</f>
        <v>105.26315789473684</v>
      </c>
      <c r="BT451" s="4" t="s">
        <v>664</v>
      </c>
      <c r="BU451" s="2" t="s">
        <v>666</v>
      </c>
      <c r="BV451" s="2">
        <f t="shared" ref="BV451:BV514" si="410">COUNT(AM451:AV451)-1</f>
        <v>7</v>
      </c>
      <c r="BW451" s="2">
        <f t="shared" ref="BW451:BW514" si="411">COUNT(AZ451:BI451)-1</f>
        <v>3</v>
      </c>
      <c r="BX451" s="2">
        <f t="shared" ref="BX451:BX514" si="412">(STDEV(AM451:AV451))^2</f>
        <v>2.9578119787013333E-2</v>
      </c>
      <c r="BY451" s="2">
        <f t="shared" ref="BY451:BY514" si="413">(STDEV(AZ451:BI451))^2</f>
        <v>0</v>
      </c>
      <c r="BZ451" s="2">
        <f t="shared" ref="BZ451:BZ514" si="414">((BV451*BX451)+(BW451*BY451))/(BV451+BW451)</f>
        <v>2.0704683850909334E-2</v>
      </c>
      <c r="CA451" s="2">
        <f t="shared" ref="CA451:CA514" si="415">1+(((1/BV451+1/BW451)-(1/(BV451+BW451)))/3)</f>
        <v>1.1253968253968254</v>
      </c>
      <c r="CB451" s="2" t="e">
        <f t="shared" ref="CB451:CB514" si="416">(((BV451+BW451)*LN(BZ451))-((BV451*LN(BX451))+(BW451*LN(BY451))))/CA451</f>
        <v>#NUM!</v>
      </c>
      <c r="CC451" s="2">
        <v>6.6349999999999998</v>
      </c>
      <c r="CD451" s="2" t="e">
        <f t="shared" ref="CD451:CD514" si="417">IF(CB451&gt;CC451,"Sig Diff Var","Same Var")</f>
        <v>#NUM!</v>
      </c>
      <c r="CE451" s="2" t="e">
        <f t="shared" ref="CE451:CE514" si="418">TTEST(AZ451:BI451,AB451:AV451,1,IF(CD451="Same Var",2,IF(CD451="Sig Diff Var",3,"Wakka Wakka")))</f>
        <v>#NUM!</v>
      </c>
      <c r="CF451" s="2" t="e">
        <f t="shared" ref="CF451:CF514" si="419">IF(AND(CE451&lt;0.05,BS451&lt;100),"Sig","NS")</f>
        <v>#NUM!</v>
      </c>
      <c r="CG451" s="2" t="str">
        <f t="shared" ref="CG451:CG514" si="420">IF(BT451="Normal",CF451,IF(BT451="Non-normal",BU451,"Bleh"))</f>
        <v>NS</v>
      </c>
      <c r="CH451" s="2" t="str">
        <f t="shared" ref="CH451:CH514" si="421">IF(BS451&lt;100,IF(BT451="Non-normal","Wilcoxon",IF(AND(BT451="Normal",CD451="Same Var"),"Same Var T-test",IF(AND(BT451="Normal",CD451="Sig Diff Var"),"Diff Var T-test","Bleh"))),"")</f>
        <v/>
      </c>
      <c r="CI451" s="2" t="str">
        <f t="shared" ref="CI451:CI514" si="422">IF(AND(BR451="Toxic",BS451&gt;75),"TSTToxicLess25","")</f>
        <v/>
      </c>
      <c r="CJ451" s="2" t="str">
        <f t="shared" ref="CJ451:CJ514" si="423">IF(AND(CG451="Sig",BS451&gt;75),"NOECToxicLess25","")</f>
        <v/>
      </c>
    </row>
    <row r="452" spans="1:88" x14ac:dyDescent="0.2">
      <c r="A452" s="1" t="s">
        <v>142</v>
      </c>
      <c r="B452" s="19" t="s">
        <v>430</v>
      </c>
      <c r="C452" s="20">
        <v>38496</v>
      </c>
      <c r="D452" s="7">
        <v>0.54166666666666663</v>
      </c>
      <c r="E452" s="1">
        <v>0.1</v>
      </c>
      <c r="F452" s="1" t="s">
        <v>57</v>
      </c>
      <c r="G452" s="1" t="s">
        <v>796</v>
      </c>
      <c r="H452" s="19" t="s">
        <v>711</v>
      </c>
      <c r="I452" s="19" t="s">
        <v>712</v>
      </c>
      <c r="J452" s="19" t="s">
        <v>61</v>
      </c>
      <c r="K452" s="2">
        <v>0.75</v>
      </c>
      <c r="L452" s="2">
        <v>0.25</v>
      </c>
      <c r="M452" s="19">
        <v>100</v>
      </c>
      <c r="N452" s="19">
        <v>90</v>
      </c>
      <c r="O452" s="19">
        <v>100</v>
      </c>
      <c r="P452" s="19">
        <v>100</v>
      </c>
      <c r="Q452" s="19">
        <v>90</v>
      </c>
      <c r="R452" s="19">
        <v>100</v>
      </c>
      <c r="S452" s="19">
        <v>90</v>
      </c>
      <c r="T452" s="19">
        <v>90</v>
      </c>
      <c r="W452" s="2">
        <f t="shared" si="371"/>
        <v>95</v>
      </c>
      <c r="X452" s="2">
        <f t="shared" si="372"/>
        <v>5.3452248382484875</v>
      </c>
      <c r="Y452" s="2">
        <f t="shared" si="373"/>
        <v>8</v>
      </c>
      <c r="Z452" s="19">
        <v>100</v>
      </c>
      <c r="AA452" s="19">
        <v>100</v>
      </c>
      <c r="AB452" s="19">
        <v>90</v>
      </c>
      <c r="AC452" s="19">
        <v>100</v>
      </c>
      <c r="AJ452" s="2">
        <f t="shared" si="374"/>
        <v>97.5</v>
      </c>
      <c r="AK452" s="2">
        <f t="shared" si="375"/>
        <v>5</v>
      </c>
      <c r="AL452" s="2">
        <f t="shared" si="376"/>
        <v>4</v>
      </c>
      <c r="AM452" s="22">
        <f t="shared" si="377"/>
        <v>1.5707963267948966</v>
      </c>
      <c r="AN452" s="22">
        <f t="shared" si="378"/>
        <v>1.2490457723982542</v>
      </c>
      <c r="AO452" s="22">
        <f t="shared" si="379"/>
        <v>1.5707963267948966</v>
      </c>
      <c r="AP452" s="22">
        <f t="shared" si="380"/>
        <v>1.5707963267948966</v>
      </c>
      <c r="AQ452" s="22">
        <f t="shared" si="381"/>
        <v>1.2490457723982542</v>
      </c>
      <c r="AR452" s="22">
        <f t="shared" si="382"/>
        <v>1.5707963267948966</v>
      </c>
      <c r="AS452" s="22">
        <f t="shared" si="383"/>
        <v>1.2490457723982542</v>
      </c>
      <c r="AT452" s="22">
        <f t="shared" si="384"/>
        <v>1.2490457723982542</v>
      </c>
      <c r="AU452" s="22" t="str">
        <f t="shared" si="385"/>
        <v/>
      </c>
      <c r="AV452" s="22" t="str">
        <f t="shared" si="386"/>
        <v/>
      </c>
      <c r="AW452" s="2">
        <f t="shared" si="387"/>
        <v>1.4099210495965755</v>
      </c>
      <c r="AX452" s="2">
        <f t="shared" si="388"/>
        <v>0.17198290550811535</v>
      </c>
      <c r="AY452" s="2">
        <f t="shared" si="389"/>
        <v>8</v>
      </c>
      <c r="AZ452" s="23">
        <f t="shared" si="390"/>
        <v>1.5707963267948966</v>
      </c>
      <c r="BA452" s="23">
        <f t="shared" si="391"/>
        <v>1.5707963267948966</v>
      </c>
      <c r="BB452" s="23">
        <f t="shared" si="392"/>
        <v>1.2490457723982542</v>
      </c>
      <c r="BC452" s="23">
        <f t="shared" si="393"/>
        <v>1.5707963267948966</v>
      </c>
      <c r="BD452" s="23" t="str">
        <f t="shared" si="394"/>
        <v/>
      </c>
      <c r="BE452" s="23" t="str">
        <f t="shared" si="395"/>
        <v/>
      </c>
      <c r="BF452" s="23" t="str">
        <f t="shared" si="396"/>
        <v/>
      </c>
      <c r="BG452" s="23" t="str">
        <f t="shared" si="397"/>
        <v/>
      </c>
      <c r="BH452" s="23" t="str">
        <f t="shared" si="398"/>
        <v/>
      </c>
      <c r="BI452" s="23" t="str">
        <f t="shared" si="399"/>
        <v/>
      </c>
      <c r="BJ452" s="2">
        <f t="shared" si="400"/>
        <v>1.490358688195736</v>
      </c>
      <c r="BK452" s="2">
        <f t="shared" si="401"/>
        <v>0.16087527719832118</v>
      </c>
      <c r="BL452" s="2">
        <f t="shared" si="402"/>
        <v>4</v>
      </c>
      <c r="BM452" s="2">
        <f t="shared" si="403"/>
        <v>7.3101221796551032E-5</v>
      </c>
      <c r="BN452" s="2">
        <f t="shared" si="404"/>
        <v>1.4572440854152634E-5</v>
      </c>
      <c r="BO452" s="2">
        <f t="shared" si="405"/>
        <v>5</v>
      </c>
      <c r="BP452" s="2">
        <f t="shared" si="406"/>
        <v>4.6819242749549836</v>
      </c>
      <c r="BQ452" s="2">
        <f t="shared" si="407"/>
        <v>0.72668684380042159</v>
      </c>
      <c r="BR452" s="3" t="str">
        <f t="shared" si="408"/>
        <v>Nontoxic</v>
      </c>
      <c r="BS452" s="2">
        <f t="shared" si="409"/>
        <v>102.63157894736842</v>
      </c>
      <c r="BT452" s="4" t="s">
        <v>664</v>
      </c>
      <c r="BU452" s="2" t="s">
        <v>666</v>
      </c>
      <c r="BV452" s="2">
        <f t="shared" si="410"/>
        <v>7</v>
      </c>
      <c r="BW452" s="2">
        <f t="shared" si="411"/>
        <v>3</v>
      </c>
      <c r="BX452" s="2">
        <f t="shared" si="412"/>
        <v>2.9578119787013333E-2</v>
      </c>
      <c r="BY452" s="2">
        <f t="shared" si="413"/>
        <v>2.5880854813636677E-2</v>
      </c>
      <c r="BZ452" s="2">
        <f t="shared" si="414"/>
        <v>2.8468940295000335E-2</v>
      </c>
      <c r="CA452" s="2">
        <f t="shared" si="415"/>
        <v>1.1253968253968254</v>
      </c>
      <c r="CB452" s="2">
        <f t="shared" si="416"/>
        <v>1.6333838213122884E-2</v>
      </c>
      <c r="CC452" s="2">
        <v>6.6349999999999998</v>
      </c>
      <c r="CD452" s="2" t="str">
        <f t="shared" si="417"/>
        <v>Same Var</v>
      </c>
      <c r="CE452" s="2">
        <f t="shared" si="418"/>
        <v>0.15456517837602401</v>
      </c>
      <c r="CF452" s="2" t="str">
        <f t="shared" si="419"/>
        <v>NS</v>
      </c>
      <c r="CG452" s="2" t="str">
        <f t="shared" si="420"/>
        <v>NS</v>
      </c>
      <c r="CH452" s="2" t="str">
        <f t="shared" si="421"/>
        <v/>
      </c>
      <c r="CI452" s="2" t="str">
        <f t="shared" si="422"/>
        <v/>
      </c>
      <c r="CJ452" s="2" t="str">
        <f t="shared" si="423"/>
        <v/>
      </c>
    </row>
    <row r="453" spans="1:88" x14ac:dyDescent="0.2">
      <c r="A453" s="1" t="s">
        <v>142</v>
      </c>
      <c r="B453" s="19" t="s">
        <v>463</v>
      </c>
      <c r="C453" s="20">
        <v>38495</v>
      </c>
      <c r="D453" s="7">
        <v>0.65277777777777779</v>
      </c>
      <c r="E453" s="1">
        <v>0</v>
      </c>
      <c r="F453" s="1" t="s">
        <v>57</v>
      </c>
      <c r="G453" s="1" t="s">
        <v>796</v>
      </c>
      <c r="H453" s="19" t="s">
        <v>711</v>
      </c>
      <c r="I453" s="19" t="s">
        <v>712</v>
      </c>
      <c r="J453" s="19" t="s">
        <v>61</v>
      </c>
      <c r="K453" s="2">
        <v>0.75</v>
      </c>
      <c r="L453" s="2">
        <v>0.25</v>
      </c>
      <c r="M453" s="19">
        <v>100</v>
      </c>
      <c r="N453" s="19">
        <v>90</v>
      </c>
      <c r="O453" s="19">
        <v>100</v>
      </c>
      <c r="P453" s="19">
        <v>100</v>
      </c>
      <c r="Q453" s="19">
        <v>90</v>
      </c>
      <c r="R453" s="19">
        <v>100</v>
      </c>
      <c r="S453" s="19">
        <v>90</v>
      </c>
      <c r="T453" s="19">
        <v>90</v>
      </c>
      <c r="W453" s="2">
        <f t="shared" si="371"/>
        <v>95</v>
      </c>
      <c r="X453" s="2">
        <f t="shared" si="372"/>
        <v>5.3452248382484875</v>
      </c>
      <c r="Y453" s="2">
        <f t="shared" si="373"/>
        <v>8</v>
      </c>
      <c r="Z453" s="19">
        <v>100</v>
      </c>
      <c r="AA453" s="19">
        <v>100</v>
      </c>
      <c r="AB453" s="19">
        <v>90</v>
      </c>
      <c r="AC453" s="19">
        <v>100</v>
      </c>
      <c r="AJ453" s="2">
        <f t="shared" si="374"/>
        <v>97.5</v>
      </c>
      <c r="AK453" s="2">
        <f t="shared" si="375"/>
        <v>5</v>
      </c>
      <c r="AL453" s="2">
        <f t="shared" si="376"/>
        <v>4</v>
      </c>
      <c r="AM453" s="22">
        <f t="shared" si="377"/>
        <v>1.5707963267948966</v>
      </c>
      <c r="AN453" s="22">
        <f t="shared" si="378"/>
        <v>1.2490457723982542</v>
      </c>
      <c r="AO453" s="22">
        <f t="shared" si="379"/>
        <v>1.5707963267948966</v>
      </c>
      <c r="AP453" s="22">
        <f t="shared" si="380"/>
        <v>1.5707963267948966</v>
      </c>
      <c r="AQ453" s="22">
        <f t="shared" si="381"/>
        <v>1.2490457723982542</v>
      </c>
      <c r="AR453" s="22">
        <f t="shared" si="382"/>
        <v>1.5707963267948966</v>
      </c>
      <c r="AS453" s="22">
        <f t="shared" si="383"/>
        <v>1.2490457723982542</v>
      </c>
      <c r="AT453" s="22">
        <f t="shared" si="384"/>
        <v>1.2490457723982542</v>
      </c>
      <c r="AU453" s="22" t="str">
        <f t="shared" si="385"/>
        <v/>
      </c>
      <c r="AV453" s="22" t="str">
        <f t="shared" si="386"/>
        <v/>
      </c>
      <c r="AW453" s="2">
        <f t="shared" si="387"/>
        <v>1.4099210495965755</v>
      </c>
      <c r="AX453" s="2">
        <f t="shared" si="388"/>
        <v>0.17198290550811535</v>
      </c>
      <c r="AY453" s="2">
        <f t="shared" si="389"/>
        <v>8</v>
      </c>
      <c r="AZ453" s="23">
        <f t="shared" si="390"/>
        <v>1.5707963267948966</v>
      </c>
      <c r="BA453" s="23">
        <f t="shared" si="391"/>
        <v>1.5707963267948966</v>
      </c>
      <c r="BB453" s="23">
        <f t="shared" si="392"/>
        <v>1.2490457723982542</v>
      </c>
      <c r="BC453" s="23">
        <f t="shared" si="393"/>
        <v>1.5707963267948966</v>
      </c>
      <c r="BD453" s="23" t="str">
        <f t="shared" si="394"/>
        <v/>
      </c>
      <c r="BE453" s="23" t="str">
        <f t="shared" si="395"/>
        <v/>
      </c>
      <c r="BF453" s="23" t="str">
        <f t="shared" si="396"/>
        <v/>
      </c>
      <c r="BG453" s="23" t="str">
        <f t="shared" si="397"/>
        <v/>
      </c>
      <c r="BH453" s="23" t="str">
        <f t="shared" si="398"/>
        <v/>
      </c>
      <c r="BI453" s="23" t="str">
        <f t="shared" si="399"/>
        <v/>
      </c>
      <c r="BJ453" s="2">
        <f t="shared" si="400"/>
        <v>1.490358688195736</v>
      </c>
      <c r="BK453" s="2">
        <f t="shared" si="401"/>
        <v>0.16087527719832118</v>
      </c>
      <c r="BL453" s="2">
        <f t="shared" si="402"/>
        <v>4</v>
      </c>
      <c r="BM453" s="2">
        <f t="shared" si="403"/>
        <v>7.3101221796551032E-5</v>
      </c>
      <c r="BN453" s="2">
        <f t="shared" si="404"/>
        <v>1.4572440854152634E-5</v>
      </c>
      <c r="BO453" s="2">
        <f t="shared" si="405"/>
        <v>5</v>
      </c>
      <c r="BP453" s="2">
        <f t="shared" si="406"/>
        <v>4.6819242749549836</v>
      </c>
      <c r="BQ453" s="2">
        <f t="shared" si="407"/>
        <v>0.72668684380042159</v>
      </c>
      <c r="BR453" s="3" t="str">
        <f t="shared" si="408"/>
        <v>Nontoxic</v>
      </c>
      <c r="BS453" s="2">
        <f t="shared" si="409"/>
        <v>102.63157894736842</v>
      </c>
      <c r="BT453" s="4" t="s">
        <v>664</v>
      </c>
      <c r="BU453" s="4" t="s">
        <v>666</v>
      </c>
      <c r="BV453" s="2">
        <f t="shared" si="410"/>
        <v>7</v>
      </c>
      <c r="BW453" s="2">
        <f t="shared" si="411"/>
        <v>3</v>
      </c>
      <c r="BX453" s="2">
        <f t="shared" si="412"/>
        <v>2.9578119787013333E-2</v>
      </c>
      <c r="BY453" s="2">
        <f t="shared" si="413"/>
        <v>2.5880854813636677E-2</v>
      </c>
      <c r="BZ453" s="2">
        <f t="shared" si="414"/>
        <v>2.8468940295000335E-2</v>
      </c>
      <c r="CA453" s="2">
        <f t="shared" si="415"/>
        <v>1.1253968253968254</v>
      </c>
      <c r="CB453" s="2">
        <f t="shared" si="416"/>
        <v>1.6333838213122884E-2</v>
      </c>
      <c r="CC453" s="2">
        <v>6.6349999999999998</v>
      </c>
      <c r="CD453" s="2" t="str">
        <f t="shared" si="417"/>
        <v>Same Var</v>
      </c>
      <c r="CE453" s="2">
        <f t="shared" si="418"/>
        <v>0.15456517837602401</v>
      </c>
      <c r="CF453" s="2" t="str">
        <f t="shared" si="419"/>
        <v>NS</v>
      </c>
      <c r="CG453" s="2" t="str">
        <f t="shared" si="420"/>
        <v>NS</v>
      </c>
      <c r="CH453" s="2" t="str">
        <f t="shared" si="421"/>
        <v/>
      </c>
      <c r="CI453" s="2" t="str">
        <f t="shared" si="422"/>
        <v/>
      </c>
      <c r="CJ453" s="2" t="str">
        <f t="shared" si="423"/>
        <v/>
      </c>
    </row>
    <row r="454" spans="1:88" x14ac:dyDescent="0.2">
      <c r="A454" s="1" t="s">
        <v>142</v>
      </c>
      <c r="B454" s="19" t="s">
        <v>465</v>
      </c>
      <c r="C454" s="20">
        <v>38495</v>
      </c>
      <c r="D454" s="7">
        <v>0.47916666666666669</v>
      </c>
      <c r="E454" s="1">
        <v>0.1</v>
      </c>
      <c r="F454" s="1" t="s">
        <v>57</v>
      </c>
      <c r="G454" s="1" t="s">
        <v>796</v>
      </c>
      <c r="H454" s="19" t="s">
        <v>711</v>
      </c>
      <c r="I454" s="19" t="s">
        <v>712</v>
      </c>
      <c r="J454" s="19" t="s">
        <v>61</v>
      </c>
      <c r="K454" s="2">
        <v>0.75</v>
      </c>
      <c r="L454" s="2">
        <v>0.25</v>
      </c>
      <c r="M454" s="19">
        <v>100</v>
      </c>
      <c r="N454" s="19">
        <v>90</v>
      </c>
      <c r="O454" s="19">
        <v>100</v>
      </c>
      <c r="P454" s="19">
        <v>100</v>
      </c>
      <c r="Q454" s="19">
        <v>90</v>
      </c>
      <c r="R454" s="19">
        <v>100</v>
      </c>
      <c r="S454" s="19">
        <v>90</v>
      </c>
      <c r="T454" s="19">
        <v>90</v>
      </c>
      <c r="W454" s="2">
        <f t="shared" si="371"/>
        <v>95</v>
      </c>
      <c r="X454" s="2">
        <f t="shared" si="372"/>
        <v>5.3452248382484875</v>
      </c>
      <c r="Y454" s="2">
        <f t="shared" si="373"/>
        <v>8</v>
      </c>
      <c r="Z454" s="19">
        <v>100</v>
      </c>
      <c r="AA454" s="19">
        <v>100</v>
      </c>
      <c r="AB454" s="19">
        <v>100</v>
      </c>
      <c r="AC454" s="19">
        <v>90</v>
      </c>
      <c r="AJ454" s="2">
        <f t="shared" si="374"/>
        <v>97.5</v>
      </c>
      <c r="AK454" s="2">
        <f t="shared" si="375"/>
        <v>5</v>
      </c>
      <c r="AL454" s="2">
        <f t="shared" si="376"/>
        <v>4</v>
      </c>
      <c r="AM454" s="22">
        <f t="shared" si="377"/>
        <v>1.5707963267948966</v>
      </c>
      <c r="AN454" s="22">
        <f t="shared" si="378"/>
        <v>1.2490457723982542</v>
      </c>
      <c r="AO454" s="22">
        <f t="shared" si="379"/>
        <v>1.5707963267948966</v>
      </c>
      <c r="AP454" s="22">
        <f t="shared" si="380"/>
        <v>1.5707963267948966</v>
      </c>
      <c r="AQ454" s="22">
        <f t="shared" si="381"/>
        <v>1.2490457723982542</v>
      </c>
      <c r="AR454" s="22">
        <f t="shared" si="382"/>
        <v>1.5707963267948966</v>
      </c>
      <c r="AS454" s="22">
        <f t="shared" si="383"/>
        <v>1.2490457723982542</v>
      </c>
      <c r="AT454" s="22">
        <f t="shared" si="384"/>
        <v>1.2490457723982542</v>
      </c>
      <c r="AU454" s="22" t="str">
        <f t="shared" si="385"/>
        <v/>
      </c>
      <c r="AV454" s="22" t="str">
        <f t="shared" si="386"/>
        <v/>
      </c>
      <c r="AW454" s="2">
        <f t="shared" si="387"/>
        <v>1.4099210495965755</v>
      </c>
      <c r="AX454" s="2">
        <f t="shared" si="388"/>
        <v>0.17198290550811535</v>
      </c>
      <c r="AY454" s="2">
        <f t="shared" si="389"/>
        <v>8</v>
      </c>
      <c r="AZ454" s="23">
        <f t="shared" si="390"/>
        <v>1.5707963267948966</v>
      </c>
      <c r="BA454" s="23">
        <f t="shared" si="391"/>
        <v>1.5707963267948966</v>
      </c>
      <c r="BB454" s="23">
        <f t="shared" si="392"/>
        <v>1.5707963267948966</v>
      </c>
      <c r="BC454" s="23">
        <f t="shared" si="393"/>
        <v>1.2490457723982542</v>
      </c>
      <c r="BD454" s="23" t="str">
        <f t="shared" si="394"/>
        <v/>
      </c>
      <c r="BE454" s="23" t="str">
        <f t="shared" si="395"/>
        <v/>
      </c>
      <c r="BF454" s="23" t="str">
        <f t="shared" si="396"/>
        <v/>
      </c>
      <c r="BG454" s="23" t="str">
        <f t="shared" si="397"/>
        <v/>
      </c>
      <c r="BH454" s="23" t="str">
        <f t="shared" si="398"/>
        <v/>
      </c>
      <c r="BI454" s="23" t="str">
        <f t="shared" si="399"/>
        <v/>
      </c>
      <c r="BJ454" s="2">
        <f t="shared" si="400"/>
        <v>1.490358688195736</v>
      </c>
      <c r="BK454" s="2">
        <f t="shared" si="401"/>
        <v>0.16087527719832118</v>
      </c>
      <c r="BL454" s="2">
        <f t="shared" si="402"/>
        <v>4</v>
      </c>
      <c r="BM454" s="2">
        <f t="shared" si="403"/>
        <v>7.3101221796551032E-5</v>
      </c>
      <c r="BN454" s="2">
        <f t="shared" si="404"/>
        <v>1.4572440854152634E-5</v>
      </c>
      <c r="BO454" s="2">
        <f t="shared" si="405"/>
        <v>5</v>
      </c>
      <c r="BP454" s="2">
        <f t="shared" si="406"/>
        <v>4.6819242749549836</v>
      </c>
      <c r="BQ454" s="2">
        <f t="shared" si="407"/>
        <v>0.72668684380042159</v>
      </c>
      <c r="BR454" s="3" t="str">
        <f t="shared" si="408"/>
        <v>Nontoxic</v>
      </c>
      <c r="BS454" s="2">
        <f t="shared" si="409"/>
        <v>102.63157894736842</v>
      </c>
      <c r="BT454" s="4" t="s">
        <v>664</v>
      </c>
      <c r="BU454" s="4" t="s">
        <v>666</v>
      </c>
      <c r="BV454" s="2">
        <f t="shared" si="410"/>
        <v>7</v>
      </c>
      <c r="BW454" s="2">
        <f t="shared" si="411"/>
        <v>3</v>
      </c>
      <c r="BX454" s="2">
        <f t="shared" si="412"/>
        <v>2.9578119787013333E-2</v>
      </c>
      <c r="BY454" s="2">
        <f t="shared" si="413"/>
        <v>2.5880854813636677E-2</v>
      </c>
      <c r="BZ454" s="2">
        <f t="shared" si="414"/>
        <v>2.8468940295000335E-2</v>
      </c>
      <c r="CA454" s="2">
        <f t="shared" si="415"/>
        <v>1.1253968253968254</v>
      </c>
      <c r="CB454" s="2">
        <f t="shared" si="416"/>
        <v>1.6333838213122884E-2</v>
      </c>
      <c r="CC454" s="2">
        <v>6.6349999999999998</v>
      </c>
      <c r="CD454" s="2" t="str">
        <f t="shared" si="417"/>
        <v>Same Var</v>
      </c>
      <c r="CE454" s="2">
        <f t="shared" si="418"/>
        <v>0.15456517837602401</v>
      </c>
      <c r="CF454" s="2" t="str">
        <f t="shared" si="419"/>
        <v>NS</v>
      </c>
      <c r="CG454" s="2" t="str">
        <f t="shared" si="420"/>
        <v>NS</v>
      </c>
      <c r="CH454" s="2" t="str">
        <f t="shared" si="421"/>
        <v/>
      </c>
      <c r="CI454" s="2" t="str">
        <f t="shared" si="422"/>
        <v/>
      </c>
      <c r="CJ454" s="2" t="str">
        <f t="shared" si="423"/>
        <v/>
      </c>
    </row>
    <row r="455" spans="1:88" x14ac:dyDescent="0.2">
      <c r="A455" s="1" t="s">
        <v>142</v>
      </c>
      <c r="B455" s="19" t="s">
        <v>468</v>
      </c>
      <c r="C455" s="20">
        <v>38496</v>
      </c>
      <c r="D455" s="7">
        <v>0.69444444444444442</v>
      </c>
      <c r="E455" s="1">
        <v>0.1</v>
      </c>
      <c r="F455" s="1" t="s">
        <v>57</v>
      </c>
      <c r="G455" s="1" t="s">
        <v>796</v>
      </c>
      <c r="H455" s="19" t="s">
        <v>711</v>
      </c>
      <c r="I455" s="19" t="s">
        <v>712</v>
      </c>
      <c r="J455" s="19" t="s">
        <v>61</v>
      </c>
      <c r="K455" s="2">
        <v>0.75</v>
      </c>
      <c r="L455" s="2">
        <v>0.25</v>
      </c>
      <c r="M455" s="19">
        <v>100</v>
      </c>
      <c r="N455" s="19">
        <v>90</v>
      </c>
      <c r="O455" s="19">
        <v>100</v>
      </c>
      <c r="P455" s="19">
        <v>100</v>
      </c>
      <c r="Q455" s="19">
        <v>90</v>
      </c>
      <c r="R455" s="19">
        <v>100</v>
      </c>
      <c r="S455" s="19">
        <v>90</v>
      </c>
      <c r="T455" s="19">
        <v>90</v>
      </c>
      <c r="W455" s="2">
        <f t="shared" si="371"/>
        <v>95</v>
      </c>
      <c r="X455" s="2">
        <f t="shared" si="372"/>
        <v>5.3452248382484875</v>
      </c>
      <c r="Y455" s="2">
        <f t="shared" si="373"/>
        <v>8</v>
      </c>
      <c r="Z455" s="19">
        <v>90</v>
      </c>
      <c r="AA455" s="19">
        <v>90</v>
      </c>
      <c r="AB455" s="19">
        <v>100</v>
      </c>
      <c r="AC455" s="19">
        <v>100</v>
      </c>
      <c r="AJ455" s="2">
        <f t="shared" si="374"/>
        <v>95</v>
      </c>
      <c r="AK455" s="2">
        <f t="shared" si="375"/>
        <v>5.7735026918962582</v>
      </c>
      <c r="AL455" s="2">
        <f t="shared" si="376"/>
        <v>4</v>
      </c>
      <c r="AM455" s="22">
        <f t="shared" si="377"/>
        <v>1.5707963267948966</v>
      </c>
      <c r="AN455" s="22">
        <f t="shared" si="378"/>
        <v>1.2490457723982542</v>
      </c>
      <c r="AO455" s="22">
        <f t="shared" si="379"/>
        <v>1.5707963267948966</v>
      </c>
      <c r="AP455" s="22">
        <f t="shared" si="380"/>
        <v>1.5707963267948966</v>
      </c>
      <c r="AQ455" s="22">
        <f t="shared" si="381"/>
        <v>1.2490457723982542</v>
      </c>
      <c r="AR455" s="22">
        <f t="shared" si="382"/>
        <v>1.5707963267948966</v>
      </c>
      <c r="AS455" s="22">
        <f t="shared" si="383"/>
        <v>1.2490457723982542</v>
      </c>
      <c r="AT455" s="22">
        <f t="shared" si="384"/>
        <v>1.2490457723982542</v>
      </c>
      <c r="AU455" s="22" t="str">
        <f t="shared" si="385"/>
        <v/>
      </c>
      <c r="AV455" s="22" t="str">
        <f t="shared" si="386"/>
        <v/>
      </c>
      <c r="AW455" s="2">
        <f t="shared" si="387"/>
        <v>1.4099210495965755</v>
      </c>
      <c r="AX455" s="2">
        <f t="shared" si="388"/>
        <v>0.17198290550811535</v>
      </c>
      <c r="AY455" s="2">
        <f t="shared" si="389"/>
        <v>8</v>
      </c>
      <c r="AZ455" s="23">
        <f t="shared" si="390"/>
        <v>1.2490457723982542</v>
      </c>
      <c r="BA455" s="23">
        <f t="shared" si="391"/>
        <v>1.2490457723982542</v>
      </c>
      <c r="BB455" s="23">
        <f t="shared" si="392"/>
        <v>1.5707963267948966</v>
      </c>
      <c r="BC455" s="23">
        <f t="shared" si="393"/>
        <v>1.5707963267948966</v>
      </c>
      <c r="BD455" s="23" t="str">
        <f t="shared" si="394"/>
        <v/>
      </c>
      <c r="BE455" s="23" t="str">
        <f t="shared" si="395"/>
        <v/>
      </c>
      <c r="BF455" s="23" t="str">
        <f t="shared" si="396"/>
        <v/>
      </c>
      <c r="BG455" s="23" t="str">
        <f t="shared" si="397"/>
        <v/>
      </c>
      <c r="BH455" s="23" t="str">
        <f t="shared" si="398"/>
        <v/>
      </c>
      <c r="BI455" s="23" t="str">
        <f t="shared" si="399"/>
        <v/>
      </c>
      <c r="BJ455" s="2">
        <f t="shared" si="400"/>
        <v>1.4099210495965755</v>
      </c>
      <c r="BK455" s="2">
        <f t="shared" si="401"/>
        <v>0.18576276919281115</v>
      </c>
      <c r="BL455" s="2">
        <f t="shared" si="402"/>
        <v>4</v>
      </c>
      <c r="BM455" s="2">
        <f t="shared" si="403"/>
        <v>1.1463263585188884E-4</v>
      </c>
      <c r="BN455" s="2">
        <f t="shared" si="404"/>
        <v>2.5425983727280893E-5</v>
      </c>
      <c r="BO455" s="2">
        <f t="shared" si="405"/>
        <v>5</v>
      </c>
      <c r="BP455" s="2">
        <f t="shared" si="406"/>
        <v>3.4064948244884228</v>
      </c>
      <c r="BQ455" s="2">
        <f t="shared" si="407"/>
        <v>0.72668684380042159</v>
      </c>
      <c r="BR455" s="3" t="str">
        <f t="shared" si="408"/>
        <v>Nontoxic</v>
      </c>
      <c r="BS455" s="2">
        <f t="shared" si="409"/>
        <v>100</v>
      </c>
      <c r="BT455" s="4" t="s">
        <v>664</v>
      </c>
      <c r="BU455" s="4" t="s">
        <v>666</v>
      </c>
      <c r="BV455" s="2">
        <f t="shared" si="410"/>
        <v>7</v>
      </c>
      <c r="BW455" s="2">
        <f t="shared" si="411"/>
        <v>3</v>
      </c>
      <c r="BX455" s="2">
        <f t="shared" si="412"/>
        <v>2.9578119787013333E-2</v>
      </c>
      <c r="BY455" s="2">
        <f t="shared" si="413"/>
        <v>3.450780641818163E-2</v>
      </c>
      <c r="BZ455" s="2">
        <f t="shared" si="414"/>
        <v>3.1057025776363822E-2</v>
      </c>
      <c r="CA455" s="2">
        <f t="shared" si="415"/>
        <v>1.1253968253968254</v>
      </c>
      <c r="CB455" s="2">
        <f t="shared" si="416"/>
        <v>2.2613891951903879E-2</v>
      </c>
      <c r="CC455" s="2">
        <v>6.6349999999999998</v>
      </c>
      <c r="CD455" s="2" t="str">
        <f t="shared" si="417"/>
        <v>Same Var</v>
      </c>
      <c r="CE455" s="2">
        <f t="shared" si="418"/>
        <v>0.1528975323881771</v>
      </c>
      <c r="CF455" s="2" t="str">
        <f t="shared" si="419"/>
        <v>NS</v>
      </c>
      <c r="CG455" s="2" t="str">
        <f t="shared" si="420"/>
        <v>NS</v>
      </c>
      <c r="CH455" s="2" t="str">
        <f t="shared" si="421"/>
        <v/>
      </c>
      <c r="CI455" s="2" t="str">
        <f t="shared" si="422"/>
        <v/>
      </c>
      <c r="CJ455" s="2" t="str">
        <f t="shared" si="423"/>
        <v/>
      </c>
    </row>
    <row r="456" spans="1:88" x14ac:dyDescent="0.2">
      <c r="A456" s="1" t="s">
        <v>142</v>
      </c>
      <c r="B456" s="19" t="s">
        <v>424</v>
      </c>
      <c r="C456" s="20">
        <v>38496</v>
      </c>
      <c r="D456" s="7">
        <v>0.64583333333333337</v>
      </c>
      <c r="E456" s="1">
        <v>0.1</v>
      </c>
      <c r="F456" s="1" t="s">
        <v>57</v>
      </c>
      <c r="G456" s="1" t="s">
        <v>796</v>
      </c>
      <c r="H456" s="19" t="s">
        <v>711</v>
      </c>
      <c r="I456" s="19" t="s">
        <v>712</v>
      </c>
      <c r="J456" s="19" t="s">
        <v>61</v>
      </c>
      <c r="K456" s="2">
        <v>0.75</v>
      </c>
      <c r="L456" s="2">
        <v>0.25</v>
      </c>
      <c r="M456" s="19">
        <v>100</v>
      </c>
      <c r="N456" s="19">
        <v>90</v>
      </c>
      <c r="O456" s="19">
        <v>100</v>
      </c>
      <c r="P456" s="19">
        <v>100</v>
      </c>
      <c r="Q456" s="19">
        <v>90</v>
      </c>
      <c r="R456" s="19">
        <v>100</v>
      </c>
      <c r="S456" s="19">
        <v>90</v>
      </c>
      <c r="T456" s="19">
        <v>90</v>
      </c>
      <c r="W456" s="2">
        <f t="shared" si="371"/>
        <v>95</v>
      </c>
      <c r="X456" s="2">
        <f t="shared" si="372"/>
        <v>5.3452248382484875</v>
      </c>
      <c r="Y456" s="2">
        <f t="shared" si="373"/>
        <v>8</v>
      </c>
      <c r="Z456" s="19">
        <v>80</v>
      </c>
      <c r="AA456" s="19">
        <v>80</v>
      </c>
      <c r="AB456" s="19">
        <v>80</v>
      </c>
      <c r="AC456" s="19">
        <v>100</v>
      </c>
      <c r="AJ456" s="2">
        <f t="shared" si="374"/>
        <v>85</v>
      </c>
      <c r="AK456" s="2">
        <f t="shared" si="375"/>
        <v>10</v>
      </c>
      <c r="AL456" s="2">
        <f t="shared" si="376"/>
        <v>4</v>
      </c>
      <c r="AM456" s="22">
        <f t="shared" si="377"/>
        <v>1.5707963267948966</v>
      </c>
      <c r="AN456" s="22">
        <f t="shared" si="378"/>
        <v>1.2490457723982542</v>
      </c>
      <c r="AO456" s="22">
        <f t="shared" si="379"/>
        <v>1.5707963267948966</v>
      </c>
      <c r="AP456" s="22">
        <f t="shared" si="380"/>
        <v>1.5707963267948966</v>
      </c>
      <c r="AQ456" s="22">
        <f t="shared" si="381"/>
        <v>1.2490457723982542</v>
      </c>
      <c r="AR456" s="22">
        <f t="shared" si="382"/>
        <v>1.5707963267948966</v>
      </c>
      <c r="AS456" s="22">
        <f t="shared" si="383"/>
        <v>1.2490457723982542</v>
      </c>
      <c r="AT456" s="22">
        <f t="shared" si="384"/>
        <v>1.2490457723982542</v>
      </c>
      <c r="AU456" s="22" t="str">
        <f t="shared" si="385"/>
        <v/>
      </c>
      <c r="AV456" s="22" t="str">
        <f t="shared" si="386"/>
        <v/>
      </c>
      <c r="AW456" s="2">
        <f t="shared" si="387"/>
        <v>1.4099210495965755</v>
      </c>
      <c r="AX456" s="2">
        <f t="shared" si="388"/>
        <v>0.17198290550811535</v>
      </c>
      <c r="AY456" s="2">
        <f t="shared" si="389"/>
        <v>8</v>
      </c>
      <c r="AZ456" s="23">
        <f t="shared" si="390"/>
        <v>1.1071487177940904</v>
      </c>
      <c r="BA456" s="23">
        <f t="shared" si="391"/>
        <v>1.1071487177940904</v>
      </c>
      <c r="BB456" s="23">
        <f t="shared" si="392"/>
        <v>1.1071487177940904</v>
      </c>
      <c r="BC456" s="23">
        <f t="shared" si="393"/>
        <v>1.5707963267948966</v>
      </c>
      <c r="BD456" s="23" t="str">
        <f t="shared" si="394"/>
        <v/>
      </c>
      <c r="BE456" s="23" t="str">
        <f t="shared" si="395"/>
        <v/>
      </c>
      <c r="BF456" s="23" t="str">
        <f t="shared" si="396"/>
        <v/>
      </c>
      <c r="BG456" s="23" t="str">
        <f t="shared" si="397"/>
        <v/>
      </c>
      <c r="BH456" s="23" t="str">
        <f t="shared" si="398"/>
        <v/>
      </c>
      <c r="BI456" s="23" t="str">
        <f t="shared" si="399"/>
        <v/>
      </c>
      <c r="BJ456" s="2">
        <f t="shared" si="400"/>
        <v>1.2230606200442919</v>
      </c>
      <c r="BK456" s="2">
        <f t="shared" si="401"/>
        <v>0.23182380450040269</v>
      </c>
      <c r="BL456" s="2">
        <f t="shared" si="402"/>
        <v>4</v>
      </c>
      <c r="BM456" s="2">
        <f t="shared" si="403"/>
        <v>2.4072393305199998E-4</v>
      </c>
      <c r="BN456" s="2">
        <f t="shared" si="404"/>
        <v>6.0789391261910759E-5</v>
      </c>
      <c r="BO456" s="2">
        <f t="shared" si="405"/>
        <v>4</v>
      </c>
      <c r="BP456" s="2">
        <f t="shared" si="406"/>
        <v>1.3296352628101258</v>
      </c>
      <c r="BQ456" s="2">
        <f t="shared" si="407"/>
        <v>0.74069708411268287</v>
      </c>
      <c r="BR456" s="3" t="str">
        <f t="shared" si="408"/>
        <v>Nontoxic</v>
      </c>
      <c r="BS456" s="2">
        <f t="shared" si="409"/>
        <v>89.473684210526315</v>
      </c>
      <c r="BT456" s="4" t="s">
        <v>664</v>
      </c>
      <c r="BU456" s="2" t="s">
        <v>666</v>
      </c>
      <c r="BV456" s="2">
        <f t="shared" si="410"/>
        <v>7</v>
      </c>
      <c r="BW456" s="2">
        <f t="shared" si="411"/>
        <v>3</v>
      </c>
      <c r="BX456" s="2">
        <f t="shared" si="412"/>
        <v>2.9578119787013333E-2</v>
      </c>
      <c r="BY456" s="2">
        <f t="shared" si="413"/>
        <v>5.3742276333040927E-2</v>
      </c>
      <c r="BZ456" s="2">
        <f t="shared" si="414"/>
        <v>3.6827366750821613E-2</v>
      </c>
      <c r="CA456" s="2">
        <f t="shared" si="415"/>
        <v>1.1253968253968254</v>
      </c>
      <c r="CB456" s="2">
        <f t="shared" si="416"/>
        <v>0.35593505605569831</v>
      </c>
      <c r="CC456" s="2">
        <v>6.6349999999999998</v>
      </c>
      <c r="CD456" s="2" t="str">
        <f t="shared" si="417"/>
        <v>Same Var</v>
      </c>
      <c r="CE456" s="2">
        <f t="shared" si="418"/>
        <v>0.14694510713145323</v>
      </c>
      <c r="CF456" s="2" t="str">
        <f t="shared" si="419"/>
        <v>NS</v>
      </c>
      <c r="CG456" s="2" t="str">
        <f t="shared" si="420"/>
        <v>NS</v>
      </c>
      <c r="CH456" s="2" t="str">
        <f t="shared" si="421"/>
        <v>Wilcoxon</v>
      </c>
      <c r="CI456" s="2" t="str">
        <f t="shared" si="422"/>
        <v/>
      </c>
      <c r="CJ456" s="2" t="str">
        <f t="shared" si="423"/>
        <v/>
      </c>
    </row>
    <row r="457" spans="1:88" x14ac:dyDescent="0.2">
      <c r="A457" s="1" t="s">
        <v>142</v>
      </c>
      <c r="B457" s="19" t="s">
        <v>172</v>
      </c>
      <c r="C457" s="20">
        <v>37152</v>
      </c>
      <c r="D457" s="7">
        <v>0.3298611111111111</v>
      </c>
      <c r="E457" s="1">
        <v>0.1</v>
      </c>
      <c r="F457" s="1" t="s">
        <v>57</v>
      </c>
      <c r="G457" s="1" t="s">
        <v>724</v>
      </c>
      <c r="H457" s="19" t="s">
        <v>711</v>
      </c>
      <c r="I457" s="19" t="s">
        <v>712</v>
      </c>
      <c r="J457" s="19" t="s">
        <v>61</v>
      </c>
      <c r="K457" s="2">
        <v>0.75</v>
      </c>
      <c r="L457" s="2">
        <v>0.25</v>
      </c>
      <c r="M457" s="19">
        <v>91</v>
      </c>
      <c r="N457" s="19">
        <v>90</v>
      </c>
      <c r="O457" s="19">
        <v>100</v>
      </c>
      <c r="P457" s="19">
        <v>100</v>
      </c>
      <c r="Q457" s="21"/>
      <c r="R457" s="21"/>
      <c r="S457" s="21"/>
      <c r="T457" s="21"/>
      <c r="W457" s="2">
        <f t="shared" si="371"/>
        <v>95.25</v>
      </c>
      <c r="X457" s="2">
        <f t="shared" si="372"/>
        <v>5.5</v>
      </c>
      <c r="Y457" s="2">
        <f t="shared" si="373"/>
        <v>4</v>
      </c>
      <c r="Z457" s="19">
        <v>100</v>
      </c>
      <c r="AA457" s="19">
        <v>100</v>
      </c>
      <c r="AB457" s="19">
        <v>100</v>
      </c>
      <c r="AC457" s="19">
        <v>100</v>
      </c>
      <c r="AJ457" s="2">
        <f t="shared" si="374"/>
        <v>100</v>
      </c>
      <c r="AK457" s="2">
        <f t="shared" si="375"/>
        <v>0</v>
      </c>
      <c r="AL457" s="2">
        <f t="shared" si="376"/>
        <v>4</v>
      </c>
      <c r="AM457" s="22">
        <f t="shared" si="377"/>
        <v>1.2661036727794992</v>
      </c>
      <c r="AN457" s="22">
        <f t="shared" si="378"/>
        <v>1.2490457723982542</v>
      </c>
      <c r="AO457" s="22">
        <f t="shared" si="379"/>
        <v>1.5707963267948966</v>
      </c>
      <c r="AP457" s="22">
        <f t="shared" si="380"/>
        <v>1.5707963267948966</v>
      </c>
      <c r="AQ457" s="22" t="str">
        <f t="shared" si="381"/>
        <v/>
      </c>
      <c r="AR457" s="22" t="str">
        <f t="shared" si="382"/>
        <v/>
      </c>
      <c r="AS457" s="22" t="str">
        <f t="shared" si="383"/>
        <v/>
      </c>
      <c r="AT457" s="22" t="str">
        <f t="shared" si="384"/>
        <v/>
      </c>
      <c r="AU457" s="22" t="str">
        <f t="shared" si="385"/>
        <v/>
      </c>
      <c r="AV457" s="22" t="str">
        <f t="shared" si="386"/>
        <v/>
      </c>
      <c r="AW457" s="2">
        <f t="shared" si="387"/>
        <v>1.4141855246918866</v>
      </c>
      <c r="AX457" s="2">
        <f t="shared" si="388"/>
        <v>0.18097261240686904</v>
      </c>
      <c r="AY457" s="2">
        <f t="shared" si="389"/>
        <v>4</v>
      </c>
      <c r="AZ457" s="23">
        <f t="shared" si="390"/>
        <v>1.5707963267948966</v>
      </c>
      <c r="BA457" s="23">
        <f t="shared" si="391"/>
        <v>1.5707963267948966</v>
      </c>
      <c r="BB457" s="23">
        <f t="shared" si="392"/>
        <v>1.5707963267948966</v>
      </c>
      <c r="BC457" s="23">
        <f t="shared" si="393"/>
        <v>1.5707963267948966</v>
      </c>
      <c r="BD457" s="23" t="str">
        <f t="shared" si="394"/>
        <v/>
      </c>
      <c r="BE457" s="23" t="str">
        <f t="shared" si="395"/>
        <v/>
      </c>
      <c r="BF457" s="23" t="str">
        <f t="shared" si="396"/>
        <v/>
      </c>
      <c r="BG457" s="23" t="str">
        <f t="shared" si="397"/>
        <v/>
      </c>
      <c r="BH457" s="23" t="str">
        <f t="shared" si="398"/>
        <v/>
      </c>
      <c r="BI457" s="23" t="str">
        <f t="shared" si="399"/>
        <v/>
      </c>
      <c r="BJ457" s="2">
        <f t="shared" si="400"/>
        <v>1.5707963267948966</v>
      </c>
      <c r="BK457" s="2">
        <f t="shared" si="401"/>
        <v>0</v>
      </c>
      <c r="BL457" s="2">
        <f t="shared" si="402"/>
        <v>4</v>
      </c>
      <c r="BM457" s="2">
        <f t="shared" si="403"/>
        <v>2.1211749685127095E-5</v>
      </c>
      <c r="BN457" s="2">
        <f t="shared" si="404"/>
        <v>7.0705832283756983E-6</v>
      </c>
      <c r="BO457" s="2">
        <f t="shared" si="405"/>
        <v>3</v>
      </c>
      <c r="BP457" s="2">
        <f t="shared" si="406"/>
        <v>7.5172653878923654</v>
      </c>
      <c r="BQ457" s="2">
        <f t="shared" si="407"/>
        <v>0.76489232840434507</v>
      </c>
      <c r="BR457" s="3" t="str">
        <f t="shared" si="408"/>
        <v>Nontoxic</v>
      </c>
      <c r="BS457" s="2">
        <f t="shared" si="409"/>
        <v>104.98687664041995</v>
      </c>
      <c r="BT457" s="4" t="s">
        <v>664</v>
      </c>
      <c r="BU457" s="2" t="s">
        <v>666</v>
      </c>
      <c r="BV457" s="2">
        <f t="shared" si="410"/>
        <v>3</v>
      </c>
      <c r="BW457" s="2">
        <f t="shared" si="411"/>
        <v>3</v>
      </c>
      <c r="BX457" s="2">
        <f t="shared" si="412"/>
        <v>3.2751086441366851E-2</v>
      </c>
      <c r="BY457" s="2">
        <f t="shared" si="413"/>
        <v>0</v>
      </c>
      <c r="BZ457" s="2">
        <f t="shared" si="414"/>
        <v>1.6375543220683426E-2</v>
      </c>
      <c r="CA457" s="2">
        <f t="shared" si="415"/>
        <v>1.1666666666666667</v>
      </c>
      <c r="CB457" s="2" t="e">
        <f t="shared" si="416"/>
        <v>#NUM!</v>
      </c>
      <c r="CC457" s="2">
        <v>6.6349999999999998</v>
      </c>
      <c r="CD457" s="2" t="e">
        <f t="shared" si="417"/>
        <v>#NUM!</v>
      </c>
      <c r="CE457" s="2" t="e">
        <f t="shared" si="418"/>
        <v>#NUM!</v>
      </c>
      <c r="CF457" s="2" t="e">
        <f t="shared" si="419"/>
        <v>#NUM!</v>
      </c>
      <c r="CG457" s="2" t="str">
        <f t="shared" si="420"/>
        <v>NS</v>
      </c>
      <c r="CH457" s="2" t="str">
        <f t="shared" si="421"/>
        <v/>
      </c>
      <c r="CI457" s="2" t="str">
        <f t="shared" si="422"/>
        <v/>
      </c>
      <c r="CJ457" s="2" t="str">
        <f t="shared" si="423"/>
        <v/>
      </c>
    </row>
    <row r="458" spans="1:88" x14ac:dyDescent="0.2">
      <c r="A458" s="1" t="s">
        <v>142</v>
      </c>
      <c r="B458" s="19" t="s">
        <v>174</v>
      </c>
      <c r="C458" s="20">
        <v>37152</v>
      </c>
      <c r="D458" s="7">
        <v>0.55208333333333337</v>
      </c>
      <c r="E458" s="1">
        <v>0.1</v>
      </c>
      <c r="F458" s="1" t="s">
        <v>57</v>
      </c>
      <c r="G458" s="1" t="s">
        <v>724</v>
      </c>
      <c r="H458" s="19" t="s">
        <v>711</v>
      </c>
      <c r="I458" s="19" t="s">
        <v>712</v>
      </c>
      <c r="J458" s="19" t="s">
        <v>61</v>
      </c>
      <c r="K458" s="2">
        <v>0.75</v>
      </c>
      <c r="L458" s="2">
        <v>0.25</v>
      </c>
      <c r="M458" s="19">
        <v>91</v>
      </c>
      <c r="N458" s="19">
        <v>90</v>
      </c>
      <c r="O458" s="19">
        <v>100</v>
      </c>
      <c r="P458" s="19">
        <v>100</v>
      </c>
      <c r="Q458" s="21"/>
      <c r="R458" s="21"/>
      <c r="S458" s="21"/>
      <c r="T458" s="21"/>
      <c r="W458" s="2">
        <f t="shared" si="371"/>
        <v>95.25</v>
      </c>
      <c r="X458" s="2">
        <f t="shared" si="372"/>
        <v>5.5</v>
      </c>
      <c r="Y458" s="2">
        <f t="shared" si="373"/>
        <v>4</v>
      </c>
      <c r="Z458" s="19">
        <v>100</v>
      </c>
      <c r="AA458" s="19">
        <v>100</v>
      </c>
      <c r="AB458" s="19">
        <v>100</v>
      </c>
      <c r="AC458" s="19">
        <v>100</v>
      </c>
      <c r="AJ458" s="2">
        <f t="shared" si="374"/>
        <v>100</v>
      </c>
      <c r="AK458" s="2">
        <f t="shared" si="375"/>
        <v>0</v>
      </c>
      <c r="AL458" s="2">
        <f t="shared" si="376"/>
        <v>4</v>
      </c>
      <c r="AM458" s="22">
        <f t="shared" si="377"/>
        <v>1.2661036727794992</v>
      </c>
      <c r="AN458" s="22">
        <f t="shared" si="378"/>
        <v>1.2490457723982542</v>
      </c>
      <c r="AO458" s="22">
        <f t="shared" si="379"/>
        <v>1.5707963267948966</v>
      </c>
      <c r="AP458" s="22">
        <f t="shared" si="380"/>
        <v>1.5707963267948966</v>
      </c>
      <c r="AQ458" s="22" t="str">
        <f t="shared" si="381"/>
        <v/>
      </c>
      <c r="AR458" s="22" t="str">
        <f t="shared" si="382"/>
        <v/>
      </c>
      <c r="AS458" s="22" t="str">
        <f t="shared" si="383"/>
        <v/>
      </c>
      <c r="AT458" s="22" t="str">
        <f t="shared" si="384"/>
        <v/>
      </c>
      <c r="AU458" s="22" t="str">
        <f t="shared" si="385"/>
        <v/>
      </c>
      <c r="AV458" s="22" t="str">
        <f t="shared" si="386"/>
        <v/>
      </c>
      <c r="AW458" s="2">
        <f t="shared" si="387"/>
        <v>1.4141855246918866</v>
      </c>
      <c r="AX458" s="2">
        <f t="shared" si="388"/>
        <v>0.18097261240686904</v>
      </c>
      <c r="AY458" s="2">
        <f t="shared" si="389"/>
        <v>4</v>
      </c>
      <c r="AZ458" s="23">
        <f t="shared" si="390"/>
        <v>1.5707963267948966</v>
      </c>
      <c r="BA458" s="23">
        <f t="shared" si="391"/>
        <v>1.5707963267948966</v>
      </c>
      <c r="BB458" s="23">
        <f t="shared" si="392"/>
        <v>1.5707963267948966</v>
      </c>
      <c r="BC458" s="23">
        <f t="shared" si="393"/>
        <v>1.5707963267948966</v>
      </c>
      <c r="BD458" s="23" t="str">
        <f t="shared" si="394"/>
        <v/>
      </c>
      <c r="BE458" s="23" t="str">
        <f t="shared" si="395"/>
        <v/>
      </c>
      <c r="BF458" s="23" t="str">
        <f t="shared" si="396"/>
        <v/>
      </c>
      <c r="BG458" s="23" t="str">
        <f t="shared" si="397"/>
        <v/>
      </c>
      <c r="BH458" s="23" t="str">
        <f t="shared" si="398"/>
        <v/>
      </c>
      <c r="BI458" s="23" t="str">
        <f t="shared" si="399"/>
        <v/>
      </c>
      <c r="BJ458" s="2">
        <f t="shared" si="400"/>
        <v>1.5707963267948966</v>
      </c>
      <c r="BK458" s="2">
        <f t="shared" si="401"/>
        <v>0</v>
      </c>
      <c r="BL458" s="2">
        <f t="shared" si="402"/>
        <v>4</v>
      </c>
      <c r="BM458" s="2">
        <f t="shared" si="403"/>
        <v>2.1211749685127095E-5</v>
      </c>
      <c r="BN458" s="2">
        <f t="shared" si="404"/>
        <v>7.0705832283756983E-6</v>
      </c>
      <c r="BO458" s="2">
        <f t="shared" si="405"/>
        <v>3</v>
      </c>
      <c r="BP458" s="2">
        <f t="shared" si="406"/>
        <v>7.5172653878923654</v>
      </c>
      <c r="BQ458" s="2">
        <f t="shared" si="407"/>
        <v>0.76489232840434507</v>
      </c>
      <c r="BR458" s="3" t="str">
        <f t="shared" si="408"/>
        <v>Nontoxic</v>
      </c>
      <c r="BS458" s="2">
        <f t="shared" si="409"/>
        <v>104.98687664041995</v>
      </c>
      <c r="BT458" s="4" t="s">
        <v>664</v>
      </c>
      <c r="BU458" s="2" t="s">
        <v>666</v>
      </c>
      <c r="BV458" s="2">
        <f t="shared" si="410"/>
        <v>3</v>
      </c>
      <c r="BW458" s="2">
        <f t="shared" si="411"/>
        <v>3</v>
      </c>
      <c r="BX458" s="2">
        <f t="shared" si="412"/>
        <v>3.2751086441366851E-2</v>
      </c>
      <c r="BY458" s="2">
        <f t="shared" si="413"/>
        <v>0</v>
      </c>
      <c r="BZ458" s="2">
        <f t="shared" si="414"/>
        <v>1.6375543220683426E-2</v>
      </c>
      <c r="CA458" s="2">
        <f t="shared" si="415"/>
        <v>1.1666666666666667</v>
      </c>
      <c r="CB458" s="2" t="e">
        <f t="shared" si="416"/>
        <v>#NUM!</v>
      </c>
      <c r="CC458" s="2">
        <v>6.6349999999999998</v>
      </c>
      <c r="CD458" s="2" t="e">
        <f t="shared" si="417"/>
        <v>#NUM!</v>
      </c>
      <c r="CE458" s="2" t="e">
        <f t="shared" si="418"/>
        <v>#NUM!</v>
      </c>
      <c r="CF458" s="2" t="e">
        <f t="shared" si="419"/>
        <v>#NUM!</v>
      </c>
      <c r="CG458" s="2" t="str">
        <f t="shared" si="420"/>
        <v>NS</v>
      </c>
      <c r="CH458" s="2" t="str">
        <f t="shared" si="421"/>
        <v/>
      </c>
      <c r="CI458" s="2" t="str">
        <f t="shared" si="422"/>
        <v/>
      </c>
      <c r="CJ458" s="2" t="str">
        <f t="shared" si="423"/>
        <v/>
      </c>
    </row>
    <row r="459" spans="1:88" x14ac:dyDescent="0.2">
      <c r="A459" s="1" t="s">
        <v>142</v>
      </c>
      <c r="B459" s="19" t="s">
        <v>175</v>
      </c>
      <c r="C459" s="20">
        <v>37152</v>
      </c>
      <c r="D459" s="7">
        <v>0.6</v>
      </c>
      <c r="E459" s="1">
        <v>0.1</v>
      </c>
      <c r="F459" s="1" t="s">
        <v>57</v>
      </c>
      <c r="G459" s="1" t="s">
        <v>724</v>
      </c>
      <c r="H459" s="19" t="s">
        <v>711</v>
      </c>
      <c r="I459" s="19" t="s">
        <v>712</v>
      </c>
      <c r="J459" s="19" t="s">
        <v>61</v>
      </c>
      <c r="K459" s="2">
        <v>0.75</v>
      </c>
      <c r="L459" s="2">
        <v>0.25</v>
      </c>
      <c r="M459" s="19">
        <v>91</v>
      </c>
      <c r="N459" s="19">
        <v>90</v>
      </c>
      <c r="O459" s="19">
        <v>100</v>
      </c>
      <c r="P459" s="19">
        <v>100</v>
      </c>
      <c r="Q459" s="21"/>
      <c r="R459" s="21"/>
      <c r="S459" s="21"/>
      <c r="T459" s="21"/>
      <c r="W459" s="2">
        <f t="shared" si="371"/>
        <v>95.25</v>
      </c>
      <c r="X459" s="2">
        <f t="shared" si="372"/>
        <v>5.5</v>
      </c>
      <c r="Y459" s="2">
        <f t="shared" si="373"/>
        <v>4</v>
      </c>
      <c r="Z459" s="19">
        <v>100</v>
      </c>
      <c r="AA459" s="19">
        <v>100</v>
      </c>
      <c r="AB459" s="19">
        <v>100</v>
      </c>
      <c r="AC459" s="19">
        <v>100</v>
      </c>
      <c r="AJ459" s="2">
        <f t="shared" si="374"/>
        <v>100</v>
      </c>
      <c r="AK459" s="2">
        <f t="shared" si="375"/>
        <v>0</v>
      </c>
      <c r="AL459" s="2">
        <f t="shared" si="376"/>
        <v>4</v>
      </c>
      <c r="AM459" s="22">
        <f t="shared" si="377"/>
        <v>1.2661036727794992</v>
      </c>
      <c r="AN459" s="22">
        <f t="shared" si="378"/>
        <v>1.2490457723982542</v>
      </c>
      <c r="AO459" s="22">
        <f t="shared" si="379"/>
        <v>1.5707963267948966</v>
      </c>
      <c r="AP459" s="22">
        <f t="shared" si="380"/>
        <v>1.5707963267948966</v>
      </c>
      <c r="AQ459" s="22" t="str">
        <f t="shared" si="381"/>
        <v/>
      </c>
      <c r="AR459" s="22" t="str">
        <f t="shared" si="382"/>
        <v/>
      </c>
      <c r="AS459" s="22" t="str">
        <f t="shared" si="383"/>
        <v/>
      </c>
      <c r="AT459" s="22" t="str">
        <f t="shared" si="384"/>
        <v/>
      </c>
      <c r="AU459" s="22" t="str">
        <f t="shared" si="385"/>
        <v/>
      </c>
      <c r="AV459" s="22" t="str">
        <f t="shared" si="386"/>
        <v/>
      </c>
      <c r="AW459" s="2">
        <f t="shared" si="387"/>
        <v>1.4141855246918866</v>
      </c>
      <c r="AX459" s="2">
        <f t="shared" si="388"/>
        <v>0.18097261240686904</v>
      </c>
      <c r="AY459" s="2">
        <f t="shared" si="389"/>
        <v>4</v>
      </c>
      <c r="AZ459" s="23">
        <f t="shared" si="390"/>
        <v>1.5707963267948966</v>
      </c>
      <c r="BA459" s="23">
        <f t="shared" si="391"/>
        <v>1.5707963267948966</v>
      </c>
      <c r="BB459" s="23">
        <f t="shared" si="392"/>
        <v>1.5707963267948966</v>
      </c>
      <c r="BC459" s="23">
        <f t="shared" si="393"/>
        <v>1.5707963267948966</v>
      </c>
      <c r="BD459" s="23" t="str">
        <f t="shared" si="394"/>
        <v/>
      </c>
      <c r="BE459" s="23" t="str">
        <f t="shared" si="395"/>
        <v/>
      </c>
      <c r="BF459" s="23" t="str">
        <f t="shared" si="396"/>
        <v/>
      </c>
      <c r="BG459" s="23" t="str">
        <f t="shared" si="397"/>
        <v/>
      </c>
      <c r="BH459" s="23" t="str">
        <f t="shared" si="398"/>
        <v/>
      </c>
      <c r="BI459" s="23" t="str">
        <f t="shared" si="399"/>
        <v/>
      </c>
      <c r="BJ459" s="2">
        <f t="shared" si="400"/>
        <v>1.5707963267948966</v>
      </c>
      <c r="BK459" s="2">
        <f t="shared" si="401"/>
        <v>0</v>
      </c>
      <c r="BL459" s="2">
        <f t="shared" si="402"/>
        <v>4</v>
      </c>
      <c r="BM459" s="2">
        <f t="shared" si="403"/>
        <v>2.1211749685127095E-5</v>
      </c>
      <c r="BN459" s="2">
        <f t="shared" si="404"/>
        <v>7.0705832283756983E-6</v>
      </c>
      <c r="BO459" s="2">
        <f t="shared" si="405"/>
        <v>3</v>
      </c>
      <c r="BP459" s="2">
        <f t="shared" si="406"/>
        <v>7.5172653878923654</v>
      </c>
      <c r="BQ459" s="2">
        <f t="shared" si="407"/>
        <v>0.76489232840434507</v>
      </c>
      <c r="BR459" s="3" t="str">
        <f t="shared" si="408"/>
        <v>Nontoxic</v>
      </c>
      <c r="BS459" s="2">
        <f t="shared" si="409"/>
        <v>104.98687664041995</v>
      </c>
      <c r="BT459" s="4" t="s">
        <v>664</v>
      </c>
      <c r="BU459" s="2" t="s">
        <v>666</v>
      </c>
      <c r="BV459" s="2">
        <f t="shared" si="410"/>
        <v>3</v>
      </c>
      <c r="BW459" s="2">
        <f t="shared" si="411"/>
        <v>3</v>
      </c>
      <c r="BX459" s="2">
        <f t="shared" si="412"/>
        <v>3.2751086441366851E-2</v>
      </c>
      <c r="BY459" s="2">
        <f t="shared" si="413"/>
        <v>0</v>
      </c>
      <c r="BZ459" s="2">
        <f t="shared" si="414"/>
        <v>1.6375543220683426E-2</v>
      </c>
      <c r="CA459" s="2">
        <f t="shared" si="415"/>
        <v>1.1666666666666667</v>
      </c>
      <c r="CB459" s="2" t="e">
        <f t="shared" si="416"/>
        <v>#NUM!</v>
      </c>
      <c r="CC459" s="2">
        <v>6.6349999999999998</v>
      </c>
      <c r="CD459" s="2" t="e">
        <f t="shared" si="417"/>
        <v>#NUM!</v>
      </c>
      <c r="CE459" s="2" t="e">
        <f t="shared" si="418"/>
        <v>#NUM!</v>
      </c>
      <c r="CF459" s="2" t="e">
        <f t="shared" si="419"/>
        <v>#NUM!</v>
      </c>
      <c r="CG459" s="2" t="str">
        <f t="shared" si="420"/>
        <v>NS</v>
      </c>
      <c r="CH459" s="2" t="str">
        <f t="shared" si="421"/>
        <v/>
      </c>
      <c r="CI459" s="2" t="str">
        <f t="shared" si="422"/>
        <v/>
      </c>
      <c r="CJ459" s="2" t="str">
        <f t="shared" si="423"/>
        <v/>
      </c>
    </row>
    <row r="460" spans="1:88" x14ac:dyDescent="0.2">
      <c r="A460" s="1" t="s">
        <v>142</v>
      </c>
      <c r="B460" s="19" t="s">
        <v>185</v>
      </c>
      <c r="C460" s="20">
        <v>37153</v>
      </c>
      <c r="D460" s="7">
        <v>0.3888888888888889</v>
      </c>
      <c r="E460" s="1">
        <v>0.1</v>
      </c>
      <c r="F460" s="1" t="s">
        <v>57</v>
      </c>
      <c r="G460" s="1" t="s">
        <v>725</v>
      </c>
      <c r="H460" s="19" t="s">
        <v>711</v>
      </c>
      <c r="I460" s="19" t="s">
        <v>712</v>
      </c>
      <c r="J460" s="19" t="s">
        <v>61</v>
      </c>
      <c r="K460" s="2">
        <v>0.75</v>
      </c>
      <c r="L460" s="2">
        <v>0.25</v>
      </c>
      <c r="M460" s="19">
        <v>91</v>
      </c>
      <c r="N460" s="19">
        <v>90</v>
      </c>
      <c r="O460" s="19">
        <v>100</v>
      </c>
      <c r="P460" s="19">
        <v>100</v>
      </c>
      <c r="Q460" s="21"/>
      <c r="R460" s="21"/>
      <c r="S460" s="21"/>
      <c r="T460" s="21"/>
      <c r="W460" s="2">
        <f t="shared" si="371"/>
        <v>95.25</v>
      </c>
      <c r="X460" s="2">
        <f t="shared" si="372"/>
        <v>5.5</v>
      </c>
      <c r="Y460" s="2">
        <f t="shared" si="373"/>
        <v>4</v>
      </c>
      <c r="Z460" s="19">
        <v>90</v>
      </c>
      <c r="AA460" s="19">
        <v>90</v>
      </c>
      <c r="AB460" s="19">
        <v>100</v>
      </c>
      <c r="AC460" s="19">
        <v>100</v>
      </c>
      <c r="AJ460" s="2">
        <f t="shared" si="374"/>
        <v>95</v>
      </c>
      <c r="AK460" s="2">
        <f t="shared" si="375"/>
        <v>5.7735026918962582</v>
      </c>
      <c r="AL460" s="2">
        <f t="shared" si="376"/>
        <v>4</v>
      </c>
      <c r="AM460" s="22">
        <f t="shared" si="377"/>
        <v>1.2661036727794992</v>
      </c>
      <c r="AN460" s="22">
        <f t="shared" si="378"/>
        <v>1.2490457723982542</v>
      </c>
      <c r="AO460" s="22">
        <f t="shared" si="379"/>
        <v>1.5707963267948966</v>
      </c>
      <c r="AP460" s="22">
        <f t="shared" si="380"/>
        <v>1.5707963267948966</v>
      </c>
      <c r="AQ460" s="22" t="str">
        <f t="shared" si="381"/>
        <v/>
      </c>
      <c r="AR460" s="22" t="str">
        <f t="shared" si="382"/>
        <v/>
      </c>
      <c r="AS460" s="22" t="str">
        <f t="shared" si="383"/>
        <v/>
      </c>
      <c r="AT460" s="22" t="str">
        <f t="shared" si="384"/>
        <v/>
      </c>
      <c r="AU460" s="22" t="str">
        <f t="shared" si="385"/>
        <v/>
      </c>
      <c r="AV460" s="22" t="str">
        <f t="shared" si="386"/>
        <v/>
      </c>
      <c r="AW460" s="2">
        <f t="shared" si="387"/>
        <v>1.4141855246918866</v>
      </c>
      <c r="AX460" s="2">
        <f t="shared" si="388"/>
        <v>0.18097261240686904</v>
      </c>
      <c r="AY460" s="2">
        <f t="shared" si="389"/>
        <v>4</v>
      </c>
      <c r="AZ460" s="23">
        <f t="shared" si="390"/>
        <v>1.2490457723982542</v>
      </c>
      <c r="BA460" s="23">
        <f t="shared" si="391"/>
        <v>1.2490457723982542</v>
      </c>
      <c r="BB460" s="23">
        <f t="shared" si="392"/>
        <v>1.5707963267948966</v>
      </c>
      <c r="BC460" s="23">
        <f t="shared" si="393"/>
        <v>1.5707963267948966</v>
      </c>
      <c r="BD460" s="23" t="str">
        <f t="shared" si="394"/>
        <v/>
      </c>
      <c r="BE460" s="23" t="str">
        <f t="shared" si="395"/>
        <v/>
      </c>
      <c r="BF460" s="23" t="str">
        <f t="shared" si="396"/>
        <v/>
      </c>
      <c r="BG460" s="23" t="str">
        <f t="shared" si="397"/>
        <v/>
      </c>
      <c r="BH460" s="23" t="str">
        <f t="shared" si="398"/>
        <v/>
      </c>
      <c r="BI460" s="23" t="str">
        <f t="shared" si="399"/>
        <v/>
      </c>
      <c r="BJ460" s="2">
        <f t="shared" si="400"/>
        <v>1.4099210495965755</v>
      </c>
      <c r="BK460" s="2">
        <f t="shared" si="401"/>
        <v>0.18576276919281115</v>
      </c>
      <c r="BL460" s="2">
        <f t="shared" si="402"/>
        <v>4</v>
      </c>
      <c r="BM460" s="2">
        <f t="shared" si="403"/>
        <v>1.7510099178272057E-4</v>
      </c>
      <c r="BN460" s="2">
        <f t="shared" si="404"/>
        <v>3.1878681224098556E-5</v>
      </c>
      <c r="BO460" s="2">
        <f t="shared" si="405"/>
        <v>5</v>
      </c>
      <c r="BP460" s="2">
        <f t="shared" si="406"/>
        <v>3.036364721655787</v>
      </c>
      <c r="BQ460" s="2">
        <f t="shared" si="407"/>
        <v>0.72668684380042159</v>
      </c>
      <c r="BR460" s="3" t="str">
        <f t="shared" si="408"/>
        <v>Nontoxic</v>
      </c>
      <c r="BS460" s="2">
        <f t="shared" si="409"/>
        <v>99.737532808398953</v>
      </c>
      <c r="BT460" s="4" t="s">
        <v>663</v>
      </c>
      <c r="BU460" s="2" t="s">
        <v>666</v>
      </c>
      <c r="BV460" s="2">
        <f t="shared" si="410"/>
        <v>3</v>
      </c>
      <c r="BW460" s="2">
        <f t="shared" si="411"/>
        <v>3</v>
      </c>
      <c r="BX460" s="2">
        <f t="shared" si="412"/>
        <v>3.2751086441366851E-2</v>
      </c>
      <c r="BY460" s="2">
        <f t="shared" si="413"/>
        <v>3.450780641818163E-2</v>
      </c>
      <c r="BZ460" s="2">
        <f t="shared" si="414"/>
        <v>3.3629446429774244E-2</v>
      </c>
      <c r="CA460" s="2">
        <f t="shared" si="415"/>
        <v>1.1666666666666667</v>
      </c>
      <c r="CB460" s="2">
        <f t="shared" si="416"/>
        <v>1.7548027026076543E-3</v>
      </c>
      <c r="CC460" s="2">
        <v>6.6349999999999998</v>
      </c>
      <c r="CD460" s="2" t="str">
        <f t="shared" si="417"/>
        <v>Same Var</v>
      </c>
      <c r="CE460" s="2">
        <f t="shared" si="418"/>
        <v>0.1025422704052321</v>
      </c>
      <c r="CF460" s="2" t="str">
        <f t="shared" si="419"/>
        <v>NS</v>
      </c>
      <c r="CG460" s="2" t="str">
        <f t="shared" si="420"/>
        <v>NS</v>
      </c>
      <c r="CH460" s="2" t="str">
        <f t="shared" si="421"/>
        <v>Same Var T-test</v>
      </c>
      <c r="CI460" s="2" t="str">
        <f t="shared" si="422"/>
        <v/>
      </c>
      <c r="CJ460" s="2" t="str">
        <f t="shared" si="423"/>
        <v/>
      </c>
    </row>
    <row r="461" spans="1:88" x14ac:dyDescent="0.2">
      <c r="A461" s="1" t="s">
        <v>142</v>
      </c>
      <c r="B461" s="19" t="s">
        <v>204</v>
      </c>
      <c r="C461" s="20">
        <v>37153</v>
      </c>
      <c r="D461" s="7">
        <v>0.78402777777777777</v>
      </c>
      <c r="E461" s="1">
        <v>0.1</v>
      </c>
      <c r="F461" s="1" t="s">
        <v>57</v>
      </c>
      <c r="G461" s="1" t="s">
        <v>725</v>
      </c>
      <c r="H461" s="19" t="s">
        <v>711</v>
      </c>
      <c r="I461" s="19" t="s">
        <v>712</v>
      </c>
      <c r="J461" s="19" t="s">
        <v>61</v>
      </c>
      <c r="K461" s="2">
        <v>0.75</v>
      </c>
      <c r="L461" s="2">
        <v>0.25</v>
      </c>
      <c r="M461" s="19">
        <v>91</v>
      </c>
      <c r="N461" s="19">
        <v>90</v>
      </c>
      <c r="O461" s="19">
        <v>100</v>
      </c>
      <c r="P461" s="19">
        <v>100</v>
      </c>
      <c r="Q461" s="21"/>
      <c r="R461" s="21"/>
      <c r="S461" s="21"/>
      <c r="T461" s="21"/>
      <c r="W461" s="2">
        <f t="shared" si="371"/>
        <v>95.25</v>
      </c>
      <c r="X461" s="2">
        <f t="shared" si="372"/>
        <v>5.5</v>
      </c>
      <c r="Y461" s="2">
        <f t="shared" si="373"/>
        <v>4</v>
      </c>
      <c r="Z461" s="19">
        <v>90</v>
      </c>
      <c r="AA461" s="19">
        <v>90</v>
      </c>
      <c r="AB461" s="19">
        <v>100</v>
      </c>
      <c r="AC461" s="19">
        <v>80</v>
      </c>
      <c r="AJ461" s="2">
        <f t="shared" si="374"/>
        <v>90</v>
      </c>
      <c r="AK461" s="2">
        <f t="shared" si="375"/>
        <v>8.1649658092772608</v>
      </c>
      <c r="AL461" s="2">
        <f t="shared" si="376"/>
        <v>4</v>
      </c>
      <c r="AM461" s="22">
        <f t="shared" si="377"/>
        <v>1.2661036727794992</v>
      </c>
      <c r="AN461" s="22">
        <f t="shared" si="378"/>
        <v>1.2490457723982542</v>
      </c>
      <c r="AO461" s="22">
        <f t="shared" si="379"/>
        <v>1.5707963267948966</v>
      </c>
      <c r="AP461" s="22">
        <f t="shared" si="380"/>
        <v>1.5707963267948966</v>
      </c>
      <c r="AQ461" s="22" t="str">
        <f t="shared" si="381"/>
        <v/>
      </c>
      <c r="AR461" s="22" t="str">
        <f t="shared" si="382"/>
        <v/>
      </c>
      <c r="AS461" s="22" t="str">
        <f t="shared" si="383"/>
        <v/>
      </c>
      <c r="AT461" s="22" t="str">
        <f t="shared" si="384"/>
        <v/>
      </c>
      <c r="AU461" s="22" t="str">
        <f t="shared" si="385"/>
        <v/>
      </c>
      <c r="AV461" s="22" t="str">
        <f t="shared" si="386"/>
        <v/>
      </c>
      <c r="AW461" s="2">
        <f t="shared" si="387"/>
        <v>1.4141855246918866</v>
      </c>
      <c r="AX461" s="2">
        <f t="shared" si="388"/>
        <v>0.18097261240686904</v>
      </c>
      <c r="AY461" s="2">
        <f t="shared" si="389"/>
        <v>4</v>
      </c>
      <c r="AZ461" s="23">
        <f t="shared" si="390"/>
        <v>1.2490457723982542</v>
      </c>
      <c r="BA461" s="23">
        <f t="shared" si="391"/>
        <v>1.2490457723982542</v>
      </c>
      <c r="BB461" s="23">
        <f t="shared" si="392"/>
        <v>1.5707963267948966</v>
      </c>
      <c r="BC461" s="23">
        <f t="shared" si="393"/>
        <v>1.1071487177940904</v>
      </c>
      <c r="BD461" s="23" t="str">
        <f t="shared" si="394"/>
        <v/>
      </c>
      <c r="BE461" s="23" t="str">
        <f t="shared" si="395"/>
        <v/>
      </c>
      <c r="BF461" s="23" t="str">
        <f t="shared" si="396"/>
        <v/>
      </c>
      <c r="BG461" s="23" t="str">
        <f t="shared" si="397"/>
        <v/>
      </c>
      <c r="BH461" s="23" t="str">
        <f t="shared" si="398"/>
        <v/>
      </c>
      <c r="BI461" s="23" t="str">
        <f t="shared" si="399"/>
        <v/>
      </c>
      <c r="BJ461" s="2">
        <f t="shared" si="400"/>
        <v>1.294009147346374</v>
      </c>
      <c r="BK461" s="2">
        <f t="shared" si="401"/>
        <v>0.19627478443327218</v>
      </c>
      <c r="BL461" s="2">
        <f t="shared" si="402"/>
        <v>4</v>
      </c>
      <c r="BM461" s="2">
        <f t="shared" si="403"/>
        <v>2.0267990491831247E-4</v>
      </c>
      <c r="BN461" s="2">
        <f t="shared" si="404"/>
        <v>3.7988968089731984E-5</v>
      </c>
      <c r="BO461" s="2">
        <f t="shared" si="405"/>
        <v>5</v>
      </c>
      <c r="BP461" s="2">
        <f t="shared" si="406"/>
        <v>1.9558806960739292</v>
      </c>
      <c r="BQ461" s="2">
        <f t="shared" si="407"/>
        <v>0.72668684380042159</v>
      </c>
      <c r="BR461" s="3" t="str">
        <f t="shared" si="408"/>
        <v>Nontoxic</v>
      </c>
      <c r="BS461" s="2">
        <f t="shared" si="409"/>
        <v>94.488188976377955</v>
      </c>
      <c r="BT461" s="4" t="s">
        <v>663</v>
      </c>
      <c r="BU461" s="2" t="s">
        <v>666</v>
      </c>
      <c r="BV461" s="2">
        <f t="shared" si="410"/>
        <v>3</v>
      </c>
      <c r="BW461" s="2">
        <f t="shared" si="411"/>
        <v>3</v>
      </c>
      <c r="BX461" s="2">
        <f t="shared" si="412"/>
        <v>3.2751086441366851E-2</v>
      </c>
      <c r="BY461" s="2">
        <f t="shared" si="413"/>
        <v>3.8523791004327464E-2</v>
      </c>
      <c r="BZ461" s="2">
        <f t="shared" si="414"/>
        <v>3.5637438722847158E-2</v>
      </c>
      <c r="CA461" s="2">
        <f t="shared" si="415"/>
        <v>1.1666666666666667</v>
      </c>
      <c r="CB461" s="2">
        <f t="shared" si="416"/>
        <v>1.6923434503992901E-2</v>
      </c>
      <c r="CC461" s="2">
        <v>6.6349999999999998</v>
      </c>
      <c r="CD461" s="2" t="str">
        <f t="shared" si="417"/>
        <v>Same Var</v>
      </c>
      <c r="CE461" s="2">
        <f t="shared" si="418"/>
        <v>9.9703236541085441E-2</v>
      </c>
      <c r="CF461" s="2" t="str">
        <f t="shared" si="419"/>
        <v>NS</v>
      </c>
      <c r="CG461" s="2" t="str">
        <f t="shared" si="420"/>
        <v>NS</v>
      </c>
      <c r="CH461" s="2" t="str">
        <f t="shared" si="421"/>
        <v>Same Var T-test</v>
      </c>
      <c r="CI461" s="2" t="str">
        <f t="shared" si="422"/>
        <v/>
      </c>
      <c r="CJ461" s="2" t="str">
        <f t="shared" si="423"/>
        <v/>
      </c>
    </row>
    <row r="462" spans="1:88" x14ac:dyDescent="0.2">
      <c r="A462" s="1" t="s">
        <v>142</v>
      </c>
      <c r="B462" s="19" t="s">
        <v>187</v>
      </c>
      <c r="C462" s="20">
        <v>37153</v>
      </c>
      <c r="D462" s="7">
        <v>0.65625</v>
      </c>
      <c r="E462" s="1">
        <v>0.1</v>
      </c>
      <c r="F462" s="1" t="s">
        <v>57</v>
      </c>
      <c r="G462" s="1" t="s">
        <v>725</v>
      </c>
      <c r="H462" s="19" t="s">
        <v>711</v>
      </c>
      <c r="I462" s="19" t="s">
        <v>712</v>
      </c>
      <c r="J462" s="19" t="s">
        <v>61</v>
      </c>
      <c r="K462" s="2">
        <v>0.75</v>
      </c>
      <c r="L462" s="2">
        <v>0.25</v>
      </c>
      <c r="M462" s="19">
        <v>91</v>
      </c>
      <c r="N462" s="19">
        <v>90</v>
      </c>
      <c r="O462" s="19">
        <v>100</v>
      </c>
      <c r="P462" s="19">
        <v>100</v>
      </c>
      <c r="Q462" s="21"/>
      <c r="R462" s="21"/>
      <c r="S462" s="21"/>
      <c r="T462" s="21"/>
      <c r="W462" s="2">
        <f t="shared" si="371"/>
        <v>95.25</v>
      </c>
      <c r="X462" s="2">
        <f t="shared" si="372"/>
        <v>5.5</v>
      </c>
      <c r="Y462" s="2">
        <f t="shared" si="373"/>
        <v>4</v>
      </c>
      <c r="Z462" s="19">
        <v>100</v>
      </c>
      <c r="AA462" s="19">
        <v>100</v>
      </c>
      <c r="AB462" s="19">
        <v>80</v>
      </c>
      <c r="AC462" s="19">
        <v>100</v>
      </c>
      <c r="AJ462" s="2">
        <f t="shared" si="374"/>
        <v>95</v>
      </c>
      <c r="AK462" s="2">
        <f t="shared" si="375"/>
        <v>10</v>
      </c>
      <c r="AL462" s="2">
        <f t="shared" si="376"/>
        <v>4</v>
      </c>
      <c r="AM462" s="22">
        <f t="shared" si="377"/>
        <v>1.2661036727794992</v>
      </c>
      <c r="AN462" s="22">
        <f t="shared" si="378"/>
        <v>1.2490457723982542</v>
      </c>
      <c r="AO462" s="22">
        <f t="shared" si="379"/>
        <v>1.5707963267948966</v>
      </c>
      <c r="AP462" s="22">
        <f t="shared" si="380"/>
        <v>1.5707963267948966</v>
      </c>
      <c r="AQ462" s="22" t="str">
        <f t="shared" si="381"/>
        <v/>
      </c>
      <c r="AR462" s="22" t="str">
        <f t="shared" si="382"/>
        <v/>
      </c>
      <c r="AS462" s="22" t="str">
        <f t="shared" si="383"/>
        <v/>
      </c>
      <c r="AT462" s="22" t="str">
        <f t="shared" si="384"/>
        <v/>
      </c>
      <c r="AU462" s="22" t="str">
        <f t="shared" si="385"/>
        <v/>
      </c>
      <c r="AV462" s="22" t="str">
        <f t="shared" si="386"/>
        <v/>
      </c>
      <c r="AW462" s="2">
        <f t="shared" si="387"/>
        <v>1.4141855246918866</v>
      </c>
      <c r="AX462" s="2">
        <f t="shared" si="388"/>
        <v>0.18097261240686904</v>
      </c>
      <c r="AY462" s="2">
        <f t="shared" si="389"/>
        <v>4</v>
      </c>
      <c r="AZ462" s="23">
        <f t="shared" si="390"/>
        <v>1.5707963267948966</v>
      </c>
      <c r="BA462" s="23">
        <f t="shared" si="391"/>
        <v>1.5707963267948966</v>
      </c>
      <c r="BB462" s="23">
        <f t="shared" si="392"/>
        <v>1.1071487177940904</v>
      </c>
      <c r="BC462" s="23">
        <f t="shared" si="393"/>
        <v>1.5707963267948966</v>
      </c>
      <c r="BD462" s="23" t="str">
        <f t="shared" si="394"/>
        <v/>
      </c>
      <c r="BE462" s="23" t="str">
        <f t="shared" si="395"/>
        <v/>
      </c>
      <c r="BF462" s="23" t="str">
        <f t="shared" si="396"/>
        <v/>
      </c>
      <c r="BG462" s="23" t="str">
        <f t="shared" si="397"/>
        <v/>
      </c>
      <c r="BH462" s="23" t="str">
        <f t="shared" si="398"/>
        <v/>
      </c>
      <c r="BI462" s="23" t="str">
        <f t="shared" si="399"/>
        <v/>
      </c>
      <c r="BJ462" s="2">
        <f t="shared" si="400"/>
        <v>1.454884424544695</v>
      </c>
      <c r="BK462" s="2">
        <f t="shared" si="401"/>
        <v>0.23182380450040269</v>
      </c>
      <c r="BL462" s="2">
        <f t="shared" si="402"/>
        <v>4</v>
      </c>
      <c r="BM462" s="2">
        <f t="shared" si="403"/>
        <v>3.2548455877347618E-4</v>
      </c>
      <c r="BN462" s="2">
        <f t="shared" si="404"/>
        <v>6.7242088758728426E-5</v>
      </c>
      <c r="BO462" s="2">
        <f t="shared" si="405"/>
        <v>5</v>
      </c>
      <c r="BP462" s="2">
        <f t="shared" si="406"/>
        <v>2.9351743676401525</v>
      </c>
      <c r="BQ462" s="2">
        <f t="shared" si="407"/>
        <v>0.72668684380042159</v>
      </c>
      <c r="BR462" s="3" t="str">
        <f t="shared" si="408"/>
        <v>Nontoxic</v>
      </c>
      <c r="BS462" s="2">
        <f t="shared" si="409"/>
        <v>99.737532808398953</v>
      </c>
      <c r="BT462" s="4" t="s">
        <v>664</v>
      </c>
      <c r="BU462" s="2" t="s">
        <v>666</v>
      </c>
      <c r="BV462" s="2">
        <f t="shared" si="410"/>
        <v>3</v>
      </c>
      <c r="BW462" s="2">
        <f t="shared" si="411"/>
        <v>3</v>
      </c>
      <c r="BX462" s="2">
        <f t="shared" si="412"/>
        <v>3.2751086441366851E-2</v>
      </c>
      <c r="BY462" s="2">
        <f t="shared" si="413"/>
        <v>5.3742276333040927E-2</v>
      </c>
      <c r="BZ462" s="2">
        <f t="shared" si="414"/>
        <v>4.3246681387203889E-2</v>
      </c>
      <c r="CA462" s="2">
        <f t="shared" si="415"/>
        <v>1.1666666666666667</v>
      </c>
      <c r="CB462" s="2">
        <f t="shared" si="416"/>
        <v>0.15609832235535795</v>
      </c>
      <c r="CC462" s="2">
        <v>6.6349999999999998</v>
      </c>
      <c r="CD462" s="2" t="str">
        <f t="shared" si="417"/>
        <v>Same Var</v>
      </c>
      <c r="CE462" s="2">
        <f t="shared" si="418"/>
        <v>9.9115899886302872E-2</v>
      </c>
      <c r="CF462" s="2" t="str">
        <f t="shared" si="419"/>
        <v>NS</v>
      </c>
      <c r="CG462" s="2" t="str">
        <f t="shared" si="420"/>
        <v>NS</v>
      </c>
      <c r="CH462" s="2" t="str">
        <f t="shared" si="421"/>
        <v>Wilcoxon</v>
      </c>
      <c r="CI462" s="2" t="str">
        <f t="shared" si="422"/>
        <v/>
      </c>
      <c r="CJ462" s="2" t="str">
        <f t="shared" si="423"/>
        <v/>
      </c>
    </row>
    <row r="463" spans="1:88" x14ac:dyDescent="0.2">
      <c r="A463" s="1" t="s">
        <v>142</v>
      </c>
      <c r="B463" s="19" t="s">
        <v>205</v>
      </c>
      <c r="C463" s="20">
        <v>37153</v>
      </c>
      <c r="D463" s="7">
        <v>0.73541666666666672</v>
      </c>
      <c r="E463" s="1">
        <v>0.1</v>
      </c>
      <c r="F463" s="1" t="s">
        <v>57</v>
      </c>
      <c r="G463" s="1" t="s">
        <v>725</v>
      </c>
      <c r="H463" s="19" t="s">
        <v>711</v>
      </c>
      <c r="I463" s="19" t="s">
        <v>712</v>
      </c>
      <c r="J463" s="19" t="s">
        <v>61</v>
      </c>
      <c r="K463" s="2">
        <v>0.75</v>
      </c>
      <c r="L463" s="2">
        <v>0.25</v>
      </c>
      <c r="M463" s="19">
        <v>91</v>
      </c>
      <c r="N463" s="19">
        <v>90</v>
      </c>
      <c r="O463" s="19">
        <v>100</v>
      </c>
      <c r="P463" s="19">
        <v>100</v>
      </c>
      <c r="Q463" s="21"/>
      <c r="R463" s="21"/>
      <c r="S463" s="21"/>
      <c r="T463" s="21"/>
      <c r="W463" s="2">
        <f t="shared" si="371"/>
        <v>95.25</v>
      </c>
      <c r="X463" s="2">
        <f t="shared" si="372"/>
        <v>5.5</v>
      </c>
      <c r="Y463" s="2">
        <f t="shared" si="373"/>
        <v>4</v>
      </c>
      <c r="Z463" s="19">
        <v>90</v>
      </c>
      <c r="AA463" s="19">
        <v>70</v>
      </c>
      <c r="AB463" s="19">
        <v>100</v>
      </c>
      <c r="AC463" s="19">
        <v>80</v>
      </c>
      <c r="AJ463" s="2">
        <f t="shared" si="374"/>
        <v>85</v>
      </c>
      <c r="AK463" s="2">
        <f t="shared" si="375"/>
        <v>12.909944487358056</v>
      </c>
      <c r="AL463" s="2">
        <f t="shared" si="376"/>
        <v>4</v>
      </c>
      <c r="AM463" s="22">
        <f t="shared" si="377"/>
        <v>1.2661036727794992</v>
      </c>
      <c r="AN463" s="22">
        <f t="shared" si="378"/>
        <v>1.2490457723982542</v>
      </c>
      <c r="AO463" s="22">
        <f t="shared" si="379"/>
        <v>1.5707963267948966</v>
      </c>
      <c r="AP463" s="22">
        <f t="shared" si="380"/>
        <v>1.5707963267948966</v>
      </c>
      <c r="AQ463" s="22" t="str">
        <f t="shared" si="381"/>
        <v/>
      </c>
      <c r="AR463" s="22" t="str">
        <f t="shared" si="382"/>
        <v/>
      </c>
      <c r="AS463" s="22" t="str">
        <f t="shared" si="383"/>
        <v/>
      </c>
      <c r="AT463" s="22" t="str">
        <f t="shared" si="384"/>
        <v/>
      </c>
      <c r="AU463" s="22" t="str">
        <f t="shared" si="385"/>
        <v/>
      </c>
      <c r="AV463" s="22" t="str">
        <f t="shared" si="386"/>
        <v/>
      </c>
      <c r="AW463" s="2">
        <f t="shared" si="387"/>
        <v>1.4141855246918866</v>
      </c>
      <c r="AX463" s="2">
        <f t="shared" si="388"/>
        <v>0.18097261240686904</v>
      </c>
      <c r="AY463" s="2">
        <f t="shared" si="389"/>
        <v>4</v>
      </c>
      <c r="AZ463" s="23">
        <f t="shared" si="390"/>
        <v>1.2490457723982542</v>
      </c>
      <c r="BA463" s="23">
        <f t="shared" si="391"/>
        <v>0.99115658643119231</v>
      </c>
      <c r="BB463" s="23">
        <f t="shared" si="392"/>
        <v>1.5707963267948966</v>
      </c>
      <c r="BC463" s="23">
        <f t="shared" si="393"/>
        <v>1.1071487177940904</v>
      </c>
      <c r="BD463" s="23" t="str">
        <f t="shared" si="394"/>
        <v/>
      </c>
      <c r="BE463" s="23" t="str">
        <f t="shared" si="395"/>
        <v/>
      </c>
      <c r="BF463" s="23" t="str">
        <f t="shared" si="396"/>
        <v/>
      </c>
      <c r="BG463" s="23" t="str">
        <f t="shared" si="397"/>
        <v/>
      </c>
      <c r="BH463" s="23" t="str">
        <f t="shared" si="398"/>
        <v/>
      </c>
      <c r="BI463" s="23" t="str">
        <f t="shared" si="399"/>
        <v/>
      </c>
      <c r="BJ463" s="2">
        <f t="shared" si="400"/>
        <v>1.2295368508546085</v>
      </c>
      <c r="BK463" s="2">
        <f t="shared" si="401"/>
        <v>0.25076059865899442</v>
      </c>
      <c r="BL463" s="2">
        <f t="shared" si="402"/>
        <v>4</v>
      </c>
      <c r="BM463" s="2">
        <f t="shared" si="403"/>
        <v>4.1313981198212827E-4</v>
      </c>
      <c r="BN463" s="2">
        <f t="shared" si="404"/>
        <v>8.9445683184751171E-5</v>
      </c>
      <c r="BO463" s="2">
        <f t="shared" si="405"/>
        <v>5</v>
      </c>
      <c r="BP463" s="2">
        <f t="shared" si="406"/>
        <v>1.1846757331975264</v>
      </c>
      <c r="BQ463" s="2">
        <f t="shared" si="407"/>
        <v>0.72668684380042159</v>
      </c>
      <c r="BR463" s="3" t="str">
        <f t="shared" si="408"/>
        <v>Nontoxic</v>
      </c>
      <c r="BS463" s="2">
        <f t="shared" si="409"/>
        <v>89.238845144356958</v>
      </c>
      <c r="BT463" s="4" t="s">
        <v>663</v>
      </c>
      <c r="BU463" s="2" t="s">
        <v>666</v>
      </c>
      <c r="BV463" s="2">
        <f t="shared" si="410"/>
        <v>3</v>
      </c>
      <c r="BW463" s="2">
        <f t="shared" si="411"/>
        <v>3</v>
      </c>
      <c r="BX463" s="2">
        <f t="shared" si="412"/>
        <v>3.2751086441366851E-2</v>
      </c>
      <c r="BY463" s="2">
        <f t="shared" si="413"/>
        <v>6.2880877839817273E-2</v>
      </c>
      <c r="BZ463" s="2">
        <f t="shared" si="414"/>
        <v>4.7815982140592066E-2</v>
      </c>
      <c r="CA463" s="2">
        <f t="shared" si="415"/>
        <v>1.1666666666666667</v>
      </c>
      <c r="CB463" s="2">
        <f t="shared" si="416"/>
        <v>0.26882133980049511</v>
      </c>
      <c r="CC463" s="2">
        <v>6.6349999999999998</v>
      </c>
      <c r="CD463" s="2" t="str">
        <f t="shared" si="417"/>
        <v>Same Var</v>
      </c>
      <c r="CE463" s="2">
        <f t="shared" si="418"/>
        <v>9.4251670358019013E-2</v>
      </c>
      <c r="CF463" s="2" t="str">
        <f t="shared" si="419"/>
        <v>NS</v>
      </c>
      <c r="CG463" s="2" t="str">
        <f t="shared" si="420"/>
        <v>NS</v>
      </c>
      <c r="CH463" s="2" t="str">
        <f t="shared" si="421"/>
        <v>Same Var T-test</v>
      </c>
      <c r="CI463" s="2" t="str">
        <f t="shared" si="422"/>
        <v/>
      </c>
      <c r="CJ463" s="2" t="str">
        <f t="shared" si="423"/>
        <v/>
      </c>
    </row>
    <row r="464" spans="1:88" x14ac:dyDescent="0.2">
      <c r="A464" s="1" t="s">
        <v>142</v>
      </c>
      <c r="B464" s="19" t="s">
        <v>532</v>
      </c>
      <c r="C464" s="20">
        <v>38343</v>
      </c>
      <c r="D464" s="7">
        <v>0.43541666666666667</v>
      </c>
      <c r="E464" s="1">
        <v>0.1</v>
      </c>
      <c r="F464" s="1" t="s">
        <v>57</v>
      </c>
      <c r="G464" s="1" t="s">
        <v>834</v>
      </c>
      <c r="H464" s="19" t="s">
        <v>711</v>
      </c>
      <c r="I464" s="19" t="s">
        <v>712</v>
      </c>
      <c r="J464" s="19" t="s">
        <v>61</v>
      </c>
      <c r="K464" s="2">
        <v>0.75</v>
      </c>
      <c r="L464" s="2">
        <v>0.25</v>
      </c>
      <c r="M464" s="19">
        <v>100</v>
      </c>
      <c r="N464" s="19">
        <v>90</v>
      </c>
      <c r="O464" s="19">
        <v>90.9</v>
      </c>
      <c r="P464" s="19">
        <v>100</v>
      </c>
      <c r="Q464" s="21"/>
      <c r="R464" s="21"/>
      <c r="S464" s="21"/>
      <c r="T464" s="21"/>
      <c r="W464" s="2">
        <f t="shared" si="371"/>
        <v>95.224999999999994</v>
      </c>
      <c r="X464" s="2">
        <f t="shared" si="372"/>
        <v>5.5259237538472528</v>
      </c>
      <c r="Y464" s="2">
        <f t="shared" si="373"/>
        <v>4</v>
      </c>
      <c r="Z464" s="19">
        <v>80</v>
      </c>
      <c r="AA464" s="19">
        <v>90</v>
      </c>
      <c r="AB464" s="19">
        <v>91.7</v>
      </c>
      <c r="AC464" s="19">
        <v>80</v>
      </c>
      <c r="AJ464" s="2">
        <f t="shared" si="374"/>
        <v>85.424999999999997</v>
      </c>
      <c r="AK464" s="2">
        <f t="shared" si="375"/>
        <v>6.3025788372697109</v>
      </c>
      <c r="AL464" s="2">
        <f t="shared" si="376"/>
        <v>4</v>
      </c>
      <c r="AM464" s="22">
        <f t="shared" si="377"/>
        <v>1.5707963267948966</v>
      </c>
      <c r="AN464" s="22">
        <f t="shared" si="378"/>
        <v>1.2490457723982542</v>
      </c>
      <c r="AO464" s="22">
        <f t="shared" si="379"/>
        <v>1.2643608792992098</v>
      </c>
      <c r="AP464" s="22">
        <f t="shared" si="380"/>
        <v>1.5707963267948966</v>
      </c>
      <c r="AQ464" s="22" t="str">
        <f t="shared" si="381"/>
        <v/>
      </c>
      <c r="AR464" s="22" t="str">
        <f t="shared" si="382"/>
        <v/>
      </c>
      <c r="AS464" s="22" t="str">
        <f t="shared" si="383"/>
        <v/>
      </c>
      <c r="AT464" s="22" t="str">
        <f t="shared" si="384"/>
        <v/>
      </c>
      <c r="AU464" s="22" t="str">
        <f t="shared" si="385"/>
        <v/>
      </c>
      <c r="AV464" s="22" t="str">
        <f t="shared" si="386"/>
        <v/>
      </c>
      <c r="AW464" s="2">
        <f t="shared" si="387"/>
        <v>1.4137498263218142</v>
      </c>
      <c r="AX464" s="2">
        <f t="shared" si="388"/>
        <v>0.1814494323432482</v>
      </c>
      <c r="AY464" s="2">
        <f t="shared" si="389"/>
        <v>4</v>
      </c>
      <c r="AZ464" s="23">
        <f t="shared" si="390"/>
        <v>1.1071487177940904</v>
      </c>
      <c r="BA464" s="23">
        <f t="shared" si="391"/>
        <v>1.2490457723982542</v>
      </c>
      <c r="BB464" s="23">
        <f t="shared" si="392"/>
        <v>1.2785571271037117</v>
      </c>
      <c r="BC464" s="23">
        <f t="shared" si="393"/>
        <v>1.1071487177940904</v>
      </c>
      <c r="BD464" s="23" t="str">
        <f t="shared" si="394"/>
        <v/>
      </c>
      <c r="BE464" s="23" t="str">
        <f t="shared" si="395"/>
        <v/>
      </c>
      <c r="BF464" s="23" t="str">
        <f t="shared" si="396"/>
        <v/>
      </c>
      <c r="BG464" s="23" t="str">
        <f t="shared" si="397"/>
        <v/>
      </c>
      <c r="BH464" s="23" t="str">
        <f t="shared" si="398"/>
        <v/>
      </c>
      <c r="BI464" s="23" t="str">
        <f t="shared" si="399"/>
        <v/>
      </c>
      <c r="BJ464" s="2">
        <f t="shared" si="400"/>
        <v>1.1854750837725367</v>
      </c>
      <c r="BK464" s="2">
        <f t="shared" si="401"/>
        <v>9.1242421526089287E-2</v>
      </c>
      <c r="BL464" s="2">
        <f t="shared" si="402"/>
        <v>4</v>
      </c>
      <c r="BM464" s="2">
        <f t="shared" si="403"/>
        <v>4.5040444580149661E-5</v>
      </c>
      <c r="BN464" s="2">
        <f t="shared" si="404"/>
        <v>8.5893249395312591E-6</v>
      </c>
      <c r="BO464" s="2">
        <f t="shared" si="405"/>
        <v>5</v>
      </c>
      <c r="BP464" s="2">
        <f t="shared" si="406"/>
        <v>1.5278274361743307</v>
      </c>
      <c r="BQ464" s="2">
        <f t="shared" si="407"/>
        <v>0.72668684380042159</v>
      </c>
      <c r="BR464" s="3" t="str">
        <f t="shared" si="408"/>
        <v>Nontoxic</v>
      </c>
      <c r="BS464" s="2">
        <f t="shared" si="409"/>
        <v>89.708584930427932</v>
      </c>
      <c r="BT464" s="4" t="s">
        <v>663</v>
      </c>
      <c r="BU464" s="2" t="s">
        <v>666</v>
      </c>
      <c r="BV464" s="2">
        <f t="shared" si="410"/>
        <v>3</v>
      </c>
      <c r="BW464" s="2">
        <f t="shared" si="411"/>
        <v>3</v>
      </c>
      <c r="BX464" s="2">
        <f t="shared" si="412"/>
        <v>3.2923896497687004E-2</v>
      </c>
      <c r="BY464" s="2">
        <f t="shared" si="413"/>
        <v>8.3251794859445609E-3</v>
      </c>
      <c r="BZ464" s="2">
        <f t="shared" si="414"/>
        <v>2.0624537991815781E-2</v>
      </c>
      <c r="CA464" s="2">
        <f t="shared" si="415"/>
        <v>1.1666666666666667</v>
      </c>
      <c r="CB464" s="2">
        <f t="shared" si="416"/>
        <v>1.1300907502466058</v>
      </c>
      <c r="CC464" s="2">
        <v>6.6349999999999998</v>
      </c>
      <c r="CD464" s="2" t="str">
        <f t="shared" si="417"/>
        <v>Same Var</v>
      </c>
      <c r="CE464" s="2">
        <f t="shared" si="418"/>
        <v>9.9651599455807968E-2</v>
      </c>
      <c r="CF464" s="2" t="str">
        <f t="shared" si="419"/>
        <v>NS</v>
      </c>
      <c r="CG464" s="2" t="str">
        <f t="shared" si="420"/>
        <v>NS</v>
      </c>
      <c r="CH464" s="2" t="str">
        <f t="shared" si="421"/>
        <v>Same Var T-test</v>
      </c>
      <c r="CI464" s="2" t="str">
        <f t="shared" si="422"/>
        <v/>
      </c>
      <c r="CJ464" s="2" t="str">
        <f t="shared" si="423"/>
        <v/>
      </c>
    </row>
    <row r="465" spans="1:88" x14ac:dyDescent="0.2">
      <c r="A465" s="1" t="s">
        <v>142</v>
      </c>
      <c r="B465" s="19" t="s">
        <v>516</v>
      </c>
      <c r="C465" s="20">
        <v>38343</v>
      </c>
      <c r="D465" s="7">
        <v>0.33611111111111114</v>
      </c>
      <c r="E465" s="1">
        <v>0.1</v>
      </c>
      <c r="F465" s="1" t="s">
        <v>57</v>
      </c>
      <c r="G465" s="1" t="s">
        <v>834</v>
      </c>
      <c r="H465" s="19" t="s">
        <v>711</v>
      </c>
      <c r="I465" s="19" t="s">
        <v>712</v>
      </c>
      <c r="J465" s="19" t="s">
        <v>61</v>
      </c>
      <c r="K465" s="2">
        <v>0.75</v>
      </c>
      <c r="L465" s="2">
        <v>0.25</v>
      </c>
      <c r="M465" s="19">
        <v>100</v>
      </c>
      <c r="N465" s="19">
        <v>90</v>
      </c>
      <c r="O465" s="19">
        <v>90.9</v>
      </c>
      <c r="P465" s="19">
        <v>100</v>
      </c>
      <c r="Q465" s="21"/>
      <c r="R465" s="21"/>
      <c r="S465" s="21"/>
      <c r="T465" s="21"/>
      <c r="W465" s="2">
        <f t="shared" si="371"/>
        <v>95.224999999999994</v>
      </c>
      <c r="X465" s="2">
        <f t="shared" si="372"/>
        <v>5.5259237538472528</v>
      </c>
      <c r="Y465" s="2">
        <f t="shared" si="373"/>
        <v>4</v>
      </c>
      <c r="Z465" s="19">
        <v>90.9</v>
      </c>
      <c r="AA465" s="19">
        <v>92.3</v>
      </c>
      <c r="AB465" s="19">
        <v>72.7</v>
      </c>
      <c r="AC465" s="19">
        <v>100</v>
      </c>
      <c r="AJ465" s="2">
        <f t="shared" si="374"/>
        <v>88.974999999999994</v>
      </c>
      <c r="AK465" s="2">
        <f t="shared" si="375"/>
        <v>11.564132767599475</v>
      </c>
      <c r="AL465" s="2">
        <f t="shared" si="376"/>
        <v>4</v>
      </c>
      <c r="AM465" s="22">
        <f t="shared" si="377"/>
        <v>1.5707963267948966</v>
      </c>
      <c r="AN465" s="22">
        <f t="shared" si="378"/>
        <v>1.2490457723982542</v>
      </c>
      <c r="AO465" s="22">
        <f t="shared" si="379"/>
        <v>1.2643608792992098</v>
      </c>
      <c r="AP465" s="22">
        <f t="shared" si="380"/>
        <v>1.5707963267948966</v>
      </c>
      <c r="AQ465" s="22" t="str">
        <f t="shared" si="381"/>
        <v/>
      </c>
      <c r="AR465" s="22" t="str">
        <f t="shared" si="382"/>
        <v/>
      </c>
      <c r="AS465" s="22" t="str">
        <f t="shared" si="383"/>
        <v/>
      </c>
      <c r="AT465" s="22" t="str">
        <f t="shared" si="384"/>
        <v/>
      </c>
      <c r="AU465" s="22" t="str">
        <f t="shared" si="385"/>
        <v/>
      </c>
      <c r="AV465" s="22" t="str">
        <f t="shared" si="386"/>
        <v/>
      </c>
      <c r="AW465" s="2">
        <f t="shared" si="387"/>
        <v>1.4137498263218142</v>
      </c>
      <c r="AX465" s="2">
        <f t="shared" si="388"/>
        <v>0.1814494323432482</v>
      </c>
      <c r="AY465" s="2">
        <f t="shared" si="389"/>
        <v>4</v>
      </c>
      <c r="AZ465" s="23">
        <f t="shared" si="390"/>
        <v>1.2643608792992098</v>
      </c>
      <c r="BA465" s="23">
        <f t="shared" si="391"/>
        <v>1.2896171207849902</v>
      </c>
      <c r="BB465" s="23">
        <f t="shared" si="392"/>
        <v>1.02102294362695</v>
      </c>
      <c r="BC465" s="23">
        <f t="shared" si="393"/>
        <v>1.5707963267948966</v>
      </c>
      <c r="BD465" s="23" t="str">
        <f t="shared" si="394"/>
        <v/>
      </c>
      <c r="BE465" s="23" t="str">
        <f t="shared" si="395"/>
        <v/>
      </c>
      <c r="BF465" s="23" t="str">
        <f t="shared" si="396"/>
        <v/>
      </c>
      <c r="BG465" s="23" t="str">
        <f t="shared" si="397"/>
        <v/>
      </c>
      <c r="BH465" s="23" t="str">
        <f t="shared" si="398"/>
        <v/>
      </c>
      <c r="BI465" s="23" t="str">
        <f t="shared" si="399"/>
        <v/>
      </c>
      <c r="BJ465" s="2">
        <f t="shared" si="400"/>
        <v>1.2864493176265117</v>
      </c>
      <c r="BK465" s="2">
        <f t="shared" si="401"/>
        <v>0.22494615335093696</v>
      </c>
      <c r="BL465" s="2">
        <f t="shared" si="402"/>
        <v>4</v>
      </c>
      <c r="BM465" s="2">
        <f t="shared" si="403"/>
        <v>2.9860240627198792E-4</v>
      </c>
      <c r="BN465" s="2">
        <f t="shared" si="404"/>
        <v>6.048785627598613E-5</v>
      </c>
      <c r="BO465" s="2">
        <f t="shared" si="405"/>
        <v>5</v>
      </c>
      <c r="BP465" s="2">
        <f t="shared" si="406"/>
        <v>1.7202762776315774</v>
      </c>
      <c r="BQ465" s="2">
        <f t="shared" si="407"/>
        <v>0.72668684380042159</v>
      </c>
      <c r="BR465" s="3" t="str">
        <f t="shared" si="408"/>
        <v>Nontoxic</v>
      </c>
      <c r="BS465" s="2">
        <f t="shared" si="409"/>
        <v>93.436597532160675</v>
      </c>
      <c r="BT465" s="4" t="s">
        <v>663</v>
      </c>
      <c r="BU465" s="2" t="s">
        <v>666</v>
      </c>
      <c r="BV465" s="2">
        <f t="shared" si="410"/>
        <v>3</v>
      </c>
      <c r="BW465" s="2">
        <f t="shared" si="411"/>
        <v>3</v>
      </c>
      <c r="BX465" s="2">
        <f t="shared" si="412"/>
        <v>3.2923896497687004E-2</v>
      </c>
      <c r="BY465" s="2">
        <f t="shared" si="413"/>
        <v>5.0600771907383248E-2</v>
      </c>
      <c r="BZ465" s="2">
        <f t="shared" si="414"/>
        <v>4.1762334202535133E-2</v>
      </c>
      <c r="CA465" s="2">
        <f t="shared" si="415"/>
        <v>1.1666666666666667</v>
      </c>
      <c r="CB465" s="2">
        <f t="shared" si="416"/>
        <v>0.1178334324984129</v>
      </c>
      <c r="CC465" s="2">
        <v>6.6349999999999998</v>
      </c>
      <c r="CD465" s="2" t="str">
        <f t="shared" si="417"/>
        <v>Same Var</v>
      </c>
      <c r="CE465" s="2">
        <f t="shared" si="418"/>
        <v>9.7005082679034599E-2</v>
      </c>
      <c r="CF465" s="2" t="str">
        <f t="shared" si="419"/>
        <v>NS</v>
      </c>
      <c r="CG465" s="2" t="str">
        <f t="shared" si="420"/>
        <v>NS</v>
      </c>
      <c r="CH465" s="2" t="str">
        <f t="shared" si="421"/>
        <v>Same Var T-test</v>
      </c>
      <c r="CI465" s="2" t="str">
        <f t="shared" si="422"/>
        <v/>
      </c>
      <c r="CJ465" s="2" t="str">
        <f t="shared" si="423"/>
        <v/>
      </c>
    </row>
    <row r="466" spans="1:88" x14ac:dyDescent="0.2">
      <c r="A466" s="1" t="s">
        <v>142</v>
      </c>
      <c r="B466" s="19" t="s">
        <v>529</v>
      </c>
      <c r="C466" s="20">
        <v>38343</v>
      </c>
      <c r="D466" s="7">
        <v>0.38541666666666669</v>
      </c>
      <c r="E466" s="1">
        <v>0.1</v>
      </c>
      <c r="F466" s="1" t="s">
        <v>57</v>
      </c>
      <c r="G466" s="1" t="s">
        <v>834</v>
      </c>
      <c r="H466" s="19" t="s">
        <v>711</v>
      </c>
      <c r="I466" s="19" t="s">
        <v>712</v>
      </c>
      <c r="J466" s="19" t="s">
        <v>61</v>
      </c>
      <c r="K466" s="2">
        <v>0.75</v>
      </c>
      <c r="L466" s="2">
        <v>0.25</v>
      </c>
      <c r="M466" s="19">
        <v>100</v>
      </c>
      <c r="N466" s="19">
        <v>90</v>
      </c>
      <c r="O466" s="19">
        <v>90.9</v>
      </c>
      <c r="P466" s="19">
        <v>100</v>
      </c>
      <c r="Q466" s="21"/>
      <c r="R466" s="21"/>
      <c r="S466" s="21"/>
      <c r="T466" s="21"/>
      <c r="W466" s="2">
        <f t="shared" si="371"/>
        <v>95.224999999999994</v>
      </c>
      <c r="X466" s="2">
        <f t="shared" si="372"/>
        <v>5.5259237538472528</v>
      </c>
      <c r="Y466" s="2">
        <f t="shared" si="373"/>
        <v>4</v>
      </c>
      <c r="Z466" s="19">
        <v>70</v>
      </c>
      <c r="AA466" s="19">
        <v>80</v>
      </c>
      <c r="AB466" s="19">
        <v>100</v>
      </c>
      <c r="AC466" s="19">
        <v>72.7</v>
      </c>
      <c r="AJ466" s="2">
        <f t="shared" si="374"/>
        <v>80.674999999999997</v>
      </c>
      <c r="AK466" s="2">
        <f t="shared" si="375"/>
        <v>13.558115650782774</v>
      </c>
      <c r="AL466" s="2">
        <f t="shared" si="376"/>
        <v>4</v>
      </c>
      <c r="AM466" s="22">
        <f t="shared" si="377"/>
        <v>1.5707963267948966</v>
      </c>
      <c r="AN466" s="22">
        <f t="shared" si="378"/>
        <v>1.2490457723982542</v>
      </c>
      <c r="AO466" s="22">
        <f t="shared" si="379"/>
        <v>1.2643608792992098</v>
      </c>
      <c r="AP466" s="22">
        <f t="shared" si="380"/>
        <v>1.5707963267948966</v>
      </c>
      <c r="AQ466" s="22" t="str">
        <f t="shared" si="381"/>
        <v/>
      </c>
      <c r="AR466" s="22" t="str">
        <f t="shared" si="382"/>
        <v/>
      </c>
      <c r="AS466" s="22" t="str">
        <f t="shared" si="383"/>
        <v/>
      </c>
      <c r="AT466" s="22" t="str">
        <f t="shared" si="384"/>
        <v/>
      </c>
      <c r="AU466" s="22" t="str">
        <f t="shared" si="385"/>
        <v/>
      </c>
      <c r="AV466" s="22" t="str">
        <f t="shared" si="386"/>
        <v/>
      </c>
      <c r="AW466" s="2">
        <f t="shared" si="387"/>
        <v>1.4137498263218142</v>
      </c>
      <c r="AX466" s="2">
        <f t="shared" si="388"/>
        <v>0.1814494323432482</v>
      </c>
      <c r="AY466" s="2">
        <f t="shared" si="389"/>
        <v>4</v>
      </c>
      <c r="AZ466" s="23">
        <f t="shared" si="390"/>
        <v>0.99115658643119231</v>
      </c>
      <c r="BA466" s="23">
        <f t="shared" si="391"/>
        <v>1.1071487177940904</v>
      </c>
      <c r="BB466" s="23">
        <f t="shared" si="392"/>
        <v>1.5707963267948966</v>
      </c>
      <c r="BC466" s="23">
        <f t="shared" si="393"/>
        <v>1.02102294362695</v>
      </c>
      <c r="BD466" s="23" t="str">
        <f t="shared" si="394"/>
        <v/>
      </c>
      <c r="BE466" s="23" t="str">
        <f t="shared" si="395"/>
        <v/>
      </c>
      <c r="BF466" s="23" t="str">
        <f t="shared" si="396"/>
        <v/>
      </c>
      <c r="BG466" s="23" t="str">
        <f t="shared" si="397"/>
        <v/>
      </c>
      <c r="BH466" s="23" t="str">
        <f t="shared" si="398"/>
        <v/>
      </c>
      <c r="BI466" s="23" t="str">
        <f t="shared" si="399"/>
        <v/>
      </c>
      <c r="BJ466" s="2">
        <f t="shared" si="400"/>
        <v>1.1725311436617822</v>
      </c>
      <c r="BK466" s="2">
        <f t="shared" si="401"/>
        <v>0.27002560520364616</v>
      </c>
      <c r="BL466" s="2">
        <f t="shared" si="402"/>
        <v>4</v>
      </c>
      <c r="BM466" s="2">
        <f t="shared" si="403"/>
        <v>5.225055276015828E-4</v>
      </c>
      <c r="BN466" s="2">
        <f t="shared" si="404"/>
        <v>1.179042754022275E-4</v>
      </c>
      <c r="BO466" s="2">
        <f t="shared" si="405"/>
        <v>4</v>
      </c>
      <c r="BP466" s="2">
        <f t="shared" si="406"/>
        <v>0.74223733710123274</v>
      </c>
      <c r="BQ466" s="2">
        <f t="shared" si="407"/>
        <v>0.74069708411268287</v>
      </c>
      <c r="BR466" s="3" t="str">
        <f t="shared" si="408"/>
        <v>Nontoxic</v>
      </c>
      <c r="BS466" s="2">
        <f t="shared" si="409"/>
        <v>84.720399054870043</v>
      </c>
      <c r="BT466" s="4" t="s">
        <v>663</v>
      </c>
      <c r="BU466" s="2" t="s">
        <v>666</v>
      </c>
      <c r="BV466" s="2">
        <f t="shared" si="410"/>
        <v>3</v>
      </c>
      <c r="BW466" s="2">
        <f t="shared" si="411"/>
        <v>3</v>
      </c>
      <c r="BX466" s="2">
        <f t="shared" si="412"/>
        <v>3.2923896497687004E-2</v>
      </c>
      <c r="BY466" s="2">
        <f t="shared" si="413"/>
        <v>7.2913827465595382E-2</v>
      </c>
      <c r="BZ466" s="2">
        <f t="shared" si="414"/>
        <v>5.2918861981641196E-2</v>
      </c>
      <c r="CA466" s="2">
        <f t="shared" si="415"/>
        <v>1.1666666666666667</v>
      </c>
      <c r="CB466" s="2">
        <f t="shared" si="416"/>
        <v>0.39610964415652561</v>
      </c>
      <c r="CC466" s="2">
        <v>6.6349999999999998</v>
      </c>
      <c r="CD466" s="2" t="str">
        <f t="shared" si="417"/>
        <v>Same Var</v>
      </c>
      <c r="CE466" s="2">
        <f t="shared" si="418"/>
        <v>9.3953739809611872E-2</v>
      </c>
      <c r="CF466" s="2" t="str">
        <f t="shared" si="419"/>
        <v>NS</v>
      </c>
      <c r="CG466" s="2" t="str">
        <f t="shared" si="420"/>
        <v>NS</v>
      </c>
      <c r="CH466" s="2" t="str">
        <f t="shared" si="421"/>
        <v>Same Var T-test</v>
      </c>
      <c r="CI466" s="2" t="str">
        <f t="shared" si="422"/>
        <v/>
      </c>
      <c r="CJ466" s="2" t="str">
        <f t="shared" si="423"/>
        <v/>
      </c>
    </row>
    <row r="467" spans="1:88" hidden="1" x14ac:dyDescent="0.2">
      <c r="A467" s="1" t="s">
        <v>142</v>
      </c>
      <c r="B467" s="19" t="s">
        <v>482</v>
      </c>
      <c r="C467" s="20">
        <v>38343</v>
      </c>
      <c r="D467" s="7">
        <v>0.41111111111111109</v>
      </c>
      <c r="E467" s="1">
        <v>0.1</v>
      </c>
      <c r="F467" s="1" t="s">
        <v>57</v>
      </c>
      <c r="G467" s="1" t="s">
        <v>834</v>
      </c>
      <c r="H467" s="19" t="s">
        <v>711</v>
      </c>
      <c r="I467" s="19" t="s">
        <v>712</v>
      </c>
      <c r="J467" s="19" t="s">
        <v>61</v>
      </c>
      <c r="K467" s="2">
        <v>0.75</v>
      </c>
      <c r="L467" s="2">
        <v>0.25</v>
      </c>
      <c r="M467" s="19">
        <v>100</v>
      </c>
      <c r="N467" s="19">
        <v>90</v>
      </c>
      <c r="O467" s="19">
        <v>90.9</v>
      </c>
      <c r="P467" s="19">
        <v>100</v>
      </c>
      <c r="Q467" s="21"/>
      <c r="R467" s="21"/>
      <c r="S467" s="21"/>
      <c r="T467" s="21"/>
      <c r="W467" s="2">
        <f t="shared" si="371"/>
        <v>95.224999999999994</v>
      </c>
      <c r="X467" s="2">
        <f t="shared" si="372"/>
        <v>5.5259237538472528</v>
      </c>
      <c r="Y467" s="2">
        <f t="shared" si="373"/>
        <v>4</v>
      </c>
      <c r="Z467" s="19">
        <v>70</v>
      </c>
      <c r="AA467" s="19">
        <v>70</v>
      </c>
      <c r="AB467" s="19">
        <v>60</v>
      </c>
      <c r="AC467" s="19">
        <v>100</v>
      </c>
      <c r="AJ467" s="2">
        <f t="shared" si="374"/>
        <v>75</v>
      </c>
      <c r="AK467" s="2">
        <f t="shared" si="375"/>
        <v>17.320508075688775</v>
      </c>
      <c r="AL467" s="2">
        <f t="shared" si="376"/>
        <v>4</v>
      </c>
      <c r="AM467" s="22">
        <f t="shared" si="377"/>
        <v>1.5707963267948966</v>
      </c>
      <c r="AN467" s="22">
        <f t="shared" si="378"/>
        <v>1.2490457723982542</v>
      </c>
      <c r="AO467" s="22">
        <f t="shared" si="379"/>
        <v>1.2643608792992098</v>
      </c>
      <c r="AP467" s="22">
        <f t="shared" si="380"/>
        <v>1.5707963267948966</v>
      </c>
      <c r="AQ467" s="22" t="str">
        <f t="shared" si="381"/>
        <v/>
      </c>
      <c r="AR467" s="22" t="str">
        <f t="shared" si="382"/>
        <v/>
      </c>
      <c r="AS467" s="22" t="str">
        <f t="shared" si="383"/>
        <v/>
      </c>
      <c r="AT467" s="22" t="str">
        <f t="shared" si="384"/>
        <v/>
      </c>
      <c r="AU467" s="22" t="str">
        <f t="shared" si="385"/>
        <v/>
      </c>
      <c r="AV467" s="22" t="str">
        <f t="shared" si="386"/>
        <v/>
      </c>
      <c r="AW467" s="2">
        <f t="shared" si="387"/>
        <v>1.4137498263218142</v>
      </c>
      <c r="AX467" s="2">
        <f t="shared" si="388"/>
        <v>0.1814494323432482</v>
      </c>
      <c r="AY467" s="2">
        <f t="shared" si="389"/>
        <v>4</v>
      </c>
      <c r="AZ467" s="23">
        <f t="shared" si="390"/>
        <v>0.99115658643119231</v>
      </c>
      <c r="BA467" s="23">
        <f t="shared" si="391"/>
        <v>0.99115658643119231</v>
      </c>
      <c r="BB467" s="23">
        <f t="shared" si="392"/>
        <v>0.88607712379261372</v>
      </c>
      <c r="BC467" s="23">
        <f t="shared" si="393"/>
        <v>1.5707963267948966</v>
      </c>
      <c r="BD467" s="23" t="str">
        <f t="shared" si="394"/>
        <v/>
      </c>
      <c r="BE467" s="23" t="str">
        <f t="shared" si="395"/>
        <v/>
      </c>
      <c r="BF467" s="23" t="str">
        <f t="shared" si="396"/>
        <v/>
      </c>
      <c r="BG467" s="23" t="str">
        <f t="shared" si="397"/>
        <v/>
      </c>
      <c r="BH467" s="23" t="str">
        <f t="shared" si="398"/>
        <v/>
      </c>
      <c r="BI467" s="23" t="str">
        <f t="shared" si="399"/>
        <v/>
      </c>
      <c r="BJ467" s="2">
        <f t="shared" si="400"/>
        <v>1.1097966558624737</v>
      </c>
      <c r="BK467" s="2">
        <f t="shared" si="401"/>
        <v>0.31129945806713688</v>
      </c>
      <c r="BL467" s="2">
        <f t="shared" si="402"/>
        <v>4</v>
      </c>
      <c r="BM467" s="2">
        <f t="shared" si="403"/>
        <v>8.3271266079062805E-4</v>
      </c>
      <c r="BN467" s="2">
        <f t="shared" si="404"/>
        <v>2.0279195771224202E-4</v>
      </c>
      <c r="BO467" s="2">
        <f t="shared" si="405"/>
        <v>4</v>
      </c>
      <c r="BP467" s="2">
        <f t="shared" si="406"/>
        <v>0.29130203421192852</v>
      </c>
      <c r="BQ467" s="2">
        <f t="shared" si="407"/>
        <v>0.74069708411268287</v>
      </c>
      <c r="BR467" s="3" t="str">
        <f t="shared" si="408"/>
        <v>Toxic</v>
      </c>
      <c r="BS467" s="2">
        <f t="shared" si="409"/>
        <v>78.760829614071937</v>
      </c>
      <c r="BT467" s="4" t="s">
        <v>663</v>
      </c>
      <c r="BU467" s="2" t="s">
        <v>666</v>
      </c>
      <c r="BV467" s="2">
        <f t="shared" si="410"/>
        <v>3</v>
      </c>
      <c r="BW467" s="2">
        <f t="shared" si="411"/>
        <v>3</v>
      </c>
      <c r="BX467" s="2">
        <f t="shared" si="412"/>
        <v>3.2923896497687004E-2</v>
      </c>
      <c r="BY467" s="2">
        <f t="shared" si="413"/>
        <v>9.6907352592893112E-2</v>
      </c>
      <c r="BZ467" s="2">
        <f t="shared" si="414"/>
        <v>6.4915624545290054E-2</v>
      </c>
      <c r="CA467" s="2">
        <f t="shared" si="415"/>
        <v>1.1666666666666667</v>
      </c>
      <c r="CB467" s="2">
        <f t="shared" si="416"/>
        <v>0.71542943966844263</v>
      </c>
      <c r="CC467" s="2">
        <v>6.6349999999999998</v>
      </c>
      <c r="CD467" s="2" t="str">
        <f t="shared" si="417"/>
        <v>Same Var</v>
      </c>
      <c r="CE467" s="2">
        <f t="shared" si="418"/>
        <v>9.2350958848927245E-2</v>
      </c>
      <c r="CF467" s="2" t="str">
        <f t="shared" si="419"/>
        <v>NS</v>
      </c>
      <c r="CG467" s="2" t="str">
        <f t="shared" si="420"/>
        <v>NS</v>
      </c>
      <c r="CH467" s="2" t="str">
        <f t="shared" si="421"/>
        <v>Same Var T-test</v>
      </c>
      <c r="CI467" s="2" t="str">
        <f t="shared" si="422"/>
        <v>TSTToxicLess25</v>
      </c>
      <c r="CJ467" s="2" t="str">
        <f t="shared" si="423"/>
        <v/>
      </c>
    </row>
    <row r="468" spans="1:88" x14ac:dyDescent="0.2">
      <c r="A468" s="1" t="s">
        <v>142</v>
      </c>
      <c r="B468" s="19" t="s">
        <v>504</v>
      </c>
      <c r="C468" s="20">
        <v>38343</v>
      </c>
      <c r="D468" s="7">
        <v>0.46319444444444446</v>
      </c>
      <c r="E468" s="1">
        <v>0.1</v>
      </c>
      <c r="F468" s="1" t="s">
        <v>57</v>
      </c>
      <c r="G468" s="1" t="s">
        <v>834</v>
      </c>
      <c r="H468" s="19" t="s">
        <v>711</v>
      </c>
      <c r="I468" s="19" t="s">
        <v>712</v>
      </c>
      <c r="J468" s="19" t="s">
        <v>61</v>
      </c>
      <c r="K468" s="2">
        <v>0.75</v>
      </c>
      <c r="L468" s="2">
        <v>0.25</v>
      </c>
      <c r="M468" s="19">
        <v>100</v>
      </c>
      <c r="N468" s="19">
        <v>90</v>
      </c>
      <c r="O468" s="19">
        <v>90.9</v>
      </c>
      <c r="P468" s="19">
        <v>100</v>
      </c>
      <c r="Q468" s="21"/>
      <c r="R468" s="21"/>
      <c r="S468" s="21"/>
      <c r="T468" s="21"/>
      <c r="W468" s="2">
        <f t="shared" si="371"/>
        <v>95.224999999999994</v>
      </c>
      <c r="X468" s="2">
        <f t="shared" si="372"/>
        <v>5.5259237538472528</v>
      </c>
      <c r="Y468" s="2">
        <f t="shared" si="373"/>
        <v>4</v>
      </c>
      <c r="Z468" s="19">
        <v>100</v>
      </c>
      <c r="AA468" s="19">
        <v>90</v>
      </c>
      <c r="AB468" s="19">
        <v>60</v>
      </c>
      <c r="AC468" s="19">
        <v>90</v>
      </c>
      <c r="AJ468" s="2">
        <f t="shared" si="374"/>
        <v>85</v>
      </c>
      <c r="AK468" s="2">
        <f t="shared" si="375"/>
        <v>17.320508075688775</v>
      </c>
      <c r="AL468" s="2">
        <f t="shared" si="376"/>
        <v>4</v>
      </c>
      <c r="AM468" s="22">
        <f t="shared" si="377"/>
        <v>1.5707963267948966</v>
      </c>
      <c r="AN468" s="22">
        <f t="shared" si="378"/>
        <v>1.2490457723982542</v>
      </c>
      <c r="AO468" s="22">
        <f t="shared" si="379"/>
        <v>1.2643608792992098</v>
      </c>
      <c r="AP468" s="22">
        <f t="shared" si="380"/>
        <v>1.5707963267948966</v>
      </c>
      <c r="AQ468" s="22" t="str">
        <f t="shared" si="381"/>
        <v/>
      </c>
      <c r="AR468" s="22" t="str">
        <f t="shared" si="382"/>
        <v/>
      </c>
      <c r="AS468" s="22" t="str">
        <f t="shared" si="383"/>
        <v/>
      </c>
      <c r="AT468" s="22" t="str">
        <f t="shared" si="384"/>
        <v/>
      </c>
      <c r="AU468" s="22" t="str">
        <f t="shared" si="385"/>
        <v/>
      </c>
      <c r="AV468" s="22" t="str">
        <f t="shared" si="386"/>
        <v/>
      </c>
      <c r="AW468" s="2">
        <f t="shared" si="387"/>
        <v>1.4137498263218142</v>
      </c>
      <c r="AX468" s="2">
        <f t="shared" si="388"/>
        <v>0.1814494323432482</v>
      </c>
      <c r="AY468" s="2">
        <f t="shared" si="389"/>
        <v>4</v>
      </c>
      <c r="AZ468" s="23">
        <f t="shared" si="390"/>
        <v>1.5707963267948966</v>
      </c>
      <c r="BA468" s="23">
        <f t="shared" si="391"/>
        <v>1.2490457723982542</v>
      </c>
      <c r="BB468" s="23">
        <f t="shared" si="392"/>
        <v>0.88607712379261372</v>
      </c>
      <c r="BC468" s="23">
        <f t="shared" si="393"/>
        <v>1.2490457723982542</v>
      </c>
      <c r="BD468" s="23" t="str">
        <f t="shared" si="394"/>
        <v/>
      </c>
      <c r="BE468" s="23" t="str">
        <f t="shared" si="395"/>
        <v/>
      </c>
      <c r="BF468" s="23" t="str">
        <f t="shared" si="396"/>
        <v/>
      </c>
      <c r="BG468" s="23" t="str">
        <f t="shared" si="397"/>
        <v/>
      </c>
      <c r="BH468" s="23" t="str">
        <f t="shared" si="398"/>
        <v/>
      </c>
      <c r="BI468" s="23" t="str">
        <f t="shared" si="399"/>
        <v/>
      </c>
      <c r="BJ468" s="2">
        <f t="shared" si="400"/>
        <v>1.2387412488460048</v>
      </c>
      <c r="BK468" s="2">
        <f t="shared" si="401"/>
        <v>0.27978856678010416</v>
      </c>
      <c r="BL468" s="2">
        <f t="shared" si="402"/>
        <v>4</v>
      </c>
      <c r="BM468" s="2">
        <f t="shared" si="403"/>
        <v>5.8565614006904864E-4</v>
      </c>
      <c r="BN468" s="2">
        <f t="shared" si="404"/>
        <v>1.3481238486733743E-4</v>
      </c>
      <c r="BO468" s="2">
        <f t="shared" si="405"/>
        <v>4</v>
      </c>
      <c r="BP468" s="2">
        <f t="shared" si="406"/>
        <v>1.1469763736283611</v>
      </c>
      <c r="BQ468" s="2">
        <f t="shared" si="407"/>
        <v>0.74069708411268287</v>
      </c>
      <c r="BR468" s="3" t="str">
        <f t="shared" si="408"/>
        <v>Nontoxic</v>
      </c>
      <c r="BS468" s="2">
        <f t="shared" si="409"/>
        <v>89.262273562614865</v>
      </c>
      <c r="BT468" s="4" t="s">
        <v>663</v>
      </c>
      <c r="BU468" s="2" t="s">
        <v>666</v>
      </c>
      <c r="BV468" s="2">
        <f t="shared" si="410"/>
        <v>3</v>
      </c>
      <c r="BW468" s="2">
        <f t="shared" si="411"/>
        <v>3</v>
      </c>
      <c r="BX468" s="2">
        <f t="shared" si="412"/>
        <v>3.2923896497687004E-2</v>
      </c>
      <c r="BY468" s="2">
        <f t="shared" si="413"/>
        <v>7.8281642100864801E-2</v>
      </c>
      <c r="BZ468" s="2">
        <f t="shared" si="414"/>
        <v>5.5602769299275899E-2</v>
      </c>
      <c r="CA468" s="2">
        <f t="shared" si="415"/>
        <v>1.1666666666666667</v>
      </c>
      <c r="CB468" s="2">
        <f t="shared" si="416"/>
        <v>0.46788213626347336</v>
      </c>
      <c r="CC468" s="2">
        <v>6.6349999999999998</v>
      </c>
      <c r="CD468" s="2" t="str">
        <f t="shared" si="417"/>
        <v>Same Var</v>
      </c>
      <c r="CE468" s="2">
        <f t="shared" si="418"/>
        <v>9.0712432524590658E-2</v>
      </c>
      <c r="CF468" s="2" t="str">
        <f t="shared" si="419"/>
        <v>NS</v>
      </c>
      <c r="CG468" s="2" t="str">
        <f t="shared" si="420"/>
        <v>NS</v>
      </c>
      <c r="CH468" s="2" t="str">
        <f t="shared" si="421"/>
        <v>Same Var T-test</v>
      </c>
      <c r="CI468" s="2" t="str">
        <f t="shared" si="422"/>
        <v/>
      </c>
      <c r="CJ468" s="2" t="str">
        <f t="shared" si="423"/>
        <v/>
      </c>
    </row>
    <row r="469" spans="1:88" x14ac:dyDescent="0.2">
      <c r="A469" s="1" t="s">
        <v>142</v>
      </c>
      <c r="B469" s="19" t="s">
        <v>342</v>
      </c>
      <c r="C469" s="20">
        <v>37676</v>
      </c>
      <c r="D469" s="7">
        <v>0.67708333333333337</v>
      </c>
      <c r="E469" s="1">
        <v>0.1</v>
      </c>
      <c r="F469" s="1" t="s">
        <v>57</v>
      </c>
      <c r="G469" s="1" t="s">
        <v>769</v>
      </c>
      <c r="H469" s="19" t="s">
        <v>711</v>
      </c>
      <c r="I469" s="19" t="s">
        <v>712</v>
      </c>
      <c r="J469" s="19" t="s">
        <v>61</v>
      </c>
      <c r="K469" s="2">
        <v>0.75</v>
      </c>
      <c r="L469" s="2">
        <v>0.25</v>
      </c>
      <c r="M469" s="19">
        <v>90</v>
      </c>
      <c r="N469" s="19">
        <v>100</v>
      </c>
      <c r="O469" s="19">
        <v>90</v>
      </c>
      <c r="P469" s="21"/>
      <c r="Q469" s="21"/>
      <c r="R469" s="21"/>
      <c r="S469" s="21"/>
      <c r="T469" s="21"/>
      <c r="W469" s="2">
        <f t="shared" si="371"/>
        <v>93.333333333333329</v>
      </c>
      <c r="X469" s="2">
        <f t="shared" si="372"/>
        <v>5.7735026918962573</v>
      </c>
      <c r="Y469" s="2">
        <f t="shared" si="373"/>
        <v>3</v>
      </c>
      <c r="Z469" s="19">
        <v>100</v>
      </c>
      <c r="AA469" s="19">
        <v>100</v>
      </c>
      <c r="AB469" s="19">
        <v>100</v>
      </c>
      <c r="AC469" s="21"/>
      <c r="AJ469" s="2">
        <f t="shared" si="374"/>
        <v>100</v>
      </c>
      <c r="AK469" s="2">
        <f t="shared" si="375"/>
        <v>0</v>
      </c>
      <c r="AL469" s="2">
        <f t="shared" si="376"/>
        <v>3</v>
      </c>
      <c r="AM469" s="22">
        <f t="shared" si="377"/>
        <v>1.2490457723982542</v>
      </c>
      <c r="AN469" s="22">
        <f t="shared" si="378"/>
        <v>1.5707963267948966</v>
      </c>
      <c r="AO469" s="22">
        <f t="shared" si="379"/>
        <v>1.2490457723982542</v>
      </c>
      <c r="AP469" s="22" t="str">
        <f t="shared" si="380"/>
        <v/>
      </c>
      <c r="AQ469" s="22" t="str">
        <f t="shared" si="381"/>
        <v/>
      </c>
      <c r="AR469" s="22" t="str">
        <f t="shared" si="382"/>
        <v/>
      </c>
      <c r="AS469" s="22" t="str">
        <f t="shared" si="383"/>
        <v/>
      </c>
      <c r="AT469" s="22" t="str">
        <f t="shared" si="384"/>
        <v/>
      </c>
      <c r="AU469" s="22" t="str">
        <f t="shared" si="385"/>
        <v/>
      </c>
      <c r="AV469" s="22" t="str">
        <f t="shared" si="386"/>
        <v/>
      </c>
      <c r="AW469" s="2">
        <f t="shared" si="387"/>
        <v>1.3562959571971351</v>
      </c>
      <c r="AX469" s="2">
        <f t="shared" si="388"/>
        <v>0.18576276919281115</v>
      </c>
      <c r="AY469" s="2">
        <f t="shared" si="389"/>
        <v>3</v>
      </c>
      <c r="AZ469" s="23">
        <f t="shared" si="390"/>
        <v>1.5707963267948966</v>
      </c>
      <c r="BA469" s="23">
        <f t="shared" si="391"/>
        <v>1.5707963267948966</v>
      </c>
      <c r="BB469" s="23">
        <f t="shared" si="392"/>
        <v>1.5707963267948966</v>
      </c>
      <c r="BC469" s="23" t="str">
        <f t="shared" si="393"/>
        <v/>
      </c>
      <c r="BD469" s="23" t="str">
        <f t="shared" si="394"/>
        <v/>
      </c>
      <c r="BE469" s="23" t="str">
        <f t="shared" si="395"/>
        <v/>
      </c>
      <c r="BF469" s="23" t="str">
        <f t="shared" si="396"/>
        <v/>
      </c>
      <c r="BG469" s="23" t="str">
        <f t="shared" si="397"/>
        <v/>
      </c>
      <c r="BH469" s="23" t="str">
        <f t="shared" si="398"/>
        <v/>
      </c>
      <c r="BI469" s="23" t="str">
        <f t="shared" si="399"/>
        <v/>
      </c>
      <c r="BJ469" s="2">
        <f t="shared" si="400"/>
        <v>1.5707963267948966</v>
      </c>
      <c r="BK469" s="2">
        <f t="shared" si="401"/>
        <v>0</v>
      </c>
      <c r="BL469" s="2">
        <f t="shared" si="402"/>
        <v>3</v>
      </c>
      <c r="BM469" s="2">
        <f t="shared" si="403"/>
        <v>4.186366536778233E-5</v>
      </c>
      <c r="BN469" s="2">
        <f t="shared" si="404"/>
        <v>2.0931832683891165E-5</v>
      </c>
      <c r="BO469" s="2">
        <f t="shared" si="405"/>
        <v>2</v>
      </c>
      <c r="BP469" s="2">
        <f t="shared" si="406"/>
        <v>6.8820314536536751</v>
      </c>
      <c r="BQ469" s="2">
        <f t="shared" si="407"/>
        <v>0.81649658092772592</v>
      </c>
      <c r="BR469" s="3" t="str">
        <f t="shared" si="408"/>
        <v>Nontoxic</v>
      </c>
      <c r="BS469" s="2">
        <f t="shared" si="409"/>
        <v>107.14285714285714</v>
      </c>
      <c r="BT469" s="4" t="s">
        <v>664</v>
      </c>
      <c r="BU469" s="2" t="s">
        <v>666</v>
      </c>
      <c r="BV469" s="2">
        <f t="shared" si="410"/>
        <v>2</v>
      </c>
      <c r="BW469" s="2">
        <f t="shared" si="411"/>
        <v>2</v>
      </c>
      <c r="BX469" s="2">
        <f t="shared" si="412"/>
        <v>3.450780641818163E-2</v>
      </c>
      <c r="BY469" s="2">
        <f t="shared" si="413"/>
        <v>0</v>
      </c>
      <c r="BZ469" s="2">
        <f t="shared" si="414"/>
        <v>1.7253903209090815E-2</v>
      </c>
      <c r="CA469" s="2">
        <f t="shared" si="415"/>
        <v>1.25</v>
      </c>
      <c r="CB469" s="2" t="e">
        <f t="shared" si="416"/>
        <v>#NUM!</v>
      </c>
      <c r="CC469" s="2">
        <v>6.6349999999999998</v>
      </c>
      <c r="CD469" s="2" t="e">
        <f t="shared" si="417"/>
        <v>#NUM!</v>
      </c>
      <c r="CE469" s="2" t="e">
        <f t="shared" si="418"/>
        <v>#NUM!</v>
      </c>
      <c r="CF469" s="2" t="e">
        <f t="shared" si="419"/>
        <v>#NUM!</v>
      </c>
      <c r="CG469" s="2" t="str">
        <f t="shared" si="420"/>
        <v>NS</v>
      </c>
      <c r="CH469" s="2" t="str">
        <f t="shared" si="421"/>
        <v/>
      </c>
      <c r="CI469" s="2" t="str">
        <f t="shared" si="422"/>
        <v/>
      </c>
      <c r="CJ469" s="2" t="str">
        <f t="shared" si="423"/>
        <v/>
      </c>
    </row>
    <row r="470" spans="1:88" x14ac:dyDescent="0.2">
      <c r="A470" s="1" t="s">
        <v>142</v>
      </c>
      <c r="B470" s="19" t="s">
        <v>370</v>
      </c>
      <c r="C470" s="20">
        <v>37676</v>
      </c>
      <c r="D470" s="7">
        <v>0.625</v>
      </c>
      <c r="E470" s="1">
        <v>0.1</v>
      </c>
      <c r="F470" s="1" t="s">
        <v>57</v>
      </c>
      <c r="G470" s="1" t="s">
        <v>769</v>
      </c>
      <c r="H470" s="19" t="s">
        <v>711</v>
      </c>
      <c r="I470" s="19" t="s">
        <v>712</v>
      </c>
      <c r="J470" s="19" t="s">
        <v>61</v>
      </c>
      <c r="K470" s="2">
        <v>0.75</v>
      </c>
      <c r="L470" s="2">
        <v>0.25</v>
      </c>
      <c r="M470" s="19">
        <v>90</v>
      </c>
      <c r="N470" s="19">
        <v>100</v>
      </c>
      <c r="O470" s="19">
        <v>90</v>
      </c>
      <c r="P470" s="21"/>
      <c r="Q470" s="21"/>
      <c r="R470" s="21"/>
      <c r="S470" s="21"/>
      <c r="T470" s="21"/>
      <c r="W470" s="2">
        <f t="shared" si="371"/>
        <v>93.333333333333329</v>
      </c>
      <c r="X470" s="2">
        <f t="shared" si="372"/>
        <v>5.7735026918962573</v>
      </c>
      <c r="Y470" s="2">
        <f t="shared" si="373"/>
        <v>3</v>
      </c>
      <c r="Z470" s="19">
        <v>100</v>
      </c>
      <c r="AA470" s="19">
        <v>100</v>
      </c>
      <c r="AB470" s="19">
        <v>100</v>
      </c>
      <c r="AC470" s="21"/>
      <c r="AJ470" s="2">
        <f t="shared" si="374"/>
        <v>100</v>
      </c>
      <c r="AK470" s="2">
        <f t="shared" si="375"/>
        <v>0</v>
      </c>
      <c r="AL470" s="2">
        <f t="shared" si="376"/>
        <v>3</v>
      </c>
      <c r="AM470" s="22">
        <f t="shared" si="377"/>
        <v>1.2490457723982542</v>
      </c>
      <c r="AN470" s="22">
        <f t="shared" si="378"/>
        <v>1.5707963267948966</v>
      </c>
      <c r="AO470" s="22">
        <f t="shared" si="379"/>
        <v>1.2490457723982542</v>
      </c>
      <c r="AP470" s="22" t="str">
        <f t="shared" si="380"/>
        <v/>
      </c>
      <c r="AQ470" s="22" t="str">
        <f t="shared" si="381"/>
        <v/>
      </c>
      <c r="AR470" s="22" t="str">
        <f t="shared" si="382"/>
        <v/>
      </c>
      <c r="AS470" s="22" t="str">
        <f t="shared" si="383"/>
        <v/>
      </c>
      <c r="AT470" s="22" t="str">
        <f t="shared" si="384"/>
        <v/>
      </c>
      <c r="AU470" s="22" t="str">
        <f t="shared" si="385"/>
        <v/>
      </c>
      <c r="AV470" s="22" t="str">
        <f t="shared" si="386"/>
        <v/>
      </c>
      <c r="AW470" s="2">
        <f t="shared" si="387"/>
        <v>1.3562959571971351</v>
      </c>
      <c r="AX470" s="2">
        <f t="shared" si="388"/>
        <v>0.18576276919281115</v>
      </c>
      <c r="AY470" s="2">
        <f t="shared" si="389"/>
        <v>3</v>
      </c>
      <c r="AZ470" s="23">
        <f t="shared" si="390"/>
        <v>1.5707963267948966</v>
      </c>
      <c r="BA470" s="23">
        <f t="shared" si="391"/>
        <v>1.5707963267948966</v>
      </c>
      <c r="BB470" s="23">
        <f t="shared" si="392"/>
        <v>1.5707963267948966</v>
      </c>
      <c r="BC470" s="23" t="str">
        <f t="shared" si="393"/>
        <v/>
      </c>
      <c r="BD470" s="23" t="str">
        <f t="shared" si="394"/>
        <v/>
      </c>
      <c r="BE470" s="23" t="str">
        <f t="shared" si="395"/>
        <v/>
      </c>
      <c r="BF470" s="23" t="str">
        <f t="shared" si="396"/>
        <v/>
      </c>
      <c r="BG470" s="23" t="str">
        <f t="shared" si="397"/>
        <v/>
      </c>
      <c r="BH470" s="23" t="str">
        <f t="shared" si="398"/>
        <v/>
      </c>
      <c r="BI470" s="23" t="str">
        <f t="shared" si="399"/>
        <v/>
      </c>
      <c r="BJ470" s="2">
        <f t="shared" si="400"/>
        <v>1.5707963267948966</v>
      </c>
      <c r="BK470" s="2">
        <f t="shared" si="401"/>
        <v>0</v>
      </c>
      <c r="BL470" s="2">
        <f t="shared" si="402"/>
        <v>3</v>
      </c>
      <c r="BM470" s="2">
        <f t="shared" si="403"/>
        <v>4.186366536778233E-5</v>
      </c>
      <c r="BN470" s="2">
        <f t="shared" si="404"/>
        <v>2.0931832683891165E-5</v>
      </c>
      <c r="BO470" s="2">
        <f t="shared" si="405"/>
        <v>2</v>
      </c>
      <c r="BP470" s="2">
        <f t="shared" si="406"/>
        <v>6.8820314536536751</v>
      </c>
      <c r="BQ470" s="2">
        <f t="shared" si="407"/>
        <v>0.81649658092772592</v>
      </c>
      <c r="BR470" s="3" t="str">
        <f t="shared" si="408"/>
        <v>Nontoxic</v>
      </c>
      <c r="BS470" s="2">
        <f t="shared" si="409"/>
        <v>107.14285714285714</v>
      </c>
      <c r="BT470" s="4" t="s">
        <v>664</v>
      </c>
      <c r="BU470" s="2" t="s">
        <v>666</v>
      </c>
      <c r="BV470" s="2">
        <f t="shared" si="410"/>
        <v>2</v>
      </c>
      <c r="BW470" s="2">
        <f t="shared" si="411"/>
        <v>2</v>
      </c>
      <c r="BX470" s="2">
        <f t="shared" si="412"/>
        <v>3.450780641818163E-2</v>
      </c>
      <c r="BY470" s="2">
        <f t="shared" si="413"/>
        <v>0</v>
      </c>
      <c r="BZ470" s="2">
        <f t="shared" si="414"/>
        <v>1.7253903209090815E-2</v>
      </c>
      <c r="CA470" s="2">
        <f t="shared" si="415"/>
        <v>1.25</v>
      </c>
      <c r="CB470" s="2" t="e">
        <f t="shared" si="416"/>
        <v>#NUM!</v>
      </c>
      <c r="CC470" s="2">
        <v>6.6349999999999998</v>
      </c>
      <c r="CD470" s="2" t="e">
        <f t="shared" si="417"/>
        <v>#NUM!</v>
      </c>
      <c r="CE470" s="2" t="e">
        <f t="shared" si="418"/>
        <v>#NUM!</v>
      </c>
      <c r="CF470" s="2" t="e">
        <f t="shared" si="419"/>
        <v>#NUM!</v>
      </c>
      <c r="CG470" s="2" t="str">
        <f t="shared" si="420"/>
        <v>NS</v>
      </c>
      <c r="CH470" s="2" t="str">
        <f t="shared" si="421"/>
        <v/>
      </c>
      <c r="CI470" s="2" t="str">
        <f t="shared" si="422"/>
        <v/>
      </c>
      <c r="CJ470" s="2" t="str">
        <f t="shared" si="423"/>
        <v/>
      </c>
    </row>
    <row r="471" spans="1:88" x14ac:dyDescent="0.2">
      <c r="A471" s="1" t="s">
        <v>142</v>
      </c>
      <c r="B471" s="19" t="s">
        <v>339</v>
      </c>
      <c r="C471" s="20">
        <v>37677</v>
      </c>
      <c r="D471" s="7">
        <v>0.46875</v>
      </c>
      <c r="E471" s="1">
        <v>0.1</v>
      </c>
      <c r="F471" s="1" t="s">
        <v>57</v>
      </c>
      <c r="G471" s="1" t="s">
        <v>769</v>
      </c>
      <c r="H471" s="19" t="s">
        <v>711</v>
      </c>
      <c r="I471" s="19" t="s">
        <v>712</v>
      </c>
      <c r="J471" s="19" t="s">
        <v>61</v>
      </c>
      <c r="K471" s="2">
        <v>0.75</v>
      </c>
      <c r="L471" s="2">
        <v>0.25</v>
      </c>
      <c r="M471" s="19">
        <v>90</v>
      </c>
      <c r="N471" s="19">
        <v>100</v>
      </c>
      <c r="O471" s="19">
        <v>90</v>
      </c>
      <c r="P471" s="21"/>
      <c r="Q471" s="21"/>
      <c r="R471" s="21"/>
      <c r="S471" s="21"/>
      <c r="T471" s="21"/>
      <c r="W471" s="2">
        <f t="shared" si="371"/>
        <v>93.333333333333329</v>
      </c>
      <c r="X471" s="2">
        <f t="shared" si="372"/>
        <v>5.7735026918962573</v>
      </c>
      <c r="Y471" s="2">
        <f t="shared" si="373"/>
        <v>3</v>
      </c>
      <c r="Z471" s="19">
        <v>90</v>
      </c>
      <c r="AA471" s="19">
        <v>100</v>
      </c>
      <c r="AB471" s="19">
        <v>100</v>
      </c>
      <c r="AC471" s="21"/>
      <c r="AJ471" s="2">
        <f t="shared" si="374"/>
        <v>96.666666666666671</v>
      </c>
      <c r="AK471" s="2">
        <f t="shared" si="375"/>
        <v>5.7735026918962573</v>
      </c>
      <c r="AL471" s="2">
        <f t="shared" si="376"/>
        <v>3</v>
      </c>
      <c r="AM471" s="22">
        <f t="shared" si="377"/>
        <v>1.2490457723982542</v>
      </c>
      <c r="AN471" s="22">
        <f t="shared" si="378"/>
        <v>1.5707963267948966</v>
      </c>
      <c r="AO471" s="22">
        <f t="shared" si="379"/>
        <v>1.2490457723982542</v>
      </c>
      <c r="AP471" s="22" t="str">
        <f t="shared" si="380"/>
        <v/>
      </c>
      <c r="AQ471" s="22" t="str">
        <f t="shared" si="381"/>
        <v/>
      </c>
      <c r="AR471" s="22" t="str">
        <f t="shared" si="382"/>
        <v/>
      </c>
      <c r="AS471" s="22" t="str">
        <f t="shared" si="383"/>
        <v/>
      </c>
      <c r="AT471" s="22" t="str">
        <f t="shared" si="384"/>
        <v/>
      </c>
      <c r="AU471" s="22" t="str">
        <f t="shared" si="385"/>
        <v/>
      </c>
      <c r="AV471" s="22" t="str">
        <f t="shared" si="386"/>
        <v/>
      </c>
      <c r="AW471" s="2">
        <f t="shared" si="387"/>
        <v>1.3562959571971351</v>
      </c>
      <c r="AX471" s="2">
        <f t="shared" si="388"/>
        <v>0.18576276919281115</v>
      </c>
      <c r="AY471" s="2">
        <f t="shared" si="389"/>
        <v>3</v>
      </c>
      <c r="AZ471" s="23">
        <f t="shared" si="390"/>
        <v>1.2490457723982542</v>
      </c>
      <c r="BA471" s="23">
        <f t="shared" si="391"/>
        <v>1.5707963267948966</v>
      </c>
      <c r="BB471" s="23">
        <f t="shared" si="392"/>
        <v>1.5707963267948966</v>
      </c>
      <c r="BC471" s="23" t="str">
        <f t="shared" si="393"/>
        <v/>
      </c>
      <c r="BD471" s="23" t="str">
        <f t="shared" si="394"/>
        <v/>
      </c>
      <c r="BE471" s="23" t="str">
        <f t="shared" si="395"/>
        <v/>
      </c>
      <c r="BF471" s="23" t="str">
        <f t="shared" si="396"/>
        <v/>
      </c>
      <c r="BG471" s="23" t="str">
        <f t="shared" si="397"/>
        <v/>
      </c>
      <c r="BH471" s="23" t="str">
        <f t="shared" si="398"/>
        <v/>
      </c>
      <c r="BI471" s="23" t="str">
        <f t="shared" si="399"/>
        <v/>
      </c>
      <c r="BJ471" s="2">
        <f t="shared" si="400"/>
        <v>1.4635461419960158</v>
      </c>
      <c r="BK471" s="2">
        <f t="shared" si="401"/>
        <v>0.18576276919281234</v>
      </c>
      <c r="BL471" s="2">
        <f t="shared" si="402"/>
        <v>3</v>
      </c>
      <c r="BM471" s="2">
        <f t="shared" si="403"/>
        <v>3.2302210931931338E-4</v>
      </c>
      <c r="BN471" s="2">
        <f t="shared" si="404"/>
        <v>8.7086760672487143E-5</v>
      </c>
      <c r="BO471" s="2">
        <f t="shared" si="405"/>
        <v>4</v>
      </c>
      <c r="BP471" s="2">
        <f t="shared" si="406"/>
        <v>3.3292188721921843</v>
      </c>
      <c r="BQ471" s="2">
        <f t="shared" si="407"/>
        <v>0.74069708411268287</v>
      </c>
      <c r="BR471" s="3" t="str">
        <f t="shared" si="408"/>
        <v>Nontoxic</v>
      </c>
      <c r="BS471" s="2">
        <f t="shared" si="409"/>
        <v>103.57142857142858</v>
      </c>
      <c r="BT471" s="4" t="s">
        <v>664</v>
      </c>
      <c r="BU471" s="2" t="s">
        <v>666</v>
      </c>
      <c r="BV471" s="2">
        <f t="shared" si="410"/>
        <v>2</v>
      </c>
      <c r="BW471" s="2">
        <f t="shared" si="411"/>
        <v>2</v>
      </c>
      <c r="BX471" s="2">
        <f t="shared" si="412"/>
        <v>3.450780641818163E-2</v>
      </c>
      <c r="BY471" s="2">
        <f t="shared" si="413"/>
        <v>3.4507806418182067E-2</v>
      </c>
      <c r="BZ471" s="2">
        <f t="shared" si="414"/>
        <v>3.4507806418181852E-2</v>
      </c>
      <c r="CA471" s="2">
        <f t="shared" si="415"/>
        <v>1.25</v>
      </c>
      <c r="CB471" s="2">
        <f t="shared" si="416"/>
        <v>0</v>
      </c>
      <c r="CC471" s="2">
        <v>6.6349999999999998</v>
      </c>
      <c r="CD471" s="2" t="str">
        <f t="shared" si="417"/>
        <v>Same Var</v>
      </c>
      <c r="CE471" s="2">
        <f t="shared" si="418"/>
        <v>0.16911061493500912</v>
      </c>
      <c r="CF471" s="2" t="str">
        <f t="shared" si="419"/>
        <v>NS</v>
      </c>
      <c r="CG471" s="2" t="str">
        <f t="shared" si="420"/>
        <v>NS</v>
      </c>
      <c r="CH471" s="2" t="str">
        <f t="shared" si="421"/>
        <v/>
      </c>
      <c r="CI471" s="2" t="str">
        <f t="shared" si="422"/>
        <v/>
      </c>
      <c r="CJ471" s="2" t="str">
        <f t="shared" si="423"/>
        <v/>
      </c>
    </row>
    <row r="472" spans="1:88" x14ac:dyDescent="0.2">
      <c r="A472" s="1" t="s">
        <v>142</v>
      </c>
      <c r="B472" s="19" t="s">
        <v>348</v>
      </c>
      <c r="C472" s="20">
        <v>37677</v>
      </c>
      <c r="D472" s="7">
        <v>0.38541666666666669</v>
      </c>
      <c r="E472" s="1">
        <v>0.1</v>
      </c>
      <c r="F472" s="1" t="s">
        <v>57</v>
      </c>
      <c r="G472" s="1" t="s">
        <v>769</v>
      </c>
      <c r="H472" s="19" t="s">
        <v>711</v>
      </c>
      <c r="I472" s="19" t="s">
        <v>712</v>
      </c>
      <c r="J472" s="19" t="s">
        <v>61</v>
      </c>
      <c r="K472" s="2">
        <v>0.75</v>
      </c>
      <c r="L472" s="2">
        <v>0.25</v>
      </c>
      <c r="M472" s="19">
        <v>90</v>
      </c>
      <c r="N472" s="19">
        <v>100</v>
      </c>
      <c r="O472" s="19">
        <v>90</v>
      </c>
      <c r="P472" s="21"/>
      <c r="Q472" s="21"/>
      <c r="R472" s="21"/>
      <c r="S472" s="21"/>
      <c r="T472" s="21"/>
      <c r="W472" s="2">
        <f t="shared" si="371"/>
        <v>93.333333333333329</v>
      </c>
      <c r="X472" s="2">
        <f t="shared" si="372"/>
        <v>5.7735026918962573</v>
      </c>
      <c r="Y472" s="2">
        <f t="shared" si="373"/>
        <v>3</v>
      </c>
      <c r="Z472" s="19">
        <v>100</v>
      </c>
      <c r="AA472" s="19">
        <v>90</v>
      </c>
      <c r="AB472" s="19">
        <v>100</v>
      </c>
      <c r="AC472" s="21"/>
      <c r="AJ472" s="2">
        <f t="shared" si="374"/>
        <v>96.666666666666671</v>
      </c>
      <c r="AK472" s="2">
        <f t="shared" si="375"/>
        <v>5.7735026918962573</v>
      </c>
      <c r="AL472" s="2">
        <f t="shared" si="376"/>
        <v>3</v>
      </c>
      <c r="AM472" s="22">
        <f t="shared" si="377"/>
        <v>1.2490457723982542</v>
      </c>
      <c r="AN472" s="22">
        <f t="shared" si="378"/>
        <v>1.5707963267948966</v>
      </c>
      <c r="AO472" s="22">
        <f t="shared" si="379"/>
        <v>1.2490457723982542</v>
      </c>
      <c r="AP472" s="22" t="str">
        <f t="shared" si="380"/>
        <v/>
      </c>
      <c r="AQ472" s="22" t="str">
        <f t="shared" si="381"/>
        <v/>
      </c>
      <c r="AR472" s="22" t="str">
        <f t="shared" si="382"/>
        <v/>
      </c>
      <c r="AS472" s="22" t="str">
        <f t="shared" si="383"/>
        <v/>
      </c>
      <c r="AT472" s="22" t="str">
        <f t="shared" si="384"/>
        <v/>
      </c>
      <c r="AU472" s="22" t="str">
        <f t="shared" si="385"/>
        <v/>
      </c>
      <c r="AV472" s="22" t="str">
        <f t="shared" si="386"/>
        <v/>
      </c>
      <c r="AW472" s="2">
        <f t="shared" si="387"/>
        <v>1.3562959571971351</v>
      </c>
      <c r="AX472" s="2">
        <f t="shared" si="388"/>
        <v>0.18576276919281115</v>
      </c>
      <c r="AY472" s="2">
        <f t="shared" si="389"/>
        <v>3</v>
      </c>
      <c r="AZ472" s="23">
        <f t="shared" si="390"/>
        <v>1.5707963267948966</v>
      </c>
      <c r="BA472" s="23">
        <f t="shared" si="391"/>
        <v>1.2490457723982542</v>
      </c>
      <c r="BB472" s="23">
        <f t="shared" si="392"/>
        <v>1.5707963267948966</v>
      </c>
      <c r="BC472" s="23" t="str">
        <f t="shared" si="393"/>
        <v/>
      </c>
      <c r="BD472" s="23" t="str">
        <f t="shared" si="394"/>
        <v/>
      </c>
      <c r="BE472" s="23" t="str">
        <f t="shared" si="395"/>
        <v/>
      </c>
      <c r="BF472" s="23" t="str">
        <f t="shared" si="396"/>
        <v/>
      </c>
      <c r="BG472" s="23" t="str">
        <f t="shared" si="397"/>
        <v/>
      </c>
      <c r="BH472" s="23" t="str">
        <f t="shared" si="398"/>
        <v/>
      </c>
      <c r="BI472" s="23" t="str">
        <f t="shared" si="399"/>
        <v/>
      </c>
      <c r="BJ472" s="2">
        <f t="shared" si="400"/>
        <v>1.4635461419960158</v>
      </c>
      <c r="BK472" s="2">
        <f t="shared" si="401"/>
        <v>0.18576276919281234</v>
      </c>
      <c r="BL472" s="2">
        <f t="shared" si="402"/>
        <v>3</v>
      </c>
      <c r="BM472" s="2">
        <f t="shared" si="403"/>
        <v>3.2302210931931338E-4</v>
      </c>
      <c r="BN472" s="2">
        <f t="shared" si="404"/>
        <v>8.7086760672487143E-5</v>
      </c>
      <c r="BO472" s="2">
        <f t="shared" si="405"/>
        <v>4</v>
      </c>
      <c r="BP472" s="2">
        <f t="shared" si="406"/>
        <v>3.3292188721921843</v>
      </c>
      <c r="BQ472" s="2">
        <f t="shared" si="407"/>
        <v>0.74069708411268287</v>
      </c>
      <c r="BR472" s="3" t="str">
        <f t="shared" si="408"/>
        <v>Nontoxic</v>
      </c>
      <c r="BS472" s="2">
        <f t="shared" si="409"/>
        <v>103.57142857142858</v>
      </c>
      <c r="BT472" s="4" t="s">
        <v>664</v>
      </c>
      <c r="BU472" s="2" t="s">
        <v>666</v>
      </c>
      <c r="BV472" s="2">
        <f t="shared" si="410"/>
        <v>2</v>
      </c>
      <c r="BW472" s="2">
        <f t="shared" si="411"/>
        <v>2</v>
      </c>
      <c r="BX472" s="2">
        <f t="shared" si="412"/>
        <v>3.450780641818163E-2</v>
      </c>
      <c r="BY472" s="2">
        <f t="shared" si="413"/>
        <v>3.4507806418182067E-2</v>
      </c>
      <c r="BZ472" s="2">
        <f t="shared" si="414"/>
        <v>3.4507806418181852E-2</v>
      </c>
      <c r="CA472" s="2">
        <f t="shared" si="415"/>
        <v>1.25</v>
      </c>
      <c r="CB472" s="2">
        <f t="shared" si="416"/>
        <v>0</v>
      </c>
      <c r="CC472" s="2">
        <v>6.6349999999999998</v>
      </c>
      <c r="CD472" s="2" t="str">
        <f t="shared" si="417"/>
        <v>Same Var</v>
      </c>
      <c r="CE472" s="2">
        <f t="shared" si="418"/>
        <v>0.16911061493500912</v>
      </c>
      <c r="CF472" s="2" t="str">
        <f t="shared" si="419"/>
        <v>NS</v>
      </c>
      <c r="CG472" s="2" t="str">
        <f t="shared" si="420"/>
        <v>NS</v>
      </c>
      <c r="CH472" s="2" t="str">
        <f t="shared" si="421"/>
        <v/>
      </c>
      <c r="CI472" s="2" t="str">
        <f t="shared" si="422"/>
        <v/>
      </c>
      <c r="CJ472" s="2" t="str">
        <f t="shared" si="423"/>
        <v/>
      </c>
    </row>
    <row r="473" spans="1:88" x14ac:dyDescent="0.2">
      <c r="A473" s="1" t="s">
        <v>142</v>
      </c>
      <c r="B473" s="19" t="s">
        <v>357</v>
      </c>
      <c r="C473" s="20">
        <v>37676</v>
      </c>
      <c r="D473" s="7">
        <v>0.75</v>
      </c>
      <c r="E473" s="1">
        <v>0.1</v>
      </c>
      <c r="F473" s="1" t="s">
        <v>57</v>
      </c>
      <c r="G473" s="1" t="s">
        <v>769</v>
      </c>
      <c r="H473" s="19" t="s">
        <v>711</v>
      </c>
      <c r="I473" s="19" t="s">
        <v>712</v>
      </c>
      <c r="J473" s="19" t="s">
        <v>61</v>
      </c>
      <c r="K473" s="2">
        <v>0.75</v>
      </c>
      <c r="L473" s="2">
        <v>0.25</v>
      </c>
      <c r="M473" s="19">
        <v>90</v>
      </c>
      <c r="N473" s="19">
        <v>100</v>
      </c>
      <c r="O473" s="19">
        <v>90</v>
      </c>
      <c r="P473" s="21"/>
      <c r="Q473" s="21"/>
      <c r="R473" s="21"/>
      <c r="S473" s="21"/>
      <c r="T473" s="21"/>
      <c r="W473" s="2">
        <f t="shared" si="371"/>
        <v>93.333333333333329</v>
      </c>
      <c r="X473" s="2">
        <f t="shared" si="372"/>
        <v>5.7735026918962573</v>
      </c>
      <c r="Y473" s="2">
        <f t="shared" si="373"/>
        <v>3</v>
      </c>
      <c r="Z473" s="19">
        <v>100</v>
      </c>
      <c r="AA473" s="19">
        <v>90</v>
      </c>
      <c r="AB473" s="19">
        <v>100</v>
      </c>
      <c r="AC473" s="21"/>
      <c r="AJ473" s="2">
        <f t="shared" si="374"/>
        <v>96.666666666666671</v>
      </c>
      <c r="AK473" s="2">
        <f t="shared" si="375"/>
        <v>5.7735026918962573</v>
      </c>
      <c r="AL473" s="2">
        <f t="shared" si="376"/>
        <v>3</v>
      </c>
      <c r="AM473" s="22">
        <f t="shared" si="377"/>
        <v>1.2490457723982542</v>
      </c>
      <c r="AN473" s="22">
        <f t="shared" si="378"/>
        <v>1.5707963267948966</v>
      </c>
      <c r="AO473" s="22">
        <f t="shared" si="379"/>
        <v>1.2490457723982542</v>
      </c>
      <c r="AP473" s="22" t="str">
        <f t="shared" si="380"/>
        <v/>
      </c>
      <c r="AQ473" s="22" t="str">
        <f t="shared" si="381"/>
        <v/>
      </c>
      <c r="AR473" s="22" t="str">
        <f t="shared" si="382"/>
        <v/>
      </c>
      <c r="AS473" s="22" t="str">
        <f t="shared" si="383"/>
        <v/>
      </c>
      <c r="AT473" s="22" t="str">
        <f t="shared" si="384"/>
        <v/>
      </c>
      <c r="AU473" s="22" t="str">
        <f t="shared" si="385"/>
        <v/>
      </c>
      <c r="AV473" s="22" t="str">
        <f t="shared" si="386"/>
        <v/>
      </c>
      <c r="AW473" s="2">
        <f t="shared" si="387"/>
        <v>1.3562959571971351</v>
      </c>
      <c r="AX473" s="2">
        <f t="shared" si="388"/>
        <v>0.18576276919281115</v>
      </c>
      <c r="AY473" s="2">
        <f t="shared" si="389"/>
        <v>3</v>
      </c>
      <c r="AZ473" s="23">
        <f t="shared" si="390"/>
        <v>1.5707963267948966</v>
      </c>
      <c r="BA473" s="23">
        <f t="shared" si="391"/>
        <v>1.2490457723982542</v>
      </c>
      <c r="BB473" s="23">
        <f t="shared" si="392"/>
        <v>1.5707963267948966</v>
      </c>
      <c r="BC473" s="23" t="str">
        <f t="shared" si="393"/>
        <v/>
      </c>
      <c r="BD473" s="23" t="str">
        <f t="shared" si="394"/>
        <v/>
      </c>
      <c r="BE473" s="23" t="str">
        <f t="shared" si="395"/>
        <v/>
      </c>
      <c r="BF473" s="23" t="str">
        <f t="shared" si="396"/>
        <v/>
      </c>
      <c r="BG473" s="23" t="str">
        <f t="shared" si="397"/>
        <v/>
      </c>
      <c r="BH473" s="23" t="str">
        <f t="shared" si="398"/>
        <v/>
      </c>
      <c r="BI473" s="23" t="str">
        <f t="shared" si="399"/>
        <v/>
      </c>
      <c r="BJ473" s="2">
        <f t="shared" si="400"/>
        <v>1.4635461419960158</v>
      </c>
      <c r="BK473" s="2">
        <f t="shared" si="401"/>
        <v>0.18576276919281234</v>
      </c>
      <c r="BL473" s="2">
        <f t="shared" si="402"/>
        <v>3</v>
      </c>
      <c r="BM473" s="2">
        <f t="shared" si="403"/>
        <v>3.2302210931931338E-4</v>
      </c>
      <c r="BN473" s="2">
        <f t="shared" si="404"/>
        <v>8.7086760672487143E-5</v>
      </c>
      <c r="BO473" s="2">
        <f t="shared" si="405"/>
        <v>4</v>
      </c>
      <c r="BP473" s="2">
        <f t="shared" si="406"/>
        <v>3.3292188721921843</v>
      </c>
      <c r="BQ473" s="2">
        <f t="shared" si="407"/>
        <v>0.74069708411268287</v>
      </c>
      <c r="BR473" s="3" t="str">
        <f t="shared" si="408"/>
        <v>Nontoxic</v>
      </c>
      <c r="BS473" s="2">
        <f t="shared" si="409"/>
        <v>103.57142857142858</v>
      </c>
      <c r="BT473" s="4" t="s">
        <v>664</v>
      </c>
      <c r="BU473" s="2" t="s">
        <v>666</v>
      </c>
      <c r="BV473" s="2">
        <f t="shared" si="410"/>
        <v>2</v>
      </c>
      <c r="BW473" s="2">
        <f t="shared" si="411"/>
        <v>2</v>
      </c>
      <c r="BX473" s="2">
        <f t="shared" si="412"/>
        <v>3.450780641818163E-2</v>
      </c>
      <c r="BY473" s="2">
        <f t="shared" si="413"/>
        <v>3.4507806418182067E-2</v>
      </c>
      <c r="BZ473" s="2">
        <f t="shared" si="414"/>
        <v>3.4507806418181852E-2</v>
      </c>
      <c r="CA473" s="2">
        <f t="shared" si="415"/>
        <v>1.25</v>
      </c>
      <c r="CB473" s="2">
        <f t="shared" si="416"/>
        <v>0</v>
      </c>
      <c r="CC473" s="2">
        <v>6.6349999999999998</v>
      </c>
      <c r="CD473" s="2" t="str">
        <f t="shared" si="417"/>
        <v>Same Var</v>
      </c>
      <c r="CE473" s="2">
        <f t="shared" si="418"/>
        <v>0.16911061493500912</v>
      </c>
      <c r="CF473" s="2" t="str">
        <f t="shared" si="419"/>
        <v>NS</v>
      </c>
      <c r="CG473" s="2" t="str">
        <f t="shared" si="420"/>
        <v>NS</v>
      </c>
      <c r="CH473" s="2" t="str">
        <f t="shared" si="421"/>
        <v/>
      </c>
      <c r="CI473" s="2" t="str">
        <f t="shared" si="422"/>
        <v/>
      </c>
      <c r="CJ473" s="2" t="str">
        <f t="shared" si="423"/>
        <v/>
      </c>
    </row>
    <row r="474" spans="1:88" x14ac:dyDescent="0.2">
      <c r="A474" s="1" t="s">
        <v>142</v>
      </c>
      <c r="B474" s="19" t="s">
        <v>365</v>
      </c>
      <c r="C474" s="20">
        <v>37677</v>
      </c>
      <c r="D474" s="7">
        <v>0.44444444444444442</v>
      </c>
      <c r="E474" s="1">
        <v>0.1</v>
      </c>
      <c r="F474" s="1" t="s">
        <v>57</v>
      </c>
      <c r="G474" s="1" t="s">
        <v>769</v>
      </c>
      <c r="H474" s="19" t="s">
        <v>711</v>
      </c>
      <c r="I474" s="19" t="s">
        <v>712</v>
      </c>
      <c r="J474" s="19" t="s">
        <v>61</v>
      </c>
      <c r="K474" s="2">
        <v>0.75</v>
      </c>
      <c r="L474" s="2">
        <v>0.25</v>
      </c>
      <c r="M474" s="19">
        <v>90</v>
      </c>
      <c r="N474" s="19">
        <v>100</v>
      </c>
      <c r="O474" s="19">
        <v>90</v>
      </c>
      <c r="P474" s="21"/>
      <c r="Q474" s="21"/>
      <c r="R474" s="21"/>
      <c r="S474" s="21"/>
      <c r="T474" s="21"/>
      <c r="W474" s="2">
        <f t="shared" si="371"/>
        <v>93.333333333333329</v>
      </c>
      <c r="X474" s="2">
        <f t="shared" si="372"/>
        <v>5.7735026918962573</v>
      </c>
      <c r="Y474" s="2">
        <f t="shared" si="373"/>
        <v>3</v>
      </c>
      <c r="Z474" s="19">
        <v>100</v>
      </c>
      <c r="AA474" s="19">
        <v>100</v>
      </c>
      <c r="AB474" s="19">
        <v>90</v>
      </c>
      <c r="AC474" s="21"/>
      <c r="AJ474" s="2">
        <f t="shared" si="374"/>
        <v>96.666666666666671</v>
      </c>
      <c r="AK474" s="2">
        <f t="shared" si="375"/>
        <v>5.7735026918962573</v>
      </c>
      <c r="AL474" s="2">
        <f t="shared" si="376"/>
        <v>3</v>
      </c>
      <c r="AM474" s="22">
        <f t="shared" si="377"/>
        <v>1.2490457723982542</v>
      </c>
      <c r="AN474" s="22">
        <f t="shared" si="378"/>
        <v>1.5707963267948966</v>
      </c>
      <c r="AO474" s="22">
        <f t="shared" si="379"/>
        <v>1.2490457723982542</v>
      </c>
      <c r="AP474" s="22" t="str">
        <f t="shared" si="380"/>
        <v/>
      </c>
      <c r="AQ474" s="22" t="str">
        <f t="shared" si="381"/>
        <v/>
      </c>
      <c r="AR474" s="22" t="str">
        <f t="shared" si="382"/>
        <v/>
      </c>
      <c r="AS474" s="22" t="str">
        <f t="shared" si="383"/>
        <v/>
      </c>
      <c r="AT474" s="22" t="str">
        <f t="shared" si="384"/>
        <v/>
      </c>
      <c r="AU474" s="22" t="str">
        <f t="shared" si="385"/>
        <v/>
      </c>
      <c r="AV474" s="22" t="str">
        <f t="shared" si="386"/>
        <v/>
      </c>
      <c r="AW474" s="2">
        <f t="shared" si="387"/>
        <v>1.3562959571971351</v>
      </c>
      <c r="AX474" s="2">
        <f t="shared" si="388"/>
        <v>0.18576276919281115</v>
      </c>
      <c r="AY474" s="2">
        <f t="shared" si="389"/>
        <v>3</v>
      </c>
      <c r="AZ474" s="23">
        <f t="shared" si="390"/>
        <v>1.5707963267948966</v>
      </c>
      <c r="BA474" s="23">
        <f t="shared" si="391"/>
        <v>1.5707963267948966</v>
      </c>
      <c r="BB474" s="23">
        <f t="shared" si="392"/>
        <v>1.2490457723982542</v>
      </c>
      <c r="BC474" s="23" t="str">
        <f t="shared" si="393"/>
        <v/>
      </c>
      <c r="BD474" s="23" t="str">
        <f t="shared" si="394"/>
        <v/>
      </c>
      <c r="BE474" s="23" t="str">
        <f t="shared" si="395"/>
        <v/>
      </c>
      <c r="BF474" s="23" t="str">
        <f t="shared" si="396"/>
        <v/>
      </c>
      <c r="BG474" s="23" t="str">
        <f t="shared" si="397"/>
        <v/>
      </c>
      <c r="BH474" s="23" t="str">
        <f t="shared" si="398"/>
        <v/>
      </c>
      <c r="BI474" s="23" t="str">
        <f t="shared" si="399"/>
        <v/>
      </c>
      <c r="BJ474" s="2">
        <f t="shared" si="400"/>
        <v>1.4635461419960158</v>
      </c>
      <c r="BK474" s="2">
        <f t="shared" si="401"/>
        <v>0.18576276919281234</v>
      </c>
      <c r="BL474" s="2">
        <f t="shared" si="402"/>
        <v>3</v>
      </c>
      <c r="BM474" s="2">
        <f t="shared" si="403"/>
        <v>3.2302210931931338E-4</v>
      </c>
      <c r="BN474" s="2">
        <f t="shared" si="404"/>
        <v>8.7086760672487143E-5</v>
      </c>
      <c r="BO474" s="2">
        <f t="shared" si="405"/>
        <v>4</v>
      </c>
      <c r="BP474" s="2">
        <f t="shared" si="406"/>
        <v>3.3292188721921843</v>
      </c>
      <c r="BQ474" s="2">
        <f t="shared" si="407"/>
        <v>0.74069708411268287</v>
      </c>
      <c r="BR474" s="3" t="str">
        <f t="shared" si="408"/>
        <v>Nontoxic</v>
      </c>
      <c r="BS474" s="2">
        <f t="shared" si="409"/>
        <v>103.57142857142858</v>
      </c>
      <c r="BT474" s="4" t="s">
        <v>664</v>
      </c>
      <c r="BU474" s="2" t="s">
        <v>666</v>
      </c>
      <c r="BV474" s="2">
        <f t="shared" si="410"/>
        <v>2</v>
      </c>
      <c r="BW474" s="2">
        <f t="shared" si="411"/>
        <v>2</v>
      </c>
      <c r="BX474" s="2">
        <f t="shared" si="412"/>
        <v>3.450780641818163E-2</v>
      </c>
      <c r="BY474" s="2">
        <f t="shared" si="413"/>
        <v>3.4507806418182067E-2</v>
      </c>
      <c r="BZ474" s="2">
        <f t="shared" si="414"/>
        <v>3.4507806418181852E-2</v>
      </c>
      <c r="CA474" s="2">
        <f t="shared" si="415"/>
        <v>1.25</v>
      </c>
      <c r="CB474" s="2">
        <f t="shared" si="416"/>
        <v>0</v>
      </c>
      <c r="CC474" s="2">
        <v>6.6349999999999998</v>
      </c>
      <c r="CD474" s="2" t="str">
        <f t="shared" si="417"/>
        <v>Same Var</v>
      </c>
      <c r="CE474" s="2">
        <f t="shared" si="418"/>
        <v>0.16880550888991233</v>
      </c>
      <c r="CF474" s="2" t="str">
        <f t="shared" si="419"/>
        <v>NS</v>
      </c>
      <c r="CG474" s="2" t="str">
        <f t="shared" si="420"/>
        <v>NS</v>
      </c>
      <c r="CH474" s="2" t="str">
        <f t="shared" si="421"/>
        <v/>
      </c>
      <c r="CI474" s="2" t="str">
        <f t="shared" si="422"/>
        <v/>
      </c>
      <c r="CJ474" s="2" t="str">
        <f t="shared" si="423"/>
        <v/>
      </c>
    </row>
    <row r="475" spans="1:88" x14ac:dyDescent="0.2">
      <c r="A475" s="1" t="s">
        <v>142</v>
      </c>
      <c r="B475" s="19" t="s">
        <v>369</v>
      </c>
      <c r="C475" s="20">
        <v>37677</v>
      </c>
      <c r="D475" s="7">
        <v>0.51041666666666663</v>
      </c>
      <c r="E475" s="1">
        <v>0.1</v>
      </c>
      <c r="F475" s="1" t="s">
        <v>57</v>
      </c>
      <c r="G475" s="1" t="s">
        <v>769</v>
      </c>
      <c r="H475" s="19" t="s">
        <v>711</v>
      </c>
      <c r="I475" s="19" t="s">
        <v>712</v>
      </c>
      <c r="J475" s="19" t="s">
        <v>61</v>
      </c>
      <c r="K475" s="2">
        <v>0.75</v>
      </c>
      <c r="L475" s="2">
        <v>0.25</v>
      </c>
      <c r="M475" s="19">
        <v>90</v>
      </c>
      <c r="N475" s="19">
        <v>100</v>
      </c>
      <c r="O475" s="19">
        <v>90</v>
      </c>
      <c r="P475" s="21"/>
      <c r="Q475" s="21"/>
      <c r="R475" s="21"/>
      <c r="S475" s="21"/>
      <c r="T475" s="21"/>
      <c r="W475" s="2">
        <f t="shared" si="371"/>
        <v>93.333333333333329</v>
      </c>
      <c r="X475" s="2">
        <f t="shared" si="372"/>
        <v>5.7735026918962573</v>
      </c>
      <c r="Y475" s="2">
        <f t="shared" si="373"/>
        <v>3</v>
      </c>
      <c r="Z475" s="19">
        <v>100</v>
      </c>
      <c r="AA475" s="19">
        <v>90</v>
      </c>
      <c r="AB475" s="19">
        <v>90</v>
      </c>
      <c r="AC475" s="21"/>
      <c r="AJ475" s="2">
        <f t="shared" si="374"/>
        <v>93.333333333333329</v>
      </c>
      <c r="AK475" s="2">
        <f t="shared" si="375"/>
        <v>5.7735026918962573</v>
      </c>
      <c r="AL475" s="2">
        <f t="shared" si="376"/>
        <v>3</v>
      </c>
      <c r="AM475" s="22">
        <f t="shared" si="377"/>
        <v>1.2490457723982542</v>
      </c>
      <c r="AN475" s="22">
        <f t="shared" si="378"/>
        <v>1.5707963267948966</v>
      </c>
      <c r="AO475" s="22">
        <f t="shared" si="379"/>
        <v>1.2490457723982542</v>
      </c>
      <c r="AP475" s="22" t="str">
        <f t="shared" si="380"/>
        <v/>
      </c>
      <c r="AQ475" s="22" t="str">
        <f t="shared" si="381"/>
        <v/>
      </c>
      <c r="AR475" s="22" t="str">
        <f t="shared" si="382"/>
        <v/>
      </c>
      <c r="AS475" s="22" t="str">
        <f t="shared" si="383"/>
        <v/>
      </c>
      <c r="AT475" s="22" t="str">
        <f t="shared" si="384"/>
        <v/>
      </c>
      <c r="AU475" s="22" t="str">
        <f t="shared" si="385"/>
        <v/>
      </c>
      <c r="AV475" s="22" t="str">
        <f t="shared" si="386"/>
        <v/>
      </c>
      <c r="AW475" s="2">
        <f t="shared" si="387"/>
        <v>1.3562959571971351</v>
      </c>
      <c r="AX475" s="2">
        <f t="shared" si="388"/>
        <v>0.18576276919281115</v>
      </c>
      <c r="AY475" s="2">
        <f t="shared" si="389"/>
        <v>3</v>
      </c>
      <c r="AZ475" s="23">
        <f t="shared" si="390"/>
        <v>1.5707963267948966</v>
      </c>
      <c r="BA475" s="23">
        <f t="shared" si="391"/>
        <v>1.2490457723982542</v>
      </c>
      <c r="BB475" s="23">
        <f t="shared" si="392"/>
        <v>1.2490457723982542</v>
      </c>
      <c r="BC475" s="23" t="str">
        <f t="shared" si="393"/>
        <v/>
      </c>
      <c r="BD475" s="23" t="str">
        <f t="shared" si="394"/>
        <v/>
      </c>
      <c r="BE475" s="23" t="str">
        <f t="shared" si="395"/>
        <v/>
      </c>
      <c r="BF475" s="23" t="str">
        <f t="shared" si="396"/>
        <v/>
      </c>
      <c r="BG475" s="23" t="str">
        <f t="shared" si="397"/>
        <v/>
      </c>
      <c r="BH475" s="23" t="str">
        <f t="shared" si="398"/>
        <v/>
      </c>
      <c r="BI475" s="23" t="str">
        <f t="shared" si="399"/>
        <v/>
      </c>
      <c r="BJ475" s="2">
        <f t="shared" si="400"/>
        <v>1.3562959571971351</v>
      </c>
      <c r="BK475" s="2">
        <f t="shared" si="401"/>
        <v>0.18576276919281115</v>
      </c>
      <c r="BL475" s="2">
        <f t="shared" si="402"/>
        <v>3</v>
      </c>
      <c r="BM475" s="2">
        <f t="shared" si="403"/>
        <v>3.2302210931930817E-4</v>
      </c>
      <c r="BN475" s="2">
        <f t="shared" si="404"/>
        <v>8.7086760672485462E-5</v>
      </c>
      <c r="BO475" s="2">
        <f t="shared" si="405"/>
        <v>4</v>
      </c>
      <c r="BP475" s="2">
        <f t="shared" si="406"/>
        <v>2.5292188721921915</v>
      </c>
      <c r="BQ475" s="2">
        <f t="shared" si="407"/>
        <v>0.74069708411268287</v>
      </c>
      <c r="BR475" s="3" t="str">
        <f t="shared" si="408"/>
        <v>Nontoxic</v>
      </c>
      <c r="BS475" s="2">
        <f t="shared" si="409"/>
        <v>100</v>
      </c>
      <c r="BT475" s="4" t="s">
        <v>664</v>
      </c>
      <c r="BU475" s="2" t="s">
        <v>666</v>
      </c>
      <c r="BV475" s="2">
        <f t="shared" si="410"/>
        <v>2</v>
      </c>
      <c r="BW475" s="2">
        <f t="shared" si="411"/>
        <v>2</v>
      </c>
      <c r="BX475" s="2">
        <f t="shared" si="412"/>
        <v>3.450780641818163E-2</v>
      </c>
      <c r="BY475" s="2">
        <f t="shared" si="413"/>
        <v>3.450780641818163E-2</v>
      </c>
      <c r="BZ475" s="2">
        <f t="shared" si="414"/>
        <v>3.450780641818163E-2</v>
      </c>
      <c r="CA475" s="2">
        <f t="shared" si="415"/>
        <v>1.25</v>
      </c>
      <c r="CB475" s="2">
        <f t="shared" si="416"/>
        <v>0</v>
      </c>
      <c r="CC475" s="2">
        <v>6.6349999999999998</v>
      </c>
      <c r="CD475" s="2" t="str">
        <f t="shared" si="417"/>
        <v>Same Var</v>
      </c>
      <c r="CE475" s="2">
        <f t="shared" si="418"/>
        <v>0.16756169212851532</v>
      </c>
      <c r="CF475" s="2" t="str">
        <f t="shared" si="419"/>
        <v>NS</v>
      </c>
      <c r="CG475" s="2" t="str">
        <f t="shared" si="420"/>
        <v>NS</v>
      </c>
      <c r="CH475" s="2" t="str">
        <f t="shared" si="421"/>
        <v/>
      </c>
      <c r="CI475" s="2" t="str">
        <f t="shared" si="422"/>
        <v/>
      </c>
      <c r="CJ475" s="2" t="str">
        <f t="shared" si="423"/>
        <v/>
      </c>
    </row>
    <row r="476" spans="1:88" x14ac:dyDescent="0.2">
      <c r="A476" s="1" t="s">
        <v>142</v>
      </c>
      <c r="B476" s="19" t="s">
        <v>374</v>
      </c>
      <c r="C476" s="20">
        <v>37676</v>
      </c>
      <c r="D476" s="7">
        <v>0.55555555555555558</v>
      </c>
      <c r="E476" s="1">
        <v>0.1</v>
      </c>
      <c r="F476" s="1" t="s">
        <v>57</v>
      </c>
      <c r="G476" s="1" t="s">
        <v>769</v>
      </c>
      <c r="H476" s="19" t="s">
        <v>711</v>
      </c>
      <c r="I476" s="19" t="s">
        <v>712</v>
      </c>
      <c r="J476" s="19" t="s">
        <v>61</v>
      </c>
      <c r="K476" s="2">
        <v>0.75</v>
      </c>
      <c r="L476" s="2">
        <v>0.25</v>
      </c>
      <c r="M476" s="19">
        <v>90</v>
      </c>
      <c r="N476" s="19">
        <v>100</v>
      </c>
      <c r="O476" s="19">
        <v>90</v>
      </c>
      <c r="P476" s="21"/>
      <c r="Q476" s="21"/>
      <c r="R476" s="21"/>
      <c r="S476" s="21"/>
      <c r="T476" s="21"/>
      <c r="W476" s="2">
        <f t="shared" si="371"/>
        <v>93.333333333333329</v>
      </c>
      <c r="X476" s="2">
        <f t="shared" si="372"/>
        <v>5.7735026918962573</v>
      </c>
      <c r="Y476" s="2">
        <f t="shared" si="373"/>
        <v>3</v>
      </c>
      <c r="Z476" s="19">
        <v>90</v>
      </c>
      <c r="AA476" s="19">
        <v>100</v>
      </c>
      <c r="AB476" s="19">
        <v>100</v>
      </c>
      <c r="AC476" s="21"/>
      <c r="AJ476" s="2">
        <f t="shared" si="374"/>
        <v>96.666666666666671</v>
      </c>
      <c r="AK476" s="2">
        <f t="shared" si="375"/>
        <v>5.7735026918962573</v>
      </c>
      <c r="AL476" s="2">
        <f t="shared" si="376"/>
        <v>3</v>
      </c>
      <c r="AM476" s="22">
        <f t="shared" si="377"/>
        <v>1.2490457723982542</v>
      </c>
      <c r="AN476" s="22">
        <f t="shared" si="378"/>
        <v>1.5707963267948966</v>
      </c>
      <c r="AO476" s="22">
        <f t="shared" si="379"/>
        <v>1.2490457723982542</v>
      </c>
      <c r="AP476" s="22" t="str">
        <f t="shared" si="380"/>
        <v/>
      </c>
      <c r="AQ476" s="22" t="str">
        <f t="shared" si="381"/>
        <v/>
      </c>
      <c r="AR476" s="22" t="str">
        <f t="shared" si="382"/>
        <v/>
      </c>
      <c r="AS476" s="22" t="str">
        <f t="shared" si="383"/>
        <v/>
      </c>
      <c r="AT476" s="22" t="str">
        <f t="shared" si="384"/>
        <v/>
      </c>
      <c r="AU476" s="22" t="str">
        <f t="shared" si="385"/>
        <v/>
      </c>
      <c r="AV476" s="22" t="str">
        <f t="shared" si="386"/>
        <v/>
      </c>
      <c r="AW476" s="2">
        <f t="shared" si="387"/>
        <v>1.3562959571971351</v>
      </c>
      <c r="AX476" s="2">
        <f t="shared" si="388"/>
        <v>0.18576276919281115</v>
      </c>
      <c r="AY476" s="2">
        <f t="shared" si="389"/>
        <v>3</v>
      </c>
      <c r="AZ476" s="23">
        <f t="shared" si="390"/>
        <v>1.2490457723982542</v>
      </c>
      <c r="BA476" s="23">
        <f t="shared" si="391"/>
        <v>1.5707963267948966</v>
      </c>
      <c r="BB476" s="23">
        <f t="shared" si="392"/>
        <v>1.5707963267948966</v>
      </c>
      <c r="BC476" s="23" t="str">
        <f t="shared" si="393"/>
        <v/>
      </c>
      <c r="BD476" s="23" t="str">
        <f t="shared" si="394"/>
        <v/>
      </c>
      <c r="BE476" s="23" t="str">
        <f t="shared" si="395"/>
        <v/>
      </c>
      <c r="BF476" s="23" t="str">
        <f t="shared" si="396"/>
        <v/>
      </c>
      <c r="BG476" s="23" t="str">
        <f t="shared" si="397"/>
        <v/>
      </c>
      <c r="BH476" s="23" t="str">
        <f t="shared" si="398"/>
        <v/>
      </c>
      <c r="BI476" s="23" t="str">
        <f t="shared" si="399"/>
        <v/>
      </c>
      <c r="BJ476" s="2">
        <f t="shared" si="400"/>
        <v>1.4635461419960158</v>
      </c>
      <c r="BK476" s="2">
        <f t="shared" si="401"/>
        <v>0.18576276919281234</v>
      </c>
      <c r="BL476" s="2">
        <f t="shared" si="402"/>
        <v>3</v>
      </c>
      <c r="BM476" s="2">
        <f t="shared" si="403"/>
        <v>3.2302210931931338E-4</v>
      </c>
      <c r="BN476" s="2">
        <f t="shared" si="404"/>
        <v>8.7086760672487143E-5</v>
      </c>
      <c r="BO476" s="2">
        <f t="shared" si="405"/>
        <v>4</v>
      </c>
      <c r="BP476" s="2">
        <f t="shared" si="406"/>
        <v>3.3292188721921843</v>
      </c>
      <c r="BQ476" s="2">
        <f t="shared" si="407"/>
        <v>0.74069708411268287</v>
      </c>
      <c r="BR476" s="3" t="str">
        <f t="shared" si="408"/>
        <v>Nontoxic</v>
      </c>
      <c r="BS476" s="2">
        <f t="shared" si="409"/>
        <v>103.57142857142858</v>
      </c>
      <c r="BT476" s="4" t="s">
        <v>664</v>
      </c>
      <c r="BU476" s="2" t="s">
        <v>666</v>
      </c>
      <c r="BV476" s="2">
        <f t="shared" si="410"/>
        <v>2</v>
      </c>
      <c r="BW476" s="2">
        <f t="shared" si="411"/>
        <v>2</v>
      </c>
      <c r="BX476" s="2">
        <f t="shared" si="412"/>
        <v>3.450780641818163E-2</v>
      </c>
      <c r="BY476" s="2">
        <f t="shared" si="413"/>
        <v>3.4507806418182067E-2</v>
      </c>
      <c r="BZ476" s="2">
        <f t="shared" si="414"/>
        <v>3.4507806418181852E-2</v>
      </c>
      <c r="CA476" s="2">
        <f t="shared" si="415"/>
        <v>1.25</v>
      </c>
      <c r="CB476" s="2">
        <f t="shared" si="416"/>
        <v>0</v>
      </c>
      <c r="CC476" s="2">
        <v>6.6349999999999998</v>
      </c>
      <c r="CD476" s="2" t="str">
        <f t="shared" si="417"/>
        <v>Same Var</v>
      </c>
      <c r="CE476" s="2">
        <f t="shared" si="418"/>
        <v>0.16911061493500912</v>
      </c>
      <c r="CF476" s="2" t="str">
        <f t="shared" si="419"/>
        <v>NS</v>
      </c>
      <c r="CG476" s="2" t="str">
        <f t="shared" si="420"/>
        <v>NS</v>
      </c>
      <c r="CH476" s="2" t="str">
        <f t="shared" si="421"/>
        <v/>
      </c>
      <c r="CI476" s="2" t="str">
        <f t="shared" si="422"/>
        <v/>
      </c>
      <c r="CJ476" s="2" t="str">
        <f t="shared" si="423"/>
        <v/>
      </c>
    </row>
    <row r="477" spans="1:88" x14ac:dyDescent="0.2">
      <c r="A477" s="1" t="s">
        <v>142</v>
      </c>
      <c r="B477" s="19" t="s">
        <v>788</v>
      </c>
      <c r="C477" s="20">
        <v>37691</v>
      </c>
      <c r="D477" s="7">
        <v>0.3263888888888889</v>
      </c>
      <c r="E477" s="1">
        <v>0.1</v>
      </c>
      <c r="F477" s="1" t="s">
        <v>57</v>
      </c>
      <c r="G477" s="1" t="s">
        <v>787</v>
      </c>
      <c r="H477" s="19" t="s">
        <v>711</v>
      </c>
      <c r="I477" s="19" t="s">
        <v>712</v>
      </c>
      <c r="J477" s="19" t="s">
        <v>61</v>
      </c>
      <c r="K477" s="2">
        <v>0.75</v>
      </c>
      <c r="L477" s="2">
        <v>0.25</v>
      </c>
      <c r="M477" s="19">
        <v>100</v>
      </c>
      <c r="N477" s="19">
        <v>100</v>
      </c>
      <c r="O477" s="19">
        <v>90</v>
      </c>
      <c r="P477" s="21"/>
      <c r="Q477" s="21"/>
      <c r="R477" s="21"/>
      <c r="S477" s="21"/>
      <c r="T477" s="21"/>
      <c r="W477" s="2">
        <f t="shared" si="371"/>
        <v>96.666666666666671</v>
      </c>
      <c r="X477" s="2">
        <f t="shared" si="372"/>
        <v>5.7735026918962573</v>
      </c>
      <c r="Y477" s="2">
        <f t="shared" si="373"/>
        <v>3</v>
      </c>
      <c r="Z477" s="19">
        <v>100</v>
      </c>
      <c r="AA477" s="19">
        <v>100</v>
      </c>
      <c r="AB477" s="19">
        <v>100</v>
      </c>
      <c r="AC477" s="21"/>
      <c r="AJ477" s="2">
        <f t="shared" si="374"/>
        <v>100</v>
      </c>
      <c r="AK477" s="2">
        <f t="shared" si="375"/>
        <v>0</v>
      </c>
      <c r="AL477" s="2">
        <f t="shared" si="376"/>
        <v>3</v>
      </c>
      <c r="AM477" s="22">
        <f t="shared" si="377"/>
        <v>1.5707963267948966</v>
      </c>
      <c r="AN477" s="22">
        <f t="shared" si="378"/>
        <v>1.5707963267948966</v>
      </c>
      <c r="AO477" s="22">
        <f t="shared" si="379"/>
        <v>1.2490457723982542</v>
      </c>
      <c r="AP477" s="22" t="str">
        <f t="shared" si="380"/>
        <v/>
      </c>
      <c r="AQ477" s="22" t="str">
        <f t="shared" si="381"/>
        <v/>
      </c>
      <c r="AR477" s="22" t="str">
        <f t="shared" si="382"/>
        <v/>
      </c>
      <c r="AS477" s="22" t="str">
        <f t="shared" si="383"/>
        <v/>
      </c>
      <c r="AT477" s="22" t="str">
        <f t="shared" si="384"/>
        <v/>
      </c>
      <c r="AU477" s="22" t="str">
        <f t="shared" si="385"/>
        <v/>
      </c>
      <c r="AV477" s="22" t="str">
        <f t="shared" si="386"/>
        <v/>
      </c>
      <c r="AW477" s="2">
        <f t="shared" si="387"/>
        <v>1.4635461419960158</v>
      </c>
      <c r="AX477" s="2">
        <f t="shared" si="388"/>
        <v>0.18576276919281234</v>
      </c>
      <c r="AY477" s="2">
        <f t="shared" si="389"/>
        <v>3</v>
      </c>
      <c r="AZ477" s="23">
        <f t="shared" si="390"/>
        <v>1.5707963267948966</v>
      </c>
      <c r="BA477" s="23">
        <f t="shared" si="391"/>
        <v>1.5707963267948966</v>
      </c>
      <c r="BB477" s="23">
        <f t="shared" si="392"/>
        <v>1.5707963267948966</v>
      </c>
      <c r="BC477" s="23" t="str">
        <f t="shared" si="393"/>
        <v/>
      </c>
      <c r="BD477" s="23" t="str">
        <f t="shared" si="394"/>
        <v/>
      </c>
      <c r="BE477" s="23" t="str">
        <f t="shared" si="395"/>
        <v/>
      </c>
      <c r="BF477" s="23" t="str">
        <f t="shared" si="396"/>
        <v/>
      </c>
      <c r="BG477" s="23" t="str">
        <f t="shared" si="397"/>
        <v/>
      </c>
      <c r="BH477" s="23" t="str">
        <f t="shared" si="398"/>
        <v/>
      </c>
      <c r="BI477" s="23" t="str">
        <f t="shared" si="399"/>
        <v/>
      </c>
      <c r="BJ477" s="2">
        <f t="shared" si="400"/>
        <v>1.5707963267948966</v>
      </c>
      <c r="BK477" s="2">
        <f t="shared" si="401"/>
        <v>0</v>
      </c>
      <c r="BL477" s="2">
        <f t="shared" si="402"/>
        <v>3</v>
      </c>
      <c r="BM477" s="2">
        <f t="shared" si="403"/>
        <v>4.1863665367783394E-5</v>
      </c>
      <c r="BN477" s="2">
        <f t="shared" si="404"/>
        <v>2.0931832683891697E-5</v>
      </c>
      <c r="BO477" s="2">
        <f t="shared" si="405"/>
        <v>2</v>
      </c>
      <c r="BP477" s="2">
        <f t="shared" si="406"/>
        <v>5.8820314536536289</v>
      </c>
      <c r="BQ477" s="2">
        <f t="shared" si="407"/>
        <v>0.81649658092772592</v>
      </c>
      <c r="BR477" s="3" t="str">
        <f t="shared" si="408"/>
        <v>Nontoxic</v>
      </c>
      <c r="BS477" s="2">
        <f t="shared" si="409"/>
        <v>103.44827586206895</v>
      </c>
      <c r="BT477" s="4" t="s">
        <v>664</v>
      </c>
      <c r="BU477" s="2" t="s">
        <v>666</v>
      </c>
      <c r="BV477" s="2">
        <f t="shared" si="410"/>
        <v>2</v>
      </c>
      <c r="BW477" s="2">
        <f t="shared" si="411"/>
        <v>2</v>
      </c>
      <c r="BX477" s="2">
        <f t="shared" si="412"/>
        <v>3.4507806418182067E-2</v>
      </c>
      <c r="BY477" s="2">
        <f t="shared" si="413"/>
        <v>0</v>
      </c>
      <c r="BZ477" s="2">
        <f t="shared" si="414"/>
        <v>1.7253903209091034E-2</v>
      </c>
      <c r="CA477" s="2">
        <f t="shared" si="415"/>
        <v>1.25</v>
      </c>
      <c r="CB477" s="2" t="e">
        <f t="shared" si="416"/>
        <v>#NUM!</v>
      </c>
      <c r="CC477" s="2">
        <v>6.6349999999999998</v>
      </c>
      <c r="CD477" s="2" t="e">
        <f t="shared" si="417"/>
        <v>#NUM!</v>
      </c>
      <c r="CE477" s="2" t="e">
        <f t="shared" si="418"/>
        <v>#NUM!</v>
      </c>
      <c r="CF477" s="2" t="e">
        <f t="shared" si="419"/>
        <v>#NUM!</v>
      </c>
      <c r="CG477" s="2" t="str">
        <f t="shared" si="420"/>
        <v>NS</v>
      </c>
      <c r="CH477" s="2" t="str">
        <f t="shared" si="421"/>
        <v/>
      </c>
      <c r="CI477" s="2" t="str">
        <f t="shared" si="422"/>
        <v/>
      </c>
      <c r="CJ477" s="2" t="str">
        <f t="shared" si="423"/>
        <v/>
      </c>
    </row>
    <row r="478" spans="1:88" x14ac:dyDescent="0.2">
      <c r="A478" s="1" t="s">
        <v>142</v>
      </c>
      <c r="B478" s="19" t="s">
        <v>399</v>
      </c>
      <c r="C478" s="20">
        <v>37690</v>
      </c>
      <c r="D478" s="7">
        <v>0.6875</v>
      </c>
      <c r="E478" s="1">
        <v>0.1</v>
      </c>
      <c r="F478" s="1" t="s">
        <v>57</v>
      </c>
      <c r="G478" s="1" t="s">
        <v>787</v>
      </c>
      <c r="H478" s="19" t="s">
        <v>711</v>
      </c>
      <c r="I478" s="19" t="s">
        <v>712</v>
      </c>
      <c r="J478" s="19" t="s">
        <v>61</v>
      </c>
      <c r="K478" s="2">
        <v>0.75</v>
      </c>
      <c r="L478" s="2">
        <v>0.25</v>
      </c>
      <c r="M478" s="19">
        <v>100</v>
      </c>
      <c r="N478" s="19">
        <v>100</v>
      </c>
      <c r="O478" s="19">
        <v>90</v>
      </c>
      <c r="P478" s="21"/>
      <c r="Q478" s="21"/>
      <c r="R478" s="21"/>
      <c r="S478" s="21"/>
      <c r="T478" s="21"/>
      <c r="W478" s="2">
        <f t="shared" si="371"/>
        <v>96.666666666666671</v>
      </c>
      <c r="X478" s="2">
        <f t="shared" si="372"/>
        <v>5.7735026918962573</v>
      </c>
      <c r="Y478" s="2">
        <f t="shared" si="373"/>
        <v>3</v>
      </c>
      <c r="Z478" s="19">
        <v>100</v>
      </c>
      <c r="AA478" s="19">
        <v>100</v>
      </c>
      <c r="AB478" s="19">
        <v>100</v>
      </c>
      <c r="AC478" s="21"/>
      <c r="AJ478" s="2">
        <f t="shared" si="374"/>
        <v>100</v>
      </c>
      <c r="AK478" s="2">
        <f t="shared" si="375"/>
        <v>0</v>
      </c>
      <c r="AL478" s="2">
        <f t="shared" si="376"/>
        <v>3</v>
      </c>
      <c r="AM478" s="22">
        <f t="shared" si="377"/>
        <v>1.5707963267948966</v>
      </c>
      <c r="AN478" s="22">
        <f t="shared" si="378"/>
        <v>1.5707963267948966</v>
      </c>
      <c r="AO478" s="22">
        <f t="shared" si="379"/>
        <v>1.2490457723982542</v>
      </c>
      <c r="AP478" s="22" t="str">
        <f t="shared" si="380"/>
        <v/>
      </c>
      <c r="AQ478" s="22" t="str">
        <f t="shared" si="381"/>
        <v/>
      </c>
      <c r="AR478" s="22" t="str">
        <f t="shared" si="382"/>
        <v/>
      </c>
      <c r="AS478" s="22" t="str">
        <f t="shared" si="383"/>
        <v/>
      </c>
      <c r="AT478" s="22" t="str">
        <f t="shared" si="384"/>
        <v/>
      </c>
      <c r="AU478" s="22" t="str">
        <f t="shared" si="385"/>
        <v/>
      </c>
      <c r="AV478" s="22" t="str">
        <f t="shared" si="386"/>
        <v/>
      </c>
      <c r="AW478" s="2">
        <f t="shared" si="387"/>
        <v>1.4635461419960158</v>
      </c>
      <c r="AX478" s="2">
        <f t="shared" si="388"/>
        <v>0.18576276919281234</v>
      </c>
      <c r="AY478" s="2">
        <f t="shared" si="389"/>
        <v>3</v>
      </c>
      <c r="AZ478" s="23">
        <f t="shared" si="390"/>
        <v>1.5707963267948966</v>
      </c>
      <c r="BA478" s="23">
        <f t="shared" si="391"/>
        <v>1.5707963267948966</v>
      </c>
      <c r="BB478" s="23">
        <f t="shared" si="392"/>
        <v>1.5707963267948966</v>
      </c>
      <c r="BC478" s="23" t="str">
        <f t="shared" si="393"/>
        <v/>
      </c>
      <c r="BD478" s="23" t="str">
        <f t="shared" si="394"/>
        <v/>
      </c>
      <c r="BE478" s="23" t="str">
        <f t="shared" si="395"/>
        <v/>
      </c>
      <c r="BF478" s="23" t="str">
        <f t="shared" si="396"/>
        <v/>
      </c>
      <c r="BG478" s="23" t="str">
        <f t="shared" si="397"/>
        <v/>
      </c>
      <c r="BH478" s="23" t="str">
        <f t="shared" si="398"/>
        <v/>
      </c>
      <c r="BI478" s="23" t="str">
        <f t="shared" si="399"/>
        <v/>
      </c>
      <c r="BJ478" s="2">
        <f t="shared" si="400"/>
        <v>1.5707963267948966</v>
      </c>
      <c r="BK478" s="2">
        <f t="shared" si="401"/>
        <v>0</v>
      </c>
      <c r="BL478" s="2">
        <f t="shared" si="402"/>
        <v>3</v>
      </c>
      <c r="BM478" s="2">
        <f t="shared" si="403"/>
        <v>4.1863665367783394E-5</v>
      </c>
      <c r="BN478" s="2">
        <f t="shared" si="404"/>
        <v>2.0931832683891697E-5</v>
      </c>
      <c r="BO478" s="2">
        <f t="shared" si="405"/>
        <v>2</v>
      </c>
      <c r="BP478" s="2">
        <f t="shared" si="406"/>
        <v>5.8820314536536289</v>
      </c>
      <c r="BQ478" s="2">
        <f t="shared" si="407"/>
        <v>0.81649658092772592</v>
      </c>
      <c r="BR478" s="3" t="str">
        <f t="shared" si="408"/>
        <v>Nontoxic</v>
      </c>
      <c r="BS478" s="2">
        <f t="shared" si="409"/>
        <v>103.44827586206895</v>
      </c>
      <c r="BT478" s="4" t="s">
        <v>664</v>
      </c>
      <c r="BU478" s="2" t="s">
        <v>666</v>
      </c>
      <c r="BV478" s="2">
        <f t="shared" si="410"/>
        <v>2</v>
      </c>
      <c r="BW478" s="2">
        <f t="shared" si="411"/>
        <v>2</v>
      </c>
      <c r="BX478" s="2">
        <f t="shared" si="412"/>
        <v>3.4507806418182067E-2</v>
      </c>
      <c r="BY478" s="2">
        <f t="shared" si="413"/>
        <v>0</v>
      </c>
      <c r="BZ478" s="2">
        <f t="shared" si="414"/>
        <v>1.7253903209091034E-2</v>
      </c>
      <c r="CA478" s="2">
        <f t="shared" si="415"/>
        <v>1.25</v>
      </c>
      <c r="CB478" s="2" t="e">
        <f t="shared" si="416"/>
        <v>#NUM!</v>
      </c>
      <c r="CC478" s="2">
        <v>6.6349999999999998</v>
      </c>
      <c r="CD478" s="2" t="e">
        <f t="shared" si="417"/>
        <v>#NUM!</v>
      </c>
      <c r="CE478" s="2" t="e">
        <f t="shared" si="418"/>
        <v>#NUM!</v>
      </c>
      <c r="CF478" s="2" t="e">
        <f t="shared" si="419"/>
        <v>#NUM!</v>
      </c>
      <c r="CG478" s="2" t="str">
        <f t="shared" si="420"/>
        <v>NS</v>
      </c>
      <c r="CH478" s="2" t="str">
        <f t="shared" si="421"/>
        <v/>
      </c>
      <c r="CI478" s="2" t="str">
        <f t="shared" si="422"/>
        <v/>
      </c>
      <c r="CJ478" s="2" t="str">
        <f t="shared" si="423"/>
        <v/>
      </c>
    </row>
    <row r="479" spans="1:88" x14ac:dyDescent="0.2">
      <c r="A479" s="1" t="s">
        <v>142</v>
      </c>
      <c r="B479" s="19" t="s">
        <v>398</v>
      </c>
      <c r="C479" s="20">
        <v>37691</v>
      </c>
      <c r="D479" s="7">
        <v>0.45833333333333331</v>
      </c>
      <c r="E479" s="1">
        <v>0.1</v>
      </c>
      <c r="F479" s="1" t="s">
        <v>57</v>
      </c>
      <c r="G479" s="1" t="s">
        <v>787</v>
      </c>
      <c r="H479" s="19" t="s">
        <v>711</v>
      </c>
      <c r="I479" s="19" t="s">
        <v>712</v>
      </c>
      <c r="J479" s="19" t="s">
        <v>61</v>
      </c>
      <c r="K479" s="2">
        <v>0.75</v>
      </c>
      <c r="L479" s="2">
        <v>0.25</v>
      </c>
      <c r="M479" s="19">
        <v>100</v>
      </c>
      <c r="N479" s="19">
        <v>100</v>
      </c>
      <c r="O479" s="19">
        <v>90</v>
      </c>
      <c r="P479" s="21"/>
      <c r="Q479" s="21"/>
      <c r="R479" s="21"/>
      <c r="S479" s="21"/>
      <c r="T479" s="21"/>
      <c r="W479" s="2">
        <f t="shared" si="371"/>
        <v>96.666666666666671</v>
      </c>
      <c r="X479" s="2">
        <f t="shared" si="372"/>
        <v>5.7735026918962573</v>
      </c>
      <c r="Y479" s="2">
        <f t="shared" si="373"/>
        <v>3</v>
      </c>
      <c r="Z479" s="19">
        <v>100</v>
      </c>
      <c r="AA479" s="19">
        <v>100</v>
      </c>
      <c r="AB479" s="19">
        <v>90</v>
      </c>
      <c r="AC479" s="21"/>
      <c r="AJ479" s="2">
        <f t="shared" si="374"/>
        <v>96.666666666666671</v>
      </c>
      <c r="AK479" s="2">
        <f t="shared" si="375"/>
        <v>5.7735026918962573</v>
      </c>
      <c r="AL479" s="2">
        <f t="shared" si="376"/>
        <v>3</v>
      </c>
      <c r="AM479" s="22">
        <f t="shared" si="377"/>
        <v>1.5707963267948966</v>
      </c>
      <c r="AN479" s="22">
        <f t="shared" si="378"/>
        <v>1.5707963267948966</v>
      </c>
      <c r="AO479" s="22">
        <f t="shared" si="379"/>
        <v>1.2490457723982542</v>
      </c>
      <c r="AP479" s="22" t="str">
        <f t="shared" si="380"/>
        <v/>
      </c>
      <c r="AQ479" s="22" t="str">
        <f t="shared" si="381"/>
        <v/>
      </c>
      <c r="AR479" s="22" t="str">
        <f t="shared" si="382"/>
        <v/>
      </c>
      <c r="AS479" s="22" t="str">
        <f t="shared" si="383"/>
        <v/>
      </c>
      <c r="AT479" s="22" t="str">
        <f t="shared" si="384"/>
        <v/>
      </c>
      <c r="AU479" s="22" t="str">
        <f t="shared" si="385"/>
        <v/>
      </c>
      <c r="AV479" s="22" t="str">
        <f t="shared" si="386"/>
        <v/>
      </c>
      <c r="AW479" s="2">
        <f t="shared" si="387"/>
        <v>1.4635461419960158</v>
      </c>
      <c r="AX479" s="2">
        <f t="shared" si="388"/>
        <v>0.18576276919281234</v>
      </c>
      <c r="AY479" s="2">
        <f t="shared" si="389"/>
        <v>3</v>
      </c>
      <c r="AZ479" s="23">
        <f t="shared" si="390"/>
        <v>1.5707963267948966</v>
      </c>
      <c r="BA479" s="23">
        <f t="shared" si="391"/>
        <v>1.5707963267948966</v>
      </c>
      <c r="BB479" s="23">
        <f t="shared" si="392"/>
        <v>1.2490457723982542</v>
      </c>
      <c r="BC479" s="23" t="str">
        <f t="shared" si="393"/>
        <v/>
      </c>
      <c r="BD479" s="23" t="str">
        <f t="shared" si="394"/>
        <v/>
      </c>
      <c r="BE479" s="23" t="str">
        <f t="shared" si="395"/>
        <v/>
      </c>
      <c r="BF479" s="23" t="str">
        <f t="shared" si="396"/>
        <v/>
      </c>
      <c r="BG479" s="23" t="str">
        <f t="shared" si="397"/>
        <v/>
      </c>
      <c r="BH479" s="23" t="str">
        <f t="shared" si="398"/>
        <v/>
      </c>
      <c r="BI479" s="23" t="str">
        <f t="shared" si="399"/>
        <v/>
      </c>
      <c r="BJ479" s="2">
        <f t="shared" si="400"/>
        <v>1.4635461419960158</v>
      </c>
      <c r="BK479" s="2">
        <f t="shared" si="401"/>
        <v>0.18576276919281234</v>
      </c>
      <c r="BL479" s="2">
        <f t="shared" si="402"/>
        <v>3</v>
      </c>
      <c r="BM479" s="2">
        <f t="shared" si="403"/>
        <v>3.2302210931931625E-4</v>
      </c>
      <c r="BN479" s="2">
        <f t="shared" si="404"/>
        <v>8.7086760672487671E-5</v>
      </c>
      <c r="BO479" s="2">
        <f t="shared" si="405"/>
        <v>4</v>
      </c>
      <c r="BP479" s="2">
        <f t="shared" si="406"/>
        <v>2.7292188721921757</v>
      </c>
      <c r="BQ479" s="2">
        <f t="shared" si="407"/>
        <v>0.74069708411268287</v>
      </c>
      <c r="BR479" s="3" t="str">
        <f t="shared" si="408"/>
        <v>Nontoxic</v>
      </c>
      <c r="BS479" s="2">
        <f t="shared" si="409"/>
        <v>100</v>
      </c>
      <c r="BT479" s="4" t="s">
        <v>664</v>
      </c>
      <c r="BU479" s="2" t="s">
        <v>666</v>
      </c>
      <c r="BV479" s="2">
        <f t="shared" si="410"/>
        <v>2</v>
      </c>
      <c r="BW479" s="2">
        <f t="shared" si="411"/>
        <v>2</v>
      </c>
      <c r="BX479" s="2">
        <f t="shared" si="412"/>
        <v>3.4507806418182067E-2</v>
      </c>
      <c r="BY479" s="2">
        <f t="shared" si="413"/>
        <v>3.4507806418182067E-2</v>
      </c>
      <c r="BZ479" s="2">
        <f t="shared" si="414"/>
        <v>3.4507806418182067E-2</v>
      </c>
      <c r="CA479" s="2">
        <f t="shared" si="415"/>
        <v>1.25</v>
      </c>
      <c r="CB479" s="2">
        <f t="shared" si="416"/>
        <v>0</v>
      </c>
      <c r="CC479" s="2">
        <v>6.6349999999999998</v>
      </c>
      <c r="CD479" s="2" t="str">
        <f t="shared" si="417"/>
        <v>Same Var</v>
      </c>
      <c r="CE479" s="2">
        <f t="shared" si="418"/>
        <v>0.16825080912137902</v>
      </c>
      <c r="CF479" s="2" t="str">
        <f t="shared" si="419"/>
        <v>NS</v>
      </c>
      <c r="CG479" s="2" t="str">
        <f t="shared" si="420"/>
        <v>NS</v>
      </c>
      <c r="CH479" s="2" t="str">
        <f t="shared" si="421"/>
        <v/>
      </c>
      <c r="CI479" s="2" t="str">
        <f t="shared" si="422"/>
        <v/>
      </c>
      <c r="CJ479" s="2" t="str">
        <f t="shared" si="423"/>
        <v/>
      </c>
    </row>
    <row r="480" spans="1:88" x14ac:dyDescent="0.2">
      <c r="A480" s="1" t="s">
        <v>142</v>
      </c>
      <c r="B480" s="19" t="s">
        <v>803</v>
      </c>
      <c r="C480" s="20">
        <v>37690</v>
      </c>
      <c r="D480" s="7">
        <v>0.54166666666666663</v>
      </c>
      <c r="E480" s="1">
        <v>0</v>
      </c>
      <c r="F480" s="1" t="s">
        <v>57</v>
      </c>
      <c r="G480" s="1" t="s">
        <v>787</v>
      </c>
      <c r="H480" s="19" t="s">
        <v>711</v>
      </c>
      <c r="I480" s="19" t="s">
        <v>712</v>
      </c>
      <c r="J480" s="19" t="s">
        <v>61</v>
      </c>
      <c r="K480" s="2">
        <v>0.75</v>
      </c>
      <c r="L480" s="2">
        <v>0.25</v>
      </c>
      <c r="M480" s="19">
        <v>100</v>
      </c>
      <c r="N480" s="19">
        <v>100</v>
      </c>
      <c r="O480" s="19">
        <v>90</v>
      </c>
      <c r="P480" s="21"/>
      <c r="Q480" s="21"/>
      <c r="R480" s="21"/>
      <c r="S480" s="21"/>
      <c r="T480" s="21"/>
      <c r="W480" s="2">
        <f t="shared" si="371"/>
        <v>96.666666666666671</v>
      </c>
      <c r="X480" s="2">
        <f t="shared" si="372"/>
        <v>5.7735026918962573</v>
      </c>
      <c r="Y480" s="2">
        <f t="shared" si="373"/>
        <v>3</v>
      </c>
      <c r="Z480" s="19">
        <v>90</v>
      </c>
      <c r="AA480" s="19">
        <v>100</v>
      </c>
      <c r="AB480" s="19">
        <v>100</v>
      </c>
      <c r="AC480" s="21"/>
      <c r="AJ480" s="2">
        <f t="shared" si="374"/>
        <v>96.666666666666671</v>
      </c>
      <c r="AK480" s="2">
        <f t="shared" si="375"/>
        <v>5.7735026918962573</v>
      </c>
      <c r="AL480" s="2">
        <f t="shared" si="376"/>
        <v>3</v>
      </c>
      <c r="AM480" s="22">
        <f t="shared" si="377"/>
        <v>1.5707963267948966</v>
      </c>
      <c r="AN480" s="22">
        <f t="shared" si="378"/>
        <v>1.5707963267948966</v>
      </c>
      <c r="AO480" s="22">
        <f t="shared" si="379"/>
        <v>1.2490457723982542</v>
      </c>
      <c r="AP480" s="22" t="str">
        <f t="shared" si="380"/>
        <v/>
      </c>
      <c r="AQ480" s="22" t="str">
        <f t="shared" si="381"/>
        <v/>
      </c>
      <c r="AR480" s="22" t="str">
        <f t="shared" si="382"/>
        <v/>
      </c>
      <c r="AS480" s="22" t="str">
        <f t="shared" si="383"/>
        <v/>
      </c>
      <c r="AT480" s="22" t="str">
        <f t="shared" si="384"/>
        <v/>
      </c>
      <c r="AU480" s="22" t="str">
        <f t="shared" si="385"/>
        <v/>
      </c>
      <c r="AV480" s="22" t="str">
        <f t="shared" si="386"/>
        <v/>
      </c>
      <c r="AW480" s="2">
        <f t="shared" si="387"/>
        <v>1.4635461419960158</v>
      </c>
      <c r="AX480" s="2">
        <f t="shared" si="388"/>
        <v>0.18576276919281234</v>
      </c>
      <c r="AY480" s="2">
        <f t="shared" si="389"/>
        <v>3</v>
      </c>
      <c r="AZ480" s="23">
        <f t="shared" si="390"/>
        <v>1.2490457723982542</v>
      </c>
      <c r="BA480" s="23">
        <f t="shared" si="391"/>
        <v>1.5707963267948966</v>
      </c>
      <c r="BB480" s="23">
        <f t="shared" si="392"/>
        <v>1.5707963267948966</v>
      </c>
      <c r="BC480" s="23" t="str">
        <f t="shared" si="393"/>
        <v/>
      </c>
      <c r="BD480" s="23" t="str">
        <f t="shared" si="394"/>
        <v/>
      </c>
      <c r="BE480" s="23" t="str">
        <f t="shared" si="395"/>
        <v/>
      </c>
      <c r="BF480" s="23" t="str">
        <f t="shared" si="396"/>
        <v/>
      </c>
      <c r="BG480" s="23" t="str">
        <f t="shared" si="397"/>
        <v/>
      </c>
      <c r="BH480" s="23" t="str">
        <f t="shared" si="398"/>
        <v/>
      </c>
      <c r="BI480" s="23" t="str">
        <f t="shared" si="399"/>
        <v/>
      </c>
      <c r="BJ480" s="2">
        <f t="shared" si="400"/>
        <v>1.4635461419960158</v>
      </c>
      <c r="BK480" s="2">
        <f t="shared" si="401"/>
        <v>0.18576276919281234</v>
      </c>
      <c r="BL480" s="2">
        <f t="shared" si="402"/>
        <v>3</v>
      </c>
      <c r="BM480" s="2">
        <f t="shared" si="403"/>
        <v>3.2302210931931625E-4</v>
      </c>
      <c r="BN480" s="2">
        <f t="shared" si="404"/>
        <v>8.7086760672487671E-5</v>
      </c>
      <c r="BO480" s="2">
        <f t="shared" si="405"/>
        <v>4</v>
      </c>
      <c r="BP480" s="2">
        <f t="shared" si="406"/>
        <v>2.7292188721921757</v>
      </c>
      <c r="BQ480" s="2">
        <f t="shared" si="407"/>
        <v>0.74069708411268287</v>
      </c>
      <c r="BR480" s="3" t="str">
        <f t="shared" si="408"/>
        <v>Nontoxic</v>
      </c>
      <c r="BS480" s="2">
        <f t="shared" si="409"/>
        <v>100</v>
      </c>
      <c r="BT480" s="4" t="s">
        <v>664</v>
      </c>
      <c r="BU480" s="2" t="s">
        <v>666</v>
      </c>
      <c r="BV480" s="2">
        <f t="shared" si="410"/>
        <v>2</v>
      </c>
      <c r="BW480" s="2">
        <f t="shared" si="411"/>
        <v>2</v>
      </c>
      <c r="BX480" s="2">
        <f t="shared" si="412"/>
        <v>3.4507806418182067E-2</v>
      </c>
      <c r="BY480" s="2">
        <f t="shared" si="413"/>
        <v>3.4507806418182067E-2</v>
      </c>
      <c r="BZ480" s="2">
        <f t="shared" si="414"/>
        <v>3.4507806418182067E-2</v>
      </c>
      <c r="CA480" s="2">
        <f t="shared" si="415"/>
        <v>1.25</v>
      </c>
      <c r="CB480" s="2">
        <f t="shared" si="416"/>
        <v>0</v>
      </c>
      <c r="CC480" s="2">
        <v>6.6349999999999998</v>
      </c>
      <c r="CD480" s="2" t="str">
        <f t="shared" si="417"/>
        <v>Same Var</v>
      </c>
      <c r="CE480" s="2">
        <f t="shared" si="418"/>
        <v>0.16858416671246093</v>
      </c>
      <c r="CF480" s="2" t="str">
        <f t="shared" si="419"/>
        <v>NS</v>
      </c>
      <c r="CG480" s="2" t="str">
        <f t="shared" si="420"/>
        <v>NS</v>
      </c>
      <c r="CH480" s="2" t="str">
        <f t="shared" si="421"/>
        <v/>
      </c>
      <c r="CI480" s="2" t="str">
        <f t="shared" si="422"/>
        <v/>
      </c>
      <c r="CJ480" s="2" t="str">
        <f t="shared" si="423"/>
        <v/>
      </c>
    </row>
    <row r="481" spans="1:88" hidden="1" x14ac:dyDescent="0.2">
      <c r="A481" s="1" t="s">
        <v>142</v>
      </c>
      <c r="B481" s="19" t="s">
        <v>396</v>
      </c>
      <c r="C481" s="20">
        <v>37691</v>
      </c>
      <c r="D481" s="7">
        <v>0.39583333333333331</v>
      </c>
      <c r="E481" s="1">
        <v>0.1</v>
      </c>
      <c r="F481" s="1" t="s">
        <v>57</v>
      </c>
      <c r="G481" s="1" t="s">
        <v>787</v>
      </c>
      <c r="H481" s="19" t="s">
        <v>711</v>
      </c>
      <c r="I481" s="19" t="s">
        <v>712</v>
      </c>
      <c r="J481" s="19" t="s">
        <v>61</v>
      </c>
      <c r="K481" s="2">
        <v>0.75</v>
      </c>
      <c r="L481" s="2">
        <v>0.25</v>
      </c>
      <c r="M481" s="19">
        <v>100</v>
      </c>
      <c r="N481" s="19">
        <v>100</v>
      </c>
      <c r="O481" s="19">
        <v>90</v>
      </c>
      <c r="P481" s="21"/>
      <c r="Q481" s="21"/>
      <c r="R481" s="21"/>
      <c r="S481" s="21"/>
      <c r="T481" s="21"/>
      <c r="W481" s="2">
        <f t="shared" si="371"/>
        <v>96.666666666666671</v>
      </c>
      <c r="X481" s="2">
        <f t="shared" si="372"/>
        <v>5.7735026918962573</v>
      </c>
      <c r="Y481" s="2">
        <f t="shared" si="373"/>
        <v>3</v>
      </c>
      <c r="Z481" s="19">
        <v>20</v>
      </c>
      <c r="AA481" s="19">
        <v>50</v>
      </c>
      <c r="AB481" s="19">
        <v>50</v>
      </c>
      <c r="AC481" s="21"/>
      <c r="AJ481" s="2">
        <f t="shared" si="374"/>
        <v>40</v>
      </c>
      <c r="AK481" s="2">
        <f t="shared" si="375"/>
        <v>17.320508075688775</v>
      </c>
      <c r="AL481" s="2">
        <f t="shared" si="376"/>
        <v>3</v>
      </c>
      <c r="AM481" s="22">
        <f t="shared" si="377"/>
        <v>1.5707963267948966</v>
      </c>
      <c r="AN481" s="22">
        <f t="shared" si="378"/>
        <v>1.5707963267948966</v>
      </c>
      <c r="AO481" s="22">
        <f t="shared" si="379"/>
        <v>1.2490457723982542</v>
      </c>
      <c r="AP481" s="22" t="str">
        <f t="shared" si="380"/>
        <v/>
      </c>
      <c r="AQ481" s="22" t="str">
        <f t="shared" si="381"/>
        <v/>
      </c>
      <c r="AR481" s="22" t="str">
        <f t="shared" si="382"/>
        <v/>
      </c>
      <c r="AS481" s="22" t="str">
        <f t="shared" si="383"/>
        <v/>
      </c>
      <c r="AT481" s="22" t="str">
        <f t="shared" si="384"/>
        <v/>
      </c>
      <c r="AU481" s="22" t="str">
        <f t="shared" si="385"/>
        <v/>
      </c>
      <c r="AV481" s="22" t="str">
        <f t="shared" si="386"/>
        <v/>
      </c>
      <c r="AW481" s="2">
        <f t="shared" si="387"/>
        <v>1.4635461419960158</v>
      </c>
      <c r="AX481" s="2">
        <f t="shared" si="388"/>
        <v>0.18576276919281234</v>
      </c>
      <c r="AY481" s="2">
        <f t="shared" si="389"/>
        <v>3</v>
      </c>
      <c r="AZ481" s="23">
        <f t="shared" si="390"/>
        <v>0.46364760900080609</v>
      </c>
      <c r="BA481" s="23">
        <f t="shared" si="391"/>
        <v>0.78539816339744839</v>
      </c>
      <c r="BB481" s="23">
        <f t="shared" si="392"/>
        <v>0.78539816339744839</v>
      </c>
      <c r="BC481" s="23" t="str">
        <f t="shared" si="393"/>
        <v/>
      </c>
      <c r="BD481" s="23" t="str">
        <f t="shared" si="394"/>
        <v/>
      </c>
      <c r="BE481" s="23" t="str">
        <f t="shared" si="395"/>
        <v/>
      </c>
      <c r="BF481" s="23" t="str">
        <f t="shared" si="396"/>
        <v/>
      </c>
      <c r="BG481" s="23" t="str">
        <f t="shared" si="397"/>
        <v/>
      </c>
      <c r="BH481" s="23" t="str">
        <f t="shared" si="398"/>
        <v/>
      </c>
      <c r="BI481" s="23" t="str">
        <f t="shared" si="399"/>
        <v/>
      </c>
      <c r="BJ481" s="2">
        <f t="shared" si="400"/>
        <v>0.67814797859856757</v>
      </c>
      <c r="BK481" s="2">
        <f t="shared" si="401"/>
        <v>0.18576276919281326</v>
      </c>
      <c r="BL481" s="2">
        <f t="shared" si="402"/>
        <v>3</v>
      </c>
      <c r="BM481" s="2">
        <f t="shared" si="403"/>
        <v>3.2302210931932037E-4</v>
      </c>
      <c r="BN481" s="2">
        <f t="shared" si="404"/>
        <v>8.7086760672488986E-5</v>
      </c>
      <c r="BO481" s="2">
        <f t="shared" si="405"/>
        <v>4</v>
      </c>
      <c r="BP481" s="2">
        <f t="shared" si="406"/>
        <v>-3.1292188721921668</v>
      </c>
      <c r="BQ481" s="2">
        <f t="shared" si="407"/>
        <v>0.74069708411268287</v>
      </c>
      <c r="BR481" s="3" t="str">
        <f t="shared" si="408"/>
        <v>Toxic</v>
      </c>
      <c r="BS481" s="2">
        <f t="shared" si="409"/>
        <v>41.379310344827587</v>
      </c>
      <c r="BT481" s="4" t="s">
        <v>664</v>
      </c>
      <c r="BU481" s="4" t="s">
        <v>667</v>
      </c>
      <c r="BV481" s="2">
        <f t="shared" si="410"/>
        <v>2</v>
      </c>
      <c r="BW481" s="2">
        <f t="shared" si="411"/>
        <v>2</v>
      </c>
      <c r="BX481" s="2">
        <f t="shared" si="412"/>
        <v>3.4507806418182067E-2</v>
      </c>
      <c r="BY481" s="2">
        <f t="shared" si="413"/>
        <v>3.4507806418182414E-2</v>
      </c>
      <c r="BZ481" s="2">
        <f t="shared" si="414"/>
        <v>3.4507806418182241E-2</v>
      </c>
      <c r="CA481" s="2">
        <f t="shared" si="415"/>
        <v>1.25</v>
      </c>
      <c r="CB481" s="2">
        <f t="shared" si="416"/>
        <v>0</v>
      </c>
      <c r="CC481" s="2">
        <v>6.6349999999999998</v>
      </c>
      <c r="CD481" s="2" t="str">
        <f t="shared" si="417"/>
        <v>Same Var</v>
      </c>
      <c r="CE481" s="2">
        <f t="shared" si="418"/>
        <v>0.11843107610676316</v>
      </c>
      <c r="CF481" s="2" t="str">
        <f t="shared" si="419"/>
        <v>NS</v>
      </c>
      <c r="CG481" s="2" t="str">
        <f t="shared" si="420"/>
        <v>Sig</v>
      </c>
      <c r="CH481" s="2" t="str">
        <f t="shared" si="421"/>
        <v>Wilcoxon</v>
      </c>
      <c r="CI481" s="2" t="str">
        <f t="shared" si="422"/>
        <v/>
      </c>
      <c r="CJ481" s="2" t="str">
        <f t="shared" si="423"/>
        <v/>
      </c>
    </row>
    <row r="482" spans="1:88" x14ac:dyDescent="0.2">
      <c r="A482" s="1" t="s">
        <v>142</v>
      </c>
      <c r="B482" s="19" t="s">
        <v>197</v>
      </c>
      <c r="C482" s="20">
        <v>37644</v>
      </c>
      <c r="D482" s="7">
        <v>0.52083333333333337</v>
      </c>
      <c r="E482" s="1">
        <v>0.1</v>
      </c>
      <c r="F482" s="1" t="s">
        <v>57</v>
      </c>
      <c r="G482" s="1" t="s">
        <v>720</v>
      </c>
      <c r="H482" s="19" t="s">
        <v>711</v>
      </c>
      <c r="I482" s="19" t="s">
        <v>712</v>
      </c>
      <c r="J482" s="19" t="s">
        <v>61</v>
      </c>
      <c r="K482" s="2">
        <v>0.75</v>
      </c>
      <c r="L482" s="2">
        <v>0.25</v>
      </c>
      <c r="M482" s="19">
        <v>100</v>
      </c>
      <c r="N482" s="19">
        <v>100</v>
      </c>
      <c r="O482" s="19">
        <v>90</v>
      </c>
      <c r="P482" s="19">
        <v>90</v>
      </c>
      <c r="Q482" s="21"/>
      <c r="R482" s="21"/>
      <c r="S482" s="21"/>
      <c r="T482" s="21"/>
      <c r="W482" s="2">
        <f t="shared" si="371"/>
        <v>95</v>
      </c>
      <c r="X482" s="2">
        <f t="shared" si="372"/>
        <v>5.7735026918962582</v>
      </c>
      <c r="Y482" s="2">
        <f t="shared" si="373"/>
        <v>4</v>
      </c>
      <c r="Z482" s="19">
        <v>90</v>
      </c>
      <c r="AA482" s="19">
        <v>90</v>
      </c>
      <c r="AB482" s="19">
        <v>90</v>
      </c>
      <c r="AC482" s="19">
        <v>90</v>
      </c>
      <c r="AJ482" s="2">
        <f t="shared" si="374"/>
        <v>90</v>
      </c>
      <c r="AK482" s="2">
        <f t="shared" si="375"/>
        <v>0</v>
      </c>
      <c r="AL482" s="2">
        <f t="shared" si="376"/>
        <v>4</v>
      </c>
      <c r="AM482" s="22">
        <f t="shared" si="377"/>
        <v>1.5707963267948966</v>
      </c>
      <c r="AN482" s="22">
        <f t="shared" si="378"/>
        <v>1.5707963267948966</v>
      </c>
      <c r="AO482" s="22">
        <f t="shared" si="379"/>
        <v>1.2490457723982542</v>
      </c>
      <c r="AP482" s="22">
        <f t="shared" si="380"/>
        <v>1.2490457723982542</v>
      </c>
      <c r="AQ482" s="22" t="str">
        <f t="shared" si="381"/>
        <v/>
      </c>
      <c r="AR482" s="22" t="str">
        <f t="shared" si="382"/>
        <v/>
      </c>
      <c r="AS482" s="22" t="str">
        <f t="shared" si="383"/>
        <v/>
      </c>
      <c r="AT482" s="22" t="str">
        <f t="shared" si="384"/>
        <v/>
      </c>
      <c r="AU482" s="22" t="str">
        <f t="shared" si="385"/>
        <v/>
      </c>
      <c r="AV482" s="22" t="str">
        <f t="shared" si="386"/>
        <v/>
      </c>
      <c r="AW482" s="2">
        <f t="shared" si="387"/>
        <v>1.4099210495965755</v>
      </c>
      <c r="AX482" s="2">
        <f t="shared" si="388"/>
        <v>0.18576276919281115</v>
      </c>
      <c r="AY482" s="2">
        <f t="shared" si="389"/>
        <v>4</v>
      </c>
      <c r="AZ482" s="23">
        <f t="shared" si="390"/>
        <v>1.2490457723982542</v>
      </c>
      <c r="BA482" s="23">
        <f t="shared" si="391"/>
        <v>1.2490457723982542</v>
      </c>
      <c r="BB482" s="23">
        <f t="shared" si="392"/>
        <v>1.2490457723982542</v>
      </c>
      <c r="BC482" s="23">
        <f t="shared" si="393"/>
        <v>1.2490457723982542</v>
      </c>
      <c r="BD482" s="23" t="str">
        <f t="shared" si="394"/>
        <v/>
      </c>
      <c r="BE482" s="23" t="str">
        <f t="shared" si="395"/>
        <v/>
      </c>
      <c r="BF482" s="23" t="str">
        <f t="shared" si="396"/>
        <v/>
      </c>
      <c r="BG482" s="23" t="str">
        <f t="shared" si="397"/>
        <v/>
      </c>
      <c r="BH482" s="23" t="str">
        <f t="shared" si="398"/>
        <v/>
      </c>
      <c r="BI482" s="23" t="str">
        <f t="shared" si="399"/>
        <v/>
      </c>
      <c r="BJ482" s="2">
        <f t="shared" si="400"/>
        <v>1.2490457723982542</v>
      </c>
      <c r="BK482" s="2">
        <f t="shared" si="401"/>
        <v>0</v>
      </c>
      <c r="BL482" s="2">
        <f t="shared" si="402"/>
        <v>4</v>
      </c>
      <c r="BM482" s="2">
        <f t="shared" si="403"/>
        <v>2.3548311769377559E-5</v>
      </c>
      <c r="BN482" s="2">
        <f t="shared" si="404"/>
        <v>7.849437256459187E-6</v>
      </c>
      <c r="BO482" s="2">
        <f t="shared" si="405"/>
        <v>3</v>
      </c>
      <c r="BP482" s="2">
        <f t="shared" si="406"/>
        <v>2.7505330019701639</v>
      </c>
      <c r="BQ482" s="2">
        <f t="shared" si="407"/>
        <v>0.76489232840434507</v>
      </c>
      <c r="BR482" s="3" t="str">
        <f t="shared" si="408"/>
        <v>Nontoxic</v>
      </c>
      <c r="BS482" s="2">
        <f t="shared" si="409"/>
        <v>94.73684210526315</v>
      </c>
      <c r="BT482" s="4" t="s">
        <v>664</v>
      </c>
      <c r="BU482" s="2" t="s">
        <v>666</v>
      </c>
      <c r="BV482" s="2">
        <f t="shared" si="410"/>
        <v>3</v>
      </c>
      <c r="BW482" s="2">
        <f t="shared" si="411"/>
        <v>3</v>
      </c>
      <c r="BX482" s="2">
        <f t="shared" si="412"/>
        <v>3.450780641818163E-2</v>
      </c>
      <c r="BY482" s="2">
        <f t="shared" si="413"/>
        <v>0</v>
      </c>
      <c r="BZ482" s="2">
        <f t="shared" si="414"/>
        <v>1.7253903209090815E-2</v>
      </c>
      <c r="CA482" s="2">
        <f t="shared" si="415"/>
        <v>1.1666666666666667</v>
      </c>
      <c r="CB482" s="2" t="e">
        <f t="shared" si="416"/>
        <v>#NUM!</v>
      </c>
      <c r="CC482" s="2">
        <v>6.6349999999999998</v>
      </c>
      <c r="CD482" s="2" t="e">
        <f t="shared" si="417"/>
        <v>#NUM!</v>
      </c>
      <c r="CE482" s="2" t="e">
        <f t="shared" si="418"/>
        <v>#NUM!</v>
      </c>
      <c r="CF482" s="2" t="e">
        <f t="shared" si="419"/>
        <v>#NUM!</v>
      </c>
      <c r="CG482" s="2" t="str">
        <f t="shared" si="420"/>
        <v>NS</v>
      </c>
      <c r="CH482" s="2" t="str">
        <f t="shared" si="421"/>
        <v>Wilcoxon</v>
      </c>
      <c r="CI482" s="2" t="str">
        <f t="shared" si="422"/>
        <v/>
      </c>
      <c r="CJ482" s="2" t="str">
        <f t="shared" si="423"/>
        <v/>
      </c>
    </row>
    <row r="483" spans="1:88" x14ac:dyDescent="0.2">
      <c r="A483" s="1" t="s">
        <v>142</v>
      </c>
      <c r="B483" s="19" t="s">
        <v>238</v>
      </c>
      <c r="C483" s="20">
        <v>38854</v>
      </c>
      <c r="D483" s="7">
        <v>0.47222222222222221</v>
      </c>
      <c r="E483" s="1">
        <v>0.1</v>
      </c>
      <c r="F483" s="1" t="s">
        <v>57</v>
      </c>
      <c r="G483" s="1" t="s">
        <v>737</v>
      </c>
      <c r="H483" s="19" t="s">
        <v>711</v>
      </c>
      <c r="I483" s="19" t="s">
        <v>712</v>
      </c>
      <c r="J483" s="19" t="s">
        <v>61</v>
      </c>
      <c r="K483" s="2">
        <v>0.75</v>
      </c>
      <c r="L483" s="2">
        <v>0.25</v>
      </c>
      <c r="M483" s="19">
        <v>90</v>
      </c>
      <c r="N483" s="19">
        <v>100</v>
      </c>
      <c r="O483" s="19">
        <v>100</v>
      </c>
      <c r="P483" s="19">
        <v>90</v>
      </c>
      <c r="Q483" s="21"/>
      <c r="R483" s="21"/>
      <c r="S483" s="21"/>
      <c r="T483" s="21"/>
      <c r="W483" s="2">
        <f t="shared" si="371"/>
        <v>95</v>
      </c>
      <c r="X483" s="2">
        <f t="shared" si="372"/>
        <v>5.7735026918962582</v>
      </c>
      <c r="Y483" s="2">
        <f t="shared" si="373"/>
        <v>4</v>
      </c>
      <c r="Z483" s="19">
        <v>100</v>
      </c>
      <c r="AA483" s="19">
        <v>100</v>
      </c>
      <c r="AB483" s="19">
        <v>100</v>
      </c>
      <c r="AC483" s="19">
        <v>100</v>
      </c>
      <c r="AJ483" s="2">
        <f t="shared" si="374"/>
        <v>100</v>
      </c>
      <c r="AK483" s="2">
        <f t="shared" si="375"/>
        <v>0</v>
      </c>
      <c r="AL483" s="2">
        <f t="shared" si="376"/>
        <v>4</v>
      </c>
      <c r="AM483" s="22">
        <f t="shared" si="377"/>
        <v>1.2490457723982542</v>
      </c>
      <c r="AN483" s="22">
        <f t="shared" si="378"/>
        <v>1.5707963267948966</v>
      </c>
      <c r="AO483" s="22">
        <f t="shared" si="379"/>
        <v>1.5707963267948966</v>
      </c>
      <c r="AP483" s="22">
        <f t="shared" si="380"/>
        <v>1.2490457723982542</v>
      </c>
      <c r="AQ483" s="22" t="str">
        <f t="shared" si="381"/>
        <v/>
      </c>
      <c r="AR483" s="22" t="str">
        <f t="shared" si="382"/>
        <v/>
      </c>
      <c r="AS483" s="22" t="str">
        <f t="shared" si="383"/>
        <v/>
      </c>
      <c r="AT483" s="22" t="str">
        <f t="shared" si="384"/>
        <v/>
      </c>
      <c r="AU483" s="22" t="str">
        <f t="shared" si="385"/>
        <v/>
      </c>
      <c r="AV483" s="22" t="str">
        <f t="shared" si="386"/>
        <v/>
      </c>
      <c r="AW483" s="2">
        <f t="shared" si="387"/>
        <v>1.4099210495965755</v>
      </c>
      <c r="AX483" s="2">
        <f t="shared" si="388"/>
        <v>0.18576276919281115</v>
      </c>
      <c r="AY483" s="2">
        <f t="shared" si="389"/>
        <v>4</v>
      </c>
      <c r="AZ483" s="23">
        <f t="shared" si="390"/>
        <v>1.5707963267948966</v>
      </c>
      <c r="BA483" s="23">
        <f t="shared" si="391"/>
        <v>1.5707963267948966</v>
      </c>
      <c r="BB483" s="23">
        <f t="shared" si="392"/>
        <v>1.5707963267948966</v>
      </c>
      <c r="BC483" s="23">
        <f t="shared" si="393"/>
        <v>1.5707963267948966</v>
      </c>
      <c r="BD483" s="23" t="str">
        <f t="shared" si="394"/>
        <v/>
      </c>
      <c r="BE483" s="23" t="str">
        <f t="shared" si="395"/>
        <v/>
      </c>
      <c r="BF483" s="23" t="str">
        <f t="shared" si="396"/>
        <v/>
      </c>
      <c r="BG483" s="23" t="str">
        <f t="shared" si="397"/>
        <v/>
      </c>
      <c r="BH483" s="23" t="str">
        <f t="shared" si="398"/>
        <v/>
      </c>
      <c r="BI483" s="23" t="str">
        <f t="shared" si="399"/>
        <v/>
      </c>
      <c r="BJ483" s="2">
        <f t="shared" si="400"/>
        <v>1.5707963267948966</v>
      </c>
      <c r="BK483" s="2">
        <f t="shared" si="401"/>
        <v>0</v>
      </c>
      <c r="BL483" s="2">
        <f t="shared" si="402"/>
        <v>4</v>
      </c>
      <c r="BM483" s="2">
        <f t="shared" si="403"/>
        <v>2.3548311769377559E-5</v>
      </c>
      <c r="BN483" s="2">
        <f t="shared" si="404"/>
        <v>7.849437256459187E-6</v>
      </c>
      <c r="BO483" s="2">
        <f t="shared" si="405"/>
        <v>3</v>
      </c>
      <c r="BP483" s="2">
        <f t="shared" si="406"/>
        <v>7.3693351554872102</v>
      </c>
      <c r="BQ483" s="2">
        <f t="shared" si="407"/>
        <v>0.76489232840434507</v>
      </c>
      <c r="BR483" s="3" t="str">
        <f t="shared" si="408"/>
        <v>Nontoxic</v>
      </c>
      <c r="BS483" s="2">
        <f t="shared" si="409"/>
        <v>105.26315789473684</v>
      </c>
      <c r="BT483" s="4" t="s">
        <v>664</v>
      </c>
      <c r="BU483" s="2" t="s">
        <v>666</v>
      </c>
      <c r="BV483" s="2">
        <f t="shared" si="410"/>
        <v>3</v>
      </c>
      <c r="BW483" s="2">
        <f t="shared" si="411"/>
        <v>3</v>
      </c>
      <c r="BX483" s="2">
        <f t="shared" si="412"/>
        <v>3.450780641818163E-2</v>
      </c>
      <c r="BY483" s="2">
        <f t="shared" si="413"/>
        <v>0</v>
      </c>
      <c r="BZ483" s="2">
        <f t="shared" si="414"/>
        <v>1.7253903209090815E-2</v>
      </c>
      <c r="CA483" s="2">
        <f t="shared" si="415"/>
        <v>1.1666666666666667</v>
      </c>
      <c r="CB483" s="2" t="e">
        <f t="shared" si="416"/>
        <v>#NUM!</v>
      </c>
      <c r="CC483" s="2">
        <v>6.6349999999999998</v>
      </c>
      <c r="CD483" s="2" t="e">
        <f t="shared" si="417"/>
        <v>#NUM!</v>
      </c>
      <c r="CE483" s="2" t="e">
        <f t="shared" si="418"/>
        <v>#NUM!</v>
      </c>
      <c r="CF483" s="2" t="e">
        <f t="shared" si="419"/>
        <v>#NUM!</v>
      </c>
      <c r="CG483" s="2" t="str">
        <f t="shared" si="420"/>
        <v>NS</v>
      </c>
      <c r="CH483" s="2" t="str">
        <f t="shared" si="421"/>
        <v/>
      </c>
      <c r="CI483" s="2" t="str">
        <f t="shared" si="422"/>
        <v/>
      </c>
      <c r="CJ483" s="2" t="str">
        <f t="shared" si="423"/>
        <v/>
      </c>
    </row>
    <row r="484" spans="1:88" x14ac:dyDescent="0.2">
      <c r="A484" s="1" t="s">
        <v>142</v>
      </c>
      <c r="B484" s="19" t="s">
        <v>739</v>
      </c>
      <c r="C484" s="20">
        <v>38854</v>
      </c>
      <c r="D484" s="7">
        <v>0.44444444444444442</v>
      </c>
      <c r="E484" s="1">
        <v>0.1</v>
      </c>
      <c r="F484" s="1" t="s">
        <v>57</v>
      </c>
      <c r="G484" s="1" t="s">
        <v>737</v>
      </c>
      <c r="H484" s="19" t="s">
        <v>711</v>
      </c>
      <c r="I484" s="19" t="s">
        <v>712</v>
      </c>
      <c r="J484" s="19" t="s">
        <v>61</v>
      </c>
      <c r="K484" s="2">
        <v>0.75</v>
      </c>
      <c r="L484" s="2">
        <v>0.25</v>
      </c>
      <c r="M484" s="19">
        <v>90</v>
      </c>
      <c r="N484" s="19">
        <v>100</v>
      </c>
      <c r="O484" s="19">
        <v>100</v>
      </c>
      <c r="P484" s="19">
        <v>90</v>
      </c>
      <c r="Q484" s="21"/>
      <c r="R484" s="21"/>
      <c r="S484" s="21"/>
      <c r="T484" s="21"/>
      <c r="W484" s="2">
        <f t="shared" si="371"/>
        <v>95</v>
      </c>
      <c r="X484" s="2">
        <f t="shared" si="372"/>
        <v>5.7735026918962582</v>
      </c>
      <c r="Y484" s="2">
        <f t="shared" si="373"/>
        <v>4</v>
      </c>
      <c r="Z484" s="19">
        <v>100</v>
      </c>
      <c r="AA484" s="19">
        <v>100</v>
      </c>
      <c r="AB484" s="19">
        <v>100</v>
      </c>
      <c r="AC484" s="19">
        <v>100</v>
      </c>
      <c r="AJ484" s="2">
        <f t="shared" si="374"/>
        <v>100</v>
      </c>
      <c r="AK484" s="2">
        <f t="shared" si="375"/>
        <v>0</v>
      </c>
      <c r="AL484" s="2">
        <f t="shared" si="376"/>
        <v>4</v>
      </c>
      <c r="AM484" s="22">
        <f t="shared" si="377"/>
        <v>1.2490457723982542</v>
      </c>
      <c r="AN484" s="22">
        <f t="shared" si="378"/>
        <v>1.5707963267948966</v>
      </c>
      <c r="AO484" s="22">
        <f t="shared" si="379"/>
        <v>1.5707963267948966</v>
      </c>
      <c r="AP484" s="22">
        <f t="shared" si="380"/>
        <v>1.2490457723982542</v>
      </c>
      <c r="AQ484" s="22" t="str">
        <f t="shared" si="381"/>
        <v/>
      </c>
      <c r="AR484" s="22" t="str">
        <f t="shared" si="382"/>
        <v/>
      </c>
      <c r="AS484" s="22" t="str">
        <f t="shared" si="383"/>
        <v/>
      </c>
      <c r="AT484" s="22" t="str">
        <f t="shared" si="384"/>
        <v/>
      </c>
      <c r="AU484" s="22" t="str">
        <f t="shared" si="385"/>
        <v/>
      </c>
      <c r="AV484" s="22" t="str">
        <f t="shared" si="386"/>
        <v/>
      </c>
      <c r="AW484" s="2">
        <f t="shared" si="387"/>
        <v>1.4099210495965755</v>
      </c>
      <c r="AX484" s="2">
        <f t="shared" si="388"/>
        <v>0.18576276919281115</v>
      </c>
      <c r="AY484" s="2">
        <f t="shared" si="389"/>
        <v>4</v>
      </c>
      <c r="AZ484" s="23">
        <f t="shared" si="390"/>
        <v>1.5707963267948966</v>
      </c>
      <c r="BA484" s="23">
        <f t="shared" si="391"/>
        <v>1.5707963267948966</v>
      </c>
      <c r="BB484" s="23">
        <f t="shared" si="392"/>
        <v>1.5707963267948966</v>
      </c>
      <c r="BC484" s="23">
        <f t="shared" si="393"/>
        <v>1.5707963267948966</v>
      </c>
      <c r="BD484" s="23" t="str">
        <f t="shared" si="394"/>
        <v/>
      </c>
      <c r="BE484" s="23" t="str">
        <f t="shared" si="395"/>
        <v/>
      </c>
      <c r="BF484" s="23" t="str">
        <f t="shared" si="396"/>
        <v/>
      </c>
      <c r="BG484" s="23" t="str">
        <f t="shared" si="397"/>
        <v/>
      </c>
      <c r="BH484" s="23" t="str">
        <f t="shared" si="398"/>
        <v/>
      </c>
      <c r="BI484" s="23" t="str">
        <f t="shared" si="399"/>
        <v/>
      </c>
      <c r="BJ484" s="2">
        <f t="shared" si="400"/>
        <v>1.5707963267948966</v>
      </c>
      <c r="BK484" s="2">
        <f t="shared" si="401"/>
        <v>0</v>
      </c>
      <c r="BL484" s="2">
        <f t="shared" si="402"/>
        <v>4</v>
      </c>
      <c r="BM484" s="2">
        <f t="shared" si="403"/>
        <v>2.3548311769377559E-5</v>
      </c>
      <c r="BN484" s="2">
        <f t="shared" si="404"/>
        <v>7.849437256459187E-6</v>
      </c>
      <c r="BO484" s="2">
        <f t="shared" si="405"/>
        <v>3</v>
      </c>
      <c r="BP484" s="2">
        <f t="shared" si="406"/>
        <v>7.3693351554872102</v>
      </c>
      <c r="BQ484" s="2">
        <f t="shared" si="407"/>
        <v>0.76489232840434507</v>
      </c>
      <c r="BR484" s="3" t="str">
        <f t="shared" si="408"/>
        <v>Nontoxic</v>
      </c>
      <c r="BS484" s="2">
        <f t="shared" si="409"/>
        <v>105.26315789473684</v>
      </c>
      <c r="BT484" s="4" t="s">
        <v>664</v>
      </c>
      <c r="BU484" s="2" t="s">
        <v>666</v>
      </c>
      <c r="BV484" s="2">
        <f t="shared" si="410"/>
        <v>3</v>
      </c>
      <c r="BW484" s="2">
        <f t="shared" si="411"/>
        <v>3</v>
      </c>
      <c r="BX484" s="2">
        <f t="shared" si="412"/>
        <v>3.450780641818163E-2</v>
      </c>
      <c r="BY484" s="2">
        <f t="shared" si="413"/>
        <v>0</v>
      </c>
      <c r="BZ484" s="2">
        <f t="shared" si="414"/>
        <v>1.7253903209090815E-2</v>
      </c>
      <c r="CA484" s="2">
        <f t="shared" si="415"/>
        <v>1.1666666666666667</v>
      </c>
      <c r="CB484" s="2" t="e">
        <f t="shared" si="416"/>
        <v>#NUM!</v>
      </c>
      <c r="CC484" s="2">
        <v>6.6349999999999998</v>
      </c>
      <c r="CD484" s="2" t="e">
        <f t="shared" si="417"/>
        <v>#NUM!</v>
      </c>
      <c r="CE484" s="2" t="e">
        <f t="shared" si="418"/>
        <v>#NUM!</v>
      </c>
      <c r="CF484" s="2" t="e">
        <f t="shared" si="419"/>
        <v>#NUM!</v>
      </c>
      <c r="CG484" s="2" t="str">
        <f t="shared" si="420"/>
        <v>NS</v>
      </c>
      <c r="CH484" s="2" t="str">
        <f t="shared" si="421"/>
        <v/>
      </c>
      <c r="CI484" s="2" t="str">
        <f t="shared" si="422"/>
        <v/>
      </c>
      <c r="CJ484" s="2" t="str">
        <f t="shared" si="423"/>
        <v/>
      </c>
    </row>
    <row r="485" spans="1:88" x14ac:dyDescent="0.2">
      <c r="A485" s="1" t="s">
        <v>142</v>
      </c>
      <c r="B485" s="19" t="s">
        <v>362</v>
      </c>
      <c r="C485" s="20">
        <v>37671</v>
      </c>
      <c r="D485" s="7">
        <v>0.33333333333333331</v>
      </c>
      <c r="E485" s="1">
        <v>0.1</v>
      </c>
      <c r="F485" s="1" t="s">
        <v>57</v>
      </c>
      <c r="G485" s="1" t="s">
        <v>777</v>
      </c>
      <c r="H485" s="19" t="s">
        <v>711</v>
      </c>
      <c r="I485" s="19" t="s">
        <v>712</v>
      </c>
      <c r="J485" s="19" t="s">
        <v>61</v>
      </c>
      <c r="K485" s="2">
        <v>0.75</v>
      </c>
      <c r="L485" s="2">
        <v>0.25</v>
      </c>
      <c r="M485" s="19">
        <v>100</v>
      </c>
      <c r="N485" s="19">
        <v>90</v>
      </c>
      <c r="O485" s="19">
        <v>90</v>
      </c>
      <c r="P485" s="19">
        <v>100</v>
      </c>
      <c r="Q485" s="21"/>
      <c r="R485" s="21"/>
      <c r="S485" s="21"/>
      <c r="T485" s="21"/>
      <c r="W485" s="2">
        <f t="shared" si="371"/>
        <v>95</v>
      </c>
      <c r="X485" s="2">
        <f t="shared" si="372"/>
        <v>5.7735026918962582</v>
      </c>
      <c r="Y485" s="2">
        <f t="shared" si="373"/>
        <v>4</v>
      </c>
      <c r="Z485" s="19">
        <v>100</v>
      </c>
      <c r="AA485" s="19">
        <v>100</v>
      </c>
      <c r="AB485" s="19">
        <v>100</v>
      </c>
      <c r="AC485" s="19">
        <v>100</v>
      </c>
      <c r="AJ485" s="2">
        <f t="shared" si="374"/>
        <v>100</v>
      </c>
      <c r="AK485" s="2">
        <f t="shared" si="375"/>
        <v>0</v>
      </c>
      <c r="AL485" s="2">
        <f t="shared" si="376"/>
        <v>4</v>
      </c>
      <c r="AM485" s="22">
        <f t="shared" si="377"/>
        <v>1.5707963267948966</v>
      </c>
      <c r="AN485" s="22">
        <f t="shared" si="378"/>
        <v>1.2490457723982542</v>
      </c>
      <c r="AO485" s="22">
        <f t="shared" si="379"/>
        <v>1.2490457723982542</v>
      </c>
      <c r="AP485" s="22">
        <f t="shared" si="380"/>
        <v>1.5707963267948966</v>
      </c>
      <c r="AQ485" s="22" t="str">
        <f t="shared" si="381"/>
        <v/>
      </c>
      <c r="AR485" s="22" t="str">
        <f t="shared" si="382"/>
        <v/>
      </c>
      <c r="AS485" s="22" t="str">
        <f t="shared" si="383"/>
        <v/>
      </c>
      <c r="AT485" s="22" t="str">
        <f t="shared" si="384"/>
        <v/>
      </c>
      <c r="AU485" s="22" t="str">
        <f t="shared" si="385"/>
        <v/>
      </c>
      <c r="AV485" s="22" t="str">
        <f t="shared" si="386"/>
        <v/>
      </c>
      <c r="AW485" s="2">
        <f t="shared" si="387"/>
        <v>1.4099210495965755</v>
      </c>
      <c r="AX485" s="2">
        <f t="shared" si="388"/>
        <v>0.18576276919281115</v>
      </c>
      <c r="AY485" s="2">
        <f t="shared" si="389"/>
        <v>4</v>
      </c>
      <c r="AZ485" s="23">
        <f t="shared" si="390"/>
        <v>1.5707963267948966</v>
      </c>
      <c r="BA485" s="23">
        <f t="shared" si="391"/>
        <v>1.5707963267948966</v>
      </c>
      <c r="BB485" s="23">
        <f t="shared" si="392"/>
        <v>1.5707963267948966</v>
      </c>
      <c r="BC485" s="23">
        <f t="shared" si="393"/>
        <v>1.5707963267948966</v>
      </c>
      <c r="BD485" s="23" t="str">
        <f t="shared" si="394"/>
        <v/>
      </c>
      <c r="BE485" s="23" t="str">
        <f t="shared" si="395"/>
        <v/>
      </c>
      <c r="BF485" s="23" t="str">
        <f t="shared" si="396"/>
        <v/>
      </c>
      <c r="BG485" s="23" t="str">
        <f t="shared" si="397"/>
        <v/>
      </c>
      <c r="BH485" s="23" t="str">
        <f t="shared" si="398"/>
        <v/>
      </c>
      <c r="BI485" s="23" t="str">
        <f t="shared" si="399"/>
        <v/>
      </c>
      <c r="BJ485" s="2">
        <f t="shared" si="400"/>
        <v>1.5707963267948966</v>
      </c>
      <c r="BK485" s="2">
        <f t="shared" si="401"/>
        <v>0</v>
      </c>
      <c r="BL485" s="2">
        <f t="shared" si="402"/>
        <v>4</v>
      </c>
      <c r="BM485" s="2">
        <f t="shared" si="403"/>
        <v>2.3548311769377559E-5</v>
      </c>
      <c r="BN485" s="2">
        <f t="shared" si="404"/>
        <v>7.849437256459187E-6</v>
      </c>
      <c r="BO485" s="2">
        <f t="shared" si="405"/>
        <v>3</v>
      </c>
      <c r="BP485" s="2">
        <f t="shared" si="406"/>
        <v>7.3693351554872102</v>
      </c>
      <c r="BQ485" s="2">
        <f t="shared" si="407"/>
        <v>0.76489232840434507</v>
      </c>
      <c r="BR485" s="3" t="str">
        <f t="shared" si="408"/>
        <v>Nontoxic</v>
      </c>
      <c r="BS485" s="2">
        <f t="shared" si="409"/>
        <v>105.26315789473684</v>
      </c>
      <c r="BT485" s="4" t="s">
        <v>664</v>
      </c>
      <c r="BU485" s="2" t="s">
        <v>666</v>
      </c>
      <c r="BV485" s="2">
        <f t="shared" si="410"/>
        <v>3</v>
      </c>
      <c r="BW485" s="2">
        <f t="shared" si="411"/>
        <v>3</v>
      </c>
      <c r="BX485" s="2">
        <f t="shared" si="412"/>
        <v>3.450780641818163E-2</v>
      </c>
      <c r="BY485" s="2">
        <f t="shared" si="413"/>
        <v>0</v>
      </c>
      <c r="BZ485" s="2">
        <f t="shared" si="414"/>
        <v>1.7253903209090815E-2</v>
      </c>
      <c r="CA485" s="2">
        <f t="shared" si="415"/>
        <v>1.1666666666666667</v>
      </c>
      <c r="CB485" s="2" t="e">
        <f t="shared" si="416"/>
        <v>#NUM!</v>
      </c>
      <c r="CC485" s="2">
        <v>6.6349999999999998</v>
      </c>
      <c r="CD485" s="2" t="e">
        <f t="shared" si="417"/>
        <v>#NUM!</v>
      </c>
      <c r="CE485" s="2" t="e">
        <f t="shared" si="418"/>
        <v>#NUM!</v>
      </c>
      <c r="CF485" s="2" t="e">
        <f t="shared" si="419"/>
        <v>#NUM!</v>
      </c>
      <c r="CG485" s="2" t="str">
        <f t="shared" si="420"/>
        <v>NS</v>
      </c>
      <c r="CH485" s="2" t="str">
        <f t="shared" si="421"/>
        <v/>
      </c>
      <c r="CI485" s="2" t="str">
        <f t="shared" si="422"/>
        <v/>
      </c>
      <c r="CJ485" s="2" t="str">
        <f t="shared" si="423"/>
        <v/>
      </c>
    </row>
    <row r="486" spans="1:88" x14ac:dyDescent="0.2">
      <c r="A486" s="1" t="s">
        <v>142</v>
      </c>
      <c r="B486" s="19" t="s">
        <v>400</v>
      </c>
      <c r="C486" s="20">
        <v>37683</v>
      </c>
      <c r="D486" s="7">
        <v>0.69791666666666663</v>
      </c>
      <c r="E486" s="1">
        <v>0.1</v>
      </c>
      <c r="F486" s="1" t="s">
        <v>57</v>
      </c>
      <c r="G486" s="1" t="s">
        <v>783</v>
      </c>
      <c r="H486" s="19" t="s">
        <v>711</v>
      </c>
      <c r="I486" s="19" t="s">
        <v>712</v>
      </c>
      <c r="J486" s="19" t="s">
        <v>61</v>
      </c>
      <c r="K486" s="2">
        <v>0.75</v>
      </c>
      <c r="L486" s="2">
        <v>0.25</v>
      </c>
      <c r="M486" s="19">
        <v>90</v>
      </c>
      <c r="N486" s="19">
        <v>90</v>
      </c>
      <c r="O486" s="19">
        <v>100</v>
      </c>
      <c r="P486" s="19">
        <v>100</v>
      </c>
      <c r="Q486" s="21"/>
      <c r="R486" s="21"/>
      <c r="S486" s="21"/>
      <c r="T486" s="21"/>
      <c r="W486" s="2">
        <f t="shared" si="371"/>
        <v>95</v>
      </c>
      <c r="X486" s="2">
        <f t="shared" si="372"/>
        <v>5.7735026918962582</v>
      </c>
      <c r="Y486" s="2">
        <f t="shared" si="373"/>
        <v>4</v>
      </c>
      <c r="Z486" s="19">
        <v>100</v>
      </c>
      <c r="AA486" s="19">
        <v>100</v>
      </c>
      <c r="AB486" s="19">
        <v>100</v>
      </c>
      <c r="AC486" s="19">
        <v>100</v>
      </c>
      <c r="AJ486" s="2">
        <f t="shared" si="374"/>
        <v>100</v>
      </c>
      <c r="AK486" s="2">
        <f t="shared" si="375"/>
        <v>0</v>
      </c>
      <c r="AL486" s="2">
        <f t="shared" si="376"/>
        <v>4</v>
      </c>
      <c r="AM486" s="22">
        <f t="shared" si="377"/>
        <v>1.2490457723982542</v>
      </c>
      <c r="AN486" s="22">
        <f t="shared" si="378"/>
        <v>1.2490457723982542</v>
      </c>
      <c r="AO486" s="22">
        <f t="shared" si="379"/>
        <v>1.5707963267948966</v>
      </c>
      <c r="AP486" s="22">
        <f t="shared" si="380"/>
        <v>1.5707963267948966</v>
      </c>
      <c r="AQ486" s="22" t="str">
        <f t="shared" si="381"/>
        <v/>
      </c>
      <c r="AR486" s="22" t="str">
        <f t="shared" si="382"/>
        <v/>
      </c>
      <c r="AS486" s="22" t="str">
        <f t="shared" si="383"/>
        <v/>
      </c>
      <c r="AT486" s="22" t="str">
        <f t="shared" si="384"/>
        <v/>
      </c>
      <c r="AU486" s="22" t="str">
        <f t="shared" si="385"/>
        <v/>
      </c>
      <c r="AV486" s="22" t="str">
        <f t="shared" si="386"/>
        <v/>
      </c>
      <c r="AW486" s="2">
        <f t="shared" si="387"/>
        <v>1.4099210495965755</v>
      </c>
      <c r="AX486" s="2">
        <f t="shared" si="388"/>
        <v>0.18576276919281115</v>
      </c>
      <c r="AY486" s="2">
        <f t="shared" si="389"/>
        <v>4</v>
      </c>
      <c r="AZ486" s="23">
        <f t="shared" si="390"/>
        <v>1.5707963267948966</v>
      </c>
      <c r="BA486" s="23">
        <f t="shared" si="391"/>
        <v>1.5707963267948966</v>
      </c>
      <c r="BB486" s="23">
        <f t="shared" si="392"/>
        <v>1.5707963267948966</v>
      </c>
      <c r="BC486" s="23">
        <f t="shared" si="393"/>
        <v>1.5707963267948966</v>
      </c>
      <c r="BD486" s="23" t="str">
        <f t="shared" si="394"/>
        <v/>
      </c>
      <c r="BE486" s="23" t="str">
        <f t="shared" si="395"/>
        <v/>
      </c>
      <c r="BF486" s="23" t="str">
        <f t="shared" si="396"/>
        <v/>
      </c>
      <c r="BG486" s="23" t="str">
        <f t="shared" si="397"/>
        <v/>
      </c>
      <c r="BH486" s="23" t="str">
        <f t="shared" si="398"/>
        <v/>
      </c>
      <c r="BI486" s="23" t="str">
        <f t="shared" si="399"/>
        <v/>
      </c>
      <c r="BJ486" s="2">
        <f t="shared" si="400"/>
        <v>1.5707963267948966</v>
      </c>
      <c r="BK486" s="2">
        <f t="shared" si="401"/>
        <v>0</v>
      </c>
      <c r="BL486" s="2">
        <f t="shared" si="402"/>
        <v>4</v>
      </c>
      <c r="BM486" s="2">
        <f t="shared" si="403"/>
        <v>2.3548311769377559E-5</v>
      </c>
      <c r="BN486" s="2">
        <f t="shared" si="404"/>
        <v>7.849437256459187E-6</v>
      </c>
      <c r="BO486" s="2">
        <f t="shared" si="405"/>
        <v>3</v>
      </c>
      <c r="BP486" s="2">
        <f t="shared" si="406"/>
        <v>7.3693351554872102</v>
      </c>
      <c r="BQ486" s="2">
        <f t="shared" si="407"/>
        <v>0.76489232840434507</v>
      </c>
      <c r="BR486" s="3" t="str">
        <f t="shared" si="408"/>
        <v>Nontoxic</v>
      </c>
      <c r="BS486" s="2">
        <f t="shared" si="409"/>
        <v>105.26315789473684</v>
      </c>
      <c r="BT486" s="4" t="s">
        <v>664</v>
      </c>
      <c r="BU486" s="2" t="s">
        <v>666</v>
      </c>
      <c r="BV486" s="2">
        <f t="shared" si="410"/>
        <v>3</v>
      </c>
      <c r="BW486" s="2">
        <f t="shared" si="411"/>
        <v>3</v>
      </c>
      <c r="BX486" s="2">
        <f t="shared" si="412"/>
        <v>3.450780641818163E-2</v>
      </c>
      <c r="BY486" s="2">
        <f t="shared" si="413"/>
        <v>0</v>
      </c>
      <c r="BZ486" s="2">
        <f t="shared" si="414"/>
        <v>1.7253903209090815E-2</v>
      </c>
      <c r="CA486" s="2">
        <f t="shared" si="415"/>
        <v>1.1666666666666667</v>
      </c>
      <c r="CB486" s="2" t="e">
        <f t="shared" si="416"/>
        <v>#NUM!</v>
      </c>
      <c r="CC486" s="2">
        <v>6.6349999999999998</v>
      </c>
      <c r="CD486" s="2" t="e">
        <f t="shared" si="417"/>
        <v>#NUM!</v>
      </c>
      <c r="CE486" s="2" t="e">
        <f t="shared" si="418"/>
        <v>#NUM!</v>
      </c>
      <c r="CF486" s="2" t="e">
        <f t="shared" si="419"/>
        <v>#NUM!</v>
      </c>
      <c r="CG486" s="2" t="str">
        <f t="shared" si="420"/>
        <v>NS</v>
      </c>
      <c r="CH486" s="2" t="str">
        <f t="shared" si="421"/>
        <v/>
      </c>
      <c r="CI486" s="2" t="str">
        <f t="shared" si="422"/>
        <v/>
      </c>
      <c r="CJ486" s="2" t="str">
        <f t="shared" si="423"/>
        <v/>
      </c>
    </row>
    <row r="487" spans="1:88" x14ac:dyDescent="0.2">
      <c r="A487" s="1" t="s">
        <v>142</v>
      </c>
      <c r="B487" s="19" t="s">
        <v>409</v>
      </c>
      <c r="C487" s="20">
        <v>37837</v>
      </c>
      <c r="D487" s="7">
        <v>0.58333333333333337</v>
      </c>
      <c r="E487" s="1">
        <v>0.1</v>
      </c>
      <c r="F487" s="1" t="s">
        <v>57</v>
      </c>
      <c r="G487" s="1" t="s">
        <v>790</v>
      </c>
      <c r="H487" s="19" t="s">
        <v>711</v>
      </c>
      <c r="I487" s="19" t="s">
        <v>712</v>
      </c>
      <c r="J487" s="19" t="s">
        <v>61</v>
      </c>
      <c r="K487" s="2">
        <v>0.75</v>
      </c>
      <c r="L487" s="2">
        <v>0.25</v>
      </c>
      <c r="M487" s="19">
        <v>100</v>
      </c>
      <c r="N487" s="19">
        <v>90</v>
      </c>
      <c r="O487" s="19">
        <v>90</v>
      </c>
      <c r="P487" s="19">
        <v>100</v>
      </c>
      <c r="Q487" s="21"/>
      <c r="R487" s="21"/>
      <c r="S487" s="21"/>
      <c r="T487" s="21"/>
      <c r="W487" s="2">
        <f t="shared" si="371"/>
        <v>95</v>
      </c>
      <c r="X487" s="2">
        <f t="shared" si="372"/>
        <v>5.7735026918962582</v>
      </c>
      <c r="Y487" s="2">
        <f t="shared" si="373"/>
        <v>4</v>
      </c>
      <c r="Z487" s="19">
        <v>100</v>
      </c>
      <c r="AA487" s="19">
        <v>100</v>
      </c>
      <c r="AB487" s="19">
        <v>100</v>
      </c>
      <c r="AC487" s="19">
        <v>100</v>
      </c>
      <c r="AJ487" s="2">
        <f t="shared" si="374"/>
        <v>100</v>
      </c>
      <c r="AK487" s="2">
        <f t="shared" si="375"/>
        <v>0</v>
      </c>
      <c r="AL487" s="2">
        <f t="shared" si="376"/>
        <v>4</v>
      </c>
      <c r="AM487" s="22">
        <f t="shared" si="377"/>
        <v>1.5707963267948966</v>
      </c>
      <c r="AN487" s="22">
        <f t="shared" si="378"/>
        <v>1.2490457723982542</v>
      </c>
      <c r="AO487" s="22">
        <f t="shared" si="379"/>
        <v>1.2490457723982542</v>
      </c>
      <c r="AP487" s="22">
        <f t="shared" si="380"/>
        <v>1.5707963267948966</v>
      </c>
      <c r="AQ487" s="22" t="str">
        <f t="shared" si="381"/>
        <v/>
      </c>
      <c r="AR487" s="22" t="str">
        <f t="shared" si="382"/>
        <v/>
      </c>
      <c r="AS487" s="22" t="str">
        <f t="shared" si="383"/>
        <v/>
      </c>
      <c r="AT487" s="22" t="str">
        <f t="shared" si="384"/>
        <v/>
      </c>
      <c r="AU487" s="22" t="str">
        <f t="shared" si="385"/>
        <v/>
      </c>
      <c r="AV487" s="22" t="str">
        <f t="shared" si="386"/>
        <v/>
      </c>
      <c r="AW487" s="2">
        <f t="shared" si="387"/>
        <v>1.4099210495965755</v>
      </c>
      <c r="AX487" s="2">
        <f t="shared" si="388"/>
        <v>0.18576276919281115</v>
      </c>
      <c r="AY487" s="2">
        <f t="shared" si="389"/>
        <v>4</v>
      </c>
      <c r="AZ487" s="23">
        <f t="shared" si="390"/>
        <v>1.5707963267948966</v>
      </c>
      <c r="BA487" s="23">
        <f t="shared" si="391"/>
        <v>1.5707963267948966</v>
      </c>
      <c r="BB487" s="23">
        <f t="shared" si="392"/>
        <v>1.5707963267948966</v>
      </c>
      <c r="BC487" s="23">
        <f t="shared" si="393"/>
        <v>1.5707963267948966</v>
      </c>
      <c r="BD487" s="23" t="str">
        <f t="shared" si="394"/>
        <v/>
      </c>
      <c r="BE487" s="23" t="str">
        <f t="shared" si="395"/>
        <v/>
      </c>
      <c r="BF487" s="23" t="str">
        <f t="shared" si="396"/>
        <v/>
      </c>
      <c r="BG487" s="23" t="str">
        <f t="shared" si="397"/>
        <v/>
      </c>
      <c r="BH487" s="23" t="str">
        <f t="shared" si="398"/>
        <v/>
      </c>
      <c r="BI487" s="23" t="str">
        <f t="shared" si="399"/>
        <v/>
      </c>
      <c r="BJ487" s="2">
        <f t="shared" si="400"/>
        <v>1.5707963267948966</v>
      </c>
      <c r="BK487" s="2">
        <f t="shared" si="401"/>
        <v>0</v>
      </c>
      <c r="BL487" s="2">
        <f t="shared" si="402"/>
        <v>4</v>
      </c>
      <c r="BM487" s="2">
        <f t="shared" si="403"/>
        <v>2.3548311769377559E-5</v>
      </c>
      <c r="BN487" s="2">
        <f t="shared" si="404"/>
        <v>7.849437256459187E-6</v>
      </c>
      <c r="BO487" s="2">
        <f t="shared" si="405"/>
        <v>3</v>
      </c>
      <c r="BP487" s="2">
        <f t="shared" si="406"/>
        <v>7.3693351554872102</v>
      </c>
      <c r="BQ487" s="2">
        <f t="shared" si="407"/>
        <v>0.76489232840434507</v>
      </c>
      <c r="BR487" s="3" t="str">
        <f t="shared" si="408"/>
        <v>Nontoxic</v>
      </c>
      <c r="BS487" s="2">
        <f t="shared" si="409"/>
        <v>105.26315789473684</v>
      </c>
      <c r="BT487" s="4" t="s">
        <v>664</v>
      </c>
      <c r="BU487" s="2" t="s">
        <v>666</v>
      </c>
      <c r="BV487" s="2">
        <f t="shared" si="410"/>
        <v>3</v>
      </c>
      <c r="BW487" s="2">
        <f t="shared" si="411"/>
        <v>3</v>
      </c>
      <c r="BX487" s="2">
        <f t="shared" si="412"/>
        <v>3.450780641818163E-2</v>
      </c>
      <c r="BY487" s="2">
        <f t="shared" si="413"/>
        <v>0</v>
      </c>
      <c r="BZ487" s="2">
        <f t="shared" si="414"/>
        <v>1.7253903209090815E-2</v>
      </c>
      <c r="CA487" s="2">
        <f t="shared" si="415"/>
        <v>1.1666666666666667</v>
      </c>
      <c r="CB487" s="2" t="e">
        <f t="shared" si="416"/>
        <v>#NUM!</v>
      </c>
      <c r="CC487" s="2">
        <v>6.6349999999999998</v>
      </c>
      <c r="CD487" s="2" t="e">
        <f t="shared" si="417"/>
        <v>#NUM!</v>
      </c>
      <c r="CE487" s="2" t="e">
        <f t="shared" si="418"/>
        <v>#NUM!</v>
      </c>
      <c r="CF487" s="2" t="e">
        <f t="shared" si="419"/>
        <v>#NUM!</v>
      </c>
      <c r="CG487" s="2" t="str">
        <f t="shared" si="420"/>
        <v>NS</v>
      </c>
      <c r="CH487" s="2" t="str">
        <f t="shared" si="421"/>
        <v/>
      </c>
      <c r="CI487" s="2" t="str">
        <f t="shared" si="422"/>
        <v/>
      </c>
      <c r="CJ487" s="2" t="str">
        <f t="shared" si="423"/>
        <v/>
      </c>
    </row>
    <row r="488" spans="1:88" x14ac:dyDescent="0.2">
      <c r="A488" s="1" t="s">
        <v>142</v>
      </c>
      <c r="B488" s="19" t="s">
        <v>410</v>
      </c>
      <c r="C488" s="20">
        <v>37837</v>
      </c>
      <c r="D488" s="7">
        <v>0.625</v>
      </c>
      <c r="E488" s="1">
        <v>0.1</v>
      </c>
      <c r="F488" s="1" t="s">
        <v>57</v>
      </c>
      <c r="G488" s="1" t="s">
        <v>790</v>
      </c>
      <c r="H488" s="19" t="s">
        <v>711</v>
      </c>
      <c r="I488" s="19" t="s">
        <v>712</v>
      </c>
      <c r="J488" s="19" t="s">
        <v>61</v>
      </c>
      <c r="K488" s="2">
        <v>0.75</v>
      </c>
      <c r="L488" s="2">
        <v>0.25</v>
      </c>
      <c r="M488" s="19">
        <v>100</v>
      </c>
      <c r="N488" s="19">
        <v>90</v>
      </c>
      <c r="O488" s="19">
        <v>90</v>
      </c>
      <c r="P488" s="19">
        <v>100</v>
      </c>
      <c r="Q488" s="21"/>
      <c r="R488" s="21"/>
      <c r="S488" s="21"/>
      <c r="T488" s="21"/>
      <c r="W488" s="2">
        <f t="shared" si="371"/>
        <v>95</v>
      </c>
      <c r="X488" s="2">
        <f t="shared" si="372"/>
        <v>5.7735026918962582</v>
      </c>
      <c r="Y488" s="2">
        <f t="shared" si="373"/>
        <v>4</v>
      </c>
      <c r="Z488" s="19">
        <v>100</v>
      </c>
      <c r="AA488" s="19">
        <v>100</v>
      </c>
      <c r="AB488" s="19">
        <v>100</v>
      </c>
      <c r="AC488" s="19">
        <v>100</v>
      </c>
      <c r="AJ488" s="2">
        <f t="shared" si="374"/>
        <v>100</v>
      </c>
      <c r="AK488" s="2">
        <f t="shared" si="375"/>
        <v>0</v>
      </c>
      <c r="AL488" s="2">
        <f t="shared" si="376"/>
        <v>4</v>
      </c>
      <c r="AM488" s="22">
        <f t="shared" si="377"/>
        <v>1.5707963267948966</v>
      </c>
      <c r="AN488" s="22">
        <f t="shared" si="378"/>
        <v>1.2490457723982542</v>
      </c>
      <c r="AO488" s="22">
        <f t="shared" si="379"/>
        <v>1.2490457723982542</v>
      </c>
      <c r="AP488" s="22">
        <f t="shared" si="380"/>
        <v>1.5707963267948966</v>
      </c>
      <c r="AQ488" s="22" t="str">
        <f t="shared" si="381"/>
        <v/>
      </c>
      <c r="AR488" s="22" t="str">
        <f t="shared" si="382"/>
        <v/>
      </c>
      <c r="AS488" s="22" t="str">
        <f t="shared" si="383"/>
        <v/>
      </c>
      <c r="AT488" s="22" t="str">
        <f t="shared" si="384"/>
        <v/>
      </c>
      <c r="AU488" s="22" t="str">
        <f t="shared" si="385"/>
        <v/>
      </c>
      <c r="AV488" s="22" t="str">
        <f t="shared" si="386"/>
        <v/>
      </c>
      <c r="AW488" s="2">
        <f t="shared" si="387"/>
        <v>1.4099210495965755</v>
      </c>
      <c r="AX488" s="2">
        <f t="shared" si="388"/>
        <v>0.18576276919281115</v>
      </c>
      <c r="AY488" s="2">
        <f t="shared" si="389"/>
        <v>4</v>
      </c>
      <c r="AZ488" s="23">
        <f t="shared" si="390"/>
        <v>1.5707963267948966</v>
      </c>
      <c r="BA488" s="23">
        <f t="shared" si="391"/>
        <v>1.5707963267948966</v>
      </c>
      <c r="BB488" s="23">
        <f t="shared" si="392"/>
        <v>1.5707963267948966</v>
      </c>
      <c r="BC488" s="23">
        <f t="shared" si="393"/>
        <v>1.5707963267948966</v>
      </c>
      <c r="BD488" s="23" t="str">
        <f t="shared" si="394"/>
        <v/>
      </c>
      <c r="BE488" s="23" t="str">
        <f t="shared" si="395"/>
        <v/>
      </c>
      <c r="BF488" s="23" t="str">
        <f t="shared" si="396"/>
        <v/>
      </c>
      <c r="BG488" s="23" t="str">
        <f t="shared" si="397"/>
        <v/>
      </c>
      <c r="BH488" s="23" t="str">
        <f t="shared" si="398"/>
        <v/>
      </c>
      <c r="BI488" s="23" t="str">
        <f t="shared" si="399"/>
        <v/>
      </c>
      <c r="BJ488" s="2">
        <f t="shared" si="400"/>
        <v>1.5707963267948966</v>
      </c>
      <c r="BK488" s="2">
        <f t="shared" si="401"/>
        <v>0</v>
      </c>
      <c r="BL488" s="2">
        <f t="shared" si="402"/>
        <v>4</v>
      </c>
      <c r="BM488" s="2">
        <f t="shared" si="403"/>
        <v>2.3548311769377559E-5</v>
      </c>
      <c r="BN488" s="2">
        <f t="shared" si="404"/>
        <v>7.849437256459187E-6</v>
      </c>
      <c r="BO488" s="2">
        <f t="shared" si="405"/>
        <v>3</v>
      </c>
      <c r="BP488" s="2">
        <f t="shared" si="406"/>
        <v>7.3693351554872102</v>
      </c>
      <c r="BQ488" s="2">
        <f t="shared" si="407"/>
        <v>0.76489232840434507</v>
      </c>
      <c r="BR488" s="3" t="str">
        <f t="shared" si="408"/>
        <v>Nontoxic</v>
      </c>
      <c r="BS488" s="2">
        <f t="shared" si="409"/>
        <v>105.26315789473684</v>
      </c>
      <c r="BT488" s="4" t="s">
        <v>664</v>
      </c>
      <c r="BU488" s="2" t="s">
        <v>666</v>
      </c>
      <c r="BV488" s="2">
        <f t="shared" si="410"/>
        <v>3</v>
      </c>
      <c r="BW488" s="2">
        <f t="shared" si="411"/>
        <v>3</v>
      </c>
      <c r="BX488" s="2">
        <f t="shared" si="412"/>
        <v>3.450780641818163E-2</v>
      </c>
      <c r="BY488" s="2">
        <f t="shared" si="413"/>
        <v>0</v>
      </c>
      <c r="BZ488" s="2">
        <f t="shared" si="414"/>
        <v>1.7253903209090815E-2</v>
      </c>
      <c r="CA488" s="2">
        <f t="shared" si="415"/>
        <v>1.1666666666666667</v>
      </c>
      <c r="CB488" s="2" t="e">
        <f t="shared" si="416"/>
        <v>#NUM!</v>
      </c>
      <c r="CC488" s="2">
        <v>6.6349999999999998</v>
      </c>
      <c r="CD488" s="2" t="e">
        <f t="shared" si="417"/>
        <v>#NUM!</v>
      </c>
      <c r="CE488" s="2" t="e">
        <f t="shared" si="418"/>
        <v>#NUM!</v>
      </c>
      <c r="CF488" s="2" t="e">
        <f t="shared" si="419"/>
        <v>#NUM!</v>
      </c>
      <c r="CG488" s="2" t="str">
        <f t="shared" si="420"/>
        <v>NS</v>
      </c>
      <c r="CH488" s="2" t="str">
        <f t="shared" si="421"/>
        <v/>
      </c>
      <c r="CI488" s="2" t="str">
        <f t="shared" si="422"/>
        <v/>
      </c>
      <c r="CJ488" s="2" t="str">
        <f t="shared" si="423"/>
        <v/>
      </c>
    </row>
    <row r="489" spans="1:88" x14ac:dyDescent="0.2">
      <c r="A489" s="1" t="s">
        <v>142</v>
      </c>
      <c r="B489" s="19" t="s">
        <v>411</v>
      </c>
      <c r="C489" s="20">
        <v>37837</v>
      </c>
      <c r="D489" s="7">
        <v>0.65277777777777779</v>
      </c>
      <c r="E489" s="1">
        <v>0.1</v>
      </c>
      <c r="F489" s="1" t="s">
        <v>57</v>
      </c>
      <c r="G489" s="1" t="s">
        <v>790</v>
      </c>
      <c r="H489" s="19" t="s">
        <v>711</v>
      </c>
      <c r="I489" s="19" t="s">
        <v>712</v>
      </c>
      <c r="J489" s="19" t="s">
        <v>61</v>
      </c>
      <c r="K489" s="2">
        <v>0.75</v>
      </c>
      <c r="L489" s="2">
        <v>0.25</v>
      </c>
      <c r="M489" s="19">
        <v>100</v>
      </c>
      <c r="N489" s="19">
        <v>90</v>
      </c>
      <c r="O489" s="19">
        <v>90</v>
      </c>
      <c r="P489" s="19">
        <v>100</v>
      </c>
      <c r="Q489" s="21"/>
      <c r="R489" s="21"/>
      <c r="S489" s="21"/>
      <c r="T489" s="21"/>
      <c r="W489" s="2">
        <f t="shared" si="371"/>
        <v>95</v>
      </c>
      <c r="X489" s="2">
        <f t="shared" si="372"/>
        <v>5.7735026918962582</v>
      </c>
      <c r="Y489" s="2">
        <f t="shared" si="373"/>
        <v>4</v>
      </c>
      <c r="Z489" s="19">
        <v>100</v>
      </c>
      <c r="AA489" s="19">
        <v>100</v>
      </c>
      <c r="AB489" s="19">
        <v>100</v>
      </c>
      <c r="AC489" s="19">
        <v>100</v>
      </c>
      <c r="AJ489" s="2">
        <f t="shared" si="374"/>
        <v>100</v>
      </c>
      <c r="AK489" s="2">
        <f t="shared" si="375"/>
        <v>0</v>
      </c>
      <c r="AL489" s="2">
        <f t="shared" si="376"/>
        <v>4</v>
      </c>
      <c r="AM489" s="22">
        <f t="shared" si="377"/>
        <v>1.5707963267948966</v>
      </c>
      <c r="AN489" s="22">
        <f t="shared" si="378"/>
        <v>1.2490457723982542</v>
      </c>
      <c r="AO489" s="22">
        <f t="shared" si="379"/>
        <v>1.2490457723982542</v>
      </c>
      <c r="AP489" s="22">
        <f t="shared" si="380"/>
        <v>1.5707963267948966</v>
      </c>
      <c r="AQ489" s="22" t="str">
        <f t="shared" si="381"/>
        <v/>
      </c>
      <c r="AR489" s="22" t="str">
        <f t="shared" si="382"/>
        <v/>
      </c>
      <c r="AS489" s="22" t="str">
        <f t="shared" si="383"/>
        <v/>
      </c>
      <c r="AT489" s="22" t="str">
        <f t="shared" si="384"/>
        <v/>
      </c>
      <c r="AU489" s="22" t="str">
        <f t="shared" si="385"/>
        <v/>
      </c>
      <c r="AV489" s="22" t="str">
        <f t="shared" si="386"/>
        <v/>
      </c>
      <c r="AW489" s="2">
        <f t="shared" si="387"/>
        <v>1.4099210495965755</v>
      </c>
      <c r="AX489" s="2">
        <f t="shared" si="388"/>
        <v>0.18576276919281115</v>
      </c>
      <c r="AY489" s="2">
        <f t="shared" si="389"/>
        <v>4</v>
      </c>
      <c r="AZ489" s="23">
        <f t="shared" si="390"/>
        <v>1.5707963267948966</v>
      </c>
      <c r="BA489" s="23">
        <f t="shared" si="391"/>
        <v>1.5707963267948966</v>
      </c>
      <c r="BB489" s="23">
        <f t="shared" si="392"/>
        <v>1.5707963267948966</v>
      </c>
      <c r="BC489" s="23">
        <f t="shared" si="393"/>
        <v>1.5707963267948966</v>
      </c>
      <c r="BD489" s="23" t="str">
        <f t="shared" si="394"/>
        <v/>
      </c>
      <c r="BE489" s="23" t="str">
        <f t="shared" si="395"/>
        <v/>
      </c>
      <c r="BF489" s="23" t="str">
        <f t="shared" si="396"/>
        <v/>
      </c>
      <c r="BG489" s="23" t="str">
        <f t="shared" si="397"/>
        <v/>
      </c>
      <c r="BH489" s="23" t="str">
        <f t="shared" si="398"/>
        <v/>
      </c>
      <c r="BI489" s="23" t="str">
        <f t="shared" si="399"/>
        <v/>
      </c>
      <c r="BJ489" s="2">
        <f t="shared" si="400"/>
        <v>1.5707963267948966</v>
      </c>
      <c r="BK489" s="2">
        <f t="shared" si="401"/>
        <v>0</v>
      </c>
      <c r="BL489" s="2">
        <f t="shared" si="402"/>
        <v>4</v>
      </c>
      <c r="BM489" s="2">
        <f t="shared" si="403"/>
        <v>2.3548311769377559E-5</v>
      </c>
      <c r="BN489" s="2">
        <f t="shared" si="404"/>
        <v>7.849437256459187E-6</v>
      </c>
      <c r="BO489" s="2">
        <f t="shared" si="405"/>
        <v>3</v>
      </c>
      <c r="BP489" s="2">
        <f t="shared" si="406"/>
        <v>7.3693351554872102</v>
      </c>
      <c r="BQ489" s="2">
        <f t="shared" si="407"/>
        <v>0.76489232840434507</v>
      </c>
      <c r="BR489" s="3" t="str">
        <f t="shared" si="408"/>
        <v>Nontoxic</v>
      </c>
      <c r="BS489" s="2">
        <f t="shared" si="409"/>
        <v>105.26315789473684</v>
      </c>
      <c r="BT489" s="4" t="s">
        <v>664</v>
      </c>
      <c r="BU489" s="2" t="s">
        <v>666</v>
      </c>
      <c r="BV489" s="2">
        <f t="shared" si="410"/>
        <v>3</v>
      </c>
      <c r="BW489" s="2">
        <f t="shared" si="411"/>
        <v>3</v>
      </c>
      <c r="BX489" s="2">
        <f t="shared" si="412"/>
        <v>3.450780641818163E-2</v>
      </c>
      <c r="BY489" s="2">
        <f t="shared" si="413"/>
        <v>0</v>
      </c>
      <c r="BZ489" s="2">
        <f t="shared" si="414"/>
        <v>1.7253903209090815E-2</v>
      </c>
      <c r="CA489" s="2">
        <f t="shared" si="415"/>
        <v>1.1666666666666667</v>
      </c>
      <c r="CB489" s="2" t="e">
        <f t="shared" si="416"/>
        <v>#NUM!</v>
      </c>
      <c r="CC489" s="2">
        <v>6.6349999999999998</v>
      </c>
      <c r="CD489" s="2" t="e">
        <f t="shared" si="417"/>
        <v>#NUM!</v>
      </c>
      <c r="CE489" s="2" t="e">
        <f t="shared" si="418"/>
        <v>#NUM!</v>
      </c>
      <c r="CF489" s="2" t="e">
        <f t="shared" si="419"/>
        <v>#NUM!</v>
      </c>
      <c r="CG489" s="2" t="str">
        <f t="shared" si="420"/>
        <v>NS</v>
      </c>
      <c r="CH489" s="2" t="str">
        <f t="shared" si="421"/>
        <v/>
      </c>
      <c r="CI489" s="2" t="str">
        <f t="shared" si="422"/>
        <v/>
      </c>
      <c r="CJ489" s="2" t="str">
        <f t="shared" si="423"/>
        <v/>
      </c>
    </row>
    <row r="490" spans="1:88" x14ac:dyDescent="0.2">
      <c r="A490" s="1" t="s">
        <v>142</v>
      </c>
      <c r="B490" s="19" t="s">
        <v>412</v>
      </c>
      <c r="C490" s="20">
        <v>37837</v>
      </c>
      <c r="D490" s="7">
        <v>0.67708333333333337</v>
      </c>
      <c r="E490" s="1">
        <v>0.1</v>
      </c>
      <c r="F490" s="1" t="s">
        <v>57</v>
      </c>
      <c r="G490" s="1" t="s">
        <v>790</v>
      </c>
      <c r="H490" s="19" t="s">
        <v>711</v>
      </c>
      <c r="I490" s="19" t="s">
        <v>712</v>
      </c>
      <c r="J490" s="19" t="s">
        <v>61</v>
      </c>
      <c r="K490" s="2">
        <v>0.75</v>
      </c>
      <c r="L490" s="2">
        <v>0.25</v>
      </c>
      <c r="M490" s="19">
        <v>100</v>
      </c>
      <c r="N490" s="19">
        <v>90</v>
      </c>
      <c r="O490" s="19">
        <v>90</v>
      </c>
      <c r="P490" s="19">
        <v>100</v>
      </c>
      <c r="Q490" s="21"/>
      <c r="R490" s="21"/>
      <c r="S490" s="21"/>
      <c r="T490" s="21"/>
      <c r="W490" s="2">
        <f t="shared" si="371"/>
        <v>95</v>
      </c>
      <c r="X490" s="2">
        <f t="shared" si="372"/>
        <v>5.7735026918962582</v>
      </c>
      <c r="Y490" s="2">
        <f t="shared" si="373"/>
        <v>4</v>
      </c>
      <c r="Z490" s="19">
        <v>100</v>
      </c>
      <c r="AA490" s="19">
        <v>100</v>
      </c>
      <c r="AB490" s="19">
        <v>100</v>
      </c>
      <c r="AC490" s="19">
        <v>100</v>
      </c>
      <c r="AJ490" s="2">
        <f t="shared" si="374"/>
        <v>100</v>
      </c>
      <c r="AK490" s="2">
        <f t="shared" si="375"/>
        <v>0</v>
      </c>
      <c r="AL490" s="2">
        <f t="shared" si="376"/>
        <v>4</v>
      </c>
      <c r="AM490" s="22">
        <f t="shared" si="377"/>
        <v>1.5707963267948966</v>
      </c>
      <c r="AN490" s="22">
        <f t="shared" si="378"/>
        <v>1.2490457723982542</v>
      </c>
      <c r="AO490" s="22">
        <f t="shared" si="379"/>
        <v>1.2490457723982542</v>
      </c>
      <c r="AP490" s="22">
        <f t="shared" si="380"/>
        <v>1.5707963267948966</v>
      </c>
      <c r="AQ490" s="22" t="str">
        <f t="shared" si="381"/>
        <v/>
      </c>
      <c r="AR490" s="22" t="str">
        <f t="shared" si="382"/>
        <v/>
      </c>
      <c r="AS490" s="22" t="str">
        <f t="shared" si="383"/>
        <v/>
      </c>
      <c r="AT490" s="22" t="str">
        <f t="shared" si="384"/>
        <v/>
      </c>
      <c r="AU490" s="22" t="str">
        <f t="shared" si="385"/>
        <v/>
      </c>
      <c r="AV490" s="22" t="str">
        <f t="shared" si="386"/>
        <v/>
      </c>
      <c r="AW490" s="2">
        <f t="shared" si="387"/>
        <v>1.4099210495965755</v>
      </c>
      <c r="AX490" s="2">
        <f t="shared" si="388"/>
        <v>0.18576276919281115</v>
      </c>
      <c r="AY490" s="2">
        <f t="shared" si="389"/>
        <v>4</v>
      </c>
      <c r="AZ490" s="23">
        <f t="shared" si="390"/>
        <v>1.5707963267948966</v>
      </c>
      <c r="BA490" s="23">
        <f t="shared" si="391"/>
        <v>1.5707963267948966</v>
      </c>
      <c r="BB490" s="23">
        <f t="shared" si="392"/>
        <v>1.5707963267948966</v>
      </c>
      <c r="BC490" s="23">
        <f t="shared" si="393"/>
        <v>1.5707963267948966</v>
      </c>
      <c r="BD490" s="23" t="str">
        <f t="shared" si="394"/>
        <v/>
      </c>
      <c r="BE490" s="23" t="str">
        <f t="shared" si="395"/>
        <v/>
      </c>
      <c r="BF490" s="23" t="str">
        <f t="shared" si="396"/>
        <v/>
      </c>
      <c r="BG490" s="23" t="str">
        <f t="shared" si="397"/>
        <v/>
      </c>
      <c r="BH490" s="23" t="str">
        <f t="shared" si="398"/>
        <v/>
      </c>
      <c r="BI490" s="23" t="str">
        <f t="shared" si="399"/>
        <v/>
      </c>
      <c r="BJ490" s="2">
        <f t="shared" si="400"/>
        <v>1.5707963267948966</v>
      </c>
      <c r="BK490" s="2">
        <f t="shared" si="401"/>
        <v>0</v>
      </c>
      <c r="BL490" s="2">
        <f t="shared" si="402"/>
        <v>4</v>
      </c>
      <c r="BM490" s="2">
        <f t="shared" si="403"/>
        <v>2.3548311769377559E-5</v>
      </c>
      <c r="BN490" s="2">
        <f t="shared" si="404"/>
        <v>7.849437256459187E-6</v>
      </c>
      <c r="BO490" s="2">
        <f t="shared" si="405"/>
        <v>3</v>
      </c>
      <c r="BP490" s="2">
        <f t="shared" si="406"/>
        <v>7.3693351554872102</v>
      </c>
      <c r="BQ490" s="2">
        <f t="shared" si="407"/>
        <v>0.76489232840434507</v>
      </c>
      <c r="BR490" s="3" t="str">
        <f t="shared" si="408"/>
        <v>Nontoxic</v>
      </c>
      <c r="BS490" s="2">
        <f t="shared" si="409"/>
        <v>105.26315789473684</v>
      </c>
      <c r="BT490" s="4" t="s">
        <v>664</v>
      </c>
      <c r="BU490" s="2" t="s">
        <v>666</v>
      </c>
      <c r="BV490" s="2">
        <f t="shared" si="410"/>
        <v>3</v>
      </c>
      <c r="BW490" s="2">
        <f t="shared" si="411"/>
        <v>3</v>
      </c>
      <c r="BX490" s="2">
        <f t="shared" si="412"/>
        <v>3.450780641818163E-2</v>
      </c>
      <c r="BY490" s="2">
        <f t="shared" si="413"/>
        <v>0</v>
      </c>
      <c r="BZ490" s="2">
        <f t="shared" si="414"/>
        <v>1.7253903209090815E-2</v>
      </c>
      <c r="CA490" s="2">
        <f t="shared" si="415"/>
        <v>1.1666666666666667</v>
      </c>
      <c r="CB490" s="2" t="e">
        <f t="shared" si="416"/>
        <v>#NUM!</v>
      </c>
      <c r="CC490" s="2">
        <v>6.6349999999999998</v>
      </c>
      <c r="CD490" s="2" t="e">
        <f t="shared" si="417"/>
        <v>#NUM!</v>
      </c>
      <c r="CE490" s="2" t="e">
        <f t="shared" si="418"/>
        <v>#NUM!</v>
      </c>
      <c r="CF490" s="2" t="e">
        <f t="shared" si="419"/>
        <v>#NUM!</v>
      </c>
      <c r="CG490" s="2" t="str">
        <f t="shared" si="420"/>
        <v>NS</v>
      </c>
      <c r="CH490" s="2" t="str">
        <f t="shared" si="421"/>
        <v/>
      </c>
      <c r="CI490" s="2" t="str">
        <f t="shared" si="422"/>
        <v/>
      </c>
      <c r="CJ490" s="2" t="str">
        <f t="shared" si="423"/>
        <v/>
      </c>
    </row>
    <row r="491" spans="1:88" x14ac:dyDescent="0.2">
      <c r="A491" s="1" t="s">
        <v>142</v>
      </c>
      <c r="B491" s="19" t="s">
        <v>413</v>
      </c>
      <c r="C491" s="20">
        <v>37837</v>
      </c>
      <c r="D491" s="7">
        <v>0.70138888888888884</v>
      </c>
      <c r="E491" s="1">
        <v>0.1</v>
      </c>
      <c r="F491" s="1" t="s">
        <v>57</v>
      </c>
      <c r="G491" s="1" t="s">
        <v>790</v>
      </c>
      <c r="H491" s="19" t="s">
        <v>711</v>
      </c>
      <c r="I491" s="19" t="s">
        <v>712</v>
      </c>
      <c r="J491" s="19" t="s">
        <v>61</v>
      </c>
      <c r="K491" s="2">
        <v>0.75</v>
      </c>
      <c r="L491" s="2">
        <v>0.25</v>
      </c>
      <c r="M491" s="19">
        <v>100</v>
      </c>
      <c r="N491" s="19">
        <v>90</v>
      </c>
      <c r="O491" s="19">
        <v>90</v>
      </c>
      <c r="P491" s="19">
        <v>100</v>
      </c>
      <c r="Q491" s="21"/>
      <c r="R491" s="21"/>
      <c r="S491" s="21"/>
      <c r="T491" s="21"/>
      <c r="W491" s="2">
        <f t="shared" si="371"/>
        <v>95</v>
      </c>
      <c r="X491" s="2">
        <f t="shared" si="372"/>
        <v>5.7735026918962582</v>
      </c>
      <c r="Y491" s="2">
        <f t="shared" si="373"/>
        <v>4</v>
      </c>
      <c r="Z491" s="19">
        <v>100</v>
      </c>
      <c r="AA491" s="19">
        <v>100</v>
      </c>
      <c r="AB491" s="19">
        <v>100</v>
      </c>
      <c r="AC491" s="19">
        <v>100</v>
      </c>
      <c r="AJ491" s="2">
        <f t="shared" si="374"/>
        <v>100</v>
      </c>
      <c r="AK491" s="2">
        <f t="shared" si="375"/>
        <v>0</v>
      </c>
      <c r="AL491" s="2">
        <f t="shared" si="376"/>
        <v>4</v>
      </c>
      <c r="AM491" s="22">
        <f t="shared" si="377"/>
        <v>1.5707963267948966</v>
      </c>
      <c r="AN491" s="22">
        <f t="shared" si="378"/>
        <v>1.2490457723982542</v>
      </c>
      <c r="AO491" s="22">
        <f t="shared" si="379"/>
        <v>1.2490457723982542</v>
      </c>
      <c r="AP491" s="22">
        <f t="shared" si="380"/>
        <v>1.5707963267948966</v>
      </c>
      <c r="AQ491" s="22" t="str">
        <f t="shared" si="381"/>
        <v/>
      </c>
      <c r="AR491" s="22" t="str">
        <f t="shared" si="382"/>
        <v/>
      </c>
      <c r="AS491" s="22" t="str">
        <f t="shared" si="383"/>
        <v/>
      </c>
      <c r="AT491" s="22" t="str">
        <f t="shared" si="384"/>
        <v/>
      </c>
      <c r="AU491" s="22" t="str">
        <f t="shared" si="385"/>
        <v/>
      </c>
      <c r="AV491" s="22" t="str">
        <f t="shared" si="386"/>
        <v/>
      </c>
      <c r="AW491" s="2">
        <f t="shared" si="387"/>
        <v>1.4099210495965755</v>
      </c>
      <c r="AX491" s="2">
        <f t="shared" si="388"/>
        <v>0.18576276919281115</v>
      </c>
      <c r="AY491" s="2">
        <f t="shared" si="389"/>
        <v>4</v>
      </c>
      <c r="AZ491" s="23">
        <f t="shared" si="390"/>
        <v>1.5707963267948966</v>
      </c>
      <c r="BA491" s="23">
        <f t="shared" si="391"/>
        <v>1.5707963267948966</v>
      </c>
      <c r="BB491" s="23">
        <f t="shared" si="392"/>
        <v>1.5707963267948966</v>
      </c>
      <c r="BC491" s="23">
        <f t="shared" si="393"/>
        <v>1.5707963267948966</v>
      </c>
      <c r="BD491" s="23" t="str">
        <f t="shared" si="394"/>
        <v/>
      </c>
      <c r="BE491" s="23" t="str">
        <f t="shared" si="395"/>
        <v/>
      </c>
      <c r="BF491" s="23" t="str">
        <f t="shared" si="396"/>
        <v/>
      </c>
      <c r="BG491" s="23" t="str">
        <f t="shared" si="397"/>
        <v/>
      </c>
      <c r="BH491" s="23" t="str">
        <f t="shared" si="398"/>
        <v/>
      </c>
      <c r="BI491" s="23" t="str">
        <f t="shared" si="399"/>
        <v/>
      </c>
      <c r="BJ491" s="2">
        <f t="shared" si="400"/>
        <v>1.5707963267948966</v>
      </c>
      <c r="BK491" s="2">
        <f t="shared" si="401"/>
        <v>0</v>
      </c>
      <c r="BL491" s="2">
        <f t="shared" si="402"/>
        <v>4</v>
      </c>
      <c r="BM491" s="2">
        <f t="shared" si="403"/>
        <v>2.3548311769377559E-5</v>
      </c>
      <c r="BN491" s="2">
        <f t="shared" si="404"/>
        <v>7.849437256459187E-6</v>
      </c>
      <c r="BO491" s="2">
        <f t="shared" si="405"/>
        <v>3</v>
      </c>
      <c r="BP491" s="2">
        <f t="shared" si="406"/>
        <v>7.3693351554872102</v>
      </c>
      <c r="BQ491" s="2">
        <f t="shared" si="407"/>
        <v>0.76489232840434507</v>
      </c>
      <c r="BR491" s="3" t="str">
        <f t="shared" si="408"/>
        <v>Nontoxic</v>
      </c>
      <c r="BS491" s="2">
        <f t="shared" si="409"/>
        <v>105.26315789473684</v>
      </c>
      <c r="BT491" s="4" t="s">
        <v>664</v>
      </c>
      <c r="BU491" s="2" t="s">
        <v>666</v>
      </c>
      <c r="BV491" s="2">
        <f t="shared" si="410"/>
        <v>3</v>
      </c>
      <c r="BW491" s="2">
        <f t="shared" si="411"/>
        <v>3</v>
      </c>
      <c r="BX491" s="2">
        <f t="shared" si="412"/>
        <v>3.450780641818163E-2</v>
      </c>
      <c r="BY491" s="2">
        <f t="shared" si="413"/>
        <v>0</v>
      </c>
      <c r="BZ491" s="2">
        <f t="shared" si="414"/>
        <v>1.7253903209090815E-2</v>
      </c>
      <c r="CA491" s="2">
        <f t="shared" si="415"/>
        <v>1.1666666666666667</v>
      </c>
      <c r="CB491" s="2" t="e">
        <f t="shared" si="416"/>
        <v>#NUM!</v>
      </c>
      <c r="CC491" s="2">
        <v>6.6349999999999998</v>
      </c>
      <c r="CD491" s="2" t="e">
        <f t="shared" si="417"/>
        <v>#NUM!</v>
      </c>
      <c r="CE491" s="2" t="e">
        <f t="shared" si="418"/>
        <v>#NUM!</v>
      </c>
      <c r="CF491" s="2" t="e">
        <f t="shared" si="419"/>
        <v>#NUM!</v>
      </c>
      <c r="CG491" s="2" t="str">
        <f t="shared" si="420"/>
        <v>NS</v>
      </c>
      <c r="CH491" s="2" t="str">
        <f t="shared" si="421"/>
        <v/>
      </c>
      <c r="CI491" s="2" t="str">
        <f t="shared" si="422"/>
        <v/>
      </c>
      <c r="CJ491" s="2" t="str">
        <f t="shared" si="423"/>
        <v/>
      </c>
    </row>
    <row r="492" spans="1:88" x14ac:dyDescent="0.2">
      <c r="A492" s="1" t="s">
        <v>142</v>
      </c>
      <c r="B492" s="19" t="s">
        <v>162</v>
      </c>
      <c r="C492" s="20">
        <v>37643</v>
      </c>
      <c r="D492" s="7">
        <v>0.41666666666666669</v>
      </c>
      <c r="E492" s="1">
        <v>0.1</v>
      </c>
      <c r="F492" s="1" t="s">
        <v>57</v>
      </c>
      <c r="G492" s="1" t="s">
        <v>720</v>
      </c>
      <c r="H492" s="19" t="s">
        <v>711</v>
      </c>
      <c r="I492" s="19" t="s">
        <v>712</v>
      </c>
      <c r="J492" s="19" t="s">
        <v>61</v>
      </c>
      <c r="K492" s="2">
        <v>0.75</v>
      </c>
      <c r="L492" s="2">
        <v>0.25</v>
      </c>
      <c r="M492" s="19">
        <v>100</v>
      </c>
      <c r="N492" s="19">
        <v>100</v>
      </c>
      <c r="O492" s="19">
        <v>90</v>
      </c>
      <c r="P492" s="19">
        <v>90</v>
      </c>
      <c r="Q492" s="21"/>
      <c r="R492" s="21"/>
      <c r="S492" s="21"/>
      <c r="T492" s="21"/>
      <c r="W492" s="2">
        <f t="shared" si="371"/>
        <v>95</v>
      </c>
      <c r="X492" s="2">
        <f t="shared" si="372"/>
        <v>5.7735026918962582</v>
      </c>
      <c r="Y492" s="2">
        <f t="shared" si="373"/>
        <v>4</v>
      </c>
      <c r="Z492" s="19">
        <v>90</v>
      </c>
      <c r="AA492" s="19">
        <v>100</v>
      </c>
      <c r="AB492" s="19">
        <v>100</v>
      </c>
      <c r="AC492" s="19">
        <v>100</v>
      </c>
      <c r="AJ492" s="2">
        <f t="shared" si="374"/>
        <v>97.5</v>
      </c>
      <c r="AK492" s="2">
        <f t="shared" si="375"/>
        <v>5</v>
      </c>
      <c r="AL492" s="2">
        <f t="shared" si="376"/>
        <v>4</v>
      </c>
      <c r="AM492" s="22">
        <f t="shared" si="377"/>
        <v>1.5707963267948966</v>
      </c>
      <c r="AN492" s="22">
        <f t="shared" si="378"/>
        <v>1.5707963267948966</v>
      </c>
      <c r="AO492" s="22">
        <f t="shared" si="379"/>
        <v>1.2490457723982542</v>
      </c>
      <c r="AP492" s="22">
        <f t="shared" si="380"/>
        <v>1.2490457723982542</v>
      </c>
      <c r="AQ492" s="22" t="str">
        <f t="shared" si="381"/>
        <v/>
      </c>
      <c r="AR492" s="22" t="str">
        <f t="shared" si="382"/>
        <v/>
      </c>
      <c r="AS492" s="22" t="str">
        <f t="shared" si="383"/>
        <v/>
      </c>
      <c r="AT492" s="22" t="str">
        <f t="shared" si="384"/>
        <v/>
      </c>
      <c r="AU492" s="22" t="str">
        <f t="shared" si="385"/>
        <v/>
      </c>
      <c r="AV492" s="22" t="str">
        <f t="shared" si="386"/>
        <v/>
      </c>
      <c r="AW492" s="2">
        <f t="shared" si="387"/>
        <v>1.4099210495965755</v>
      </c>
      <c r="AX492" s="2">
        <f t="shared" si="388"/>
        <v>0.18576276919281115</v>
      </c>
      <c r="AY492" s="2">
        <f t="shared" si="389"/>
        <v>4</v>
      </c>
      <c r="AZ492" s="23">
        <f t="shared" si="390"/>
        <v>1.2490457723982542</v>
      </c>
      <c r="BA492" s="23">
        <f t="shared" si="391"/>
        <v>1.5707963267948966</v>
      </c>
      <c r="BB492" s="23">
        <f t="shared" si="392"/>
        <v>1.5707963267948966</v>
      </c>
      <c r="BC492" s="23">
        <f t="shared" si="393"/>
        <v>1.5707963267948966</v>
      </c>
      <c r="BD492" s="23" t="str">
        <f t="shared" si="394"/>
        <v/>
      </c>
      <c r="BE492" s="23" t="str">
        <f t="shared" si="395"/>
        <v/>
      </c>
      <c r="BF492" s="23" t="str">
        <f t="shared" si="396"/>
        <v/>
      </c>
      <c r="BG492" s="23" t="str">
        <f t="shared" si="397"/>
        <v/>
      </c>
      <c r="BH492" s="23" t="str">
        <f t="shared" si="398"/>
        <v/>
      </c>
      <c r="BI492" s="23" t="str">
        <f t="shared" si="399"/>
        <v/>
      </c>
      <c r="BJ492" s="2">
        <f t="shared" si="400"/>
        <v>1.490358688195736</v>
      </c>
      <c r="BK492" s="2">
        <f t="shared" si="401"/>
        <v>0.16087527719832118</v>
      </c>
      <c r="BL492" s="2">
        <f t="shared" si="402"/>
        <v>4</v>
      </c>
      <c r="BM492" s="2">
        <f t="shared" si="403"/>
        <v>1.2820747518883598E-4</v>
      </c>
      <c r="BN492" s="2">
        <f t="shared" si="404"/>
        <v>2.1803992379053788E-5</v>
      </c>
      <c r="BO492" s="2">
        <f t="shared" si="405"/>
        <v>6</v>
      </c>
      <c r="BP492" s="2">
        <f t="shared" si="406"/>
        <v>4.0684333641985626</v>
      </c>
      <c r="BQ492" s="2">
        <f t="shared" si="407"/>
        <v>0.71755819649141217</v>
      </c>
      <c r="BR492" s="3" t="str">
        <f t="shared" si="408"/>
        <v>Nontoxic</v>
      </c>
      <c r="BS492" s="2">
        <f t="shared" si="409"/>
        <v>102.63157894736842</v>
      </c>
      <c r="BT492" s="4" t="s">
        <v>664</v>
      </c>
      <c r="BU492" s="2" t="s">
        <v>666</v>
      </c>
      <c r="BV492" s="2">
        <f t="shared" si="410"/>
        <v>3</v>
      </c>
      <c r="BW492" s="2">
        <f t="shared" si="411"/>
        <v>3</v>
      </c>
      <c r="BX492" s="2">
        <f t="shared" si="412"/>
        <v>3.450780641818163E-2</v>
      </c>
      <c r="BY492" s="2">
        <f t="shared" si="413"/>
        <v>2.5880854813636677E-2</v>
      </c>
      <c r="BZ492" s="2">
        <f t="shared" si="414"/>
        <v>3.0194330615909152E-2</v>
      </c>
      <c r="CA492" s="2">
        <f t="shared" si="415"/>
        <v>1.1666666666666667</v>
      </c>
      <c r="CB492" s="2">
        <f t="shared" si="416"/>
        <v>5.3021024235599762E-2</v>
      </c>
      <c r="CC492" s="2">
        <v>6.6349999999999998</v>
      </c>
      <c r="CD492" s="2" t="str">
        <f t="shared" si="417"/>
        <v>Same Var</v>
      </c>
      <c r="CE492" s="2">
        <f t="shared" si="418"/>
        <v>0.10385927660640752</v>
      </c>
      <c r="CF492" s="2" t="str">
        <f t="shared" si="419"/>
        <v>NS</v>
      </c>
      <c r="CG492" s="2" t="str">
        <f t="shared" si="420"/>
        <v>NS</v>
      </c>
      <c r="CH492" s="2" t="str">
        <f t="shared" si="421"/>
        <v/>
      </c>
      <c r="CI492" s="2" t="str">
        <f t="shared" si="422"/>
        <v/>
      </c>
      <c r="CJ492" s="2" t="str">
        <f t="shared" si="423"/>
        <v/>
      </c>
    </row>
    <row r="493" spans="1:88" x14ac:dyDescent="0.2">
      <c r="A493" s="1" t="s">
        <v>142</v>
      </c>
      <c r="B493" s="19" t="s">
        <v>227</v>
      </c>
      <c r="C493" s="20">
        <v>38854</v>
      </c>
      <c r="D493" s="7">
        <v>0.45833333333333331</v>
      </c>
      <c r="E493" s="1">
        <v>0.1</v>
      </c>
      <c r="F493" s="1" t="s">
        <v>57</v>
      </c>
      <c r="G493" s="1" t="s">
        <v>737</v>
      </c>
      <c r="H493" s="19" t="s">
        <v>711</v>
      </c>
      <c r="I493" s="19" t="s">
        <v>712</v>
      </c>
      <c r="J493" s="19" t="s">
        <v>61</v>
      </c>
      <c r="K493" s="2">
        <v>0.75</v>
      </c>
      <c r="L493" s="2">
        <v>0.25</v>
      </c>
      <c r="M493" s="19">
        <v>90</v>
      </c>
      <c r="N493" s="19">
        <v>100</v>
      </c>
      <c r="O493" s="19">
        <v>100</v>
      </c>
      <c r="P493" s="19">
        <v>90</v>
      </c>
      <c r="Q493" s="21"/>
      <c r="R493" s="21"/>
      <c r="S493" s="21"/>
      <c r="T493" s="21"/>
      <c r="W493" s="2">
        <f t="shared" si="371"/>
        <v>95</v>
      </c>
      <c r="X493" s="2">
        <f t="shared" si="372"/>
        <v>5.7735026918962582</v>
      </c>
      <c r="Y493" s="2">
        <f t="shared" si="373"/>
        <v>4</v>
      </c>
      <c r="Z493" s="19">
        <v>90</v>
      </c>
      <c r="AA493" s="19">
        <v>100</v>
      </c>
      <c r="AB493" s="19">
        <v>100</v>
      </c>
      <c r="AC493" s="19">
        <v>100</v>
      </c>
      <c r="AJ493" s="2">
        <f t="shared" si="374"/>
        <v>97.5</v>
      </c>
      <c r="AK493" s="2">
        <f t="shared" si="375"/>
        <v>5</v>
      </c>
      <c r="AL493" s="2">
        <f t="shared" si="376"/>
        <v>4</v>
      </c>
      <c r="AM493" s="22">
        <f t="shared" si="377"/>
        <v>1.2490457723982542</v>
      </c>
      <c r="AN493" s="22">
        <f t="shared" si="378"/>
        <v>1.5707963267948966</v>
      </c>
      <c r="AO493" s="22">
        <f t="shared" si="379"/>
        <v>1.5707963267948966</v>
      </c>
      <c r="AP493" s="22">
        <f t="shared" si="380"/>
        <v>1.2490457723982542</v>
      </c>
      <c r="AQ493" s="22" t="str">
        <f t="shared" si="381"/>
        <v/>
      </c>
      <c r="AR493" s="22" t="str">
        <f t="shared" si="382"/>
        <v/>
      </c>
      <c r="AS493" s="22" t="str">
        <f t="shared" si="383"/>
        <v/>
      </c>
      <c r="AT493" s="22" t="str">
        <f t="shared" si="384"/>
        <v/>
      </c>
      <c r="AU493" s="22" t="str">
        <f t="shared" si="385"/>
        <v/>
      </c>
      <c r="AV493" s="22" t="str">
        <f t="shared" si="386"/>
        <v/>
      </c>
      <c r="AW493" s="2">
        <f t="shared" si="387"/>
        <v>1.4099210495965755</v>
      </c>
      <c r="AX493" s="2">
        <f t="shared" si="388"/>
        <v>0.18576276919281115</v>
      </c>
      <c r="AY493" s="2">
        <f t="shared" si="389"/>
        <v>4</v>
      </c>
      <c r="AZ493" s="23">
        <f t="shared" si="390"/>
        <v>1.2490457723982542</v>
      </c>
      <c r="BA493" s="23">
        <f t="shared" si="391"/>
        <v>1.5707963267948966</v>
      </c>
      <c r="BB493" s="23">
        <f t="shared" si="392"/>
        <v>1.5707963267948966</v>
      </c>
      <c r="BC493" s="23">
        <f t="shared" si="393"/>
        <v>1.5707963267948966</v>
      </c>
      <c r="BD493" s="23" t="str">
        <f t="shared" si="394"/>
        <v/>
      </c>
      <c r="BE493" s="23" t="str">
        <f t="shared" si="395"/>
        <v/>
      </c>
      <c r="BF493" s="23" t="str">
        <f t="shared" si="396"/>
        <v/>
      </c>
      <c r="BG493" s="23" t="str">
        <f t="shared" si="397"/>
        <v/>
      </c>
      <c r="BH493" s="23" t="str">
        <f t="shared" si="398"/>
        <v/>
      </c>
      <c r="BI493" s="23" t="str">
        <f t="shared" si="399"/>
        <v/>
      </c>
      <c r="BJ493" s="2">
        <f t="shared" si="400"/>
        <v>1.490358688195736</v>
      </c>
      <c r="BK493" s="2">
        <f t="shared" si="401"/>
        <v>0.16087527719832118</v>
      </c>
      <c r="BL493" s="2">
        <f t="shared" si="402"/>
        <v>4</v>
      </c>
      <c r="BM493" s="2">
        <f t="shared" si="403"/>
        <v>1.2820747518883598E-4</v>
      </c>
      <c r="BN493" s="2">
        <f t="shared" si="404"/>
        <v>2.1803992379053788E-5</v>
      </c>
      <c r="BO493" s="2">
        <f t="shared" si="405"/>
        <v>6</v>
      </c>
      <c r="BP493" s="2">
        <f t="shared" si="406"/>
        <v>4.0684333641985626</v>
      </c>
      <c r="BQ493" s="2">
        <f t="shared" si="407"/>
        <v>0.71755819649141217</v>
      </c>
      <c r="BR493" s="3" t="str">
        <f t="shared" si="408"/>
        <v>Nontoxic</v>
      </c>
      <c r="BS493" s="2">
        <f t="shared" si="409"/>
        <v>102.63157894736842</v>
      </c>
      <c r="BT493" s="4" t="s">
        <v>664</v>
      </c>
      <c r="BU493" s="2" t="s">
        <v>666</v>
      </c>
      <c r="BV493" s="2">
        <f t="shared" si="410"/>
        <v>3</v>
      </c>
      <c r="BW493" s="2">
        <f t="shared" si="411"/>
        <v>3</v>
      </c>
      <c r="BX493" s="2">
        <f t="shared" si="412"/>
        <v>3.450780641818163E-2</v>
      </c>
      <c r="BY493" s="2">
        <f t="shared" si="413"/>
        <v>2.5880854813636677E-2</v>
      </c>
      <c r="BZ493" s="2">
        <f t="shared" si="414"/>
        <v>3.0194330615909152E-2</v>
      </c>
      <c r="CA493" s="2">
        <f t="shared" si="415"/>
        <v>1.1666666666666667</v>
      </c>
      <c r="CB493" s="2">
        <f t="shared" si="416"/>
        <v>5.3021024235599762E-2</v>
      </c>
      <c r="CC493" s="2">
        <v>6.6349999999999998</v>
      </c>
      <c r="CD493" s="2" t="str">
        <f t="shared" si="417"/>
        <v>Same Var</v>
      </c>
      <c r="CE493" s="2">
        <f t="shared" si="418"/>
        <v>0.10385927660640752</v>
      </c>
      <c r="CF493" s="2" t="str">
        <f t="shared" si="419"/>
        <v>NS</v>
      </c>
      <c r="CG493" s="2" t="str">
        <f t="shared" si="420"/>
        <v>NS</v>
      </c>
      <c r="CH493" s="2" t="str">
        <f t="shared" si="421"/>
        <v/>
      </c>
      <c r="CI493" s="2" t="str">
        <f t="shared" si="422"/>
        <v/>
      </c>
      <c r="CJ493" s="2" t="str">
        <f t="shared" si="423"/>
        <v/>
      </c>
    </row>
    <row r="494" spans="1:88" x14ac:dyDescent="0.2">
      <c r="A494" s="1" t="s">
        <v>142</v>
      </c>
      <c r="B494" s="19" t="s">
        <v>230</v>
      </c>
      <c r="C494" s="20">
        <v>38854</v>
      </c>
      <c r="D494" s="7">
        <v>0.5</v>
      </c>
      <c r="E494" s="1">
        <v>0.1</v>
      </c>
      <c r="F494" s="1" t="s">
        <v>57</v>
      </c>
      <c r="G494" s="1" t="s">
        <v>737</v>
      </c>
      <c r="H494" s="19" t="s">
        <v>711</v>
      </c>
      <c r="I494" s="19" t="s">
        <v>712</v>
      </c>
      <c r="J494" s="19" t="s">
        <v>61</v>
      </c>
      <c r="K494" s="2">
        <v>0.75</v>
      </c>
      <c r="L494" s="2">
        <v>0.25</v>
      </c>
      <c r="M494" s="19">
        <v>90</v>
      </c>
      <c r="N494" s="19">
        <v>100</v>
      </c>
      <c r="O494" s="19">
        <v>100</v>
      </c>
      <c r="P494" s="19">
        <v>90</v>
      </c>
      <c r="Q494" s="21"/>
      <c r="R494" s="21"/>
      <c r="S494" s="21"/>
      <c r="T494" s="21"/>
      <c r="W494" s="2">
        <f t="shared" si="371"/>
        <v>95</v>
      </c>
      <c r="X494" s="2">
        <f t="shared" si="372"/>
        <v>5.7735026918962582</v>
      </c>
      <c r="Y494" s="2">
        <f t="shared" si="373"/>
        <v>4</v>
      </c>
      <c r="Z494" s="19">
        <v>100</v>
      </c>
      <c r="AA494" s="19">
        <v>100</v>
      </c>
      <c r="AB494" s="19">
        <v>100</v>
      </c>
      <c r="AC494" s="19">
        <v>90</v>
      </c>
      <c r="AJ494" s="2">
        <f t="shared" si="374"/>
        <v>97.5</v>
      </c>
      <c r="AK494" s="2">
        <f t="shared" si="375"/>
        <v>5</v>
      </c>
      <c r="AL494" s="2">
        <f t="shared" si="376"/>
        <v>4</v>
      </c>
      <c r="AM494" s="22">
        <f t="shared" si="377"/>
        <v>1.2490457723982542</v>
      </c>
      <c r="AN494" s="22">
        <f t="shared" si="378"/>
        <v>1.5707963267948966</v>
      </c>
      <c r="AO494" s="22">
        <f t="shared" si="379"/>
        <v>1.5707963267948966</v>
      </c>
      <c r="AP494" s="22">
        <f t="shared" si="380"/>
        <v>1.2490457723982542</v>
      </c>
      <c r="AQ494" s="22" t="str">
        <f t="shared" si="381"/>
        <v/>
      </c>
      <c r="AR494" s="22" t="str">
        <f t="shared" si="382"/>
        <v/>
      </c>
      <c r="AS494" s="22" t="str">
        <f t="shared" si="383"/>
        <v/>
      </c>
      <c r="AT494" s="22" t="str">
        <f t="shared" si="384"/>
        <v/>
      </c>
      <c r="AU494" s="22" t="str">
        <f t="shared" si="385"/>
        <v/>
      </c>
      <c r="AV494" s="22" t="str">
        <f t="shared" si="386"/>
        <v/>
      </c>
      <c r="AW494" s="2">
        <f t="shared" si="387"/>
        <v>1.4099210495965755</v>
      </c>
      <c r="AX494" s="2">
        <f t="shared" si="388"/>
        <v>0.18576276919281115</v>
      </c>
      <c r="AY494" s="2">
        <f t="shared" si="389"/>
        <v>4</v>
      </c>
      <c r="AZ494" s="23">
        <f t="shared" si="390"/>
        <v>1.5707963267948966</v>
      </c>
      <c r="BA494" s="23">
        <f t="shared" si="391"/>
        <v>1.5707963267948966</v>
      </c>
      <c r="BB494" s="23">
        <f t="shared" si="392"/>
        <v>1.5707963267948966</v>
      </c>
      <c r="BC494" s="23">
        <f t="shared" si="393"/>
        <v>1.2490457723982542</v>
      </c>
      <c r="BD494" s="23" t="str">
        <f t="shared" si="394"/>
        <v/>
      </c>
      <c r="BE494" s="23" t="str">
        <f t="shared" si="395"/>
        <v/>
      </c>
      <c r="BF494" s="23" t="str">
        <f t="shared" si="396"/>
        <v/>
      </c>
      <c r="BG494" s="23" t="str">
        <f t="shared" si="397"/>
        <v/>
      </c>
      <c r="BH494" s="23" t="str">
        <f t="shared" si="398"/>
        <v/>
      </c>
      <c r="BI494" s="23" t="str">
        <f t="shared" si="399"/>
        <v/>
      </c>
      <c r="BJ494" s="2">
        <f t="shared" si="400"/>
        <v>1.490358688195736</v>
      </c>
      <c r="BK494" s="2">
        <f t="shared" si="401"/>
        <v>0.16087527719832118</v>
      </c>
      <c r="BL494" s="2">
        <f t="shared" si="402"/>
        <v>4</v>
      </c>
      <c r="BM494" s="2">
        <f t="shared" si="403"/>
        <v>1.2820747518883598E-4</v>
      </c>
      <c r="BN494" s="2">
        <f t="shared" si="404"/>
        <v>2.1803992379053788E-5</v>
      </c>
      <c r="BO494" s="2">
        <f t="shared" si="405"/>
        <v>6</v>
      </c>
      <c r="BP494" s="2">
        <f t="shared" si="406"/>
        <v>4.0684333641985626</v>
      </c>
      <c r="BQ494" s="2">
        <f t="shared" si="407"/>
        <v>0.71755819649141217</v>
      </c>
      <c r="BR494" s="3" t="str">
        <f t="shared" si="408"/>
        <v>Nontoxic</v>
      </c>
      <c r="BS494" s="2">
        <f t="shared" si="409"/>
        <v>102.63157894736842</v>
      </c>
      <c r="BT494" s="4" t="s">
        <v>664</v>
      </c>
      <c r="BU494" s="2" t="s">
        <v>666</v>
      </c>
      <c r="BV494" s="2">
        <f t="shared" si="410"/>
        <v>3</v>
      </c>
      <c r="BW494" s="2">
        <f t="shared" si="411"/>
        <v>3</v>
      </c>
      <c r="BX494" s="2">
        <f t="shared" si="412"/>
        <v>3.450780641818163E-2</v>
      </c>
      <c r="BY494" s="2">
        <f t="shared" si="413"/>
        <v>2.5880854813636677E-2</v>
      </c>
      <c r="BZ494" s="2">
        <f t="shared" si="414"/>
        <v>3.0194330615909152E-2</v>
      </c>
      <c r="CA494" s="2">
        <f t="shared" si="415"/>
        <v>1.1666666666666667</v>
      </c>
      <c r="CB494" s="2">
        <f t="shared" si="416"/>
        <v>5.3021024235599762E-2</v>
      </c>
      <c r="CC494" s="2">
        <v>6.6349999999999998</v>
      </c>
      <c r="CD494" s="2" t="str">
        <f t="shared" si="417"/>
        <v>Same Var</v>
      </c>
      <c r="CE494" s="2">
        <f t="shared" si="418"/>
        <v>0.10395283186752409</v>
      </c>
      <c r="CF494" s="2" t="str">
        <f t="shared" si="419"/>
        <v>NS</v>
      </c>
      <c r="CG494" s="2" t="str">
        <f t="shared" si="420"/>
        <v>NS</v>
      </c>
      <c r="CH494" s="2" t="str">
        <f t="shared" si="421"/>
        <v/>
      </c>
      <c r="CI494" s="2" t="str">
        <f t="shared" si="422"/>
        <v/>
      </c>
      <c r="CJ494" s="2" t="str">
        <f t="shared" si="423"/>
        <v/>
      </c>
    </row>
    <row r="495" spans="1:88" x14ac:dyDescent="0.2">
      <c r="A495" s="1" t="s">
        <v>142</v>
      </c>
      <c r="B495" s="19" t="s">
        <v>236</v>
      </c>
      <c r="C495" s="20">
        <v>38854</v>
      </c>
      <c r="D495" s="7">
        <v>0.42708333333333331</v>
      </c>
      <c r="E495" s="1">
        <v>0.1</v>
      </c>
      <c r="F495" s="1" t="s">
        <v>57</v>
      </c>
      <c r="G495" s="1" t="s">
        <v>737</v>
      </c>
      <c r="H495" s="19" t="s">
        <v>711</v>
      </c>
      <c r="I495" s="19" t="s">
        <v>712</v>
      </c>
      <c r="J495" s="19" t="s">
        <v>61</v>
      </c>
      <c r="K495" s="2">
        <v>0.75</v>
      </c>
      <c r="L495" s="2">
        <v>0.25</v>
      </c>
      <c r="M495" s="19">
        <v>90</v>
      </c>
      <c r="N495" s="19">
        <v>100</v>
      </c>
      <c r="O495" s="19">
        <v>100</v>
      </c>
      <c r="P495" s="19">
        <v>90</v>
      </c>
      <c r="Q495" s="21"/>
      <c r="R495" s="21"/>
      <c r="S495" s="21"/>
      <c r="T495" s="21"/>
      <c r="W495" s="2">
        <f t="shared" si="371"/>
        <v>95</v>
      </c>
      <c r="X495" s="2">
        <f t="shared" si="372"/>
        <v>5.7735026918962582</v>
      </c>
      <c r="Y495" s="2">
        <f t="shared" si="373"/>
        <v>4</v>
      </c>
      <c r="Z495" s="19">
        <v>90</v>
      </c>
      <c r="AA495" s="19">
        <v>100</v>
      </c>
      <c r="AB495" s="19">
        <v>100</v>
      </c>
      <c r="AC495" s="19">
        <v>100</v>
      </c>
      <c r="AJ495" s="2">
        <f t="shared" si="374"/>
        <v>97.5</v>
      </c>
      <c r="AK495" s="2">
        <f t="shared" si="375"/>
        <v>5</v>
      </c>
      <c r="AL495" s="2">
        <f t="shared" si="376"/>
        <v>4</v>
      </c>
      <c r="AM495" s="22">
        <f t="shared" si="377"/>
        <v>1.2490457723982542</v>
      </c>
      <c r="AN495" s="22">
        <f t="shared" si="378"/>
        <v>1.5707963267948966</v>
      </c>
      <c r="AO495" s="22">
        <f t="shared" si="379"/>
        <v>1.5707963267948966</v>
      </c>
      <c r="AP495" s="22">
        <f t="shared" si="380"/>
        <v>1.2490457723982542</v>
      </c>
      <c r="AQ495" s="22" t="str">
        <f t="shared" si="381"/>
        <v/>
      </c>
      <c r="AR495" s="22" t="str">
        <f t="shared" si="382"/>
        <v/>
      </c>
      <c r="AS495" s="22" t="str">
        <f t="shared" si="383"/>
        <v/>
      </c>
      <c r="AT495" s="22" t="str">
        <f t="shared" si="384"/>
        <v/>
      </c>
      <c r="AU495" s="22" t="str">
        <f t="shared" si="385"/>
        <v/>
      </c>
      <c r="AV495" s="22" t="str">
        <f t="shared" si="386"/>
        <v/>
      </c>
      <c r="AW495" s="2">
        <f t="shared" si="387"/>
        <v>1.4099210495965755</v>
      </c>
      <c r="AX495" s="2">
        <f t="shared" si="388"/>
        <v>0.18576276919281115</v>
      </c>
      <c r="AY495" s="2">
        <f t="shared" si="389"/>
        <v>4</v>
      </c>
      <c r="AZ495" s="23">
        <f t="shared" si="390"/>
        <v>1.2490457723982542</v>
      </c>
      <c r="BA495" s="23">
        <f t="shared" si="391"/>
        <v>1.5707963267948966</v>
      </c>
      <c r="BB495" s="23">
        <f t="shared" si="392"/>
        <v>1.5707963267948966</v>
      </c>
      <c r="BC495" s="23">
        <f t="shared" si="393"/>
        <v>1.5707963267948966</v>
      </c>
      <c r="BD495" s="23" t="str">
        <f t="shared" si="394"/>
        <v/>
      </c>
      <c r="BE495" s="23" t="str">
        <f t="shared" si="395"/>
        <v/>
      </c>
      <c r="BF495" s="23" t="str">
        <f t="shared" si="396"/>
        <v/>
      </c>
      <c r="BG495" s="23" t="str">
        <f t="shared" si="397"/>
        <v/>
      </c>
      <c r="BH495" s="23" t="str">
        <f t="shared" si="398"/>
        <v/>
      </c>
      <c r="BI495" s="23" t="str">
        <f t="shared" si="399"/>
        <v/>
      </c>
      <c r="BJ495" s="2">
        <f t="shared" si="400"/>
        <v>1.490358688195736</v>
      </c>
      <c r="BK495" s="2">
        <f t="shared" si="401"/>
        <v>0.16087527719832118</v>
      </c>
      <c r="BL495" s="2">
        <f t="shared" si="402"/>
        <v>4</v>
      </c>
      <c r="BM495" s="2">
        <f t="shared" si="403"/>
        <v>1.2820747518883598E-4</v>
      </c>
      <c r="BN495" s="2">
        <f t="shared" si="404"/>
        <v>2.1803992379053788E-5</v>
      </c>
      <c r="BO495" s="2">
        <f t="shared" si="405"/>
        <v>6</v>
      </c>
      <c r="BP495" s="2">
        <f t="shared" si="406"/>
        <v>4.0684333641985626</v>
      </c>
      <c r="BQ495" s="2">
        <f t="shared" si="407"/>
        <v>0.71755819649141217</v>
      </c>
      <c r="BR495" s="3" t="str">
        <f t="shared" si="408"/>
        <v>Nontoxic</v>
      </c>
      <c r="BS495" s="2">
        <f t="shared" si="409"/>
        <v>102.63157894736842</v>
      </c>
      <c r="BT495" s="4" t="s">
        <v>664</v>
      </c>
      <c r="BU495" s="2" t="s">
        <v>666</v>
      </c>
      <c r="BV495" s="2">
        <f t="shared" si="410"/>
        <v>3</v>
      </c>
      <c r="BW495" s="2">
        <f t="shared" si="411"/>
        <v>3</v>
      </c>
      <c r="BX495" s="2">
        <f t="shared" si="412"/>
        <v>3.450780641818163E-2</v>
      </c>
      <c r="BY495" s="2">
        <f t="shared" si="413"/>
        <v>2.5880854813636677E-2</v>
      </c>
      <c r="BZ495" s="2">
        <f t="shared" si="414"/>
        <v>3.0194330615909152E-2</v>
      </c>
      <c r="CA495" s="2">
        <f t="shared" si="415"/>
        <v>1.1666666666666667</v>
      </c>
      <c r="CB495" s="2">
        <f t="shared" si="416"/>
        <v>5.3021024235599762E-2</v>
      </c>
      <c r="CC495" s="2">
        <v>6.6349999999999998</v>
      </c>
      <c r="CD495" s="2" t="str">
        <f t="shared" si="417"/>
        <v>Same Var</v>
      </c>
      <c r="CE495" s="2">
        <f t="shared" si="418"/>
        <v>0.10385927660640752</v>
      </c>
      <c r="CF495" s="2" t="str">
        <f t="shared" si="419"/>
        <v>NS</v>
      </c>
      <c r="CG495" s="2" t="str">
        <f t="shared" si="420"/>
        <v>NS</v>
      </c>
      <c r="CH495" s="2" t="str">
        <f t="shared" si="421"/>
        <v/>
      </c>
      <c r="CI495" s="2" t="str">
        <f t="shared" si="422"/>
        <v/>
      </c>
      <c r="CJ495" s="2" t="str">
        <f t="shared" si="423"/>
        <v/>
      </c>
    </row>
    <row r="496" spans="1:88" x14ac:dyDescent="0.2">
      <c r="A496" s="1" t="s">
        <v>142</v>
      </c>
      <c r="B496" s="19" t="s">
        <v>356</v>
      </c>
      <c r="C496" s="20">
        <v>37671</v>
      </c>
      <c r="D496" s="7">
        <v>0.55208333333333337</v>
      </c>
      <c r="E496" s="1">
        <v>0.1</v>
      </c>
      <c r="F496" s="1" t="s">
        <v>57</v>
      </c>
      <c r="G496" s="1" t="s">
        <v>777</v>
      </c>
      <c r="H496" s="19" t="s">
        <v>711</v>
      </c>
      <c r="I496" s="19" t="s">
        <v>712</v>
      </c>
      <c r="J496" s="19" t="s">
        <v>61</v>
      </c>
      <c r="K496" s="2">
        <v>0.75</v>
      </c>
      <c r="L496" s="2">
        <v>0.25</v>
      </c>
      <c r="M496" s="19">
        <v>100</v>
      </c>
      <c r="N496" s="19">
        <v>90</v>
      </c>
      <c r="O496" s="19">
        <v>90</v>
      </c>
      <c r="P496" s="19">
        <v>100</v>
      </c>
      <c r="Q496" s="21"/>
      <c r="R496" s="21"/>
      <c r="S496" s="21"/>
      <c r="T496" s="21"/>
      <c r="W496" s="2">
        <f t="shared" si="371"/>
        <v>95</v>
      </c>
      <c r="X496" s="2">
        <f t="shared" si="372"/>
        <v>5.7735026918962582</v>
      </c>
      <c r="Y496" s="2">
        <f t="shared" si="373"/>
        <v>4</v>
      </c>
      <c r="Z496" s="19">
        <v>100</v>
      </c>
      <c r="AA496" s="19">
        <v>100</v>
      </c>
      <c r="AB496" s="19">
        <v>100</v>
      </c>
      <c r="AC496" s="19">
        <v>90</v>
      </c>
      <c r="AJ496" s="2">
        <f t="shared" si="374"/>
        <v>97.5</v>
      </c>
      <c r="AK496" s="2">
        <f t="shared" si="375"/>
        <v>5</v>
      </c>
      <c r="AL496" s="2">
        <f t="shared" si="376"/>
        <v>4</v>
      </c>
      <c r="AM496" s="22">
        <f t="shared" si="377"/>
        <v>1.5707963267948966</v>
      </c>
      <c r="AN496" s="22">
        <f t="shared" si="378"/>
        <v>1.2490457723982542</v>
      </c>
      <c r="AO496" s="22">
        <f t="shared" si="379"/>
        <v>1.2490457723982542</v>
      </c>
      <c r="AP496" s="22">
        <f t="shared" si="380"/>
        <v>1.5707963267948966</v>
      </c>
      <c r="AQ496" s="22" t="str">
        <f t="shared" si="381"/>
        <v/>
      </c>
      <c r="AR496" s="22" t="str">
        <f t="shared" si="382"/>
        <v/>
      </c>
      <c r="AS496" s="22" t="str">
        <f t="shared" si="383"/>
        <v/>
      </c>
      <c r="AT496" s="22" t="str">
        <f t="shared" si="384"/>
        <v/>
      </c>
      <c r="AU496" s="22" t="str">
        <f t="shared" si="385"/>
        <v/>
      </c>
      <c r="AV496" s="22" t="str">
        <f t="shared" si="386"/>
        <v/>
      </c>
      <c r="AW496" s="2">
        <f t="shared" si="387"/>
        <v>1.4099210495965755</v>
      </c>
      <c r="AX496" s="2">
        <f t="shared" si="388"/>
        <v>0.18576276919281115</v>
      </c>
      <c r="AY496" s="2">
        <f t="shared" si="389"/>
        <v>4</v>
      </c>
      <c r="AZ496" s="23">
        <f t="shared" si="390"/>
        <v>1.5707963267948966</v>
      </c>
      <c r="BA496" s="23">
        <f t="shared" si="391"/>
        <v>1.5707963267948966</v>
      </c>
      <c r="BB496" s="23">
        <f t="shared" si="392"/>
        <v>1.5707963267948966</v>
      </c>
      <c r="BC496" s="23">
        <f t="shared" si="393"/>
        <v>1.2490457723982542</v>
      </c>
      <c r="BD496" s="23" t="str">
        <f t="shared" si="394"/>
        <v/>
      </c>
      <c r="BE496" s="23" t="str">
        <f t="shared" si="395"/>
        <v/>
      </c>
      <c r="BF496" s="23" t="str">
        <f t="shared" si="396"/>
        <v/>
      </c>
      <c r="BG496" s="23" t="str">
        <f t="shared" si="397"/>
        <v/>
      </c>
      <c r="BH496" s="23" t="str">
        <f t="shared" si="398"/>
        <v/>
      </c>
      <c r="BI496" s="23" t="str">
        <f t="shared" si="399"/>
        <v/>
      </c>
      <c r="BJ496" s="2">
        <f t="shared" si="400"/>
        <v>1.490358688195736</v>
      </c>
      <c r="BK496" s="2">
        <f t="shared" si="401"/>
        <v>0.16087527719832118</v>
      </c>
      <c r="BL496" s="2">
        <f t="shared" si="402"/>
        <v>4</v>
      </c>
      <c r="BM496" s="2">
        <f t="shared" si="403"/>
        <v>1.2820747518883598E-4</v>
      </c>
      <c r="BN496" s="2">
        <f t="shared" si="404"/>
        <v>2.1803992379053788E-5</v>
      </c>
      <c r="BO496" s="2">
        <f t="shared" si="405"/>
        <v>6</v>
      </c>
      <c r="BP496" s="2">
        <f t="shared" si="406"/>
        <v>4.0684333641985626</v>
      </c>
      <c r="BQ496" s="2">
        <f t="shared" si="407"/>
        <v>0.71755819649141217</v>
      </c>
      <c r="BR496" s="3" t="str">
        <f t="shared" si="408"/>
        <v>Nontoxic</v>
      </c>
      <c r="BS496" s="2">
        <f t="shared" si="409"/>
        <v>102.63157894736842</v>
      </c>
      <c r="BT496" s="4" t="s">
        <v>664</v>
      </c>
      <c r="BU496" s="2" t="s">
        <v>666</v>
      </c>
      <c r="BV496" s="2">
        <f t="shared" si="410"/>
        <v>3</v>
      </c>
      <c r="BW496" s="2">
        <f t="shared" si="411"/>
        <v>3</v>
      </c>
      <c r="BX496" s="2">
        <f t="shared" si="412"/>
        <v>3.450780641818163E-2</v>
      </c>
      <c r="BY496" s="2">
        <f t="shared" si="413"/>
        <v>2.5880854813636677E-2</v>
      </c>
      <c r="BZ496" s="2">
        <f t="shared" si="414"/>
        <v>3.0194330615909152E-2</v>
      </c>
      <c r="CA496" s="2">
        <f t="shared" si="415"/>
        <v>1.1666666666666667</v>
      </c>
      <c r="CB496" s="2">
        <f t="shared" si="416"/>
        <v>5.3021024235599762E-2</v>
      </c>
      <c r="CC496" s="2">
        <v>6.6349999999999998</v>
      </c>
      <c r="CD496" s="2" t="str">
        <f t="shared" si="417"/>
        <v>Same Var</v>
      </c>
      <c r="CE496" s="2">
        <f t="shared" si="418"/>
        <v>0.10395283186752409</v>
      </c>
      <c r="CF496" s="2" t="str">
        <f t="shared" si="419"/>
        <v>NS</v>
      </c>
      <c r="CG496" s="2" t="str">
        <f t="shared" si="420"/>
        <v>NS</v>
      </c>
      <c r="CH496" s="2" t="str">
        <f t="shared" si="421"/>
        <v/>
      </c>
      <c r="CI496" s="2" t="str">
        <f t="shared" si="422"/>
        <v/>
      </c>
      <c r="CJ496" s="2" t="str">
        <f t="shared" si="423"/>
        <v/>
      </c>
    </row>
    <row r="497" spans="1:88" x14ac:dyDescent="0.2">
      <c r="A497" s="1" t="s">
        <v>142</v>
      </c>
      <c r="B497" s="19" t="s">
        <v>389</v>
      </c>
      <c r="C497" s="20">
        <v>37684</v>
      </c>
      <c r="D497" s="7">
        <v>0.3611111111111111</v>
      </c>
      <c r="E497" s="1">
        <v>0.1</v>
      </c>
      <c r="F497" s="1" t="s">
        <v>57</v>
      </c>
      <c r="G497" s="1" t="s">
        <v>783</v>
      </c>
      <c r="H497" s="19" t="s">
        <v>711</v>
      </c>
      <c r="I497" s="19" t="s">
        <v>712</v>
      </c>
      <c r="J497" s="19" t="s">
        <v>61</v>
      </c>
      <c r="K497" s="2">
        <v>0.75</v>
      </c>
      <c r="L497" s="2">
        <v>0.25</v>
      </c>
      <c r="M497" s="19">
        <v>90</v>
      </c>
      <c r="N497" s="19">
        <v>90</v>
      </c>
      <c r="O497" s="19">
        <v>100</v>
      </c>
      <c r="P497" s="19">
        <v>100</v>
      </c>
      <c r="Q497" s="21"/>
      <c r="R497" s="21"/>
      <c r="S497" s="21"/>
      <c r="T497" s="21"/>
      <c r="W497" s="2">
        <f t="shared" si="371"/>
        <v>95</v>
      </c>
      <c r="X497" s="2">
        <f t="shared" si="372"/>
        <v>5.7735026918962582</v>
      </c>
      <c r="Y497" s="2">
        <f t="shared" si="373"/>
        <v>4</v>
      </c>
      <c r="Z497" s="19">
        <v>100</v>
      </c>
      <c r="AA497" s="19">
        <v>100</v>
      </c>
      <c r="AB497" s="19">
        <v>90</v>
      </c>
      <c r="AC497" s="19">
        <v>100</v>
      </c>
      <c r="AJ497" s="2">
        <f t="shared" si="374"/>
        <v>97.5</v>
      </c>
      <c r="AK497" s="2">
        <f t="shared" si="375"/>
        <v>5</v>
      </c>
      <c r="AL497" s="2">
        <f t="shared" si="376"/>
        <v>4</v>
      </c>
      <c r="AM497" s="22">
        <f t="shared" si="377"/>
        <v>1.2490457723982542</v>
      </c>
      <c r="AN497" s="22">
        <f t="shared" si="378"/>
        <v>1.2490457723982542</v>
      </c>
      <c r="AO497" s="22">
        <f t="shared" si="379"/>
        <v>1.5707963267948966</v>
      </c>
      <c r="AP497" s="22">
        <f t="shared" si="380"/>
        <v>1.5707963267948966</v>
      </c>
      <c r="AQ497" s="22" t="str">
        <f t="shared" si="381"/>
        <v/>
      </c>
      <c r="AR497" s="22" t="str">
        <f t="shared" si="382"/>
        <v/>
      </c>
      <c r="AS497" s="22" t="str">
        <f t="shared" si="383"/>
        <v/>
      </c>
      <c r="AT497" s="22" t="str">
        <f t="shared" si="384"/>
        <v/>
      </c>
      <c r="AU497" s="22" t="str">
        <f t="shared" si="385"/>
        <v/>
      </c>
      <c r="AV497" s="22" t="str">
        <f t="shared" si="386"/>
        <v/>
      </c>
      <c r="AW497" s="2">
        <f t="shared" si="387"/>
        <v>1.4099210495965755</v>
      </c>
      <c r="AX497" s="2">
        <f t="shared" si="388"/>
        <v>0.18576276919281115</v>
      </c>
      <c r="AY497" s="2">
        <f t="shared" si="389"/>
        <v>4</v>
      </c>
      <c r="AZ497" s="23">
        <f t="shared" si="390"/>
        <v>1.5707963267948966</v>
      </c>
      <c r="BA497" s="23">
        <f t="shared" si="391"/>
        <v>1.5707963267948966</v>
      </c>
      <c r="BB497" s="23">
        <f t="shared" si="392"/>
        <v>1.2490457723982542</v>
      </c>
      <c r="BC497" s="23">
        <f t="shared" si="393"/>
        <v>1.5707963267948966</v>
      </c>
      <c r="BD497" s="23" t="str">
        <f t="shared" si="394"/>
        <v/>
      </c>
      <c r="BE497" s="23" t="str">
        <f t="shared" si="395"/>
        <v/>
      </c>
      <c r="BF497" s="23" t="str">
        <f t="shared" si="396"/>
        <v/>
      </c>
      <c r="BG497" s="23" t="str">
        <f t="shared" si="397"/>
        <v/>
      </c>
      <c r="BH497" s="23" t="str">
        <f t="shared" si="398"/>
        <v/>
      </c>
      <c r="BI497" s="23" t="str">
        <f t="shared" si="399"/>
        <v/>
      </c>
      <c r="BJ497" s="2">
        <f t="shared" si="400"/>
        <v>1.490358688195736</v>
      </c>
      <c r="BK497" s="2">
        <f t="shared" si="401"/>
        <v>0.16087527719832118</v>
      </c>
      <c r="BL497" s="2">
        <f t="shared" si="402"/>
        <v>4</v>
      </c>
      <c r="BM497" s="2">
        <f t="shared" si="403"/>
        <v>1.2820747518883598E-4</v>
      </c>
      <c r="BN497" s="2">
        <f t="shared" si="404"/>
        <v>2.1803992379053788E-5</v>
      </c>
      <c r="BO497" s="2">
        <f t="shared" si="405"/>
        <v>6</v>
      </c>
      <c r="BP497" s="2">
        <f t="shared" si="406"/>
        <v>4.0684333641985626</v>
      </c>
      <c r="BQ497" s="2">
        <f t="shared" si="407"/>
        <v>0.71755819649141217</v>
      </c>
      <c r="BR497" s="3" t="str">
        <f t="shared" si="408"/>
        <v>Nontoxic</v>
      </c>
      <c r="BS497" s="2">
        <f t="shared" si="409"/>
        <v>102.63157894736842</v>
      </c>
      <c r="BT497" s="4" t="s">
        <v>664</v>
      </c>
      <c r="BU497" s="2" t="s">
        <v>666</v>
      </c>
      <c r="BV497" s="2">
        <f t="shared" si="410"/>
        <v>3</v>
      </c>
      <c r="BW497" s="2">
        <f t="shared" si="411"/>
        <v>3</v>
      </c>
      <c r="BX497" s="2">
        <f t="shared" si="412"/>
        <v>3.450780641818163E-2</v>
      </c>
      <c r="BY497" s="2">
        <f t="shared" si="413"/>
        <v>2.5880854813636677E-2</v>
      </c>
      <c r="BZ497" s="2">
        <f t="shared" si="414"/>
        <v>3.0194330615909152E-2</v>
      </c>
      <c r="CA497" s="2">
        <f t="shared" si="415"/>
        <v>1.1666666666666667</v>
      </c>
      <c r="CB497" s="2">
        <f t="shared" si="416"/>
        <v>5.3021024235599762E-2</v>
      </c>
      <c r="CC497" s="2">
        <v>6.6349999999999998</v>
      </c>
      <c r="CD497" s="2" t="str">
        <f t="shared" si="417"/>
        <v>Same Var</v>
      </c>
      <c r="CE497" s="2">
        <f t="shared" si="418"/>
        <v>0.10395283186752409</v>
      </c>
      <c r="CF497" s="2" t="str">
        <f t="shared" si="419"/>
        <v>NS</v>
      </c>
      <c r="CG497" s="2" t="str">
        <f t="shared" si="420"/>
        <v>NS</v>
      </c>
      <c r="CH497" s="2" t="str">
        <f t="shared" si="421"/>
        <v/>
      </c>
      <c r="CI497" s="2" t="str">
        <f t="shared" si="422"/>
        <v/>
      </c>
      <c r="CJ497" s="2" t="str">
        <f t="shared" si="423"/>
        <v/>
      </c>
    </row>
    <row r="498" spans="1:88" x14ac:dyDescent="0.2">
      <c r="A498" s="1" t="s">
        <v>142</v>
      </c>
      <c r="B498" s="19" t="s">
        <v>407</v>
      </c>
      <c r="C498" s="20">
        <v>37838</v>
      </c>
      <c r="D498" s="7">
        <v>0.4861111111111111</v>
      </c>
      <c r="E498" s="1">
        <v>0.1</v>
      </c>
      <c r="F498" s="1" t="s">
        <v>57</v>
      </c>
      <c r="G498" s="1" t="s">
        <v>790</v>
      </c>
      <c r="H498" s="19" t="s">
        <v>711</v>
      </c>
      <c r="I498" s="19" t="s">
        <v>712</v>
      </c>
      <c r="J498" s="19" t="s">
        <v>61</v>
      </c>
      <c r="K498" s="2">
        <v>0.75</v>
      </c>
      <c r="L498" s="2">
        <v>0.25</v>
      </c>
      <c r="M498" s="19">
        <v>100</v>
      </c>
      <c r="N498" s="19">
        <v>90</v>
      </c>
      <c r="O498" s="19">
        <v>90</v>
      </c>
      <c r="P498" s="19">
        <v>100</v>
      </c>
      <c r="Q498" s="21"/>
      <c r="R498" s="21"/>
      <c r="S498" s="21"/>
      <c r="T498" s="21"/>
      <c r="W498" s="2">
        <f t="shared" si="371"/>
        <v>95</v>
      </c>
      <c r="X498" s="2">
        <f t="shared" si="372"/>
        <v>5.7735026918962582</v>
      </c>
      <c r="Y498" s="2">
        <f t="shared" si="373"/>
        <v>4</v>
      </c>
      <c r="Z498" s="19">
        <v>90</v>
      </c>
      <c r="AA498" s="19">
        <v>100</v>
      </c>
      <c r="AB498" s="19">
        <v>100</v>
      </c>
      <c r="AC498" s="19">
        <v>100</v>
      </c>
      <c r="AJ498" s="2">
        <f t="shared" si="374"/>
        <v>97.5</v>
      </c>
      <c r="AK498" s="2">
        <f t="shared" si="375"/>
        <v>5</v>
      </c>
      <c r="AL498" s="2">
        <f t="shared" si="376"/>
        <v>4</v>
      </c>
      <c r="AM498" s="22">
        <f t="shared" si="377"/>
        <v>1.5707963267948966</v>
      </c>
      <c r="AN498" s="22">
        <f t="shared" si="378"/>
        <v>1.2490457723982542</v>
      </c>
      <c r="AO498" s="22">
        <f t="shared" si="379"/>
        <v>1.2490457723982542</v>
      </c>
      <c r="AP498" s="22">
        <f t="shared" si="380"/>
        <v>1.5707963267948966</v>
      </c>
      <c r="AQ498" s="22" t="str">
        <f t="shared" si="381"/>
        <v/>
      </c>
      <c r="AR498" s="22" t="str">
        <f t="shared" si="382"/>
        <v/>
      </c>
      <c r="AS498" s="22" t="str">
        <f t="shared" si="383"/>
        <v/>
      </c>
      <c r="AT498" s="22" t="str">
        <f t="shared" si="384"/>
        <v/>
      </c>
      <c r="AU498" s="22" t="str">
        <f t="shared" si="385"/>
        <v/>
      </c>
      <c r="AV498" s="22" t="str">
        <f t="shared" si="386"/>
        <v/>
      </c>
      <c r="AW498" s="2">
        <f t="shared" si="387"/>
        <v>1.4099210495965755</v>
      </c>
      <c r="AX498" s="2">
        <f t="shared" si="388"/>
        <v>0.18576276919281115</v>
      </c>
      <c r="AY498" s="2">
        <f t="shared" si="389"/>
        <v>4</v>
      </c>
      <c r="AZ498" s="23">
        <f t="shared" si="390"/>
        <v>1.2490457723982542</v>
      </c>
      <c r="BA498" s="23">
        <f t="shared" si="391"/>
        <v>1.5707963267948966</v>
      </c>
      <c r="BB498" s="23">
        <f t="shared" si="392"/>
        <v>1.5707963267948966</v>
      </c>
      <c r="BC498" s="23">
        <f t="shared" si="393"/>
        <v>1.5707963267948966</v>
      </c>
      <c r="BD498" s="23" t="str">
        <f t="shared" si="394"/>
        <v/>
      </c>
      <c r="BE498" s="23" t="str">
        <f t="shared" si="395"/>
        <v/>
      </c>
      <c r="BF498" s="23" t="str">
        <f t="shared" si="396"/>
        <v/>
      </c>
      <c r="BG498" s="23" t="str">
        <f t="shared" si="397"/>
        <v/>
      </c>
      <c r="BH498" s="23" t="str">
        <f t="shared" si="398"/>
        <v/>
      </c>
      <c r="BI498" s="23" t="str">
        <f t="shared" si="399"/>
        <v/>
      </c>
      <c r="BJ498" s="2">
        <f t="shared" si="400"/>
        <v>1.490358688195736</v>
      </c>
      <c r="BK498" s="2">
        <f t="shared" si="401"/>
        <v>0.16087527719832118</v>
      </c>
      <c r="BL498" s="2">
        <f t="shared" si="402"/>
        <v>4</v>
      </c>
      <c r="BM498" s="2">
        <f t="shared" si="403"/>
        <v>1.2820747518883598E-4</v>
      </c>
      <c r="BN498" s="2">
        <f t="shared" si="404"/>
        <v>2.1803992379053788E-5</v>
      </c>
      <c r="BO498" s="2">
        <f t="shared" si="405"/>
        <v>6</v>
      </c>
      <c r="BP498" s="2">
        <f t="shared" si="406"/>
        <v>4.0684333641985626</v>
      </c>
      <c r="BQ498" s="2">
        <f t="shared" si="407"/>
        <v>0.71755819649141217</v>
      </c>
      <c r="BR498" s="3" t="str">
        <f t="shared" si="408"/>
        <v>Nontoxic</v>
      </c>
      <c r="BS498" s="2">
        <f t="shared" si="409"/>
        <v>102.63157894736842</v>
      </c>
      <c r="BT498" s="4" t="s">
        <v>664</v>
      </c>
      <c r="BU498" s="2" t="s">
        <v>666</v>
      </c>
      <c r="BV498" s="2">
        <f t="shared" si="410"/>
        <v>3</v>
      </c>
      <c r="BW498" s="2">
        <f t="shared" si="411"/>
        <v>3</v>
      </c>
      <c r="BX498" s="2">
        <f t="shared" si="412"/>
        <v>3.450780641818163E-2</v>
      </c>
      <c r="BY498" s="2">
        <f t="shared" si="413"/>
        <v>2.5880854813636677E-2</v>
      </c>
      <c r="BZ498" s="2">
        <f t="shared" si="414"/>
        <v>3.0194330615909152E-2</v>
      </c>
      <c r="CA498" s="2">
        <f t="shared" si="415"/>
        <v>1.1666666666666667</v>
      </c>
      <c r="CB498" s="2">
        <f t="shared" si="416"/>
        <v>5.3021024235599762E-2</v>
      </c>
      <c r="CC498" s="2">
        <v>6.6349999999999998</v>
      </c>
      <c r="CD498" s="2" t="str">
        <f t="shared" si="417"/>
        <v>Same Var</v>
      </c>
      <c r="CE498" s="2">
        <f t="shared" si="418"/>
        <v>0.10385927660640752</v>
      </c>
      <c r="CF498" s="2" t="str">
        <f t="shared" si="419"/>
        <v>NS</v>
      </c>
      <c r="CG498" s="2" t="str">
        <f t="shared" si="420"/>
        <v>NS</v>
      </c>
      <c r="CH498" s="2" t="str">
        <f t="shared" si="421"/>
        <v/>
      </c>
      <c r="CI498" s="2" t="str">
        <f t="shared" si="422"/>
        <v/>
      </c>
      <c r="CJ498" s="2" t="str">
        <f t="shared" si="423"/>
        <v/>
      </c>
    </row>
    <row r="499" spans="1:88" x14ac:dyDescent="0.2">
      <c r="A499" s="1" t="s">
        <v>142</v>
      </c>
      <c r="B499" s="19" t="s">
        <v>158</v>
      </c>
      <c r="C499" s="20">
        <v>37643</v>
      </c>
      <c r="D499" s="7">
        <v>0.54861111111111116</v>
      </c>
      <c r="E499" s="1">
        <v>0.1</v>
      </c>
      <c r="F499" s="1" t="s">
        <v>57</v>
      </c>
      <c r="G499" s="1" t="s">
        <v>720</v>
      </c>
      <c r="H499" s="19" t="s">
        <v>711</v>
      </c>
      <c r="I499" s="19" t="s">
        <v>712</v>
      </c>
      <c r="J499" s="19" t="s">
        <v>61</v>
      </c>
      <c r="K499" s="2">
        <v>0.75</v>
      </c>
      <c r="L499" s="2">
        <v>0.25</v>
      </c>
      <c r="M499" s="19">
        <v>100</v>
      </c>
      <c r="N499" s="19">
        <v>100</v>
      </c>
      <c r="O499" s="19">
        <v>90</v>
      </c>
      <c r="P499" s="19">
        <v>90</v>
      </c>
      <c r="Q499" s="21"/>
      <c r="R499" s="21"/>
      <c r="S499" s="21"/>
      <c r="T499" s="21"/>
      <c r="W499" s="2">
        <f t="shared" si="371"/>
        <v>95</v>
      </c>
      <c r="X499" s="2">
        <f t="shared" si="372"/>
        <v>5.7735026918962582</v>
      </c>
      <c r="Y499" s="2">
        <f t="shared" si="373"/>
        <v>4</v>
      </c>
      <c r="Z499" s="19">
        <v>90</v>
      </c>
      <c r="AA499" s="19">
        <v>90</v>
      </c>
      <c r="AB499" s="19">
        <v>80</v>
      </c>
      <c r="AC499" s="19">
        <v>91</v>
      </c>
      <c r="AJ499" s="2">
        <f t="shared" si="374"/>
        <v>87.75</v>
      </c>
      <c r="AK499" s="2">
        <f t="shared" si="375"/>
        <v>5.1881274720911268</v>
      </c>
      <c r="AL499" s="2">
        <f t="shared" si="376"/>
        <v>4</v>
      </c>
      <c r="AM499" s="22">
        <f t="shared" si="377"/>
        <v>1.5707963267948966</v>
      </c>
      <c r="AN499" s="22">
        <f t="shared" si="378"/>
        <v>1.5707963267948966</v>
      </c>
      <c r="AO499" s="22">
        <f t="shared" si="379"/>
        <v>1.2490457723982542</v>
      </c>
      <c r="AP499" s="22">
        <f t="shared" si="380"/>
        <v>1.2490457723982542</v>
      </c>
      <c r="AQ499" s="22" t="str">
        <f t="shared" si="381"/>
        <v/>
      </c>
      <c r="AR499" s="22" t="str">
        <f t="shared" si="382"/>
        <v/>
      </c>
      <c r="AS499" s="22" t="str">
        <f t="shared" si="383"/>
        <v/>
      </c>
      <c r="AT499" s="22" t="str">
        <f t="shared" si="384"/>
        <v/>
      </c>
      <c r="AU499" s="22" t="str">
        <f t="shared" si="385"/>
        <v/>
      </c>
      <c r="AV499" s="22" t="str">
        <f t="shared" si="386"/>
        <v/>
      </c>
      <c r="AW499" s="2">
        <f t="shared" si="387"/>
        <v>1.4099210495965755</v>
      </c>
      <c r="AX499" s="2">
        <f t="shared" si="388"/>
        <v>0.18576276919281115</v>
      </c>
      <c r="AY499" s="2">
        <f t="shared" si="389"/>
        <v>4</v>
      </c>
      <c r="AZ499" s="23">
        <f t="shared" si="390"/>
        <v>1.2490457723982542</v>
      </c>
      <c r="BA499" s="23">
        <f t="shared" si="391"/>
        <v>1.2490457723982542</v>
      </c>
      <c r="BB499" s="23">
        <f t="shared" si="392"/>
        <v>1.1071487177940904</v>
      </c>
      <c r="BC499" s="23">
        <f t="shared" si="393"/>
        <v>1.2661036727794992</v>
      </c>
      <c r="BD499" s="23" t="str">
        <f t="shared" si="394"/>
        <v/>
      </c>
      <c r="BE499" s="23" t="str">
        <f t="shared" si="395"/>
        <v/>
      </c>
      <c r="BF499" s="23" t="str">
        <f t="shared" si="396"/>
        <v/>
      </c>
      <c r="BG499" s="23" t="str">
        <f t="shared" si="397"/>
        <v/>
      </c>
      <c r="BH499" s="23" t="str">
        <f t="shared" si="398"/>
        <v/>
      </c>
      <c r="BI499" s="23" t="str">
        <f t="shared" si="399"/>
        <v/>
      </c>
      <c r="BJ499" s="2">
        <f t="shared" si="400"/>
        <v>1.2178359838425246</v>
      </c>
      <c r="BK499" s="2">
        <f t="shared" si="401"/>
        <v>7.4228346930221775E-2</v>
      </c>
      <c r="BL499" s="2">
        <f t="shared" si="402"/>
        <v>4</v>
      </c>
      <c r="BM499" s="2">
        <f t="shared" si="403"/>
        <v>3.8814421998377477E-5</v>
      </c>
      <c r="BN499" s="2">
        <f t="shared" si="404"/>
        <v>8.4819043260622449E-6</v>
      </c>
      <c r="BO499" s="2">
        <f t="shared" si="405"/>
        <v>5</v>
      </c>
      <c r="BP499" s="2">
        <f t="shared" si="406"/>
        <v>2.0320906496133411</v>
      </c>
      <c r="BQ499" s="2">
        <f t="shared" si="407"/>
        <v>0.72668684380042159</v>
      </c>
      <c r="BR499" s="3" t="str">
        <f t="shared" si="408"/>
        <v>Nontoxic</v>
      </c>
      <c r="BS499" s="2">
        <f t="shared" si="409"/>
        <v>92.368421052631575</v>
      </c>
      <c r="BT499" s="4" t="s">
        <v>663</v>
      </c>
      <c r="BU499" s="2" t="s">
        <v>666</v>
      </c>
      <c r="BV499" s="2">
        <f t="shared" si="410"/>
        <v>3</v>
      </c>
      <c r="BW499" s="2">
        <f t="shared" si="411"/>
        <v>3</v>
      </c>
      <c r="BX499" s="2">
        <f t="shared" si="412"/>
        <v>3.450780641818163E-2</v>
      </c>
      <c r="BY499" s="2">
        <f t="shared" si="413"/>
        <v>5.5098474879933645E-3</v>
      </c>
      <c r="BZ499" s="2">
        <f t="shared" si="414"/>
        <v>2.0008826953087495E-2</v>
      </c>
      <c r="CA499" s="2">
        <f t="shared" si="415"/>
        <v>1.1666666666666667</v>
      </c>
      <c r="CB499" s="2">
        <f t="shared" si="416"/>
        <v>1.914748798120381</v>
      </c>
      <c r="CC499" s="2">
        <v>6.6349999999999998</v>
      </c>
      <c r="CD499" s="2" t="str">
        <f t="shared" si="417"/>
        <v>Same Var</v>
      </c>
      <c r="CE499" s="2">
        <f t="shared" si="418"/>
        <v>0.10121707117325902</v>
      </c>
      <c r="CF499" s="2" t="str">
        <f t="shared" si="419"/>
        <v>NS</v>
      </c>
      <c r="CG499" s="2" t="str">
        <f t="shared" si="420"/>
        <v>NS</v>
      </c>
      <c r="CH499" s="2" t="str">
        <f t="shared" si="421"/>
        <v>Same Var T-test</v>
      </c>
      <c r="CI499" s="2" t="str">
        <f t="shared" si="422"/>
        <v/>
      </c>
      <c r="CJ499" s="2" t="str">
        <f t="shared" si="423"/>
        <v/>
      </c>
    </row>
    <row r="500" spans="1:88" x14ac:dyDescent="0.2">
      <c r="A500" s="1" t="s">
        <v>142</v>
      </c>
      <c r="B500" s="19" t="s">
        <v>373</v>
      </c>
      <c r="C500" s="20">
        <v>37671</v>
      </c>
      <c r="D500" s="7">
        <v>0.46527777777777779</v>
      </c>
      <c r="E500" s="1">
        <v>0.1</v>
      </c>
      <c r="F500" s="1" t="s">
        <v>57</v>
      </c>
      <c r="G500" s="1" t="s">
        <v>777</v>
      </c>
      <c r="H500" s="19" t="s">
        <v>711</v>
      </c>
      <c r="I500" s="19" t="s">
        <v>712</v>
      </c>
      <c r="J500" s="19" t="s">
        <v>61</v>
      </c>
      <c r="K500" s="2">
        <v>0.75</v>
      </c>
      <c r="L500" s="2">
        <v>0.25</v>
      </c>
      <c r="M500" s="19">
        <v>100</v>
      </c>
      <c r="N500" s="19">
        <v>90</v>
      </c>
      <c r="O500" s="19">
        <v>90</v>
      </c>
      <c r="P500" s="19">
        <v>100</v>
      </c>
      <c r="Q500" s="21"/>
      <c r="R500" s="21"/>
      <c r="S500" s="21"/>
      <c r="T500" s="21"/>
      <c r="W500" s="2">
        <f t="shared" si="371"/>
        <v>95</v>
      </c>
      <c r="X500" s="2">
        <f t="shared" si="372"/>
        <v>5.7735026918962582</v>
      </c>
      <c r="Y500" s="2">
        <f t="shared" si="373"/>
        <v>4</v>
      </c>
      <c r="Z500" s="19">
        <v>100</v>
      </c>
      <c r="AA500" s="19">
        <v>100</v>
      </c>
      <c r="AB500" s="19">
        <v>100</v>
      </c>
      <c r="AC500" s="19">
        <v>89</v>
      </c>
      <c r="AJ500" s="2">
        <f t="shared" si="374"/>
        <v>97.25</v>
      </c>
      <c r="AK500" s="2">
        <f t="shared" si="375"/>
        <v>5.5</v>
      </c>
      <c r="AL500" s="2">
        <f t="shared" si="376"/>
        <v>4</v>
      </c>
      <c r="AM500" s="22">
        <f t="shared" si="377"/>
        <v>1.5707963267948966</v>
      </c>
      <c r="AN500" s="22">
        <f t="shared" si="378"/>
        <v>1.2490457723982542</v>
      </c>
      <c r="AO500" s="22">
        <f t="shared" si="379"/>
        <v>1.2490457723982542</v>
      </c>
      <c r="AP500" s="22">
        <f t="shared" si="380"/>
        <v>1.5707963267948966</v>
      </c>
      <c r="AQ500" s="22" t="str">
        <f t="shared" si="381"/>
        <v/>
      </c>
      <c r="AR500" s="22" t="str">
        <f t="shared" si="382"/>
        <v/>
      </c>
      <c r="AS500" s="22" t="str">
        <f t="shared" si="383"/>
        <v/>
      </c>
      <c r="AT500" s="22" t="str">
        <f t="shared" si="384"/>
        <v/>
      </c>
      <c r="AU500" s="22" t="str">
        <f t="shared" si="385"/>
        <v/>
      </c>
      <c r="AV500" s="22" t="str">
        <f t="shared" si="386"/>
        <v/>
      </c>
      <c r="AW500" s="2">
        <f t="shared" si="387"/>
        <v>1.4099210495965755</v>
      </c>
      <c r="AX500" s="2">
        <f t="shared" si="388"/>
        <v>0.18576276919281115</v>
      </c>
      <c r="AY500" s="2">
        <f t="shared" si="389"/>
        <v>4</v>
      </c>
      <c r="AZ500" s="23">
        <f t="shared" si="390"/>
        <v>1.5707963267948966</v>
      </c>
      <c r="BA500" s="23">
        <f t="shared" si="391"/>
        <v>1.5707963267948966</v>
      </c>
      <c r="BB500" s="23">
        <f t="shared" si="392"/>
        <v>1.5707963267948966</v>
      </c>
      <c r="BC500" s="23">
        <f t="shared" si="393"/>
        <v>1.2327310720145659</v>
      </c>
      <c r="BD500" s="23" t="str">
        <f t="shared" si="394"/>
        <v/>
      </c>
      <c r="BE500" s="23" t="str">
        <f t="shared" si="395"/>
        <v/>
      </c>
      <c r="BF500" s="23" t="str">
        <f t="shared" si="396"/>
        <v/>
      </c>
      <c r="BG500" s="23" t="str">
        <f t="shared" si="397"/>
        <v/>
      </c>
      <c r="BH500" s="23" t="str">
        <f t="shared" si="398"/>
        <v/>
      </c>
      <c r="BI500" s="23" t="str">
        <f t="shared" si="399"/>
        <v/>
      </c>
      <c r="BJ500" s="2">
        <f t="shared" si="400"/>
        <v>1.4862800130998139</v>
      </c>
      <c r="BK500" s="2">
        <f t="shared" si="401"/>
        <v>0.16903262739016534</v>
      </c>
      <c r="BL500" s="2">
        <f t="shared" si="402"/>
        <v>4</v>
      </c>
      <c r="BM500" s="2">
        <f t="shared" si="403"/>
        <v>1.4389604016595012E-4</v>
      </c>
      <c r="BN500" s="2">
        <f t="shared" si="404"/>
        <v>2.4856954926720808E-5</v>
      </c>
      <c r="BO500" s="2">
        <f t="shared" si="405"/>
        <v>6</v>
      </c>
      <c r="BP500" s="2">
        <f t="shared" si="406"/>
        <v>3.9154555017721444</v>
      </c>
      <c r="BQ500" s="2">
        <f t="shared" si="407"/>
        <v>0.71755819649141217</v>
      </c>
      <c r="BR500" s="3" t="str">
        <f t="shared" si="408"/>
        <v>Nontoxic</v>
      </c>
      <c r="BS500" s="2">
        <f t="shared" si="409"/>
        <v>102.36842105263158</v>
      </c>
      <c r="BT500" s="4" t="s">
        <v>664</v>
      </c>
      <c r="BU500" s="2" t="s">
        <v>666</v>
      </c>
      <c r="BV500" s="2">
        <f t="shared" si="410"/>
        <v>3</v>
      </c>
      <c r="BW500" s="2">
        <f t="shared" si="411"/>
        <v>3</v>
      </c>
      <c r="BX500" s="2">
        <f t="shared" si="412"/>
        <v>3.450780641818163E-2</v>
      </c>
      <c r="BY500" s="2">
        <f t="shared" si="413"/>
        <v>2.8572029122422474E-2</v>
      </c>
      <c r="BZ500" s="2">
        <f t="shared" si="414"/>
        <v>3.1539917770302052E-2</v>
      </c>
      <c r="CA500" s="2">
        <f t="shared" si="415"/>
        <v>1.1666666666666667</v>
      </c>
      <c r="CB500" s="2">
        <f t="shared" si="416"/>
        <v>2.2870647674512919E-2</v>
      </c>
      <c r="CC500" s="2">
        <v>6.6349999999999998</v>
      </c>
      <c r="CD500" s="2" t="str">
        <f t="shared" si="417"/>
        <v>Same Var</v>
      </c>
      <c r="CE500" s="2">
        <f t="shared" si="418"/>
        <v>0.10343267211918357</v>
      </c>
      <c r="CF500" s="2" t="str">
        <f t="shared" si="419"/>
        <v>NS</v>
      </c>
      <c r="CG500" s="2" t="str">
        <f t="shared" si="420"/>
        <v>NS</v>
      </c>
      <c r="CH500" s="2" t="str">
        <f t="shared" si="421"/>
        <v/>
      </c>
      <c r="CI500" s="2" t="str">
        <f t="shared" si="422"/>
        <v/>
      </c>
      <c r="CJ500" s="2" t="str">
        <f t="shared" si="423"/>
        <v/>
      </c>
    </row>
    <row r="501" spans="1:88" x14ac:dyDescent="0.2">
      <c r="A501" s="1" t="s">
        <v>142</v>
      </c>
      <c r="B501" s="19" t="s">
        <v>391</v>
      </c>
      <c r="C501" s="20">
        <v>37684</v>
      </c>
      <c r="D501" s="7">
        <v>0.41666666666666669</v>
      </c>
      <c r="E501" s="1">
        <v>0.1</v>
      </c>
      <c r="F501" s="1" t="s">
        <v>57</v>
      </c>
      <c r="G501" s="1" t="s">
        <v>783</v>
      </c>
      <c r="H501" s="19" t="s">
        <v>711</v>
      </c>
      <c r="I501" s="19" t="s">
        <v>712</v>
      </c>
      <c r="J501" s="19" t="s">
        <v>61</v>
      </c>
      <c r="K501" s="2">
        <v>0.75</v>
      </c>
      <c r="L501" s="2">
        <v>0.25</v>
      </c>
      <c r="M501" s="19">
        <v>90</v>
      </c>
      <c r="N501" s="19">
        <v>90</v>
      </c>
      <c r="O501" s="19">
        <v>100</v>
      </c>
      <c r="P501" s="19">
        <v>100</v>
      </c>
      <c r="Q501" s="21"/>
      <c r="R501" s="21"/>
      <c r="S501" s="21"/>
      <c r="T501" s="21"/>
      <c r="W501" s="2">
        <f t="shared" si="371"/>
        <v>95</v>
      </c>
      <c r="X501" s="2">
        <f t="shared" si="372"/>
        <v>5.7735026918962582</v>
      </c>
      <c r="Y501" s="2">
        <f t="shared" si="373"/>
        <v>4</v>
      </c>
      <c r="Z501" s="19">
        <v>89</v>
      </c>
      <c r="AA501" s="19">
        <v>100</v>
      </c>
      <c r="AB501" s="19">
        <v>100</v>
      </c>
      <c r="AC501" s="19">
        <v>100</v>
      </c>
      <c r="AJ501" s="2">
        <f t="shared" si="374"/>
        <v>97.25</v>
      </c>
      <c r="AK501" s="2">
        <f t="shared" si="375"/>
        <v>5.5</v>
      </c>
      <c r="AL501" s="2">
        <f t="shared" si="376"/>
        <v>4</v>
      </c>
      <c r="AM501" s="22">
        <f t="shared" si="377"/>
        <v>1.2490457723982542</v>
      </c>
      <c r="AN501" s="22">
        <f t="shared" si="378"/>
        <v>1.2490457723982542</v>
      </c>
      <c r="AO501" s="22">
        <f t="shared" si="379"/>
        <v>1.5707963267948966</v>
      </c>
      <c r="AP501" s="22">
        <f t="shared" si="380"/>
        <v>1.5707963267948966</v>
      </c>
      <c r="AQ501" s="22" t="str">
        <f t="shared" si="381"/>
        <v/>
      </c>
      <c r="AR501" s="22" t="str">
        <f t="shared" si="382"/>
        <v/>
      </c>
      <c r="AS501" s="22" t="str">
        <f t="shared" si="383"/>
        <v/>
      </c>
      <c r="AT501" s="22" t="str">
        <f t="shared" si="384"/>
        <v/>
      </c>
      <c r="AU501" s="22" t="str">
        <f t="shared" si="385"/>
        <v/>
      </c>
      <c r="AV501" s="22" t="str">
        <f t="shared" si="386"/>
        <v/>
      </c>
      <c r="AW501" s="2">
        <f t="shared" si="387"/>
        <v>1.4099210495965755</v>
      </c>
      <c r="AX501" s="2">
        <f t="shared" si="388"/>
        <v>0.18576276919281115</v>
      </c>
      <c r="AY501" s="2">
        <f t="shared" si="389"/>
        <v>4</v>
      </c>
      <c r="AZ501" s="23">
        <f t="shared" si="390"/>
        <v>1.2327310720145659</v>
      </c>
      <c r="BA501" s="23">
        <f t="shared" si="391"/>
        <v>1.5707963267948966</v>
      </c>
      <c r="BB501" s="23">
        <f t="shared" si="392"/>
        <v>1.5707963267948966</v>
      </c>
      <c r="BC501" s="23">
        <f t="shared" si="393"/>
        <v>1.5707963267948966</v>
      </c>
      <c r="BD501" s="23" t="str">
        <f t="shared" si="394"/>
        <v/>
      </c>
      <c r="BE501" s="23" t="str">
        <f t="shared" si="395"/>
        <v/>
      </c>
      <c r="BF501" s="23" t="str">
        <f t="shared" si="396"/>
        <v/>
      </c>
      <c r="BG501" s="23" t="str">
        <f t="shared" si="397"/>
        <v/>
      </c>
      <c r="BH501" s="23" t="str">
        <f t="shared" si="398"/>
        <v/>
      </c>
      <c r="BI501" s="23" t="str">
        <f t="shared" si="399"/>
        <v/>
      </c>
      <c r="BJ501" s="2">
        <f t="shared" si="400"/>
        <v>1.4862800130998139</v>
      </c>
      <c r="BK501" s="2">
        <f t="shared" si="401"/>
        <v>0.16903262739016536</v>
      </c>
      <c r="BL501" s="2">
        <f t="shared" si="402"/>
        <v>4</v>
      </c>
      <c r="BM501" s="2">
        <f t="shared" si="403"/>
        <v>1.4389604016595018E-4</v>
      </c>
      <c r="BN501" s="2">
        <f t="shared" si="404"/>
        <v>2.4856954926720821E-5</v>
      </c>
      <c r="BO501" s="2">
        <f t="shared" si="405"/>
        <v>6</v>
      </c>
      <c r="BP501" s="2">
        <f t="shared" si="406"/>
        <v>3.9154555017721444</v>
      </c>
      <c r="BQ501" s="2">
        <f t="shared" si="407"/>
        <v>0.71755819649141217</v>
      </c>
      <c r="BR501" s="3" t="str">
        <f t="shared" si="408"/>
        <v>Nontoxic</v>
      </c>
      <c r="BS501" s="2">
        <f t="shared" si="409"/>
        <v>102.36842105263158</v>
      </c>
      <c r="BT501" s="4" t="s">
        <v>664</v>
      </c>
      <c r="BU501" s="2" t="s">
        <v>666</v>
      </c>
      <c r="BV501" s="2">
        <f t="shared" si="410"/>
        <v>3</v>
      </c>
      <c r="BW501" s="2">
        <f t="shared" si="411"/>
        <v>3</v>
      </c>
      <c r="BX501" s="2">
        <f t="shared" si="412"/>
        <v>3.450780641818163E-2</v>
      </c>
      <c r="BY501" s="2">
        <f t="shared" si="413"/>
        <v>2.8572029122422481E-2</v>
      </c>
      <c r="BZ501" s="2">
        <f t="shared" si="414"/>
        <v>3.1539917770302052E-2</v>
      </c>
      <c r="CA501" s="2">
        <f t="shared" si="415"/>
        <v>1.1666666666666667</v>
      </c>
      <c r="CB501" s="2">
        <f t="shared" si="416"/>
        <v>2.2870647674512919E-2</v>
      </c>
      <c r="CC501" s="2">
        <v>6.6349999999999998</v>
      </c>
      <c r="CD501" s="2" t="str">
        <f t="shared" si="417"/>
        <v>Same Var</v>
      </c>
      <c r="CE501" s="2">
        <f t="shared" si="418"/>
        <v>0.10331421149994913</v>
      </c>
      <c r="CF501" s="2" t="str">
        <f t="shared" si="419"/>
        <v>NS</v>
      </c>
      <c r="CG501" s="2" t="str">
        <f t="shared" si="420"/>
        <v>NS</v>
      </c>
      <c r="CH501" s="2" t="str">
        <f t="shared" si="421"/>
        <v/>
      </c>
      <c r="CI501" s="2" t="str">
        <f t="shared" si="422"/>
        <v/>
      </c>
      <c r="CJ501" s="2" t="str">
        <f t="shared" si="423"/>
        <v/>
      </c>
    </row>
    <row r="502" spans="1:88" x14ac:dyDescent="0.2">
      <c r="A502" s="1" t="s">
        <v>142</v>
      </c>
      <c r="B502" s="19" t="s">
        <v>160</v>
      </c>
      <c r="C502" s="20">
        <v>37643</v>
      </c>
      <c r="D502" s="7">
        <v>0.34722222222222221</v>
      </c>
      <c r="E502" s="1">
        <v>0.1</v>
      </c>
      <c r="F502" s="1" t="s">
        <v>57</v>
      </c>
      <c r="G502" s="1" t="s">
        <v>720</v>
      </c>
      <c r="H502" s="19" t="s">
        <v>711</v>
      </c>
      <c r="I502" s="19" t="s">
        <v>712</v>
      </c>
      <c r="J502" s="19" t="s">
        <v>61</v>
      </c>
      <c r="K502" s="2">
        <v>0.75</v>
      </c>
      <c r="L502" s="2">
        <v>0.25</v>
      </c>
      <c r="M502" s="19">
        <v>100</v>
      </c>
      <c r="N502" s="19">
        <v>100</v>
      </c>
      <c r="O502" s="19">
        <v>90</v>
      </c>
      <c r="P502" s="19">
        <v>90</v>
      </c>
      <c r="Q502" s="21"/>
      <c r="R502" s="21"/>
      <c r="S502" s="21"/>
      <c r="T502" s="21"/>
      <c r="W502" s="2">
        <f t="shared" si="371"/>
        <v>95</v>
      </c>
      <c r="X502" s="2">
        <f t="shared" si="372"/>
        <v>5.7735026918962582</v>
      </c>
      <c r="Y502" s="2">
        <f t="shared" si="373"/>
        <v>4</v>
      </c>
      <c r="Z502" s="19">
        <v>90</v>
      </c>
      <c r="AA502" s="19">
        <v>100</v>
      </c>
      <c r="AB502" s="19">
        <v>90</v>
      </c>
      <c r="AC502" s="19">
        <v>100</v>
      </c>
      <c r="AJ502" s="2">
        <f t="shared" si="374"/>
        <v>95</v>
      </c>
      <c r="AK502" s="2">
        <f t="shared" si="375"/>
        <v>5.7735026918962582</v>
      </c>
      <c r="AL502" s="2">
        <f t="shared" si="376"/>
        <v>4</v>
      </c>
      <c r="AM502" s="22">
        <f t="shared" si="377"/>
        <v>1.5707963267948966</v>
      </c>
      <c r="AN502" s="22">
        <f t="shared" si="378"/>
        <v>1.5707963267948966</v>
      </c>
      <c r="AO502" s="22">
        <f t="shared" si="379"/>
        <v>1.2490457723982542</v>
      </c>
      <c r="AP502" s="22">
        <f t="shared" si="380"/>
        <v>1.2490457723982542</v>
      </c>
      <c r="AQ502" s="22" t="str">
        <f t="shared" si="381"/>
        <v/>
      </c>
      <c r="AR502" s="22" t="str">
        <f t="shared" si="382"/>
        <v/>
      </c>
      <c r="AS502" s="22" t="str">
        <f t="shared" si="383"/>
        <v/>
      </c>
      <c r="AT502" s="22" t="str">
        <f t="shared" si="384"/>
        <v/>
      </c>
      <c r="AU502" s="22" t="str">
        <f t="shared" si="385"/>
        <v/>
      </c>
      <c r="AV502" s="22" t="str">
        <f t="shared" si="386"/>
        <v/>
      </c>
      <c r="AW502" s="2">
        <f t="shared" si="387"/>
        <v>1.4099210495965755</v>
      </c>
      <c r="AX502" s="2">
        <f t="shared" si="388"/>
        <v>0.18576276919281115</v>
      </c>
      <c r="AY502" s="2">
        <f t="shared" si="389"/>
        <v>4</v>
      </c>
      <c r="AZ502" s="23">
        <f t="shared" si="390"/>
        <v>1.2490457723982542</v>
      </c>
      <c r="BA502" s="23">
        <f t="shared" si="391"/>
        <v>1.5707963267948966</v>
      </c>
      <c r="BB502" s="23">
        <f t="shared" si="392"/>
        <v>1.2490457723982542</v>
      </c>
      <c r="BC502" s="23">
        <f t="shared" si="393"/>
        <v>1.5707963267948966</v>
      </c>
      <c r="BD502" s="23" t="str">
        <f t="shared" si="394"/>
        <v/>
      </c>
      <c r="BE502" s="23" t="str">
        <f t="shared" si="395"/>
        <v/>
      </c>
      <c r="BF502" s="23" t="str">
        <f t="shared" si="396"/>
        <v/>
      </c>
      <c r="BG502" s="23" t="str">
        <f t="shared" si="397"/>
        <v/>
      </c>
      <c r="BH502" s="23" t="str">
        <f t="shared" si="398"/>
        <v/>
      </c>
      <c r="BI502" s="23" t="str">
        <f t="shared" si="399"/>
        <v/>
      </c>
      <c r="BJ502" s="2">
        <f t="shared" si="400"/>
        <v>1.4099210495965755</v>
      </c>
      <c r="BK502" s="2">
        <f t="shared" si="401"/>
        <v>0.18576276919281115</v>
      </c>
      <c r="BL502" s="2">
        <f t="shared" si="402"/>
        <v>4</v>
      </c>
      <c r="BM502" s="2">
        <f t="shared" si="403"/>
        <v>1.8169993649211078E-4</v>
      </c>
      <c r="BN502" s="2">
        <f t="shared" si="404"/>
        <v>3.265753525218205E-5</v>
      </c>
      <c r="BO502" s="2">
        <f t="shared" si="405"/>
        <v>6</v>
      </c>
      <c r="BP502" s="2">
        <f t="shared" si="406"/>
        <v>3.0359604472372133</v>
      </c>
      <c r="BQ502" s="2">
        <f t="shared" si="407"/>
        <v>0.71755819649141217</v>
      </c>
      <c r="BR502" s="3" t="str">
        <f t="shared" si="408"/>
        <v>Nontoxic</v>
      </c>
      <c r="BS502" s="2">
        <f t="shared" si="409"/>
        <v>100</v>
      </c>
      <c r="BT502" s="4" t="s">
        <v>663</v>
      </c>
      <c r="BU502" s="2" t="s">
        <v>666</v>
      </c>
      <c r="BV502" s="2">
        <f t="shared" si="410"/>
        <v>3</v>
      </c>
      <c r="BW502" s="2">
        <f t="shared" si="411"/>
        <v>3</v>
      </c>
      <c r="BX502" s="2">
        <f t="shared" si="412"/>
        <v>3.450780641818163E-2</v>
      </c>
      <c r="BY502" s="2">
        <f t="shared" si="413"/>
        <v>3.450780641818163E-2</v>
      </c>
      <c r="BZ502" s="2">
        <f t="shared" si="414"/>
        <v>3.450780641818163E-2</v>
      </c>
      <c r="CA502" s="2">
        <f t="shared" si="415"/>
        <v>1.1666666666666667</v>
      </c>
      <c r="CB502" s="2">
        <f t="shared" si="416"/>
        <v>0</v>
      </c>
      <c r="CC502" s="2">
        <v>6.6349999999999998</v>
      </c>
      <c r="CD502" s="2" t="str">
        <f t="shared" si="417"/>
        <v>Same Var</v>
      </c>
      <c r="CE502" s="2">
        <f t="shared" si="418"/>
        <v>0.10251432663297495</v>
      </c>
      <c r="CF502" s="2" t="str">
        <f t="shared" si="419"/>
        <v>NS</v>
      </c>
      <c r="CG502" s="2" t="str">
        <f t="shared" si="420"/>
        <v>NS</v>
      </c>
      <c r="CH502" s="2" t="str">
        <f t="shared" si="421"/>
        <v/>
      </c>
      <c r="CI502" s="2" t="str">
        <f t="shared" si="422"/>
        <v/>
      </c>
      <c r="CJ502" s="2" t="str">
        <f t="shared" si="423"/>
        <v/>
      </c>
    </row>
    <row r="503" spans="1:88" x14ac:dyDescent="0.2">
      <c r="A503" s="1" t="s">
        <v>142</v>
      </c>
      <c r="B503" s="19" t="s">
        <v>360</v>
      </c>
      <c r="C503" s="20">
        <v>37672</v>
      </c>
      <c r="D503" s="7">
        <v>0.34375</v>
      </c>
      <c r="E503" s="1">
        <v>0.1</v>
      </c>
      <c r="F503" s="1" t="s">
        <v>57</v>
      </c>
      <c r="G503" s="1" t="s">
        <v>777</v>
      </c>
      <c r="H503" s="19" t="s">
        <v>711</v>
      </c>
      <c r="I503" s="19" t="s">
        <v>712</v>
      </c>
      <c r="J503" s="19" t="s">
        <v>61</v>
      </c>
      <c r="K503" s="2">
        <v>0.75</v>
      </c>
      <c r="L503" s="2">
        <v>0.25</v>
      </c>
      <c r="M503" s="19">
        <v>100</v>
      </c>
      <c r="N503" s="19">
        <v>90</v>
      </c>
      <c r="O503" s="19">
        <v>90</v>
      </c>
      <c r="P503" s="19">
        <v>100</v>
      </c>
      <c r="Q503" s="21"/>
      <c r="R503" s="21"/>
      <c r="S503" s="21"/>
      <c r="T503" s="21"/>
      <c r="W503" s="2">
        <f t="shared" si="371"/>
        <v>95</v>
      </c>
      <c r="X503" s="2">
        <f t="shared" si="372"/>
        <v>5.7735026918962582</v>
      </c>
      <c r="Y503" s="2">
        <f t="shared" si="373"/>
        <v>4</v>
      </c>
      <c r="Z503" s="19">
        <v>100</v>
      </c>
      <c r="AA503" s="19">
        <v>90</v>
      </c>
      <c r="AB503" s="19">
        <v>100</v>
      </c>
      <c r="AC503" s="19">
        <v>90</v>
      </c>
      <c r="AJ503" s="2">
        <f t="shared" si="374"/>
        <v>95</v>
      </c>
      <c r="AK503" s="2">
        <f t="shared" si="375"/>
        <v>5.7735026918962582</v>
      </c>
      <c r="AL503" s="2">
        <f t="shared" si="376"/>
        <v>4</v>
      </c>
      <c r="AM503" s="22">
        <f t="shared" si="377"/>
        <v>1.5707963267948966</v>
      </c>
      <c r="AN503" s="22">
        <f t="shared" si="378"/>
        <v>1.2490457723982542</v>
      </c>
      <c r="AO503" s="22">
        <f t="shared" si="379"/>
        <v>1.2490457723982542</v>
      </c>
      <c r="AP503" s="22">
        <f t="shared" si="380"/>
        <v>1.5707963267948966</v>
      </c>
      <c r="AQ503" s="22" t="str">
        <f t="shared" si="381"/>
        <v/>
      </c>
      <c r="AR503" s="22" t="str">
        <f t="shared" si="382"/>
        <v/>
      </c>
      <c r="AS503" s="22" t="str">
        <f t="shared" si="383"/>
        <v/>
      </c>
      <c r="AT503" s="22" t="str">
        <f t="shared" si="384"/>
        <v/>
      </c>
      <c r="AU503" s="22" t="str">
        <f t="shared" si="385"/>
        <v/>
      </c>
      <c r="AV503" s="22" t="str">
        <f t="shared" si="386"/>
        <v/>
      </c>
      <c r="AW503" s="2">
        <f t="shared" si="387"/>
        <v>1.4099210495965755</v>
      </c>
      <c r="AX503" s="2">
        <f t="shared" si="388"/>
        <v>0.18576276919281115</v>
      </c>
      <c r="AY503" s="2">
        <f t="shared" si="389"/>
        <v>4</v>
      </c>
      <c r="AZ503" s="23">
        <f t="shared" si="390"/>
        <v>1.5707963267948966</v>
      </c>
      <c r="BA503" s="23">
        <f t="shared" si="391"/>
        <v>1.2490457723982542</v>
      </c>
      <c r="BB503" s="23">
        <f t="shared" si="392"/>
        <v>1.5707963267948966</v>
      </c>
      <c r="BC503" s="23">
        <f t="shared" si="393"/>
        <v>1.2490457723982542</v>
      </c>
      <c r="BD503" s="23" t="str">
        <f t="shared" si="394"/>
        <v/>
      </c>
      <c r="BE503" s="23" t="str">
        <f t="shared" si="395"/>
        <v/>
      </c>
      <c r="BF503" s="23" t="str">
        <f t="shared" si="396"/>
        <v/>
      </c>
      <c r="BG503" s="23" t="str">
        <f t="shared" si="397"/>
        <v/>
      </c>
      <c r="BH503" s="23" t="str">
        <f t="shared" si="398"/>
        <v/>
      </c>
      <c r="BI503" s="23" t="str">
        <f t="shared" si="399"/>
        <v/>
      </c>
      <c r="BJ503" s="2">
        <f t="shared" si="400"/>
        <v>1.4099210495965755</v>
      </c>
      <c r="BK503" s="2">
        <f t="shared" si="401"/>
        <v>0.18576276919281115</v>
      </c>
      <c r="BL503" s="2">
        <f t="shared" si="402"/>
        <v>4</v>
      </c>
      <c r="BM503" s="2">
        <f t="shared" si="403"/>
        <v>1.8169993649211078E-4</v>
      </c>
      <c r="BN503" s="2">
        <f t="shared" si="404"/>
        <v>3.265753525218205E-5</v>
      </c>
      <c r="BO503" s="2">
        <f t="shared" si="405"/>
        <v>6</v>
      </c>
      <c r="BP503" s="2">
        <f t="shared" si="406"/>
        <v>3.0359604472372133</v>
      </c>
      <c r="BQ503" s="2">
        <f t="shared" si="407"/>
        <v>0.71755819649141217</v>
      </c>
      <c r="BR503" s="3" t="str">
        <f t="shared" si="408"/>
        <v>Nontoxic</v>
      </c>
      <c r="BS503" s="2">
        <f t="shared" si="409"/>
        <v>100</v>
      </c>
      <c r="BT503" s="4" t="s">
        <v>663</v>
      </c>
      <c r="BU503" s="2" t="s">
        <v>666</v>
      </c>
      <c r="BV503" s="2">
        <f t="shared" si="410"/>
        <v>3</v>
      </c>
      <c r="BW503" s="2">
        <f t="shared" si="411"/>
        <v>3</v>
      </c>
      <c r="BX503" s="2">
        <f t="shared" si="412"/>
        <v>3.450780641818163E-2</v>
      </c>
      <c r="BY503" s="2">
        <f t="shared" si="413"/>
        <v>3.450780641818163E-2</v>
      </c>
      <c r="BZ503" s="2">
        <f t="shared" si="414"/>
        <v>3.450780641818163E-2</v>
      </c>
      <c r="CA503" s="2">
        <f t="shared" si="415"/>
        <v>1.1666666666666667</v>
      </c>
      <c r="CB503" s="2">
        <f t="shared" si="416"/>
        <v>0</v>
      </c>
      <c r="CC503" s="2">
        <v>6.6349999999999998</v>
      </c>
      <c r="CD503" s="2" t="str">
        <f t="shared" si="417"/>
        <v>Same Var</v>
      </c>
      <c r="CE503" s="2">
        <f t="shared" si="418"/>
        <v>0.10251432663297495</v>
      </c>
      <c r="CF503" s="2" t="str">
        <f t="shared" si="419"/>
        <v>NS</v>
      </c>
      <c r="CG503" s="2" t="str">
        <f t="shared" si="420"/>
        <v>NS</v>
      </c>
      <c r="CH503" s="2" t="str">
        <f t="shared" si="421"/>
        <v/>
      </c>
      <c r="CI503" s="2" t="str">
        <f t="shared" si="422"/>
        <v/>
      </c>
      <c r="CJ503" s="2" t="str">
        <f t="shared" si="423"/>
        <v/>
      </c>
    </row>
    <row r="504" spans="1:88" x14ac:dyDescent="0.2">
      <c r="A504" s="1" t="s">
        <v>142</v>
      </c>
      <c r="B504" s="19" t="s">
        <v>198</v>
      </c>
      <c r="C504" s="20">
        <v>37644</v>
      </c>
      <c r="D504" s="7">
        <v>0.55902777777777779</v>
      </c>
      <c r="E504" s="1">
        <v>0.1</v>
      </c>
      <c r="F504" s="1" t="s">
        <v>57</v>
      </c>
      <c r="G504" s="1" t="s">
        <v>720</v>
      </c>
      <c r="H504" s="19" t="s">
        <v>711</v>
      </c>
      <c r="I504" s="19" t="s">
        <v>712</v>
      </c>
      <c r="J504" s="19" t="s">
        <v>61</v>
      </c>
      <c r="K504" s="2">
        <v>0.75</v>
      </c>
      <c r="L504" s="2">
        <v>0.25</v>
      </c>
      <c r="M504" s="19">
        <v>100</v>
      </c>
      <c r="N504" s="19">
        <v>100</v>
      </c>
      <c r="O504" s="19">
        <v>90</v>
      </c>
      <c r="P504" s="19">
        <v>90</v>
      </c>
      <c r="Q504" s="21"/>
      <c r="R504" s="21"/>
      <c r="S504" s="21"/>
      <c r="T504" s="21"/>
      <c r="W504" s="2">
        <f t="shared" si="371"/>
        <v>95</v>
      </c>
      <c r="X504" s="2">
        <f t="shared" si="372"/>
        <v>5.7735026918962582</v>
      </c>
      <c r="Y504" s="2">
        <f t="shared" si="373"/>
        <v>4</v>
      </c>
      <c r="Z504" s="19">
        <v>90</v>
      </c>
      <c r="AA504" s="19">
        <v>100</v>
      </c>
      <c r="AB504" s="19">
        <v>100</v>
      </c>
      <c r="AC504" s="19">
        <v>80</v>
      </c>
      <c r="AJ504" s="2">
        <f t="shared" si="374"/>
        <v>92.5</v>
      </c>
      <c r="AK504" s="2">
        <f t="shared" si="375"/>
        <v>9.574271077563381</v>
      </c>
      <c r="AL504" s="2">
        <f t="shared" si="376"/>
        <v>4</v>
      </c>
      <c r="AM504" s="22">
        <f t="shared" si="377"/>
        <v>1.5707963267948966</v>
      </c>
      <c r="AN504" s="22">
        <f t="shared" si="378"/>
        <v>1.5707963267948966</v>
      </c>
      <c r="AO504" s="22">
        <f t="shared" si="379"/>
        <v>1.2490457723982542</v>
      </c>
      <c r="AP504" s="22">
        <f t="shared" si="380"/>
        <v>1.2490457723982542</v>
      </c>
      <c r="AQ504" s="22" t="str">
        <f t="shared" si="381"/>
        <v/>
      </c>
      <c r="AR504" s="22" t="str">
        <f t="shared" si="382"/>
        <v/>
      </c>
      <c r="AS504" s="22" t="str">
        <f t="shared" si="383"/>
        <v/>
      </c>
      <c r="AT504" s="22" t="str">
        <f t="shared" si="384"/>
        <v/>
      </c>
      <c r="AU504" s="22" t="str">
        <f t="shared" si="385"/>
        <v/>
      </c>
      <c r="AV504" s="22" t="str">
        <f t="shared" si="386"/>
        <v/>
      </c>
      <c r="AW504" s="2">
        <f t="shared" si="387"/>
        <v>1.4099210495965755</v>
      </c>
      <c r="AX504" s="2">
        <f t="shared" si="388"/>
        <v>0.18576276919281115</v>
      </c>
      <c r="AY504" s="2">
        <f t="shared" si="389"/>
        <v>4</v>
      </c>
      <c r="AZ504" s="23">
        <f t="shared" si="390"/>
        <v>1.2490457723982542</v>
      </c>
      <c r="BA504" s="23">
        <f t="shared" si="391"/>
        <v>1.5707963267948966</v>
      </c>
      <c r="BB504" s="23">
        <f t="shared" si="392"/>
        <v>1.5707963267948966</v>
      </c>
      <c r="BC504" s="23">
        <f t="shared" si="393"/>
        <v>1.1071487177940904</v>
      </c>
      <c r="BD504" s="23" t="str">
        <f t="shared" si="394"/>
        <v/>
      </c>
      <c r="BE504" s="23" t="str">
        <f t="shared" si="395"/>
        <v/>
      </c>
      <c r="BF504" s="23" t="str">
        <f t="shared" si="396"/>
        <v/>
      </c>
      <c r="BG504" s="23" t="str">
        <f t="shared" si="397"/>
        <v/>
      </c>
      <c r="BH504" s="23" t="str">
        <f t="shared" si="398"/>
        <v/>
      </c>
      <c r="BI504" s="23" t="str">
        <f t="shared" si="399"/>
        <v/>
      </c>
      <c r="BJ504" s="2">
        <f t="shared" si="400"/>
        <v>1.3744467859455345</v>
      </c>
      <c r="BK504" s="2">
        <f t="shared" si="401"/>
        <v>0.23400851538614914</v>
      </c>
      <c r="BL504" s="2">
        <f t="shared" si="402"/>
        <v>4</v>
      </c>
      <c r="BM504" s="2">
        <f t="shared" si="403"/>
        <v>3.4383011363214573E-4</v>
      </c>
      <c r="BN504" s="2">
        <f t="shared" si="404"/>
        <v>7.0321436988215897E-5</v>
      </c>
      <c r="BO504" s="2">
        <f t="shared" si="405"/>
        <v>5</v>
      </c>
      <c r="BP504" s="2">
        <f t="shared" si="406"/>
        <v>2.3279921032443287</v>
      </c>
      <c r="BQ504" s="2">
        <f t="shared" si="407"/>
        <v>0.72668684380042159</v>
      </c>
      <c r="BR504" s="3" t="str">
        <f t="shared" si="408"/>
        <v>Nontoxic</v>
      </c>
      <c r="BS504" s="2">
        <f t="shared" si="409"/>
        <v>97.368421052631575</v>
      </c>
      <c r="BT504" s="4" t="s">
        <v>663</v>
      </c>
      <c r="BU504" s="2" t="s">
        <v>666</v>
      </c>
      <c r="BV504" s="2">
        <f t="shared" si="410"/>
        <v>3</v>
      </c>
      <c r="BW504" s="2">
        <f t="shared" si="411"/>
        <v>3</v>
      </c>
      <c r="BX504" s="2">
        <f t="shared" si="412"/>
        <v>3.450780641818163E-2</v>
      </c>
      <c r="BY504" s="2">
        <f t="shared" si="413"/>
        <v>5.4759985273229596E-2</v>
      </c>
      <c r="BZ504" s="2">
        <f t="shared" si="414"/>
        <v>4.4633895845705616E-2</v>
      </c>
      <c r="CA504" s="2">
        <f t="shared" si="415"/>
        <v>1.1666666666666667</v>
      </c>
      <c r="CB504" s="2">
        <f t="shared" si="416"/>
        <v>0.13587899377193022</v>
      </c>
      <c r="CC504" s="2">
        <v>6.6349999999999998</v>
      </c>
      <c r="CD504" s="2" t="str">
        <f t="shared" si="417"/>
        <v>Same Var</v>
      </c>
      <c r="CE504" s="2">
        <f t="shared" si="418"/>
        <v>9.8878563977064501E-2</v>
      </c>
      <c r="CF504" s="2" t="str">
        <f t="shared" si="419"/>
        <v>NS</v>
      </c>
      <c r="CG504" s="2" t="str">
        <f t="shared" si="420"/>
        <v>NS</v>
      </c>
      <c r="CH504" s="2" t="str">
        <f t="shared" si="421"/>
        <v>Same Var T-test</v>
      </c>
      <c r="CI504" s="2" t="str">
        <f t="shared" si="422"/>
        <v/>
      </c>
      <c r="CJ504" s="2" t="str">
        <f t="shared" si="423"/>
        <v/>
      </c>
    </row>
    <row r="505" spans="1:88" x14ac:dyDescent="0.2">
      <c r="A505" s="1" t="s">
        <v>142</v>
      </c>
      <c r="B505" s="19" t="s">
        <v>359</v>
      </c>
      <c r="C505" s="20">
        <v>37671</v>
      </c>
      <c r="D505" s="7">
        <v>0.66319444444444442</v>
      </c>
      <c r="E505" s="1">
        <v>0.1</v>
      </c>
      <c r="F505" s="1" t="s">
        <v>57</v>
      </c>
      <c r="G505" s="1" t="s">
        <v>777</v>
      </c>
      <c r="H505" s="19" t="s">
        <v>711</v>
      </c>
      <c r="I505" s="19" t="s">
        <v>712</v>
      </c>
      <c r="J505" s="19" t="s">
        <v>61</v>
      </c>
      <c r="K505" s="2">
        <v>0.75</v>
      </c>
      <c r="L505" s="2">
        <v>0.25</v>
      </c>
      <c r="M505" s="19">
        <v>100</v>
      </c>
      <c r="N505" s="19">
        <v>90</v>
      </c>
      <c r="O505" s="19">
        <v>90</v>
      </c>
      <c r="P505" s="19">
        <v>100</v>
      </c>
      <c r="Q505" s="21"/>
      <c r="R505" s="21"/>
      <c r="S505" s="21"/>
      <c r="T505" s="21"/>
      <c r="W505" s="2">
        <f t="shared" si="371"/>
        <v>95</v>
      </c>
      <c r="X505" s="2">
        <f t="shared" si="372"/>
        <v>5.7735026918962582</v>
      </c>
      <c r="Y505" s="2">
        <f t="shared" si="373"/>
        <v>4</v>
      </c>
      <c r="Z505" s="19">
        <v>100</v>
      </c>
      <c r="AA505" s="19">
        <v>90</v>
      </c>
      <c r="AB505" s="19">
        <v>80</v>
      </c>
      <c r="AC505" s="19">
        <v>100</v>
      </c>
      <c r="AJ505" s="2">
        <f t="shared" si="374"/>
        <v>92.5</v>
      </c>
      <c r="AK505" s="2">
        <f t="shared" si="375"/>
        <v>9.574271077563381</v>
      </c>
      <c r="AL505" s="2">
        <f t="shared" si="376"/>
        <v>4</v>
      </c>
      <c r="AM505" s="22">
        <f t="shared" si="377"/>
        <v>1.5707963267948966</v>
      </c>
      <c r="AN505" s="22">
        <f t="shared" si="378"/>
        <v>1.2490457723982542</v>
      </c>
      <c r="AO505" s="22">
        <f t="shared" si="379"/>
        <v>1.2490457723982542</v>
      </c>
      <c r="AP505" s="22">
        <f t="shared" si="380"/>
        <v>1.5707963267948966</v>
      </c>
      <c r="AQ505" s="22" t="str">
        <f t="shared" si="381"/>
        <v/>
      </c>
      <c r="AR505" s="22" t="str">
        <f t="shared" si="382"/>
        <v/>
      </c>
      <c r="AS505" s="22" t="str">
        <f t="shared" si="383"/>
        <v/>
      </c>
      <c r="AT505" s="22" t="str">
        <f t="shared" si="384"/>
        <v/>
      </c>
      <c r="AU505" s="22" t="str">
        <f t="shared" si="385"/>
        <v/>
      </c>
      <c r="AV505" s="22" t="str">
        <f t="shared" si="386"/>
        <v/>
      </c>
      <c r="AW505" s="2">
        <f t="shared" si="387"/>
        <v>1.4099210495965755</v>
      </c>
      <c r="AX505" s="2">
        <f t="shared" si="388"/>
        <v>0.18576276919281115</v>
      </c>
      <c r="AY505" s="2">
        <f t="shared" si="389"/>
        <v>4</v>
      </c>
      <c r="AZ505" s="23">
        <f t="shared" si="390"/>
        <v>1.5707963267948966</v>
      </c>
      <c r="BA505" s="23">
        <f t="shared" si="391"/>
        <v>1.2490457723982542</v>
      </c>
      <c r="BB505" s="23">
        <f t="shared" si="392"/>
        <v>1.1071487177940904</v>
      </c>
      <c r="BC505" s="23">
        <f t="shared" si="393"/>
        <v>1.5707963267948966</v>
      </c>
      <c r="BD505" s="23" t="str">
        <f t="shared" si="394"/>
        <v/>
      </c>
      <c r="BE505" s="23" t="str">
        <f t="shared" si="395"/>
        <v/>
      </c>
      <c r="BF505" s="23" t="str">
        <f t="shared" si="396"/>
        <v/>
      </c>
      <c r="BG505" s="23" t="str">
        <f t="shared" si="397"/>
        <v/>
      </c>
      <c r="BH505" s="23" t="str">
        <f t="shared" si="398"/>
        <v/>
      </c>
      <c r="BI505" s="23" t="str">
        <f t="shared" si="399"/>
        <v/>
      </c>
      <c r="BJ505" s="2">
        <f t="shared" si="400"/>
        <v>1.3744467859455345</v>
      </c>
      <c r="BK505" s="2">
        <f t="shared" si="401"/>
        <v>0.23400851538614914</v>
      </c>
      <c r="BL505" s="2">
        <f t="shared" si="402"/>
        <v>4</v>
      </c>
      <c r="BM505" s="2">
        <f t="shared" si="403"/>
        <v>3.4383011363214573E-4</v>
      </c>
      <c r="BN505" s="2">
        <f t="shared" si="404"/>
        <v>7.0321436988215897E-5</v>
      </c>
      <c r="BO505" s="2">
        <f t="shared" si="405"/>
        <v>5</v>
      </c>
      <c r="BP505" s="2">
        <f t="shared" si="406"/>
        <v>2.3279921032443287</v>
      </c>
      <c r="BQ505" s="2">
        <f t="shared" si="407"/>
        <v>0.72668684380042159</v>
      </c>
      <c r="BR505" s="3" t="str">
        <f t="shared" si="408"/>
        <v>Nontoxic</v>
      </c>
      <c r="BS505" s="2">
        <f t="shared" si="409"/>
        <v>97.368421052631575</v>
      </c>
      <c r="BT505" s="4" t="s">
        <v>663</v>
      </c>
      <c r="BU505" s="2" t="s">
        <v>666</v>
      </c>
      <c r="BV505" s="2">
        <f t="shared" si="410"/>
        <v>3</v>
      </c>
      <c r="BW505" s="2">
        <f t="shared" si="411"/>
        <v>3</v>
      </c>
      <c r="BX505" s="2">
        <f t="shared" si="412"/>
        <v>3.450780641818163E-2</v>
      </c>
      <c r="BY505" s="2">
        <f t="shared" si="413"/>
        <v>5.4759985273229596E-2</v>
      </c>
      <c r="BZ505" s="2">
        <f t="shared" si="414"/>
        <v>4.4633895845705616E-2</v>
      </c>
      <c r="CA505" s="2">
        <f t="shared" si="415"/>
        <v>1.1666666666666667</v>
      </c>
      <c r="CB505" s="2">
        <f t="shared" si="416"/>
        <v>0.13587899377193022</v>
      </c>
      <c r="CC505" s="2">
        <v>6.6349999999999998</v>
      </c>
      <c r="CD505" s="2" t="str">
        <f t="shared" si="417"/>
        <v>Same Var</v>
      </c>
      <c r="CE505" s="2">
        <f t="shared" si="418"/>
        <v>9.8878563977064501E-2</v>
      </c>
      <c r="CF505" s="2" t="str">
        <f t="shared" si="419"/>
        <v>NS</v>
      </c>
      <c r="CG505" s="2" t="str">
        <f t="shared" si="420"/>
        <v>NS</v>
      </c>
      <c r="CH505" s="2" t="str">
        <f t="shared" si="421"/>
        <v>Same Var T-test</v>
      </c>
      <c r="CI505" s="2" t="str">
        <f t="shared" si="422"/>
        <v/>
      </c>
      <c r="CJ505" s="2" t="str">
        <f t="shared" si="423"/>
        <v/>
      </c>
    </row>
    <row r="506" spans="1:88" x14ac:dyDescent="0.2">
      <c r="A506" s="1" t="s">
        <v>142</v>
      </c>
      <c r="B506" s="19" t="s">
        <v>363</v>
      </c>
      <c r="C506" s="20">
        <v>37672</v>
      </c>
      <c r="D506" s="7">
        <v>0.39930555555555558</v>
      </c>
      <c r="E506" s="1">
        <v>0.1</v>
      </c>
      <c r="F506" s="1" t="s">
        <v>57</v>
      </c>
      <c r="G506" s="1" t="s">
        <v>777</v>
      </c>
      <c r="H506" s="19" t="s">
        <v>711</v>
      </c>
      <c r="I506" s="19" t="s">
        <v>712</v>
      </c>
      <c r="J506" s="19" t="s">
        <v>61</v>
      </c>
      <c r="K506" s="2">
        <v>0.75</v>
      </c>
      <c r="L506" s="2">
        <v>0.25</v>
      </c>
      <c r="M506" s="19">
        <v>100</v>
      </c>
      <c r="N506" s="19">
        <v>90</v>
      </c>
      <c r="O506" s="19">
        <v>90</v>
      </c>
      <c r="P506" s="19">
        <v>100</v>
      </c>
      <c r="Q506" s="21"/>
      <c r="R506" s="21"/>
      <c r="S506" s="21"/>
      <c r="T506" s="21"/>
      <c r="W506" s="2">
        <f t="shared" si="371"/>
        <v>95</v>
      </c>
      <c r="X506" s="2">
        <f t="shared" si="372"/>
        <v>5.7735026918962582</v>
      </c>
      <c r="Y506" s="2">
        <f t="shared" si="373"/>
        <v>4</v>
      </c>
      <c r="Z506" s="19">
        <v>100</v>
      </c>
      <c r="AA506" s="19">
        <v>80</v>
      </c>
      <c r="AB506" s="19">
        <v>100</v>
      </c>
      <c r="AC506" s="19">
        <v>100</v>
      </c>
      <c r="AJ506" s="2">
        <f t="shared" si="374"/>
        <v>95</v>
      </c>
      <c r="AK506" s="2">
        <f t="shared" si="375"/>
        <v>10</v>
      </c>
      <c r="AL506" s="2">
        <f t="shared" si="376"/>
        <v>4</v>
      </c>
      <c r="AM506" s="22">
        <f t="shared" si="377"/>
        <v>1.5707963267948966</v>
      </c>
      <c r="AN506" s="22">
        <f t="shared" si="378"/>
        <v>1.2490457723982542</v>
      </c>
      <c r="AO506" s="22">
        <f t="shared" si="379"/>
        <v>1.2490457723982542</v>
      </c>
      <c r="AP506" s="22">
        <f t="shared" si="380"/>
        <v>1.5707963267948966</v>
      </c>
      <c r="AQ506" s="22" t="str">
        <f t="shared" si="381"/>
        <v/>
      </c>
      <c r="AR506" s="22" t="str">
        <f t="shared" si="382"/>
        <v/>
      </c>
      <c r="AS506" s="22" t="str">
        <f t="shared" si="383"/>
        <v/>
      </c>
      <c r="AT506" s="22" t="str">
        <f t="shared" si="384"/>
        <v/>
      </c>
      <c r="AU506" s="22" t="str">
        <f t="shared" si="385"/>
        <v/>
      </c>
      <c r="AV506" s="22" t="str">
        <f t="shared" si="386"/>
        <v/>
      </c>
      <c r="AW506" s="2">
        <f t="shared" si="387"/>
        <v>1.4099210495965755</v>
      </c>
      <c r="AX506" s="2">
        <f t="shared" si="388"/>
        <v>0.18576276919281115</v>
      </c>
      <c r="AY506" s="2">
        <f t="shared" si="389"/>
        <v>4</v>
      </c>
      <c r="AZ506" s="23">
        <f t="shared" si="390"/>
        <v>1.5707963267948966</v>
      </c>
      <c r="BA506" s="23">
        <f t="shared" si="391"/>
        <v>1.1071487177940904</v>
      </c>
      <c r="BB506" s="23">
        <f t="shared" si="392"/>
        <v>1.5707963267948966</v>
      </c>
      <c r="BC506" s="23">
        <f t="shared" si="393"/>
        <v>1.5707963267948966</v>
      </c>
      <c r="BD506" s="23" t="str">
        <f t="shared" si="394"/>
        <v/>
      </c>
      <c r="BE506" s="23" t="str">
        <f t="shared" si="395"/>
        <v/>
      </c>
      <c r="BF506" s="23" t="str">
        <f t="shared" si="396"/>
        <v/>
      </c>
      <c r="BG506" s="23" t="str">
        <f t="shared" si="397"/>
        <v/>
      </c>
      <c r="BH506" s="23" t="str">
        <f t="shared" si="398"/>
        <v/>
      </c>
      <c r="BI506" s="23" t="str">
        <f t="shared" si="399"/>
        <v/>
      </c>
      <c r="BJ506" s="2">
        <f t="shared" si="400"/>
        <v>1.454884424544695</v>
      </c>
      <c r="BK506" s="2">
        <f t="shared" si="401"/>
        <v>0.23182380450040269</v>
      </c>
      <c r="BL506" s="2">
        <f t="shared" si="402"/>
        <v>4</v>
      </c>
      <c r="BM506" s="2">
        <f t="shared" si="403"/>
        <v>3.3445933315384989E-4</v>
      </c>
      <c r="BN506" s="2">
        <f t="shared" si="404"/>
        <v>6.8020942786811906E-5</v>
      </c>
      <c r="BO506" s="2">
        <f t="shared" si="405"/>
        <v>5</v>
      </c>
      <c r="BP506" s="2">
        <f t="shared" si="406"/>
        <v>2.9389332266433232</v>
      </c>
      <c r="BQ506" s="2">
        <f t="shared" si="407"/>
        <v>0.72668684380042159</v>
      </c>
      <c r="BR506" s="3" t="str">
        <f t="shared" si="408"/>
        <v>Nontoxic</v>
      </c>
      <c r="BS506" s="2">
        <f t="shared" si="409"/>
        <v>100</v>
      </c>
      <c r="BT506" s="4" t="s">
        <v>664</v>
      </c>
      <c r="BU506" s="2" t="s">
        <v>666</v>
      </c>
      <c r="BV506" s="2">
        <f t="shared" si="410"/>
        <v>3</v>
      </c>
      <c r="BW506" s="2">
        <f t="shared" si="411"/>
        <v>3</v>
      </c>
      <c r="BX506" s="2">
        <f t="shared" si="412"/>
        <v>3.450780641818163E-2</v>
      </c>
      <c r="BY506" s="2">
        <f t="shared" si="413"/>
        <v>5.3742276333040927E-2</v>
      </c>
      <c r="BZ506" s="2">
        <f t="shared" si="414"/>
        <v>4.4125041375611275E-2</v>
      </c>
      <c r="CA506" s="2">
        <f t="shared" si="415"/>
        <v>1.1666666666666667</v>
      </c>
      <c r="CB506" s="2">
        <f t="shared" si="416"/>
        <v>0.12514981860673555</v>
      </c>
      <c r="CC506" s="2">
        <v>6.6349999999999998</v>
      </c>
      <c r="CD506" s="2" t="str">
        <f t="shared" si="417"/>
        <v>Same Var</v>
      </c>
      <c r="CE506" s="2">
        <f t="shared" si="418"/>
        <v>9.8601522643735187E-2</v>
      </c>
      <c r="CF506" s="2" t="str">
        <f t="shared" si="419"/>
        <v>NS</v>
      </c>
      <c r="CG506" s="2" t="str">
        <f t="shared" si="420"/>
        <v>NS</v>
      </c>
      <c r="CH506" s="2" t="str">
        <f t="shared" si="421"/>
        <v/>
      </c>
      <c r="CI506" s="2" t="str">
        <f t="shared" si="422"/>
        <v/>
      </c>
      <c r="CJ506" s="2" t="str">
        <f t="shared" si="423"/>
        <v/>
      </c>
    </row>
    <row r="507" spans="1:88" x14ac:dyDescent="0.2">
      <c r="A507" s="1" t="s">
        <v>142</v>
      </c>
      <c r="B507" s="19" t="s">
        <v>364</v>
      </c>
      <c r="C507" s="20">
        <v>37670</v>
      </c>
      <c r="D507" s="7">
        <v>0.54861111111111116</v>
      </c>
      <c r="E507" s="1">
        <v>0.1</v>
      </c>
      <c r="F507" s="1" t="s">
        <v>57</v>
      </c>
      <c r="G507" s="1" t="s">
        <v>777</v>
      </c>
      <c r="H507" s="19" t="s">
        <v>711</v>
      </c>
      <c r="I507" s="19" t="s">
        <v>712</v>
      </c>
      <c r="J507" s="19" t="s">
        <v>61</v>
      </c>
      <c r="K507" s="2">
        <v>0.75</v>
      </c>
      <c r="L507" s="2">
        <v>0.25</v>
      </c>
      <c r="M507" s="19">
        <v>100</v>
      </c>
      <c r="N507" s="19">
        <v>90</v>
      </c>
      <c r="O507" s="19">
        <v>90</v>
      </c>
      <c r="P507" s="19">
        <v>100</v>
      </c>
      <c r="Q507" s="21"/>
      <c r="R507" s="21"/>
      <c r="S507" s="21"/>
      <c r="T507" s="21"/>
      <c r="W507" s="2">
        <f t="shared" si="371"/>
        <v>95</v>
      </c>
      <c r="X507" s="2">
        <f t="shared" si="372"/>
        <v>5.7735026918962582</v>
      </c>
      <c r="Y507" s="2">
        <f t="shared" si="373"/>
        <v>4</v>
      </c>
      <c r="Z507" s="19">
        <v>100</v>
      </c>
      <c r="AA507" s="19">
        <v>100</v>
      </c>
      <c r="AB507" s="19">
        <v>78</v>
      </c>
      <c r="AC507" s="19">
        <v>90</v>
      </c>
      <c r="AJ507" s="2">
        <f t="shared" si="374"/>
        <v>92</v>
      </c>
      <c r="AK507" s="2">
        <f t="shared" si="375"/>
        <v>10.456258094238748</v>
      </c>
      <c r="AL507" s="2">
        <f t="shared" si="376"/>
        <v>4</v>
      </c>
      <c r="AM507" s="22">
        <f t="shared" si="377"/>
        <v>1.5707963267948966</v>
      </c>
      <c r="AN507" s="22">
        <f t="shared" si="378"/>
        <v>1.2490457723982542</v>
      </c>
      <c r="AO507" s="22">
        <f t="shared" si="379"/>
        <v>1.2490457723982542</v>
      </c>
      <c r="AP507" s="22">
        <f t="shared" si="380"/>
        <v>1.5707963267948966</v>
      </c>
      <c r="AQ507" s="22" t="str">
        <f t="shared" si="381"/>
        <v/>
      </c>
      <c r="AR507" s="22" t="str">
        <f t="shared" si="382"/>
        <v/>
      </c>
      <c r="AS507" s="22" t="str">
        <f t="shared" si="383"/>
        <v/>
      </c>
      <c r="AT507" s="22" t="str">
        <f t="shared" si="384"/>
        <v/>
      </c>
      <c r="AU507" s="22" t="str">
        <f t="shared" si="385"/>
        <v/>
      </c>
      <c r="AV507" s="22" t="str">
        <f t="shared" si="386"/>
        <v/>
      </c>
      <c r="AW507" s="2">
        <f t="shared" si="387"/>
        <v>1.4099210495965755</v>
      </c>
      <c r="AX507" s="2">
        <f t="shared" si="388"/>
        <v>0.18576276919281115</v>
      </c>
      <c r="AY507" s="2">
        <f t="shared" si="389"/>
        <v>4</v>
      </c>
      <c r="AZ507" s="23">
        <f t="shared" si="390"/>
        <v>1.5707963267948966</v>
      </c>
      <c r="BA507" s="23">
        <f t="shared" si="391"/>
        <v>1.5707963267948966</v>
      </c>
      <c r="BB507" s="23">
        <f t="shared" si="392"/>
        <v>1.0825910633979794</v>
      </c>
      <c r="BC507" s="23">
        <f t="shared" si="393"/>
        <v>1.2490457723982542</v>
      </c>
      <c r="BD507" s="23" t="str">
        <f t="shared" si="394"/>
        <v/>
      </c>
      <c r="BE507" s="23" t="str">
        <f t="shared" si="395"/>
        <v/>
      </c>
      <c r="BF507" s="23" t="str">
        <f t="shared" si="396"/>
        <v/>
      </c>
      <c r="BG507" s="23" t="str">
        <f t="shared" si="397"/>
        <v/>
      </c>
      <c r="BH507" s="23" t="str">
        <f t="shared" si="398"/>
        <v/>
      </c>
      <c r="BI507" s="23" t="str">
        <f t="shared" si="399"/>
        <v/>
      </c>
      <c r="BJ507" s="2">
        <f t="shared" si="400"/>
        <v>1.3683073723465067</v>
      </c>
      <c r="BK507" s="2">
        <f t="shared" si="401"/>
        <v>0.24348900849154817</v>
      </c>
      <c r="BL507" s="2">
        <f t="shared" si="402"/>
        <v>4</v>
      </c>
      <c r="BM507" s="2">
        <f t="shared" si="403"/>
        <v>3.8708140905842727E-4</v>
      </c>
      <c r="BN507" s="2">
        <f t="shared" si="404"/>
        <v>8.1077274470352624E-5</v>
      </c>
      <c r="BO507" s="2">
        <f t="shared" si="405"/>
        <v>5</v>
      </c>
      <c r="BP507" s="2">
        <f t="shared" si="406"/>
        <v>2.2162740642263259</v>
      </c>
      <c r="BQ507" s="2">
        <f t="shared" si="407"/>
        <v>0.72668684380042159</v>
      </c>
      <c r="BR507" s="3" t="str">
        <f t="shared" si="408"/>
        <v>Nontoxic</v>
      </c>
      <c r="BS507" s="2">
        <f t="shared" si="409"/>
        <v>96.84210526315789</v>
      </c>
      <c r="BT507" s="4" t="s">
        <v>663</v>
      </c>
      <c r="BU507" s="2" t="s">
        <v>666</v>
      </c>
      <c r="BV507" s="2">
        <f t="shared" si="410"/>
        <v>3</v>
      </c>
      <c r="BW507" s="2">
        <f t="shared" si="411"/>
        <v>3</v>
      </c>
      <c r="BX507" s="2">
        <f t="shared" si="412"/>
        <v>3.450780641818163E-2</v>
      </c>
      <c r="BY507" s="2">
        <f t="shared" si="413"/>
        <v>5.9286897256197214E-2</v>
      </c>
      <c r="BZ507" s="2">
        <f t="shared" si="414"/>
        <v>4.6897351837189426E-2</v>
      </c>
      <c r="CA507" s="2">
        <f t="shared" si="415"/>
        <v>1.1666666666666667</v>
      </c>
      <c r="CB507" s="2">
        <f t="shared" si="416"/>
        <v>0.18603906052377131</v>
      </c>
      <c r="CC507" s="2">
        <v>6.6349999999999998</v>
      </c>
      <c r="CD507" s="2" t="str">
        <f t="shared" si="417"/>
        <v>Same Var</v>
      </c>
      <c r="CE507" s="2">
        <f t="shared" si="418"/>
        <v>9.6795298444557046E-2</v>
      </c>
      <c r="CF507" s="2" t="str">
        <f t="shared" si="419"/>
        <v>NS</v>
      </c>
      <c r="CG507" s="2" t="str">
        <f t="shared" si="420"/>
        <v>NS</v>
      </c>
      <c r="CH507" s="2" t="str">
        <f t="shared" si="421"/>
        <v>Same Var T-test</v>
      </c>
      <c r="CI507" s="2" t="str">
        <f t="shared" si="422"/>
        <v/>
      </c>
      <c r="CJ507" s="2" t="str">
        <f t="shared" si="423"/>
        <v/>
      </c>
    </row>
    <row r="508" spans="1:88" x14ac:dyDescent="0.2">
      <c r="A508" s="1" t="s">
        <v>142</v>
      </c>
      <c r="B508" s="19" t="s">
        <v>367</v>
      </c>
      <c r="C508" s="20">
        <v>37671</v>
      </c>
      <c r="D508" s="7">
        <v>0.53472222222222221</v>
      </c>
      <c r="E508" s="1">
        <v>0.1</v>
      </c>
      <c r="F508" s="1" t="s">
        <v>57</v>
      </c>
      <c r="G508" s="1" t="s">
        <v>777</v>
      </c>
      <c r="H508" s="19" t="s">
        <v>711</v>
      </c>
      <c r="I508" s="19" t="s">
        <v>712</v>
      </c>
      <c r="J508" s="19" t="s">
        <v>61</v>
      </c>
      <c r="K508" s="2">
        <v>0.75</v>
      </c>
      <c r="L508" s="2">
        <v>0.25</v>
      </c>
      <c r="M508" s="19">
        <v>100</v>
      </c>
      <c r="N508" s="19">
        <v>90</v>
      </c>
      <c r="O508" s="19">
        <v>90</v>
      </c>
      <c r="P508" s="19">
        <v>100</v>
      </c>
      <c r="Q508" s="21"/>
      <c r="R508" s="21"/>
      <c r="S508" s="21"/>
      <c r="T508" s="21"/>
      <c r="W508" s="2">
        <f t="shared" si="371"/>
        <v>95</v>
      </c>
      <c r="X508" s="2">
        <f t="shared" si="372"/>
        <v>5.7735026918962582</v>
      </c>
      <c r="Y508" s="2">
        <f t="shared" si="373"/>
        <v>4</v>
      </c>
      <c r="Z508" s="19">
        <v>90</v>
      </c>
      <c r="AA508" s="19">
        <v>100</v>
      </c>
      <c r="AB508" s="19">
        <v>100</v>
      </c>
      <c r="AC508" s="19">
        <v>70</v>
      </c>
      <c r="AJ508" s="2">
        <f t="shared" si="374"/>
        <v>90</v>
      </c>
      <c r="AK508" s="2">
        <f t="shared" si="375"/>
        <v>14.142135623730951</v>
      </c>
      <c r="AL508" s="2">
        <f t="shared" si="376"/>
        <v>4</v>
      </c>
      <c r="AM508" s="22">
        <f t="shared" si="377"/>
        <v>1.5707963267948966</v>
      </c>
      <c r="AN508" s="22">
        <f t="shared" si="378"/>
        <v>1.2490457723982542</v>
      </c>
      <c r="AO508" s="22">
        <f t="shared" si="379"/>
        <v>1.2490457723982542</v>
      </c>
      <c r="AP508" s="22">
        <f t="shared" si="380"/>
        <v>1.5707963267948966</v>
      </c>
      <c r="AQ508" s="22" t="str">
        <f t="shared" si="381"/>
        <v/>
      </c>
      <c r="AR508" s="22" t="str">
        <f t="shared" si="382"/>
        <v/>
      </c>
      <c r="AS508" s="22" t="str">
        <f t="shared" si="383"/>
        <v/>
      </c>
      <c r="AT508" s="22" t="str">
        <f t="shared" si="384"/>
        <v/>
      </c>
      <c r="AU508" s="22" t="str">
        <f t="shared" si="385"/>
        <v/>
      </c>
      <c r="AV508" s="22" t="str">
        <f t="shared" si="386"/>
        <v/>
      </c>
      <c r="AW508" s="2">
        <f t="shared" si="387"/>
        <v>1.4099210495965755</v>
      </c>
      <c r="AX508" s="2">
        <f t="shared" si="388"/>
        <v>0.18576276919281115</v>
      </c>
      <c r="AY508" s="2">
        <f t="shared" si="389"/>
        <v>4</v>
      </c>
      <c r="AZ508" s="23">
        <f t="shared" si="390"/>
        <v>1.2490457723982542</v>
      </c>
      <c r="BA508" s="23">
        <f t="shared" si="391"/>
        <v>1.5707963267948966</v>
      </c>
      <c r="BB508" s="23">
        <f t="shared" si="392"/>
        <v>1.5707963267948966</v>
      </c>
      <c r="BC508" s="23">
        <f t="shared" si="393"/>
        <v>0.99115658643119231</v>
      </c>
      <c r="BD508" s="23" t="str">
        <f t="shared" si="394"/>
        <v/>
      </c>
      <c r="BE508" s="23" t="str">
        <f t="shared" si="395"/>
        <v/>
      </c>
      <c r="BF508" s="23" t="str">
        <f t="shared" si="396"/>
        <v/>
      </c>
      <c r="BG508" s="23" t="str">
        <f t="shared" si="397"/>
        <v/>
      </c>
      <c r="BH508" s="23" t="str">
        <f t="shared" si="398"/>
        <v/>
      </c>
      <c r="BI508" s="23" t="str">
        <f t="shared" si="399"/>
        <v/>
      </c>
      <c r="BJ508" s="2">
        <f t="shared" si="400"/>
        <v>1.34544875310481</v>
      </c>
      <c r="BK508" s="2">
        <f t="shared" si="401"/>
        <v>0.28070122431238292</v>
      </c>
      <c r="BL508" s="2">
        <f t="shared" si="402"/>
        <v>4</v>
      </c>
      <c r="BM508" s="2">
        <f t="shared" si="403"/>
        <v>6.0274937227084704E-4</v>
      </c>
      <c r="BN508" s="2">
        <f t="shared" si="404"/>
        <v>1.3719037046127177E-4</v>
      </c>
      <c r="BO508" s="2">
        <f t="shared" si="405"/>
        <v>4</v>
      </c>
      <c r="BP508" s="2">
        <f t="shared" si="406"/>
        <v>1.8381049653410686</v>
      </c>
      <c r="BQ508" s="2">
        <f t="shared" si="407"/>
        <v>0.74069708411268287</v>
      </c>
      <c r="BR508" s="3" t="str">
        <f t="shared" si="408"/>
        <v>Nontoxic</v>
      </c>
      <c r="BS508" s="2">
        <f t="shared" si="409"/>
        <v>94.73684210526315</v>
      </c>
      <c r="BT508" s="4" t="s">
        <v>663</v>
      </c>
      <c r="BU508" s="2" t="s">
        <v>666</v>
      </c>
      <c r="BV508" s="2">
        <f t="shared" si="410"/>
        <v>3</v>
      </c>
      <c r="BW508" s="2">
        <f t="shared" si="411"/>
        <v>3</v>
      </c>
      <c r="BX508" s="2">
        <f t="shared" si="412"/>
        <v>3.450780641818163E-2</v>
      </c>
      <c r="BY508" s="2">
        <f t="shared" si="413"/>
        <v>7.8793177330470712E-2</v>
      </c>
      <c r="BZ508" s="2">
        <f t="shared" si="414"/>
        <v>5.6650491874326171E-2</v>
      </c>
      <c r="CA508" s="2">
        <f t="shared" si="415"/>
        <v>1.1666666666666667</v>
      </c>
      <c r="CB508" s="2">
        <f t="shared" si="416"/>
        <v>0.426315491494628</v>
      </c>
      <c r="CC508" s="2">
        <v>6.6349999999999998</v>
      </c>
      <c r="CD508" s="2" t="str">
        <f t="shared" si="417"/>
        <v>Same Var</v>
      </c>
      <c r="CE508" s="2">
        <f t="shared" si="418"/>
        <v>9.5366988173755426E-2</v>
      </c>
      <c r="CF508" s="2" t="str">
        <f t="shared" si="419"/>
        <v>NS</v>
      </c>
      <c r="CG508" s="2" t="str">
        <f t="shared" si="420"/>
        <v>NS</v>
      </c>
      <c r="CH508" s="2" t="str">
        <f t="shared" si="421"/>
        <v>Same Var T-test</v>
      </c>
      <c r="CI508" s="2" t="str">
        <f t="shared" si="422"/>
        <v/>
      </c>
      <c r="CJ508" s="2" t="str">
        <f t="shared" si="423"/>
        <v/>
      </c>
    </row>
    <row r="509" spans="1:88" x14ac:dyDescent="0.2">
      <c r="A509" s="1" t="s">
        <v>142</v>
      </c>
      <c r="B509" s="19" t="s">
        <v>195</v>
      </c>
      <c r="C509" s="20">
        <v>37644</v>
      </c>
      <c r="D509" s="7">
        <v>0.4861111111111111</v>
      </c>
      <c r="E509" s="1">
        <v>0.1</v>
      </c>
      <c r="F509" s="1" t="s">
        <v>57</v>
      </c>
      <c r="G509" s="1" t="s">
        <v>720</v>
      </c>
      <c r="H509" s="19" t="s">
        <v>711</v>
      </c>
      <c r="I509" s="19" t="s">
        <v>712</v>
      </c>
      <c r="J509" s="19" t="s">
        <v>61</v>
      </c>
      <c r="K509" s="2">
        <v>0.75</v>
      </c>
      <c r="L509" s="2">
        <v>0.25</v>
      </c>
      <c r="M509" s="19">
        <v>100</v>
      </c>
      <c r="N509" s="19">
        <v>100</v>
      </c>
      <c r="O509" s="19">
        <v>90</v>
      </c>
      <c r="P509" s="19">
        <v>90</v>
      </c>
      <c r="Q509" s="21"/>
      <c r="R509" s="21"/>
      <c r="S509" s="21"/>
      <c r="T509" s="21"/>
      <c r="W509" s="2">
        <f t="shared" si="371"/>
        <v>95</v>
      </c>
      <c r="X509" s="2">
        <f t="shared" si="372"/>
        <v>5.7735026918962582</v>
      </c>
      <c r="Y509" s="2">
        <f t="shared" si="373"/>
        <v>4</v>
      </c>
      <c r="Z509" s="19">
        <v>80</v>
      </c>
      <c r="AA509" s="19">
        <v>100</v>
      </c>
      <c r="AB509" s="19">
        <v>100</v>
      </c>
      <c r="AC509" s="19">
        <v>70</v>
      </c>
      <c r="AJ509" s="2">
        <f t="shared" si="374"/>
        <v>87.5</v>
      </c>
      <c r="AK509" s="2">
        <f t="shared" si="375"/>
        <v>15</v>
      </c>
      <c r="AL509" s="2">
        <f t="shared" si="376"/>
        <v>4</v>
      </c>
      <c r="AM509" s="22">
        <f t="shared" si="377"/>
        <v>1.5707963267948966</v>
      </c>
      <c r="AN509" s="22">
        <f t="shared" si="378"/>
        <v>1.5707963267948966</v>
      </c>
      <c r="AO509" s="22">
        <f t="shared" si="379"/>
        <v>1.2490457723982542</v>
      </c>
      <c r="AP509" s="22">
        <f t="shared" si="380"/>
        <v>1.2490457723982542</v>
      </c>
      <c r="AQ509" s="22" t="str">
        <f t="shared" si="381"/>
        <v/>
      </c>
      <c r="AR509" s="22" t="str">
        <f t="shared" si="382"/>
        <v/>
      </c>
      <c r="AS509" s="22" t="str">
        <f t="shared" si="383"/>
        <v/>
      </c>
      <c r="AT509" s="22" t="str">
        <f t="shared" si="384"/>
        <v/>
      </c>
      <c r="AU509" s="22" t="str">
        <f t="shared" si="385"/>
        <v/>
      </c>
      <c r="AV509" s="22" t="str">
        <f t="shared" si="386"/>
        <v/>
      </c>
      <c r="AW509" s="2">
        <f t="shared" si="387"/>
        <v>1.4099210495965755</v>
      </c>
      <c r="AX509" s="2">
        <f t="shared" si="388"/>
        <v>0.18576276919281115</v>
      </c>
      <c r="AY509" s="2">
        <f t="shared" si="389"/>
        <v>4</v>
      </c>
      <c r="AZ509" s="23">
        <f t="shared" si="390"/>
        <v>1.1071487177940904</v>
      </c>
      <c r="BA509" s="23">
        <f t="shared" si="391"/>
        <v>1.5707963267948966</v>
      </c>
      <c r="BB509" s="23">
        <f t="shared" si="392"/>
        <v>1.5707963267948966</v>
      </c>
      <c r="BC509" s="23">
        <f t="shared" si="393"/>
        <v>0.99115658643119231</v>
      </c>
      <c r="BD509" s="23" t="str">
        <f t="shared" si="394"/>
        <v/>
      </c>
      <c r="BE509" s="23" t="str">
        <f t="shared" si="395"/>
        <v/>
      </c>
      <c r="BF509" s="23" t="str">
        <f t="shared" si="396"/>
        <v/>
      </c>
      <c r="BG509" s="23" t="str">
        <f t="shared" si="397"/>
        <v/>
      </c>
      <c r="BH509" s="23" t="str">
        <f t="shared" si="398"/>
        <v/>
      </c>
      <c r="BI509" s="23" t="str">
        <f t="shared" si="399"/>
        <v/>
      </c>
      <c r="BJ509" s="2">
        <f t="shared" si="400"/>
        <v>1.309974489453769</v>
      </c>
      <c r="BK509" s="2">
        <f t="shared" si="401"/>
        <v>0.3048711261090824</v>
      </c>
      <c r="BL509" s="2">
        <f t="shared" si="402"/>
        <v>4</v>
      </c>
      <c r="BM509" s="2">
        <f t="shared" si="403"/>
        <v>7.8900659258837938E-4</v>
      </c>
      <c r="BN509" s="2">
        <f t="shared" si="404"/>
        <v>1.8782931080010051E-4</v>
      </c>
      <c r="BO509" s="2">
        <f t="shared" si="405"/>
        <v>4</v>
      </c>
      <c r="BP509" s="2">
        <f t="shared" si="406"/>
        <v>1.5067777125664106</v>
      </c>
      <c r="BQ509" s="2">
        <f t="shared" si="407"/>
        <v>0.74069708411268287</v>
      </c>
      <c r="BR509" s="3" t="str">
        <f t="shared" si="408"/>
        <v>Nontoxic</v>
      </c>
      <c r="BS509" s="2">
        <f t="shared" si="409"/>
        <v>92.10526315789474</v>
      </c>
      <c r="BT509" s="4" t="s">
        <v>663</v>
      </c>
      <c r="BU509" s="2" t="s">
        <v>666</v>
      </c>
      <c r="BV509" s="2">
        <f t="shared" si="410"/>
        <v>3</v>
      </c>
      <c r="BW509" s="2">
        <f t="shared" si="411"/>
        <v>3</v>
      </c>
      <c r="BX509" s="2">
        <f t="shared" si="412"/>
        <v>3.450780641818163E-2</v>
      </c>
      <c r="BY509" s="2">
        <f t="shared" si="413"/>
        <v>9.2946403535020025E-2</v>
      </c>
      <c r="BZ509" s="2">
        <f t="shared" si="414"/>
        <v>6.3727104976600821E-2</v>
      </c>
      <c r="CA509" s="2">
        <f t="shared" si="415"/>
        <v>1.1666666666666667</v>
      </c>
      <c r="CB509" s="2">
        <f t="shared" si="416"/>
        <v>0.60688638370340842</v>
      </c>
      <c r="CC509" s="2">
        <v>6.6349999999999998</v>
      </c>
      <c r="CD509" s="2" t="str">
        <f t="shared" si="417"/>
        <v>Same Var</v>
      </c>
      <c r="CE509" s="2">
        <f t="shared" si="418"/>
        <v>9.4081934275610957E-2</v>
      </c>
      <c r="CF509" s="2" t="str">
        <f t="shared" si="419"/>
        <v>NS</v>
      </c>
      <c r="CG509" s="2" t="str">
        <f t="shared" si="420"/>
        <v>NS</v>
      </c>
      <c r="CH509" s="2" t="str">
        <f t="shared" si="421"/>
        <v>Same Var T-test</v>
      </c>
      <c r="CI509" s="2" t="str">
        <f t="shared" si="422"/>
        <v/>
      </c>
      <c r="CJ509" s="2" t="str">
        <f t="shared" si="423"/>
        <v/>
      </c>
    </row>
    <row r="510" spans="1:88" x14ac:dyDescent="0.2">
      <c r="A510" s="1" t="s">
        <v>142</v>
      </c>
      <c r="B510" s="19" t="s">
        <v>351</v>
      </c>
      <c r="C510" s="20">
        <v>37671</v>
      </c>
      <c r="D510" s="7">
        <v>0.48958333333333331</v>
      </c>
      <c r="E510" s="1">
        <v>0.1</v>
      </c>
      <c r="F510" s="1" t="s">
        <v>57</v>
      </c>
      <c r="G510" s="1" t="s">
        <v>777</v>
      </c>
      <c r="H510" s="19" t="s">
        <v>711</v>
      </c>
      <c r="I510" s="19" t="s">
        <v>712</v>
      </c>
      <c r="J510" s="19" t="s">
        <v>61</v>
      </c>
      <c r="K510" s="2">
        <v>0.75</v>
      </c>
      <c r="L510" s="2">
        <v>0.25</v>
      </c>
      <c r="M510" s="19">
        <v>100</v>
      </c>
      <c r="N510" s="19">
        <v>90</v>
      </c>
      <c r="O510" s="19">
        <v>90</v>
      </c>
      <c r="P510" s="19">
        <v>100</v>
      </c>
      <c r="Q510" s="21"/>
      <c r="R510" s="21"/>
      <c r="S510" s="21"/>
      <c r="T510" s="21"/>
      <c r="W510" s="2">
        <f t="shared" si="371"/>
        <v>95</v>
      </c>
      <c r="X510" s="2">
        <f t="shared" si="372"/>
        <v>5.7735026918962582</v>
      </c>
      <c r="Y510" s="2">
        <f t="shared" si="373"/>
        <v>4</v>
      </c>
      <c r="Z510" s="19">
        <v>90</v>
      </c>
      <c r="AA510" s="19">
        <v>100</v>
      </c>
      <c r="AB510" s="19">
        <v>80</v>
      </c>
      <c r="AC510" s="19">
        <v>60</v>
      </c>
      <c r="AJ510" s="2">
        <f t="shared" si="374"/>
        <v>82.5</v>
      </c>
      <c r="AK510" s="2">
        <f t="shared" si="375"/>
        <v>17.078251276599332</v>
      </c>
      <c r="AL510" s="2">
        <f t="shared" si="376"/>
        <v>4</v>
      </c>
      <c r="AM510" s="22">
        <f t="shared" si="377"/>
        <v>1.5707963267948966</v>
      </c>
      <c r="AN510" s="22">
        <f t="shared" si="378"/>
        <v>1.2490457723982542</v>
      </c>
      <c r="AO510" s="22">
        <f t="shared" si="379"/>
        <v>1.2490457723982542</v>
      </c>
      <c r="AP510" s="22">
        <f t="shared" si="380"/>
        <v>1.5707963267948966</v>
      </c>
      <c r="AQ510" s="22" t="str">
        <f t="shared" si="381"/>
        <v/>
      </c>
      <c r="AR510" s="22" t="str">
        <f t="shared" si="382"/>
        <v/>
      </c>
      <c r="AS510" s="22" t="str">
        <f t="shared" si="383"/>
        <v/>
      </c>
      <c r="AT510" s="22" t="str">
        <f t="shared" si="384"/>
        <v/>
      </c>
      <c r="AU510" s="22" t="str">
        <f t="shared" si="385"/>
        <v/>
      </c>
      <c r="AV510" s="22" t="str">
        <f t="shared" si="386"/>
        <v/>
      </c>
      <c r="AW510" s="2">
        <f t="shared" si="387"/>
        <v>1.4099210495965755</v>
      </c>
      <c r="AX510" s="2">
        <f t="shared" si="388"/>
        <v>0.18576276919281115</v>
      </c>
      <c r="AY510" s="2">
        <f t="shared" si="389"/>
        <v>4</v>
      </c>
      <c r="AZ510" s="23">
        <f t="shared" si="390"/>
        <v>1.2490457723982542</v>
      </c>
      <c r="BA510" s="23">
        <f t="shared" si="391"/>
        <v>1.5707963267948966</v>
      </c>
      <c r="BB510" s="23">
        <f t="shared" si="392"/>
        <v>1.1071487177940904</v>
      </c>
      <c r="BC510" s="23">
        <f t="shared" si="393"/>
        <v>0.88607712379261372</v>
      </c>
      <c r="BD510" s="23" t="str">
        <f t="shared" si="394"/>
        <v/>
      </c>
      <c r="BE510" s="23" t="str">
        <f t="shared" si="395"/>
        <v/>
      </c>
      <c r="BF510" s="23" t="str">
        <f t="shared" si="396"/>
        <v/>
      </c>
      <c r="BG510" s="23" t="str">
        <f t="shared" si="397"/>
        <v/>
      </c>
      <c r="BH510" s="23" t="str">
        <f t="shared" si="398"/>
        <v/>
      </c>
      <c r="BI510" s="23" t="str">
        <f t="shared" si="399"/>
        <v/>
      </c>
      <c r="BJ510" s="2">
        <f t="shared" si="400"/>
        <v>1.2032669851949638</v>
      </c>
      <c r="BK510" s="2">
        <f t="shared" si="401"/>
        <v>0.2869504276579673</v>
      </c>
      <c r="BL510" s="2">
        <f t="shared" si="402"/>
        <v>4</v>
      </c>
      <c r="BM510" s="2">
        <f t="shared" si="403"/>
        <v>6.470815294830584E-4</v>
      </c>
      <c r="BN510" s="2">
        <f t="shared" si="404"/>
        <v>1.4909872546315807E-4</v>
      </c>
      <c r="BO510" s="2">
        <f t="shared" si="405"/>
        <v>4</v>
      </c>
      <c r="BP510" s="2">
        <f t="shared" si="406"/>
        <v>0.91431491025565215</v>
      </c>
      <c r="BQ510" s="2">
        <f t="shared" si="407"/>
        <v>0.74069708411268287</v>
      </c>
      <c r="BR510" s="3" t="str">
        <f t="shared" si="408"/>
        <v>Nontoxic</v>
      </c>
      <c r="BS510" s="2">
        <f t="shared" si="409"/>
        <v>86.842105263157904</v>
      </c>
      <c r="BT510" s="4" t="s">
        <v>663</v>
      </c>
      <c r="BU510" s="2" t="s">
        <v>666</v>
      </c>
      <c r="BV510" s="2">
        <f t="shared" si="410"/>
        <v>3</v>
      </c>
      <c r="BW510" s="2">
        <f t="shared" si="411"/>
        <v>3</v>
      </c>
      <c r="BX510" s="2">
        <f t="shared" si="412"/>
        <v>3.450780641818163E-2</v>
      </c>
      <c r="BY510" s="2">
        <f t="shared" si="413"/>
        <v>8.2340547933090327E-2</v>
      </c>
      <c r="BZ510" s="2">
        <f t="shared" si="414"/>
        <v>5.8424177175635979E-2</v>
      </c>
      <c r="CA510" s="2">
        <f t="shared" si="415"/>
        <v>1.1666666666666667</v>
      </c>
      <c r="CB510" s="2">
        <f t="shared" si="416"/>
        <v>0.47162661819909801</v>
      </c>
      <c r="CC510" s="2">
        <v>6.6349999999999998</v>
      </c>
      <c r="CD510" s="2" t="str">
        <f t="shared" si="417"/>
        <v>Same Var</v>
      </c>
      <c r="CE510" s="2">
        <f t="shared" si="418"/>
        <v>8.8030406135120476E-2</v>
      </c>
      <c r="CF510" s="2" t="str">
        <f t="shared" si="419"/>
        <v>NS</v>
      </c>
      <c r="CG510" s="2" t="str">
        <f t="shared" si="420"/>
        <v>NS</v>
      </c>
      <c r="CH510" s="2" t="str">
        <f t="shared" si="421"/>
        <v>Same Var T-test</v>
      </c>
      <c r="CI510" s="2" t="str">
        <f t="shared" si="422"/>
        <v/>
      </c>
      <c r="CJ510" s="2" t="str">
        <f t="shared" si="423"/>
        <v/>
      </c>
    </row>
    <row r="511" spans="1:88" x14ac:dyDescent="0.2">
      <c r="A511" s="1" t="s">
        <v>142</v>
      </c>
      <c r="B511" s="19" t="s">
        <v>371</v>
      </c>
      <c r="C511" s="20">
        <v>37672</v>
      </c>
      <c r="D511" s="7">
        <v>0.46527777777777779</v>
      </c>
      <c r="E511" s="1">
        <v>0.1</v>
      </c>
      <c r="F511" s="1" t="s">
        <v>57</v>
      </c>
      <c r="G511" s="1" t="s">
        <v>777</v>
      </c>
      <c r="H511" s="19" t="s">
        <v>711</v>
      </c>
      <c r="I511" s="19" t="s">
        <v>712</v>
      </c>
      <c r="J511" s="19" t="s">
        <v>61</v>
      </c>
      <c r="K511" s="2">
        <v>0.75</v>
      </c>
      <c r="L511" s="2">
        <v>0.25</v>
      </c>
      <c r="M511" s="19">
        <v>100</v>
      </c>
      <c r="N511" s="19">
        <v>90</v>
      </c>
      <c r="O511" s="19">
        <v>90</v>
      </c>
      <c r="P511" s="19">
        <v>100</v>
      </c>
      <c r="Q511" s="21"/>
      <c r="R511" s="21"/>
      <c r="S511" s="21"/>
      <c r="T511" s="21"/>
      <c r="W511" s="2">
        <f t="shared" si="371"/>
        <v>95</v>
      </c>
      <c r="X511" s="2">
        <f t="shared" si="372"/>
        <v>5.7735026918962582</v>
      </c>
      <c r="Y511" s="2">
        <f t="shared" si="373"/>
        <v>4</v>
      </c>
      <c r="Z511" s="19">
        <v>90</v>
      </c>
      <c r="AA511" s="19">
        <v>90</v>
      </c>
      <c r="AB511" s="19">
        <v>100</v>
      </c>
      <c r="AC511" s="19">
        <v>60</v>
      </c>
      <c r="AJ511" s="2">
        <f t="shared" si="374"/>
        <v>85</v>
      </c>
      <c r="AK511" s="2">
        <f t="shared" si="375"/>
        <v>17.320508075688775</v>
      </c>
      <c r="AL511" s="2">
        <f t="shared" si="376"/>
        <v>4</v>
      </c>
      <c r="AM511" s="22">
        <f t="shared" si="377"/>
        <v>1.5707963267948966</v>
      </c>
      <c r="AN511" s="22">
        <f t="shared" si="378"/>
        <v>1.2490457723982542</v>
      </c>
      <c r="AO511" s="22">
        <f t="shared" si="379"/>
        <v>1.2490457723982542</v>
      </c>
      <c r="AP511" s="22">
        <f t="shared" si="380"/>
        <v>1.5707963267948966</v>
      </c>
      <c r="AQ511" s="22" t="str">
        <f t="shared" si="381"/>
        <v/>
      </c>
      <c r="AR511" s="22" t="str">
        <f t="shared" si="382"/>
        <v/>
      </c>
      <c r="AS511" s="22" t="str">
        <f t="shared" si="383"/>
        <v/>
      </c>
      <c r="AT511" s="22" t="str">
        <f t="shared" si="384"/>
        <v/>
      </c>
      <c r="AU511" s="22" t="str">
        <f t="shared" si="385"/>
        <v/>
      </c>
      <c r="AV511" s="22" t="str">
        <f t="shared" si="386"/>
        <v/>
      </c>
      <c r="AW511" s="2">
        <f t="shared" si="387"/>
        <v>1.4099210495965755</v>
      </c>
      <c r="AX511" s="2">
        <f t="shared" si="388"/>
        <v>0.18576276919281115</v>
      </c>
      <c r="AY511" s="2">
        <f t="shared" si="389"/>
        <v>4</v>
      </c>
      <c r="AZ511" s="23">
        <f t="shared" si="390"/>
        <v>1.2490457723982542</v>
      </c>
      <c r="BA511" s="23">
        <f t="shared" si="391"/>
        <v>1.2490457723982542</v>
      </c>
      <c r="BB511" s="23">
        <f t="shared" si="392"/>
        <v>1.5707963267948966</v>
      </c>
      <c r="BC511" s="23">
        <f t="shared" si="393"/>
        <v>0.88607712379261372</v>
      </c>
      <c r="BD511" s="23" t="str">
        <f t="shared" si="394"/>
        <v/>
      </c>
      <c r="BE511" s="23" t="str">
        <f t="shared" si="395"/>
        <v/>
      </c>
      <c r="BF511" s="23" t="str">
        <f t="shared" si="396"/>
        <v/>
      </c>
      <c r="BG511" s="23" t="str">
        <f t="shared" si="397"/>
        <v/>
      </c>
      <c r="BH511" s="23" t="str">
        <f t="shared" si="398"/>
        <v/>
      </c>
      <c r="BI511" s="23" t="str">
        <f t="shared" si="399"/>
        <v/>
      </c>
      <c r="BJ511" s="2">
        <f t="shared" si="400"/>
        <v>1.2387412488460048</v>
      </c>
      <c r="BK511" s="2">
        <f t="shared" si="401"/>
        <v>0.27978856678010472</v>
      </c>
      <c r="BL511" s="2">
        <f t="shared" si="402"/>
        <v>4</v>
      </c>
      <c r="BM511" s="2">
        <f t="shared" si="403"/>
        <v>5.9648638743726654E-4</v>
      </c>
      <c r="BN511" s="2">
        <f t="shared" si="404"/>
        <v>1.3551642663162458E-4</v>
      </c>
      <c r="BO511" s="2">
        <f t="shared" si="405"/>
        <v>4</v>
      </c>
      <c r="BP511" s="2">
        <f t="shared" si="406"/>
        <v>1.1601089457435705</v>
      </c>
      <c r="BQ511" s="2">
        <f t="shared" si="407"/>
        <v>0.74069708411268287</v>
      </c>
      <c r="BR511" s="3" t="str">
        <f t="shared" si="408"/>
        <v>Nontoxic</v>
      </c>
      <c r="BS511" s="2">
        <f t="shared" si="409"/>
        <v>89.473684210526315</v>
      </c>
      <c r="BT511" s="4" t="s">
        <v>663</v>
      </c>
      <c r="BU511" s="2" t="s">
        <v>666</v>
      </c>
      <c r="BV511" s="2">
        <f t="shared" si="410"/>
        <v>3</v>
      </c>
      <c r="BW511" s="2">
        <f t="shared" si="411"/>
        <v>3</v>
      </c>
      <c r="BX511" s="2">
        <f t="shared" si="412"/>
        <v>3.450780641818163E-2</v>
      </c>
      <c r="BY511" s="2">
        <f t="shared" si="413"/>
        <v>7.828164210086512E-2</v>
      </c>
      <c r="BZ511" s="2">
        <f t="shared" si="414"/>
        <v>5.6394724259523375E-2</v>
      </c>
      <c r="CA511" s="2">
        <f t="shared" si="415"/>
        <v>1.1666666666666667</v>
      </c>
      <c r="CB511" s="2">
        <f t="shared" si="416"/>
        <v>0.41979223092756357</v>
      </c>
      <c r="CC511" s="2">
        <v>6.6349999999999998</v>
      </c>
      <c r="CD511" s="2" t="str">
        <f t="shared" si="417"/>
        <v>Same Var</v>
      </c>
      <c r="CE511" s="2">
        <f t="shared" si="418"/>
        <v>9.3596428683045282E-2</v>
      </c>
      <c r="CF511" s="2" t="str">
        <f t="shared" si="419"/>
        <v>NS</v>
      </c>
      <c r="CG511" s="2" t="str">
        <f t="shared" si="420"/>
        <v>NS</v>
      </c>
      <c r="CH511" s="2" t="str">
        <f t="shared" si="421"/>
        <v>Same Var T-test</v>
      </c>
      <c r="CI511" s="2" t="str">
        <f t="shared" si="422"/>
        <v/>
      </c>
      <c r="CJ511" s="2" t="str">
        <f t="shared" si="423"/>
        <v/>
      </c>
    </row>
    <row r="512" spans="1:88" hidden="1" x14ac:dyDescent="0.2">
      <c r="A512" s="1" t="s">
        <v>142</v>
      </c>
      <c r="B512" s="19" t="s">
        <v>504</v>
      </c>
      <c r="C512" s="20">
        <v>38883</v>
      </c>
      <c r="D512" s="7">
        <v>0.33680555555555558</v>
      </c>
      <c r="E512" s="1">
        <v>0.1</v>
      </c>
      <c r="F512" s="1" t="s">
        <v>57</v>
      </c>
      <c r="G512" s="1" t="s">
        <v>849</v>
      </c>
      <c r="H512" s="19" t="s">
        <v>711</v>
      </c>
      <c r="I512" s="19" t="s">
        <v>712</v>
      </c>
      <c r="J512" s="19" t="s">
        <v>61</v>
      </c>
      <c r="K512" s="2">
        <v>0.75</v>
      </c>
      <c r="L512" s="2">
        <v>0.25</v>
      </c>
      <c r="M512" s="19">
        <v>90</v>
      </c>
      <c r="N512" s="19">
        <v>100</v>
      </c>
      <c r="O512" s="19">
        <v>100</v>
      </c>
      <c r="P512" s="19">
        <v>90</v>
      </c>
      <c r="Q512" s="21"/>
      <c r="R512" s="21"/>
      <c r="S512" s="21"/>
      <c r="T512" s="21"/>
      <c r="W512" s="2">
        <f t="shared" si="371"/>
        <v>95</v>
      </c>
      <c r="X512" s="2">
        <f t="shared" si="372"/>
        <v>5.7735026918962582</v>
      </c>
      <c r="Y512" s="2">
        <f t="shared" si="373"/>
        <v>4</v>
      </c>
      <c r="Z512" s="19">
        <v>70</v>
      </c>
      <c r="AA512" s="19">
        <v>60</v>
      </c>
      <c r="AB512" s="19">
        <v>100</v>
      </c>
      <c r="AC512" s="19">
        <v>90</v>
      </c>
      <c r="AJ512" s="2">
        <f t="shared" si="374"/>
        <v>80</v>
      </c>
      <c r="AK512" s="2">
        <f t="shared" si="375"/>
        <v>18.257418583505537</v>
      </c>
      <c r="AL512" s="2">
        <f t="shared" si="376"/>
        <v>4</v>
      </c>
      <c r="AM512" s="22">
        <f t="shared" si="377"/>
        <v>1.2490457723982542</v>
      </c>
      <c r="AN512" s="22">
        <f t="shared" si="378"/>
        <v>1.5707963267948966</v>
      </c>
      <c r="AO512" s="22">
        <f t="shared" si="379"/>
        <v>1.5707963267948966</v>
      </c>
      <c r="AP512" s="22">
        <f t="shared" si="380"/>
        <v>1.2490457723982542</v>
      </c>
      <c r="AQ512" s="22" t="str">
        <f t="shared" si="381"/>
        <v/>
      </c>
      <c r="AR512" s="22" t="str">
        <f t="shared" si="382"/>
        <v/>
      </c>
      <c r="AS512" s="22" t="str">
        <f t="shared" si="383"/>
        <v/>
      </c>
      <c r="AT512" s="22" t="str">
        <f t="shared" si="384"/>
        <v/>
      </c>
      <c r="AU512" s="22" t="str">
        <f t="shared" si="385"/>
        <v/>
      </c>
      <c r="AV512" s="22" t="str">
        <f t="shared" si="386"/>
        <v/>
      </c>
      <c r="AW512" s="2">
        <f t="shared" si="387"/>
        <v>1.4099210495965755</v>
      </c>
      <c r="AX512" s="2">
        <f t="shared" si="388"/>
        <v>0.18576276919281115</v>
      </c>
      <c r="AY512" s="2">
        <f t="shared" si="389"/>
        <v>4</v>
      </c>
      <c r="AZ512" s="23">
        <f t="shared" si="390"/>
        <v>0.99115658643119231</v>
      </c>
      <c r="BA512" s="23">
        <f t="shared" si="391"/>
        <v>0.88607712379261372</v>
      </c>
      <c r="BB512" s="23">
        <f t="shared" si="392"/>
        <v>1.5707963267948966</v>
      </c>
      <c r="BC512" s="23">
        <f t="shared" si="393"/>
        <v>1.2490457723982542</v>
      </c>
      <c r="BD512" s="23" t="str">
        <f t="shared" si="394"/>
        <v/>
      </c>
      <c r="BE512" s="23" t="str">
        <f t="shared" si="395"/>
        <v/>
      </c>
      <c r="BF512" s="23" t="str">
        <f t="shared" si="396"/>
        <v/>
      </c>
      <c r="BG512" s="23" t="str">
        <f t="shared" si="397"/>
        <v/>
      </c>
      <c r="BH512" s="23" t="str">
        <f t="shared" si="398"/>
        <v/>
      </c>
      <c r="BI512" s="23" t="str">
        <f t="shared" si="399"/>
        <v/>
      </c>
      <c r="BJ512" s="2">
        <f t="shared" si="400"/>
        <v>1.1742689523542391</v>
      </c>
      <c r="BK512" s="2">
        <f t="shared" si="401"/>
        <v>0.30518311448501756</v>
      </c>
      <c r="BL512" s="2">
        <f t="shared" si="402"/>
        <v>4</v>
      </c>
      <c r="BM512" s="2">
        <f t="shared" si="403"/>
        <v>7.9168196885416456E-4</v>
      </c>
      <c r="BN512" s="2">
        <f t="shared" si="404"/>
        <v>1.885671685529967E-4</v>
      </c>
      <c r="BO512" s="2">
        <f t="shared" si="405"/>
        <v>4</v>
      </c>
      <c r="BP512" s="2">
        <f t="shared" si="406"/>
        <v>0.69648195284879333</v>
      </c>
      <c r="BQ512" s="2">
        <f t="shared" si="407"/>
        <v>0.74069708411268287</v>
      </c>
      <c r="BR512" s="3" t="str">
        <f t="shared" si="408"/>
        <v>Toxic</v>
      </c>
      <c r="BS512" s="2">
        <f t="shared" si="409"/>
        <v>84.210526315789465</v>
      </c>
      <c r="BT512" s="4" t="s">
        <v>663</v>
      </c>
      <c r="BU512" s="2" t="s">
        <v>666</v>
      </c>
      <c r="BV512" s="2">
        <f t="shared" si="410"/>
        <v>3</v>
      </c>
      <c r="BW512" s="2">
        <f t="shared" si="411"/>
        <v>3</v>
      </c>
      <c r="BX512" s="2">
        <f t="shared" si="412"/>
        <v>3.450780641818163E-2</v>
      </c>
      <c r="BY512" s="2">
        <f t="shared" si="413"/>
        <v>9.3136733366775332E-2</v>
      </c>
      <c r="BZ512" s="2">
        <f t="shared" si="414"/>
        <v>6.3822269892478481E-2</v>
      </c>
      <c r="CA512" s="2">
        <f t="shared" si="415"/>
        <v>1.1666666666666667</v>
      </c>
      <c r="CB512" s="2">
        <f t="shared" si="416"/>
        <v>0.60930035629753221</v>
      </c>
      <c r="CC512" s="2">
        <v>6.6349999999999998</v>
      </c>
      <c r="CD512" s="2" t="str">
        <f t="shared" si="417"/>
        <v>Same Var</v>
      </c>
      <c r="CE512" s="2">
        <f t="shared" si="418"/>
        <v>8.9021710076134158E-2</v>
      </c>
      <c r="CF512" s="2" t="str">
        <f t="shared" si="419"/>
        <v>NS</v>
      </c>
      <c r="CG512" s="2" t="str">
        <f t="shared" si="420"/>
        <v>NS</v>
      </c>
      <c r="CH512" s="2" t="str">
        <f t="shared" si="421"/>
        <v>Same Var T-test</v>
      </c>
      <c r="CI512" s="2" t="str">
        <f t="shared" si="422"/>
        <v>TSTToxicLess25</v>
      </c>
      <c r="CJ512" s="2" t="str">
        <f t="shared" si="423"/>
        <v/>
      </c>
    </row>
    <row r="513" spans="1:88" hidden="1" x14ac:dyDescent="0.2">
      <c r="A513" s="1" t="s">
        <v>142</v>
      </c>
      <c r="B513" s="19" t="s">
        <v>561</v>
      </c>
      <c r="C513" s="20">
        <v>38651</v>
      </c>
      <c r="D513" s="7">
        <v>0.52777777777777779</v>
      </c>
      <c r="E513" s="1">
        <v>0.1</v>
      </c>
      <c r="F513" s="1" t="s">
        <v>57</v>
      </c>
      <c r="G513" s="1" t="s">
        <v>876</v>
      </c>
      <c r="H513" s="19" t="s">
        <v>711</v>
      </c>
      <c r="I513" s="19" t="s">
        <v>712</v>
      </c>
      <c r="J513" s="19" t="s">
        <v>61</v>
      </c>
      <c r="K513" s="2">
        <v>0.75</v>
      </c>
      <c r="L513" s="2">
        <v>0.25</v>
      </c>
      <c r="M513" s="19">
        <v>100</v>
      </c>
      <c r="N513" s="19">
        <v>90</v>
      </c>
      <c r="O513" s="19">
        <v>100</v>
      </c>
      <c r="P513" s="19">
        <v>90</v>
      </c>
      <c r="Q513" s="21"/>
      <c r="R513" s="21"/>
      <c r="S513" s="21"/>
      <c r="T513" s="21"/>
      <c r="W513" s="2">
        <f t="shared" si="371"/>
        <v>95</v>
      </c>
      <c r="X513" s="2">
        <f t="shared" si="372"/>
        <v>5.7735026918962582</v>
      </c>
      <c r="Y513" s="2">
        <f t="shared" si="373"/>
        <v>4</v>
      </c>
      <c r="Z513" s="19">
        <v>10</v>
      </c>
      <c r="AA513" s="19">
        <v>30</v>
      </c>
      <c r="AB513" s="19">
        <v>0</v>
      </c>
      <c r="AC513" s="19">
        <v>40</v>
      </c>
      <c r="AJ513" s="2">
        <f t="shared" si="374"/>
        <v>20</v>
      </c>
      <c r="AK513" s="2">
        <f t="shared" si="375"/>
        <v>18.257418583505537</v>
      </c>
      <c r="AL513" s="2">
        <f t="shared" si="376"/>
        <v>4</v>
      </c>
      <c r="AM513" s="22">
        <f t="shared" si="377"/>
        <v>1.5707963267948966</v>
      </c>
      <c r="AN513" s="22">
        <f t="shared" si="378"/>
        <v>1.2490457723982542</v>
      </c>
      <c r="AO513" s="22">
        <f t="shared" si="379"/>
        <v>1.5707963267948966</v>
      </c>
      <c r="AP513" s="22">
        <f t="shared" si="380"/>
        <v>1.2490457723982542</v>
      </c>
      <c r="AQ513" s="22" t="str">
        <f t="shared" si="381"/>
        <v/>
      </c>
      <c r="AR513" s="22" t="str">
        <f t="shared" si="382"/>
        <v/>
      </c>
      <c r="AS513" s="22" t="str">
        <f t="shared" si="383"/>
        <v/>
      </c>
      <c r="AT513" s="22" t="str">
        <f t="shared" si="384"/>
        <v/>
      </c>
      <c r="AU513" s="22" t="str">
        <f t="shared" si="385"/>
        <v/>
      </c>
      <c r="AV513" s="22" t="str">
        <f t="shared" si="386"/>
        <v/>
      </c>
      <c r="AW513" s="2">
        <f t="shared" si="387"/>
        <v>1.4099210495965755</v>
      </c>
      <c r="AX513" s="2">
        <f t="shared" si="388"/>
        <v>0.18576276919281115</v>
      </c>
      <c r="AY513" s="2">
        <f t="shared" si="389"/>
        <v>4</v>
      </c>
      <c r="AZ513" s="23">
        <f t="shared" si="390"/>
        <v>0.32175055439664224</v>
      </c>
      <c r="BA513" s="23">
        <f t="shared" si="391"/>
        <v>0.57963974036370425</v>
      </c>
      <c r="BB513" s="23">
        <f t="shared" si="392"/>
        <v>0</v>
      </c>
      <c r="BC513" s="23">
        <f t="shared" si="393"/>
        <v>0.68471920300228295</v>
      </c>
      <c r="BD513" s="23" t="str">
        <f t="shared" si="394"/>
        <v/>
      </c>
      <c r="BE513" s="23" t="str">
        <f t="shared" si="395"/>
        <v/>
      </c>
      <c r="BF513" s="23" t="str">
        <f t="shared" si="396"/>
        <v/>
      </c>
      <c r="BG513" s="23" t="str">
        <f t="shared" si="397"/>
        <v/>
      </c>
      <c r="BH513" s="23" t="str">
        <f t="shared" si="398"/>
        <v/>
      </c>
      <c r="BI513" s="23" t="str">
        <f t="shared" si="399"/>
        <v/>
      </c>
      <c r="BJ513" s="2">
        <f t="shared" si="400"/>
        <v>0.39652737444065733</v>
      </c>
      <c r="BK513" s="2">
        <f t="shared" si="401"/>
        <v>0.30518311448501739</v>
      </c>
      <c r="BL513" s="2">
        <f t="shared" si="402"/>
        <v>4</v>
      </c>
      <c r="BM513" s="2">
        <f t="shared" si="403"/>
        <v>7.9168196885416326E-4</v>
      </c>
      <c r="BN513" s="2">
        <f t="shared" si="404"/>
        <v>1.8856716855299635E-4</v>
      </c>
      <c r="BO513" s="2">
        <f t="shared" si="405"/>
        <v>4</v>
      </c>
      <c r="BP513" s="2">
        <f t="shared" si="406"/>
        <v>-3.9400966690092432</v>
      </c>
      <c r="BQ513" s="2">
        <f t="shared" si="407"/>
        <v>0.74069708411268287</v>
      </c>
      <c r="BR513" s="3" t="str">
        <f t="shared" si="408"/>
        <v>Toxic</v>
      </c>
      <c r="BS513" s="2">
        <f t="shared" si="409"/>
        <v>21.052631578947366</v>
      </c>
      <c r="BT513" s="4" t="s">
        <v>663</v>
      </c>
      <c r="BU513" s="4" t="s">
        <v>667</v>
      </c>
      <c r="BV513" s="2">
        <f t="shared" si="410"/>
        <v>3</v>
      </c>
      <c r="BW513" s="2">
        <f t="shared" si="411"/>
        <v>3</v>
      </c>
      <c r="BX513" s="2">
        <f t="shared" si="412"/>
        <v>3.450780641818163E-2</v>
      </c>
      <c r="BY513" s="2">
        <f t="shared" si="413"/>
        <v>9.3136733366775235E-2</v>
      </c>
      <c r="BZ513" s="2">
        <f t="shared" si="414"/>
        <v>6.3822269892478425E-2</v>
      </c>
      <c r="CA513" s="2">
        <f t="shared" si="415"/>
        <v>1.1666666666666667</v>
      </c>
      <c r="CB513" s="2">
        <f t="shared" si="416"/>
        <v>0.60930035629753221</v>
      </c>
      <c r="CC513" s="2">
        <v>6.6349999999999998</v>
      </c>
      <c r="CD513" s="2" t="str">
        <f t="shared" si="417"/>
        <v>Same Var</v>
      </c>
      <c r="CE513" s="2">
        <f t="shared" si="418"/>
        <v>0.10433083793825322</v>
      </c>
      <c r="CF513" s="2" t="str">
        <f t="shared" si="419"/>
        <v>NS</v>
      </c>
      <c r="CG513" s="2" t="str">
        <f t="shared" si="420"/>
        <v>NS</v>
      </c>
      <c r="CH513" s="2" t="str">
        <f t="shared" si="421"/>
        <v>Same Var T-test</v>
      </c>
      <c r="CI513" s="2" t="str">
        <f t="shared" si="422"/>
        <v/>
      </c>
      <c r="CJ513" s="2" t="str">
        <f t="shared" si="423"/>
        <v/>
      </c>
    </row>
    <row r="514" spans="1:88" x14ac:dyDescent="0.2">
      <c r="A514" s="1" t="s">
        <v>142</v>
      </c>
      <c r="B514" s="19" t="s">
        <v>516</v>
      </c>
      <c r="C514" s="20">
        <v>38883</v>
      </c>
      <c r="D514" s="7">
        <v>0.55902777777777779</v>
      </c>
      <c r="E514" s="1">
        <v>0.1</v>
      </c>
      <c r="F514" s="1" t="s">
        <v>57</v>
      </c>
      <c r="G514" s="1" t="s">
        <v>849</v>
      </c>
      <c r="H514" s="19" t="s">
        <v>711</v>
      </c>
      <c r="I514" s="19" t="s">
        <v>712</v>
      </c>
      <c r="J514" s="19" t="s">
        <v>61</v>
      </c>
      <c r="K514" s="2">
        <v>0.75</v>
      </c>
      <c r="L514" s="2">
        <v>0.25</v>
      </c>
      <c r="M514" s="19">
        <v>90</v>
      </c>
      <c r="N514" s="19">
        <v>100</v>
      </c>
      <c r="O514" s="19">
        <v>100</v>
      </c>
      <c r="P514" s="19">
        <v>90</v>
      </c>
      <c r="Q514" s="21"/>
      <c r="R514" s="21"/>
      <c r="S514" s="21"/>
      <c r="T514" s="21"/>
      <c r="W514" s="2">
        <f t="shared" si="371"/>
        <v>95</v>
      </c>
      <c r="X514" s="2">
        <f t="shared" si="372"/>
        <v>5.7735026918962582</v>
      </c>
      <c r="Y514" s="2">
        <f t="shared" si="373"/>
        <v>4</v>
      </c>
      <c r="Z514" s="19">
        <v>50</v>
      </c>
      <c r="AA514" s="19">
        <v>90</v>
      </c>
      <c r="AB514" s="19">
        <v>100</v>
      </c>
      <c r="AC514" s="19">
        <v>90</v>
      </c>
      <c r="AJ514" s="2">
        <f t="shared" si="374"/>
        <v>82.5</v>
      </c>
      <c r="AK514" s="2">
        <f t="shared" si="375"/>
        <v>22.173557826083453</v>
      </c>
      <c r="AL514" s="2">
        <f t="shared" si="376"/>
        <v>4</v>
      </c>
      <c r="AM514" s="22">
        <f t="shared" si="377"/>
        <v>1.2490457723982542</v>
      </c>
      <c r="AN514" s="22">
        <f t="shared" si="378"/>
        <v>1.5707963267948966</v>
      </c>
      <c r="AO514" s="22">
        <f t="shared" si="379"/>
        <v>1.5707963267948966</v>
      </c>
      <c r="AP514" s="22">
        <f t="shared" si="380"/>
        <v>1.2490457723982542</v>
      </c>
      <c r="AQ514" s="22" t="str">
        <f t="shared" si="381"/>
        <v/>
      </c>
      <c r="AR514" s="22" t="str">
        <f t="shared" si="382"/>
        <v/>
      </c>
      <c r="AS514" s="22" t="str">
        <f t="shared" si="383"/>
        <v/>
      </c>
      <c r="AT514" s="22" t="str">
        <f t="shared" si="384"/>
        <v/>
      </c>
      <c r="AU514" s="22" t="str">
        <f t="shared" si="385"/>
        <v/>
      </c>
      <c r="AV514" s="22" t="str">
        <f t="shared" si="386"/>
        <v/>
      </c>
      <c r="AW514" s="2">
        <f t="shared" si="387"/>
        <v>1.4099210495965755</v>
      </c>
      <c r="AX514" s="2">
        <f t="shared" si="388"/>
        <v>0.18576276919281115</v>
      </c>
      <c r="AY514" s="2">
        <f t="shared" si="389"/>
        <v>4</v>
      </c>
      <c r="AZ514" s="23">
        <f t="shared" si="390"/>
        <v>0.78539816339744839</v>
      </c>
      <c r="BA514" s="23">
        <f t="shared" si="391"/>
        <v>1.2490457723982542</v>
      </c>
      <c r="BB514" s="23">
        <f t="shared" si="392"/>
        <v>1.5707963267948966</v>
      </c>
      <c r="BC514" s="23">
        <f t="shared" si="393"/>
        <v>1.2490457723982542</v>
      </c>
      <c r="BD514" s="23" t="str">
        <f t="shared" si="394"/>
        <v/>
      </c>
      <c r="BE514" s="23" t="str">
        <f t="shared" si="395"/>
        <v/>
      </c>
      <c r="BF514" s="23" t="str">
        <f t="shared" si="396"/>
        <v/>
      </c>
      <c r="BG514" s="23" t="str">
        <f t="shared" si="397"/>
        <v/>
      </c>
      <c r="BH514" s="23" t="str">
        <f t="shared" si="398"/>
        <v/>
      </c>
      <c r="BI514" s="23" t="str">
        <f t="shared" si="399"/>
        <v/>
      </c>
      <c r="BJ514" s="2">
        <f t="shared" si="400"/>
        <v>1.2135715087472134</v>
      </c>
      <c r="BK514" s="2">
        <f t="shared" si="401"/>
        <v>0.32324337119285984</v>
      </c>
      <c r="BL514" s="2">
        <f t="shared" si="402"/>
        <v>4</v>
      </c>
      <c r="BM514" s="2">
        <f t="shared" si="403"/>
        <v>9.594028951374488E-4</v>
      </c>
      <c r="BN514" s="2">
        <f t="shared" si="404"/>
        <v>2.3529489737159035E-4</v>
      </c>
      <c r="BO514" s="2">
        <f t="shared" si="405"/>
        <v>4</v>
      </c>
      <c r="BP514" s="2">
        <f t="shared" si="406"/>
        <v>0.88713172529985285</v>
      </c>
      <c r="BQ514" s="2">
        <f t="shared" si="407"/>
        <v>0.74069708411268287</v>
      </c>
      <c r="BR514" s="3" t="str">
        <f t="shared" si="408"/>
        <v>Nontoxic</v>
      </c>
      <c r="BS514" s="2">
        <f t="shared" si="409"/>
        <v>86.842105263157904</v>
      </c>
      <c r="BT514" s="4" t="s">
        <v>663</v>
      </c>
      <c r="BU514" s="2" t="s">
        <v>666</v>
      </c>
      <c r="BV514" s="2">
        <f t="shared" si="410"/>
        <v>3</v>
      </c>
      <c r="BW514" s="2">
        <f t="shared" si="411"/>
        <v>3</v>
      </c>
      <c r="BX514" s="2">
        <f t="shared" si="412"/>
        <v>3.450780641818163E-2</v>
      </c>
      <c r="BY514" s="2">
        <f t="shared" si="413"/>
        <v>0.10448627702012497</v>
      </c>
      <c r="BZ514" s="2">
        <f t="shared" si="414"/>
        <v>6.9497041719153302E-2</v>
      </c>
      <c r="CA514" s="2">
        <f t="shared" si="415"/>
        <v>1.1666666666666667</v>
      </c>
      <c r="CB514" s="2">
        <f t="shared" si="416"/>
        <v>0.75169815200574108</v>
      </c>
      <c r="CC514" s="2">
        <v>6.6349999999999998</v>
      </c>
      <c r="CD514" s="2" t="str">
        <f t="shared" si="417"/>
        <v>Same Var</v>
      </c>
      <c r="CE514" s="2">
        <f t="shared" si="418"/>
        <v>8.5778185484393588E-2</v>
      </c>
      <c r="CF514" s="2" t="str">
        <f t="shared" si="419"/>
        <v>NS</v>
      </c>
      <c r="CG514" s="2" t="str">
        <f t="shared" si="420"/>
        <v>NS</v>
      </c>
      <c r="CH514" s="2" t="str">
        <f t="shared" si="421"/>
        <v>Same Var T-test</v>
      </c>
      <c r="CI514" s="2" t="str">
        <f t="shared" si="422"/>
        <v/>
      </c>
      <c r="CJ514" s="2" t="str">
        <f t="shared" si="423"/>
        <v/>
      </c>
    </row>
    <row r="515" spans="1:88" x14ac:dyDescent="0.2">
      <c r="A515" s="1" t="s">
        <v>142</v>
      </c>
      <c r="B515" s="19" t="s">
        <v>189</v>
      </c>
      <c r="C515" s="20">
        <v>37644</v>
      </c>
      <c r="D515" s="7">
        <v>0.2986111111111111</v>
      </c>
      <c r="E515" s="1">
        <v>0.1</v>
      </c>
      <c r="F515" s="1" t="s">
        <v>57</v>
      </c>
      <c r="G515" s="1" t="s">
        <v>720</v>
      </c>
      <c r="H515" s="19" t="s">
        <v>711</v>
      </c>
      <c r="I515" s="19" t="s">
        <v>712</v>
      </c>
      <c r="J515" s="19" t="s">
        <v>61</v>
      </c>
      <c r="K515" s="2">
        <v>0.75</v>
      </c>
      <c r="L515" s="2">
        <v>0.25</v>
      </c>
      <c r="M515" s="19">
        <v>100</v>
      </c>
      <c r="N515" s="19">
        <v>100</v>
      </c>
      <c r="O515" s="19">
        <v>90</v>
      </c>
      <c r="P515" s="19">
        <v>90</v>
      </c>
      <c r="Q515" s="21"/>
      <c r="R515" s="21"/>
      <c r="S515" s="21"/>
      <c r="T515" s="21"/>
      <c r="W515" s="2">
        <f t="shared" ref="W515:W578" si="424">AVERAGE(M515:V515)</f>
        <v>95</v>
      </c>
      <c r="X515" s="2">
        <f t="shared" ref="X515:X578" si="425">STDEV(M515:V515)</f>
        <v>5.7735026918962582</v>
      </c>
      <c r="Y515" s="2">
        <f t="shared" ref="Y515:Y578" si="426">COUNT(M515:V515)</f>
        <v>4</v>
      </c>
      <c r="Z515" s="19">
        <v>100</v>
      </c>
      <c r="AA515" s="19">
        <v>50</v>
      </c>
      <c r="AB515" s="19">
        <v>100</v>
      </c>
      <c r="AC515" s="19">
        <v>100</v>
      </c>
      <c r="AJ515" s="2">
        <f t="shared" ref="AJ515:AJ578" si="427">AVERAGE(Z515:AI515)</f>
        <v>87.5</v>
      </c>
      <c r="AK515" s="2">
        <f t="shared" ref="AK515:AK578" si="428">STDEV(Z515:AI515)</f>
        <v>25</v>
      </c>
      <c r="AL515" s="2">
        <f t="shared" ref="AL515:AL578" si="429">COUNT(Z515:AI515)</f>
        <v>4</v>
      </c>
      <c r="AM515" s="22">
        <f t="shared" ref="AM515:AM578" si="430">IF(AND(ISNUMBER(M515),SIGN(M515)&gt;-1),ASIN(SQRT(M515/100)),"")</f>
        <v>1.5707963267948966</v>
      </c>
      <c r="AN515" s="22">
        <f t="shared" ref="AN515:AN578" si="431">IF(AND(ISNUMBER(N515),SIGN(N515)&gt;-1),ASIN(SQRT(N515/100)),"")</f>
        <v>1.5707963267948966</v>
      </c>
      <c r="AO515" s="22">
        <f t="shared" ref="AO515:AO578" si="432">IF(AND(ISNUMBER(O515),SIGN(O515)&gt;-1),ASIN(SQRT(O515/100)),"")</f>
        <v>1.2490457723982542</v>
      </c>
      <c r="AP515" s="22">
        <f t="shared" ref="AP515:AP578" si="433">IF(AND(ISNUMBER(P515),SIGN(P515)&gt;-1),ASIN(SQRT(P515/100)),"")</f>
        <v>1.2490457723982542</v>
      </c>
      <c r="AQ515" s="22" t="str">
        <f t="shared" ref="AQ515:AQ578" si="434">IF(AND(ISNUMBER(Q515),SIGN(Q515)&gt;-1),ASIN(SQRT(Q515/100)),"")</f>
        <v/>
      </c>
      <c r="AR515" s="22" t="str">
        <f t="shared" ref="AR515:AR578" si="435">IF(AND(ISNUMBER(R515),SIGN(R515)&gt;-1),ASIN(SQRT(R515/100)),"")</f>
        <v/>
      </c>
      <c r="AS515" s="22" t="str">
        <f t="shared" ref="AS515:AS578" si="436">IF(AND(ISNUMBER(S515),SIGN(S515)&gt;-1),ASIN(SQRT(S515/100)),"")</f>
        <v/>
      </c>
      <c r="AT515" s="22" t="str">
        <f t="shared" ref="AT515:AT578" si="437">IF(AND(ISNUMBER(T515),SIGN(T515)&gt;-1),ASIN(SQRT(T515/100)),"")</f>
        <v/>
      </c>
      <c r="AU515" s="22" t="str">
        <f t="shared" ref="AU515:AU578" si="438">IF(AND(ISNUMBER(U515),SIGN(U515)&gt;-1),ASIN(SQRT(U515/100)),"")</f>
        <v/>
      </c>
      <c r="AV515" s="22" t="str">
        <f t="shared" ref="AV515:AV578" si="439">IF(AND(ISNUMBER(V515),SIGN(V515)&gt;-1),ASIN(SQRT(V515/100)),"")</f>
        <v/>
      </c>
      <c r="AW515" s="2">
        <f t="shared" ref="AW515:AW578" si="440">AVERAGE(AM515:AV515)</f>
        <v>1.4099210495965755</v>
      </c>
      <c r="AX515" s="2">
        <f t="shared" ref="AX515:AX578" si="441">STDEV(AM515:AV515)</f>
        <v>0.18576276919281115</v>
      </c>
      <c r="AY515" s="2">
        <f t="shared" ref="AY515:AY578" si="442">COUNT(AM515:AV515)</f>
        <v>4</v>
      </c>
      <c r="AZ515" s="23">
        <f t="shared" ref="AZ515:AZ578" si="443">IF(AND(ISNUMBER(Z515),SIGN(Z515)&gt;-1),ASIN(SQRT(Z515/100)),"")</f>
        <v>1.5707963267948966</v>
      </c>
      <c r="BA515" s="23">
        <f t="shared" ref="BA515:BA578" si="444">IF(AND(ISNUMBER(AA515),SIGN(AA515)&gt;-1),ASIN(SQRT(AA515/100)),"")</f>
        <v>0.78539816339744839</v>
      </c>
      <c r="BB515" s="23">
        <f t="shared" ref="BB515:BB578" si="445">IF(AND(ISNUMBER(AB515),SIGN(AB515)&gt;-1),ASIN(SQRT(AB515/100)),"")</f>
        <v>1.5707963267948966</v>
      </c>
      <c r="BC515" s="23">
        <f t="shared" ref="BC515:BC578" si="446">IF(AND(ISNUMBER(AC515),SIGN(AC515)&gt;-1),ASIN(SQRT(AC515/100)),"")</f>
        <v>1.5707963267948966</v>
      </c>
      <c r="BD515" s="23" t="str">
        <f t="shared" ref="BD515:BD578" si="447">IF(AND(ISNUMBER(AD515),SIGN(AD515)&gt;-1),ASIN(SQRT(AD515/100)),"")</f>
        <v/>
      </c>
      <c r="BE515" s="23" t="str">
        <f t="shared" ref="BE515:BE578" si="448">IF(AND(ISNUMBER(AE515),SIGN(AE515)&gt;-1),ASIN(SQRT(AE515/100)),"")</f>
        <v/>
      </c>
      <c r="BF515" s="23" t="str">
        <f t="shared" ref="BF515:BF578" si="449">IF(AND(ISNUMBER(AF515),SIGN(AF515)&gt;-1),ASIN(SQRT(AF515/100)),"")</f>
        <v/>
      </c>
      <c r="BG515" s="23" t="str">
        <f t="shared" ref="BG515:BG578" si="450">IF(AND(ISNUMBER(AG515),SIGN(AG515)&gt;-1),ASIN(SQRT(AG515/100)),"")</f>
        <v/>
      </c>
      <c r="BH515" s="23" t="str">
        <f t="shared" ref="BH515:BH578" si="451">IF(AND(ISNUMBER(AH515),SIGN(AH515)&gt;-1),ASIN(SQRT(AH515/100)),"")</f>
        <v/>
      </c>
      <c r="BI515" s="23" t="str">
        <f t="shared" ref="BI515:BI578" si="452">IF(AND(ISNUMBER(AI515),SIGN(AI515)&gt;-1),ASIN(SQRT(AI515/100)),"")</f>
        <v/>
      </c>
      <c r="BJ515" s="2">
        <f t="shared" ref="BJ515:BJ578" si="453">AVERAGE(AZ515:BI515)</f>
        <v>1.3744467859455345</v>
      </c>
      <c r="BK515" s="2">
        <f t="shared" ref="BK515:BK578" si="454">STDEV(AZ515:BI515)</f>
        <v>0.39269908169872381</v>
      </c>
      <c r="BL515" s="2">
        <f t="shared" ref="BL515:BL578" si="455">COUNT(AZ515:BI515)</f>
        <v>4</v>
      </c>
      <c r="BM515" s="2">
        <f t="shared" ref="BM515:BM578" si="456">((BK515^2/BL515)+(((K515^2)*(AX515^2))/AY515))^2</f>
        <v>1.8840636880049341E-3</v>
      </c>
      <c r="BN515" s="2">
        <f t="shared" ref="BN515:BN578" si="457">(((BK515^2)/BL515)^2)/(BL515-1)+((((K515^2)*(AX515^2))/AY515)^2)/(AY515-1)</f>
        <v>5.0329769487569181E-4</v>
      </c>
      <c r="BO515" s="2">
        <f t="shared" ref="BO515:BO578" si="458">ROUND(BM515/BN515,0)</f>
        <v>4</v>
      </c>
      <c r="BP515" s="2">
        <f t="shared" ref="BP515:BP578" si="459">(BJ515-(K515*AW515))/((((BK515^2)/BL515)+(((K515^2)*(AX515^2))/AY515))^0.5)</f>
        <v>1.5215757764488618</v>
      </c>
      <c r="BQ515" s="2">
        <f t="shared" ref="BQ515:BQ578" si="460">TINV((2*L515),BO515)</f>
        <v>0.74069708411268287</v>
      </c>
      <c r="BR515" s="3" t="str">
        <f t="shared" ref="BR515:BR578" si="461">IF(AND(AX515=0,BK515=0),IF(AJ515&lt;(K515*W515),"Toxic","Nontoxic"),IF(BP515&gt;BQ515,"Nontoxic","Toxic"))</f>
        <v>Nontoxic</v>
      </c>
      <c r="BS515" s="2">
        <f t="shared" ref="BS515:BS578" si="462">(AJ515/W515)*100</f>
        <v>92.10526315789474</v>
      </c>
      <c r="BT515" s="4" t="s">
        <v>664</v>
      </c>
      <c r="BU515" s="2" t="s">
        <v>666</v>
      </c>
      <c r="BV515" s="2">
        <f t="shared" ref="BV515:BV578" si="463">COUNT(AM515:AV515)-1</f>
        <v>3</v>
      </c>
      <c r="BW515" s="2">
        <f t="shared" ref="BW515:BW578" si="464">COUNT(AZ515:BI515)-1</f>
        <v>3</v>
      </c>
      <c r="BX515" s="2">
        <f t="shared" ref="BX515:BX578" si="465">(STDEV(AM515:AV515))^2</f>
        <v>3.450780641818163E-2</v>
      </c>
      <c r="BY515" s="2">
        <f t="shared" ref="BY515:BY578" si="466">(STDEV(AZ515:BI515))^2</f>
        <v>0.15421256876702094</v>
      </c>
      <c r="BZ515" s="2">
        <f t="shared" ref="BZ515:BZ578" si="467">((BV515*BX515)+(BW515*BY515))/(BV515+BW515)</f>
        <v>9.4360187592601286E-2</v>
      </c>
      <c r="CA515" s="2">
        <f t="shared" ref="CA515:CA578" si="468">1+(((1/BV515+1/BW515)-(1/(BV515+BW515)))/3)</f>
        <v>1.1666666666666667</v>
      </c>
      <c r="CB515" s="2">
        <f t="shared" ref="CB515:CB578" si="469">(((BV515+BW515)*LN(BZ515))-((BV515*LN(BX515))+(BW515*LN(BY515))))/CA515</f>
        <v>1.3235681479521282</v>
      </c>
      <c r="CC515" s="2">
        <v>6.6349999999999998</v>
      </c>
      <c r="CD515" s="2" t="str">
        <f t="shared" ref="CD515:CD578" si="470">IF(CB515&gt;CC515,"Sig Diff Var","Same Var")</f>
        <v>Same Var</v>
      </c>
      <c r="CE515" s="2">
        <f t="shared" ref="CE515:CE578" si="471">TTEST(AZ515:BI515,AB515:AV515,1,IF(CD515="Same Var",2,IF(CD515="Sig Diff Var",3,"Wakka Wakka")))</f>
        <v>8.5229833297411156E-2</v>
      </c>
      <c r="CF515" s="2" t="str">
        <f t="shared" ref="CF515:CF578" si="472">IF(AND(CE515&lt;0.05,BS515&lt;100),"Sig","NS")</f>
        <v>NS</v>
      </c>
      <c r="CG515" s="2" t="str">
        <f t="shared" ref="CG515:CG578" si="473">IF(BT515="Normal",CF515,IF(BT515="Non-normal",BU515,"Bleh"))</f>
        <v>NS</v>
      </c>
      <c r="CH515" s="2" t="str">
        <f t="shared" ref="CH515:CH578" si="474">IF(BS515&lt;100,IF(BT515="Non-normal","Wilcoxon",IF(AND(BT515="Normal",CD515="Same Var"),"Same Var T-test",IF(AND(BT515="Normal",CD515="Sig Diff Var"),"Diff Var T-test","Bleh"))),"")</f>
        <v>Wilcoxon</v>
      </c>
      <c r="CI515" s="2" t="str">
        <f t="shared" ref="CI515:CI578" si="475">IF(AND(BR515="Toxic",BS515&gt;75),"TSTToxicLess25","")</f>
        <v/>
      </c>
      <c r="CJ515" s="2" t="str">
        <f t="shared" ref="CJ515:CJ578" si="476">IF(AND(CG515="Sig",BS515&gt;75),"NOECToxicLess25","")</f>
        <v/>
      </c>
    </row>
    <row r="516" spans="1:88" hidden="1" x14ac:dyDescent="0.2">
      <c r="A516" s="1" t="s">
        <v>142</v>
      </c>
      <c r="B516" s="19" t="s">
        <v>354</v>
      </c>
      <c r="C516" s="20">
        <v>37671</v>
      </c>
      <c r="D516" s="7">
        <v>0.70833333333333337</v>
      </c>
      <c r="E516" s="1">
        <v>0.1</v>
      </c>
      <c r="F516" s="1" t="s">
        <v>57</v>
      </c>
      <c r="G516" s="1" t="s">
        <v>777</v>
      </c>
      <c r="H516" s="19" t="s">
        <v>711</v>
      </c>
      <c r="I516" s="19" t="s">
        <v>712</v>
      </c>
      <c r="J516" s="19" t="s">
        <v>61</v>
      </c>
      <c r="K516" s="2">
        <v>0.75</v>
      </c>
      <c r="L516" s="2">
        <v>0.25</v>
      </c>
      <c r="M516" s="19">
        <v>100</v>
      </c>
      <c r="N516" s="19">
        <v>90</v>
      </c>
      <c r="O516" s="19">
        <v>90</v>
      </c>
      <c r="P516" s="19">
        <v>100</v>
      </c>
      <c r="Q516" s="21"/>
      <c r="R516" s="21"/>
      <c r="S516" s="21"/>
      <c r="T516" s="21"/>
      <c r="W516" s="2">
        <f t="shared" si="424"/>
        <v>95</v>
      </c>
      <c r="X516" s="2">
        <f t="shared" si="425"/>
        <v>5.7735026918962582</v>
      </c>
      <c r="Y516" s="2">
        <f t="shared" si="426"/>
        <v>4</v>
      </c>
      <c r="Z516" s="19">
        <v>100</v>
      </c>
      <c r="AA516" s="19">
        <v>90</v>
      </c>
      <c r="AB516" s="19">
        <v>80</v>
      </c>
      <c r="AC516" s="19">
        <v>40</v>
      </c>
      <c r="AJ516" s="2">
        <f t="shared" si="427"/>
        <v>77.5</v>
      </c>
      <c r="AK516" s="2">
        <f t="shared" si="428"/>
        <v>26.299556396765833</v>
      </c>
      <c r="AL516" s="2">
        <f t="shared" si="429"/>
        <v>4</v>
      </c>
      <c r="AM516" s="22">
        <f t="shared" si="430"/>
        <v>1.5707963267948966</v>
      </c>
      <c r="AN516" s="22">
        <f t="shared" si="431"/>
        <v>1.2490457723982542</v>
      </c>
      <c r="AO516" s="22">
        <f t="shared" si="432"/>
        <v>1.2490457723982542</v>
      </c>
      <c r="AP516" s="22">
        <f t="shared" si="433"/>
        <v>1.5707963267948966</v>
      </c>
      <c r="AQ516" s="22" t="str">
        <f t="shared" si="434"/>
        <v/>
      </c>
      <c r="AR516" s="22" t="str">
        <f t="shared" si="435"/>
        <v/>
      </c>
      <c r="AS516" s="22" t="str">
        <f t="shared" si="436"/>
        <v/>
      </c>
      <c r="AT516" s="22" t="str">
        <f t="shared" si="437"/>
        <v/>
      </c>
      <c r="AU516" s="22" t="str">
        <f t="shared" si="438"/>
        <v/>
      </c>
      <c r="AV516" s="22" t="str">
        <f t="shared" si="439"/>
        <v/>
      </c>
      <c r="AW516" s="2">
        <f t="shared" si="440"/>
        <v>1.4099210495965755</v>
      </c>
      <c r="AX516" s="2">
        <f t="shared" si="441"/>
        <v>0.18576276919281115</v>
      </c>
      <c r="AY516" s="2">
        <f t="shared" si="442"/>
        <v>4</v>
      </c>
      <c r="AZ516" s="23">
        <f t="shared" si="443"/>
        <v>1.5707963267948966</v>
      </c>
      <c r="BA516" s="23">
        <f t="shared" si="444"/>
        <v>1.2490457723982542</v>
      </c>
      <c r="BB516" s="23">
        <f t="shared" si="445"/>
        <v>1.1071487177940904</v>
      </c>
      <c r="BC516" s="23">
        <f t="shared" si="446"/>
        <v>0.68471920300228295</v>
      </c>
      <c r="BD516" s="23" t="str">
        <f t="shared" si="447"/>
        <v/>
      </c>
      <c r="BE516" s="23" t="str">
        <f t="shared" si="448"/>
        <v/>
      </c>
      <c r="BF516" s="23" t="str">
        <f t="shared" si="449"/>
        <v/>
      </c>
      <c r="BG516" s="23" t="str">
        <f t="shared" si="450"/>
        <v/>
      </c>
      <c r="BH516" s="23" t="str">
        <f t="shared" si="451"/>
        <v/>
      </c>
      <c r="BI516" s="23" t="str">
        <f t="shared" si="452"/>
        <v/>
      </c>
      <c r="BJ516" s="2">
        <f t="shared" si="453"/>
        <v>1.1529275049973811</v>
      </c>
      <c r="BK516" s="2">
        <f t="shared" si="454"/>
        <v>0.36749956234601</v>
      </c>
      <c r="BL516" s="2">
        <f t="shared" si="455"/>
        <v>4</v>
      </c>
      <c r="BM516" s="2">
        <f t="shared" si="456"/>
        <v>1.4912450670585083E-3</v>
      </c>
      <c r="BN516" s="2">
        <f t="shared" si="457"/>
        <v>3.8785159924801919E-4</v>
      </c>
      <c r="BO516" s="2">
        <f t="shared" si="458"/>
        <v>4</v>
      </c>
      <c r="BP516" s="2">
        <f t="shared" si="459"/>
        <v>0.48590985847350282</v>
      </c>
      <c r="BQ516" s="2">
        <f t="shared" si="460"/>
        <v>0.74069708411268287</v>
      </c>
      <c r="BR516" s="3" t="str">
        <f t="shared" si="461"/>
        <v>Toxic</v>
      </c>
      <c r="BS516" s="2">
        <f t="shared" si="462"/>
        <v>81.578947368421055</v>
      </c>
      <c r="BT516" s="4" t="s">
        <v>663</v>
      </c>
      <c r="BU516" s="2" t="s">
        <v>666</v>
      </c>
      <c r="BV516" s="2">
        <f t="shared" si="463"/>
        <v>3</v>
      </c>
      <c r="BW516" s="2">
        <f t="shared" si="464"/>
        <v>3</v>
      </c>
      <c r="BX516" s="2">
        <f t="shared" si="465"/>
        <v>3.450780641818163E-2</v>
      </c>
      <c r="BY516" s="2">
        <f t="shared" si="466"/>
        <v>0.13505592832450888</v>
      </c>
      <c r="BZ516" s="2">
        <f t="shared" si="467"/>
        <v>8.4781867371345257E-2</v>
      </c>
      <c r="CA516" s="2">
        <f t="shared" si="468"/>
        <v>1.1666666666666667</v>
      </c>
      <c r="CB516" s="2">
        <f t="shared" si="469"/>
        <v>1.1141712914567019</v>
      </c>
      <c r="CC516" s="2">
        <v>6.6349999999999998</v>
      </c>
      <c r="CD516" s="2" t="str">
        <f t="shared" si="470"/>
        <v>Same Var</v>
      </c>
      <c r="CE516" s="2">
        <f t="shared" si="471"/>
        <v>8.4879722436262281E-2</v>
      </c>
      <c r="CF516" s="2" t="str">
        <f t="shared" si="472"/>
        <v>NS</v>
      </c>
      <c r="CG516" s="2" t="str">
        <f t="shared" si="473"/>
        <v>NS</v>
      </c>
      <c r="CH516" s="2" t="str">
        <f t="shared" si="474"/>
        <v>Same Var T-test</v>
      </c>
      <c r="CI516" s="2" t="str">
        <f t="shared" si="475"/>
        <v>TSTToxicLess25</v>
      </c>
      <c r="CJ516" s="2" t="str">
        <f t="shared" si="476"/>
        <v/>
      </c>
    </row>
    <row r="517" spans="1:88" hidden="1" x14ac:dyDescent="0.2">
      <c r="A517" s="1" t="s">
        <v>142</v>
      </c>
      <c r="B517" s="19" t="s">
        <v>196</v>
      </c>
      <c r="C517" s="20">
        <v>37644</v>
      </c>
      <c r="D517" s="7">
        <v>0.60416666666666663</v>
      </c>
      <c r="E517" s="1">
        <v>0.1</v>
      </c>
      <c r="F517" s="1" t="s">
        <v>57</v>
      </c>
      <c r="G517" s="1" t="s">
        <v>720</v>
      </c>
      <c r="H517" s="19" t="s">
        <v>711</v>
      </c>
      <c r="I517" s="19" t="s">
        <v>712</v>
      </c>
      <c r="J517" s="19" t="s">
        <v>61</v>
      </c>
      <c r="K517" s="2">
        <v>0.75</v>
      </c>
      <c r="L517" s="2">
        <v>0.25</v>
      </c>
      <c r="M517" s="19">
        <v>100</v>
      </c>
      <c r="N517" s="19">
        <v>100</v>
      </c>
      <c r="O517" s="19">
        <v>90</v>
      </c>
      <c r="P517" s="19">
        <v>90</v>
      </c>
      <c r="Q517" s="21"/>
      <c r="R517" s="21"/>
      <c r="S517" s="21"/>
      <c r="T517" s="21"/>
      <c r="W517" s="2">
        <f t="shared" si="424"/>
        <v>95</v>
      </c>
      <c r="X517" s="2">
        <f t="shared" si="425"/>
        <v>5.7735026918962582</v>
      </c>
      <c r="Y517" s="2">
        <f t="shared" si="426"/>
        <v>4</v>
      </c>
      <c r="Z517" s="19">
        <v>90</v>
      </c>
      <c r="AA517" s="19">
        <v>90</v>
      </c>
      <c r="AB517" s="19">
        <v>100</v>
      </c>
      <c r="AC517" s="19">
        <v>40</v>
      </c>
      <c r="AJ517" s="2">
        <f t="shared" si="427"/>
        <v>80</v>
      </c>
      <c r="AK517" s="2">
        <f t="shared" si="428"/>
        <v>27.080128015453202</v>
      </c>
      <c r="AL517" s="2">
        <f t="shared" si="429"/>
        <v>4</v>
      </c>
      <c r="AM517" s="22">
        <f t="shared" si="430"/>
        <v>1.5707963267948966</v>
      </c>
      <c r="AN517" s="22">
        <f t="shared" si="431"/>
        <v>1.5707963267948966</v>
      </c>
      <c r="AO517" s="22">
        <f t="shared" si="432"/>
        <v>1.2490457723982542</v>
      </c>
      <c r="AP517" s="22">
        <f t="shared" si="433"/>
        <v>1.2490457723982542</v>
      </c>
      <c r="AQ517" s="22" t="str">
        <f t="shared" si="434"/>
        <v/>
      </c>
      <c r="AR517" s="22" t="str">
        <f t="shared" si="435"/>
        <v/>
      </c>
      <c r="AS517" s="22" t="str">
        <f t="shared" si="436"/>
        <v/>
      </c>
      <c r="AT517" s="22" t="str">
        <f t="shared" si="437"/>
        <v/>
      </c>
      <c r="AU517" s="22" t="str">
        <f t="shared" si="438"/>
        <v/>
      </c>
      <c r="AV517" s="22" t="str">
        <f t="shared" si="439"/>
        <v/>
      </c>
      <c r="AW517" s="2">
        <f t="shared" si="440"/>
        <v>1.4099210495965755</v>
      </c>
      <c r="AX517" s="2">
        <f t="shared" si="441"/>
        <v>0.18576276919281115</v>
      </c>
      <c r="AY517" s="2">
        <f t="shared" si="442"/>
        <v>4</v>
      </c>
      <c r="AZ517" s="23">
        <f t="shared" si="443"/>
        <v>1.2490457723982542</v>
      </c>
      <c r="BA517" s="23">
        <f t="shared" si="444"/>
        <v>1.2490457723982542</v>
      </c>
      <c r="BB517" s="23">
        <f t="shared" si="445"/>
        <v>1.5707963267948966</v>
      </c>
      <c r="BC517" s="23">
        <f t="shared" si="446"/>
        <v>0.68471920300228295</v>
      </c>
      <c r="BD517" s="23" t="str">
        <f t="shared" si="447"/>
        <v/>
      </c>
      <c r="BE517" s="23" t="str">
        <f t="shared" si="448"/>
        <v/>
      </c>
      <c r="BF517" s="23" t="str">
        <f t="shared" si="449"/>
        <v/>
      </c>
      <c r="BG517" s="23" t="str">
        <f t="shared" si="450"/>
        <v/>
      </c>
      <c r="BH517" s="23" t="str">
        <f t="shared" si="451"/>
        <v/>
      </c>
      <c r="BI517" s="23" t="str">
        <f t="shared" si="452"/>
        <v/>
      </c>
      <c r="BJ517" s="2">
        <f t="shared" si="453"/>
        <v>1.1884017686484221</v>
      </c>
      <c r="BK517" s="2">
        <f t="shared" si="454"/>
        <v>0.3684549341134018</v>
      </c>
      <c r="BL517" s="2">
        <f t="shared" si="455"/>
        <v>4</v>
      </c>
      <c r="BM517" s="2">
        <f t="shared" si="456"/>
        <v>1.5048518413631068E-3</v>
      </c>
      <c r="BN517" s="2">
        <f t="shared" si="457"/>
        <v>3.9181853156855897E-4</v>
      </c>
      <c r="BO517" s="2">
        <f t="shared" si="458"/>
        <v>4</v>
      </c>
      <c r="BP517" s="2">
        <f t="shared" si="459"/>
        <v>0.66491860508190426</v>
      </c>
      <c r="BQ517" s="2">
        <f t="shared" si="460"/>
        <v>0.74069708411268287</v>
      </c>
      <c r="BR517" s="3" t="str">
        <f t="shared" si="461"/>
        <v>Toxic</v>
      </c>
      <c r="BS517" s="2">
        <f t="shared" si="462"/>
        <v>84.210526315789465</v>
      </c>
      <c r="BT517" s="4" t="s">
        <v>663</v>
      </c>
      <c r="BU517" s="2" t="s">
        <v>666</v>
      </c>
      <c r="BV517" s="2">
        <f t="shared" si="463"/>
        <v>3</v>
      </c>
      <c r="BW517" s="2">
        <f t="shared" si="464"/>
        <v>3</v>
      </c>
      <c r="BX517" s="2">
        <f t="shared" si="465"/>
        <v>3.450780641818163E-2</v>
      </c>
      <c r="BY517" s="2">
        <f t="shared" si="466"/>
        <v>0.13575903847251125</v>
      </c>
      <c r="BZ517" s="2">
        <f t="shared" si="467"/>
        <v>8.5133422445346441E-2</v>
      </c>
      <c r="CA517" s="2">
        <f t="shared" si="468"/>
        <v>1.1666666666666667</v>
      </c>
      <c r="CB517" s="2">
        <f t="shared" si="469"/>
        <v>1.1221001834130633</v>
      </c>
      <c r="CC517" s="2">
        <v>6.6349999999999998</v>
      </c>
      <c r="CD517" s="2" t="str">
        <f t="shared" si="470"/>
        <v>Same Var</v>
      </c>
      <c r="CE517" s="2">
        <f t="shared" si="471"/>
        <v>9.2963703287637839E-2</v>
      </c>
      <c r="CF517" s="2" t="str">
        <f t="shared" si="472"/>
        <v>NS</v>
      </c>
      <c r="CG517" s="2" t="str">
        <f t="shared" si="473"/>
        <v>NS</v>
      </c>
      <c r="CH517" s="2" t="str">
        <f t="shared" si="474"/>
        <v>Same Var T-test</v>
      </c>
      <c r="CI517" s="2" t="str">
        <f t="shared" si="475"/>
        <v>TSTToxicLess25</v>
      </c>
      <c r="CJ517" s="2" t="str">
        <f t="shared" si="476"/>
        <v/>
      </c>
    </row>
    <row r="518" spans="1:88" hidden="1" x14ac:dyDescent="0.2">
      <c r="A518" s="1" t="s">
        <v>142</v>
      </c>
      <c r="B518" s="19" t="s">
        <v>529</v>
      </c>
      <c r="C518" s="20">
        <v>38883</v>
      </c>
      <c r="D518" s="7">
        <v>0.4909722222222222</v>
      </c>
      <c r="E518" s="1">
        <v>0.1</v>
      </c>
      <c r="F518" s="1" t="s">
        <v>57</v>
      </c>
      <c r="G518" s="1" t="s">
        <v>849</v>
      </c>
      <c r="H518" s="19" t="s">
        <v>711</v>
      </c>
      <c r="I518" s="19" t="s">
        <v>712</v>
      </c>
      <c r="J518" s="19" t="s">
        <v>61</v>
      </c>
      <c r="K518" s="2">
        <v>0.75</v>
      </c>
      <c r="L518" s="2">
        <v>0.25</v>
      </c>
      <c r="M518" s="19">
        <v>90</v>
      </c>
      <c r="N518" s="19">
        <v>100</v>
      </c>
      <c r="O518" s="19">
        <v>100</v>
      </c>
      <c r="P518" s="19">
        <v>90</v>
      </c>
      <c r="Q518" s="21"/>
      <c r="R518" s="21"/>
      <c r="S518" s="21"/>
      <c r="T518" s="21"/>
      <c r="W518" s="2">
        <f t="shared" si="424"/>
        <v>95</v>
      </c>
      <c r="X518" s="2">
        <f t="shared" si="425"/>
        <v>5.7735026918962582</v>
      </c>
      <c r="Y518" s="2">
        <f t="shared" si="426"/>
        <v>4</v>
      </c>
      <c r="Z518" s="19">
        <v>90</v>
      </c>
      <c r="AA518" s="19">
        <v>20</v>
      </c>
      <c r="AB518" s="19">
        <v>100</v>
      </c>
      <c r="AC518" s="19">
        <v>90</v>
      </c>
      <c r="AJ518" s="2">
        <f t="shared" si="427"/>
        <v>75</v>
      </c>
      <c r="AK518" s="2">
        <f t="shared" si="428"/>
        <v>36.968455021364726</v>
      </c>
      <c r="AL518" s="2">
        <f t="shared" si="429"/>
        <v>4</v>
      </c>
      <c r="AM518" s="22">
        <f t="shared" si="430"/>
        <v>1.2490457723982542</v>
      </c>
      <c r="AN518" s="22">
        <f t="shared" si="431"/>
        <v>1.5707963267948966</v>
      </c>
      <c r="AO518" s="22">
        <f t="shared" si="432"/>
        <v>1.5707963267948966</v>
      </c>
      <c r="AP518" s="22">
        <f t="shared" si="433"/>
        <v>1.2490457723982542</v>
      </c>
      <c r="AQ518" s="22" t="str">
        <f t="shared" si="434"/>
        <v/>
      </c>
      <c r="AR518" s="22" t="str">
        <f t="shared" si="435"/>
        <v/>
      </c>
      <c r="AS518" s="22" t="str">
        <f t="shared" si="436"/>
        <v/>
      </c>
      <c r="AT518" s="22" t="str">
        <f t="shared" si="437"/>
        <v/>
      </c>
      <c r="AU518" s="22" t="str">
        <f t="shared" si="438"/>
        <v/>
      </c>
      <c r="AV518" s="22" t="str">
        <f t="shared" si="439"/>
        <v/>
      </c>
      <c r="AW518" s="2">
        <f t="shared" si="440"/>
        <v>1.4099210495965755</v>
      </c>
      <c r="AX518" s="2">
        <f t="shared" si="441"/>
        <v>0.18576276919281115</v>
      </c>
      <c r="AY518" s="2">
        <f t="shared" si="442"/>
        <v>4</v>
      </c>
      <c r="AZ518" s="23">
        <f t="shared" si="443"/>
        <v>1.2490457723982542</v>
      </c>
      <c r="BA518" s="23">
        <f t="shared" si="444"/>
        <v>0.46364760900080609</v>
      </c>
      <c r="BB518" s="23">
        <f t="shared" si="445"/>
        <v>1.5707963267948966</v>
      </c>
      <c r="BC518" s="23">
        <f t="shared" si="446"/>
        <v>1.2490457723982542</v>
      </c>
      <c r="BD518" s="23" t="str">
        <f t="shared" si="447"/>
        <v/>
      </c>
      <c r="BE518" s="23" t="str">
        <f t="shared" si="448"/>
        <v/>
      </c>
      <c r="BF518" s="23" t="str">
        <f t="shared" si="449"/>
        <v/>
      </c>
      <c r="BG518" s="23" t="str">
        <f t="shared" si="450"/>
        <v/>
      </c>
      <c r="BH518" s="23" t="str">
        <f t="shared" si="451"/>
        <v/>
      </c>
      <c r="BI518" s="23" t="str">
        <f t="shared" si="452"/>
        <v/>
      </c>
      <c r="BJ518" s="2">
        <f t="shared" si="453"/>
        <v>1.1331338701480529</v>
      </c>
      <c r="BK518" s="2">
        <f t="shared" si="454"/>
        <v>0.47139205833700271</v>
      </c>
      <c r="BL518" s="2">
        <f t="shared" si="455"/>
        <v>4</v>
      </c>
      <c r="BM518" s="2">
        <f t="shared" si="456"/>
        <v>3.6487976638193485E-3</v>
      </c>
      <c r="BN518" s="2">
        <f t="shared" si="457"/>
        <v>1.036547232281481E-3</v>
      </c>
      <c r="BO518" s="2">
        <f t="shared" si="458"/>
        <v>4</v>
      </c>
      <c r="BP518" s="2">
        <f t="shared" si="459"/>
        <v>0.30797732957199059</v>
      </c>
      <c r="BQ518" s="2">
        <f t="shared" si="460"/>
        <v>0.74069708411268287</v>
      </c>
      <c r="BR518" s="3" t="str">
        <f t="shared" si="461"/>
        <v>Toxic</v>
      </c>
      <c r="BS518" s="2">
        <f t="shared" si="462"/>
        <v>78.94736842105263</v>
      </c>
      <c r="BT518" s="4" t="s">
        <v>663</v>
      </c>
      <c r="BU518" s="2" t="s">
        <v>666</v>
      </c>
      <c r="BV518" s="2">
        <f t="shared" si="463"/>
        <v>3</v>
      </c>
      <c r="BW518" s="2">
        <f t="shared" si="464"/>
        <v>3</v>
      </c>
      <c r="BX518" s="2">
        <f t="shared" si="465"/>
        <v>3.450780641818163E-2</v>
      </c>
      <c r="BY518" s="2">
        <f t="shared" si="466"/>
        <v>0.22221047266319616</v>
      </c>
      <c r="BZ518" s="2">
        <f t="shared" si="467"/>
        <v>0.12835913954068889</v>
      </c>
      <c r="CA518" s="2">
        <f t="shared" si="468"/>
        <v>1.1666666666666667</v>
      </c>
      <c r="CB518" s="2">
        <f t="shared" si="469"/>
        <v>1.9667665189134225</v>
      </c>
      <c r="CC518" s="2">
        <v>6.6349999999999998</v>
      </c>
      <c r="CD518" s="2" t="str">
        <f t="shared" si="470"/>
        <v>Same Var</v>
      </c>
      <c r="CE518" s="2">
        <f t="shared" si="471"/>
        <v>7.5402111016636741E-2</v>
      </c>
      <c r="CF518" s="2" t="str">
        <f t="shared" si="472"/>
        <v>NS</v>
      </c>
      <c r="CG518" s="2" t="str">
        <f t="shared" si="473"/>
        <v>NS</v>
      </c>
      <c r="CH518" s="2" t="str">
        <f t="shared" si="474"/>
        <v>Same Var T-test</v>
      </c>
      <c r="CI518" s="2" t="str">
        <f t="shared" si="475"/>
        <v>TSTToxicLess25</v>
      </c>
      <c r="CJ518" s="2" t="str">
        <f t="shared" si="476"/>
        <v/>
      </c>
    </row>
    <row r="519" spans="1:88" hidden="1" x14ac:dyDescent="0.2">
      <c r="A519" s="1" t="s">
        <v>142</v>
      </c>
      <c r="B519" s="19" t="s">
        <v>482</v>
      </c>
      <c r="C519" s="20">
        <v>38883</v>
      </c>
      <c r="D519" s="7">
        <v>0.47083333333333333</v>
      </c>
      <c r="E519" s="1">
        <v>0.1</v>
      </c>
      <c r="F519" s="1" t="s">
        <v>57</v>
      </c>
      <c r="G519" s="1" t="s">
        <v>849</v>
      </c>
      <c r="H519" s="19" t="s">
        <v>711</v>
      </c>
      <c r="I519" s="19" t="s">
        <v>712</v>
      </c>
      <c r="J519" s="19" t="s">
        <v>61</v>
      </c>
      <c r="K519" s="2">
        <v>0.75</v>
      </c>
      <c r="L519" s="2">
        <v>0.25</v>
      </c>
      <c r="M519" s="19">
        <v>90</v>
      </c>
      <c r="N519" s="19">
        <v>100</v>
      </c>
      <c r="O519" s="19">
        <v>100</v>
      </c>
      <c r="P519" s="19">
        <v>90</v>
      </c>
      <c r="Q519" s="21"/>
      <c r="R519" s="21"/>
      <c r="S519" s="21"/>
      <c r="T519" s="21"/>
      <c r="W519" s="2">
        <f t="shared" si="424"/>
        <v>95</v>
      </c>
      <c r="X519" s="2">
        <f t="shared" si="425"/>
        <v>5.7735026918962582</v>
      </c>
      <c r="Y519" s="2">
        <f t="shared" si="426"/>
        <v>4</v>
      </c>
      <c r="Z519" s="19">
        <v>88.9</v>
      </c>
      <c r="AA519" s="19">
        <v>100</v>
      </c>
      <c r="AB519" s="19">
        <v>30</v>
      </c>
      <c r="AC519" s="19">
        <v>10</v>
      </c>
      <c r="AJ519" s="2">
        <f t="shared" si="427"/>
        <v>57.225000000000001</v>
      </c>
      <c r="AK519" s="2">
        <f t="shared" si="428"/>
        <v>43.986389940525918</v>
      </c>
      <c r="AL519" s="2">
        <f t="shared" si="429"/>
        <v>4</v>
      </c>
      <c r="AM519" s="22">
        <f t="shared" si="430"/>
        <v>1.2490457723982542</v>
      </c>
      <c r="AN519" s="22">
        <f t="shared" si="431"/>
        <v>1.5707963267948966</v>
      </c>
      <c r="AO519" s="22">
        <f t="shared" si="432"/>
        <v>1.5707963267948966</v>
      </c>
      <c r="AP519" s="22">
        <f t="shared" si="433"/>
        <v>1.2490457723982542</v>
      </c>
      <c r="AQ519" s="22" t="str">
        <f t="shared" si="434"/>
        <v/>
      </c>
      <c r="AR519" s="22" t="str">
        <f t="shared" si="435"/>
        <v/>
      </c>
      <c r="AS519" s="22" t="str">
        <f t="shared" si="436"/>
        <v/>
      </c>
      <c r="AT519" s="22" t="str">
        <f t="shared" si="437"/>
        <v/>
      </c>
      <c r="AU519" s="22" t="str">
        <f t="shared" si="438"/>
        <v/>
      </c>
      <c r="AV519" s="22" t="str">
        <f t="shared" si="439"/>
        <v/>
      </c>
      <c r="AW519" s="2">
        <f t="shared" si="440"/>
        <v>1.4099210495965755</v>
      </c>
      <c r="AX519" s="2">
        <f t="shared" si="441"/>
        <v>0.18576276919281115</v>
      </c>
      <c r="AY519" s="2">
        <f t="shared" si="442"/>
        <v>4</v>
      </c>
      <c r="AZ519" s="23">
        <f t="shared" si="443"/>
        <v>1.2311362327265871</v>
      </c>
      <c r="BA519" s="23">
        <f t="shared" si="444"/>
        <v>1.5707963267948966</v>
      </c>
      <c r="BB519" s="23">
        <f t="shared" si="445"/>
        <v>0.57963974036370425</v>
      </c>
      <c r="BC519" s="23">
        <f t="shared" si="446"/>
        <v>0.32175055439664224</v>
      </c>
      <c r="BD519" s="23" t="str">
        <f t="shared" si="447"/>
        <v/>
      </c>
      <c r="BE519" s="23" t="str">
        <f t="shared" si="448"/>
        <v/>
      </c>
      <c r="BF519" s="23" t="str">
        <f t="shared" si="449"/>
        <v/>
      </c>
      <c r="BG519" s="23" t="str">
        <f t="shared" si="450"/>
        <v/>
      </c>
      <c r="BH519" s="23" t="str">
        <f t="shared" si="451"/>
        <v/>
      </c>
      <c r="BI519" s="23" t="str">
        <f t="shared" si="452"/>
        <v/>
      </c>
      <c r="BJ519" s="2">
        <f t="shared" si="453"/>
        <v>0.92583071357045754</v>
      </c>
      <c r="BK519" s="2">
        <f t="shared" si="454"/>
        <v>0.57560204160700901</v>
      </c>
      <c r="BL519" s="2">
        <f t="shared" si="455"/>
        <v>4</v>
      </c>
      <c r="BM519" s="2">
        <f t="shared" si="456"/>
        <v>7.6881485302780503E-3</v>
      </c>
      <c r="BN519" s="2">
        <f t="shared" si="457"/>
        <v>2.2947541280869594E-3</v>
      </c>
      <c r="BO519" s="2">
        <f t="shared" si="458"/>
        <v>3</v>
      </c>
      <c r="BP519" s="2">
        <f t="shared" si="459"/>
        <v>-0.44446103250938918</v>
      </c>
      <c r="BQ519" s="2">
        <f t="shared" si="460"/>
        <v>0.76489232840434507</v>
      </c>
      <c r="BR519" s="3" t="str">
        <f t="shared" si="461"/>
        <v>Toxic</v>
      </c>
      <c r="BS519" s="2">
        <f t="shared" si="462"/>
        <v>60.236842105263158</v>
      </c>
      <c r="BT519" s="4" t="s">
        <v>663</v>
      </c>
      <c r="BU519" s="2" t="s">
        <v>666</v>
      </c>
      <c r="BV519" s="2">
        <f t="shared" si="463"/>
        <v>3</v>
      </c>
      <c r="BW519" s="2">
        <f t="shared" si="464"/>
        <v>3</v>
      </c>
      <c r="BX519" s="2">
        <f t="shared" si="465"/>
        <v>3.450780641818163E-2</v>
      </c>
      <c r="BY519" s="2">
        <f t="shared" si="466"/>
        <v>0.33131771030215695</v>
      </c>
      <c r="BZ519" s="2">
        <f t="shared" si="467"/>
        <v>0.18291275836016929</v>
      </c>
      <c r="CA519" s="2">
        <f t="shared" si="468"/>
        <v>1.1666666666666667</v>
      </c>
      <c r="CB519" s="2">
        <f t="shared" si="469"/>
        <v>2.7610850095477959</v>
      </c>
      <c r="CC519" s="2">
        <v>6.6349999999999998</v>
      </c>
      <c r="CD519" s="2" t="str">
        <f t="shared" si="470"/>
        <v>Same Var</v>
      </c>
      <c r="CE519" s="2">
        <f t="shared" si="471"/>
        <v>8.9462274999747168E-2</v>
      </c>
      <c r="CF519" s="2" t="str">
        <f t="shared" si="472"/>
        <v>NS</v>
      </c>
      <c r="CG519" s="2" t="str">
        <f t="shared" si="473"/>
        <v>NS</v>
      </c>
      <c r="CH519" s="2" t="str">
        <f t="shared" si="474"/>
        <v>Same Var T-test</v>
      </c>
      <c r="CI519" s="2" t="str">
        <f t="shared" si="475"/>
        <v/>
      </c>
      <c r="CJ519" s="2" t="str">
        <f t="shared" si="476"/>
        <v/>
      </c>
    </row>
    <row r="520" spans="1:88" x14ac:dyDescent="0.2">
      <c r="A520" s="1" t="s">
        <v>142</v>
      </c>
      <c r="B520" s="19" t="s">
        <v>532</v>
      </c>
      <c r="C520" s="20">
        <v>39037</v>
      </c>
      <c r="D520" s="7">
        <v>0.45763888888888887</v>
      </c>
      <c r="E520" s="1">
        <v>0.1</v>
      </c>
      <c r="F520" s="1" t="s">
        <v>57</v>
      </c>
      <c r="G520" s="1" t="s">
        <v>854</v>
      </c>
      <c r="H520" s="19" t="s">
        <v>711</v>
      </c>
      <c r="I520" s="19" t="s">
        <v>712</v>
      </c>
      <c r="J520" s="19" t="s">
        <v>61</v>
      </c>
      <c r="K520" s="2">
        <v>0.75</v>
      </c>
      <c r="L520" s="2">
        <v>0.25</v>
      </c>
      <c r="M520" s="19">
        <v>90.9</v>
      </c>
      <c r="N520" s="19">
        <v>100</v>
      </c>
      <c r="O520" s="19">
        <v>100</v>
      </c>
      <c r="P520" s="19">
        <v>88.9</v>
      </c>
      <c r="Q520" s="21"/>
      <c r="R520" s="21"/>
      <c r="S520" s="21"/>
      <c r="T520" s="21"/>
      <c r="W520" s="2">
        <f t="shared" si="424"/>
        <v>94.949999999999989</v>
      </c>
      <c r="X520" s="2">
        <f t="shared" si="425"/>
        <v>5.8881236400062082</v>
      </c>
      <c r="Y520" s="2">
        <f t="shared" si="426"/>
        <v>4</v>
      </c>
      <c r="Z520" s="19">
        <v>88.9</v>
      </c>
      <c r="AA520" s="19">
        <v>100</v>
      </c>
      <c r="AB520" s="19">
        <v>90.9</v>
      </c>
      <c r="AC520" s="19">
        <v>100</v>
      </c>
      <c r="AJ520" s="2">
        <f t="shared" si="427"/>
        <v>94.95</v>
      </c>
      <c r="AK520" s="2">
        <f t="shared" si="428"/>
        <v>5.8881236400062082</v>
      </c>
      <c r="AL520" s="2">
        <f t="shared" si="429"/>
        <v>4</v>
      </c>
      <c r="AM520" s="22">
        <f t="shared" si="430"/>
        <v>1.2643608792992098</v>
      </c>
      <c r="AN520" s="22">
        <f t="shared" si="431"/>
        <v>1.5707963267948966</v>
      </c>
      <c r="AO520" s="22">
        <f t="shared" si="432"/>
        <v>1.5707963267948966</v>
      </c>
      <c r="AP520" s="22">
        <f t="shared" si="433"/>
        <v>1.2311362327265871</v>
      </c>
      <c r="AQ520" s="22" t="str">
        <f t="shared" si="434"/>
        <v/>
      </c>
      <c r="AR520" s="22" t="str">
        <f t="shared" si="435"/>
        <v/>
      </c>
      <c r="AS520" s="22" t="str">
        <f t="shared" si="436"/>
        <v/>
      </c>
      <c r="AT520" s="22" t="str">
        <f t="shared" si="437"/>
        <v/>
      </c>
      <c r="AU520" s="22" t="str">
        <f t="shared" si="438"/>
        <v/>
      </c>
      <c r="AV520" s="22" t="str">
        <f t="shared" si="439"/>
        <v/>
      </c>
      <c r="AW520" s="2">
        <f t="shared" si="440"/>
        <v>1.4092724414038975</v>
      </c>
      <c r="AX520" s="2">
        <f t="shared" si="441"/>
        <v>0.18700427871856926</v>
      </c>
      <c r="AY520" s="2">
        <f t="shared" si="442"/>
        <v>4</v>
      </c>
      <c r="AZ520" s="23">
        <f t="shared" si="443"/>
        <v>1.2311362327265871</v>
      </c>
      <c r="BA520" s="23">
        <f t="shared" si="444"/>
        <v>1.5707963267948966</v>
      </c>
      <c r="BB520" s="23">
        <f t="shared" si="445"/>
        <v>1.2643608792992098</v>
      </c>
      <c r="BC520" s="23">
        <f t="shared" si="446"/>
        <v>1.5707963267948966</v>
      </c>
      <c r="BD520" s="23" t="str">
        <f t="shared" si="447"/>
        <v/>
      </c>
      <c r="BE520" s="23" t="str">
        <f t="shared" si="448"/>
        <v/>
      </c>
      <c r="BF520" s="23" t="str">
        <f t="shared" si="449"/>
        <v/>
      </c>
      <c r="BG520" s="23" t="str">
        <f t="shared" si="450"/>
        <v/>
      </c>
      <c r="BH520" s="23" t="str">
        <f t="shared" si="451"/>
        <v/>
      </c>
      <c r="BI520" s="23" t="str">
        <f t="shared" si="452"/>
        <v/>
      </c>
      <c r="BJ520" s="2">
        <f t="shared" si="453"/>
        <v>1.4092724414038975</v>
      </c>
      <c r="BK520" s="2">
        <f t="shared" si="454"/>
        <v>0.18700427871856926</v>
      </c>
      <c r="BL520" s="2">
        <f t="shared" si="455"/>
        <v>4</v>
      </c>
      <c r="BM520" s="2">
        <f t="shared" si="456"/>
        <v>1.8660627479224107E-4</v>
      </c>
      <c r="BN520" s="2">
        <f t="shared" si="457"/>
        <v>3.3539367789325462E-5</v>
      </c>
      <c r="BO520" s="2">
        <f t="shared" si="458"/>
        <v>6</v>
      </c>
      <c r="BP520" s="2">
        <f t="shared" si="459"/>
        <v>3.0144175332475087</v>
      </c>
      <c r="BQ520" s="2">
        <f t="shared" si="460"/>
        <v>0.71755819649141217</v>
      </c>
      <c r="BR520" s="3" t="str">
        <f t="shared" si="461"/>
        <v>Nontoxic</v>
      </c>
      <c r="BS520" s="2">
        <f t="shared" si="462"/>
        <v>100.00000000000003</v>
      </c>
      <c r="BT520" s="4" t="s">
        <v>664</v>
      </c>
      <c r="BU520" s="2" t="s">
        <v>666</v>
      </c>
      <c r="BV520" s="2">
        <f t="shared" si="463"/>
        <v>3</v>
      </c>
      <c r="BW520" s="2">
        <f t="shared" si="464"/>
        <v>3</v>
      </c>
      <c r="BX520" s="2">
        <f t="shared" si="465"/>
        <v>3.4970600259052333E-2</v>
      </c>
      <c r="BY520" s="2">
        <f t="shared" si="466"/>
        <v>3.4970600259052333E-2</v>
      </c>
      <c r="BZ520" s="2">
        <f t="shared" si="467"/>
        <v>3.4970600259052333E-2</v>
      </c>
      <c r="CA520" s="2">
        <f t="shared" si="468"/>
        <v>1.1666666666666667</v>
      </c>
      <c r="CB520" s="2">
        <f t="shared" si="469"/>
        <v>0</v>
      </c>
      <c r="CC520" s="2">
        <v>6.6349999999999998</v>
      </c>
      <c r="CD520" s="2" t="str">
        <f t="shared" si="470"/>
        <v>Same Var</v>
      </c>
      <c r="CE520" s="2">
        <f t="shared" si="471"/>
        <v>0.10236038277120249</v>
      </c>
      <c r="CF520" s="2" t="str">
        <f t="shared" si="472"/>
        <v>NS</v>
      </c>
      <c r="CG520" s="2" t="str">
        <f t="shared" si="473"/>
        <v>NS</v>
      </c>
      <c r="CH520" s="2" t="str">
        <f t="shared" si="474"/>
        <v/>
      </c>
      <c r="CI520" s="2" t="str">
        <f t="shared" si="475"/>
        <v/>
      </c>
      <c r="CJ520" s="2" t="str">
        <f t="shared" si="476"/>
        <v/>
      </c>
    </row>
    <row r="521" spans="1:88" x14ac:dyDescent="0.2">
      <c r="A521" s="1" t="s">
        <v>142</v>
      </c>
      <c r="B521" s="19" t="s">
        <v>529</v>
      </c>
      <c r="C521" s="20">
        <v>39037</v>
      </c>
      <c r="D521" s="7">
        <v>0.49722222222222223</v>
      </c>
      <c r="E521" s="1">
        <v>0.1</v>
      </c>
      <c r="F521" s="1" t="s">
        <v>57</v>
      </c>
      <c r="G521" s="1" t="s">
        <v>854</v>
      </c>
      <c r="H521" s="19" t="s">
        <v>711</v>
      </c>
      <c r="I521" s="19" t="s">
        <v>712</v>
      </c>
      <c r="J521" s="19" t="s">
        <v>61</v>
      </c>
      <c r="K521" s="2">
        <v>0.75</v>
      </c>
      <c r="L521" s="2">
        <v>0.25</v>
      </c>
      <c r="M521" s="19">
        <v>90.9</v>
      </c>
      <c r="N521" s="19">
        <v>100</v>
      </c>
      <c r="O521" s="19">
        <v>100</v>
      </c>
      <c r="P521" s="19">
        <v>88.9</v>
      </c>
      <c r="Q521" s="21"/>
      <c r="R521" s="21"/>
      <c r="S521" s="21"/>
      <c r="T521" s="21"/>
      <c r="W521" s="2">
        <f t="shared" si="424"/>
        <v>94.949999999999989</v>
      </c>
      <c r="X521" s="2">
        <f t="shared" si="425"/>
        <v>5.8881236400062082</v>
      </c>
      <c r="Y521" s="2">
        <f t="shared" si="426"/>
        <v>4</v>
      </c>
      <c r="Z521" s="19">
        <v>100</v>
      </c>
      <c r="AA521" s="19">
        <v>90</v>
      </c>
      <c r="AB521" s="19">
        <v>100</v>
      </c>
      <c r="AC521" s="19">
        <v>87.5</v>
      </c>
      <c r="AJ521" s="2">
        <f t="shared" si="427"/>
        <v>94.375</v>
      </c>
      <c r="AK521" s="2">
        <f t="shared" si="428"/>
        <v>6.5748890991914584</v>
      </c>
      <c r="AL521" s="2">
        <f t="shared" si="429"/>
        <v>4</v>
      </c>
      <c r="AM521" s="22">
        <f t="shared" si="430"/>
        <v>1.2643608792992098</v>
      </c>
      <c r="AN521" s="22">
        <f t="shared" si="431"/>
        <v>1.5707963267948966</v>
      </c>
      <c r="AO521" s="22">
        <f t="shared" si="432"/>
        <v>1.5707963267948966</v>
      </c>
      <c r="AP521" s="22">
        <f t="shared" si="433"/>
        <v>1.2311362327265871</v>
      </c>
      <c r="AQ521" s="22" t="str">
        <f t="shared" si="434"/>
        <v/>
      </c>
      <c r="AR521" s="22" t="str">
        <f t="shared" si="435"/>
        <v/>
      </c>
      <c r="AS521" s="22" t="str">
        <f t="shared" si="436"/>
        <v/>
      </c>
      <c r="AT521" s="22" t="str">
        <f t="shared" si="437"/>
        <v/>
      </c>
      <c r="AU521" s="22" t="str">
        <f t="shared" si="438"/>
        <v/>
      </c>
      <c r="AV521" s="22" t="str">
        <f t="shared" si="439"/>
        <v/>
      </c>
      <c r="AW521" s="2">
        <f t="shared" si="440"/>
        <v>1.4092724414038975</v>
      </c>
      <c r="AX521" s="2">
        <f t="shared" si="441"/>
        <v>0.18700427871856926</v>
      </c>
      <c r="AY521" s="2">
        <f t="shared" si="442"/>
        <v>4</v>
      </c>
      <c r="AZ521" s="23">
        <f t="shared" si="443"/>
        <v>1.5707963267948966</v>
      </c>
      <c r="BA521" s="23">
        <f t="shared" si="444"/>
        <v>1.2490457723982542</v>
      </c>
      <c r="BB521" s="23">
        <f t="shared" si="445"/>
        <v>1.5707963267948966</v>
      </c>
      <c r="BC521" s="23">
        <f t="shared" si="446"/>
        <v>1.2094292028881888</v>
      </c>
      <c r="BD521" s="23" t="str">
        <f t="shared" si="447"/>
        <v/>
      </c>
      <c r="BE521" s="23" t="str">
        <f t="shared" si="448"/>
        <v/>
      </c>
      <c r="BF521" s="23" t="str">
        <f t="shared" si="449"/>
        <v/>
      </c>
      <c r="BG521" s="23" t="str">
        <f t="shared" si="450"/>
        <v/>
      </c>
      <c r="BH521" s="23" t="str">
        <f t="shared" si="451"/>
        <v/>
      </c>
      <c r="BI521" s="23" t="str">
        <f t="shared" si="452"/>
        <v/>
      </c>
      <c r="BJ521" s="2">
        <f t="shared" si="453"/>
        <v>1.4000169072190591</v>
      </c>
      <c r="BK521" s="2">
        <f t="shared" si="454"/>
        <v>0.19786121136839968</v>
      </c>
      <c r="BL521" s="2">
        <f t="shared" si="455"/>
        <v>4</v>
      </c>
      <c r="BM521" s="2">
        <f t="shared" si="456"/>
        <v>2.1623718388672685E-4</v>
      </c>
      <c r="BN521" s="2">
        <f t="shared" si="457"/>
        <v>3.9991574774776931E-5</v>
      </c>
      <c r="BO521" s="2">
        <f t="shared" si="458"/>
        <v>5</v>
      </c>
      <c r="BP521" s="2">
        <f t="shared" si="459"/>
        <v>2.8290508285898968</v>
      </c>
      <c r="BQ521" s="2">
        <f t="shared" si="460"/>
        <v>0.72668684380042159</v>
      </c>
      <c r="BR521" s="3" t="str">
        <f t="shared" si="461"/>
        <v>Nontoxic</v>
      </c>
      <c r="BS521" s="2">
        <f t="shared" si="462"/>
        <v>99.394418114797276</v>
      </c>
      <c r="BT521" s="4" t="s">
        <v>663</v>
      </c>
      <c r="BU521" s="2" t="s">
        <v>666</v>
      </c>
      <c r="BV521" s="2">
        <f t="shared" si="463"/>
        <v>3</v>
      </c>
      <c r="BW521" s="2">
        <f t="shared" si="464"/>
        <v>3</v>
      </c>
      <c r="BX521" s="2">
        <f t="shared" si="465"/>
        <v>3.4970600259052333E-2</v>
      </c>
      <c r="BY521" s="2">
        <f t="shared" si="466"/>
        <v>3.9149058964170536E-2</v>
      </c>
      <c r="BZ521" s="2">
        <f t="shared" si="467"/>
        <v>3.7059829611611438E-2</v>
      </c>
      <c r="CA521" s="2">
        <f t="shared" si="468"/>
        <v>1.1666666666666667</v>
      </c>
      <c r="CB521" s="2">
        <f t="shared" si="469"/>
        <v>8.185230126238301E-3</v>
      </c>
      <c r="CC521" s="2">
        <v>6.6349999999999998</v>
      </c>
      <c r="CD521" s="2" t="str">
        <f t="shared" si="470"/>
        <v>Same Var</v>
      </c>
      <c r="CE521" s="2">
        <f t="shared" si="471"/>
        <v>0.10169228706106494</v>
      </c>
      <c r="CF521" s="2" t="str">
        <f t="shared" si="472"/>
        <v>NS</v>
      </c>
      <c r="CG521" s="2" t="str">
        <f t="shared" si="473"/>
        <v>NS</v>
      </c>
      <c r="CH521" s="2" t="str">
        <f t="shared" si="474"/>
        <v>Same Var T-test</v>
      </c>
      <c r="CI521" s="2" t="str">
        <f t="shared" si="475"/>
        <v/>
      </c>
      <c r="CJ521" s="2" t="str">
        <f t="shared" si="476"/>
        <v/>
      </c>
    </row>
    <row r="522" spans="1:88" hidden="1" x14ac:dyDescent="0.2">
      <c r="A522" s="1" t="s">
        <v>142</v>
      </c>
      <c r="B522" s="19" t="s">
        <v>516</v>
      </c>
      <c r="C522" s="20">
        <v>39037</v>
      </c>
      <c r="D522" s="7">
        <v>0.56874999999999998</v>
      </c>
      <c r="E522" s="1">
        <v>0.1</v>
      </c>
      <c r="F522" s="1" t="s">
        <v>57</v>
      </c>
      <c r="G522" s="1" t="s">
        <v>854</v>
      </c>
      <c r="H522" s="19" t="s">
        <v>711</v>
      </c>
      <c r="I522" s="19" t="s">
        <v>712</v>
      </c>
      <c r="J522" s="19" t="s">
        <v>61</v>
      </c>
      <c r="K522" s="2">
        <v>0.75</v>
      </c>
      <c r="L522" s="2">
        <v>0.25</v>
      </c>
      <c r="M522" s="19">
        <v>90.9</v>
      </c>
      <c r="N522" s="19">
        <v>100</v>
      </c>
      <c r="O522" s="19">
        <v>100</v>
      </c>
      <c r="P522" s="19">
        <v>88.9</v>
      </c>
      <c r="Q522" s="21"/>
      <c r="R522" s="21"/>
      <c r="S522" s="21"/>
      <c r="T522" s="21"/>
      <c r="W522" s="2">
        <f t="shared" si="424"/>
        <v>94.949999999999989</v>
      </c>
      <c r="X522" s="2">
        <f t="shared" si="425"/>
        <v>5.8881236400062082</v>
      </c>
      <c r="Y522" s="2">
        <f t="shared" si="426"/>
        <v>4</v>
      </c>
      <c r="Z522" s="19">
        <v>66.7</v>
      </c>
      <c r="AA522" s="19">
        <v>60</v>
      </c>
      <c r="AB522" s="19">
        <v>80</v>
      </c>
      <c r="AC522" s="19">
        <v>50</v>
      </c>
      <c r="AJ522" s="2">
        <f t="shared" si="427"/>
        <v>64.174999999999997</v>
      </c>
      <c r="AK522" s="2">
        <f t="shared" si="428"/>
        <v>12.585275788264099</v>
      </c>
      <c r="AL522" s="2">
        <f t="shared" si="429"/>
        <v>4</v>
      </c>
      <c r="AM522" s="22">
        <f t="shared" si="430"/>
        <v>1.2643608792992098</v>
      </c>
      <c r="AN522" s="22">
        <f t="shared" si="431"/>
        <v>1.5707963267948966</v>
      </c>
      <c r="AO522" s="22">
        <f t="shared" si="432"/>
        <v>1.5707963267948966</v>
      </c>
      <c r="AP522" s="22">
        <f t="shared" si="433"/>
        <v>1.2311362327265871</v>
      </c>
      <c r="AQ522" s="22" t="str">
        <f t="shared" si="434"/>
        <v/>
      </c>
      <c r="AR522" s="22" t="str">
        <f t="shared" si="435"/>
        <v/>
      </c>
      <c r="AS522" s="22" t="str">
        <f t="shared" si="436"/>
        <v/>
      </c>
      <c r="AT522" s="22" t="str">
        <f t="shared" si="437"/>
        <v/>
      </c>
      <c r="AU522" s="22" t="str">
        <f t="shared" si="438"/>
        <v/>
      </c>
      <c r="AV522" s="22" t="str">
        <f t="shared" si="439"/>
        <v/>
      </c>
      <c r="AW522" s="2">
        <f t="shared" si="440"/>
        <v>1.4092724414038975</v>
      </c>
      <c r="AX522" s="2">
        <f t="shared" si="441"/>
        <v>0.18700427871856926</v>
      </c>
      <c r="AY522" s="2">
        <f t="shared" si="442"/>
        <v>4</v>
      </c>
      <c r="AZ522" s="23">
        <f t="shared" si="443"/>
        <v>0.95567021574980793</v>
      </c>
      <c r="BA522" s="23">
        <f t="shared" si="444"/>
        <v>0.88607712379261372</v>
      </c>
      <c r="BB522" s="23">
        <f t="shared" si="445"/>
        <v>1.1071487177940904</v>
      </c>
      <c r="BC522" s="23">
        <f t="shared" si="446"/>
        <v>0.78539816339744839</v>
      </c>
      <c r="BD522" s="23" t="str">
        <f t="shared" si="447"/>
        <v/>
      </c>
      <c r="BE522" s="23" t="str">
        <f t="shared" si="448"/>
        <v/>
      </c>
      <c r="BF522" s="23" t="str">
        <f t="shared" si="449"/>
        <v/>
      </c>
      <c r="BG522" s="23" t="str">
        <f t="shared" si="450"/>
        <v/>
      </c>
      <c r="BH522" s="23" t="str">
        <f t="shared" si="451"/>
        <v/>
      </c>
      <c r="BI522" s="23" t="str">
        <f t="shared" si="452"/>
        <v/>
      </c>
      <c r="BJ522" s="2">
        <f t="shared" si="453"/>
        <v>0.93357355518349006</v>
      </c>
      <c r="BK522" s="2">
        <f t="shared" si="454"/>
        <v>0.1351893205955941</v>
      </c>
      <c r="BL522" s="2">
        <f t="shared" si="455"/>
        <v>4</v>
      </c>
      <c r="BM522" s="2">
        <f t="shared" si="456"/>
        <v>8.9998971283001349E-5</v>
      </c>
      <c r="BN522" s="2">
        <f t="shared" si="457"/>
        <v>1.5020094126468076E-5</v>
      </c>
      <c r="BO522" s="2">
        <f t="shared" si="458"/>
        <v>6</v>
      </c>
      <c r="BP522" s="2">
        <f t="shared" si="459"/>
        <v>-1.2667418261086487</v>
      </c>
      <c r="BQ522" s="2">
        <f t="shared" si="460"/>
        <v>0.71755819649141217</v>
      </c>
      <c r="BR522" s="3" t="str">
        <f t="shared" si="461"/>
        <v>Toxic</v>
      </c>
      <c r="BS522" s="2">
        <f t="shared" si="462"/>
        <v>67.588204318062139</v>
      </c>
      <c r="BT522" s="4" t="s">
        <v>663</v>
      </c>
      <c r="BU522" s="4" t="s">
        <v>667</v>
      </c>
      <c r="BV522" s="2">
        <f t="shared" si="463"/>
        <v>3</v>
      </c>
      <c r="BW522" s="2">
        <f t="shared" si="464"/>
        <v>3</v>
      </c>
      <c r="BX522" s="2">
        <f t="shared" si="465"/>
        <v>3.4970600259052333E-2</v>
      </c>
      <c r="BY522" s="2">
        <f t="shared" si="466"/>
        <v>1.8276152403098322E-2</v>
      </c>
      <c r="BZ522" s="2">
        <f t="shared" si="467"/>
        <v>2.6623376331075328E-2</v>
      </c>
      <c r="CA522" s="2">
        <f t="shared" si="468"/>
        <v>1.1666666666666667</v>
      </c>
      <c r="CB522" s="2">
        <f t="shared" si="469"/>
        <v>0.26607728586621193</v>
      </c>
      <c r="CC522" s="2">
        <v>6.6349999999999998</v>
      </c>
      <c r="CD522" s="2" t="str">
        <f t="shared" si="470"/>
        <v>Same Var</v>
      </c>
      <c r="CE522" s="2">
        <f t="shared" si="471"/>
        <v>9.0775214468347895E-2</v>
      </c>
      <c r="CF522" s="2" t="str">
        <f t="shared" si="472"/>
        <v>NS</v>
      </c>
      <c r="CG522" s="2" t="str">
        <f t="shared" si="473"/>
        <v>NS</v>
      </c>
      <c r="CH522" s="2" t="str">
        <f t="shared" si="474"/>
        <v>Same Var T-test</v>
      </c>
      <c r="CI522" s="2" t="str">
        <f t="shared" si="475"/>
        <v/>
      </c>
      <c r="CJ522" s="2" t="str">
        <f t="shared" si="476"/>
        <v/>
      </c>
    </row>
    <row r="523" spans="1:88" x14ac:dyDescent="0.2">
      <c r="A523" s="1" t="s">
        <v>142</v>
      </c>
      <c r="B523" s="19" t="s">
        <v>504</v>
      </c>
      <c r="C523" s="20">
        <v>39037</v>
      </c>
      <c r="D523" s="7">
        <v>0.33680555555555558</v>
      </c>
      <c r="E523" s="1">
        <v>0.1</v>
      </c>
      <c r="F523" s="1" t="s">
        <v>57</v>
      </c>
      <c r="G523" s="1" t="s">
        <v>854</v>
      </c>
      <c r="H523" s="19" t="s">
        <v>711</v>
      </c>
      <c r="I523" s="19" t="s">
        <v>712</v>
      </c>
      <c r="J523" s="19" t="s">
        <v>61</v>
      </c>
      <c r="K523" s="2">
        <v>0.75</v>
      </c>
      <c r="L523" s="2">
        <v>0.25</v>
      </c>
      <c r="M523" s="19">
        <v>90.9</v>
      </c>
      <c r="N523" s="19">
        <v>100</v>
      </c>
      <c r="O523" s="19">
        <v>100</v>
      </c>
      <c r="P523" s="19">
        <v>88.9</v>
      </c>
      <c r="Q523" s="21"/>
      <c r="R523" s="21"/>
      <c r="S523" s="21"/>
      <c r="T523" s="21"/>
      <c r="W523" s="2">
        <f t="shared" si="424"/>
        <v>94.949999999999989</v>
      </c>
      <c r="X523" s="2">
        <f t="shared" si="425"/>
        <v>5.8881236400062082</v>
      </c>
      <c r="Y523" s="2">
        <f t="shared" si="426"/>
        <v>4</v>
      </c>
      <c r="Z523" s="19">
        <v>66.7</v>
      </c>
      <c r="AA523" s="19">
        <v>83.3</v>
      </c>
      <c r="AB523" s="19">
        <v>90</v>
      </c>
      <c r="AC523" s="19">
        <v>100</v>
      </c>
      <c r="AJ523" s="2">
        <f t="shared" si="427"/>
        <v>85</v>
      </c>
      <c r="AK523" s="2">
        <f t="shared" si="428"/>
        <v>13.997380707356154</v>
      </c>
      <c r="AL523" s="2">
        <f t="shared" si="429"/>
        <v>4</v>
      </c>
      <c r="AM523" s="22">
        <f t="shared" si="430"/>
        <v>1.2643608792992098</v>
      </c>
      <c r="AN523" s="22">
        <f t="shared" si="431"/>
        <v>1.5707963267948966</v>
      </c>
      <c r="AO523" s="22">
        <f t="shared" si="432"/>
        <v>1.5707963267948966</v>
      </c>
      <c r="AP523" s="22">
        <f t="shared" si="433"/>
        <v>1.2311362327265871</v>
      </c>
      <c r="AQ523" s="22" t="str">
        <f t="shared" si="434"/>
        <v/>
      </c>
      <c r="AR523" s="22" t="str">
        <f t="shared" si="435"/>
        <v/>
      </c>
      <c r="AS523" s="22" t="str">
        <f t="shared" si="436"/>
        <v/>
      </c>
      <c r="AT523" s="22" t="str">
        <f t="shared" si="437"/>
        <v/>
      </c>
      <c r="AU523" s="22" t="str">
        <f t="shared" si="438"/>
        <v/>
      </c>
      <c r="AV523" s="22" t="str">
        <f t="shared" si="439"/>
        <v/>
      </c>
      <c r="AW523" s="2">
        <f t="shared" si="440"/>
        <v>1.4092724414038975</v>
      </c>
      <c r="AX523" s="2">
        <f t="shared" si="441"/>
        <v>0.18700427871856926</v>
      </c>
      <c r="AY523" s="2">
        <f t="shared" si="442"/>
        <v>4</v>
      </c>
      <c r="AZ523" s="23">
        <f t="shared" si="443"/>
        <v>0.95567021574980793</v>
      </c>
      <c r="BA523" s="23">
        <f t="shared" si="444"/>
        <v>1.1498149565983828</v>
      </c>
      <c r="BB523" s="23">
        <f t="shared" si="445"/>
        <v>1.2490457723982542</v>
      </c>
      <c r="BC523" s="23">
        <f t="shared" si="446"/>
        <v>1.5707963267948966</v>
      </c>
      <c r="BD523" s="23" t="str">
        <f t="shared" si="447"/>
        <v/>
      </c>
      <c r="BE523" s="23" t="str">
        <f t="shared" si="448"/>
        <v/>
      </c>
      <c r="BF523" s="23" t="str">
        <f t="shared" si="449"/>
        <v/>
      </c>
      <c r="BG523" s="23" t="str">
        <f t="shared" si="450"/>
        <v/>
      </c>
      <c r="BH523" s="23" t="str">
        <f t="shared" si="451"/>
        <v/>
      </c>
      <c r="BI523" s="23" t="str">
        <f t="shared" si="452"/>
        <v/>
      </c>
      <c r="BJ523" s="2">
        <f t="shared" si="453"/>
        <v>1.2313318178853354</v>
      </c>
      <c r="BK523" s="2">
        <f t="shared" si="454"/>
        <v>0.2570241587605448</v>
      </c>
      <c r="BL523" s="2">
        <f t="shared" si="455"/>
        <v>4</v>
      </c>
      <c r="BM523" s="2">
        <f t="shared" si="456"/>
        <v>4.5937757019822183E-4</v>
      </c>
      <c r="BN523" s="2">
        <f t="shared" si="457"/>
        <v>9.8980369671448093E-5</v>
      </c>
      <c r="BO523" s="2">
        <f t="shared" si="458"/>
        <v>5</v>
      </c>
      <c r="BP523" s="2">
        <f t="shared" si="459"/>
        <v>1.1910992951637727</v>
      </c>
      <c r="BQ523" s="2">
        <f t="shared" si="460"/>
        <v>0.72668684380042159</v>
      </c>
      <c r="BR523" s="3" t="str">
        <f t="shared" si="461"/>
        <v>Nontoxic</v>
      </c>
      <c r="BS523" s="2">
        <f t="shared" si="462"/>
        <v>89.520800421274359</v>
      </c>
      <c r="BT523" s="4" t="s">
        <v>663</v>
      </c>
      <c r="BU523" s="2" t="s">
        <v>666</v>
      </c>
      <c r="BV523" s="2">
        <f t="shared" si="463"/>
        <v>3</v>
      </c>
      <c r="BW523" s="2">
        <f t="shared" si="464"/>
        <v>3</v>
      </c>
      <c r="BX523" s="2">
        <f t="shared" si="465"/>
        <v>3.4970600259052333E-2</v>
      </c>
      <c r="BY523" s="2">
        <f t="shared" si="466"/>
        <v>6.6061418186565732E-2</v>
      </c>
      <c r="BZ523" s="2">
        <f t="shared" si="467"/>
        <v>5.0516009222809029E-2</v>
      </c>
      <c r="CA523" s="2">
        <f t="shared" si="468"/>
        <v>1.1666666666666667</v>
      </c>
      <c r="CB523" s="2">
        <f t="shared" si="469"/>
        <v>0.25582627779817607</v>
      </c>
      <c r="CC523" s="2">
        <v>6.6349999999999998</v>
      </c>
      <c r="CD523" s="2" t="str">
        <f t="shared" si="470"/>
        <v>Same Var</v>
      </c>
      <c r="CE523" s="2">
        <f t="shared" si="471"/>
        <v>9.305958622777219E-2</v>
      </c>
      <c r="CF523" s="2" t="str">
        <f t="shared" si="472"/>
        <v>NS</v>
      </c>
      <c r="CG523" s="2" t="str">
        <f t="shared" si="473"/>
        <v>NS</v>
      </c>
      <c r="CH523" s="2" t="str">
        <f t="shared" si="474"/>
        <v>Same Var T-test</v>
      </c>
      <c r="CI523" s="2" t="str">
        <f t="shared" si="475"/>
        <v/>
      </c>
      <c r="CJ523" s="2" t="str">
        <f t="shared" si="476"/>
        <v/>
      </c>
    </row>
    <row r="524" spans="1:88" hidden="1" x14ac:dyDescent="0.2">
      <c r="A524" s="1" t="s">
        <v>142</v>
      </c>
      <c r="B524" s="19" t="s">
        <v>482</v>
      </c>
      <c r="C524" s="20">
        <v>39037</v>
      </c>
      <c r="D524" s="7">
        <v>0.47916666666666669</v>
      </c>
      <c r="E524" s="1">
        <v>0.1</v>
      </c>
      <c r="F524" s="1" t="s">
        <v>57</v>
      </c>
      <c r="G524" s="1" t="s">
        <v>854</v>
      </c>
      <c r="H524" s="19" t="s">
        <v>711</v>
      </c>
      <c r="I524" s="19" t="s">
        <v>712</v>
      </c>
      <c r="J524" s="19" t="s">
        <v>61</v>
      </c>
      <c r="K524" s="2">
        <v>0.75</v>
      </c>
      <c r="L524" s="2">
        <v>0.25</v>
      </c>
      <c r="M524" s="19">
        <v>90.9</v>
      </c>
      <c r="N524" s="19">
        <v>100</v>
      </c>
      <c r="O524" s="19">
        <v>100</v>
      </c>
      <c r="P524" s="19">
        <v>88.9</v>
      </c>
      <c r="Q524" s="21"/>
      <c r="R524" s="21"/>
      <c r="S524" s="21"/>
      <c r="T524" s="21"/>
      <c r="W524" s="2">
        <f t="shared" si="424"/>
        <v>94.949999999999989</v>
      </c>
      <c r="X524" s="2">
        <f t="shared" si="425"/>
        <v>5.8881236400062082</v>
      </c>
      <c r="Y524" s="2">
        <f t="shared" si="426"/>
        <v>4</v>
      </c>
      <c r="Z524" s="19">
        <v>100</v>
      </c>
      <c r="AA524" s="19">
        <v>40</v>
      </c>
      <c r="AB524" s="19">
        <v>70</v>
      </c>
      <c r="AC524" s="19">
        <v>44.4</v>
      </c>
      <c r="AJ524" s="2">
        <f t="shared" si="427"/>
        <v>63.6</v>
      </c>
      <c r="AK524" s="2">
        <f t="shared" si="428"/>
        <v>27.637655472199523</v>
      </c>
      <c r="AL524" s="2">
        <f t="shared" si="429"/>
        <v>4</v>
      </c>
      <c r="AM524" s="22">
        <f t="shared" si="430"/>
        <v>1.2643608792992098</v>
      </c>
      <c r="AN524" s="22">
        <f t="shared" si="431"/>
        <v>1.5707963267948966</v>
      </c>
      <c r="AO524" s="22">
        <f t="shared" si="432"/>
        <v>1.5707963267948966</v>
      </c>
      <c r="AP524" s="22">
        <f t="shared" si="433"/>
        <v>1.2311362327265871</v>
      </c>
      <c r="AQ524" s="22" t="str">
        <f t="shared" si="434"/>
        <v/>
      </c>
      <c r="AR524" s="22" t="str">
        <f t="shared" si="435"/>
        <v/>
      </c>
      <c r="AS524" s="22" t="str">
        <f t="shared" si="436"/>
        <v/>
      </c>
      <c r="AT524" s="22" t="str">
        <f t="shared" si="437"/>
        <v/>
      </c>
      <c r="AU524" s="22" t="str">
        <f t="shared" si="438"/>
        <v/>
      </c>
      <c r="AV524" s="22" t="str">
        <f t="shared" si="439"/>
        <v/>
      </c>
      <c r="AW524" s="2">
        <f t="shared" si="440"/>
        <v>1.4092724414038975</v>
      </c>
      <c r="AX524" s="2">
        <f t="shared" si="441"/>
        <v>0.18700427871856926</v>
      </c>
      <c r="AY524" s="2">
        <f t="shared" si="442"/>
        <v>4</v>
      </c>
      <c r="AZ524" s="23">
        <f t="shared" si="443"/>
        <v>1.5707963267948966</v>
      </c>
      <c r="BA524" s="23">
        <f t="shared" si="444"/>
        <v>0.68471920300228295</v>
      </c>
      <c r="BB524" s="23">
        <f t="shared" si="445"/>
        <v>0.99115658643119231</v>
      </c>
      <c r="BC524" s="23">
        <f t="shared" si="446"/>
        <v>0.72928042020890826</v>
      </c>
      <c r="BD524" s="23" t="str">
        <f t="shared" si="447"/>
        <v/>
      </c>
      <c r="BE524" s="23" t="str">
        <f t="shared" si="448"/>
        <v/>
      </c>
      <c r="BF524" s="23" t="str">
        <f t="shared" si="449"/>
        <v/>
      </c>
      <c r="BG524" s="23" t="str">
        <f t="shared" si="450"/>
        <v/>
      </c>
      <c r="BH524" s="23" t="str">
        <f t="shared" si="451"/>
        <v/>
      </c>
      <c r="BI524" s="23" t="str">
        <f t="shared" si="452"/>
        <v/>
      </c>
      <c r="BJ524" s="2">
        <f t="shared" si="453"/>
        <v>0.99398813410931997</v>
      </c>
      <c r="BK524" s="2">
        <f t="shared" si="454"/>
        <v>0.40760812649648615</v>
      </c>
      <c r="BL524" s="2">
        <f t="shared" si="455"/>
        <v>4</v>
      </c>
      <c r="BM524" s="2">
        <f t="shared" si="456"/>
        <v>2.1579589588225346E-3</v>
      </c>
      <c r="BN524" s="2">
        <f t="shared" si="457"/>
        <v>5.8314382015248883E-4</v>
      </c>
      <c r="BO524" s="2">
        <f t="shared" si="458"/>
        <v>4</v>
      </c>
      <c r="BP524" s="2">
        <f t="shared" si="459"/>
        <v>-0.29214379613289604</v>
      </c>
      <c r="BQ524" s="2">
        <f t="shared" si="460"/>
        <v>0.74069708411268287</v>
      </c>
      <c r="BR524" s="3" t="str">
        <f t="shared" si="461"/>
        <v>Toxic</v>
      </c>
      <c r="BS524" s="2">
        <f t="shared" si="462"/>
        <v>66.982622432859401</v>
      </c>
      <c r="BT524" s="4" t="s">
        <v>663</v>
      </c>
      <c r="BU524" s="2" t="s">
        <v>666</v>
      </c>
      <c r="BV524" s="2">
        <f t="shared" si="463"/>
        <v>3</v>
      </c>
      <c r="BW524" s="2">
        <f t="shared" si="464"/>
        <v>3</v>
      </c>
      <c r="BX524" s="2">
        <f t="shared" si="465"/>
        <v>3.4970600259052333E-2</v>
      </c>
      <c r="BY524" s="2">
        <f t="shared" si="466"/>
        <v>0.16614438478597546</v>
      </c>
      <c r="BZ524" s="2">
        <f t="shared" si="467"/>
        <v>0.10055749252251389</v>
      </c>
      <c r="CA524" s="2">
        <f t="shared" si="468"/>
        <v>1.1666666666666667</v>
      </c>
      <c r="CB524" s="2">
        <f t="shared" si="469"/>
        <v>1.4248140263717204</v>
      </c>
      <c r="CC524" s="2">
        <v>6.6349999999999998</v>
      </c>
      <c r="CD524" s="2" t="str">
        <f t="shared" si="470"/>
        <v>Same Var</v>
      </c>
      <c r="CE524" s="2">
        <f t="shared" si="471"/>
        <v>7.3201205861719257E-2</v>
      </c>
      <c r="CF524" s="2" t="str">
        <f t="shared" si="472"/>
        <v>NS</v>
      </c>
      <c r="CG524" s="2" t="str">
        <f t="shared" si="473"/>
        <v>NS</v>
      </c>
      <c r="CH524" s="2" t="str">
        <f t="shared" si="474"/>
        <v>Same Var T-test</v>
      </c>
      <c r="CI524" s="2" t="str">
        <f t="shared" si="475"/>
        <v/>
      </c>
      <c r="CJ524" s="2" t="str">
        <f t="shared" si="476"/>
        <v/>
      </c>
    </row>
    <row r="525" spans="1:88" x14ac:dyDescent="0.2">
      <c r="A525" s="1" t="s">
        <v>142</v>
      </c>
      <c r="B525" s="19" t="s">
        <v>532</v>
      </c>
      <c r="C525" s="20">
        <v>39009</v>
      </c>
      <c r="D525" s="7">
        <v>0.45624999999999999</v>
      </c>
      <c r="E525" s="1">
        <v>0.1</v>
      </c>
      <c r="F525" s="1" t="s">
        <v>57</v>
      </c>
      <c r="G525" s="1" t="s">
        <v>853</v>
      </c>
      <c r="H525" s="19" t="s">
        <v>711</v>
      </c>
      <c r="I525" s="19" t="s">
        <v>712</v>
      </c>
      <c r="J525" s="19" t="s">
        <v>61</v>
      </c>
      <c r="K525" s="2">
        <v>0.75</v>
      </c>
      <c r="L525" s="2">
        <v>0.25</v>
      </c>
      <c r="M525" s="19">
        <v>100</v>
      </c>
      <c r="N525" s="19">
        <v>88.9</v>
      </c>
      <c r="O525" s="19">
        <v>90</v>
      </c>
      <c r="P525" s="19">
        <v>100</v>
      </c>
      <c r="Q525" s="21"/>
      <c r="R525" s="21"/>
      <c r="S525" s="21"/>
      <c r="T525" s="21"/>
      <c r="W525" s="2">
        <f t="shared" si="424"/>
        <v>94.724999999999994</v>
      </c>
      <c r="X525" s="2">
        <f t="shared" si="425"/>
        <v>6.1075772610749652</v>
      </c>
      <c r="Y525" s="2">
        <f t="shared" si="426"/>
        <v>4</v>
      </c>
      <c r="Z525" s="19">
        <v>90</v>
      </c>
      <c r="AA525" s="19">
        <v>90</v>
      </c>
      <c r="AB525" s="19">
        <v>87.5</v>
      </c>
      <c r="AC525" s="19">
        <v>100</v>
      </c>
      <c r="AJ525" s="2">
        <f t="shared" si="427"/>
        <v>91.875</v>
      </c>
      <c r="AK525" s="2">
        <f t="shared" si="428"/>
        <v>5.5433894565208632</v>
      </c>
      <c r="AL525" s="2">
        <f t="shared" si="429"/>
        <v>4</v>
      </c>
      <c r="AM525" s="22">
        <f t="shared" si="430"/>
        <v>1.5707963267948966</v>
      </c>
      <c r="AN525" s="22">
        <f t="shared" si="431"/>
        <v>1.2311362327265871</v>
      </c>
      <c r="AO525" s="22">
        <f t="shared" si="432"/>
        <v>1.2490457723982542</v>
      </c>
      <c r="AP525" s="22">
        <f t="shared" si="433"/>
        <v>1.5707963267948966</v>
      </c>
      <c r="AQ525" s="22" t="str">
        <f t="shared" si="434"/>
        <v/>
      </c>
      <c r="AR525" s="22" t="str">
        <f t="shared" si="435"/>
        <v/>
      </c>
      <c r="AS525" s="22" t="str">
        <f t="shared" si="436"/>
        <v/>
      </c>
      <c r="AT525" s="22" t="str">
        <f t="shared" si="437"/>
        <v/>
      </c>
      <c r="AU525" s="22" t="str">
        <f t="shared" si="438"/>
        <v/>
      </c>
      <c r="AV525" s="22" t="str">
        <f t="shared" si="439"/>
        <v/>
      </c>
      <c r="AW525" s="2">
        <f t="shared" si="440"/>
        <v>1.4054436646786586</v>
      </c>
      <c r="AX525" s="2">
        <f t="shared" si="441"/>
        <v>0.19107274991595305</v>
      </c>
      <c r="AY525" s="2">
        <f t="shared" si="442"/>
        <v>4</v>
      </c>
      <c r="AZ525" s="23">
        <f t="shared" si="443"/>
        <v>1.2490457723982542</v>
      </c>
      <c r="BA525" s="23">
        <f t="shared" si="444"/>
        <v>1.2490457723982542</v>
      </c>
      <c r="BB525" s="23">
        <f t="shared" si="445"/>
        <v>1.2094292028881888</v>
      </c>
      <c r="BC525" s="23">
        <f t="shared" si="446"/>
        <v>1.5707963267948966</v>
      </c>
      <c r="BD525" s="23" t="str">
        <f t="shared" si="447"/>
        <v/>
      </c>
      <c r="BE525" s="23" t="str">
        <f t="shared" si="448"/>
        <v/>
      </c>
      <c r="BF525" s="23" t="str">
        <f t="shared" si="449"/>
        <v/>
      </c>
      <c r="BG525" s="23" t="str">
        <f t="shared" si="450"/>
        <v/>
      </c>
      <c r="BH525" s="23" t="str">
        <f t="shared" si="451"/>
        <v/>
      </c>
      <c r="BI525" s="23" t="str">
        <f t="shared" si="452"/>
        <v/>
      </c>
      <c r="BJ525" s="2">
        <f t="shared" si="453"/>
        <v>1.3195792686198984</v>
      </c>
      <c r="BK525" s="2">
        <f t="shared" si="454"/>
        <v>0.16851606795525276</v>
      </c>
      <c r="BL525" s="2">
        <f t="shared" si="455"/>
        <v>4</v>
      </c>
      <c r="BM525" s="2">
        <f t="shared" si="456"/>
        <v>1.4965768287617803E-4</v>
      </c>
      <c r="BN525" s="2">
        <f t="shared" si="457"/>
        <v>2.5586724978769233E-5</v>
      </c>
      <c r="BO525" s="2">
        <f t="shared" si="458"/>
        <v>6</v>
      </c>
      <c r="BP525" s="2">
        <f t="shared" si="459"/>
        <v>2.4004025469657124</v>
      </c>
      <c r="BQ525" s="2">
        <f t="shared" si="460"/>
        <v>0.71755819649141217</v>
      </c>
      <c r="BR525" s="3" t="str">
        <f t="shared" si="461"/>
        <v>Nontoxic</v>
      </c>
      <c r="BS525" s="2">
        <f t="shared" si="462"/>
        <v>96.99129057798892</v>
      </c>
      <c r="BT525" s="4" t="s">
        <v>663</v>
      </c>
      <c r="BU525" s="2" t="s">
        <v>666</v>
      </c>
      <c r="BV525" s="2">
        <f t="shared" si="463"/>
        <v>3</v>
      </c>
      <c r="BW525" s="2">
        <f t="shared" si="464"/>
        <v>3</v>
      </c>
      <c r="BX525" s="2">
        <f t="shared" si="465"/>
        <v>3.6508795760444336E-2</v>
      </c>
      <c r="BY525" s="2">
        <f t="shared" si="466"/>
        <v>2.8397665159099365E-2</v>
      </c>
      <c r="BZ525" s="2">
        <f t="shared" si="467"/>
        <v>3.2453230459771852E-2</v>
      </c>
      <c r="CA525" s="2">
        <f t="shared" si="468"/>
        <v>1.1666666666666667</v>
      </c>
      <c r="CB525" s="2">
        <f t="shared" si="469"/>
        <v>4.0473873907340058E-2</v>
      </c>
      <c r="CC525" s="2">
        <v>6.6349999999999998</v>
      </c>
      <c r="CD525" s="2" t="str">
        <f t="shared" si="470"/>
        <v>Same Var</v>
      </c>
      <c r="CE525" s="2">
        <f t="shared" si="471"/>
        <v>0.1022342730833902</v>
      </c>
      <c r="CF525" s="2" t="str">
        <f t="shared" si="472"/>
        <v>NS</v>
      </c>
      <c r="CG525" s="2" t="str">
        <f t="shared" si="473"/>
        <v>NS</v>
      </c>
      <c r="CH525" s="2" t="str">
        <f t="shared" si="474"/>
        <v>Same Var T-test</v>
      </c>
      <c r="CI525" s="2" t="str">
        <f t="shared" si="475"/>
        <v/>
      </c>
      <c r="CJ525" s="2" t="str">
        <f t="shared" si="476"/>
        <v/>
      </c>
    </row>
    <row r="526" spans="1:88" x14ac:dyDescent="0.2">
      <c r="A526" s="1" t="s">
        <v>142</v>
      </c>
      <c r="B526" s="19" t="s">
        <v>516</v>
      </c>
      <c r="C526" s="20">
        <v>39009</v>
      </c>
      <c r="D526" s="7">
        <v>0.55138888888888893</v>
      </c>
      <c r="E526" s="1">
        <v>0.1</v>
      </c>
      <c r="F526" s="1" t="s">
        <v>57</v>
      </c>
      <c r="G526" s="1" t="s">
        <v>853</v>
      </c>
      <c r="H526" s="19" t="s">
        <v>711</v>
      </c>
      <c r="I526" s="19" t="s">
        <v>712</v>
      </c>
      <c r="J526" s="19" t="s">
        <v>61</v>
      </c>
      <c r="K526" s="2">
        <v>0.75</v>
      </c>
      <c r="L526" s="2">
        <v>0.25</v>
      </c>
      <c r="M526" s="19">
        <v>100</v>
      </c>
      <c r="N526" s="19">
        <v>88.9</v>
      </c>
      <c r="O526" s="19">
        <v>90</v>
      </c>
      <c r="P526" s="19">
        <v>100</v>
      </c>
      <c r="Q526" s="21"/>
      <c r="R526" s="21"/>
      <c r="S526" s="21"/>
      <c r="T526" s="21"/>
      <c r="W526" s="2">
        <f t="shared" si="424"/>
        <v>94.724999999999994</v>
      </c>
      <c r="X526" s="2">
        <f t="shared" si="425"/>
        <v>6.1075772610749652</v>
      </c>
      <c r="Y526" s="2">
        <f t="shared" si="426"/>
        <v>4</v>
      </c>
      <c r="Z526" s="19">
        <v>100</v>
      </c>
      <c r="AA526" s="19">
        <v>88.9</v>
      </c>
      <c r="AB526" s="19">
        <v>77.8</v>
      </c>
      <c r="AC526" s="19">
        <v>90</v>
      </c>
      <c r="AJ526" s="2">
        <f t="shared" si="427"/>
        <v>89.174999999999997</v>
      </c>
      <c r="AK526" s="2">
        <f t="shared" si="428"/>
        <v>9.0797852397509953</v>
      </c>
      <c r="AL526" s="2">
        <f t="shared" si="429"/>
        <v>4</v>
      </c>
      <c r="AM526" s="22">
        <f t="shared" si="430"/>
        <v>1.5707963267948966</v>
      </c>
      <c r="AN526" s="22">
        <f t="shared" si="431"/>
        <v>1.2311362327265871</v>
      </c>
      <c r="AO526" s="22">
        <f t="shared" si="432"/>
        <v>1.2490457723982542</v>
      </c>
      <c r="AP526" s="22">
        <f t="shared" si="433"/>
        <v>1.5707963267948966</v>
      </c>
      <c r="AQ526" s="22" t="str">
        <f t="shared" si="434"/>
        <v/>
      </c>
      <c r="AR526" s="22" t="str">
        <f t="shared" si="435"/>
        <v/>
      </c>
      <c r="AS526" s="22" t="str">
        <f t="shared" si="436"/>
        <v/>
      </c>
      <c r="AT526" s="22" t="str">
        <f t="shared" si="437"/>
        <v/>
      </c>
      <c r="AU526" s="22" t="str">
        <f t="shared" si="438"/>
        <v/>
      </c>
      <c r="AV526" s="22" t="str">
        <f t="shared" si="439"/>
        <v/>
      </c>
      <c r="AW526" s="2">
        <f t="shared" si="440"/>
        <v>1.4054436646786586</v>
      </c>
      <c r="AX526" s="2">
        <f t="shared" si="441"/>
        <v>0.19107274991595305</v>
      </c>
      <c r="AY526" s="2">
        <f t="shared" si="442"/>
        <v>4</v>
      </c>
      <c r="AZ526" s="23">
        <f t="shared" si="443"/>
        <v>1.5707963267948966</v>
      </c>
      <c r="BA526" s="23">
        <f t="shared" si="444"/>
        <v>1.2311362327265871</v>
      </c>
      <c r="BB526" s="23">
        <f t="shared" si="445"/>
        <v>1.0801809575025088</v>
      </c>
      <c r="BC526" s="23">
        <f t="shared" si="446"/>
        <v>1.2490457723982542</v>
      </c>
      <c r="BD526" s="23" t="str">
        <f t="shared" si="447"/>
        <v/>
      </c>
      <c r="BE526" s="23" t="str">
        <f t="shared" si="448"/>
        <v/>
      </c>
      <c r="BF526" s="23" t="str">
        <f t="shared" si="449"/>
        <v/>
      </c>
      <c r="BG526" s="23" t="str">
        <f t="shared" si="450"/>
        <v/>
      </c>
      <c r="BH526" s="23" t="str">
        <f t="shared" si="451"/>
        <v/>
      </c>
      <c r="BI526" s="23" t="str">
        <f t="shared" si="452"/>
        <v/>
      </c>
      <c r="BJ526" s="2">
        <f t="shared" si="453"/>
        <v>1.2827898223555616</v>
      </c>
      <c r="BK526" s="2">
        <f t="shared" si="454"/>
        <v>0.20640159313458784</v>
      </c>
      <c r="BL526" s="2">
        <f t="shared" si="455"/>
        <v>4</v>
      </c>
      <c r="BM526" s="2">
        <f t="shared" si="456"/>
        <v>2.4914898226743133E-4</v>
      </c>
      <c r="BN526" s="2">
        <f t="shared" si="457"/>
        <v>4.6596525807525794E-5</v>
      </c>
      <c r="BO526" s="2">
        <f t="shared" si="458"/>
        <v>5</v>
      </c>
      <c r="BP526" s="2">
        <f t="shared" si="459"/>
        <v>1.8203915799487707</v>
      </c>
      <c r="BQ526" s="2">
        <f t="shared" si="460"/>
        <v>0.72668684380042159</v>
      </c>
      <c r="BR526" s="3" t="str">
        <f t="shared" si="461"/>
        <v>Nontoxic</v>
      </c>
      <c r="BS526" s="2">
        <f t="shared" si="462"/>
        <v>94.140934283452111</v>
      </c>
      <c r="BT526" s="4" t="s">
        <v>663</v>
      </c>
      <c r="BU526" s="2" t="s">
        <v>666</v>
      </c>
      <c r="BV526" s="2">
        <f t="shared" si="463"/>
        <v>3</v>
      </c>
      <c r="BW526" s="2">
        <f t="shared" si="464"/>
        <v>3</v>
      </c>
      <c r="BX526" s="2">
        <f t="shared" si="465"/>
        <v>3.6508795760444336E-2</v>
      </c>
      <c r="BY526" s="2">
        <f t="shared" si="466"/>
        <v>4.2601617648495939E-2</v>
      </c>
      <c r="BZ526" s="2">
        <f t="shared" si="467"/>
        <v>3.9555206704470137E-2</v>
      </c>
      <c r="CA526" s="2">
        <f t="shared" si="468"/>
        <v>1.1666666666666667</v>
      </c>
      <c r="CB526" s="2">
        <f t="shared" si="469"/>
        <v>1.5298024104934272E-2</v>
      </c>
      <c r="CC526" s="2">
        <v>6.6349999999999998</v>
      </c>
      <c r="CD526" s="2" t="str">
        <f t="shared" si="470"/>
        <v>Same Var</v>
      </c>
      <c r="CE526" s="2">
        <f t="shared" si="471"/>
        <v>9.7424044792308442E-2</v>
      </c>
      <c r="CF526" s="2" t="str">
        <f t="shared" si="472"/>
        <v>NS</v>
      </c>
      <c r="CG526" s="2" t="str">
        <f t="shared" si="473"/>
        <v>NS</v>
      </c>
      <c r="CH526" s="2" t="str">
        <f t="shared" si="474"/>
        <v>Same Var T-test</v>
      </c>
      <c r="CI526" s="2" t="str">
        <f t="shared" si="475"/>
        <v/>
      </c>
      <c r="CJ526" s="2" t="str">
        <f t="shared" si="476"/>
        <v/>
      </c>
    </row>
    <row r="527" spans="1:88" x14ac:dyDescent="0.2">
      <c r="A527" s="1" t="s">
        <v>142</v>
      </c>
      <c r="B527" s="19" t="s">
        <v>482</v>
      </c>
      <c r="C527" s="20">
        <v>39009</v>
      </c>
      <c r="D527" s="7">
        <v>0.47291666666666665</v>
      </c>
      <c r="E527" s="1">
        <v>0.1</v>
      </c>
      <c r="F527" s="1" t="s">
        <v>57</v>
      </c>
      <c r="G527" s="1" t="s">
        <v>853</v>
      </c>
      <c r="H527" s="19" t="s">
        <v>711</v>
      </c>
      <c r="I527" s="19" t="s">
        <v>712</v>
      </c>
      <c r="J527" s="19" t="s">
        <v>61</v>
      </c>
      <c r="K527" s="2">
        <v>0.75</v>
      </c>
      <c r="L527" s="2">
        <v>0.25</v>
      </c>
      <c r="M527" s="19">
        <v>100</v>
      </c>
      <c r="N527" s="19">
        <v>88.9</v>
      </c>
      <c r="O527" s="19">
        <v>90</v>
      </c>
      <c r="P527" s="19">
        <v>100</v>
      </c>
      <c r="Q527" s="21"/>
      <c r="R527" s="21"/>
      <c r="S527" s="21"/>
      <c r="T527" s="21"/>
      <c r="W527" s="2">
        <f t="shared" si="424"/>
        <v>94.724999999999994</v>
      </c>
      <c r="X527" s="2">
        <f t="shared" si="425"/>
        <v>6.1075772610749652</v>
      </c>
      <c r="Y527" s="2">
        <f t="shared" si="426"/>
        <v>4</v>
      </c>
      <c r="Z527" s="19">
        <v>100</v>
      </c>
      <c r="AA527" s="19">
        <v>87.5</v>
      </c>
      <c r="AB527" s="19">
        <v>77.8</v>
      </c>
      <c r="AC527" s="19">
        <v>81.8</v>
      </c>
      <c r="AJ527" s="2">
        <f t="shared" si="427"/>
        <v>86.775000000000006</v>
      </c>
      <c r="AK527" s="2">
        <f t="shared" si="428"/>
        <v>9.6734602564611478</v>
      </c>
      <c r="AL527" s="2">
        <f t="shared" si="429"/>
        <v>4</v>
      </c>
      <c r="AM527" s="22">
        <f t="shared" si="430"/>
        <v>1.5707963267948966</v>
      </c>
      <c r="AN527" s="22">
        <f t="shared" si="431"/>
        <v>1.2311362327265871</v>
      </c>
      <c r="AO527" s="22">
        <f t="shared" si="432"/>
        <v>1.2490457723982542</v>
      </c>
      <c r="AP527" s="22">
        <f t="shared" si="433"/>
        <v>1.5707963267948966</v>
      </c>
      <c r="AQ527" s="22" t="str">
        <f t="shared" si="434"/>
        <v/>
      </c>
      <c r="AR527" s="22" t="str">
        <f t="shared" si="435"/>
        <v/>
      </c>
      <c r="AS527" s="22" t="str">
        <f t="shared" si="436"/>
        <v/>
      </c>
      <c r="AT527" s="22" t="str">
        <f t="shared" si="437"/>
        <v/>
      </c>
      <c r="AU527" s="22" t="str">
        <f t="shared" si="438"/>
        <v/>
      </c>
      <c r="AV527" s="22" t="str">
        <f t="shared" si="439"/>
        <v/>
      </c>
      <c r="AW527" s="2">
        <f t="shared" si="440"/>
        <v>1.4054436646786586</v>
      </c>
      <c r="AX527" s="2">
        <f t="shared" si="441"/>
        <v>0.19107274991595305</v>
      </c>
      <c r="AY527" s="2">
        <f t="shared" si="442"/>
        <v>4</v>
      </c>
      <c r="AZ527" s="23">
        <f t="shared" si="443"/>
        <v>1.5707963267948966</v>
      </c>
      <c r="BA527" s="23">
        <f t="shared" si="444"/>
        <v>1.2094292028881888</v>
      </c>
      <c r="BB527" s="23">
        <f t="shared" si="445"/>
        <v>1.0801809575025088</v>
      </c>
      <c r="BC527" s="23">
        <f t="shared" si="446"/>
        <v>1.1300500073342612</v>
      </c>
      <c r="BD527" s="23" t="str">
        <f t="shared" si="447"/>
        <v/>
      </c>
      <c r="BE527" s="23" t="str">
        <f t="shared" si="448"/>
        <v/>
      </c>
      <c r="BF527" s="23" t="str">
        <f t="shared" si="449"/>
        <v/>
      </c>
      <c r="BG527" s="23" t="str">
        <f t="shared" si="450"/>
        <v/>
      </c>
      <c r="BH527" s="23" t="str">
        <f t="shared" si="451"/>
        <v/>
      </c>
      <c r="BI527" s="23" t="str">
        <f t="shared" si="452"/>
        <v/>
      </c>
      <c r="BJ527" s="2">
        <f t="shared" si="453"/>
        <v>1.2476141236299638</v>
      </c>
      <c r="BK527" s="2">
        <f t="shared" si="454"/>
        <v>0.22193092857497262</v>
      </c>
      <c r="BL527" s="2">
        <f t="shared" si="455"/>
        <v>4</v>
      </c>
      <c r="BM527" s="2">
        <f t="shared" si="456"/>
        <v>3.0441119687060232E-4</v>
      </c>
      <c r="BN527" s="2">
        <f t="shared" si="457"/>
        <v>5.9325554663672704E-5</v>
      </c>
      <c r="BO527" s="2">
        <f t="shared" si="458"/>
        <v>5</v>
      </c>
      <c r="BP527" s="2">
        <f t="shared" si="459"/>
        <v>1.4651639580754903</v>
      </c>
      <c r="BQ527" s="2">
        <f t="shared" si="460"/>
        <v>0.72668684380042159</v>
      </c>
      <c r="BR527" s="3" t="str">
        <f t="shared" si="461"/>
        <v>Nontoxic</v>
      </c>
      <c r="BS527" s="2">
        <f t="shared" si="462"/>
        <v>91.60728424386383</v>
      </c>
      <c r="BT527" s="4" t="s">
        <v>663</v>
      </c>
      <c r="BU527" s="2" t="s">
        <v>666</v>
      </c>
      <c r="BV527" s="2">
        <f t="shared" si="463"/>
        <v>3</v>
      </c>
      <c r="BW527" s="2">
        <f t="shared" si="464"/>
        <v>3</v>
      </c>
      <c r="BX527" s="2">
        <f t="shared" si="465"/>
        <v>3.6508795760444336E-2</v>
      </c>
      <c r="BY527" s="2">
        <f t="shared" si="466"/>
        <v>4.9253337058149597E-2</v>
      </c>
      <c r="BZ527" s="2">
        <f t="shared" si="467"/>
        <v>4.2881066409296974E-2</v>
      </c>
      <c r="CA527" s="2">
        <f t="shared" si="468"/>
        <v>1.1666666666666667</v>
      </c>
      <c r="CB527" s="2">
        <f t="shared" si="469"/>
        <v>5.7421126290774636E-2</v>
      </c>
      <c r="CC527" s="2">
        <v>6.6349999999999998</v>
      </c>
      <c r="CD527" s="2" t="str">
        <f t="shared" si="470"/>
        <v>Same Var</v>
      </c>
      <c r="CE527" s="2">
        <f t="shared" si="471"/>
        <v>9.5585000327668007E-2</v>
      </c>
      <c r="CF527" s="2" t="str">
        <f t="shared" si="472"/>
        <v>NS</v>
      </c>
      <c r="CG527" s="2" t="str">
        <f t="shared" si="473"/>
        <v>NS</v>
      </c>
      <c r="CH527" s="2" t="str">
        <f t="shared" si="474"/>
        <v>Same Var T-test</v>
      </c>
      <c r="CI527" s="2" t="str">
        <f t="shared" si="475"/>
        <v/>
      </c>
      <c r="CJ527" s="2" t="str">
        <f t="shared" si="476"/>
        <v/>
      </c>
    </row>
    <row r="528" spans="1:88" hidden="1" x14ac:dyDescent="0.2">
      <c r="A528" s="1" t="s">
        <v>142</v>
      </c>
      <c r="B528" s="19" t="s">
        <v>504</v>
      </c>
      <c r="C528" s="20">
        <v>39009</v>
      </c>
      <c r="D528" s="7">
        <v>0.35069444444444442</v>
      </c>
      <c r="E528" s="1">
        <v>0.1</v>
      </c>
      <c r="F528" s="1" t="s">
        <v>57</v>
      </c>
      <c r="G528" s="1" t="s">
        <v>853</v>
      </c>
      <c r="H528" s="19" t="s">
        <v>711</v>
      </c>
      <c r="I528" s="19" t="s">
        <v>712</v>
      </c>
      <c r="J528" s="19" t="s">
        <v>61</v>
      </c>
      <c r="K528" s="2">
        <v>0.75</v>
      </c>
      <c r="L528" s="2">
        <v>0.25</v>
      </c>
      <c r="M528" s="19">
        <v>100</v>
      </c>
      <c r="N528" s="19">
        <v>88.9</v>
      </c>
      <c r="O528" s="19">
        <v>90</v>
      </c>
      <c r="P528" s="19">
        <v>100</v>
      </c>
      <c r="Q528" s="21"/>
      <c r="R528" s="21"/>
      <c r="S528" s="21"/>
      <c r="T528" s="21"/>
      <c r="W528" s="2">
        <f t="shared" si="424"/>
        <v>94.724999999999994</v>
      </c>
      <c r="X528" s="2">
        <f t="shared" si="425"/>
        <v>6.1075772610749652</v>
      </c>
      <c r="Y528" s="2">
        <f t="shared" si="426"/>
        <v>4</v>
      </c>
      <c r="Z528" s="19">
        <v>90.9</v>
      </c>
      <c r="AA528" s="19">
        <v>62.5</v>
      </c>
      <c r="AB528" s="19">
        <v>80</v>
      </c>
      <c r="AC528" s="19">
        <v>71.400000000000006</v>
      </c>
      <c r="AJ528" s="2">
        <f t="shared" si="427"/>
        <v>76.2</v>
      </c>
      <c r="AK528" s="2">
        <f t="shared" si="428"/>
        <v>12.127929199441567</v>
      </c>
      <c r="AL528" s="2">
        <f t="shared" si="429"/>
        <v>4</v>
      </c>
      <c r="AM528" s="22">
        <f t="shared" si="430"/>
        <v>1.5707963267948966</v>
      </c>
      <c r="AN528" s="22">
        <f t="shared" si="431"/>
        <v>1.2311362327265871</v>
      </c>
      <c r="AO528" s="22">
        <f t="shared" si="432"/>
        <v>1.2490457723982542</v>
      </c>
      <c r="AP528" s="22">
        <f t="shared" si="433"/>
        <v>1.5707963267948966</v>
      </c>
      <c r="AQ528" s="22" t="str">
        <f t="shared" si="434"/>
        <v/>
      </c>
      <c r="AR528" s="22" t="str">
        <f t="shared" si="435"/>
        <v/>
      </c>
      <c r="AS528" s="22" t="str">
        <f t="shared" si="436"/>
        <v/>
      </c>
      <c r="AT528" s="22" t="str">
        <f t="shared" si="437"/>
        <v/>
      </c>
      <c r="AU528" s="22" t="str">
        <f t="shared" si="438"/>
        <v/>
      </c>
      <c r="AV528" s="22" t="str">
        <f t="shared" si="439"/>
        <v/>
      </c>
      <c r="AW528" s="2">
        <f t="shared" si="440"/>
        <v>1.4054436646786586</v>
      </c>
      <c r="AX528" s="2">
        <f t="shared" si="441"/>
        <v>0.19107274991595305</v>
      </c>
      <c r="AY528" s="2">
        <f t="shared" si="442"/>
        <v>4</v>
      </c>
      <c r="AZ528" s="23">
        <f t="shared" si="443"/>
        <v>1.2643608792992098</v>
      </c>
      <c r="BA528" s="23">
        <f t="shared" si="444"/>
        <v>0.91173829096848769</v>
      </c>
      <c r="BB528" s="23">
        <f t="shared" si="445"/>
        <v>1.1071487177940904</v>
      </c>
      <c r="BC528" s="23">
        <f t="shared" si="446"/>
        <v>1.0065375050671233</v>
      </c>
      <c r="BD528" s="23" t="str">
        <f t="shared" si="447"/>
        <v/>
      </c>
      <c r="BE528" s="23" t="str">
        <f t="shared" si="448"/>
        <v/>
      </c>
      <c r="BF528" s="23" t="str">
        <f t="shared" si="449"/>
        <v/>
      </c>
      <c r="BG528" s="23" t="str">
        <f t="shared" si="450"/>
        <v/>
      </c>
      <c r="BH528" s="23" t="str">
        <f t="shared" si="451"/>
        <v/>
      </c>
      <c r="BI528" s="23" t="str">
        <f t="shared" si="452"/>
        <v/>
      </c>
      <c r="BJ528" s="2">
        <f t="shared" si="453"/>
        <v>1.0724463482822277</v>
      </c>
      <c r="BK528" s="2">
        <f t="shared" si="454"/>
        <v>0.15078295324153465</v>
      </c>
      <c r="BL528" s="2">
        <f t="shared" si="455"/>
        <v>4</v>
      </c>
      <c r="BM528" s="2">
        <f t="shared" si="456"/>
        <v>1.1702748293402382E-4</v>
      </c>
      <c r="BN528" s="2">
        <f t="shared" si="457"/>
        <v>1.9554965140350123E-5</v>
      </c>
      <c r="BO528" s="2">
        <f t="shared" si="458"/>
        <v>6</v>
      </c>
      <c r="BP528" s="2">
        <f t="shared" si="459"/>
        <v>0.17655737078963407</v>
      </c>
      <c r="BQ528" s="2">
        <f t="shared" si="460"/>
        <v>0.71755819649141217</v>
      </c>
      <c r="BR528" s="3" t="str">
        <f t="shared" si="461"/>
        <v>Toxic</v>
      </c>
      <c r="BS528" s="2">
        <f t="shared" si="462"/>
        <v>80.443388756927959</v>
      </c>
      <c r="BT528" s="4" t="s">
        <v>663</v>
      </c>
      <c r="BU528" s="2" t="s">
        <v>666</v>
      </c>
      <c r="BV528" s="2">
        <f t="shared" si="463"/>
        <v>3</v>
      </c>
      <c r="BW528" s="2">
        <f t="shared" si="464"/>
        <v>3</v>
      </c>
      <c r="BX528" s="2">
        <f t="shared" si="465"/>
        <v>3.6508795760444336E-2</v>
      </c>
      <c r="BY528" s="2">
        <f t="shared" si="466"/>
        <v>2.2735498988238824E-2</v>
      </c>
      <c r="BZ528" s="2">
        <f t="shared" si="467"/>
        <v>2.9622147374341583E-2</v>
      </c>
      <c r="CA528" s="2">
        <f t="shared" si="468"/>
        <v>1.1666666666666667</v>
      </c>
      <c r="CB528" s="2">
        <f t="shared" si="469"/>
        <v>0.14287849961935095</v>
      </c>
      <c r="CC528" s="2">
        <v>6.6349999999999998</v>
      </c>
      <c r="CD528" s="2" t="str">
        <f t="shared" si="470"/>
        <v>Same Var</v>
      </c>
      <c r="CE528" s="2">
        <f t="shared" si="471"/>
        <v>9.0259091818901391E-2</v>
      </c>
      <c r="CF528" s="2" t="str">
        <f t="shared" si="472"/>
        <v>NS</v>
      </c>
      <c r="CG528" s="2" t="str">
        <f t="shared" si="473"/>
        <v>NS</v>
      </c>
      <c r="CH528" s="2" t="str">
        <f t="shared" si="474"/>
        <v>Same Var T-test</v>
      </c>
      <c r="CI528" s="2" t="str">
        <f t="shared" si="475"/>
        <v>TSTToxicLess25</v>
      </c>
      <c r="CJ528" s="2" t="str">
        <f t="shared" si="476"/>
        <v/>
      </c>
    </row>
    <row r="529" spans="1:88" x14ac:dyDescent="0.2">
      <c r="A529" s="1" t="s">
        <v>142</v>
      </c>
      <c r="B529" s="19" t="s">
        <v>529</v>
      </c>
      <c r="C529" s="20">
        <v>39009</v>
      </c>
      <c r="D529" s="7">
        <v>0.48819444444444443</v>
      </c>
      <c r="E529" s="1">
        <v>0.1</v>
      </c>
      <c r="F529" s="1" t="s">
        <v>57</v>
      </c>
      <c r="G529" s="1" t="s">
        <v>853</v>
      </c>
      <c r="H529" s="19" t="s">
        <v>711</v>
      </c>
      <c r="I529" s="19" t="s">
        <v>712</v>
      </c>
      <c r="J529" s="19" t="s">
        <v>61</v>
      </c>
      <c r="K529" s="2">
        <v>0.75</v>
      </c>
      <c r="L529" s="2">
        <v>0.25</v>
      </c>
      <c r="M529" s="19">
        <v>100</v>
      </c>
      <c r="N529" s="19">
        <v>88.9</v>
      </c>
      <c r="O529" s="19">
        <v>90</v>
      </c>
      <c r="P529" s="19">
        <v>100</v>
      </c>
      <c r="Q529" s="21"/>
      <c r="R529" s="21"/>
      <c r="S529" s="21"/>
      <c r="T529" s="21"/>
      <c r="W529" s="2">
        <f t="shared" si="424"/>
        <v>94.724999999999994</v>
      </c>
      <c r="X529" s="2">
        <f t="shared" si="425"/>
        <v>6.1075772610749652</v>
      </c>
      <c r="Y529" s="2">
        <f t="shared" si="426"/>
        <v>4</v>
      </c>
      <c r="Z529" s="19">
        <v>100</v>
      </c>
      <c r="AA529" s="19">
        <v>100</v>
      </c>
      <c r="AB529" s="19">
        <v>100</v>
      </c>
      <c r="AC529" s="19">
        <v>75</v>
      </c>
      <c r="AJ529" s="2">
        <f t="shared" si="427"/>
        <v>93.75</v>
      </c>
      <c r="AK529" s="2">
        <f t="shared" si="428"/>
        <v>12.5</v>
      </c>
      <c r="AL529" s="2">
        <f t="shared" si="429"/>
        <v>4</v>
      </c>
      <c r="AM529" s="22">
        <f t="shared" si="430"/>
        <v>1.5707963267948966</v>
      </c>
      <c r="AN529" s="22">
        <f t="shared" si="431"/>
        <v>1.2311362327265871</v>
      </c>
      <c r="AO529" s="22">
        <f t="shared" si="432"/>
        <v>1.2490457723982542</v>
      </c>
      <c r="AP529" s="22">
        <f t="shared" si="433"/>
        <v>1.5707963267948966</v>
      </c>
      <c r="AQ529" s="22" t="str">
        <f t="shared" si="434"/>
        <v/>
      </c>
      <c r="AR529" s="22" t="str">
        <f t="shared" si="435"/>
        <v/>
      </c>
      <c r="AS529" s="22" t="str">
        <f t="shared" si="436"/>
        <v/>
      </c>
      <c r="AT529" s="22" t="str">
        <f t="shared" si="437"/>
        <v/>
      </c>
      <c r="AU529" s="22" t="str">
        <f t="shared" si="438"/>
        <v/>
      </c>
      <c r="AV529" s="22" t="str">
        <f t="shared" si="439"/>
        <v/>
      </c>
      <c r="AW529" s="2">
        <f t="shared" si="440"/>
        <v>1.4054436646786586</v>
      </c>
      <c r="AX529" s="2">
        <f t="shared" si="441"/>
        <v>0.19107274991595305</v>
      </c>
      <c r="AY529" s="2">
        <f t="shared" si="442"/>
        <v>4</v>
      </c>
      <c r="AZ529" s="23">
        <f t="shared" si="443"/>
        <v>1.5707963267948966</v>
      </c>
      <c r="BA529" s="23">
        <f t="shared" si="444"/>
        <v>1.5707963267948966</v>
      </c>
      <c r="BB529" s="23">
        <f t="shared" si="445"/>
        <v>1.5707963267948966</v>
      </c>
      <c r="BC529" s="23">
        <f t="shared" si="446"/>
        <v>1.0471975511965976</v>
      </c>
      <c r="BD529" s="23" t="str">
        <f t="shared" si="447"/>
        <v/>
      </c>
      <c r="BE529" s="23" t="str">
        <f t="shared" si="448"/>
        <v/>
      </c>
      <c r="BF529" s="23" t="str">
        <f t="shared" si="449"/>
        <v/>
      </c>
      <c r="BG529" s="23" t="str">
        <f t="shared" si="450"/>
        <v/>
      </c>
      <c r="BH529" s="23" t="str">
        <f t="shared" si="451"/>
        <v/>
      </c>
      <c r="BI529" s="23" t="str">
        <f t="shared" si="452"/>
        <v/>
      </c>
      <c r="BJ529" s="2">
        <f t="shared" si="453"/>
        <v>1.4398966328953218</v>
      </c>
      <c r="BK529" s="2">
        <f t="shared" si="454"/>
        <v>0.26179938779915024</v>
      </c>
      <c r="BL529" s="2">
        <f t="shared" si="455"/>
        <v>4</v>
      </c>
      <c r="BM529" s="2">
        <f t="shared" si="456"/>
        <v>4.9589853003412731E-4</v>
      </c>
      <c r="BN529" s="2">
        <f t="shared" si="457"/>
        <v>1.0665247691961857E-4</v>
      </c>
      <c r="BO529" s="2">
        <f t="shared" si="458"/>
        <v>5</v>
      </c>
      <c r="BP529" s="2">
        <f t="shared" si="459"/>
        <v>2.5854113285028104</v>
      </c>
      <c r="BQ529" s="2">
        <f t="shared" si="460"/>
        <v>0.72668684380042159</v>
      </c>
      <c r="BR529" s="3" t="str">
        <f t="shared" si="461"/>
        <v>Nontoxic</v>
      </c>
      <c r="BS529" s="2">
        <f t="shared" si="462"/>
        <v>98.970704671417266</v>
      </c>
      <c r="BT529" s="4" t="s">
        <v>664</v>
      </c>
      <c r="BU529" s="2" t="s">
        <v>666</v>
      </c>
      <c r="BV529" s="2">
        <f t="shared" si="463"/>
        <v>3</v>
      </c>
      <c r="BW529" s="2">
        <f t="shared" si="464"/>
        <v>3</v>
      </c>
      <c r="BX529" s="2">
        <f t="shared" si="465"/>
        <v>3.6508795760444336E-2</v>
      </c>
      <c r="BY529" s="2">
        <f t="shared" si="466"/>
        <v>6.853891945200985E-2</v>
      </c>
      <c r="BZ529" s="2">
        <f t="shared" si="467"/>
        <v>5.2523857606227096E-2</v>
      </c>
      <c r="CA529" s="2">
        <f t="shared" si="468"/>
        <v>1.1666666666666667</v>
      </c>
      <c r="CB529" s="2">
        <f t="shared" si="469"/>
        <v>0.25092008110156677</v>
      </c>
      <c r="CC529" s="2">
        <v>6.6349999999999998</v>
      </c>
      <c r="CD529" s="2" t="str">
        <f t="shared" si="470"/>
        <v>Same Var</v>
      </c>
      <c r="CE529" s="2">
        <f t="shared" si="471"/>
        <v>9.7100464610143281E-2</v>
      </c>
      <c r="CF529" s="2" t="str">
        <f t="shared" si="472"/>
        <v>NS</v>
      </c>
      <c r="CG529" s="2" t="str">
        <f t="shared" si="473"/>
        <v>NS</v>
      </c>
      <c r="CH529" s="2" t="str">
        <f t="shared" si="474"/>
        <v>Wilcoxon</v>
      </c>
      <c r="CI529" s="2" t="str">
        <f t="shared" si="475"/>
        <v/>
      </c>
      <c r="CJ529" s="2" t="str">
        <f t="shared" si="476"/>
        <v/>
      </c>
    </row>
    <row r="530" spans="1:88" x14ac:dyDescent="0.2">
      <c r="A530" s="1" t="s">
        <v>142</v>
      </c>
      <c r="B530" s="19" t="s">
        <v>422</v>
      </c>
      <c r="C530" s="20">
        <v>38497</v>
      </c>
      <c r="D530" s="7">
        <v>0.61458333333333337</v>
      </c>
      <c r="E530" s="1">
        <v>0.1</v>
      </c>
      <c r="F530" s="1" t="s">
        <v>57</v>
      </c>
      <c r="G530" s="1" t="s">
        <v>795</v>
      </c>
      <c r="H530" s="19" t="s">
        <v>711</v>
      </c>
      <c r="I530" s="19" t="s">
        <v>712</v>
      </c>
      <c r="J530" s="19" t="s">
        <v>61</v>
      </c>
      <c r="K530" s="2">
        <v>0.75</v>
      </c>
      <c r="L530" s="2">
        <v>0.25</v>
      </c>
      <c r="M530" s="19">
        <v>90</v>
      </c>
      <c r="N530" s="19">
        <v>90</v>
      </c>
      <c r="O530" s="19">
        <v>80</v>
      </c>
      <c r="P530" s="19">
        <v>90</v>
      </c>
      <c r="Q530" s="19">
        <v>90</v>
      </c>
      <c r="R530" s="19">
        <v>90</v>
      </c>
      <c r="S530" s="19">
        <v>100</v>
      </c>
      <c r="T530" s="19">
        <v>100</v>
      </c>
      <c r="W530" s="2">
        <f t="shared" si="424"/>
        <v>91.25</v>
      </c>
      <c r="X530" s="2">
        <f t="shared" si="425"/>
        <v>6.4086994446165573</v>
      </c>
      <c r="Y530" s="2">
        <f t="shared" si="426"/>
        <v>8</v>
      </c>
      <c r="Z530" s="19">
        <v>100</v>
      </c>
      <c r="AA530" s="19">
        <v>90</v>
      </c>
      <c r="AB530" s="19">
        <v>100</v>
      </c>
      <c r="AC530" s="19">
        <v>90</v>
      </c>
      <c r="AJ530" s="2">
        <f t="shared" si="427"/>
        <v>95</v>
      </c>
      <c r="AK530" s="2">
        <f t="shared" si="428"/>
        <v>5.7735026918962582</v>
      </c>
      <c r="AL530" s="2">
        <f t="shared" si="429"/>
        <v>4</v>
      </c>
      <c r="AM530" s="22">
        <f t="shared" si="430"/>
        <v>1.2490457723982542</v>
      </c>
      <c r="AN530" s="22">
        <f t="shared" si="431"/>
        <v>1.2490457723982542</v>
      </c>
      <c r="AO530" s="22">
        <f t="shared" si="432"/>
        <v>1.1071487177940904</v>
      </c>
      <c r="AP530" s="22">
        <f t="shared" si="433"/>
        <v>1.2490457723982542</v>
      </c>
      <c r="AQ530" s="22">
        <f t="shared" si="434"/>
        <v>1.2490457723982542</v>
      </c>
      <c r="AR530" s="22">
        <f t="shared" si="435"/>
        <v>1.2490457723982542</v>
      </c>
      <c r="AS530" s="22">
        <f t="shared" si="436"/>
        <v>1.5707963267948966</v>
      </c>
      <c r="AT530" s="22">
        <f t="shared" si="437"/>
        <v>1.5707963267948966</v>
      </c>
      <c r="AU530" s="22" t="str">
        <f t="shared" si="438"/>
        <v/>
      </c>
      <c r="AV530" s="22" t="str">
        <f t="shared" si="439"/>
        <v/>
      </c>
      <c r="AW530" s="2">
        <f t="shared" si="440"/>
        <v>1.3117462791718943</v>
      </c>
      <c r="AX530" s="2">
        <f t="shared" si="441"/>
        <v>0.1672170463871348</v>
      </c>
      <c r="AY530" s="2">
        <f t="shared" si="442"/>
        <v>8</v>
      </c>
      <c r="AZ530" s="23">
        <f t="shared" si="443"/>
        <v>1.5707963267948966</v>
      </c>
      <c r="BA530" s="23">
        <f t="shared" si="444"/>
        <v>1.2490457723982542</v>
      </c>
      <c r="BB530" s="23">
        <f t="shared" si="445"/>
        <v>1.5707963267948966</v>
      </c>
      <c r="BC530" s="23">
        <f t="shared" si="446"/>
        <v>1.2490457723982542</v>
      </c>
      <c r="BD530" s="23" t="str">
        <f t="shared" si="447"/>
        <v/>
      </c>
      <c r="BE530" s="23" t="str">
        <f t="shared" si="448"/>
        <v/>
      </c>
      <c r="BF530" s="23" t="str">
        <f t="shared" si="449"/>
        <v/>
      </c>
      <c r="BG530" s="23" t="str">
        <f t="shared" si="450"/>
        <v/>
      </c>
      <c r="BH530" s="23" t="str">
        <f t="shared" si="451"/>
        <v/>
      </c>
      <c r="BI530" s="23" t="str">
        <f t="shared" si="452"/>
        <v/>
      </c>
      <c r="BJ530" s="2">
        <f t="shared" si="453"/>
        <v>1.4099210495965755</v>
      </c>
      <c r="BK530" s="2">
        <f t="shared" si="454"/>
        <v>0.18576276919281115</v>
      </c>
      <c r="BL530" s="2">
        <f t="shared" si="455"/>
        <v>4</v>
      </c>
      <c r="BM530" s="2">
        <f t="shared" si="456"/>
        <v>1.1221159451288303E-4</v>
      </c>
      <c r="BN530" s="2">
        <f t="shared" si="457"/>
        <v>2.5360288878655698E-5</v>
      </c>
      <c r="BO530" s="2">
        <f t="shared" si="458"/>
        <v>4</v>
      </c>
      <c r="BP530" s="2">
        <f t="shared" si="459"/>
        <v>4.1401269566683423</v>
      </c>
      <c r="BQ530" s="2">
        <f t="shared" si="460"/>
        <v>0.74069708411268287</v>
      </c>
      <c r="BR530" s="3" t="str">
        <f t="shared" si="461"/>
        <v>Nontoxic</v>
      </c>
      <c r="BS530" s="2">
        <f t="shared" si="462"/>
        <v>104.10958904109589</v>
      </c>
      <c r="BT530" s="4" t="s">
        <v>664</v>
      </c>
      <c r="BU530" s="2" t="s">
        <v>666</v>
      </c>
      <c r="BV530" s="2">
        <f t="shared" si="463"/>
        <v>7</v>
      </c>
      <c r="BW530" s="2">
        <f t="shared" si="464"/>
        <v>3</v>
      </c>
      <c r="BX530" s="2">
        <f t="shared" si="465"/>
        <v>2.7961540602437194E-2</v>
      </c>
      <c r="BY530" s="2">
        <f t="shared" si="466"/>
        <v>3.450780641818163E-2</v>
      </c>
      <c r="BZ530" s="2">
        <f t="shared" si="467"/>
        <v>2.9925420347160524E-2</v>
      </c>
      <c r="CA530" s="2">
        <f t="shared" si="468"/>
        <v>1.1253968253968254</v>
      </c>
      <c r="CB530" s="2">
        <f t="shared" si="469"/>
        <v>4.2399402968476059E-2</v>
      </c>
      <c r="CC530" s="2">
        <v>6.6349999999999998</v>
      </c>
      <c r="CD530" s="2" t="str">
        <f t="shared" si="470"/>
        <v>Same Var</v>
      </c>
      <c r="CE530" s="2">
        <f t="shared" si="471"/>
        <v>0.15369417087106285</v>
      </c>
      <c r="CF530" s="2" t="str">
        <f t="shared" si="472"/>
        <v>NS</v>
      </c>
      <c r="CG530" s="2" t="str">
        <f t="shared" si="473"/>
        <v>NS</v>
      </c>
      <c r="CH530" s="2" t="str">
        <f t="shared" si="474"/>
        <v/>
      </c>
      <c r="CI530" s="2" t="str">
        <f t="shared" si="475"/>
        <v/>
      </c>
      <c r="CJ530" s="2" t="str">
        <f t="shared" si="476"/>
        <v/>
      </c>
    </row>
    <row r="531" spans="1:88" x14ac:dyDescent="0.2">
      <c r="A531" s="1" t="s">
        <v>142</v>
      </c>
      <c r="B531" s="19" t="s">
        <v>568</v>
      </c>
      <c r="C531" s="20">
        <v>38497</v>
      </c>
      <c r="D531" s="7">
        <v>0.35416666666666669</v>
      </c>
      <c r="E531" s="1">
        <v>0.1</v>
      </c>
      <c r="F531" s="1" t="s">
        <v>57</v>
      </c>
      <c r="G531" s="1" t="s">
        <v>795</v>
      </c>
      <c r="H531" s="19" t="s">
        <v>711</v>
      </c>
      <c r="I531" s="19" t="s">
        <v>712</v>
      </c>
      <c r="J531" s="19" t="s">
        <v>61</v>
      </c>
      <c r="K531" s="2">
        <v>0.75</v>
      </c>
      <c r="L531" s="2">
        <v>0.25</v>
      </c>
      <c r="M531" s="19">
        <v>90</v>
      </c>
      <c r="N531" s="19">
        <v>90</v>
      </c>
      <c r="O531" s="19">
        <v>80</v>
      </c>
      <c r="P531" s="19">
        <v>90</v>
      </c>
      <c r="Q531" s="19">
        <v>90</v>
      </c>
      <c r="R531" s="19">
        <v>90</v>
      </c>
      <c r="S531" s="19">
        <v>100</v>
      </c>
      <c r="T531" s="19">
        <v>100</v>
      </c>
      <c r="W531" s="2">
        <f t="shared" si="424"/>
        <v>91.25</v>
      </c>
      <c r="X531" s="2">
        <f t="shared" si="425"/>
        <v>6.4086994446165573</v>
      </c>
      <c r="Y531" s="2">
        <f t="shared" si="426"/>
        <v>8</v>
      </c>
      <c r="Z531" s="19">
        <v>80</v>
      </c>
      <c r="AA531" s="19">
        <v>80</v>
      </c>
      <c r="AB531" s="19">
        <v>70</v>
      </c>
      <c r="AC531" s="19">
        <v>90</v>
      </c>
      <c r="AJ531" s="2">
        <f t="shared" si="427"/>
        <v>80</v>
      </c>
      <c r="AK531" s="2">
        <f t="shared" si="428"/>
        <v>8.1649658092772608</v>
      </c>
      <c r="AL531" s="2">
        <f t="shared" si="429"/>
        <v>4</v>
      </c>
      <c r="AM531" s="22">
        <f t="shared" si="430"/>
        <v>1.2490457723982542</v>
      </c>
      <c r="AN531" s="22">
        <f t="shared" si="431"/>
        <v>1.2490457723982542</v>
      </c>
      <c r="AO531" s="22">
        <f t="shared" si="432"/>
        <v>1.1071487177940904</v>
      </c>
      <c r="AP531" s="22">
        <f t="shared" si="433"/>
        <v>1.2490457723982542</v>
      </c>
      <c r="AQ531" s="22">
        <f t="shared" si="434"/>
        <v>1.2490457723982542</v>
      </c>
      <c r="AR531" s="22">
        <f t="shared" si="435"/>
        <v>1.2490457723982542</v>
      </c>
      <c r="AS531" s="22">
        <f t="shared" si="436"/>
        <v>1.5707963267948966</v>
      </c>
      <c r="AT531" s="22">
        <f t="shared" si="437"/>
        <v>1.5707963267948966</v>
      </c>
      <c r="AU531" s="22" t="str">
        <f t="shared" si="438"/>
        <v/>
      </c>
      <c r="AV531" s="22" t="str">
        <f t="shared" si="439"/>
        <v/>
      </c>
      <c r="AW531" s="2">
        <f t="shared" si="440"/>
        <v>1.3117462791718943</v>
      </c>
      <c r="AX531" s="2">
        <f t="shared" si="441"/>
        <v>0.1672170463871348</v>
      </c>
      <c r="AY531" s="2">
        <f t="shared" si="442"/>
        <v>8</v>
      </c>
      <c r="AZ531" s="23">
        <f t="shared" si="443"/>
        <v>1.1071487177940904</v>
      </c>
      <c r="BA531" s="23">
        <f t="shared" si="444"/>
        <v>1.1071487177940904</v>
      </c>
      <c r="BB531" s="23">
        <f t="shared" si="445"/>
        <v>0.99115658643119231</v>
      </c>
      <c r="BC531" s="23">
        <f t="shared" si="446"/>
        <v>1.2490457723982542</v>
      </c>
      <c r="BD531" s="23" t="str">
        <f t="shared" si="447"/>
        <v/>
      </c>
      <c r="BE531" s="23" t="str">
        <f t="shared" si="448"/>
        <v/>
      </c>
      <c r="BF531" s="23" t="str">
        <f t="shared" si="449"/>
        <v/>
      </c>
      <c r="BG531" s="23" t="str">
        <f t="shared" si="450"/>
        <v/>
      </c>
      <c r="BH531" s="23" t="str">
        <f t="shared" si="451"/>
        <v/>
      </c>
      <c r="BI531" s="23" t="str">
        <f t="shared" si="452"/>
        <v/>
      </c>
      <c r="BJ531" s="2">
        <f t="shared" si="453"/>
        <v>1.1136249486044068</v>
      </c>
      <c r="BK531" s="2">
        <f t="shared" si="454"/>
        <v>0.10554806548268406</v>
      </c>
      <c r="BL531" s="2">
        <f t="shared" si="455"/>
        <v>4</v>
      </c>
      <c r="BM531" s="2">
        <f t="shared" si="456"/>
        <v>2.2573372685783773E-5</v>
      </c>
      <c r="BN531" s="2">
        <f t="shared" si="457"/>
        <v>3.1377821601817482E-6</v>
      </c>
      <c r="BO531" s="2">
        <f t="shared" si="458"/>
        <v>7</v>
      </c>
      <c r="BP531" s="2">
        <f t="shared" si="459"/>
        <v>1.8833306097614351</v>
      </c>
      <c r="BQ531" s="2">
        <f t="shared" si="460"/>
        <v>0.71114177808178591</v>
      </c>
      <c r="BR531" s="3" t="str">
        <f t="shared" si="461"/>
        <v>Nontoxic</v>
      </c>
      <c r="BS531" s="2">
        <f t="shared" si="462"/>
        <v>87.671232876712324</v>
      </c>
      <c r="BT531" s="4" t="s">
        <v>664</v>
      </c>
      <c r="BU531" s="4" t="s">
        <v>667</v>
      </c>
      <c r="BV531" s="2">
        <f t="shared" si="463"/>
        <v>7</v>
      </c>
      <c r="BW531" s="2">
        <f t="shared" si="464"/>
        <v>3</v>
      </c>
      <c r="BX531" s="2">
        <f t="shared" si="465"/>
        <v>2.7961540602437194E-2</v>
      </c>
      <c r="BY531" s="2">
        <f t="shared" si="466"/>
        <v>1.1140394127136962E-2</v>
      </c>
      <c r="BZ531" s="2">
        <f t="shared" si="467"/>
        <v>2.2915196659847127E-2</v>
      </c>
      <c r="CA531" s="2">
        <f t="shared" si="468"/>
        <v>1.1253968253968254</v>
      </c>
      <c r="CB531" s="2">
        <f t="shared" si="469"/>
        <v>0.68461189046473248</v>
      </c>
      <c r="CC531" s="2">
        <v>6.6349999999999998</v>
      </c>
      <c r="CD531" s="2" t="str">
        <f t="shared" si="470"/>
        <v>Same Var</v>
      </c>
      <c r="CE531" s="2">
        <f t="shared" si="471"/>
        <v>0.14740192523768159</v>
      </c>
      <c r="CF531" s="2" t="str">
        <f t="shared" si="472"/>
        <v>NS</v>
      </c>
      <c r="CG531" s="2" t="str">
        <f t="shared" si="473"/>
        <v>Sig</v>
      </c>
      <c r="CH531" s="2" t="str">
        <f t="shared" si="474"/>
        <v>Wilcoxon</v>
      </c>
      <c r="CI531" s="2" t="str">
        <f t="shared" si="475"/>
        <v/>
      </c>
      <c r="CJ531" s="2" t="str">
        <f t="shared" si="476"/>
        <v>NOECToxicLess25</v>
      </c>
    </row>
    <row r="532" spans="1:88" x14ac:dyDescent="0.2">
      <c r="A532" s="1" t="s">
        <v>142</v>
      </c>
      <c r="B532" s="19" t="s">
        <v>453</v>
      </c>
      <c r="C532" s="20">
        <v>38469</v>
      </c>
      <c r="D532" s="7">
        <v>0.5</v>
      </c>
      <c r="E532" s="1">
        <v>0</v>
      </c>
      <c r="F532" s="1" t="s">
        <v>57</v>
      </c>
      <c r="G532" s="1" t="s">
        <v>807</v>
      </c>
      <c r="H532" s="19" t="s">
        <v>711</v>
      </c>
      <c r="I532" s="19" t="s">
        <v>712</v>
      </c>
      <c r="J532" s="19" t="s">
        <v>61</v>
      </c>
      <c r="K532" s="2">
        <v>0.75</v>
      </c>
      <c r="L532" s="2">
        <v>0.25</v>
      </c>
      <c r="M532" s="19">
        <v>90</v>
      </c>
      <c r="N532" s="19">
        <v>100</v>
      </c>
      <c r="O532" s="19">
        <v>90</v>
      </c>
      <c r="P532" s="19">
        <v>90</v>
      </c>
      <c r="Q532" s="19">
        <v>90</v>
      </c>
      <c r="R532" s="19">
        <v>80</v>
      </c>
      <c r="S532" s="19">
        <v>100</v>
      </c>
      <c r="T532" s="19">
        <v>100</v>
      </c>
      <c r="W532" s="2">
        <f t="shared" si="424"/>
        <v>92.5</v>
      </c>
      <c r="X532" s="2">
        <f t="shared" si="425"/>
        <v>7.0710678118654755</v>
      </c>
      <c r="Y532" s="2">
        <f t="shared" si="426"/>
        <v>8</v>
      </c>
      <c r="Z532" s="19">
        <v>90</v>
      </c>
      <c r="AA532" s="19">
        <v>90</v>
      </c>
      <c r="AB532" s="19">
        <v>100</v>
      </c>
      <c r="AC532" s="19">
        <v>90</v>
      </c>
      <c r="AJ532" s="2">
        <f t="shared" si="427"/>
        <v>92.5</v>
      </c>
      <c r="AK532" s="2">
        <f t="shared" si="428"/>
        <v>5</v>
      </c>
      <c r="AL532" s="2">
        <f t="shared" si="429"/>
        <v>4</v>
      </c>
      <c r="AM532" s="22">
        <f t="shared" si="430"/>
        <v>1.2490457723982542</v>
      </c>
      <c r="AN532" s="22">
        <f t="shared" si="431"/>
        <v>1.5707963267948966</v>
      </c>
      <c r="AO532" s="22">
        <f t="shared" si="432"/>
        <v>1.2490457723982542</v>
      </c>
      <c r="AP532" s="22">
        <f t="shared" si="433"/>
        <v>1.2490457723982542</v>
      </c>
      <c r="AQ532" s="22">
        <f t="shared" si="434"/>
        <v>1.2490457723982542</v>
      </c>
      <c r="AR532" s="22">
        <f t="shared" si="435"/>
        <v>1.1071487177940904</v>
      </c>
      <c r="AS532" s="22">
        <f t="shared" si="436"/>
        <v>1.5707963267948966</v>
      </c>
      <c r="AT532" s="22">
        <f t="shared" si="437"/>
        <v>1.5707963267948966</v>
      </c>
      <c r="AU532" s="22" t="str">
        <f t="shared" si="438"/>
        <v/>
      </c>
      <c r="AV532" s="22" t="str">
        <f t="shared" si="439"/>
        <v/>
      </c>
      <c r="AW532" s="2">
        <f t="shared" si="440"/>
        <v>1.3519650984714746</v>
      </c>
      <c r="AX532" s="2">
        <f t="shared" si="441"/>
        <v>0.18745130050764483</v>
      </c>
      <c r="AY532" s="2">
        <f t="shared" si="442"/>
        <v>8</v>
      </c>
      <c r="AZ532" s="23">
        <f t="shared" si="443"/>
        <v>1.2490457723982542</v>
      </c>
      <c r="BA532" s="23">
        <f t="shared" si="444"/>
        <v>1.2490457723982542</v>
      </c>
      <c r="BB532" s="23">
        <f t="shared" si="445"/>
        <v>1.5707963267948966</v>
      </c>
      <c r="BC532" s="23">
        <f t="shared" si="446"/>
        <v>1.2490457723982542</v>
      </c>
      <c r="BD532" s="23" t="str">
        <f t="shared" si="447"/>
        <v/>
      </c>
      <c r="BE532" s="23" t="str">
        <f t="shared" si="448"/>
        <v/>
      </c>
      <c r="BF532" s="23" t="str">
        <f t="shared" si="449"/>
        <v/>
      </c>
      <c r="BG532" s="23" t="str">
        <f t="shared" si="450"/>
        <v/>
      </c>
      <c r="BH532" s="23" t="str">
        <f t="shared" si="451"/>
        <v/>
      </c>
      <c r="BI532" s="23" t="str">
        <f t="shared" si="452"/>
        <v/>
      </c>
      <c r="BJ532" s="2">
        <f t="shared" si="453"/>
        <v>1.329483410997415</v>
      </c>
      <c r="BK532" s="2">
        <f t="shared" si="454"/>
        <v>0.16087527719831929</v>
      </c>
      <c r="BL532" s="2">
        <f t="shared" si="455"/>
        <v>4</v>
      </c>
      <c r="BM532" s="2">
        <f t="shared" si="456"/>
        <v>7.9938863626716683E-5</v>
      </c>
      <c r="BN532" s="2">
        <f t="shared" si="457"/>
        <v>1.4826563929037653E-5</v>
      </c>
      <c r="BO532" s="2">
        <f t="shared" si="458"/>
        <v>5</v>
      </c>
      <c r="BP532" s="2">
        <f t="shared" si="459"/>
        <v>3.3367453797267821</v>
      </c>
      <c r="BQ532" s="2">
        <f t="shared" si="460"/>
        <v>0.72668684380042159</v>
      </c>
      <c r="BR532" s="3" t="str">
        <f t="shared" si="461"/>
        <v>Nontoxic</v>
      </c>
      <c r="BS532" s="2">
        <f t="shared" si="462"/>
        <v>100</v>
      </c>
      <c r="BT532" s="4" t="s">
        <v>664</v>
      </c>
      <c r="BU532" s="4" t="s">
        <v>666</v>
      </c>
      <c r="BV532" s="2">
        <f t="shared" si="463"/>
        <v>7</v>
      </c>
      <c r="BW532" s="2">
        <f t="shared" si="464"/>
        <v>3</v>
      </c>
      <c r="BX532" s="2">
        <f t="shared" si="465"/>
        <v>3.5137990062007365E-2</v>
      </c>
      <c r="BY532" s="2">
        <f t="shared" si="466"/>
        <v>2.588085481363607E-2</v>
      </c>
      <c r="BZ532" s="2">
        <f t="shared" si="467"/>
        <v>3.2360849487495978E-2</v>
      </c>
      <c r="CA532" s="2">
        <f t="shared" si="468"/>
        <v>1.1253968253968254</v>
      </c>
      <c r="CB532" s="2">
        <f t="shared" si="469"/>
        <v>8.3528537822907659E-2</v>
      </c>
      <c r="CC532" s="2">
        <v>6.6349999999999998</v>
      </c>
      <c r="CD532" s="2" t="str">
        <f t="shared" si="470"/>
        <v>Same Var</v>
      </c>
      <c r="CE532" s="2">
        <f t="shared" si="471"/>
        <v>0.1532612088244861</v>
      </c>
      <c r="CF532" s="2" t="str">
        <f t="shared" si="472"/>
        <v>NS</v>
      </c>
      <c r="CG532" s="2" t="str">
        <f t="shared" si="473"/>
        <v>NS</v>
      </c>
      <c r="CH532" s="2" t="str">
        <f t="shared" si="474"/>
        <v/>
      </c>
      <c r="CI532" s="2" t="str">
        <f t="shared" si="475"/>
        <v/>
      </c>
      <c r="CJ532" s="2" t="str">
        <f t="shared" si="476"/>
        <v/>
      </c>
    </row>
    <row r="533" spans="1:88" x14ac:dyDescent="0.2">
      <c r="A533" s="1" t="s">
        <v>142</v>
      </c>
      <c r="B533" s="19" t="s">
        <v>470</v>
      </c>
      <c r="C533" s="20">
        <v>38469</v>
      </c>
      <c r="D533" s="7">
        <v>0.58333333333333337</v>
      </c>
      <c r="E533" s="1">
        <v>0</v>
      </c>
      <c r="F533" s="1" t="s">
        <v>57</v>
      </c>
      <c r="G533" s="1" t="s">
        <v>807</v>
      </c>
      <c r="H533" s="19" t="s">
        <v>711</v>
      </c>
      <c r="I533" s="19" t="s">
        <v>712</v>
      </c>
      <c r="J533" s="19" t="s">
        <v>61</v>
      </c>
      <c r="K533" s="2">
        <v>0.75</v>
      </c>
      <c r="L533" s="2">
        <v>0.25</v>
      </c>
      <c r="M533" s="19">
        <v>90</v>
      </c>
      <c r="N533" s="19">
        <v>100</v>
      </c>
      <c r="O533" s="19">
        <v>90</v>
      </c>
      <c r="P533" s="19">
        <v>90</v>
      </c>
      <c r="Q533" s="19">
        <v>90</v>
      </c>
      <c r="R533" s="19">
        <v>80</v>
      </c>
      <c r="S533" s="19">
        <v>100</v>
      </c>
      <c r="T533" s="19">
        <v>100</v>
      </c>
      <c r="W533" s="2">
        <f t="shared" si="424"/>
        <v>92.5</v>
      </c>
      <c r="X533" s="2">
        <f t="shared" si="425"/>
        <v>7.0710678118654755</v>
      </c>
      <c r="Y533" s="2">
        <f t="shared" si="426"/>
        <v>8</v>
      </c>
      <c r="Z533" s="19">
        <v>100</v>
      </c>
      <c r="AA533" s="19">
        <v>100</v>
      </c>
      <c r="AB533" s="19">
        <v>90</v>
      </c>
      <c r="AC533" s="19">
        <v>100</v>
      </c>
      <c r="AJ533" s="2">
        <f t="shared" si="427"/>
        <v>97.5</v>
      </c>
      <c r="AK533" s="2">
        <f t="shared" si="428"/>
        <v>5</v>
      </c>
      <c r="AL533" s="2">
        <f t="shared" si="429"/>
        <v>4</v>
      </c>
      <c r="AM533" s="22">
        <f t="shared" si="430"/>
        <v>1.2490457723982542</v>
      </c>
      <c r="AN533" s="22">
        <f t="shared" si="431"/>
        <v>1.5707963267948966</v>
      </c>
      <c r="AO533" s="22">
        <f t="shared" si="432"/>
        <v>1.2490457723982542</v>
      </c>
      <c r="AP533" s="22">
        <f t="shared" si="433"/>
        <v>1.2490457723982542</v>
      </c>
      <c r="AQ533" s="22">
        <f t="shared" si="434"/>
        <v>1.2490457723982542</v>
      </c>
      <c r="AR533" s="22">
        <f t="shared" si="435"/>
        <v>1.1071487177940904</v>
      </c>
      <c r="AS533" s="22">
        <f t="shared" si="436"/>
        <v>1.5707963267948966</v>
      </c>
      <c r="AT533" s="22">
        <f t="shared" si="437"/>
        <v>1.5707963267948966</v>
      </c>
      <c r="AU533" s="22" t="str">
        <f t="shared" si="438"/>
        <v/>
      </c>
      <c r="AV533" s="22" t="str">
        <f t="shared" si="439"/>
        <v/>
      </c>
      <c r="AW533" s="2">
        <f t="shared" si="440"/>
        <v>1.3519650984714746</v>
      </c>
      <c r="AX533" s="2">
        <f t="shared" si="441"/>
        <v>0.18745130050764483</v>
      </c>
      <c r="AY533" s="2">
        <f t="shared" si="442"/>
        <v>8</v>
      </c>
      <c r="AZ533" s="23">
        <f t="shared" si="443"/>
        <v>1.5707963267948966</v>
      </c>
      <c r="BA533" s="23">
        <f t="shared" si="444"/>
        <v>1.5707963267948966</v>
      </c>
      <c r="BB533" s="23">
        <f t="shared" si="445"/>
        <v>1.2490457723982542</v>
      </c>
      <c r="BC533" s="23">
        <f t="shared" si="446"/>
        <v>1.5707963267948966</v>
      </c>
      <c r="BD533" s="23" t="str">
        <f t="shared" si="447"/>
        <v/>
      </c>
      <c r="BE533" s="23" t="str">
        <f t="shared" si="448"/>
        <v/>
      </c>
      <c r="BF533" s="23" t="str">
        <f t="shared" si="449"/>
        <v/>
      </c>
      <c r="BG533" s="23" t="str">
        <f t="shared" si="450"/>
        <v/>
      </c>
      <c r="BH533" s="23" t="str">
        <f t="shared" si="451"/>
        <v/>
      </c>
      <c r="BI533" s="23" t="str">
        <f t="shared" si="452"/>
        <v/>
      </c>
      <c r="BJ533" s="2">
        <f t="shared" si="453"/>
        <v>1.490358688195736</v>
      </c>
      <c r="BK533" s="2">
        <f t="shared" si="454"/>
        <v>0.16087527719832118</v>
      </c>
      <c r="BL533" s="2">
        <f t="shared" si="455"/>
        <v>4</v>
      </c>
      <c r="BM533" s="2">
        <f t="shared" si="456"/>
        <v>7.993886362671938E-5</v>
      </c>
      <c r="BN533" s="2">
        <f t="shared" si="457"/>
        <v>1.4826563929038308E-5</v>
      </c>
      <c r="BO533" s="2">
        <f t="shared" si="458"/>
        <v>5</v>
      </c>
      <c r="BP533" s="2">
        <f t="shared" si="459"/>
        <v>5.0381194735006005</v>
      </c>
      <c r="BQ533" s="2">
        <f t="shared" si="460"/>
        <v>0.72668684380042159</v>
      </c>
      <c r="BR533" s="3" t="str">
        <f t="shared" si="461"/>
        <v>Nontoxic</v>
      </c>
      <c r="BS533" s="2">
        <f t="shared" si="462"/>
        <v>105.40540540540539</v>
      </c>
      <c r="BT533" s="4" t="s">
        <v>664</v>
      </c>
      <c r="BU533" s="4" t="s">
        <v>666</v>
      </c>
      <c r="BV533" s="2">
        <f t="shared" si="463"/>
        <v>7</v>
      </c>
      <c r="BW533" s="2">
        <f t="shared" si="464"/>
        <v>3</v>
      </c>
      <c r="BX533" s="2">
        <f t="shared" si="465"/>
        <v>3.5137990062007365E-2</v>
      </c>
      <c r="BY533" s="2">
        <f t="shared" si="466"/>
        <v>2.5880854813636677E-2</v>
      </c>
      <c r="BZ533" s="2">
        <f t="shared" si="467"/>
        <v>3.2360849487496159E-2</v>
      </c>
      <c r="CA533" s="2">
        <f t="shared" si="468"/>
        <v>1.1253968253968254</v>
      </c>
      <c r="CB533" s="2">
        <f t="shared" si="469"/>
        <v>8.3528537822901344E-2</v>
      </c>
      <c r="CC533" s="2">
        <v>6.6349999999999998</v>
      </c>
      <c r="CD533" s="2" t="str">
        <f t="shared" si="470"/>
        <v>Same Var</v>
      </c>
      <c r="CE533" s="2">
        <f t="shared" si="471"/>
        <v>0.15505949235568586</v>
      </c>
      <c r="CF533" s="2" t="str">
        <f t="shared" si="472"/>
        <v>NS</v>
      </c>
      <c r="CG533" s="2" t="str">
        <f t="shared" si="473"/>
        <v>NS</v>
      </c>
      <c r="CH533" s="2" t="str">
        <f t="shared" si="474"/>
        <v/>
      </c>
      <c r="CI533" s="2" t="str">
        <f t="shared" si="475"/>
        <v/>
      </c>
      <c r="CJ533" s="2" t="str">
        <f t="shared" si="476"/>
        <v/>
      </c>
    </row>
    <row r="534" spans="1:88" x14ac:dyDescent="0.2">
      <c r="A534" s="1" t="s">
        <v>142</v>
      </c>
      <c r="B534" s="19" t="s">
        <v>466</v>
      </c>
      <c r="C534" s="20">
        <v>38469</v>
      </c>
      <c r="D534" s="7">
        <v>0.29166666666666669</v>
      </c>
      <c r="E534" s="1">
        <v>0.1</v>
      </c>
      <c r="F534" s="1" t="s">
        <v>57</v>
      </c>
      <c r="G534" s="1" t="s">
        <v>807</v>
      </c>
      <c r="H534" s="19" t="s">
        <v>711</v>
      </c>
      <c r="I534" s="19" t="s">
        <v>712</v>
      </c>
      <c r="J534" s="19" t="s">
        <v>61</v>
      </c>
      <c r="K534" s="2">
        <v>0.75</v>
      </c>
      <c r="L534" s="2">
        <v>0.25</v>
      </c>
      <c r="M534" s="19">
        <v>90</v>
      </c>
      <c r="N534" s="19">
        <v>100</v>
      </c>
      <c r="O534" s="19">
        <v>90</v>
      </c>
      <c r="P534" s="19">
        <v>90</v>
      </c>
      <c r="Q534" s="19">
        <v>90</v>
      </c>
      <c r="R534" s="19">
        <v>80</v>
      </c>
      <c r="S534" s="19">
        <v>100</v>
      </c>
      <c r="T534" s="19">
        <v>100</v>
      </c>
      <c r="W534" s="2">
        <f t="shared" si="424"/>
        <v>92.5</v>
      </c>
      <c r="X534" s="2">
        <f t="shared" si="425"/>
        <v>7.0710678118654755</v>
      </c>
      <c r="Y534" s="2">
        <f t="shared" si="426"/>
        <v>8</v>
      </c>
      <c r="Z534" s="19">
        <v>100</v>
      </c>
      <c r="AA534" s="19">
        <v>90</v>
      </c>
      <c r="AB534" s="19">
        <v>100</v>
      </c>
      <c r="AC534" s="19">
        <v>70</v>
      </c>
      <c r="AJ534" s="2">
        <f t="shared" si="427"/>
        <v>90</v>
      </c>
      <c r="AK534" s="2">
        <f t="shared" si="428"/>
        <v>14.142135623730951</v>
      </c>
      <c r="AL534" s="2">
        <f t="shared" si="429"/>
        <v>4</v>
      </c>
      <c r="AM534" s="22">
        <f t="shared" si="430"/>
        <v>1.2490457723982542</v>
      </c>
      <c r="AN534" s="22">
        <f t="shared" si="431"/>
        <v>1.5707963267948966</v>
      </c>
      <c r="AO534" s="22">
        <f t="shared" si="432"/>
        <v>1.2490457723982542</v>
      </c>
      <c r="AP534" s="22">
        <f t="shared" si="433"/>
        <v>1.2490457723982542</v>
      </c>
      <c r="AQ534" s="22">
        <f t="shared" si="434"/>
        <v>1.2490457723982542</v>
      </c>
      <c r="AR534" s="22">
        <f t="shared" si="435"/>
        <v>1.1071487177940904</v>
      </c>
      <c r="AS534" s="22">
        <f t="shared" si="436"/>
        <v>1.5707963267948966</v>
      </c>
      <c r="AT534" s="22">
        <f t="shared" si="437"/>
        <v>1.5707963267948966</v>
      </c>
      <c r="AU534" s="22" t="str">
        <f t="shared" si="438"/>
        <v/>
      </c>
      <c r="AV534" s="22" t="str">
        <f t="shared" si="439"/>
        <v/>
      </c>
      <c r="AW534" s="2">
        <f t="shared" si="440"/>
        <v>1.3519650984714746</v>
      </c>
      <c r="AX534" s="2">
        <f t="shared" si="441"/>
        <v>0.18745130050764483</v>
      </c>
      <c r="AY534" s="2">
        <f t="shared" si="442"/>
        <v>8</v>
      </c>
      <c r="AZ534" s="23">
        <f t="shared" si="443"/>
        <v>1.5707963267948966</v>
      </c>
      <c r="BA534" s="23">
        <f t="shared" si="444"/>
        <v>1.2490457723982542</v>
      </c>
      <c r="BB534" s="23">
        <f t="shared" si="445"/>
        <v>1.5707963267948966</v>
      </c>
      <c r="BC534" s="23">
        <f t="shared" si="446"/>
        <v>0.99115658643119231</v>
      </c>
      <c r="BD534" s="23" t="str">
        <f t="shared" si="447"/>
        <v/>
      </c>
      <c r="BE534" s="23" t="str">
        <f t="shared" si="448"/>
        <v/>
      </c>
      <c r="BF534" s="23" t="str">
        <f t="shared" si="449"/>
        <v/>
      </c>
      <c r="BG534" s="23" t="str">
        <f t="shared" si="450"/>
        <v/>
      </c>
      <c r="BH534" s="23" t="str">
        <f t="shared" si="451"/>
        <v/>
      </c>
      <c r="BI534" s="23" t="str">
        <f t="shared" si="452"/>
        <v/>
      </c>
      <c r="BJ534" s="2">
        <f t="shared" si="453"/>
        <v>1.34544875310481</v>
      </c>
      <c r="BK534" s="2">
        <f t="shared" si="454"/>
        <v>0.28070122431238292</v>
      </c>
      <c r="BL534" s="2">
        <f t="shared" si="455"/>
        <v>4</v>
      </c>
      <c r="BM534" s="2">
        <f t="shared" si="456"/>
        <v>4.9146164617332731E-4</v>
      </c>
      <c r="BN534" s="2">
        <f t="shared" si="457"/>
        <v>1.3021294201125629E-4</v>
      </c>
      <c r="BO534" s="2">
        <f t="shared" si="458"/>
        <v>4</v>
      </c>
      <c r="BP534" s="2">
        <f t="shared" si="459"/>
        <v>2.2262722801429846</v>
      </c>
      <c r="BQ534" s="2">
        <f t="shared" si="460"/>
        <v>0.74069708411268287</v>
      </c>
      <c r="BR534" s="3" t="str">
        <f t="shared" si="461"/>
        <v>Nontoxic</v>
      </c>
      <c r="BS534" s="2">
        <f t="shared" si="462"/>
        <v>97.297297297297305</v>
      </c>
      <c r="BT534" s="4" t="s">
        <v>663</v>
      </c>
      <c r="BU534" s="4" t="s">
        <v>666</v>
      </c>
      <c r="BV534" s="2">
        <f t="shared" si="463"/>
        <v>7</v>
      </c>
      <c r="BW534" s="2">
        <f t="shared" si="464"/>
        <v>3</v>
      </c>
      <c r="BX534" s="2">
        <f t="shared" si="465"/>
        <v>3.5137990062007365E-2</v>
      </c>
      <c r="BY534" s="2">
        <f t="shared" si="466"/>
        <v>7.8793177330470712E-2</v>
      </c>
      <c r="BZ534" s="2">
        <f t="shared" si="467"/>
        <v>4.8234546242546375E-2</v>
      </c>
      <c r="CA534" s="2">
        <f t="shared" si="468"/>
        <v>1.1253968253968254</v>
      </c>
      <c r="CB534" s="2">
        <f t="shared" si="469"/>
        <v>0.66225128938630662</v>
      </c>
      <c r="CC534" s="2">
        <v>6.6349999999999998</v>
      </c>
      <c r="CD534" s="2" t="str">
        <f t="shared" si="470"/>
        <v>Same Var</v>
      </c>
      <c r="CE534" s="2">
        <f t="shared" si="471"/>
        <v>0.14623874873791326</v>
      </c>
      <c r="CF534" s="2" t="str">
        <f t="shared" si="472"/>
        <v>NS</v>
      </c>
      <c r="CG534" s="2" t="str">
        <f t="shared" si="473"/>
        <v>NS</v>
      </c>
      <c r="CH534" s="2" t="str">
        <f t="shared" si="474"/>
        <v>Same Var T-test</v>
      </c>
      <c r="CI534" s="2" t="str">
        <f t="shared" si="475"/>
        <v/>
      </c>
      <c r="CJ534" s="2" t="str">
        <f t="shared" si="476"/>
        <v/>
      </c>
    </row>
    <row r="535" spans="1:88" x14ac:dyDescent="0.2">
      <c r="A535" s="1" t="s">
        <v>142</v>
      </c>
      <c r="B535" s="19" t="s">
        <v>549</v>
      </c>
      <c r="C535" s="20">
        <v>38482</v>
      </c>
      <c r="D535" s="7">
        <v>0.58333333333333337</v>
      </c>
      <c r="E535" s="1">
        <v>0.1</v>
      </c>
      <c r="F535" s="1" t="s">
        <v>57</v>
      </c>
      <c r="G535" s="1" t="s">
        <v>873</v>
      </c>
      <c r="H535" s="19" t="s">
        <v>711</v>
      </c>
      <c r="I535" s="19" t="s">
        <v>712</v>
      </c>
      <c r="J535" s="19" t="s">
        <v>61</v>
      </c>
      <c r="K535" s="2">
        <v>0.75</v>
      </c>
      <c r="L535" s="2">
        <v>0.25</v>
      </c>
      <c r="M535" s="19">
        <v>100</v>
      </c>
      <c r="N535" s="19">
        <v>100</v>
      </c>
      <c r="O535" s="19">
        <v>80</v>
      </c>
      <c r="P535" s="19">
        <v>90</v>
      </c>
      <c r="Q535" s="19">
        <v>100</v>
      </c>
      <c r="R535" s="19">
        <v>100</v>
      </c>
      <c r="S535" s="19">
        <v>100</v>
      </c>
      <c r="T535" s="19">
        <v>100</v>
      </c>
      <c r="W535" s="2">
        <f t="shared" si="424"/>
        <v>96.25</v>
      </c>
      <c r="X535" s="2">
        <f t="shared" si="425"/>
        <v>7.4402380914284496</v>
      </c>
      <c r="Y535" s="2">
        <f t="shared" si="426"/>
        <v>8</v>
      </c>
      <c r="Z535" s="19">
        <v>100</v>
      </c>
      <c r="AA535" s="19">
        <v>90</v>
      </c>
      <c r="AB535" s="19">
        <v>90</v>
      </c>
      <c r="AC535" s="19">
        <v>90</v>
      </c>
      <c r="AJ535" s="2">
        <f t="shared" si="427"/>
        <v>92.5</v>
      </c>
      <c r="AK535" s="2">
        <f t="shared" si="428"/>
        <v>5</v>
      </c>
      <c r="AL535" s="2">
        <f t="shared" si="429"/>
        <v>4</v>
      </c>
      <c r="AM535" s="22">
        <f t="shared" si="430"/>
        <v>1.5707963267948966</v>
      </c>
      <c r="AN535" s="22">
        <f t="shared" si="431"/>
        <v>1.5707963267948966</v>
      </c>
      <c r="AO535" s="22">
        <f t="shared" si="432"/>
        <v>1.1071487177940904</v>
      </c>
      <c r="AP535" s="22">
        <f t="shared" si="433"/>
        <v>1.2490457723982542</v>
      </c>
      <c r="AQ535" s="22">
        <f t="shared" si="434"/>
        <v>1.5707963267948966</v>
      </c>
      <c r="AR535" s="22">
        <f t="shared" si="435"/>
        <v>1.5707963267948966</v>
      </c>
      <c r="AS535" s="22">
        <f t="shared" si="436"/>
        <v>1.5707963267948966</v>
      </c>
      <c r="AT535" s="22">
        <f t="shared" si="437"/>
        <v>1.5707963267948966</v>
      </c>
      <c r="AU535" s="22" t="str">
        <f t="shared" si="438"/>
        <v/>
      </c>
      <c r="AV535" s="22" t="str">
        <f t="shared" si="439"/>
        <v/>
      </c>
      <c r="AW535" s="2">
        <f t="shared" si="440"/>
        <v>1.4726215563702154</v>
      </c>
      <c r="AX535" s="2">
        <f t="shared" si="441"/>
        <v>0.18569800376002399</v>
      </c>
      <c r="AY535" s="2">
        <f t="shared" si="442"/>
        <v>8</v>
      </c>
      <c r="AZ535" s="23">
        <f t="shared" si="443"/>
        <v>1.5707963267948966</v>
      </c>
      <c r="BA535" s="23">
        <f t="shared" si="444"/>
        <v>1.2490457723982542</v>
      </c>
      <c r="BB535" s="23">
        <f t="shared" si="445"/>
        <v>1.2490457723982542</v>
      </c>
      <c r="BC535" s="23">
        <f t="shared" si="446"/>
        <v>1.2490457723982542</v>
      </c>
      <c r="BD535" s="23" t="str">
        <f t="shared" si="447"/>
        <v/>
      </c>
      <c r="BE535" s="23" t="str">
        <f t="shared" si="448"/>
        <v/>
      </c>
      <c r="BF535" s="23" t="str">
        <f t="shared" si="449"/>
        <v/>
      </c>
      <c r="BG535" s="23" t="str">
        <f t="shared" si="450"/>
        <v/>
      </c>
      <c r="BH535" s="23" t="str">
        <f t="shared" si="451"/>
        <v/>
      </c>
      <c r="BI535" s="23" t="str">
        <f t="shared" si="452"/>
        <v/>
      </c>
      <c r="BJ535" s="2">
        <f t="shared" si="453"/>
        <v>1.329483410997415</v>
      </c>
      <c r="BK535" s="2">
        <f t="shared" si="454"/>
        <v>0.16087527719831837</v>
      </c>
      <c r="BL535" s="2">
        <f t="shared" si="455"/>
        <v>4</v>
      </c>
      <c r="BM535" s="2">
        <f t="shared" si="456"/>
        <v>7.9118397027493127E-5</v>
      </c>
      <c r="BN535" s="2">
        <f t="shared" si="457"/>
        <v>1.4794394010016079E-5</v>
      </c>
      <c r="BO535" s="2">
        <f t="shared" si="458"/>
        <v>5</v>
      </c>
      <c r="BP535" s="2">
        <f t="shared" si="459"/>
        <v>2.3858681009902463</v>
      </c>
      <c r="BQ535" s="2">
        <f t="shared" si="460"/>
        <v>0.72668684380042159</v>
      </c>
      <c r="BR535" s="3" t="str">
        <f t="shared" si="461"/>
        <v>Nontoxic</v>
      </c>
      <c r="BS535" s="2">
        <f t="shared" si="462"/>
        <v>96.103896103896105</v>
      </c>
      <c r="BT535" s="4" t="s">
        <v>664</v>
      </c>
      <c r="BU535" s="2" t="s">
        <v>666</v>
      </c>
      <c r="BV535" s="2">
        <f t="shared" si="463"/>
        <v>7</v>
      </c>
      <c r="BW535" s="2">
        <f t="shared" si="464"/>
        <v>3</v>
      </c>
      <c r="BX535" s="2">
        <f t="shared" si="465"/>
        <v>3.4483748600457886E-2</v>
      </c>
      <c r="BY535" s="2">
        <f t="shared" si="466"/>
        <v>2.5880854813635775E-2</v>
      </c>
      <c r="BZ535" s="2">
        <f t="shared" si="467"/>
        <v>3.1902880464411254E-2</v>
      </c>
      <c r="CA535" s="2">
        <f t="shared" si="468"/>
        <v>1.1253968253968254</v>
      </c>
      <c r="CB535" s="2">
        <f t="shared" si="469"/>
        <v>7.3783237388016093E-2</v>
      </c>
      <c r="CC535" s="2">
        <v>6.6349999999999998</v>
      </c>
      <c r="CD535" s="2" t="str">
        <f t="shared" si="470"/>
        <v>Same Var</v>
      </c>
      <c r="CE535" s="2">
        <f t="shared" si="471"/>
        <v>0.15163551942387224</v>
      </c>
      <c r="CF535" s="2" t="str">
        <f t="shared" si="472"/>
        <v>NS</v>
      </c>
      <c r="CG535" s="2" t="str">
        <f t="shared" si="473"/>
        <v>NS</v>
      </c>
      <c r="CH535" s="2" t="str">
        <f t="shared" si="474"/>
        <v>Wilcoxon</v>
      </c>
      <c r="CI535" s="2" t="str">
        <f t="shared" si="475"/>
        <v/>
      </c>
      <c r="CJ535" s="2" t="str">
        <f t="shared" si="476"/>
        <v/>
      </c>
    </row>
    <row r="536" spans="1:88" x14ac:dyDescent="0.2">
      <c r="A536" s="1" t="s">
        <v>142</v>
      </c>
      <c r="B536" s="19" t="s">
        <v>553</v>
      </c>
      <c r="C536" s="20">
        <v>38483</v>
      </c>
      <c r="D536" s="7">
        <v>0.33333333333333331</v>
      </c>
      <c r="E536" s="1">
        <v>0.1</v>
      </c>
      <c r="F536" s="1" t="s">
        <v>57</v>
      </c>
      <c r="G536" s="1" t="s">
        <v>873</v>
      </c>
      <c r="H536" s="19" t="s">
        <v>711</v>
      </c>
      <c r="I536" s="19" t="s">
        <v>712</v>
      </c>
      <c r="J536" s="19" t="s">
        <v>61</v>
      </c>
      <c r="K536" s="2">
        <v>0.75</v>
      </c>
      <c r="L536" s="2">
        <v>0.25</v>
      </c>
      <c r="M536" s="19">
        <v>100</v>
      </c>
      <c r="N536" s="19">
        <v>100</v>
      </c>
      <c r="O536" s="19">
        <v>80</v>
      </c>
      <c r="P536" s="19">
        <v>90</v>
      </c>
      <c r="Q536" s="19">
        <v>100</v>
      </c>
      <c r="R536" s="19">
        <v>100</v>
      </c>
      <c r="S536" s="19">
        <v>100</v>
      </c>
      <c r="T536" s="19">
        <v>100</v>
      </c>
      <c r="W536" s="2">
        <f t="shared" si="424"/>
        <v>96.25</v>
      </c>
      <c r="X536" s="2">
        <f t="shared" si="425"/>
        <v>7.4402380914284496</v>
      </c>
      <c r="Y536" s="2">
        <f t="shared" si="426"/>
        <v>8</v>
      </c>
      <c r="Z536" s="19">
        <v>90</v>
      </c>
      <c r="AA536" s="19">
        <v>100</v>
      </c>
      <c r="AB536" s="19">
        <v>100</v>
      </c>
      <c r="AC536" s="19">
        <v>100</v>
      </c>
      <c r="AJ536" s="2">
        <f t="shared" si="427"/>
        <v>97.5</v>
      </c>
      <c r="AK536" s="2">
        <f t="shared" si="428"/>
        <v>5</v>
      </c>
      <c r="AL536" s="2">
        <f t="shared" si="429"/>
        <v>4</v>
      </c>
      <c r="AM536" s="22">
        <f t="shared" si="430"/>
        <v>1.5707963267948966</v>
      </c>
      <c r="AN536" s="22">
        <f t="shared" si="431"/>
        <v>1.5707963267948966</v>
      </c>
      <c r="AO536" s="22">
        <f t="shared" si="432"/>
        <v>1.1071487177940904</v>
      </c>
      <c r="AP536" s="22">
        <f t="shared" si="433"/>
        <v>1.2490457723982542</v>
      </c>
      <c r="AQ536" s="22">
        <f t="shared" si="434"/>
        <v>1.5707963267948966</v>
      </c>
      <c r="AR536" s="22">
        <f t="shared" si="435"/>
        <v>1.5707963267948966</v>
      </c>
      <c r="AS536" s="22">
        <f t="shared" si="436"/>
        <v>1.5707963267948966</v>
      </c>
      <c r="AT536" s="22">
        <f t="shared" si="437"/>
        <v>1.5707963267948966</v>
      </c>
      <c r="AU536" s="22" t="str">
        <f t="shared" si="438"/>
        <v/>
      </c>
      <c r="AV536" s="22" t="str">
        <f t="shared" si="439"/>
        <v/>
      </c>
      <c r="AW536" s="2">
        <f t="shared" si="440"/>
        <v>1.4726215563702154</v>
      </c>
      <c r="AX536" s="2">
        <f t="shared" si="441"/>
        <v>0.18569800376002399</v>
      </c>
      <c r="AY536" s="2">
        <f t="shared" si="442"/>
        <v>8</v>
      </c>
      <c r="AZ536" s="23">
        <f t="shared" si="443"/>
        <v>1.2490457723982542</v>
      </c>
      <c r="BA536" s="23">
        <f t="shared" si="444"/>
        <v>1.5707963267948966</v>
      </c>
      <c r="BB536" s="23">
        <f t="shared" si="445"/>
        <v>1.5707963267948966</v>
      </c>
      <c r="BC536" s="23">
        <f t="shared" si="446"/>
        <v>1.5707963267948966</v>
      </c>
      <c r="BD536" s="23" t="str">
        <f t="shared" si="447"/>
        <v/>
      </c>
      <c r="BE536" s="23" t="str">
        <f t="shared" si="448"/>
        <v/>
      </c>
      <c r="BF536" s="23" t="str">
        <f t="shared" si="449"/>
        <v/>
      </c>
      <c r="BG536" s="23" t="str">
        <f t="shared" si="450"/>
        <v/>
      </c>
      <c r="BH536" s="23" t="str">
        <f t="shared" si="451"/>
        <v/>
      </c>
      <c r="BI536" s="23" t="str">
        <f t="shared" si="452"/>
        <v/>
      </c>
      <c r="BJ536" s="2">
        <f t="shared" si="453"/>
        <v>1.490358688195736</v>
      </c>
      <c r="BK536" s="2">
        <f t="shared" si="454"/>
        <v>0.16087527719832118</v>
      </c>
      <c r="BL536" s="2">
        <f t="shared" si="455"/>
        <v>4</v>
      </c>
      <c r="BM536" s="2">
        <f t="shared" si="456"/>
        <v>7.9118397027497139E-5</v>
      </c>
      <c r="BN536" s="2">
        <f t="shared" si="457"/>
        <v>1.4794394010017053E-5</v>
      </c>
      <c r="BO536" s="2">
        <f t="shared" si="458"/>
        <v>5</v>
      </c>
      <c r="BP536" s="2">
        <f t="shared" si="459"/>
        <v>4.0916360046423836</v>
      </c>
      <c r="BQ536" s="2">
        <f t="shared" si="460"/>
        <v>0.72668684380042159</v>
      </c>
      <c r="BR536" s="3" t="str">
        <f t="shared" si="461"/>
        <v>Nontoxic</v>
      </c>
      <c r="BS536" s="2">
        <f t="shared" si="462"/>
        <v>101.29870129870129</v>
      </c>
      <c r="BT536" s="4" t="s">
        <v>664</v>
      </c>
      <c r="BU536" s="2" t="s">
        <v>666</v>
      </c>
      <c r="BV536" s="2">
        <f t="shared" si="463"/>
        <v>7</v>
      </c>
      <c r="BW536" s="2">
        <f t="shared" si="464"/>
        <v>3</v>
      </c>
      <c r="BX536" s="2">
        <f t="shared" si="465"/>
        <v>3.4483748600457886E-2</v>
      </c>
      <c r="BY536" s="2">
        <f t="shared" si="466"/>
        <v>2.5880854813636677E-2</v>
      </c>
      <c r="BZ536" s="2">
        <f t="shared" si="467"/>
        <v>3.1902880464411518E-2</v>
      </c>
      <c r="CA536" s="2">
        <f t="shared" si="468"/>
        <v>1.1253968253968254</v>
      </c>
      <c r="CB536" s="2">
        <f t="shared" si="469"/>
        <v>7.378323738799715E-2</v>
      </c>
      <c r="CC536" s="2">
        <v>6.6349999999999998</v>
      </c>
      <c r="CD536" s="2" t="str">
        <f t="shared" si="470"/>
        <v>Same Var</v>
      </c>
      <c r="CE536" s="2">
        <f t="shared" si="471"/>
        <v>0.15394898346733421</v>
      </c>
      <c r="CF536" s="2" t="str">
        <f t="shared" si="472"/>
        <v>NS</v>
      </c>
      <c r="CG536" s="2" t="str">
        <f t="shared" si="473"/>
        <v>NS</v>
      </c>
      <c r="CH536" s="2" t="str">
        <f t="shared" si="474"/>
        <v/>
      </c>
      <c r="CI536" s="2" t="str">
        <f t="shared" si="475"/>
        <v/>
      </c>
      <c r="CJ536" s="2" t="str">
        <f t="shared" si="476"/>
        <v/>
      </c>
    </row>
    <row r="537" spans="1:88" hidden="1" x14ac:dyDescent="0.2">
      <c r="A537" s="1" t="s">
        <v>142</v>
      </c>
      <c r="B537" s="19" t="s">
        <v>552</v>
      </c>
      <c r="C537" s="20">
        <v>38482</v>
      </c>
      <c r="D537" s="7">
        <v>0.60416666666666663</v>
      </c>
      <c r="E537" s="1">
        <v>0.1</v>
      </c>
      <c r="F537" s="1" t="s">
        <v>57</v>
      </c>
      <c r="G537" s="1" t="s">
        <v>873</v>
      </c>
      <c r="H537" s="19" t="s">
        <v>711</v>
      </c>
      <c r="I537" s="19" t="s">
        <v>712</v>
      </c>
      <c r="J537" s="19" t="s">
        <v>61</v>
      </c>
      <c r="K537" s="2">
        <v>0.75</v>
      </c>
      <c r="L537" s="2">
        <v>0.25</v>
      </c>
      <c r="M537" s="19">
        <v>100</v>
      </c>
      <c r="N537" s="19">
        <v>100</v>
      </c>
      <c r="O537" s="19">
        <v>80</v>
      </c>
      <c r="P537" s="19">
        <v>90</v>
      </c>
      <c r="Q537" s="19">
        <v>100</v>
      </c>
      <c r="R537" s="19">
        <v>100</v>
      </c>
      <c r="S537" s="19">
        <v>100</v>
      </c>
      <c r="T537" s="19">
        <v>100</v>
      </c>
      <c r="W537" s="2">
        <f t="shared" si="424"/>
        <v>96.25</v>
      </c>
      <c r="X537" s="2">
        <f t="shared" si="425"/>
        <v>7.4402380914284496</v>
      </c>
      <c r="Y537" s="2">
        <f t="shared" si="426"/>
        <v>8</v>
      </c>
      <c r="Z537" s="19">
        <v>100</v>
      </c>
      <c r="AA537" s="19">
        <v>100</v>
      </c>
      <c r="AB537" s="19">
        <v>30</v>
      </c>
      <c r="AC537" s="19">
        <v>90</v>
      </c>
      <c r="AJ537" s="2">
        <f t="shared" si="427"/>
        <v>80</v>
      </c>
      <c r="AK537" s="2">
        <f t="shared" si="428"/>
        <v>33.665016461206925</v>
      </c>
      <c r="AL537" s="2">
        <f t="shared" si="429"/>
        <v>4</v>
      </c>
      <c r="AM537" s="22">
        <f t="shared" si="430"/>
        <v>1.5707963267948966</v>
      </c>
      <c r="AN537" s="22">
        <f t="shared" si="431"/>
        <v>1.5707963267948966</v>
      </c>
      <c r="AO537" s="22">
        <f t="shared" si="432"/>
        <v>1.1071487177940904</v>
      </c>
      <c r="AP537" s="22">
        <f t="shared" si="433"/>
        <v>1.2490457723982542</v>
      </c>
      <c r="AQ537" s="22">
        <f t="shared" si="434"/>
        <v>1.5707963267948966</v>
      </c>
      <c r="AR537" s="22">
        <f t="shared" si="435"/>
        <v>1.5707963267948966</v>
      </c>
      <c r="AS537" s="22">
        <f t="shared" si="436"/>
        <v>1.5707963267948966</v>
      </c>
      <c r="AT537" s="22">
        <f t="shared" si="437"/>
        <v>1.5707963267948966</v>
      </c>
      <c r="AU537" s="22" t="str">
        <f t="shared" si="438"/>
        <v/>
      </c>
      <c r="AV537" s="22" t="str">
        <f t="shared" si="439"/>
        <v/>
      </c>
      <c r="AW537" s="2">
        <f t="shared" si="440"/>
        <v>1.4726215563702154</v>
      </c>
      <c r="AX537" s="2">
        <f t="shared" si="441"/>
        <v>0.18569800376002399</v>
      </c>
      <c r="AY537" s="2">
        <f t="shared" si="442"/>
        <v>8</v>
      </c>
      <c r="AZ537" s="23">
        <f t="shared" si="443"/>
        <v>1.5707963267948966</v>
      </c>
      <c r="BA537" s="23">
        <f t="shared" si="444"/>
        <v>1.5707963267948966</v>
      </c>
      <c r="BB537" s="23">
        <f t="shared" si="445"/>
        <v>0.57963974036370425</v>
      </c>
      <c r="BC537" s="23">
        <f t="shared" si="446"/>
        <v>1.2490457723982542</v>
      </c>
      <c r="BD537" s="23" t="str">
        <f t="shared" si="447"/>
        <v/>
      </c>
      <c r="BE537" s="23" t="str">
        <f t="shared" si="448"/>
        <v/>
      </c>
      <c r="BF537" s="23" t="str">
        <f t="shared" si="449"/>
        <v/>
      </c>
      <c r="BG537" s="23" t="str">
        <f t="shared" si="450"/>
        <v/>
      </c>
      <c r="BH537" s="23" t="str">
        <f t="shared" si="451"/>
        <v/>
      </c>
      <c r="BI537" s="23" t="str">
        <f t="shared" si="452"/>
        <v/>
      </c>
      <c r="BJ537" s="2">
        <f t="shared" si="453"/>
        <v>1.2425695415879379</v>
      </c>
      <c r="BK537" s="2">
        <f t="shared" si="454"/>
        <v>0.46725564308035211</v>
      </c>
      <c r="BL537" s="2">
        <f t="shared" si="455"/>
        <v>4</v>
      </c>
      <c r="BM537" s="2">
        <f t="shared" si="456"/>
        <v>3.2497521666308414E-3</v>
      </c>
      <c r="BN537" s="2">
        <f t="shared" si="457"/>
        <v>9.9390325489295546E-4</v>
      </c>
      <c r="BO537" s="2">
        <f t="shared" si="458"/>
        <v>3</v>
      </c>
      <c r="BP537" s="2">
        <f t="shared" si="459"/>
        <v>0.5784179067213735</v>
      </c>
      <c r="BQ537" s="2">
        <f t="shared" si="460"/>
        <v>0.76489232840434507</v>
      </c>
      <c r="BR537" s="3" t="str">
        <f t="shared" si="461"/>
        <v>Toxic</v>
      </c>
      <c r="BS537" s="2">
        <f t="shared" si="462"/>
        <v>83.116883116883116</v>
      </c>
      <c r="BT537" s="4" t="s">
        <v>664</v>
      </c>
      <c r="BU537" s="2" t="s">
        <v>666</v>
      </c>
      <c r="BV537" s="2">
        <f t="shared" si="463"/>
        <v>7</v>
      </c>
      <c r="BW537" s="2">
        <f t="shared" si="464"/>
        <v>3</v>
      </c>
      <c r="BX537" s="2">
        <f t="shared" si="465"/>
        <v>3.4483748600457886E-2</v>
      </c>
      <c r="BY537" s="2">
        <f t="shared" si="466"/>
        <v>0.2183278359904334</v>
      </c>
      <c r="BZ537" s="2">
        <f t="shared" si="467"/>
        <v>8.9636974817450546E-2</v>
      </c>
      <c r="CA537" s="2">
        <f t="shared" si="468"/>
        <v>1.1253968253968254</v>
      </c>
      <c r="CB537" s="2">
        <f t="shared" si="469"/>
        <v>3.5687577055121182</v>
      </c>
      <c r="CC537" s="2">
        <v>6.6349999999999998</v>
      </c>
      <c r="CD537" s="2" t="str">
        <f t="shared" si="470"/>
        <v>Same Var</v>
      </c>
      <c r="CE537" s="2">
        <f t="shared" si="471"/>
        <v>0.14018047632943684</v>
      </c>
      <c r="CF537" s="2" t="str">
        <f t="shared" si="472"/>
        <v>NS</v>
      </c>
      <c r="CG537" s="2" t="str">
        <f t="shared" si="473"/>
        <v>NS</v>
      </c>
      <c r="CH537" s="2" t="str">
        <f t="shared" si="474"/>
        <v>Wilcoxon</v>
      </c>
      <c r="CI537" s="2" t="str">
        <f t="shared" si="475"/>
        <v>TSTToxicLess25</v>
      </c>
      <c r="CJ537" s="2" t="str">
        <f t="shared" si="476"/>
        <v/>
      </c>
    </row>
    <row r="538" spans="1:88" x14ac:dyDescent="0.2">
      <c r="A538" s="1" t="s">
        <v>142</v>
      </c>
      <c r="B538" s="19" t="s">
        <v>195</v>
      </c>
      <c r="C538" s="20">
        <v>37424</v>
      </c>
      <c r="D538" s="7">
        <v>0.36805555555555558</v>
      </c>
      <c r="E538" s="1">
        <v>0.1</v>
      </c>
      <c r="F538" s="1" t="s">
        <v>57</v>
      </c>
      <c r="G538" s="1" t="s">
        <v>721</v>
      </c>
      <c r="H538" s="19" t="s">
        <v>711</v>
      </c>
      <c r="I538" s="19" t="s">
        <v>712</v>
      </c>
      <c r="J538" s="19" t="s">
        <v>61</v>
      </c>
      <c r="K538" s="2">
        <v>0.75</v>
      </c>
      <c r="L538" s="2">
        <v>0.25</v>
      </c>
      <c r="M538" s="19">
        <v>100</v>
      </c>
      <c r="N538" s="19">
        <v>91</v>
      </c>
      <c r="O538" s="19">
        <v>80</v>
      </c>
      <c r="P538" s="19">
        <v>90</v>
      </c>
      <c r="Q538" s="21"/>
      <c r="R538" s="21"/>
      <c r="S538" s="21"/>
      <c r="T538" s="21"/>
      <c r="W538" s="2">
        <f t="shared" si="424"/>
        <v>90.25</v>
      </c>
      <c r="X538" s="2">
        <f t="shared" si="425"/>
        <v>8.1802607945386843</v>
      </c>
      <c r="Y538" s="2">
        <f t="shared" si="426"/>
        <v>4</v>
      </c>
      <c r="Z538" s="19">
        <v>91</v>
      </c>
      <c r="AA538" s="19">
        <v>80</v>
      </c>
      <c r="AB538" s="19">
        <v>90</v>
      </c>
      <c r="AC538" s="19">
        <v>91</v>
      </c>
      <c r="AJ538" s="2">
        <f t="shared" si="427"/>
        <v>88</v>
      </c>
      <c r="AK538" s="2">
        <f t="shared" si="428"/>
        <v>5.3541261347363367</v>
      </c>
      <c r="AL538" s="2">
        <f t="shared" si="429"/>
        <v>4</v>
      </c>
      <c r="AM538" s="22">
        <f t="shared" si="430"/>
        <v>1.5707963267948966</v>
      </c>
      <c r="AN538" s="22">
        <f t="shared" si="431"/>
        <v>1.2661036727794992</v>
      </c>
      <c r="AO538" s="22">
        <f t="shared" si="432"/>
        <v>1.1071487177940904</v>
      </c>
      <c r="AP538" s="22">
        <f t="shared" si="433"/>
        <v>1.2490457723982542</v>
      </c>
      <c r="AQ538" s="22" t="str">
        <f t="shared" si="434"/>
        <v/>
      </c>
      <c r="AR538" s="22" t="str">
        <f t="shared" si="435"/>
        <v/>
      </c>
      <c r="AS538" s="22" t="str">
        <f t="shared" si="436"/>
        <v/>
      </c>
      <c r="AT538" s="22" t="str">
        <f t="shared" si="437"/>
        <v/>
      </c>
      <c r="AU538" s="22" t="str">
        <f t="shared" si="438"/>
        <v/>
      </c>
      <c r="AV538" s="22" t="str">
        <f t="shared" si="439"/>
        <v/>
      </c>
      <c r="AW538" s="2">
        <f t="shared" si="440"/>
        <v>1.2982736224416851</v>
      </c>
      <c r="AX538" s="2">
        <f t="shared" si="441"/>
        <v>0.19515433247023184</v>
      </c>
      <c r="AY538" s="2">
        <f t="shared" si="442"/>
        <v>4</v>
      </c>
      <c r="AZ538" s="23">
        <f t="shared" si="443"/>
        <v>1.2661036727794992</v>
      </c>
      <c r="BA538" s="23">
        <f t="shared" si="444"/>
        <v>1.1071487177940904</v>
      </c>
      <c r="BB538" s="23">
        <f t="shared" si="445"/>
        <v>1.2490457723982542</v>
      </c>
      <c r="BC538" s="23">
        <f t="shared" si="446"/>
        <v>1.2661036727794992</v>
      </c>
      <c r="BD538" s="23" t="str">
        <f t="shared" si="447"/>
        <v/>
      </c>
      <c r="BE538" s="23" t="str">
        <f t="shared" si="448"/>
        <v/>
      </c>
      <c r="BF538" s="23" t="str">
        <f t="shared" si="449"/>
        <v/>
      </c>
      <c r="BG538" s="23" t="str">
        <f t="shared" si="450"/>
        <v/>
      </c>
      <c r="BH538" s="23" t="str">
        <f t="shared" si="451"/>
        <v/>
      </c>
      <c r="BI538" s="23" t="str">
        <f t="shared" si="452"/>
        <v/>
      </c>
      <c r="BJ538" s="2">
        <f t="shared" si="453"/>
        <v>1.2221004589378357</v>
      </c>
      <c r="BK538" s="2">
        <f t="shared" si="454"/>
        <v>7.7055214762422511E-2</v>
      </c>
      <c r="BL538" s="2">
        <f t="shared" si="455"/>
        <v>4</v>
      </c>
      <c r="BM538" s="2">
        <f t="shared" si="456"/>
        <v>4.678710038536152E-5</v>
      </c>
      <c r="BN538" s="2">
        <f t="shared" si="457"/>
        <v>1.0295750404790593E-5</v>
      </c>
      <c r="BO538" s="2">
        <f t="shared" si="458"/>
        <v>5</v>
      </c>
      <c r="BP538" s="2">
        <f t="shared" si="459"/>
        <v>3.0033900675497995</v>
      </c>
      <c r="BQ538" s="2">
        <f t="shared" si="460"/>
        <v>0.72668684380042159</v>
      </c>
      <c r="BR538" s="3" t="str">
        <f t="shared" si="461"/>
        <v>Nontoxic</v>
      </c>
      <c r="BS538" s="2">
        <f t="shared" si="462"/>
        <v>97.50692520775624</v>
      </c>
      <c r="BT538" s="4" t="s">
        <v>663</v>
      </c>
      <c r="BU538" s="2" t="s">
        <v>666</v>
      </c>
      <c r="BV538" s="2">
        <f t="shared" si="463"/>
        <v>3</v>
      </c>
      <c r="BW538" s="2">
        <f t="shared" si="464"/>
        <v>3</v>
      </c>
      <c r="BX538" s="2">
        <f t="shared" si="465"/>
        <v>3.8085213481901782E-2</v>
      </c>
      <c r="BY538" s="2">
        <f t="shared" si="466"/>
        <v>5.9375061220830559E-3</v>
      </c>
      <c r="BZ538" s="2">
        <f t="shared" si="467"/>
        <v>2.2011359801992422E-2</v>
      </c>
      <c r="CA538" s="2">
        <f t="shared" si="468"/>
        <v>1.1666666666666667</v>
      </c>
      <c r="CB538" s="2">
        <f t="shared" si="469"/>
        <v>1.9594338166156868</v>
      </c>
      <c r="CC538" s="2">
        <v>6.6349999999999998</v>
      </c>
      <c r="CD538" s="2" t="str">
        <f t="shared" si="470"/>
        <v>Same Var</v>
      </c>
      <c r="CE538" s="2">
        <f t="shared" si="471"/>
        <v>0.10148908776934583</v>
      </c>
      <c r="CF538" s="2" t="str">
        <f t="shared" si="472"/>
        <v>NS</v>
      </c>
      <c r="CG538" s="2" t="str">
        <f t="shared" si="473"/>
        <v>NS</v>
      </c>
      <c r="CH538" s="2" t="str">
        <f t="shared" si="474"/>
        <v>Same Var T-test</v>
      </c>
      <c r="CI538" s="2" t="str">
        <f t="shared" si="475"/>
        <v/>
      </c>
      <c r="CJ538" s="2" t="str">
        <f t="shared" si="476"/>
        <v/>
      </c>
    </row>
    <row r="539" spans="1:88" x14ac:dyDescent="0.2">
      <c r="A539" s="1" t="s">
        <v>142</v>
      </c>
      <c r="B539" s="19" t="s">
        <v>160</v>
      </c>
      <c r="C539" s="20">
        <v>37425</v>
      </c>
      <c r="D539" s="7">
        <v>0.4236111111111111</v>
      </c>
      <c r="E539" s="1">
        <v>0.1</v>
      </c>
      <c r="F539" s="1" t="s">
        <v>57</v>
      </c>
      <c r="G539" s="1" t="s">
        <v>721</v>
      </c>
      <c r="H539" s="19" t="s">
        <v>711</v>
      </c>
      <c r="I539" s="19" t="s">
        <v>712</v>
      </c>
      <c r="J539" s="19" t="s">
        <v>61</v>
      </c>
      <c r="K539" s="2">
        <v>0.75</v>
      </c>
      <c r="L539" s="2">
        <v>0.25</v>
      </c>
      <c r="M539" s="19">
        <v>100</v>
      </c>
      <c r="N539" s="19">
        <v>91</v>
      </c>
      <c r="O539" s="19">
        <v>80</v>
      </c>
      <c r="P539" s="19">
        <v>90</v>
      </c>
      <c r="Q539" s="21"/>
      <c r="R539" s="21"/>
      <c r="S539" s="21"/>
      <c r="T539" s="21"/>
      <c r="W539" s="2">
        <f t="shared" si="424"/>
        <v>90.25</v>
      </c>
      <c r="X539" s="2">
        <f t="shared" si="425"/>
        <v>8.1802607945386843</v>
      </c>
      <c r="Y539" s="2">
        <f t="shared" si="426"/>
        <v>4</v>
      </c>
      <c r="Z539" s="19">
        <v>90</v>
      </c>
      <c r="AA539" s="19">
        <v>91</v>
      </c>
      <c r="AB539" s="19">
        <v>80</v>
      </c>
      <c r="AC539" s="19">
        <v>82</v>
      </c>
      <c r="AJ539" s="2">
        <f t="shared" si="427"/>
        <v>85.75</v>
      </c>
      <c r="AK539" s="2">
        <f t="shared" si="428"/>
        <v>5.5602757725374259</v>
      </c>
      <c r="AL539" s="2">
        <f t="shared" si="429"/>
        <v>4</v>
      </c>
      <c r="AM539" s="22">
        <f t="shared" si="430"/>
        <v>1.5707963267948966</v>
      </c>
      <c r="AN539" s="22">
        <f t="shared" si="431"/>
        <v>1.2661036727794992</v>
      </c>
      <c r="AO539" s="22">
        <f t="shared" si="432"/>
        <v>1.1071487177940904</v>
      </c>
      <c r="AP539" s="22">
        <f t="shared" si="433"/>
        <v>1.2490457723982542</v>
      </c>
      <c r="AQ539" s="22" t="str">
        <f t="shared" si="434"/>
        <v/>
      </c>
      <c r="AR539" s="22" t="str">
        <f t="shared" si="435"/>
        <v/>
      </c>
      <c r="AS539" s="22" t="str">
        <f t="shared" si="436"/>
        <v/>
      </c>
      <c r="AT539" s="22" t="str">
        <f t="shared" si="437"/>
        <v/>
      </c>
      <c r="AU539" s="22" t="str">
        <f t="shared" si="438"/>
        <v/>
      </c>
      <c r="AV539" s="22" t="str">
        <f t="shared" si="439"/>
        <v/>
      </c>
      <c r="AW539" s="2">
        <f t="shared" si="440"/>
        <v>1.2982736224416851</v>
      </c>
      <c r="AX539" s="2">
        <f t="shared" si="441"/>
        <v>0.19515433247023184</v>
      </c>
      <c r="AY539" s="2">
        <f t="shared" si="442"/>
        <v>4</v>
      </c>
      <c r="AZ539" s="23">
        <f t="shared" si="443"/>
        <v>1.2490457723982542</v>
      </c>
      <c r="BA539" s="23">
        <f t="shared" si="444"/>
        <v>1.2661036727794992</v>
      </c>
      <c r="BB539" s="23">
        <f t="shared" si="445"/>
        <v>1.1071487177940904</v>
      </c>
      <c r="BC539" s="23">
        <f t="shared" si="446"/>
        <v>1.1326472962107261</v>
      </c>
      <c r="BD539" s="23" t="str">
        <f t="shared" si="447"/>
        <v/>
      </c>
      <c r="BE539" s="23" t="str">
        <f t="shared" si="448"/>
        <v/>
      </c>
      <c r="BF539" s="23" t="str">
        <f t="shared" si="449"/>
        <v/>
      </c>
      <c r="BG539" s="23" t="str">
        <f t="shared" si="450"/>
        <v/>
      </c>
      <c r="BH539" s="23" t="str">
        <f t="shared" si="451"/>
        <v/>
      </c>
      <c r="BI539" s="23" t="str">
        <f t="shared" si="452"/>
        <v/>
      </c>
      <c r="BJ539" s="2">
        <f t="shared" si="453"/>
        <v>1.1887363647956426</v>
      </c>
      <c r="BK539" s="2">
        <f t="shared" si="454"/>
        <v>8.0468322438129278E-2</v>
      </c>
      <c r="BL539" s="2">
        <f t="shared" si="455"/>
        <v>4</v>
      </c>
      <c r="BM539" s="2">
        <f t="shared" si="456"/>
        <v>4.8643941434333893E-5</v>
      </c>
      <c r="BN539" s="2">
        <f t="shared" si="457"/>
        <v>1.0434783747192449E-5</v>
      </c>
      <c r="BO539" s="2">
        <f t="shared" si="458"/>
        <v>5</v>
      </c>
      <c r="BP539" s="2">
        <f t="shared" si="459"/>
        <v>2.5748040537982786</v>
      </c>
      <c r="BQ539" s="2">
        <f t="shared" si="460"/>
        <v>0.72668684380042159</v>
      </c>
      <c r="BR539" s="3" t="str">
        <f t="shared" si="461"/>
        <v>Nontoxic</v>
      </c>
      <c r="BS539" s="2">
        <f t="shared" si="462"/>
        <v>95.013850415512465</v>
      </c>
      <c r="BT539" s="4" t="s">
        <v>663</v>
      </c>
      <c r="BU539" s="2" t="s">
        <v>666</v>
      </c>
      <c r="BV539" s="2">
        <f t="shared" si="463"/>
        <v>3</v>
      </c>
      <c r="BW539" s="2">
        <f t="shared" si="464"/>
        <v>3</v>
      </c>
      <c r="BX539" s="2">
        <f t="shared" si="465"/>
        <v>3.8085213481901782E-2</v>
      </c>
      <c r="BY539" s="2">
        <f t="shared" si="466"/>
        <v>6.4751509160067399E-3</v>
      </c>
      <c r="BZ539" s="2">
        <f t="shared" si="467"/>
        <v>2.2280182198954262E-2</v>
      </c>
      <c r="CA539" s="2">
        <f t="shared" si="468"/>
        <v>1.1666666666666667</v>
      </c>
      <c r="CB539" s="2">
        <f t="shared" si="469"/>
        <v>1.7989641293461529</v>
      </c>
      <c r="CC539" s="2">
        <v>6.6349999999999998</v>
      </c>
      <c r="CD539" s="2" t="str">
        <f t="shared" si="470"/>
        <v>Same Var</v>
      </c>
      <c r="CE539" s="2">
        <f t="shared" si="471"/>
        <v>0.10038371994569785</v>
      </c>
      <c r="CF539" s="2" t="str">
        <f t="shared" si="472"/>
        <v>NS</v>
      </c>
      <c r="CG539" s="2" t="str">
        <f t="shared" si="473"/>
        <v>NS</v>
      </c>
      <c r="CH539" s="2" t="str">
        <f t="shared" si="474"/>
        <v>Same Var T-test</v>
      </c>
      <c r="CI539" s="2" t="str">
        <f t="shared" si="475"/>
        <v/>
      </c>
      <c r="CJ539" s="2" t="str">
        <f t="shared" si="476"/>
        <v/>
      </c>
    </row>
    <row r="540" spans="1:88" x14ac:dyDescent="0.2">
      <c r="A540" s="1" t="s">
        <v>142</v>
      </c>
      <c r="B540" s="19" t="s">
        <v>212</v>
      </c>
      <c r="C540" s="20">
        <v>37424</v>
      </c>
      <c r="D540" s="7">
        <v>0.65277777777777779</v>
      </c>
      <c r="E540" s="1">
        <v>0.1</v>
      </c>
      <c r="F540" s="1" t="s">
        <v>57</v>
      </c>
      <c r="G540" s="1" t="s">
        <v>721</v>
      </c>
      <c r="H540" s="19" t="s">
        <v>711</v>
      </c>
      <c r="I540" s="19" t="s">
        <v>712</v>
      </c>
      <c r="J540" s="19" t="s">
        <v>61</v>
      </c>
      <c r="K540" s="2">
        <v>0.75</v>
      </c>
      <c r="L540" s="2">
        <v>0.25</v>
      </c>
      <c r="M540" s="19">
        <v>100</v>
      </c>
      <c r="N540" s="19">
        <v>91</v>
      </c>
      <c r="O540" s="19">
        <v>80</v>
      </c>
      <c r="P540" s="19">
        <v>90</v>
      </c>
      <c r="Q540" s="21"/>
      <c r="R540" s="21"/>
      <c r="S540" s="21"/>
      <c r="T540" s="21"/>
      <c r="W540" s="2">
        <f t="shared" si="424"/>
        <v>90.25</v>
      </c>
      <c r="X540" s="2">
        <f t="shared" si="425"/>
        <v>8.1802607945386843</v>
      </c>
      <c r="Y540" s="2">
        <f t="shared" si="426"/>
        <v>4</v>
      </c>
      <c r="Z540" s="19">
        <v>100</v>
      </c>
      <c r="AA540" s="19">
        <v>100</v>
      </c>
      <c r="AB540" s="19">
        <v>90</v>
      </c>
      <c r="AC540" s="19">
        <v>90</v>
      </c>
      <c r="AJ540" s="2">
        <f t="shared" si="427"/>
        <v>95</v>
      </c>
      <c r="AK540" s="2">
        <f t="shared" si="428"/>
        <v>5.7735026918962582</v>
      </c>
      <c r="AL540" s="2">
        <f t="shared" si="429"/>
        <v>4</v>
      </c>
      <c r="AM540" s="22">
        <f t="shared" si="430"/>
        <v>1.5707963267948966</v>
      </c>
      <c r="AN540" s="22">
        <f t="shared" si="431"/>
        <v>1.2661036727794992</v>
      </c>
      <c r="AO540" s="22">
        <f t="shared" si="432"/>
        <v>1.1071487177940904</v>
      </c>
      <c r="AP540" s="22">
        <f t="shared" si="433"/>
        <v>1.2490457723982542</v>
      </c>
      <c r="AQ540" s="22" t="str">
        <f t="shared" si="434"/>
        <v/>
      </c>
      <c r="AR540" s="22" t="str">
        <f t="shared" si="435"/>
        <v/>
      </c>
      <c r="AS540" s="22" t="str">
        <f t="shared" si="436"/>
        <v/>
      </c>
      <c r="AT540" s="22" t="str">
        <f t="shared" si="437"/>
        <v/>
      </c>
      <c r="AU540" s="22" t="str">
        <f t="shared" si="438"/>
        <v/>
      </c>
      <c r="AV540" s="22" t="str">
        <f t="shared" si="439"/>
        <v/>
      </c>
      <c r="AW540" s="2">
        <f t="shared" si="440"/>
        <v>1.2982736224416851</v>
      </c>
      <c r="AX540" s="2">
        <f t="shared" si="441"/>
        <v>0.19515433247023184</v>
      </c>
      <c r="AY540" s="2">
        <f t="shared" si="442"/>
        <v>4</v>
      </c>
      <c r="AZ540" s="23">
        <f t="shared" si="443"/>
        <v>1.5707963267948966</v>
      </c>
      <c r="BA540" s="23">
        <f t="shared" si="444"/>
        <v>1.5707963267948966</v>
      </c>
      <c r="BB540" s="23">
        <f t="shared" si="445"/>
        <v>1.2490457723982542</v>
      </c>
      <c r="BC540" s="23">
        <f t="shared" si="446"/>
        <v>1.2490457723982542</v>
      </c>
      <c r="BD540" s="23" t="str">
        <f t="shared" si="447"/>
        <v/>
      </c>
      <c r="BE540" s="23" t="str">
        <f t="shared" si="448"/>
        <v/>
      </c>
      <c r="BF540" s="23" t="str">
        <f t="shared" si="449"/>
        <v/>
      </c>
      <c r="BG540" s="23" t="str">
        <f t="shared" si="450"/>
        <v/>
      </c>
      <c r="BH540" s="23" t="str">
        <f t="shared" si="451"/>
        <v/>
      </c>
      <c r="BI540" s="23" t="str">
        <f t="shared" si="452"/>
        <v/>
      </c>
      <c r="BJ540" s="2">
        <f t="shared" si="453"/>
        <v>1.4099210495965755</v>
      </c>
      <c r="BK540" s="2">
        <f t="shared" si="454"/>
        <v>0.18576276919281115</v>
      </c>
      <c r="BL540" s="2">
        <f t="shared" si="455"/>
        <v>4</v>
      </c>
      <c r="BM540" s="2">
        <f t="shared" si="456"/>
        <v>1.9551547283012708E-4</v>
      </c>
      <c r="BN540" s="2">
        <f t="shared" si="457"/>
        <v>3.4369390505726499E-5</v>
      </c>
      <c r="BO540" s="2">
        <f t="shared" si="458"/>
        <v>6</v>
      </c>
      <c r="BP540" s="2">
        <f t="shared" si="459"/>
        <v>3.6889786471481631</v>
      </c>
      <c r="BQ540" s="2">
        <f t="shared" si="460"/>
        <v>0.71755819649141217</v>
      </c>
      <c r="BR540" s="3" t="str">
        <f t="shared" si="461"/>
        <v>Nontoxic</v>
      </c>
      <c r="BS540" s="2">
        <f t="shared" si="462"/>
        <v>105.26315789473684</v>
      </c>
      <c r="BT540" s="4" t="s">
        <v>663</v>
      </c>
      <c r="BU540" s="2" t="s">
        <v>666</v>
      </c>
      <c r="BV540" s="2">
        <f t="shared" si="463"/>
        <v>3</v>
      </c>
      <c r="BW540" s="2">
        <f t="shared" si="464"/>
        <v>3</v>
      </c>
      <c r="BX540" s="2">
        <f t="shared" si="465"/>
        <v>3.8085213481901782E-2</v>
      </c>
      <c r="BY540" s="2">
        <f t="shared" si="466"/>
        <v>3.450780641818163E-2</v>
      </c>
      <c r="BZ540" s="2">
        <f t="shared" si="467"/>
        <v>3.629650995004171E-2</v>
      </c>
      <c r="CA540" s="2">
        <f t="shared" si="468"/>
        <v>1.1666666666666667</v>
      </c>
      <c r="CB540" s="2">
        <f t="shared" si="469"/>
        <v>6.2524373032266968E-3</v>
      </c>
      <c r="CC540" s="2">
        <v>6.6349999999999998</v>
      </c>
      <c r="CD540" s="2" t="str">
        <f t="shared" si="470"/>
        <v>Same Var</v>
      </c>
      <c r="CE540" s="2">
        <f t="shared" si="471"/>
        <v>0.10256161804433503</v>
      </c>
      <c r="CF540" s="2" t="str">
        <f t="shared" si="472"/>
        <v>NS</v>
      </c>
      <c r="CG540" s="2" t="str">
        <f t="shared" si="473"/>
        <v>NS</v>
      </c>
      <c r="CH540" s="2" t="str">
        <f t="shared" si="474"/>
        <v/>
      </c>
      <c r="CI540" s="2" t="str">
        <f t="shared" si="475"/>
        <v/>
      </c>
      <c r="CJ540" s="2" t="str">
        <f t="shared" si="476"/>
        <v/>
      </c>
    </row>
    <row r="541" spans="1:88" x14ac:dyDescent="0.2">
      <c r="A541" s="1" t="s">
        <v>142</v>
      </c>
      <c r="B541" s="19" t="s">
        <v>206</v>
      </c>
      <c r="C541" s="20">
        <v>37424</v>
      </c>
      <c r="D541" s="7">
        <v>0.41666666666666669</v>
      </c>
      <c r="E541" s="1">
        <v>0.1</v>
      </c>
      <c r="F541" s="1" t="s">
        <v>57</v>
      </c>
      <c r="G541" s="1" t="s">
        <v>721</v>
      </c>
      <c r="H541" s="19" t="s">
        <v>711</v>
      </c>
      <c r="I541" s="19" t="s">
        <v>712</v>
      </c>
      <c r="J541" s="19" t="s">
        <v>61</v>
      </c>
      <c r="K541" s="2">
        <v>0.75</v>
      </c>
      <c r="L541" s="2">
        <v>0.25</v>
      </c>
      <c r="M541" s="19">
        <v>100</v>
      </c>
      <c r="N541" s="19">
        <v>91</v>
      </c>
      <c r="O541" s="19">
        <v>80</v>
      </c>
      <c r="P541" s="19">
        <v>90</v>
      </c>
      <c r="Q541" s="21"/>
      <c r="R541" s="21"/>
      <c r="S541" s="21"/>
      <c r="T541" s="21"/>
      <c r="W541" s="2">
        <f t="shared" si="424"/>
        <v>90.25</v>
      </c>
      <c r="X541" s="2">
        <f t="shared" si="425"/>
        <v>8.1802607945386843</v>
      </c>
      <c r="Y541" s="2">
        <f t="shared" si="426"/>
        <v>4</v>
      </c>
      <c r="Z541" s="19">
        <v>75</v>
      </c>
      <c r="AA541" s="19">
        <v>92</v>
      </c>
      <c r="AB541" s="19">
        <v>93</v>
      </c>
      <c r="AC541" s="19">
        <v>91</v>
      </c>
      <c r="AJ541" s="2">
        <f t="shared" si="427"/>
        <v>87.75</v>
      </c>
      <c r="AK541" s="2">
        <f t="shared" si="428"/>
        <v>8.5391256382996659</v>
      </c>
      <c r="AL541" s="2">
        <f t="shared" si="429"/>
        <v>4</v>
      </c>
      <c r="AM541" s="22">
        <f t="shared" si="430"/>
        <v>1.5707963267948966</v>
      </c>
      <c r="AN541" s="22">
        <f t="shared" si="431"/>
        <v>1.2661036727794992</v>
      </c>
      <c r="AO541" s="22">
        <f t="shared" si="432"/>
        <v>1.1071487177940904</v>
      </c>
      <c r="AP541" s="22">
        <f t="shared" si="433"/>
        <v>1.2490457723982542</v>
      </c>
      <c r="AQ541" s="22" t="str">
        <f t="shared" si="434"/>
        <v/>
      </c>
      <c r="AR541" s="22" t="str">
        <f t="shared" si="435"/>
        <v/>
      </c>
      <c r="AS541" s="22" t="str">
        <f t="shared" si="436"/>
        <v/>
      </c>
      <c r="AT541" s="22" t="str">
        <f t="shared" si="437"/>
        <v/>
      </c>
      <c r="AU541" s="22" t="str">
        <f t="shared" si="438"/>
        <v/>
      </c>
      <c r="AV541" s="22" t="str">
        <f t="shared" si="439"/>
        <v/>
      </c>
      <c r="AW541" s="2">
        <f t="shared" si="440"/>
        <v>1.2982736224416851</v>
      </c>
      <c r="AX541" s="2">
        <f t="shared" si="441"/>
        <v>0.19515433247023184</v>
      </c>
      <c r="AY541" s="2">
        <f t="shared" si="442"/>
        <v>4</v>
      </c>
      <c r="AZ541" s="23">
        <f t="shared" si="443"/>
        <v>1.0471975511965976</v>
      </c>
      <c r="BA541" s="23">
        <f t="shared" si="444"/>
        <v>1.2840397745833483</v>
      </c>
      <c r="BB541" s="23">
        <f t="shared" si="445"/>
        <v>1.3030329996377028</v>
      </c>
      <c r="BC541" s="23">
        <f t="shared" si="446"/>
        <v>1.2661036727794992</v>
      </c>
      <c r="BD541" s="23" t="str">
        <f t="shared" si="447"/>
        <v/>
      </c>
      <c r="BE541" s="23" t="str">
        <f t="shared" si="448"/>
        <v/>
      </c>
      <c r="BF541" s="23" t="str">
        <f t="shared" si="449"/>
        <v/>
      </c>
      <c r="BG541" s="23" t="str">
        <f t="shared" si="450"/>
        <v/>
      </c>
      <c r="BH541" s="23" t="str">
        <f t="shared" si="451"/>
        <v/>
      </c>
      <c r="BI541" s="23" t="str">
        <f t="shared" si="452"/>
        <v/>
      </c>
      <c r="BJ541" s="2">
        <f t="shared" si="453"/>
        <v>1.225093499549287</v>
      </c>
      <c r="BK541" s="2">
        <f t="shared" si="454"/>
        <v>0.11955198557266221</v>
      </c>
      <c r="BL541" s="2">
        <f t="shared" si="455"/>
        <v>4</v>
      </c>
      <c r="BM541" s="2">
        <f t="shared" si="456"/>
        <v>7.9725299130978464E-5</v>
      </c>
      <c r="BN541" s="2">
        <f t="shared" si="457"/>
        <v>1.381713882453431E-5</v>
      </c>
      <c r="BO541" s="2">
        <f t="shared" si="458"/>
        <v>6</v>
      </c>
      <c r="BP541" s="2">
        <f t="shared" si="459"/>
        <v>2.6603941971348042</v>
      </c>
      <c r="BQ541" s="2">
        <f t="shared" si="460"/>
        <v>0.71755819649141217</v>
      </c>
      <c r="BR541" s="3" t="str">
        <f t="shared" si="461"/>
        <v>Nontoxic</v>
      </c>
      <c r="BS541" s="2">
        <f t="shared" si="462"/>
        <v>97.229916897506925</v>
      </c>
      <c r="BT541" s="4" t="s">
        <v>663</v>
      </c>
      <c r="BU541" s="2" t="s">
        <v>666</v>
      </c>
      <c r="BV541" s="2">
        <f t="shared" si="463"/>
        <v>3</v>
      </c>
      <c r="BW541" s="2">
        <f t="shared" si="464"/>
        <v>3</v>
      </c>
      <c r="BX541" s="2">
        <f t="shared" si="465"/>
        <v>3.8085213481901782E-2</v>
      </c>
      <c r="BY541" s="2">
        <f t="shared" si="466"/>
        <v>1.4292677254366034E-2</v>
      </c>
      <c r="BZ541" s="2">
        <f t="shared" si="467"/>
        <v>2.6188945368133907E-2</v>
      </c>
      <c r="CA541" s="2">
        <f t="shared" si="468"/>
        <v>1.1666666666666667</v>
      </c>
      <c r="CB541" s="2">
        <f t="shared" si="469"/>
        <v>0.5942605968509217</v>
      </c>
      <c r="CC541" s="2">
        <v>6.6349999999999998</v>
      </c>
      <c r="CD541" s="2" t="str">
        <f t="shared" si="470"/>
        <v>Same Var</v>
      </c>
      <c r="CE541" s="2">
        <f t="shared" si="471"/>
        <v>9.8188025313746236E-2</v>
      </c>
      <c r="CF541" s="2" t="str">
        <f t="shared" si="472"/>
        <v>NS</v>
      </c>
      <c r="CG541" s="2" t="str">
        <f t="shared" si="473"/>
        <v>NS</v>
      </c>
      <c r="CH541" s="2" t="str">
        <f t="shared" si="474"/>
        <v>Same Var T-test</v>
      </c>
      <c r="CI541" s="2" t="str">
        <f t="shared" si="475"/>
        <v/>
      </c>
      <c r="CJ541" s="2" t="str">
        <f t="shared" si="476"/>
        <v/>
      </c>
    </row>
    <row r="542" spans="1:88" x14ac:dyDescent="0.2">
      <c r="A542" s="1" t="s">
        <v>142</v>
      </c>
      <c r="B542" s="19" t="s">
        <v>198</v>
      </c>
      <c r="C542" s="20">
        <v>37424</v>
      </c>
      <c r="D542" s="7">
        <v>0.52083333333333337</v>
      </c>
      <c r="E542" s="1">
        <v>0.1</v>
      </c>
      <c r="F542" s="1" t="s">
        <v>57</v>
      </c>
      <c r="G542" s="1" t="s">
        <v>721</v>
      </c>
      <c r="H542" s="19" t="s">
        <v>711</v>
      </c>
      <c r="I542" s="19" t="s">
        <v>712</v>
      </c>
      <c r="J542" s="19" t="s">
        <v>61</v>
      </c>
      <c r="K542" s="2">
        <v>0.75</v>
      </c>
      <c r="L542" s="2">
        <v>0.25</v>
      </c>
      <c r="M542" s="19">
        <v>100</v>
      </c>
      <c r="N542" s="19">
        <v>91</v>
      </c>
      <c r="O542" s="19">
        <v>80</v>
      </c>
      <c r="P542" s="19">
        <v>90</v>
      </c>
      <c r="Q542" s="21"/>
      <c r="R542" s="21"/>
      <c r="S542" s="21"/>
      <c r="T542" s="21"/>
      <c r="W542" s="2">
        <f t="shared" si="424"/>
        <v>90.25</v>
      </c>
      <c r="X542" s="2">
        <f t="shared" si="425"/>
        <v>8.1802607945386843</v>
      </c>
      <c r="Y542" s="2">
        <f t="shared" si="426"/>
        <v>4</v>
      </c>
      <c r="Z542" s="19">
        <v>92</v>
      </c>
      <c r="AA542" s="19">
        <v>80</v>
      </c>
      <c r="AB542" s="19">
        <v>100</v>
      </c>
      <c r="AC542" s="19">
        <v>82</v>
      </c>
      <c r="AJ542" s="2">
        <f t="shared" si="427"/>
        <v>88.5</v>
      </c>
      <c r="AK542" s="2">
        <f t="shared" si="428"/>
        <v>9.2915732431775684</v>
      </c>
      <c r="AL542" s="2">
        <f t="shared" si="429"/>
        <v>4</v>
      </c>
      <c r="AM542" s="22">
        <f t="shared" si="430"/>
        <v>1.5707963267948966</v>
      </c>
      <c r="AN542" s="22">
        <f t="shared" si="431"/>
        <v>1.2661036727794992</v>
      </c>
      <c r="AO542" s="22">
        <f t="shared" si="432"/>
        <v>1.1071487177940904</v>
      </c>
      <c r="AP542" s="22">
        <f t="shared" si="433"/>
        <v>1.2490457723982542</v>
      </c>
      <c r="AQ542" s="22" t="str">
        <f t="shared" si="434"/>
        <v/>
      </c>
      <c r="AR542" s="22" t="str">
        <f t="shared" si="435"/>
        <v/>
      </c>
      <c r="AS542" s="22" t="str">
        <f t="shared" si="436"/>
        <v/>
      </c>
      <c r="AT542" s="22" t="str">
        <f t="shared" si="437"/>
        <v/>
      </c>
      <c r="AU542" s="22" t="str">
        <f t="shared" si="438"/>
        <v/>
      </c>
      <c r="AV542" s="22" t="str">
        <f t="shared" si="439"/>
        <v/>
      </c>
      <c r="AW542" s="2">
        <f t="shared" si="440"/>
        <v>1.2982736224416851</v>
      </c>
      <c r="AX542" s="2">
        <f t="shared" si="441"/>
        <v>0.19515433247023184</v>
      </c>
      <c r="AY542" s="2">
        <f t="shared" si="442"/>
        <v>4</v>
      </c>
      <c r="AZ542" s="23">
        <f t="shared" si="443"/>
        <v>1.2840397745833483</v>
      </c>
      <c r="BA542" s="23">
        <f t="shared" si="444"/>
        <v>1.1071487177940904</v>
      </c>
      <c r="BB542" s="23">
        <f t="shared" si="445"/>
        <v>1.5707963267948966</v>
      </c>
      <c r="BC542" s="23">
        <f t="shared" si="446"/>
        <v>1.1326472962107261</v>
      </c>
      <c r="BD542" s="23" t="str">
        <f t="shared" si="447"/>
        <v/>
      </c>
      <c r="BE542" s="23" t="str">
        <f t="shared" si="448"/>
        <v/>
      </c>
      <c r="BF542" s="23" t="str">
        <f t="shared" si="449"/>
        <v/>
      </c>
      <c r="BG542" s="23" t="str">
        <f t="shared" si="450"/>
        <v/>
      </c>
      <c r="BH542" s="23" t="str">
        <f t="shared" si="451"/>
        <v/>
      </c>
      <c r="BI542" s="23" t="str">
        <f t="shared" si="452"/>
        <v/>
      </c>
      <c r="BJ542" s="2">
        <f t="shared" si="453"/>
        <v>1.2736580288457655</v>
      </c>
      <c r="BK542" s="2">
        <f t="shared" si="454"/>
        <v>0.21292277640640808</v>
      </c>
      <c r="BL542" s="2">
        <f t="shared" si="455"/>
        <v>4</v>
      </c>
      <c r="BM542" s="2">
        <f t="shared" si="456"/>
        <v>2.7854809967409183E-4</v>
      </c>
      <c r="BN542" s="2">
        <f t="shared" si="457"/>
        <v>5.2381349868376294E-5</v>
      </c>
      <c r="BO542" s="2">
        <f t="shared" si="458"/>
        <v>5</v>
      </c>
      <c r="BP542" s="2">
        <f t="shared" si="459"/>
        <v>2.3218164709713522</v>
      </c>
      <c r="BQ542" s="2">
        <f t="shared" si="460"/>
        <v>0.72668684380042159</v>
      </c>
      <c r="BR542" s="3" t="str">
        <f t="shared" si="461"/>
        <v>Nontoxic</v>
      </c>
      <c r="BS542" s="2">
        <f t="shared" si="462"/>
        <v>98.06094182825484</v>
      </c>
      <c r="BT542" s="4" t="s">
        <v>663</v>
      </c>
      <c r="BU542" s="2" t="s">
        <v>666</v>
      </c>
      <c r="BV542" s="2">
        <f t="shared" si="463"/>
        <v>3</v>
      </c>
      <c r="BW542" s="2">
        <f t="shared" si="464"/>
        <v>3</v>
      </c>
      <c r="BX542" s="2">
        <f t="shared" si="465"/>
        <v>3.8085213481901782E-2</v>
      </c>
      <c r="BY542" s="2">
        <f t="shared" si="466"/>
        <v>4.5336108712613253E-2</v>
      </c>
      <c r="BZ542" s="2">
        <f t="shared" si="467"/>
        <v>4.1710661097257518E-2</v>
      </c>
      <c r="CA542" s="2">
        <f t="shared" si="468"/>
        <v>1.1666666666666667</v>
      </c>
      <c r="CB542" s="2">
        <f t="shared" si="469"/>
        <v>1.9500659629740773E-2</v>
      </c>
      <c r="CC542" s="2">
        <v>6.6349999999999998</v>
      </c>
      <c r="CD542" s="2" t="str">
        <f t="shared" si="470"/>
        <v>Same Var</v>
      </c>
      <c r="CE542" s="2">
        <f t="shared" si="471"/>
        <v>9.8694117136852055E-2</v>
      </c>
      <c r="CF542" s="2" t="str">
        <f t="shared" si="472"/>
        <v>NS</v>
      </c>
      <c r="CG542" s="2" t="str">
        <f t="shared" si="473"/>
        <v>NS</v>
      </c>
      <c r="CH542" s="2" t="str">
        <f t="shared" si="474"/>
        <v>Same Var T-test</v>
      </c>
      <c r="CI542" s="2" t="str">
        <f t="shared" si="475"/>
        <v/>
      </c>
      <c r="CJ542" s="2" t="str">
        <f t="shared" si="476"/>
        <v/>
      </c>
    </row>
    <row r="543" spans="1:88" x14ac:dyDescent="0.2">
      <c r="A543" s="1" t="s">
        <v>142</v>
      </c>
      <c r="B543" s="19" t="s">
        <v>197</v>
      </c>
      <c r="C543" s="20">
        <v>37424</v>
      </c>
      <c r="D543" s="7">
        <v>0.43402777777777779</v>
      </c>
      <c r="E543" s="1">
        <v>0.1</v>
      </c>
      <c r="F543" s="1" t="s">
        <v>57</v>
      </c>
      <c r="G543" s="1" t="s">
        <v>721</v>
      </c>
      <c r="H543" s="19" t="s">
        <v>711</v>
      </c>
      <c r="I543" s="19" t="s">
        <v>712</v>
      </c>
      <c r="J543" s="19" t="s">
        <v>61</v>
      </c>
      <c r="K543" s="2">
        <v>0.75</v>
      </c>
      <c r="L543" s="2">
        <v>0.25</v>
      </c>
      <c r="M543" s="19">
        <v>100</v>
      </c>
      <c r="N543" s="19">
        <v>91</v>
      </c>
      <c r="O543" s="19">
        <v>80</v>
      </c>
      <c r="P543" s="19">
        <v>90</v>
      </c>
      <c r="Q543" s="21"/>
      <c r="R543" s="21"/>
      <c r="S543" s="21"/>
      <c r="T543" s="21"/>
      <c r="W543" s="2">
        <f t="shared" si="424"/>
        <v>90.25</v>
      </c>
      <c r="X543" s="2">
        <f t="shared" si="425"/>
        <v>8.1802607945386843</v>
      </c>
      <c r="Y543" s="2">
        <f t="shared" si="426"/>
        <v>4</v>
      </c>
      <c r="Z543" s="19">
        <v>70</v>
      </c>
      <c r="AA543" s="19">
        <v>80</v>
      </c>
      <c r="AB543" s="19">
        <v>90</v>
      </c>
      <c r="AC543" s="19">
        <v>90</v>
      </c>
      <c r="AJ543" s="2">
        <f t="shared" si="427"/>
        <v>82.5</v>
      </c>
      <c r="AK543" s="2">
        <f t="shared" si="428"/>
        <v>9.574271077563381</v>
      </c>
      <c r="AL543" s="2">
        <f t="shared" si="429"/>
        <v>4</v>
      </c>
      <c r="AM543" s="22">
        <f t="shared" si="430"/>
        <v>1.5707963267948966</v>
      </c>
      <c r="AN543" s="22">
        <f t="shared" si="431"/>
        <v>1.2661036727794992</v>
      </c>
      <c r="AO543" s="22">
        <f t="shared" si="432"/>
        <v>1.1071487177940904</v>
      </c>
      <c r="AP543" s="22">
        <f t="shared" si="433"/>
        <v>1.2490457723982542</v>
      </c>
      <c r="AQ543" s="22" t="str">
        <f t="shared" si="434"/>
        <v/>
      </c>
      <c r="AR543" s="22" t="str">
        <f t="shared" si="435"/>
        <v/>
      </c>
      <c r="AS543" s="22" t="str">
        <f t="shared" si="436"/>
        <v/>
      </c>
      <c r="AT543" s="22" t="str">
        <f t="shared" si="437"/>
        <v/>
      </c>
      <c r="AU543" s="22" t="str">
        <f t="shared" si="438"/>
        <v/>
      </c>
      <c r="AV543" s="22" t="str">
        <f t="shared" si="439"/>
        <v/>
      </c>
      <c r="AW543" s="2">
        <f t="shared" si="440"/>
        <v>1.2982736224416851</v>
      </c>
      <c r="AX543" s="2">
        <f t="shared" si="441"/>
        <v>0.19515433247023184</v>
      </c>
      <c r="AY543" s="2">
        <f t="shared" si="442"/>
        <v>4</v>
      </c>
      <c r="AZ543" s="23">
        <f t="shared" si="443"/>
        <v>0.99115658643119231</v>
      </c>
      <c r="BA543" s="23">
        <f t="shared" si="444"/>
        <v>1.1071487177940904</v>
      </c>
      <c r="BB543" s="23">
        <f t="shared" si="445"/>
        <v>1.2490457723982542</v>
      </c>
      <c r="BC543" s="23">
        <f t="shared" si="446"/>
        <v>1.2490457723982542</v>
      </c>
      <c r="BD543" s="23" t="str">
        <f t="shared" si="447"/>
        <v/>
      </c>
      <c r="BE543" s="23" t="str">
        <f t="shared" si="448"/>
        <v/>
      </c>
      <c r="BF543" s="23" t="str">
        <f t="shared" si="449"/>
        <v/>
      </c>
      <c r="BG543" s="23" t="str">
        <f t="shared" si="450"/>
        <v/>
      </c>
      <c r="BH543" s="23" t="str">
        <f t="shared" si="451"/>
        <v/>
      </c>
      <c r="BI543" s="23" t="str">
        <f t="shared" si="452"/>
        <v/>
      </c>
      <c r="BJ543" s="2">
        <f t="shared" si="453"/>
        <v>1.1490992122554478</v>
      </c>
      <c r="BK543" s="2">
        <f t="shared" si="454"/>
        <v>0.12474553673588538</v>
      </c>
      <c r="BL543" s="2">
        <f t="shared" si="455"/>
        <v>4</v>
      </c>
      <c r="BM543" s="2">
        <f t="shared" si="456"/>
        <v>8.5490279771868321E-5</v>
      </c>
      <c r="BN543" s="2">
        <f t="shared" si="457"/>
        <v>1.4606265280272913E-5</v>
      </c>
      <c r="BO543" s="2">
        <f t="shared" si="458"/>
        <v>6</v>
      </c>
      <c r="BP543" s="2">
        <f t="shared" si="459"/>
        <v>1.8240449511096726</v>
      </c>
      <c r="BQ543" s="2">
        <f t="shared" si="460"/>
        <v>0.71755819649141217</v>
      </c>
      <c r="BR543" s="3" t="str">
        <f t="shared" si="461"/>
        <v>Nontoxic</v>
      </c>
      <c r="BS543" s="2">
        <f t="shared" si="462"/>
        <v>91.412742382271475</v>
      </c>
      <c r="BT543" s="4" t="s">
        <v>663</v>
      </c>
      <c r="BU543" s="2" t="s">
        <v>666</v>
      </c>
      <c r="BV543" s="2">
        <f t="shared" si="463"/>
        <v>3</v>
      </c>
      <c r="BW543" s="2">
        <f t="shared" si="464"/>
        <v>3</v>
      </c>
      <c r="BX543" s="2">
        <f t="shared" si="465"/>
        <v>3.8085213481901782E-2</v>
      </c>
      <c r="BY543" s="2">
        <f t="shared" si="466"/>
        <v>1.5561448935524131E-2</v>
      </c>
      <c r="BZ543" s="2">
        <f t="shared" si="467"/>
        <v>2.6823331208712959E-2</v>
      </c>
      <c r="CA543" s="2">
        <f t="shared" si="468"/>
        <v>1.1666666666666667</v>
      </c>
      <c r="CB543" s="2">
        <f t="shared" si="469"/>
        <v>0.49865505347331507</v>
      </c>
      <c r="CC543" s="2">
        <v>6.6349999999999998</v>
      </c>
      <c r="CD543" s="2" t="str">
        <f t="shared" si="470"/>
        <v>Same Var</v>
      </c>
      <c r="CE543" s="2">
        <f t="shared" si="471"/>
        <v>9.6322299683568605E-2</v>
      </c>
      <c r="CF543" s="2" t="str">
        <f t="shared" si="472"/>
        <v>NS</v>
      </c>
      <c r="CG543" s="2" t="str">
        <f t="shared" si="473"/>
        <v>NS</v>
      </c>
      <c r="CH543" s="2" t="str">
        <f t="shared" si="474"/>
        <v>Same Var T-test</v>
      </c>
      <c r="CI543" s="2" t="str">
        <f t="shared" si="475"/>
        <v/>
      </c>
      <c r="CJ543" s="2" t="str">
        <f t="shared" si="476"/>
        <v/>
      </c>
    </row>
    <row r="544" spans="1:88" x14ac:dyDescent="0.2">
      <c r="A544" s="1" t="s">
        <v>142</v>
      </c>
      <c r="B544" s="19" t="s">
        <v>214</v>
      </c>
      <c r="C544" s="20">
        <v>37424</v>
      </c>
      <c r="D544" s="7">
        <v>0.73611111111111116</v>
      </c>
      <c r="E544" s="1">
        <v>0.1</v>
      </c>
      <c r="F544" s="1" t="s">
        <v>57</v>
      </c>
      <c r="G544" s="1" t="s">
        <v>721</v>
      </c>
      <c r="H544" s="19" t="s">
        <v>711</v>
      </c>
      <c r="I544" s="19" t="s">
        <v>712</v>
      </c>
      <c r="J544" s="19" t="s">
        <v>61</v>
      </c>
      <c r="K544" s="2">
        <v>0.75</v>
      </c>
      <c r="L544" s="2">
        <v>0.25</v>
      </c>
      <c r="M544" s="19">
        <v>100</v>
      </c>
      <c r="N544" s="19">
        <v>91</v>
      </c>
      <c r="O544" s="19">
        <v>80</v>
      </c>
      <c r="P544" s="19">
        <v>90</v>
      </c>
      <c r="Q544" s="21"/>
      <c r="R544" s="21"/>
      <c r="S544" s="21"/>
      <c r="T544" s="21"/>
      <c r="W544" s="2">
        <f t="shared" si="424"/>
        <v>90.25</v>
      </c>
      <c r="X544" s="2">
        <f t="shared" si="425"/>
        <v>8.1802607945386843</v>
      </c>
      <c r="Y544" s="2">
        <f t="shared" si="426"/>
        <v>4</v>
      </c>
      <c r="Z544" s="19">
        <v>70</v>
      </c>
      <c r="AA544" s="19">
        <v>100</v>
      </c>
      <c r="AB544" s="19">
        <v>90</v>
      </c>
      <c r="AC544" s="19">
        <v>91</v>
      </c>
      <c r="AJ544" s="2">
        <f t="shared" si="427"/>
        <v>87.75</v>
      </c>
      <c r="AK544" s="2">
        <f t="shared" si="428"/>
        <v>12.658988901172163</v>
      </c>
      <c r="AL544" s="2">
        <f t="shared" si="429"/>
        <v>4</v>
      </c>
      <c r="AM544" s="22">
        <f t="shared" si="430"/>
        <v>1.5707963267948966</v>
      </c>
      <c r="AN544" s="22">
        <f t="shared" si="431"/>
        <v>1.2661036727794992</v>
      </c>
      <c r="AO544" s="22">
        <f t="shared" si="432"/>
        <v>1.1071487177940904</v>
      </c>
      <c r="AP544" s="22">
        <f t="shared" si="433"/>
        <v>1.2490457723982542</v>
      </c>
      <c r="AQ544" s="22" t="str">
        <f t="shared" si="434"/>
        <v/>
      </c>
      <c r="AR544" s="22" t="str">
        <f t="shared" si="435"/>
        <v/>
      </c>
      <c r="AS544" s="22" t="str">
        <f t="shared" si="436"/>
        <v/>
      </c>
      <c r="AT544" s="22" t="str">
        <f t="shared" si="437"/>
        <v/>
      </c>
      <c r="AU544" s="22" t="str">
        <f t="shared" si="438"/>
        <v/>
      </c>
      <c r="AV544" s="22" t="str">
        <f t="shared" si="439"/>
        <v/>
      </c>
      <c r="AW544" s="2">
        <f t="shared" si="440"/>
        <v>1.2982736224416851</v>
      </c>
      <c r="AX544" s="2">
        <f t="shared" si="441"/>
        <v>0.19515433247023184</v>
      </c>
      <c r="AY544" s="2">
        <f t="shared" si="442"/>
        <v>4</v>
      </c>
      <c r="AZ544" s="23">
        <f t="shared" si="443"/>
        <v>0.99115658643119231</v>
      </c>
      <c r="BA544" s="23">
        <f t="shared" si="444"/>
        <v>1.5707963267948966</v>
      </c>
      <c r="BB544" s="23">
        <f t="shared" si="445"/>
        <v>1.2490457723982542</v>
      </c>
      <c r="BC544" s="23">
        <f t="shared" si="446"/>
        <v>1.2661036727794992</v>
      </c>
      <c r="BD544" s="23" t="str">
        <f t="shared" si="447"/>
        <v/>
      </c>
      <c r="BE544" s="23" t="str">
        <f t="shared" si="448"/>
        <v/>
      </c>
      <c r="BF544" s="23" t="str">
        <f t="shared" si="449"/>
        <v/>
      </c>
      <c r="BG544" s="23" t="str">
        <f t="shared" si="450"/>
        <v/>
      </c>
      <c r="BH544" s="23" t="str">
        <f t="shared" si="451"/>
        <v/>
      </c>
      <c r="BI544" s="23" t="str">
        <f t="shared" si="452"/>
        <v/>
      </c>
      <c r="BJ544" s="2">
        <f t="shared" si="453"/>
        <v>1.2692755896009604</v>
      </c>
      <c r="BK544" s="2">
        <f t="shared" si="454"/>
        <v>0.23712460960607443</v>
      </c>
      <c r="BL544" s="2">
        <f t="shared" si="455"/>
        <v>4</v>
      </c>
      <c r="BM544" s="2">
        <f t="shared" si="456"/>
        <v>3.7685498937050494E-4</v>
      </c>
      <c r="BN544" s="2">
        <f t="shared" si="457"/>
        <v>7.542789739665065E-5</v>
      </c>
      <c r="BO544" s="2">
        <f t="shared" si="458"/>
        <v>5</v>
      </c>
      <c r="BP544" s="2">
        <f t="shared" si="459"/>
        <v>2.1213744406047237</v>
      </c>
      <c r="BQ544" s="2">
        <f t="shared" si="460"/>
        <v>0.72668684380042159</v>
      </c>
      <c r="BR544" s="3" t="str">
        <f t="shared" si="461"/>
        <v>Nontoxic</v>
      </c>
      <c r="BS544" s="2">
        <f t="shared" si="462"/>
        <v>97.229916897506925</v>
      </c>
      <c r="BT544" s="4" t="s">
        <v>663</v>
      </c>
      <c r="BU544" s="2" t="s">
        <v>666</v>
      </c>
      <c r="BV544" s="2">
        <f t="shared" si="463"/>
        <v>3</v>
      </c>
      <c r="BW544" s="2">
        <f t="shared" si="464"/>
        <v>3</v>
      </c>
      <c r="BX544" s="2">
        <f t="shared" si="465"/>
        <v>3.8085213481901782E-2</v>
      </c>
      <c r="BY544" s="2">
        <f t="shared" si="466"/>
        <v>5.6228080480833206E-2</v>
      </c>
      <c r="BZ544" s="2">
        <f t="shared" si="467"/>
        <v>4.7156646981367491E-2</v>
      </c>
      <c r="CA544" s="2">
        <f t="shared" si="468"/>
        <v>1.1666666666666667</v>
      </c>
      <c r="CB544" s="2">
        <f t="shared" si="469"/>
        <v>9.6962283519076209E-2</v>
      </c>
      <c r="CC544" s="2">
        <v>6.6349999999999998</v>
      </c>
      <c r="CD544" s="2" t="str">
        <f t="shared" si="470"/>
        <v>Same Var</v>
      </c>
      <c r="CE544" s="2">
        <f t="shared" si="471"/>
        <v>9.4037522377310112E-2</v>
      </c>
      <c r="CF544" s="2" t="str">
        <f t="shared" si="472"/>
        <v>NS</v>
      </c>
      <c r="CG544" s="2" t="str">
        <f t="shared" si="473"/>
        <v>NS</v>
      </c>
      <c r="CH544" s="2" t="str">
        <f t="shared" si="474"/>
        <v>Same Var T-test</v>
      </c>
      <c r="CI544" s="2" t="str">
        <f t="shared" si="475"/>
        <v/>
      </c>
      <c r="CJ544" s="2" t="str">
        <f t="shared" si="476"/>
        <v/>
      </c>
    </row>
    <row r="545" spans="1:88" x14ac:dyDescent="0.2">
      <c r="A545" s="1" t="s">
        <v>142</v>
      </c>
      <c r="B545" s="19" t="s">
        <v>162</v>
      </c>
      <c r="C545" s="20">
        <v>37425</v>
      </c>
      <c r="D545" s="7">
        <v>0.33333333333333331</v>
      </c>
      <c r="E545" s="1">
        <v>0.1</v>
      </c>
      <c r="F545" s="1" t="s">
        <v>57</v>
      </c>
      <c r="G545" s="1" t="s">
        <v>721</v>
      </c>
      <c r="H545" s="19" t="s">
        <v>711</v>
      </c>
      <c r="I545" s="19" t="s">
        <v>712</v>
      </c>
      <c r="J545" s="19" t="s">
        <v>61</v>
      </c>
      <c r="K545" s="2">
        <v>0.75</v>
      </c>
      <c r="L545" s="2">
        <v>0.25</v>
      </c>
      <c r="M545" s="19">
        <v>100</v>
      </c>
      <c r="N545" s="19">
        <v>91</v>
      </c>
      <c r="O545" s="19">
        <v>80</v>
      </c>
      <c r="P545" s="19">
        <v>90</v>
      </c>
      <c r="Q545" s="21"/>
      <c r="R545" s="21"/>
      <c r="S545" s="21"/>
      <c r="T545" s="21"/>
      <c r="W545" s="2">
        <f t="shared" si="424"/>
        <v>90.25</v>
      </c>
      <c r="X545" s="2">
        <f t="shared" si="425"/>
        <v>8.1802607945386843</v>
      </c>
      <c r="Y545" s="2">
        <f t="shared" si="426"/>
        <v>4</v>
      </c>
      <c r="Z545" s="19">
        <v>100</v>
      </c>
      <c r="AA545" s="19">
        <v>67</v>
      </c>
      <c r="AB545" s="19">
        <v>82</v>
      </c>
      <c r="AC545" s="19">
        <v>91</v>
      </c>
      <c r="AJ545" s="2">
        <f t="shared" si="427"/>
        <v>85</v>
      </c>
      <c r="AK545" s="2">
        <f t="shared" si="428"/>
        <v>14.071247279470288</v>
      </c>
      <c r="AL545" s="2">
        <f t="shared" si="429"/>
        <v>4</v>
      </c>
      <c r="AM545" s="22">
        <f t="shared" si="430"/>
        <v>1.5707963267948966</v>
      </c>
      <c r="AN545" s="22">
        <f t="shared" si="431"/>
        <v>1.2661036727794992</v>
      </c>
      <c r="AO545" s="22">
        <f t="shared" si="432"/>
        <v>1.1071487177940904</v>
      </c>
      <c r="AP545" s="22">
        <f t="shared" si="433"/>
        <v>1.2490457723982542</v>
      </c>
      <c r="AQ545" s="22" t="str">
        <f t="shared" si="434"/>
        <v/>
      </c>
      <c r="AR545" s="22" t="str">
        <f t="shared" si="435"/>
        <v/>
      </c>
      <c r="AS545" s="22" t="str">
        <f t="shared" si="436"/>
        <v/>
      </c>
      <c r="AT545" s="22" t="str">
        <f t="shared" si="437"/>
        <v/>
      </c>
      <c r="AU545" s="22" t="str">
        <f t="shared" si="438"/>
        <v/>
      </c>
      <c r="AV545" s="22" t="str">
        <f t="shared" si="439"/>
        <v/>
      </c>
      <c r="AW545" s="2">
        <f t="shared" si="440"/>
        <v>1.2982736224416851</v>
      </c>
      <c r="AX545" s="2">
        <f t="shared" si="441"/>
        <v>0.19515433247023184</v>
      </c>
      <c r="AY545" s="2">
        <f t="shared" si="442"/>
        <v>4</v>
      </c>
      <c r="AZ545" s="23">
        <f t="shared" si="443"/>
        <v>1.5707963267948966</v>
      </c>
      <c r="BA545" s="23">
        <f t="shared" si="444"/>
        <v>0.95885661216102935</v>
      </c>
      <c r="BB545" s="23">
        <f t="shared" si="445"/>
        <v>1.1326472962107261</v>
      </c>
      <c r="BC545" s="23">
        <f t="shared" si="446"/>
        <v>1.2661036727794992</v>
      </c>
      <c r="BD545" s="23" t="str">
        <f t="shared" si="447"/>
        <v/>
      </c>
      <c r="BE545" s="23" t="str">
        <f t="shared" si="448"/>
        <v/>
      </c>
      <c r="BF545" s="23" t="str">
        <f t="shared" si="449"/>
        <v/>
      </c>
      <c r="BG545" s="23" t="str">
        <f t="shared" si="450"/>
        <v/>
      </c>
      <c r="BH545" s="23" t="str">
        <f t="shared" si="451"/>
        <v/>
      </c>
      <c r="BI545" s="23" t="str">
        <f t="shared" si="452"/>
        <v/>
      </c>
      <c r="BJ545" s="2">
        <f t="shared" si="453"/>
        <v>1.2321009769865379</v>
      </c>
      <c r="BK545" s="2">
        <f t="shared" si="454"/>
        <v>0.2584725909593687</v>
      </c>
      <c r="BL545" s="2">
        <f t="shared" si="455"/>
        <v>4</v>
      </c>
      <c r="BM545" s="2">
        <f t="shared" si="456"/>
        <v>4.8654447690287407E-4</v>
      </c>
      <c r="BN545" s="2">
        <f t="shared" si="457"/>
        <v>1.025471173085737E-4</v>
      </c>
      <c r="BO545" s="2">
        <f t="shared" si="458"/>
        <v>5</v>
      </c>
      <c r="BP545" s="2">
        <f t="shared" si="459"/>
        <v>1.7398217132056977</v>
      </c>
      <c r="BQ545" s="2">
        <f t="shared" si="460"/>
        <v>0.72668684380042159</v>
      </c>
      <c r="BR545" s="3" t="str">
        <f t="shared" si="461"/>
        <v>Nontoxic</v>
      </c>
      <c r="BS545" s="2">
        <f t="shared" si="462"/>
        <v>94.18282548476455</v>
      </c>
      <c r="BT545" s="4" t="s">
        <v>663</v>
      </c>
      <c r="BU545" s="2" t="s">
        <v>666</v>
      </c>
      <c r="BV545" s="2">
        <f t="shared" si="463"/>
        <v>3</v>
      </c>
      <c r="BW545" s="2">
        <f t="shared" si="464"/>
        <v>3</v>
      </c>
      <c r="BX545" s="2">
        <f t="shared" si="465"/>
        <v>3.8085213481901782E-2</v>
      </c>
      <c r="BY545" s="2">
        <f t="shared" si="466"/>
        <v>6.6808080277249118E-2</v>
      </c>
      <c r="BZ545" s="2">
        <f t="shared" si="467"/>
        <v>5.2446646879575454E-2</v>
      </c>
      <c r="CA545" s="2">
        <f t="shared" si="468"/>
        <v>1.1666666666666667</v>
      </c>
      <c r="CB545" s="2">
        <f t="shared" si="469"/>
        <v>0.20042398601588474</v>
      </c>
      <c r="CC545" s="2">
        <v>6.6349999999999998</v>
      </c>
      <c r="CD545" s="2" t="str">
        <f t="shared" si="470"/>
        <v>Same Var</v>
      </c>
      <c r="CE545" s="2">
        <f t="shared" si="471"/>
        <v>9.2011215553103654E-2</v>
      </c>
      <c r="CF545" s="2" t="str">
        <f t="shared" si="472"/>
        <v>NS</v>
      </c>
      <c r="CG545" s="2" t="str">
        <f t="shared" si="473"/>
        <v>NS</v>
      </c>
      <c r="CH545" s="2" t="str">
        <f t="shared" si="474"/>
        <v>Same Var T-test</v>
      </c>
      <c r="CI545" s="2" t="str">
        <f t="shared" si="475"/>
        <v/>
      </c>
      <c r="CJ545" s="2" t="str">
        <f t="shared" si="476"/>
        <v/>
      </c>
    </row>
    <row r="546" spans="1:88" x14ac:dyDescent="0.2">
      <c r="A546" s="1" t="s">
        <v>142</v>
      </c>
      <c r="B546" s="19" t="s">
        <v>196</v>
      </c>
      <c r="C546" s="20">
        <v>37424</v>
      </c>
      <c r="D546" s="7">
        <v>0.56736111111111109</v>
      </c>
      <c r="E546" s="1">
        <v>0.1</v>
      </c>
      <c r="F546" s="1" t="s">
        <v>57</v>
      </c>
      <c r="G546" s="1" t="s">
        <v>721</v>
      </c>
      <c r="H546" s="19" t="s">
        <v>711</v>
      </c>
      <c r="I546" s="19" t="s">
        <v>712</v>
      </c>
      <c r="J546" s="19" t="s">
        <v>61</v>
      </c>
      <c r="K546" s="2">
        <v>0.75</v>
      </c>
      <c r="L546" s="2">
        <v>0.25</v>
      </c>
      <c r="M546" s="19">
        <v>100</v>
      </c>
      <c r="N546" s="19">
        <v>91</v>
      </c>
      <c r="O546" s="19">
        <v>80</v>
      </c>
      <c r="P546" s="19">
        <v>90</v>
      </c>
      <c r="Q546" s="21"/>
      <c r="R546" s="21"/>
      <c r="S546" s="21"/>
      <c r="T546" s="21"/>
      <c r="W546" s="2">
        <f t="shared" si="424"/>
        <v>90.25</v>
      </c>
      <c r="X546" s="2">
        <f t="shared" si="425"/>
        <v>8.1802607945386843</v>
      </c>
      <c r="Y546" s="2">
        <f t="shared" si="426"/>
        <v>4</v>
      </c>
      <c r="Z546" s="19">
        <v>90</v>
      </c>
      <c r="AA546" s="19">
        <v>100</v>
      </c>
      <c r="AB546" s="19">
        <v>100</v>
      </c>
      <c r="AC546" s="19">
        <v>70</v>
      </c>
      <c r="AJ546" s="2">
        <f t="shared" si="427"/>
        <v>90</v>
      </c>
      <c r="AK546" s="2">
        <f t="shared" si="428"/>
        <v>14.142135623730951</v>
      </c>
      <c r="AL546" s="2">
        <f t="shared" si="429"/>
        <v>4</v>
      </c>
      <c r="AM546" s="22">
        <f t="shared" si="430"/>
        <v>1.5707963267948966</v>
      </c>
      <c r="AN546" s="22">
        <f t="shared" si="431"/>
        <v>1.2661036727794992</v>
      </c>
      <c r="AO546" s="22">
        <f t="shared" si="432"/>
        <v>1.1071487177940904</v>
      </c>
      <c r="AP546" s="22">
        <f t="shared" si="433"/>
        <v>1.2490457723982542</v>
      </c>
      <c r="AQ546" s="22" t="str">
        <f t="shared" si="434"/>
        <v/>
      </c>
      <c r="AR546" s="22" t="str">
        <f t="shared" si="435"/>
        <v/>
      </c>
      <c r="AS546" s="22" t="str">
        <f t="shared" si="436"/>
        <v/>
      </c>
      <c r="AT546" s="22" t="str">
        <f t="shared" si="437"/>
        <v/>
      </c>
      <c r="AU546" s="22" t="str">
        <f t="shared" si="438"/>
        <v/>
      </c>
      <c r="AV546" s="22" t="str">
        <f t="shared" si="439"/>
        <v/>
      </c>
      <c r="AW546" s="2">
        <f t="shared" si="440"/>
        <v>1.2982736224416851</v>
      </c>
      <c r="AX546" s="2">
        <f t="shared" si="441"/>
        <v>0.19515433247023184</v>
      </c>
      <c r="AY546" s="2">
        <f t="shared" si="442"/>
        <v>4</v>
      </c>
      <c r="AZ546" s="23">
        <f t="shared" si="443"/>
        <v>1.2490457723982542</v>
      </c>
      <c r="BA546" s="23">
        <f t="shared" si="444"/>
        <v>1.5707963267948966</v>
      </c>
      <c r="BB546" s="23">
        <f t="shared" si="445"/>
        <v>1.5707963267948966</v>
      </c>
      <c r="BC546" s="23">
        <f t="shared" si="446"/>
        <v>0.99115658643119231</v>
      </c>
      <c r="BD546" s="23" t="str">
        <f t="shared" si="447"/>
        <v/>
      </c>
      <c r="BE546" s="23" t="str">
        <f t="shared" si="448"/>
        <v/>
      </c>
      <c r="BF546" s="23" t="str">
        <f t="shared" si="449"/>
        <v/>
      </c>
      <c r="BG546" s="23" t="str">
        <f t="shared" si="450"/>
        <v/>
      </c>
      <c r="BH546" s="23" t="str">
        <f t="shared" si="451"/>
        <v/>
      </c>
      <c r="BI546" s="23" t="str">
        <f t="shared" si="452"/>
        <v/>
      </c>
      <c r="BJ546" s="2">
        <f t="shared" si="453"/>
        <v>1.34544875310481</v>
      </c>
      <c r="BK546" s="2">
        <f t="shared" si="454"/>
        <v>0.28070122431238292</v>
      </c>
      <c r="BL546" s="2">
        <f t="shared" si="455"/>
        <v>4</v>
      </c>
      <c r="BM546" s="2">
        <f t="shared" si="456"/>
        <v>6.2770429289393998E-4</v>
      </c>
      <c r="BN546" s="2">
        <f t="shared" si="457"/>
        <v>1.3890222571481621E-4</v>
      </c>
      <c r="BO546" s="2">
        <f t="shared" si="458"/>
        <v>5</v>
      </c>
      <c r="BP546" s="2">
        <f t="shared" si="459"/>
        <v>2.3485761767656848</v>
      </c>
      <c r="BQ546" s="2">
        <f t="shared" si="460"/>
        <v>0.72668684380042159</v>
      </c>
      <c r="BR546" s="3" t="str">
        <f t="shared" si="461"/>
        <v>Nontoxic</v>
      </c>
      <c r="BS546" s="2">
        <f t="shared" si="462"/>
        <v>99.7229916897507</v>
      </c>
      <c r="BT546" s="4" t="s">
        <v>663</v>
      </c>
      <c r="BU546" s="2" t="s">
        <v>666</v>
      </c>
      <c r="BV546" s="2">
        <f t="shared" si="463"/>
        <v>3</v>
      </c>
      <c r="BW546" s="2">
        <f t="shared" si="464"/>
        <v>3</v>
      </c>
      <c r="BX546" s="2">
        <f t="shared" si="465"/>
        <v>3.8085213481901782E-2</v>
      </c>
      <c r="BY546" s="2">
        <f t="shared" si="466"/>
        <v>7.8793177330470712E-2</v>
      </c>
      <c r="BZ546" s="2">
        <f t="shared" si="467"/>
        <v>5.8439195406186251E-2</v>
      </c>
      <c r="CA546" s="2">
        <f t="shared" si="468"/>
        <v>1.1666666666666667</v>
      </c>
      <c r="CB546" s="2">
        <f t="shared" si="469"/>
        <v>0.33254001674405076</v>
      </c>
      <c r="CC546" s="2">
        <v>6.6349999999999998</v>
      </c>
      <c r="CD546" s="2" t="str">
        <f t="shared" si="470"/>
        <v>Same Var</v>
      </c>
      <c r="CE546" s="2">
        <f t="shared" si="471"/>
        <v>9.5897539012965133E-2</v>
      </c>
      <c r="CF546" s="2" t="str">
        <f t="shared" si="472"/>
        <v>NS</v>
      </c>
      <c r="CG546" s="2" t="str">
        <f t="shared" si="473"/>
        <v>NS</v>
      </c>
      <c r="CH546" s="2" t="str">
        <f t="shared" si="474"/>
        <v>Same Var T-test</v>
      </c>
      <c r="CI546" s="2" t="str">
        <f t="shared" si="475"/>
        <v/>
      </c>
      <c r="CJ546" s="2" t="str">
        <f t="shared" si="476"/>
        <v/>
      </c>
    </row>
    <row r="547" spans="1:88" x14ac:dyDescent="0.2">
      <c r="A547" s="1" t="s">
        <v>142</v>
      </c>
      <c r="B547" s="19" t="s">
        <v>147</v>
      </c>
      <c r="C547" s="20">
        <v>37354</v>
      </c>
      <c r="D547" s="7">
        <v>0.61458333333333337</v>
      </c>
      <c r="E547" s="1">
        <v>0.1</v>
      </c>
      <c r="F547" s="1" t="s">
        <v>57</v>
      </c>
      <c r="G547" s="1" t="s">
        <v>715</v>
      </c>
      <c r="H547" s="19" t="s">
        <v>711</v>
      </c>
      <c r="I547" s="19" t="s">
        <v>712</v>
      </c>
      <c r="J547" s="19" t="s">
        <v>61</v>
      </c>
      <c r="K547" s="2">
        <v>0.75</v>
      </c>
      <c r="L547" s="2">
        <v>0.25</v>
      </c>
      <c r="M547" s="19">
        <v>82</v>
      </c>
      <c r="N547" s="19">
        <v>100</v>
      </c>
      <c r="O547" s="19">
        <v>100</v>
      </c>
      <c r="P547" s="19">
        <v>89</v>
      </c>
      <c r="Q547" s="21"/>
      <c r="R547" s="21"/>
      <c r="S547" s="21"/>
      <c r="T547" s="21"/>
      <c r="W547" s="2">
        <f t="shared" si="424"/>
        <v>92.75</v>
      </c>
      <c r="X547" s="2">
        <f t="shared" si="425"/>
        <v>8.8459030064770658</v>
      </c>
      <c r="Y547" s="2">
        <f t="shared" si="426"/>
        <v>4</v>
      </c>
      <c r="Z547" s="19">
        <v>100</v>
      </c>
      <c r="AA547" s="19">
        <v>100</v>
      </c>
      <c r="AB547" s="19">
        <v>100</v>
      </c>
      <c r="AC547" s="19">
        <v>100</v>
      </c>
      <c r="AJ547" s="2">
        <f t="shared" si="427"/>
        <v>100</v>
      </c>
      <c r="AK547" s="2">
        <f t="shared" si="428"/>
        <v>0</v>
      </c>
      <c r="AL547" s="2">
        <f t="shared" si="429"/>
        <v>4</v>
      </c>
      <c r="AM547" s="22">
        <f t="shared" si="430"/>
        <v>1.1326472962107261</v>
      </c>
      <c r="AN547" s="22">
        <f t="shared" si="431"/>
        <v>1.5707963267948966</v>
      </c>
      <c r="AO547" s="22">
        <f t="shared" si="432"/>
        <v>1.5707963267948966</v>
      </c>
      <c r="AP547" s="22">
        <f t="shared" si="433"/>
        <v>1.2327310720145659</v>
      </c>
      <c r="AQ547" s="22" t="str">
        <f t="shared" si="434"/>
        <v/>
      </c>
      <c r="AR547" s="22" t="str">
        <f t="shared" si="435"/>
        <v/>
      </c>
      <c r="AS547" s="22" t="str">
        <f t="shared" si="436"/>
        <v/>
      </c>
      <c r="AT547" s="22" t="str">
        <f t="shared" si="437"/>
        <v/>
      </c>
      <c r="AU547" s="22" t="str">
        <f t="shared" si="438"/>
        <v/>
      </c>
      <c r="AV547" s="22" t="str">
        <f t="shared" si="439"/>
        <v/>
      </c>
      <c r="AW547" s="2">
        <f t="shared" si="440"/>
        <v>1.3767427554537712</v>
      </c>
      <c r="AX547" s="2">
        <f t="shared" si="441"/>
        <v>0.22776854867061777</v>
      </c>
      <c r="AY547" s="2">
        <f t="shared" si="442"/>
        <v>4</v>
      </c>
      <c r="AZ547" s="23">
        <f t="shared" si="443"/>
        <v>1.5707963267948966</v>
      </c>
      <c r="BA547" s="23">
        <f t="shared" si="444"/>
        <v>1.5707963267948966</v>
      </c>
      <c r="BB547" s="23">
        <f t="shared" si="445"/>
        <v>1.5707963267948966</v>
      </c>
      <c r="BC547" s="23">
        <f t="shared" si="446"/>
        <v>1.5707963267948966</v>
      </c>
      <c r="BD547" s="23" t="str">
        <f t="shared" si="447"/>
        <v/>
      </c>
      <c r="BE547" s="23" t="str">
        <f t="shared" si="448"/>
        <v/>
      </c>
      <c r="BF547" s="23" t="str">
        <f t="shared" si="449"/>
        <v/>
      </c>
      <c r="BG547" s="23" t="str">
        <f t="shared" si="450"/>
        <v/>
      </c>
      <c r="BH547" s="23" t="str">
        <f t="shared" si="451"/>
        <v/>
      </c>
      <c r="BI547" s="23" t="str">
        <f t="shared" si="452"/>
        <v/>
      </c>
      <c r="BJ547" s="2">
        <f t="shared" si="453"/>
        <v>1.5707963267948966</v>
      </c>
      <c r="BK547" s="2">
        <f t="shared" si="454"/>
        <v>0</v>
      </c>
      <c r="BL547" s="2">
        <f t="shared" si="455"/>
        <v>4</v>
      </c>
      <c r="BM547" s="2">
        <f t="shared" si="456"/>
        <v>5.3223090480129094E-5</v>
      </c>
      <c r="BN547" s="2">
        <f t="shared" si="457"/>
        <v>1.774103016004303E-5</v>
      </c>
      <c r="BO547" s="2">
        <f t="shared" si="458"/>
        <v>3</v>
      </c>
      <c r="BP547" s="2">
        <f t="shared" si="459"/>
        <v>6.3015930085873304</v>
      </c>
      <c r="BQ547" s="2">
        <f t="shared" si="460"/>
        <v>0.76489232840434507</v>
      </c>
      <c r="BR547" s="3" t="str">
        <f t="shared" si="461"/>
        <v>Nontoxic</v>
      </c>
      <c r="BS547" s="2">
        <f t="shared" si="462"/>
        <v>107.81671159029649</v>
      </c>
      <c r="BT547" s="4" t="s">
        <v>664</v>
      </c>
      <c r="BU547" s="2" t="s">
        <v>666</v>
      </c>
      <c r="BV547" s="2">
        <f t="shared" si="463"/>
        <v>3</v>
      </c>
      <c r="BW547" s="2">
        <f t="shared" si="464"/>
        <v>3</v>
      </c>
      <c r="BX547" s="2">
        <f t="shared" si="465"/>
        <v>5.1878511763519576E-2</v>
      </c>
      <c r="BY547" s="2">
        <f t="shared" si="466"/>
        <v>0</v>
      </c>
      <c r="BZ547" s="2">
        <f t="shared" si="467"/>
        <v>2.5939255881759788E-2</v>
      </c>
      <c r="CA547" s="2">
        <f t="shared" si="468"/>
        <v>1.1666666666666667</v>
      </c>
      <c r="CB547" s="2" t="e">
        <f t="shared" si="469"/>
        <v>#NUM!</v>
      </c>
      <c r="CC547" s="2">
        <v>6.6349999999999998</v>
      </c>
      <c r="CD547" s="2" t="e">
        <f t="shared" si="470"/>
        <v>#NUM!</v>
      </c>
      <c r="CE547" s="2" t="e">
        <f t="shared" si="471"/>
        <v>#NUM!</v>
      </c>
      <c r="CF547" s="2" t="e">
        <f t="shared" si="472"/>
        <v>#NUM!</v>
      </c>
      <c r="CG547" s="2" t="str">
        <f t="shared" si="473"/>
        <v>NS</v>
      </c>
      <c r="CH547" s="2" t="str">
        <f t="shared" si="474"/>
        <v/>
      </c>
      <c r="CI547" s="2" t="str">
        <f t="shared" si="475"/>
        <v/>
      </c>
      <c r="CJ547" s="2" t="str">
        <f t="shared" si="476"/>
        <v/>
      </c>
    </row>
    <row r="548" spans="1:88" x14ac:dyDescent="0.2">
      <c r="A548" s="1" t="s">
        <v>142</v>
      </c>
      <c r="B548" s="19" t="s">
        <v>149</v>
      </c>
      <c r="C548" s="20">
        <v>37354</v>
      </c>
      <c r="D548" s="7">
        <v>0.65972222222222221</v>
      </c>
      <c r="E548" s="1">
        <v>0.1</v>
      </c>
      <c r="F548" s="1" t="s">
        <v>57</v>
      </c>
      <c r="G548" s="1" t="s">
        <v>715</v>
      </c>
      <c r="H548" s="19" t="s">
        <v>711</v>
      </c>
      <c r="I548" s="19" t="s">
        <v>712</v>
      </c>
      <c r="J548" s="19" t="s">
        <v>61</v>
      </c>
      <c r="K548" s="2">
        <v>0.75</v>
      </c>
      <c r="L548" s="2">
        <v>0.25</v>
      </c>
      <c r="M548" s="19">
        <v>82</v>
      </c>
      <c r="N548" s="19">
        <v>100</v>
      </c>
      <c r="O548" s="19">
        <v>100</v>
      </c>
      <c r="P548" s="19">
        <v>89</v>
      </c>
      <c r="Q548" s="21"/>
      <c r="R548" s="21"/>
      <c r="S548" s="21"/>
      <c r="T548" s="21"/>
      <c r="W548" s="2">
        <f t="shared" si="424"/>
        <v>92.75</v>
      </c>
      <c r="X548" s="2">
        <f t="shared" si="425"/>
        <v>8.8459030064770658</v>
      </c>
      <c r="Y548" s="2">
        <f t="shared" si="426"/>
        <v>4</v>
      </c>
      <c r="Z548" s="19">
        <v>100</v>
      </c>
      <c r="AA548" s="19">
        <v>100</v>
      </c>
      <c r="AB548" s="19">
        <v>100</v>
      </c>
      <c r="AC548" s="19">
        <v>100</v>
      </c>
      <c r="AJ548" s="2">
        <f t="shared" si="427"/>
        <v>100</v>
      </c>
      <c r="AK548" s="2">
        <f t="shared" si="428"/>
        <v>0</v>
      </c>
      <c r="AL548" s="2">
        <f t="shared" si="429"/>
        <v>4</v>
      </c>
      <c r="AM548" s="22">
        <f t="shared" si="430"/>
        <v>1.1326472962107261</v>
      </c>
      <c r="AN548" s="22">
        <f t="shared" si="431"/>
        <v>1.5707963267948966</v>
      </c>
      <c r="AO548" s="22">
        <f t="shared" si="432"/>
        <v>1.5707963267948966</v>
      </c>
      <c r="AP548" s="22">
        <f t="shared" si="433"/>
        <v>1.2327310720145659</v>
      </c>
      <c r="AQ548" s="22" t="str">
        <f t="shared" si="434"/>
        <v/>
      </c>
      <c r="AR548" s="22" t="str">
        <f t="shared" si="435"/>
        <v/>
      </c>
      <c r="AS548" s="22" t="str">
        <f t="shared" si="436"/>
        <v/>
      </c>
      <c r="AT548" s="22" t="str">
        <f t="shared" si="437"/>
        <v/>
      </c>
      <c r="AU548" s="22" t="str">
        <f t="shared" si="438"/>
        <v/>
      </c>
      <c r="AV548" s="22" t="str">
        <f t="shared" si="439"/>
        <v/>
      </c>
      <c r="AW548" s="2">
        <f t="shared" si="440"/>
        <v>1.3767427554537712</v>
      </c>
      <c r="AX548" s="2">
        <f t="shared" si="441"/>
        <v>0.22776854867061777</v>
      </c>
      <c r="AY548" s="2">
        <f t="shared" si="442"/>
        <v>4</v>
      </c>
      <c r="AZ548" s="23">
        <f t="shared" si="443"/>
        <v>1.5707963267948966</v>
      </c>
      <c r="BA548" s="23">
        <f t="shared" si="444"/>
        <v>1.5707963267948966</v>
      </c>
      <c r="BB548" s="23">
        <f t="shared" si="445"/>
        <v>1.5707963267948966</v>
      </c>
      <c r="BC548" s="23">
        <f t="shared" si="446"/>
        <v>1.5707963267948966</v>
      </c>
      <c r="BD548" s="23" t="str">
        <f t="shared" si="447"/>
        <v/>
      </c>
      <c r="BE548" s="23" t="str">
        <f t="shared" si="448"/>
        <v/>
      </c>
      <c r="BF548" s="23" t="str">
        <f t="shared" si="449"/>
        <v/>
      </c>
      <c r="BG548" s="23" t="str">
        <f t="shared" si="450"/>
        <v/>
      </c>
      <c r="BH548" s="23" t="str">
        <f t="shared" si="451"/>
        <v/>
      </c>
      <c r="BI548" s="23" t="str">
        <f t="shared" si="452"/>
        <v/>
      </c>
      <c r="BJ548" s="2">
        <f t="shared" si="453"/>
        <v>1.5707963267948966</v>
      </c>
      <c r="BK548" s="2">
        <f t="shared" si="454"/>
        <v>0</v>
      </c>
      <c r="BL548" s="2">
        <f t="shared" si="455"/>
        <v>4</v>
      </c>
      <c r="BM548" s="2">
        <f t="shared" si="456"/>
        <v>5.3223090480129094E-5</v>
      </c>
      <c r="BN548" s="2">
        <f t="shared" si="457"/>
        <v>1.774103016004303E-5</v>
      </c>
      <c r="BO548" s="2">
        <f t="shared" si="458"/>
        <v>3</v>
      </c>
      <c r="BP548" s="2">
        <f t="shared" si="459"/>
        <v>6.3015930085873304</v>
      </c>
      <c r="BQ548" s="2">
        <f t="shared" si="460"/>
        <v>0.76489232840434507</v>
      </c>
      <c r="BR548" s="3" t="str">
        <f t="shared" si="461"/>
        <v>Nontoxic</v>
      </c>
      <c r="BS548" s="2">
        <f t="shared" si="462"/>
        <v>107.81671159029649</v>
      </c>
      <c r="BT548" s="4" t="s">
        <v>664</v>
      </c>
      <c r="BU548" s="2" t="s">
        <v>666</v>
      </c>
      <c r="BV548" s="2">
        <f t="shared" si="463"/>
        <v>3</v>
      </c>
      <c r="BW548" s="2">
        <f t="shared" si="464"/>
        <v>3</v>
      </c>
      <c r="BX548" s="2">
        <f t="shared" si="465"/>
        <v>5.1878511763519576E-2</v>
      </c>
      <c r="BY548" s="2">
        <f t="shared" si="466"/>
        <v>0</v>
      </c>
      <c r="BZ548" s="2">
        <f t="shared" si="467"/>
        <v>2.5939255881759788E-2</v>
      </c>
      <c r="CA548" s="2">
        <f t="shared" si="468"/>
        <v>1.1666666666666667</v>
      </c>
      <c r="CB548" s="2" t="e">
        <f t="shared" si="469"/>
        <v>#NUM!</v>
      </c>
      <c r="CC548" s="2">
        <v>6.6349999999999998</v>
      </c>
      <c r="CD548" s="2" t="e">
        <f t="shared" si="470"/>
        <v>#NUM!</v>
      </c>
      <c r="CE548" s="2" t="e">
        <f t="shared" si="471"/>
        <v>#NUM!</v>
      </c>
      <c r="CF548" s="2" t="e">
        <f t="shared" si="472"/>
        <v>#NUM!</v>
      </c>
      <c r="CG548" s="2" t="str">
        <f t="shared" si="473"/>
        <v>NS</v>
      </c>
      <c r="CH548" s="2" t="str">
        <f t="shared" si="474"/>
        <v/>
      </c>
      <c r="CI548" s="2" t="str">
        <f t="shared" si="475"/>
        <v/>
      </c>
      <c r="CJ548" s="2" t="str">
        <f t="shared" si="476"/>
        <v/>
      </c>
    </row>
    <row r="549" spans="1:88" x14ac:dyDescent="0.2">
      <c r="A549" s="1" t="s">
        <v>142</v>
      </c>
      <c r="B549" s="19" t="s">
        <v>185</v>
      </c>
      <c r="C549" s="20">
        <v>37354</v>
      </c>
      <c r="D549" s="7">
        <v>0.65277777777777779</v>
      </c>
      <c r="E549" s="1">
        <v>0.1</v>
      </c>
      <c r="F549" s="1" t="s">
        <v>57</v>
      </c>
      <c r="G549" s="1" t="s">
        <v>715</v>
      </c>
      <c r="H549" s="19" t="s">
        <v>711</v>
      </c>
      <c r="I549" s="19" t="s">
        <v>712</v>
      </c>
      <c r="J549" s="19" t="s">
        <v>61</v>
      </c>
      <c r="K549" s="2">
        <v>0.75</v>
      </c>
      <c r="L549" s="2">
        <v>0.25</v>
      </c>
      <c r="M549" s="19">
        <v>82</v>
      </c>
      <c r="N549" s="19">
        <v>100</v>
      </c>
      <c r="O549" s="19">
        <v>100</v>
      </c>
      <c r="P549" s="19">
        <v>89</v>
      </c>
      <c r="Q549" s="21"/>
      <c r="R549" s="21"/>
      <c r="S549" s="21"/>
      <c r="T549" s="21"/>
      <c r="W549" s="2">
        <f t="shared" si="424"/>
        <v>92.75</v>
      </c>
      <c r="X549" s="2">
        <f t="shared" si="425"/>
        <v>8.8459030064770658</v>
      </c>
      <c r="Y549" s="2">
        <f t="shared" si="426"/>
        <v>4</v>
      </c>
      <c r="Z549" s="19">
        <v>100</v>
      </c>
      <c r="AA549" s="19">
        <v>100</v>
      </c>
      <c r="AB549" s="19">
        <v>100</v>
      </c>
      <c r="AC549" s="19">
        <v>100</v>
      </c>
      <c r="AJ549" s="2">
        <f t="shared" si="427"/>
        <v>100</v>
      </c>
      <c r="AK549" s="2">
        <f t="shared" si="428"/>
        <v>0</v>
      </c>
      <c r="AL549" s="2">
        <f t="shared" si="429"/>
        <v>4</v>
      </c>
      <c r="AM549" s="22">
        <f t="shared" si="430"/>
        <v>1.1326472962107261</v>
      </c>
      <c r="AN549" s="22">
        <f t="shared" si="431"/>
        <v>1.5707963267948966</v>
      </c>
      <c r="AO549" s="22">
        <f t="shared" si="432"/>
        <v>1.5707963267948966</v>
      </c>
      <c r="AP549" s="22">
        <f t="shared" si="433"/>
        <v>1.2327310720145659</v>
      </c>
      <c r="AQ549" s="22" t="str">
        <f t="shared" si="434"/>
        <v/>
      </c>
      <c r="AR549" s="22" t="str">
        <f t="shared" si="435"/>
        <v/>
      </c>
      <c r="AS549" s="22" t="str">
        <f t="shared" si="436"/>
        <v/>
      </c>
      <c r="AT549" s="22" t="str">
        <f t="shared" si="437"/>
        <v/>
      </c>
      <c r="AU549" s="22" t="str">
        <f t="shared" si="438"/>
        <v/>
      </c>
      <c r="AV549" s="22" t="str">
        <f t="shared" si="439"/>
        <v/>
      </c>
      <c r="AW549" s="2">
        <f t="shared" si="440"/>
        <v>1.3767427554537712</v>
      </c>
      <c r="AX549" s="2">
        <f t="shared" si="441"/>
        <v>0.22776854867061777</v>
      </c>
      <c r="AY549" s="2">
        <f t="shared" si="442"/>
        <v>4</v>
      </c>
      <c r="AZ549" s="23">
        <f t="shared" si="443"/>
        <v>1.5707963267948966</v>
      </c>
      <c r="BA549" s="23">
        <f t="shared" si="444"/>
        <v>1.5707963267948966</v>
      </c>
      <c r="BB549" s="23">
        <f t="shared" si="445"/>
        <v>1.5707963267948966</v>
      </c>
      <c r="BC549" s="23">
        <f t="shared" si="446"/>
        <v>1.5707963267948966</v>
      </c>
      <c r="BD549" s="23" t="str">
        <f t="shared" si="447"/>
        <v/>
      </c>
      <c r="BE549" s="23" t="str">
        <f t="shared" si="448"/>
        <v/>
      </c>
      <c r="BF549" s="23" t="str">
        <f t="shared" si="449"/>
        <v/>
      </c>
      <c r="BG549" s="23" t="str">
        <f t="shared" si="450"/>
        <v/>
      </c>
      <c r="BH549" s="23" t="str">
        <f t="shared" si="451"/>
        <v/>
      </c>
      <c r="BI549" s="23" t="str">
        <f t="shared" si="452"/>
        <v/>
      </c>
      <c r="BJ549" s="2">
        <f t="shared" si="453"/>
        <v>1.5707963267948966</v>
      </c>
      <c r="BK549" s="2">
        <f t="shared" si="454"/>
        <v>0</v>
      </c>
      <c r="BL549" s="2">
        <f t="shared" si="455"/>
        <v>4</v>
      </c>
      <c r="BM549" s="2">
        <f t="shared" si="456"/>
        <v>5.3223090480129094E-5</v>
      </c>
      <c r="BN549" s="2">
        <f t="shared" si="457"/>
        <v>1.774103016004303E-5</v>
      </c>
      <c r="BO549" s="2">
        <f t="shared" si="458"/>
        <v>3</v>
      </c>
      <c r="BP549" s="2">
        <f t="shared" si="459"/>
        <v>6.3015930085873304</v>
      </c>
      <c r="BQ549" s="2">
        <f t="shared" si="460"/>
        <v>0.76489232840434507</v>
      </c>
      <c r="BR549" s="3" t="str">
        <f t="shared" si="461"/>
        <v>Nontoxic</v>
      </c>
      <c r="BS549" s="2">
        <f t="shared" si="462"/>
        <v>107.81671159029649</v>
      </c>
      <c r="BT549" s="4" t="s">
        <v>664</v>
      </c>
      <c r="BU549" s="2" t="s">
        <v>666</v>
      </c>
      <c r="BV549" s="2">
        <f t="shared" si="463"/>
        <v>3</v>
      </c>
      <c r="BW549" s="2">
        <f t="shared" si="464"/>
        <v>3</v>
      </c>
      <c r="BX549" s="2">
        <f t="shared" si="465"/>
        <v>5.1878511763519576E-2</v>
      </c>
      <c r="BY549" s="2">
        <f t="shared" si="466"/>
        <v>0</v>
      </c>
      <c r="BZ549" s="2">
        <f t="shared" si="467"/>
        <v>2.5939255881759788E-2</v>
      </c>
      <c r="CA549" s="2">
        <f t="shared" si="468"/>
        <v>1.1666666666666667</v>
      </c>
      <c r="CB549" s="2" t="e">
        <f t="shared" si="469"/>
        <v>#NUM!</v>
      </c>
      <c r="CC549" s="2">
        <v>6.6349999999999998</v>
      </c>
      <c r="CD549" s="2" t="e">
        <f t="shared" si="470"/>
        <v>#NUM!</v>
      </c>
      <c r="CE549" s="2" t="e">
        <f t="shared" si="471"/>
        <v>#NUM!</v>
      </c>
      <c r="CF549" s="2" t="e">
        <f t="shared" si="472"/>
        <v>#NUM!</v>
      </c>
      <c r="CG549" s="2" t="str">
        <f t="shared" si="473"/>
        <v>NS</v>
      </c>
      <c r="CH549" s="2" t="str">
        <f t="shared" si="474"/>
        <v/>
      </c>
      <c r="CI549" s="2" t="str">
        <f t="shared" si="475"/>
        <v/>
      </c>
      <c r="CJ549" s="2" t="str">
        <f t="shared" si="476"/>
        <v/>
      </c>
    </row>
    <row r="550" spans="1:88" x14ac:dyDescent="0.2">
      <c r="A550" s="1" t="s">
        <v>142</v>
      </c>
      <c r="B550" s="19" t="s">
        <v>203</v>
      </c>
      <c r="C550" s="20">
        <v>37355</v>
      </c>
      <c r="D550" s="7">
        <v>0.38541666666666669</v>
      </c>
      <c r="E550" s="1">
        <v>0.1</v>
      </c>
      <c r="F550" s="1" t="s">
        <v>57</v>
      </c>
      <c r="G550" s="1" t="s">
        <v>715</v>
      </c>
      <c r="H550" s="19" t="s">
        <v>711</v>
      </c>
      <c r="I550" s="19" t="s">
        <v>712</v>
      </c>
      <c r="J550" s="19" t="s">
        <v>61</v>
      </c>
      <c r="K550" s="2">
        <v>0.75</v>
      </c>
      <c r="L550" s="2">
        <v>0.25</v>
      </c>
      <c r="M550" s="19">
        <v>82</v>
      </c>
      <c r="N550" s="19">
        <v>100</v>
      </c>
      <c r="O550" s="19">
        <v>100</v>
      </c>
      <c r="P550" s="19">
        <v>89</v>
      </c>
      <c r="Q550" s="21"/>
      <c r="R550" s="21"/>
      <c r="S550" s="21"/>
      <c r="T550" s="21"/>
      <c r="W550" s="2">
        <f t="shared" si="424"/>
        <v>92.75</v>
      </c>
      <c r="X550" s="2">
        <f t="shared" si="425"/>
        <v>8.8459030064770658</v>
      </c>
      <c r="Y550" s="2">
        <f t="shared" si="426"/>
        <v>4</v>
      </c>
      <c r="Z550" s="19">
        <v>100</v>
      </c>
      <c r="AA550" s="19">
        <v>100</v>
      </c>
      <c r="AB550" s="19">
        <v>100</v>
      </c>
      <c r="AC550" s="19">
        <v>100</v>
      </c>
      <c r="AJ550" s="2">
        <f t="shared" si="427"/>
        <v>100</v>
      </c>
      <c r="AK550" s="2">
        <f t="shared" si="428"/>
        <v>0</v>
      </c>
      <c r="AL550" s="2">
        <f t="shared" si="429"/>
        <v>4</v>
      </c>
      <c r="AM550" s="22">
        <f t="shared" si="430"/>
        <v>1.1326472962107261</v>
      </c>
      <c r="AN550" s="22">
        <f t="shared" si="431"/>
        <v>1.5707963267948966</v>
      </c>
      <c r="AO550" s="22">
        <f t="shared" si="432"/>
        <v>1.5707963267948966</v>
      </c>
      <c r="AP550" s="22">
        <f t="shared" si="433"/>
        <v>1.2327310720145659</v>
      </c>
      <c r="AQ550" s="22" t="str">
        <f t="shared" si="434"/>
        <v/>
      </c>
      <c r="AR550" s="22" t="str">
        <f t="shared" si="435"/>
        <v/>
      </c>
      <c r="AS550" s="22" t="str">
        <f t="shared" si="436"/>
        <v/>
      </c>
      <c r="AT550" s="22" t="str">
        <f t="shared" si="437"/>
        <v/>
      </c>
      <c r="AU550" s="22" t="str">
        <f t="shared" si="438"/>
        <v/>
      </c>
      <c r="AV550" s="22" t="str">
        <f t="shared" si="439"/>
        <v/>
      </c>
      <c r="AW550" s="2">
        <f t="shared" si="440"/>
        <v>1.3767427554537712</v>
      </c>
      <c r="AX550" s="2">
        <f t="shared" si="441"/>
        <v>0.22776854867061777</v>
      </c>
      <c r="AY550" s="2">
        <f t="shared" si="442"/>
        <v>4</v>
      </c>
      <c r="AZ550" s="23">
        <f t="shared" si="443"/>
        <v>1.5707963267948966</v>
      </c>
      <c r="BA550" s="23">
        <f t="shared" si="444"/>
        <v>1.5707963267948966</v>
      </c>
      <c r="BB550" s="23">
        <f t="shared" si="445"/>
        <v>1.5707963267948966</v>
      </c>
      <c r="BC550" s="23">
        <f t="shared" si="446"/>
        <v>1.5707963267948966</v>
      </c>
      <c r="BD550" s="23" t="str">
        <f t="shared" si="447"/>
        <v/>
      </c>
      <c r="BE550" s="23" t="str">
        <f t="shared" si="448"/>
        <v/>
      </c>
      <c r="BF550" s="23" t="str">
        <f t="shared" si="449"/>
        <v/>
      </c>
      <c r="BG550" s="23" t="str">
        <f t="shared" si="450"/>
        <v/>
      </c>
      <c r="BH550" s="23" t="str">
        <f t="shared" si="451"/>
        <v/>
      </c>
      <c r="BI550" s="23" t="str">
        <f t="shared" si="452"/>
        <v/>
      </c>
      <c r="BJ550" s="2">
        <f t="shared" si="453"/>
        <v>1.5707963267948966</v>
      </c>
      <c r="BK550" s="2">
        <f t="shared" si="454"/>
        <v>0</v>
      </c>
      <c r="BL550" s="2">
        <f t="shared" si="455"/>
        <v>4</v>
      </c>
      <c r="BM550" s="2">
        <f t="shared" si="456"/>
        <v>5.3223090480129094E-5</v>
      </c>
      <c r="BN550" s="2">
        <f t="shared" si="457"/>
        <v>1.774103016004303E-5</v>
      </c>
      <c r="BO550" s="2">
        <f t="shared" si="458"/>
        <v>3</v>
      </c>
      <c r="BP550" s="2">
        <f t="shared" si="459"/>
        <v>6.3015930085873304</v>
      </c>
      <c r="BQ550" s="2">
        <f t="shared" si="460"/>
        <v>0.76489232840434507</v>
      </c>
      <c r="BR550" s="3" t="str">
        <f t="shared" si="461"/>
        <v>Nontoxic</v>
      </c>
      <c r="BS550" s="2">
        <f t="shared" si="462"/>
        <v>107.81671159029649</v>
      </c>
      <c r="BT550" s="4" t="s">
        <v>664</v>
      </c>
      <c r="BU550" s="2" t="s">
        <v>666</v>
      </c>
      <c r="BV550" s="2">
        <f t="shared" si="463"/>
        <v>3</v>
      </c>
      <c r="BW550" s="2">
        <f t="shared" si="464"/>
        <v>3</v>
      </c>
      <c r="BX550" s="2">
        <f t="shared" si="465"/>
        <v>5.1878511763519576E-2</v>
      </c>
      <c r="BY550" s="2">
        <f t="shared" si="466"/>
        <v>0</v>
      </c>
      <c r="BZ550" s="2">
        <f t="shared" si="467"/>
        <v>2.5939255881759788E-2</v>
      </c>
      <c r="CA550" s="2">
        <f t="shared" si="468"/>
        <v>1.1666666666666667</v>
      </c>
      <c r="CB550" s="2" t="e">
        <f t="shared" si="469"/>
        <v>#NUM!</v>
      </c>
      <c r="CC550" s="2">
        <v>6.6349999999999998</v>
      </c>
      <c r="CD550" s="2" t="e">
        <f t="shared" si="470"/>
        <v>#NUM!</v>
      </c>
      <c r="CE550" s="2" t="e">
        <f t="shared" si="471"/>
        <v>#NUM!</v>
      </c>
      <c r="CF550" s="2" t="e">
        <f t="shared" si="472"/>
        <v>#NUM!</v>
      </c>
      <c r="CG550" s="2" t="str">
        <f t="shared" si="473"/>
        <v>NS</v>
      </c>
      <c r="CH550" s="2" t="str">
        <f t="shared" si="474"/>
        <v/>
      </c>
      <c r="CI550" s="2" t="str">
        <f t="shared" si="475"/>
        <v/>
      </c>
      <c r="CJ550" s="2" t="str">
        <f t="shared" si="476"/>
        <v/>
      </c>
    </row>
    <row r="551" spans="1:88" x14ac:dyDescent="0.2">
      <c r="A551" s="1" t="s">
        <v>142</v>
      </c>
      <c r="B551" s="19" t="s">
        <v>205</v>
      </c>
      <c r="C551" s="20">
        <v>37355</v>
      </c>
      <c r="D551" s="7">
        <v>0.56527777777777777</v>
      </c>
      <c r="E551" s="1">
        <v>0.1</v>
      </c>
      <c r="F551" s="1" t="s">
        <v>57</v>
      </c>
      <c r="G551" s="1" t="s">
        <v>715</v>
      </c>
      <c r="H551" s="19" t="s">
        <v>711</v>
      </c>
      <c r="I551" s="19" t="s">
        <v>712</v>
      </c>
      <c r="J551" s="19" t="s">
        <v>61</v>
      </c>
      <c r="K551" s="2">
        <v>0.75</v>
      </c>
      <c r="L551" s="2">
        <v>0.25</v>
      </c>
      <c r="M551" s="19">
        <v>82</v>
      </c>
      <c r="N551" s="19">
        <v>100</v>
      </c>
      <c r="O551" s="19">
        <v>100</v>
      </c>
      <c r="P551" s="19">
        <v>89</v>
      </c>
      <c r="Q551" s="21"/>
      <c r="R551" s="21"/>
      <c r="S551" s="21"/>
      <c r="T551" s="21"/>
      <c r="W551" s="2">
        <f t="shared" si="424"/>
        <v>92.75</v>
      </c>
      <c r="X551" s="2">
        <f t="shared" si="425"/>
        <v>8.8459030064770658</v>
      </c>
      <c r="Y551" s="2">
        <f t="shared" si="426"/>
        <v>4</v>
      </c>
      <c r="Z551" s="19">
        <v>100</v>
      </c>
      <c r="AA551" s="19">
        <v>100</v>
      </c>
      <c r="AB551" s="19">
        <v>100</v>
      </c>
      <c r="AC551" s="19">
        <v>100</v>
      </c>
      <c r="AJ551" s="2">
        <f t="shared" si="427"/>
        <v>100</v>
      </c>
      <c r="AK551" s="2">
        <f t="shared" si="428"/>
        <v>0</v>
      </c>
      <c r="AL551" s="2">
        <f t="shared" si="429"/>
        <v>4</v>
      </c>
      <c r="AM551" s="22">
        <f t="shared" si="430"/>
        <v>1.1326472962107261</v>
      </c>
      <c r="AN551" s="22">
        <f t="shared" si="431"/>
        <v>1.5707963267948966</v>
      </c>
      <c r="AO551" s="22">
        <f t="shared" si="432"/>
        <v>1.5707963267948966</v>
      </c>
      <c r="AP551" s="22">
        <f t="shared" si="433"/>
        <v>1.2327310720145659</v>
      </c>
      <c r="AQ551" s="22" t="str">
        <f t="shared" si="434"/>
        <v/>
      </c>
      <c r="AR551" s="22" t="str">
        <f t="shared" si="435"/>
        <v/>
      </c>
      <c r="AS551" s="22" t="str">
        <f t="shared" si="436"/>
        <v/>
      </c>
      <c r="AT551" s="22" t="str">
        <f t="shared" si="437"/>
        <v/>
      </c>
      <c r="AU551" s="22" t="str">
        <f t="shared" si="438"/>
        <v/>
      </c>
      <c r="AV551" s="22" t="str">
        <f t="shared" si="439"/>
        <v/>
      </c>
      <c r="AW551" s="2">
        <f t="shared" si="440"/>
        <v>1.3767427554537712</v>
      </c>
      <c r="AX551" s="2">
        <f t="shared" si="441"/>
        <v>0.22776854867061777</v>
      </c>
      <c r="AY551" s="2">
        <f t="shared" si="442"/>
        <v>4</v>
      </c>
      <c r="AZ551" s="23">
        <f t="shared" si="443"/>
        <v>1.5707963267948966</v>
      </c>
      <c r="BA551" s="23">
        <f t="shared" si="444"/>
        <v>1.5707963267948966</v>
      </c>
      <c r="BB551" s="23">
        <f t="shared" si="445"/>
        <v>1.5707963267948966</v>
      </c>
      <c r="BC551" s="23">
        <f t="shared" si="446"/>
        <v>1.5707963267948966</v>
      </c>
      <c r="BD551" s="23" t="str">
        <f t="shared" si="447"/>
        <v/>
      </c>
      <c r="BE551" s="23" t="str">
        <f t="shared" si="448"/>
        <v/>
      </c>
      <c r="BF551" s="23" t="str">
        <f t="shared" si="449"/>
        <v/>
      </c>
      <c r="BG551" s="23" t="str">
        <f t="shared" si="450"/>
        <v/>
      </c>
      <c r="BH551" s="23" t="str">
        <f t="shared" si="451"/>
        <v/>
      </c>
      <c r="BI551" s="23" t="str">
        <f t="shared" si="452"/>
        <v/>
      </c>
      <c r="BJ551" s="2">
        <f t="shared" si="453"/>
        <v>1.5707963267948966</v>
      </c>
      <c r="BK551" s="2">
        <f t="shared" si="454"/>
        <v>0</v>
      </c>
      <c r="BL551" s="2">
        <f t="shared" si="455"/>
        <v>4</v>
      </c>
      <c r="BM551" s="2">
        <f t="shared" si="456"/>
        <v>5.3223090480129094E-5</v>
      </c>
      <c r="BN551" s="2">
        <f t="shared" si="457"/>
        <v>1.774103016004303E-5</v>
      </c>
      <c r="BO551" s="2">
        <f t="shared" si="458"/>
        <v>3</v>
      </c>
      <c r="BP551" s="2">
        <f t="shared" si="459"/>
        <v>6.3015930085873304</v>
      </c>
      <c r="BQ551" s="2">
        <f t="shared" si="460"/>
        <v>0.76489232840434507</v>
      </c>
      <c r="BR551" s="3" t="str">
        <f t="shared" si="461"/>
        <v>Nontoxic</v>
      </c>
      <c r="BS551" s="2">
        <f t="shared" si="462"/>
        <v>107.81671159029649</v>
      </c>
      <c r="BT551" s="4" t="s">
        <v>664</v>
      </c>
      <c r="BU551" s="2" t="s">
        <v>666</v>
      </c>
      <c r="BV551" s="2">
        <f t="shared" si="463"/>
        <v>3</v>
      </c>
      <c r="BW551" s="2">
        <f t="shared" si="464"/>
        <v>3</v>
      </c>
      <c r="BX551" s="2">
        <f t="shared" si="465"/>
        <v>5.1878511763519576E-2</v>
      </c>
      <c r="BY551" s="2">
        <f t="shared" si="466"/>
        <v>0</v>
      </c>
      <c r="BZ551" s="2">
        <f t="shared" si="467"/>
        <v>2.5939255881759788E-2</v>
      </c>
      <c r="CA551" s="2">
        <f t="shared" si="468"/>
        <v>1.1666666666666667</v>
      </c>
      <c r="CB551" s="2" t="e">
        <f t="shared" si="469"/>
        <v>#NUM!</v>
      </c>
      <c r="CC551" s="2">
        <v>6.6349999999999998</v>
      </c>
      <c r="CD551" s="2" t="e">
        <f t="shared" si="470"/>
        <v>#NUM!</v>
      </c>
      <c r="CE551" s="2" t="e">
        <f t="shared" si="471"/>
        <v>#NUM!</v>
      </c>
      <c r="CF551" s="2" t="e">
        <f t="shared" si="472"/>
        <v>#NUM!</v>
      </c>
      <c r="CG551" s="2" t="str">
        <f t="shared" si="473"/>
        <v>NS</v>
      </c>
      <c r="CH551" s="2" t="str">
        <f t="shared" si="474"/>
        <v/>
      </c>
      <c r="CI551" s="2" t="str">
        <f t="shared" si="475"/>
        <v/>
      </c>
      <c r="CJ551" s="2" t="str">
        <f t="shared" si="476"/>
        <v/>
      </c>
    </row>
    <row r="552" spans="1:88" x14ac:dyDescent="0.2">
      <c r="A552" s="1" t="s">
        <v>142</v>
      </c>
      <c r="B552" s="19" t="s">
        <v>206</v>
      </c>
      <c r="C552" s="20">
        <v>37354</v>
      </c>
      <c r="D552" s="7">
        <v>0.76736111111111116</v>
      </c>
      <c r="E552" s="1">
        <v>0.1</v>
      </c>
      <c r="F552" s="1" t="s">
        <v>57</v>
      </c>
      <c r="G552" s="1" t="s">
        <v>715</v>
      </c>
      <c r="H552" s="19" t="s">
        <v>711</v>
      </c>
      <c r="I552" s="19" t="s">
        <v>712</v>
      </c>
      <c r="J552" s="19" t="s">
        <v>61</v>
      </c>
      <c r="K552" s="2">
        <v>0.75</v>
      </c>
      <c r="L552" s="2">
        <v>0.25</v>
      </c>
      <c r="M552" s="19">
        <v>82</v>
      </c>
      <c r="N552" s="19">
        <v>100</v>
      </c>
      <c r="O552" s="19">
        <v>100</v>
      </c>
      <c r="P552" s="19">
        <v>89</v>
      </c>
      <c r="Q552" s="21"/>
      <c r="R552" s="21"/>
      <c r="S552" s="21"/>
      <c r="T552" s="21"/>
      <c r="W552" s="2">
        <f t="shared" si="424"/>
        <v>92.75</v>
      </c>
      <c r="X552" s="2">
        <f t="shared" si="425"/>
        <v>8.8459030064770658</v>
      </c>
      <c r="Y552" s="2">
        <f t="shared" si="426"/>
        <v>4</v>
      </c>
      <c r="Z552" s="19">
        <v>90</v>
      </c>
      <c r="AA552" s="19">
        <v>90</v>
      </c>
      <c r="AB552" s="19">
        <v>90</v>
      </c>
      <c r="AC552" s="19">
        <v>100</v>
      </c>
      <c r="AJ552" s="2">
        <f t="shared" si="427"/>
        <v>92.5</v>
      </c>
      <c r="AK552" s="2">
        <f t="shared" si="428"/>
        <v>5</v>
      </c>
      <c r="AL552" s="2">
        <f t="shared" si="429"/>
        <v>4</v>
      </c>
      <c r="AM552" s="22">
        <f t="shared" si="430"/>
        <v>1.1326472962107261</v>
      </c>
      <c r="AN552" s="22">
        <f t="shared" si="431"/>
        <v>1.5707963267948966</v>
      </c>
      <c r="AO552" s="22">
        <f t="shared" si="432"/>
        <v>1.5707963267948966</v>
      </c>
      <c r="AP552" s="22">
        <f t="shared" si="433"/>
        <v>1.2327310720145659</v>
      </c>
      <c r="AQ552" s="22" t="str">
        <f t="shared" si="434"/>
        <v/>
      </c>
      <c r="AR552" s="22" t="str">
        <f t="shared" si="435"/>
        <v/>
      </c>
      <c r="AS552" s="22" t="str">
        <f t="shared" si="436"/>
        <v/>
      </c>
      <c r="AT552" s="22" t="str">
        <f t="shared" si="437"/>
        <v/>
      </c>
      <c r="AU552" s="22" t="str">
        <f t="shared" si="438"/>
        <v/>
      </c>
      <c r="AV552" s="22" t="str">
        <f t="shared" si="439"/>
        <v/>
      </c>
      <c r="AW552" s="2">
        <f t="shared" si="440"/>
        <v>1.3767427554537712</v>
      </c>
      <c r="AX552" s="2">
        <f t="shared" si="441"/>
        <v>0.22776854867061777</v>
      </c>
      <c r="AY552" s="2">
        <f t="shared" si="442"/>
        <v>4</v>
      </c>
      <c r="AZ552" s="23">
        <f t="shared" si="443"/>
        <v>1.2490457723982542</v>
      </c>
      <c r="BA552" s="23">
        <f t="shared" si="444"/>
        <v>1.2490457723982542</v>
      </c>
      <c r="BB552" s="23">
        <f t="shared" si="445"/>
        <v>1.2490457723982542</v>
      </c>
      <c r="BC552" s="23">
        <f t="shared" si="446"/>
        <v>1.5707963267948966</v>
      </c>
      <c r="BD552" s="23" t="str">
        <f t="shared" si="447"/>
        <v/>
      </c>
      <c r="BE552" s="23" t="str">
        <f t="shared" si="448"/>
        <v/>
      </c>
      <c r="BF552" s="23" t="str">
        <f t="shared" si="449"/>
        <v/>
      </c>
      <c r="BG552" s="23" t="str">
        <f t="shared" si="450"/>
        <v/>
      </c>
      <c r="BH552" s="23" t="str">
        <f t="shared" si="451"/>
        <v/>
      </c>
      <c r="BI552" s="23" t="str">
        <f t="shared" si="452"/>
        <v/>
      </c>
      <c r="BJ552" s="2">
        <f t="shared" si="453"/>
        <v>1.3294834109974147</v>
      </c>
      <c r="BK552" s="2">
        <f t="shared" si="454"/>
        <v>0.16087527719832206</v>
      </c>
      <c r="BL552" s="2">
        <f t="shared" si="455"/>
        <v>4</v>
      </c>
      <c r="BM552" s="2">
        <f t="shared" si="456"/>
        <v>1.8949255333301432E-4</v>
      </c>
      <c r="BN552" s="2">
        <f t="shared" si="457"/>
        <v>3.1695585282637934E-5</v>
      </c>
      <c r="BO552" s="2">
        <f t="shared" si="458"/>
        <v>6</v>
      </c>
      <c r="BP552" s="2">
        <f t="shared" si="459"/>
        <v>2.5307584440896314</v>
      </c>
      <c r="BQ552" s="2">
        <f t="shared" si="460"/>
        <v>0.71755819649141217</v>
      </c>
      <c r="BR552" s="3" t="str">
        <f t="shared" si="461"/>
        <v>Nontoxic</v>
      </c>
      <c r="BS552" s="2">
        <f t="shared" si="462"/>
        <v>99.73045822102425</v>
      </c>
      <c r="BT552" s="4" t="s">
        <v>664</v>
      </c>
      <c r="BU552" s="2" t="s">
        <v>666</v>
      </c>
      <c r="BV552" s="2">
        <f t="shared" si="463"/>
        <v>3</v>
      </c>
      <c r="BW552" s="2">
        <f t="shared" si="464"/>
        <v>3</v>
      </c>
      <c r="BX552" s="2">
        <f t="shared" si="465"/>
        <v>5.1878511763519576E-2</v>
      </c>
      <c r="BY552" s="2">
        <f t="shared" si="466"/>
        <v>2.5880854813636962E-2</v>
      </c>
      <c r="BZ552" s="2">
        <f t="shared" si="467"/>
        <v>3.8879683288578271E-2</v>
      </c>
      <c r="CA552" s="2">
        <f t="shared" si="468"/>
        <v>1.1666666666666667</v>
      </c>
      <c r="CB552" s="2">
        <f t="shared" si="469"/>
        <v>0.30480555983695723</v>
      </c>
      <c r="CC552" s="2">
        <v>6.6349999999999998</v>
      </c>
      <c r="CD552" s="2" t="str">
        <f t="shared" si="470"/>
        <v>Same Var</v>
      </c>
      <c r="CE552" s="2">
        <f t="shared" si="471"/>
        <v>0.10293217748065935</v>
      </c>
      <c r="CF552" s="2" t="str">
        <f t="shared" si="472"/>
        <v>NS</v>
      </c>
      <c r="CG552" s="2" t="str">
        <f t="shared" si="473"/>
        <v>NS</v>
      </c>
      <c r="CH552" s="2" t="str">
        <f t="shared" si="474"/>
        <v>Wilcoxon</v>
      </c>
      <c r="CI552" s="2" t="str">
        <f t="shared" si="475"/>
        <v/>
      </c>
      <c r="CJ552" s="2" t="str">
        <f t="shared" si="476"/>
        <v/>
      </c>
    </row>
    <row r="553" spans="1:88" x14ac:dyDescent="0.2">
      <c r="A553" s="1" t="s">
        <v>142</v>
      </c>
      <c r="B553" s="19" t="s">
        <v>172</v>
      </c>
      <c r="C553" s="20">
        <v>37354</v>
      </c>
      <c r="D553" s="7">
        <v>0.5756944444444444</v>
      </c>
      <c r="E553" s="1">
        <v>0.1</v>
      </c>
      <c r="F553" s="1" t="s">
        <v>57</v>
      </c>
      <c r="G553" s="1" t="s">
        <v>715</v>
      </c>
      <c r="H553" s="19" t="s">
        <v>711</v>
      </c>
      <c r="I553" s="19" t="s">
        <v>712</v>
      </c>
      <c r="J553" s="19" t="s">
        <v>61</v>
      </c>
      <c r="K553" s="2">
        <v>0.75</v>
      </c>
      <c r="L553" s="2">
        <v>0.25</v>
      </c>
      <c r="M553" s="19">
        <v>82</v>
      </c>
      <c r="N553" s="19">
        <v>100</v>
      </c>
      <c r="O553" s="19">
        <v>100</v>
      </c>
      <c r="P553" s="19">
        <v>89</v>
      </c>
      <c r="Q553" s="21"/>
      <c r="R553" s="21"/>
      <c r="S553" s="21"/>
      <c r="T553" s="21"/>
      <c r="W553" s="2">
        <f t="shared" si="424"/>
        <v>92.75</v>
      </c>
      <c r="X553" s="2">
        <f t="shared" si="425"/>
        <v>8.8459030064770658</v>
      </c>
      <c r="Y553" s="2">
        <f t="shared" si="426"/>
        <v>4</v>
      </c>
      <c r="Z553" s="19">
        <v>89</v>
      </c>
      <c r="AA553" s="19">
        <v>100</v>
      </c>
      <c r="AB553" s="19">
        <v>100</v>
      </c>
      <c r="AC553" s="19">
        <v>100</v>
      </c>
      <c r="AJ553" s="2">
        <f t="shared" si="427"/>
        <v>97.25</v>
      </c>
      <c r="AK553" s="2">
        <f t="shared" si="428"/>
        <v>5.5</v>
      </c>
      <c r="AL553" s="2">
        <f t="shared" si="429"/>
        <v>4</v>
      </c>
      <c r="AM553" s="22">
        <f t="shared" si="430"/>
        <v>1.1326472962107261</v>
      </c>
      <c r="AN553" s="22">
        <f t="shared" si="431"/>
        <v>1.5707963267948966</v>
      </c>
      <c r="AO553" s="22">
        <f t="shared" si="432"/>
        <v>1.5707963267948966</v>
      </c>
      <c r="AP553" s="22">
        <f t="shared" si="433"/>
        <v>1.2327310720145659</v>
      </c>
      <c r="AQ553" s="22" t="str">
        <f t="shared" si="434"/>
        <v/>
      </c>
      <c r="AR553" s="22" t="str">
        <f t="shared" si="435"/>
        <v/>
      </c>
      <c r="AS553" s="22" t="str">
        <f t="shared" si="436"/>
        <v/>
      </c>
      <c r="AT553" s="22" t="str">
        <f t="shared" si="437"/>
        <v/>
      </c>
      <c r="AU553" s="22" t="str">
        <f t="shared" si="438"/>
        <v/>
      </c>
      <c r="AV553" s="22" t="str">
        <f t="shared" si="439"/>
        <v/>
      </c>
      <c r="AW553" s="2">
        <f t="shared" si="440"/>
        <v>1.3767427554537712</v>
      </c>
      <c r="AX553" s="2">
        <f t="shared" si="441"/>
        <v>0.22776854867061777</v>
      </c>
      <c r="AY553" s="2">
        <f t="shared" si="442"/>
        <v>4</v>
      </c>
      <c r="AZ553" s="23">
        <f t="shared" si="443"/>
        <v>1.2327310720145659</v>
      </c>
      <c r="BA553" s="23">
        <f t="shared" si="444"/>
        <v>1.5707963267948966</v>
      </c>
      <c r="BB553" s="23">
        <f t="shared" si="445"/>
        <v>1.5707963267948966</v>
      </c>
      <c r="BC553" s="23">
        <f t="shared" si="446"/>
        <v>1.5707963267948966</v>
      </c>
      <c r="BD553" s="23" t="str">
        <f t="shared" si="447"/>
        <v/>
      </c>
      <c r="BE553" s="23" t="str">
        <f t="shared" si="448"/>
        <v/>
      </c>
      <c r="BF553" s="23" t="str">
        <f t="shared" si="449"/>
        <v/>
      </c>
      <c r="BG553" s="23" t="str">
        <f t="shared" si="450"/>
        <v/>
      </c>
      <c r="BH553" s="23" t="str">
        <f t="shared" si="451"/>
        <v/>
      </c>
      <c r="BI553" s="23" t="str">
        <f t="shared" si="452"/>
        <v/>
      </c>
      <c r="BJ553" s="2">
        <f t="shared" si="453"/>
        <v>1.4862800130998139</v>
      </c>
      <c r="BK553" s="2">
        <f t="shared" si="454"/>
        <v>0.16903262739016536</v>
      </c>
      <c r="BL553" s="2">
        <f t="shared" si="455"/>
        <v>4</v>
      </c>
      <c r="BM553" s="2">
        <f t="shared" si="456"/>
        <v>2.0846805865042155E-4</v>
      </c>
      <c r="BN553" s="2">
        <f t="shared" si="457"/>
        <v>3.4748547830304666E-5</v>
      </c>
      <c r="BO553" s="2">
        <f t="shared" si="458"/>
        <v>6</v>
      </c>
      <c r="BP553" s="2">
        <f t="shared" si="459"/>
        <v>3.7759902413715682</v>
      </c>
      <c r="BQ553" s="2">
        <f t="shared" si="460"/>
        <v>0.71755819649141217</v>
      </c>
      <c r="BR553" s="3" t="str">
        <f t="shared" si="461"/>
        <v>Nontoxic</v>
      </c>
      <c r="BS553" s="2">
        <f t="shared" si="462"/>
        <v>104.85175202156334</v>
      </c>
      <c r="BT553" s="4" t="s">
        <v>664</v>
      </c>
      <c r="BU553" s="2" t="s">
        <v>666</v>
      </c>
      <c r="BV553" s="2">
        <f t="shared" si="463"/>
        <v>3</v>
      </c>
      <c r="BW553" s="2">
        <f t="shared" si="464"/>
        <v>3</v>
      </c>
      <c r="BX553" s="2">
        <f t="shared" si="465"/>
        <v>5.1878511763519576E-2</v>
      </c>
      <c r="BY553" s="2">
        <f t="shared" si="466"/>
        <v>2.8572029122422481E-2</v>
      </c>
      <c r="BZ553" s="2">
        <f t="shared" si="467"/>
        <v>4.0225270442971028E-2</v>
      </c>
      <c r="CA553" s="2">
        <f t="shared" si="468"/>
        <v>1.1666666666666667</v>
      </c>
      <c r="CB553" s="2">
        <f t="shared" si="469"/>
        <v>0.22540608710048204</v>
      </c>
      <c r="CC553" s="2">
        <v>6.6349999999999998</v>
      </c>
      <c r="CD553" s="2" t="str">
        <f t="shared" si="470"/>
        <v>Same Var</v>
      </c>
      <c r="CE553" s="2">
        <f t="shared" si="471"/>
        <v>0.10345796685015576</v>
      </c>
      <c r="CF553" s="2" t="str">
        <f t="shared" si="472"/>
        <v>NS</v>
      </c>
      <c r="CG553" s="2" t="str">
        <f t="shared" si="473"/>
        <v>NS</v>
      </c>
      <c r="CH553" s="2" t="str">
        <f t="shared" si="474"/>
        <v/>
      </c>
      <c r="CI553" s="2" t="str">
        <f t="shared" si="475"/>
        <v/>
      </c>
      <c r="CJ553" s="2" t="str">
        <f t="shared" si="476"/>
        <v/>
      </c>
    </row>
    <row r="554" spans="1:88" x14ac:dyDescent="0.2">
      <c r="A554" s="1" t="s">
        <v>142</v>
      </c>
      <c r="B554" s="19" t="s">
        <v>175</v>
      </c>
      <c r="C554" s="20">
        <v>37354</v>
      </c>
      <c r="D554" s="7">
        <v>0.47916666666666669</v>
      </c>
      <c r="E554" s="1">
        <v>0.1</v>
      </c>
      <c r="F554" s="1" t="s">
        <v>57</v>
      </c>
      <c r="G554" s="1" t="s">
        <v>715</v>
      </c>
      <c r="H554" s="19" t="s">
        <v>711</v>
      </c>
      <c r="I554" s="19" t="s">
        <v>712</v>
      </c>
      <c r="J554" s="19" t="s">
        <v>61</v>
      </c>
      <c r="K554" s="2">
        <v>0.75</v>
      </c>
      <c r="L554" s="2">
        <v>0.25</v>
      </c>
      <c r="M554" s="19">
        <v>82</v>
      </c>
      <c r="N554" s="19">
        <v>100</v>
      </c>
      <c r="O554" s="19">
        <v>100</v>
      </c>
      <c r="P554" s="19">
        <v>89</v>
      </c>
      <c r="Q554" s="21"/>
      <c r="R554" s="21"/>
      <c r="S554" s="21"/>
      <c r="T554" s="21"/>
      <c r="W554" s="2">
        <f t="shared" si="424"/>
        <v>92.75</v>
      </c>
      <c r="X554" s="2">
        <f t="shared" si="425"/>
        <v>8.8459030064770658</v>
      </c>
      <c r="Y554" s="2">
        <f t="shared" si="426"/>
        <v>4</v>
      </c>
      <c r="Z554" s="19">
        <v>90</v>
      </c>
      <c r="AA554" s="19">
        <v>100</v>
      </c>
      <c r="AB554" s="19">
        <v>100</v>
      </c>
      <c r="AC554" s="19">
        <v>91</v>
      </c>
      <c r="AJ554" s="2">
        <f t="shared" si="427"/>
        <v>95.25</v>
      </c>
      <c r="AK554" s="2">
        <f t="shared" si="428"/>
        <v>5.5</v>
      </c>
      <c r="AL554" s="2">
        <f t="shared" si="429"/>
        <v>4</v>
      </c>
      <c r="AM554" s="22">
        <f t="shared" si="430"/>
        <v>1.1326472962107261</v>
      </c>
      <c r="AN554" s="22">
        <f t="shared" si="431"/>
        <v>1.5707963267948966</v>
      </c>
      <c r="AO554" s="22">
        <f t="shared" si="432"/>
        <v>1.5707963267948966</v>
      </c>
      <c r="AP554" s="22">
        <f t="shared" si="433"/>
        <v>1.2327310720145659</v>
      </c>
      <c r="AQ554" s="22" t="str">
        <f t="shared" si="434"/>
        <v/>
      </c>
      <c r="AR554" s="22" t="str">
        <f t="shared" si="435"/>
        <v/>
      </c>
      <c r="AS554" s="22" t="str">
        <f t="shared" si="436"/>
        <v/>
      </c>
      <c r="AT554" s="22" t="str">
        <f t="shared" si="437"/>
        <v/>
      </c>
      <c r="AU554" s="22" t="str">
        <f t="shared" si="438"/>
        <v/>
      </c>
      <c r="AV554" s="22" t="str">
        <f t="shared" si="439"/>
        <v/>
      </c>
      <c r="AW554" s="2">
        <f t="shared" si="440"/>
        <v>1.3767427554537712</v>
      </c>
      <c r="AX554" s="2">
        <f t="shared" si="441"/>
        <v>0.22776854867061777</v>
      </c>
      <c r="AY554" s="2">
        <f t="shared" si="442"/>
        <v>4</v>
      </c>
      <c r="AZ554" s="23">
        <f t="shared" si="443"/>
        <v>1.2490457723982542</v>
      </c>
      <c r="BA554" s="23">
        <f t="shared" si="444"/>
        <v>1.5707963267948966</v>
      </c>
      <c r="BB554" s="23">
        <f t="shared" si="445"/>
        <v>1.5707963267948966</v>
      </c>
      <c r="BC554" s="23">
        <f t="shared" si="446"/>
        <v>1.2661036727794992</v>
      </c>
      <c r="BD554" s="23" t="str">
        <f t="shared" si="447"/>
        <v/>
      </c>
      <c r="BE554" s="23" t="str">
        <f t="shared" si="448"/>
        <v/>
      </c>
      <c r="BF554" s="23" t="str">
        <f t="shared" si="449"/>
        <v/>
      </c>
      <c r="BG554" s="23" t="str">
        <f t="shared" si="450"/>
        <v/>
      </c>
      <c r="BH554" s="23" t="str">
        <f t="shared" si="451"/>
        <v/>
      </c>
      <c r="BI554" s="23" t="str">
        <f t="shared" si="452"/>
        <v/>
      </c>
      <c r="BJ554" s="2">
        <f t="shared" si="453"/>
        <v>1.4141855246918866</v>
      </c>
      <c r="BK554" s="2">
        <f t="shared" si="454"/>
        <v>0.18097261240686904</v>
      </c>
      <c r="BL554" s="2">
        <f t="shared" si="455"/>
        <v>4</v>
      </c>
      <c r="BM554" s="2">
        <f t="shared" si="456"/>
        <v>2.3972908980565675E-4</v>
      </c>
      <c r="BN554" s="2">
        <f t="shared" si="457"/>
        <v>4.0087564807748942E-5</v>
      </c>
      <c r="BO554" s="2">
        <f t="shared" si="458"/>
        <v>6</v>
      </c>
      <c r="BP554" s="2">
        <f t="shared" si="459"/>
        <v>3.0669773490105525</v>
      </c>
      <c r="BQ554" s="2">
        <f t="shared" si="460"/>
        <v>0.71755819649141217</v>
      </c>
      <c r="BR554" s="3" t="str">
        <f t="shared" si="461"/>
        <v>Nontoxic</v>
      </c>
      <c r="BS554" s="2">
        <f t="shared" si="462"/>
        <v>102.69541778975741</v>
      </c>
      <c r="BT554" s="4" t="s">
        <v>663</v>
      </c>
      <c r="BU554" s="2" t="s">
        <v>666</v>
      </c>
      <c r="BV554" s="2">
        <f t="shared" si="463"/>
        <v>3</v>
      </c>
      <c r="BW554" s="2">
        <f t="shared" si="464"/>
        <v>3</v>
      </c>
      <c r="BX554" s="2">
        <f t="shared" si="465"/>
        <v>5.1878511763519576E-2</v>
      </c>
      <c r="BY554" s="2">
        <f t="shared" si="466"/>
        <v>3.2751086441366851E-2</v>
      </c>
      <c r="BZ554" s="2">
        <f t="shared" si="467"/>
        <v>4.2314799102443214E-2</v>
      </c>
      <c r="CA554" s="2">
        <f t="shared" si="468"/>
        <v>1.1666666666666667</v>
      </c>
      <c r="CB554" s="2">
        <f t="shared" si="469"/>
        <v>0.13482761828750764</v>
      </c>
      <c r="CC554" s="2">
        <v>6.6349999999999998</v>
      </c>
      <c r="CD554" s="2" t="str">
        <f t="shared" si="470"/>
        <v>Same Var</v>
      </c>
      <c r="CE554" s="2">
        <f t="shared" si="471"/>
        <v>0.10295577511882514</v>
      </c>
      <c r="CF554" s="2" t="str">
        <f t="shared" si="472"/>
        <v>NS</v>
      </c>
      <c r="CG554" s="2" t="str">
        <f t="shared" si="473"/>
        <v>NS</v>
      </c>
      <c r="CH554" s="2" t="str">
        <f t="shared" si="474"/>
        <v/>
      </c>
      <c r="CI554" s="2" t="str">
        <f t="shared" si="475"/>
        <v/>
      </c>
      <c r="CJ554" s="2" t="str">
        <f t="shared" si="476"/>
        <v/>
      </c>
    </row>
    <row r="555" spans="1:88" x14ac:dyDescent="0.2">
      <c r="A555" s="1" t="s">
        <v>142</v>
      </c>
      <c r="B555" s="19" t="s">
        <v>151</v>
      </c>
      <c r="C555" s="20">
        <v>37354</v>
      </c>
      <c r="D555" s="7">
        <v>0.49305555555555558</v>
      </c>
      <c r="E555" s="1">
        <v>0.1</v>
      </c>
      <c r="F555" s="1" t="s">
        <v>57</v>
      </c>
      <c r="G555" s="1" t="s">
        <v>715</v>
      </c>
      <c r="H555" s="19" t="s">
        <v>711</v>
      </c>
      <c r="I555" s="19" t="s">
        <v>712</v>
      </c>
      <c r="J555" s="19" t="s">
        <v>61</v>
      </c>
      <c r="K555" s="2">
        <v>0.75</v>
      </c>
      <c r="L555" s="2">
        <v>0.25</v>
      </c>
      <c r="M555" s="19">
        <v>82</v>
      </c>
      <c r="N555" s="19">
        <v>100</v>
      </c>
      <c r="O555" s="19">
        <v>100</v>
      </c>
      <c r="P555" s="19">
        <v>89</v>
      </c>
      <c r="Q555" s="21"/>
      <c r="R555" s="21"/>
      <c r="S555" s="21"/>
      <c r="T555" s="21"/>
      <c r="W555" s="2">
        <f t="shared" si="424"/>
        <v>92.75</v>
      </c>
      <c r="X555" s="2">
        <f t="shared" si="425"/>
        <v>8.8459030064770658</v>
      </c>
      <c r="Y555" s="2">
        <f t="shared" si="426"/>
        <v>4</v>
      </c>
      <c r="Z555" s="19">
        <v>90</v>
      </c>
      <c r="AA555" s="19">
        <v>90</v>
      </c>
      <c r="AB555" s="19">
        <v>100</v>
      </c>
      <c r="AC555" s="19">
        <v>100</v>
      </c>
      <c r="AJ555" s="2">
        <f t="shared" si="427"/>
        <v>95</v>
      </c>
      <c r="AK555" s="2">
        <f t="shared" si="428"/>
        <v>5.7735026918962582</v>
      </c>
      <c r="AL555" s="2">
        <f t="shared" si="429"/>
        <v>4</v>
      </c>
      <c r="AM555" s="22">
        <f t="shared" si="430"/>
        <v>1.1326472962107261</v>
      </c>
      <c r="AN555" s="22">
        <f t="shared" si="431"/>
        <v>1.5707963267948966</v>
      </c>
      <c r="AO555" s="22">
        <f t="shared" si="432"/>
        <v>1.5707963267948966</v>
      </c>
      <c r="AP555" s="22">
        <f t="shared" si="433"/>
        <v>1.2327310720145659</v>
      </c>
      <c r="AQ555" s="22" t="str">
        <f t="shared" si="434"/>
        <v/>
      </c>
      <c r="AR555" s="22" t="str">
        <f t="shared" si="435"/>
        <v/>
      </c>
      <c r="AS555" s="22" t="str">
        <f t="shared" si="436"/>
        <v/>
      </c>
      <c r="AT555" s="22" t="str">
        <f t="shared" si="437"/>
        <v/>
      </c>
      <c r="AU555" s="22" t="str">
        <f t="shared" si="438"/>
        <v/>
      </c>
      <c r="AV555" s="22" t="str">
        <f t="shared" si="439"/>
        <v/>
      </c>
      <c r="AW555" s="2">
        <f t="shared" si="440"/>
        <v>1.3767427554537712</v>
      </c>
      <c r="AX555" s="2">
        <f t="shared" si="441"/>
        <v>0.22776854867061777</v>
      </c>
      <c r="AY555" s="2">
        <f t="shared" si="442"/>
        <v>4</v>
      </c>
      <c r="AZ555" s="23">
        <f t="shared" si="443"/>
        <v>1.2490457723982542</v>
      </c>
      <c r="BA555" s="23">
        <f t="shared" si="444"/>
        <v>1.2490457723982542</v>
      </c>
      <c r="BB555" s="23">
        <f t="shared" si="445"/>
        <v>1.5707963267948966</v>
      </c>
      <c r="BC555" s="23">
        <f t="shared" si="446"/>
        <v>1.5707963267948966</v>
      </c>
      <c r="BD555" s="23" t="str">
        <f t="shared" si="447"/>
        <v/>
      </c>
      <c r="BE555" s="23" t="str">
        <f t="shared" si="448"/>
        <v/>
      </c>
      <c r="BF555" s="23" t="str">
        <f t="shared" si="449"/>
        <v/>
      </c>
      <c r="BG555" s="23" t="str">
        <f t="shared" si="450"/>
        <v/>
      </c>
      <c r="BH555" s="23" t="str">
        <f t="shared" si="451"/>
        <v/>
      </c>
      <c r="BI555" s="23" t="str">
        <f t="shared" si="452"/>
        <v/>
      </c>
      <c r="BJ555" s="2">
        <f t="shared" si="453"/>
        <v>1.4099210495965755</v>
      </c>
      <c r="BK555" s="2">
        <f t="shared" si="454"/>
        <v>0.18576276919281115</v>
      </c>
      <c r="BL555" s="2">
        <f t="shared" si="455"/>
        <v>4</v>
      </c>
      <c r="BM555" s="2">
        <f t="shared" si="456"/>
        <v>2.5352178111409478E-4</v>
      </c>
      <c r="BN555" s="2">
        <f t="shared" si="457"/>
        <v>4.2549128155765895E-5</v>
      </c>
      <c r="BO555" s="2">
        <f t="shared" si="458"/>
        <v>6</v>
      </c>
      <c r="BP555" s="2">
        <f t="shared" si="459"/>
        <v>2.9905882857298822</v>
      </c>
      <c r="BQ555" s="2">
        <f t="shared" si="460"/>
        <v>0.71755819649141217</v>
      </c>
      <c r="BR555" s="3" t="str">
        <f t="shared" si="461"/>
        <v>Nontoxic</v>
      </c>
      <c r="BS555" s="2">
        <f t="shared" si="462"/>
        <v>102.42587601078168</v>
      </c>
      <c r="BT555" s="4" t="s">
        <v>663</v>
      </c>
      <c r="BU555" s="2" t="s">
        <v>666</v>
      </c>
      <c r="BV555" s="2">
        <f t="shared" si="463"/>
        <v>3</v>
      </c>
      <c r="BW555" s="2">
        <f t="shared" si="464"/>
        <v>3</v>
      </c>
      <c r="BX555" s="2">
        <f t="shared" si="465"/>
        <v>5.1878511763519576E-2</v>
      </c>
      <c r="BY555" s="2">
        <f t="shared" si="466"/>
        <v>3.450780641818163E-2</v>
      </c>
      <c r="BZ555" s="2">
        <f t="shared" si="467"/>
        <v>4.3193159090850607E-2</v>
      </c>
      <c r="CA555" s="2">
        <f t="shared" si="468"/>
        <v>1.1666666666666667</v>
      </c>
      <c r="CB555" s="2">
        <f t="shared" si="469"/>
        <v>0.10613317455394622</v>
      </c>
      <c r="CC555" s="2">
        <v>6.6349999999999998</v>
      </c>
      <c r="CD555" s="2" t="str">
        <f t="shared" si="470"/>
        <v>Same Var</v>
      </c>
      <c r="CE555" s="2">
        <f t="shared" si="471"/>
        <v>0.10270506473476895</v>
      </c>
      <c r="CF555" s="2" t="str">
        <f t="shared" si="472"/>
        <v>NS</v>
      </c>
      <c r="CG555" s="2" t="str">
        <f t="shared" si="473"/>
        <v>NS</v>
      </c>
      <c r="CH555" s="2" t="str">
        <f t="shared" si="474"/>
        <v/>
      </c>
      <c r="CI555" s="2" t="str">
        <f t="shared" si="475"/>
        <v/>
      </c>
      <c r="CJ555" s="2" t="str">
        <f t="shared" si="476"/>
        <v/>
      </c>
    </row>
    <row r="556" spans="1:88" x14ac:dyDescent="0.2">
      <c r="A556" s="1" t="s">
        <v>142</v>
      </c>
      <c r="B556" s="19" t="s">
        <v>207</v>
      </c>
      <c r="C556" s="20">
        <v>37732</v>
      </c>
      <c r="D556" s="7">
        <v>0.59722222222222221</v>
      </c>
      <c r="E556" s="1">
        <v>0.1</v>
      </c>
      <c r="F556" s="1" t="s">
        <v>57</v>
      </c>
      <c r="G556" s="1" t="s">
        <v>727</v>
      </c>
      <c r="H556" s="19" t="s">
        <v>711</v>
      </c>
      <c r="I556" s="19" t="s">
        <v>712</v>
      </c>
      <c r="J556" s="19" t="s">
        <v>61</v>
      </c>
      <c r="K556" s="2">
        <v>0.75</v>
      </c>
      <c r="L556" s="2">
        <v>0.25</v>
      </c>
      <c r="M556" s="19">
        <v>100</v>
      </c>
      <c r="N556" s="19">
        <v>90</v>
      </c>
      <c r="O556" s="19">
        <v>90</v>
      </c>
      <c r="P556" s="19">
        <v>78</v>
      </c>
      <c r="Q556" s="21"/>
      <c r="R556" s="21"/>
      <c r="S556" s="21"/>
      <c r="T556" s="21"/>
      <c r="W556" s="2">
        <f t="shared" si="424"/>
        <v>89.5</v>
      </c>
      <c r="X556" s="2">
        <f t="shared" si="425"/>
        <v>9</v>
      </c>
      <c r="Y556" s="2">
        <f t="shared" si="426"/>
        <v>4</v>
      </c>
      <c r="Z556" s="19">
        <v>100</v>
      </c>
      <c r="AA556" s="19">
        <v>100</v>
      </c>
      <c r="AB556" s="19">
        <v>100</v>
      </c>
      <c r="AC556" s="19">
        <v>100</v>
      </c>
      <c r="AJ556" s="2">
        <f t="shared" si="427"/>
        <v>100</v>
      </c>
      <c r="AK556" s="2">
        <f t="shared" si="428"/>
        <v>0</v>
      </c>
      <c r="AL556" s="2">
        <f t="shared" si="429"/>
        <v>4</v>
      </c>
      <c r="AM556" s="22">
        <f t="shared" si="430"/>
        <v>1.5707963267948966</v>
      </c>
      <c r="AN556" s="22">
        <f t="shared" si="431"/>
        <v>1.2490457723982542</v>
      </c>
      <c r="AO556" s="22">
        <f t="shared" si="432"/>
        <v>1.2490457723982542</v>
      </c>
      <c r="AP556" s="22">
        <f t="shared" si="433"/>
        <v>1.0825910633979794</v>
      </c>
      <c r="AQ556" s="22" t="str">
        <f t="shared" si="434"/>
        <v/>
      </c>
      <c r="AR556" s="22" t="str">
        <f t="shared" si="435"/>
        <v/>
      </c>
      <c r="AS556" s="22" t="str">
        <f t="shared" si="436"/>
        <v/>
      </c>
      <c r="AT556" s="22" t="str">
        <f t="shared" si="437"/>
        <v/>
      </c>
      <c r="AU556" s="22" t="str">
        <f t="shared" si="438"/>
        <v/>
      </c>
      <c r="AV556" s="22" t="str">
        <f t="shared" si="439"/>
        <v/>
      </c>
      <c r="AW556" s="2">
        <f t="shared" si="440"/>
        <v>1.2878697337473461</v>
      </c>
      <c r="AX556" s="2">
        <f t="shared" si="441"/>
        <v>0.20428851289582961</v>
      </c>
      <c r="AY556" s="2">
        <f t="shared" si="442"/>
        <v>4</v>
      </c>
      <c r="AZ556" s="23">
        <f t="shared" si="443"/>
        <v>1.5707963267948966</v>
      </c>
      <c r="BA556" s="23">
        <f t="shared" si="444"/>
        <v>1.5707963267948966</v>
      </c>
      <c r="BB556" s="23">
        <f t="shared" si="445"/>
        <v>1.5707963267948966</v>
      </c>
      <c r="BC556" s="23">
        <f t="shared" si="446"/>
        <v>1.5707963267948966</v>
      </c>
      <c r="BD556" s="23" t="str">
        <f t="shared" si="447"/>
        <v/>
      </c>
      <c r="BE556" s="23" t="str">
        <f t="shared" si="448"/>
        <v/>
      </c>
      <c r="BF556" s="23" t="str">
        <f t="shared" si="449"/>
        <v/>
      </c>
      <c r="BG556" s="23" t="str">
        <f t="shared" si="450"/>
        <v/>
      </c>
      <c r="BH556" s="23" t="str">
        <f t="shared" si="451"/>
        <v/>
      </c>
      <c r="BI556" s="23" t="str">
        <f t="shared" si="452"/>
        <v/>
      </c>
      <c r="BJ556" s="2">
        <f t="shared" si="453"/>
        <v>1.5707963267948966</v>
      </c>
      <c r="BK556" s="2">
        <f t="shared" si="454"/>
        <v>0</v>
      </c>
      <c r="BL556" s="2">
        <f t="shared" si="455"/>
        <v>4</v>
      </c>
      <c r="BM556" s="2">
        <f t="shared" si="456"/>
        <v>3.4442991065092453E-5</v>
      </c>
      <c r="BN556" s="2">
        <f t="shared" si="457"/>
        <v>1.1480997021697485E-5</v>
      </c>
      <c r="BO556" s="2">
        <f t="shared" si="458"/>
        <v>3</v>
      </c>
      <c r="BP556" s="2">
        <f t="shared" si="459"/>
        <v>7.8959443897573536</v>
      </c>
      <c r="BQ556" s="2">
        <f t="shared" si="460"/>
        <v>0.76489232840434507</v>
      </c>
      <c r="BR556" s="3" t="str">
        <f t="shared" si="461"/>
        <v>Nontoxic</v>
      </c>
      <c r="BS556" s="2">
        <f t="shared" si="462"/>
        <v>111.73184357541899</v>
      </c>
      <c r="BT556" s="4" t="s">
        <v>664</v>
      </c>
      <c r="BU556" s="2" t="s">
        <v>666</v>
      </c>
      <c r="BV556" s="2">
        <f t="shared" si="463"/>
        <v>3</v>
      </c>
      <c r="BW556" s="2">
        <f t="shared" si="464"/>
        <v>3</v>
      </c>
      <c r="BX556" s="2">
        <f t="shared" si="465"/>
        <v>4.1733796501189538E-2</v>
      </c>
      <c r="BY556" s="2">
        <f t="shared" si="466"/>
        <v>0</v>
      </c>
      <c r="BZ556" s="2">
        <f t="shared" si="467"/>
        <v>2.0866898250594772E-2</v>
      </c>
      <c r="CA556" s="2">
        <f t="shared" si="468"/>
        <v>1.1666666666666667</v>
      </c>
      <c r="CB556" s="2" t="e">
        <f t="shared" si="469"/>
        <v>#NUM!</v>
      </c>
      <c r="CC556" s="2">
        <v>6.6349999999999998</v>
      </c>
      <c r="CD556" s="2" t="e">
        <f t="shared" si="470"/>
        <v>#NUM!</v>
      </c>
      <c r="CE556" s="2" t="e">
        <f t="shared" si="471"/>
        <v>#NUM!</v>
      </c>
      <c r="CF556" s="2" t="e">
        <f t="shared" si="472"/>
        <v>#NUM!</v>
      </c>
      <c r="CG556" s="2" t="str">
        <f t="shared" si="473"/>
        <v>NS</v>
      </c>
      <c r="CH556" s="2" t="str">
        <f t="shared" si="474"/>
        <v/>
      </c>
      <c r="CI556" s="2" t="str">
        <f t="shared" si="475"/>
        <v/>
      </c>
      <c r="CJ556" s="2" t="str">
        <f t="shared" si="476"/>
        <v/>
      </c>
    </row>
    <row r="557" spans="1:88" x14ac:dyDescent="0.2">
      <c r="A557" s="1" t="s">
        <v>142</v>
      </c>
      <c r="B557" s="19" t="s">
        <v>192</v>
      </c>
      <c r="C557" s="20">
        <v>37733</v>
      </c>
      <c r="D557" s="7">
        <v>0.60416666666666663</v>
      </c>
      <c r="E557" s="1">
        <v>0.1</v>
      </c>
      <c r="F557" s="1" t="s">
        <v>57</v>
      </c>
      <c r="G557" s="1" t="s">
        <v>727</v>
      </c>
      <c r="H557" s="19" t="s">
        <v>711</v>
      </c>
      <c r="I557" s="19" t="s">
        <v>712</v>
      </c>
      <c r="J557" s="19" t="s">
        <v>61</v>
      </c>
      <c r="K557" s="2">
        <v>0.75</v>
      </c>
      <c r="L557" s="2">
        <v>0.25</v>
      </c>
      <c r="M557" s="19">
        <v>100</v>
      </c>
      <c r="N557" s="19">
        <v>90</v>
      </c>
      <c r="O557" s="19">
        <v>90</v>
      </c>
      <c r="P557" s="19">
        <v>78</v>
      </c>
      <c r="Q557" s="21"/>
      <c r="R557" s="21"/>
      <c r="S557" s="21"/>
      <c r="T557" s="21"/>
      <c r="W557" s="2">
        <f t="shared" si="424"/>
        <v>89.5</v>
      </c>
      <c r="X557" s="2">
        <f t="shared" si="425"/>
        <v>9</v>
      </c>
      <c r="Y557" s="2">
        <f t="shared" si="426"/>
        <v>4</v>
      </c>
      <c r="Z557" s="19">
        <v>78</v>
      </c>
      <c r="AA557" s="19">
        <v>80</v>
      </c>
      <c r="AB557" s="19">
        <v>80</v>
      </c>
      <c r="AC557" s="19">
        <v>79</v>
      </c>
      <c r="AJ557" s="2">
        <f t="shared" si="427"/>
        <v>79.25</v>
      </c>
      <c r="AK557" s="2">
        <f t="shared" si="428"/>
        <v>0.9574271077563381</v>
      </c>
      <c r="AL557" s="2">
        <f t="shared" si="429"/>
        <v>4</v>
      </c>
      <c r="AM557" s="22">
        <f t="shared" si="430"/>
        <v>1.5707963267948966</v>
      </c>
      <c r="AN557" s="22">
        <f t="shared" si="431"/>
        <v>1.2490457723982542</v>
      </c>
      <c r="AO557" s="22">
        <f t="shared" si="432"/>
        <v>1.2490457723982542</v>
      </c>
      <c r="AP557" s="22">
        <f t="shared" si="433"/>
        <v>1.0825910633979794</v>
      </c>
      <c r="AQ557" s="22" t="str">
        <f t="shared" si="434"/>
        <v/>
      </c>
      <c r="AR557" s="22" t="str">
        <f t="shared" si="435"/>
        <v/>
      </c>
      <c r="AS557" s="22" t="str">
        <f t="shared" si="436"/>
        <v/>
      </c>
      <c r="AT557" s="22" t="str">
        <f t="shared" si="437"/>
        <v/>
      </c>
      <c r="AU557" s="22" t="str">
        <f t="shared" si="438"/>
        <v/>
      </c>
      <c r="AV557" s="22" t="str">
        <f t="shared" si="439"/>
        <v/>
      </c>
      <c r="AW557" s="2">
        <f t="shared" si="440"/>
        <v>1.2878697337473461</v>
      </c>
      <c r="AX557" s="2">
        <f t="shared" si="441"/>
        <v>0.20428851289582961</v>
      </c>
      <c r="AY557" s="2">
        <f t="shared" si="442"/>
        <v>4</v>
      </c>
      <c r="AZ557" s="23">
        <f t="shared" si="443"/>
        <v>1.0825910633979794</v>
      </c>
      <c r="BA557" s="23">
        <f t="shared" si="444"/>
        <v>1.1071487177940904</v>
      </c>
      <c r="BB557" s="23">
        <f t="shared" si="445"/>
        <v>1.1071487177940904</v>
      </c>
      <c r="BC557" s="23">
        <f t="shared" si="446"/>
        <v>1.0947625087335739</v>
      </c>
      <c r="BD557" s="23" t="str">
        <f t="shared" si="447"/>
        <v/>
      </c>
      <c r="BE557" s="23" t="str">
        <f t="shared" si="448"/>
        <v/>
      </c>
      <c r="BF557" s="23" t="str">
        <f t="shared" si="449"/>
        <v/>
      </c>
      <c r="BG557" s="23" t="str">
        <f t="shared" si="450"/>
        <v/>
      </c>
      <c r="BH557" s="23" t="str">
        <f t="shared" si="451"/>
        <v/>
      </c>
      <c r="BI557" s="23" t="str">
        <f t="shared" si="452"/>
        <v/>
      </c>
      <c r="BJ557" s="2">
        <f t="shared" si="453"/>
        <v>1.0979127519299334</v>
      </c>
      <c r="BK557" s="2">
        <f t="shared" si="454"/>
        <v>1.1765547197278545E-2</v>
      </c>
      <c r="BL557" s="2">
        <f t="shared" si="455"/>
        <v>4</v>
      </c>
      <c r="BM557" s="2">
        <f t="shared" si="456"/>
        <v>3.4850393177839678E-5</v>
      </c>
      <c r="BN557" s="2">
        <f t="shared" si="457"/>
        <v>1.1481396237095512E-5</v>
      </c>
      <c r="BO557" s="2">
        <f t="shared" si="458"/>
        <v>3</v>
      </c>
      <c r="BP557" s="2">
        <f t="shared" si="459"/>
        <v>1.7181314845110691</v>
      </c>
      <c r="BQ557" s="2">
        <f t="shared" si="460"/>
        <v>0.76489232840434507</v>
      </c>
      <c r="BR557" s="3" t="str">
        <f t="shared" si="461"/>
        <v>Nontoxic</v>
      </c>
      <c r="BS557" s="2">
        <f t="shared" si="462"/>
        <v>88.547486033519547</v>
      </c>
      <c r="BT557" s="4" t="s">
        <v>663</v>
      </c>
      <c r="BU557" s="2" t="s">
        <v>666</v>
      </c>
      <c r="BV557" s="2">
        <f t="shared" si="463"/>
        <v>3</v>
      </c>
      <c r="BW557" s="2">
        <f t="shared" si="464"/>
        <v>3</v>
      </c>
      <c r="BX557" s="2">
        <f t="shared" si="465"/>
        <v>4.1733796501189538E-2</v>
      </c>
      <c r="BY557" s="2">
        <f t="shared" si="466"/>
        <v>1.3842810085138904E-4</v>
      </c>
      <c r="BZ557" s="2">
        <f t="shared" si="467"/>
        <v>2.0936112301020465E-2</v>
      </c>
      <c r="CA557" s="2">
        <f t="shared" si="468"/>
        <v>1.1666666666666667</v>
      </c>
      <c r="CB557" s="2">
        <f t="shared" si="469"/>
        <v>11.13182744354836</v>
      </c>
      <c r="CC557" s="2">
        <v>6.6349999999999998</v>
      </c>
      <c r="CD557" s="2" t="str">
        <f t="shared" si="470"/>
        <v>Sig Diff Var</v>
      </c>
      <c r="CE557" s="2">
        <f t="shared" si="471"/>
        <v>3.7562222080091245E-2</v>
      </c>
      <c r="CF557" s="2" t="str">
        <f t="shared" si="472"/>
        <v>Sig</v>
      </c>
      <c r="CG557" s="2" t="str">
        <f t="shared" si="473"/>
        <v>Sig</v>
      </c>
      <c r="CH557" s="2" t="str">
        <f t="shared" si="474"/>
        <v>Diff Var T-test</v>
      </c>
      <c r="CI557" s="2" t="str">
        <f t="shared" si="475"/>
        <v/>
      </c>
      <c r="CJ557" s="2" t="str">
        <f t="shared" si="476"/>
        <v>NOECToxicLess25</v>
      </c>
    </row>
    <row r="558" spans="1:88" x14ac:dyDescent="0.2">
      <c r="A558" s="1" t="s">
        <v>142</v>
      </c>
      <c r="B558" s="19" t="s">
        <v>208</v>
      </c>
      <c r="C558" s="20">
        <v>37732</v>
      </c>
      <c r="D558" s="7">
        <v>0.66666666666666663</v>
      </c>
      <c r="E558" s="1">
        <v>0.1</v>
      </c>
      <c r="F558" s="1" t="s">
        <v>57</v>
      </c>
      <c r="G558" s="1" t="s">
        <v>727</v>
      </c>
      <c r="H558" s="19" t="s">
        <v>711</v>
      </c>
      <c r="I558" s="19" t="s">
        <v>712</v>
      </c>
      <c r="J558" s="19" t="s">
        <v>61</v>
      </c>
      <c r="K558" s="2">
        <v>0.75</v>
      </c>
      <c r="L558" s="2">
        <v>0.25</v>
      </c>
      <c r="M558" s="19">
        <v>100</v>
      </c>
      <c r="N558" s="19">
        <v>90</v>
      </c>
      <c r="O558" s="19">
        <v>90</v>
      </c>
      <c r="P558" s="19">
        <v>78</v>
      </c>
      <c r="Q558" s="21"/>
      <c r="R558" s="21"/>
      <c r="S558" s="21"/>
      <c r="T558" s="21"/>
      <c r="W558" s="2">
        <f t="shared" si="424"/>
        <v>89.5</v>
      </c>
      <c r="X558" s="2">
        <f t="shared" si="425"/>
        <v>9</v>
      </c>
      <c r="Y558" s="2">
        <f t="shared" si="426"/>
        <v>4</v>
      </c>
      <c r="Z558" s="19">
        <v>80</v>
      </c>
      <c r="AA558" s="19">
        <v>67</v>
      </c>
      <c r="AB558" s="19">
        <v>92</v>
      </c>
      <c r="AC558" s="19">
        <v>64</v>
      </c>
      <c r="AJ558" s="2">
        <f t="shared" si="427"/>
        <v>75.75</v>
      </c>
      <c r="AK558" s="2">
        <f t="shared" si="428"/>
        <v>12.867918764638411</v>
      </c>
      <c r="AL558" s="2">
        <f t="shared" si="429"/>
        <v>4</v>
      </c>
      <c r="AM558" s="22">
        <f t="shared" si="430"/>
        <v>1.5707963267948966</v>
      </c>
      <c r="AN558" s="22">
        <f t="shared" si="431"/>
        <v>1.2490457723982542</v>
      </c>
      <c r="AO558" s="22">
        <f t="shared" si="432"/>
        <v>1.2490457723982542</v>
      </c>
      <c r="AP558" s="22">
        <f t="shared" si="433"/>
        <v>1.0825910633979794</v>
      </c>
      <c r="AQ558" s="22" t="str">
        <f t="shared" si="434"/>
        <v/>
      </c>
      <c r="AR558" s="22" t="str">
        <f t="shared" si="435"/>
        <v/>
      </c>
      <c r="AS558" s="22" t="str">
        <f t="shared" si="436"/>
        <v/>
      </c>
      <c r="AT558" s="22" t="str">
        <f t="shared" si="437"/>
        <v/>
      </c>
      <c r="AU558" s="22" t="str">
        <f t="shared" si="438"/>
        <v/>
      </c>
      <c r="AV558" s="22" t="str">
        <f t="shared" si="439"/>
        <v/>
      </c>
      <c r="AW558" s="2">
        <f t="shared" si="440"/>
        <v>1.2878697337473461</v>
      </c>
      <c r="AX558" s="2">
        <f t="shared" si="441"/>
        <v>0.20428851289582961</v>
      </c>
      <c r="AY558" s="2">
        <f t="shared" si="442"/>
        <v>4</v>
      </c>
      <c r="AZ558" s="23">
        <f t="shared" si="443"/>
        <v>1.1071487177940904</v>
      </c>
      <c r="BA558" s="23">
        <f t="shared" si="444"/>
        <v>0.95885661216102935</v>
      </c>
      <c r="BB558" s="23">
        <f t="shared" si="445"/>
        <v>1.2840397745833483</v>
      </c>
      <c r="BC558" s="23">
        <f t="shared" si="446"/>
        <v>0.9272952180016123</v>
      </c>
      <c r="BD558" s="23" t="str">
        <f t="shared" si="447"/>
        <v/>
      </c>
      <c r="BE558" s="23" t="str">
        <f t="shared" si="448"/>
        <v/>
      </c>
      <c r="BF558" s="23" t="str">
        <f t="shared" si="449"/>
        <v/>
      </c>
      <c r="BG558" s="23" t="str">
        <f t="shared" si="450"/>
        <v/>
      </c>
      <c r="BH558" s="23" t="str">
        <f t="shared" si="451"/>
        <v/>
      </c>
      <c r="BI558" s="23" t="str">
        <f t="shared" si="452"/>
        <v/>
      </c>
      <c r="BJ558" s="2">
        <f t="shared" si="453"/>
        <v>1.0693350806350201</v>
      </c>
      <c r="BK558" s="2">
        <f t="shared" si="454"/>
        <v>0.16320620018034226</v>
      </c>
      <c r="BL558" s="2">
        <f t="shared" si="455"/>
        <v>4</v>
      </c>
      <c r="BM558" s="2">
        <f t="shared" si="456"/>
        <v>1.5694780428712843E-4</v>
      </c>
      <c r="BN558" s="2">
        <f t="shared" si="457"/>
        <v>2.6262050105327094E-5</v>
      </c>
      <c r="BO558" s="2">
        <f t="shared" si="458"/>
        <v>6</v>
      </c>
      <c r="BP558" s="2">
        <f t="shared" si="459"/>
        <v>0.92410088854029304</v>
      </c>
      <c r="BQ558" s="2">
        <f t="shared" si="460"/>
        <v>0.71755819649141217</v>
      </c>
      <c r="BR558" s="3" t="str">
        <f t="shared" si="461"/>
        <v>Nontoxic</v>
      </c>
      <c r="BS558" s="2">
        <f t="shared" si="462"/>
        <v>84.636871508379883</v>
      </c>
      <c r="BT558" s="4" t="s">
        <v>663</v>
      </c>
      <c r="BU558" s="2" t="s">
        <v>666</v>
      </c>
      <c r="BV558" s="2">
        <f t="shared" si="463"/>
        <v>3</v>
      </c>
      <c r="BW558" s="2">
        <f t="shared" si="464"/>
        <v>3</v>
      </c>
      <c r="BX558" s="2">
        <f t="shared" si="465"/>
        <v>4.1733796501189538E-2</v>
      </c>
      <c r="BY558" s="2">
        <f t="shared" si="466"/>
        <v>2.6636263777305953E-2</v>
      </c>
      <c r="BZ558" s="2">
        <f t="shared" si="467"/>
        <v>3.418503013924775E-2</v>
      </c>
      <c r="CA558" s="2">
        <f t="shared" si="468"/>
        <v>1.1666666666666667</v>
      </c>
      <c r="CB558" s="2">
        <f t="shared" si="469"/>
        <v>0.12854779865690855</v>
      </c>
      <c r="CC558" s="2">
        <v>6.6349999999999998</v>
      </c>
      <c r="CD558" s="2" t="str">
        <f t="shared" si="470"/>
        <v>Same Var</v>
      </c>
      <c r="CE558" s="2">
        <f t="shared" si="471"/>
        <v>9.3593189407553651E-2</v>
      </c>
      <c r="CF558" s="2" t="str">
        <f t="shared" si="472"/>
        <v>NS</v>
      </c>
      <c r="CG558" s="2" t="str">
        <f t="shared" si="473"/>
        <v>NS</v>
      </c>
      <c r="CH558" s="2" t="str">
        <f t="shared" si="474"/>
        <v>Same Var T-test</v>
      </c>
      <c r="CI558" s="2" t="str">
        <f t="shared" si="475"/>
        <v/>
      </c>
      <c r="CJ558" s="2" t="str">
        <f t="shared" si="476"/>
        <v/>
      </c>
    </row>
    <row r="559" spans="1:88" x14ac:dyDescent="0.2">
      <c r="A559" s="1" t="s">
        <v>142</v>
      </c>
      <c r="B559" s="19" t="s">
        <v>199</v>
      </c>
      <c r="C559" s="20">
        <v>37733</v>
      </c>
      <c r="D559" s="7">
        <v>0.34722222222222221</v>
      </c>
      <c r="E559" s="1">
        <v>0.1</v>
      </c>
      <c r="F559" s="1" t="s">
        <v>57</v>
      </c>
      <c r="G559" s="1" t="s">
        <v>727</v>
      </c>
      <c r="H559" s="19" t="s">
        <v>711</v>
      </c>
      <c r="I559" s="19" t="s">
        <v>712</v>
      </c>
      <c r="J559" s="19" t="s">
        <v>61</v>
      </c>
      <c r="K559" s="2">
        <v>0.75</v>
      </c>
      <c r="L559" s="2">
        <v>0.25</v>
      </c>
      <c r="M559" s="19">
        <v>100</v>
      </c>
      <c r="N559" s="19">
        <v>90</v>
      </c>
      <c r="O559" s="19">
        <v>90</v>
      </c>
      <c r="P559" s="19">
        <v>78</v>
      </c>
      <c r="Q559" s="21"/>
      <c r="R559" s="21"/>
      <c r="S559" s="21"/>
      <c r="T559" s="21"/>
      <c r="W559" s="2">
        <f t="shared" si="424"/>
        <v>89.5</v>
      </c>
      <c r="X559" s="2">
        <f t="shared" si="425"/>
        <v>9</v>
      </c>
      <c r="Y559" s="2">
        <f t="shared" si="426"/>
        <v>4</v>
      </c>
      <c r="Z559" s="19">
        <v>70</v>
      </c>
      <c r="AA559" s="19">
        <v>100</v>
      </c>
      <c r="AB559" s="19">
        <v>63</v>
      </c>
      <c r="AC559" s="19">
        <v>70</v>
      </c>
      <c r="AJ559" s="2">
        <f t="shared" si="427"/>
        <v>75.75</v>
      </c>
      <c r="AK559" s="2">
        <f t="shared" si="428"/>
        <v>16.5</v>
      </c>
      <c r="AL559" s="2">
        <f t="shared" si="429"/>
        <v>4</v>
      </c>
      <c r="AM559" s="22">
        <f t="shared" si="430"/>
        <v>1.5707963267948966</v>
      </c>
      <c r="AN559" s="22">
        <f t="shared" si="431"/>
        <v>1.2490457723982542</v>
      </c>
      <c r="AO559" s="22">
        <f t="shared" si="432"/>
        <v>1.2490457723982542</v>
      </c>
      <c r="AP559" s="22">
        <f t="shared" si="433"/>
        <v>1.0825910633979794</v>
      </c>
      <c r="AQ559" s="22" t="str">
        <f t="shared" si="434"/>
        <v/>
      </c>
      <c r="AR559" s="22" t="str">
        <f t="shared" si="435"/>
        <v/>
      </c>
      <c r="AS559" s="22" t="str">
        <f t="shared" si="436"/>
        <v/>
      </c>
      <c r="AT559" s="22" t="str">
        <f t="shared" si="437"/>
        <v/>
      </c>
      <c r="AU559" s="22" t="str">
        <f t="shared" si="438"/>
        <v/>
      </c>
      <c r="AV559" s="22" t="str">
        <f t="shared" si="439"/>
        <v/>
      </c>
      <c r="AW559" s="2">
        <f t="shared" si="440"/>
        <v>1.2878697337473461</v>
      </c>
      <c r="AX559" s="2">
        <f t="shared" si="441"/>
        <v>0.20428851289582961</v>
      </c>
      <c r="AY559" s="2">
        <f t="shared" si="442"/>
        <v>4</v>
      </c>
      <c r="AZ559" s="23">
        <f t="shared" si="443"/>
        <v>0.99115658643119231</v>
      </c>
      <c r="BA559" s="23">
        <f t="shared" si="444"/>
        <v>1.5707963267948966</v>
      </c>
      <c r="BB559" s="23">
        <f t="shared" si="445"/>
        <v>0.91690926485168278</v>
      </c>
      <c r="BC559" s="23">
        <f t="shared" si="446"/>
        <v>0.99115658643119231</v>
      </c>
      <c r="BD559" s="23" t="str">
        <f t="shared" si="447"/>
        <v/>
      </c>
      <c r="BE559" s="23" t="str">
        <f t="shared" si="448"/>
        <v/>
      </c>
      <c r="BF559" s="23" t="str">
        <f t="shared" si="449"/>
        <v/>
      </c>
      <c r="BG559" s="23" t="str">
        <f t="shared" si="450"/>
        <v/>
      </c>
      <c r="BH559" s="23" t="str">
        <f t="shared" si="451"/>
        <v/>
      </c>
      <c r="BI559" s="23" t="str">
        <f t="shared" si="452"/>
        <v/>
      </c>
      <c r="BJ559" s="2">
        <f t="shared" si="453"/>
        <v>1.117504691127241</v>
      </c>
      <c r="BK559" s="2">
        <f t="shared" si="454"/>
        <v>0.30421457291934539</v>
      </c>
      <c r="BL559" s="2">
        <f t="shared" si="455"/>
        <v>4</v>
      </c>
      <c r="BM559" s="2">
        <f t="shared" si="456"/>
        <v>8.4131564978446704E-4</v>
      </c>
      <c r="BN559" s="2">
        <f t="shared" si="457"/>
        <v>1.8991549374035381E-4</v>
      </c>
      <c r="BO559" s="2">
        <f t="shared" si="458"/>
        <v>4</v>
      </c>
      <c r="BP559" s="2">
        <f t="shared" si="459"/>
        <v>0.89015637902496225</v>
      </c>
      <c r="BQ559" s="2">
        <f t="shared" si="460"/>
        <v>0.74069708411268287</v>
      </c>
      <c r="BR559" s="3" t="str">
        <f t="shared" si="461"/>
        <v>Nontoxic</v>
      </c>
      <c r="BS559" s="2">
        <f t="shared" si="462"/>
        <v>84.636871508379883</v>
      </c>
      <c r="BT559" s="4" t="s">
        <v>663</v>
      </c>
      <c r="BU559" s="2" t="s">
        <v>666</v>
      </c>
      <c r="BV559" s="2">
        <f t="shared" si="463"/>
        <v>3</v>
      </c>
      <c r="BW559" s="2">
        <f t="shared" si="464"/>
        <v>3</v>
      </c>
      <c r="BX559" s="2">
        <f t="shared" si="465"/>
        <v>4.1733796501189538E-2</v>
      </c>
      <c r="BY559" s="2">
        <f t="shared" si="466"/>
        <v>9.2546506376499721E-2</v>
      </c>
      <c r="BZ559" s="2">
        <f t="shared" si="467"/>
        <v>6.7140151438844622E-2</v>
      </c>
      <c r="CA559" s="2">
        <f t="shared" si="468"/>
        <v>1.1666666666666667</v>
      </c>
      <c r="CB559" s="2">
        <f t="shared" si="469"/>
        <v>0.39739355027599083</v>
      </c>
      <c r="CC559" s="2">
        <v>6.6349999999999998</v>
      </c>
      <c r="CD559" s="2" t="str">
        <f t="shared" si="470"/>
        <v>Same Var</v>
      </c>
      <c r="CE559" s="2">
        <f t="shared" si="471"/>
        <v>8.5215217038346114E-2</v>
      </c>
      <c r="CF559" s="2" t="str">
        <f t="shared" si="472"/>
        <v>NS</v>
      </c>
      <c r="CG559" s="2" t="str">
        <f t="shared" si="473"/>
        <v>NS</v>
      </c>
      <c r="CH559" s="2" t="str">
        <f t="shared" si="474"/>
        <v>Same Var T-test</v>
      </c>
      <c r="CI559" s="2" t="str">
        <f t="shared" si="475"/>
        <v/>
      </c>
      <c r="CJ559" s="2" t="str">
        <f t="shared" si="476"/>
        <v/>
      </c>
    </row>
    <row r="560" spans="1:88" hidden="1" x14ac:dyDescent="0.2">
      <c r="A560" s="1" t="s">
        <v>142</v>
      </c>
      <c r="B560" s="19" t="s">
        <v>194</v>
      </c>
      <c r="C560" s="20">
        <v>37733</v>
      </c>
      <c r="D560" s="7">
        <v>0.57291666666666663</v>
      </c>
      <c r="E560" s="1">
        <v>0.1</v>
      </c>
      <c r="F560" s="1" t="s">
        <v>57</v>
      </c>
      <c r="G560" s="1" t="s">
        <v>727</v>
      </c>
      <c r="H560" s="19" t="s">
        <v>711</v>
      </c>
      <c r="I560" s="19" t="s">
        <v>712</v>
      </c>
      <c r="J560" s="19" t="s">
        <v>61</v>
      </c>
      <c r="K560" s="2">
        <v>0.75</v>
      </c>
      <c r="L560" s="2">
        <v>0.25</v>
      </c>
      <c r="M560" s="19">
        <v>100</v>
      </c>
      <c r="N560" s="19">
        <v>90</v>
      </c>
      <c r="O560" s="19">
        <v>90</v>
      </c>
      <c r="P560" s="19">
        <v>78</v>
      </c>
      <c r="Q560" s="21"/>
      <c r="R560" s="21"/>
      <c r="S560" s="21"/>
      <c r="T560" s="21"/>
      <c r="W560" s="2">
        <f t="shared" si="424"/>
        <v>89.5</v>
      </c>
      <c r="X560" s="2">
        <f t="shared" si="425"/>
        <v>9</v>
      </c>
      <c r="Y560" s="2">
        <f t="shared" si="426"/>
        <v>4</v>
      </c>
      <c r="Z560" s="19">
        <v>80</v>
      </c>
      <c r="AA560" s="19">
        <v>78</v>
      </c>
      <c r="AB560" s="19">
        <v>40</v>
      </c>
      <c r="AC560" s="19">
        <v>60</v>
      </c>
      <c r="AJ560" s="2">
        <f t="shared" si="427"/>
        <v>64.5</v>
      </c>
      <c r="AK560" s="2">
        <f t="shared" si="428"/>
        <v>18.645821694595995</v>
      </c>
      <c r="AL560" s="2">
        <f t="shared" si="429"/>
        <v>4</v>
      </c>
      <c r="AM560" s="22">
        <f t="shared" si="430"/>
        <v>1.5707963267948966</v>
      </c>
      <c r="AN560" s="22">
        <f t="shared" si="431"/>
        <v>1.2490457723982542</v>
      </c>
      <c r="AO560" s="22">
        <f t="shared" si="432"/>
        <v>1.2490457723982542</v>
      </c>
      <c r="AP560" s="22">
        <f t="shared" si="433"/>
        <v>1.0825910633979794</v>
      </c>
      <c r="AQ560" s="22" t="str">
        <f t="shared" si="434"/>
        <v/>
      </c>
      <c r="AR560" s="22" t="str">
        <f t="shared" si="435"/>
        <v/>
      </c>
      <c r="AS560" s="22" t="str">
        <f t="shared" si="436"/>
        <v/>
      </c>
      <c r="AT560" s="22" t="str">
        <f t="shared" si="437"/>
        <v/>
      </c>
      <c r="AU560" s="22" t="str">
        <f t="shared" si="438"/>
        <v/>
      </c>
      <c r="AV560" s="22" t="str">
        <f t="shared" si="439"/>
        <v/>
      </c>
      <c r="AW560" s="2">
        <f t="shared" si="440"/>
        <v>1.2878697337473461</v>
      </c>
      <c r="AX560" s="2">
        <f t="shared" si="441"/>
        <v>0.20428851289582961</v>
      </c>
      <c r="AY560" s="2">
        <f t="shared" si="442"/>
        <v>4</v>
      </c>
      <c r="AZ560" s="23">
        <f t="shared" si="443"/>
        <v>1.1071487177940904</v>
      </c>
      <c r="BA560" s="23">
        <f t="shared" si="444"/>
        <v>1.0825910633979794</v>
      </c>
      <c r="BB560" s="23">
        <f t="shared" si="445"/>
        <v>0.68471920300228295</v>
      </c>
      <c r="BC560" s="23">
        <f t="shared" si="446"/>
        <v>0.88607712379261372</v>
      </c>
      <c r="BD560" s="23" t="str">
        <f t="shared" si="447"/>
        <v/>
      </c>
      <c r="BE560" s="23" t="str">
        <f t="shared" si="448"/>
        <v/>
      </c>
      <c r="BF560" s="23" t="str">
        <f t="shared" si="449"/>
        <v/>
      </c>
      <c r="BG560" s="23" t="str">
        <f t="shared" si="450"/>
        <v/>
      </c>
      <c r="BH560" s="23" t="str">
        <f t="shared" si="451"/>
        <v/>
      </c>
      <c r="BI560" s="23" t="str">
        <f t="shared" si="452"/>
        <v/>
      </c>
      <c r="BJ560" s="2">
        <f t="shared" si="453"/>
        <v>0.94013402699674153</v>
      </c>
      <c r="BK560" s="2">
        <f t="shared" si="454"/>
        <v>0.19693213320202424</v>
      </c>
      <c r="BL560" s="2">
        <f t="shared" si="455"/>
        <v>4</v>
      </c>
      <c r="BM560" s="2">
        <f t="shared" si="456"/>
        <v>2.4224996851578774E-4</v>
      </c>
      <c r="BN560" s="2">
        <f t="shared" si="457"/>
        <v>4.2815665465803884E-5</v>
      </c>
      <c r="BO560" s="2">
        <f t="shared" si="458"/>
        <v>6</v>
      </c>
      <c r="BP560" s="2">
        <f t="shared" si="459"/>
        <v>-0.20654723516750806</v>
      </c>
      <c r="BQ560" s="2">
        <f t="shared" si="460"/>
        <v>0.71755819649141217</v>
      </c>
      <c r="BR560" s="3" t="str">
        <f t="shared" si="461"/>
        <v>Toxic</v>
      </c>
      <c r="BS560" s="2">
        <f t="shared" si="462"/>
        <v>72.067039106145245</v>
      </c>
      <c r="BT560" s="4" t="s">
        <v>663</v>
      </c>
      <c r="BU560" s="2" t="s">
        <v>666</v>
      </c>
      <c r="BV560" s="2">
        <f t="shared" si="463"/>
        <v>3</v>
      </c>
      <c r="BW560" s="2">
        <f t="shared" si="464"/>
        <v>3</v>
      </c>
      <c r="BX560" s="2">
        <f t="shared" si="465"/>
        <v>4.1733796501189538E-2</v>
      </c>
      <c r="BY560" s="2">
        <f t="shared" si="466"/>
        <v>3.8782265087499816E-2</v>
      </c>
      <c r="BZ560" s="2">
        <f t="shared" si="467"/>
        <v>4.0258030794344681E-2</v>
      </c>
      <c r="CA560" s="2">
        <f t="shared" si="468"/>
        <v>1.1666666666666667</v>
      </c>
      <c r="CB560" s="2">
        <f t="shared" si="469"/>
        <v>3.457770786082749E-3</v>
      </c>
      <c r="CC560" s="2">
        <v>6.6349999999999998</v>
      </c>
      <c r="CD560" s="2" t="str">
        <f t="shared" si="470"/>
        <v>Same Var</v>
      </c>
      <c r="CE560" s="2">
        <f t="shared" si="471"/>
        <v>8.0428116208291059E-2</v>
      </c>
      <c r="CF560" s="2" t="str">
        <f t="shared" si="472"/>
        <v>NS</v>
      </c>
      <c r="CG560" s="2" t="str">
        <f t="shared" si="473"/>
        <v>NS</v>
      </c>
      <c r="CH560" s="2" t="str">
        <f t="shared" si="474"/>
        <v>Same Var T-test</v>
      </c>
      <c r="CI560" s="2" t="str">
        <f t="shared" si="475"/>
        <v/>
      </c>
      <c r="CJ560" s="2" t="str">
        <f t="shared" si="476"/>
        <v/>
      </c>
    </row>
    <row r="561" spans="1:88" hidden="1" x14ac:dyDescent="0.2">
      <c r="A561" s="1" t="s">
        <v>142</v>
      </c>
      <c r="B561" s="19" t="s">
        <v>189</v>
      </c>
      <c r="C561" s="20">
        <v>37733</v>
      </c>
      <c r="D561" s="7">
        <v>0.625</v>
      </c>
      <c r="E561" s="1">
        <v>0.1</v>
      </c>
      <c r="F561" s="1" t="s">
        <v>57</v>
      </c>
      <c r="G561" s="1" t="s">
        <v>727</v>
      </c>
      <c r="H561" s="19" t="s">
        <v>711</v>
      </c>
      <c r="I561" s="19" t="s">
        <v>712</v>
      </c>
      <c r="J561" s="19" t="s">
        <v>61</v>
      </c>
      <c r="K561" s="2">
        <v>0.75</v>
      </c>
      <c r="L561" s="2">
        <v>0.25</v>
      </c>
      <c r="M561" s="19">
        <v>100</v>
      </c>
      <c r="N561" s="19">
        <v>90</v>
      </c>
      <c r="O561" s="19">
        <v>90</v>
      </c>
      <c r="P561" s="19">
        <v>78</v>
      </c>
      <c r="Q561" s="21"/>
      <c r="R561" s="21"/>
      <c r="S561" s="21"/>
      <c r="T561" s="21"/>
      <c r="W561" s="2">
        <f t="shared" si="424"/>
        <v>89.5</v>
      </c>
      <c r="X561" s="2">
        <f t="shared" si="425"/>
        <v>9</v>
      </c>
      <c r="Y561" s="2">
        <f t="shared" si="426"/>
        <v>4</v>
      </c>
      <c r="Z561" s="19">
        <v>60</v>
      </c>
      <c r="AA561" s="19">
        <v>60</v>
      </c>
      <c r="AB561" s="19">
        <v>88</v>
      </c>
      <c r="AC561" s="19">
        <v>40</v>
      </c>
      <c r="AJ561" s="2">
        <f t="shared" si="427"/>
        <v>62</v>
      </c>
      <c r="AK561" s="2">
        <f t="shared" si="428"/>
        <v>19.731531449264988</v>
      </c>
      <c r="AL561" s="2">
        <f t="shared" si="429"/>
        <v>4</v>
      </c>
      <c r="AM561" s="22">
        <f t="shared" si="430"/>
        <v>1.5707963267948966</v>
      </c>
      <c r="AN561" s="22">
        <f t="shared" si="431"/>
        <v>1.2490457723982542</v>
      </c>
      <c r="AO561" s="22">
        <f t="shared" si="432"/>
        <v>1.2490457723982542</v>
      </c>
      <c r="AP561" s="22">
        <f t="shared" si="433"/>
        <v>1.0825910633979794</v>
      </c>
      <c r="AQ561" s="22" t="str">
        <f t="shared" si="434"/>
        <v/>
      </c>
      <c r="AR561" s="22" t="str">
        <f t="shared" si="435"/>
        <v/>
      </c>
      <c r="AS561" s="22" t="str">
        <f t="shared" si="436"/>
        <v/>
      </c>
      <c r="AT561" s="22" t="str">
        <f t="shared" si="437"/>
        <v/>
      </c>
      <c r="AU561" s="22" t="str">
        <f t="shared" si="438"/>
        <v/>
      </c>
      <c r="AV561" s="22" t="str">
        <f t="shared" si="439"/>
        <v/>
      </c>
      <c r="AW561" s="2">
        <f t="shared" si="440"/>
        <v>1.2878697337473461</v>
      </c>
      <c r="AX561" s="2">
        <f t="shared" si="441"/>
        <v>0.20428851289582961</v>
      </c>
      <c r="AY561" s="2">
        <f t="shared" si="442"/>
        <v>4</v>
      </c>
      <c r="AZ561" s="23">
        <f t="shared" si="443"/>
        <v>0.88607712379261372</v>
      </c>
      <c r="BA561" s="23">
        <f t="shared" si="444"/>
        <v>0.88607712379261372</v>
      </c>
      <c r="BB561" s="23">
        <f t="shared" si="445"/>
        <v>1.2170547209052252</v>
      </c>
      <c r="BC561" s="23">
        <f t="shared" si="446"/>
        <v>0.68471920300228295</v>
      </c>
      <c r="BD561" s="23" t="str">
        <f t="shared" si="447"/>
        <v/>
      </c>
      <c r="BE561" s="23" t="str">
        <f t="shared" si="448"/>
        <v/>
      </c>
      <c r="BF561" s="23" t="str">
        <f t="shared" si="449"/>
        <v/>
      </c>
      <c r="BG561" s="23" t="str">
        <f t="shared" si="450"/>
        <v/>
      </c>
      <c r="BH561" s="23" t="str">
        <f t="shared" si="451"/>
        <v/>
      </c>
      <c r="BI561" s="23" t="str">
        <f t="shared" si="452"/>
        <v/>
      </c>
      <c r="BJ561" s="2">
        <f t="shared" si="453"/>
        <v>0.91848204287318391</v>
      </c>
      <c r="BK561" s="2">
        <f t="shared" si="454"/>
        <v>0.22052276294672313</v>
      </c>
      <c r="BL561" s="2">
        <f t="shared" si="455"/>
        <v>4</v>
      </c>
      <c r="BM561" s="2">
        <f t="shared" si="456"/>
        <v>3.2495064187986757E-4</v>
      </c>
      <c r="BN561" s="2">
        <f t="shared" si="457"/>
        <v>6.0749851314414014E-5</v>
      </c>
      <c r="BO561" s="2">
        <f t="shared" si="458"/>
        <v>5</v>
      </c>
      <c r="BP561" s="2">
        <f t="shared" si="459"/>
        <v>-0.35319094242435062</v>
      </c>
      <c r="BQ561" s="2">
        <f t="shared" si="460"/>
        <v>0.72668684380042159</v>
      </c>
      <c r="BR561" s="3" t="str">
        <f t="shared" si="461"/>
        <v>Toxic</v>
      </c>
      <c r="BS561" s="2">
        <f t="shared" si="462"/>
        <v>69.273743016759781</v>
      </c>
      <c r="BT561" s="4" t="s">
        <v>663</v>
      </c>
      <c r="BU561" s="4" t="s">
        <v>667</v>
      </c>
      <c r="BV561" s="2">
        <f t="shared" si="463"/>
        <v>3</v>
      </c>
      <c r="BW561" s="2">
        <f t="shared" si="464"/>
        <v>3</v>
      </c>
      <c r="BX561" s="2">
        <f t="shared" si="465"/>
        <v>4.1733796501189538E-2</v>
      </c>
      <c r="BY561" s="2">
        <f t="shared" si="466"/>
        <v>4.8630288977656644E-2</v>
      </c>
      <c r="BZ561" s="2">
        <f t="shared" si="467"/>
        <v>4.5182042739423091E-2</v>
      </c>
      <c r="CA561" s="2">
        <f t="shared" si="468"/>
        <v>1.1666666666666667</v>
      </c>
      <c r="CB561" s="2">
        <f t="shared" si="469"/>
        <v>1.5021287402510502E-2</v>
      </c>
      <c r="CC561" s="2">
        <v>6.6349999999999998</v>
      </c>
      <c r="CD561" s="2" t="str">
        <f t="shared" si="470"/>
        <v>Same Var</v>
      </c>
      <c r="CE561" s="2">
        <f t="shared" si="471"/>
        <v>9.1706712471204779E-2</v>
      </c>
      <c r="CF561" s="2" t="str">
        <f t="shared" si="472"/>
        <v>NS</v>
      </c>
      <c r="CG561" s="2" t="str">
        <f t="shared" si="473"/>
        <v>NS</v>
      </c>
      <c r="CH561" s="2" t="str">
        <f t="shared" si="474"/>
        <v>Same Var T-test</v>
      </c>
      <c r="CI561" s="2" t="str">
        <f t="shared" si="475"/>
        <v/>
      </c>
      <c r="CJ561" s="2" t="str">
        <f t="shared" si="476"/>
        <v/>
      </c>
    </row>
    <row r="562" spans="1:88" hidden="1" x14ac:dyDescent="0.2">
      <c r="A562" s="1" t="s">
        <v>142</v>
      </c>
      <c r="B562" s="19" t="s">
        <v>193</v>
      </c>
      <c r="C562" s="20">
        <v>37733</v>
      </c>
      <c r="D562" s="7">
        <v>0.58680555555555558</v>
      </c>
      <c r="E562" s="1">
        <v>0.1</v>
      </c>
      <c r="F562" s="1" t="s">
        <v>57</v>
      </c>
      <c r="G562" s="1" t="s">
        <v>727</v>
      </c>
      <c r="H562" s="19" t="s">
        <v>711</v>
      </c>
      <c r="I562" s="19" t="s">
        <v>712</v>
      </c>
      <c r="J562" s="19" t="s">
        <v>61</v>
      </c>
      <c r="K562" s="2">
        <v>0.75</v>
      </c>
      <c r="L562" s="2">
        <v>0.25</v>
      </c>
      <c r="M562" s="19">
        <v>100</v>
      </c>
      <c r="N562" s="19">
        <v>90</v>
      </c>
      <c r="O562" s="19">
        <v>90</v>
      </c>
      <c r="P562" s="19">
        <v>78</v>
      </c>
      <c r="Q562" s="21"/>
      <c r="R562" s="21"/>
      <c r="S562" s="21"/>
      <c r="T562" s="21"/>
      <c r="W562" s="2">
        <f t="shared" si="424"/>
        <v>89.5</v>
      </c>
      <c r="X562" s="2">
        <f t="shared" si="425"/>
        <v>9</v>
      </c>
      <c r="Y562" s="2">
        <f t="shared" si="426"/>
        <v>4</v>
      </c>
      <c r="Z562" s="19">
        <v>60</v>
      </c>
      <c r="AA562" s="19">
        <v>60</v>
      </c>
      <c r="AB562" s="19">
        <v>30</v>
      </c>
      <c r="AC562" s="19">
        <v>80</v>
      </c>
      <c r="AJ562" s="2">
        <f t="shared" si="427"/>
        <v>57.5</v>
      </c>
      <c r="AK562" s="2">
        <f t="shared" si="428"/>
        <v>20.615528128088304</v>
      </c>
      <c r="AL562" s="2">
        <f t="shared" si="429"/>
        <v>4</v>
      </c>
      <c r="AM562" s="22">
        <f t="shared" si="430"/>
        <v>1.5707963267948966</v>
      </c>
      <c r="AN562" s="22">
        <f t="shared" si="431"/>
        <v>1.2490457723982542</v>
      </c>
      <c r="AO562" s="22">
        <f t="shared" si="432"/>
        <v>1.2490457723982542</v>
      </c>
      <c r="AP562" s="22">
        <f t="shared" si="433"/>
        <v>1.0825910633979794</v>
      </c>
      <c r="AQ562" s="22" t="str">
        <f t="shared" si="434"/>
        <v/>
      </c>
      <c r="AR562" s="22" t="str">
        <f t="shared" si="435"/>
        <v/>
      </c>
      <c r="AS562" s="22" t="str">
        <f t="shared" si="436"/>
        <v/>
      </c>
      <c r="AT562" s="22" t="str">
        <f t="shared" si="437"/>
        <v/>
      </c>
      <c r="AU562" s="22" t="str">
        <f t="shared" si="438"/>
        <v/>
      </c>
      <c r="AV562" s="22" t="str">
        <f t="shared" si="439"/>
        <v/>
      </c>
      <c r="AW562" s="2">
        <f t="shared" si="440"/>
        <v>1.2878697337473461</v>
      </c>
      <c r="AX562" s="2">
        <f t="shared" si="441"/>
        <v>0.20428851289582961</v>
      </c>
      <c r="AY562" s="2">
        <f t="shared" si="442"/>
        <v>4</v>
      </c>
      <c r="AZ562" s="23">
        <f t="shared" si="443"/>
        <v>0.88607712379261372</v>
      </c>
      <c r="BA562" s="23">
        <f t="shared" si="444"/>
        <v>0.88607712379261372</v>
      </c>
      <c r="BB562" s="23">
        <f t="shared" si="445"/>
        <v>0.57963974036370425</v>
      </c>
      <c r="BC562" s="23">
        <f t="shared" si="446"/>
        <v>1.1071487177940904</v>
      </c>
      <c r="BD562" s="23" t="str">
        <f t="shared" si="447"/>
        <v/>
      </c>
      <c r="BE562" s="23" t="str">
        <f t="shared" si="448"/>
        <v/>
      </c>
      <c r="BF562" s="23" t="str">
        <f t="shared" si="449"/>
        <v/>
      </c>
      <c r="BG562" s="23" t="str">
        <f t="shared" si="450"/>
        <v/>
      </c>
      <c r="BH562" s="23" t="str">
        <f t="shared" si="451"/>
        <v/>
      </c>
      <c r="BI562" s="23" t="str">
        <f t="shared" si="452"/>
        <v/>
      </c>
      <c r="BJ562" s="2">
        <f t="shared" si="453"/>
        <v>0.86473567643575555</v>
      </c>
      <c r="BK562" s="2">
        <f t="shared" si="454"/>
        <v>0.21675999795162679</v>
      </c>
      <c r="BL562" s="2">
        <f t="shared" si="455"/>
        <v>4</v>
      </c>
      <c r="BM562" s="2">
        <f t="shared" si="456"/>
        <v>3.1028960992726825E-4</v>
      </c>
      <c r="BN562" s="2">
        <f t="shared" si="457"/>
        <v>5.7472257834953699E-5</v>
      </c>
      <c r="BO562" s="2">
        <f t="shared" si="458"/>
        <v>5</v>
      </c>
      <c r="BP562" s="2">
        <f t="shared" si="459"/>
        <v>-0.76224651708667912</v>
      </c>
      <c r="BQ562" s="2">
        <f t="shared" si="460"/>
        <v>0.72668684380042159</v>
      </c>
      <c r="BR562" s="3" t="str">
        <f t="shared" si="461"/>
        <v>Toxic</v>
      </c>
      <c r="BS562" s="2">
        <f t="shared" si="462"/>
        <v>64.245810055865931</v>
      </c>
      <c r="BT562" s="4" t="s">
        <v>663</v>
      </c>
      <c r="BU562" s="4" t="s">
        <v>667</v>
      </c>
      <c r="BV562" s="2">
        <f t="shared" si="463"/>
        <v>3</v>
      </c>
      <c r="BW562" s="2">
        <f t="shared" si="464"/>
        <v>3</v>
      </c>
      <c r="BX562" s="2">
        <f t="shared" si="465"/>
        <v>4.1733796501189538E-2</v>
      </c>
      <c r="BY562" s="2">
        <f t="shared" si="466"/>
        <v>4.698489671198925E-2</v>
      </c>
      <c r="BZ562" s="2">
        <f t="shared" si="467"/>
        <v>4.4359346606589391E-2</v>
      </c>
      <c r="CA562" s="2">
        <f t="shared" si="468"/>
        <v>1.1666666666666667</v>
      </c>
      <c r="CB562" s="2">
        <f t="shared" si="469"/>
        <v>9.0241569026423864E-3</v>
      </c>
      <c r="CC562" s="2">
        <v>6.6349999999999998</v>
      </c>
      <c r="CD562" s="2" t="str">
        <f t="shared" si="470"/>
        <v>Same Var</v>
      </c>
      <c r="CE562" s="2">
        <f t="shared" si="471"/>
        <v>9.2173248618752007E-2</v>
      </c>
      <c r="CF562" s="2" t="str">
        <f t="shared" si="472"/>
        <v>NS</v>
      </c>
      <c r="CG562" s="2" t="str">
        <f t="shared" si="473"/>
        <v>NS</v>
      </c>
      <c r="CH562" s="2" t="str">
        <f t="shared" si="474"/>
        <v>Same Var T-test</v>
      </c>
      <c r="CI562" s="2" t="str">
        <f t="shared" si="475"/>
        <v/>
      </c>
      <c r="CJ562" s="2" t="str">
        <f t="shared" si="476"/>
        <v/>
      </c>
    </row>
    <row r="563" spans="1:88" x14ac:dyDescent="0.2">
      <c r="A563" s="1" t="s">
        <v>142</v>
      </c>
      <c r="B563" s="19" t="s">
        <v>200</v>
      </c>
      <c r="C563" s="20">
        <v>37732</v>
      </c>
      <c r="D563" s="7">
        <v>0.73958333333333337</v>
      </c>
      <c r="E563" s="1">
        <v>0.1</v>
      </c>
      <c r="F563" s="1" t="s">
        <v>57</v>
      </c>
      <c r="G563" s="1" t="s">
        <v>727</v>
      </c>
      <c r="H563" s="19" t="s">
        <v>711</v>
      </c>
      <c r="I563" s="19" t="s">
        <v>712</v>
      </c>
      <c r="J563" s="19" t="s">
        <v>61</v>
      </c>
      <c r="K563" s="2">
        <v>0.75</v>
      </c>
      <c r="L563" s="2">
        <v>0.25</v>
      </c>
      <c r="M563" s="19">
        <v>100</v>
      </c>
      <c r="N563" s="19">
        <v>90</v>
      </c>
      <c r="O563" s="19">
        <v>90</v>
      </c>
      <c r="P563" s="19">
        <v>78</v>
      </c>
      <c r="Q563" s="21"/>
      <c r="R563" s="21"/>
      <c r="S563" s="21"/>
      <c r="T563" s="21"/>
      <c r="W563" s="2">
        <f t="shared" si="424"/>
        <v>89.5</v>
      </c>
      <c r="X563" s="2">
        <f t="shared" si="425"/>
        <v>9</v>
      </c>
      <c r="Y563" s="2">
        <f t="shared" si="426"/>
        <v>4</v>
      </c>
      <c r="Z563" s="19">
        <v>40</v>
      </c>
      <c r="AA563" s="19">
        <v>90</v>
      </c>
      <c r="AB563" s="19">
        <v>70</v>
      </c>
      <c r="AC563" s="19">
        <v>100</v>
      </c>
      <c r="AJ563" s="2">
        <f t="shared" si="427"/>
        <v>75</v>
      </c>
      <c r="AK563" s="2">
        <f t="shared" si="428"/>
        <v>26.457513110645905</v>
      </c>
      <c r="AL563" s="2">
        <f t="shared" si="429"/>
        <v>4</v>
      </c>
      <c r="AM563" s="22">
        <f t="shared" si="430"/>
        <v>1.5707963267948966</v>
      </c>
      <c r="AN563" s="22">
        <f t="shared" si="431"/>
        <v>1.2490457723982542</v>
      </c>
      <c r="AO563" s="22">
        <f t="shared" si="432"/>
        <v>1.2490457723982542</v>
      </c>
      <c r="AP563" s="22">
        <f t="shared" si="433"/>
        <v>1.0825910633979794</v>
      </c>
      <c r="AQ563" s="22" t="str">
        <f t="shared" si="434"/>
        <v/>
      </c>
      <c r="AR563" s="22" t="str">
        <f t="shared" si="435"/>
        <v/>
      </c>
      <c r="AS563" s="22" t="str">
        <f t="shared" si="436"/>
        <v/>
      </c>
      <c r="AT563" s="22" t="str">
        <f t="shared" si="437"/>
        <v/>
      </c>
      <c r="AU563" s="22" t="str">
        <f t="shared" si="438"/>
        <v/>
      </c>
      <c r="AV563" s="22" t="str">
        <f t="shared" si="439"/>
        <v/>
      </c>
      <c r="AW563" s="2">
        <f t="shared" si="440"/>
        <v>1.2878697337473461</v>
      </c>
      <c r="AX563" s="2">
        <f t="shared" si="441"/>
        <v>0.20428851289582961</v>
      </c>
      <c r="AY563" s="2">
        <f t="shared" si="442"/>
        <v>4</v>
      </c>
      <c r="AZ563" s="23">
        <f t="shared" si="443"/>
        <v>0.68471920300228295</v>
      </c>
      <c r="BA563" s="23">
        <f t="shared" si="444"/>
        <v>1.2490457723982542</v>
      </c>
      <c r="BB563" s="23">
        <f t="shared" si="445"/>
        <v>0.99115658643119231</v>
      </c>
      <c r="BC563" s="23">
        <f t="shared" si="446"/>
        <v>1.5707963267948966</v>
      </c>
      <c r="BD563" s="23" t="str">
        <f t="shared" si="447"/>
        <v/>
      </c>
      <c r="BE563" s="23" t="str">
        <f t="shared" si="448"/>
        <v/>
      </c>
      <c r="BF563" s="23" t="str">
        <f t="shared" si="449"/>
        <v/>
      </c>
      <c r="BG563" s="23" t="str">
        <f t="shared" si="450"/>
        <v/>
      </c>
      <c r="BH563" s="23" t="str">
        <f t="shared" si="451"/>
        <v/>
      </c>
      <c r="BI563" s="23" t="str">
        <f t="shared" si="452"/>
        <v/>
      </c>
      <c r="BJ563" s="2">
        <f t="shared" si="453"/>
        <v>1.1239294721566564</v>
      </c>
      <c r="BK563" s="2">
        <f t="shared" si="454"/>
        <v>0.37677507617275025</v>
      </c>
      <c r="BL563" s="2">
        <f t="shared" si="455"/>
        <v>4</v>
      </c>
      <c r="BM563" s="2">
        <f t="shared" si="456"/>
        <v>1.7105403815000624E-3</v>
      </c>
      <c r="BN563" s="2">
        <f t="shared" si="457"/>
        <v>4.31324491245584E-4</v>
      </c>
      <c r="BO563" s="2">
        <f t="shared" si="458"/>
        <v>4</v>
      </c>
      <c r="BP563" s="2">
        <f t="shared" si="459"/>
        <v>0.77704905203324359</v>
      </c>
      <c r="BQ563" s="2">
        <f t="shared" si="460"/>
        <v>0.74069708411268287</v>
      </c>
      <c r="BR563" s="3" t="str">
        <f t="shared" si="461"/>
        <v>Nontoxic</v>
      </c>
      <c r="BS563" s="2">
        <f t="shared" si="462"/>
        <v>83.798882681564251</v>
      </c>
      <c r="BT563" s="4" t="s">
        <v>663</v>
      </c>
      <c r="BU563" s="2" t="s">
        <v>666</v>
      </c>
      <c r="BV563" s="2">
        <f t="shared" si="463"/>
        <v>3</v>
      </c>
      <c r="BW563" s="2">
        <f t="shared" si="464"/>
        <v>3</v>
      </c>
      <c r="BX563" s="2">
        <f t="shared" si="465"/>
        <v>4.1733796501189538E-2</v>
      </c>
      <c r="BY563" s="2">
        <f t="shared" si="466"/>
        <v>0.14195945802498175</v>
      </c>
      <c r="BZ563" s="2">
        <f t="shared" si="467"/>
        <v>9.1846627263085637E-2</v>
      </c>
      <c r="CA563" s="2">
        <f t="shared" si="468"/>
        <v>1.1666666666666667</v>
      </c>
      <c r="CB563" s="2">
        <f t="shared" si="469"/>
        <v>0.90871046662926236</v>
      </c>
      <c r="CC563" s="2">
        <v>6.6349999999999998</v>
      </c>
      <c r="CD563" s="2" t="str">
        <f t="shared" si="470"/>
        <v>Same Var</v>
      </c>
      <c r="CE563" s="2">
        <f t="shared" si="471"/>
        <v>8.2981400374145628E-2</v>
      </c>
      <c r="CF563" s="2" t="str">
        <f t="shared" si="472"/>
        <v>NS</v>
      </c>
      <c r="CG563" s="2" t="str">
        <f t="shared" si="473"/>
        <v>NS</v>
      </c>
      <c r="CH563" s="2" t="str">
        <f t="shared" si="474"/>
        <v>Same Var T-test</v>
      </c>
      <c r="CI563" s="2" t="str">
        <f t="shared" si="475"/>
        <v/>
      </c>
      <c r="CJ563" s="2" t="str">
        <f t="shared" si="476"/>
        <v/>
      </c>
    </row>
    <row r="564" spans="1:88" hidden="1" x14ac:dyDescent="0.2">
      <c r="A564" s="1" t="s">
        <v>142</v>
      </c>
      <c r="B564" s="19" t="s">
        <v>210</v>
      </c>
      <c r="C564" s="20">
        <v>37732</v>
      </c>
      <c r="D564" s="7">
        <v>0.46875</v>
      </c>
      <c r="E564" s="1">
        <v>0.1</v>
      </c>
      <c r="F564" s="1" t="s">
        <v>57</v>
      </c>
      <c r="G564" s="1" t="s">
        <v>727</v>
      </c>
      <c r="H564" s="19" t="s">
        <v>711</v>
      </c>
      <c r="I564" s="19" t="s">
        <v>712</v>
      </c>
      <c r="J564" s="19" t="s">
        <v>61</v>
      </c>
      <c r="K564" s="2">
        <v>0.75</v>
      </c>
      <c r="L564" s="2">
        <v>0.25</v>
      </c>
      <c r="M564" s="19">
        <v>100</v>
      </c>
      <c r="N564" s="19">
        <v>90</v>
      </c>
      <c r="O564" s="19">
        <v>90</v>
      </c>
      <c r="P564" s="19">
        <v>78</v>
      </c>
      <c r="Q564" s="21"/>
      <c r="R564" s="21"/>
      <c r="S564" s="21"/>
      <c r="T564" s="21"/>
      <c r="W564" s="2">
        <f t="shared" si="424"/>
        <v>89.5</v>
      </c>
      <c r="X564" s="2">
        <f t="shared" si="425"/>
        <v>9</v>
      </c>
      <c r="Y564" s="2">
        <f t="shared" si="426"/>
        <v>4</v>
      </c>
      <c r="Z564" s="19">
        <v>0</v>
      </c>
      <c r="AA564" s="19">
        <v>40</v>
      </c>
      <c r="AB564" s="19">
        <v>100</v>
      </c>
      <c r="AC564" s="19">
        <v>80</v>
      </c>
      <c r="AJ564" s="2">
        <f t="shared" si="427"/>
        <v>55</v>
      </c>
      <c r="AK564" s="2">
        <f t="shared" si="428"/>
        <v>44.347115652166906</v>
      </c>
      <c r="AL564" s="2">
        <f t="shared" si="429"/>
        <v>4</v>
      </c>
      <c r="AM564" s="22">
        <f t="shared" si="430"/>
        <v>1.5707963267948966</v>
      </c>
      <c r="AN564" s="22">
        <f t="shared" si="431"/>
        <v>1.2490457723982542</v>
      </c>
      <c r="AO564" s="22">
        <f t="shared" si="432"/>
        <v>1.2490457723982542</v>
      </c>
      <c r="AP564" s="22">
        <f t="shared" si="433"/>
        <v>1.0825910633979794</v>
      </c>
      <c r="AQ564" s="22" t="str">
        <f t="shared" si="434"/>
        <v/>
      </c>
      <c r="AR564" s="22" t="str">
        <f t="shared" si="435"/>
        <v/>
      </c>
      <c r="AS564" s="22" t="str">
        <f t="shared" si="436"/>
        <v/>
      </c>
      <c r="AT564" s="22" t="str">
        <f t="shared" si="437"/>
        <v/>
      </c>
      <c r="AU564" s="22" t="str">
        <f t="shared" si="438"/>
        <v/>
      </c>
      <c r="AV564" s="22" t="str">
        <f t="shared" si="439"/>
        <v/>
      </c>
      <c r="AW564" s="2">
        <f t="shared" si="440"/>
        <v>1.2878697337473461</v>
      </c>
      <c r="AX564" s="2">
        <f t="shared" si="441"/>
        <v>0.20428851289582961</v>
      </c>
      <c r="AY564" s="2">
        <f t="shared" si="442"/>
        <v>4</v>
      </c>
      <c r="AZ564" s="23">
        <f t="shared" si="443"/>
        <v>0</v>
      </c>
      <c r="BA564" s="23">
        <f t="shared" si="444"/>
        <v>0.68471920300228295</v>
      </c>
      <c r="BB564" s="23">
        <f t="shared" si="445"/>
        <v>1.5707963267948966</v>
      </c>
      <c r="BC564" s="23">
        <f t="shared" si="446"/>
        <v>1.1071487177940904</v>
      </c>
      <c r="BD564" s="23" t="str">
        <f t="shared" si="447"/>
        <v/>
      </c>
      <c r="BE564" s="23" t="str">
        <f t="shared" si="448"/>
        <v/>
      </c>
      <c r="BF564" s="23" t="str">
        <f t="shared" si="449"/>
        <v/>
      </c>
      <c r="BG564" s="23" t="str">
        <f t="shared" si="450"/>
        <v/>
      </c>
      <c r="BH564" s="23" t="str">
        <f t="shared" si="451"/>
        <v/>
      </c>
      <c r="BI564" s="23" t="str">
        <f t="shared" si="452"/>
        <v/>
      </c>
      <c r="BJ564" s="2">
        <f t="shared" si="453"/>
        <v>0.84066606189781745</v>
      </c>
      <c r="BK564" s="2">
        <f t="shared" si="454"/>
        <v>0.66711869509565269</v>
      </c>
      <c r="BL564" s="2">
        <f t="shared" si="455"/>
        <v>4</v>
      </c>
      <c r="BM564" s="2">
        <f t="shared" si="456"/>
        <v>1.371958998219476E-2</v>
      </c>
      <c r="BN564" s="2">
        <f t="shared" si="457"/>
        <v>4.1378798870298624E-3</v>
      </c>
      <c r="BO564" s="2">
        <f t="shared" si="458"/>
        <v>3</v>
      </c>
      <c r="BP564" s="2">
        <f t="shared" si="459"/>
        <v>-0.36592723290260215</v>
      </c>
      <c r="BQ564" s="2">
        <f t="shared" si="460"/>
        <v>0.76489232840434507</v>
      </c>
      <c r="BR564" s="3" t="str">
        <f t="shared" si="461"/>
        <v>Toxic</v>
      </c>
      <c r="BS564" s="2">
        <f t="shared" si="462"/>
        <v>61.452513966480446</v>
      </c>
      <c r="BT564" s="4" t="s">
        <v>663</v>
      </c>
      <c r="BU564" s="2" t="s">
        <v>666</v>
      </c>
      <c r="BV564" s="2">
        <f t="shared" si="463"/>
        <v>3</v>
      </c>
      <c r="BW564" s="2">
        <f t="shared" si="464"/>
        <v>3</v>
      </c>
      <c r="BX564" s="2">
        <f t="shared" si="465"/>
        <v>4.1733796501189538E-2</v>
      </c>
      <c r="BY564" s="2">
        <f t="shared" si="466"/>
        <v>0.44504735334612644</v>
      </c>
      <c r="BZ564" s="2">
        <f t="shared" si="467"/>
        <v>0.24339057492365801</v>
      </c>
      <c r="CA564" s="2">
        <f t="shared" si="468"/>
        <v>1.1666666666666667</v>
      </c>
      <c r="CB564" s="2">
        <f t="shared" si="469"/>
        <v>2.98245331984646</v>
      </c>
      <c r="CC564" s="2">
        <v>6.6349999999999998</v>
      </c>
      <c r="CD564" s="2" t="str">
        <f t="shared" si="470"/>
        <v>Same Var</v>
      </c>
      <c r="CE564" s="2">
        <f t="shared" si="471"/>
        <v>7.3311925034182324E-2</v>
      </c>
      <c r="CF564" s="2" t="str">
        <f t="shared" si="472"/>
        <v>NS</v>
      </c>
      <c r="CG564" s="2" t="str">
        <f t="shared" si="473"/>
        <v>NS</v>
      </c>
      <c r="CH564" s="2" t="str">
        <f t="shared" si="474"/>
        <v>Same Var T-test</v>
      </c>
      <c r="CI564" s="2" t="str">
        <f t="shared" si="475"/>
        <v/>
      </c>
      <c r="CJ564" s="2" t="str">
        <f t="shared" si="476"/>
        <v/>
      </c>
    </row>
    <row r="565" spans="1:88" x14ac:dyDescent="0.2">
      <c r="A565" s="1" t="s">
        <v>142</v>
      </c>
      <c r="B565" s="19" t="s">
        <v>814</v>
      </c>
      <c r="C565" s="20">
        <v>38314</v>
      </c>
      <c r="D565" s="7">
        <v>0.48194444444444445</v>
      </c>
      <c r="E565" s="1">
        <v>0.1</v>
      </c>
      <c r="F565" s="1" t="s">
        <v>57</v>
      </c>
      <c r="G565" s="1" t="s">
        <v>815</v>
      </c>
      <c r="H565" s="19" t="s">
        <v>711</v>
      </c>
      <c r="I565" s="19" t="s">
        <v>712</v>
      </c>
      <c r="J565" s="19" t="s">
        <v>61</v>
      </c>
      <c r="K565" s="2">
        <v>0.75</v>
      </c>
      <c r="L565" s="2">
        <v>0.25</v>
      </c>
      <c r="M565" s="19">
        <v>100</v>
      </c>
      <c r="N565" s="19">
        <v>100</v>
      </c>
      <c r="O565" s="19">
        <v>100</v>
      </c>
      <c r="P565" s="19">
        <v>81.8</v>
      </c>
      <c r="Q565" s="21"/>
      <c r="R565" s="21"/>
      <c r="S565" s="21"/>
      <c r="T565" s="21"/>
      <c r="W565" s="2">
        <f t="shared" si="424"/>
        <v>95.45</v>
      </c>
      <c r="X565" s="2">
        <f t="shared" si="425"/>
        <v>9.1000000000000014</v>
      </c>
      <c r="Y565" s="2">
        <f t="shared" si="426"/>
        <v>4</v>
      </c>
      <c r="Z565" s="19">
        <v>90</v>
      </c>
      <c r="AA565" s="19">
        <v>100</v>
      </c>
      <c r="AB565" s="19">
        <v>80</v>
      </c>
      <c r="AC565" s="19">
        <v>90</v>
      </c>
      <c r="AJ565" s="2">
        <f t="shared" si="427"/>
        <v>90</v>
      </c>
      <c r="AK565" s="2">
        <f t="shared" si="428"/>
        <v>8.1649658092772608</v>
      </c>
      <c r="AL565" s="2">
        <f t="shared" si="429"/>
        <v>4</v>
      </c>
      <c r="AM565" s="22">
        <f t="shared" si="430"/>
        <v>1.5707963267948966</v>
      </c>
      <c r="AN565" s="22">
        <f t="shared" si="431"/>
        <v>1.5707963267948966</v>
      </c>
      <c r="AO565" s="22">
        <f t="shared" si="432"/>
        <v>1.5707963267948966</v>
      </c>
      <c r="AP565" s="22">
        <f t="shared" si="433"/>
        <v>1.1300500073342612</v>
      </c>
      <c r="AQ565" s="22" t="str">
        <f t="shared" si="434"/>
        <v/>
      </c>
      <c r="AR565" s="22" t="str">
        <f t="shared" si="435"/>
        <v/>
      </c>
      <c r="AS565" s="22" t="str">
        <f t="shared" si="436"/>
        <v/>
      </c>
      <c r="AT565" s="22" t="str">
        <f t="shared" si="437"/>
        <v/>
      </c>
      <c r="AU565" s="22" t="str">
        <f t="shared" si="438"/>
        <v/>
      </c>
      <c r="AV565" s="22" t="str">
        <f t="shared" si="439"/>
        <v/>
      </c>
      <c r="AW565" s="2">
        <f t="shared" si="440"/>
        <v>1.4606097469297377</v>
      </c>
      <c r="AX565" s="2">
        <f t="shared" si="441"/>
        <v>0.22037315973031832</v>
      </c>
      <c r="AY565" s="2">
        <f t="shared" si="442"/>
        <v>4</v>
      </c>
      <c r="AZ565" s="23">
        <f t="shared" si="443"/>
        <v>1.2490457723982542</v>
      </c>
      <c r="BA565" s="23">
        <f t="shared" si="444"/>
        <v>1.5707963267948966</v>
      </c>
      <c r="BB565" s="23">
        <f t="shared" si="445"/>
        <v>1.1071487177940904</v>
      </c>
      <c r="BC565" s="23">
        <f t="shared" si="446"/>
        <v>1.2490457723982542</v>
      </c>
      <c r="BD565" s="23" t="str">
        <f t="shared" si="447"/>
        <v/>
      </c>
      <c r="BE565" s="23" t="str">
        <f t="shared" si="448"/>
        <v/>
      </c>
      <c r="BF565" s="23" t="str">
        <f t="shared" si="449"/>
        <v/>
      </c>
      <c r="BG565" s="23" t="str">
        <f t="shared" si="450"/>
        <v/>
      </c>
      <c r="BH565" s="23" t="str">
        <f t="shared" si="451"/>
        <v/>
      </c>
      <c r="BI565" s="23" t="str">
        <f t="shared" si="452"/>
        <v/>
      </c>
      <c r="BJ565" s="2">
        <f t="shared" si="453"/>
        <v>1.294009147346374</v>
      </c>
      <c r="BK565" s="2">
        <f t="shared" si="454"/>
        <v>0.1962747844332714</v>
      </c>
      <c r="BL565" s="2">
        <f t="shared" si="455"/>
        <v>4</v>
      </c>
      <c r="BM565" s="2">
        <f t="shared" si="456"/>
        <v>2.7094169307535266E-4</v>
      </c>
      <c r="BN565" s="2">
        <f t="shared" si="457"/>
        <v>4.6465098916924724E-5</v>
      </c>
      <c r="BO565" s="2">
        <f t="shared" si="458"/>
        <v>6</v>
      </c>
      <c r="BP565" s="2">
        <f t="shared" si="459"/>
        <v>1.5475865611189548</v>
      </c>
      <c r="BQ565" s="2">
        <f t="shared" si="460"/>
        <v>0.71755819649141217</v>
      </c>
      <c r="BR565" s="3" t="str">
        <f t="shared" si="461"/>
        <v>Nontoxic</v>
      </c>
      <c r="BS565" s="2">
        <f t="shared" si="462"/>
        <v>94.290204295442635</v>
      </c>
      <c r="BT565" s="4" t="s">
        <v>664</v>
      </c>
      <c r="BU565" s="2" t="s">
        <v>666</v>
      </c>
      <c r="BV565" s="2">
        <f t="shared" si="463"/>
        <v>3</v>
      </c>
      <c r="BW565" s="2">
        <f t="shared" si="464"/>
        <v>3</v>
      </c>
      <c r="BX565" s="2">
        <f t="shared" si="465"/>
        <v>4.8564329529524393E-2</v>
      </c>
      <c r="BY565" s="2">
        <f t="shared" si="466"/>
        <v>3.8523791004327158E-2</v>
      </c>
      <c r="BZ565" s="2">
        <f t="shared" si="467"/>
        <v>4.3544060266925776E-2</v>
      </c>
      <c r="CA565" s="2">
        <f t="shared" si="468"/>
        <v>1.1666666666666667</v>
      </c>
      <c r="CB565" s="2">
        <f t="shared" si="469"/>
        <v>3.4409084452732941E-2</v>
      </c>
      <c r="CC565" s="2">
        <v>6.6349999999999998</v>
      </c>
      <c r="CD565" s="2" t="str">
        <f t="shared" si="470"/>
        <v>Same Var</v>
      </c>
      <c r="CE565" s="2">
        <f t="shared" si="471"/>
        <v>9.8181806997624244E-2</v>
      </c>
      <c r="CF565" s="2" t="str">
        <f t="shared" si="472"/>
        <v>NS</v>
      </c>
      <c r="CG565" s="2" t="str">
        <f t="shared" si="473"/>
        <v>NS</v>
      </c>
      <c r="CH565" s="2" t="str">
        <f t="shared" si="474"/>
        <v>Wilcoxon</v>
      </c>
      <c r="CI565" s="2" t="str">
        <f t="shared" si="475"/>
        <v/>
      </c>
      <c r="CJ565" s="2" t="str">
        <f t="shared" si="476"/>
        <v/>
      </c>
    </row>
    <row r="566" spans="1:88" x14ac:dyDescent="0.2">
      <c r="A566" s="1" t="s">
        <v>142</v>
      </c>
      <c r="B566" s="19" t="s">
        <v>858</v>
      </c>
      <c r="C566" s="20">
        <v>38314</v>
      </c>
      <c r="D566" s="7">
        <v>0.53125</v>
      </c>
      <c r="E566" s="1">
        <v>0.1</v>
      </c>
      <c r="F566" s="1" t="s">
        <v>57</v>
      </c>
      <c r="G566" s="1" t="s">
        <v>815</v>
      </c>
      <c r="H566" s="19" t="s">
        <v>711</v>
      </c>
      <c r="I566" s="19" t="s">
        <v>712</v>
      </c>
      <c r="J566" s="19" t="s">
        <v>61</v>
      </c>
      <c r="K566" s="2">
        <v>0.75</v>
      </c>
      <c r="L566" s="2">
        <v>0.25</v>
      </c>
      <c r="M566" s="19">
        <v>100</v>
      </c>
      <c r="N566" s="19">
        <v>100</v>
      </c>
      <c r="O566" s="19">
        <v>100</v>
      </c>
      <c r="P566" s="19">
        <v>81.8</v>
      </c>
      <c r="Q566" s="21"/>
      <c r="R566" s="21"/>
      <c r="S566" s="21"/>
      <c r="T566" s="21"/>
      <c r="W566" s="2">
        <f t="shared" si="424"/>
        <v>95.45</v>
      </c>
      <c r="X566" s="2">
        <f t="shared" si="425"/>
        <v>9.1000000000000014</v>
      </c>
      <c r="Y566" s="2">
        <f t="shared" si="426"/>
        <v>4</v>
      </c>
      <c r="Z566" s="19">
        <v>100</v>
      </c>
      <c r="AA566" s="19">
        <v>90</v>
      </c>
      <c r="AB566" s="19">
        <v>90</v>
      </c>
      <c r="AC566" s="19">
        <v>80</v>
      </c>
      <c r="AJ566" s="2">
        <f t="shared" si="427"/>
        <v>90</v>
      </c>
      <c r="AK566" s="2">
        <f t="shared" si="428"/>
        <v>8.1649658092772608</v>
      </c>
      <c r="AL566" s="2">
        <f t="shared" si="429"/>
        <v>4</v>
      </c>
      <c r="AM566" s="22">
        <f t="shared" si="430"/>
        <v>1.5707963267948966</v>
      </c>
      <c r="AN566" s="22">
        <f t="shared" si="431"/>
        <v>1.5707963267948966</v>
      </c>
      <c r="AO566" s="22">
        <f t="shared" si="432"/>
        <v>1.5707963267948966</v>
      </c>
      <c r="AP566" s="22">
        <f t="shared" si="433"/>
        <v>1.1300500073342612</v>
      </c>
      <c r="AQ566" s="22" t="str">
        <f t="shared" si="434"/>
        <v/>
      </c>
      <c r="AR566" s="22" t="str">
        <f t="shared" si="435"/>
        <v/>
      </c>
      <c r="AS566" s="22" t="str">
        <f t="shared" si="436"/>
        <v/>
      </c>
      <c r="AT566" s="22" t="str">
        <f t="shared" si="437"/>
        <v/>
      </c>
      <c r="AU566" s="22" t="str">
        <f t="shared" si="438"/>
        <v/>
      </c>
      <c r="AV566" s="22" t="str">
        <f t="shared" si="439"/>
        <v/>
      </c>
      <c r="AW566" s="2">
        <f t="shared" si="440"/>
        <v>1.4606097469297377</v>
      </c>
      <c r="AX566" s="2">
        <f t="shared" si="441"/>
        <v>0.22037315973031832</v>
      </c>
      <c r="AY566" s="2">
        <f t="shared" si="442"/>
        <v>4</v>
      </c>
      <c r="AZ566" s="23">
        <f t="shared" si="443"/>
        <v>1.5707963267948966</v>
      </c>
      <c r="BA566" s="23">
        <f t="shared" si="444"/>
        <v>1.2490457723982542</v>
      </c>
      <c r="BB566" s="23">
        <f t="shared" si="445"/>
        <v>1.2490457723982542</v>
      </c>
      <c r="BC566" s="23">
        <f t="shared" si="446"/>
        <v>1.1071487177940904</v>
      </c>
      <c r="BD566" s="23" t="str">
        <f t="shared" si="447"/>
        <v/>
      </c>
      <c r="BE566" s="23" t="str">
        <f t="shared" si="448"/>
        <v/>
      </c>
      <c r="BF566" s="23" t="str">
        <f t="shared" si="449"/>
        <v/>
      </c>
      <c r="BG566" s="23" t="str">
        <f t="shared" si="450"/>
        <v/>
      </c>
      <c r="BH566" s="23" t="str">
        <f t="shared" si="451"/>
        <v/>
      </c>
      <c r="BI566" s="23" t="str">
        <f t="shared" si="452"/>
        <v/>
      </c>
      <c r="BJ566" s="2">
        <f t="shared" si="453"/>
        <v>1.294009147346374</v>
      </c>
      <c r="BK566" s="2">
        <f t="shared" si="454"/>
        <v>0.1962747844332714</v>
      </c>
      <c r="BL566" s="2">
        <f t="shared" si="455"/>
        <v>4</v>
      </c>
      <c r="BM566" s="2">
        <f t="shared" si="456"/>
        <v>2.7094169307535266E-4</v>
      </c>
      <c r="BN566" s="2">
        <f t="shared" si="457"/>
        <v>4.6465098916924724E-5</v>
      </c>
      <c r="BO566" s="2">
        <f t="shared" si="458"/>
        <v>6</v>
      </c>
      <c r="BP566" s="2">
        <f t="shared" si="459"/>
        <v>1.5475865611189548</v>
      </c>
      <c r="BQ566" s="2">
        <f t="shared" si="460"/>
        <v>0.71755819649141217</v>
      </c>
      <c r="BR566" s="3" t="str">
        <f t="shared" si="461"/>
        <v>Nontoxic</v>
      </c>
      <c r="BS566" s="2">
        <f t="shared" si="462"/>
        <v>94.290204295442635</v>
      </c>
      <c r="BT566" s="4" t="s">
        <v>664</v>
      </c>
      <c r="BU566" s="2" t="s">
        <v>666</v>
      </c>
      <c r="BV566" s="2">
        <f t="shared" si="463"/>
        <v>3</v>
      </c>
      <c r="BW566" s="2">
        <f t="shared" si="464"/>
        <v>3</v>
      </c>
      <c r="BX566" s="2">
        <f t="shared" si="465"/>
        <v>4.8564329529524393E-2</v>
      </c>
      <c r="BY566" s="2">
        <f t="shared" si="466"/>
        <v>3.8523791004327158E-2</v>
      </c>
      <c r="BZ566" s="2">
        <f t="shared" si="467"/>
        <v>4.3544060266925776E-2</v>
      </c>
      <c r="CA566" s="2">
        <f t="shared" si="468"/>
        <v>1.1666666666666667</v>
      </c>
      <c r="CB566" s="2">
        <f t="shared" si="469"/>
        <v>3.4409084452732941E-2</v>
      </c>
      <c r="CC566" s="2">
        <v>6.6349999999999998</v>
      </c>
      <c r="CD566" s="2" t="str">
        <f t="shared" si="470"/>
        <v>Same Var</v>
      </c>
      <c r="CE566" s="2">
        <f t="shared" si="471"/>
        <v>9.8181806997624244E-2</v>
      </c>
      <c r="CF566" s="2" t="str">
        <f t="shared" si="472"/>
        <v>NS</v>
      </c>
      <c r="CG566" s="2" t="str">
        <f t="shared" si="473"/>
        <v>NS</v>
      </c>
      <c r="CH566" s="2" t="str">
        <f t="shared" si="474"/>
        <v>Wilcoxon</v>
      </c>
      <c r="CI566" s="2" t="str">
        <f t="shared" si="475"/>
        <v/>
      </c>
      <c r="CJ566" s="2" t="str">
        <f t="shared" si="476"/>
        <v/>
      </c>
    </row>
    <row r="567" spans="1:88" x14ac:dyDescent="0.2">
      <c r="A567" s="1" t="s">
        <v>142</v>
      </c>
      <c r="B567" s="19" t="s">
        <v>355</v>
      </c>
      <c r="C567" s="20">
        <v>37795</v>
      </c>
      <c r="D567" s="7">
        <v>0.56944444444444442</v>
      </c>
      <c r="E567" s="1">
        <v>0.1</v>
      </c>
      <c r="F567" s="1" t="s">
        <v>57</v>
      </c>
      <c r="G567" s="1" t="s">
        <v>775</v>
      </c>
      <c r="H567" s="19" t="s">
        <v>711</v>
      </c>
      <c r="I567" s="19" t="s">
        <v>712</v>
      </c>
      <c r="J567" s="19" t="s">
        <v>61</v>
      </c>
      <c r="K567" s="2">
        <v>0.75</v>
      </c>
      <c r="L567" s="2">
        <v>0.25</v>
      </c>
      <c r="M567" s="19">
        <v>80</v>
      </c>
      <c r="N567" s="19">
        <v>100</v>
      </c>
      <c r="O567" s="19">
        <v>80</v>
      </c>
      <c r="P567" s="19">
        <v>90</v>
      </c>
      <c r="Q567" s="21"/>
      <c r="R567" s="21"/>
      <c r="S567" s="21"/>
      <c r="T567" s="21"/>
      <c r="W567" s="2">
        <f t="shared" si="424"/>
        <v>87.5</v>
      </c>
      <c r="X567" s="2">
        <f t="shared" si="425"/>
        <v>9.574271077563381</v>
      </c>
      <c r="Y567" s="2">
        <f t="shared" si="426"/>
        <v>4</v>
      </c>
      <c r="Z567" s="19">
        <v>100</v>
      </c>
      <c r="AA567" s="19">
        <v>100</v>
      </c>
      <c r="AB567" s="19">
        <v>100</v>
      </c>
      <c r="AC567" s="19">
        <v>100</v>
      </c>
      <c r="AJ567" s="2">
        <f t="shared" si="427"/>
        <v>100</v>
      </c>
      <c r="AK567" s="2">
        <f t="shared" si="428"/>
        <v>0</v>
      </c>
      <c r="AL567" s="2">
        <f t="shared" si="429"/>
        <v>4</v>
      </c>
      <c r="AM567" s="22">
        <f t="shared" si="430"/>
        <v>1.1071487177940904</v>
      </c>
      <c r="AN567" s="22">
        <f t="shared" si="431"/>
        <v>1.5707963267948966</v>
      </c>
      <c r="AO567" s="22">
        <f t="shared" si="432"/>
        <v>1.1071487177940904</v>
      </c>
      <c r="AP567" s="22">
        <f t="shared" si="433"/>
        <v>1.2490457723982542</v>
      </c>
      <c r="AQ567" s="22" t="str">
        <f t="shared" si="434"/>
        <v/>
      </c>
      <c r="AR567" s="22" t="str">
        <f t="shared" si="435"/>
        <v/>
      </c>
      <c r="AS567" s="22" t="str">
        <f t="shared" si="436"/>
        <v/>
      </c>
      <c r="AT567" s="22" t="str">
        <f t="shared" si="437"/>
        <v/>
      </c>
      <c r="AU567" s="22" t="str">
        <f t="shared" si="438"/>
        <v/>
      </c>
      <c r="AV567" s="22" t="str">
        <f t="shared" si="439"/>
        <v/>
      </c>
      <c r="AW567" s="2">
        <f t="shared" si="440"/>
        <v>1.258534883695333</v>
      </c>
      <c r="AX567" s="2">
        <f t="shared" si="441"/>
        <v>0.21865710944489192</v>
      </c>
      <c r="AY567" s="2">
        <f t="shared" si="442"/>
        <v>4</v>
      </c>
      <c r="AZ567" s="23">
        <f t="shared" si="443"/>
        <v>1.5707963267948966</v>
      </c>
      <c r="BA567" s="23">
        <f t="shared" si="444"/>
        <v>1.5707963267948966</v>
      </c>
      <c r="BB567" s="23">
        <f t="shared" si="445"/>
        <v>1.5707963267948966</v>
      </c>
      <c r="BC567" s="23">
        <f t="shared" si="446"/>
        <v>1.5707963267948966</v>
      </c>
      <c r="BD567" s="23" t="str">
        <f t="shared" si="447"/>
        <v/>
      </c>
      <c r="BE567" s="23" t="str">
        <f t="shared" si="448"/>
        <v/>
      </c>
      <c r="BF567" s="23" t="str">
        <f t="shared" si="449"/>
        <v/>
      </c>
      <c r="BG567" s="23" t="str">
        <f t="shared" si="450"/>
        <v/>
      </c>
      <c r="BH567" s="23" t="str">
        <f t="shared" si="451"/>
        <v/>
      </c>
      <c r="BI567" s="23" t="str">
        <f t="shared" si="452"/>
        <v/>
      </c>
      <c r="BJ567" s="2">
        <f t="shared" si="453"/>
        <v>1.5707963267948966</v>
      </c>
      <c r="BK567" s="2">
        <f t="shared" si="454"/>
        <v>0</v>
      </c>
      <c r="BL567" s="2">
        <f t="shared" si="455"/>
        <v>4</v>
      </c>
      <c r="BM567" s="2">
        <f t="shared" si="456"/>
        <v>4.5204272198810498E-5</v>
      </c>
      <c r="BN567" s="2">
        <f t="shared" si="457"/>
        <v>1.5068090732936833E-5</v>
      </c>
      <c r="BO567" s="2">
        <f t="shared" si="458"/>
        <v>3</v>
      </c>
      <c r="BP567" s="2">
        <f t="shared" si="459"/>
        <v>7.6453971317911718</v>
      </c>
      <c r="BQ567" s="2">
        <f t="shared" si="460"/>
        <v>0.76489232840434507</v>
      </c>
      <c r="BR567" s="3" t="str">
        <f t="shared" si="461"/>
        <v>Nontoxic</v>
      </c>
      <c r="BS567" s="2">
        <f t="shared" si="462"/>
        <v>114.28571428571428</v>
      </c>
      <c r="BT567" s="4" t="s">
        <v>664</v>
      </c>
      <c r="BU567" s="2" t="s">
        <v>666</v>
      </c>
      <c r="BV567" s="2">
        <f t="shared" si="463"/>
        <v>3</v>
      </c>
      <c r="BW567" s="2">
        <f t="shared" si="464"/>
        <v>3</v>
      </c>
      <c r="BX567" s="2">
        <f t="shared" si="465"/>
        <v>4.7810931510795442E-2</v>
      </c>
      <c r="BY567" s="2">
        <f t="shared" si="466"/>
        <v>0</v>
      </c>
      <c r="BZ567" s="2">
        <f t="shared" si="467"/>
        <v>2.3905465755397721E-2</v>
      </c>
      <c r="CA567" s="2">
        <f t="shared" si="468"/>
        <v>1.1666666666666667</v>
      </c>
      <c r="CB567" s="2" t="e">
        <f t="shared" si="469"/>
        <v>#NUM!</v>
      </c>
      <c r="CC567" s="2">
        <v>6.6349999999999998</v>
      </c>
      <c r="CD567" s="2" t="e">
        <f t="shared" si="470"/>
        <v>#NUM!</v>
      </c>
      <c r="CE567" s="2" t="e">
        <f t="shared" si="471"/>
        <v>#NUM!</v>
      </c>
      <c r="CF567" s="2" t="e">
        <f t="shared" si="472"/>
        <v>#NUM!</v>
      </c>
      <c r="CG567" s="2" t="str">
        <f t="shared" si="473"/>
        <v>NS</v>
      </c>
      <c r="CH567" s="2" t="str">
        <f t="shared" si="474"/>
        <v/>
      </c>
      <c r="CI567" s="2" t="str">
        <f t="shared" si="475"/>
        <v/>
      </c>
      <c r="CJ567" s="2" t="str">
        <f t="shared" si="476"/>
        <v/>
      </c>
    </row>
    <row r="568" spans="1:88" x14ac:dyDescent="0.2">
      <c r="A568" s="1" t="s">
        <v>142</v>
      </c>
      <c r="B568" s="19" t="s">
        <v>366</v>
      </c>
      <c r="C568" s="20">
        <v>37795</v>
      </c>
      <c r="D568" s="7">
        <v>0.61111111111111116</v>
      </c>
      <c r="E568" s="1">
        <v>0.1</v>
      </c>
      <c r="F568" s="1" t="s">
        <v>57</v>
      </c>
      <c r="G568" s="1" t="s">
        <v>775</v>
      </c>
      <c r="H568" s="19" t="s">
        <v>711</v>
      </c>
      <c r="I568" s="19" t="s">
        <v>712</v>
      </c>
      <c r="J568" s="19" t="s">
        <v>61</v>
      </c>
      <c r="K568" s="2">
        <v>0.75</v>
      </c>
      <c r="L568" s="2">
        <v>0.25</v>
      </c>
      <c r="M568" s="19">
        <v>80</v>
      </c>
      <c r="N568" s="19">
        <v>100</v>
      </c>
      <c r="O568" s="19">
        <v>80</v>
      </c>
      <c r="P568" s="19">
        <v>90</v>
      </c>
      <c r="Q568" s="21"/>
      <c r="R568" s="21"/>
      <c r="S568" s="21"/>
      <c r="T568" s="21"/>
      <c r="W568" s="2">
        <f t="shared" si="424"/>
        <v>87.5</v>
      </c>
      <c r="X568" s="2">
        <f t="shared" si="425"/>
        <v>9.574271077563381</v>
      </c>
      <c r="Y568" s="2">
        <f t="shared" si="426"/>
        <v>4</v>
      </c>
      <c r="Z568" s="19">
        <v>100</v>
      </c>
      <c r="AA568" s="19">
        <v>100</v>
      </c>
      <c r="AB568" s="19">
        <v>90</v>
      </c>
      <c r="AC568" s="19">
        <v>100</v>
      </c>
      <c r="AJ568" s="2">
        <f t="shared" si="427"/>
        <v>97.5</v>
      </c>
      <c r="AK568" s="2">
        <f t="shared" si="428"/>
        <v>5</v>
      </c>
      <c r="AL568" s="2">
        <f t="shared" si="429"/>
        <v>4</v>
      </c>
      <c r="AM568" s="22">
        <f t="shared" si="430"/>
        <v>1.1071487177940904</v>
      </c>
      <c r="AN568" s="22">
        <f t="shared" si="431"/>
        <v>1.5707963267948966</v>
      </c>
      <c r="AO568" s="22">
        <f t="shared" si="432"/>
        <v>1.1071487177940904</v>
      </c>
      <c r="AP568" s="22">
        <f t="shared" si="433"/>
        <v>1.2490457723982542</v>
      </c>
      <c r="AQ568" s="22" t="str">
        <f t="shared" si="434"/>
        <v/>
      </c>
      <c r="AR568" s="22" t="str">
        <f t="shared" si="435"/>
        <v/>
      </c>
      <c r="AS568" s="22" t="str">
        <f t="shared" si="436"/>
        <v/>
      </c>
      <c r="AT568" s="22" t="str">
        <f t="shared" si="437"/>
        <v/>
      </c>
      <c r="AU568" s="22" t="str">
        <f t="shared" si="438"/>
        <v/>
      </c>
      <c r="AV568" s="22" t="str">
        <f t="shared" si="439"/>
        <v/>
      </c>
      <c r="AW568" s="2">
        <f t="shared" si="440"/>
        <v>1.258534883695333</v>
      </c>
      <c r="AX568" s="2">
        <f t="shared" si="441"/>
        <v>0.21865710944489192</v>
      </c>
      <c r="AY568" s="2">
        <f t="shared" si="442"/>
        <v>4</v>
      </c>
      <c r="AZ568" s="23">
        <f t="shared" si="443"/>
        <v>1.5707963267948966</v>
      </c>
      <c r="BA568" s="23">
        <f t="shared" si="444"/>
        <v>1.5707963267948966</v>
      </c>
      <c r="BB568" s="23">
        <f t="shared" si="445"/>
        <v>1.2490457723982542</v>
      </c>
      <c r="BC568" s="23">
        <f t="shared" si="446"/>
        <v>1.5707963267948966</v>
      </c>
      <c r="BD568" s="23" t="str">
        <f t="shared" si="447"/>
        <v/>
      </c>
      <c r="BE568" s="23" t="str">
        <f t="shared" si="448"/>
        <v/>
      </c>
      <c r="BF568" s="23" t="str">
        <f t="shared" si="449"/>
        <v/>
      </c>
      <c r="BG568" s="23" t="str">
        <f t="shared" si="450"/>
        <v/>
      </c>
      <c r="BH568" s="23" t="str">
        <f t="shared" si="451"/>
        <v/>
      </c>
      <c r="BI568" s="23" t="str">
        <f t="shared" si="452"/>
        <v/>
      </c>
      <c r="BJ568" s="2">
        <f t="shared" si="453"/>
        <v>1.490358688195736</v>
      </c>
      <c r="BK568" s="2">
        <f t="shared" si="454"/>
        <v>0.16087527719832118</v>
      </c>
      <c r="BL568" s="2">
        <f t="shared" si="455"/>
        <v>4</v>
      </c>
      <c r="BM568" s="2">
        <f t="shared" si="456"/>
        <v>1.7407176563238037E-4</v>
      </c>
      <c r="BN568" s="2">
        <f t="shared" si="457"/>
        <v>2.9022645855531434E-5</v>
      </c>
      <c r="BO568" s="2">
        <f t="shared" si="458"/>
        <v>6</v>
      </c>
      <c r="BP568" s="2">
        <f t="shared" si="459"/>
        <v>4.7574510395848559</v>
      </c>
      <c r="BQ568" s="2">
        <f t="shared" si="460"/>
        <v>0.71755819649141217</v>
      </c>
      <c r="BR568" s="3" t="str">
        <f t="shared" si="461"/>
        <v>Nontoxic</v>
      </c>
      <c r="BS568" s="2">
        <f t="shared" si="462"/>
        <v>111.42857142857143</v>
      </c>
      <c r="BT568" s="4" t="s">
        <v>664</v>
      </c>
      <c r="BU568" s="2" t="s">
        <v>666</v>
      </c>
      <c r="BV568" s="2">
        <f t="shared" si="463"/>
        <v>3</v>
      </c>
      <c r="BW568" s="2">
        <f t="shared" si="464"/>
        <v>3</v>
      </c>
      <c r="BX568" s="2">
        <f t="shared" si="465"/>
        <v>4.7810931510795442E-2</v>
      </c>
      <c r="BY568" s="2">
        <f t="shared" si="466"/>
        <v>2.5880854813636677E-2</v>
      </c>
      <c r="BZ568" s="2">
        <f t="shared" si="467"/>
        <v>3.6845893162216058E-2</v>
      </c>
      <c r="CA568" s="2">
        <f t="shared" si="468"/>
        <v>1.1666666666666667</v>
      </c>
      <c r="CB568" s="2">
        <f t="shared" si="469"/>
        <v>0.23844992133530138</v>
      </c>
      <c r="CC568" s="2">
        <v>6.6349999999999998</v>
      </c>
      <c r="CD568" s="2" t="str">
        <f t="shared" si="470"/>
        <v>Same Var</v>
      </c>
      <c r="CE568" s="2">
        <f t="shared" si="471"/>
        <v>0.10463198958552124</v>
      </c>
      <c r="CF568" s="2" t="str">
        <f t="shared" si="472"/>
        <v>NS</v>
      </c>
      <c r="CG568" s="2" t="str">
        <f t="shared" si="473"/>
        <v>NS</v>
      </c>
      <c r="CH568" s="2" t="str">
        <f t="shared" si="474"/>
        <v/>
      </c>
      <c r="CI568" s="2" t="str">
        <f t="shared" si="475"/>
        <v/>
      </c>
      <c r="CJ568" s="2" t="str">
        <f t="shared" si="476"/>
        <v/>
      </c>
    </row>
    <row r="569" spans="1:88" x14ac:dyDescent="0.2">
      <c r="A569" s="1" t="s">
        <v>142</v>
      </c>
      <c r="B569" s="19" t="s">
        <v>350</v>
      </c>
      <c r="C569" s="20">
        <v>37795</v>
      </c>
      <c r="D569" s="7">
        <v>0.54166666666666663</v>
      </c>
      <c r="E569" s="1">
        <v>0.1</v>
      </c>
      <c r="F569" s="1" t="s">
        <v>57</v>
      </c>
      <c r="G569" s="1" t="s">
        <v>775</v>
      </c>
      <c r="H569" s="19" t="s">
        <v>711</v>
      </c>
      <c r="I569" s="19" t="s">
        <v>712</v>
      </c>
      <c r="J569" s="19" t="s">
        <v>61</v>
      </c>
      <c r="K569" s="2">
        <v>0.75</v>
      </c>
      <c r="L569" s="2">
        <v>0.25</v>
      </c>
      <c r="M569" s="19">
        <v>80</v>
      </c>
      <c r="N569" s="19">
        <v>100</v>
      </c>
      <c r="O569" s="19">
        <v>80</v>
      </c>
      <c r="P569" s="19">
        <v>90</v>
      </c>
      <c r="Q569" s="21"/>
      <c r="R569" s="21"/>
      <c r="S569" s="21"/>
      <c r="T569" s="21"/>
      <c r="W569" s="2">
        <f t="shared" si="424"/>
        <v>87.5</v>
      </c>
      <c r="X569" s="2">
        <f t="shared" si="425"/>
        <v>9.574271077563381</v>
      </c>
      <c r="Y569" s="2">
        <f t="shared" si="426"/>
        <v>4</v>
      </c>
      <c r="Z569" s="19">
        <v>100</v>
      </c>
      <c r="AA569" s="19">
        <v>80</v>
      </c>
      <c r="AB569" s="19">
        <v>90</v>
      </c>
      <c r="AC569" s="19">
        <v>100</v>
      </c>
      <c r="AJ569" s="2">
        <f t="shared" si="427"/>
        <v>92.5</v>
      </c>
      <c r="AK569" s="2">
        <f t="shared" si="428"/>
        <v>9.574271077563381</v>
      </c>
      <c r="AL569" s="2">
        <f t="shared" si="429"/>
        <v>4</v>
      </c>
      <c r="AM569" s="22">
        <f t="shared" si="430"/>
        <v>1.1071487177940904</v>
      </c>
      <c r="AN569" s="22">
        <f t="shared" si="431"/>
        <v>1.5707963267948966</v>
      </c>
      <c r="AO569" s="22">
        <f t="shared" si="432"/>
        <v>1.1071487177940904</v>
      </c>
      <c r="AP569" s="22">
        <f t="shared" si="433"/>
        <v>1.2490457723982542</v>
      </c>
      <c r="AQ569" s="22" t="str">
        <f t="shared" si="434"/>
        <v/>
      </c>
      <c r="AR569" s="22" t="str">
        <f t="shared" si="435"/>
        <v/>
      </c>
      <c r="AS569" s="22" t="str">
        <f t="shared" si="436"/>
        <v/>
      </c>
      <c r="AT569" s="22" t="str">
        <f t="shared" si="437"/>
        <v/>
      </c>
      <c r="AU569" s="22" t="str">
        <f t="shared" si="438"/>
        <v/>
      </c>
      <c r="AV569" s="22" t="str">
        <f t="shared" si="439"/>
        <v/>
      </c>
      <c r="AW569" s="2">
        <f t="shared" si="440"/>
        <v>1.258534883695333</v>
      </c>
      <c r="AX569" s="2">
        <f t="shared" si="441"/>
        <v>0.21865710944489192</v>
      </c>
      <c r="AY569" s="2">
        <f t="shared" si="442"/>
        <v>4</v>
      </c>
      <c r="AZ569" s="23">
        <f t="shared" si="443"/>
        <v>1.5707963267948966</v>
      </c>
      <c r="BA569" s="23">
        <f t="shared" si="444"/>
        <v>1.1071487177940904</v>
      </c>
      <c r="BB569" s="23">
        <f t="shared" si="445"/>
        <v>1.2490457723982542</v>
      </c>
      <c r="BC569" s="23">
        <f t="shared" si="446"/>
        <v>1.5707963267948966</v>
      </c>
      <c r="BD569" s="23" t="str">
        <f t="shared" si="447"/>
        <v/>
      </c>
      <c r="BE569" s="23" t="str">
        <f t="shared" si="448"/>
        <v/>
      </c>
      <c r="BF569" s="23" t="str">
        <f t="shared" si="449"/>
        <v/>
      </c>
      <c r="BG569" s="23" t="str">
        <f t="shared" si="450"/>
        <v/>
      </c>
      <c r="BH569" s="23" t="str">
        <f t="shared" si="451"/>
        <v/>
      </c>
      <c r="BI569" s="23" t="str">
        <f t="shared" si="452"/>
        <v/>
      </c>
      <c r="BJ569" s="2">
        <f t="shared" si="453"/>
        <v>1.3744467859455345</v>
      </c>
      <c r="BK569" s="2">
        <f t="shared" si="454"/>
        <v>0.23400851538614914</v>
      </c>
      <c r="BL569" s="2">
        <f t="shared" si="455"/>
        <v>4</v>
      </c>
      <c r="BM569" s="2">
        <f t="shared" si="456"/>
        <v>4.1670724911966592E-4</v>
      </c>
      <c r="BN569" s="2">
        <f t="shared" si="457"/>
        <v>7.7540090464693536E-5</v>
      </c>
      <c r="BO569" s="2">
        <f t="shared" si="458"/>
        <v>5</v>
      </c>
      <c r="BP569" s="2">
        <f t="shared" si="459"/>
        <v>3.0134321316300081</v>
      </c>
      <c r="BQ569" s="2">
        <f t="shared" si="460"/>
        <v>0.72668684380042159</v>
      </c>
      <c r="BR569" s="3" t="str">
        <f t="shared" si="461"/>
        <v>Nontoxic</v>
      </c>
      <c r="BS569" s="2">
        <f t="shared" si="462"/>
        <v>105.71428571428572</v>
      </c>
      <c r="BT569" s="4" t="s">
        <v>663</v>
      </c>
      <c r="BU569" s="2" t="s">
        <v>666</v>
      </c>
      <c r="BV569" s="2">
        <f t="shared" si="463"/>
        <v>3</v>
      </c>
      <c r="BW569" s="2">
        <f t="shared" si="464"/>
        <v>3</v>
      </c>
      <c r="BX569" s="2">
        <f t="shared" si="465"/>
        <v>4.7810931510795442E-2</v>
      </c>
      <c r="BY569" s="2">
        <f t="shared" si="466"/>
        <v>5.4759985273229596E-2</v>
      </c>
      <c r="BZ569" s="2">
        <f t="shared" si="467"/>
        <v>5.1285458392012519E-2</v>
      </c>
      <c r="CA569" s="2">
        <f t="shared" si="468"/>
        <v>1.1666666666666667</v>
      </c>
      <c r="CB569" s="2">
        <f t="shared" si="469"/>
        <v>1.1829759856843629E-2</v>
      </c>
      <c r="CC569" s="2">
        <v>6.6349999999999998</v>
      </c>
      <c r="CD569" s="2" t="str">
        <f t="shared" si="470"/>
        <v>Same Var</v>
      </c>
      <c r="CE569" s="2">
        <f t="shared" si="471"/>
        <v>9.8950375523387549E-2</v>
      </c>
      <c r="CF569" s="2" t="str">
        <f t="shared" si="472"/>
        <v>NS</v>
      </c>
      <c r="CG569" s="2" t="str">
        <f t="shared" si="473"/>
        <v>NS</v>
      </c>
      <c r="CH569" s="2" t="str">
        <f t="shared" si="474"/>
        <v/>
      </c>
      <c r="CI569" s="2" t="str">
        <f t="shared" si="475"/>
        <v/>
      </c>
      <c r="CJ569" s="2" t="str">
        <f t="shared" si="476"/>
        <v/>
      </c>
    </row>
    <row r="570" spans="1:88" x14ac:dyDescent="0.2">
      <c r="A570" s="1" t="s">
        <v>142</v>
      </c>
      <c r="B570" s="19" t="s">
        <v>345</v>
      </c>
      <c r="C570" s="20">
        <v>37795</v>
      </c>
      <c r="D570" s="7">
        <v>0.75</v>
      </c>
      <c r="E570" s="1">
        <v>0.1</v>
      </c>
      <c r="F570" s="1" t="s">
        <v>57</v>
      </c>
      <c r="G570" s="1" t="s">
        <v>775</v>
      </c>
      <c r="H570" s="19" t="s">
        <v>711</v>
      </c>
      <c r="I570" s="19" t="s">
        <v>712</v>
      </c>
      <c r="J570" s="19" t="s">
        <v>61</v>
      </c>
      <c r="K570" s="2">
        <v>0.75</v>
      </c>
      <c r="L570" s="2">
        <v>0.25</v>
      </c>
      <c r="M570" s="19">
        <v>80</v>
      </c>
      <c r="N570" s="19">
        <v>100</v>
      </c>
      <c r="O570" s="19">
        <v>80</v>
      </c>
      <c r="P570" s="19">
        <v>90</v>
      </c>
      <c r="Q570" s="21"/>
      <c r="R570" s="21"/>
      <c r="S570" s="21"/>
      <c r="T570" s="21"/>
      <c r="W570" s="2">
        <f t="shared" si="424"/>
        <v>87.5</v>
      </c>
      <c r="X570" s="2">
        <f t="shared" si="425"/>
        <v>9.574271077563381</v>
      </c>
      <c r="Y570" s="2">
        <f t="shared" si="426"/>
        <v>4</v>
      </c>
      <c r="Z570" s="19">
        <v>90</v>
      </c>
      <c r="AA570" s="19">
        <v>70</v>
      </c>
      <c r="AB570" s="19">
        <v>100</v>
      </c>
      <c r="AC570" s="19">
        <v>100</v>
      </c>
      <c r="AJ570" s="2">
        <f t="shared" si="427"/>
        <v>90</v>
      </c>
      <c r="AK570" s="2">
        <f t="shared" si="428"/>
        <v>14.142135623730951</v>
      </c>
      <c r="AL570" s="2">
        <f t="shared" si="429"/>
        <v>4</v>
      </c>
      <c r="AM570" s="22">
        <f t="shared" si="430"/>
        <v>1.1071487177940904</v>
      </c>
      <c r="AN570" s="22">
        <f t="shared" si="431"/>
        <v>1.5707963267948966</v>
      </c>
      <c r="AO570" s="22">
        <f t="shared" si="432"/>
        <v>1.1071487177940904</v>
      </c>
      <c r="AP570" s="22">
        <f t="shared" si="433"/>
        <v>1.2490457723982542</v>
      </c>
      <c r="AQ570" s="22" t="str">
        <f t="shared" si="434"/>
        <v/>
      </c>
      <c r="AR570" s="22" t="str">
        <f t="shared" si="435"/>
        <v/>
      </c>
      <c r="AS570" s="22" t="str">
        <f t="shared" si="436"/>
        <v/>
      </c>
      <c r="AT570" s="22" t="str">
        <f t="shared" si="437"/>
        <v/>
      </c>
      <c r="AU570" s="22" t="str">
        <f t="shared" si="438"/>
        <v/>
      </c>
      <c r="AV570" s="22" t="str">
        <f t="shared" si="439"/>
        <v/>
      </c>
      <c r="AW570" s="2">
        <f t="shared" si="440"/>
        <v>1.258534883695333</v>
      </c>
      <c r="AX570" s="2">
        <f t="shared" si="441"/>
        <v>0.21865710944489192</v>
      </c>
      <c r="AY570" s="2">
        <f t="shared" si="442"/>
        <v>4</v>
      </c>
      <c r="AZ570" s="23">
        <f t="shared" si="443"/>
        <v>1.2490457723982542</v>
      </c>
      <c r="BA570" s="23">
        <f t="shared" si="444"/>
        <v>0.99115658643119231</v>
      </c>
      <c r="BB570" s="23">
        <f t="shared" si="445"/>
        <v>1.5707963267948966</v>
      </c>
      <c r="BC570" s="23">
        <f t="shared" si="446"/>
        <v>1.5707963267948966</v>
      </c>
      <c r="BD570" s="23" t="str">
        <f t="shared" si="447"/>
        <v/>
      </c>
      <c r="BE570" s="23" t="str">
        <f t="shared" si="448"/>
        <v/>
      </c>
      <c r="BF570" s="23" t="str">
        <f t="shared" si="449"/>
        <v/>
      </c>
      <c r="BG570" s="23" t="str">
        <f t="shared" si="450"/>
        <v/>
      </c>
      <c r="BH570" s="23" t="str">
        <f t="shared" si="451"/>
        <v/>
      </c>
      <c r="BI570" s="23" t="str">
        <f t="shared" si="452"/>
        <v/>
      </c>
      <c r="BJ570" s="2">
        <f t="shared" si="453"/>
        <v>1.3454487531048098</v>
      </c>
      <c r="BK570" s="2">
        <f t="shared" si="454"/>
        <v>0.28070122431238398</v>
      </c>
      <c r="BL570" s="2">
        <f t="shared" si="455"/>
        <v>4</v>
      </c>
      <c r="BM570" s="2">
        <f t="shared" si="456"/>
        <v>6.9810657840533316E-4</v>
      </c>
      <c r="BN570" s="2">
        <f t="shared" si="457"/>
        <v>1.4440902393775138E-4</v>
      </c>
      <c r="BO570" s="2">
        <f t="shared" si="458"/>
        <v>5</v>
      </c>
      <c r="BP570" s="2">
        <f t="shared" si="459"/>
        <v>2.4703392086656364</v>
      </c>
      <c r="BQ570" s="2">
        <f t="shared" si="460"/>
        <v>0.72668684380042159</v>
      </c>
      <c r="BR570" s="3" t="str">
        <f t="shared" si="461"/>
        <v>Nontoxic</v>
      </c>
      <c r="BS570" s="2">
        <f t="shared" si="462"/>
        <v>102.85714285714285</v>
      </c>
      <c r="BT570" s="4" t="s">
        <v>663</v>
      </c>
      <c r="BU570" s="2" t="s">
        <v>666</v>
      </c>
      <c r="BV570" s="2">
        <f t="shared" si="463"/>
        <v>3</v>
      </c>
      <c r="BW570" s="2">
        <f t="shared" si="464"/>
        <v>3</v>
      </c>
      <c r="BX570" s="2">
        <f t="shared" si="465"/>
        <v>4.7810931510795442E-2</v>
      </c>
      <c r="BY570" s="2">
        <f t="shared" si="466"/>
        <v>7.8793177330471309E-2</v>
      </c>
      <c r="BZ570" s="2">
        <f t="shared" si="467"/>
        <v>6.3302054420633372E-2</v>
      </c>
      <c r="CA570" s="2">
        <f t="shared" si="468"/>
        <v>1.1666666666666667</v>
      </c>
      <c r="CB570" s="2">
        <f t="shared" si="469"/>
        <v>0.15879818774831225</v>
      </c>
      <c r="CC570" s="2">
        <v>6.6349999999999998</v>
      </c>
      <c r="CD570" s="2" t="str">
        <f t="shared" si="470"/>
        <v>Same Var</v>
      </c>
      <c r="CE570" s="2">
        <f t="shared" si="471"/>
        <v>9.4736631729583229E-2</v>
      </c>
      <c r="CF570" s="2" t="str">
        <f t="shared" si="472"/>
        <v>NS</v>
      </c>
      <c r="CG570" s="2" t="str">
        <f t="shared" si="473"/>
        <v>NS</v>
      </c>
      <c r="CH570" s="2" t="str">
        <f t="shared" si="474"/>
        <v/>
      </c>
      <c r="CI570" s="2" t="str">
        <f t="shared" si="475"/>
        <v/>
      </c>
      <c r="CJ570" s="2" t="str">
        <f t="shared" si="476"/>
        <v/>
      </c>
    </row>
    <row r="571" spans="1:88" hidden="1" x14ac:dyDescent="0.2">
      <c r="A571" s="1" t="s">
        <v>142</v>
      </c>
      <c r="B571" s="19" t="s">
        <v>372</v>
      </c>
      <c r="C571" s="20">
        <v>37795</v>
      </c>
      <c r="D571" s="7">
        <v>0.5</v>
      </c>
      <c r="E571" s="1">
        <v>0.1</v>
      </c>
      <c r="F571" s="1" t="s">
        <v>57</v>
      </c>
      <c r="G571" s="1" t="s">
        <v>775</v>
      </c>
      <c r="H571" s="19" t="s">
        <v>711</v>
      </c>
      <c r="I571" s="19" t="s">
        <v>712</v>
      </c>
      <c r="J571" s="19" t="s">
        <v>61</v>
      </c>
      <c r="K571" s="2">
        <v>0.75</v>
      </c>
      <c r="L571" s="2">
        <v>0.25</v>
      </c>
      <c r="M571" s="19">
        <v>80</v>
      </c>
      <c r="N571" s="19">
        <v>100</v>
      </c>
      <c r="O571" s="19">
        <v>80</v>
      </c>
      <c r="P571" s="19">
        <v>90</v>
      </c>
      <c r="Q571" s="21"/>
      <c r="R571" s="21"/>
      <c r="S571" s="21"/>
      <c r="T571" s="21"/>
      <c r="W571" s="2">
        <f t="shared" si="424"/>
        <v>87.5</v>
      </c>
      <c r="X571" s="2">
        <f t="shared" si="425"/>
        <v>9.574271077563381</v>
      </c>
      <c r="Y571" s="2">
        <f t="shared" si="426"/>
        <v>4</v>
      </c>
      <c r="Z571" s="19">
        <v>100</v>
      </c>
      <c r="AA571" s="19">
        <v>70</v>
      </c>
      <c r="AB571" s="19">
        <v>50</v>
      </c>
      <c r="AC571" s="19">
        <v>20</v>
      </c>
      <c r="AJ571" s="2">
        <f t="shared" si="427"/>
        <v>60</v>
      </c>
      <c r="AK571" s="2">
        <f t="shared" si="428"/>
        <v>33.665016461206925</v>
      </c>
      <c r="AL571" s="2">
        <f t="shared" si="429"/>
        <v>4</v>
      </c>
      <c r="AM571" s="22">
        <f t="shared" si="430"/>
        <v>1.1071487177940904</v>
      </c>
      <c r="AN571" s="22">
        <f t="shared" si="431"/>
        <v>1.5707963267948966</v>
      </c>
      <c r="AO571" s="22">
        <f t="shared" si="432"/>
        <v>1.1071487177940904</v>
      </c>
      <c r="AP571" s="22">
        <f t="shared" si="433"/>
        <v>1.2490457723982542</v>
      </c>
      <c r="AQ571" s="22" t="str">
        <f t="shared" si="434"/>
        <v/>
      </c>
      <c r="AR571" s="22" t="str">
        <f t="shared" si="435"/>
        <v/>
      </c>
      <c r="AS571" s="22" t="str">
        <f t="shared" si="436"/>
        <v/>
      </c>
      <c r="AT571" s="22" t="str">
        <f t="shared" si="437"/>
        <v/>
      </c>
      <c r="AU571" s="22" t="str">
        <f t="shared" si="438"/>
        <v/>
      </c>
      <c r="AV571" s="22" t="str">
        <f t="shared" si="439"/>
        <v/>
      </c>
      <c r="AW571" s="2">
        <f t="shared" si="440"/>
        <v>1.258534883695333</v>
      </c>
      <c r="AX571" s="2">
        <f t="shared" si="441"/>
        <v>0.21865710944489192</v>
      </c>
      <c r="AY571" s="2">
        <f t="shared" si="442"/>
        <v>4</v>
      </c>
      <c r="AZ571" s="23">
        <f t="shared" si="443"/>
        <v>1.5707963267948966</v>
      </c>
      <c r="BA571" s="23">
        <f t="shared" si="444"/>
        <v>0.99115658643119231</v>
      </c>
      <c r="BB571" s="23">
        <f t="shared" si="445"/>
        <v>0.78539816339744839</v>
      </c>
      <c r="BC571" s="23">
        <f t="shared" si="446"/>
        <v>0.46364760900080609</v>
      </c>
      <c r="BD571" s="23" t="str">
        <f t="shared" si="447"/>
        <v/>
      </c>
      <c r="BE571" s="23" t="str">
        <f t="shared" si="448"/>
        <v/>
      </c>
      <c r="BF571" s="23" t="str">
        <f t="shared" si="449"/>
        <v/>
      </c>
      <c r="BG571" s="23" t="str">
        <f t="shared" si="450"/>
        <v/>
      </c>
      <c r="BH571" s="23" t="str">
        <f t="shared" si="451"/>
        <v/>
      </c>
      <c r="BI571" s="23" t="str">
        <f t="shared" si="452"/>
        <v/>
      </c>
      <c r="BJ571" s="2">
        <f t="shared" si="453"/>
        <v>0.9527496714060858</v>
      </c>
      <c r="BK571" s="2">
        <f t="shared" si="454"/>
        <v>0.46571955582764768</v>
      </c>
      <c r="BL571" s="2">
        <f t="shared" si="455"/>
        <v>4</v>
      </c>
      <c r="BM571" s="2">
        <f t="shared" si="456"/>
        <v>3.7145475861172345E-3</v>
      </c>
      <c r="BN571" s="2">
        <f t="shared" si="457"/>
        <v>9.9513710986533633E-4</v>
      </c>
      <c r="BO571" s="2">
        <f t="shared" si="458"/>
        <v>4</v>
      </c>
      <c r="BP571" s="2">
        <f t="shared" si="459"/>
        <v>3.5842112399574334E-2</v>
      </c>
      <c r="BQ571" s="2">
        <f t="shared" si="460"/>
        <v>0.74069708411268287</v>
      </c>
      <c r="BR571" s="3" t="str">
        <f t="shared" si="461"/>
        <v>Toxic</v>
      </c>
      <c r="BS571" s="2">
        <f t="shared" si="462"/>
        <v>68.571428571428569</v>
      </c>
      <c r="BT571" s="4" t="s">
        <v>663</v>
      </c>
      <c r="BU571" s="2" t="s">
        <v>666</v>
      </c>
      <c r="BV571" s="2">
        <f t="shared" si="463"/>
        <v>3</v>
      </c>
      <c r="BW571" s="2">
        <f t="shared" si="464"/>
        <v>3</v>
      </c>
      <c r="BX571" s="2">
        <f t="shared" si="465"/>
        <v>4.7810931510795442E-2</v>
      </c>
      <c r="BY571" s="2">
        <f t="shared" si="466"/>
        <v>0.21689470468030145</v>
      </c>
      <c r="BZ571" s="2">
        <f t="shared" si="467"/>
        <v>0.13235281809554844</v>
      </c>
      <c r="CA571" s="2">
        <f t="shared" si="468"/>
        <v>1.1666666666666667</v>
      </c>
      <c r="CB571" s="2">
        <f t="shared" si="469"/>
        <v>1.3481386263233957</v>
      </c>
      <c r="CC571" s="2">
        <v>6.6349999999999998</v>
      </c>
      <c r="CD571" s="2" t="str">
        <f t="shared" si="470"/>
        <v>Same Var</v>
      </c>
      <c r="CE571" s="2">
        <f t="shared" si="471"/>
        <v>7.7453789652193017E-2</v>
      </c>
      <c r="CF571" s="2" t="str">
        <f t="shared" si="472"/>
        <v>NS</v>
      </c>
      <c r="CG571" s="2" t="str">
        <f t="shared" si="473"/>
        <v>NS</v>
      </c>
      <c r="CH571" s="2" t="str">
        <f t="shared" si="474"/>
        <v>Same Var T-test</v>
      </c>
      <c r="CI571" s="2" t="str">
        <f t="shared" si="475"/>
        <v/>
      </c>
      <c r="CJ571" s="2" t="str">
        <f t="shared" si="476"/>
        <v/>
      </c>
    </row>
    <row r="572" spans="1:88" x14ac:dyDescent="0.2">
      <c r="A572" s="1" t="s">
        <v>142</v>
      </c>
      <c r="B572" s="19" t="s">
        <v>153</v>
      </c>
      <c r="C572" s="20">
        <v>37426</v>
      </c>
      <c r="D572" s="7">
        <v>0.3215277777777778</v>
      </c>
      <c r="E572" s="1">
        <v>0.1</v>
      </c>
      <c r="F572" s="1" t="s">
        <v>57</v>
      </c>
      <c r="G572" s="1" t="s">
        <v>718</v>
      </c>
      <c r="H572" s="19" t="s">
        <v>711</v>
      </c>
      <c r="I572" s="19" t="s">
        <v>712</v>
      </c>
      <c r="J572" s="19" t="s">
        <v>61</v>
      </c>
      <c r="K572" s="2">
        <v>0.75</v>
      </c>
      <c r="L572" s="2">
        <v>0.25</v>
      </c>
      <c r="M572" s="19">
        <v>100</v>
      </c>
      <c r="N572" s="19">
        <v>100</v>
      </c>
      <c r="O572" s="19">
        <v>90</v>
      </c>
      <c r="P572" s="19">
        <v>80</v>
      </c>
      <c r="Q572" s="21"/>
      <c r="R572" s="21"/>
      <c r="S572" s="21"/>
      <c r="T572" s="21"/>
      <c r="W572" s="2">
        <f t="shared" si="424"/>
        <v>92.5</v>
      </c>
      <c r="X572" s="2">
        <f t="shared" si="425"/>
        <v>9.574271077563381</v>
      </c>
      <c r="Y572" s="2">
        <f t="shared" si="426"/>
        <v>4</v>
      </c>
      <c r="Z572" s="19">
        <v>100</v>
      </c>
      <c r="AA572" s="19">
        <v>100</v>
      </c>
      <c r="AB572" s="19">
        <v>100</v>
      </c>
      <c r="AC572" s="19">
        <v>100</v>
      </c>
      <c r="AJ572" s="2">
        <f t="shared" si="427"/>
        <v>100</v>
      </c>
      <c r="AK572" s="2">
        <f t="shared" si="428"/>
        <v>0</v>
      </c>
      <c r="AL572" s="2">
        <f t="shared" si="429"/>
        <v>4</v>
      </c>
      <c r="AM572" s="22">
        <f t="shared" si="430"/>
        <v>1.5707963267948966</v>
      </c>
      <c r="AN572" s="22">
        <f t="shared" si="431"/>
        <v>1.5707963267948966</v>
      </c>
      <c r="AO572" s="22">
        <f t="shared" si="432"/>
        <v>1.2490457723982542</v>
      </c>
      <c r="AP572" s="22">
        <f t="shared" si="433"/>
        <v>1.1071487177940904</v>
      </c>
      <c r="AQ572" s="22" t="str">
        <f t="shared" si="434"/>
        <v/>
      </c>
      <c r="AR572" s="22" t="str">
        <f t="shared" si="435"/>
        <v/>
      </c>
      <c r="AS572" s="22" t="str">
        <f t="shared" si="436"/>
        <v/>
      </c>
      <c r="AT572" s="22" t="str">
        <f t="shared" si="437"/>
        <v/>
      </c>
      <c r="AU572" s="22" t="str">
        <f t="shared" si="438"/>
        <v/>
      </c>
      <c r="AV572" s="22" t="str">
        <f t="shared" si="439"/>
        <v/>
      </c>
      <c r="AW572" s="2">
        <f t="shared" si="440"/>
        <v>1.3744467859455345</v>
      </c>
      <c r="AX572" s="2">
        <f t="shared" si="441"/>
        <v>0.23400851538614914</v>
      </c>
      <c r="AY572" s="2">
        <f t="shared" si="442"/>
        <v>4</v>
      </c>
      <c r="AZ572" s="23">
        <f t="shared" si="443"/>
        <v>1.5707963267948966</v>
      </c>
      <c r="BA572" s="23">
        <f t="shared" si="444"/>
        <v>1.5707963267948966</v>
      </c>
      <c r="BB572" s="23">
        <f t="shared" si="445"/>
        <v>1.5707963267948966</v>
      </c>
      <c r="BC572" s="23">
        <f t="shared" si="446"/>
        <v>1.5707963267948966</v>
      </c>
      <c r="BD572" s="23" t="str">
        <f t="shared" si="447"/>
        <v/>
      </c>
      <c r="BE572" s="23" t="str">
        <f t="shared" si="448"/>
        <v/>
      </c>
      <c r="BF572" s="23" t="str">
        <f t="shared" si="449"/>
        <v/>
      </c>
      <c r="BG572" s="23" t="str">
        <f t="shared" si="450"/>
        <v/>
      </c>
      <c r="BH572" s="23" t="str">
        <f t="shared" si="451"/>
        <v/>
      </c>
      <c r="BI572" s="23" t="str">
        <f t="shared" si="452"/>
        <v/>
      </c>
      <c r="BJ572" s="2">
        <f t="shared" si="453"/>
        <v>1.5707963267948966</v>
      </c>
      <c r="BK572" s="2">
        <f t="shared" si="454"/>
        <v>0</v>
      </c>
      <c r="BL572" s="2">
        <f t="shared" si="455"/>
        <v>4</v>
      </c>
      <c r="BM572" s="2">
        <f t="shared" si="456"/>
        <v>5.9299593495378449E-5</v>
      </c>
      <c r="BN572" s="2">
        <f t="shared" si="457"/>
        <v>1.9766531165126148E-5</v>
      </c>
      <c r="BO572" s="2">
        <f t="shared" si="458"/>
        <v>3</v>
      </c>
      <c r="BP572" s="2">
        <f t="shared" si="459"/>
        <v>6.1531804965271304</v>
      </c>
      <c r="BQ572" s="2">
        <f t="shared" si="460"/>
        <v>0.76489232840434507</v>
      </c>
      <c r="BR572" s="3" t="str">
        <f t="shared" si="461"/>
        <v>Nontoxic</v>
      </c>
      <c r="BS572" s="2">
        <f t="shared" si="462"/>
        <v>108.10810810810811</v>
      </c>
      <c r="BT572" s="4" t="s">
        <v>664</v>
      </c>
      <c r="BU572" s="2" t="s">
        <v>666</v>
      </c>
      <c r="BV572" s="2">
        <f t="shared" si="463"/>
        <v>3</v>
      </c>
      <c r="BW572" s="2">
        <f t="shared" si="464"/>
        <v>3</v>
      </c>
      <c r="BX572" s="2">
        <f t="shared" si="465"/>
        <v>5.4759985273229596E-2</v>
      </c>
      <c r="BY572" s="2">
        <f t="shared" si="466"/>
        <v>0</v>
      </c>
      <c r="BZ572" s="2">
        <f t="shared" si="467"/>
        <v>2.7379992636614798E-2</v>
      </c>
      <c r="CA572" s="2">
        <f t="shared" si="468"/>
        <v>1.1666666666666667</v>
      </c>
      <c r="CB572" s="2" t="e">
        <f t="shared" si="469"/>
        <v>#NUM!</v>
      </c>
      <c r="CC572" s="2">
        <v>6.6349999999999998</v>
      </c>
      <c r="CD572" s="2" t="e">
        <f t="shared" si="470"/>
        <v>#NUM!</v>
      </c>
      <c r="CE572" s="2" t="e">
        <f t="shared" si="471"/>
        <v>#NUM!</v>
      </c>
      <c r="CF572" s="2" t="e">
        <f t="shared" si="472"/>
        <v>#NUM!</v>
      </c>
      <c r="CG572" s="2" t="str">
        <f t="shared" si="473"/>
        <v>NS</v>
      </c>
      <c r="CH572" s="2" t="str">
        <f t="shared" si="474"/>
        <v/>
      </c>
      <c r="CI572" s="2" t="str">
        <f t="shared" si="475"/>
        <v/>
      </c>
      <c r="CJ572" s="2" t="str">
        <f t="shared" si="476"/>
        <v/>
      </c>
    </row>
    <row r="573" spans="1:88" x14ac:dyDescent="0.2">
      <c r="A573" s="1" t="s">
        <v>142</v>
      </c>
      <c r="B573" s="19" t="s">
        <v>157</v>
      </c>
      <c r="C573" s="20">
        <v>37426</v>
      </c>
      <c r="D573" s="7">
        <v>0.38333333333333336</v>
      </c>
      <c r="E573" s="1">
        <v>0.1</v>
      </c>
      <c r="F573" s="1" t="s">
        <v>57</v>
      </c>
      <c r="G573" s="1" t="s">
        <v>718</v>
      </c>
      <c r="H573" s="19" t="s">
        <v>711</v>
      </c>
      <c r="I573" s="19" t="s">
        <v>712</v>
      </c>
      <c r="J573" s="19" t="s">
        <v>61</v>
      </c>
      <c r="K573" s="2">
        <v>0.75</v>
      </c>
      <c r="L573" s="2">
        <v>0.25</v>
      </c>
      <c r="M573" s="19">
        <v>100</v>
      </c>
      <c r="N573" s="19">
        <v>100</v>
      </c>
      <c r="O573" s="19">
        <v>90</v>
      </c>
      <c r="P573" s="19">
        <v>80</v>
      </c>
      <c r="Q573" s="21"/>
      <c r="R573" s="21"/>
      <c r="S573" s="21"/>
      <c r="T573" s="21"/>
      <c r="W573" s="2">
        <f t="shared" si="424"/>
        <v>92.5</v>
      </c>
      <c r="X573" s="2">
        <f t="shared" si="425"/>
        <v>9.574271077563381</v>
      </c>
      <c r="Y573" s="2">
        <f t="shared" si="426"/>
        <v>4</v>
      </c>
      <c r="Z573" s="19">
        <v>90</v>
      </c>
      <c r="AA573" s="19">
        <v>100</v>
      </c>
      <c r="AB573" s="19">
        <v>100</v>
      </c>
      <c r="AC573" s="19">
        <v>100</v>
      </c>
      <c r="AJ573" s="2">
        <f t="shared" si="427"/>
        <v>97.5</v>
      </c>
      <c r="AK573" s="2">
        <f t="shared" si="428"/>
        <v>5</v>
      </c>
      <c r="AL573" s="2">
        <f t="shared" si="429"/>
        <v>4</v>
      </c>
      <c r="AM573" s="22">
        <f t="shared" si="430"/>
        <v>1.5707963267948966</v>
      </c>
      <c r="AN573" s="22">
        <f t="shared" si="431"/>
        <v>1.5707963267948966</v>
      </c>
      <c r="AO573" s="22">
        <f t="shared" si="432"/>
        <v>1.2490457723982542</v>
      </c>
      <c r="AP573" s="22">
        <f t="shared" si="433"/>
        <v>1.1071487177940904</v>
      </c>
      <c r="AQ573" s="22" t="str">
        <f t="shared" si="434"/>
        <v/>
      </c>
      <c r="AR573" s="22" t="str">
        <f t="shared" si="435"/>
        <v/>
      </c>
      <c r="AS573" s="22" t="str">
        <f t="shared" si="436"/>
        <v/>
      </c>
      <c r="AT573" s="22" t="str">
        <f t="shared" si="437"/>
        <v/>
      </c>
      <c r="AU573" s="22" t="str">
        <f t="shared" si="438"/>
        <v/>
      </c>
      <c r="AV573" s="22" t="str">
        <f t="shared" si="439"/>
        <v/>
      </c>
      <c r="AW573" s="2">
        <f t="shared" si="440"/>
        <v>1.3744467859455345</v>
      </c>
      <c r="AX573" s="2">
        <f t="shared" si="441"/>
        <v>0.23400851538614914</v>
      </c>
      <c r="AY573" s="2">
        <f t="shared" si="442"/>
        <v>4</v>
      </c>
      <c r="AZ573" s="23">
        <f t="shared" si="443"/>
        <v>1.2490457723982542</v>
      </c>
      <c r="BA573" s="23">
        <f t="shared" si="444"/>
        <v>1.5707963267948966</v>
      </c>
      <c r="BB573" s="23">
        <f t="shared" si="445"/>
        <v>1.5707963267948966</v>
      </c>
      <c r="BC573" s="23">
        <f t="shared" si="446"/>
        <v>1.5707963267948966</v>
      </c>
      <c r="BD573" s="23" t="str">
        <f t="shared" si="447"/>
        <v/>
      </c>
      <c r="BE573" s="23" t="str">
        <f t="shared" si="448"/>
        <v/>
      </c>
      <c r="BF573" s="23" t="str">
        <f t="shared" si="449"/>
        <v/>
      </c>
      <c r="BG573" s="23" t="str">
        <f t="shared" si="450"/>
        <v/>
      </c>
      <c r="BH573" s="23" t="str">
        <f t="shared" si="451"/>
        <v/>
      </c>
      <c r="BI573" s="23" t="str">
        <f t="shared" si="452"/>
        <v/>
      </c>
      <c r="BJ573" s="2">
        <f t="shared" si="453"/>
        <v>1.490358688195736</v>
      </c>
      <c r="BK573" s="2">
        <f t="shared" si="454"/>
        <v>0.16087527719832118</v>
      </c>
      <c r="BL573" s="2">
        <f t="shared" si="455"/>
        <v>4</v>
      </c>
      <c r="BM573" s="2">
        <f t="shared" si="456"/>
        <v>2.0081261086378759E-4</v>
      </c>
      <c r="BN573" s="2">
        <f t="shared" si="457"/>
        <v>3.3721086287720748E-5</v>
      </c>
      <c r="BO573" s="2">
        <f t="shared" si="458"/>
        <v>6</v>
      </c>
      <c r="BP573" s="2">
        <f t="shared" si="459"/>
        <v>3.8602023762105402</v>
      </c>
      <c r="BQ573" s="2">
        <f t="shared" si="460"/>
        <v>0.71755819649141217</v>
      </c>
      <c r="BR573" s="3" t="str">
        <f t="shared" si="461"/>
        <v>Nontoxic</v>
      </c>
      <c r="BS573" s="2">
        <f t="shared" si="462"/>
        <v>105.40540540540539</v>
      </c>
      <c r="BT573" s="4" t="s">
        <v>664</v>
      </c>
      <c r="BU573" s="2" t="s">
        <v>666</v>
      </c>
      <c r="BV573" s="2">
        <f t="shared" si="463"/>
        <v>3</v>
      </c>
      <c r="BW573" s="2">
        <f t="shared" si="464"/>
        <v>3</v>
      </c>
      <c r="BX573" s="2">
        <f t="shared" si="465"/>
        <v>5.4759985273229596E-2</v>
      </c>
      <c r="BY573" s="2">
        <f t="shared" si="466"/>
        <v>2.5880854813636677E-2</v>
      </c>
      <c r="BZ573" s="2">
        <f t="shared" si="467"/>
        <v>4.0320420043433135E-2</v>
      </c>
      <c r="CA573" s="2">
        <f t="shared" si="468"/>
        <v>1.1666666666666667</v>
      </c>
      <c r="CB573" s="2">
        <f t="shared" si="469"/>
        <v>0.35293590626856891</v>
      </c>
      <c r="CC573" s="2">
        <v>6.6349999999999998</v>
      </c>
      <c r="CD573" s="2" t="str">
        <f t="shared" si="470"/>
        <v>Same Var</v>
      </c>
      <c r="CE573" s="2">
        <f t="shared" si="471"/>
        <v>0.10401316167166472</v>
      </c>
      <c r="CF573" s="2" t="str">
        <f t="shared" si="472"/>
        <v>NS</v>
      </c>
      <c r="CG573" s="2" t="str">
        <f t="shared" si="473"/>
        <v>NS</v>
      </c>
      <c r="CH573" s="2" t="str">
        <f t="shared" si="474"/>
        <v/>
      </c>
      <c r="CI573" s="2" t="str">
        <f t="shared" si="475"/>
        <v/>
      </c>
      <c r="CJ573" s="2" t="str">
        <f t="shared" si="476"/>
        <v/>
      </c>
    </row>
    <row r="574" spans="1:88" x14ac:dyDescent="0.2">
      <c r="A574" s="1" t="s">
        <v>142</v>
      </c>
      <c r="B574" s="19" t="s">
        <v>158</v>
      </c>
      <c r="C574" s="20">
        <v>37426</v>
      </c>
      <c r="D574" s="7">
        <v>0.43402777777777779</v>
      </c>
      <c r="E574" s="1">
        <v>0.1</v>
      </c>
      <c r="F574" s="1" t="s">
        <v>57</v>
      </c>
      <c r="G574" s="1" t="s">
        <v>718</v>
      </c>
      <c r="H574" s="19" t="s">
        <v>711</v>
      </c>
      <c r="I574" s="19" t="s">
        <v>712</v>
      </c>
      <c r="J574" s="19" t="s">
        <v>61</v>
      </c>
      <c r="K574" s="2">
        <v>0.75</v>
      </c>
      <c r="L574" s="2">
        <v>0.25</v>
      </c>
      <c r="M574" s="19">
        <v>100</v>
      </c>
      <c r="N574" s="19">
        <v>100</v>
      </c>
      <c r="O574" s="19">
        <v>90</v>
      </c>
      <c r="P574" s="19">
        <v>80</v>
      </c>
      <c r="Q574" s="21"/>
      <c r="R574" s="21"/>
      <c r="S574" s="21"/>
      <c r="T574" s="21"/>
      <c r="W574" s="2">
        <f t="shared" si="424"/>
        <v>92.5</v>
      </c>
      <c r="X574" s="2">
        <f t="shared" si="425"/>
        <v>9.574271077563381</v>
      </c>
      <c r="Y574" s="2">
        <f t="shared" si="426"/>
        <v>4</v>
      </c>
      <c r="Z574" s="19">
        <v>90</v>
      </c>
      <c r="AA574" s="19">
        <v>100</v>
      </c>
      <c r="AB574" s="19">
        <v>100</v>
      </c>
      <c r="AC574" s="19">
        <v>100</v>
      </c>
      <c r="AJ574" s="2">
        <f t="shared" si="427"/>
        <v>97.5</v>
      </c>
      <c r="AK574" s="2">
        <f t="shared" si="428"/>
        <v>5</v>
      </c>
      <c r="AL574" s="2">
        <f t="shared" si="429"/>
        <v>4</v>
      </c>
      <c r="AM574" s="22">
        <f t="shared" si="430"/>
        <v>1.5707963267948966</v>
      </c>
      <c r="AN574" s="22">
        <f t="shared" si="431"/>
        <v>1.5707963267948966</v>
      </c>
      <c r="AO574" s="22">
        <f t="shared" si="432"/>
        <v>1.2490457723982542</v>
      </c>
      <c r="AP574" s="22">
        <f t="shared" si="433"/>
        <v>1.1071487177940904</v>
      </c>
      <c r="AQ574" s="22" t="str">
        <f t="shared" si="434"/>
        <v/>
      </c>
      <c r="AR574" s="22" t="str">
        <f t="shared" si="435"/>
        <v/>
      </c>
      <c r="AS574" s="22" t="str">
        <f t="shared" si="436"/>
        <v/>
      </c>
      <c r="AT574" s="22" t="str">
        <f t="shared" si="437"/>
        <v/>
      </c>
      <c r="AU574" s="22" t="str">
        <f t="shared" si="438"/>
        <v/>
      </c>
      <c r="AV574" s="22" t="str">
        <f t="shared" si="439"/>
        <v/>
      </c>
      <c r="AW574" s="2">
        <f t="shared" si="440"/>
        <v>1.3744467859455345</v>
      </c>
      <c r="AX574" s="2">
        <f t="shared" si="441"/>
        <v>0.23400851538614914</v>
      </c>
      <c r="AY574" s="2">
        <f t="shared" si="442"/>
        <v>4</v>
      </c>
      <c r="AZ574" s="23">
        <f t="shared" si="443"/>
        <v>1.2490457723982542</v>
      </c>
      <c r="BA574" s="23">
        <f t="shared" si="444"/>
        <v>1.5707963267948966</v>
      </c>
      <c r="BB574" s="23">
        <f t="shared" si="445"/>
        <v>1.5707963267948966</v>
      </c>
      <c r="BC574" s="23">
        <f t="shared" si="446"/>
        <v>1.5707963267948966</v>
      </c>
      <c r="BD574" s="23" t="str">
        <f t="shared" si="447"/>
        <v/>
      </c>
      <c r="BE574" s="23" t="str">
        <f t="shared" si="448"/>
        <v/>
      </c>
      <c r="BF574" s="23" t="str">
        <f t="shared" si="449"/>
        <v/>
      </c>
      <c r="BG574" s="23" t="str">
        <f t="shared" si="450"/>
        <v/>
      </c>
      <c r="BH574" s="23" t="str">
        <f t="shared" si="451"/>
        <v/>
      </c>
      <c r="BI574" s="23" t="str">
        <f t="shared" si="452"/>
        <v/>
      </c>
      <c r="BJ574" s="2">
        <f t="shared" si="453"/>
        <v>1.490358688195736</v>
      </c>
      <c r="BK574" s="2">
        <f t="shared" si="454"/>
        <v>0.16087527719832118</v>
      </c>
      <c r="BL574" s="2">
        <f t="shared" si="455"/>
        <v>4</v>
      </c>
      <c r="BM574" s="2">
        <f t="shared" si="456"/>
        <v>2.0081261086378759E-4</v>
      </c>
      <c r="BN574" s="2">
        <f t="shared" si="457"/>
        <v>3.3721086287720748E-5</v>
      </c>
      <c r="BO574" s="2">
        <f t="shared" si="458"/>
        <v>6</v>
      </c>
      <c r="BP574" s="2">
        <f t="shared" si="459"/>
        <v>3.8602023762105402</v>
      </c>
      <c r="BQ574" s="2">
        <f t="shared" si="460"/>
        <v>0.71755819649141217</v>
      </c>
      <c r="BR574" s="3" t="str">
        <f t="shared" si="461"/>
        <v>Nontoxic</v>
      </c>
      <c r="BS574" s="2">
        <f t="shared" si="462"/>
        <v>105.40540540540539</v>
      </c>
      <c r="BT574" s="4" t="s">
        <v>664</v>
      </c>
      <c r="BU574" s="2" t="s">
        <v>666</v>
      </c>
      <c r="BV574" s="2">
        <f t="shared" si="463"/>
        <v>3</v>
      </c>
      <c r="BW574" s="2">
        <f t="shared" si="464"/>
        <v>3</v>
      </c>
      <c r="BX574" s="2">
        <f t="shared" si="465"/>
        <v>5.4759985273229596E-2</v>
      </c>
      <c r="BY574" s="2">
        <f t="shared" si="466"/>
        <v>2.5880854813636677E-2</v>
      </c>
      <c r="BZ574" s="2">
        <f t="shared" si="467"/>
        <v>4.0320420043433135E-2</v>
      </c>
      <c r="CA574" s="2">
        <f t="shared" si="468"/>
        <v>1.1666666666666667</v>
      </c>
      <c r="CB574" s="2">
        <f t="shared" si="469"/>
        <v>0.35293590626856891</v>
      </c>
      <c r="CC574" s="2">
        <v>6.6349999999999998</v>
      </c>
      <c r="CD574" s="2" t="str">
        <f t="shared" si="470"/>
        <v>Same Var</v>
      </c>
      <c r="CE574" s="2">
        <f t="shared" si="471"/>
        <v>0.10401316167166472</v>
      </c>
      <c r="CF574" s="2" t="str">
        <f t="shared" si="472"/>
        <v>NS</v>
      </c>
      <c r="CG574" s="2" t="str">
        <f t="shared" si="473"/>
        <v>NS</v>
      </c>
      <c r="CH574" s="2" t="str">
        <f t="shared" si="474"/>
        <v/>
      </c>
      <c r="CI574" s="2" t="str">
        <f t="shared" si="475"/>
        <v/>
      </c>
      <c r="CJ574" s="2" t="str">
        <f t="shared" si="476"/>
        <v/>
      </c>
    </row>
    <row r="575" spans="1:88" x14ac:dyDescent="0.2">
      <c r="A575" s="1" t="s">
        <v>142</v>
      </c>
      <c r="B575" s="19" t="s">
        <v>378</v>
      </c>
      <c r="C575" s="20">
        <v>37816</v>
      </c>
      <c r="D575" s="7">
        <v>0.60069444444444442</v>
      </c>
      <c r="E575" s="1">
        <v>0.1</v>
      </c>
      <c r="F575" s="1" t="s">
        <v>57</v>
      </c>
      <c r="G575" s="1" t="s">
        <v>782</v>
      </c>
      <c r="H575" s="19" t="s">
        <v>711</v>
      </c>
      <c r="I575" s="19" t="s">
        <v>712</v>
      </c>
      <c r="J575" s="19" t="s">
        <v>61</v>
      </c>
      <c r="K575" s="2">
        <v>0.75</v>
      </c>
      <c r="L575" s="2">
        <v>0.25</v>
      </c>
      <c r="M575" s="19">
        <v>100</v>
      </c>
      <c r="N575" s="19">
        <v>100</v>
      </c>
      <c r="O575" s="19">
        <v>80</v>
      </c>
      <c r="P575" s="19">
        <v>100</v>
      </c>
      <c r="Q575" s="21"/>
      <c r="R575" s="21"/>
      <c r="S575" s="21"/>
      <c r="T575" s="21"/>
      <c r="W575" s="2">
        <f t="shared" si="424"/>
        <v>95</v>
      </c>
      <c r="X575" s="2">
        <f t="shared" si="425"/>
        <v>10</v>
      </c>
      <c r="Y575" s="2">
        <f t="shared" si="426"/>
        <v>4</v>
      </c>
      <c r="Z575" s="19">
        <v>100</v>
      </c>
      <c r="AA575" s="19">
        <v>100</v>
      </c>
      <c r="AB575" s="19">
        <v>100</v>
      </c>
      <c r="AC575" s="19">
        <v>100</v>
      </c>
      <c r="AJ575" s="2">
        <f t="shared" si="427"/>
        <v>100</v>
      </c>
      <c r="AK575" s="2">
        <f t="shared" si="428"/>
        <v>0</v>
      </c>
      <c r="AL575" s="2">
        <f t="shared" si="429"/>
        <v>4</v>
      </c>
      <c r="AM575" s="22">
        <f t="shared" si="430"/>
        <v>1.5707963267948966</v>
      </c>
      <c r="AN575" s="22">
        <f t="shared" si="431"/>
        <v>1.5707963267948966</v>
      </c>
      <c r="AO575" s="22">
        <f t="shared" si="432"/>
        <v>1.1071487177940904</v>
      </c>
      <c r="AP575" s="22">
        <f t="shared" si="433"/>
        <v>1.5707963267948966</v>
      </c>
      <c r="AQ575" s="22" t="str">
        <f t="shared" si="434"/>
        <v/>
      </c>
      <c r="AR575" s="22" t="str">
        <f t="shared" si="435"/>
        <v/>
      </c>
      <c r="AS575" s="22" t="str">
        <f t="shared" si="436"/>
        <v/>
      </c>
      <c r="AT575" s="22" t="str">
        <f t="shared" si="437"/>
        <v/>
      </c>
      <c r="AU575" s="22" t="str">
        <f t="shared" si="438"/>
        <v/>
      </c>
      <c r="AV575" s="22" t="str">
        <f t="shared" si="439"/>
        <v/>
      </c>
      <c r="AW575" s="2">
        <f t="shared" si="440"/>
        <v>1.454884424544695</v>
      </c>
      <c r="AX575" s="2">
        <f t="shared" si="441"/>
        <v>0.23182380450040269</v>
      </c>
      <c r="AY575" s="2">
        <f t="shared" si="442"/>
        <v>4</v>
      </c>
      <c r="AZ575" s="23">
        <f t="shared" si="443"/>
        <v>1.5707963267948966</v>
      </c>
      <c r="BA575" s="23">
        <f t="shared" si="444"/>
        <v>1.5707963267948966</v>
      </c>
      <c r="BB575" s="23">
        <f t="shared" si="445"/>
        <v>1.5707963267948966</v>
      </c>
      <c r="BC575" s="23">
        <f t="shared" si="446"/>
        <v>1.5707963267948966</v>
      </c>
      <c r="BD575" s="23" t="str">
        <f t="shared" si="447"/>
        <v/>
      </c>
      <c r="BE575" s="23" t="str">
        <f t="shared" si="448"/>
        <v/>
      </c>
      <c r="BF575" s="23" t="str">
        <f t="shared" si="449"/>
        <v/>
      </c>
      <c r="BG575" s="23" t="str">
        <f t="shared" si="450"/>
        <v/>
      </c>
      <c r="BH575" s="23" t="str">
        <f t="shared" si="451"/>
        <v/>
      </c>
      <c r="BI575" s="23" t="str">
        <f t="shared" si="452"/>
        <v/>
      </c>
      <c r="BJ575" s="2">
        <f t="shared" si="453"/>
        <v>1.5707963267948966</v>
      </c>
      <c r="BK575" s="2">
        <f t="shared" si="454"/>
        <v>0</v>
      </c>
      <c r="BL575" s="2">
        <f t="shared" si="455"/>
        <v>4</v>
      </c>
      <c r="BM575" s="2">
        <f t="shared" si="456"/>
        <v>5.7115921265139497E-5</v>
      </c>
      <c r="BN575" s="2">
        <f t="shared" si="457"/>
        <v>1.9038640421713165E-5</v>
      </c>
      <c r="BO575" s="2">
        <f t="shared" si="458"/>
        <v>3</v>
      </c>
      <c r="BP575" s="2">
        <f t="shared" si="459"/>
        <v>5.5172132061821086</v>
      </c>
      <c r="BQ575" s="2">
        <f t="shared" si="460"/>
        <v>0.76489232840434507</v>
      </c>
      <c r="BR575" s="3" t="str">
        <f t="shared" si="461"/>
        <v>Nontoxic</v>
      </c>
      <c r="BS575" s="2">
        <f t="shared" si="462"/>
        <v>105.26315789473684</v>
      </c>
      <c r="BT575" s="4" t="s">
        <v>664</v>
      </c>
      <c r="BU575" s="2" t="s">
        <v>666</v>
      </c>
      <c r="BV575" s="2">
        <f t="shared" si="463"/>
        <v>3</v>
      </c>
      <c r="BW575" s="2">
        <f t="shared" si="464"/>
        <v>3</v>
      </c>
      <c r="BX575" s="2">
        <f t="shared" si="465"/>
        <v>5.3742276333040927E-2</v>
      </c>
      <c r="BY575" s="2">
        <f t="shared" si="466"/>
        <v>0</v>
      </c>
      <c r="BZ575" s="2">
        <f t="shared" si="467"/>
        <v>2.6871138166520463E-2</v>
      </c>
      <c r="CA575" s="2">
        <f t="shared" si="468"/>
        <v>1.1666666666666667</v>
      </c>
      <c r="CB575" s="2" t="e">
        <f t="shared" si="469"/>
        <v>#NUM!</v>
      </c>
      <c r="CC575" s="2">
        <v>6.6349999999999998</v>
      </c>
      <c r="CD575" s="2" t="e">
        <f t="shared" si="470"/>
        <v>#NUM!</v>
      </c>
      <c r="CE575" s="2" t="e">
        <f t="shared" si="471"/>
        <v>#NUM!</v>
      </c>
      <c r="CF575" s="2" t="e">
        <f t="shared" si="472"/>
        <v>#NUM!</v>
      </c>
      <c r="CG575" s="2" t="str">
        <f t="shared" si="473"/>
        <v>NS</v>
      </c>
      <c r="CH575" s="2" t="str">
        <f t="shared" si="474"/>
        <v/>
      </c>
      <c r="CI575" s="2" t="str">
        <f t="shared" si="475"/>
        <v/>
      </c>
      <c r="CJ575" s="2" t="str">
        <f t="shared" si="476"/>
        <v/>
      </c>
    </row>
    <row r="576" spans="1:88" x14ac:dyDescent="0.2">
      <c r="A576" s="1" t="s">
        <v>142</v>
      </c>
      <c r="B576" s="19" t="s">
        <v>380</v>
      </c>
      <c r="C576" s="20">
        <v>37196</v>
      </c>
      <c r="D576" s="7">
        <v>0.36458333333333331</v>
      </c>
      <c r="E576" s="1">
        <v>0.1</v>
      </c>
      <c r="F576" s="1" t="s">
        <v>57</v>
      </c>
      <c r="G576" s="1" t="s">
        <v>776</v>
      </c>
      <c r="H576" s="19" t="s">
        <v>711</v>
      </c>
      <c r="I576" s="19" t="s">
        <v>712</v>
      </c>
      <c r="J576" s="19" t="s">
        <v>61</v>
      </c>
      <c r="K576" s="2">
        <v>0.75</v>
      </c>
      <c r="L576" s="2">
        <v>0.25</v>
      </c>
      <c r="M576" s="19">
        <v>100</v>
      </c>
      <c r="N576" s="19">
        <v>80</v>
      </c>
      <c r="O576" s="19">
        <v>100</v>
      </c>
      <c r="P576" s="19">
        <v>100</v>
      </c>
      <c r="Q576" s="21"/>
      <c r="R576" s="21"/>
      <c r="S576" s="21"/>
      <c r="T576" s="21"/>
      <c r="W576" s="2">
        <f t="shared" si="424"/>
        <v>95</v>
      </c>
      <c r="X576" s="2">
        <f t="shared" si="425"/>
        <v>10</v>
      </c>
      <c r="Y576" s="2">
        <f t="shared" si="426"/>
        <v>4</v>
      </c>
      <c r="Z576" s="19">
        <v>100</v>
      </c>
      <c r="AA576" s="19">
        <v>100</v>
      </c>
      <c r="AB576" s="19">
        <v>100</v>
      </c>
      <c r="AC576" s="19">
        <v>100</v>
      </c>
      <c r="AJ576" s="2">
        <f t="shared" si="427"/>
        <v>100</v>
      </c>
      <c r="AK576" s="2">
        <f t="shared" si="428"/>
        <v>0</v>
      </c>
      <c r="AL576" s="2">
        <f t="shared" si="429"/>
        <v>4</v>
      </c>
      <c r="AM576" s="22">
        <f t="shared" si="430"/>
        <v>1.5707963267948966</v>
      </c>
      <c r="AN576" s="22">
        <f t="shared" si="431"/>
        <v>1.1071487177940904</v>
      </c>
      <c r="AO576" s="22">
        <f t="shared" si="432"/>
        <v>1.5707963267948966</v>
      </c>
      <c r="AP576" s="22">
        <f t="shared" si="433"/>
        <v>1.5707963267948966</v>
      </c>
      <c r="AQ576" s="22" t="str">
        <f t="shared" si="434"/>
        <v/>
      </c>
      <c r="AR576" s="22" t="str">
        <f t="shared" si="435"/>
        <v/>
      </c>
      <c r="AS576" s="22" t="str">
        <f t="shared" si="436"/>
        <v/>
      </c>
      <c r="AT576" s="22" t="str">
        <f t="shared" si="437"/>
        <v/>
      </c>
      <c r="AU576" s="22" t="str">
        <f t="shared" si="438"/>
        <v/>
      </c>
      <c r="AV576" s="22" t="str">
        <f t="shared" si="439"/>
        <v/>
      </c>
      <c r="AW576" s="2">
        <f t="shared" si="440"/>
        <v>1.454884424544695</v>
      </c>
      <c r="AX576" s="2">
        <f t="shared" si="441"/>
        <v>0.23182380450040269</v>
      </c>
      <c r="AY576" s="2">
        <f t="shared" si="442"/>
        <v>4</v>
      </c>
      <c r="AZ576" s="23">
        <f t="shared" si="443"/>
        <v>1.5707963267948966</v>
      </c>
      <c r="BA576" s="23">
        <f t="shared" si="444"/>
        <v>1.5707963267948966</v>
      </c>
      <c r="BB576" s="23">
        <f t="shared" si="445"/>
        <v>1.5707963267948966</v>
      </c>
      <c r="BC576" s="23">
        <f t="shared" si="446"/>
        <v>1.5707963267948966</v>
      </c>
      <c r="BD576" s="23" t="str">
        <f t="shared" si="447"/>
        <v/>
      </c>
      <c r="BE576" s="23" t="str">
        <f t="shared" si="448"/>
        <v/>
      </c>
      <c r="BF576" s="23" t="str">
        <f t="shared" si="449"/>
        <v/>
      </c>
      <c r="BG576" s="23" t="str">
        <f t="shared" si="450"/>
        <v/>
      </c>
      <c r="BH576" s="23" t="str">
        <f t="shared" si="451"/>
        <v/>
      </c>
      <c r="BI576" s="23" t="str">
        <f t="shared" si="452"/>
        <v/>
      </c>
      <c r="BJ576" s="2">
        <f t="shared" si="453"/>
        <v>1.5707963267948966</v>
      </c>
      <c r="BK576" s="2">
        <f t="shared" si="454"/>
        <v>0</v>
      </c>
      <c r="BL576" s="2">
        <f t="shared" si="455"/>
        <v>4</v>
      </c>
      <c r="BM576" s="2">
        <f t="shared" si="456"/>
        <v>5.7115921265139497E-5</v>
      </c>
      <c r="BN576" s="2">
        <f t="shared" si="457"/>
        <v>1.9038640421713165E-5</v>
      </c>
      <c r="BO576" s="2">
        <f t="shared" si="458"/>
        <v>3</v>
      </c>
      <c r="BP576" s="2">
        <f t="shared" si="459"/>
        <v>5.5172132061821086</v>
      </c>
      <c r="BQ576" s="2">
        <f t="shared" si="460"/>
        <v>0.76489232840434507</v>
      </c>
      <c r="BR576" s="3" t="str">
        <f t="shared" si="461"/>
        <v>Nontoxic</v>
      </c>
      <c r="BS576" s="2">
        <f t="shared" si="462"/>
        <v>105.26315789473684</v>
      </c>
      <c r="BT576" s="4" t="s">
        <v>664</v>
      </c>
      <c r="BU576" s="2" t="s">
        <v>666</v>
      </c>
      <c r="BV576" s="2">
        <f t="shared" si="463"/>
        <v>3</v>
      </c>
      <c r="BW576" s="2">
        <f t="shared" si="464"/>
        <v>3</v>
      </c>
      <c r="BX576" s="2">
        <f t="shared" si="465"/>
        <v>5.3742276333040927E-2</v>
      </c>
      <c r="BY576" s="2">
        <f t="shared" si="466"/>
        <v>0</v>
      </c>
      <c r="BZ576" s="2">
        <f t="shared" si="467"/>
        <v>2.6871138166520463E-2</v>
      </c>
      <c r="CA576" s="2">
        <f t="shared" si="468"/>
        <v>1.1666666666666667</v>
      </c>
      <c r="CB576" s="2" t="e">
        <f t="shared" si="469"/>
        <v>#NUM!</v>
      </c>
      <c r="CC576" s="2">
        <v>6.6349999999999998</v>
      </c>
      <c r="CD576" s="2" t="e">
        <f t="shared" si="470"/>
        <v>#NUM!</v>
      </c>
      <c r="CE576" s="2" t="e">
        <f t="shared" si="471"/>
        <v>#NUM!</v>
      </c>
      <c r="CF576" s="2" t="e">
        <f t="shared" si="472"/>
        <v>#NUM!</v>
      </c>
      <c r="CG576" s="2" t="str">
        <f t="shared" si="473"/>
        <v>NS</v>
      </c>
      <c r="CH576" s="2" t="str">
        <f t="shared" si="474"/>
        <v/>
      </c>
      <c r="CI576" s="2" t="str">
        <f t="shared" si="475"/>
        <v/>
      </c>
      <c r="CJ576" s="2" t="str">
        <f t="shared" si="476"/>
        <v/>
      </c>
    </row>
    <row r="577" spans="1:88" x14ac:dyDescent="0.2">
      <c r="A577" s="1" t="s">
        <v>142</v>
      </c>
      <c r="B577" s="19" t="s">
        <v>452</v>
      </c>
      <c r="C577" s="20">
        <v>37195</v>
      </c>
      <c r="D577" s="7">
        <v>0.33333333333333331</v>
      </c>
      <c r="E577" s="1">
        <v>0.1</v>
      </c>
      <c r="F577" s="1" t="s">
        <v>57</v>
      </c>
      <c r="G577" s="1" t="s">
        <v>776</v>
      </c>
      <c r="H577" s="19" t="s">
        <v>711</v>
      </c>
      <c r="I577" s="19" t="s">
        <v>712</v>
      </c>
      <c r="J577" s="19" t="s">
        <v>61</v>
      </c>
      <c r="K577" s="2">
        <v>0.75</v>
      </c>
      <c r="L577" s="2">
        <v>0.25</v>
      </c>
      <c r="M577" s="19">
        <v>100</v>
      </c>
      <c r="N577" s="19">
        <v>80</v>
      </c>
      <c r="O577" s="19">
        <v>100</v>
      </c>
      <c r="P577" s="19">
        <v>100</v>
      </c>
      <c r="Q577" s="21"/>
      <c r="R577" s="21"/>
      <c r="S577" s="21"/>
      <c r="T577" s="21"/>
      <c r="W577" s="2">
        <f t="shared" si="424"/>
        <v>95</v>
      </c>
      <c r="X577" s="2">
        <f t="shared" si="425"/>
        <v>10</v>
      </c>
      <c r="Y577" s="2">
        <f t="shared" si="426"/>
        <v>4</v>
      </c>
      <c r="Z577" s="19">
        <v>90</v>
      </c>
      <c r="AA577" s="19">
        <v>100</v>
      </c>
      <c r="AB577" s="19">
        <v>100</v>
      </c>
      <c r="AC577" s="19">
        <v>91</v>
      </c>
      <c r="AJ577" s="2">
        <f t="shared" si="427"/>
        <v>95.25</v>
      </c>
      <c r="AK577" s="2">
        <f t="shared" si="428"/>
        <v>5.5</v>
      </c>
      <c r="AL577" s="2">
        <f t="shared" si="429"/>
        <v>4</v>
      </c>
      <c r="AM577" s="22">
        <f t="shared" si="430"/>
        <v>1.5707963267948966</v>
      </c>
      <c r="AN577" s="22">
        <f t="shared" si="431"/>
        <v>1.1071487177940904</v>
      </c>
      <c r="AO577" s="22">
        <f t="shared" si="432"/>
        <v>1.5707963267948966</v>
      </c>
      <c r="AP577" s="22">
        <f t="shared" si="433"/>
        <v>1.5707963267948966</v>
      </c>
      <c r="AQ577" s="22" t="str">
        <f t="shared" si="434"/>
        <v/>
      </c>
      <c r="AR577" s="22" t="str">
        <f t="shared" si="435"/>
        <v/>
      </c>
      <c r="AS577" s="22" t="str">
        <f t="shared" si="436"/>
        <v/>
      </c>
      <c r="AT577" s="22" t="str">
        <f t="shared" si="437"/>
        <v/>
      </c>
      <c r="AU577" s="22" t="str">
        <f t="shared" si="438"/>
        <v/>
      </c>
      <c r="AV577" s="22" t="str">
        <f t="shared" si="439"/>
        <v/>
      </c>
      <c r="AW577" s="2">
        <f t="shared" si="440"/>
        <v>1.454884424544695</v>
      </c>
      <c r="AX577" s="2">
        <f t="shared" si="441"/>
        <v>0.23182380450040269</v>
      </c>
      <c r="AY577" s="2">
        <f t="shared" si="442"/>
        <v>4</v>
      </c>
      <c r="AZ577" s="23">
        <f t="shared" si="443"/>
        <v>1.2490457723982542</v>
      </c>
      <c r="BA577" s="23">
        <f t="shared" si="444"/>
        <v>1.5707963267948966</v>
      </c>
      <c r="BB577" s="23">
        <f t="shared" si="445"/>
        <v>1.5707963267948966</v>
      </c>
      <c r="BC577" s="23">
        <f t="shared" si="446"/>
        <v>1.2661036727794992</v>
      </c>
      <c r="BD577" s="23" t="str">
        <f t="shared" si="447"/>
        <v/>
      </c>
      <c r="BE577" s="23" t="str">
        <f t="shared" si="448"/>
        <v/>
      </c>
      <c r="BF577" s="23" t="str">
        <f t="shared" si="449"/>
        <v/>
      </c>
      <c r="BG577" s="23" t="str">
        <f t="shared" si="450"/>
        <v/>
      </c>
      <c r="BH577" s="23" t="str">
        <f t="shared" si="451"/>
        <v/>
      </c>
      <c r="BI577" s="23" t="str">
        <f t="shared" si="452"/>
        <v/>
      </c>
      <c r="BJ577" s="2">
        <f t="shared" si="453"/>
        <v>1.4141855246918866</v>
      </c>
      <c r="BK577" s="2">
        <f t="shared" si="454"/>
        <v>0.18097261240686904</v>
      </c>
      <c r="BL577" s="2">
        <f t="shared" si="455"/>
        <v>4</v>
      </c>
      <c r="BM577" s="2">
        <f t="shared" si="456"/>
        <v>2.4791381770554802E-4</v>
      </c>
      <c r="BN577" s="2">
        <f t="shared" si="457"/>
        <v>4.1385175069419076E-5</v>
      </c>
      <c r="BO577" s="2">
        <f t="shared" si="458"/>
        <v>6</v>
      </c>
      <c r="BP577" s="2">
        <f t="shared" si="459"/>
        <v>2.5742883766580951</v>
      </c>
      <c r="BQ577" s="2">
        <f t="shared" si="460"/>
        <v>0.71755819649141217</v>
      </c>
      <c r="BR577" s="3" t="str">
        <f t="shared" si="461"/>
        <v>Nontoxic</v>
      </c>
      <c r="BS577" s="2">
        <f t="shared" si="462"/>
        <v>100.26315789473684</v>
      </c>
      <c r="BT577" s="4" t="s">
        <v>664</v>
      </c>
      <c r="BU577" s="2" t="s">
        <v>666</v>
      </c>
      <c r="BV577" s="2">
        <f t="shared" si="463"/>
        <v>3</v>
      </c>
      <c r="BW577" s="2">
        <f t="shared" si="464"/>
        <v>3</v>
      </c>
      <c r="BX577" s="2">
        <f t="shared" si="465"/>
        <v>5.3742276333040927E-2</v>
      </c>
      <c r="BY577" s="2">
        <f t="shared" si="466"/>
        <v>3.2751086441366851E-2</v>
      </c>
      <c r="BZ577" s="2">
        <f t="shared" si="467"/>
        <v>4.3246681387203889E-2</v>
      </c>
      <c r="CA577" s="2">
        <f t="shared" si="468"/>
        <v>1.1666666666666667</v>
      </c>
      <c r="CB577" s="2">
        <f t="shared" si="469"/>
        <v>0.15609832235535795</v>
      </c>
      <c r="CC577" s="2">
        <v>6.6349999999999998</v>
      </c>
      <c r="CD577" s="2" t="str">
        <f t="shared" si="470"/>
        <v>Same Var</v>
      </c>
      <c r="CE577" s="2">
        <f t="shared" si="471"/>
        <v>0.10260626032617511</v>
      </c>
      <c r="CF577" s="2" t="str">
        <f t="shared" si="472"/>
        <v>NS</v>
      </c>
      <c r="CG577" s="2" t="str">
        <f t="shared" si="473"/>
        <v>NS</v>
      </c>
      <c r="CH577" s="2" t="str">
        <f t="shared" si="474"/>
        <v/>
      </c>
      <c r="CI577" s="2" t="str">
        <f t="shared" si="475"/>
        <v/>
      </c>
      <c r="CJ577" s="2" t="str">
        <f t="shared" si="476"/>
        <v/>
      </c>
    </row>
    <row r="578" spans="1:88" x14ac:dyDescent="0.2">
      <c r="A578" s="1" t="s">
        <v>142</v>
      </c>
      <c r="B578" s="19" t="s">
        <v>143</v>
      </c>
      <c r="C578" s="20">
        <v>38764</v>
      </c>
      <c r="D578" s="7">
        <v>0.40625</v>
      </c>
      <c r="E578" s="1">
        <v>0.1</v>
      </c>
      <c r="F578" s="1" t="s">
        <v>57</v>
      </c>
      <c r="G578" s="1" t="s">
        <v>714</v>
      </c>
      <c r="H578" s="19" t="s">
        <v>711</v>
      </c>
      <c r="I578" s="19" t="s">
        <v>712</v>
      </c>
      <c r="J578" s="19" t="s">
        <v>61</v>
      </c>
      <c r="K578" s="2">
        <v>0.75</v>
      </c>
      <c r="L578" s="2">
        <v>0.25</v>
      </c>
      <c r="M578" s="19">
        <v>100</v>
      </c>
      <c r="N578" s="19">
        <v>80</v>
      </c>
      <c r="O578" s="19">
        <v>100</v>
      </c>
      <c r="P578" s="19">
        <v>100</v>
      </c>
      <c r="Q578" s="21"/>
      <c r="R578" s="21"/>
      <c r="S578" s="21"/>
      <c r="T578" s="21"/>
      <c r="W578" s="2">
        <f t="shared" si="424"/>
        <v>95</v>
      </c>
      <c r="X578" s="2">
        <f t="shared" si="425"/>
        <v>10</v>
      </c>
      <c r="Y578" s="2">
        <f t="shared" si="426"/>
        <v>4</v>
      </c>
      <c r="Z578" s="19">
        <v>100</v>
      </c>
      <c r="AA578" s="19">
        <v>90</v>
      </c>
      <c r="AB578" s="19">
        <v>90</v>
      </c>
      <c r="AC578" s="19">
        <v>100</v>
      </c>
      <c r="AJ578" s="2">
        <f t="shared" si="427"/>
        <v>95</v>
      </c>
      <c r="AK578" s="2">
        <f t="shared" si="428"/>
        <v>5.7735026918962582</v>
      </c>
      <c r="AL578" s="2">
        <f t="shared" si="429"/>
        <v>4</v>
      </c>
      <c r="AM578" s="22">
        <f t="shared" si="430"/>
        <v>1.5707963267948966</v>
      </c>
      <c r="AN578" s="22">
        <f t="shared" si="431"/>
        <v>1.1071487177940904</v>
      </c>
      <c r="AO578" s="22">
        <f t="shared" si="432"/>
        <v>1.5707963267948966</v>
      </c>
      <c r="AP578" s="22">
        <f t="shared" si="433"/>
        <v>1.5707963267948966</v>
      </c>
      <c r="AQ578" s="22" t="str">
        <f t="shared" si="434"/>
        <v/>
      </c>
      <c r="AR578" s="22" t="str">
        <f t="shared" si="435"/>
        <v/>
      </c>
      <c r="AS578" s="22" t="str">
        <f t="shared" si="436"/>
        <v/>
      </c>
      <c r="AT578" s="22" t="str">
        <f t="shared" si="437"/>
        <v/>
      </c>
      <c r="AU578" s="22" t="str">
        <f t="shared" si="438"/>
        <v/>
      </c>
      <c r="AV578" s="22" t="str">
        <f t="shared" si="439"/>
        <v/>
      </c>
      <c r="AW578" s="2">
        <f t="shared" si="440"/>
        <v>1.454884424544695</v>
      </c>
      <c r="AX578" s="2">
        <f t="shared" si="441"/>
        <v>0.23182380450040269</v>
      </c>
      <c r="AY578" s="2">
        <f t="shared" si="442"/>
        <v>4</v>
      </c>
      <c r="AZ578" s="23">
        <f t="shared" si="443"/>
        <v>1.5707963267948966</v>
      </c>
      <c r="BA578" s="23">
        <f t="shared" si="444"/>
        <v>1.2490457723982542</v>
      </c>
      <c r="BB578" s="23">
        <f t="shared" si="445"/>
        <v>1.2490457723982542</v>
      </c>
      <c r="BC578" s="23">
        <f t="shared" si="446"/>
        <v>1.5707963267948966</v>
      </c>
      <c r="BD578" s="23" t="str">
        <f t="shared" si="447"/>
        <v/>
      </c>
      <c r="BE578" s="23" t="str">
        <f t="shared" si="448"/>
        <v/>
      </c>
      <c r="BF578" s="23" t="str">
        <f t="shared" si="449"/>
        <v/>
      </c>
      <c r="BG578" s="23" t="str">
        <f t="shared" si="450"/>
        <v/>
      </c>
      <c r="BH578" s="23" t="str">
        <f t="shared" si="451"/>
        <v/>
      </c>
      <c r="BI578" s="23" t="str">
        <f t="shared" si="452"/>
        <v/>
      </c>
      <c r="BJ578" s="2">
        <f t="shared" si="453"/>
        <v>1.4099210495965755</v>
      </c>
      <c r="BK578" s="2">
        <f t="shared" si="454"/>
        <v>0.18576276919281115</v>
      </c>
      <c r="BL578" s="2">
        <f t="shared" si="455"/>
        <v>4</v>
      </c>
      <c r="BM578" s="2">
        <f t="shared" si="456"/>
        <v>2.6193672004572215E-4</v>
      </c>
      <c r="BN578" s="2">
        <f t="shared" si="457"/>
        <v>4.3846738417436029E-5</v>
      </c>
      <c r="BO578" s="2">
        <f t="shared" si="458"/>
        <v>6</v>
      </c>
      <c r="BP578" s="2">
        <f t="shared" si="459"/>
        <v>2.5055993675095838</v>
      </c>
      <c r="BQ578" s="2">
        <f t="shared" si="460"/>
        <v>0.71755819649141217</v>
      </c>
      <c r="BR578" s="3" t="str">
        <f t="shared" si="461"/>
        <v>Nontoxic</v>
      </c>
      <c r="BS578" s="2">
        <f t="shared" si="462"/>
        <v>100</v>
      </c>
      <c r="BT578" s="4" t="s">
        <v>664</v>
      </c>
      <c r="BU578" s="2" t="s">
        <v>666</v>
      </c>
      <c r="BV578" s="2">
        <f t="shared" si="463"/>
        <v>3</v>
      </c>
      <c r="BW578" s="2">
        <f t="shared" si="464"/>
        <v>3</v>
      </c>
      <c r="BX578" s="2">
        <f t="shared" si="465"/>
        <v>5.3742276333040927E-2</v>
      </c>
      <c r="BY578" s="2">
        <f t="shared" si="466"/>
        <v>3.450780641818163E-2</v>
      </c>
      <c r="BZ578" s="2">
        <f t="shared" si="467"/>
        <v>4.4125041375611275E-2</v>
      </c>
      <c r="CA578" s="2">
        <f t="shared" si="468"/>
        <v>1.1666666666666667</v>
      </c>
      <c r="CB578" s="2">
        <f t="shared" si="469"/>
        <v>0.12514981860673555</v>
      </c>
      <c r="CC578" s="2">
        <v>6.6349999999999998</v>
      </c>
      <c r="CD578" s="2" t="str">
        <f t="shared" si="470"/>
        <v>Same Var</v>
      </c>
      <c r="CE578" s="2">
        <f t="shared" si="471"/>
        <v>0.10231298371326576</v>
      </c>
      <c r="CF578" s="2" t="str">
        <f t="shared" si="472"/>
        <v>NS</v>
      </c>
      <c r="CG578" s="2" t="str">
        <f t="shared" si="473"/>
        <v>NS</v>
      </c>
      <c r="CH578" s="2" t="str">
        <f t="shared" si="474"/>
        <v/>
      </c>
      <c r="CI578" s="2" t="str">
        <f t="shared" si="475"/>
        <v/>
      </c>
      <c r="CJ578" s="2" t="str">
        <f t="shared" si="476"/>
        <v/>
      </c>
    </row>
    <row r="579" spans="1:88" x14ac:dyDescent="0.2">
      <c r="A579" s="1" t="s">
        <v>142</v>
      </c>
      <c r="B579" s="19" t="s">
        <v>152</v>
      </c>
      <c r="C579" s="20">
        <v>38764</v>
      </c>
      <c r="D579" s="7">
        <v>0.35416666666666669</v>
      </c>
      <c r="E579" s="1">
        <v>0.1</v>
      </c>
      <c r="F579" s="1" t="s">
        <v>57</v>
      </c>
      <c r="G579" s="1" t="s">
        <v>714</v>
      </c>
      <c r="H579" s="19" t="s">
        <v>711</v>
      </c>
      <c r="I579" s="19" t="s">
        <v>712</v>
      </c>
      <c r="J579" s="19" t="s">
        <v>61</v>
      </c>
      <c r="K579" s="2">
        <v>0.75</v>
      </c>
      <c r="L579" s="2">
        <v>0.25</v>
      </c>
      <c r="M579" s="19">
        <v>100</v>
      </c>
      <c r="N579" s="19">
        <v>80</v>
      </c>
      <c r="O579" s="19">
        <v>100</v>
      </c>
      <c r="P579" s="19">
        <v>100</v>
      </c>
      <c r="Q579" s="21"/>
      <c r="R579" s="21"/>
      <c r="S579" s="21"/>
      <c r="T579" s="21"/>
      <c r="W579" s="2">
        <f t="shared" ref="W579:W642" si="477">AVERAGE(M579:V579)</f>
        <v>95</v>
      </c>
      <c r="X579" s="2">
        <f t="shared" ref="X579:X636" si="478">STDEV(M579:V579)</f>
        <v>10</v>
      </c>
      <c r="Y579" s="2">
        <f t="shared" ref="Y579:Y636" si="479">COUNT(M579:V579)</f>
        <v>4</v>
      </c>
      <c r="Z579" s="19">
        <v>90</v>
      </c>
      <c r="AA579" s="19">
        <v>100</v>
      </c>
      <c r="AB579" s="19">
        <v>100</v>
      </c>
      <c r="AC579" s="19">
        <v>90</v>
      </c>
      <c r="AJ579" s="2">
        <f t="shared" ref="AJ579:AJ642" si="480">AVERAGE(Z579:AI579)</f>
        <v>95</v>
      </c>
      <c r="AK579" s="2">
        <f t="shared" ref="AK579:AK636" si="481">STDEV(Z579:AI579)</f>
        <v>5.7735026918962582</v>
      </c>
      <c r="AL579" s="2">
        <f t="shared" ref="AL579:AL636" si="482">COUNT(Z579:AI579)</f>
        <v>4</v>
      </c>
      <c r="AM579" s="22">
        <f t="shared" ref="AM579:AM636" si="483">IF(AND(ISNUMBER(M579),SIGN(M579)&gt;-1),ASIN(SQRT(M579/100)),"")</f>
        <v>1.5707963267948966</v>
      </c>
      <c r="AN579" s="22">
        <f t="shared" ref="AN579:AN636" si="484">IF(AND(ISNUMBER(N579),SIGN(N579)&gt;-1),ASIN(SQRT(N579/100)),"")</f>
        <v>1.1071487177940904</v>
      </c>
      <c r="AO579" s="22">
        <f t="shared" ref="AO579:AO636" si="485">IF(AND(ISNUMBER(O579),SIGN(O579)&gt;-1),ASIN(SQRT(O579/100)),"")</f>
        <v>1.5707963267948966</v>
      </c>
      <c r="AP579" s="22">
        <f t="shared" ref="AP579:AP636" si="486">IF(AND(ISNUMBER(P579),SIGN(P579)&gt;-1),ASIN(SQRT(P579/100)),"")</f>
        <v>1.5707963267948966</v>
      </c>
      <c r="AQ579" s="22" t="str">
        <f t="shared" ref="AQ579:AQ636" si="487">IF(AND(ISNUMBER(Q579),SIGN(Q579)&gt;-1),ASIN(SQRT(Q579/100)),"")</f>
        <v/>
      </c>
      <c r="AR579" s="22" t="str">
        <f t="shared" ref="AR579:AR636" si="488">IF(AND(ISNUMBER(R579),SIGN(R579)&gt;-1),ASIN(SQRT(R579/100)),"")</f>
        <v/>
      </c>
      <c r="AS579" s="22" t="str">
        <f t="shared" ref="AS579:AS636" si="489">IF(AND(ISNUMBER(S579),SIGN(S579)&gt;-1),ASIN(SQRT(S579/100)),"")</f>
        <v/>
      </c>
      <c r="AT579" s="22" t="str">
        <f t="shared" ref="AT579:AT636" si="490">IF(AND(ISNUMBER(T579),SIGN(T579)&gt;-1),ASIN(SQRT(T579/100)),"")</f>
        <v/>
      </c>
      <c r="AU579" s="22" t="str">
        <f t="shared" ref="AU579:AU636" si="491">IF(AND(ISNUMBER(U579),SIGN(U579)&gt;-1),ASIN(SQRT(U579/100)),"")</f>
        <v/>
      </c>
      <c r="AV579" s="22" t="str">
        <f t="shared" ref="AV579:AV636" si="492">IF(AND(ISNUMBER(V579),SIGN(V579)&gt;-1),ASIN(SQRT(V579/100)),"")</f>
        <v/>
      </c>
      <c r="AW579" s="2">
        <f t="shared" ref="AW579:AW642" si="493">AVERAGE(AM579:AV579)</f>
        <v>1.454884424544695</v>
      </c>
      <c r="AX579" s="2">
        <f t="shared" ref="AX579:AX636" si="494">STDEV(AM579:AV579)</f>
        <v>0.23182380450040269</v>
      </c>
      <c r="AY579" s="2">
        <f t="shared" ref="AY579:AY636" si="495">COUNT(AM579:AV579)</f>
        <v>4</v>
      </c>
      <c r="AZ579" s="23">
        <f t="shared" ref="AZ579:AZ636" si="496">IF(AND(ISNUMBER(Z579),SIGN(Z579)&gt;-1),ASIN(SQRT(Z579/100)),"")</f>
        <v>1.2490457723982542</v>
      </c>
      <c r="BA579" s="23">
        <f t="shared" ref="BA579:BA636" si="497">IF(AND(ISNUMBER(AA579),SIGN(AA579)&gt;-1),ASIN(SQRT(AA579/100)),"")</f>
        <v>1.5707963267948966</v>
      </c>
      <c r="BB579" s="23">
        <f t="shared" ref="BB579:BB636" si="498">IF(AND(ISNUMBER(AB579),SIGN(AB579)&gt;-1),ASIN(SQRT(AB579/100)),"")</f>
        <v>1.5707963267948966</v>
      </c>
      <c r="BC579" s="23">
        <f t="shared" ref="BC579:BC636" si="499">IF(AND(ISNUMBER(AC579),SIGN(AC579)&gt;-1),ASIN(SQRT(AC579/100)),"")</f>
        <v>1.2490457723982542</v>
      </c>
      <c r="BD579" s="23" t="str">
        <f t="shared" ref="BD579:BD636" si="500">IF(AND(ISNUMBER(AD579),SIGN(AD579)&gt;-1),ASIN(SQRT(AD579/100)),"")</f>
        <v/>
      </c>
      <c r="BE579" s="23" t="str">
        <f t="shared" ref="BE579:BE636" si="501">IF(AND(ISNUMBER(AE579),SIGN(AE579)&gt;-1),ASIN(SQRT(AE579/100)),"")</f>
        <v/>
      </c>
      <c r="BF579" s="23" t="str">
        <f t="shared" ref="BF579:BF636" si="502">IF(AND(ISNUMBER(AF579),SIGN(AF579)&gt;-1),ASIN(SQRT(AF579/100)),"")</f>
        <v/>
      </c>
      <c r="BG579" s="23" t="str">
        <f t="shared" ref="BG579:BG636" si="503">IF(AND(ISNUMBER(AG579),SIGN(AG579)&gt;-1),ASIN(SQRT(AG579/100)),"")</f>
        <v/>
      </c>
      <c r="BH579" s="23" t="str">
        <f t="shared" ref="BH579:BH636" si="504">IF(AND(ISNUMBER(AH579),SIGN(AH579)&gt;-1),ASIN(SQRT(AH579/100)),"")</f>
        <v/>
      </c>
      <c r="BI579" s="23" t="str">
        <f t="shared" ref="BI579:BI636" si="505">IF(AND(ISNUMBER(AI579),SIGN(AI579)&gt;-1),ASIN(SQRT(AI579/100)),"")</f>
        <v/>
      </c>
      <c r="BJ579" s="2">
        <f t="shared" ref="BJ579:BJ642" si="506">AVERAGE(AZ579:BI579)</f>
        <v>1.4099210495965755</v>
      </c>
      <c r="BK579" s="2">
        <f t="shared" ref="BK579:BK636" si="507">STDEV(AZ579:BI579)</f>
        <v>0.18576276919281115</v>
      </c>
      <c r="BL579" s="2">
        <f t="shared" ref="BL579:BL636" si="508">COUNT(AZ579:BI579)</f>
        <v>4</v>
      </c>
      <c r="BM579" s="2">
        <f t="shared" ref="BM579:BM642" si="509">((BK579^2/BL579)+(((K579^2)*(AX579^2))/AY579))^2</f>
        <v>2.6193672004572215E-4</v>
      </c>
      <c r="BN579" s="2">
        <f t="shared" ref="BN579:BN636" si="510">(((BK579^2)/BL579)^2)/(BL579-1)+((((K579^2)*(AX579^2))/AY579)^2)/(AY579-1)</f>
        <v>4.3846738417436029E-5</v>
      </c>
      <c r="BO579" s="2">
        <f t="shared" ref="BO579:BO642" si="511">ROUND(BM579/BN579,0)</f>
        <v>6</v>
      </c>
      <c r="BP579" s="2">
        <f t="shared" ref="BP579:BP636" si="512">(BJ579-(K579*AW579))/((((BK579^2)/BL579)+(((K579^2)*(AX579^2))/AY579))^0.5)</f>
        <v>2.5055993675095838</v>
      </c>
      <c r="BQ579" s="2">
        <f t="shared" ref="BQ579:BQ636" si="513">TINV((2*L579),BO579)</f>
        <v>0.71755819649141217</v>
      </c>
      <c r="BR579" s="3" t="str">
        <f t="shared" ref="BR579:BR642" si="514">IF(AND(AX579=0,BK579=0),IF(AJ579&lt;(K579*W579),"Toxic","Nontoxic"),IF(BP579&gt;BQ579,"Nontoxic","Toxic"))</f>
        <v>Nontoxic</v>
      </c>
      <c r="BS579" s="2">
        <f t="shared" ref="BS579:BS636" si="515">(AJ579/W579)*100</f>
        <v>100</v>
      </c>
      <c r="BT579" s="4" t="s">
        <v>664</v>
      </c>
      <c r="BU579" s="2" t="s">
        <v>666</v>
      </c>
      <c r="BV579" s="2">
        <f t="shared" ref="BV579:BV636" si="516">COUNT(AM579:AV579)-1</f>
        <v>3</v>
      </c>
      <c r="BW579" s="2">
        <f t="shared" ref="BW579:BW636" si="517">COUNT(AZ579:BI579)-1</f>
        <v>3</v>
      </c>
      <c r="BX579" s="2">
        <f t="shared" ref="BX579:BX636" si="518">(STDEV(AM579:AV579))^2</f>
        <v>5.3742276333040927E-2</v>
      </c>
      <c r="BY579" s="2">
        <f t="shared" ref="BY579:BY636" si="519">(STDEV(AZ579:BI579))^2</f>
        <v>3.450780641818163E-2</v>
      </c>
      <c r="BZ579" s="2">
        <f t="shared" ref="BZ579:BZ642" si="520">((BV579*BX579)+(BW579*BY579))/(BV579+BW579)</f>
        <v>4.4125041375611275E-2</v>
      </c>
      <c r="CA579" s="2">
        <f t="shared" ref="CA579:CA636" si="521">1+(((1/BV579+1/BW579)-(1/(BV579+BW579)))/3)</f>
        <v>1.1666666666666667</v>
      </c>
      <c r="CB579" s="2">
        <f t="shared" ref="CB579:CB642" si="522">(((BV579+BW579)*LN(BZ579))-((BV579*LN(BX579))+(BW579*LN(BY579))))/CA579</f>
        <v>0.12514981860673555</v>
      </c>
      <c r="CC579" s="2">
        <v>6.6349999999999998</v>
      </c>
      <c r="CD579" s="2" t="str">
        <f t="shared" ref="CD579:CD642" si="523">IF(CB579&gt;CC579,"Sig Diff Var","Same Var")</f>
        <v>Same Var</v>
      </c>
      <c r="CE579" s="2">
        <f t="shared" ref="CE579:CE642" si="524">TTEST(AZ579:BI579,AB579:AV579,1,IF(CD579="Same Var",2,IF(CD579="Sig Diff Var",3,"Wakka Wakka")))</f>
        <v>0.10231298371326576</v>
      </c>
      <c r="CF579" s="2" t="str">
        <f t="shared" ref="CF579:CF642" si="525">IF(AND(CE579&lt;0.05,BS579&lt;100),"Sig","NS")</f>
        <v>NS</v>
      </c>
      <c r="CG579" s="2" t="str">
        <f t="shared" ref="CG579:CG642" si="526">IF(BT579="Normal",CF579,IF(BT579="Non-normal",BU579,"Bleh"))</f>
        <v>NS</v>
      </c>
      <c r="CH579" s="2" t="str">
        <f t="shared" ref="CH579:CH636" si="527">IF(BS579&lt;100,IF(BT579="Non-normal","Wilcoxon",IF(AND(BT579="Normal",CD579="Same Var"),"Same Var T-test",IF(AND(BT579="Normal",CD579="Sig Diff Var"),"Diff Var T-test","Bleh"))),"")</f>
        <v/>
      </c>
      <c r="CI579" s="2" t="str">
        <f t="shared" ref="CI579:CI636" si="528">IF(AND(BR579="Toxic",BS579&gt;75),"TSTToxicLess25","")</f>
        <v/>
      </c>
      <c r="CJ579" s="2" t="str">
        <f t="shared" ref="CJ579:CJ636" si="529">IF(AND(CG579="Sig",BS579&gt;75),"NOECToxicLess25","")</f>
        <v/>
      </c>
    </row>
    <row r="580" spans="1:88" x14ac:dyDescent="0.2">
      <c r="A580" s="1" t="s">
        <v>142</v>
      </c>
      <c r="B580" s="19" t="s">
        <v>169</v>
      </c>
      <c r="C580" s="20">
        <v>38764</v>
      </c>
      <c r="D580" s="7">
        <v>0.55208333333333337</v>
      </c>
      <c r="E580" s="1">
        <v>0.1</v>
      </c>
      <c r="F580" s="1" t="s">
        <v>57</v>
      </c>
      <c r="G580" s="1" t="s">
        <v>714</v>
      </c>
      <c r="H580" s="19" t="s">
        <v>711</v>
      </c>
      <c r="I580" s="19" t="s">
        <v>712</v>
      </c>
      <c r="J580" s="19" t="s">
        <v>61</v>
      </c>
      <c r="K580" s="2">
        <v>0.75</v>
      </c>
      <c r="L580" s="2">
        <v>0.25</v>
      </c>
      <c r="M580" s="19">
        <v>100</v>
      </c>
      <c r="N580" s="19">
        <v>80</v>
      </c>
      <c r="O580" s="19">
        <v>100</v>
      </c>
      <c r="P580" s="19">
        <v>100</v>
      </c>
      <c r="Q580" s="21"/>
      <c r="R580" s="21"/>
      <c r="S580" s="21"/>
      <c r="T580" s="21"/>
      <c r="W580" s="2">
        <f t="shared" si="477"/>
        <v>95</v>
      </c>
      <c r="X580" s="2">
        <f t="shared" si="478"/>
        <v>10</v>
      </c>
      <c r="Y580" s="2">
        <f t="shared" si="479"/>
        <v>4</v>
      </c>
      <c r="Z580" s="19">
        <v>90</v>
      </c>
      <c r="AA580" s="19">
        <v>90</v>
      </c>
      <c r="AB580" s="19">
        <v>100</v>
      </c>
      <c r="AC580" s="19">
        <v>100</v>
      </c>
      <c r="AJ580" s="2">
        <f t="shared" si="480"/>
        <v>95</v>
      </c>
      <c r="AK580" s="2">
        <f t="shared" si="481"/>
        <v>5.7735026918962582</v>
      </c>
      <c r="AL580" s="2">
        <f t="shared" si="482"/>
        <v>4</v>
      </c>
      <c r="AM580" s="22">
        <f t="shared" si="483"/>
        <v>1.5707963267948966</v>
      </c>
      <c r="AN580" s="22">
        <f t="shared" si="484"/>
        <v>1.1071487177940904</v>
      </c>
      <c r="AO580" s="22">
        <f t="shared" si="485"/>
        <v>1.5707963267948966</v>
      </c>
      <c r="AP580" s="22">
        <f t="shared" si="486"/>
        <v>1.5707963267948966</v>
      </c>
      <c r="AQ580" s="22" t="str">
        <f t="shared" si="487"/>
        <v/>
      </c>
      <c r="AR580" s="22" t="str">
        <f t="shared" si="488"/>
        <v/>
      </c>
      <c r="AS580" s="22" t="str">
        <f t="shared" si="489"/>
        <v/>
      </c>
      <c r="AT580" s="22" t="str">
        <f t="shared" si="490"/>
        <v/>
      </c>
      <c r="AU580" s="22" t="str">
        <f t="shared" si="491"/>
        <v/>
      </c>
      <c r="AV580" s="22" t="str">
        <f t="shared" si="492"/>
        <v/>
      </c>
      <c r="AW580" s="2">
        <f t="shared" si="493"/>
        <v>1.454884424544695</v>
      </c>
      <c r="AX580" s="2">
        <f t="shared" si="494"/>
        <v>0.23182380450040269</v>
      </c>
      <c r="AY580" s="2">
        <f t="shared" si="495"/>
        <v>4</v>
      </c>
      <c r="AZ580" s="23">
        <f t="shared" si="496"/>
        <v>1.2490457723982542</v>
      </c>
      <c r="BA580" s="23">
        <f t="shared" si="497"/>
        <v>1.2490457723982542</v>
      </c>
      <c r="BB580" s="23">
        <f t="shared" si="498"/>
        <v>1.5707963267948966</v>
      </c>
      <c r="BC580" s="23">
        <f t="shared" si="499"/>
        <v>1.5707963267948966</v>
      </c>
      <c r="BD580" s="23" t="str">
        <f t="shared" si="500"/>
        <v/>
      </c>
      <c r="BE580" s="23" t="str">
        <f t="shared" si="501"/>
        <v/>
      </c>
      <c r="BF580" s="23" t="str">
        <f t="shared" si="502"/>
        <v/>
      </c>
      <c r="BG580" s="23" t="str">
        <f t="shared" si="503"/>
        <v/>
      </c>
      <c r="BH580" s="23" t="str">
        <f t="shared" si="504"/>
        <v/>
      </c>
      <c r="BI580" s="23" t="str">
        <f t="shared" si="505"/>
        <v/>
      </c>
      <c r="BJ580" s="2">
        <f t="shared" si="506"/>
        <v>1.4099210495965755</v>
      </c>
      <c r="BK580" s="2">
        <f t="shared" si="507"/>
        <v>0.18576276919281115</v>
      </c>
      <c r="BL580" s="2">
        <f t="shared" si="508"/>
        <v>4</v>
      </c>
      <c r="BM580" s="2">
        <f t="shared" si="509"/>
        <v>2.6193672004572215E-4</v>
      </c>
      <c r="BN580" s="2">
        <f t="shared" si="510"/>
        <v>4.3846738417436029E-5</v>
      </c>
      <c r="BO580" s="2">
        <f t="shared" si="511"/>
        <v>6</v>
      </c>
      <c r="BP580" s="2">
        <f t="shared" si="512"/>
        <v>2.5055993675095838</v>
      </c>
      <c r="BQ580" s="2">
        <f t="shared" si="513"/>
        <v>0.71755819649141217</v>
      </c>
      <c r="BR580" s="3" t="str">
        <f t="shared" si="514"/>
        <v>Nontoxic</v>
      </c>
      <c r="BS580" s="2">
        <f t="shared" si="515"/>
        <v>100</v>
      </c>
      <c r="BT580" s="4" t="s">
        <v>664</v>
      </c>
      <c r="BU580" s="2" t="s">
        <v>666</v>
      </c>
      <c r="BV580" s="2">
        <f t="shared" si="516"/>
        <v>3</v>
      </c>
      <c r="BW580" s="2">
        <f t="shared" si="517"/>
        <v>3</v>
      </c>
      <c r="BX580" s="2">
        <f t="shared" si="518"/>
        <v>5.3742276333040927E-2</v>
      </c>
      <c r="BY580" s="2">
        <f t="shared" si="519"/>
        <v>3.450780641818163E-2</v>
      </c>
      <c r="BZ580" s="2">
        <f t="shared" si="520"/>
        <v>4.4125041375611275E-2</v>
      </c>
      <c r="CA580" s="2">
        <f t="shared" si="521"/>
        <v>1.1666666666666667</v>
      </c>
      <c r="CB580" s="2">
        <f t="shared" si="522"/>
        <v>0.12514981860673555</v>
      </c>
      <c r="CC580" s="2">
        <v>6.6349999999999998</v>
      </c>
      <c r="CD580" s="2" t="str">
        <f t="shared" si="523"/>
        <v>Same Var</v>
      </c>
      <c r="CE580" s="2">
        <f t="shared" si="524"/>
        <v>0.10236620145374641</v>
      </c>
      <c r="CF580" s="2" t="str">
        <f t="shared" si="525"/>
        <v>NS</v>
      </c>
      <c r="CG580" s="2" t="str">
        <f t="shared" si="526"/>
        <v>NS</v>
      </c>
      <c r="CH580" s="2" t="str">
        <f t="shared" si="527"/>
        <v/>
      </c>
      <c r="CI580" s="2" t="str">
        <f t="shared" si="528"/>
        <v/>
      </c>
      <c r="CJ580" s="2" t="str">
        <f t="shared" si="529"/>
        <v/>
      </c>
    </row>
    <row r="581" spans="1:88" x14ac:dyDescent="0.2">
      <c r="A581" s="1" t="s">
        <v>142</v>
      </c>
      <c r="B581" s="19" t="s">
        <v>381</v>
      </c>
      <c r="C581" s="20">
        <v>37195</v>
      </c>
      <c r="D581" s="7">
        <v>0.55208333333333337</v>
      </c>
      <c r="E581" s="1">
        <v>0.1</v>
      </c>
      <c r="F581" s="1" t="s">
        <v>57</v>
      </c>
      <c r="G581" s="1" t="s">
        <v>776</v>
      </c>
      <c r="H581" s="19" t="s">
        <v>711</v>
      </c>
      <c r="I581" s="19" t="s">
        <v>712</v>
      </c>
      <c r="J581" s="19" t="s">
        <v>61</v>
      </c>
      <c r="K581" s="2">
        <v>0.75</v>
      </c>
      <c r="L581" s="2">
        <v>0.25</v>
      </c>
      <c r="M581" s="19">
        <v>100</v>
      </c>
      <c r="N581" s="19">
        <v>80</v>
      </c>
      <c r="O581" s="19">
        <v>100</v>
      </c>
      <c r="P581" s="19">
        <v>100</v>
      </c>
      <c r="Q581" s="21"/>
      <c r="R581" s="21"/>
      <c r="S581" s="21"/>
      <c r="T581" s="21"/>
      <c r="W581" s="2">
        <f t="shared" si="477"/>
        <v>95</v>
      </c>
      <c r="X581" s="2">
        <f t="shared" si="478"/>
        <v>10</v>
      </c>
      <c r="Y581" s="2">
        <f t="shared" si="479"/>
        <v>4</v>
      </c>
      <c r="Z581" s="19">
        <v>90</v>
      </c>
      <c r="AA581" s="19">
        <v>100</v>
      </c>
      <c r="AB581" s="19">
        <v>100</v>
      </c>
      <c r="AC581" s="19">
        <v>90</v>
      </c>
      <c r="AJ581" s="2">
        <f t="shared" si="480"/>
        <v>95</v>
      </c>
      <c r="AK581" s="2">
        <f t="shared" si="481"/>
        <v>5.7735026918962582</v>
      </c>
      <c r="AL581" s="2">
        <f t="shared" si="482"/>
        <v>4</v>
      </c>
      <c r="AM581" s="22">
        <f t="shared" si="483"/>
        <v>1.5707963267948966</v>
      </c>
      <c r="AN581" s="22">
        <f t="shared" si="484"/>
        <v>1.1071487177940904</v>
      </c>
      <c r="AO581" s="22">
        <f t="shared" si="485"/>
        <v>1.5707963267948966</v>
      </c>
      <c r="AP581" s="22">
        <f t="shared" si="486"/>
        <v>1.5707963267948966</v>
      </c>
      <c r="AQ581" s="22" t="str">
        <f t="shared" si="487"/>
        <v/>
      </c>
      <c r="AR581" s="22" t="str">
        <f t="shared" si="488"/>
        <v/>
      </c>
      <c r="AS581" s="22" t="str">
        <f t="shared" si="489"/>
        <v/>
      </c>
      <c r="AT581" s="22" t="str">
        <f t="shared" si="490"/>
        <v/>
      </c>
      <c r="AU581" s="22" t="str">
        <f t="shared" si="491"/>
        <v/>
      </c>
      <c r="AV581" s="22" t="str">
        <f t="shared" si="492"/>
        <v/>
      </c>
      <c r="AW581" s="2">
        <f t="shared" si="493"/>
        <v>1.454884424544695</v>
      </c>
      <c r="AX581" s="2">
        <f t="shared" si="494"/>
        <v>0.23182380450040269</v>
      </c>
      <c r="AY581" s="2">
        <f t="shared" si="495"/>
        <v>4</v>
      </c>
      <c r="AZ581" s="23">
        <f t="shared" si="496"/>
        <v>1.2490457723982542</v>
      </c>
      <c r="BA581" s="23">
        <f t="shared" si="497"/>
        <v>1.5707963267948966</v>
      </c>
      <c r="BB581" s="23">
        <f t="shared" si="498"/>
        <v>1.5707963267948966</v>
      </c>
      <c r="BC581" s="23">
        <f t="shared" si="499"/>
        <v>1.2490457723982542</v>
      </c>
      <c r="BD581" s="23" t="str">
        <f t="shared" si="500"/>
        <v/>
      </c>
      <c r="BE581" s="23" t="str">
        <f t="shared" si="501"/>
        <v/>
      </c>
      <c r="BF581" s="23" t="str">
        <f t="shared" si="502"/>
        <v/>
      </c>
      <c r="BG581" s="23" t="str">
        <f t="shared" si="503"/>
        <v/>
      </c>
      <c r="BH581" s="23" t="str">
        <f t="shared" si="504"/>
        <v/>
      </c>
      <c r="BI581" s="23" t="str">
        <f t="shared" si="505"/>
        <v/>
      </c>
      <c r="BJ581" s="2">
        <f t="shared" si="506"/>
        <v>1.4099210495965755</v>
      </c>
      <c r="BK581" s="2">
        <f t="shared" si="507"/>
        <v>0.18576276919281115</v>
      </c>
      <c r="BL581" s="2">
        <f t="shared" si="508"/>
        <v>4</v>
      </c>
      <c r="BM581" s="2">
        <f t="shared" si="509"/>
        <v>2.6193672004572215E-4</v>
      </c>
      <c r="BN581" s="2">
        <f t="shared" si="510"/>
        <v>4.3846738417436029E-5</v>
      </c>
      <c r="BO581" s="2">
        <f t="shared" si="511"/>
        <v>6</v>
      </c>
      <c r="BP581" s="2">
        <f t="shared" si="512"/>
        <v>2.5055993675095838</v>
      </c>
      <c r="BQ581" s="2">
        <f t="shared" si="513"/>
        <v>0.71755819649141217</v>
      </c>
      <c r="BR581" s="3" t="str">
        <f t="shared" si="514"/>
        <v>Nontoxic</v>
      </c>
      <c r="BS581" s="2">
        <f t="shared" si="515"/>
        <v>100</v>
      </c>
      <c r="BT581" s="4" t="s">
        <v>664</v>
      </c>
      <c r="BU581" s="2" t="s">
        <v>666</v>
      </c>
      <c r="BV581" s="2">
        <f t="shared" si="516"/>
        <v>3</v>
      </c>
      <c r="BW581" s="2">
        <f t="shared" si="517"/>
        <v>3</v>
      </c>
      <c r="BX581" s="2">
        <f t="shared" si="518"/>
        <v>5.3742276333040927E-2</v>
      </c>
      <c r="BY581" s="2">
        <f t="shared" si="519"/>
        <v>3.450780641818163E-2</v>
      </c>
      <c r="BZ581" s="2">
        <f t="shared" si="520"/>
        <v>4.4125041375611275E-2</v>
      </c>
      <c r="CA581" s="2">
        <f t="shared" si="521"/>
        <v>1.1666666666666667</v>
      </c>
      <c r="CB581" s="2">
        <f t="shared" si="522"/>
        <v>0.12514981860673555</v>
      </c>
      <c r="CC581" s="2">
        <v>6.6349999999999998</v>
      </c>
      <c r="CD581" s="2" t="str">
        <f t="shared" si="523"/>
        <v>Same Var</v>
      </c>
      <c r="CE581" s="2">
        <f t="shared" si="524"/>
        <v>0.10231298371326576</v>
      </c>
      <c r="CF581" s="2" t="str">
        <f t="shared" si="525"/>
        <v>NS</v>
      </c>
      <c r="CG581" s="2" t="str">
        <f t="shared" si="526"/>
        <v>NS</v>
      </c>
      <c r="CH581" s="2" t="str">
        <f t="shared" si="527"/>
        <v/>
      </c>
      <c r="CI581" s="2" t="str">
        <f t="shared" si="528"/>
        <v/>
      </c>
      <c r="CJ581" s="2" t="str">
        <f t="shared" si="529"/>
        <v/>
      </c>
    </row>
    <row r="582" spans="1:88" hidden="1" x14ac:dyDescent="0.2">
      <c r="A582" s="1" t="s">
        <v>142</v>
      </c>
      <c r="B582" s="19" t="s">
        <v>451</v>
      </c>
      <c r="C582" s="20">
        <v>37194</v>
      </c>
      <c r="D582" s="7">
        <v>0.56874999999999998</v>
      </c>
      <c r="E582" s="1">
        <v>0.1</v>
      </c>
      <c r="F582" s="1" t="s">
        <v>57</v>
      </c>
      <c r="G582" s="1" t="s">
        <v>768</v>
      </c>
      <c r="H582" s="19" t="s">
        <v>711</v>
      </c>
      <c r="I582" s="19" t="s">
        <v>712</v>
      </c>
      <c r="J582" s="19" t="s">
        <v>61</v>
      </c>
      <c r="K582" s="2">
        <v>0.75</v>
      </c>
      <c r="L582" s="2">
        <v>0.25</v>
      </c>
      <c r="M582" s="19">
        <v>100</v>
      </c>
      <c r="N582" s="19">
        <v>80</v>
      </c>
      <c r="O582" s="19">
        <v>100</v>
      </c>
      <c r="P582" s="19">
        <v>100</v>
      </c>
      <c r="Q582" s="21"/>
      <c r="R582" s="21"/>
      <c r="S582" s="21"/>
      <c r="T582" s="21"/>
      <c r="W582" s="2">
        <f t="shared" si="477"/>
        <v>95</v>
      </c>
      <c r="X582" s="2">
        <f t="shared" si="478"/>
        <v>10</v>
      </c>
      <c r="Y582" s="2">
        <f t="shared" si="479"/>
        <v>4</v>
      </c>
      <c r="Z582" s="19">
        <v>80</v>
      </c>
      <c r="AA582" s="19">
        <v>80</v>
      </c>
      <c r="AB582" s="19">
        <v>70</v>
      </c>
      <c r="AC582" s="19">
        <v>70</v>
      </c>
      <c r="AJ582" s="2">
        <f t="shared" si="480"/>
        <v>75</v>
      </c>
      <c r="AK582" s="2">
        <f t="shared" si="481"/>
        <v>5.7735026918962582</v>
      </c>
      <c r="AL582" s="2">
        <f t="shared" si="482"/>
        <v>4</v>
      </c>
      <c r="AM582" s="22">
        <f t="shared" si="483"/>
        <v>1.5707963267948966</v>
      </c>
      <c r="AN582" s="22">
        <f t="shared" si="484"/>
        <v>1.1071487177940904</v>
      </c>
      <c r="AO582" s="22">
        <f t="shared" si="485"/>
        <v>1.5707963267948966</v>
      </c>
      <c r="AP582" s="22">
        <f t="shared" si="486"/>
        <v>1.5707963267948966</v>
      </c>
      <c r="AQ582" s="22" t="str">
        <f t="shared" si="487"/>
        <v/>
      </c>
      <c r="AR582" s="22" t="str">
        <f t="shared" si="488"/>
        <v/>
      </c>
      <c r="AS582" s="22" t="str">
        <f t="shared" si="489"/>
        <v/>
      </c>
      <c r="AT582" s="22" t="str">
        <f t="shared" si="490"/>
        <v/>
      </c>
      <c r="AU582" s="22" t="str">
        <f t="shared" si="491"/>
        <v/>
      </c>
      <c r="AV582" s="22" t="str">
        <f t="shared" si="492"/>
        <v/>
      </c>
      <c r="AW582" s="2">
        <f t="shared" si="493"/>
        <v>1.454884424544695</v>
      </c>
      <c r="AX582" s="2">
        <f t="shared" si="494"/>
        <v>0.23182380450040269</v>
      </c>
      <c r="AY582" s="2">
        <f t="shared" si="495"/>
        <v>4</v>
      </c>
      <c r="AZ582" s="23">
        <f t="shared" si="496"/>
        <v>1.1071487177940904</v>
      </c>
      <c r="BA582" s="23">
        <f t="shared" si="497"/>
        <v>1.1071487177940904</v>
      </c>
      <c r="BB582" s="23">
        <f t="shared" si="498"/>
        <v>0.99115658643119231</v>
      </c>
      <c r="BC582" s="23">
        <f t="shared" si="499"/>
        <v>0.99115658643119231</v>
      </c>
      <c r="BD582" s="23" t="str">
        <f t="shared" si="500"/>
        <v/>
      </c>
      <c r="BE582" s="23" t="str">
        <f t="shared" si="501"/>
        <v/>
      </c>
      <c r="BF582" s="23" t="str">
        <f t="shared" si="502"/>
        <v/>
      </c>
      <c r="BG582" s="23" t="str">
        <f t="shared" si="503"/>
        <v/>
      </c>
      <c r="BH582" s="23" t="str">
        <f t="shared" si="504"/>
        <v/>
      </c>
      <c r="BI582" s="23" t="str">
        <f t="shared" si="505"/>
        <v/>
      </c>
      <c r="BJ582" s="2">
        <f t="shared" si="506"/>
        <v>1.0491526521126413</v>
      </c>
      <c r="BK582" s="2">
        <f t="shared" si="507"/>
        <v>6.6968088266247644E-2</v>
      </c>
      <c r="BL582" s="2">
        <f t="shared" si="508"/>
        <v>4</v>
      </c>
      <c r="BM582" s="2">
        <f t="shared" si="509"/>
        <v>7.5319639649022905E-5</v>
      </c>
      <c r="BN582" s="2">
        <f t="shared" si="510"/>
        <v>1.9457656191393415E-5</v>
      </c>
      <c r="BO582" s="2">
        <f t="shared" si="511"/>
        <v>4</v>
      </c>
      <c r="BP582" s="2">
        <f t="shared" si="512"/>
        <v>-0.45095427794327231</v>
      </c>
      <c r="BQ582" s="2">
        <f t="shared" si="513"/>
        <v>0.74069708411268287</v>
      </c>
      <c r="BR582" s="3" t="str">
        <f t="shared" si="514"/>
        <v>Toxic</v>
      </c>
      <c r="BS582" s="2">
        <f t="shared" si="515"/>
        <v>78.94736842105263</v>
      </c>
      <c r="BT582" s="4" t="s">
        <v>664</v>
      </c>
      <c r="BU582" s="4" t="s">
        <v>667</v>
      </c>
      <c r="BV582" s="2">
        <f t="shared" si="516"/>
        <v>3</v>
      </c>
      <c r="BW582" s="2">
        <f t="shared" si="517"/>
        <v>3</v>
      </c>
      <c r="BX582" s="2">
        <f t="shared" si="518"/>
        <v>5.3742276333040927E-2</v>
      </c>
      <c r="BY582" s="2">
        <f t="shared" si="519"/>
        <v>4.4847248460359356E-3</v>
      </c>
      <c r="BZ582" s="2">
        <f t="shared" si="520"/>
        <v>2.9113500589538432E-2</v>
      </c>
      <c r="CA582" s="2">
        <f t="shared" si="521"/>
        <v>1.1666666666666667</v>
      </c>
      <c r="CB582" s="2">
        <f t="shared" si="522"/>
        <v>3.2336406113034446</v>
      </c>
      <c r="CC582" s="2">
        <v>6.6349999999999998</v>
      </c>
      <c r="CD582" s="2" t="str">
        <f t="shared" si="523"/>
        <v>Same Var</v>
      </c>
      <c r="CE582" s="2">
        <f t="shared" si="524"/>
        <v>9.660371099940103E-2</v>
      </c>
      <c r="CF582" s="2" t="str">
        <f t="shared" si="525"/>
        <v>NS</v>
      </c>
      <c r="CG582" s="2" t="str">
        <f t="shared" si="526"/>
        <v>Sig</v>
      </c>
      <c r="CH582" s="2" t="str">
        <f t="shared" si="527"/>
        <v>Wilcoxon</v>
      </c>
      <c r="CI582" s="2" t="str">
        <f t="shared" si="528"/>
        <v>TSTToxicLess25</v>
      </c>
      <c r="CJ582" s="2" t="str">
        <f t="shared" si="529"/>
        <v>NOECToxicLess25</v>
      </c>
    </row>
    <row r="583" spans="1:88" x14ac:dyDescent="0.2">
      <c r="A583" s="1" t="s">
        <v>142</v>
      </c>
      <c r="B583" s="19" t="s">
        <v>806</v>
      </c>
      <c r="C583" s="20">
        <v>37194</v>
      </c>
      <c r="D583" s="7">
        <v>0.4513888888888889</v>
      </c>
      <c r="E583" s="1">
        <v>0.1</v>
      </c>
      <c r="F583" s="1" t="s">
        <v>57</v>
      </c>
      <c r="G583" s="1" t="s">
        <v>768</v>
      </c>
      <c r="H583" s="19" t="s">
        <v>711</v>
      </c>
      <c r="I583" s="19" t="s">
        <v>712</v>
      </c>
      <c r="J583" s="19" t="s">
        <v>61</v>
      </c>
      <c r="K583" s="2">
        <v>0.75</v>
      </c>
      <c r="L583" s="2">
        <v>0.25</v>
      </c>
      <c r="M583" s="19">
        <v>100</v>
      </c>
      <c r="N583" s="19">
        <v>80</v>
      </c>
      <c r="O583" s="19">
        <v>100</v>
      </c>
      <c r="P583" s="19">
        <v>100</v>
      </c>
      <c r="Q583" s="21"/>
      <c r="R583" s="21"/>
      <c r="S583" s="21"/>
      <c r="T583" s="21"/>
      <c r="W583" s="2">
        <f t="shared" si="477"/>
        <v>95</v>
      </c>
      <c r="X583" s="2">
        <f t="shared" si="478"/>
        <v>10</v>
      </c>
      <c r="Y583" s="2">
        <f t="shared" si="479"/>
        <v>4</v>
      </c>
      <c r="Z583" s="19">
        <v>100</v>
      </c>
      <c r="AA583" s="19">
        <v>90</v>
      </c>
      <c r="AB583" s="19">
        <v>90</v>
      </c>
      <c r="AC583" s="19">
        <v>100</v>
      </c>
      <c r="AJ583" s="2">
        <f t="shared" si="480"/>
        <v>95</v>
      </c>
      <c r="AK583" s="2">
        <f t="shared" si="481"/>
        <v>5.7735026918962582</v>
      </c>
      <c r="AL583" s="2">
        <f t="shared" si="482"/>
        <v>4</v>
      </c>
      <c r="AM583" s="22">
        <f t="shared" si="483"/>
        <v>1.5707963267948966</v>
      </c>
      <c r="AN583" s="22">
        <f t="shared" si="484"/>
        <v>1.1071487177940904</v>
      </c>
      <c r="AO583" s="22">
        <f t="shared" si="485"/>
        <v>1.5707963267948966</v>
      </c>
      <c r="AP583" s="22">
        <f t="shared" si="486"/>
        <v>1.5707963267948966</v>
      </c>
      <c r="AQ583" s="22" t="str">
        <f t="shared" si="487"/>
        <v/>
      </c>
      <c r="AR583" s="22" t="str">
        <f t="shared" si="488"/>
        <v/>
      </c>
      <c r="AS583" s="22" t="str">
        <f t="shared" si="489"/>
        <v/>
      </c>
      <c r="AT583" s="22" t="str">
        <f t="shared" si="490"/>
        <v/>
      </c>
      <c r="AU583" s="22" t="str">
        <f t="shared" si="491"/>
        <v/>
      </c>
      <c r="AV583" s="22" t="str">
        <f t="shared" si="492"/>
        <v/>
      </c>
      <c r="AW583" s="2">
        <f t="shared" si="493"/>
        <v>1.454884424544695</v>
      </c>
      <c r="AX583" s="2">
        <f t="shared" si="494"/>
        <v>0.23182380450040269</v>
      </c>
      <c r="AY583" s="2">
        <f t="shared" si="495"/>
        <v>4</v>
      </c>
      <c r="AZ583" s="23">
        <f t="shared" si="496"/>
        <v>1.5707963267948966</v>
      </c>
      <c r="BA583" s="23">
        <f t="shared" si="497"/>
        <v>1.2490457723982542</v>
      </c>
      <c r="BB583" s="23">
        <f t="shared" si="498"/>
        <v>1.2490457723982542</v>
      </c>
      <c r="BC583" s="23">
        <f t="shared" si="499"/>
        <v>1.5707963267948966</v>
      </c>
      <c r="BD583" s="23" t="str">
        <f t="shared" si="500"/>
        <v/>
      </c>
      <c r="BE583" s="23" t="str">
        <f t="shared" si="501"/>
        <v/>
      </c>
      <c r="BF583" s="23" t="str">
        <f t="shared" si="502"/>
        <v/>
      </c>
      <c r="BG583" s="23" t="str">
        <f t="shared" si="503"/>
        <v/>
      </c>
      <c r="BH583" s="23" t="str">
        <f t="shared" si="504"/>
        <v/>
      </c>
      <c r="BI583" s="23" t="str">
        <f t="shared" si="505"/>
        <v/>
      </c>
      <c r="BJ583" s="2">
        <f t="shared" si="506"/>
        <v>1.4099210495965755</v>
      </c>
      <c r="BK583" s="2">
        <f t="shared" si="507"/>
        <v>0.18576276919281115</v>
      </c>
      <c r="BL583" s="2">
        <f t="shared" si="508"/>
        <v>4</v>
      </c>
      <c r="BM583" s="2">
        <f t="shared" si="509"/>
        <v>2.6193672004572215E-4</v>
      </c>
      <c r="BN583" s="2">
        <f t="shared" si="510"/>
        <v>4.3846738417436029E-5</v>
      </c>
      <c r="BO583" s="2">
        <f t="shared" si="511"/>
        <v>6</v>
      </c>
      <c r="BP583" s="2">
        <f t="shared" si="512"/>
        <v>2.5055993675095838</v>
      </c>
      <c r="BQ583" s="2">
        <f t="shared" si="513"/>
        <v>0.71755819649141217</v>
      </c>
      <c r="BR583" s="3" t="str">
        <f t="shared" si="514"/>
        <v>Nontoxic</v>
      </c>
      <c r="BS583" s="2">
        <f t="shared" si="515"/>
        <v>100</v>
      </c>
      <c r="BT583" s="4" t="s">
        <v>664</v>
      </c>
      <c r="BU583" s="4" t="s">
        <v>666</v>
      </c>
      <c r="BV583" s="2">
        <f t="shared" si="516"/>
        <v>3</v>
      </c>
      <c r="BW583" s="2">
        <f t="shared" si="517"/>
        <v>3</v>
      </c>
      <c r="BX583" s="2">
        <f t="shared" si="518"/>
        <v>5.3742276333040927E-2</v>
      </c>
      <c r="BY583" s="2">
        <f t="shared" si="519"/>
        <v>3.450780641818163E-2</v>
      </c>
      <c r="BZ583" s="2">
        <f t="shared" si="520"/>
        <v>4.4125041375611275E-2</v>
      </c>
      <c r="CA583" s="2">
        <f t="shared" si="521"/>
        <v>1.1666666666666667</v>
      </c>
      <c r="CB583" s="2">
        <f t="shared" si="522"/>
        <v>0.12514981860673555</v>
      </c>
      <c r="CC583" s="2">
        <v>6.6349999999999998</v>
      </c>
      <c r="CD583" s="2" t="str">
        <f t="shared" si="523"/>
        <v>Same Var</v>
      </c>
      <c r="CE583" s="2">
        <f t="shared" si="524"/>
        <v>0.10231298371326576</v>
      </c>
      <c r="CF583" s="2" t="str">
        <f t="shared" si="525"/>
        <v>NS</v>
      </c>
      <c r="CG583" s="2" t="str">
        <f t="shared" si="526"/>
        <v>NS</v>
      </c>
      <c r="CH583" s="2" t="str">
        <f t="shared" si="527"/>
        <v/>
      </c>
      <c r="CI583" s="2" t="str">
        <f t="shared" si="528"/>
        <v/>
      </c>
      <c r="CJ583" s="2" t="str">
        <f t="shared" si="529"/>
        <v/>
      </c>
    </row>
    <row r="584" spans="1:88" x14ac:dyDescent="0.2">
      <c r="A584" s="1" t="s">
        <v>142</v>
      </c>
      <c r="B584" s="19" t="s">
        <v>348</v>
      </c>
      <c r="C584" s="20">
        <v>37195</v>
      </c>
      <c r="D584" s="7">
        <v>0.40625</v>
      </c>
      <c r="E584" s="1">
        <v>0.1</v>
      </c>
      <c r="F584" s="1" t="s">
        <v>57</v>
      </c>
      <c r="G584" s="1" t="s">
        <v>776</v>
      </c>
      <c r="H584" s="19" t="s">
        <v>711</v>
      </c>
      <c r="I584" s="19" t="s">
        <v>712</v>
      </c>
      <c r="J584" s="19" t="s">
        <v>61</v>
      </c>
      <c r="K584" s="2">
        <v>0.75</v>
      </c>
      <c r="L584" s="2">
        <v>0.25</v>
      </c>
      <c r="M584" s="19">
        <v>100</v>
      </c>
      <c r="N584" s="19">
        <v>80</v>
      </c>
      <c r="O584" s="19">
        <v>100</v>
      </c>
      <c r="P584" s="19">
        <v>100</v>
      </c>
      <c r="Q584" s="21"/>
      <c r="R584" s="21"/>
      <c r="S584" s="21"/>
      <c r="T584" s="21"/>
      <c r="W584" s="2">
        <f t="shared" si="477"/>
        <v>95</v>
      </c>
      <c r="X584" s="2">
        <f t="shared" si="478"/>
        <v>10</v>
      </c>
      <c r="Y584" s="2">
        <f t="shared" si="479"/>
        <v>4</v>
      </c>
      <c r="Z584" s="19">
        <v>80</v>
      </c>
      <c r="AA584" s="19">
        <v>90</v>
      </c>
      <c r="AB584" s="19">
        <v>90</v>
      </c>
      <c r="AC584" s="19">
        <v>100</v>
      </c>
      <c r="AJ584" s="2">
        <f t="shared" si="480"/>
        <v>90</v>
      </c>
      <c r="AK584" s="2">
        <f t="shared" si="481"/>
        <v>8.1649658092772608</v>
      </c>
      <c r="AL584" s="2">
        <f t="shared" si="482"/>
        <v>4</v>
      </c>
      <c r="AM584" s="22">
        <f t="shared" si="483"/>
        <v>1.5707963267948966</v>
      </c>
      <c r="AN584" s="22">
        <f t="shared" si="484"/>
        <v>1.1071487177940904</v>
      </c>
      <c r="AO584" s="22">
        <f t="shared" si="485"/>
        <v>1.5707963267948966</v>
      </c>
      <c r="AP584" s="22">
        <f t="shared" si="486"/>
        <v>1.5707963267948966</v>
      </c>
      <c r="AQ584" s="22" t="str">
        <f t="shared" si="487"/>
        <v/>
      </c>
      <c r="AR584" s="22" t="str">
        <f t="shared" si="488"/>
        <v/>
      </c>
      <c r="AS584" s="22" t="str">
        <f t="shared" si="489"/>
        <v/>
      </c>
      <c r="AT584" s="22" t="str">
        <f t="shared" si="490"/>
        <v/>
      </c>
      <c r="AU584" s="22" t="str">
        <f t="shared" si="491"/>
        <v/>
      </c>
      <c r="AV584" s="22" t="str">
        <f t="shared" si="492"/>
        <v/>
      </c>
      <c r="AW584" s="2">
        <f t="shared" si="493"/>
        <v>1.454884424544695</v>
      </c>
      <c r="AX584" s="2">
        <f t="shared" si="494"/>
        <v>0.23182380450040269</v>
      </c>
      <c r="AY584" s="2">
        <f t="shared" si="495"/>
        <v>4</v>
      </c>
      <c r="AZ584" s="23">
        <f t="shared" si="496"/>
        <v>1.1071487177940904</v>
      </c>
      <c r="BA584" s="23">
        <f t="shared" si="497"/>
        <v>1.2490457723982542</v>
      </c>
      <c r="BB584" s="23">
        <f t="shared" si="498"/>
        <v>1.2490457723982542</v>
      </c>
      <c r="BC584" s="23">
        <f t="shared" si="499"/>
        <v>1.5707963267948966</v>
      </c>
      <c r="BD584" s="23" t="str">
        <f t="shared" si="500"/>
        <v/>
      </c>
      <c r="BE584" s="23" t="str">
        <f t="shared" si="501"/>
        <v/>
      </c>
      <c r="BF584" s="23" t="str">
        <f t="shared" si="502"/>
        <v/>
      </c>
      <c r="BG584" s="23" t="str">
        <f t="shared" si="503"/>
        <v/>
      </c>
      <c r="BH584" s="23" t="str">
        <f t="shared" si="504"/>
        <v/>
      </c>
      <c r="BI584" s="23" t="str">
        <f t="shared" si="505"/>
        <v/>
      </c>
      <c r="BJ584" s="2">
        <f t="shared" si="506"/>
        <v>1.294009147346374</v>
      </c>
      <c r="BK584" s="2">
        <f t="shared" si="507"/>
        <v>0.1962747844332714</v>
      </c>
      <c r="BL584" s="2">
        <f t="shared" si="508"/>
        <v>4</v>
      </c>
      <c r="BM584" s="2">
        <f t="shared" si="509"/>
        <v>2.9544299767700208E-4</v>
      </c>
      <c r="BN584" s="2">
        <f t="shared" si="510"/>
        <v>4.9957025283068956E-5</v>
      </c>
      <c r="BO584" s="2">
        <f t="shared" si="511"/>
        <v>6</v>
      </c>
      <c r="BP584" s="2">
        <f t="shared" si="512"/>
        <v>1.5472042744415517</v>
      </c>
      <c r="BQ584" s="2">
        <f t="shared" si="513"/>
        <v>0.71755819649141217</v>
      </c>
      <c r="BR584" s="3" t="str">
        <f t="shared" si="514"/>
        <v>Nontoxic</v>
      </c>
      <c r="BS584" s="2">
        <f t="shared" si="515"/>
        <v>94.73684210526315</v>
      </c>
      <c r="BT584" s="4" t="s">
        <v>664</v>
      </c>
      <c r="BU584" s="2" t="s">
        <v>666</v>
      </c>
      <c r="BV584" s="2">
        <f t="shared" si="516"/>
        <v>3</v>
      </c>
      <c r="BW584" s="2">
        <f t="shared" si="517"/>
        <v>3</v>
      </c>
      <c r="BX584" s="2">
        <f t="shared" si="518"/>
        <v>5.3742276333040927E-2</v>
      </c>
      <c r="BY584" s="2">
        <f t="shared" si="519"/>
        <v>3.8523791004327158E-2</v>
      </c>
      <c r="BZ584" s="2">
        <f t="shared" si="520"/>
        <v>4.6133033668684043E-2</v>
      </c>
      <c r="CA584" s="2">
        <f t="shared" si="521"/>
        <v>1.1666666666666667</v>
      </c>
      <c r="CB584" s="2">
        <f t="shared" si="522"/>
        <v>7.0926579223579103E-2</v>
      </c>
      <c r="CC584" s="2">
        <v>6.6349999999999998</v>
      </c>
      <c r="CD584" s="2" t="str">
        <f t="shared" si="523"/>
        <v>Same Var</v>
      </c>
      <c r="CE584" s="2">
        <f t="shared" si="524"/>
        <v>9.898325659770367E-2</v>
      </c>
      <c r="CF584" s="2" t="str">
        <f t="shared" si="525"/>
        <v>NS</v>
      </c>
      <c r="CG584" s="2" t="str">
        <f t="shared" si="526"/>
        <v>NS</v>
      </c>
      <c r="CH584" s="2" t="str">
        <f t="shared" si="527"/>
        <v>Wilcoxon</v>
      </c>
      <c r="CI584" s="2" t="str">
        <f t="shared" si="528"/>
        <v/>
      </c>
      <c r="CJ584" s="2" t="str">
        <f t="shared" si="529"/>
        <v/>
      </c>
    </row>
    <row r="585" spans="1:88" x14ac:dyDescent="0.2">
      <c r="A585" s="1" t="s">
        <v>142</v>
      </c>
      <c r="B585" s="19" t="s">
        <v>383</v>
      </c>
      <c r="C585" s="20">
        <v>37196</v>
      </c>
      <c r="D585" s="7">
        <v>0.43680555555555556</v>
      </c>
      <c r="E585" s="1">
        <v>0.1</v>
      </c>
      <c r="F585" s="1" t="s">
        <v>57</v>
      </c>
      <c r="G585" s="1" t="s">
        <v>776</v>
      </c>
      <c r="H585" s="19" t="s">
        <v>711</v>
      </c>
      <c r="I585" s="19" t="s">
        <v>712</v>
      </c>
      <c r="J585" s="19" t="s">
        <v>61</v>
      </c>
      <c r="K585" s="2">
        <v>0.75</v>
      </c>
      <c r="L585" s="2">
        <v>0.25</v>
      </c>
      <c r="M585" s="19">
        <v>100</v>
      </c>
      <c r="N585" s="19">
        <v>80</v>
      </c>
      <c r="O585" s="19">
        <v>100</v>
      </c>
      <c r="P585" s="19">
        <v>100</v>
      </c>
      <c r="Q585" s="21"/>
      <c r="R585" s="21"/>
      <c r="S585" s="21"/>
      <c r="T585" s="21"/>
      <c r="W585" s="2">
        <f t="shared" si="477"/>
        <v>95</v>
      </c>
      <c r="X585" s="2">
        <f t="shared" si="478"/>
        <v>10</v>
      </c>
      <c r="Y585" s="2">
        <f t="shared" si="479"/>
        <v>4</v>
      </c>
      <c r="Z585" s="19">
        <v>90</v>
      </c>
      <c r="AA585" s="19">
        <v>80</v>
      </c>
      <c r="AB585" s="19">
        <v>100</v>
      </c>
      <c r="AC585" s="19">
        <v>90</v>
      </c>
      <c r="AJ585" s="2">
        <f t="shared" si="480"/>
        <v>90</v>
      </c>
      <c r="AK585" s="2">
        <f t="shared" si="481"/>
        <v>8.1649658092772608</v>
      </c>
      <c r="AL585" s="2">
        <f t="shared" si="482"/>
        <v>4</v>
      </c>
      <c r="AM585" s="22">
        <f t="shared" si="483"/>
        <v>1.5707963267948966</v>
      </c>
      <c r="AN585" s="22">
        <f t="shared" si="484"/>
        <v>1.1071487177940904</v>
      </c>
      <c r="AO585" s="22">
        <f t="shared" si="485"/>
        <v>1.5707963267948966</v>
      </c>
      <c r="AP585" s="22">
        <f t="shared" si="486"/>
        <v>1.5707963267948966</v>
      </c>
      <c r="AQ585" s="22" t="str">
        <f t="shared" si="487"/>
        <v/>
      </c>
      <c r="AR585" s="22" t="str">
        <f t="shared" si="488"/>
        <v/>
      </c>
      <c r="AS585" s="22" t="str">
        <f t="shared" si="489"/>
        <v/>
      </c>
      <c r="AT585" s="22" t="str">
        <f t="shared" si="490"/>
        <v/>
      </c>
      <c r="AU585" s="22" t="str">
        <f t="shared" si="491"/>
        <v/>
      </c>
      <c r="AV585" s="22" t="str">
        <f t="shared" si="492"/>
        <v/>
      </c>
      <c r="AW585" s="2">
        <f t="shared" si="493"/>
        <v>1.454884424544695</v>
      </c>
      <c r="AX585" s="2">
        <f t="shared" si="494"/>
        <v>0.23182380450040269</v>
      </c>
      <c r="AY585" s="2">
        <f t="shared" si="495"/>
        <v>4</v>
      </c>
      <c r="AZ585" s="23">
        <f t="shared" si="496"/>
        <v>1.2490457723982542</v>
      </c>
      <c r="BA585" s="23">
        <f t="shared" si="497"/>
        <v>1.1071487177940904</v>
      </c>
      <c r="BB585" s="23">
        <f t="shared" si="498"/>
        <v>1.5707963267948966</v>
      </c>
      <c r="BC585" s="23">
        <f t="shared" si="499"/>
        <v>1.2490457723982542</v>
      </c>
      <c r="BD585" s="23" t="str">
        <f t="shared" si="500"/>
        <v/>
      </c>
      <c r="BE585" s="23" t="str">
        <f t="shared" si="501"/>
        <v/>
      </c>
      <c r="BF585" s="23" t="str">
        <f t="shared" si="502"/>
        <v/>
      </c>
      <c r="BG585" s="23" t="str">
        <f t="shared" si="503"/>
        <v/>
      </c>
      <c r="BH585" s="23" t="str">
        <f t="shared" si="504"/>
        <v/>
      </c>
      <c r="BI585" s="23" t="str">
        <f t="shared" si="505"/>
        <v/>
      </c>
      <c r="BJ585" s="2">
        <f t="shared" si="506"/>
        <v>1.294009147346374</v>
      </c>
      <c r="BK585" s="2">
        <f t="shared" si="507"/>
        <v>0.1962747844332714</v>
      </c>
      <c r="BL585" s="2">
        <f t="shared" si="508"/>
        <v>4</v>
      </c>
      <c r="BM585" s="2">
        <f t="shared" si="509"/>
        <v>2.9544299767700208E-4</v>
      </c>
      <c r="BN585" s="2">
        <f t="shared" si="510"/>
        <v>4.9957025283068956E-5</v>
      </c>
      <c r="BO585" s="2">
        <f t="shared" si="511"/>
        <v>6</v>
      </c>
      <c r="BP585" s="2">
        <f t="shared" si="512"/>
        <v>1.5472042744415517</v>
      </c>
      <c r="BQ585" s="2">
        <f t="shared" si="513"/>
        <v>0.71755819649141217</v>
      </c>
      <c r="BR585" s="3" t="str">
        <f t="shared" si="514"/>
        <v>Nontoxic</v>
      </c>
      <c r="BS585" s="2">
        <f t="shared" si="515"/>
        <v>94.73684210526315</v>
      </c>
      <c r="BT585" s="4" t="s">
        <v>664</v>
      </c>
      <c r="BU585" s="2" t="s">
        <v>666</v>
      </c>
      <c r="BV585" s="2">
        <f t="shared" si="516"/>
        <v>3</v>
      </c>
      <c r="BW585" s="2">
        <f t="shared" si="517"/>
        <v>3</v>
      </c>
      <c r="BX585" s="2">
        <f t="shared" si="518"/>
        <v>5.3742276333040927E-2</v>
      </c>
      <c r="BY585" s="2">
        <f t="shared" si="519"/>
        <v>3.8523791004327158E-2</v>
      </c>
      <c r="BZ585" s="2">
        <f t="shared" si="520"/>
        <v>4.6133033668684043E-2</v>
      </c>
      <c r="CA585" s="2">
        <f t="shared" si="521"/>
        <v>1.1666666666666667</v>
      </c>
      <c r="CB585" s="2">
        <f t="shared" si="522"/>
        <v>7.0926579223579103E-2</v>
      </c>
      <c r="CC585" s="2">
        <v>6.6349999999999998</v>
      </c>
      <c r="CD585" s="2" t="str">
        <f t="shared" si="523"/>
        <v>Same Var</v>
      </c>
      <c r="CE585" s="2">
        <f t="shared" si="524"/>
        <v>9.898325659770367E-2</v>
      </c>
      <c r="CF585" s="2" t="str">
        <f t="shared" si="525"/>
        <v>NS</v>
      </c>
      <c r="CG585" s="2" t="str">
        <f t="shared" si="526"/>
        <v>NS</v>
      </c>
      <c r="CH585" s="2" t="str">
        <f t="shared" si="527"/>
        <v>Wilcoxon</v>
      </c>
      <c r="CI585" s="2" t="str">
        <f t="shared" si="528"/>
        <v/>
      </c>
      <c r="CJ585" s="2" t="str">
        <f t="shared" si="529"/>
        <v/>
      </c>
    </row>
    <row r="586" spans="1:88" x14ac:dyDescent="0.2">
      <c r="A586" s="1" t="s">
        <v>142</v>
      </c>
      <c r="B586" s="19" t="s">
        <v>450</v>
      </c>
      <c r="C586" s="20">
        <v>37193</v>
      </c>
      <c r="D586" s="7">
        <v>0.69444444444444442</v>
      </c>
      <c r="E586" s="1">
        <v>0.1</v>
      </c>
      <c r="F586" s="1" t="s">
        <v>57</v>
      </c>
      <c r="G586" s="1" t="s">
        <v>768</v>
      </c>
      <c r="H586" s="19" t="s">
        <v>711</v>
      </c>
      <c r="I586" s="19" t="s">
        <v>712</v>
      </c>
      <c r="J586" s="19" t="s">
        <v>61</v>
      </c>
      <c r="K586" s="2">
        <v>0.75</v>
      </c>
      <c r="L586" s="2">
        <v>0.25</v>
      </c>
      <c r="M586" s="19">
        <v>100</v>
      </c>
      <c r="N586" s="19">
        <v>80</v>
      </c>
      <c r="O586" s="19">
        <v>100</v>
      </c>
      <c r="P586" s="19">
        <v>100</v>
      </c>
      <c r="Q586" s="21"/>
      <c r="R586" s="21"/>
      <c r="S586" s="21"/>
      <c r="T586" s="21"/>
      <c r="W586" s="2">
        <f t="shared" si="477"/>
        <v>95</v>
      </c>
      <c r="X586" s="2">
        <f t="shared" si="478"/>
        <v>10</v>
      </c>
      <c r="Y586" s="2">
        <f t="shared" si="479"/>
        <v>4</v>
      </c>
      <c r="Z586" s="19">
        <v>100</v>
      </c>
      <c r="AA586" s="19">
        <v>80</v>
      </c>
      <c r="AB586" s="19">
        <v>90</v>
      </c>
      <c r="AC586" s="19">
        <v>90</v>
      </c>
      <c r="AJ586" s="2">
        <f t="shared" si="480"/>
        <v>90</v>
      </c>
      <c r="AK586" s="2">
        <f t="shared" si="481"/>
        <v>8.1649658092772608</v>
      </c>
      <c r="AL586" s="2">
        <f t="shared" si="482"/>
        <v>4</v>
      </c>
      <c r="AM586" s="22">
        <f t="shared" si="483"/>
        <v>1.5707963267948966</v>
      </c>
      <c r="AN586" s="22">
        <f t="shared" si="484"/>
        <v>1.1071487177940904</v>
      </c>
      <c r="AO586" s="22">
        <f t="shared" si="485"/>
        <v>1.5707963267948966</v>
      </c>
      <c r="AP586" s="22">
        <f t="shared" si="486"/>
        <v>1.5707963267948966</v>
      </c>
      <c r="AQ586" s="22" t="str">
        <f t="shared" si="487"/>
        <v/>
      </c>
      <c r="AR586" s="22" t="str">
        <f t="shared" si="488"/>
        <v/>
      </c>
      <c r="AS586" s="22" t="str">
        <f t="shared" si="489"/>
        <v/>
      </c>
      <c r="AT586" s="22" t="str">
        <f t="shared" si="490"/>
        <v/>
      </c>
      <c r="AU586" s="22" t="str">
        <f t="shared" si="491"/>
        <v/>
      </c>
      <c r="AV586" s="22" t="str">
        <f t="shared" si="492"/>
        <v/>
      </c>
      <c r="AW586" s="2">
        <f t="shared" si="493"/>
        <v>1.454884424544695</v>
      </c>
      <c r="AX586" s="2">
        <f t="shared" si="494"/>
        <v>0.23182380450040269</v>
      </c>
      <c r="AY586" s="2">
        <f t="shared" si="495"/>
        <v>4</v>
      </c>
      <c r="AZ586" s="23">
        <f t="shared" si="496"/>
        <v>1.5707963267948966</v>
      </c>
      <c r="BA586" s="23">
        <f t="shared" si="497"/>
        <v>1.1071487177940904</v>
      </c>
      <c r="BB586" s="23">
        <f t="shared" si="498"/>
        <v>1.2490457723982542</v>
      </c>
      <c r="BC586" s="23">
        <f t="shared" si="499"/>
        <v>1.2490457723982542</v>
      </c>
      <c r="BD586" s="23" t="str">
        <f t="shared" si="500"/>
        <v/>
      </c>
      <c r="BE586" s="23" t="str">
        <f t="shared" si="501"/>
        <v/>
      </c>
      <c r="BF586" s="23" t="str">
        <f t="shared" si="502"/>
        <v/>
      </c>
      <c r="BG586" s="23" t="str">
        <f t="shared" si="503"/>
        <v/>
      </c>
      <c r="BH586" s="23" t="str">
        <f t="shared" si="504"/>
        <v/>
      </c>
      <c r="BI586" s="23" t="str">
        <f t="shared" si="505"/>
        <v/>
      </c>
      <c r="BJ586" s="2">
        <f t="shared" si="506"/>
        <v>1.294009147346374</v>
      </c>
      <c r="BK586" s="2">
        <f t="shared" si="507"/>
        <v>0.1962747844332714</v>
      </c>
      <c r="BL586" s="2">
        <f t="shared" si="508"/>
        <v>4</v>
      </c>
      <c r="BM586" s="2">
        <f t="shared" si="509"/>
        <v>2.9544299767700208E-4</v>
      </c>
      <c r="BN586" s="2">
        <f t="shared" si="510"/>
        <v>4.9957025283068956E-5</v>
      </c>
      <c r="BO586" s="2">
        <f t="shared" si="511"/>
        <v>6</v>
      </c>
      <c r="BP586" s="2">
        <f t="shared" si="512"/>
        <v>1.5472042744415517</v>
      </c>
      <c r="BQ586" s="2">
        <f t="shared" si="513"/>
        <v>0.71755819649141217</v>
      </c>
      <c r="BR586" s="3" t="str">
        <f t="shared" si="514"/>
        <v>Nontoxic</v>
      </c>
      <c r="BS586" s="2">
        <f t="shared" si="515"/>
        <v>94.73684210526315</v>
      </c>
      <c r="BT586" s="4" t="s">
        <v>664</v>
      </c>
      <c r="BU586" s="2" t="s">
        <v>666</v>
      </c>
      <c r="BV586" s="2">
        <f t="shared" si="516"/>
        <v>3</v>
      </c>
      <c r="BW586" s="2">
        <f t="shared" si="517"/>
        <v>3</v>
      </c>
      <c r="BX586" s="2">
        <f t="shared" si="518"/>
        <v>5.3742276333040927E-2</v>
      </c>
      <c r="BY586" s="2">
        <f t="shared" si="519"/>
        <v>3.8523791004327158E-2</v>
      </c>
      <c r="BZ586" s="2">
        <f t="shared" si="520"/>
        <v>4.6133033668684043E-2</v>
      </c>
      <c r="CA586" s="2">
        <f t="shared" si="521"/>
        <v>1.1666666666666667</v>
      </c>
      <c r="CB586" s="2">
        <f t="shared" si="522"/>
        <v>7.0926579223579103E-2</v>
      </c>
      <c r="CC586" s="2">
        <v>6.6349999999999998</v>
      </c>
      <c r="CD586" s="2" t="str">
        <f t="shared" si="523"/>
        <v>Same Var</v>
      </c>
      <c r="CE586" s="2">
        <f t="shared" si="524"/>
        <v>9.8155498410455386E-2</v>
      </c>
      <c r="CF586" s="2" t="str">
        <f t="shared" si="525"/>
        <v>NS</v>
      </c>
      <c r="CG586" s="2" t="str">
        <f t="shared" si="526"/>
        <v>NS</v>
      </c>
      <c r="CH586" s="2" t="str">
        <f t="shared" si="527"/>
        <v>Wilcoxon</v>
      </c>
      <c r="CI586" s="2" t="str">
        <f t="shared" si="528"/>
        <v/>
      </c>
      <c r="CJ586" s="2" t="str">
        <f t="shared" si="529"/>
        <v/>
      </c>
    </row>
    <row r="587" spans="1:88" hidden="1" x14ac:dyDescent="0.2">
      <c r="A587" s="1" t="s">
        <v>142</v>
      </c>
      <c r="B587" s="19" t="s">
        <v>778</v>
      </c>
      <c r="C587" s="20">
        <v>37195</v>
      </c>
      <c r="D587" s="7">
        <v>0.47916666666666669</v>
      </c>
      <c r="E587" s="1">
        <v>0.1</v>
      </c>
      <c r="F587" s="1" t="s">
        <v>57</v>
      </c>
      <c r="G587" s="1" t="s">
        <v>776</v>
      </c>
      <c r="H587" s="19" t="s">
        <v>711</v>
      </c>
      <c r="I587" s="19" t="s">
        <v>712</v>
      </c>
      <c r="J587" s="19" t="s">
        <v>61</v>
      </c>
      <c r="K587" s="2">
        <v>0.75</v>
      </c>
      <c r="L587" s="2">
        <v>0.25</v>
      </c>
      <c r="M587" s="19">
        <v>100</v>
      </c>
      <c r="N587" s="19">
        <v>80</v>
      </c>
      <c r="O587" s="19">
        <v>100</v>
      </c>
      <c r="P587" s="19">
        <v>100</v>
      </c>
      <c r="Q587" s="21"/>
      <c r="R587" s="21"/>
      <c r="S587" s="21"/>
      <c r="T587" s="21"/>
      <c r="W587" s="2">
        <f t="shared" si="477"/>
        <v>95</v>
      </c>
      <c r="X587" s="2">
        <f t="shared" si="478"/>
        <v>10</v>
      </c>
      <c r="Y587" s="2">
        <f t="shared" si="479"/>
        <v>4</v>
      </c>
      <c r="Z587" s="19">
        <v>70</v>
      </c>
      <c r="AA587" s="19">
        <v>70</v>
      </c>
      <c r="AB587" s="19">
        <v>90</v>
      </c>
      <c r="AC587" s="19">
        <v>80</v>
      </c>
      <c r="AJ587" s="2">
        <f t="shared" si="480"/>
        <v>77.5</v>
      </c>
      <c r="AK587" s="2">
        <f t="shared" si="481"/>
        <v>9.574271077563381</v>
      </c>
      <c r="AL587" s="2">
        <f t="shared" si="482"/>
        <v>4</v>
      </c>
      <c r="AM587" s="22">
        <f t="shared" si="483"/>
        <v>1.5707963267948966</v>
      </c>
      <c r="AN587" s="22">
        <f t="shared" si="484"/>
        <v>1.1071487177940904</v>
      </c>
      <c r="AO587" s="22">
        <f t="shared" si="485"/>
        <v>1.5707963267948966</v>
      </c>
      <c r="AP587" s="22">
        <f t="shared" si="486"/>
        <v>1.5707963267948966</v>
      </c>
      <c r="AQ587" s="22" t="str">
        <f t="shared" si="487"/>
        <v/>
      </c>
      <c r="AR587" s="22" t="str">
        <f t="shared" si="488"/>
        <v/>
      </c>
      <c r="AS587" s="22" t="str">
        <f t="shared" si="489"/>
        <v/>
      </c>
      <c r="AT587" s="22" t="str">
        <f t="shared" si="490"/>
        <v/>
      </c>
      <c r="AU587" s="22" t="str">
        <f t="shared" si="491"/>
        <v/>
      </c>
      <c r="AV587" s="22" t="str">
        <f t="shared" si="492"/>
        <v/>
      </c>
      <c r="AW587" s="2">
        <f t="shared" si="493"/>
        <v>1.454884424544695</v>
      </c>
      <c r="AX587" s="2">
        <f t="shared" si="494"/>
        <v>0.23182380450040269</v>
      </c>
      <c r="AY587" s="2">
        <f t="shared" si="495"/>
        <v>4</v>
      </c>
      <c r="AZ587" s="23">
        <f t="shared" si="496"/>
        <v>0.99115658643119231</v>
      </c>
      <c r="BA587" s="23">
        <f t="shared" si="497"/>
        <v>0.99115658643119231</v>
      </c>
      <c r="BB587" s="23">
        <f t="shared" si="498"/>
        <v>1.2490457723982542</v>
      </c>
      <c r="BC587" s="23">
        <f t="shared" si="499"/>
        <v>1.1071487177940904</v>
      </c>
      <c r="BD587" s="23" t="str">
        <f t="shared" si="500"/>
        <v/>
      </c>
      <c r="BE587" s="23" t="str">
        <f t="shared" si="501"/>
        <v/>
      </c>
      <c r="BF587" s="23" t="str">
        <f t="shared" si="502"/>
        <v/>
      </c>
      <c r="BG587" s="23" t="str">
        <f t="shared" si="503"/>
        <v/>
      </c>
      <c r="BH587" s="23" t="str">
        <f t="shared" si="504"/>
        <v/>
      </c>
      <c r="BI587" s="23" t="str">
        <f t="shared" si="505"/>
        <v/>
      </c>
      <c r="BJ587" s="2">
        <f t="shared" si="506"/>
        <v>1.0846269157636823</v>
      </c>
      <c r="BK587" s="2">
        <f t="shared" si="507"/>
        <v>0.12249380516957457</v>
      </c>
      <c r="BL587" s="2">
        <f t="shared" si="508"/>
        <v>4</v>
      </c>
      <c r="BM587" s="2">
        <f t="shared" si="509"/>
        <v>1.2788648502176883E-4</v>
      </c>
      <c r="BN587" s="2">
        <f t="shared" si="510"/>
        <v>2.3729098578845681E-5</v>
      </c>
      <c r="BO587" s="2">
        <f t="shared" si="511"/>
        <v>5</v>
      </c>
      <c r="BP587" s="2">
        <f t="shared" si="512"/>
        <v>-6.1465672033055377E-2</v>
      </c>
      <c r="BQ587" s="2">
        <f t="shared" si="513"/>
        <v>0.72668684380042159</v>
      </c>
      <c r="BR587" s="3" t="str">
        <f t="shared" si="514"/>
        <v>Toxic</v>
      </c>
      <c r="BS587" s="2">
        <f t="shared" si="515"/>
        <v>81.578947368421055</v>
      </c>
      <c r="BT587" s="4" t="s">
        <v>664</v>
      </c>
      <c r="BU587" s="2" t="s">
        <v>666</v>
      </c>
      <c r="BV587" s="2">
        <f t="shared" si="516"/>
        <v>3</v>
      </c>
      <c r="BW587" s="2">
        <f t="shared" si="517"/>
        <v>3</v>
      </c>
      <c r="BX587" s="2">
        <f t="shared" si="518"/>
        <v>5.3742276333040927E-2</v>
      </c>
      <c r="BY587" s="2">
        <f t="shared" si="519"/>
        <v>1.5004732304921695E-2</v>
      </c>
      <c r="BZ587" s="2">
        <f t="shared" si="520"/>
        <v>3.4373504318981313E-2</v>
      </c>
      <c r="CA587" s="2">
        <f t="shared" si="521"/>
        <v>1.1666666666666667</v>
      </c>
      <c r="CB587" s="2">
        <f t="shared" si="522"/>
        <v>0.9823024022006368</v>
      </c>
      <c r="CC587" s="2">
        <v>6.6349999999999998</v>
      </c>
      <c r="CD587" s="2" t="str">
        <f t="shared" si="523"/>
        <v>Same Var</v>
      </c>
      <c r="CE587" s="2">
        <f t="shared" si="524"/>
        <v>9.471655545320104E-2</v>
      </c>
      <c r="CF587" s="2" t="str">
        <f t="shared" si="525"/>
        <v>NS</v>
      </c>
      <c r="CG587" s="2" t="str">
        <f t="shared" si="526"/>
        <v>NS</v>
      </c>
      <c r="CH587" s="2" t="str">
        <f t="shared" si="527"/>
        <v>Wilcoxon</v>
      </c>
      <c r="CI587" s="2" t="str">
        <f t="shared" si="528"/>
        <v>TSTToxicLess25</v>
      </c>
      <c r="CJ587" s="2" t="str">
        <f t="shared" si="529"/>
        <v/>
      </c>
    </row>
    <row r="588" spans="1:88" x14ac:dyDescent="0.2">
      <c r="A588" s="1" t="s">
        <v>142</v>
      </c>
      <c r="B588" s="19" t="s">
        <v>804</v>
      </c>
      <c r="C588" s="20">
        <v>37195</v>
      </c>
      <c r="D588" s="7">
        <v>0.40069444444444446</v>
      </c>
      <c r="E588" s="1">
        <v>0.1</v>
      </c>
      <c r="F588" s="1" t="s">
        <v>57</v>
      </c>
      <c r="G588" s="1" t="s">
        <v>776</v>
      </c>
      <c r="H588" s="19" t="s">
        <v>711</v>
      </c>
      <c r="I588" s="19" t="s">
        <v>712</v>
      </c>
      <c r="J588" s="19" t="s">
        <v>61</v>
      </c>
      <c r="K588" s="2">
        <v>0.75</v>
      </c>
      <c r="L588" s="2">
        <v>0.25</v>
      </c>
      <c r="M588" s="19">
        <v>100</v>
      </c>
      <c r="N588" s="19">
        <v>80</v>
      </c>
      <c r="O588" s="19">
        <v>100</v>
      </c>
      <c r="P588" s="19">
        <v>100</v>
      </c>
      <c r="Q588" s="21"/>
      <c r="R588" s="21"/>
      <c r="S588" s="21"/>
      <c r="T588" s="21"/>
      <c r="W588" s="2">
        <f t="shared" si="477"/>
        <v>95</v>
      </c>
      <c r="X588" s="2">
        <f t="shared" si="478"/>
        <v>10</v>
      </c>
      <c r="Y588" s="2">
        <f t="shared" si="479"/>
        <v>4</v>
      </c>
      <c r="Z588" s="19">
        <v>100</v>
      </c>
      <c r="AA588" s="19">
        <v>80</v>
      </c>
      <c r="AB588" s="19">
        <v>100</v>
      </c>
      <c r="AC588" s="19">
        <v>90</v>
      </c>
      <c r="AJ588" s="2">
        <f t="shared" si="480"/>
        <v>92.5</v>
      </c>
      <c r="AK588" s="2">
        <f t="shared" si="481"/>
        <v>9.574271077563381</v>
      </c>
      <c r="AL588" s="2">
        <f t="shared" si="482"/>
        <v>4</v>
      </c>
      <c r="AM588" s="22">
        <f t="shared" si="483"/>
        <v>1.5707963267948966</v>
      </c>
      <c r="AN588" s="22">
        <f t="shared" si="484"/>
        <v>1.1071487177940904</v>
      </c>
      <c r="AO588" s="22">
        <f t="shared" si="485"/>
        <v>1.5707963267948966</v>
      </c>
      <c r="AP588" s="22">
        <f t="shared" si="486"/>
        <v>1.5707963267948966</v>
      </c>
      <c r="AQ588" s="22" t="str">
        <f t="shared" si="487"/>
        <v/>
      </c>
      <c r="AR588" s="22" t="str">
        <f t="shared" si="488"/>
        <v/>
      </c>
      <c r="AS588" s="22" t="str">
        <f t="shared" si="489"/>
        <v/>
      </c>
      <c r="AT588" s="22" t="str">
        <f t="shared" si="490"/>
        <v/>
      </c>
      <c r="AU588" s="22" t="str">
        <f t="shared" si="491"/>
        <v/>
      </c>
      <c r="AV588" s="22" t="str">
        <f t="shared" si="492"/>
        <v/>
      </c>
      <c r="AW588" s="2">
        <f t="shared" si="493"/>
        <v>1.454884424544695</v>
      </c>
      <c r="AX588" s="2">
        <f t="shared" si="494"/>
        <v>0.23182380450040269</v>
      </c>
      <c r="AY588" s="2">
        <f t="shared" si="495"/>
        <v>4</v>
      </c>
      <c r="AZ588" s="23">
        <f t="shared" si="496"/>
        <v>1.5707963267948966</v>
      </c>
      <c r="BA588" s="23">
        <f t="shared" si="497"/>
        <v>1.1071487177940904</v>
      </c>
      <c r="BB588" s="23">
        <f t="shared" si="498"/>
        <v>1.5707963267948966</v>
      </c>
      <c r="BC588" s="23">
        <f t="shared" si="499"/>
        <v>1.2490457723982542</v>
      </c>
      <c r="BD588" s="23" t="str">
        <f t="shared" si="500"/>
        <v/>
      </c>
      <c r="BE588" s="23" t="str">
        <f t="shared" si="501"/>
        <v/>
      </c>
      <c r="BF588" s="23" t="str">
        <f t="shared" si="502"/>
        <v/>
      </c>
      <c r="BG588" s="23" t="str">
        <f t="shared" si="503"/>
        <v/>
      </c>
      <c r="BH588" s="23" t="str">
        <f t="shared" si="504"/>
        <v/>
      </c>
      <c r="BI588" s="23" t="str">
        <f t="shared" si="505"/>
        <v/>
      </c>
      <c r="BJ588" s="2">
        <f t="shared" si="506"/>
        <v>1.3744467859455345</v>
      </c>
      <c r="BK588" s="2">
        <f t="shared" si="507"/>
        <v>0.23400851538614914</v>
      </c>
      <c r="BL588" s="2">
        <f t="shared" si="508"/>
        <v>4</v>
      </c>
      <c r="BM588" s="2">
        <f t="shared" si="509"/>
        <v>4.5145642315513152E-4</v>
      </c>
      <c r="BN588" s="2">
        <f t="shared" si="510"/>
        <v>8.1510640153469876E-5</v>
      </c>
      <c r="BO588" s="2">
        <f t="shared" si="511"/>
        <v>6</v>
      </c>
      <c r="BP588" s="2">
        <f t="shared" si="512"/>
        <v>1.9434226978070706</v>
      </c>
      <c r="BQ588" s="2">
        <f t="shared" si="513"/>
        <v>0.71755819649141217</v>
      </c>
      <c r="BR588" s="3" t="str">
        <f t="shared" si="514"/>
        <v>Nontoxic</v>
      </c>
      <c r="BS588" s="2">
        <f t="shared" si="515"/>
        <v>97.368421052631575</v>
      </c>
      <c r="BT588" s="4" t="s">
        <v>664</v>
      </c>
      <c r="BU588" s="2" t="s">
        <v>666</v>
      </c>
      <c r="BV588" s="2">
        <f t="shared" si="516"/>
        <v>3</v>
      </c>
      <c r="BW588" s="2">
        <f t="shared" si="517"/>
        <v>3</v>
      </c>
      <c r="BX588" s="2">
        <f t="shared" si="518"/>
        <v>5.3742276333040927E-2</v>
      </c>
      <c r="BY588" s="2">
        <f t="shared" si="519"/>
        <v>5.4759985273229596E-2</v>
      </c>
      <c r="BZ588" s="2">
        <f t="shared" si="520"/>
        <v>5.4251130803135261E-2</v>
      </c>
      <c r="CA588" s="2">
        <f t="shared" si="521"/>
        <v>1.1666666666666667</v>
      </c>
      <c r="CB588" s="2">
        <f t="shared" si="522"/>
        <v>2.2623675752596128E-4</v>
      </c>
      <c r="CC588" s="2">
        <v>6.6349999999999998</v>
      </c>
      <c r="CD588" s="2" t="str">
        <f t="shared" si="523"/>
        <v>Same Var</v>
      </c>
      <c r="CE588" s="2">
        <f t="shared" si="524"/>
        <v>9.8073677128253489E-2</v>
      </c>
      <c r="CF588" s="2" t="str">
        <f t="shared" si="525"/>
        <v>NS</v>
      </c>
      <c r="CG588" s="2" t="str">
        <f t="shared" si="526"/>
        <v>NS</v>
      </c>
      <c r="CH588" s="2" t="str">
        <f t="shared" si="527"/>
        <v>Wilcoxon</v>
      </c>
      <c r="CI588" s="2" t="str">
        <f t="shared" si="528"/>
        <v/>
      </c>
      <c r="CJ588" s="2" t="str">
        <f t="shared" si="529"/>
        <v/>
      </c>
    </row>
    <row r="589" spans="1:88" x14ac:dyDescent="0.2">
      <c r="A589" s="1" t="s">
        <v>142</v>
      </c>
      <c r="B589" s="19" t="s">
        <v>449</v>
      </c>
      <c r="C589" s="20">
        <v>37193</v>
      </c>
      <c r="D589" s="7">
        <v>0.68055555555555558</v>
      </c>
      <c r="E589" s="1">
        <v>0.1</v>
      </c>
      <c r="F589" s="1" t="s">
        <v>57</v>
      </c>
      <c r="G589" s="1" t="s">
        <v>768</v>
      </c>
      <c r="H589" s="19" t="s">
        <v>711</v>
      </c>
      <c r="I589" s="19" t="s">
        <v>712</v>
      </c>
      <c r="J589" s="19" t="s">
        <v>61</v>
      </c>
      <c r="K589" s="2">
        <v>0.75</v>
      </c>
      <c r="L589" s="2">
        <v>0.25</v>
      </c>
      <c r="M589" s="19">
        <v>100</v>
      </c>
      <c r="N589" s="19">
        <v>80</v>
      </c>
      <c r="O589" s="19">
        <v>100</v>
      </c>
      <c r="P589" s="19">
        <v>100</v>
      </c>
      <c r="Q589" s="21"/>
      <c r="R589" s="21"/>
      <c r="S589" s="21"/>
      <c r="T589" s="21"/>
      <c r="W589" s="2">
        <f t="shared" si="477"/>
        <v>95</v>
      </c>
      <c r="X589" s="2">
        <f t="shared" si="478"/>
        <v>10</v>
      </c>
      <c r="Y589" s="2">
        <f t="shared" si="479"/>
        <v>4</v>
      </c>
      <c r="Z589" s="19">
        <v>80</v>
      </c>
      <c r="AA589" s="19">
        <v>80</v>
      </c>
      <c r="AB589" s="19">
        <v>100</v>
      </c>
      <c r="AC589" s="19">
        <v>80</v>
      </c>
      <c r="AJ589" s="2">
        <f t="shared" si="480"/>
        <v>85</v>
      </c>
      <c r="AK589" s="2">
        <f t="shared" si="481"/>
        <v>10</v>
      </c>
      <c r="AL589" s="2">
        <f t="shared" si="482"/>
        <v>4</v>
      </c>
      <c r="AM589" s="22">
        <f t="shared" si="483"/>
        <v>1.5707963267948966</v>
      </c>
      <c r="AN589" s="22">
        <f t="shared" si="484"/>
        <v>1.1071487177940904</v>
      </c>
      <c r="AO589" s="22">
        <f t="shared" si="485"/>
        <v>1.5707963267948966</v>
      </c>
      <c r="AP589" s="22">
        <f t="shared" si="486"/>
        <v>1.5707963267948966</v>
      </c>
      <c r="AQ589" s="22" t="str">
        <f t="shared" si="487"/>
        <v/>
      </c>
      <c r="AR589" s="22" t="str">
        <f t="shared" si="488"/>
        <v/>
      </c>
      <c r="AS589" s="22" t="str">
        <f t="shared" si="489"/>
        <v/>
      </c>
      <c r="AT589" s="22" t="str">
        <f t="shared" si="490"/>
        <v/>
      </c>
      <c r="AU589" s="22" t="str">
        <f t="shared" si="491"/>
        <v/>
      </c>
      <c r="AV589" s="22" t="str">
        <f t="shared" si="492"/>
        <v/>
      </c>
      <c r="AW589" s="2">
        <f t="shared" si="493"/>
        <v>1.454884424544695</v>
      </c>
      <c r="AX589" s="2">
        <f t="shared" si="494"/>
        <v>0.23182380450040269</v>
      </c>
      <c r="AY589" s="2">
        <f t="shared" si="495"/>
        <v>4</v>
      </c>
      <c r="AZ589" s="23">
        <f t="shared" si="496"/>
        <v>1.1071487177940904</v>
      </c>
      <c r="BA589" s="23">
        <f t="shared" si="497"/>
        <v>1.1071487177940904</v>
      </c>
      <c r="BB589" s="23">
        <f t="shared" si="498"/>
        <v>1.5707963267948966</v>
      </c>
      <c r="BC589" s="23">
        <f t="shared" si="499"/>
        <v>1.1071487177940904</v>
      </c>
      <c r="BD589" s="23" t="str">
        <f t="shared" si="500"/>
        <v/>
      </c>
      <c r="BE589" s="23" t="str">
        <f t="shared" si="501"/>
        <v/>
      </c>
      <c r="BF589" s="23" t="str">
        <f t="shared" si="502"/>
        <v/>
      </c>
      <c r="BG589" s="23" t="str">
        <f t="shared" si="503"/>
        <v/>
      </c>
      <c r="BH589" s="23" t="str">
        <f t="shared" si="504"/>
        <v/>
      </c>
      <c r="BI589" s="23" t="str">
        <f t="shared" si="505"/>
        <v/>
      </c>
      <c r="BJ589" s="2">
        <f t="shared" si="506"/>
        <v>1.2230606200442919</v>
      </c>
      <c r="BK589" s="2">
        <f t="shared" si="507"/>
        <v>0.23182380450040269</v>
      </c>
      <c r="BL589" s="2">
        <f t="shared" si="508"/>
        <v>4</v>
      </c>
      <c r="BM589" s="2">
        <f t="shared" si="509"/>
        <v>4.4070926902113822E-4</v>
      </c>
      <c r="BN589" s="2">
        <f t="shared" si="510"/>
        <v>7.9210145952065885E-5</v>
      </c>
      <c r="BO589" s="2">
        <f t="shared" si="511"/>
        <v>6</v>
      </c>
      <c r="BP589" s="2">
        <f t="shared" si="512"/>
        <v>0.91032792370926074</v>
      </c>
      <c r="BQ589" s="2">
        <f t="shared" si="513"/>
        <v>0.71755819649141217</v>
      </c>
      <c r="BR589" s="3" t="str">
        <f t="shared" si="514"/>
        <v>Nontoxic</v>
      </c>
      <c r="BS589" s="2">
        <f t="shared" si="515"/>
        <v>89.473684210526315</v>
      </c>
      <c r="BT589" s="4" t="s">
        <v>664</v>
      </c>
      <c r="BU589" s="2" t="s">
        <v>666</v>
      </c>
      <c r="BV589" s="2">
        <f t="shared" si="516"/>
        <v>3</v>
      </c>
      <c r="BW589" s="2">
        <f t="shared" si="517"/>
        <v>3</v>
      </c>
      <c r="BX589" s="2">
        <f t="shared" si="518"/>
        <v>5.3742276333040927E-2</v>
      </c>
      <c r="BY589" s="2">
        <f t="shared" si="519"/>
        <v>5.3742276333040927E-2</v>
      </c>
      <c r="BZ589" s="2">
        <f t="shared" si="520"/>
        <v>5.3742276333040927E-2</v>
      </c>
      <c r="CA589" s="2">
        <f t="shared" si="521"/>
        <v>1.1666666666666667</v>
      </c>
      <c r="CB589" s="2">
        <f t="shared" si="522"/>
        <v>0</v>
      </c>
      <c r="CC589" s="2">
        <v>6.6349999999999998</v>
      </c>
      <c r="CD589" s="2" t="str">
        <f t="shared" si="523"/>
        <v>Same Var</v>
      </c>
      <c r="CE589" s="2">
        <f t="shared" si="524"/>
        <v>9.7012863972503374E-2</v>
      </c>
      <c r="CF589" s="2" t="str">
        <f t="shared" si="525"/>
        <v>NS</v>
      </c>
      <c r="CG589" s="2" t="str">
        <f t="shared" si="526"/>
        <v>NS</v>
      </c>
      <c r="CH589" s="2" t="str">
        <f t="shared" si="527"/>
        <v>Wilcoxon</v>
      </c>
      <c r="CI589" s="2" t="str">
        <f t="shared" si="528"/>
        <v/>
      </c>
      <c r="CJ589" s="2" t="str">
        <f t="shared" si="529"/>
        <v/>
      </c>
    </row>
    <row r="590" spans="1:88" hidden="1" x14ac:dyDescent="0.2">
      <c r="A590" s="1" t="s">
        <v>142</v>
      </c>
      <c r="B590" s="19" t="s">
        <v>339</v>
      </c>
      <c r="C590" s="20">
        <v>37194</v>
      </c>
      <c r="D590" s="7">
        <v>0.375</v>
      </c>
      <c r="E590" s="1">
        <v>0.1</v>
      </c>
      <c r="F590" s="1" t="s">
        <v>57</v>
      </c>
      <c r="G590" s="1" t="s">
        <v>768</v>
      </c>
      <c r="H590" s="19" t="s">
        <v>711</v>
      </c>
      <c r="I590" s="19" t="s">
        <v>712</v>
      </c>
      <c r="J590" s="19" t="s">
        <v>61</v>
      </c>
      <c r="K590" s="2">
        <v>0.75</v>
      </c>
      <c r="L590" s="2">
        <v>0.25</v>
      </c>
      <c r="M590" s="19">
        <v>100</v>
      </c>
      <c r="N590" s="19">
        <v>80</v>
      </c>
      <c r="O590" s="19">
        <v>100</v>
      </c>
      <c r="P590" s="19">
        <v>100</v>
      </c>
      <c r="Q590" s="21"/>
      <c r="R590" s="21"/>
      <c r="S590" s="21"/>
      <c r="T590" s="21"/>
      <c r="W590" s="2">
        <f t="shared" si="477"/>
        <v>95</v>
      </c>
      <c r="X590" s="2">
        <f t="shared" si="478"/>
        <v>10</v>
      </c>
      <c r="Y590" s="2">
        <f t="shared" si="479"/>
        <v>4</v>
      </c>
      <c r="Z590" s="19">
        <v>50</v>
      </c>
      <c r="AA590" s="19">
        <v>80</v>
      </c>
      <c r="AB590" s="19">
        <v>80</v>
      </c>
      <c r="AC590" s="19">
        <v>70</v>
      </c>
      <c r="AJ590" s="2">
        <f t="shared" si="480"/>
        <v>70</v>
      </c>
      <c r="AK590" s="2">
        <f t="shared" si="481"/>
        <v>14.142135623730951</v>
      </c>
      <c r="AL590" s="2">
        <f t="shared" si="482"/>
        <v>4</v>
      </c>
      <c r="AM590" s="22">
        <f t="shared" si="483"/>
        <v>1.5707963267948966</v>
      </c>
      <c r="AN590" s="22">
        <f t="shared" si="484"/>
        <v>1.1071487177940904</v>
      </c>
      <c r="AO590" s="22">
        <f t="shared" si="485"/>
        <v>1.5707963267948966</v>
      </c>
      <c r="AP590" s="22">
        <f t="shared" si="486"/>
        <v>1.5707963267948966</v>
      </c>
      <c r="AQ590" s="22" t="str">
        <f t="shared" si="487"/>
        <v/>
      </c>
      <c r="AR590" s="22" t="str">
        <f t="shared" si="488"/>
        <v/>
      </c>
      <c r="AS590" s="22" t="str">
        <f t="shared" si="489"/>
        <v/>
      </c>
      <c r="AT590" s="22" t="str">
        <f t="shared" si="490"/>
        <v/>
      </c>
      <c r="AU590" s="22" t="str">
        <f t="shared" si="491"/>
        <v/>
      </c>
      <c r="AV590" s="22" t="str">
        <f t="shared" si="492"/>
        <v/>
      </c>
      <c r="AW590" s="2">
        <f t="shared" si="493"/>
        <v>1.454884424544695</v>
      </c>
      <c r="AX590" s="2">
        <f t="shared" si="494"/>
        <v>0.23182380450040269</v>
      </c>
      <c r="AY590" s="2">
        <f t="shared" si="495"/>
        <v>4</v>
      </c>
      <c r="AZ590" s="23">
        <f t="shared" si="496"/>
        <v>0.78539816339744839</v>
      </c>
      <c r="BA590" s="23">
        <f t="shared" si="497"/>
        <v>1.1071487177940904</v>
      </c>
      <c r="BB590" s="23">
        <f t="shared" si="498"/>
        <v>1.1071487177940904</v>
      </c>
      <c r="BC590" s="23">
        <f t="shared" si="499"/>
        <v>0.99115658643119231</v>
      </c>
      <c r="BD590" s="23" t="str">
        <f t="shared" si="500"/>
        <v/>
      </c>
      <c r="BE590" s="23" t="str">
        <f t="shared" si="501"/>
        <v/>
      </c>
      <c r="BF590" s="23" t="str">
        <f t="shared" si="502"/>
        <v/>
      </c>
      <c r="BG590" s="23" t="str">
        <f t="shared" si="503"/>
        <v/>
      </c>
      <c r="BH590" s="23" t="str">
        <f t="shared" si="504"/>
        <v/>
      </c>
      <c r="BI590" s="23" t="str">
        <f t="shared" si="505"/>
        <v/>
      </c>
      <c r="BJ590" s="2">
        <f t="shared" si="506"/>
        <v>0.99771304635420532</v>
      </c>
      <c r="BK590" s="2">
        <f t="shared" si="507"/>
        <v>0.1517376343766447</v>
      </c>
      <c r="BL590" s="2">
        <f t="shared" si="508"/>
        <v>4</v>
      </c>
      <c r="BM590" s="2">
        <f t="shared" si="509"/>
        <v>1.7725154637471052E-4</v>
      </c>
      <c r="BN590" s="2">
        <f t="shared" si="510"/>
        <v>3.0082782849358544E-5</v>
      </c>
      <c r="BO590" s="2">
        <f t="shared" si="511"/>
        <v>6</v>
      </c>
      <c r="BP590" s="2">
        <f t="shared" si="512"/>
        <v>-0.80990310107584307</v>
      </c>
      <c r="BQ590" s="2">
        <f t="shared" si="513"/>
        <v>0.71755819649141217</v>
      </c>
      <c r="BR590" s="3" t="str">
        <f t="shared" si="514"/>
        <v>Toxic</v>
      </c>
      <c r="BS590" s="2">
        <f t="shared" si="515"/>
        <v>73.68421052631578</v>
      </c>
      <c r="BT590" s="4" t="s">
        <v>664</v>
      </c>
      <c r="BU590" s="4" t="s">
        <v>667</v>
      </c>
      <c r="BV590" s="2">
        <f t="shared" si="516"/>
        <v>3</v>
      </c>
      <c r="BW590" s="2">
        <f t="shared" si="517"/>
        <v>3</v>
      </c>
      <c r="BX590" s="2">
        <f t="shared" si="518"/>
        <v>5.3742276333040927E-2</v>
      </c>
      <c r="BY590" s="2">
        <f t="shared" si="519"/>
        <v>2.3024309686220306E-2</v>
      </c>
      <c r="BZ590" s="2">
        <f t="shared" si="520"/>
        <v>3.8383293009630615E-2</v>
      </c>
      <c r="CA590" s="2">
        <f t="shared" si="521"/>
        <v>1.1666666666666667</v>
      </c>
      <c r="CB590" s="2">
        <f t="shared" si="522"/>
        <v>0.44869889031638616</v>
      </c>
      <c r="CC590" s="2">
        <v>6.6349999999999998</v>
      </c>
      <c r="CD590" s="2" t="str">
        <f t="shared" si="523"/>
        <v>Same Var</v>
      </c>
      <c r="CE590" s="2">
        <f t="shared" si="524"/>
        <v>8.6832444086147986E-2</v>
      </c>
      <c r="CF590" s="2" t="str">
        <f t="shared" si="525"/>
        <v>NS</v>
      </c>
      <c r="CG590" s="2" t="str">
        <f t="shared" si="526"/>
        <v>Sig</v>
      </c>
      <c r="CH590" s="2" t="str">
        <f t="shared" si="527"/>
        <v>Wilcoxon</v>
      </c>
      <c r="CI590" s="2" t="str">
        <f t="shared" si="528"/>
        <v/>
      </c>
      <c r="CJ590" s="2" t="str">
        <f t="shared" si="529"/>
        <v/>
      </c>
    </row>
    <row r="591" spans="1:88" hidden="1" x14ac:dyDescent="0.2">
      <c r="A591" s="1" t="s">
        <v>142</v>
      </c>
      <c r="B591" s="19" t="s">
        <v>376</v>
      </c>
      <c r="C591" s="20">
        <v>37194</v>
      </c>
      <c r="D591" s="7">
        <v>0.44791666666666669</v>
      </c>
      <c r="E591" s="1">
        <v>0.1</v>
      </c>
      <c r="F591" s="1" t="s">
        <v>57</v>
      </c>
      <c r="G591" s="1" t="s">
        <v>768</v>
      </c>
      <c r="H591" s="19" t="s">
        <v>711</v>
      </c>
      <c r="I591" s="19" t="s">
        <v>712</v>
      </c>
      <c r="J591" s="19" t="s">
        <v>61</v>
      </c>
      <c r="K591" s="2">
        <v>0.75</v>
      </c>
      <c r="L591" s="2">
        <v>0.25</v>
      </c>
      <c r="M591" s="19">
        <v>100</v>
      </c>
      <c r="N591" s="19">
        <v>80</v>
      </c>
      <c r="O591" s="19">
        <v>100</v>
      </c>
      <c r="P591" s="19">
        <v>100</v>
      </c>
      <c r="Q591" s="21"/>
      <c r="R591" s="21"/>
      <c r="S591" s="21"/>
      <c r="T591" s="21"/>
      <c r="W591" s="2">
        <f t="shared" si="477"/>
        <v>95</v>
      </c>
      <c r="X591" s="2">
        <f t="shared" si="478"/>
        <v>10</v>
      </c>
      <c r="Y591" s="2">
        <f t="shared" si="479"/>
        <v>4</v>
      </c>
      <c r="Z591" s="19">
        <v>90</v>
      </c>
      <c r="AA591" s="19">
        <v>90</v>
      </c>
      <c r="AB591" s="19">
        <v>50</v>
      </c>
      <c r="AC591" s="19">
        <v>90</v>
      </c>
      <c r="AJ591" s="2">
        <f t="shared" si="480"/>
        <v>80</v>
      </c>
      <c r="AK591" s="2">
        <f t="shared" si="481"/>
        <v>20</v>
      </c>
      <c r="AL591" s="2">
        <f t="shared" si="482"/>
        <v>4</v>
      </c>
      <c r="AM591" s="22">
        <f t="shared" si="483"/>
        <v>1.5707963267948966</v>
      </c>
      <c r="AN591" s="22">
        <f t="shared" si="484"/>
        <v>1.1071487177940904</v>
      </c>
      <c r="AO591" s="22">
        <f t="shared" si="485"/>
        <v>1.5707963267948966</v>
      </c>
      <c r="AP591" s="22">
        <f t="shared" si="486"/>
        <v>1.5707963267948966</v>
      </c>
      <c r="AQ591" s="22" t="str">
        <f t="shared" si="487"/>
        <v/>
      </c>
      <c r="AR591" s="22" t="str">
        <f t="shared" si="488"/>
        <v/>
      </c>
      <c r="AS591" s="22" t="str">
        <f t="shared" si="489"/>
        <v/>
      </c>
      <c r="AT591" s="22" t="str">
        <f t="shared" si="490"/>
        <v/>
      </c>
      <c r="AU591" s="22" t="str">
        <f t="shared" si="491"/>
        <v/>
      </c>
      <c r="AV591" s="22" t="str">
        <f t="shared" si="492"/>
        <v/>
      </c>
      <c r="AW591" s="2">
        <f t="shared" si="493"/>
        <v>1.454884424544695</v>
      </c>
      <c r="AX591" s="2">
        <f t="shared" si="494"/>
        <v>0.23182380450040269</v>
      </c>
      <c r="AY591" s="2">
        <f t="shared" si="495"/>
        <v>4</v>
      </c>
      <c r="AZ591" s="23">
        <f t="shared" si="496"/>
        <v>1.2490457723982542</v>
      </c>
      <c r="BA591" s="23">
        <f t="shared" si="497"/>
        <v>1.2490457723982542</v>
      </c>
      <c r="BB591" s="23">
        <f t="shared" si="498"/>
        <v>0.78539816339744839</v>
      </c>
      <c r="BC591" s="23">
        <f t="shared" si="499"/>
        <v>1.2490457723982542</v>
      </c>
      <c r="BD591" s="23" t="str">
        <f t="shared" si="500"/>
        <v/>
      </c>
      <c r="BE591" s="23" t="str">
        <f t="shared" si="501"/>
        <v/>
      </c>
      <c r="BF591" s="23" t="str">
        <f t="shared" si="502"/>
        <v/>
      </c>
      <c r="BG591" s="23" t="str">
        <f t="shared" si="503"/>
        <v/>
      </c>
      <c r="BH591" s="23" t="str">
        <f t="shared" si="504"/>
        <v/>
      </c>
      <c r="BI591" s="23" t="str">
        <f t="shared" si="505"/>
        <v/>
      </c>
      <c r="BJ591" s="2">
        <f t="shared" si="506"/>
        <v>1.1331338701480527</v>
      </c>
      <c r="BK591" s="2">
        <f t="shared" si="507"/>
        <v>0.23182380450040332</v>
      </c>
      <c r="BL591" s="2">
        <f t="shared" si="508"/>
        <v>4</v>
      </c>
      <c r="BM591" s="2">
        <f t="shared" si="509"/>
        <v>4.407092690211411E-4</v>
      </c>
      <c r="BN591" s="2">
        <f t="shared" si="510"/>
        <v>7.9210145952066536E-5</v>
      </c>
      <c r="BO591" s="2">
        <f t="shared" si="511"/>
        <v>6</v>
      </c>
      <c r="BP591" s="2">
        <f t="shared" si="512"/>
        <v>0.28967207629073993</v>
      </c>
      <c r="BQ591" s="2">
        <f t="shared" si="513"/>
        <v>0.71755819649141217</v>
      </c>
      <c r="BR591" s="3" t="str">
        <f t="shared" si="514"/>
        <v>Toxic</v>
      </c>
      <c r="BS591" s="2">
        <f t="shared" si="515"/>
        <v>84.210526315789465</v>
      </c>
      <c r="BT591" s="4" t="s">
        <v>664</v>
      </c>
      <c r="BU591" s="2" t="s">
        <v>666</v>
      </c>
      <c r="BV591" s="2">
        <f t="shared" si="516"/>
        <v>3</v>
      </c>
      <c r="BW591" s="2">
        <f t="shared" si="517"/>
        <v>3</v>
      </c>
      <c r="BX591" s="2">
        <f t="shared" si="518"/>
        <v>5.3742276333040927E-2</v>
      </c>
      <c r="BY591" s="2">
        <f t="shared" si="519"/>
        <v>5.3742276333041218E-2</v>
      </c>
      <c r="BZ591" s="2">
        <f t="shared" si="520"/>
        <v>5.3742276333041072E-2</v>
      </c>
      <c r="CA591" s="2">
        <f t="shared" si="521"/>
        <v>1.1666666666666667</v>
      </c>
      <c r="CB591" s="2">
        <f t="shared" si="522"/>
        <v>-3.0451831532575721E-15</v>
      </c>
      <c r="CC591" s="2">
        <v>6.6349999999999998</v>
      </c>
      <c r="CD591" s="2" t="str">
        <f t="shared" si="523"/>
        <v>Same Var</v>
      </c>
      <c r="CE591" s="2">
        <f t="shared" si="524"/>
        <v>8.9592360527231435E-2</v>
      </c>
      <c r="CF591" s="2" t="str">
        <f t="shared" si="525"/>
        <v>NS</v>
      </c>
      <c r="CG591" s="2" t="str">
        <f t="shared" si="526"/>
        <v>NS</v>
      </c>
      <c r="CH591" s="2" t="str">
        <f t="shared" si="527"/>
        <v>Wilcoxon</v>
      </c>
      <c r="CI591" s="2" t="str">
        <f t="shared" si="528"/>
        <v>TSTToxicLess25</v>
      </c>
      <c r="CJ591" s="2" t="str">
        <f t="shared" si="529"/>
        <v/>
      </c>
    </row>
    <row r="592" spans="1:88" hidden="1" x14ac:dyDescent="0.2">
      <c r="A592" s="1" t="s">
        <v>142</v>
      </c>
      <c r="B592" s="19" t="s">
        <v>805</v>
      </c>
      <c r="C592" s="20">
        <v>37195</v>
      </c>
      <c r="D592" s="7">
        <v>0.45694444444444443</v>
      </c>
      <c r="E592" s="1">
        <v>0.1</v>
      </c>
      <c r="F592" s="1" t="s">
        <v>57</v>
      </c>
      <c r="G592" s="1" t="s">
        <v>776</v>
      </c>
      <c r="H592" s="19" t="s">
        <v>711</v>
      </c>
      <c r="I592" s="19" t="s">
        <v>712</v>
      </c>
      <c r="J592" s="19" t="s">
        <v>61</v>
      </c>
      <c r="K592" s="2">
        <v>0.75</v>
      </c>
      <c r="L592" s="2">
        <v>0.25</v>
      </c>
      <c r="M592" s="19">
        <v>100</v>
      </c>
      <c r="N592" s="19">
        <v>80</v>
      </c>
      <c r="O592" s="19">
        <v>100</v>
      </c>
      <c r="P592" s="19">
        <v>100</v>
      </c>
      <c r="Q592" s="21"/>
      <c r="R592" s="21"/>
      <c r="S592" s="21"/>
      <c r="T592" s="21"/>
      <c r="W592" s="2">
        <f t="shared" si="477"/>
        <v>95</v>
      </c>
      <c r="X592" s="2">
        <f t="shared" si="478"/>
        <v>10</v>
      </c>
      <c r="Y592" s="2">
        <f t="shared" si="479"/>
        <v>4</v>
      </c>
      <c r="Z592" s="19">
        <v>50</v>
      </c>
      <c r="AA592" s="19">
        <v>90</v>
      </c>
      <c r="AB592" s="19">
        <v>60</v>
      </c>
      <c r="AC592" s="19">
        <v>90</v>
      </c>
      <c r="AJ592" s="2">
        <f t="shared" si="480"/>
        <v>72.5</v>
      </c>
      <c r="AK592" s="2">
        <f t="shared" si="481"/>
        <v>20.615528128088304</v>
      </c>
      <c r="AL592" s="2">
        <f t="shared" si="482"/>
        <v>4</v>
      </c>
      <c r="AM592" s="22">
        <f t="shared" si="483"/>
        <v>1.5707963267948966</v>
      </c>
      <c r="AN592" s="22">
        <f t="shared" si="484"/>
        <v>1.1071487177940904</v>
      </c>
      <c r="AO592" s="22">
        <f t="shared" si="485"/>
        <v>1.5707963267948966</v>
      </c>
      <c r="AP592" s="22">
        <f t="shared" si="486"/>
        <v>1.5707963267948966</v>
      </c>
      <c r="AQ592" s="22" t="str">
        <f t="shared" si="487"/>
        <v/>
      </c>
      <c r="AR592" s="22" t="str">
        <f t="shared" si="488"/>
        <v/>
      </c>
      <c r="AS592" s="22" t="str">
        <f t="shared" si="489"/>
        <v/>
      </c>
      <c r="AT592" s="22" t="str">
        <f t="shared" si="490"/>
        <v/>
      </c>
      <c r="AU592" s="22" t="str">
        <f t="shared" si="491"/>
        <v/>
      </c>
      <c r="AV592" s="22" t="str">
        <f t="shared" si="492"/>
        <v/>
      </c>
      <c r="AW592" s="2">
        <f t="shared" si="493"/>
        <v>1.454884424544695</v>
      </c>
      <c r="AX592" s="2">
        <f t="shared" si="494"/>
        <v>0.23182380450040269</v>
      </c>
      <c r="AY592" s="2">
        <f t="shared" si="495"/>
        <v>4</v>
      </c>
      <c r="AZ592" s="23">
        <f t="shared" si="496"/>
        <v>0.78539816339744839</v>
      </c>
      <c r="BA592" s="23">
        <f t="shared" si="497"/>
        <v>1.2490457723982542</v>
      </c>
      <c r="BB592" s="23">
        <f t="shared" si="498"/>
        <v>0.88607712379261372</v>
      </c>
      <c r="BC592" s="23">
        <f t="shared" si="499"/>
        <v>1.2490457723982542</v>
      </c>
      <c r="BD592" s="23" t="str">
        <f t="shared" si="500"/>
        <v/>
      </c>
      <c r="BE592" s="23" t="str">
        <f t="shared" si="501"/>
        <v/>
      </c>
      <c r="BF592" s="23" t="str">
        <f t="shared" si="502"/>
        <v/>
      </c>
      <c r="BG592" s="23" t="str">
        <f t="shared" si="503"/>
        <v/>
      </c>
      <c r="BH592" s="23" t="str">
        <f t="shared" si="504"/>
        <v/>
      </c>
      <c r="BI592" s="23" t="str">
        <f t="shared" si="505"/>
        <v/>
      </c>
      <c r="BJ592" s="2">
        <f t="shared" si="506"/>
        <v>1.0423917079966427</v>
      </c>
      <c r="BK592" s="2">
        <f t="shared" si="507"/>
        <v>0.24213752006380324</v>
      </c>
      <c r="BL592" s="2">
        <f t="shared" si="508"/>
        <v>4</v>
      </c>
      <c r="BM592" s="2">
        <f t="shared" si="509"/>
        <v>4.9351299015695945E-4</v>
      </c>
      <c r="BN592" s="2">
        <f t="shared" si="510"/>
        <v>9.0654156038933839E-5</v>
      </c>
      <c r="BO592" s="2">
        <f t="shared" si="511"/>
        <v>5</v>
      </c>
      <c r="BP592" s="2">
        <f t="shared" si="512"/>
        <v>-0.32722196541927834</v>
      </c>
      <c r="BQ592" s="2">
        <f t="shared" si="513"/>
        <v>0.72668684380042159</v>
      </c>
      <c r="BR592" s="3" t="str">
        <f t="shared" si="514"/>
        <v>Toxic</v>
      </c>
      <c r="BS592" s="2">
        <f t="shared" si="515"/>
        <v>76.31578947368422</v>
      </c>
      <c r="BT592" s="4" t="s">
        <v>664</v>
      </c>
      <c r="BU592" s="4" t="s">
        <v>666</v>
      </c>
      <c r="BV592" s="2">
        <f t="shared" si="516"/>
        <v>3</v>
      </c>
      <c r="BW592" s="2">
        <f t="shared" si="517"/>
        <v>3</v>
      </c>
      <c r="BX592" s="2">
        <f t="shared" si="518"/>
        <v>5.3742276333040927E-2</v>
      </c>
      <c r="BY592" s="2">
        <f t="shared" si="519"/>
        <v>5.8630578622648713E-2</v>
      </c>
      <c r="BZ592" s="2">
        <f t="shared" si="520"/>
        <v>5.6186427477844823E-2</v>
      </c>
      <c r="CA592" s="2">
        <f t="shared" si="521"/>
        <v>1.1666666666666667</v>
      </c>
      <c r="CB592" s="2">
        <f t="shared" si="522"/>
        <v>4.8705609219337831E-3</v>
      </c>
      <c r="CC592" s="2">
        <v>6.6349999999999998</v>
      </c>
      <c r="CD592" s="2" t="str">
        <f t="shared" si="523"/>
        <v>Same Var</v>
      </c>
      <c r="CE592" s="2">
        <f t="shared" si="524"/>
        <v>8.454404043615725E-2</v>
      </c>
      <c r="CF592" s="2" t="str">
        <f t="shared" si="525"/>
        <v>NS</v>
      </c>
      <c r="CG592" s="2" t="str">
        <f t="shared" si="526"/>
        <v>NS</v>
      </c>
      <c r="CH592" s="2" t="str">
        <f t="shared" si="527"/>
        <v>Wilcoxon</v>
      </c>
      <c r="CI592" s="2" t="str">
        <f t="shared" si="528"/>
        <v>TSTToxicLess25</v>
      </c>
      <c r="CJ592" s="2" t="str">
        <f t="shared" si="529"/>
        <v/>
      </c>
    </row>
    <row r="593" spans="1:88" x14ac:dyDescent="0.2">
      <c r="A593" s="1" t="s">
        <v>142</v>
      </c>
      <c r="B593" s="19" t="s">
        <v>158</v>
      </c>
      <c r="C593" s="20">
        <v>37361</v>
      </c>
      <c r="D593" s="7">
        <v>0.60763888888888884</v>
      </c>
      <c r="E593" s="1">
        <v>0.1</v>
      </c>
      <c r="F593" s="1" t="s">
        <v>57</v>
      </c>
      <c r="G593" s="1" t="s">
        <v>717</v>
      </c>
      <c r="H593" s="19" t="s">
        <v>711</v>
      </c>
      <c r="I593" s="19" t="s">
        <v>712</v>
      </c>
      <c r="J593" s="19" t="s">
        <v>61</v>
      </c>
      <c r="K593" s="2">
        <v>0.75</v>
      </c>
      <c r="L593" s="2">
        <v>0.25</v>
      </c>
      <c r="M593" s="19">
        <v>90</v>
      </c>
      <c r="N593" s="19">
        <v>60</v>
      </c>
      <c r="O593" s="19">
        <v>90</v>
      </c>
      <c r="P593" s="19">
        <v>80</v>
      </c>
      <c r="Q593" s="21"/>
      <c r="R593" s="21"/>
      <c r="S593" s="21"/>
      <c r="T593" s="21"/>
      <c r="W593" s="2">
        <f t="shared" si="477"/>
        <v>80</v>
      </c>
      <c r="X593" s="2">
        <f t="shared" si="478"/>
        <v>14.142135623730951</v>
      </c>
      <c r="Y593" s="2">
        <f t="shared" si="479"/>
        <v>4</v>
      </c>
      <c r="Z593" s="19">
        <v>90</v>
      </c>
      <c r="AA593" s="19">
        <v>80</v>
      </c>
      <c r="AB593" s="19">
        <v>80</v>
      </c>
      <c r="AC593" s="19">
        <v>70</v>
      </c>
      <c r="AJ593" s="2">
        <f t="shared" si="480"/>
        <v>80</v>
      </c>
      <c r="AK593" s="2">
        <f t="shared" si="481"/>
        <v>8.1649658092772608</v>
      </c>
      <c r="AL593" s="2">
        <f t="shared" si="482"/>
        <v>4</v>
      </c>
      <c r="AM593" s="22">
        <f t="shared" si="483"/>
        <v>1.2490457723982542</v>
      </c>
      <c r="AN593" s="22">
        <f t="shared" si="484"/>
        <v>0.88607712379261372</v>
      </c>
      <c r="AO593" s="22">
        <f t="shared" si="485"/>
        <v>1.2490457723982542</v>
      </c>
      <c r="AP593" s="22">
        <f t="shared" si="486"/>
        <v>1.1071487177940904</v>
      </c>
      <c r="AQ593" s="22" t="str">
        <f t="shared" si="487"/>
        <v/>
      </c>
      <c r="AR593" s="22" t="str">
        <f t="shared" si="488"/>
        <v/>
      </c>
      <c r="AS593" s="22" t="str">
        <f t="shared" si="489"/>
        <v/>
      </c>
      <c r="AT593" s="22" t="str">
        <f t="shared" si="490"/>
        <v/>
      </c>
      <c r="AU593" s="22" t="str">
        <f t="shared" si="491"/>
        <v/>
      </c>
      <c r="AV593" s="22" t="str">
        <f t="shared" si="492"/>
        <v/>
      </c>
      <c r="AW593" s="2">
        <f t="shared" si="493"/>
        <v>1.1228293465958032</v>
      </c>
      <c r="AX593" s="2">
        <f t="shared" si="494"/>
        <v>0.1714241031346512</v>
      </c>
      <c r="AY593" s="2">
        <f t="shared" si="495"/>
        <v>4</v>
      </c>
      <c r="AZ593" s="23">
        <f t="shared" si="496"/>
        <v>1.2490457723982542</v>
      </c>
      <c r="BA593" s="23">
        <f t="shared" si="497"/>
        <v>1.1071487177940904</v>
      </c>
      <c r="BB593" s="23">
        <f t="shared" si="498"/>
        <v>1.1071487177940904</v>
      </c>
      <c r="BC593" s="23">
        <f t="shared" si="499"/>
        <v>0.99115658643119231</v>
      </c>
      <c r="BD593" s="23" t="str">
        <f t="shared" si="500"/>
        <v/>
      </c>
      <c r="BE593" s="23" t="str">
        <f t="shared" si="501"/>
        <v/>
      </c>
      <c r="BF593" s="23" t="str">
        <f t="shared" si="502"/>
        <v/>
      </c>
      <c r="BG593" s="23" t="str">
        <f t="shared" si="503"/>
        <v/>
      </c>
      <c r="BH593" s="23" t="str">
        <f t="shared" si="504"/>
        <v/>
      </c>
      <c r="BI593" s="23" t="str">
        <f t="shared" si="505"/>
        <v/>
      </c>
      <c r="BJ593" s="2">
        <f t="shared" si="506"/>
        <v>1.113624948604407</v>
      </c>
      <c r="BK593" s="2">
        <f t="shared" si="507"/>
        <v>0.10554806548268406</v>
      </c>
      <c r="BL593" s="2">
        <f t="shared" si="508"/>
        <v>4</v>
      </c>
      <c r="BM593" s="2">
        <f t="shared" si="509"/>
        <v>4.785230652790526E-5</v>
      </c>
      <c r="BN593" s="2">
        <f t="shared" si="510"/>
        <v>8.2779381948770055E-6</v>
      </c>
      <c r="BO593" s="2">
        <f t="shared" si="511"/>
        <v>6</v>
      </c>
      <c r="BP593" s="2">
        <f t="shared" si="512"/>
        <v>3.2643657729024058</v>
      </c>
      <c r="BQ593" s="2">
        <f t="shared" si="513"/>
        <v>0.71755819649141217</v>
      </c>
      <c r="BR593" s="3" t="str">
        <f t="shared" si="514"/>
        <v>Nontoxic</v>
      </c>
      <c r="BS593" s="2">
        <f t="shared" si="515"/>
        <v>100</v>
      </c>
      <c r="BT593" s="4" t="s">
        <v>663</v>
      </c>
      <c r="BU593" s="2" t="s">
        <v>666</v>
      </c>
      <c r="BV593" s="2">
        <f t="shared" si="516"/>
        <v>3</v>
      </c>
      <c r="BW593" s="2">
        <f t="shared" si="517"/>
        <v>3</v>
      </c>
      <c r="BX593" s="2">
        <f t="shared" si="518"/>
        <v>2.9386223135519533E-2</v>
      </c>
      <c r="BY593" s="2">
        <f t="shared" si="519"/>
        <v>1.1140394127136962E-2</v>
      </c>
      <c r="BZ593" s="2">
        <f t="shared" si="520"/>
        <v>2.0263308631328247E-2</v>
      </c>
      <c r="CA593" s="2">
        <f t="shared" si="521"/>
        <v>1.1666666666666667</v>
      </c>
      <c r="CB593" s="2">
        <f t="shared" si="522"/>
        <v>0.58248002846920288</v>
      </c>
      <c r="CC593" s="2">
        <v>6.6349999999999998</v>
      </c>
      <c r="CD593" s="2" t="str">
        <f t="shared" si="523"/>
        <v>Same Var</v>
      </c>
      <c r="CE593" s="2">
        <f t="shared" si="524"/>
        <v>9.7216772211600119E-2</v>
      </c>
      <c r="CF593" s="2" t="str">
        <f t="shared" si="525"/>
        <v>NS</v>
      </c>
      <c r="CG593" s="2" t="str">
        <f t="shared" si="526"/>
        <v>NS</v>
      </c>
      <c r="CH593" s="2" t="str">
        <f t="shared" si="527"/>
        <v/>
      </c>
      <c r="CI593" s="2" t="str">
        <f t="shared" si="528"/>
        <v/>
      </c>
      <c r="CJ593" s="2" t="str">
        <f t="shared" si="529"/>
        <v/>
      </c>
    </row>
    <row r="594" spans="1:88" x14ac:dyDescent="0.2">
      <c r="A594" s="1" t="s">
        <v>142</v>
      </c>
      <c r="B594" s="19" t="s">
        <v>157</v>
      </c>
      <c r="C594" s="20">
        <v>37362</v>
      </c>
      <c r="D594" s="7">
        <v>0.38958333333333334</v>
      </c>
      <c r="E594" s="1">
        <v>0.1</v>
      </c>
      <c r="F594" s="1" t="s">
        <v>57</v>
      </c>
      <c r="G594" s="1" t="s">
        <v>717</v>
      </c>
      <c r="H594" s="19" t="s">
        <v>711</v>
      </c>
      <c r="I594" s="19" t="s">
        <v>712</v>
      </c>
      <c r="J594" s="19" t="s">
        <v>61</v>
      </c>
      <c r="K594" s="2">
        <v>0.75</v>
      </c>
      <c r="L594" s="2">
        <v>0.25</v>
      </c>
      <c r="M594" s="19">
        <v>90</v>
      </c>
      <c r="N594" s="19">
        <v>60</v>
      </c>
      <c r="O594" s="19">
        <v>90</v>
      </c>
      <c r="P594" s="19">
        <v>80</v>
      </c>
      <c r="Q594" s="21"/>
      <c r="R594" s="21"/>
      <c r="S594" s="21"/>
      <c r="T594" s="21"/>
      <c r="W594" s="2">
        <f t="shared" si="477"/>
        <v>80</v>
      </c>
      <c r="X594" s="2">
        <f t="shared" si="478"/>
        <v>14.142135623730951</v>
      </c>
      <c r="Y594" s="2">
        <f t="shared" si="479"/>
        <v>4</v>
      </c>
      <c r="Z594" s="19">
        <v>70</v>
      </c>
      <c r="AA594" s="19">
        <v>90</v>
      </c>
      <c r="AB594" s="19">
        <v>100</v>
      </c>
      <c r="AC594" s="19">
        <v>90</v>
      </c>
      <c r="AJ594" s="2">
        <f t="shared" si="480"/>
        <v>87.5</v>
      </c>
      <c r="AK594" s="2">
        <f t="shared" si="481"/>
        <v>12.583057392117917</v>
      </c>
      <c r="AL594" s="2">
        <f t="shared" si="482"/>
        <v>4</v>
      </c>
      <c r="AM594" s="22">
        <f t="shared" si="483"/>
        <v>1.2490457723982542</v>
      </c>
      <c r="AN594" s="22">
        <f t="shared" si="484"/>
        <v>0.88607712379261372</v>
      </c>
      <c r="AO594" s="22">
        <f t="shared" si="485"/>
        <v>1.2490457723982542</v>
      </c>
      <c r="AP594" s="22">
        <f t="shared" si="486"/>
        <v>1.1071487177940904</v>
      </c>
      <c r="AQ594" s="22" t="str">
        <f t="shared" si="487"/>
        <v/>
      </c>
      <c r="AR594" s="22" t="str">
        <f t="shared" si="488"/>
        <v/>
      </c>
      <c r="AS594" s="22" t="str">
        <f t="shared" si="489"/>
        <v/>
      </c>
      <c r="AT594" s="22" t="str">
        <f t="shared" si="490"/>
        <v/>
      </c>
      <c r="AU594" s="22" t="str">
        <f t="shared" si="491"/>
        <v/>
      </c>
      <c r="AV594" s="22" t="str">
        <f t="shared" si="492"/>
        <v/>
      </c>
      <c r="AW594" s="2">
        <f t="shared" si="493"/>
        <v>1.1228293465958032</v>
      </c>
      <c r="AX594" s="2">
        <f t="shared" si="494"/>
        <v>0.1714241031346512</v>
      </c>
      <c r="AY594" s="2">
        <f t="shared" si="495"/>
        <v>4</v>
      </c>
      <c r="AZ594" s="23">
        <f t="shared" si="496"/>
        <v>0.99115658643119231</v>
      </c>
      <c r="BA594" s="23">
        <f t="shared" si="497"/>
        <v>1.2490457723982542</v>
      </c>
      <c r="BB594" s="23">
        <f t="shared" si="498"/>
        <v>1.5707963267948966</v>
      </c>
      <c r="BC594" s="23">
        <f t="shared" si="499"/>
        <v>1.2490457723982542</v>
      </c>
      <c r="BD594" s="23" t="str">
        <f t="shared" si="500"/>
        <v/>
      </c>
      <c r="BE594" s="23" t="str">
        <f t="shared" si="501"/>
        <v/>
      </c>
      <c r="BF594" s="23" t="str">
        <f t="shared" si="502"/>
        <v/>
      </c>
      <c r="BG594" s="23" t="str">
        <f t="shared" si="503"/>
        <v/>
      </c>
      <c r="BH594" s="23" t="str">
        <f t="shared" si="504"/>
        <v/>
      </c>
      <c r="BI594" s="23" t="str">
        <f t="shared" si="505"/>
        <v/>
      </c>
      <c r="BJ594" s="2">
        <f t="shared" si="506"/>
        <v>1.2650111145056493</v>
      </c>
      <c r="BK594" s="2">
        <f t="shared" si="507"/>
        <v>0.23735394308842944</v>
      </c>
      <c r="BL594" s="2">
        <f t="shared" si="508"/>
        <v>4</v>
      </c>
      <c r="BM594" s="2">
        <f t="shared" si="509"/>
        <v>3.3184674539722849E-4</v>
      </c>
      <c r="BN594" s="2">
        <f t="shared" si="510"/>
        <v>7.1814131486944028E-5</v>
      </c>
      <c r="BO594" s="2">
        <f t="shared" si="511"/>
        <v>5</v>
      </c>
      <c r="BP594" s="2">
        <f t="shared" si="512"/>
        <v>3.1332287675656869</v>
      </c>
      <c r="BQ594" s="2">
        <f t="shared" si="513"/>
        <v>0.72668684380042159</v>
      </c>
      <c r="BR594" s="3" t="str">
        <f t="shared" si="514"/>
        <v>Nontoxic</v>
      </c>
      <c r="BS594" s="2">
        <f t="shared" si="515"/>
        <v>109.375</v>
      </c>
      <c r="BT594" s="4" t="s">
        <v>663</v>
      </c>
      <c r="BU594" s="2" t="s">
        <v>666</v>
      </c>
      <c r="BV594" s="2">
        <f t="shared" si="516"/>
        <v>3</v>
      </c>
      <c r="BW594" s="2">
        <f t="shared" si="517"/>
        <v>3</v>
      </c>
      <c r="BX594" s="2">
        <f t="shared" si="518"/>
        <v>2.9386223135519533E-2</v>
      </c>
      <c r="BY594" s="2">
        <f t="shared" si="519"/>
        <v>5.6336894299625399E-2</v>
      </c>
      <c r="BZ594" s="2">
        <f t="shared" si="520"/>
        <v>4.2861558717572468E-2</v>
      </c>
      <c r="CA594" s="2">
        <f t="shared" si="521"/>
        <v>1.1666666666666667</v>
      </c>
      <c r="CB594" s="2">
        <f t="shared" si="522"/>
        <v>0.26762172097329334</v>
      </c>
      <c r="CC594" s="2">
        <v>6.6349999999999998</v>
      </c>
      <c r="CD594" s="2" t="str">
        <f t="shared" si="523"/>
        <v>Same Var</v>
      </c>
      <c r="CE594" s="2">
        <f t="shared" si="524"/>
        <v>9.5861028775154872E-2</v>
      </c>
      <c r="CF594" s="2" t="str">
        <f t="shared" si="525"/>
        <v>NS</v>
      </c>
      <c r="CG594" s="2" t="str">
        <f t="shared" si="526"/>
        <v>NS</v>
      </c>
      <c r="CH594" s="2" t="str">
        <f t="shared" si="527"/>
        <v/>
      </c>
      <c r="CI594" s="2" t="str">
        <f t="shared" si="528"/>
        <v/>
      </c>
      <c r="CJ594" s="2" t="str">
        <f t="shared" si="529"/>
        <v/>
      </c>
    </row>
    <row r="595" spans="1:88" x14ac:dyDescent="0.2">
      <c r="A595" s="1" t="s">
        <v>142</v>
      </c>
      <c r="B595" s="19" t="s">
        <v>153</v>
      </c>
      <c r="C595" s="20">
        <v>37361</v>
      </c>
      <c r="D595" s="7">
        <v>0.56597222222222221</v>
      </c>
      <c r="E595" s="1">
        <v>0.1</v>
      </c>
      <c r="F595" s="1" t="s">
        <v>57</v>
      </c>
      <c r="G595" s="1" t="s">
        <v>717</v>
      </c>
      <c r="H595" s="19" t="s">
        <v>711</v>
      </c>
      <c r="I595" s="19" t="s">
        <v>712</v>
      </c>
      <c r="J595" s="19" t="s">
        <v>61</v>
      </c>
      <c r="K595" s="2">
        <v>0.75</v>
      </c>
      <c r="L595" s="2">
        <v>0.25</v>
      </c>
      <c r="M595" s="19">
        <v>90</v>
      </c>
      <c r="N595" s="19">
        <v>60</v>
      </c>
      <c r="O595" s="19">
        <v>90</v>
      </c>
      <c r="P595" s="19">
        <v>80</v>
      </c>
      <c r="Q595" s="21"/>
      <c r="R595" s="21"/>
      <c r="S595" s="21"/>
      <c r="T595" s="21"/>
      <c r="W595" s="2">
        <f t="shared" si="477"/>
        <v>80</v>
      </c>
      <c r="X595" s="2">
        <f t="shared" si="478"/>
        <v>14.142135623730951</v>
      </c>
      <c r="Y595" s="2">
        <f t="shared" si="479"/>
        <v>4</v>
      </c>
      <c r="Z595" s="19">
        <v>50</v>
      </c>
      <c r="AA595" s="19">
        <v>90</v>
      </c>
      <c r="AB595" s="19">
        <v>80</v>
      </c>
      <c r="AC595" s="19">
        <v>100</v>
      </c>
      <c r="AJ595" s="2">
        <f t="shared" si="480"/>
        <v>80</v>
      </c>
      <c r="AK595" s="2">
        <f t="shared" si="481"/>
        <v>21.602468994692867</v>
      </c>
      <c r="AL595" s="2">
        <f t="shared" si="482"/>
        <v>4</v>
      </c>
      <c r="AM595" s="22">
        <f t="shared" si="483"/>
        <v>1.2490457723982542</v>
      </c>
      <c r="AN595" s="22">
        <f t="shared" si="484"/>
        <v>0.88607712379261372</v>
      </c>
      <c r="AO595" s="22">
        <f t="shared" si="485"/>
        <v>1.2490457723982542</v>
      </c>
      <c r="AP595" s="22">
        <f t="shared" si="486"/>
        <v>1.1071487177940904</v>
      </c>
      <c r="AQ595" s="22" t="str">
        <f t="shared" si="487"/>
        <v/>
      </c>
      <c r="AR595" s="22" t="str">
        <f t="shared" si="488"/>
        <v/>
      </c>
      <c r="AS595" s="22" t="str">
        <f t="shared" si="489"/>
        <v/>
      </c>
      <c r="AT595" s="22" t="str">
        <f t="shared" si="490"/>
        <v/>
      </c>
      <c r="AU595" s="22" t="str">
        <f t="shared" si="491"/>
        <v/>
      </c>
      <c r="AV595" s="22" t="str">
        <f t="shared" si="492"/>
        <v/>
      </c>
      <c r="AW595" s="2">
        <f t="shared" si="493"/>
        <v>1.1228293465958032</v>
      </c>
      <c r="AX595" s="2">
        <f t="shared" si="494"/>
        <v>0.1714241031346512</v>
      </c>
      <c r="AY595" s="2">
        <f t="shared" si="495"/>
        <v>4</v>
      </c>
      <c r="AZ595" s="23">
        <f t="shared" si="496"/>
        <v>0.78539816339744839</v>
      </c>
      <c r="BA595" s="23">
        <f t="shared" si="497"/>
        <v>1.2490457723982542</v>
      </c>
      <c r="BB595" s="23">
        <f t="shared" si="498"/>
        <v>1.1071487177940904</v>
      </c>
      <c r="BC595" s="23">
        <f t="shared" si="499"/>
        <v>1.5707963267948966</v>
      </c>
      <c r="BD595" s="23" t="str">
        <f t="shared" si="500"/>
        <v/>
      </c>
      <c r="BE595" s="23" t="str">
        <f t="shared" si="501"/>
        <v/>
      </c>
      <c r="BF595" s="23" t="str">
        <f t="shared" si="502"/>
        <v/>
      </c>
      <c r="BG595" s="23" t="str">
        <f t="shared" si="503"/>
        <v/>
      </c>
      <c r="BH595" s="23" t="str">
        <f t="shared" si="504"/>
        <v/>
      </c>
      <c r="BI595" s="23" t="str">
        <f t="shared" si="505"/>
        <v/>
      </c>
      <c r="BJ595" s="2">
        <f t="shared" si="506"/>
        <v>1.1780972450961724</v>
      </c>
      <c r="BK595" s="2">
        <f t="shared" si="507"/>
        <v>0.32582844391218624</v>
      </c>
      <c r="BL595" s="2">
        <f t="shared" si="508"/>
        <v>4</v>
      </c>
      <c r="BM595" s="2">
        <f t="shared" si="509"/>
        <v>9.4086245776020126E-4</v>
      </c>
      <c r="BN595" s="2">
        <f t="shared" si="510"/>
        <v>2.4050134742136916E-4</v>
      </c>
      <c r="BO595" s="2">
        <f t="shared" si="511"/>
        <v>4</v>
      </c>
      <c r="BP595" s="2">
        <f t="shared" si="512"/>
        <v>1.9183406587348477</v>
      </c>
      <c r="BQ595" s="2">
        <f t="shared" si="513"/>
        <v>0.74069708411268287</v>
      </c>
      <c r="BR595" s="3" t="str">
        <f t="shared" si="514"/>
        <v>Nontoxic</v>
      </c>
      <c r="BS595" s="2">
        <f t="shared" si="515"/>
        <v>100</v>
      </c>
      <c r="BT595" s="4" t="s">
        <v>663</v>
      </c>
      <c r="BU595" s="2" t="s">
        <v>666</v>
      </c>
      <c r="BV595" s="2">
        <f t="shared" si="516"/>
        <v>3</v>
      </c>
      <c r="BW595" s="2">
        <f t="shared" si="517"/>
        <v>3</v>
      </c>
      <c r="BX595" s="2">
        <f t="shared" si="518"/>
        <v>2.9386223135519533E-2</v>
      </c>
      <c r="BY595" s="2">
        <f t="shared" si="519"/>
        <v>0.1061641748622367</v>
      </c>
      <c r="BZ595" s="2">
        <f t="shared" si="520"/>
        <v>6.7775198998878114E-2</v>
      </c>
      <c r="CA595" s="2">
        <f t="shared" si="521"/>
        <v>1.1666666666666667</v>
      </c>
      <c r="CB595" s="2">
        <f t="shared" si="522"/>
        <v>0.99483424465362746</v>
      </c>
      <c r="CC595" s="2">
        <v>6.6349999999999998</v>
      </c>
      <c r="CD595" s="2" t="str">
        <f t="shared" si="523"/>
        <v>Same Var</v>
      </c>
      <c r="CE595" s="2">
        <f t="shared" si="524"/>
        <v>8.7237551111841546E-2</v>
      </c>
      <c r="CF595" s="2" t="str">
        <f t="shared" si="525"/>
        <v>NS</v>
      </c>
      <c r="CG595" s="2" t="str">
        <f t="shared" si="526"/>
        <v>NS</v>
      </c>
      <c r="CH595" s="2" t="str">
        <f t="shared" si="527"/>
        <v/>
      </c>
      <c r="CI595" s="2" t="str">
        <f t="shared" si="528"/>
        <v/>
      </c>
      <c r="CJ595" s="2" t="str">
        <f t="shared" si="529"/>
        <v/>
      </c>
    </row>
    <row r="596" spans="1:88" x14ac:dyDescent="0.2">
      <c r="A596" s="1" t="s">
        <v>142</v>
      </c>
      <c r="B596" s="19" t="s">
        <v>160</v>
      </c>
      <c r="C596" s="20">
        <v>37362</v>
      </c>
      <c r="D596" s="7">
        <v>0.33333333333333331</v>
      </c>
      <c r="E596" s="1">
        <v>0.1</v>
      </c>
      <c r="F596" s="1" t="s">
        <v>57</v>
      </c>
      <c r="G596" s="1" t="s">
        <v>717</v>
      </c>
      <c r="H596" s="19" t="s">
        <v>711</v>
      </c>
      <c r="I596" s="19" t="s">
        <v>712</v>
      </c>
      <c r="J596" s="19" t="s">
        <v>61</v>
      </c>
      <c r="K596" s="2">
        <v>0.75</v>
      </c>
      <c r="L596" s="2">
        <v>0.25</v>
      </c>
      <c r="M596" s="19">
        <v>90</v>
      </c>
      <c r="N596" s="19">
        <v>60</v>
      </c>
      <c r="O596" s="19">
        <v>90</v>
      </c>
      <c r="P596" s="19">
        <v>80</v>
      </c>
      <c r="Q596" s="21"/>
      <c r="R596" s="21"/>
      <c r="S596" s="21"/>
      <c r="T596" s="21"/>
      <c r="W596" s="2">
        <f t="shared" si="477"/>
        <v>80</v>
      </c>
      <c r="X596" s="2">
        <f t="shared" si="478"/>
        <v>14.142135623730951</v>
      </c>
      <c r="Y596" s="2">
        <f t="shared" si="479"/>
        <v>4</v>
      </c>
      <c r="Z596" s="19">
        <v>40</v>
      </c>
      <c r="AA596" s="19">
        <v>80</v>
      </c>
      <c r="AB596" s="19">
        <v>100</v>
      </c>
      <c r="AC596" s="19">
        <v>90</v>
      </c>
      <c r="AJ596" s="2">
        <f t="shared" si="480"/>
        <v>77.5</v>
      </c>
      <c r="AK596" s="2">
        <f t="shared" si="481"/>
        <v>26.299556396765833</v>
      </c>
      <c r="AL596" s="2">
        <f t="shared" si="482"/>
        <v>4</v>
      </c>
      <c r="AM596" s="22">
        <f t="shared" si="483"/>
        <v>1.2490457723982542</v>
      </c>
      <c r="AN596" s="22">
        <f t="shared" si="484"/>
        <v>0.88607712379261372</v>
      </c>
      <c r="AO596" s="22">
        <f t="shared" si="485"/>
        <v>1.2490457723982542</v>
      </c>
      <c r="AP596" s="22">
        <f t="shared" si="486"/>
        <v>1.1071487177940904</v>
      </c>
      <c r="AQ596" s="22" t="str">
        <f t="shared" si="487"/>
        <v/>
      </c>
      <c r="AR596" s="22" t="str">
        <f t="shared" si="488"/>
        <v/>
      </c>
      <c r="AS596" s="22" t="str">
        <f t="shared" si="489"/>
        <v/>
      </c>
      <c r="AT596" s="22" t="str">
        <f t="shared" si="490"/>
        <v/>
      </c>
      <c r="AU596" s="22" t="str">
        <f t="shared" si="491"/>
        <v/>
      </c>
      <c r="AV596" s="22" t="str">
        <f t="shared" si="492"/>
        <v/>
      </c>
      <c r="AW596" s="2">
        <f t="shared" si="493"/>
        <v>1.1228293465958032</v>
      </c>
      <c r="AX596" s="2">
        <f t="shared" si="494"/>
        <v>0.1714241031346512</v>
      </c>
      <c r="AY596" s="2">
        <f t="shared" si="495"/>
        <v>4</v>
      </c>
      <c r="AZ596" s="23">
        <f t="shared" si="496"/>
        <v>0.68471920300228295</v>
      </c>
      <c r="BA596" s="23">
        <f t="shared" si="497"/>
        <v>1.1071487177940904</v>
      </c>
      <c r="BB596" s="23">
        <f t="shared" si="498"/>
        <v>1.5707963267948966</v>
      </c>
      <c r="BC596" s="23">
        <f t="shared" si="499"/>
        <v>1.2490457723982542</v>
      </c>
      <c r="BD596" s="23" t="str">
        <f t="shared" si="500"/>
        <v/>
      </c>
      <c r="BE596" s="23" t="str">
        <f t="shared" si="501"/>
        <v/>
      </c>
      <c r="BF596" s="23" t="str">
        <f t="shared" si="502"/>
        <v/>
      </c>
      <c r="BG596" s="23" t="str">
        <f t="shared" si="503"/>
        <v/>
      </c>
      <c r="BH596" s="23" t="str">
        <f t="shared" si="504"/>
        <v/>
      </c>
      <c r="BI596" s="23" t="str">
        <f t="shared" si="505"/>
        <v/>
      </c>
      <c r="BJ596" s="2">
        <f t="shared" si="506"/>
        <v>1.1529275049973811</v>
      </c>
      <c r="BK596" s="2">
        <f t="shared" si="507"/>
        <v>0.36749956234601</v>
      </c>
      <c r="BL596" s="2">
        <f t="shared" si="508"/>
        <v>4</v>
      </c>
      <c r="BM596" s="2">
        <f t="shared" si="509"/>
        <v>1.4361386268031014E-3</v>
      </c>
      <c r="BN596" s="2">
        <f t="shared" si="510"/>
        <v>3.8569450890918813E-4</v>
      </c>
      <c r="BO596" s="2">
        <f t="shared" si="511"/>
        <v>4</v>
      </c>
      <c r="BP596" s="2">
        <f t="shared" si="512"/>
        <v>1.596576004127537</v>
      </c>
      <c r="BQ596" s="2">
        <f t="shared" si="513"/>
        <v>0.74069708411268287</v>
      </c>
      <c r="BR596" s="3" t="str">
        <f t="shared" si="514"/>
        <v>Nontoxic</v>
      </c>
      <c r="BS596" s="2">
        <f t="shared" si="515"/>
        <v>96.875</v>
      </c>
      <c r="BT596" s="4" t="s">
        <v>663</v>
      </c>
      <c r="BU596" s="2" t="s">
        <v>666</v>
      </c>
      <c r="BV596" s="2">
        <f t="shared" si="516"/>
        <v>3</v>
      </c>
      <c r="BW596" s="2">
        <f t="shared" si="517"/>
        <v>3</v>
      </c>
      <c r="BX596" s="2">
        <f t="shared" si="518"/>
        <v>2.9386223135519533E-2</v>
      </c>
      <c r="BY596" s="2">
        <f t="shared" si="519"/>
        <v>0.13505592832450888</v>
      </c>
      <c r="BZ596" s="2">
        <f t="shared" si="520"/>
        <v>8.2221075730014206E-2</v>
      </c>
      <c r="CA596" s="2">
        <f t="shared" si="521"/>
        <v>1.1666666666666667</v>
      </c>
      <c r="CB596" s="2">
        <f t="shared" si="522"/>
        <v>1.3695644305675718</v>
      </c>
      <c r="CC596" s="2">
        <v>6.6349999999999998</v>
      </c>
      <c r="CD596" s="2" t="str">
        <f t="shared" si="523"/>
        <v>Same Var</v>
      </c>
      <c r="CE596" s="2">
        <f t="shared" si="524"/>
        <v>8.3704791713799021E-2</v>
      </c>
      <c r="CF596" s="2" t="str">
        <f t="shared" si="525"/>
        <v>NS</v>
      </c>
      <c r="CG596" s="2" t="str">
        <f t="shared" si="526"/>
        <v>NS</v>
      </c>
      <c r="CH596" s="2" t="str">
        <f t="shared" si="527"/>
        <v>Same Var T-test</v>
      </c>
      <c r="CI596" s="2" t="str">
        <f t="shared" si="528"/>
        <v/>
      </c>
      <c r="CJ596" s="2" t="str">
        <f t="shared" si="529"/>
        <v/>
      </c>
    </row>
    <row r="597" spans="1:88" hidden="1" x14ac:dyDescent="0.2">
      <c r="A597" s="1" t="s">
        <v>142</v>
      </c>
      <c r="B597" s="19" t="s">
        <v>162</v>
      </c>
      <c r="C597" s="20">
        <v>37361</v>
      </c>
      <c r="D597" s="7">
        <v>0.73958333333333337</v>
      </c>
      <c r="E597" s="1">
        <v>0.1</v>
      </c>
      <c r="F597" s="1" t="s">
        <v>57</v>
      </c>
      <c r="G597" s="1" t="s">
        <v>717</v>
      </c>
      <c r="H597" s="19" t="s">
        <v>711</v>
      </c>
      <c r="I597" s="19" t="s">
        <v>712</v>
      </c>
      <c r="J597" s="19" t="s">
        <v>61</v>
      </c>
      <c r="K597" s="2">
        <v>0.75</v>
      </c>
      <c r="L597" s="2">
        <v>0.25</v>
      </c>
      <c r="M597" s="19">
        <v>90</v>
      </c>
      <c r="N597" s="19">
        <v>60</v>
      </c>
      <c r="O597" s="19">
        <v>90</v>
      </c>
      <c r="P597" s="19">
        <v>80</v>
      </c>
      <c r="Q597" s="21"/>
      <c r="R597" s="21"/>
      <c r="S597" s="21"/>
      <c r="T597" s="21"/>
      <c r="W597" s="2">
        <f t="shared" si="477"/>
        <v>80</v>
      </c>
      <c r="X597" s="2">
        <f t="shared" si="478"/>
        <v>14.142135623730951</v>
      </c>
      <c r="Y597" s="2">
        <f t="shared" si="479"/>
        <v>4</v>
      </c>
      <c r="Z597" s="19">
        <v>30</v>
      </c>
      <c r="AA597" s="19">
        <v>50</v>
      </c>
      <c r="AB597" s="19">
        <v>90</v>
      </c>
      <c r="AC597" s="19">
        <v>90</v>
      </c>
      <c r="AJ597" s="2">
        <f t="shared" si="480"/>
        <v>65</v>
      </c>
      <c r="AK597" s="2">
        <f t="shared" si="481"/>
        <v>30</v>
      </c>
      <c r="AL597" s="2">
        <f t="shared" si="482"/>
        <v>4</v>
      </c>
      <c r="AM597" s="22">
        <f t="shared" si="483"/>
        <v>1.2490457723982542</v>
      </c>
      <c r="AN597" s="22">
        <f t="shared" si="484"/>
        <v>0.88607712379261372</v>
      </c>
      <c r="AO597" s="22">
        <f t="shared" si="485"/>
        <v>1.2490457723982542</v>
      </c>
      <c r="AP597" s="22">
        <f t="shared" si="486"/>
        <v>1.1071487177940904</v>
      </c>
      <c r="AQ597" s="22" t="str">
        <f t="shared" si="487"/>
        <v/>
      </c>
      <c r="AR597" s="22" t="str">
        <f t="shared" si="488"/>
        <v/>
      </c>
      <c r="AS597" s="22" t="str">
        <f t="shared" si="489"/>
        <v/>
      </c>
      <c r="AT597" s="22" t="str">
        <f t="shared" si="490"/>
        <v/>
      </c>
      <c r="AU597" s="22" t="str">
        <f t="shared" si="491"/>
        <v/>
      </c>
      <c r="AV597" s="22" t="str">
        <f t="shared" si="492"/>
        <v/>
      </c>
      <c r="AW597" s="2">
        <f t="shared" si="493"/>
        <v>1.1228293465958032</v>
      </c>
      <c r="AX597" s="2">
        <f t="shared" si="494"/>
        <v>0.1714241031346512</v>
      </c>
      <c r="AY597" s="2">
        <f t="shared" si="495"/>
        <v>4</v>
      </c>
      <c r="AZ597" s="23">
        <f t="shared" si="496"/>
        <v>0.57963974036370425</v>
      </c>
      <c r="BA597" s="23">
        <f t="shared" si="497"/>
        <v>0.78539816339744839</v>
      </c>
      <c r="BB597" s="23">
        <f t="shared" si="498"/>
        <v>1.2490457723982542</v>
      </c>
      <c r="BC597" s="23">
        <f t="shared" si="499"/>
        <v>1.2490457723982542</v>
      </c>
      <c r="BD597" s="23" t="str">
        <f t="shared" si="500"/>
        <v/>
      </c>
      <c r="BE597" s="23" t="str">
        <f t="shared" si="501"/>
        <v/>
      </c>
      <c r="BF597" s="23" t="str">
        <f t="shared" si="502"/>
        <v/>
      </c>
      <c r="BG597" s="23" t="str">
        <f t="shared" si="503"/>
        <v/>
      </c>
      <c r="BH597" s="23" t="str">
        <f t="shared" si="504"/>
        <v/>
      </c>
      <c r="BI597" s="23" t="str">
        <f t="shared" si="505"/>
        <v/>
      </c>
      <c r="BJ597" s="2">
        <f t="shared" si="506"/>
        <v>0.96578236213941526</v>
      </c>
      <c r="BK597" s="2">
        <f t="shared" si="507"/>
        <v>0.33769853552665186</v>
      </c>
      <c r="BL597" s="2">
        <f t="shared" si="508"/>
        <v>4</v>
      </c>
      <c r="BM597" s="2">
        <f t="shared" si="509"/>
        <v>1.065533645335014E-3</v>
      </c>
      <c r="BN597" s="2">
        <f t="shared" si="510"/>
        <v>2.7663381001435776E-4</v>
      </c>
      <c r="BO597" s="2">
        <f t="shared" si="511"/>
        <v>4</v>
      </c>
      <c r="BP597" s="2">
        <f t="shared" si="512"/>
        <v>0.68444520792769248</v>
      </c>
      <c r="BQ597" s="2">
        <f t="shared" si="513"/>
        <v>0.74069708411268287</v>
      </c>
      <c r="BR597" s="3" t="str">
        <f t="shared" si="514"/>
        <v>Toxic</v>
      </c>
      <c r="BS597" s="2">
        <f t="shared" si="515"/>
        <v>81.25</v>
      </c>
      <c r="BT597" s="4" t="s">
        <v>663</v>
      </c>
      <c r="BU597" s="2" t="s">
        <v>666</v>
      </c>
      <c r="BV597" s="2">
        <f t="shared" si="516"/>
        <v>3</v>
      </c>
      <c r="BW597" s="2">
        <f t="shared" si="517"/>
        <v>3</v>
      </c>
      <c r="BX597" s="2">
        <f t="shared" si="518"/>
        <v>2.9386223135519533E-2</v>
      </c>
      <c r="BY597" s="2">
        <f t="shared" si="519"/>
        <v>0.11404030089684535</v>
      </c>
      <c r="BZ597" s="2">
        <f t="shared" si="520"/>
        <v>7.171326201618243E-2</v>
      </c>
      <c r="CA597" s="2">
        <f t="shared" si="521"/>
        <v>1.1666666666666667</v>
      </c>
      <c r="CB597" s="2">
        <f t="shared" si="522"/>
        <v>1.101274779790488</v>
      </c>
      <c r="CC597" s="2">
        <v>6.6349999999999998</v>
      </c>
      <c r="CD597" s="2" t="str">
        <f t="shared" si="523"/>
        <v>Same Var</v>
      </c>
      <c r="CE597" s="2">
        <f t="shared" si="524"/>
        <v>7.9318710920373736E-2</v>
      </c>
      <c r="CF597" s="2" t="str">
        <f t="shared" si="525"/>
        <v>NS</v>
      </c>
      <c r="CG597" s="2" t="str">
        <f t="shared" si="526"/>
        <v>NS</v>
      </c>
      <c r="CH597" s="2" t="str">
        <f t="shared" si="527"/>
        <v>Same Var T-test</v>
      </c>
      <c r="CI597" s="2" t="str">
        <f t="shared" si="528"/>
        <v>TSTToxicLess25</v>
      </c>
      <c r="CJ597" s="2" t="str">
        <f t="shared" si="529"/>
        <v/>
      </c>
    </row>
    <row r="598" spans="1:88" x14ac:dyDescent="0.2">
      <c r="A598" s="1" t="s">
        <v>142</v>
      </c>
      <c r="B598" s="19" t="s">
        <v>288</v>
      </c>
      <c r="C598" s="20">
        <v>37332</v>
      </c>
      <c r="D598" s="7">
        <v>0</v>
      </c>
      <c r="E598" s="1">
        <v>0.1</v>
      </c>
      <c r="F598" s="1" t="s">
        <v>57</v>
      </c>
      <c r="G598" s="1" t="s">
        <v>745</v>
      </c>
      <c r="H598" s="19" t="s">
        <v>711</v>
      </c>
      <c r="I598" s="19" t="s">
        <v>712</v>
      </c>
      <c r="J598" s="19" t="s">
        <v>61</v>
      </c>
      <c r="K598" s="2">
        <v>0.75</v>
      </c>
      <c r="L598" s="2">
        <v>0.25</v>
      </c>
      <c r="M598" s="19">
        <v>70</v>
      </c>
      <c r="N598" s="19">
        <v>100</v>
      </c>
      <c r="O598" s="19">
        <v>100</v>
      </c>
      <c r="P598" s="19">
        <v>90</v>
      </c>
      <c r="Q598" s="21"/>
      <c r="R598" s="21"/>
      <c r="S598" s="21"/>
      <c r="T598" s="21"/>
      <c r="W598" s="2">
        <f t="shared" si="477"/>
        <v>90</v>
      </c>
      <c r="X598" s="2">
        <f t="shared" si="478"/>
        <v>14.142135623730951</v>
      </c>
      <c r="Y598" s="2">
        <f t="shared" si="479"/>
        <v>4</v>
      </c>
      <c r="Z598" s="19">
        <v>90</v>
      </c>
      <c r="AA598" s="19">
        <v>91</v>
      </c>
      <c r="AB598" s="19">
        <v>90</v>
      </c>
      <c r="AC598" s="19">
        <v>100</v>
      </c>
      <c r="AJ598" s="2">
        <f t="shared" si="480"/>
        <v>92.75</v>
      </c>
      <c r="AK598" s="2">
        <f t="shared" si="481"/>
        <v>4.8562674281111553</v>
      </c>
      <c r="AL598" s="2">
        <f t="shared" si="482"/>
        <v>4</v>
      </c>
      <c r="AM598" s="22">
        <f t="shared" si="483"/>
        <v>0.99115658643119231</v>
      </c>
      <c r="AN598" s="22">
        <f t="shared" si="484"/>
        <v>1.5707963267948966</v>
      </c>
      <c r="AO598" s="22">
        <f t="shared" si="485"/>
        <v>1.5707963267948966</v>
      </c>
      <c r="AP598" s="22">
        <f t="shared" si="486"/>
        <v>1.2490457723982542</v>
      </c>
      <c r="AQ598" s="22" t="str">
        <f t="shared" si="487"/>
        <v/>
      </c>
      <c r="AR598" s="22" t="str">
        <f t="shared" si="488"/>
        <v/>
      </c>
      <c r="AS598" s="22" t="str">
        <f t="shared" si="489"/>
        <v/>
      </c>
      <c r="AT598" s="22" t="str">
        <f t="shared" si="490"/>
        <v/>
      </c>
      <c r="AU598" s="22" t="str">
        <f t="shared" si="491"/>
        <v/>
      </c>
      <c r="AV598" s="22" t="str">
        <f t="shared" si="492"/>
        <v/>
      </c>
      <c r="AW598" s="2">
        <f t="shared" si="493"/>
        <v>1.3454487531048098</v>
      </c>
      <c r="AX598" s="2">
        <f t="shared" si="494"/>
        <v>0.28070122431238398</v>
      </c>
      <c r="AY598" s="2">
        <f t="shared" si="495"/>
        <v>4</v>
      </c>
      <c r="AZ598" s="23">
        <f t="shared" si="496"/>
        <v>1.2490457723982542</v>
      </c>
      <c r="BA598" s="23">
        <f t="shared" si="497"/>
        <v>1.2661036727794992</v>
      </c>
      <c r="BB598" s="23">
        <f t="shared" si="498"/>
        <v>1.2490457723982542</v>
      </c>
      <c r="BC598" s="23">
        <f t="shared" si="499"/>
        <v>1.5707963267948966</v>
      </c>
      <c r="BD598" s="23" t="str">
        <f t="shared" si="500"/>
        <v/>
      </c>
      <c r="BE598" s="23" t="str">
        <f t="shared" si="501"/>
        <v/>
      </c>
      <c r="BF598" s="23" t="str">
        <f t="shared" si="502"/>
        <v/>
      </c>
      <c r="BG598" s="23" t="str">
        <f t="shared" si="503"/>
        <v/>
      </c>
      <c r="BH598" s="23" t="str">
        <f t="shared" si="504"/>
        <v/>
      </c>
      <c r="BI598" s="23" t="str">
        <f t="shared" si="505"/>
        <v/>
      </c>
      <c r="BJ598" s="2">
        <f t="shared" si="506"/>
        <v>1.3337478860927261</v>
      </c>
      <c r="BK598" s="2">
        <f t="shared" si="507"/>
        <v>0.15823674137477053</v>
      </c>
      <c r="BL598" s="2">
        <f t="shared" si="508"/>
        <v>4</v>
      </c>
      <c r="BM598" s="2">
        <f t="shared" si="509"/>
        <v>3.0067584769584844E-4</v>
      </c>
      <c r="BN598" s="2">
        <f t="shared" si="510"/>
        <v>5.3985630201756718E-5</v>
      </c>
      <c r="BO598" s="2">
        <f t="shared" si="511"/>
        <v>6</v>
      </c>
      <c r="BP598" s="2">
        <f t="shared" si="512"/>
        <v>2.465505159708528</v>
      </c>
      <c r="BQ598" s="2">
        <f t="shared" si="513"/>
        <v>0.71755819649141217</v>
      </c>
      <c r="BR598" s="3" t="str">
        <f t="shared" si="514"/>
        <v>Nontoxic</v>
      </c>
      <c r="BS598" s="2">
        <f t="shared" si="515"/>
        <v>103.05555555555554</v>
      </c>
      <c r="BT598" s="4" t="s">
        <v>664</v>
      </c>
      <c r="BU598" s="2" t="s">
        <v>666</v>
      </c>
      <c r="BV598" s="2">
        <f t="shared" si="516"/>
        <v>3</v>
      </c>
      <c r="BW598" s="2">
        <f t="shared" si="517"/>
        <v>3</v>
      </c>
      <c r="BX598" s="2">
        <f t="shared" si="518"/>
        <v>7.8793177330471309E-2</v>
      </c>
      <c r="BY598" s="2">
        <f t="shared" si="519"/>
        <v>2.5038866320906017E-2</v>
      </c>
      <c r="BZ598" s="2">
        <f t="shared" si="520"/>
        <v>5.1916021825688663E-2</v>
      </c>
      <c r="CA598" s="2">
        <f t="shared" si="521"/>
        <v>1.1666666666666667</v>
      </c>
      <c r="CB598" s="2">
        <f t="shared" si="522"/>
        <v>0.80228369561427004</v>
      </c>
      <c r="CC598" s="2">
        <v>6.6349999999999998</v>
      </c>
      <c r="CD598" s="2" t="str">
        <f t="shared" si="523"/>
        <v>Same Var</v>
      </c>
      <c r="CE598" s="2">
        <f t="shared" si="524"/>
        <v>0.10325988270504458</v>
      </c>
      <c r="CF598" s="2" t="str">
        <f t="shared" si="525"/>
        <v>NS</v>
      </c>
      <c r="CG598" s="2" t="str">
        <f t="shared" si="526"/>
        <v>NS</v>
      </c>
      <c r="CH598" s="2" t="str">
        <f t="shared" si="527"/>
        <v/>
      </c>
      <c r="CI598" s="2" t="str">
        <f t="shared" si="528"/>
        <v/>
      </c>
      <c r="CJ598" s="2" t="str">
        <f t="shared" si="529"/>
        <v/>
      </c>
    </row>
    <row r="599" spans="1:88" x14ac:dyDescent="0.2">
      <c r="A599" s="1" t="s">
        <v>142</v>
      </c>
      <c r="B599" s="19" t="s">
        <v>292</v>
      </c>
      <c r="C599" s="20">
        <v>37332</v>
      </c>
      <c r="D599" s="7">
        <v>0</v>
      </c>
      <c r="E599" s="1">
        <v>0.1</v>
      </c>
      <c r="F599" s="1" t="s">
        <v>57</v>
      </c>
      <c r="G599" s="1" t="s">
        <v>745</v>
      </c>
      <c r="H599" s="19" t="s">
        <v>711</v>
      </c>
      <c r="I599" s="19" t="s">
        <v>712</v>
      </c>
      <c r="J599" s="19" t="s">
        <v>61</v>
      </c>
      <c r="K599" s="2">
        <v>0.75</v>
      </c>
      <c r="L599" s="2">
        <v>0.25</v>
      </c>
      <c r="M599" s="19">
        <v>70</v>
      </c>
      <c r="N599" s="19">
        <v>100</v>
      </c>
      <c r="O599" s="19">
        <v>100</v>
      </c>
      <c r="P599" s="19">
        <v>90</v>
      </c>
      <c r="Q599" s="21"/>
      <c r="R599" s="21"/>
      <c r="S599" s="21"/>
      <c r="T599" s="21"/>
      <c r="W599" s="2">
        <f t="shared" si="477"/>
        <v>90</v>
      </c>
      <c r="X599" s="2">
        <f t="shared" si="478"/>
        <v>14.142135623730951</v>
      </c>
      <c r="Y599" s="2">
        <f t="shared" si="479"/>
        <v>4</v>
      </c>
      <c r="Z599" s="19">
        <v>90</v>
      </c>
      <c r="AA599" s="19">
        <v>100</v>
      </c>
      <c r="AB599" s="19">
        <v>89</v>
      </c>
      <c r="AC599" s="19">
        <v>100</v>
      </c>
      <c r="AJ599" s="2">
        <f t="shared" si="480"/>
        <v>94.75</v>
      </c>
      <c r="AK599" s="2">
        <f t="shared" si="481"/>
        <v>6.0759087111860612</v>
      </c>
      <c r="AL599" s="2">
        <f t="shared" si="482"/>
        <v>4</v>
      </c>
      <c r="AM599" s="22">
        <f t="shared" si="483"/>
        <v>0.99115658643119231</v>
      </c>
      <c r="AN599" s="22">
        <f t="shared" si="484"/>
        <v>1.5707963267948966</v>
      </c>
      <c r="AO599" s="22">
        <f t="shared" si="485"/>
        <v>1.5707963267948966</v>
      </c>
      <c r="AP599" s="22">
        <f t="shared" si="486"/>
        <v>1.2490457723982542</v>
      </c>
      <c r="AQ599" s="22" t="str">
        <f t="shared" si="487"/>
        <v/>
      </c>
      <c r="AR599" s="22" t="str">
        <f t="shared" si="488"/>
        <v/>
      </c>
      <c r="AS599" s="22" t="str">
        <f t="shared" si="489"/>
        <v/>
      </c>
      <c r="AT599" s="22" t="str">
        <f t="shared" si="490"/>
        <v/>
      </c>
      <c r="AU599" s="22" t="str">
        <f t="shared" si="491"/>
        <v/>
      </c>
      <c r="AV599" s="22" t="str">
        <f t="shared" si="492"/>
        <v/>
      </c>
      <c r="AW599" s="2">
        <f t="shared" si="493"/>
        <v>1.3454487531048098</v>
      </c>
      <c r="AX599" s="2">
        <f t="shared" si="494"/>
        <v>0.28070122431238398</v>
      </c>
      <c r="AY599" s="2">
        <f t="shared" si="495"/>
        <v>4</v>
      </c>
      <c r="AZ599" s="23">
        <f t="shared" si="496"/>
        <v>1.2490457723982542</v>
      </c>
      <c r="BA599" s="23">
        <f t="shared" si="497"/>
        <v>1.5707963267948966</v>
      </c>
      <c r="BB599" s="23">
        <f t="shared" si="498"/>
        <v>1.2327310720145659</v>
      </c>
      <c r="BC599" s="23">
        <f t="shared" si="499"/>
        <v>1.5707963267948966</v>
      </c>
      <c r="BD599" s="23" t="str">
        <f t="shared" si="500"/>
        <v/>
      </c>
      <c r="BE599" s="23" t="str">
        <f t="shared" si="501"/>
        <v/>
      </c>
      <c r="BF599" s="23" t="str">
        <f t="shared" si="502"/>
        <v/>
      </c>
      <c r="BG599" s="23" t="str">
        <f t="shared" si="503"/>
        <v/>
      </c>
      <c r="BH599" s="23" t="str">
        <f t="shared" si="504"/>
        <v/>
      </c>
      <c r="BI599" s="23" t="str">
        <f t="shared" si="505"/>
        <v/>
      </c>
      <c r="BJ599" s="2">
        <f t="shared" si="506"/>
        <v>1.4058423745006534</v>
      </c>
      <c r="BK599" s="2">
        <f t="shared" si="507"/>
        <v>0.19058883338596466</v>
      </c>
      <c r="BL599" s="2">
        <f t="shared" si="508"/>
        <v>4</v>
      </c>
      <c r="BM599" s="2">
        <f t="shared" si="509"/>
        <v>4.0647867958386454E-4</v>
      </c>
      <c r="BN599" s="2">
        <f t="shared" si="510"/>
        <v>6.8412623160247343E-5</v>
      </c>
      <c r="BO599" s="2">
        <f t="shared" si="511"/>
        <v>6</v>
      </c>
      <c r="BP599" s="2">
        <f t="shared" si="512"/>
        <v>2.7942409437508431</v>
      </c>
      <c r="BQ599" s="2">
        <f t="shared" si="513"/>
        <v>0.71755819649141217</v>
      </c>
      <c r="BR599" s="3" t="str">
        <f t="shared" si="514"/>
        <v>Nontoxic</v>
      </c>
      <c r="BS599" s="2">
        <f t="shared" si="515"/>
        <v>105.27777777777779</v>
      </c>
      <c r="BT599" s="4" t="s">
        <v>663</v>
      </c>
      <c r="BU599" s="2" t="s">
        <v>666</v>
      </c>
      <c r="BV599" s="2">
        <f t="shared" si="516"/>
        <v>3</v>
      </c>
      <c r="BW599" s="2">
        <f t="shared" si="517"/>
        <v>3</v>
      </c>
      <c r="BX599" s="2">
        <f t="shared" si="518"/>
        <v>7.8793177330471309E-2</v>
      </c>
      <c r="BY599" s="2">
        <f t="shared" si="519"/>
        <v>3.6324103411422996E-2</v>
      </c>
      <c r="BZ599" s="2">
        <f t="shared" si="520"/>
        <v>5.7558640370947156E-2</v>
      </c>
      <c r="CA599" s="2">
        <f t="shared" si="521"/>
        <v>1.1666666666666667</v>
      </c>
      <c r="CB599" s="2">
        <f t="shared" si="522"/>
        <v>0.37620150062307134</v>
      </c>
      <c r="CC599" s="2">
        <v>6.6349999999999998</v>
      </c>
      <c r="CD599" s="2" t="str">
        <f t="shared" si="523"/>
        <v>Same Var</v>
      </c>
      <c r="CE599" s="2">
        <f t="shared" si="524"/>
        <v>0.10248947915056118</v>
      </c>
      <c r="CF599" s="2" t="str">
        <f t="shared" si="525"/>
        <v>NS</v>
      </c>
      <c r="CG599" s="2" t="str">
        <f t="shared" si="526"/>
        <v>NS</v>
      </c>
      <c r="CH599" s="2" t="str">
        <f t="shared" si="527"/>
        <v/>
      </c>
      <c r="CI599" s="2" t="str">
        <f t="shared" si="528"/>
        <v/>
      </c>
      <c r="CJ599" s="2" t="str">
        <f t="shared" si="529"/>
        <v/>
      </c>
    </row>
    <row r="600" spans="1:88" x14ac:dyDescent="0.2">
      <c r="A600" s="1" t="s">
        <v>142</v>
      </c>
      <c r="B600" s="19" t="s">
        <v>258</v>
      </c>
      <c r="C600" s="20">
        <v>37333</v>
      </c>
      <c r="D600" s="7">
        <v>0</v>
      </c>
      <c r="E600" s="1">
        <v>0.1</v>
      </c>
      <c r="F600" s="1" t="s">
        <v>57</v>
      </c>
      <c r="G600" s="1" t="s">
        <v>745</v>
      </c>
      <c r="H600" s="19" t="s">
        <v>711</v>
      </c>
      <c r="I600" s="19" t="s">
        <v>712</v>
      </c>
      <c r="J600" s="19" t="s">
        <v>61</v>
      </c>
      <c r="K600" s="2">
        <v>0.75</v>
      </c>
      <c r="L600" s="2">
        <v>0.25</v>
      </c>
      <c r="M600" s="19">
        <v>70</v>
      </c>
      <c r="N600" s="19">
        <v>100</v>
      </c>
      <c r="O600" s="19">
        <v>100</v>
      </c>
      <c r="P600" s="19">
        <v>90</v>
      </c>
      <c r="Q600" s="21"/>
      <c r="R600" s="21"/>
      <c r="S600" s="21"/>
      <c r="T600" s="21"/>
      <c r="W600" s="2">
        <f t="shared" si="477"/>
        <v>90</v>
      </c>
      <c r="X600" s="2">
        <f t="shared" si="478"/>
        <v>14.142135623730951</v>
      </c>
      <c r="Y600" s="2">
        <f t="shared" si="479"/>
        <v>4</v>
      </c>
      <c r="Z600" s="19">
        <v>90</v>
      </c>
      <c r="AA600" s="19">
        <v>82</v>
      </c>
      <c r="AB600" s="19">
        <v>100</v>
      </c>
      <c r="AC600" s="19">
        <v>80</v>
      </c>
      <c r="AJ600" s="2">
        <f t="shared" si="480"/>
        <v>88</v>
      </c>
      <c r="AK600" s="2">
        <f t="shared" si="481"/>
        <v>9.0921211313239034</v>
      </c>
      <c r="AL600" s="2">
        <f t="shared" si="482"/>
        <v>4</v>
      </c>
      <c r="AM600" s="22">
        <f t="shared" si="483"/>
        <v>0.99115658643119231</v>
      </c>
      <c r="AN600" s="22">
        <f t="shared" si="484"/>
        <v>1.5707963267948966</v>
      </c>
      <c r="AO600" s="22">
        <f t="shared" si="485"/>
        <v>1.5707963267948966</v>
      </c>
      <c r="AP600" s="22">
        <f t="shared" si="486"/>
        <v>1.2490457723982542</v>
      </c>
      <c r="AQ600" s="22" t="str">
        <f t="shared" si="487"/>
        <v/>
      </c>
      <c r="AR600" s="22" t="str">
        <f t="shared" si="488"/>
        <v/>
      </c>
      <c r="AS600" s="22" t="str">
        <f t="shared" si="489"/>
        <v/>
      </c>
      <c r="AT600" s="22" t="str">
        <f t="shared" si="490"/>
        <v/>
      </c>
      <c r="AU600" s="22" t="str">
        <f t="shared" si="491"/>
        <v/>
      </c>
      <c r="AV600" s="22" t="str">
        <f t="shared" si="492"/>
        <v/>
      </c>
      <c r="AW600" s="2">
        <f t="shared" si="493"/>
        <v>1.3454487531048098</v>
      </c>
      <c r="AX600" s="2">
        <f t="shared" si="494"/>
        <v>0.28070122431238398</v>
      </c>
      <c r="AY600" s="2">
        <f t="shared" si="495"/>
        <v>4</v>
      </c>
      <c r="AZ600" s="23">
        <f t="shared" si="496"/>
        <v>1.2490457723982542</v>
      </c>
      <c r="BA600" s="23">
        <f t="shared" si="497"/>
        <v>1.1326472962107261</v>
      </c>
      <c r="BB600" s="23">
        <f t="shared" si="498"/>
        <v>1.5707963267948966</v>
      </c>
      <c r="BC600" s="23">
        <f t="shared" si="499"/>
        <v>1.1071487177940904</v>
      </c>
      <c r="BD600" s="23" t="str">
        <f t="shared" si="500"/>
        <v/>
      </c>
      <c r="BE600" s="23" t="str">
        <f t="shared" si="501"/>
        <v/>
      </c>
      <c r="BF600" s="23" t="str">
        <f t="shared" si="502"/>
        <v/>
      </c>
      <c r="BG600" s="23" t="str">
        <f t="shared" si="503"/>
        <v/>
      </c>
      <c r="BH600" s="23" t="str">
        <f t="shared" si="504"/>
        <v/>
      </c>
      <c r="BI600" s="23" t="str">
        <f t="shared" si="505"/>
        <v/>
      </c>
      <c r="BJ600" s="2">
        <f t="shared" si="506"/>
        <v>1.2649095282994918</v>
      </c>
      <c r="BK600" s="2">
        <f t="shared" si="507"/>
        <v>0.21307288550594361</v>
      </c>
      <c r="BL600" s="2">
        <f t="shared" si="508"/>
        <v>4</v>
      </c>
      <c r="BM600" s="2">
        <f t="shared" si="509"/>
        <v>5.0311854634998239E-4</v>
      </c>
      <c r="BN600" s="2">
        <f t="shared" si="510"/>
        <v>8.3865216147624265E-5</v>
      </c>
      <c r="BO600" s="2">
        <f t="shared" si="511"/>
        <v>6</v>
      </c>
      <c r="BP600" s="2">
        <f t="shared" si="512"/>
        <v>1.7081340255447928</v>
      </c>
      <c r="BQ600" s="2">
        <f t="shared" si="513"/>
        <v>0.71755819649141217</v>
      </c>
      <c r="BR600" s="3" t="str">
        <f t="shared" si="514"/>
        <v>Nontoxic</v>
      </c>
      <c r="BS600" s="2">
        <f t="shared" si="515"/>
        <v>97.777777777777771</v>
      </c>
      <c r="BT600" s="4" t="s">
        <v>663</v>
      </c>
      <c r="BU600" s="2" t="s">
        <v>666</v>
      </c>
      <c r="BV600" s="2">
        <f t="shared" si="516"/>
        <v>3</v>
      </c>
      <c r="BW600" s="2">
        <f t="shared" si="517"/>
        <v>3</v>
      </c>
      <c r="BX600" s="2">
        <f t="shared" si="518"/>
        <v>7.8793177330471309E-2</v>
      </c>
      <c r="BY600" s="2">
        <f t="shared" si="519"/>
        <v>4.5400054537828957E-2</v>
      </c>
      <c r="BZ600" s="2">
        <f t="shared" si="520"/>
        <v>6.2096615934150133E-2</v>
      </c>
      <c r="CA600" s="2">
        <f t="shared" si="521"/>
        <v>1.1666666666666667</v>
      </c>
      <c r="CB600" s="2">
        <f t="shared" si="522"/>
        <v>0.19296840843270094</v>
      </c>
      <c r="CC600" s="2">
        <v>6.6349999999999998</v>
      </c>
      <c r="CD600" s="2" t="str">
        <f t="shared" si="523"/>
        <v>Same Var</v>
      </c>
      <c r="CE600" s="2">
        <f t="shared" si="524"/>
        <v>9.8788284941723467E-2</v>
      </c>
      <c r="CF600" s="2" t="str">
        <f t="shared" si="525"/>
        <v>NS</v>
      </c>
      <c r="CG600" s="2" t="str">
        <f t="shared" si="526"/>
        <v>NS</v>
      </c>
      <c r="CH600" s="2" t="str">
        <f t="shared" si="527"/>
        <v>Same Var T-test</v>
      </c>
      <c r="CI600" s="2" t="str">
        <f t="shared" si="528"/>
        <v/>
      </c>
      <c r="CJ600" s="2" t="str">
        <f t="shared" si="529"/>
        <v/>
      </c>
    </row>
    <row r="601" spans="1:88" x14ac:dyDescent="0.2">
      <c r="A601" s="1" t="s">
        <v>142</v>
      </c>
      <c r="B601" s="19" t="s">
        <v>281</v>
      </c>
      <c r="C601" s="20">
        <v>37332</v>
      </c>
      <c r="D601" s="7">
        <v>0</v>
      </c>
      <c r="E601" s="1">
        <v>0.1</v>
      </c>
      <c r="F601" s="1" t="s">
        <v>57</v>
      </c>
      <c r="G601" s="1" t="s">
        <v>745</v>
      </c>
      <c r="H601" s="19" t="s">
        <v>711</v>
      </c>
      <c r="I601" s="19" t="s">
        <v>712</v>
      </c>
      <c r="J601" s="19" t="s">
        <v>61</v>
      </c>
      <c r="K601" s="2">
        <v>0.75</v>
      </c>
      <c r="L601" s="2">
        <v>0.25</v>
      </c>
      <c r="M601" s="19">
        <v>70</v>
      </c>
      <c r="N601" s="19">
        <v>100</v>
      </c>
      <c r="O601" s="19">
        <v>100</v>
      </c>
      <c r="P601" s="19">
        <v>90</v>
      </c>
      <c r="Q601" s="21"/>
      <c r="R601" s="21"/>
      <c r="S601" s="21"/>
      <c r="T601" s="21"/>
      <c r="W601" s="2">
        <f t="shared" si="477"/>
        <v>90</v>
      </c>
      <c r="X601" s="2">
        <f t="shared" si="478"/>
        <v>14.142135623730951</v>
      </c>
      <c r="Y601" s="2">
        <f t="shared" si="479"/>
        <v>4</v>
      </c>
      <c r="Z601" s="19">
        <v>90</v>
      </c>
      <c r="AA601" s="19">
        <v>80</v>
      </c>
      <c r="AB601" s="19">
        <v>80</v>
      </c>
      <c r="AC601" s="19">
        <v>100</v>
      </c>
      <c r="AJ601" s="2">
        <f t="shared" si="480"/>
        <v>87.5</v>
      </c>
      <c r="AK601" s="2">
        <f t="shared" si="481"/>
        <v>9.574271077563381</v>
      </c>
      <c r="AL601" s="2">
        <f t="shared" si="482"/>
        <v>4</v>
      </c>
      <c r="AM601" s="22">
        <f t="shared" si="483"/>
        <v>0.99115658643119231</v>
      </c>
      <c r="AN601" s="22">
        <f t="shared" si="484"/>
        <v>1.5707963267948966</v>
      </c>
      <c r="AO601" s="22">
        <f t="shared" si="485"/>
        <v>1.5707963267948966</v>
      </c>
      <c r="AP601" s="22">
        <f t="shared" si="486"/>
        <v>1.2490457723982542</v>
      </c>
      <c r="AQ601" s="22" t="str">
        <f t="shared" si="487"/>
        <v/>
      </c>
      <c r="AR601" s="22" t="str">
        <f t="shared" si="488"/>
        <v/>
      </c>
      <c r="AS601" s="22" t="str">
        <f t="shared" si="489"/>
        <v/>
      </c>
      <c r="AT601" s="22" t="str">
        <f t="shared" si="490"/>
        <v/>
      </c>
      <c r="AU601" s="22" t="str">
        <f t="shared" si="491"/>
        <v/>
      </c>
      <c r="AV601" s="22" t="str">
        <f t="shared" si="492"/>
        <v/>
      </c>
      <c r="AW601" s="2">
        <f t="shared" si="493"/>
        <v>1.3454487531048098</v>
      </c>
      <c r="AX601" s="2">
        <f t="shared" si="494"/>
        <v>0.28070122431238398</v>
      </c>
      <c r="AY601" s="2">
        <f t="shared" si="495"/>
        <v>4</v>
      </c>
      <c r="AZ601" s="23">
        <f t="shared" si="496"/>
        <v>1.2490457723982542</v>
      </c>
      <c r="BA601" s="23">
        <f t="shared" si="497"/>
        <v>1.1071487177940904</v>
      </c>
      <c r="BB601" s="23">
        <f t="shared" si="498"/>
        <v>1.1071487177940904</v>
      </c>
      <c r="BC601" s="23">
        <f t="shared" si="499"/>
        <v>1.5707963267948966</v>
      </c>
      <c r="BD601" s="23" t="str">
        <f t="shared" si="500"/>
        <v/>
      </c>
      <c r="BE601" s="23" t="str">
        <f t="shared" si="501"/>
        <v/>
      </c>
      <c r="BF601" s="23" t="str">
        <f t="shared" si="502"/>
        <v/>
      </c>
      <c r="BG601" s="23" t="str">
        <f t="shared" si="503"/>
        <v/>
      </c>
      <c r="BH601" s="23" t="str">
        <f t="shared" si="504"/>
        <v/>
      </c>
      <c r="BI601" s="23" t="str">
        <f t="shared" si="505"/>
        <v/>
      </c>
      <c r="BJ601" s="2">
        <f t="shared" si="506"/>
        <v>1.258534883695333</v>
      </c>
      <c r="BK601" s="2">
        <f t="shared" si="507"/>
        <v>0.21865710944489192</v>
      </c>
      <c r="BL601" s="2">
        <f t="shared" si="508"/>
        <v>4</v>
      </c>
      <c r="BM601" s="2">
        <f t="shared" si="509"/>
        <v>5.3052016877820976E-4</v>
      </c>
      <c r="BN601" s="2">
        <f t="shared" si="510"/>
        <v>8.8546887395376937E-5</v>
      </c>
      <c r="BO601" s="2">
        <f t="shared" si="511"/>
        <v>6</v>
      </c>
      <c r="BP601" s="2">
        <f t="shared" si="512"/>
        <v>1.643633962822965</v>
      </c>
      <c r="BQ601" s="2">
        <f t="shared" si="513"/>
        <v>0.71755819649141217</v>
      </c>
      <c r="BR601" s="3" t="str">
        <f t="shared" si="514"/>
        <v>Nontoxic</v>
      </c>
      <c r="BS601" s="2">
        <f t="shared" si="515"/>
        <v>97.222222222222214</v>
      </c>
      <c r="BT601" s="4" t="s">
        <v>663</v>
      </c>
      <c r="BU601" s="2" t="s">
        <v>666</v>
      </c>
      <c r="BV601" s="2">
        <f t="shared" si="516"/>
        <v>3</v>
      </c>
      <c r="BW601" s="2">
        <f t="shared" si="517"/>
        <v>3</v>
      </c>
      <c r="BX601" s="2">
        <f t="shared" si="518"/>
        <v>7.8793177330471309E-2</v>
      </c>
      <c r="BY601" s="2">
        <f t="shared" si="519"/>
        <v>4.7810931510795442E-2</v>
      </c>
      <c r="BZ601" s="2">
        <f t="shared" si="520"/>
        <v>6.3302054420633372E-2</v>
      </c>
      <c r="CA601" s="2">
        <f t="shared" si="521"/>
        <v>1.1666666666666667</v>
      </c>
      <c r="CB601" s="2">
        <f t="shared" si="522"/>
        <v>0.15879818774831225</v>
      </c>
      <c r="CC601" s="2">
        <v>6.6349999999999998</v>
      </c>
      <c r="CD601" s="2" t="str">
        <f t="shared" si="523"/>
        <v>Same Var</v>
      </c>
      <c r="CE601" s="2">
        <f t="shared" si="524"/>
        <v>9.8225692352349167E-2</v>
      </c>
      <c r="CF601" s="2" t="str">
        <f t="shared" si="525"/>
        <v>NS</v>
      </c>
      <c r="CG601" s="2" t="str">
        <f t="shared" si="526"/>
        <v>NS</v>
      </c>
      <c r="CH601" s="2" t="str">
        <f t="shared" si="527"/>
        <v>Same Var T-test</v>
      </c>
      <c r="CI601" s="2" t="str">
        <f t="shared" si="528"/>
        <v/>
      </c>
      <c r="CJ601" s="2" t="str">
        <f t="shared" si="529"/>
        <v/>
      </c>
    </row>
    <row r="602" spans="1:88" hidden="1" x14ac:dyDescent="0.2">
      <c r="A602" s="1" t="s">
        <v>142</v>
      </c>
      <c r="B602" s="19" t="s">
        <v>297</v>
      </c>
      <c r="C602" s="20">
        <v>37332</v>
      </c>
      <c r="D602" s="7">
        <v>0</v>
      </c>
      <c r="E602" s="1">
        <v>0.1</v>
      </c>
      <c r="F602" s="1" t="s">
        <v>57</v>
      </c>
      <c r="G602" s="1" t="s">
        <v>745</v>
      </c>
      <c r="H602" s="19" t="s">
        <v>711</v>
      </c>
      <c r="I602" s="19" t="s">
        <v>712</v>
      </c>
      <c r="J602" s="19" t="s">
        <v>61</v>
      </c>
      <c r="K602" s="2">
        <v>0.75</v>
      </c>
      <c r="L602" s="2">
        <v>0.25</v>
      </c>
      <c r="M602" s="19">
        <v>70</v>
      </c>
      <c r="N602" s="19">
        <v>100</v>
      </c>
      <c r="O602" s="19">
        <v>100</v>
      </c>
      <c r="P602" s="19">
        <v>90</v>
      </c>
      <c r="Q602" s="21"/>
      <c r="R602" s="21"/>
      <c r="S602" s="21"/>
      <c r="T602" s="21"/>
      <c r="W602" s="2">
        <f t="shared" si="477"/>
        <v>90</v>
      </c>
      <c r="X602" s="2">
        <f t="shared" si="478"/>
        <v>14.142135623730951</v>
      </c>
      <c r="Y602" s="2">
        <f t="shared" si="479"/>
        <v>4</v>
      </c>
      <c r="Z602" s="19">
        <v>60</v>
      </c>
      <c r="AA602" s="19">
        <v>82</v>
      </c>
      <c r="AB602" s="19">
        <v>80</v>
      </c>
      <c r="AC602" s="19">
        <v>60</v>
      </c>
      <c r="AJ602" s="2">
        <f t="shared" si="480"/>
        <v>70.5</v>
      </c>
      <c r="AK602" s="2">
        <f t="shared" si="481"/>
        <v>12.151817422372122</v>
      </c>
      <c r="AL602" s="2">
        <f t="shared" si="482"/>
        <v>4</v>
      </c>
      <c r="AM602" s="22">
        <f t="shared" si="483"/>
        <v>0.99115658643119231</v>
      </c>
      <c r="AN602" s="22">
        <f t="shared" si="484"/>
        <v>1.5707963267948966</v>
      </c>
      <c r="AO602" s="22">
        <f t="shared" si="485"/>
        <v>1.5707963267948966</v>
      </c>
      <c r="AP602" s="22">
        <f t="shared" si="486"/>
        <v>1.2490457723982542</v>
      </c>
      <c r="AQ602" s="22" t="str">
        <f t="shared" si="487"/>
        <v/>
      </c>
      <c r="AR602" s="22" t="str">
        <f t="shared" si="488"/>
        <v/>
      </c>
      <c r="AS602" s="22" t="str">
        <f t="shared" si="489"/>
        <v/>
      </c>
      <c r="AT602" s="22" t="str">
        <f t="shared" si="490"/>
        <v/>
      </c>
      <c r="AU602" s="22" t="str">
        <f t="shared" si="491"/>
        <v/>
      </c>
      <c r="AV602" s="22" t="str">
        <f t="shared" si="492"/>
        <v/>
      </c>
      <c r="AW602" s="2">
        <f t="shared" si="493"/>
        <v>1.3454487531048098</v>
      </c>
      <c r="AX602" s="2">
        <f t="shared" si="494"/>
        <v>0.28070122431238398</v>
      </c>
      <c r="AY602" s="2">
        <f t="shared" si="495"/>
        <v>4</v>
      </c>
      <c r="AZ602" s="23">
        <f t="shared" si="496"/>
        <v>0.88607712379261372</v>
      </c>
      <c r="BA602" s="23">
        <f t="shared" si="497"/>
        <v>1.1326472962107261</v>
      </c>
      <c r="BB602" s="23">
        <f t="shared" si="498"/>
        <v>1.1071487177940904</v>
      </c>
      <c r="BC602" s="23">
        <f t="shared" si="499"/>
        <v>0.88607712379261372</v>
      </c>
      <c r="BD602" s="23" t="str">
        <f t="shared" si="500"/>
        <v/>
      </c>
      <c r="BE602" s="23" t="str">
        <f t="shared" si="501"/>
        <v/>
      </c>
      <c r="BF602" s="23" t="str">
        <f t="shared" si="502"/>
        <v/>
      </c>
      <c r="BG602" s="23" t="str">
        <f t="shared" si="503"/>
        <v/>
      </c>
      <c r="BH602" s="23" t="str">
        <f t="shared" si="504"/>
        <v/>
      </c>
      <c r="BI602" s="23" t="str">
        <f t="shared" si="505"/>
        <v/>
      </c>
      <c r="BJ602" s="2">
        <f t="shared" si="506"/>
        <v>1.0029875653975111</v>
      </c>
      <c r="BK602" s="2">
        <f t="shared" si="507"/>
        <v>0.13539730939675557</v>
      </c>
      <c r="BL602" s="2">
        <f t="shared" si="508"/>
        <v>4</v>
      </c>
      <c r="BM602" s="2">
        <f t="shared" si="509"/>
        <v>2.4534204975251191E-4</v>
      </c>
      <c r="BN602" s="2">
        <f t="shared" si="510"/>
        <v>4.7925905495544491E-5</v>
      </c>
      <c r="BO602" s="2">
        <f t="shared" si="511"/>
        <v>5</v>
      </c>
      <c r="BP602" s="2">
        <f t="shared" si="512"/>
        <v>-4.8732152602400741E-2</v>
      </c>
      <c r="BQ602" s="2">
        <f t="shared" si="513"/>
        <v>0.72668684380042159</v>
      </c>
      <c r="BR602" s="3" t="str">
        <f t="shared" si="514"/>
        <v>Toxic</v>
      </c>
      <c r="BS602" s="2">
        <f t="shared" si="515"/>
        <v>78.333333333333329</v>
      </c>
      <c r="BT602" s="4" t="s">
        <v>663</v>
      </c>
      <c r="BU602" s="4" t="s">
        <v>667</v>
      </c>
      <c r="BV602" s="2">
        <f t="shared" si="516"/>
        <v>3</v>
      </c>
      <c r="BW602" s="2">
        <f t="shared" si="517"/>
        <v>3</v>
      </c>
      <c r="BX602" s="2">
        <f t="shared" si="518"/>
        <v>7.8793177330471309E-2</v>
      </c>
      <c r="BY602" s="2">
        <f t="shared" si="519"/>
        <v>1.8332431391880753E-2</v>
      </c>
      <c r="BZ602" s="2">
        <f t="shared" si="520"/>
        <v>4.8562804361176028E-2</v>
      </c>
      <c r="CA602" s="2">
        <f t="shared" si="521"/>
        <v>1.1666666666666667</v>
      </c>
      <c r="CB602" s="2">
        <f t="shared" si="522"/>
        <v>1.2605597523700374</v>
      </c>
      <c r="CC602" s="2">
        <v>6.6349999999999998</v>
      </c>
      <c r="CD602" s="2" t="str">
        <f t="shared" si="523"/>
        <v>Same Var</v>
      </c>
      <c r="CE602" s="2">
        <f t="shared" si="524"/>
        <v>9.0395950892056584E-2</v>
      </c>
      <c r="CF602" s="2" t="str">
        <f t="shared" si="525"/>
        <v>NS</v>
      </c>
      <c r="CG602" s="2" t="str">
        <f t="shared" si="526"/>
        <v>NS</v>
      </c>
      <c r="CH602" s="2" t="str">
        <f t="shared" si="527"/>
        <v>Same Var T-test</v>
      </c>
      <c r="CI602" s="2" t="str">
        <f t="shared" si="528"/>
        <v>TSTToxicLess25</v>
      </c>
      <c r="CJ602" s="2" t="str">
        <f t="shared" si="529"/>
        <v/>
      </c>
    </row>
    <row r="603" spans="1:88" x14ac:dyDescent="0.2">
      <c r="A603" s="1" t="s">
        <v>142</v>
      </c>
      <c r="B603" s="19" t="s">
        <v>289</v>
      </c>
      <c r="C603" s="20">
        <v>37332</v>
      </c>
      <c r="D603" s="7">
        <v>0</v>
      </c>
      <c r="E603" s="1">
        <v>0.1</v>
      </c>
      <c r="F603" s="1" t="s">
        <v>57</v>
      </c>
      <c r="G603" s="1" t="s">
        <v>745</v>
      </c>
      <c r="H603" s="19" t="s">
        <v>711</v>
      </c>
      <c r="I603" s="19" t="s">
        <v>712</v>
      </c>
      <c r="J603" s="19" t="s">
        <v>61</v>
      </c>
      <c r="K603" s="2">
        <v>0.75</v>
      </c>
      <c r="L603" s="2">
        <v>0.25</v>
      </c>
      <c r="M603" s="19">
        <v>70</v>
      </c>
      <c r="N603" s="19">
        <v>100</v>
      </c>
      <c r="O603" s="19">
        <v>100</v>
      </c>
      <c r="P603" s="19">
        <v>90</v>
      </c>
      <c r="Q603" s="21"/>
      <c r="R603" s="21"/>
      <c r="S603" s="21"/>
      <c r="T603" s="21"/>
      <c r="W603" s="2">
        <f t="shared" si="477"/>
        <v>90</v>
      </c>
      <c r="X603" s="2">
        <f t="shared" si="478"/>
        <v>14.142135623730951</v>
      </c>
      <c r="Y603" s="2">
        <f t="shared" si="479"/>
        <v>4</v>
      </c>
      <c r="Z603" s="19">
        <v>100</v>
      </c>
      <c r="AA603" s="19">
        <v>70</v>
      </c>
      <c r="AB603" s="19">
        <v>73</v>
      </c>
      <c r="AC603" s="19">
        <v>80</v>
      </c>
      <c r="AJ603" s="2">
        <f t="shared" si="480"/>
        <v>80.75</v>
      </c>
      <c r="AK603" s="2">
        <f t="shared" si="481"/>
        <v>13.5</v>
      </c>
      <c r="AL603" s="2">
        <f t="shared" si="482"/>
        <v>4</v>
      </c>
      <c r="AM603" s="22">
        <f t="shared" si="483"/>
        <v>0.99115658643119231</v>
      </c>
      <c r="AN603" s="22">
        <f t="shared" si="484"/>
        <v>1.5707963267948966</v>
      </c>
      <c r="AO603" s="22">
        <f t="shared" si="485"/>
        <v>1.5707963267948966</v>
      </c>
      <c r="AP603" s="22">
        <f t="shared" si="486"/>
        <v>1.2490457723982542</v>
      </c>
      <c r="AQ603" s="22" t="str">
        <f t="shared" si="487"/>
        <v/>
      </c>
      <c r="AR603" s="22" t="str">
        <f t="shared" si="488"/>
        <v/>
      </c>
      <c r="AS603" s="22" t="str">
        <f t="shared" si="489"/>
        <v/>
      </c>
      <c r="AT603" s="22" t="str">
        <f t="shared" si="490"/>
        <v/>
      </c>
      <c r="AU603" s="22" t="str">
        <f t="shared" si="491"/>
        <v/>
      </c>
      <c r="AV603" s="22" t="str">
        <f t="shared" si="492"/>
        <v/>
      </c>
      <c r="AW603" s="2">
        <f t="shared" si="493"/>
        <v>1.3454487531048098</v>
      </c>
      <c r="AX603" s="2">
        <f t="shared" si="494"/>
        <v>0.28070122431238398</v>
      </c>
      <c r="AY603" s="2">
        <f t="shared" si="495"/>
        <v>4</v>
      </c>
      <c r="AZ603" s="23">
        <f t="shared" si="496"/>
        <v>1.5707963267948966</v>
      </c>
      <c r="BA603" s="23">
        <f t="shared" si="497"/>
        <v>0.99115658643119231</v>
      </c>
      <c r="BB603" s="23">
        <f t="shared" si="498"/>
        <v>1.0243957626569244</v>
      </c>
      <c r="BC603" s="23">
        <f t="shared" si="499"/>
        <v>1.1071487177940904</v>
      </c>
      <c r="BD603" s="23" t="str">
        <f t="shared" si="500"/>
        <v/>
      </c>
      <c r="BE603" s="23" t="str">
        <f t="shared" si="501"/>
        <v/>
      </c>
      <c r="BF603" s="23" t="str">
        <f t="shared" si="502"/>
        <v/>
      </c>
      <c r="BG603" s="23" t="str">
        <f t="shared" si="503"/>
        <v/>
      </c>
      <c r="BH603" s="23" t="str">
        <f t="shared" si="504"/>
        <v/>
      </c>
      <c r="BI603" s="23" t="str">
        <f t="shared" si="505"/>
        <v/>
      </c>
      <c r="BJ603" s="2">
        <f t="shared" si="506"/>
        <v>1.173374348419276</v>
      </c>
      <c r="BK603" s="2">
        <f t="shared" si="507"/>
        <v>0.26939932866000932</v>
      </c>
      <c r="BL603" s="2">
        <f t="shared" si="508"/>
        <v>4</v>
      </c>
      <c r="BM603" s="2">
        <f t="shared" si="509"/>
        <v>8.5405913376101323E-4</v>
      </c>
      <c r="BN603" s="2">
        <f t="shared" si="510"/>
        <v>1.506591864530062E-4</v>
      </c>
      <c r="BO603" s="2">
        <f t="shared" si="511"/>
        <v>6</v>
      </c>
      <c r="BP603" s="2">
        <f t="shared" si="512"/>
        <v>0.96102190129052101</v>
      </c>
      <c r="BQ603" s="2">
        <f t="shared" si="513"/>
        <v>0.71755819649141217</v>
      </c>
      <c r="BR603" s="3" t="str">
        <f t="shared" si="514"/>
        <v>Nontoxic</v>
      </c>
      <c r="BS603" s="2">
        <f t="shared" si="515"/>
        <v>89.722222222222229</v>
      </c>
      <c r="BT603" s="4" t="s">
        <v>663</v>
      </c>
      <c r="BU603" s="2" t="s">
        <v>666</v>
      </c>
      <c r="BV603" s="2">
        <f t="shared" si="516"/>
        <v>3</v>
      </c>
      <c r="BW603" s="2">
        <f t="shared" si="517"/>
        <v>3</v>
      </c>
      <c r="BX603" s="2">
        <f t="shared" si="518"/>
        <v>7.8793177330471309E-2</v>
      </c>
      <c r="BY603" s="2">
        <f t="shared" si="519"/>
        <v>7.2575998282463722E-2</v>
      </c>
      <c r="BZ603" s="2">
        <f t="shared" si="520"/>
        <v>7.5684587806467515E-2</v>
      </c>
      <c r="CA603" s="2">
        <f t="shared" si="521"/>
        <v>1.1666666666666667</v>
      </c>
      <c r="CB603" s="2">
        <f t="shared" si="522"/>
        <v>4.3416309615927108E-3</v>
      </c>
      <c r="CC603" s="2">
        <v>6.6349999999999998</v>
      </c>
      <c r="CD603" s="2" t="str">
        <f t="shared" si="523"/>
        <v>Same Var</v>
      </c>
      <c r="CE603" s="2">
        <f t="shared" si="524"/>
        <v>9.0268908092630981E-2</v>
      </c>
      <c r="CF603" s="2" t="str">
        <f t="shared" si="525"/>
        <v>NS</v>
      </c>
      <c r="CG603" s="2" t="str">
        <f t="shared" si="526"/>
        <v>NS</v>
      </c>
      <c r="CH603" s="2" t="str">
        <f t="shared" si="527"/>
        <v>Same Var T-test</v>
      </c>
      <c r="CI603" s="2" t="str">
        <f t="shared" si="528"/>
        <v/>
      </c>
      <c r="CJ603" s="2" t="str">
        <f t="shared" si="529"/>
        <v/>
      </c>
    </row>
    <row r="604" spans="1:88" x14ac:dyDescent="0.2">
      <c r="A604" s="1" t="s">
        <v>142</v>
      </c>
      <c r="B604" s="19" t="s">
        <v>295</v>
      </c>
      <c r="C604" s="20">
        <v>37332</v>
      </c>
      <c r="D604" s="7">
        <v>0</v>
      </c>
      <c r="E604" s="1">
        <v>0.1</v>
      </c>
      <c r="F604" s="1" t="s">
        <v>57</v>
      </c>
      <c r="G604" s="1" t="s">
        <v>745</v>
      </c>
      <c r="H604" s="19" t="s">
        <v>711</v>
      </c>
      <c r="I604" s="19" t="s">
        <v>712</v>
      </c>
      <c r="J604" s="19" t="s">
        <v>61</v>
      </c>
      <c r="K604" s="2">
        <v>0.75</v>
      </c>
      <c r="L604" s="2">
        <v>0.25</v>
      </c>
      <c r="M604" s="19">
        <v>70</v>
      </c>
      <c r="N604" s="19">
        <v>100</v>
      </c>
      <c r="O604" s="19">
        <v>100</v>
      </c>
      <c r="P604" s="19">
        <v>90</v>
      </c>
      <c r="Q604" s="21"/>
      <c r="R604" s="21"/>
      <c r="S604" s="21"/>
      <c r="T604" s="21"/>
      <c r="W604" s="2">
        <f t="shared" si="477"/>
        <v>90</v>
      </c>
      <c r="X604" s="2">
        <f t="shared" si="478"/>
        <v>14.142135623730951</v>
      </c>
      <c r="Y604" s="2">
        <f t="shared" si="479"/>
        <v>4</v>
      </c>
      <c r="Z604" s="19">
        <v>70</v>
      </c>
      <c r="AA604" s="19">
        <v>100</v>
      </c>
      <c r="AB604" s="19">
        <v>70</v>
      </c>
      <c r="AC604" s="19">
        <v>90</v>
      </c>
      <c r="AJ604" s="2">
        <f t="shared" si="480"/>
        <v>82.5</v>
      </c>
      <c r="AK604" s="2">
        <f t="shared" si="481"/>
        <v>15</v>
      </c>
      <c r="AL604" s="2">
        <f t="shared" si="482"/>
        <v>4</v>
      </c>
      <c r="AM604" s="22">
        <f t="shared" si="483"/>
        <v>0.99115658643119231</v>
      </c>
      <c r="AN604" s="22">
        <f t="shared" si="484"/>
        <v>1.5707963267948966</v>
      </c>
      <c r="AO604" s="22">
        <f t="shared" si="485"/>
        <v>1.5707963267948966</v>
      </c>
      <c r="AP604" s="22">
        <f t="shared" si="486"/>
        <v>1.2490457723982542</v>
      </c>
      <c r="AQ604" s="22" t="str">
        <f t="shared" si="487"/>
        <v/>
      </c>
      <c r="AR604" s="22" t="str">
        <f t="shared" si="488"/>
        <v/>
      </c>
      <c r="AS604" s="22" t="str">
        <f t="shared" si="489"/>
        <v/>
      </c>
      <c r="AT604" s="22" t="str">
        <f t="shared" si="490"/>
        <v/>
      </c>
      <c r="AU604" s="22" t="str">
        <f t="shared" si="491"/>
        <v/>
      </c>
      <c r="AV604" s="22" t="str">
        <f t="shared" si="492"/>
        <v/>
      </c>
      <c r="AW604" s="2">
        <f t="shared" si="493"/>
        <v>1.3454487531048098</v>
      </c>
      <c r="AX604" s="2">
        <f t="shared" si="494"/>
        <v>0.28070122431238398</v>
      </c>
      <c r="AY604" s="2">
        <f t="shared" si="495"/>
        <v>4</v>
      </c>
      <c r="AZ604" s="23">
        <f t="shared" si="496"/>
        <v>0.99115658643119231</v>
      </c>
      <c r="BA604" s="23">
        <f t="shared" si="497"/>
        <v>1.5707963267948966</v>
      </c>
      <c r="BB604" s="23">
        <f t="shared" si="498"/>
        <v>0.99115658643119231</v>
      </c>
      <c r="BC604" s="23">
        <f t="shared" si="499"/>
        <v>1.2490457723982542</v>
      </c>
      <c r="BD604" s="23" t="str">
        <f t="shared" si="500"/>
        <v/>
      </c>
      <c r="BE604" s="23" t="str">
        <f t="shared" si="501"/>
        <v/>
      </c>
      <c r="BF604" s="23" t="str">
        <f t="shared" si="502"/>
        <v/>
      </c>
      <c r="BG604" s="23" t="str">
        <f t="shared" si="503"/>
        <v/>
      </c>
      <c r="BH604" s="23" t="str">
        <f t="shared" si="504"/>
        <v/>
      </c>
      <c r="BI604" s="23" t="str">
        <f t="shared" si="505"/>
        <v/>
      </c>
      <c r="BJ604" s="2">
        <f t="shared" si="506"/>
        <v>1.2005388180138838</v>
      </c>
      <c r="BK604" s="2">
        <f t="shared" si="507"/>
        <v>0.27515170678340595</v>
      </c>
      <c r="BL604" s="2">
        <f t="shared" si="508"/>
        <v>4</v>
      </c>
      <c r="BM604" s="2">
        <f t="shared" si="509"/>
        <v>9.0044441476198715E-4</v>
      </c>
      <c r="BN604" s="2">
        <f t="shared" si="510"/>
        <v>1.603361792284713E-4</v>
      </c>
      <c r="BO604" s="2">
        <f t="shared" si="511"/>
        <v>6</v>
      </c>
      <c r="BP604" s="2">
        <f t="shared" si="512"/>
        <v>1.1052136873703344</v>
      </c>
      <c r="BQ604" s="2">
        <f t="shared" si="513"/>
        <v>0.71755819649141217</v>
      </c>
      <c r="BR604" s="3" t="str">
        <f t="shared" si="514"/>
        <v>Nontoxic</v>
      </c>
      <c r="BS604" s="2">
        <f t="shared" si="515"/>
        <v>91.666666666666657</v>
      </c>
      <c r="BT604" s="4" t="s">
        <v>663</v>
      </c>
      <c r="BU604" s="2" t="s">
        <v>666</v>
      </c>
      <c r="BV604" s="2">
        <f t="shared" si="516"/>
        <v>3</v>
      </c>
      <c r="BW604" s="2">
        <f t="shared" si="517"/>
        <v>3</v>
      </c>
      <c r="BX604" s="2">
        <f t="shared" si="518"/>
        <v>7.8793177330471309E-2</v>
      </c>
      <c r="BY604" s="2">
        <f t="shared" si="519"/>
        <v>7.5708461745821395E-2</v>
      </c>
      <c r="BZ604" s="2">
        <f t="shared" si="520"/>
        <v>7.7250819538146345E-2</v>
      </c>
      <c r="CA604" s="2">
        <f t="shared" si="521"/>
        <v>1.1666666666666667</v>
      </c>
      <c r="CB604" s="2">
        <f t="shared" si="522"/>
        <v>1.0252389866214984E-3</v>
      </c>
      <c r="CC604" s="2">
        <v>6.6349999999999998</v>
      </c>
      <c r="CD604" s="2" t="str">
        <f t="shared" si="523"/>
        <v>Same Var</v>
      </c>
      <c r="CE604" s="2">
        <f t="shared" si="524"/>
        <v>9.0924863564617528E-2</v>
      </c>
      <c r="CF604" s="2" t="str">
        <f t="shared" si="525"/>
        <v>NS</v>
      </c>
      <c r="CG604" s="2" t="str">
        <f t="shared" si="526"/>
        <v>NS</v>
      </c>
      <c r="CH604" s="2" t="str">
        <f t="shared" si="527"/>
        <v>Same Var T-test</v>
      </c>
      <c r="CI604" s="2" t="str">
        <f t="shared" si="528"/>
        <v/>
      </c>
      <c r="CJ604" s="2" t="str">
        <f t="shared" si="529"/>
        <v/>
      </c>
    </row>
    <row r="605" spans="1:88" x14ac:dyDescent="0.2">
      <c r="A605" s="1" t="s">
        <v>142</v>
      </c>
      <c r="B605" s="19" t="s">
        <v>293</v>
      </c>
      <c r="C605" s="20">
        <v>37332</v>
      </c>
      <c r="D605" s="7">
        <v>0</v>
      </c>
      <c r="E605" s="1">
        <v>0.1</v>
      </c>
      <c r="F605" s="1" t="s">
        <v>57</v>
      </c>
      <c r="G605" s="1" t="s">
        <v>745</v>
      </c>
      <c r="H605" s="19" t="s">
        <v>711</v>
      </c>
      <c r="I605" s="19" t="s">
        <v>712</v>
      </c>
      <c r="J605" s="19" t="s">
        <v>61</v>
      </c>
      <c r="K605" s="2">
        <v>0.75</v>
      </c>
      <c r="L605" s="2">
        <v>0.25</v>
      </c>
      <c r="M605" s="19">
        <v>70</v>
      </c>
      <c r="N605" s="19">
        <v>100</v>
      </c>
      <c r="O605" s="19">
        <v>100</v>
      </c>
      <c r="P605" s="19">
        <v>90</v>
      </c>
      <c r="Q605" s="21"/>
      <c r="R605" s="21"/>
      <c r="S605" s="21"/>
      <c r="T605" s="21"/>
      <c r="W605" s="2">
        <f t="shared" si="477"/>
        <v>90</v>
      </c>
      <c r="X605" s="2">
        <f t="shared" si="478"/>
        <v>14.142135623730951</v>
      </c>
      <c r="Y605" s="2">
        <f t="shared" si="479"/>
        <v>4</v>
      </c>
      <c r="Z605" s="19">
        <v>90</v>
      </c>
      <c r="AA605" s="19">
        <v>60</v>
      </c>
      <c r="AB605" s="19">
        <v>100</v>
      </c>
      <c r="AC605" s="19">
        <v>91</v>
      </c>
      <c r="AJ605" s="2">
        <f t="shared" si="480"/>
        <v>85.25</v>
      </c>
      <c r="AK605" s="2">
        <f t="shared" si="481"/>
        <v>17.423642940938997</v>
      </c>
      <c r="AL605" s="2">
        <f t="shared" si="482"/>
        <v>4</v>
      </c>
      <c r="AM605" s="22">
        <f t="shared" si="483"/>
        <v>0.99115658643119231</v>
      </c>
      <c r="AN605" s="22">
        <f t="shared" si="484"/>
        <v>1.5707963267948966</v>
      </c>
      <c r="AO605" s="22">
        <f t="shared" si="485"/>
        <v>1.5707963267948966</v>
      </c>
      <c r="AP605" s="22">
        <f t="shared" si="486"/>
        <v>1.2490457723982542</v>
      </c>
      <c r="AQ605" s="22" t="str">
        <f t="shared" si="487"/>
        <v/>
      </c>
      <c r="AR605" s="22" t="str">
        <f t="shared" si="488"/>
        <v/>
      </c>
      <c r="AS605" s="22" t="str">
        <f t="shared" si="489"/>
        <v/>
      </c>
      <c r="AT605" s="22" t="str">
        <f t="shared" si="490"/>
        <v/>
      </c>
      <c r="AU605" s="22" t="str">
        <f t="shared" si="491"/>
        <v/>
      </c>
      <c r="AV605" s="22" t="str">
        <f t="shared" si="492"/>
        <v/>
      </c>
      <c r="AW605" s="2">
        <f t="shared" si="493"/>
        <v>1.3454487531048098</v>
      </c>
      <c r="AX605" s="2">
        <f t="shared" si="494"/>
        <v>0.28070122431238398</v>
      </c>
      <c r="AY605" s="2">
        <f t="shared" si="495"/>
        <v>4</v>
      </c>
      <c r="AZ605" s="23">
        <f t="shared" si="496"/>
        <v>1.2490457723982542</v>
      </c>
      <c r="BA605" s="23">
        <f t="shared" si="497"/>
        <v>0.88607712379261372</v>
      </c>
      <c r="BB605" s="23">
        <f t="shared" si="498"/>
        <v>1.5707963267948966</v>
      </c>
      <c r="BC605" s="23">
        <f t="shared" si="499"/>
        <v>1.2661036727794992</v>
      </c>
      <c r="BD605" s="23" t="str">
        <f t="shared" si="500"/>
        <v/>
      </c>
      <c r="BE605" s="23" t="str">
        <f t="shared" si="501"/>
        <v/>
      </c>
      <c r="BF605" s="23" t="str">
        <f t="shared" si="502"/>
        <v/>
      </c>
      <c r="BG605" s="23" t="str">
        <f t="shared" si="503"/>
        <v/>
      </c>
      <c r="BH605" s="23" t="str">
        <f t="shared" si="504"/>
        <v/>
      </c>
      <c r="BI605" s="23" t="str">
        <f t="shared" si="505"/>
        <v/>
      </c>
      <c r="BJ605" s="2">
        <f t="shared" si="506"/>
        <v>1.2430057239413159</v>
      </c>
      <c r="BK605" s="2">
        <f t="shared" si="507"/>
        <v>0.28012776986530075</v>
      </c>
      <c r="BL605" s="2">
        <f t="shared" si="508"/>
        <v>4</v>
      </c>
      <c r="BM605" s="2">
        <f t="shared" si="509"/>
        <v>9.4237840416936975E-4</v>
      </c>
      <c r="BN605" s="2">
        <f t="shared" si="510"/>
        <v>1.6921150668879208E-4</v>
      </c>
      <c r="BO605" s="2">
        <f t="shared" si="511"/>
        <v>6</v>
      </c>
      <c r="BP605" s="2">
        <f t="shared" si="512"/>
        <v>1.3350866793355107</v>
      </c>
      <c r="BQ605" s="2">
        <f t="shared" si="513"/>
        <v>0.71755819649141217</v>
      </c>
      <c r="BR605" s="3" t="str">
        <f t="shared" si="514"/>
        <v>Nontoxic</v>
      </c>
      <c r="BS605" s="2">
        <f t="shared" si="515"/>
        <v>94.722222222222214</v>
      </c>
      <c r="BT605" s="4" t="s">
        <v>663</v>
      </c>
      <c r="BU605" s="2" t="s">
        <v>666</v>
      </c>
      <c r="BV605" s="2">
        <f t="shared" si="516"/>
        <v>3</v>
      </c>
      <c r="BW605" s="2">
        <f t="shared" si="517"/>
        <v>3</v>
      </c>
      <c r="BX605" s="2">
        <f t="shared" si="518"/>
        <v>7.8793177330471309E-2</v>
      </c>
      <c r="BY605" s="2">
        <f t="shared" si="519"/>
        <v>7.8471567449706903E-2</v>
      </c>
      <c r="BZ605" s="2">
        <f t="shared" si="520"/>
        <v>7.8632372390089106E-2</v>
      </c>
      <c r="CA605" s="2">
        <f t="shared" si="521"/>
        <v>1.1666666666666667</v>
      </c>
      <c r="CB605" s="2">
        <f t="shared" si="522"/>
        <v>1.0754033630076621E-5</v>
      </c>
      <c r="CC605" s="2">
        <v>6.6349999999999998</v>
      </c>
      <c r="CD605" s="2" t="str">
        <f t="shared" si="523"/>
        <v>Same Var</v>
      </c>
      <c r="CE605" s="2">
        <f t="shared" si="524"/>
        <v>9.0280736730690814E-2</v>
      </c>
      <c r="CF605" s="2" t="str">
        <f t="shared" si="525"/>
        <v>NS</v>
      </c>
      <c r="CG605" s="2" t="str">
        <f t="shared" si="526"/>
        <v>NS</v>
      </c>
      <c r="CH605" s="2" t="str">
        <f t="shared" si="527"/>
        <v>Same Var T-test</v>
      </c>
      <c r="CI605" s="2" t="str">
        <f t="shared" si="528"/>
        <v/>
      </c>
      <c r="CJ605" s="2" t="str">
        <f t="shared" si="529"/>
        <v/>
      </c>
    </row>
    <row r="606" spans="1:88" x14ac:dyDescent="0.2">
      <c r="A606" s="1" t="s">
        <v>142</v>
      </c>
      <c r="B606" s="19" t="s">
        <v>286</v>
      </c>
      <c r="C606" s="20">
        <v>37332</v>
      </c>
      <c r="D606" s="7">
        <v>0</v>
      </c>
      <c r="E606" s="1">
        <v>0.1</v>
      </c>
      <c r="F606" s="1" t="s">
        <v>57</v>
      </c>
      <c r="G606" s="1" t="s">
        <v>745</v>
      </c>
      <c r="H606" s="19" t="s">
        <v>711</v>
      </c>
      <c r="I606" s="19" t="s">
        <v>712</v>
      </c>
      <c r="J606" s="19" t="s">
        <v>61</v>
      </c>
      <c r="K606" s="2">
        <v>0.75</v>
      </c>
      <c r="L606" s="2">
        <v>0.25</v>
      </c>
      <c r="M606" s="19">
        <v>70</v>
      </c>
      <c r="N606" s="19">
        <v>100</v>
      </c>
      <c r="O606" s="19">
        <v>100</v>
      </c>
      <c r="P606" s="19">
        <v>90</v>
      </c>
      <c r="Q606" s="21"/>
      <c r="R606" s="21"/>
      <c r="S606" s="21"/>
      <c r="T606" s="21"/>
      <c r="W606" s="2">
        <f t="shared" si="477"/>
        <v>90</v>
      </c>
      <c r="X606" s="2">
        <f t="shared" si="478"/>
        <v>14.142135623730951</v>
      </c>
      <c r="Y606" s="2">
        <f t="shared" si="479"/>
        <v>4</v>
      </c>
      <c r="Z606" s="19">
        <v>56</v>
      </c>
      <c r="AA606" s="19">
        <v>100</v>
      </c>
      <c r="AB606" s="19">
        <v>100</v>
      </c>
      <c r="AC606" s="19">
        <v>80</v>
      </c>
      <c r="AJ606" s="2">
        <f t="shared" si="480"/>
        <v>84</v>
      </c>
      <c r="AK606" s="2">
        <f t="shared" si="481"/>
        <v>20.912516188477497</v>
      </c>
      <c r="AL606" s="2">
        <f t="shared" si="482"/>
        <v>4</v>
      </c>
      <c r="AM606" s="22">
        <f t="shared" si="483"/>
        <v>0.99115658643119231</v>
      </c>
      <c r="AN606" s="22">
        <f t="shared" si="484"/>
        <v>1.5707963267948966</v>
      </c>
      <c r="AO606" s="22">
        <f t="shared" si="485"/>
        <v>1.5707963267948966</v>
      </c>
      <c r="AP606" s="22">
        <f t="shared" si="486"/>
        <v>1.2490457723982542</v>
      </c>
      <c r="AQ606" s="22" t="str">
        <f t="shared" si="487"/>
        <v/>
      </c>
      <c r="AR606" s="22" t="str">
        <f t="shared" si="488"/>
        <v/>
      </c>
      <c r="AS606" s="22" t="str">
        <f t="shared" si="489"/>
        <v/>
      </c>
      <c r="AT606" s="22" t="str">
        <f t="shared" si="490"/>
        <v/>
      </c>
      <c r="AU606" s="22" t="str">
        <f t="shared" si="491"/>
        <v/>
      </c>
      <c r="AV606" s="22" t="str">
        <f t="shared" si="492"/>
        <v/>
      </c>
      <c r="AW606" s="2">
        <f t="shared" si="493"/>
        <v>1.3454487531048098</v>
      </c>
      <c r="AX606" s="2">
        <f t="shared" si="494"/>
        <v>0.28070122431238398</v>
      </c>
      <c r="AY606" s="2">
        <f t="shared" si="495"/>
        <v>4</v>
      </c>
      <c r="AZ606" s="23">
        <f t="shared" si="496"/>
        <v>0.84554310459484239</v>
      </c>
      <c r="BA606" s="23">
        <f t="shared" si="497"/>
        <v>1.5707963267948966</v>
      </c>
      <c r="BB606" s="23">
        <f t="shared" si="498"/>
        <v>1.5707963267948966</v>
      </c>
      <c r="BC606" s="23">
        <f t="shared" si="499"/>
        <v>1.1071487177940904</v>
      </c>
      <c r="BD606" s="23" t="str">
        <f t="shared" si="500"/>
        <v/>
      </c>
      <c r="BE606" s="23" t="str">
        <f t="shared" si="501"/>
        <v/>
      </c>
      <c r="BF606" s="23" t="str">
        <f t="shared" si="502"/>
        <v/>
      </c>
      <c r="BG606" s="23" t="str">
        <f t="shared" si="503"/>
        <v/>
      </c>
      <c r="BH606" s="23" t="str">
        <f t="shared" si="504"/>
        <v/>
      </c>
      <c r="BI606" s="23" t="str">
        <f t="shared" si="505"/>
        <v/>
      </c>
      <c r="BJ606" s="2">
        <f t="shared" si="506"/>
        <v>1.2735711189946815</v>
      </c>
      <c r="BK606" s="2">
        <f t="shared" si="507"/>
        <v>0.3594393991742334</v>
      </c>
      <c r="BL606" s="2">
        <f t="shared" si="508"/>
        <v>4</v>
      </c>
      <c r="BM606" s="2">
        <f t="shared" si="509"/>
        <v>1.8817776350698607E-3</v>
      </c>
      <c r="BN606" s="2">
        <f t="shared" si="510"/>
        <v>3.886697495800879E-4</v>
      </c>
      <c r="BO606" s="2">
        <f t="shared" si="511"/>
        <v>5</v>
      </c>
      <c r="BP606" s="2">
        <f t="shared" si="512"/>
        <v>1.2698670041487925</v>
      </c>
      <c r="BQ606" s="2">
        <f t="shared" si="513"/>
        <v>0.72668684380042159</v>
      </c>
      <c r="BR606" s="3" t="str">
        <f t="shared" si="514"/>
        <v>Nontoxic</v>
      </c>
      <c r="BS606" s="2">
        <f t="shared" si="515"/>
        <v>93.333333333333329</v>
      </c>
      <c r="BT606" s="4" t="s">
        <v>663</v>
      </c>
      <c r="BU606" s="2" t="s">
        <v>666</v>
      </c>
      <c r="BV606" s="2">
        <f t="shared" si="516"/>
        <v>3</v>
      </c>
      <c r="BW606" s="2">
        <f t="shared" si="517"/>
        <v>3</v>
      </c>
      <c r="BX606" s="2">
        <f t="shared" si="518"/>
        <v>7.8793177330471309E-2</v>
      </c>
      <c r="BY606" s="2">
        <f t="shared" si="519"/>
        <v>0.12919668167873391</v>
      </c>
      <c r="BZ606" s="2">
        <f t="shared" si="520"/>
        <v>0.10399492950460261</v>
      </c>
      <c r="CA606" s="2">
        <f t="shared" si="521"/>
        <v>1.1666666666666667</v>
      </c>
      <c r="CB606" s="2">
        <f t="shared" si="522"/>
        <v>0.15562791757660474</v>
      </c>
      <c r="CC606" s="2">
        <v>6.6349999999999998</v>
      </c>
      <c r="CD606" s="2" t="str">
        <f t="shared" si="523"/>
        <v>Same Var</v>
      </c>
      <c r="CE606" s="2">
        <f t="shared" si="524"/>
        <v>8.7383662827549585E-2</v>
      </c>
      <c r="CF606" s="2" t="str">
        <f t="shared" si="525"/>
        <v>NS</v>
      </c>
      <c r="CG606" s="2" t="str">
        <f t="shared" si="526"/>
        <v>NS</v>
      </c>
      <c r="CH606" s="2" t="str">
        <f t="shared" si="527"/>
        <v>Same Var T-test</v>
      </c>
      <c r="CI606" s="2" t="str">
        <f t="shared" si="528"/>
        <v/>
      </c>
      <c r="CJ606" s="2" t="str">
        <f t="shared" si="529"/>
        <v/>
      </c>
    </row>
    <row r="607" spans="1:88" x14ac:dyDescent="0.2">
      <c r="A607" s="1" t="s">
        <v>142</v>
      </c>
      <c r="B607" s="19" t="s">
        <v>290</v>
      </c>
      <c r="C607" s="20">
        <v>37332</v>
      </c>
      <c r="D607" s="7">
        <v>0</v>
      </c>
      <c r="E607" s="1">
        <v>0.1</v>
      </c>
      <c r="F607" s="1" t="s">
        <v>57</v>
      </c>
      <c r="G607" s="1" t="s">
        <v>745</v>
      </c>
      <c r="H607" s="19" t="s">
        <v>711</v>
      </c>
      <c r="I607" s="19" t="s">
        <v>712</v>
      </c>
      <c r="J607" s="19" t="s">
        <v>61</v>
      </c>
      <c r="K607" s="2">
        <v>0.75</v>
      </c>
      <c r="L607" s="2">
        <v>0.25</v>
      </c>
      <c r="M607" s="19">
        <v>70</v>
      </c>
      <c r="N607" s="19">
        <v>100</v>
      </c>
      <c r="O607" s="19">
        <v>100</v>
      </c>
      <c r="P607" s="19">
        <v>90</v>
      </c>
      <c r="Q607" s="21"/>
      <c r="R607" s="21"/>
      <c r="S607" s="21"/>
      <c r="T607" s="21"/>
      <c r="W607" s="2">
        <f t="shared" si="477"/>
        <v>90</v>
      </c>
      <c r="X607" s="2">
        <f t="shared" si="478"/>
        <v>14.142135623730951</v>
      </c>
      <c r="Y607" s="2">
        <f t="shared" si="479"/>
        <v>4</v>
      </c>
      <c r="Z607" s="19">
        <v>100</v>
      </c>
      <c r="AA607" s="19">
        <v>100</v>
      </c>
      <c r="AB607" s="19">
        <v>50</v>
      </c>
      <c r="AC607" s="19">
        <v>80</v>
      </c>
      <c r="AJ607" s="2">
        <f t="shared" si="480"/>
        <v>82.5</v>
      </c>
      <c r="AK607" s="2">
        <f t="shared" si="481"/>
        <v>23.629078131263043</v>
      </c>
      <c r="AL607" s="2">
        <f t="shared" si="482"/>
        <v>4</v>
      </c>
      <c r="AM607" s="22">
        <f t="shared" si="483"/>
        <v>0.99115658643119231</v>
      </c>
      <c r="AN607" s="22">
        <f t="shared" si="484"/>
        <v>1.5707963267948966</v>
      </c>
      <c r="AO607" s="22">
        <f t="shared" si="485"/>
        <v>1.5707963267948966</v>
      </c>
      <c r="AP607" s="22">
        <f t="shared" si="486"/>
        <v>1.2490457723982542</v>
      </c>
      <c r="AQ607" s="22" t="str">
        <f t="shared" si="487"/>
        <v/>
      </c>
      <c r="AR607" s="22" t="str">
        <f t="shared" si="488"/>
        <v/>
      </c>
      <c r="AS607" s="22" t="str">
        <f t="shared" si="489"/>
        <v/>
      </c>
      <c r="AT607" s="22" t="str">
        <f t="shared" si="490"/>
        <v/>
      </c>
      <c r="AU607" s="22" t="str">
        <f t="shared" si="491"/>
        <v/>
      </c>
      <c r="AV607" s="22" t="str">
        <f t="shared" si="492"/>
        <v/>
      </c>
      <c r="AW607" s="2">
        <f t="shared" si="493"/>
        <v>1.3454487531048098</v>
      </c>
      <c r="AX607" s="2">
        <f t="shared" si="494"/>
        <v>0.28070122431238398</v>
      </c>
      <c r="AY607" s="2">
        <f t="shared" si="495"/>
        <v>4</v>
      </c>
      <c r="AZ607" s="23">
        <f t="shared" si="496"/>
        <v>1.5707963267948966</v>
      </c>
      <c r="BA607" s="23">
        <f t="shared" si="497"/>
        <v>1.5707963267948966</v>
      </c>
      <c r="BB607" s="23">
        <f t="shared" si="498"/>
        <v>0.78539816339744839</v>
      </c>
      <c r="BC607" s="23">
        <f t="shared" si="499"/>
        <v>1.1071487177940904</v>
      </c>
      <c r="BD607" s="23" t="str">
        <f t="shared" si="500"/>
        <v/>
      </c>
      <c r="BE607" s="23" t="str">
        <f t="shared" si="501"/>
        <v/>
      </c>
      <c r="BF607" s="23" t="str">
        <f t="shared" si="502"/>
        <v/>
      </c>
      <c r="BG607" s="23" t="str">
        <f t="shared" si="503"/>
        <v/>
      </c>
      <c r="BH607" s="23" t="str">
        <f t="shared" si="504"/>
        <v/>
      </c>
      <c r="BI607" s="23" t="str">
        <f t="shared" si="505"/>
        <v/>
      </c>
      <c r="BJ607" s="2">
        <f t="shared" si="506"/>
        <v>1.258534883695333</v>
      </c>
      <c r="BK607" s="2">
        <f t="shared" si="507"/>
        <v>0.38374928665026481</v>
      </c>
      <c r="BL607" s="2">
        <f t="shared" si="508"/>
        <v>4</v>
      </c>
      <c r="BM607" s="2">
        <f t="shared" si="509"/>
        <v>2.2940430348829658E-3</v>
      </c>
      <c r="BN607" s="2">
        <f t="shared" si="510"/>
        <v>4.9272725571988286E-4</v>
      </c>
      <c r="BO607" s="2">
        <f t="shared" si="511"/>
        <v>5</v>
      </c>
      <c r="BP607" s="2">
        <f t="shared" si="512"/>
        <v>1.1398040379734031</v>
      </c>
      <c r="BQ607" s="2">
        <f t="shared" si="513"/>
        <v>0.72668684380042159</v>
      </c>
      <c r="BR607" s="3" t="str">
        <f t="shared" si="514"/>
        <v>Nontoxic</v>
      </c>
      <c r="BS607" s="2">
        <f t="shared" si="515"/>
        <v>91.666666666666657</v>
      </c>
      <c r="BT607" s="4" t="s">
        <v>663</v>
      </c>
      <c r="BU607" s="2" t="s">
        <v>666</v>
      </c>
      <c r="BV607" s="2">
        <f t="shared" si="516"/>
        <v>3</v>
      </c>
      <c r="BW607" s="2">
        <f t="shared" si="517"/>
        <v>3</v>
      </c>
      <c r="BX607" s="2">
        <f t="shared" si="518"/>
        <v>7.8793177330471309E-2</v>
      </c>
      <c r="BY607" s="2">
        <f t="shared" si="519"/>
        <v>0.14726351500458712</v>
      </c>
      <c r="BZ607" s="2">
        <f t="shared" si="520"/>
        <v>0.11302834616752921</v>
      </c>
      <c r="CA607" s="2">
        <f t="shared" si="521"/>
        <v>1.1666666666666667</v>
      </c>
      <c r="CB607" s="2">
        <f t="shared" si="522"/>
        <v>0.24744153739054195</v>
      </c>
      <c r="CC607" s="2">
        <v>6.6349999999999998</v>
      </c>
      <c r="CD607" s="2" t="str">
        <f t="shared" si="523"/>
        <v>Same Var</v>
      </c>
      <c r="CE607" s="2">
        <f t="shared" si="524"/>
        <v>8.5267215394550164E-2</v>
      </c>
      <c r="CF607" s="2" t="str">
        <f t="shared" si="525"/>
        <v>NS</v>
      </c>
      <c r="CG607" s="2" t="str">
        <f t="shared" si="526"/>
        <v>NS</v>
      </c>
      <c r="CH607" s="2" t="str">
        <f t="shared" si="527"/>
        <v>Same Var T-test</v>
      </c>
      <c r="CI607" s="2" t="str">
        <f t="shared" si="528"/>
        <v/>
      </c>
      <c r="CJ607" s="2" t="str">
        <f t="shared" si="529"/>
        <v/>
      </c>
    </row>
    <row r="608" spans="1:88" hidden="1" x14ac:dyDescent="0.2">
      <c r="A608" s="1" t="s">
        <v>142</v>
      </c>
      <c r="B608" s="19" t="s">
        <v>291</v>
      </c>
      <c r="C608" s="20">
        <v>37332</v>
      </c>
      <c r="D608" s="7">
        <v>0</v>
      </c>
      <c r="E608" s="1">
        <v>0.1</v>
      </c>
      <c r="F608" s="1" t="s">
        <v>57</v>
      </c>
      <c r="G608" s="1" t="s">
        <v>745</v>
      </c>
      <c r="H608" s="19" t="s">
        <v>711</v>
      </c>
      <c r="I608" s="19" t="s">
        <v>712</v>
      </c>
      <c r="J608" s="19" t="s">
        <v>61</v>
      </c>
      <c r="K608" s="2">
        <v>0.75</v>
      </c>
      <c r="L608" s="2">
        <v>0.25</v>
      </c>
      <c r="M608" s="19">
        <v>70</v>
      </c>
      <c r="N608" s="19">
        <v>100</v>
      </c>
      <c r="O608" s="19">
        <v>100</v>
      </c>
      <c r="P608" s="19">
        <v>90</v>
      </c>
      <c r="Q608" s="21"/>
      <c r="R608" s="21"/>
      <c r="S608" s="21"/>
      <c r="T608" s="21"/>
      <c r="W608" s="2">
        <f t="shared" si="477"/>
        <v>90</v>
      </c>
      <c r="X608" s="2">
        <f t="shared" si="478"/>
        <v>14.142135623730951</v>
      </c>
      <c r="Y608" s="2">
        <f t="shared" si="479"/>
        <v>4</v>
      </c>
      <c r="Z608" s="19">
        <v>20</v>
      </c>
      <c r="AA608" s="19">
        <v>55</v>
      </c>
      <c r="AB608" s="19">
        <v>45</v>
      </c>
      <c r="AC608" s="19">
        <v>100</v>
      </c>
      <c r="AJ608" s="2">
        <f t="shared" si="480"/>
        <v>55</v>
      </c>
      <c r="AK608" s="2">
        <f t="shared" si="481"/>
        <v>33.416562759605704</v>
      </c>
      <c r="AL608" s="2">
        <f t="shared" si="482"/>
        <v>4</v>
      </c>
      <c r="AM608" s="22">
        <f t="shared" si="483"/>
        <v>0.99115658643119231</v>
      </c>
      <c r="AN608" s="22">
        <f t="shared" si="484"/>
        <v>1.5707963267948966</v>
      </c>
      <c r="AO608" s="22">
        <f t="shared" si="485"/>
        <v>1.5707963267948966</v>
      </c>
      <c r="AP608" s="22">
        <f t="shared" si="486"/>
        <v>1.2490457723982542</v>
      </c>
      <c r="AQ608" s="22" t="str">
        <f t="shared" si="487"/>
        <v/>
      </c>
      <c r="AR608" s="22" t="str">
        <f t="shared" si="488"/>
        <v/>
      </c>
      <c r="AS608" s="22" t="str">
        <f t="shared" si="489"/>
        <v/>
      </c>
      <c r="AT608" s="22" t="str">
        <f t="shared" si="490"/>
        <v/>
      </c>
      <c r="AU608" s="22" t="str">
        <f t="shared" si="491"/>
        <v/>
      </c>
      <c r="AV608" s="22" t="str">
        <f t="shared" si="492"/>
        <v/>
      </c>
      <c r="AW608" s="2">
        <f t="shared" si="493"/>
        <v>1.3454487531048098</v>
      </c>
      <c r="AX608" s="2">
        <f t="shared" si="494"/>
        <v>0.28070122431238398</v>
      </c>
      <c r="AY608" s="2">
        <f t="shared" si="495"/>
        <v>4</v>
      </c>
      <c r="AZ608" s="23">
        <f t="shared" si="496"/>
        <v>0.46364760900080609</v>
      </c>
      <c r="BA608" s="23">
        <f t="shared" si="497"/>
        <v>0.83548187397822815</v>
      </c>
      <c r="BB608" s="23">
        <f t="shared" si="498"/>
        <v>0.73531445281666841</v>
      </c>
      <c r="BC608" s="23">
        <f t="shared" si="499"/>
        <v>1.5707963267948966</v>
      </c>
      <c r="BD608" s="23" t="str">
        <f t="shared" si="500"/>
        <v/>
      </c>
      <c r="BE608" s="23" t="str">
        <f t="shared" si="501"/>
        <v/>
      </c>
      <c r="BF608" s="23" t="str">
        <f t="shared" si="502"/>
        <v/>
      </c>
      <c r="BG608" s="23" t="str">
        <f t="shared" si="503"/>
        <v/>
      </c>
      <c r="BH608" s="23" t="str">
        <f t="shared" si="504"/>
        <v/>
      </c>
      <c r="BI608" s="23" t="str">
        <f t="shared" si="505"/>
        <v/>
      </c>
      <c r="BJ608" s="2">
        <f t="shared" si="506"/>
        <v>0.90131006564764982</v>
      </c>
      <c r="BK608" s="2">
        <f t="shared" si="507"/>
        <v>0.47316247178626669</v>
      </c>
      <c r="BL608" s="2">
        <f t="shared" si="508"/>
        <v>4</v>
      </c>
      <c r="BM608" s="2">
        <f t="shared" si="509"/>
        <v>4.4958328111200296E-3</v>
      </c>
      <c r="BN608" s="2">
        <f t="shared" si="510"/>
        <v>1.0851633301089385E-3</v>
      </c>
      <c r="BO608" s="2">
        <f t="shared" si="511"/>
        <v>4</v>
      </c>
      <c r="BP608" s="2">
        <f t="shared" si="512"/>
        <v>-0.41621864832830546</v>
      </c>
      <c r="BQ608" s="2">
        <f t="shared" si="513"/>
        <v>0.74069708411268287</v>
      </c>
      <c r="BR608" s="3" t="str">
        <f t="shared" si="514"/>
        <v>Toxic</v>
      </c>
      <c r="BS608" s="2">
        <f t="shared" si="515"/>
        <v>61.111111111111114</v>
      </c>
      <c r="BT608" s="4" t="s">
        <v>663</v>
      </c>
      <c r="BU608" s="2" t="s">
        <v>666</v>
      </c>
      <c r="BV608" s="2">
        <f t="shared" si="516"/>
        <v>3</v>
      </c>
      <c r="BW608" s="2">
        <f t="shared" si="517"/>
        <v>3</v>
      </c>
      <c r="BX608" s="2">
        <f t="shared" si="518"/>
        <v>7.8793177330471309E-2</v>
      </c>
      <c r="BY608" s="2">
        <f t="shared" si="519"/>
        <v>0.22388272470688964</v>
      </c>
      <c r="BZ608" s="2">
        <f t="shared" si="520"/>
        <v>0.15133795101868047</v>
      </c>
      <c r="CA608" s="2">
        <f t="shared" si="521"/>
        <v>1.1666666666666667</v>
      </c>
      <c r="CB608" s="2">
        <f t="shared" si="522"/>
        <v>0.67135389207496432</v>
      </c>
      <c r="CC608" s="2">
        <v>6.6349999999999998</v>
      </c>
      <c r="CD608" s="2" t="str">
        <f t="shared" si="523"/>
        <v>Same Var</v>
      </c>
      <c r="CE608" s="2">
        <f t="shared" si="524"/>
        <v>8.5351390507649422E-2</v>
      </c>
      <c r="CF608" s="2" t="str">
        <f t="shared" si="525"/>
        <v>NS</v>
      </c>
      <c r="CG608" s="2" t="str">
        <f t="shared" si="526"/>
        <v>NS</v>
      </c>
      <c r="CH608" s="2" t="str">
        <f t="shared" si="527"/>
        <v>Same Var T-test</v>
      </c>
      <c r="CI608" s="2" t="str">
        <f t="shared" si="528"/>
        <v/>
      </c>
      <c r="CJ608" s="2" t="str">
        <f t="shared" si="529"/>
        <v/>
      </c>
    </row>
    <row r="609" spans="1:88" hidden="1" x14ac:dyDescent="0.2">
      <c r="A609" s="1" t="s">
        <v>142</v>
      </c>
      <c r="B609" s="19" t="s">
        <v>313</v>
      </c>
      <c r="C609" s="20">
        <v>37332</v>
      </c>
      <c r="D609" s="7">
        <v>0</v>
      </c>
      <c r="E609" s="1">
        <v>0.1</v>
      </c>
      <c r="F609" s="1" t="s">
        <v>57</v>
      </c>
      <c r="G609" s="1" t="s">
        <v>745</v>
      </c>
      <c r="H609" s="19" t="s">
        <v>711</v>
      </c>
      <c r="I609" s="19" t="s">
        <v>712</v>
      </c>
      <c r="J609" s="19" t="s">
        <v>61</v>
      </c>
      <c r="K609" s="2">
        <v>0.75</v>
      </c>
      <c r="L609" s="2">
        <v>0.25</v>
      </c>
      <c r="M609" s="19">
        <v>70</v>
      </c>
      <c r="N609" s="19">
        <v>100</v>
      </c>
      <c r="O609" s="19">
        <v>100</v>
      </c>
      <c r="P609" s="19">
        <v>90</v>
      </c>
      <c r="Q609" s="21"/>
      <c r="R609" s="21"/>
      <c r="S609" s="21"/>
      <c r="T609" s="21"/>
      <c r="W609" s="2">
        <f t="shared" si="477"/>
        <v>90</v>
      </c>
      <c r="X609" s="2">
        <f t="shared" si="478"/>
        <v>14.142135623730951</v>
      </c>
      <c r="Y609" s="2">
        <f t="shared" si="479"/>
        <v>4</v>
      </c>
      <c r="Z609" s="19">
        <v>0</v>
      </c>
      <c r="AA609" s="19">
        <v>90</v>
      </c>
      <c r="AB609" s="19">
        <v>100</v>
      </c>
      <c r="AC609" s="19">
        <v>100</v>
      </c>
      <c r="AJ609" s="2">
        <f t="shared" si="480"/>
        <v>72.5</v>
      </c>
      <c r="AK609" s="2">
        <f t="shared" si="481"/>
        <v>48.562674281111555</v>
      </c>
      <c r="AL609" s="2">
        <f t="shared" si="482"/>
        <v>4</v>
      </c>
      <c r="AM609" s="22">
        <f t="shared" si="483"/>
        <v>0.99115658643119231</v>
      </c>
      <c r="AN609" s="22">
        <f t="shared" si="484"/>
        <v>1.5707963267948966</v>
      </c>
      <c r="AO609" s="22">
        <f t="shared" si="485"/>
        <v>1.5707963267948966</v>
      </c>
      <c r="AP609" s="22">
        <f t="shared" si="486"/>
        <v>1.2490457723982542</v>
      </c>
      <c r="AQ609" s="22" t="str">
        <f t="shared" si="487"/>
        <v/>
      </c>
      <c r="AR609" s="22" t="str">
        <f t="shared" si="488"/>
        <v/>
      </c>
      <c r="AS609" s="22" t="str">
        <f t="shared" si="489"/>
        <v/>
      </c>
      <c r="AT609" s="22" t="str">
        <f t="shared" si="490"/>
        <v/>
      </c>
      <c r="AU609" s="22" t="str">
        <f t="shared" si="491"/>
        <v/>
      </c>
      <c r="AV609" s="22" t="str">
        <f t="shared" si="492"/>
        <v/>
      </c>
      <c r="AW609" s="2">
        <f t="shared" si="493"/>
        <v>1.3454487531048098</v>
      </c>
      <c r="AX609" s="2">
        <f t="shared" si="494"/>
        <v>0.28070122431238398</v>
      </c>
      <c r="AY609" s="2">
        <f t="shared" si="495"/>
        <v>4</v>
      </c>
      <c r="AZ609" s="23">
        <f t="shared" si="496"/>
        <v>0</v>
      </c>
      <c r="BA609" s="23">
        <f t="shared" si="497"/>
        <v>1.2490457723982542</v>
      </c>
      <c r="BB609" s="23">
        <f t="shared" si="498"/>
        <v>1.5707963267948966</v>
      </c>
      <c r="BC609" s="23">
        <f t="shared" si="499"/>
        <v>1.5707963267948966</v>
      </c>
      <c r="BD609" s="23" t="str">
        <f t="shared" si="500"/>
        <v/>
      </c>
      <c r="BE609" s="23" t="str">
        <f t="shared" si="501"/>
        <v/>
      </c>
      <c r="BF609" s="23" t="str">
        <f t="shared" si="502"/>
        <v/>
      </c>
      <c r="BG609" s="23" t="str">
        <f t="shared" si="503"/>
        <v/>
      </c>
      <c r="BH609" s="23" t="str">
        <f t="shared" si="504"/>
        <v/>
      </c>
      <c r="BI609" s="23" t="str">
        <f t="shared" si="505"/>
        <v/>
      </c>
      <c r="BJ609" s="2">
        <f t="shared" si="506"/>
        <v>1.0976596064970119</v>
      </c>
      <c r="BK609" s="2">
        <f t="shared" si="507"/>
        <v>0.74732658972944588</v>
      </c>
      <c r="BL609" s="2">
        <f t="shared" si="508"/>
        <v>4</v>
      </c>
      <c r="BM609" s="2">
        <f t="shared" si="509"/>
        <v>2.2711860935954061E-2</v>
      </c>
      <c r="BN609" s="2">
        <f t="shared" si="510"/>
        <v>6.5392354137364505E-3</v>
      </c>
      <c r="BO609" s="2">
        <f t="shared" si="511"/>
        <v>3</v>
      </c>
      <c r="BP609" s="2">
        <f t="shared" si="512"/>
        <v>0.22815940670901602</v>
      </c>
      <c r="BQ609" s="2">
        <f t="shared" si="513"/>
        <v>0.76489232840434507</v>
      </c>
      <c r="BR609" s="3" t="str">
        <f t="shared" si="514"/>
        <v>Toxic</v>
      </c>
      <c r="BS609" s="2">
        <f t="shared" si="515"/>
        <v>80.555555555555557</v>
      </c>
      <c r="BT609" s="4" t="s">
        <v>663</v>
      </c>
      <c r="BU609" s="2" t="s">
        <v>666</v>
      </c>
      <c r="BV609" s="2">
        <f t="shared" si="516"/>
        <v>3</v>
      </c>
      <c r="BW609" s="2">
        <f t="shared" si="517"/>
        <v>3</v>
      </c>
      <c r="BX609" s="2">
        <f t="shared" si="518"/>
        <v>7.8793177330471309E-2</v>
      </c>
      <c r="BY609" s="2">
        <f t="shared" si="519"/>
        <v>0.55849703171664355</v>
      </c>
      <c r="BZ609" s="2">
        <f t="shared" si="520"/>
        <v>0.31864510452355743</v>
      </c>
      <c r="CA609" s="2">
        <f t="shared" si="521"/>
        <v>1.1666666666666667</v>
      </c>
      <c r="CB609" s="2">
        <f t="shared" si="522"/>
        <v>2.1499205198451685</v>
      </c>
      <c r="CC609" s="2">
        <v>6.6349999999999998</v>
      </c>
      <c r="CD609" s="2" t="str">
        <f t="shared" si="523"/>
        <v>Same Var</v>
      </c>
      <c r="CE609" s="2">
        <f t="shared" si="524"/>
        <v>7.1361155846187185E-2</v>
      </c>
      <c r="CF609" s="2" t="str">
        <f t="shared" si="525"/>
        <v>NS</v>
      </c>
      <c r="CG609" s="2" t="str">
        <f t="shared" si="526"/>
        <v>NS</v>
      </c>
      <c r="CH609" s="2" t="str">
        <f t="shared" si="527"/>
        <v>Same Var T-test</v>
      </c>
      <c r="CI609" s="2" t="str">
        <f t="shared" si="528"/>
        <v>TSTToxicLess25</v>
      </c>
      <c r="CJ609" s="2" t="str">
        <f t="shared" si="529"/>
        <v/>
      </c>
    </row>
    <row r="610" spans="1:88" x14ac:dyDescent="0.2">
      <c r="A610" s="1" t="s">
        <v>142</v>
      </c>
      <c r="B610" s="19" t="s">
        <v>207</v>
      </c>
      <c r="C610" s="20">
        <v>37774</v>
      </c>
      <c r="D610" s="7">
        <v>0.49305555555555558</v>
      </c>
      <c r="E610" s="1">
        <v>0.1</v>
      </c>
      <c r="F610" s="1" t="s">
        <v>57</v>
      </c>
      <c r="G610" s="1" t="s">
        <v>728</v>
      </c>
      <c r="H610" s="19" t="s">
        <v>711</v>
      </c>
      <c r="I610" s="19" t="s">
        <v>712</v>
      </c>
      <c r="J610" s="19" t="s">
        <v>61</v>
      </c>
      <c r="K610" s="2">
        <v>0.75</v>
      </c>
      <c r="L610" s="2">
        <v>0.25</v>
      </c>
      <c r="M610" s="19">
        <v>89</v>
      </c>
      <c r="N610" s="19">
        <v>70</v>
      </c>
      <c r="O610" s="19">
        <v>100</v>
      </c>
      <c r="P610" s="19">
        <v>100</v>
      </c>
      <c r="Q610" s="21"/>
      <c r="R610" s="21"/>
      <c r="S610" s="21"/>
      <c r="T610" s="21"/>
      <c r="W610" s="2">
        <f t="shared" si="477"/>
        <v>89.75</v>
      </c>
      <c r="X610" s="2">
        <f t="shared" si="478"/>
        <v>14.150971698084906</v>
      </c>
      <c r="Y610" s="2">
        <f t="shared" si="479"/>
        <v>4</v>
      </c>
      <c r="Z610" s="19">
        <v>100</v>
      </c>
      <c r="AA610" s="19">
        <v>100</v>
      </c>
      <c r="AB610" s="19">
        <v>100</v>
      </c>
      <c r="AC610" s="19">
        <v>90</v>
      </c>
      <c r="AJ610" s="2">
        <f t="shared" si="480"/>
        <v>97.5</v>
      </c>
      <c r="AK610" s="2">
        <f t="shared" si="481"/>
        <v>5</v>
      </c>
      <c r="AL610" s="2">
        <f t="shared" si="482"/>
        <v>4</v>
      </c>
      <c r="AM610" s="22">
        <f t="shared" si="483"/>
        <v>1.2327310720145659</v>
      </c>
      <c r="AN610" s="22">
        <f t="shared" si="484"/>
        <v>0.99115658643119231</v>
      </c>
      <c r="AO610" s="22">
        <f t="shared" si="485"/>
        <v>1.5707963267948966</v>
      </c>
      <c r="AP610" s="22">
        <f t="shared" si="486"/>
        <v>1.5707963267948966</v>
      </c>
      <c r="AQ610" s="22" t="str">
        <f t="shared" si="487"/>
        <v/>
      </c>
      <c r="AR610" s="22" t="str">
        <f t="shared" si="488"/>
        <v/>
      </c>
      <c r="AS610" s="22" t="str">
        <f t="shared" si="489"/>
        <v/>
      </c>
      <c r="AT610" s="22" t="str">
        <f t="shared" si="490"/>
        <v/>
      </c>
      <c r="AU610" s="22" t="str">
        <f t="shared" si="491"/>
        <v/>
      </c>
      <c r="AV610" s="22" t="str">
        <f t="shared" si="492"/>
        <v/>
      </c>
      <c r="AW610" s="2">
        <f t="shared" si="493"/>
        <v>1.3413700780088877</v>
      </c>
      <c r="AX610" s="2">
        <f t="shared" si="494"/>
        <v>0.28268046187082863</v>
      </c>
      <c r="AY610" s="2">
        <f t="shared" si="495"/>
        <v>4</v>
      </c>
      <c r="AZ610" s="23">
        <f t="shared" si="496"/>
        <v>1.5707963267948966</v>
      </c>
      <c r="BA610" s="23">
        <f t="shared" si="497"/>
        <v>1.5707963267948966</v>
      </c>
      <c r="BB610" s="23">
        <f t="shared" si="498"/>
        <v>1.5707963267948966</v>
      </c>
      <c r="BC610" s="23">
        <f t="shared" si="499"/>
        <v>1.2490457723982542</v>
      </c>
      <c r="BD610" s="23" t="str">
        <f t="shared" si="500"/>
        <v/>
      </c>
      <c r="BE610" s="23" t="str">
        <f t="shared" si="501"/>
        <v/>
      </c>
      <c r="BF610" s="23" t="str">
        <f t="shared" si="502"/>
        <v/>
      </c>
      <c r="BG610" s="23" t="str">
        <f t="shared" si="503"/>
        <v/>
      </c>
      <c r="BH610" s="23" t="str">
        <f t="shared" si="504"/>
        <v/>
      </c>
      <c r="BI610" s="23" t="str">
        <f t="shared" si="505"/>
        <v/>
      </c>
      <c r="BJ610" s="2">
        <f t="shared" si="506"/>
        <v>1.490358688195736</v>
      </c>
      <c r="BK610" s="2">
        <f t="shared" si="507"/>
        <v>0.16087527719832118</v>
      </c>
      <c r="BL610" s="2">
        <f t="shared" si="508"/>
        <v>4</v>
      </c>
      <c r="BM610" s="2">
        <f t="shared" si="509"/>
        <v>3.13548843333796E-4</v>
      </c>
      <c r="BN610" s="2">
        <f t="shared" si="510"/>
        <v>5.6045336211783569E-5</v>
      </c>
      <c r="BO610" s="2">
        <f t="shared" si="511"/>
        <v>6</v>
      </c>
      <c r="BP610" s="2">
        <f t="shared" si="512"/>
        <v>3.6397041415049882</v>
      </c>
      <c r="BQ610" s="2">
        <f t="shared" si="513"/>
        <v>0.71755819649141217</v>
      </c>
      <c r="BR610" s="3" t="str">
        <f t="shared" si="514"/>
        <v>Nontoxic</v>
      </c>
      <c r="BS610" s="2">
        <f t="shared" si="515"/>
        <v>108.63509749303621</v>
      </c>
      <c r="BT610" s="4" t="s">
        <v>664</v>
      </c>
      <c r="BU610" s="2" t="s">
        <v>666</v>
      </c>
      <c r="BV610" s="2">
        <f t="shared" si="516"/>
        <v>3</v>
      </c>
      <c r="BW610" s="2">
        <f t="shared" si="517"/>
        <v>3</v>
      </c>
      <c r="BX610" s="2">
        <f t="shared" si="518"/>
        <v>7.9908243523504993E-2</v>
      </c>
      <c r="BY610" s="2">
        <f t="shared" si="519"/>
        <v>2.5880854813636677E-2</v>
      </c>
      <c r="BZ610" s="2">
        <f t="shared" si="520"/>
        <v>5.2894549168570837E-2</v>
      </c>
      <c r="CA610" s="2">
        <f t="shared" si="521"/>
        <v>1.1666666666666667</v>
      </c>
      <c r="CB610" s="2">
        <f t="shared" si="522"/>
        <v>0.77713217250777689</v>
      </c>
      <c r="CC610" s="2">
        <v>6.6349999999999998</v>
      </c>
      <c r="CD610" s="2" t="str">
        <f t="shared" si="523"/>
        <v>Same Var</v>
      </c>
      <c r="CE610" s="2">
        <f t="shared" si="524"/>
        <v>0.10426077245816633</v>
      </c>
      <c r="CF610" s="2" t="str">
        <f t="shared" si="525"/>
        <v>NS</v>
      </c>
      <c r="CG610" s="2" t="str">
        <f t="shared" si="526"/>
        <v>NS</v>
      </c>
      <c r="CH610" s="2" t="str">
        <f t="shared" si="527"/>
        <v/>
      </c>
      <c r="CI610" s="2" t="str">
        <f t="shared" si="528"/>
        <v/>
      </c>
      <c r="CJ610" s="2" t="str">
        <f t="shared" si="529"/>
        <v/>
      </c>
    </row>
    <row r="611" spans="1:88" hidden="1" x14ac:dyDescent="0.2">
      <c r="A611" s="1" t="s">
        <v>142</v>
      </c>
      <c r="B611" s="19" t="s">
        <v>193</v>
      </c>
      <c r="C611" s="20">
        <v>37775</v>
      </c>
      <c r="D611" s="7">
        <v>0.32291666666666669</v>
      </c>
      <c r="E611" s="1">
        <v>0.1</v>
      </c>
      <c r="F611" s="1" t="s">
        <v>57</v>
      </c>
      <c r="G611" s="1" t="s">
        <v>728</v>
      </c>
      <c r="H611" s="19" t="s">
        <v>711</v>
      </c>
      <c r="I611" s="19" t="s">
        <v>712</v>
      </c>
      <c r="J611" s="19" t="s">
        <v>61</v>
      </c>
      <c r="K611" s="2">
        <v>0.75</v>
      </c>
      <c r="L611" s="2">
        <v>0.25</v>
      </c>
      <c r="M611" s="19">
        <v>89</v>
      </c>
      <c r="N611" s="19">
        <v>70</v>
      </c>
      <c r="O611" s="19">
        <v>100</v>
      </c>
      <c r="P611" s="19">
        <v>100</v>
      </c>
      <c r="Q611" s="21"/>
      <c r="R611" s="21"/>
      <c r="S611" s="21"/>
      <c r="T611" s="21"/>
      <c r="W611" s="2">
        <f t="shared" si="477"/>
        <v>89.75</v>
      </c>
      <c r="X611" s="2">
        <f t="shared" si="478"/>
        <v>14.150971698084906</v>
      </c>
      <c r="Y611" s="2">
        <f t="shared" si="479"/>
        <v>4</v>
      </c>
      <c r="Z611" s="19">
        <v>60</v>
      </c>
      <c r="AA611" s="19">
        <v>70</v>
      </c>
      <c r="AB611" s="19">
        <v>50</v>
      </c>
      <c r="AC611" s="19">
        <v>60</v>
      </c>
      <c r="AJ611" s="2">
        <f t="shared" si="480"/>
        <v>60</v>
      </c>
      <c r="AK611" s="2">
        <f t="shared" si="481"/>
        <v>8.1649658092772608</v>
      </c>
      <c r="AL611" s="2">
        <f t="shared" si="482"/>
        <v>4</v>
      </c>
      <c r="AM611" s="22">
        <f t="shared" si="483"/>
        <v>1.2327310720145659</v>
      </c>
      <c r="AN611" s="22">
        <f t="shared" si="484"/>
        <v>0.99115658643119231</v>
      </c>
      <c r="AO611" s="22">
        <f t="shared" si="485"/>
        <v>1.5707963267948966</v>
      </c>
      <c r="AP611" s="22">
        <f t="shared" si="486"/>
        <v>1.5707963267948966</v>
      </c>
      <c r="AQ611" s="22" t="str">
        <f t="shared" si="487"/>
        <v/>
      </c>
      <c r="AR611" s="22" t="str">
        <f t="shared" si="488"/>
        <v/>
      </c>
      <c r="AS611" s="22" t="str">
        <f t="shared" si="489"/>
        <v/>
      </c>
      <c r="AT611" s="22" t="str">
        <f t="shared" si="490"/>
        <v/>
      </c>
      <c r="AU611" s="22" t="str">
        <f t="shared" si="491"/>
        <v/>
      </c>
      <c r="AV611" s="22" t="str">
        <f t="shared" si="492"/>
        <v/>
      </c>
      <c r="AW611" s="2">
        <f t="shared" si="493"/>
        <v>1.3413700780088877</v>
      </c>
      <c r="AX611" s="2">
        <f t="shared" si="494"/>
        <v>0.28268046187082863</v>
      </c>
      <c r="AY611" s="2">
        <f t="shared" si="495"/>
        <v>4</v>
      </c>
      <c r="AZ611" s="23">
        <f t="shared" si="496"/>
        <v>0.88607712379261372</v>
      </c>
      <c r="BA611" s="23">
        <f t="shared" si="497"/>
        <v>0.99115658643119231</v>
      </c>
      <c r="BB611" s="23">
        <f t="shared" si="498"/>
        <v>0.78539816339744839</v>
      </c>
      <c r="BC611" s="23">
        <f t="shared" si="499"/>
        <v>0.88607712379261372</v>
      </c>
      <c r="BD611" s="23" t="str">
        <f t="shared" si="500"/>
        <v/>
      </c>
      <c r="BE611" s="23" t="str">
        <f t="shared" si="501"/>
        <v/>
      </c>
      <c r="BF611" s="23" t="str">
        <f t="shared" si="502"/>
        <v/>
      </c>
      <c r="BG611" s="23" t="str">
        <f t="shared" si="503"/>
        <v/>
      </c>
      <c r="BH611" s="23" t="str">
        <f t="shared" si="504"/>
        <v/>
      </c>
      <c r="BI611" s="23" t="str">
        <f t="shared" si="505"/>
        <v/>
      </c>
      <c r="BJ611" s="2">
        <f t="shared" si="506"/>
        <v>0.88717724935346698</v>
      </c>
      <c r="BK611" s="2">
        <f t="shared" si="507"/>
        <v>8.401012921004454E-2</v>
      </c>
      <c r="BL611" s="2">
        <f t="shared" si="508"/>
        <v>4</v>
      </c>
      <c r="BM611" s="2">
        <f t="shared" si="509"/>
        <v>1.6903957946417625E-4</v>
      </c>
      <c r="BN611" s="2">
        <f t="shared" si="510"/>
        <v>4.3128513481632754E-5</v>
      </c>
      <c r="BO611" s="2">
        <f t="shared" si="511"/>
        <v>4</v>
      </c>
      <c r="BP611" s="2">
        <f t="shared" si="512"/>
        <v>-1.0423251451388587</v>
      </c>
      <c r="BQ611" s="2">
        <f t="shared" si="513"/>
        <v>0.74069708411268287</v>
      </c>
      <c r="BR611" s="3" t="str">
        <f t="shared" si="514"/>
        <v>Toxic</v>
      </c>
      <c r="BS611" s="2">
        <f t="shared" si="515"/>
        <v>66.852367688022284</v>
      </c>
      <c r="BT611" s="4" t="s">
        <v>663</v>
      </c>
      <c r="BU611" s="4" t="s">
        <v>667</v>
      </c>
      <c r="BV611" s="2">
        <f t="shared" si="516"/>
        <v>3</v>
      </c>
      <c r="BW611" s="2">
        <f t="shared" si="517"/>
        <v>3</v>
      </c>
      <c r="BX611" s="2">
        <f t="shared" si="518"/>
        <v>7.9908243523504993E-2</v>
      </c>
      <c r="BY611" s="2">
        <f t="shared" si="519"/>
        <v>7.057701809888379E-3</v>
      </c>
      <c r="BZ611" s="2">
        <f t="shared" si="520"/>
        <v>4.3482972666696686E-2</v>
      </c>
      <c r="CA611" s="2">
        <f t="shared" si="521"/>
        <v>1.1666666666666667</v>
      </c>
      <c r="CB611" s="2">
        <f t="shared" si="522"/>
        <v>3.1107609276113499</v>
      </c>
      <c r="CC611" s="2">
        <v>6.6349999999999998</v>
      </c>
      <c r="CD611" s="2" t="str">
        <f t="shared" si="523"/>
        <v>Same Var</v>
      </c>
      <c r="CE611" s="2">
        <f t="shared" si="524"/>
        <v>8.9472549798619433E-2</v>
      </c>
      <c r="CF611" s="2" t="str">
        <f t="shared" si="525"/>
        <v>NS</v>
      </c>
      <c r="CG611" s="2" t="str">
        <f t="shared" si="526"/>
        <v>NS</v>
      </c>
      <c r="CH611" s="2" t="str">
        <f t="shared" si="527"/>
        <v>Same Var T-test</v>
      </c>
      <c r="CI611" s="2" t="str">
        <f t="shared" si="528"/>
        <v/>
      </c>
      <c r="CJ611" s="2" t="str">
        <f t="shared" si="529"/>
        <v/>
      </c>
    </row>
    <row r="612" spans="1:88" x14ac:dyDescent="0.2">
      <c r="A612" s="1" t="s">
        <v>142</v>
      </c>
      <c r="B612" s="19" t="s">
        <v>189</v>
      </c>
      <c r="C612" s="20">
        <v>37775</v>
      </c>
      <c r="D612" s="7">
        <v>0.35069444444444442</v>
      </c>
      <c r="E612" s="1">
        <v>0.1</v>
      </c>
      <c r="F612" s="1" t="s">
        <v>57</v>
      </c>
      <c r="G612" s="1" t="s">
        <v>728</v>
      </c>
      <c r="H612" s="19" t="s">
        <v>711</v>
      </c>
      <c r="I612" s="19" t="s">
        <v>712</v>
      </c>
      <c r="J612" s="19" t="s">
        <v>61</v>
      </c>
      <c r="K612" s="2">
        <v>0.75</v>
      </c>
      <c r="L612" s="2">
        <v>0.25</v>
      </c>
      <c r="M612" s="19">
        <v>89</v>
      </c>
      <c r="N612" s="19">
        <v>70</v>
      </c>
      <c r="O612" s="19">
        <v>100</v>
      </c>
      <c r="P612" s="19">
        <v>100</v>
      </c>
      <c r="Q612" s="21"/>
      <c r="R612" s="21"/>
      <c r="S612" s="21"/>
      <c r="T612" s="21"/>
      <c r="W612" s="2">
        <f t="shared" si="477"/>
        <v>89.75</v>
      </c>
      <c r="X612" s="2">
        <f t="shared" si="478"/>
        <v>14.150971698084906</v>
      </c>
      <c r="Y612" s="2">
        <f t="shared" si="479"/>
        <v>4</v>
      </c>
      <c r="Z612" s="19">
        <v>100</v>
      </c>
      <c r="AA612" s="19">
        <v>90</v>
      </c>
      <c r="AB612" s="19">
        <v>90</v>
      </c>
      <c r="AC612" s="19">
        <v>70</v>
      </c>
      <c r="AJ612" s="2">
        <f t="shared" si="480"/>
        <v>87.5</v>
      </c>
      <c r="AK612" s="2">
        <f t="shared" si="481"/>
        <v>12.583057392117917</v>
      </c>
      <c r="AL612" s="2">
        <f t="shared" si="482"/>
        <v>4</v>
      </c>
      <c r="AM612" s="22">
        <f t="shared" si="483"/>
        <v>1.2327310720145659</v>
      </c>
      <c r="AN612" s="22">
        <f t="shared" si="484"/>
        <v>0.99115658643119231</v>
      </c>
      <c r="AO612" s="22">
        <f t="shared" si="485"/>
        <v>1.5707963267948966</v>
      </c>
      <c r="AP612" s="22">
        <f t="shared" si="486"/>
        <v>1.5707963267948966</v>
      </c>
      <c r="AQ612" s="22" t="str">
        <f t="shared" si="487"/>
        <v/>
      </c>
      <c r="AR612" s="22" t="str">
        <f t="shared" si="488"/>
        <v/>
      </c>
      <c r="AS612" s="22" t="str">
        <f t="shared" si="489"/>
        <v/>
      </c>
      <c r="AT612" s="22" t="str">
        <f t="shared" si="490"/>
        <v/>
      </c>
      <c r="AU612" s="22" t="str">
        <f t="shared" si="491"/>
        <v/>
      </c>
      <c r="AV612" s="22" t="str">
        <f t="shared" si="492"/>
        <v/>
      </c>
      <c r="AW612" s="2">
        <f t="shared" si="493"/>
        <v>1.3413700780088877</v>
      </c>
      <c r="AX612" s="2">
        <f t="shared" si="494"/>
        <v>0.28268046187082863</v>
      </c>
      <c r="AY612" s="2">
        <f t="shared" si="495"/>
        <v>4</v>
      </c>
      <c r="AZ612" s="23">
        <f t="shared" si="496"/>
        <v>1.5707963267948966</v>
      </c>
      <c r="BA612" s="23">
        <f t="shared" si="497"/>
        <v>1.2490457723982542</v>
      </c>
      <c r="BB612" s="23">
        <f t="shared" si="498"/>
        <v>1.2490457723982542</v>
      </c>
      <c r="BC612" s="23">
        <f t="shared" si="499"/>
        <v>0.99115658643119231</v>
      </c>
      <c r="BD612" s="23" t="str">
        <f t="shared" si="500"/>
        <v/>
      </c>
      <c r="BE612" s="23" t="str">
        <f t="shared" si="501"/>
        <v/>
      </c>
      <c r="BF612" s="23" t="str">
        <f t="shared" si="502"/>
        <v/>
      </c>
      <c r="BG612" s="23" t="str">
        <f t="shared" si="503"/>
        <v/>
      </c>
      <c r="BH612" s="23" t="str">
        <f t="shared" si="504"/>
        <v/>
      </c>
      <c r="BI612" s="23" t="str">
        <f t="shared" si="505"/>
        <v/>
      </c>
      <c r="BJ612" s="2">
        <f t="shared" si="506"/>
        <v>1.2650111145056495</v>
      </c>
      <c r="BK612" s="2">
        <f t="shared" si="507"/>
        <v>0.23735394308842758</v>
      </c>
      <c r="BL612" s="2">
        <f t="shared" si="508"/>
        <v>4</v>
      </c>
      <c r="BM612" s="2">
        <f t="shared" si="509"/>
        <v>6.4116926276825239E-4</v>
      </c>
      <c r="BN612" s="2">
        <f t="shared" si="510"/>
        <v>1.0821256565850284E-4</v>
      </c>
      <c r="BO612" s="2">
        <f t="shared" si="511"/>
        <v>6</v>
      </c>
      <c r="BP612" s="2">
        <f t="shared" si="512"/>
        <v>1.6275300506082135</v>
      </c>
      <c r="BQ612" s="2">
        <f t="shared" si="513"/>
        <v>0.71755819649141217</v>
      </c>
      <c r="BR612" s="3" t="str">
        <f t="shared" si="514"/>
        <v>Nontoxic</v>
      </c>
      <c r="BS612" s="2">
        <f t="shared" si="515"/>
        <v>97.493036211699163</v>
      </c>
      <c r="BT612" s="4" t="s">
        <v>663</v>
      </c>
      <c r="BU612" s="2" t="s">
        <v>666</v>
      </c>
      <c r="BV612" s="2">
        <f t="shared" si="516"/>
        <v>3</v>
      </c>
      <c r="BW612" s="2">
        <f t="shared" si="517"/>
        <v>3</v>
      </c>
      <c r="BX612" s="2">
        <f t="shared" si="518"/>
        <v>7.9908243523504993E-2</v>
      </c>
      <c r="BY612" s="2">
        <f t="shared" si="519"/>
        <v>5.6336894299624518E-2</v>
      </c>
      <c r="BZ612" s="2">
        <f t="shared" si="520"/>
        <v>6.8122568911564749E-2</v>
      </c>
      <c r="CA612" s="2">
        <f t="shared" si="521"/>
        <v>1.1666666666666667</v>
      </c>
      <c r="CB612" s="2">
        <f t="shared" si="522"/>
        <v>7.8141795821652843E-2</v>
      </c>
      <c r="CC612" s="2">
        <v>6.6349999999999998</v>
      </c>
      <c r="CD612" s="2" t="str">
        <f t="shared" si="523"/>
        <v>Same Var</v>
      </c>
      <c r="CE612" s="2">
        <f t="shared" si="524"/>
        <v>9.4486096286670054E-2</v>
      </c>
      <c r="CF612" s="2" t="str">
        <f t="shared" si="525"/>
        <v>NS</v>
      </c>
      <c r="CG612" s="2" t="str">
        <f t="shared" si="526"/>
        <v>NS</v>
      </c>
      <c r="CH612" s="2" t="str">
        <f t="shared" si="527"/>
        <v>Same Var T-test</v>
      </c>
      <c r="CI612" s="2" t="str">
        <f t="shared" si="528"/>
        <v/>
      </c>
      <c r="CJ612" s="2" t="str">
        <f t="shared" si="529"/>
        <v/>
      </c>
    </row>
    <row r="613" spans="1:88" x14ac:dyDescent="0.2">
      <c r="A613" s="1" t="s">
        <v>142</v>
      </c>
      <c r="B613" s="19" t="s">
        <v>194</v>
      </c>
      <c r="C613" s="20">
        <v>37775</v>
      </c>
      <c r="D613" s="7">
        <v>0.2951388888888889</v>
      </c>
      <c r="E613" s="1">
        <v>0.1</v>
      </c>
      <c r="F613" s="1" t="s">
        <v>57</v>
      </c>
      <c r="G613" s="1" t="s">
        <v>728</v>
      </c>
      <c r="H613" s="19" t="s">
        <v>711</v>
      </c>
      <c r="I613" s="19" t="s">
        <v>712</v>
      </c>
      <c r="J613" s="19" t="s">
        <v>61</v>
      </c>
      <c r="K613" s="2">
        <v>0.75</v>
      </c>
      <c r="L613" s="2">
        <v>0.25</v>
      </c>
      <c r="M613" s="19">
        <v>89</v>
      </c>
      <c r="N613" s="19">
        <v>70</v>
      </c>
      <c r="O613" s="19">
        <v>100</v>
      </c>
      <c r="P613" s="19">
        <v>100</v>
      </c>
      <c r="Q613" s="21"/>
      <c r="R613" s="21"/>
      <c r="S613" s="21"/>
      <c r="T613" s="21"/>
      <c r="W613" s="2">
        <f t="shared" si="477"/>
        <v>89.75</v>
      </c>
      <c r="X613" s="2">
        <f t="shared" si="478"/>
        <v>14.150971698084906</v>
      </c>
      <c r="Y613" s="2">
        <f t="shared" si="479"/>
        <v>4</v>
      </c>
      <c r="Z613" s="19">
        <v>90</v>
      </c>
      <c r="AA613" s="19">
        <v>100</v>
      </c>
      <c r="AB613" s="19">
        <v>70</v>
      </c>
      <c r="AC613" s="19">
        <v>90</v>
      </c>
      <c r="AJ613" s="2">
        <f t="shared" si="480"/>
        <v>87.5</v>
      </c>
      <c r="AK613" s="2">
        <f t="shared" si="481"/>
        <v>12.583057392117917</v>
      </c>
      <c r="AL613" s="2">
        <f t="shared" si="482"/>
        <v>4</v>
      </c>
      <c r="AM613" s="22">
        <f t="shared" si="483"/>
        <v>1.2327310720145659</v>
      </c>
      <c r="AN613" s="22">
        <f t="shared" si="484"/>
        <v>0.99115658643119231</v>
      </c>
      <c r="AO613" s="22">
        <f t="shared" si="485"/>
        <v>1.5707963267948966</v>
      </c>
      <c r="AP613" s="22">
        <f t="shared" si="486"/>
        <v>1.5707963267948966</v>
      </c>
      <c r="AQ613" s="22" t="str">
        <f t="shared" si="487"/>
        <v/>
      </c>
      <c r="AR613" s="22" t="str">
        <f t="shared" si="488"/>
        <v/>
      </c>
      <c r="AS613" s="22" t="str">
        <f t="shared" si="489"/>
        <v/>
      </c>
      <c r="AT613" s="22" t="str">
        <f t="shared" si="490"/>
        <v/>
      </c>
      <c r="AU613" s="22" t="str">
        <f t="shared" si="491"/>
        <v/>
      </c>
      <c r="AV613" s="22" t="str">
        <f t="shared" si="492"/>
        <v/>
      </c>
      <c r="AW613" s="2">
        <f t="shared" si="493"/>
        <v>1.3413700780088877</v>
      </c>
      <c r="AX613" s="2">
        <f t="shared" si="494"/>
        <v>0.28268046187082863</v>
      </c>
      <c r="AY613" s="2">
        <f t="shared" si="495"/>
        <v>4</v>
      </c>
      <c r="AZ613" s="23">
        <f t="shared" si="496"/>
        <v>1.2490457723982542</v>
      </c>
      <c r="BA613" s="23">
        <f t="shared" si="497"/>
        <v>1.5707963267948966</v>
      </c>
      <c r="BB613" s="23">
        <f t="shared" si="498"/>
        <v>0.99115658643119231</v>
      </c>
      <c r="BC613" s="23">
        <f t="shared" si="499"/>
        <v>1.2490457723982542</v>
      </c>
      <c r="BD613" s="23" t="str">
        <f t="shared" si="500"/>
        <v/>
      </c>
      <c r="BE613" s="23" t="str">
        <f t="shared" si="501"/>
        <v/>
      </c>
      <c r="BF613" s="23" t="str">
        <f t="shared" si="502"/>
        <v/>
      </c>
      <c r="BG613" s="23" t="str">
        <f t="shared" si="503"/>
        <v/>
      </c>
      <c r="BH613" s="23" t="str">
        <f t="shared" si="504"/>
        <v/>
      </c>
      <c r="BI613" s="23" t="str">
        <f t="shared" si="505"/>
        <v/>
      </c>
      <c r="BJ613" s="2">
        <f t="shared" si="506"/>
        <v>1.2650111145056493</v>
      </c>
      <c r="BK613" s="2">
        <f t="shared" si="507"/>
        <v>0.23735394308842944</v>
      </c>
      <c r="BL613" s="2">
        <f t="shared" si="508"/>
        <v>4</v>
      </c>
      <c r="BM613" s="2">
        <f t="shared" si="509"/>
        <v>6.4116926276826345E-4</v>
      </c>
      <c r="BN613" s="2">
        <f t="shared" si="510"/>
        <v>1.082125656585049E-4</v>
      </c>
      <c r="BO613" s="2">
        <f t="shared" si="511"/>
        <v>6</v>
      </c>
      <c r="BP613" s="2">
        <f t="shared" si="512"/>
        <v>1.6275300506082051</v>
      </c>
      <c r="BQ613" s="2">
        <f t="shared" si="513"/>
        <v>0.71755819649141217</v>
      </c>
      <c r="BR613" s="3" t="str">
        <f t="shared" si="514"/>
        <v>Nontoxic</v>
      </c>
      <c r="BS613" s="2">
        <f t="shared" si="515"/>
        <v>97.493036211699163</v>
      </c>
      <c r="BT613" s="4" t="s">
        <v>663</v>
      </c>
      <c r="BU613" s="2" t="s">
        <v>666</v>
      </c>
      <c r="BV613" s="2">
        <f t="shared" si="516"/>
        <v>3</v>
      </c>
      <c r="BW613" s="2">
        <f t="shared" si="517"/>
        <v>3</v>
      </c>
      <c r="BX613" s="2">
        <f t="shared" si="518"/>
        <v>7.9908243523504993E-2</v>
      </c>
      <c r="BY613" s="2">
        <f t="shared" si="519"/>
        <v>5.6336894299625399E-2</v>
      </c>
      <c r="BZ613" s="2">
        <f t="shared" si="520"/>
        <v>6.8122568911565193E-2</v>
      </c>
      <c r="CA613" s="2">
        <f t="shared" si="521"/>
        <v>1.1666666666666667</v>
      </c>
      <c r="CB613" s="2">
        <f t="shared" si="522"/>
        <v>7.8141795821643711E-2</v>
      </c>
      <c r="CC613" s="2">
        <v>6.6349999999999998</v>
      </c>
      <c r="CD613" s="2" t="str">
        <f t="shared" si="523"/>
        <v>Same Var</v>
      </c>
      <c r="CE613" s="2">
        <f t="shared" si="524"/>
        <v>9.4486096286670054E-2</v>
      </c>
      <c r="CF613" s="2" t="str">
        <f t="shared" si="525"/>
        <v>NS</v>
      </c>
      <c r="CG613" s="2" t="str">
        <f t="shared" si="526"/>
        <v>NS</v>
      </c>
      <c r="CH613" s="2" t="str">
        <f t="shared" si="527"/>
        <v>Same Var T-test</v>
      </c>
      <c r="CI613" s="2" t="str">
        <f t="shared" si="528"/>
        <v/>
      </c>
      <c r="CJ613" s="2" t="str">
        <f t="shared" si="529"/>
        <v/>
      </c>
    </row>
    <row r="614" spans="1:88" x14ac:dyDescent="0.2">
      <c r="A614" s="1" t="s">
        <v>142</v>
      </c>
      <c r="B614" s="19" t="s">
        <v>200</v>
      </c>
      <c r="C614" s="20">
        <v>37774</v>
      </c>
      <c r="D614" s="7">
        <v>0.58680555555555558</v>
      </c>
      <c r="E614" s="1">
        <v>0.1</v>
      </c>
      <c r="F614" s="1" t="s">
        <v>57</v>
      </c>
      <c r="G614" s="1" t="s">
        <v>728</v>
      </c>
      <c r="H614" s="19" t="s">
        <v>711</v>
      </c>
      <c r="I614" s="19" t="s">
        <v>712</v>
      </c>
      <c r="J614" s="19" t="s">
        <v>61</v>
      </c>
      <c r="K614" s="2">
        <v>0.75</v>
      </c>
      <c r="L614" s="2">
        <v>0.25</v>
      </c>
      <c r="M614" s="19">
        <v>89</v>
      </c>
      <c r="N614" s="19">
        <v>70</v>
      </c>
      <c r="O614" s="19">
        <v>100</v>
      </c>
      <c r="P614" s="19">
        <v>100</v>
      </c>
      <c r="Q614" s="21"/>
      <c r="R614" s="21"/>
      <c r="S614" s="21"/>
      <c r="T614" s="21"/>
      <c r="W614" s="2">
        <f t="shared" si="477"/>
        <v>89.75</v>
      </c>
      <c r="X614" s="2">
        <f t="shared" si="478"/>
        <v>14.150971698084906</v>
      </c>
      <c r="Y614" s="2">
        <f t="shared" si="479"/>
        <v>4</v>
      </c>
      <c r="Z614" s="19">
        <v>100</v>
      </c>
      <c r="AA614" s="19">
        <v>100</v>
      </c>
      <c r="AB614" s="19">
        <v>60</v>
      </c>
      <c r="AC614" s="19">
        <v>100</v>
      </c>
      <c r="AJ614" s="2">
        <f t="shared" si="480"/>
        <v>90</v>
      </c>
      <c r="AK614" s="2">
        <f t="shared" si="481"/>
        <v>20</v>
      </c>
      <c r="AL614" s="2">
        <f t="shared" si="482"/>
        <v>4</v>
      </c>
      <c r="AM614" s="22">
        <f t="shared" si="483"/>
        <v>1.2327310720145659</v>
      </c>
      <c r="AN614" s="22">
        <f t="shared" si="484"/>
        <v>0.99115658643119231</v>
      </c>
      <c r="AO614" s="22">
        <f t="shared" si="485"/>
        <v>1.5707963267948966</v>
      </c>
      <c r="AP614" s="22">
        <f t="shared" si="486"/>
        <v>1.5707963267948966</v>
      </c>
      <c r="AQ614" s="22" t="str">
        <f t="shared" si="487"/>
        <v/>
      </c>
      <c r="AR614" s="22" t="str">
        <f t="shared" si="488"/>
        <v/>
      </c>
      <c r="AS614" s="22" t="str">
        <f t="shared" si="489"/>
        <v/>
      </c>
      <c r="AT614" s="22" t="str">
        <f t="shared" si="490"/>
        <v/>
      </c>
      <c r="AU614" s="22" t="str">
        <f t="shared" si="491"/>
        <v/>
      </c>
      <c r="AV614" s="22" t="str">
        <f t="shared" si="492"/>
        <v/>
      </c>
      <c r="AW614" s="2">
        <f t="shared" si="493"/>
        <v>1.3413700780088877</v>
      </c>
      <c r="AX614" s="2">
        <f t="shared" si="494"/>
        <v>0.28268046187082863</v>
      </c>
      <c r="AY614" s="2">
        <f t="shared" si="495"/>
        <v>4</v>
      </c>
      <c r="AZ614" s="23">
        <f t="shared" si="496"/>
        <v>1.5707963267948966</v>
      </c>
      <c r="BA614" s="23">
        <f t="shared" si="497"/>
        <v>1.5707963267948966</v>
      </c>
      <c r="BB614" s="23">
        <f t="shared" si="498"/>
        <v>0.88607712379261372</v>
      </c>
      <c r="BC614" s="23">
        <f t="shared" si="499"/>
        <v>1.5707963267948966</v>
      </c>
      <c r="BD614" s="23" t="str">
        <f t="shared" si="500"/>
        <v/>
      </c>
      <c r="BE614" s="23" t="str">
        <f t="shared" si="501"/>
        <v/>
      </c>
      <c r="BF614" s="23" t="str">
        <f t="shared" si="502"/>
        <v/>
      </c>
      <c r="BG614" s="23" t="str">
        <f t="shared" si="503"/>
        <v/>
      </c>
      <c r="BH614" s="23" t="str">
        <f t="shared" si="504"/>
        <v/>
      </c>
      <c r="BI614" s="23" t="str">
        <f t="shared" si="505"/>
        <v/>
      </c>
      <c r="BJ614" s="2">
        <f t="shared" si="506"/>
        <v>1.3996165260443258</v>
      </c>
      <c r="BK614" s="2">
        <f t="shared" si="507"/>
        <v>0.34235960150114159</v>
      </c>
      <c r="BL614" s="2">
        <f t="shared" si="508"/>
        <v>4</v>
      </c>
      <c r="BM614" s="2">
        <f t="shared" si="509"/>
        <v>1.6434608651884719E-3</v>
      </c>
      <c r="BN614" s="2">
        <f t="shared" si="510"/>
        <v>3.2830342229345889E-4</v>
      </c>
      <c r="BO614" s="2">
        <f t="shared" si="511"/>
        <v>5</v>
      </c>
      <c r="BP614" s="2">
        <f t="shared" si="512"/>
        <v>1.9548033505558617</v>
      </c>
      <c r="BQ614" s="2">
        <f t="shared" si="513"/>
        <v>0.72668684380042159</v>
      </c>
      <c r="BR614" s="3" t="str">
        <f t="shared" si="514"/>
        <v>Nontoxic</v>
      </c>
      <c r="BS614" s="2">
        <f t="shared" si="515"/>
        <v>100.27855153203342</v>
      </c>
      <c r="BT614" s="4" t="s">
        <v>664</v>
      </c>
      <c r="BU614" s="2" t="s">
        <v>666</v>
      </c>
      <c r="BV614" s="2">
        <f t="shared" si="516"/>
        <v>3</v>
      </c>
      <c r="BW614" s="2">
        <f t="shared" si="517"/>
        <v>3</v>
      </c>
      <c r="BX614" s="2">
        <f t="shared" si="518"/>
        <v>7.9908243523504993E-2</v>
      </c>
      <c r="BY614" s="2">
        <f t="shared" si="519"/>
        <v>0.11721009674002046</v>
      </c>
      <c r="BZ614" s="2">
        <f t="shared" si="520"/>
        <v>9.8559170131762727E-2</v>
      </c>
      <c r="CA614" s="2">
        <f t="shared" si="521"/>
        <v>1.1666666666666667</v>
      </c>
      <c r="CB614" s="2">
        <f t="shared" si="522"/>
        <v>9.3772584229773151E-2</v>
      </c>
      <c r="CC614" s="2">
        <v>6.6349999999999998</v>
      </c>
      <c r="CD614" s="2" t="str">
        <f t="shared" si="523"/>
        <v>Same Var</v>
      </c>
      <c r="CE614" s="2">
        <f t="shared" si="524"/>
        <v>9.3019540878156157E-2</v>
      </c>
      <c r="CF614" s="2" t="str">
        <f t="shared" si="525"/>
        <v>NS</v>
      </c>
      <c r="CG614" s="2" t="str">
        <f t="shared" si="526"/>
        <v>NS</v>
      </c>
      <c r="CH614" s="2" t="str">
        <f t="shared" si="527"/>
        <v/>
      </c>
      <c r="CI614" s="2" t="str">
        <f t="shared" si="528"/>
        <v/>
      </c>
      <c r="CJ614" s="2" t="str">
        <f t="shared" si="529"/>
        <v/>
      </c>
    </row>
    <row r="615" spans="1:88" hidden="1" x14ac:dyDescent="0.2">
      <c r="A615" s="1" t="s">
        <v>142</v>
      </c>
      <c r="B615" s="19" t="s">
        <v>192</v>
      </c>
      <c r="C615" s="20">
        <v>37775</v>
      </c>
      <c r="D615" s="7">
        <v>0.34027777777777779</v>
      </c>
      <c r="E615" s="1">
        <v>0.1</v>
      </c>
      <c r="F615" s="1" t="s">
        <v>57</v>
      </c>
      <c r="G615" s="1" t="s">
        <v>728</v>
      </c>
      <c r="H615" s="19" t="s">
        <v>711</v>
      </c>
      <c r="I615" s="19" t="s">
        <v>712</v>
      </c>
      <c r="J615" s="19" t="s">
        <v>61</v>
      </c>
      <c r="K615" s="2">
        <v>0.75</v>
      </c>
      <c r="L615" s="2">
        <v>0.25</v>
      </c>
      <c r="M615" s="19">
        <v>89</v>
      </c>
      <c r="N615" s="19">
        <v>70</v>
      </c>
      <c r="O615" s="19">
        <v>100</v>
      </c>
      <c r="P615" s="19">
        <v>100</v>
      </c>
      <c r="Q615" s="21"/>
      <c r="R615" s="21"/>
      <c r="S615" s="21"/>
      <c r="T615" s="21"/>
      <c r="W615" s="2">
        <f t="shared" si="477"/>
        <v>89.75</v>
      </c>
      <c r="X615" s="2">
        <f t="shared" si="478"/>
        <v>14.150971698084906</v>
      </c>
      <c r="Y615" s="2">
        <f t="shared" si="479"/>
        <v>4</v>
      </c>
      <c r="Z615" s="19">
        <v>100</v>
      </c>
      <c r="AA615" s="19">
        <v>80</v>
      </c>
      <c r="AB615" s="19">
        <v>90</v>
      </c>
      <c r="AC615" s="19">
        <v>40</v>
      </c>
      <c r="AJ615" s="2">
        <f t="shared" si="480"/>
        <v>77.5</v>
      </c>
      <c r="AK615" s="2">
        <f t="shared" si="481"/>
        <v>26.299556396765833</v>
      </c>
      <c r="AL615" s="2">
        <f t="shared" si="482"/>
        <v>4</v>
      </c>
      <c r="AM615" s="22">
        <f t="shared" si="483"/>
        <v>1.2327310720145659</v>
      </c>
      <c r="AN615" s="22">
        <f t="shared" si="484"/>
        <v>0.99115658643119231</v>
      </c>
      <c r="AO615" s="22">
        <f t="shared" si="485"/>
        <v>1.5707963267948966</v>
      </c>
      <c r="AP615" s="22">
        <f t="shared" si="486"/>
        <v>1.5707963267948966</v>
      </c>
      <c r="AQ615" s="22" t="str">
        <f t="shared" si="487"/>
        <v/>
      </c>
      <c r="AR615" s="22" t="str">
        <f t="shared" si="488"/>
        <v/>
      </c>
      <c r="AS615" s="22" t="str">
        <f t="shared" si="489"/>
        <v/>
      </c>
      <c r="AT615" s="22" t="str">
        <f t="shared" si="490"/>
        <v/>
      </c>
      <c r="AU615" s="22" t="str">
        <f t="shared" si="491"/>
        <v/>
      </c>
      <c r="AV615" s="22" t="str">
        <f t="shared" si="492"/>
        <v/>
      </c>
      <c r="AW615" s="2">
        <f t="shared" si="493"/>
        <v>1.3413700780088877</v>
      </c>
      <c r="AX615" s="2">
        <f t="shared" si="494"/>
        <v>0.28268046187082863</v>
      </c>
      <c r="AY615" s="2">
        <f t="shared" si="495"/>
        <v>4</v>
      </c>
      <c r="AZ615" s="23">
        <f t="shared" si="496"/>
        <v>1.5707963267948966</v>
      </c>
      <c r="BA615" s="23">
        <f t="shared" si="497"/>
        <v>1.1071487177940904</v>
      </c>
      <c r="BB615" s="23">
        <f t="shared" si="498"/>
        <v>1.2490457723982542</v>
      </c>
      <c r="BC615" s="23">
        <f t="shared" si="499"/>
        <v>0.68471920300228295</v>
      </c>
      <c r="BD615" s="23" t="str">
        <f t="shared" si="500"/>
        <v/>
      </c>
      <c r="BE615" s="23" t="str">
        <f t="shared" si="501"/>
        <v/>
      </c>
      <c r="BF615" s="23" t="str">
        <f t="shared" si="502"/>
        <v/>
      </c>
      <c r="BG615" s="23" t="str">
        <f t="shared" si="503"/>
        <v/>
      </c>
      <c r="BH615" s="23" t="str">
        <f t="shared" si="504"/>
        <v/>
      </c>
      <c r="BI615" s="23" t="str">
        <f t="shared" si="505"/>
        <v/>
      </c>
      <c r="BJ615" s="2">
        <f t="shared" si="506"/>
        <v>1.1529275049973811</v>
      </c>
      <c r="BK615" s="2">
        <f t="shared" si="507"/>
        <v>0.36749956234601</v>
      </c>
      <c r="BL615" s="2">
        <f t="shared" si="508"/>
        <v>4</v>
      </c>
      <c r="BM615" s="2">
        <f t="shared" si="509"/>
        <v>2.0250970955596769E-3</v>
      </c>
      <c r="BN615" s="2">
        <f t="shared" si="510"/>
        <v>4.2209294308074902E-4</v>
      </c>
      <c r="BO615" s="2">
        <f t="shared" si="511"/>
        <v>5</v>
      </c>
      <c r="BP615" s="2">
        <f t="shared" si="512"/>
        <v>0.69248468805863816</v>
      </c>
      <c r="BQ615" s="2">
        <f t="shared" si="513"/>
        <v>0.72668684380042159</v>
      </c>
      <c r="BR615" s="3" t="str">
        <f t="shared" si="514"/>
        <v>Toxic</v>
      </c>
      <c r="BS615" s="2">
        <f t="shared" si="515"/>
        <v>86.350974930362113</v>
      </c>
      <c r="BT615" s="4" t="s">
        <v>663</v>
      </c>
      <c r="BU615" s="2" t="s">
        <v>666</v>
      </c>
      <c r="BV615" s="2">
        <f t="shared" si="516"/>
        <v>3</v>
      </c>
      <c r="BW615" s="2">
        <f t="shared" si="517"/>
        <v>3</v>
      </c>
      <c r="BX615" s="2">
        <f t="shared" si="518"/>
        <v>7.9908243523504993E-2</v>
      </c>
      <c r="BY615" s="2">
        <f t="shared" si="519"/>
        <v>0.13505592832450888</v>
      </c>
      <c r="BZ615" s="2">
        <f t="shared" si="520"/>
        <v>0.10748208592400695</v>
      </c>
      <c r="CA615" s="2">
        <f t="shared" si="521"/>
        <v>1.1666666666666667</v>
      </c>
      <c r="CB615" s="2">
        <f t="shared" si="522"/>
        <v>0.17506384774896588</v>
      </c>
      <c r="CC615" s="2">
        <v>6.6349999999999998</v>
      </c>
      <c r="CD615" s="2" t="str">
        <f t="shared" si="523"/>
        <v>Same Var</v>
      </c>
      <c r="CE615" s="2">
        <f t="shared" si="524"/>
        <v>8.9099002491425591E-2</v>
      </c>
      <c r="CF615" s="2" t="str">
        <f t="shared" si="525"/>
        <v>NS</v>
      </c>
      <c r="CG615" s="2" t="str">
        <f t="shared" si="526"/>
        <v>NS</v>
      </c>
      <c r="CH615" s="2" t="str">
        <f t="shared" si="527"/>
        <v>Same Var T-test</v>
      </c>
      <c r="CI615" s="2" t="str">
        <f t="shared" si="528"/>
        <v>TSTToxicLess25</v>
      </c>
      <c r="CJ615" s="2" t="str">
        <f t="shared" si="529"/>
        <v/>
      </c>
    </row>
    <row r="616" spans="1:88" x14ac:dyDescent="0.2">
      <c r="A616" s="1" t="s">
        <v>142</v>
      </c>
      <c r="B616" s="19" t="s">
        <v>473</v>
      </c>
      <c r="C616" s="20">
        <v>38516</v>
      </c>
      <c r="D616" s="7">
        <v>0.63888888888888884</v>
      </c>
      <c r="E616" s="1">
        <v>0</v>
      </c>
      <c r="F616" s="1" t="s">
        <v>57</v>
      </c>
      <c r="G616" s="1" t="s">
        <v>791</v>
      </c>
      <c r="H616" s="19" t="s">
        <v>711</v>
      </c>
      <c r="I616" s="19" t="s">
        <v>712</v>
      </c>
      <c r="J616" s="19" t="s">
        <v>61</v>
      </c>
      <c r="K616" s="2">
        <v>0.75</v>
      </c>
      <c r="L616" s="2">
        <v>0.25</v>
      </c>
      <c r="M616" s="19">
        <v>100</v>
      </c>
      <c r="N616" s="19">
        <v>100</v>
      </c>
      <c r="O616" s="19">
        <v>100</v>
      </c>
      <c r="P616" s="19">
        <v>70</v>
      </c>
      <c r="Q616" s="21"/>
      <c r="R616" s="21"/>
      <c r="S616" s="21"/>
      <c r="T616" s="21"/>
      <c r="W616" s="2">
        <f t="shared" si="477"/>
        <v>92.5</v>
      </c>
      <c r="X616" s="2">
        <f t="shared" si="478"/>
        <v>15</v>
      </c>
      <c r="Y616" s="2">
        <f t="shared" si="479"/>
        <v>4</v>
      </c>
      <c r="Z616" s="19">
        <v>90</v>
      </c>
      <c r="AA616" s="19">
        <v>100</v>
      </c>
      <c r="AB616" s="19">
        <v>90</v>
      </c>
      <c r="AC616" s="19">
        <v>100</v>
      </c>
      <c r="AJ616" s="2">
        <f t="shared" si="480"/>
        <v>95</v>
      </c>
      <c r="AK616" s="2">
        <f t="shared" si="481"/>
        <v>5.7735026918962582</v>
      </c>
      <c r="AL616" s="2">
        <f t="shared" si="482"/>
        <v>4</v>
      </c>
      <c r="AM616" s="22">
        <f t="shared" si="483"/>
        <v>1.5707963267948966</v>
      </c>
      <c r="AN616" s="22">
        <f t="shared" si="484"/>
        <v>1.5707963267948966</v>
      </c>
      <c r="AO616" s="22">
        <f t="shared" si="485"/>
        <v>1.5707963267948966</v>
      </c>
      <c r="AP616" s="22">
        <f t="shared" si="486"/>
        <v>0.99115658643119231</v>
      </c>
      <c r="AQ616" s="22" t="str">
        <f t="shared" si="487"/>
        <v/>
      </c>
      <c r="AR616" s="22" t="str">
        <f t="shared" si="488"/>
        <v/>
      </c>
      <c r="AS616" s="22" t="str">
        <f t="shared" si="489"/>
        <v/>
      </c>
      <c r="AT616" s="22" t="str">
        <f t="shared" si="490"/>
        <v/>
      </c>
      <c r="AU616" s="22" t="str">
        <f t="shared" si="491"/>
        <v/>
      </c>
      <c r="AV616" s="22" t="str">
        <f t="shared" si="492"/>
        <v/>
      </c>
      <c r="AW616" s="2">
        <f t="shared" si="493"/>
        <v>1.4258863917039706</v>
      </c>
      <c r="AX616" s="2">
        <f t="shared" si="494"/>
        <v>0.28981987018185146</v>
      </c>
      <c r="AY616" s="2">
        <f t="shared" si="495"/>
        <v>4</v>
      </c>
      <c r="AZ616" s="23">
        <f t="shared" si="496"/>
        <v>1.2490457723982542</v>
      </c>
      <c r="BA616" s="23">
        <f t="shared" si="497"/>
        <v>1.5707963267948966</v>
      </c>
      <c r="BB616" s="23">
        <f t="shared" si="498"/>
        <v>1.2490457723982542</v>
      </c>
      <c r="BC616" s="23">
        <f t="shared" si="499"/>
        <v>1.5707963267948966</v>
      </c>
      <c r="BD616" s="23" t="str">
        <f t="shared" si="500"/>
        <v/>
      </c>
      <c r="BE616" s="23" t="str">
        <f t="shared" si="501"/>
        <v/>
      </c>
      <c r="BF616" s="23" t="str">
        <f t="shared" si="502"/>
        <v/>
      </c>
      <c r="BG616" s="23" t="str">
        <f t="shared" si="503"/>
        <v/>
      </c>
      <c r="BH616" s="23" t="str">
        <f t="shared" si="504"/>
        <v/>
      </c>
      <c r="BI616" s="23" t="str">
        <f t="shared" si="505"/>
        <v/>
      </c>
      <c r="BJ616" s="2">
        <f t="shared" si="506"/>
        <v>1.4099210495965755</v>
      </c>
      <c r="BK616" s="2">
        <f t="shared" si="507"/>
        <v>0.18576276919281115</v>
      </c>
      <c r="BL616" s="2">
        <f t="shared" si="508"/>
        <v>4</v>
      </c>
      <c r="BM616" s="2">
        <f t="shared" si="509"/>
        <v>4.1774564214900109E-4</v>
      </c>
      <c r="BN616" s="2">
        <f t="shared" si="510"/>
        <v>7.1314896769024601E-5</v>
      </c>
      <c r="BO616" s="2">
        <f t="shared" si="511"/>
        <v>6</v>
      </c>
      <c r="BP616" s="2">
        <f t="shared" si="512"/>
        <v>2.381755151368417</v>
      </c>
      <c r="BQ616" s="2">
        <f t="shared" si="513"/>
        <v>0.71755819649141217</v>
      </c>
      <c r="BR616" s="3" t="str">
        <f t="shared" si="514"/>
        <v>Nontoxic</v>
      </c>
      <c r="BS616" s="2">
        <f t="shared" si="515"/>
        <v>102.70270270270269</v>
      </c>
      <c r="BT616" s="4" t="s">
        <v>664</v>
      </c>
      <c r="BU616" s="4" t="s">
        <v>666</v>
      </c>
      <c r="BV616" s="2">
        <f t="shared" si="516"/>
        <v>3</v>
      </c>
      <c r="BW616" s="2">
        <f t="shared" si="517"/>
        <v>3</v>
      </c>
      <c r="BX616" s="2">
        <f t="shared" si="518"/>
        <v>8.3995557152225231E-2</v>
      </c>
      <c r="BY616" s="2">
        <f t="shared" si="519"/>
        <v>3.450780641818163E-2</v>
      </c>
      <c r="BZ616" s="2">
        <f t="shared" si="520"/>
        <v>5.9251681785203431E-2</v>
      </c>
      <c r="CA616" s="2">
        <f t="shared" si="521"/>
        <v>1.1666666666666667</v>
      </c>
      <c r="CB616" s="2">
        <f t="shared" si="522"/>
        <v>0.49278561560690137</v>
      </c>
      <c r="CC616" s="2">
        <v>6.6349999999999998</v>
      </c>
      <c r="CD616" s="2" t="str">
        <f t="shared" si="523"/>
        <v>Same Var</v>
      </c>
      <c r="CE616" s="2">
        <f t="shared" si="524"/>
        <v>0.10244359298341132</v>
      </c>
      <c r="CF616" s="2" t="str">
        <f t="shared" si="525"/>
        <v>NS</v>
      </c>
      <c r="CG616" s="2" t="str">
        <f t="shared" si="526"/>
        <v>NS</v>
      </c>
      <c r="CH616" s="2" t="str">
        <f t="shared" si="527"/>
        <v/>
      </c>
      <c r="CI616" s="2" t="str">
        <f t="shared" si="528"/>
        <v/>
      </c>
      <c r="CJ616" s="2" t="str">
        <f t="shared" si="529"/>
        <v/>
      </c>
    </row>
    <row r="617" spans="1:88" x14ac:dyDescent="0.2">
      <c r="A617" s="1" t="s">
        <v>142</v>
      </c>
      <c r="B617" s="19" t="s">
        <v>480</v>
      </c>
      <c r="C617" s="20">
        <v>38516</v>
      </c>
      <c r="D617" s="7">
        <v>0.5</v>
      </c>
      <c r="E617" s="1">
        <v>0.1</v>
      </c>
      <c r="F617" s="1" t="s">
        <v>57</v>
      </c>
      <c r="G617" s="1" t="s">
        <v>791</v>
      </c>
      <c r="H617" s="19" t="s">
        <v>711</v>
      </c>
      <c r="I617" s="19" t="s">
        <v>712</v>
      </c>
      <c r="J617" s="19" t="s">
        <v>61</v>
      </c>
      <c r="K617" s="2">
        <v>0.75</v>
      </c>
      <c r="L617" s="2">
        <v>0.25</v>
      </c>
      <c r="M617" s="19">
        <v>100</v>
      </c>
      <c r="N617" s="19">
        <v>100</v>
      </c>
      <c r="O617" s="19">
        <v>100</v>
      </c>
      <c r="P617" s="19">
        <v>70</v>
      </c>
      <c r="Q617" s="21"/>
      <c r="R617" s="21"/>
      <c r="S617" s="21"/>
      <c r="T617" s="21"/>
      <c r="W617" s="2">
        <f t="shared" si="477"/>
        <v>92.5</v>
      </c>
      <c r="X617" s="2">
        <f t="shared" si="478"/>
        <v>15</v>
      </c>
      <c r="Y617" s="2">
        <f t="shared" si="479"/>
        <v>4</v>
      </c>
      <c r="Z617" s="19">
        <v>90</v>
      </c>
      <c r="AA617" s="19">
        <v>100</v>
      </c>
      <c r="AB617" s="19">
        <v>90</v>
      </c>
      <c r="AC617" s="19">
        <v>100</v>
      </c>
      <c r="AJ617" s="2">
        <f t="shared" si="480"/>
        <v>95</v>
      </c>
      <c r="AK617" s="2">
        <f t="shared" si="481"/>
        <v>5.7735026918962582</v>
      </c>
      <c r="AL617" s="2">
        <f t="shared" si="482"/>
        <v>4</v>
      </c>
      <c r="AM617" s="22">
        <f t="shared" si="483"/>
        <v>1.5707963267948966</v>
      </c>
      <c r="AN617" s="22">
        <f t="shared" si="484"/>
        <v>1.5707963267948966</v>
      </c>
      <c r="AO617" s="22">
        <f t="shared" si="485"/>
        <v>1.5707963267948966</v>
      </c>
      <c r="AP617" s="22">
        <f t="shared" si="486"/>
        <v>0.99115658643119231</v>
      </c>
      <c r="AQ617" s="22" t="str">
        <f t="shared" si="487"/>
        <v/>
      </c>
      <c r="AR617" s="22" t="str">
        <f t="shared" si="488"/>
        <v/>
      </c>
      <c r="AS617" s="22" t="str">
        <f t="shared" si="489"/>
        <v/>
      </c>
      <c r="AT617" s="22" t="str">
        <f t="shared" si="490"/>
        <v/>
      </c>
      <c r="AU617" s="22" t="str">
        <f t="shared" si="491"/>
        <v/>
      </c>
      <c r="AV617" s="22" t="str">
        <f t="shared" si="492"/>
        <v/>
      </c>
      <c r="AW617" s="2">
        <f t="shared" si="493"/>
        <v>1.4258863917039706</v>
      </c>
      <c r="AX617" s="2">
        <f t="shared" si="494"/>
        <v>0.28981987018185146</v>
      </c>
      <c r="AY617" s="2">
        <f t="shared" si="495"/>
        <v>4</v>
      </c>
      <c r="AZ617" s="23">
        <f t="shared" si="496"/>
        <v>1.2490457723982542</v>
      </c>
      <c r="BA617" s="23">
        <f t="shared" si="497"/>
        <v>1.5707963267948966</v>
      </c>
      <c r="BB617" s="23">
        <f t="shared" si="498"/>
        <v>1.2490457723982542</v>
      </c>
      <c r="BC617" s="23">
        <f t="shared" si="499"/>
        <v>1.5707963267948966</v>
      </c>
      <c r="BD617" s="23" t="str">
        <f t="shared" si="500"/>
        <v/>
      </c>
      <c r="BE617" s="23" t="str">
        <f t="shared" si="501"/>
        <v/>
      </c>
      <c r="BF617" s="23" t="str">
        <f t="shared" si="502"/>
        <v/>
      </c>
      <c r="BG617" s="23" t="str">
        <f t="shared" si="503"/>
        <v/>
      </c>
      <c r="BH617" s="23" t="str">
        <f t="shared" si="504"/>
        <v/>
      </c>
      <c r="BI617" s="23" t="str">
        <f t="shared" si="505"/>
        <v/>
      </c>
      <c r="BJ617" s="2">
        <f t="shared" si="506"/>
        <v>1.4099210495965755</v>
      </c>
      <c r="BK617" s="2">
        <f t="shared" si="507"/>
        <v>0.18576276919281115</v>
      </c>
      <c r="BL617" s="2">
        <f t="shared" si="508"/>
        <v>4</v>
      </c>
      <c r="BM617" s="2">
        <f t="shared" si="509"/>
        <v>4.1774564214900109E-4</v>
      </c>
      <c r="BN617" s="2">
        <f t="shared" si="510"/>
        <v>7.1314896769024601E-5</v>
      </c>
      <c r="BO617" s="2">
        <f t="shared" si="511"/>
        <v>6</v>
      </c>
      <c r="BP617" s="2">
        <f t="shared" si="512"/>
        <v>2.381755151368417</v>
      </c>
      <c r="BQ617" s="2">
        <f t="shared" si="513"/>
        <v>0.71755819649141217</v>
      </c>
      <c r="BR617" s="3" t="str">
        <f t="shared" si="514"/>
        <v>Nontoxic</v>
      </c>
      <c r="BS617" s="2">
        <f t="shared" si="515"/>
        <v>102.70270270270269</v>
      </c>
      <c r="BT617" s="4" t="s">
        <v>664</v>
      </c>
      <c r="BU617" s="2" t="s">
        <v>666</v>
      </c>
      <c r="BV617" s="2">
        <f t="shared" si="516"/>
        <v>3</v>
      </c>
      <c r="BW617" s="2">
        <f t="shared" si="517"/>
        <v>3</v>
      </c>
      <c r="BX617" s="2">
        <f t="shared" si="518"/>
        <v>8.3995557152225231E-2</v>
      </c>
      <c r="BY617" s="2">
        <f t="shared" si="519"/>
        <v>3.450780641818163E-2</v>
      </c>
      <c r="BZ617" s="2">
        <f t="shared" si="520"/>
        <v>5.9251681785203431E-2</v>
      </c>
      <c r="CA617" s="2">
        <f t="shared" si="521"/>
        <v>1.1666666666666667</v>
      </c>
      <c r="CB617" s="2">
        <f t="shared" si="522"/>
        <v>0.49278561560690137</v>
      </c>
      <c r="CC617" s="2">
        <v>6.6349999999999998</v>
      </c>
      <c r="CD617" s="2" t="str">
        <f t="shared" si="523"/>
        <v>Same Var</v>
      </c>
      <c r="CE617" s="2">
        <f t="shared" si="524"/>
        <v>0.10244359298341132</v>
      </c>
      <c r="CF617" s="2" t="str">
        <f t="shared" si="525"/>
        <v>NS</v>
      </c>
      <c r="CG617" s="2" t="str">
        <f t="shared" si="526"/>
        <v>NS</v>
      </c>
      <c r="CH617" s="2" t="str">
        <f t="shared" si="527"/>
        <v/>
      </c>
      <c r="CI617" s="2" t="str">
        <f t="shared" si="528"/>
        <v/>
      </c>
      <c r="CJ617" s="2" t="str">
        <f t="shared" si="529"/>
        <v/>
      </c>
    </row>
    <row r="618" spans="1:88" hidden="1" x14ac:dyDescent="0.2">
      <c r="A618" s="1" t="s">
        <v>142</v>
      </c>
      <c r="B618" s="19" t="s">
        <v>414</v>
      </c>
      <c r="C618" s="20">
        <v>38517</v>
      </c>
      <c r="D618" s="7">
        <v>0.46875</v>
      </c>
      <c r="E618" s="1">
        <v>0.1</v>
      </c>
      <c r="F618" s="1" t="s">
        <v>57</v>
      </c>
      <c r="G618" s="1" t="s">
        <v>791</v>
      </c>
      <c r="H618" s="19" t="s">
        <v>711</v>
      </c>
      <c r="I618" s="19" t="s">
        <v>712</v>
      </c>
      <c r="J618" s="19" t="s">
        <v>61</v>
      </c>
      <c r="K618" s="2">
        <v>0.75</v>
      </c>
      <c r="L618" s="2">
        <v>0.25</v>
      </c>
      <c r="M618" s="19">
        <v>100</v>
      </c>
      <c r="N618" s="19">
        <v>100</v>
      </c>
      <c r="O618" s="19">
        <v>100</v>
      </c>
      <c r="P618" s="19">
        <v>70</v>
      </c>
      <c r="Q618" s="21"/>
      <c r="R618" s="21"/>
      <c r="S618" s="21"/>
      <c r="T618" s="21"/>
      <c r="W618" s="2">
        <f t="shared" si="477"/>
        <v>92.5</v>
      </c>
      <c r="X618" s="2">
        <f t="shared" si="478"/>
        <v>15</v>
      </c>
      <c r="Y618" s="2">
        <f t="shared" si="479"/>
        <v>4</v>
      </c>
      <c r="Z618" s="19">
        <v>80</v>
      </c>
      <c r="AA618" s="19">
        <v>89</v>
      </c>
      <c r="AB618" s="19">
        <v>90</v>
      </c>
      <c r="AC618" s="19">
        <v>70</v>
      </c>
      <c r="AJ618" s="2">
        <f t="shared" si="480"/>
        <v>82.25</v>
      </c>
      <c r="AK618" s="2">
        <f t="shared" si="481"/>
        <v>9.3229108472979973</v>
      </c>
      <c r="AL618" s="2">
        <f t="shared" si="482"/>
        <v>4</v>
      </c>
      <c r="AM618" s="22">
        <f t="shared" si="483"/>
        <v>1.5707963267948966</v>
      </c>
      <c r="AN618" s="22">
        <f t="shared" si="484"/>
        <v>1.5707963267948966</v>
      </c>
      <c r="AO618" s="22">
        <f t="shared" si="485"/>
        <v>1.5707963267948966</v>
      </c>
      <c r="AP618" s="22">
        <f t="shared" si="486"/>
        <v>0.99115658643119231</v>
      </c>
      <c r="AQ618" s="22" t="str">
        <f t="shared" si="487"/>
        <v/>
      </c>
      <c r="AR618" s="22" t="str">
        <f t="shared" si="488"/>
        <v/>
      </c>
      <c r="AS618" s="22" t="str">
        <f t="shared" si="489"/>
        <v/>
      </c>
      <c r="AT618" s="22" t="str">
        <f t="shared" si="490"/>
        <v/>
      </c>
      <c r="AU618" s="22" t="str">
        <f t="shared" si="491"/>
        <v/>
      </c>
      <c r="AV618" s="22" t="str">
        <f t="shared" si="492"/>
        <v/>
      </c>
      <c r="AW618" s="2">
        <f t="shared" si="493"/>
        <v>1.4258863917039706</v>
      </c>
      <c r="AX618" s="2">
        <f t="shared" si="494"/>
        <v>0.28981987018185146</v>
      </c>
      <c r="AY618" s="2">
        <f t="shared" si="495"/>
        <v>4</v>
      </c>
      <c r="AZ618" s="23">
        <f t="shared" si="496"/>
        <v>1.1071487177940904</v>
      </c>
      <c r="BA618" s="23">
        <f t="shared" si="497"/>
        <v>1.2327310720145659</v>
      </c>
      <c r="BB618" s="23">
        <f t="shared" si="498"/>
        <v>1.2490457723982542</v>
      </c>
      <c r="BC618" s="23">
        <f t="shared" si="499"/>
        <v>0.99115658643119231</v>
      </c>
      <c r="BD618" s="23" t="str">
        <f t="shared" si="500"/>
        <v/>
      </c>
      <c r="BE618" s="23" t="str">
        <f t="shared" si="501"/>
        <v/>
      </c>
      <c r="BF618" s="23" t="str">
        <f t="shared" si="502"/>
        <v/>
      </c>
      <c r="BG618" s="23" t="str">
        <f t="shared" si="503"/>
        <v/>
      </c>
      <c r="BH618" s="23" t="str">
        <f t="shared" si="504"/>
        <v/>
      </c>
      <c r="BI618" s="23" t="str">
        <f t="shared" si="505"/>
        <v/>
      </c>
      <c r="BJ618" s="2">
        <f t="shared" si="506"/>
        <v>1.1450205371595259</v>
      </c>
      <c r="BK618" s="2">
        <f t="shared" si="507"/>
        <v>0.12058576135792207</v>
      </c>
      <c r="BL618" s="2">
        <f t="shared" si="508"/>
        <v>4</v>
      </c>
      <c r="BM618" s="2">
        <f t="shared" si="509"/>
        <v>2.3861310494083349E-4</v>
      </c>
      <c r="BN618" s="2">
        <f t="shared" si="510"/>
        <v>5.0911768030601479E-5</v>
      </c>
      <c r="BO618" s="2">
        <f t="shared" si="511"/>
        <v>5</v>
      </c>
      <c r="BP618" s="2">
        <f t="shared" si="512"/>
        <v>0.60831876695448939</v>
      </c>
      <c r="BQ618" s="2">
        <f t="shared" si="513"/>
        <v>0.72668684380042159</v>
      </c>
      <c r="BR618" s="3" t="str">
        <f t="shared" si="514"/>
        <v>Toxic</v>
      </c>
      <c r="BS618" s="2">
        <f t="shared" si="515"/>
        <v>88.918918918918919</v>
      </c>
      <c r="BT618" s="4" t="s">
        <v>664</v>
      </c>
      <c r="BU618" s="2" t="s">
        <v>666</v>
      </c>
      <c r="BV618" s="2">
        <f t="shared" si="516"/>
        <v>3</v>
      </c>
      <c r="BW618" s="2">
        <f t="shared" si="517"/>
        <v>3</v>
      </c>
      <c r="BX618" s="2">
        <f t="shared" si="518"/>
        <v>8.3995557152225231E-2</v>
      </c>
      <c r="BY618" s="2">
        <f t="shared" si="519"/>
        <v>1.4540925842269731E-2</v>
      </c>
      <c r="BZ618" s="2">
        <f t="shared" si="520"/>
        <v>4.9268241497247484E-2</v>
      </c>
      <c r="CA618" s="2">
        <f t="shared" si="521"/>
        <v>1.1666666666666667</v>
      </c>
      <c r="CB618" s="2">
        <f t="shared" si="522"/>
        <v>1.7661299593735535</v>
      </c>
      <c r="CC618" s="2">
        <v>6.6349999999999998</v>
      </c>
      <c r="CD618" s="2" t="str">
        <f t="shared" si="523"/>
        <v>Same Var</v>
      </c>
      <c r="CE618" s="2">
        <f t="shared" si="524"/>
        <v>9.6271471195635519E-2</v>
      </c>
      <c r="CF618" s="2" t="str">
        <f t="shared" si="525"/>
        <v>NS</v>
      </c>
      <c r="CG618" s="2" t="str">
        <f t="shared" si="526"/>
        <v>NS</v>
      </c>
      <c r="CH618" s="2" t="str">
        <f t="shared" si="527"/>
        <v>Wilcoxon</v>
      </c>
      <c r="CI618" s="2" t="str">
        <f t="shared" si="528"/>
        <v>TSTToxicLess25</v>
      </c>
      <c r="CJ618" s="2" t="str">
        <f t="shared" si="529"/>
        <v/>
      </c>
    </row>
    <row r="619" spans="1:88" x14ac:dyDescent="0.2">
      <c r="A619" s="1" t="s">
        <v>142</v>
      </c>
      <c r="B619" s="19" t="s">
        <v>870</v>
      </c>
      <c r="C619" s="20">
        <v>38468</v>
      </c>
      <c r="D619" s="7">
        <v>0.34861111111111109</v>
      </c>
      <c r="E619" s="1">
        <v>0.1</v>
      </c>
      <c r="F619" s="1" t="s">
        <v>57</v>
      </c>
      <c r="G619" s="1" t="s">
        <v>865</v>
      </c>
      <c r="H619" s="19" t="s">
        <v>711</v>
      </c>
      <c r="I619" s="19" t="s">
        <v>712</v>
      </c>
      <c r="J619" s="19" t="s">
        <v>61</v>
      </c>
      <c r="K619" s="2">
        <v>0.75</v>
      </c>
      <c r="L619" s="2">
        <v>0.25</v>
      </c>
      <c r="M619" s="19">
        <v>100</v>
      </c>
      <c r="N619" s="19">
        <v>100</v>
      </c>
      <c r="O619" s="19">
        <v>100</v>
      </c>
      <c r="P619" s="19">
        <v>70</v>
      </c>
      <c r="Q619" s="21"/>
      <c r="R619" s="21"/>
      <c r="S619" s="21"/>
      <c r="T619" s="21"/>
      <c r="W619" s="2">
        <f t="shared" si="477"/>
        <v>92.5</v>
      </c>
      <c r="X619" s="2">
        <f t="shared" si="478"/>
        <v>15</v>
      </c>
      <c r="Y619" s="2">
        <f t="shared" si="479"/>
        <v>4</v>
      </c>
      <c r="Z619" s="19">
        <v>90</v>
      </c>
      <c r="AA619" s="19">
        <v>70</v>
      </c>
      <c r="AB619" s="19">
        <v>100</v>
      </c>
      <c r="AC619" s="19">
        <v>80</v>
      </c>
      <c r="AJ619" s="2">
        <f t="shared" si="480"/>
        <v>85</v>
      </c>
      <c r="AK619" s="2">
        <f t="shared" si="481"/>
        <v>12.909944487358056</v>
      </c>
      <c r="AL619" s="2">
        <f t="shared" si="482"/>
        <v>4</v>
      </c>
      <c r="AM619" s="22">
        <f t="shared" si="483"/>
        <v>1.5707963267948966</v>
      </c>
      <c r="AN619" s="22">
        <f t="shared" si="484"/>
        <v>1.5707963267948966</v>
      </c>
      <c r="AO619" s="22">
        <f t="shared" si="485"/>
        <v>1.5707963267948966</v>
      </c>
      <c r="AP619" s="22">
        <f t="shared" si="486"/>
        <v>0.99115658643119231</v>
      </c>
      <c r="AQ619" s="22" t="str">
        <f t="shared" si="487"/>
        <v/>
      </c>
      <c r="AR619" s="22" t="str">
        <f t="shared" si="488"/>
        <v/>
      </c>
      <c r="AS619" s="22" t="str">
        <f t="shared" si="489"/>
        <v/>
      </c>
      <c r="AT619" s="22" t="str">
        <f t="shared" si="490"/>
        <v/>
      </c>
      <c r="AU619" s="22" t="str">
        <f t="shared" si="491"/>
        <v/>
      </c>
      <c r="AV619" s="22" t="str">
        <f t="shared" si="492"/>
        <v/>
      </c>
      <c r="AW619" s="2">
        <f t="shared" si="493"/>
        <v>1.4258863917039706</v>
      </c>
      <c r="AX619" s="2">
        <f t="shared" si="494"/>
        <v>0.28981987018185146</v>
      </c>
      <c r="AY619" s="2">
        <f t="shared" si="495"/>
        <v>4</v>
      </c>
      <c r="AZ619" s="23">
        <f t="shared" si="496"/>
        <v>1.2490457723982542</v>
      </c>
      <c r="BA619" s="23">
        <f t="shared" si="497"/>
        <v>0.99115658643119231</v>
      </c>
      <c r="BB619" s="23">
        <f t="shared" si="498"/>
        <v>1.5707963267948966</v>
      </c>
      <c r="BC619" s="23">
        <f t="shared" si="499"/>
        <v>1.1071487177940904</v>
      </c>
      <c r="BD619" s="23" t="str">
        <f t="shared" si="500"/>
        <v/>
      </c>
      <c r="BE619" s="23" t="str">
        <f t="shared" si="501"/>
        <v/>
      </c>
      <c r="BF619" s="23" t="str">
        <f t="shared" si="502"/>
        <v/>
      </c>
      <c r="BG619" s="23" t="str">
        <f t="shared" si="503"/>
        <v/>
      </c>
      <c r="BH619" s="23" t="str">
        <f t="shared" si="504"/>
        <v/>
      </c>
      <c r="BI619" s="23" t="str">
        <f t="shared" si="505"/>
        <v/>
      </c>
      <c r="BJ619" s="2">
        <f t="shared" si="506"/>
        <v>1.2295368508546085</v>
      </c>
      <c r="BK619" s="2">
        <f t="shared" si="507"/>
        <v>0.25076059865899442</v>
      </c>
      <c r="BL619" s="2">
        <f t="shared" si="508"/>
        <v>4</v>
      </c>
      <c r="BM619" s="2">
        <f t="shared" si="509"/>
        <v>7.5801623771550183E-4</v>
      </c>
      <c r="BN619" s="2">
        <f t="shared" si="510"/>
        <v>1.288818987296772E-4</v>
      </c>
      <c r="BO619" s="2">
        <f t="shared" si="511"/>
        <v>6</v>
      </c>
      <c r="BP619" s="2">
        <f t="shared" si="512"/>
        <v>0.96500937742076465</v>
      </c>
      <c r="BQ619" s="2">
        <f t="shared" si="513"/>
        <v>0.71755819649141217</v>
      </c>
      <c r="BR619" s="3" t="str">
        <f t="shared" si="514"/>
        <v>Nontoxic</v>
      </c>
      <c r="BS619" s="2">
        <f t="shared" si="515"/>
        <v>91.891891891891902</v>
      </c>
      <c r="BT619" s="4" t="s">
        <v>664</v>
      </c>
      <c r="BU619" s="2" t="s">
        <v>666</v>
      </c>
      <c r="BV619" s="2">
        <f t="shared" si="516"/>
        <v>3</v>
      </c>
      <c r="BW619" s="2">
        <f t="shared" si="517"/>
        <v>3</v>
      </c>
      <c r="BX619" s="2">
        <f t="shared" si="518"/>
        <v>8.3995557152225231E-2</v>
      </c>
      <c r="BY619" s="2">
        <f t="shared" si="519"/>
        <v>6.2880877839817273E-2</v>
      </c>
      <c r="BZ619" s="2">
        <f t="shared" si="520"/>
        <v>7.3438217496021252E-2</v>
      </c>
      <c r="CA619" s="2">
        <f t="shared" si="521"/>
        <v>1.1666666666666667</v>
      </c>
      <c r="CB619" s="2">
        <f t="shared" si="522"/>
        <v>5.3698972933761163E-2</v>
      </c>
      <c r="CC619" s="2">
        <v>6.6349999999999998</v>
      </c>
      <c r="CD619" s="2" t="str">
        <f t="shared" si="523"/>
        <v>Same Var</v>
      </c>
      <c r="CE619" s="2">
        <f t="shared" si="524"/>
        <v>9.4198314958733778E-2</v>
      </c>
      <c r="CF619" s="2" t="str">
        <f t="shared" si="525"/>
        <v>NS</v>
      </c>
      <c r="CG619" s="2" t="str">
        <f t="shared" si="526"/>
        <v>NS</v>
      </c>
      <c r="CH619" s="2" t="str">
        <f t="shared" si="527"/>
        <v>Wilcoxon</v>
      </c>
      <c r="CI619" s="2" t="str">
        <f t="shared" si="528"/>
        <v/>
      </c>
      <c r="CJ619" s="2" t="str">
        <f t="shared" si="529"/>
        <v/>
      </c>
    </row>
    <row r="620" spans="1:88" hidden="1" x14ac:dyDescent="0.2">
      <c r="A620" s="1" t="s">
        <v>142</v>
      </c>
      <c r="B620" s="19" t="s">
        <v>859</v>
      </c>
      <c r="C620" s="20">
        <v>38468</v>
      </c>
      <c r="D620" s="7">
        <v>0.4861111111111111</v>
      </c>
      <c r="E620" s="1">
        <v>0.1</v>
      </c>
      <c r="F620" s="1" t="s">
        <v>57</v>
      </c>
      <c r="G620" s="1" t="s">
        <v>865</v>
      </c>
      <c r="H620" s="19" t="s">
        <v>711</v>
      </c>
      <c r="I620" s="19" t="s">
        <v>712</v>
      </c>
      <c r="J620" s="19" t="s">
        <v>61</v>
      </c>
      <c r="K620" s="2">
        <v>0.75</v>
      </c>
      <c r="L620" s="2">
        <v>0.25</v>
      </c>
      <c r="M620" s="19">
        <v>100</v>
      </c>
      <c r="N620" s="19">
        <v>100</v>
      </c>
      <c r="O620" s="19">
        <v>100</v>
      </c>
      <c r="P620" s="19">
        <v>70</v>
      </c>
      <c r="Q620" s="21"/>
      <c r="R620" s="21"/>
      <c r="S620" s="21"/>
      <c r="T620" s="21"/>
      <c r="W620" s="2">
        <f t="shared" si="477"/>
        <v>92.5</v>
      </c>
      <c r="X620" s="2">
        <f t="shared" si="478"/>
        <v>15</v>
      </c>
      <c r="Y620" s="2">
        <f t="shared" si="479"/>
        <v>4</v>
      </c>
      <c r="Z620" s="19">
        <v>60</v>
      </c>
      <c r="AA620" s="19">
        <v>70</v>
      </c>
      <c r="AB620" s="19">
        <v>30</v>
      </c>
      <c r="AC620" s="19">
        <v>40</v>
      </c>
      <c r="AJ620" s="2">
        <f t="shared" si="480"/>
        <v>50</v>
      </c>
      <c r="AK620" s="2">
        <f t="shared" si="481"/>
        <v>18.257418583505537</v>
      </c>
      <c r="AL620" s="2">
        <f t="shared" si="482"/>
        <v>4</v>
      </c>
      <c r="AM620" s="22">
        <f t="shared" si="483"/>
        <v>1.5707963267948966</v>
      </c>
      <c r="AN620" s="22">
        <f t="shared" si="484"/>
        <v>1.5707963267948966</v>
      </c>
      <c r="AO620" s="22">
        <f t="shared" si="485"/>
        <v>1.5707963267948966</v>
      </c>
      <c r="AP620" s="22">
        <f t="shared" si="486"/>
        <v>0.99115658643119231</v>
      </c>
      <c r="AQ620" s="22" t="str">
        <f t="shared" si="487"/>
        <v/>
      </c>
      <c r="AR620" s="22" t="str">
        <f t="shared" si="488"/>
        <v/>
      </c>
      <c r="AS620" s="22" t="str">
        <f t="shared" si="489"/>
        <v/>
      </c>
      <c r="AT620" s="22" t="str">
        <f t="shared" si="490"/>
        <v/>
      </c>
      <c r="AU620" s="22" t="str">
        <f t="shared" si="491"/>
        <v/>
      </c>
      <c r="AV620" s="22" t="str">
        <f t="shared" si="492"/>
        <v/>
      </c>
      <c r="AW620" s="2">
        <f t="shared" si="493"/>
        <v>1.4258863917039706</v>
      </c>
      <c r="AX620" s="2">
        <f t="shared" si="494"/>
        <v>0.28981987018185146</v>
      </c>
      <c r="AY620" s="2">
        <f t="shared" si="495"/>
        <v>4</v>
      </c>
      <c r="AZ620" s="23">
        <f t="shared" si="496"/>
        <v>0.88607712379261372</v>
      </c>
      <c r="BA620" s="23">
        <f t="shared" si="497"/>
        <v>0.99115658643119231</v>
      </c>
      <c r="BB620" s="23">
        <f t="shared" si="498"/>
        <v>0.57963974036370425</v>
      </c>
      <c r="BC620" s="23">
        <f t="shared" si="499"/>
        <v>0.68471920300228295</v>
      </c>
      <c r="BD620" s="23" t="str">
        <f t="shared" si="500"/>
        <v/>
      </c>
      <c r="BE620" s="23" t="str">
        <f t="shared" si="501"/>
        <v/>
      </c>
      <c r="BF620" s="23" t="str">
        <f t="shared" si="502"/>
        <v/>
      </c>
      <c r="BG620" s="23" t="str">
        <f t="shared" si="503"/>
        <v/>
      </c>
      <c r="BH620" s="23" t="str">
        <f t="shared" si="504"/>
        <v/>
      </c>
      <c r="BI620" s="23" t="str">
        <f t="shared" si="505"/>
        <v/>
      </c>
      <c r="BJ620" s="2">
        <f t="shared" si="506"/>
        <v>0.78539816339744828</v>
      </c>
      <c r="BK620" s="2">
        <f t="shared" si="507"/>
        <v>0.18703436710149388</v>
      </c>
      <c r="BL620" s="2">
        <f t="shared" si="508"/>
        <v>4</v>
      </c>
      <c r="BM620" s="2">
        <f t="shared" si="509"/>
        <v>4.2260418033863431E-4</v>
      </c>
      <c r="BN620" s="2">
        <f t="shared" si="510"/>
        <v>7.2001176745259003E-5</v>
      </c>
      <c r="BO620" s="2">
        <f t="shared" si="511"/>
        <v>6</v>
      </c>
      <c r="BP620" s="2">
        <f t="shared" si="512"/>
        <v>-1.9808898349902584</v>
      </c>
      <c r="BQ620" s="2">
        <f t="shared" si="513"/>
        <v>0.71755819649141217</v>
      </c>
      <c r="BR620" s="3" t="str">
        <f t="shared" si="514"/>
        <v>Toxic</v>
      </c>
      <c r="BS620" s="2">
        <f t="shared" si="515"/>
        <v>54.054054054054056</v>
      </c>
      <c r="BT620" s="4" t="s">
        <v>664</v>
      </c>
      <c r="BU620" s="4" t="s">
        <v>667</v>
      </c>
      <c r="BV620" s="2">
        <f t="shared" si="516"/>
        <v>3</v>
      </c>
      <c r="BW620" s="2">
        <f t="shared" si="517"/>
        <v>3</v>
      </c>
      <c r="BX620" s="2">
        <f t="shared" si="518"/>
        <v>8.3995557152225231E-2</v>
      </c>
      <c r="BY620" s="2">
        <f t="shared" si="519"/>
        <v>3.4981854477056373E-2</v>
      </c>
      <c r="BZ620" s="2">
        <f t="shared" si="520"/>
        <v>5.9488705814640802E-2</v>
      </c>
      <c r="CA620" s="2">
        <f t="shared" si="521"/>
        <v>1.1666666666666667</v>
      </c>
      <c r="CB620" s="2">
        <f t="shared" si="522"/>
        <v>0.47823316109216407</v>
      </c>
      <c r="CC620" s="2">
        <v>6.6349999999999998</v>
      </c>
      <c r="CD620" s="2" t="str">
        <f t="shared" si="523"/>
        <v>Same Var</v>
      </c>
      <c r="CE620" s="2">
        <f t="shared" si="524"/>
        <v>6.9233121487629112E-2</v>
      </c>
      <c r="CF620" s="2" t="str">
        <f t="shared" si="525"/>
        <v>NS</v>
      </c>
      <c r="CG620" s="2" t="str">
        <f t="shared" si="526"/>
        <v>Sig</v>
      </c>
      <c r="CH620" s="2" t="str">
        <f t="shared" si="527"/>
        <v>Wilcoxon</v>
      </c>
      <c r="CI620" s="2" t="str">
        <f t="shared" si="528"/>
        <v/>
      </c>
      <c r="CJ620" s="2" t="str">
        <f t="shared" si="529"/>
        <v/>
      </c>
    </row>
    <row r="621" spans="1:88" x14ac:dyDescent="0.2">
      <c r="A621" s="1" t="s">
        <v>142</v>
      </c>
      <c r="B621" s="19" t="s">
        <v>320</v>
      </c>
      <c r="C621" s="20">
        <v>39842</v>
      </c>
      <c r="D621" s="7">
        <v>0.44444444444444442</v>
      </c>
      <c r="E621" s="1">
        <v>0.1</v>
      </c>
      <c r="F621" s="1" t="s">
        <v>57</v>
      </c>
      <c r="G621" s="1" t="s">
        <v>756</v>
      </c>
      <c r="H621" s="19" t="s">
        <v>711</v>
      </c>
      <c r="I621" s="19" t="s">
        <v>712</v>
      </c>
      <c r="J621" s="19" t="s">
        <v>61</v>
      </c>
      <c r="K621" s="2">
        <v>0.75</v>
      </c>
      <c r="L621" s="2">
        <v>0.25</v>
      </c>
      <c r="M621" s="19">
        <v>100</v>
      </c>
      <c r="N621" s="19">
        <v>70</v>
      </c>
      <c r="O621" s="19">
        <v>100</v>
      </c>
      <c r="P621" s="19">
        <v>80</v>
      </c>
      <c r="Q621" s="21"/>
      <c r="R621" s="21"/>
      <c r="S621" s="21"/>
      <c r="T621" s="21"/>
      <c r="W621" s="2">
        <f t="shared" si="477"/>
        <v>87.5</v>
      </c>
      <c r="X621" s="2">
        <f t="shared" si="478"/>
        <v>15</v>
      </c>
      <c r="Y621" s="2">
        <f t="shared" si="479"/>
        <v>4</v>
      </c>
      <c r="Z621" s="19">
        <v>100</v>
      </c>
      <c r="AA621" s="19">
        <v>100</v>
      </c>
      <c r="AB621" s="19">
        <v>100</v>
      </c>
      <c r="AC621" s="19">
        <v>100</v>
      </c>
      <c r="AJ621" s="2">
        <f t="shared" si="480"/>
        <v>100</v>
      </c>
      <c r="AK621" s="2">
        <f t="shared" si="481"/>
        <v>0</v>
      </c>
      <c r="AL621" s="2">
        <f t="shared" si="482"/>
        <v>4</v>
      </c>
      <c r="AM621" s="22">
        <f t="shared" si="483"/>
        <v>1.5707963267948966</v>
      </c>
      <c r="AN621" s="22">
        <f t="shared" si="484"/>
        <v>0.99115658643119231</v>
      </c>
      <c r="AO621" s="22">
        <f t="shared" si="485"/>
        <v>1.5707963267948966</v>
      </c>
      <c r="AP621" s="22">
        <f t="shared" si="486"/>
        <v>1.1071487177940904</v>
      </c>
      <c r="AQ621" s="22" t="str">
        <f t="shared" si="487"/>
        <v/>
      </c>
      <c r="AR621" s="22" t="str">
        <f t="shared" si="488"/>
        <v/>
      </c>
      <c r="AS621" s="22" t="str">
        <f t="shared" si="489"/>
        <v/>
      </c>
      <c r="AT621" s="22" t="str">
        <f t="shared" si="490"/>
        <v/>
      </c>
      <c r="AU621" s="22" t="str">
        <f t="shared" si="491"/>
        <v/>
      </c>
      <c r="AV621" s="22" t="str">
        <f t="shared" si="492"/>
        <v/>
      </c>
      <c r="AW621" s="2">
        <f t="shared" si="493"/>
        <v>1.3099744894537688</v>
      </c>
      <c r="AX621" s="2">
        <f t="shared" si="494"/>
        <v>0.3048711261090834</v>
      </c>
      <c r="AY621" s="2">
        <f t="shared" si="495"/>
        <v>4</v>
      </c>
      <c r="AZ621" s="23">
        <f t="shared" si="496"/>
        <v>1.5707963267948966</v>
      </c>
      <c r="BA621" s="23">
        <f t="shared" si="497"/>
        <v>1.5707963267948966</v>
      </c>
      <c r="BB621" s="23">
        <f t="shared" si="498"/>
        <v>1.5707963267948966</v>
      </c>
      <c r="BC621" s="23">
        <f t="shared" si="499"/>
        <v>1.5707963267948966</v>
      </c>
      <c r="BD621" s="23" t="str">
        <f t="shared" si="500"/>
        <v/>
      </c>
      <c r="BE621" s="23" t="str">
        <f t="shared" si="501"/>
        <v/>
      </c>
      <c r="BF621" s="23" t="str">
        <f t="shared" si="502"/>
        <v/>
      </c>
      <c r="BG621" s="23" t="str">
        <f t="shared" si="503"/>
        <v/>
      </c>
      <c r="BH621" s="23" t="str">
        <f t="shared" si="504"/>
        <v/>
      </c>
      <c r="BI621" s="23" t="str">
        <f t="shared" si="505"/>
        <v/>
      </c>
      <c r="BJ621" s="2">
        <f t="shared" si="506"/>
        <v>1.5707963267948966</v>
      </c>
      <c r="BK621" s="2">
        <f t="shared" si="507"/>
        <v>0</v>
      </c>
      <c r="BL621" s="2">
        <f t="shared" si="508"/>
        <v>4</v>
      </c>
      <c r="BM621" s="2">
        <f t="shared" si="509"/>
        <v>1.7084027059025551E-4</v>
      </c>
      <c r="BN621" s="2">
        <f t="shared" si="510"/>
        <v>5.6946756863418503E-5</v>
      </c>
      <c r="BO621" s="2">
        <f t="shared" si="511"/>
        <v>3</v>
      </c>
      <c r="BP621" s="2">
        <f t="shared" si="512"/>
        <v>5.1459160659167145</v>
      </c>
      <c r="BQ621" s="2">
        <f t="shared" si="513"/>
        <v>0.76489232840434507</v>
      </c>
      <c r="BR621" s="3" t="str">
        <f t="shared" si="514"/>
        <v>Nontoxic</v>
      </c>
      <c r="BS621" s="2">
        <f t="shared" si="515"/>
        <v>114.28571428571428</v>
      </c>
      <c r="BT621" s="4" t="s">
        <v>664</v>
      </c>
      <c r="BU621" s="2" t="s">
        <v>666</v>
      </c>
      <c r="BV621" s="2">
        <f t="shared" si="516"/>
        <v>3</v>
      </c>
      <c r="BW621" s="2">
        <f t="shared" si="517"/>
        <v>3</v>
      </c>
      <c r="BX621" s="2">
        <f t="shared" si="518"/>
        <v>9.2946403535020636E-2</v>
      </c>
      <c r="BY621" s="2">
        <f t="shared" si="519"/>
        <v>0</v>
      </c>
      <c r="BZ621" s="2">
        <f t="shared" si="520"/>
        <v>4.6473201767510318E-2</v>
      </c>
      <c r="CA621" s="2">
        <f t="shared" si="521"/>
        <v>1.1666666666666667</v>
      </c>
      <c r="CB621" s="2" t="e">
        <f t="shared" si="522"/>
        <v>#NUM!</v>
      </c>
      <c r="CC621" s="2">
        <v>6.6349999999999998</v>
      </c>
      <c r="CD621" s="2" t="e">
        <f t="shared" si="523"/>
        <v>#NUM!</v>
      </c>
      <c r="CE621" s="2" t="e">
        <f t="shared" si="524"/>
        <v>#NUM!</v>
      </c>
      <c r="CF621" s="2" t="e">
        <f t="shared" si="525"/>
        <v>#NUM!</v>
      </c>
      <c r="CG621" s="2" t="str">
        <f t="shared" si="526"/>
        <v>NS</v>
      </c>
      <c r="CH621" s="2" t="str">
        <f t="shared" si="527"/>
        <v/>
      </c>
      <c r="CI621" s="2" t="str">
        <f t="shared" si="528"/>
        <v/>
      </c>
      <c r="CJ621" s="2" t="str">
        <f t="shared" si="529"/>
        <v/>
      </c>
    </row>
    <row r="622" spans="1:88" x14ac:dyDescent="0.2">
      <c r="A622" s="1" t="s">
        <v>142</v>
      </c>
      <c r="B622" s="19" t="s">
        <v>311</v>
      </c>
      <c r="C622" s="20">
        <v>39842</v>
      </c>
      <c r="D622" s="7">
        <v>0.52083333333333337</v>
      </c>
      <c r="E622" s="1">
        <v>0.1</v>
      </c>
      <c r="F622" s="1" t="s">
        <v>57</v>
      </c>
      <c r="G622" s="1" t="s">
        <v>756</v>
      </c>
      <c r="H622" s="19" t="s">
        <v>711</v>
      </c>
      <c r="I622" s="19" t="s">
        <v>712</v>
      </c>
      <c r="J622" s="19" t="s">
        <v>61</v>
      </c>
      <c r="K622" s="2">
        <v>0.75</v>
      </c>
      <c r="L622" s="2">
        <v>0.25</v>
      </c>
      <c r="M622" s="19">
        <v>100</v>
      </c>
      <c r="N622" s="19">
        <v>70</v>
      </c>
      <c r="O622" s="19">
        <v>100</v>
      </c>
      <c r="P622" s="19">
        <v>80</v>
      </c>
      <c r="Q622" s="21"/>
      <c r="R622" s="21"/>
      <c r="S622" s="21"/>
      <c r="T622" s="21"/>
      <c r="W622" s="2">
        <f t="shared" si="477"/>
        <v>87.5</v>
      </c>
      <c r="X622" s="2">
        <f t="shared" si="478"/>
        <v>15</v>
      </c>
      <c r="Y622" s="2">
        <f t="shared" si="479"/>
        <v>4</v>
      </c>
      <c r="Z622" s="19">
        <v>100</v>
      </c>
      <c r="AA622" s="19">
        <v>90</v>
      </c>
      <c r="AB622" s="19">
        <v>90</v>
      </c>
      <c r="AC622" s="19">
        <v>90</v>
      </c>
      <c r="AJ622" s="2">
        <f t="shared" si="480"/>
        <v>92.5</v>
      </c>
      <c r="AK622" s="2">
        <f t="shared" si="481"/>
        <v>5</v>
      </c>
      <c r="AL622" s="2">
        <f t="shared" si="482"/>
        <v>4</v>
      </c>
      <c r="AM622" s="22">
        <f t="shared" si="483"/>
        <v>1.5707963267948966</v>
      </c>
      <c r="AN622" s="22">
        <f t="shared" si="484"/>
        <v>0.99115658643119231</v>
      </c>
      <c r="AO622" s="22">
        <f t="shared" si="485"/>
        <v>1.5707963267948966</v>
      </c>
      <c r="AP622" s="22">
        <f t="shared" si="486"/>
        <v>1.1071487177940904</v>
      </c>
      <c r="AQ622" s="22" t="str">
        <f t="shared" si="487"/>
        <v/>
      </c>
      <c r="AR622" s="22" t="str">
        <f t="shared" si="488"/>
        <v/>
      </c>
      <c r="AS622" s="22" t="str">
        <f t="shared" si="489"/>
        <v/>
      </c>
      <c r="AT622" s="22" t="str">
        <f t="shared" si="490"/>
        <v/>
      </c>
      <c r="AU622" s="22" t="str">
        <f t="shared" si="491"/>
        <v/>
      </c>
      <c r="AV622" s="22" t="str">
        <f t="shared" si="492"/>
        <v/>
      </c>
      <c r="AW622" s="2">
        <f t="shared" si="493"/>
        <v>1.3099744894537688</v>
      </c>
      <c r="AX622" s="2">
        <f t="shared" si="494"/>
        <v>0.3048711261090834</v>
      </c>
      <c r="AY622" s="2">
        <f t="shared" si="495"/>
        <v>4</v>
      </c>
      <c r="AZ622" s="23">
        <f t="shared" si="496"/>
        <v>1.5707963267948966</v>
      </c>
      <c r="BA622" s="23">
        <f t="shared" si="497"/>
        <v>1.2490457723982542</v>
      </c>
      <c r="BB622" s="23">
        <f t="shared" si="498"/>
        <v>1.2490457723982542</v>
      </c>
      <c r="BC622" s="23">
        <f t="shared" si="499"/>
        <v>1.2490457723982542</v>
      </c>
      <c r="BD622" s="23" t="str">
        <f t="shared" si="500"/>
        <v/>
      </c>
      <c r="BE622" s="23" t="str">
        <f t="shared" si="501"/>
        <v/>
      </c>
      <c r="BF622" s="23" t="str">
        <f t="shared" si="502"/>
        <v/>
      </c>
      <c r="BG622" s="23" t="str">
        <f t="shared" si="503"/>
        <v/>
      </c>
      <c r="BH622" s="23" t="str">
        <f t="shared" si="504"/>
        <v/>
      </c>
      <c r="BI622" s="23" t="str">
        <f t="shared" si="505"/>
        <v/>
      </c>
      <c r="BJ622" s="2">
        <f t="shared" si="506"/>
        <v>1.329483410997415</v>
      </c>
      <c r="BK622" s="2">
        <f t="shared" si="507"/>
        <v>0.16087527719831837</v>
      </c>
      <c r="BL622" s="2">
        <f t="shared" si="508"/>
        <v>4</v>
      </c>
      <c r="BM622" s="2">
        <f t="shared" si="509"/>
        <v>3.8184293109909303E-4</v>
      </c>
      <c r="BN622" s="2">
        <f t="shared" si="510"/>
        <v>7.090131198601213E-5</v>
      </c>
      <c r="BO622" s="2">
        <f t="shared" si="511"/>
        <v>5</v>
      </c>
      <c r="BP622" s="2">
        <f t="shared" si="512"/>
        <v>2.4823411682933316</v>
      </c>
      <c r="BQ622" s="2">
        <f t="shared" si="513"/>
        <v>0.72668684380042159</v>
      </c>
      <c r="BR622" s="3" t="str">
        <f t="shared" si="514"/>
        <v>Nontoxic</v>
      </c>
      <c r="BS622" s="2">
        <f t="shared" si="515"/>
        <v>105.71428571428572</v>
      </c>
      <c r="BT622" s="4" t="s">
        <v>664</v>
      </c>
      <c r="BU622" s="2" t="s">
        <v>666</v>
      </c>
      <c r="BV622" s="2">
        <f t="shared" si="516"/>
        <v>3</v>
      </c>
      <c r="BW622" s="2">
        <f t="shared" si="517"/>
        <v>3</v>
      </c>
      <c r="BX622" s="2">
        <f t="shared" si="518"/>
        <v>9.2946403535020636E-2</v>
      </c>
      <c r="BY622" s="2">
        <f t="shared" si="519"/>
        <v>2.5880854813635775E-2</v>
      </c>
      <c r="BZ622" s="2">
        <f t="shared" si="520"/>
        <v>5.9413629174328207E-2</v>
      </c>
      <c r="CA622" s="2">
        <f t="shared" si="521"/>
        <v>1.1666666666666667</v>
      </c>
      <c r="CB622" s="2">
        <f t="shared" si="522"/>
        <v>0.98619627838429524</v>
      </c>
      <c r="CC622" s="2">
        <v>6.6349999999999998</v>
      </c>
      <c r="CD622" s="2" t="str">
        <f t="shared" si="523"/>
        <v>Same Var</v>
      </c>
      <c r="CE622" s="2">
        <f t="shared" si="524"/>
        <v>0.10267154944513121</v>
      </c>
      <c r="CF622" s="2" t="str">
        <f t="shared" si="525"/>
        <v>NS</v>
      </c>
      <c r="CG622" s="2" t="str">
        <f t="shared" si="526"/>
        <v>NS</v>
      </c>
      <c r="CH622" s="2" t="str">
        <f t="shared" si="527"/>
        <v/>
      </c>
      <c r="CI622" s="2" t="str">
        <f t="shared" si="528"/>
        <v/>
      </c>
      <c r="CJ622" s="2" t="str">
        <f t="shared" si="529"/>
        <v/>
      </c>
    </row>
    <row r="623" spans="1:88" x14ac:dyDescent="0.2">
      <c r="A623" s="1" t="s">
        <v>142</v>
      </c>
      <c r="B623" s="19" t="s">
        <v>301</v>
      </c>
      <c r="C623" s="20">
        <v>39842</v>
      </c>
      <c r="D623" s="7">
        <v>0.42291666666666666</v>
      </c>
      <c r="E623" s="1">
        <v>0.1</v>
      </c>
      <c r="F623" s="1" t="s">
        <v>57</v>
      </c>
      <c r="G623" s="1" t="s">
        <v>756</v>
      </c>
      <c r="H623" s="19" t="s">
        <v>711</v>
      </c>
      <c r="I623" s="19" t="s">
        <v>712</v>
      </c>
      <c r="J623" s="19" t="s">
        <v>61</v>
      </c>
      <c r="K623" s="2">
        <v>0.75</v>
      </c>
      <c r="L623" s="2">
        <v>0.25</v>
      </c>
      <c r="M623" s="19">
        <v>100</v>
      </c>
      <c r="N623" s="19">
        <v>70</v>
      </c>
      <c r="O623" s="19">
        <v>100</v>
      </c>
      <c r="P623" s="19">
        <v>80</v>
      </c>
      <c r="Q623" s="21"/>
      <c r="R623" s="21"/>
      <c r="S623" s="21"/>
      <c r="T623" s="21"/>
      <c r="W623" s="2">
        <f t="shared" si="477"/>
        <v>87.5</v>
      </c>
      <c r="X623" s="2">
        <f t="shared" si="478"/>
        <v>15</v>
      </c>
      <c r="Y623" s="2">
        <f t="shared" si="479"/>
        <v>4</v>
      </c>
      <c r="Z623" s="19">
        <v>90</v>
      </c>
      <c r="AA623" s="19">
        <v>100</v>
      </c>
      <c r="AB623" s="19">
        <v>100</v>
      </c>
      <c r="AC623" s="19">
        <v>90</v>
      </c>
      <c r="AJ623" s="2">
        <f t="shared" si="480"/>
        <v>95</v>
      </c>
      <c r="AK623" s="2">
        <f t="shared" si="481"/>
        <v>5.7735026918962582</v>
      </c>
      <c r="AL623" s="2">
        <f t="shared" si="482"/>
        <v>4</v>
      </c>
      <c r="AM623" s="22">
        <f t="shared" si="483"/>
        <v>1.5707963267948966</v>
      </c>
      <c r="AN623" s="22">
        <f t="shared" si="484"/>
        <v>0.99115658643119231</v>
      </c>
      <c r="AO623" s="22">
        <f t="shared" si="485"/>
        <v>1.5707963267948966</v>
      </c>
      <c r="AP623" s="22">
        <f t="shared" si="486"/>
        <v>1.1071487177940904</v>
      </c>
      <c r="AQ623" s="22" t="str">
        <f t="shared" si="487"/>
        <v/>
      </c>
      <c r="AR623" s="22" t="str">
        <f t="shared" si="488"/>
        <v/>
      </c>
      <c r="AS623" s="22" t="str">
        <f t="shared" si="489"/>
        <v/>
      </c>
      <c r="AT623" s="22" t="str">
        <f t="shared" si="490"/>
        <v/>
      </c>
      <c r="AU623" s="22" t="str">
        <f t="shared" si="491"/>
        <v/>
      </c>
      <c r="AV623" s="22" t="str">
        <f t="shared" si="492"/>
        <v/>
      </c>
      <c r="AW623" s="2">
        <f t="shared" si="493"/>
        <v>1.3099744894537688</v>
      </c>
      <c r="AX623" s="2">
        <f t="shared" si="494"/>
        <v>0.3048711261090834</v>
      </c>
      <c r="AY623" s="2">
        <f t="shared" si="495"/>
        <v>4</v>
      </c>
      <c r="AZ623" s="23">
        <f t="shared" si="496"/>
        <v>1.2490457723982542</v>
      </c>
      <c r="BA623" s="23">
        <f t="shared" si="497"/>
        <v>1.5707963267948966</v>
      </c>
      <c r="BB623" s="23">
        <f t="shared" si="498"/>
        <v>1.5707963267948966</v>
      </c>
      <c r="BC623" s="23">
        <f t="shared" si="499"/>
        <v>1.2490457723982542</v>
      </c>
      <c r="BD623" s="23" t="str">
        <f t="shared" si="500"/>
        <v/>
      </c>
      <c r="BE623" s="23" t="str">
        <f t="shared" si="501"/>
        <v/>
      </c>
      <c r="BF623" s="23" t="str">
        <f t="shared" si="502"/>
        <v/>
      </c>
      <c r="BG623" s="23" t="str">
        <f t="shared" si="503"/>
        <v/>
      </c>
      <c r="BH623" s="23" t="str">
        <f t="shared" si="504"/>
        <v/>
      </c>
      <c r="BI623" s="23" t="str">
        <f t="shared" si="505"/>
        <v/>
      </c>
      <c r="BJ623" s="2">
        <f t="shared" si="506"/>
        <v>1.4099210495965755</v>
      </c>
      <c r="BK623" s="2">
        <f t="shared" si="507"/>
        <v>0.18576276919281115</v>
      </c>
      <c r="BL623" s="2">
        <f t="shared" si="508"/>
        <v>4</v>
      </c>
      <c r="BM623" s="2">
        <f t="shared" si="509"/>
        <v>4.7078322476550347E-4</v>
      </c>
      <c r="BN623" s="2">
        <f t="shared" si="510"/>
        <v>8.1754854859141364E-5</v>
      </c>
      <c r="BO623" s="2">
        <f t="shared" si="511"/>
        <v>6</v>
      </c>
      <c r="BP623" s="2">
        <f t="shared" si="512"/>
        <v>2.9018175419592764</v>
      </c>
      <c r="BQ623" s="2">
        <f t="shared" si="513"/>
        <v>0.71755819649141217</v>
      </c>
      <c r="BR623" s="3" t="str">
        <f t="shared" si="514"/>
        <v>Nontoxic</v>
      </c>
      <c r="BS623" s="2">
        <f t="shared" si="515"/>
        <v>108.57142857142857</v>
      </c>
      <c r="BT623" s="4" t="s">
        <v>663</v>
      </c>
      <c r="BU623" s="2" t="s">
        <v>666</v>
      </c>
      <c r="BV623" s="2">
        <f t="shared" si="516"/>
        <v>3</v>
      </c>
      <c r="BW623" s="2">
        <f t="shared" si="517"/>
        <v>3</v>
      </c>
      <c r="BX623" s="2">
        <f t="shared" si="518"/>
        <v>9.2946403535020636E-2</v>
      </c>
      <c r="BY623" s="2">
        <f t="shared" si="519"/>
        <v>3.450780641818163E-2</v>
      </c>
      <c r="BZ623" s="2">
        <f t="shared" si="520"/>
        <v>6.3727104976601126E-2</v>
      </c>
      <c r="CA623" s="2">
        <f t="shared" si="521"/>
        <v>1.1666666666666667</v>
      </c>
      <c r="CB623" s="2">
        <f t="shared" si="522"/>
        <v>0.60688638370341452</v>
      </c>
      <c r="CC623" s="2">
        <v>6.6349999999999998</v>
      </c>
      <c r="CD623" s="2" t="str">
        <f t="shared" si="523"/>
        <v>Same Var</v>
      </c>
      <c r="CE623" s="2">
        <f t="shared" si="524"/>
        <v>0.10296454737197849</v>
      </c>
      <c r="CF623" s="2" t="str">
        <f t="shared" si="525"/>
        <v>NS</v>
      </c>
      <c r="CG623" s="2" t="str">
        <f t="shared" si="526"/>
        <v>NS</v>
      </c>
      <c r="CH623" s="2" t="str">
        <f t="shared" si="527"/>
        <v/>
      </c>
      <c r="CI623" s="2" t="str">
        <f t="shared" si="528"/>
        <v/>
      </c>
      <c r="CJ623" s="2" t="str">
        <f t="shared" si="529"/>
        <v/>
      </c>
    </row>
    <row r="624" spans="1:88" x14ac:dyDescent="0.2">
      <c r="A624" s="1" t="s">
        <v>142</v>
      </c>
      <c r="B624" s="19" t="s">
        <v>283</v>
      </c>
      <c r="C624" s="20">
        <v>39842</v>
      </c>
      <c r="D624" s="7">
        <v>0.5625</v>
      </c>
      <c r="E624" s="1">
        <v>0.1</v>
      </c>
      <c r="F624" s="1" t="s">
        <v>57</v>
      </c>
      <c r="G624" s="1" t="s">
        <v>756</v>
      </c>
      <c r="H624" s="19" t="s">
        <v>711</v>
      </c>
      <c r="I624" s="19" t="s">
        <v>712</v>
      </c>
      <c r="J624" s="19" t="s">
        <v>61</v>
      </c>
      <c r="K624" s="2">
        <v>0.75</v>
      </c>
      <c r="L624" s="2">
        <v>0.25</v>
      </c>
      <c r="M624" s="19">
        <v>100</v>
      </c>
      <c r="N624" s="19">
        <v>70</v>
      </c>
      <c r="O624" s="19">
        <v>100</v>
      </c>
      <c r="P624" s="19">
        <v>80</v>
      </c>
      <c r="Q624" s="21"/>
      <c r="R624" s="21"/>
      <c r="S624" s="21"/>
      <c r="T624" s="21"/>
      <c r="W624" s="2">
        <f t="shared" si="477"/>
        <v>87.5</v>
      </c>
      <c r="X624" s="2">
        <f t="shared" si="478"/>
        <v>15</v>
      </c>
      <c r="Y624" s="2">
        <f t="shared" si="479"/>
        <v>4</v>
      </c>
      <c r="Z624" s="19">
        <v>80</v>
      </c>
      <c r="AA624" s="19">
        <v>90</v>
      </c>
      <c r="AB624" s="19">
        <v>90</v>
      </c>
      <c r="AC624" s="19">
        <v>100</v>
      </c>
      <c r="AJ624" s="2">
        <f t="shared" si="480"/>
        <v>90</v>
      </c>
      <c r="AK624" s="2">
        <f t="shared" si="481"/>
        <v>8.1649658092772608</v>
      </c>
      <c r="AL624" s="2">
        <f t="shared" si="482"/>
        <v>4</v>
      </c>
      <c r="AM624" s="22">
        <f t="shared" si="483"/>
        <v>1.5707963267948966</v>
      </c>
      <c r="AN624" s="22">
        <f t="shared" si="484"/>
        <v>0.99115658643119231</v>
      </c>
      <c r="AO624" s="22">
        <f t="shared" si="485"/>
        <v>1.5707963267948966</v>
      </c>
      <c r="AP624" s="22">
        <f t="shared" si="486"/>
        <v>1.1071487177940904</v>
      </c>
      <c r="AQ624" s="22" t="str">
        <f t="shared" si="487"/>
        <v/>
      </c>
      <c r="AR624" s="22" t="str">
        <f t="shared" si="488"/>
        <v/>
      </c>
      <c r="AS624" s="22" t="str">
        <f t="shared" si="489"/>
        <v/>
      </c>
      <c r="AT624" s="22" t="str">
        <f t="shared" si="490"/>
        <v/>
      </c>
      <c r="AU624" s="22" t="str">
        <f t="shared" si="491"/>
        <v/>
      </c>
      <c r="AV624" s="22" t="str">
        <f t="shared" si="492"/>
        <v/>
      </c>
      <c r="AW624" s="2">
        <f t="shared" si="493"/>
        <v>1.3099744894537688</v>
      </c>
      <c r="AX624" s="2">
        <f t="shared" si="494"/>
        <v>0.3048711261090834</v>
      </c>
      <c r="AY624" s="2">
        <f t="shared" si="495"/>
        <v>4</v>
      </c>
      <c r="AZ624" s="23">
        <f t="shared" si="496"/>
        <v>1.1071487177940904</v>
      </c>
      <c r="BA624" s="23">
        <f t="shared" si="497"/>
        <v>1.2490457723982542</v>
      </c>
      <c r="BB624" s="23">
        <f t="shared" si="498"/>
        <v>1.2490457723982542</v>
      </c>
      <c r="BC624" s="23">
        <f t="shared" si="499"/>
        <v>1.5707963267948966</v>
      </c>
      <c r="BD624" s="23" t="str">
        <f t="shared" si="500"/>
        <v/>
      </c>
      <c r="BE624" s="23" t="str">
        <f t="shared" si="501"/>
        <v/>
      </c>
      <c r="BF624" s="23" t="str">
        <f t="shared" si="502"/>
        <v/>
      </c>
      <c r="BG624" s="23" t="str">
        <f t="shared" si="503"/>
        <v/>
      </c>
      <c r="BH624" s="23" t="str">
        <f t="shared" si="504"/>
        <v/>
      </c>
      <c r="BI624" s="23" t="str">
        <f t="shared" si="505"/>
        <v/>
      </c>
      <c r="BJ624" s="2">
        <f t="shared" si="506"/>
        <v>1.294009147346374</v>
      </c>
      <c r="BK624" s="2">
        <f t="shared" si="507"/>
        <v>0.1962747844332714</v>
      </c>
      <c r="BL624" s="2">
        <f t="shared" si="508"/>
        <v>4</v>
      </c>
      <c r="BM624" s="2">
        <f t="shared" si="509"/>
        <v>5.1535972532653306E-4</v>
      </c>
      <c r="BN624" s="2">
        <f t="shared" si="510"/>
        <v>8.7865141724774291E-5</v>
      </c>
      <c r="BO624" s="2">
        <f t="shared" si="511"/>
        <v>6</v>
      </c>
      <c r="BP624" s="2">
        <f t="shared" si="512"/>
        <v>2.0676158781174534</v>
      </c>
      <c r="BQ624" s="2">
        <f t="shared" si="513"/>
        <v>0.71755819649141217</v>
      </c>
      <c r="BR624" s="3" t="str">
        <f t="shared" si="514"/>
        <v>Nontoxic</v>
      </c>
      <c r="BS624" s="2">
        <f t="shared" si="515"/>
        <v>102.85714285714285</v>
      </c>
      <c r="BT624" s="4" t="s">
        <v>663</v>
      </c>
      <c r="BU624" s="2" t="s">
        <v>666</v>
      </c>
      <c r="BV624" s="2">
        <f t="shared" si="516"/>
        <v>3</v>
      </c>
      <c r="BW624" s="2">
        <f t="shared" si="517"/>
        <v>3</v>
      </c>
      <c r="BX624" s="2">
        <f t="shared" si="518"/>
        <v>9.2946403535020636E-2</v>
      </c>
      <c r="BY624" s="2">
        <f t="shared" si="519"/>
        <v>3.8523791004327158E-2</v>
      </c>
      <c r="BZ624" s="2">
        <f t="shared" si="520"/>
        <v>6.5735097269673901E-2</v>
      </c>
      <c r="CA624" s="2">
        <f t="shared" si="521"/>
        <v>1.1666666666666667</v>
      </c>
      <c r="CB624" s="2">
        <f t="shared" si="522"/>
        <v>0.4833436016229159</v>
      </c>
      <c r="CC624" s="2">
        <v>6.6349999999999998</v>
      </c>
      <c r="CD624" s="2" t="str">
        <f t="shared" si="523"/>
        <v>Same Var</v>
      </c>
      <c r="CE624" s="2">
        <f t="shared" si="524"/>
        <v>9.9637391112509438E-2</v>
      </c>
      <c r="CF624" s="2" t="str">
        <f t="shared" si="525"/>
        <v>NS</v>
      </c>
      <c r="CG624" s="2" t="str">
        <f t="shared" si="526"/>
        <v>NS</v>
      </c>
      <c r="CH624" s="2" t="str">
        <f t="shared" si="527"/>
        <v/>
      </c>
      <c r="CI624" s="2" t="str">
        <f t="shared" si="528"/>
        <v/>
      </c>
      <c r="CJ624" s="2" t="str">
        <f t="shared" si="529"/>
        <v/>
      </c>
    </row>
    <row r="625" spans="1:88" x14ac:dyDescent="0.2">
      <c r="A625" s="1" t="s">
        <v>142</v>
      </c>
      <c r="B625" s="19" t="s">
        <v>310</v>
      </c>
      <c r="C625" s="20">
        <v>39842</v>
      </c>
      <c r="D625" s="7">
        <v>0.45833333333333331</v>
      </c>
      <c r="E625" s="1">
        <v>0.1</v>
      </c>
      <c r="F625" s="1" t="s">
        <v>57</v>
      </c>
      <c r="G625" s="1" t="s">
        <v>756</v>
      </c>
      <c r="H625" s="19" t="s">
        <v>711</v>
      </c>
      <c r="I625" s="19" t="s">
        <v>712</v>
      </c>
      <c r="J625" s="19" t="s">
        <v>61</v>
      </c>
      <c r="K625" s="2">
        <v>0.75</v>
      </c>
      <c r="L625" s="2">
        <v>0.25</v>
      </c>
      <c r="M625" s="19">
        <v>100</v>
      </c>
      <c r="N625" s="19">
        <v>70</v>
      </c>
      <c r="O625" s="19">
        <v>100</v>
      </c>
      <c r="P625" s="19">
        <v>80</v>
      </c>
      <c r="Q625" s="21"/>
      <c r="R625" s="21"/>
      <c r="S625" s="21"/>
      <c r="T625" s="21"/>
      <c r="W625" s="2">
        <f t="shared" si="477"/>
        <v>87.5</v>
      </c>
      <c r="X625" s="2">
        <f t="shared" si="478"/>
        <v>15</v>
      </c>
      <c r="Y625" s="2">
        <f t="shared" si="479"/>
        <v>4</v>
      </c>
      <c r="Z625" s="19">
        <v>90</v>
      </c>
      <c r="AA625" s="19">
        <v>90</v>
      </c>
      <c r="AB625" s="19">
        <v>100</v>
      </c>
      <c r="AC625" s="19">
        <v>80</v>
      </c>
      <c r="AJ625" s="2">
        <f t="shared" si="480"/>
        <v>90</v>
      </c>
      <c r="AK625" s="2">
        <f t="shared" si="481"/>
        <v>8.1649658092772608</v>
      </c>
      <c r="AL625" s="2">
        <f t="shared" si="482"/>
        <v>4</v>
      </c>
      <c r="AM625" s="22">
        <f t="shared" si="483"/>
        <v>1.5707963267948966</v>
      </c>
      <c r="AN625" s="22">
        <f t="shared" si="484"/>
        <v>0.99115658643119231</v>
      </c>
      <c r="AO625" s="22">
        <f t="shared" si="485"/>
        <v>1.5707963267948966</v>
      </c>
      <c r="AP625" s="22">
        <f t="shared" si="486"/>
        <v>1.1071487177940904</v>
      </c>
      <c r="AQ625" s="22" t="str">
        <f t="shared" si="487"/>
        <v/>
      </c>
      <c r="AR625" s="22" t="str">
        <f t="shared" si="488"/>
        <v/>
      </c>
      <c r="AS625" s="22" t="str">
        <f t="shared" si="489"/>
        <v/>
      </c>
      <c r="AT625" s="22" t="str">
        <f t="shared" si="490"/>
        <v/>
      </c>
      <c r="AU625" s="22" t="str">
        <f t="shared" si="491"/>
        <v/>
      </c>
      <c r="AV625" s="22" t="str">
        <f t="shared" si="492"/>
        <v/>
      </c>
      <c r="AW625" s="2">
        <f t="shared" si="493"/>
        <v>1.3099744894537688</v>
      </c>
      <c r="AX625" s="2">
        <f t="shared" si="494"/>
        <v>0.3048711261090834</v>
      </c>
      <c r="AY625" s="2">
        <f t="shared" si="495"/>
        <v>4</v>
      </c>
      <c r="AZ625" s="23">
        <f t="shared" si="496"/>
        <v>1.2490457723982542</v>
      </c>
      <c r="BA625" s="23">
        <f t="shared" si="497"/>
        <v>1.2490457723982542</v>
      </c>
      <c r="BB625" s="23">
        <f t="shared" si="498"/>
        <v>1.5707963267948966</v>
      </c>
      <c r="BC625" s="23">
        <f t="shared" si="499"/>
        <v>1.1071487177940904</v>
      </c>
      <c r="BD625" s="23" t="str">
        <f t="shared" si="500"/>
        <v/>
      </c>
      <c r="BE625" s="23" t="str">
        <f t="shared" si="501"/>
        <v/>
      </c>
      <c r="BF625" s="23" t="str">
        <f t="shared" si="502"/>
        <v/>
      </c>
      <c r="BG625" s="23" t="str">
        <f t="shared" si="503"/>
        <v/>
      </c>
      <c r="BH625" s="23" t="str">
        <f t="shared" si="504"/>
        <v/>
      </c>
      <c r="BI625" s="23" t="str">
        <f t="shared" si="505"/>
        <v/>
      </c>
      <c r="BJ625" s="2">
        <f t="shared" si="506"/>
        <v>1.294009147346374</v>
      </c>
      <c r="BK625" s="2">
        <f t="shared" si="507"/>
        <v>0.19627478443327218</v>
      </c>
      <c r="BL625" s="2">
        <f t="shared" si="508"/>
        <v>4</v>
      </c>
      <c r="BM625" s="2">
        <f t="shared" si="509"/>
        <v>5.1535972532653653E-4</v>
      </c>
      <c r="BN625" s="2">
        <f t="shared" si="510"/>
        <v>8.7865141724774779E-5</v>
      </c>
      <c r="BO625" s="2">
        <f t="shared" si="511"/>
        <v>6</v>
      </c>
      <c r="BP625" s="2">
        <f t="shared" si="512"/>
        <v>2.0676158781174498</v>
      </c>
      <c r="BQ625" s="2">
        <f t="shared" si="513"/>
        <v>0.71755819649141217</v>
      </c>
      <c r="BR625" s="3" t="str">
        <f t="shared" si="514"/>
        <v>Nontoxic</v>
      </c>
      <c r="BS625" s="2">
        <f t="shared" si="515"/>
        <v>102.85714285714285</v>
      </c>
      <c r="BT625" s="4" t="s">
        <v>663</v>
      </c>
      <c r="BU625" s="2" t="s">
        <v>666</v>
      </c>
      <c r="BV625" s="2">
        <f t="shared" si="516"/>
        <v>3</v>
      </c>
      <c r="BW625" s="2">
        <f t="shared" si="517"/>
        <v>3</v>
      </c>
      <c r="BX625" s="2">
        <f t="shared" si="518"/>
        <v>9.2946403535020636E-2</v>
      </c>
      <c r="BY625" s="2">
        <f t="shared" si="519"/>
        <v>3.8523791004327464E-2</v>
      </c>
      <c r="BZ625" s="2">
        <f t="shared" si="520"/>
        <v>6.5735097269674039E-2</v>
      </c>
      <c r="CA625" s="2">
        <f t="shared" si="521"/>
        <v>1.1666666666666667</v>
      </c>
      <c r="CB625" s="2">
        <f t="shared" si="522"/>
        <v>0.48334360162290679</v>
      </c>
      <c r="CC625" s="2">
        <v>6.6349999999999998</v>
      </c>
      <c r="CD625" s="2" t="str">
        <f t="shared" si="523"/>
        <v>Same Var</v>
      </c>
      <c r="CE625" s="2">
        <f t="shared" si="524"/>
        <v>0.10019164842195208</v>
      </c>
      <c r="CF625" s="2" t="str">
        <f t="shared" si="525"/>
        <v>NS</v>
      </c>
      <c r="CG625" s="2" t="str">
        <f t="shared" si="526"/>
        <v>NS</v>
      </c>
      <c r="CH625" s="2" t="str">
        <f t="shared" si="527"/>
        <v/>
      </c>
      <c r="CI625" s="2" t="str">
        <f t="shared" si="528"/>
        <v/>
      </c>
      <c r="CJ625" s="2" t="str">
        <f t="shared" si="529"/>
        <v/>
      </c>
    </row>
    <row r="626" spans="1:88" x14ac:dyDescent="0.2">
      <c r="A626" s="1" t="s">
        <v>142</v>
      </c>
      <c r="B626" s="19" t="s">
        <v>309</v>
      </c>
      <c r="C626" s="20">
        <v>39842</v>
      </c>
      <c r="D626" s="7">
        <v>0.47916666666666669</v>
      </c>
      <c r="E626" s="1">
        <v>0.1</v>
      </c>
      <c r="F626" s="1" t="s">
        <v>57</v>
      </c>
      <c r="G626" s="1" t="s">
        <v>756</v>
      </c>
      <c r="H626" s="19" t="s">
        <v>711</v>
      </c>
      <c r="I626" s="19" t="s">
        <v>712</v>
      </c>
      <c r="J626" s="19" t="s">
        <v>61</v>
      </c>
      <c r="K626" s="2">
        <v>0.75</v>
      </c>
      <c r="L626" s="2">
        <v>0.25</v>
      </c>
      <c r="M626" s="19">
        <v>100</v>
      </c>
      <c r="N626" s="19">
        <v>70</v>
      </c>
      <c r="O626" s="19">
        <v>100</v>
      </c>
      <c r="P626" s="19">
        <v>80</v>
      </c>
      <c r="Q626" s="21"/>
      <c r="R626" s="21"/>
      <c r="S626" s="21"/>
      <c r="T626" s="21"/>
      <c r="W626" s="2">
        <f t="shared" si="477"/>
        <v>87.5</v>
      </c>
      <c r="X626" s="2">
        <f t="shared" si="478"/>
        <v>15</v>
      </c>
      <c r="Y626" s="2">
        <f t="shared" si="479"/>
        <v>4</v>
      </c>
      <c r="Z626" s="19">
        <v>100</v>
      </c>
      <c r="AA626" s="19">
        <v>80</v>
      </c>
      <c r="AB626" s="19">
        <v>90</v>
      </c>
      <c r="AC626" s="19">
        <v>100</v>
      </c>
      <c r="AJ626" s="2">
        <f t="shared" si="480"/>
        <v>92.5</v>
      </c>
      <c r="AK626" s="2">
        <f t="shared" si="481"/>
        <v>9.574271077563381</v>
      </c>
      <c r="AL626" s="2">
        <f t="shared" si="482"/>
        <v>4</v>
      </c>
      <c r="AM626" s="22">
        <f t="shared" si="483"/>
        <v>1.5707963267948966</v>
      </c>
      <c r="AN626" s="22">
        <f t="shared" si="484"/>
        <v>0.99115658643119231</v>
      </c>
      <c r="AO626" s="22">
        <f t="shared" si="485"/>
        <v>1.5707963267948966</v>
      </c>
      <c r="AP626" s="22">
        <f t="shared" si="486"/>
        <v>1.1071487177940904</v>
      </c>
      <c r="AQ626" s="22" t="str">
        <f t="shared" si="487"/>
        <v/>
      </c>
      <c r="AR626" s="22" t="str">
        <f t="shared" si="488"/>
        <v/>
      </c>
      <c r="AS626" s="22" t="str">
        <f t="shared" si="489"/>
        <v/>
      </c>
      <c r="AT626" s="22" t="str">
        <f t="shared" si="490"/>
        <v/>
      </c>
      <c r="AU626" s="22" t="str">
        <f t="shared" si="491"/>
        <v/>
      </c>
      <c r="AV626" s="22" t="str">
        <f t="shared" si="492"/>
        <v/>
      </c>
      <c r="AW626" s="2">
        <f t="shared" si="493"/>
        <v>1.3099744894537688</v>
      </c>
      <c r="AX626" s="2">
        <f t="shared" si="494"/>
        <v>0.3048711261090834</v>
      </c>
      <c r="AY626" s="2">
        <f t="shared" si="495"/>
        <v>4</v>
      </c>
      <c r="AZ626" s="23">
        <f t="shared" si="496"/>
        <v>1.5707963267948966</v>
      </c>
      <c r="BA626" s="23">
        <f t="shared" si="497"/>
        <v>1.1071487177940904</v>
      </c>
      <c r="BB626" s="23">
        <f t="shared" si="498"/>
        <v>1.2490457723982542</v>
      </c>
      <c r="BC626" s="23">
        <f t="shared" si="499"/>
        <v>1.5707963267948966</v>
      </c>
      <c r="BD626" s="23" t="str">
        <f t="shared" si="500"/>
        <v/>
      </c>
      <c r="BE626" s="23" t="str">
        <f t="shared" si="501"/>
        <v/>
      </c>
      <c r="BF626" s="23" t="str">
        <f t="shared" si="502"/>
        <v/>
      </c>
      <c r="BG626" s="23" t="str">
        <f t="shared" si="503"/>
        <v/>
      </c>
      <c r="BH626" s="23" t="str">
        <f t="shared" si="504"/>
        <v/>
      </c>
      <c r="BI626" s="23" t="str">
        <f t="shared" si="505"/>
        <v/>
      </c>
      <c r="BJ626" s="2">
        <f t="shared" si="506"/>
        <v>1.3744467859455345</v>
      </c>
      <c r="BK626" s="2">
        <f t="shared" si="507"/>
        <v>0.23400851538614914</v>
      </c>
      <c r="BL626" s="2">
        <f t="shared" si="508"/>
        <v>4</v>
      </c>
      <c r="BM626" s="2">
        <f t="shared" si="509"/>
        <v>7.1612887290268548E-4</v>
      </c>
      <c r="BN626" s="2">
        <f t="shared" si="510"/>
        <v>1.1941875659517521E-4</v>
      </c>
      <c r="BO626" s="2">
        <f t="shared" si="511"/>
        <v>6</v>
      </c>
      <c r="BP626" s="2">
        <f t="shared" si="512"/>
        <v>2.3960755694926625</v>
      </c>
      <c r="BQ626" s="2">
        <f t="shared" si="513"/>
        <v>0.71755819649141217</v>
      </c>
      <c r="BR626" s="3" t="str">
        <f t="shared" si="514"/>
        <v>Nontoxic</v>
      </c>
      <c r="BS626" s="2">
        <f t="shared" si="515"/>
        <v>105.71428571428572</v>
      </c>
      <c r="BT626" s="4" t="s">
        <v>663</v>
      </c>
      <c r="BU626" s="2" t="s">
        <v>666</v>
      </c>
      <c r="BV626" s="2">
        <f t="shared" si="516"/>
        <v>3</v>
      </c>
      <c r="BW626" s="2">
        <f t="shared" si="517"/>
        <v>3</v>
      </c>
      <c r="BX626" s="2">
        <f t="shared" si="518"/>
        <v>9.2946403535020636E-2</v>
      </c>
      <c r="BY626" s="2">
        <f t="shared" si="519"/>
        <v>5.4759985273229596E-2</v>
      </c>
      <c r="BZ626" s="2">
        <f t="shared" si="520"/>
        <v>7.3853194404125119E-2</v>
      </c>
      <c r="CA626" s="2">
        <f t="shared" si="521"/>
        <v>1.1666666666666667</v>
      </c>
      <c r="CB626" s="2">
        <f t="shared" si="522"/>
        <v>0.17788056236360611</v>
      </c>
      <c r="CC626" s="2">
        <v>6.6349999999999998</v>
      </c>
      <c r="CD626" s="2" t="str">
        <f t="shared" si="523"/>
        <v>Same Var</v>
      </c>
      <c r="CE626" s="2">
        <f t="shared" si="524"/>
        <v>9.8721081061326738E-2</v>
      </c>
      <c r="CF626" s="2" t="str">
        <f t="shared" si="525"/>
        <v>NS</v>
      </c>
      <c r="CG626" s="2" t="str">
        <f t="shared" si="526"/>
        <v>NS</v>
      </c>
      <c r="CH626" s="2" t="str">
        <f t="shared" si="527"/>
        <v/>
      </c>
      <c r="CI626" s="2" t="str">
        <f t="shared" si="528"/>
        <v/>
      </c>
      <c r="CJ626" s="2" t="str">
        <f t="shared" si="529"/>
        <v/>
      </c>
    </row>
    <row r="627" spans="1:88" x14ac:dyDescent="0.2">
      <c r="A627" s="1" t="s">
        <v>142</v>
      </c>
      <c r="B627" s="19" t="s">
        <v>323</v>
      </c>
      <c r="C627" s="20">
        <v>39842</v>
      </c>
      <c r="D627" s="7">
        <v>0.38541666666666669</v>
      </c>
      <c r="E627" s="1">
        <v>0.1</v>
      </c>
      <c r="F627" s="1" t="s">
        <v>57</v>
      </c>
      <c r="G627" s="1" t="s">
        <v>756</v>
      </c>
      <c r="H627" s="19" t="s">
        <v>711</v>
      </c>
      <c r="I627" s="19" t="s">
        <v>712</v>
      </c>
      <c r="J627" s="19" t="s">
        <v>61</v>
      </c>
      <c r="K627" s="2">
        <v>0.75</v>
      </c>
      <c r="L627" s="2">
        <v>0.25</v>
      </c>
      <c r="M627" s="19">
        <v>100</v>
      </c>
      <c r="N627" s="19">
        <v>70</v>
      </c>
      <c r="O627" s="19">
        <v>100</v>
      </c>
      <c r="P627" s="19">
        <v>80</v>
      </c>
      <c r="Q627" s="21"/>
      <c r="R627" s="21"/>
      <c r="S627" s="21"/>
      <c r="T627" s="21"/>
      <c r="W627" s="2">
        <f t="shared" si="477"/>
        <v>87.5</v>
      </c>
      <c r="X627" s="2">
        <f t="shared" si="478"/>
        <v>15</v>
      </c>
      <c r="Y627" s="2">
        <f t="shared" si="479"/>
        <v>4</v>
      </c>
      <c r="Z627" s="19">
        <v>80</v>
      </c>
      <c r="AA627" s="19">
        <v>100</v>
      </c>
      <c r="AB627" s="19">
        <v>90</v>
      </c>
      <c r="AC627" s="19">
        <v>100</v>
      </c>
      <c r="AJ627" s="2">
        <f t="shared" si="480"/>
        <v>92.5</v>
      </c>
      <c r="AK627" s="2">
        <f t="shared" si="481"/>
        <v>9.574271077563381</v>
      </c>
      <c r="AL627" s="2">
        <f t="shared" si="482"/>
        <v>4</v>
      </c>
      <c r="AM627" s="22">
        <f t="shared" si="483"/>
        <v>1.5707963267948966</v>
      </c>
      <c r="AN627" s="22">
        <f t="shared" si="484"/>
        <v>0.99115658643119231</v>
      </c>
      <c r="AO627" s="22">
        <f t="shared" si="485"/>
        <v>1.5707963267948966</v>
      </c>
      <c r="AP627" s="22">
        <f t="shared" si="486"/>
        <v>1.1071487177940904</v>
      </c>
      <c r="AQ627" s="22" t="str">
        <f t="shared" si="487"/>
        <v/>
      </c>
      <c r="AR627" s="22" t="str">
        <f t="shared" si="488"/>
        <v/>
      </c>
      <c r="AS627" s="22" t="str">
        <f t="shared" si="489"/>
        <v/>
      </c>
      <c r="AT627" s="22" t="str">
        <f t="shared" si="490"/>
        <v/>
      </c>
      <c r="AU627" s="22" t="str">
        <f t="shared" si="491"/>
        <v/>
      </c>
      <c r="AV627" s="22" t="str">
        <f t="shared" si="492"/>
        <v/>
      </c>
      <c r="AW627" s="2">
        <f t="shared" si="493"/>
        <v>1.3099744894537688</v>
      </c>
      <c r="AX627" s="2">
        <f t="shared" si="494"/>
        <v>0.3048711261090834</v>
      </c>
      <c r="AY627" s="2">
        <f t="shared" si="495"/>
        <v>4</v>
      </c>
      <c r="AZ627" s="23">
        <f t="shared" si="496"/>
        <v>1.1071487177940904</v>
      </c>
      <c r="BA627" s="23">
        <f t="shared" si="497"/>
        <v>1.5707963267948966</v>
      </c>
      <c r="BB627" s="23">
        <f t="shared" si="498"/>
        <v>1.2490457723982542</v>
      </c>
      <c r="BC627" s="23">
        <f t="shared" si="499"/>
        <v>1.5707963267948966</v>
      </c>
      <c r="BD627" s="23" t="str">
        <f t="shared" si="500"/>
        <v/>
      </c>
      <c r="BE627" s="23" t="str">
        <f t="shared" si="501"/>
        <v/>
      </c>
      <c r="BF627" s="23" t="str">
        <f t="shared" si="502"/>
        <v/>
      </c>
      <c r="BG627" s="23" t="str">
        <f t="shared" si="503"/>
        <v/>
      </c>
      <c r="BH627" s="23" t="str">
        <f t="shared" si="504"/>
        <v/>
      </c>
      <c r="BI627" s="23" t="str">
        <f t="shared" si="505"/>
        <v/>
      </c>
      <c r="BJ627" s="2">
        <f t="shared" si="506"/>
        <v>1.3744467859455345</v>
      </c>
      <c r="BK627" s="2">
        <f t="shared" si="507"/>
        <v>0.23400851538614914</v>
      </c>
      <c r="BL627" s="2">
        <f t="shared" si="508"/>
        <v>4</v>
      </c>
      <c r="BM627" s="2">
        <f t="shared" si="509"/>
        <v>7.1612887290268548E-4</v>
      </c>
      <c r="BN627" s="2">
        <f t="shared" si="510"/>
        <v>1.1941875659517521E-4</v>
      </c>
      <c r="BO627" s="2">
        <f t="shared" si="511"/>
        <v>6</v>
      </c>
      <c r="BP627" s="2">
        <f t="shared" si="512"/>
        <v>2.3960755694926625</v>
      </c>
      <c r="BQ627" s="2">
        <f t="shared" si="513"/>
        <v>0.71755819649141217</v>
      </c>
      <c r="BR627" s="3" t="str">
        <f t="shared" si="514"/>
        <v>Nontoxic</v>
      </c>
      <c r="BS627" s="2">
        <f t="shared" si="515"/>
        <v>105.71428571428572</v>
      </c>
      <c r="BT627" s="4" t="s">
        <v>663</v>
      </c>
      <c r="BU627" s="2" t="s">
        <v>666</v>
      </c>
      <c r="BV627" s="2">
        <f t="shared" si="516"/>
        <v>3</v>
      </c>
      <c r="BW627" s="2">
        <f t="shared" si="517"/>
        <v>3</v>
      </c>
      <c r="BX627" s="2">
        <f t="shared" si="518"/>
        <v>9.2946403535020636E-2</v>
      </c>
      <c r="BY627" s="2">
        <f t="shared" si="519"/>
        <v>5.4759985273229596E-2</v>
      </c>
      <c r="BZ627" s="2">
        <f t="shared" si="520"/>
        <v>7.3853194404125119E-2</v>
      </c>
      <c r="CA627" s="2">
        <f t="shared" si="521"/>
        <v>1.1666666666666667</v>
      </c>
      <c r="CB627" s="2">
        <f t="shared" si="522"/>
        <v>0.17788056236360611</v>
      </c>
      <c r="CC627" s="2">
        <v>6.6349999999999998</v>
      </c>
      <c r="CD627" s="2" t="str">
        <f t="shared" si="523"/>
        <v>Same Var</v>
      </c>
      <c r="CE627" s="2">
        <f t="shared" si="524"/>
        <v>9.8721081061326738E-2</v>
      </c>
      <c r="CF627" s="2" t="str">
        <f t="shared" si="525"/>
        <v>NS</v>
      </c>
      <c r="CG627" s="2" t="str">
        <f t="shared" si="526"/>
        <v>NS</v>
      </c>
      <c r="CH627" s="2" t="str">
        <f t="shared" si="527"/>
        <v/>
      </c>
      <c r="CI627" s="2" t="str">
        <f t="shared" si="528"/>
        <v/>
      </c>
      <c r="CJ627" s="2" t="str">
        <f t="shared" si="529"/>
        <v/>
      </c>
    </row>
    <row r="628" spans="1:88" x14ac:dyDescent="0.2">
      <c r="A628" s="1" t="s">
        <v>142</v>
      </c>
      <c r="B628" s="19" t="s">
        <v>859</v>
      </c>
      <c r="C628" s="20">
        <v>38496</v>
      </c>
      <c r="D628" s="7">
        <v>0.44583333333333336</v>
      </c>
      <c r="E628" s="1">
        <v>0.1</v>
      </c>
      <c r="F628" s="1" t="s">
        <v>57</v>
      </c>
      <c r="G628" s="1" t="s">
        <v>866</v>
      </c>
      <c r="H628" s="19" t="s">
        <v>711</v>
      </c>
      <c r="I628" s="19" t="s">
        <v>712</v>
      </c>
      <c r="J628" s="19" t="s">
        <v>61</v>
      </c>
      <c r="K628" s="2">
        <v>0.75</v>
      </c>
      <c r="L628" s="2">
        <v>0.25</v>
      </c>
      <c r="M628" s="19">
        <v>60</v>
      </c>
      <c r="N628" s="19">
        <v>100</v>
      </c>
      <c r="O628" s="19">
        <v>90</v>
      </c>
      <c r="P628" s="19">
        <v>100</v>
      </c>
      <c r="Q628" s="21"/>
      <c r="R628" s="21"/>
      <c r="S628" s="21"/>
      <c r="T628" s="21"/>
      <c r="W628" s="2">
        <f t="shared" si="477"/>
        <v>87.5</v>
      </c>
      <c r="X628" s="2">
        <f t="shared" si="478"/>
        <v>18.929694486000912</v>
      </c>
      <c r="Y628" s="2">
        <f t="shared" si="479"/>
        <v>4</v>
      </c>
      <c r="Z628" s="19">
        <v>90</v>
      </c>
      <c r="AA628" s="19">
        <v>70</v>
      </c>
      <c r="AB628" s="19">
        <v>100</v>
      </c>
      <c r="AC628" s="19">
        <v>80</v>
      </c>
      <c r="AJ628" s="2">
        <f t="shared" si="480"/>
        <v>85</v>
      </c>
      <c r="AK628" s="2">
        <f t="shared" si="481"/>
        <v>12.909944487358056</v>
      </c>
      <c r="AL628" s="2">
        <f t="shared" si="482"/>
        <v>4</v>
      </c>
      <c r="AM628" s="22">
        <f t="shared" si="483"/>
        <v>0.88607712379261372</v>
      </c>
      <c r="AN628" s="22">
        <f t="shared" si="484"/>
        <v>1.5707963267948966</v>
      </c>
      <c r="AO628" s="22">
        <f t="shared" si="485"/>
        <v>1.2490457723982542</v>
      </c>
      <c r="AP628" s="22">
        <f t="shared" si="486"/>
        <v>1.5707963267948966</v>
      </c>
      <c r="AQ628" s="22" t="str">
        <f t="shared" si="487"/>
        <v/>
      </c>
      <c r="AR628" s="22" t="str">
        <f t="shared" si="488"/>
        <v/>
      </c>
      <c r="AS628" s="22" t="str">
        <f t="shared" si="489"/>
        <v/>
      </c>
      <c r="AT628" s="22" t="str">
        <f t="shared" si="490"/>
        <v/>
      </c>
      <c r="AU628" s="22" t="str">
        <f t="shared" si="491"/>
        <v/>
      </c>
      <c r="AV628" s="22" t="str">
        <f t="shared" si="492"/>
        <v/>
      </c>
      <c r="AW628" s="2">
        <f t="shared" si="493"/>
        <v>1.3191788874451653</v>
      </c>
      <c r="AX628" s="2">
        <f t="shared" si="494"/>
        <v>0.32614846469819264</v>
      </c>
      <c r="AY628" s="2">
        <f t="shared" si="495"/>
        <v>4</v>
      </c>
      <c r="AZ628" s="23">
        <f t="shared" si="496"/>
        <v>1.2490457723982542</v>
      </c>
      <c r="BA628" s="23">
        <f t="shared" si="497"/>
        <v>0.99115658643119231</v>
      </c>
      <c r="BB628" s="23">
        <f t="shared" si="498"/>
        <v>1.5707963267948966</v>
      </c>
      <c r="BC628" s="23">
        <f t="shared" si="499"/>
        <v>1.1071487177940904</v>
      </c>
      <c r="BD628" s="23" t="str">
        <f t="shared" si="500"/>
        <v/>
      </c>
      <c r="BE628" s="23" t="str">
        <f t="shared" si="501"/>
        <v/>
      </c>
      <c r="BF628" s="23" t="str">
        <f t="shared" si="502"/>
        <v/>
      </c>
      <c r="BG628" s="23" t="str">
        <f t="shared" si="503"/>
        <v/>
      </c>
      <c r="BH628" s="23" t="str">
        <f t="shared" si="504"/>
        <v/>
      </c>
      <c r="BI628" s="23" t="str">
        <f t="shared" si="505"/>
        <v/>
      </c>
      <c r="BJ628" s="2">
        <f t="shared" si="506"/>
        <v>1.2295368508546085</v>
      </c>
      <c r="BK628" s="2">
        <f t="shared" si="507"/>
        <v>0.25076059865899442</v>
      </c>
      <c r="BL628" s="2">
        <f t="shared" si="508"/>
        <v>4</v>
      </c>
      <c r="BM628" s="2">
        <f t="shared" si="509"/>
        <v>9.4119474669785406E-4</v>
      </c>
      <c r="BN628" s="2">
        <f t="shared" si="510"/>
        <v>1.5696244869318766E-4</v>
      </c>
      <c r="BO628" s="2">
        <f t="shared" si="511"/>
        <v>6</v>
      </c>
      <c r="BP628" s="2">
        <f t="shared" si="512"/>
        <v>1.3710950832173487</v>
      </c>
      <c r="BQ628" s="2">
        <f t="shared" si="513"/>
        <v>0.71755819649141217</v>
      </c>
      <c r="BR628" s="3" t="str">
        <f t="shared" si="514"/>
        <v>Nontoxic</v>
      </c>
      <c r="BS628" s="2">
        <f t="shared" si="515"/>
        <v>97.142857142857139</v>
      </c>
      <c r="BT628" s="4" t="s">
        <v>663</v>
      </c>
      <c r="BU628" s="2" t="s">
        <v>666</v>
      </c>
      <c r="BV628" s="2">
        <f t="shared" si="516"/>
        <v>3</v>
      </c>
      <c r="BW628" s="2">
        <f t="shared" si="517"/>
        <v>3</v>
      </c>
      <c r="BX628" s="2">
        <f t="shared" si="518"/>
        <v>0.10637282102498821</v>
      </c>
      <c r="BY628" s="2">
        <f t="shared" si="519"/>
        <v>6.2880877839817273E-2</v>
      </c>
      <c r="BZ628" s="2">
        <f t="shared" si="520"/>
        <v>8.4626849432402729E-2</v>
      </c>
      <c r="CA628" s="2">
        <f t="shared" si="521"/>
        <v>1.1666666666666667</v>
      </c>
      <c r="CB628" s="2">
        <f t="shared" si="522"/>
        <v>0.17565675303705469</v>
      </c>
      <c r="CC628" s="2">
        <v>6.6349999999999998</v>
      </c>
      <c r="CD628" s="2" t="str">
        <f t="shared" si="523"/>
        <v>Same Var</v>
      </c>
      <c r="CE628" s="2">
        <f t="shared" si="524"/>
        <v>9.4695804760872984E-2</v>
      </c>
      <c r="CF628" s="2" t="str">
        <f t="shared" si="525"/>
        <v>NS</v>
      </c>
      <c r="CG628" s="2" t="str">
        <f t="shared" si="526"/>
        <v>NS</v>
      </c>
      <c r="CH628" s="2" t="str">
        <f t="shared" si="527"/>
        <v>Same Var T-test</v>
      </c>
      <c r="CI628" s="2" t="str">
        <f t="shared" si="528"/>
        <v/>
      </c>
      <c r="CJ628" s="2" t="str">
        <f t="shared" si="529"/>
        <v/>
      </c>
    </row>
    <row r="629" spans="1:88" hidden="1" x14ac:dyDescent="0.2">
      <c r="A629" s="1" t="s">
        <v>142</v>
      </c>
      <c r="B629" s="19" t="s">
        <v>870</v>
      </c>
      <c r="C629" s="20">
        <v>38496</v>
      </c>
      <c r="D629" s="7">
        <v>0.32708333333333334</v>
      </c>
      <c r="E629" s="1">
        <v>0.1</v>
      </c>
      <c r="F629" s="1" t="s">
        <v>57</v>
      </c>
      <c r="G629" s="1" t="s">
        <v>866</v>
      </c>
      <c r="H629" s="19" t="s">
        <v>711</v>
      </c>
      <c r="I629" s="19" t="s">
        <v>712</v>
      </c>
      <c r="J629" s="19" t="s">
        <v>61</v>
      </c>
      <c r="K629" s="2">
        <v>0.75</v>
      </c>
      <c r="L629" s="2">
        <v>0.25</v>
      </c>
      <c r="M629" s="19">
        <v>60</v>
      </c>
      <c r="N629" s="19">
        <v>100</v>
      </c>
      <c r="O629" s="19">
        <v>90</v>
      </c>
      <c r="P629" s="19">
        <v>100</v>
      </c>
      <c r="Q629" s="21"/>
      <c r="R629" s="21"/>
      <c r="S629" s="21"/>
      <c r="T629" s="21"/>
      <c r="W629" s="2">
        <f t="shared" si="477"/>
        <v>87.5</v>
      </c>
      <c r="X629" s="2">
        <f t="shared" si="478"/>
        <v>18.929694486000912</v>
      </c>
      <c r="Y629" s="2">
        <f t="shared" si="479"/>
        <v>4</v>
      </c>
      <c r="Z629" s="19">
        <v>50</v>
      </c>
      <c r="AA629" s="19">
        <v>80</v>
      </c>
      <c r="AB629" s="19">
        <v>100</v>
      </c>
      <c r="AC629" s="19">
        <v>40</v>
      </c>
      <c r="AJ629" s="2">
        <f t="shared" si="480"/>
        <v>67.5</v>
      </c>
      <c r="AK629" s="2">
        <f t="shared" si="481"/>
        <v>27.537852736430512</v>
      </c>
      <c r="AL629" s="2">
        <f t="shared" si="482"/>
        <v>4</v>
      </c>
      <c r="AM629" s="22">
        <f t="shared" si="483"/>
        <v>0.88607712379261372</v>
      </c>
      <c r="AN629" s="22">
        <f t="shared" si="484"/>
        <v>1.5707963267948966</v>
      </c>
      <c r="AO629" s="22">
        <f t="shared" si="485"/>
        <v>1.2490457723982542</v>
      </c>
      <c r="AP629" s="22">
        <f t="shared" si="486"/>
        <v>1.5707963267948966</v>
      </c>
      <c r="AQ629" s="22" t="str">
        <f t="shared" si="487"/>
        <v/>
      </c>
      <c r="AR629" s="22" t="str">
        <f t="shared" si="488"/>
        <v/>
      </c>
      <c r="AS629" s="22" t="str">
        <f t="shared" si="489"/>
        <v/>
      </c>
      <c r="AT629" s="22" t="str">
        <f t="shared" si="490"/>
        <v/>
      </c>
      <c r="AU629" s="22" t="str">
        <f t="shared" si="491"/>
        <v/>
      </c>
      <c r="AV629" s="22" t="str">
        <f t="shared" si="492"/>
        <v/>
      </c>
      <c r="AW629" s="2">
        <f t="shared" si="493"/>
        <v>1.3191788874451653</v>
      </c>
      <c r="AX629" s="2">
        <f t="shared" si="494"/>
        <v>0.32614846469819264</v>
      </c>
      <c r="AY629" s="2">
        <f t="shared" si="495"/>
        <v>4</v>
      </c>
      <c r="AZ629" s="23">
        <f t="shared" si="496"/>
        <v>0.78539816339744839</v>
      </c>
      <c r="BA629" s="23">
        <f t="shared" si="497"/>
        <v>1.1071487177940904</v>
      </c>
      <c r="BB629" s="23">
        <f t="shared" si="498"/>
        <v>1.5707963267948966</v>
      </c>
      <c r="BC629" s="23">
        <f t="shared" si="499"/>
        <v>0.68471920300228295</v>
      </c>
      <c r="BD629" s="23" t="str">
        <f t="shared" si="500"/>
        <v/>
      </c>
      <c r="BE629" s="23" t="str">
        <f t="shared" si="501"/>
        <v/>
      </c>
      <c r="BF629" s="23" t="str">
        <f t="shared" si="502"/>
        <v/>
      </c>
      <c r="BG629" s="23" t="str">
        <f t="shared" si="503"/>
        <v/>
      </c>
      <c r="BH629" s="23" t="str">
        <f t="shared" si="504"/>
        <v/>
      </c>
      <c r="BI629" s="23" t="str">
        <f t="shared" si="505"/>
        <v/>
      </c>
      <c r="BJ629" s="2">
        <f t="shared" si="506"/>
        <v>1.0370156027471795</v>
      </c>
      <c r="BK629" s="2">
        <f t="shared" si="507"/>
        <v>0.39885862334467181</v>
      </c>
      <c r="BL629" s="2">
        <f t="shared" si="508"/>
        <v>4</v>
      </c>
      <c r="BM629" s="2">
        <f t="shared" si="509"/>
        <v>2.9954526214241092E-3</v>
      </c>
      <c r="BN629" s="2">
        <f t="shared" si="510"/>
        <v>6.018593451932125E-4</v>
      </c>
      <c r="BO629" s="2">
        <f t="shared" si="511"/>
        <v>5</v>
      </c>
      <c r="BP629" s="2">
        <f t="shared" si="512"/>
        <v>0.20360013976288155</v>
      </c>
      <c r="BQ629" s="2">
        <f t="shared" si="513"/>
        <v>0.72668684380042159</v>
      </c>
      <c r="BR629" s="3" t="str">
        <f t="shared" si="514"/>
        <v>Toxic</v>
      </c>
      <c r="BS629" s="2">
        <f t="shared" si="515"/>
        <v>77.142857142857153</v>
      </c>
      <c r="BT629" s="4" t="s">
        <v>663</v>
      </c>
      <c r="BU629" s="2" t="s">
        <v>666</v>
      </c>
      <c r="BV629" s="2">
        <f t="shared" si="516"/>
        <v>3</v>
      </c>
      <c r="BW629" s="2">
        <f t="shared" si="517"/>
        <v>3</v>
      </c>
      <c r="BX629" s="2">
        <f t="shared" si="518"/>
        <v>0.10637282102498821</v>
      </c>
      <c r="BY629" s="2">
        <f t="shared" si="519"/>
        <v>0.15908820141640678</v>
      </c>
      <c r="BZ629" s="2">
        <f t="shared" si="520"/>
        <v>0.13273051122069748</v>
      </c>
      <c r="CA629" s="2">
        <f t="shared" si="521"/>
        <v>1.1666666666666667</v>
      </c>
      <c r="CB629" s="2">
        <f t="shared" si="522"/>
        <v>0.10345578516075042</v>
      </c>
      <c r="CC629" s="2">
        <v>6.6349999999999998</v>
      </c>
      <c r="CD629" s="2" t="str">
        <f t="shared" si="523"/>
        <v>Same Var</v>
      </c>
      <c r="CE629" s="2">
        <f t="shared" si="524"/>
        <v>9.1740640597522058E-2</v>
      </c>
      <c r="CF629" s="2" t="str">
        <f t="shared" si="525"/>
        <v>NS</v>
      </c>
      <c r="CG629" s="2" t="str">
        <f t="shared" si="526"/>
        <v>NS</v>
      </c>
      <c r="CH629" s="2" t="str">
        <f t="shared" si="527"/>
        <v>Same Var T-test</v>
      </c>
      <c r="CI629" s="2" t="str">
        <f t="shared" si="528"/>
        <v>TSTToxicLess25</v>
      </c>
      <c r="CJ629" s="2" t="str">
        <f t="shared" si="529"/>
        <v/>
      </c>
    </row>
    <row r="630" spans="1:88" x14ac:dyDescent="0.2">
      <c r="A630" s="1" t="s">
        <v>142</v>
      </c>
      <c r="B630" s="19" t="s">
        <v>143</v>
      </c>
      <c r="C630" s="20">
        <v>38453</v>
      </c>
      <c r="D630" s="7">
        <v>0.49652777777777779</v>
      </c>
      <c r="E630" s="1">
        <v>0.1</v>
      </c>
      <c r="F630" s="1" t="s">
        <v>57</v>
      </c>
      <c r="G630" s="1" t="s">
        <v>710</v>
      </c>
      <c r="H630" s="19" t="s">
        <v>711</v>
      </c>
      <c r="I630" s="19" t="s">
        <v>712</v>
      </c>
      <c r="J630" s="19" t="s">
        <v>61</v>
      </c>
      <c r="K630" s="2">
        <v>0.75</v>
      </c>
      <c r="L630" s="2">
        <v>0.25</v>
      </c>
      <c r="M630" s="19">
        <v>60</v>
      </c>
      <c r="N630" s="19">
        <v>90</v>
      </c>
      <c r="O630" s="19">
        <v>100</v>
      </c>
      <c r="P630" s="19">
        <v>100</v>
      </c>
      <c r="Q630" s="21"/>
      <c r="R630" s="21"/>
      <c r="S630" s="21"/>
      <c r="T630" s="21"/>
      <c r="W630" s="2">
        <f t="shared" si="477"/>
        <v>87.5</v>
      </c>
      <c r="X630" s="2">
        <f t="shared" si="478"/>
        <v>18.929694486000912</v>
      </c>
      <c r="Y630" s="2">
        <f t="shared" si="479"/>
        <v>4</v>
      </c>
      <c r="Z630" s="19">
        <v>90</v>
      </c>
      <c r="AA630" s="19">
        <v>100</v>
      </c>
      <c r="AB630" s="19">
        <v>100</v>
      </c>
      <c r="AC630" s="19">
        <v>100</v>
      </c>
      <c r="AJ630" s="2">
        <f t="shared" si="480"/>
        <v>97.5</v>
      </c>
      <c r="AK630" s="2">
        <f t="shared" si="481"/>
        <v>5</v>
      </c>
      <c r="AL630" s="2">
        <f t="shared" si="482"/>
        <v>4</v>
      </c>
      <c r="AM630" s="22">
        <f t="shared" si="483"/>
        <v>0.88607712379261372</v>
      </c>
      <c r="AN630" s="22">
        <f t="shared" si="484"/>
        <v>1.2490457723982542</v>
      </c>
      <c r="AO630" s="22">
        <f t="shared" si="485"/>
        <v>1.5707963267948966</v>
      </c>
      <c r="AP630" s="22">
        <f t="shared" si="486"/>
        <v>1.5707963267948966</v>
      </c>
      <c r="AQ630" s="22" t="str">
        <f t="shared" si="487"/>
        <v/>
      </c>
      <c r="AR630" s="22" t="str">
        <f t="shared" si="488"/>
        <v/>
      </c>
      <c r="AS630" s="22" t="str">
        <f t="shared" si="489"/>
        <v/>
      </c>
      <c r="AT630" s="22" t="str">
        <f t="shared" si="490"/>
        <v/>
      </c>
      <c r="AU630" s="22" t="str">
        <f t="shared" si="491"/>
        <v/>
      </c>
      <c r="AV630" s="22" t="str">
        <f t="shared" si="492"/>
        <v/>
      </c>
      <c r="AW630" s="2">
        <f t="shared" si="493"/>
        <v>1.3191788874451653</v>
      </c>
      <c r="AX630" s="2">
        <f t="shared" si="494"/>
        <v>0.32614846469819309</v>
      </c>
      <c r="AY630" s="2">
        <f t="shared" si="495"/>
        <v>4</v>
      </c>
      <c r="AZ630" s="23">
        <f t="shared" si="496"/>
        <v>1.2490457723982542</v>
      </c>
      <c r="BA630" s="23">
        <f t="shared" si="497"/>
        <v>1.5707963267948966</v>
      </c>
      <c r="BB630" s="23">
        <f t="shared" si="498"/>
        <v>1.5707963267948966</v>
      </c>
      <c r="BC630" s="23">
        <f t="shared" si="499"/>
        <v>1.5707963267948966</v>
      </c>
      <c r="BD630" s="23" t="str">
        <f t="shared" si="500"/>
        <v/>
      </c>
      <c r="BE630" s="23" t="str">
        <f t="shared" si="501"/>
        <v/>
      </c>
      <c r="BF630" s="23" t="str">
        <f t="shared" si="502"/>
        <v/>
      </c>
      <c r="BG630" s="23" t="str">
        <f t="shared" si="503"/>
        <v/>
      </c>
      <c r="BH630" s="23" t="str">
        <f t="shared" si="504"/>
        <v/>
      </c>
      <c r="BI630" s="23" t="str">
        <f t="shared" si="505"/>
        <v/>
      </c>
      <c r="BJ630" s="2">
        <f t="shared" si="506"/>
        <v>1.490358688195736</v>
      </c>
      <c r="BK630" s="2">
        <f t="shared" si="507"/>
        <v>0.16087527719832118</v>
      </c>
      <c r="BL630" s="2">
        <f t="shared" si="508"/>
        <v>4</v>
      </c>
      <c r="BM630" s="2">
        <f t="shared" si="509"/>
        <v>4.5919739777808234E-4</v>
      </c>
      <c r="BN630" s="2">
        <f t="shared" si="510"/>
        <v>8.8541903859407192E-5</v>
      </c>
      <c r="BO630" s="2">
        <f t="shared" si="511"/>
        <v>5</v>
      </c>
      <c r="BP630" s="2">
        <f t="shared" si="512"/>
        <v>3.4222819407087846</v>
      </c>
      <c r="BQ630" s="2">
        <f t="shared" si="513"/>
        <v>0.72668684380042159</v>
      </c>
      <c r="BR630" s="3" t="str">
        <f t="shared" si="514"/>
        <v>Nontoxic</v>
      </c>
      <c r="BS630" s="2">
        <f t="shared" si="515"/>
        <v>111.42857142857143</v>
      </c>
      <c r="BT630" s="4" t="s">
        <v>664</v>
      </c>
      <c r="BU630" s="2" t="s">
        <v>666</v>
      </c>
      <c r="BV630" s="2">
        <f t="shared" si="516"/>
        <v>3</v>
      </c>
      <c r="BW630" s="2">
        <f t="shared" si="517"/>
        <v>3</v>
      </c>
      <c r="BX630" s="2">
        <f t="shared" si="518"/>
        <v>0.1063728210249885</v>
      </c>
      <c r="BY630" s="2">
        <f t="shared" si="519"/>
        <v>2.5880854813636677E-2</v>
      </c>
      <c r="BZ630" s="2">
        <f t="shared" si="520"/>
        <v>6.6126837919312578E-2</v>
      </c>
      <c r="CA630" s="2">
        <f t="shared" si="521"/>
        <v>1.1666666666666667</v>
      </c>
      <c r="CB630" s="2">
        <f t="shared" si="522"/>
        <v>1.1897891153063458</v>
      </c>
      <c r="CC630" s="2">
        <v>6.6349999999999998</v>
      </c>
      <c r="CD630" s="2" t="str">
        <f t="shared" si="523"/>
        <v>Same Var</v>
      </c>
      <c r="CE630" s="2">
        <f t="shared" si="524"/>
        <v>0.104253504777825</v>
      </c>
      <c r="CF630" s="2" t="str">
        <f t="shared" si="525"/>
        <v>NS</v>
      </c>
      <c r="CG630" s="2" t="str">
        <f t="shared" si="526"/>
        <v>NS</v>
      </c>
      <c r="CH630" s="2" t="str">
        <f t="shared" si="527"/>
        <v/>
      </c>
      <c r="CI630" s="2" t="str">
        <f t="shared" si="528"/>
        <v/>
      </c>
      <c r="CJ630" s="2" t="str">
        <f t="shared" si="529"/>
        <v/>
      </c>
    </row>
    <row r="631" spans="1:88" x14ac:dyDescent="0.2">
      <c r="A631" s="1" t="s">
        <v>142</v>
      </c>
      <c r="B631" s="19" t="s">
        <v>152</v>
      </c>
      <c r="C631" s="20">
        <v>38453</v>
      </c>
      <c r="D631" s="7">
        <v>0.36458333333333331</v>
      </c>
      <c r="E631" s="1">
        <v>0.1</v>
      </c>
      <c r="F631" s="1" t="s">
        <v>57</v>
      </c>
      <c r="G631" s="1" t="s">
        <v>710</v>
      </c>
      <c r="H631" s="19" t="s">
        <v>711</v>
      </c>
      <c r="I631" s="19" t="s">
        <v>712</v>
      </c>
      <c r="J631" s="19" t="s">
        <v>61</v>
      </c>
      <c r="K631" s="2">
        <v>0.75</v>
      </c>
      <c r="L631" s="2">
        <v>0.25</v>
      </c>
      <c r="M631" s="19">
        <v>60</v>
      </c>
      <c r="N631" s="19">
        <v>90</v>
      </c>
      <c r="O631" s="19">
        <v>100</v>
      </c>
      <c r="P631" s="19">
        <v>100</v>
      </c>
      <c r="Q631" s="21"/>
      <c r="R631" s="21"/>
      <c r="S631" s="21"/>
      <c r="T631" s="21"/>
      <c r="W631" s="2">
        <f t="shared" si="477"/>
        <v>87.5</v>
      </c>
      <c r="X631" s="2">
        <f t="shared" si="478"/>
        <v>18.929694486000912</v>
      </c>
      <c r="Y631" s="2">
        <f t="shared" si="479"/>
        <v>4</v>
      </c>
      <c r="Z631" s="19">
        <v>100</v>
      </c>
      <c r="AA631" s="19">
        <v>90</v>
      </c>
      <c r="AB631" s="19">
        <v>90</v>
      </c>
      <c r="AC631" s="19">
        <v>100</v>
      </c>
      <c r="AJ631" s="2">
        <f t="shared" si="480"/>
        <v>95</v>
      </c>
      <c r="AK631" s="2">
        <f t="shared" si="481"/>
        <v>5.7735026918962582</v>
      </c>
      <c r="AL631" s="2">
        <f t="shared" si="482"/>
        <v>4</v>
      </c>
      <c r="AM631" s="22">
        <f t="shared" si="483"/>
        <v>0.88607712379261372</v>
      </c>
      <c r="AN631" s="22">
        <f t="shared" si="484"/>
        <v>1.2490457723982542</v>
      </c>
      <c r="AO631" s="22">
        <f t="shared" si="485"/>
        <v>1.5707963267948966</v>
      </c>
      <c r="AP631" s="22">
        <f t="shared" si="486"/>
        <v>1.5707963267948966</v>
      </c>
      <c r="AQ631" s="22" t="str">
        <f t="shared" si="487"/>
        <v/>
      </c>
      <c r="AR631" s="22" t="str">
        <f t="shared" si="488"/>
        <v/>
      </c>
      <c r="AS631" s="22" t="str">
        <f t="shared" si="489"/>
        <v/>
      </c>
      <c r="AT631" s="22" t="str">
        <f t="shared" si="490"/>
        <v/>
      </c>
      <c r="AU631" s="22" t="str">
        <f t="shared" si="491"/>
        <v/>
      </c>
      <c r="AV631" s="22" t="str">
        <f t="shared" si="492"/>
        <v/>
      </c>
      <c r="AW631" s="2">
        <f t="shared" si="493"/>
        <v>1.3191788874451653</v>
      </c>
      <c r="AX631" s="2">
        <f t="shared" si="494"/>
        <v>0.32614846469819309</v>
      </c>
      <c r="AY631" s="2">
        <f t="shared" si="495"/>
        <v>4</v>
      </c>
      <c r="AZ631" s="23">
        <f t="shared" si="496"/>
        <v>1.5707963267948966</v>
      </c>
      <c r="BA631" s="23">
        <f t="shared" si="497"/>
        <v>1.2490457723982542</v>
      </c>
      <c r="BB631" s="23">
        <f t="shared" si="498"/>
        <v>1.2490457723982542</v>
      </c>
      <c r="BC631" s="23">
        <f t="shared" si="499"/>
        <v>1.5707963267948966</v>
      </c>
      <c r="BD631" s="23" t="str">
        <f t="shared" si="500"/>
        <v/>
      </c>
      <c r="BE631" s="23" t="str">
        <f t="shared" si="501"/>
        <v/>
      </c>
      <c r="BF631" s="23" t="str">
        <f t="shared" si="502"/>
        <v/>
      </c>
      <c r="BG631" s="23" t="str">
        <f t="shared" si="503"/>
        <v/>
      </c>
      <c r="BH631" s="23" t="str">
        <f t="shared" si="504"/>
        <v/>
      </c>
      <c r="BI631" s="23" t="str">
        <f t="shared" si="505"/>
        <v/>
      </c>
      <c r="BJ631" s="2">
        <f t="shared" si="506"/>
        <v>1.4099210495965755</v>
      </c>
      <c r="BK631" s="2">
        <f t="shared" si="507"/>
        <v>0.18576276919281115</v>
      </c>
      <c r="BL631" s="2">
        <f t="shared" si="508"/>
        <v>4</v>
      </c>
      <c r="BM631" s="2">
        <f t="shared" si="509"/>
        <v>5.5628192179741612E-4</v>
      </c>
      <c r="BN631" s="2">
        <f t="shared" si="510"/>
        <v>9.9395446732535451E-5</v>
      </c>
      <c r="BO631" s="2">
        <f t="shared" si="511"/>
        <v>6</v>
      </c>
      <c r="BP631" s="2">
        <f t="shared" si="512"/>
        <v>2.7382957720808712</v>
      </c>
      <c r="BQ631" s="2">
        <f t="shared" si="513"/>
        <v>0.71755819649141217</v>
      </c>
      <c r="BR631" s="3" t="str">
        <f t="shared" si="514"/>
        <v>Nontoxic</v>
      </c>
      <c r="BS631" s="2">
        <f t="shared" si="515"/>
        <v>108.57142857142857</v>
      </c>
      <c r="BT631" s="4" t="s">
        <v>663</v>
      </c>
      <c r="BU631" s="2" t="s">
        <v>666</v>
      </c>
      <c r="BV631" s="2">
        <f t="shared" si="516"/>
        <v>3</v>
      </c>
      <c r="BW631" s="2">
        <f t="shared" si="517"/>
        <v>3</v>
      </c>
      <c r="BX631" s="2">
        <f t="shared" si="518"/>
        <v>0.1063728210249885</v>
      </c>
      <c r="BY631" s="2">
        <f t="shared" si="519"/>
        <v>3.450780641818163E-2</v>
      </c>
      <c r="BZ631" s="2">
        <f t="shared" si="520"/>
        <v>7.044031372158506E-2</v>
      </c>
      <c r="CA631" s="2">
        <f t="shared" si="521"/>
        <v>1.1666666666666667</v>
      </c>
      <c r="CB631" s="2">
        <f t="shared" si="522"/>
        <v>0.77501777272863737</v>
      </c>
      <c r="CC631" s="2">
        <v>6.6349999999999998</v>
      </c>
      <c r="CD631" s="2" t="str">
        <f t="shared" si="523"/>
        <v>Same Var</v>
      </c>
      <c r="CE631" s="2">
        <f t="shared" si="524"/>
        <v>0.10292338421386331</v>
      </c>
      <c r="CF631" s="2" t="str">
        <f t="shared" si="525"/>
        <v>NS</v>
      </c>
      <c r="CG631" s="2" t="str">
        <f t="shared" si="526"/>
        <v>NS</v>
      </c>
      <c r="CH631" s="2" t="str">
        <f t="shared" si="527"/>
        <v/>
      </c>
      <c r="CI631" s="2" t="str">
        <f t="shared" si="528"/>
        <v/>
      </c>
      <c r="CJ631" s="2" t="str">
        <f t="shared" si="529"/>
        <v/>
      </c>
    </row>
    <row r="632" spans="1:88" x14ac:dyDescent="0.2">
      <c r="A632" s="1" t="s">
        <v>142</v>
      </c>
      <c r="B632" s="19" t="s">
        <v>166</v>
      </c>
      <c r="C632" s="20">
        <v>38454</v>
      </c>
      <c r="D632" s="7">
        <v>0.36458333333333331</v>
      </c>
      <c r="E632" s="1">
        <v>0.1</v>
      </c>
      <c r="F632" s="1" t="s">
        <v>57</v>
      </c>
      <c r="G632" s="1" t="s">
        <v>710</v>
      </c>
      <c r="H632" s="19" t="s">
        <v>711</v>
      </c>
      <c r="I632" s="19" t="s">
        <v>712</v>
      </c>
      <c r="J632" s="19" t="s">
        <v>61</v>
      </c>
      <c r="K632" s="2">
        <v>0.75</v>
      </c>
      <c r="L632" s="2">
        <v>0.25</v>
      </c>
      <c r="M632" s="19">
        <v>60</v>
      </c>
      <c r="N632" s="19">
        <v>90</v>
      </c>
      <c r="O632" s="19">
        <v>100</v>
      </c>
      <c r="P632" s="19">
        <v>100</v>
      </c>
      <c r="Q632" s="21"/>
      <c r="R632" s="21"/>
      <c r="S632" s="21"/>
      <c r="T632" s="21"/>
      <c r="W632" s="2">
        <f t="shared" si="477"/>
        <v>87.5</v>
      </c>
      <c r="X632" s="2">
        <f t="shared" si="478"/>
        <v>18.929694486000912</v>
      </c>
      <c r="Y632" s="2">
        <f t="shared" si="479"/>
        <v>4</v>
      </c>
      <c r="Z632" s="19">
        <v>70</v>
      </c>
      <c r="AA632" s="19">
        <v>90</v>
      </c>
      <c r="AB632" s="19">
        <v>90</v>
      </c>
      <c r="AC632" s="19">
        <v>80</v>
      </c>
      <c r="AJ632" s="2">
        <f t="shared" si="480"/>
        <v>82.5</v>
      </c>
      <c r="AK632" s="2">
        <f t="shared" si="481"/>
        <v>9.574271077563381</v>
      </c>
      <c r="AL632" s="2">
        <f t="shared" si="482"/>
        <v>4</v>
      </c>
      <c r="AM632" s="22">
        <f t="shared" si="483"/>
        <v>0.88607712379261372</v>
      </c>
      <c r="AN632" s="22">
        <f t="shared" si="484"/>
        <v>1.2490457723982542</v>
      </c>
      <c r="AO632" s="22">
        <f t="shared" si="485"/>
        <v>1.5707963267948966</v>
      </c>
      <c r="AP632" s="22">
        <f t="shared" si="486"/>
        <v>1.5707963267948966</v>
      </c>
      <c r="AQ632" s="22" t="str">
        <f t="shared" si="487"/>
        <v/>
      </c>
      <c r="AR632" s="22" t="str">
        <f t="shared" si="488"/>
        <v/>
      </c>
      <c r="AS632" s="22" t="str">
        <f t="shared" si="489"/>
        <v/>
      </c>
      <c r="AT632" s="22" t="str">
        <f t="shared" si="490"/>
        <v/>
      </c>
      <c r="AU632" s="22" t="str">
        <f t="shared" si="491"/>
        <v/>
      </c>
      <c r="AV632" s="22" t="str">
        <f t="shared" si="492"/>
        <v/>
      </c>
      <c r="AW632" s="2">
        <f t="shared" si="493"/>
        <v>1.3191788874451653</v>
      </c>
      <c r="AX632" s="2">
        <f t="shared" si="494"/>
        <v>0.32614846469819309</v>
      </c>
      <c r="AY632" s="2">
        <f t="shared" si="495"/>
        <v>4</v>
      </c>
      <c r="AZ632" s="23">
        <f t="shared" si="496"/>
        <v>0.99115658643119231</v>
      </c>
      <c r="BA632" s="23">
        <f t="shared" si="497"/>
        <v>1.2490457723982542</v>
      </c>
      <c r="BB632" s="23">
        <f t="shared" si="498"/>
        <v>1.2490457723982542</v>
      </c>
      <c r="BC632" s="23">
        <f t="shared" si="499"/>
        <v>1.1071487177940904</v>
      </c>
      <c r="BD632" s="23" t="str">
        <f t="shared" si="500"/>
        <v/>
      </c>
      <c r="BE632" s="23" t="str">
        <f t="shared" si="501"/>
        <v/>
      </c>
      <c r="BF632" s="23" t="str">
        <f t="shared" si="502"/>
        <v/>
      </c>
      <c r="BG632" s="23" t="str">
        <f t="shared" si="503"/>
        <v/>
      </c>
      <c r="BH632" s="23" t="str">
        <f t="shared" si="504"/>
        <v/>
      </c>
      <c r="BI632" s="23" t="str">
        <f t="shared" si="505"/>
        <v/>
      </c>
      <c r="BJ632" s="2">
        <f t="shared" si="506"/>
        <v>1.1490992122554478</v>
      </c>
      <c r="BK632" s="2">
        <f t="shared" si="507"/>
        <v>0.12474553673588538</v>
      </c>
      <c r="BL632" s="2">
        <f t="shared" si="508"/>
        <v>4</v>
      </c>
      <c r="BM632" s="2">
        <f t="shared" si="509"/>
        <v>3.5528631610383979E-4</v>
      </c>
      <c r="BN632" s="2">
        <f t="shared" si="510"/>
        <v>7.9632321507081862E-5</v>
      </c>
      <c r="BO632" s="2">
        <f t="shared" si="511"/>
        <v>4</v>
      </c>
      <c r="BP632" s="2">
        <f t="shared" si="512"/>
        <v>1.1633254051747379</v>
      </c>
      <c r="BQ632" s="2">
        <f t="shared" si="513"/>
        <v>0.74069708411268287</v>
      </c>
      <c r="BR632" s="3" t="str">
        <f t="shared" si="514"/>
        <v>Nontoxic</v>
      </c>
      <c r="BS632" s="2">
        <f t="shared" si="515"/>
        <v>94.285714285714278</v>
      </c>
      <c r="BT632" s="4" t="s">
        <v>663</v>
      </c>
      <c r="BU632" s="2" t="s">
        <v>666</v>
      </c>
      <c r="BV632" s="2">
        <f t="shared" si="516"/>
        <v>3</v>
      </c>
      <c r="BW632" s="2">
        <f t="shared" si="517"/>
        <v>3</v>
      </c>
      <c r="BX632" s="2">
        <f t="shared" si="518"/>
        <v>0.1063728210249885</v>
      </c>
      <c r="BY632" s="2">
        <f t="shared" si="519"/>
        <v>1.5561448935524131E-2</v>
      </c>
      <c r="BZ632" s="2">
        <f t="shared" si="520"/>
        <v>6.096713498025632E-2</v>
      </c>
      <c r="CA632" s="2">
        <f t="shared" si="521"/>
        <v>1.1666666666666667</v>
      </c>
      <c r="CB632" s="2">
        <f t="shared" si="522"/>
        <v>2.0800881254327348</v>
      </c>
      <c r="CC632" s="2">
        <v>6.6349999999999998</v>
      </c>
      <c r="CD632" s="2" t="str">
        <f t="shared" si="523"/>
        <v>Same Var</v>
      </c>
      <c r="CE632" s="2">
        <f t="shared" si="524"/>
        <v>9.5851594246278052E-2</v>
      </c>
      <c r="CF632" s="2" t="str">
        <f t="shared" si="525"/>
        <v>NS</v>
      </c>
      <c r="CG632" s="2" t="str">
        <f t="shared" si="526"/>
        <v>NS</v>
      </c>
      <c r="CH632" s="2" t="str">
        <f t="shared" si="527"/>
        <v>Same Var T-test</v>
      </c>
      <c r="CI632" s="2" t="str">
        <f t="shared" si="528"/>
        <v/>
      </c>
      <c r="CJ632" s="2" t="str">
        <f t="shared" si="529"/>
        <v/>
      </c>
    </row>
    <row r="633" spans="1:88" x14ac:dyDescent="0.2">
      <c r="A633" s="1" t="s">
        <v>142</v>
      </c>
      <c r="B633" s="19" t="s">
        <v>170</v>
      </c>
      <c r="C633" s="20">
        <v>38454</v>
      </c>
      <c r="D633" s="7">
        <v>0.45833333333333331</v>
      </c>
      <c r="E633" s="1">
        <v>0.1</v>
      </c>
      <c r="F633" s="1" t="s">
        <v>57</v>
      </c>
      <c r="G633" s="1" t="s">
        <v>710</v>
      </c>
      <c r="H633" s="19" t="s">
        <v>711</v>
      </c>
      <c r="I633" s="19" t="s">
        <v>712</v>
      </c>
      <c r="J633" s="19" t="s">
        <v>61</v>
      </c>
      <c r="K633" s="2">
        <v>0.75</v>
      </c>
      <c r="L633" s="2">
        <v>0.25</v>
      </c>
      <c r="M633" s="19">
        <v>60</v>
      </c>
      <c r="N633" s="19">
        <v>90</v>
      </c>
      <c r="O633" s="19">
        <v>100</v>
      </c>
      <c r="P633" s="19">
        <v>100</v>
      </c>
      <c r="Q633" s="21"/>
      <c r="R633" s="21"/>
      <c r="S633" s="21"/>
      <c r="T633" s="21"/>
      <c r="W633" s="2">
        <f t="shared" si="477"/>
        <v>87.5</v>
      </c>
      <c r="X633" s="2">
        <f t="shared" si="478"/>
        <v>18.929694486000912</v>
      </c>
      <c r="Y633" s="2">
        <f t="shared" si="479"/>
        <v>4</v>
      </c>
      <c r="Z633" s="19">
        <v>90</v>
      </c>
      <c r="AA633" s="19">
        <v>70</v>
      </c>
      <c r="AB633" s="19">
        <v>90</v>
      </c>
      <c r="AC633" s="19">
        <v>80</v>
      </c>
      <c r="AJ633" s="2">
        <f t="shared" si="480"/>
        <v>82.5</v>
      </c>
      <c r="AK633" s="2">
        <f t="shared" si="481"/>
        <v>9.574271077563381</v>
      </c>
      <c r="AL633" s="2">
        <f t="shared" si="482"/>
        <v>4</v>
      </c>
      <c r="AM633" s="22">
        <f t="shared" si="483"/>
        <v>0.88607712379261372</v>
      </c>
      <c r="AN633" s="22">
        <f t="shared" si="484"/>
        <v>1.2490457723982542</v>
      </c>
      <c r="AO633" s="22">
        <f t="shared" si="485"/>
        <v>1.5707963267948966</v>
      </c>
      <c r="AP633" s="22">
        <f t="shared" si="486"/>
        <v>1.5707963267948966</v>
      </c>
      <c r="AQ633" s="22" t="str">
        <f t="shared" si="487"/>
        <v/>
      </c>
      <c r="AR633" s="22" t="str">
        <f t="shared" si="488"/>
        <v/>
      </c>
      <c r="AS633" s="22" t="str">
        <f t="shared" si="489"/>
        <v/>
      </c>
      <c r="AT633" s="22" t="str">
        <f t="shared" si="490"/>
        <v/>
      </c>
      <c r="AU633" s="22" t="str">
        <f t="shared" si="491"/>
        <v/>
      </c>
      <c r="AV633" s="22" t="str">
        <f t="shared" si="492"/>
        <v/>
      </c>
      <c r="AW633" s="2">
        <f t="shared" si="493"/>
        <v>1.3191788874451653</v>
      </c>
      <c r="AX633" s="2">
        <f t="shared" si="494"/>
        <v>0.32614846469819309</v>
      </c>
      <c r="AY633" s="2">
        <f t="shared" si="495"/>
        <v>4</v>
      </c>
      <c r="AZ633" s="23">
        <f t="shared" si="496"/>
        <v>1.2490457723982542</v>
      </c>
      <c r="BA633" s="23">
        <f t="shared" si="497"/>
        <v>0.99115658643119231</v>
      </c>
      <c r="BB633" s="23">
        <f t="shared" si="498"/>
        <v>1.2490457723982542</v>
      </c>
      <c r="BC633" s="23">
        <f t="shared" si="499"/>
        <v>1.1071487177940904</v>
      </c>
      <c r="BD633" s="23" t="str">
        <f t="shared" si="500"/>
        <v/>
      </c>
      <c r="BE633" s="23" t="str">
        <f t="shared" si="501"/>
        <v/>
      </c>
      <c r="BF633" s="23" t="str">
        <f t="shared" si="502"/>
        <v/>
      </c>
      <c r="BG633" s="23" t="str">
        <f t="shared" si="503"/>
        <v/>
      </c>
      <c r="BH633" s="23" t="str">
        <f t="shared" si="504"/>
        <v/>
      </c>
      <c r="BI633" s="23" t="str">
        <f t="shared" si="505"/>
        <v/>
      </c>
      <c r="BJ633" s="2">
        <f t="shared" si="506"/>
        <v>1.1490992122554478</v>
      </c>
      <c r="BK633" s="2">
        <f t="shared" si="507"/>
        <v>0.12474553673588538</v>
      </c>
      <c r="BL633" s="2">
        <f t="shared" si="508"/>
        <v>4</v>
      </c>
      <c r="BM633" s="2">
        <f t="shared" si="509"/>
        <v>3.5528631610383979E-4</v>
      </c>
      <c r="BN633" s="2">
        <f t="shared" si="510"/>
        <v>7.9632321507081862E-5</v>
      </c>
      <c r="BO633" s="2">
        <f t="shared" si="511"/>
        <v>4</v>
      </c>
      <c r="BP633" s="2">
        <f t="shared" si="512"/>
        <v>1.1633254051747379</v>
      </c>
      <c r="BQ633" s="2">
        <f t="shared" si="513"/>
        <v>0.74069708411268287</v>
      </c>
      <c r="BR633" s="3" t="str">
        <f t="shared" si="514"/>
        <v>Nontoxic</v>
      </c>
      <c r="BS633" s="2">
        <f t="shared" si="515"/>
        <v>94.285714285714278</v>
      </c>
      <c r="BT633" s="4" t="s">
        <v>663</v>
      </c>
      <c r="BU633" s="2" t="s">
        <v>666</v>
      </c>
      <c r="BV633" s="2">
        <f t="shared" si="516"/>
        <v>3</v>
      </c>
      <c r="BW633" s="2">
        <f t="shared" si="517"/>
        <v>3</v>
      </c>
      <c r="BX633" s="2">
        <f t="shared" si="518"/>
        <v>0.1063728210249885</v>
      </c>
      <c r="BY633" s="2">
        <f t="shared" si="519"/>
        <v>1.5561448935524131E-2</v>
      </c>
      <c r="BZ633" s="2">
        <f t="shared" si="520"/>
        <v>6.096713498025632E-2</v>
      </c>
      <c r="CA633" s="2">
        <f t="shared" si="521"/>
        <v>1.1666666666666667</v>
      </c>
      <c r="CB633" s="2">
        <f t="shared" si="522"/>
        <v>2.0800881254327348</v>
      </c>
      <c r="CC633" s="2">
        <v>6.6349999999999998</v>
      </c>
      <c r="CD633" s="2" t="str">
        <f t="shared" si="523"/>
        <v>Same Var</v>
      </c>
      <c r="CE633" s="2">
        <f t="shared" si="524"/>
        <v>9.5851594246278052E-2</v>
      </c>
      <c r="CF633" s="2" t="str">
        <f t="shared" si="525"/>
        <v>NS</v>
      </c>
      <c r="CG633" s="2" t="str">
        <f t="shared" si="526"/>
        <v>NS</v>
      </c>
      <c r="CH633" s="2" t="str">
        <f t="shared" si="527"/>
        <v>Same Var T-test</v>
      </c>
      <c r="CI633" s="2" t="str">
        <f t="shared" si="528"/>
        <v/>
      </c>
      <c r="CJ633" s="2" t="str">
        <f t="shared" si="529"/>
        <v/>
      </c>
    </row>
    <row r="634" spans="1:88" x14ac:dyDescent="0.2">
      <c r="A634" s="1" t="s">
        <v>142</v>
      </c>
      <c r="B634" s="19" t="s">
        <v>167</v>
      </c>
      <c r="C634" s="20">
        <v>38454</v>
      </c>
      <c r="D634" s="7">
        <v>0.3923611111111111</v>
      </c>
      <c r="E634" s="1">
        <v>0.1</v>
      </c>
      <c r="F634" s="1" t="s">
        <v>57</v>
      </c>
      <c r="G634" s="1" t="s">
        <v>710</v>
      </c>
      <c r="H634" s="19" t="s">
        <v>711</v>
      </c>
      <c r="I634" s="19" t="s">
        <v>712</v>
      </c>
      <c r="J634" s="19" t="s">
        <v>61</v>
      </c>
      <c r="K634" s="2">
        <v>0.75</v>
      </c>
      <c r="L634" s="2">
        <v>0.25</v>
      </c>
      <c r="M634" s="19">
        <v>60</v>
      </c>
      <c r="N634" s="19">
        <v>90</v>
      </c>
      <c r="O634" s="19">
        <v>100</v>
      </c>
      <c r="P634" s="19">
        <v>100</v>
      </c>
      <c r="Q634" s="21"/>
      <c r="R634" s="21"/>
      <c r="S634" s="21"/>
      <c r="T634" s="21"/>
      <c r="W634" s="2">
        <f t="shared" si="477"/>
        <v>87.5</v>
      </c>
      <c r="X634" s="2">
        <f t="shared" si="478"/>
        <v>18.929694486000912</v>
      </c>
      <c r="Y634" s="2">
        <f t="shared" si="479"/>
        <v>4</v>
      </c>
      <c r="Z634" s="19">
        <v>80</v>
      </c>
      <c r="AA634" s="19">
        <v>100</v>
      </c>
      <c r="AB634" s="19">
        <v>80</v>
      </c>
      <c r="AC634" s="19">
        <v>100</v>
      </c>
      <c r="AJ634" s="2">
        <f t="shared" si="480"/>
        <v>90</v>
      </c>
      <c r="AK634" s="2">
        <f t="shared" si="481"/>
        <v>11.547005383792516</v>
      </c>
      <c r="AL634" s="2">
        <f t="shared" si="482"/>
        <v>4</v>
      </c>
      <c r="AM634" s="22">
        <f t="shared" si="483"/>
        <v>0.88607712379261372</v>
      </c>
      <c r="AN634" s="22">
        <f t="shared" si="484"/>
        <v>1.2490457723982542</v>
      </c>
      <c r="AO634" s="22">
        <f t="shared" si="485"/>
        <v>1.5707963267948966</v>
      </c>
      <c r="AP634" s="22">
        <f t="shared" si="486"/>
        <v>1.5707963267948966</v>
      </c>
      <c r="AQ634" s="22" t="str">
        <f t="shared" si="487"/>
        <v/>
      </c>
      <c r="AR634" s="22" t="str">
        <f t="shared" si="488"/>
        <v/>
      </c>
      <c r="AS634" s="22" t="str">
        <f t="shared" si="489"/>
        <v/>
      </c>
      <c r="AT634" s="22" t="str">
        <f t="shared" si="490"/>
        <v/>
      </c>
      <c r="AU634" s="22" t="str">
        <f t="shared" si="491"/>
        <v/>
      </c>
      <c r="AV634" s="22" t="str">
        <f t="shared" si="492"/>
        <v/>
      </c>
      <c r="AW634" s="2">
        <f t="shared" si="493"/>
        <v>1.3191788874451653</v>
      </c>
      <c r="AX634" s="2">
        <f t="shared" si="494"/>
        <v>0.32614846469819309</v>
      </c>
      <c r="AY634" s="2">
        <f t="shared" si="495"/>
        <v>4</v>
      </c>
      <c r="AZ634" s="23">
        <f t="shared" si="496"/>
        <v>1.1071487177940904</v>
      </c>
      <c r="BA634" s="23">
        <f t="shared" si="497"/>
        <v>1.5707963267948966</v>
      </c>
      <c r="BB634" s="23">
        <f t="shared" si="498"/>
        <v>1.1071487177940904</v>
      </c>
      <c r="BC634" s="23">
        <f t="shared" si="499"/>
        <v>1.5707963267948966</v>
      </c>
      <c r="BD634" s="23" t="str">
        <f t="shared" si="500"/>
        <v/>
      </c>
      <c r="BE634" s="23" t="str">
        <f t="shared" si="501"/>
        <v/>
      </c>
      <c r="BF634" s="23" t="str">
        <f t="shared" si="502"/>
        <v/>
      </c>
      <c r="BG634" s="23" t="str">
        <f t="shared" si="503"/>
        <v/>
      </c>
      <c r="BH634" s="23" t="str">
        <f t="shared" si="504"/>
        <v/>
      </c>
      <c r="BI634" s="23" t="str">
        <f t="shared" si="505"/>
        <v/>
      </c>
      <c r="BJ634" s="2">
        <f t="shared" si="506"/>
        <v>1.3389725222944935</v>
      </c>
      <c r="BK634" s="2">
        <f t="shared" si="507"/>
        <v>0.2676870718657417</v>
      </c>
      <c r="BL634" s="2">
        <f t="shared" si="508"/>
        <v>4</v>
      </c>
      <c r="BM634" s="2">
        <f t="shared" si="509"/>
        <v>1.0806190119207631E-3</v>
      </c>
      <c r="BN634" s="2">
        <f t="shared" si="510"/>
        <v>1.8155891412410691E-4</v>
      </c>
      <c r="BO634" s="2">
        <f t="shared" si="511"/>
        <v>6</v>
      </c>
      <c r="BP634" s="2">
        <f t="shared" si="512"/>
        <v>1.9281410849539962</v>
      </c>
      <c r="BQ634" s="2">
        <f t="shared" si="513"/>
        <v>0.71755819649141217</v>
      </c>
      <c r="BR634" s="3" t="str">
        <f t="shared" si="514"/>
        <v>Nontoxic</v>
      </c>
      <c r="BS634" s="2">
        <f t="shared" si="515"/>
        <v>102.85714285714285</v>
      </c>
      <c r="BT634" s="4" t="s">
        <v>663</v>
      </c>
      <c r="BU634" s="2" t="s">
        <v>666</v>
      </c>
      <c r="BV634" s="2">
        <f t="shared" si="516"/>
        <v>3</v>
      </c>
      <c r="BW634" s="2">
        <f t="shared" si="517"/>
        <v>3</v>
      </c>
      <c r="BX634" s="2">
        <f t="shared" si="518"/>
        <v>0.1063728210249885</v>
      </c>
      <c r="BY634" s="2">
        <f t="shared" si="519"/>
        <v>7.1656368444054763E-2</v>
      </c>
      <c r="BZ634" s="2">
        <f t="shared" si="520"/>
        <v>8.9014594734521627E-2</v>
      </c>
      <c r="CA634" s="2">
        <f t="shared" si="521"/>
        <v>1.1666666666666667</v>
      </c>
      <c r="CB634" s="2">
        <f t="shared" si="522"/>
        <v>9.96905529026232E-2</v>
      </c>
      <c r="CC634" s="2">
        <v>6.6349999999999998</v>
      </c>
      <c r="CD634" s="2" t="str">
        <f t="shared" si="523"/>
        <v>Same Var</v>
      </c>
      <c r="CE634" s="2">
        <f t="shared" si="524"/>
        <v>9.6906138310843257E-2</v>
      </c>
      <c r="CF634" s="2" t="str">
        <f t="shared" si="525"/>
        <v>NS</v>
      </c>
      <c r="CG634" s="2" t="str">
        <f t="shared" si="526"/>
        <v>NS</v>
      </c>
      <c r="CH634" s="2" t="str">
        <f t="shared" si="527"/>
        <v/>
      </c>
      <c r="CI634" s="2" t="str">
        <f t="shared" si="528"/>
        <v/>
      </c>
      <c r="CJ634" s="2" t="str">
        <f t="shared" si="529"/>
        <v/>
      </c>
    </row>
    <row r="635" spans="1:88" x14ac:dyDescent="0.2">
      <c r="A635" s="1" t="s">
        <v>142</v>
      </c>
      <c r="B635" s="19" t="s">
        <v>169</v>
      </c>
      <c r="C635" s="20">
        <v>38453</v>
      </c>
      <c r="D635" s="7">
        <v>0.69097222222222221</v>
      </c>
      <c r="E635" s="1">
        <v>0.1</v>
      </c>
      <c r="F635" s="1" t="s">
        <v>57</v>
      </c>
      <c r="G635" s="1" t="s">
        <v>710</v>
      </c>
      <c r="H635" s="19" t="s">
        <v>711</v>
      </c>
      <c r="I635" s="19" t="s">
        <v>712</v>
      </c>
      <c r="J635" s="19" t="s">
        <v>61</v>
      </c>
      <c r="K635" s="2">
        <v>0.75</v>
      </c>
      <c r="L635" s="2">
        <v>0.25</v>
      </c>
      <c r="M635" s="19">
        <v>60</v>
      </c>
      <c r="N635" s="19">
        <v>90</v>
      </c>
      <c r="O635" s="19">
        <v>100</v>
      </c>
      <c r="P635" s="19">
        <v>100</v>
      </c>
      <c r="Q635" s="21"/>
      <c r="R635" s="21"/>
      <c r="S635" s="21"/>
      <c r="T635" s="21"/>
      <c r="W635" s="2">
        <f t="shared" si="477"/>
        <v>87.5</v>
      </c>
      <c r="X635" s="2">
        <f t="shared" si="478"/>
        <v>18.929694486000912</v>
      </c>
      <c r="Y635" s="2">
        <f t="shared" si="479"/>
        <v>4</v>
      </c>
      <c r="Z635" s="19">
        <v>100</v>
      </c>
      <c r="AA635" s="19">
        <v>50</v>
      </c>
      <c r="AB635" s="19">
        <v>90</v>
      </c>
      <c r="AC635" s="19">
        <v>100</v>
      </c>
      <c r="AJ635" s="2">
        <f t="shared" si="480"/>
        <v>85</v>
      </c>
      <c r="AK635" s="2">
        <f t="shared" si="481"/>
        <v>23.804761428476166</v>
      </c>
      <c r="AL635" s="2">
        <f t="shared" si="482"/>
        <v>4</v>
      </c>
      <c r="AM635" s="22">
        <f t="shared" si="483"/>
        <v>0.88607712379261372</v>
      </c>
      <c r="AN635" s="22">
        <f t="shared" si="484"/>
        <v>1.2490457723982542</v>
      </c>
      <c r="AO635" s="22">
        <f t="shared" si="485"/>
        <v>1.5707963267948966</v>
      </c>
      <c r="AP635" s="22">
        <f t="shared" si="486"/>
        <v>1.5707963267948966</v>
      </c>
      <c r="AQ635" s="22" t="str">
        <f t="shared" si="487"/>
        <v/>
      </c>
      <c r="AR635" s="22" t="str">
        <f t="shared" si="488"/>
        <v/>
      </c>
      <c r="AS635" s="22" t="str">
        <f t="shared" si="489"/>
        <v/>
      </c>
      <c r="AT635" s="22" t="str">
        <f t="shared" si="490"/>
        <v/>
      </c>
      <c r="AU635" s="22" t="str">
        <f t="shared" si="491"/>
        <v/>
      </c>
      <c r="AV635" s="22" t="str">
        <f t="shared" si="492"/>
        <v/>
      </c>
      <c r="AW635" s="2">
        <f t="shared" si="493"/>
        <v>1.3191788874451653</v>
      </c>
      <c r="AX635" s="2">
        <f t="shared" si="494"/>
        <v>0.32614846469819309</v>
      </c>
      <c r="AY635" s="2">
        <f t="shared" si="495"/>
        <v>4</v>
      </c>
      <c r="AZ635" s="23">
        <f t="shared" si="496"/>
        <v>1.5707963267948966</v>
      </c>
      <c r="BA635" s="23">
        <f t="shared" si="497"/>
        <v>0.78539816339744839</v>
      </c>
      <c r="BB635" s="23">
        <f t="shared" si="498"/>
        <v>1.2490457723982542</v>
      </c>
      <c r="BC635" s="23">
        <f t="shared" si="499"/>
        <v>1.5707963267948966</v>
      </c>
      <c r="BD635" s="23" t="str">
        <f t="shared" si="500"/>
        <v/>
      </c>
      <c r="BE635" s="23" t="str">
        <f t="shared" si="501"/>
        <v/>
      </c>
      <c r="BF635" s="23" t="str">
        <f t="shared" si="502"/>
        <v/>
      </c>
      <c r="BG635" s="23" t="str">
        <f t="shared" si="503"/>
        <v/>
      </c>
      <c r="BH635" s="23" t="str">
        <f t="shared" si="504"/>
        <v/>
      </c>
      <c r="BI635" s="23" t="str">
        <f t="shared" si="505"/>
        <v/>
      </c>
      <c r="BJ635" s="2">
        <f t="shared" si="506"/>
        <v>1.294009147346374</v>
      </c>
      <c r="BK635" s="2">
        <f t="shared" si="507"/>
        <v>0.37145171220243262</v>
      </c>
      <c r="BL635" s="2">
        <f t="shared" si="508"/>
        <v>4</v>
      </c>
      <c r="BM635" s="2">
        <f t="shared" si="509"/>
        <v>2.4455766170592484E-3</v>
      </c>
      <c r="BN635" s="2">
        <f t="shared" si="510"/>
        <v>4.712015137294196E-4</v>
      </c>
      <c r="BO635" s="2">
        <f t="shared" si="511"/>
        <v>5</v>
      </c>
      <c r="BP635" s="2">
        <f t="shared" si="512"/>
        <v>1.3698411171891662</v>
      </c>
      <c r="BQ635" s="2">
        <f t="shared" si="513"/>
        <v>0.72668684380042159</v>
      </c>
      <c r="BR635" s="3" t="str">
        <f t="shared" si="514"/>
        <v>Nontoxic</v>
      </c>
      <c r="BS635" s="2">
        <f t="shared" si="515"/>
        <v>97.142857142857139</v>
      </c>
      <c r="BT635" s="4" t="s">
        <v>663</v>
      </c>
      <c r="BU635" s="2" t="s">
        <v>666</v>
      </c>
      <c r="BV635" s="2">
        <f t="shared" si="516"/>
        <v>3</v>
      </c>
      <c r="BW635" s="2">
        <f t="shared" si="517"/>
        <v>3</v>
      </c>
      <c r="BX635" s="2">
        <f t="shared" si="518"/>
        <v>0.1063728210249885</v>
      </c>
      <c r="BY635" s="2">
        <f t="shared" si="519"/>
        <v>0.13797637449811884</v>
      </c>
      <c r="BZ635" s="2">
        <f t="shared" si="520"/>
        <v>0.12217459776155366</v>
      </c>
      <c r="CA635" s="2">
        <f t="shared" si="521"/>
        <v>1.1666666666666667</v>
      </c>
      <c r="CB635" s="2">
        <f t="shared" si="522"/>
        <v>4.3379299747518321E-2</v>
      </c>
      <c r="CC635" s="2">
        <v>6.6349999999999998</v>
      </c>
      <c r="CD635" s="2" t="str">
        <f t="shared" si="523"/>
        <v>Same Var</v>
      </c>
      <c r="CE635" s="2">
        <f t="shared" si="524"/>
        <v>8.5275360303994102E-2</v>
      </c>
      <c r="CF635" s="2" t="str">
        <f t="shared" si="525"/>
        <v>NS</v>
      </c>
      <c r="CG635" s="2" t="str">
        <f t="shared" si="526"/>
        <v>NS</v>
      </c>
      <c r="CH635" s="2" t="str">
        <f t="shared" si="527"/>
        <v>Same Var T-test</v>
      </c>
      <c r="CI635" s="2" t="str">
        <f t="shared" si="528"/>
        <v/>
      </c>
      <c r="CJ635" s="2" t="str">
        <f t="shared" si="529"/>
        <v/>
      </c>
    </row>
    <row r="636" spans="1:88" x14ac:dyDescent="0.2">
      <c r="A636" s="1" t="s">
        <v>142</v>
      </c>
      <c r="B636" s="19" t="s">
        <v>163</v>
      </c>
      <c r="C636" s="20">
        <v>38454</v>
      </c>
      <c r="D636" s="7">
        <v>0.3125</v>
      </c>
      <c r="E636" s="1">
        <v>0.1</v>
      </c>
      <c r="F636" s="1" t="s">
        <v>57</v>
      </c>
      <c r="G636" s="1" t="s">
        <v>710</v>
      </c>
      <c r="H636" s="19" t="s">
        <v>711</v>
      </c>
      <c r="I636" s="19" t="s">
        <v>712</v>
      </c>
      <c r="J636" s="19" t="s">
        <v>61</v>
      </c>
      <c r="K636" s="2">
        <v>0.75</v>
      </c>
      <c r="L636" s="2">
        <v>0.25</v>
      </c>
      <c r="M636" s="19">
        <v>60</v>
      </c>
      <c r="N636" s="19">
        <v>90</v>
      </c>
      <c r="O636" s="19">
        <v>100</v>
      </c>
      <c r="P636" s="19">
        <v>100</v>
      </c>
      <c r="Q636" s="21"/>
      <c r="R636" s="21"/>
      <c r="S636" s="21"/>
      <c r="T636" s="21"/>
      <c r="W636" s="2">
        <f t="shared" si="477"/>
        <v>87.5</v>
      </c>
      <c r="X636" s="2">
        <f t="shared" si="478"/>
        <v>18.929694486000912</v>
      </c>
      <c r="Y636" s="2">
        <f t="shared" si="479"/>
        <v>4</v>
      </c>
      <c r="Z636" s="19">
        <v>100</v>
      </c>
      <c r="AA636" s="19">
        <v>50</v>
      </c>
      <c r="AB636" s="19">
        <v>100</v>
      </c>
      <c r="AC636" s="19">
        <v>100</v>
      </c>
      <c r="AJ636" s="2">
        <f t="shared" si="480"/>
        <v>87.5</v>
      </c>
      <c r="AK636" s="2">
        <f t="shared" si="481"/>
        <v>25</v>
      </c>
      <c r="AL636" s="2">
        <f t="shared" si="482"/>
        <v>4</v>
      </c>
      <c r="AM636" s="22">
        <f t="shared" si="483"/>
        <v>0.88607712379261372</v>
      </c>
      <c r="AN636" s="22">
        <f t="shared" si="484"/>
        <v>1.2490457723982542</v>
      </c>
      <c r="AO636" s="22">
        <f t="shared" si="485"/>
        <v>1.5707963267948966</v>
      </c>
      <c r="AP636" s="22">
        <f t="shared" si="486"/>
        <v>1.5707963267948966</v>
      </c>
      <c r="AQ636" s="22" t="str">
        <f t="shared" si="487"/>
        <v/>
      </c>
      <c r="AR636" s="22" t="str">
        <f t="shared" si="488"/>
        <v/>
      </c>
      <c r="AS636" s="22" t="str">
        <f t="shared" si="489"/>
        <v/>
      </c>
      <c r="AT636" s="22" t="str">
        <f t="shared" si="490"/>
        <v/>
      </c>
      <c r="AU636" s="22" t="str">
        <f t="shared" si="491"/>
        <v/>
      </c>
      <c r="AV636" s="22" t="str">
        <f t="shared" si="492"/>
        <v/>
      </c>
      <c r="AW636" s="2">
        <f t="shared" si="493"/>
        <v>1.3191788874451653</v>
      </c>
      <c r="AX636" s="2">
        <f t="shared" si="494"/>
        <v>0.32614846469819309</v>
      </c>
      <c r="AY636" s="2">
        <f t="shared" si="495"/>
        <v>4</v>
      </c>
      <c r="AZ636" s="23">
        <f t="shared" si="496"/>
        <v>1.5707963267948966</v>
      </c>
      <c r="BA636" s="23">
        <f t="shared" si="497"/>
        <v>0.78539816339744839</v>
      </c>
      <c r="BB636" s="23">
        <f t="shared" si="498"/>
        <v>1.5707963267948966</v>
      </c>
      <c r="BC636" s="23">
        <f t="shared" si="499"/>
        <v>1.5707963267948966</v>
      </c>
      <c r="BD636" s="23" t="str">
        <f t="shared" si="500"/>
        <v/>
      </c>
      <c r="BE636" s="23" t="str">
        <f t="shared" si="501"/>
        <v/>
      </c>
      <c r="BF636" s="23" t="str">
        <f t="shared" si="502"/>
        <v/>
      </c>
      <c r="BG636" s="23" t="str">
        <f t="shared" si="503"/>
        <v/>
      </c>
      <c r="BH636" s="23" t="str">
        <f t="shared" si="504"/>
        <v/>
      </c>
      <c r="BI636" s="23" t="str">
        <f t="shared" si="505"/>
        <v/>
      </c>
      <c r="BJ636" s="2">
        <f t="shared" si="506"/>
        <v>1.3744467859455345</v>
      </c>
      <c r="BK636" s="2">
        <f t="shared" si="507"/>
        <v>0.39269908169872381</v>
      </c>
      <c r="BL636" s="2">
        <f t="shared" si="508"/>
        <v>4</v>
      </c>
      <c r="BM636" s="2">
        <f t="shared" si="509"/>
        <v>2.8635148955940921E-3</v>
      </c>
      <c r="BN636" s="2">
        <f t="shared" si="510"/>
        <v>5.7003560635604522E-4</v>
      </c>
      <c r="BO636" s="2">
        <f t="shared" si="511"/>
        <v>5</v>
      </c>
      <c r="BP636" s="2">
        <f t="shared" si="512"/>
        <v>1.6645870063574475</v>
      </c>
      <c r="BQ636" s="2">
        <f t="shared" si="513"/>
        <v>0.72668684380042159</v>
      </c>
      <c r="BR636" s="3" t="str">
        <f t="shared" si="514"/>
        <v>Nontoxic</v>
      </c>
      <c r="BS636" s="2">
        <f t="shared" si="515"/>
        <v>100</v>
      </c>
      <c r="BT636" s="4" t="s">
        <v>664</v>
      </c>
      <c r="BU636" s="2" t="s">
        <v>666</v>
      </c>
      <c r="BV636" s="2">
        <f t="shared" si="516"/>
        <v>3</v>
      </c>
      <c r="BW636" s="2">
        <f t="shared" si="517"/>
        <v>3</v>
      </c>
      <c r="BX636" s="2">
        <f t="shared" si="518"/>
        <v>0.1063728210249885</v>
      </c>
      <c r="BY636" s="2">
        <f t="shared" si="519"/>
        <v>0.15421256876702094</v>
      </c>
      <c r="BZ636" s="2">
        <f t="shared" si="520"/>
        <v>0.13029269489600473</v>
      </c>
      <c r="CA636" s="2">
        <f t="shared" si="521"/>
        <v>1.1666666666666667</v>
      </c>
      <c r="CB636" s="2">
        <f t="shared" si="522"/>
        <v>8.8160830855971178E-2</v>
      </c>
      <c r="CC636" s="2">
        <v>6.6349999999999998</v>
      </c>
      <c r="CD636" s="2" t="str">
        <f t="shared" si="523"/>
        <v>Same Var</v>
      </c>
      <c r="CE636" s="2">
        <f t="shared" si="524"/>
        <v>8.560679160245388E-2</v>
      </c>
      <c r="CF636" s="2" t="str">
        <f t="shared" si="525"/>
        <v>NS</v>
      </c>
      <c r="CG636" s="2" t="str">
        <f t="shared" si="526"/>
        <v>NS</v>
      </c>
      <c r="CH636" s="2" t="str">
        <f t="shared" si="527"/>
        <v/>
      </c>
      <c r="CI636" s="2" t="str">
        <f t="shared" si="528"/>
        <v/>
      </c>
      <c r="CJ636" s="2" t="str">
        <f t="shared" si="529"/>
        <v/>
      </c>
    </row>
  </sheetData>
  <autoFilter ref="A2:CJ636" xr:uid="{75E1C825-56C4-4851-B3AB-A7D7CFECBA22}">
    <filterColumn colId="69">
      <filters>
        <filter val="Nontoxic"/>
      </filters>
    </filterColumn>
    <sortState xmlns:xlrd2="http://schemas.microsoft.com/office/spreadsheetml/2017/richdata2" ref="A3:CJ636">
      <sortCondition ref="X2:X636"/>
    </sortState>
  </autoFilter>
  <phoneticPr fontId="3" type="noConversion"/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250"/>
  <sheetViews>
    <sheetView topLeftCell="I226" zoomScaleNormal="100" workbookViewId="0">
      <selection activeCell="Q259" sqref="Q259"/>
    </sheetView>
  </sheetViews>
  <sheetFormatPr defaultRowHeight="12.75" x14ac:dyDescent="0.2"/>
  <cols>
    <col min="1" max="1" width="38" bestFit="1" customWidth="1"/>
    <col min="2" max="2" width="12.28515625" bestFit="1" customWidth="1"/>
    <col min="3" max="3" width="11.140625" bestFit="1" customWidth="1"/>
    <col min="4" max="4" width="25.7109375" bestFit="1" customWidth="1"/>
    <col min="5" max="5" width="13.7109375" bestFit="1" customWidth="1"/>
    <col min="6" max="6" width="14.42578125" bestFit="1" customWidth="1"/>
    <col min="7" max="7" width="12.42578125" bestFit="1" customWidth="1"/>
    <col min="8" max="8" width="19.140625" bestFit="1" customWidth="1"/>
    <col min="9" max="9" width="9.28515625" bestFit="1" customWidth="1"/>
    <col min="10" max="10" width="19.85546875" bestFit="1" customWidth="1"/>
    <col min="11" max="11" width="5.140625" bestFit="1" customWidth="1"/>
    <col min="12" max="12" width="5.42578125" bestFit="1" customWidth="1"/>
    <col min="13" max="13" width="9.140625" bestFit="1" customWidth="1"/>
    <col min="14" max="21" width="9.28515625" bestFit="1" customWidth="1"/>
    <col min="22" max="24" width="10.140625" bestFit="1" customWidth="1"/>
    <col min="25" max="25" width="9" bestFit="1" customWidth="1"/>
    <col min="26" max="26" width="12" bestFit="1" customWidth="1"/>
    <col min="27" max="27" width="5.42578125" bestFit="1" customWidth="1"/>
    <col min="28" max="36" width="10.140625" bestFit="1" customWidth="1"/>
    <col min="37" max="37" width="11.140625" bestFit="1" customWidth="1"/>
    <col min="38" max="39" width="12" bestFit="1" customWidth="1"/>
    <col min="40" max="40" width="7.140625" bestFit="1" customWidth="1"/>
    <col min="41" max="42" width="12.42578125" bestFit="1" customWidth="1"/>
    <col min="43" max="43" width="3.7109375" bestFit="1" customWidth="1"/>
    <col min="44" max="44" width="12.5703125" bestFit="1" customWidth="1"/>
    <col min="45" max="45" width="12" bestFit="1" customWidth="1"/>
    <col min="46" max="46" width="8.5703125" style="24" bestFit="1" customWidth="1"/>
    <col min="47" max="47" width="12" bestFit="1" customWidth="1"/>
    <col min="48" max="48" width="10.85546875" bestFit="1" customWidth="1"/>
    <col min="49" max="49" width="8.7109375" bestFit="1" customWidth="1"/>
    <col min="50" max="50" width="8.140625" bestFit="1" customWidth="1"/>
    <col min="51" max="51" width="3.42578125" bestFit="1" customWidth="1"/>
    <col min="52" max="52" width="12" bestFit="1" customWidth="1"/>
    <col min="53" max="53" width="12.42578125" bestFit="1" customWidth="1"/>
    <col min="54" max="55" width="12" bestFit="1" customWidth="1"/>
    <col min="56" max="56" width="12.42578125" bestFit="1" customWidth="1"/>
    <col min="57" max="57" width="6" bestFit="1" customWidth="1"/>
    <col min="58" max="58" width="12.85546875" bestFit="1" customWidth="1"/>
    <col min="59" max="59" width="12.5703125" bestFit="1" customWidth="1"/>
    <col min="60" max="60" width="9" bestFit="1" customWidth="1"/>
    <col min="61" max="61" width="22.28515625" bestFit="1" customWidth="1"/>
    <col min="62" max="62" width="20.7109375" bestFit="1" customWidth="1"/>
    <col min="63" max="63" width="20" bestFit="1" customWidth="1"/>
    <col min="64" max="64" width="21.85546875" bestFit="1" customWidth="1"/>
  </cols>
  <sheetData>
    <row r="1" spans="1:64" x14ac:dyDescent="0.2">
      <c r="AV1" s="2"/>
      <c r="AW1" s="2"/>
      <c r="AX1" s="4" t="s">
        <v>668</v>
      </c>
      <c r="AY1" s="2"/>
      <c r="AZ1" s="2"/>
      <c r="BA1" s="2"/>
      <c r="BB1" s="2"/>
      <c r="BC1" s="2"/>
      <c r="BD1" s="2"/>
      <c r="BE1" s="2"/>
      <c r="BF1" s="2"/>
      <c r="BG1" s="4" t="s">
        <v>680</v>
      </c>
      <c r="BH1" s="2"/>
      <c r="BI1" s="4" t="s">
        <v>681</v>
      </c>
    </row>
    <row r="2" spans="1:64" x14ac:dyDescent="0.2">
      <c r="A2" s="44" t="s">
        <v>0</v>
      </c>
      <c r="B2" s="45" t="s">
        <v>878</v>
      </c>
      <c r="C2" s="45" t="s">
        <v>879</v>
      </c>
      <c r="D2" s="44" t="s">
        <v>5</v>
      </c>
      <c r="E2" s="44" t="s">
        <v>3</v>
      </c>
      <c r="F2" s="44" t="s">
        <v>683</v>
      </c>
      <c r="G2" s="44" t="s">
        <v>880</v>
      </c>
      <c r="H2" s="46" t="s">
        <v>6</v>
      </c>
      <c r="I2" s="46" t="s">
        <v>8</v>
      </c>
      <c r="J2" s="46" t="s">
        <v>7</v>
      </c>
      <c r="K2" s="46" t="s">
        <v>9</v>
      </c>
      <c r="L2" s="46" t="s">
        <v>10</v>
      </c>
      <c r="M2" s="46" t="s">
        <v>11</v>
      </c>
      <c r="N2" s="46" t="s">
        <v>12</v>
      </c>
      <c r="O2" s="46" t="s">
        <v>13</v>
      </c>
      <c r="P2" s="46" t="s">
        <v>14</v>
      </c>
      <c r="Q2" s="46" t="s">
        <v>15</v>
      </c>
      <c r="R2" s="46" t="s">
        <v>16</v>
      </c>
      <c r="S2" s="46" t="s">
        <v>17</v>
      </c>
      <c r="T2" s="46" t="s">
        <v>18</v>
      </c>
      <c r="U2" s="46" t="s">
        <v>19</v>
      </c>
      <c r="V2" s="46" t="s">
        <v>20</v>
      </c>
      <c r="W2" s="46" t="s">
        <v>21</v>
      </c>
      <c r="X2" s="46" t="s">
        <v>22</v>
      </c>
      <c r="Y2" s="46" t="s">
        <v>32</v>
      </c>
      <c r="Z2" s="46" t="s">
        <v>33</v>
      </c>
      <c r="AA2" s="46" t="s">
        <v>34</v>
      </c>
      <c r="AB2" s="46" t="s">
        <v>35</v>
      </c>
      <c r="AC2" s="46" t="s">
        <v>36</v>
      </c>
      <c r="AD2" s="46" t="s">
        <v>37</v>
      </c>
      <c r="AE2" s="46" t="s">
        <v>38</v>
      </c>
      <c r="AF2" s="46" t="s">
        <v>39</v>
      </c>
      <c r="AG2" s="46" t="s">
        <v>40</v>
      </c>
      <c r="AH2" s="46" t="s">
        <v>41</v>
      </c>
      <c r="AI2" s="46" t="s">
        <v>42</v>
      </c>
      <c r="AJ2" s="46" t="s">
        <v>43</v>
      </c>
      <c r="AK2" s="46" t="s">
        <v>44</v>
      </c>
      <c r="AL2" s="46" t="s">
        <v>45</v>
      </c>
      <c r="AM2" s="46" t="s">
        <v>46</v>
      </c>
      <c r="AN2" s="46" t="s">
        <v>47</v>
      </c>
      <c r="AO2" s="46" t="s">
        <v>48</v>
      </c>
      <c r="AP2" s="46" t="s">
        <v>49</v>
      </c>
      <c r="AQ2" s="46" t="s">
        <v>50</v>
      </c>
      <c r="AR2" s="46" t="s">
        <v>51</v>
      </c>
      <c r="AS2" s="46" t="s">
        <v>52</v>
      </c>
      <c r="AT2" s="47" t="s">
        <v>53</v>
      </c>
      <c r="AU2" s="48" t="s">
        <v>54</v>
      </c>
      <c r="AV2" s="48" t="s">
        <v>662</v>
      </c>
      <c r="AW2" s="48" t="s">
        <v>665</v>
      </c>
      <c r="AX2" s="48" t="s">
        <v>669</v>
      </c>
      <c r="AY2" s="48" t="s">
        <v>670</v>
      </c>
      <c r="AZ2" s="48" t="s">
        <v>671</v>
      </c>
      <c r="BA2" s="48" t="s">
        <v>672</v>
      </c>
      <c r="BB2" s="48" t="s">
        <v>673</v>
      </c>
      <c r="BC2" s="48" t="s">
        <v>674</v>
      </c>
      <c r="BD2" s="48" t="s">
        <v>675</v>
      </c>
      <c r="BE2" s="48" t="s">
        <v>676</v>
      </c>
      <c r="BF2" s="48" t="s">
        <v>677</v>
      </c>
      <c r="BG2" s="48" t="s">
        <v>678</v>
      </c>
      <c r="BH2" s="48" t="s">
        <v>679</v>
      </c>
      <c r="BI2" s="48" t="s">
        <v>682</v>
      </c>
      <c r="BJ2" s="48" t="s">
        <v>1362</v>
      </c>
      <c r="BK2" s="48" t="s">
        <v>1363</v>
      </c>
      <c r="BL2" s="48" t="s">
        <v>1364</v>
      </c>
    </row>
    <row r="3" spans="1:64" x14ac:dyDescent="0.2">
      <c r="A3" s="1" t="s">
        <v>142</v>
      </c>
      <c r="B3" s="1" t="s">
        <v>251</v>
      </c>
      <c r="C3" s="25">
        <v>39898</v>
      </c>
      <c r="D3" s="1" t="s">
        <v>743</v>
      </c>
      <c r="E3" s="7">
        <v>0.44444444444444442</v>
      </c>
      <c r="F3" s="1">
        <v>0.1</v>
      </c>
      <c r="G3" s="1" t="s">
        <v>883</v>
      </c>
      <c r="H3" s="1" t="s">
        <v>711</v>
      </c>
      <c r="I3" s="1" t="s">
        <v>61</v>
      </c>
      <c r="J3" s="1" t="s">
        <v>882</v>
      </c>
      <c r="K3">
        <v>0.75</v>
      </c>
      <c r="L3">
        <v>0.25</v>
      </c>
      <c r="M3" s="1">
        <v>0.36399999999999999</v>
      </c>
      <c r="N3" s="1">
        <v>0.39400000000000002</v>
      </c>
      <c r="O3" s="1">
        <v>0.379</v>
      </c>
      <c r="P3" s="1">
        <v>0.378</v>
      </c>
      <c r="Y3">
        <f t="shared" ref="Y3:Y66" si="0">AVERAGE(M3:X3)</f>
        <v>0.37875000000000003</v>
      </c>
      <c r="Z3">
        <f t="shared" ref="Z3:Z66" si="1">STDEV(M3:X3)</f>
        <v>1.2257650672131274E-2</v>
      </c>
      <c r="AA3">
        <f t="shared" ref="AA3:AA66" si="2">COUNT(M3:X3)</f>
        <v>4</v>
      </c>
      <c r="AB3" s="1">
        <v>0.42</v>
      </c>
      <c r="AC3" s="1">
        <v>0.36599999999999999</v>
      </c>
      <c r="AD3" s="1">
        <v>0.30299999999999999</v>
      </c>
      <c r="AE3" s="1">
        <v>0.35299999999999998</v>
      </c>
      <c r="AL3">
        <f t="shared" ref="AL3:AL66" si="3">AVERAGE(AB3:AK3)</f>
        <v>0.36049999999999999</v>
      </c>
      <c r="AM3">
        <f t="shared" ref="AM3:AM66" si="4">STDEV(AB3:AK3)</f>
        <v>4.8072861366887543E-2</v>
      </c>
      <c r="AN3">
        <f t="shared" ref="AN3:AN66" si="5">COUNT(AB3:AK3)</f>
        <v>4</v>
      </c>
      <c r="AO3">
        <f t="shared" ref="AO3:AO66" si="6">((AM3^2/AN3)+(((K3^2)*(Z3^2))/AA3))^2</f>
        <v>3.5865594435119295E-7</v>
      </c>
      <c r="AP3">
        <f t="shared" ref="AP3:AP66" si="7">(((AM3^2)/AN3)^2)/(AN3-1)+((((K3^2)*(Z3^2))/AA3)^2)/(AA3-1)</f>
        <v>1.1141383105977268E-7</v>
      </c>
      <c r="AQ3">
        <f t="shared" ref="AQ3:AQ66" si="8">ROUNDDOWN(AO3/AP3,0)</f>
        <v>3</v>
      </c>
      <c r="AR3">
        <f t="shared" ref="AR3:AR66" si="9">(AL3-(K3*Y3))/((((AM3^2)/AN3)+(((K3^2)*(Z3^2))/AA3))^0.5)</f>
        <v>3.1234673176835632</v>
      </c>
      <c r="AS3">
        <f t="shared" ref="AS3:AS66" si="10">TINV((2*L3),AQ3)</f>
        <v>0.76489232840434507</v>
      </c>
      <c r="AT3" s="24" t="str">
        <f t="shared" ref="AT3:AT66" si="11">IF(AND(Z3=0,AM3=0),IF(AL3&lt;(K3*Y3),"Toxic","Nontoxic"),IF(AR3&gt;AS3,"Nontoxic","Toxic"))</f>
        <v>Nontoxic</v>
      </c>
      <c r="AU3" s="2">
        <f t="shared" ref="AU3:AU66" si="12">(AL3/Y3)*100</f>
        <v>95.181518151815169</v>
      </c>
      <c r="AV3" t="s">
        <v>663</v>
      </c>
      <c r="AX3" s="2">
        <f t="shared" ref="AX3:AX66" si="13">COUNT(M3:X3)-1</f>
        <v>3</v>
      </c>
      <c r="AY3" s="2">
        <f t="shared" ref="AY3:AY66" si="14">COUNT(AB3:AK3)-1</f>
        <v>3</v>
      </c>
      <c r="AZ3" s="2">
        <f t="shared" ref="AZ3:AZ66" si="15">(STDEV(M3:X3))^2</f>
        <v>1.5025000000000029E-4</v>
      </c>
      <c r="BA3" s="2">
        <f t="shared" ref="BA3:BA66" si="16">(STDEV(AB3:AK3))^2</f>
        <v>2.3109999999999888E-3</v>
      </c>
      <c r="BB3" s="2">
        <f t="shared" ref="BB3:BB66" si="17">((AX3*AZ3)+(AY3*BA3))/(AX3+AY3)</f>
        <v>1.2306249999999945E-3</v>
      </c>
      <c r="BC3" s="2">
        <f t="shared" ref="BC3:BC66" si="18">1+(((1/AX3+1/AY3)-(1/(AX3+AY3)))/3)</f>
        <v>1.1666666666666667</v>
      </c>
      <c r="BD3" s="2">
        <f t="shared" ref="BD3:BD66" si="19">(((AX3+AY3)*LN(BB3))-((AX3*LN(AZ3))+(AY3*LN(BA3))))/BC3</f>
        <v>3.7872481245353402</v>
      </c>
      <c r="BE3" s="2">
        <v>6.6349999999999998</v>
      </c>
      <c r="BF3" s="2" t="str">
        <f t="shared" ref="BF3:BF66" si="20">IF(BD3&gt;BE3,"Sig Diff Var","Same Var")</f>
        <v>Same Var</v>
      </c>
      <c r="BG3" s="2">
        <f t="shared" ref="BG3:BG66" si="21">TTEST(AB3:AK3,M3:X3,1,IF(BF3="Same Var",2,IF(BF3="Sig Diff Var",3,"Wakka Wakka")))</f>
        <v>0.2448245422400106</v>
      </c>
      <c r="BH3" s="2" t="str">
        <f t="shared" ref="BH3:BH66" si="22">IF(AND(BG3&lt;0.05,AU3&lt;100),"Sig","NS")</f>
        <v>NS</v>
      </c>
      <c r="BI3" s="2" t="str">
        <f t="shared" ref="BI3:BI66" si="23">IF(AV3="Normal",BH3,IF(AV3="Non-normal",AW3,IF(AV3="-","NS","Bleh")))</f>
        <v>NS</v>
      </c>
      <c r="BJ3" s="2" t="str">
        <f t="shared" ref="BJ3:BJ66" si="24">IF(AV3="Non-normal","Wilcoxon",IF(AND(AV3="Normal",BF3="Same Var"),"Same Var T-test",IF(AND(AV3="Normal",BF3="Sig Diff Var"),"Diff Var T-test","")))</f>
        <v>Same Var T-test</v>
      </c>
      <c r="BK3" s="2" t="str">
        <f t="shared" ref="BK3:BK66" si="25">IF(AND(AT3="Toxic",AU3&gt;75),"TSTToxicLess25","")</f>
        <v/>
      </c>
      <c r="BL3" s="2" t="str">
        <f t="shared" ref="BL3:BL66" si="26">IF(AND(BI3="Sig",AU3&gt;75),"NOECToxicLess25","")</f>
        <v/>
      </c>
    </row>
    <row r="4" spans="1:64" x14ac:dyDescent="0.2">
      <c r="A4" s="1" t="s">
        <v>142</v>
      </c>
      <c r="B4" s="1" t="s">
        <v>253</v>
      </c>
      <c r="C4" s="25">
        <v>39898</v>
      </c>
      <c r="D4" s="1" t="s">
        <v>743</v>
      </c>
      <c r="E4" s="7">
        <v>0.47916666666666669</v>
      </c>
      <c r="F4" s="1">
        <v>0.1</v>
      </c>
      <c r="G4" s="1" t="s">
        <v>883</v>
      </c>
      <c r="H4" s="1" t="s">
        <v>711</v>
      </c>
      <c r="I4" s="1" t="s">
        <v>61</v>
      </c>
      <c r="J4" s="1" t="s">
        <v>882</v>
      </c>
      <c r="K4">
        <v>0.75</v>
      </c>
      <c r="L4">
        <v>0.25</v>
      </c>
      <c r="M4" s="1">
        <v>0.36399999999999999</v>
      </c>
      <c r="N4" s="1">
        <v>0.39400000000000002</v>
      </c>
      <c r="O4" s="1">
        <v>0.379</v>
      </c>
      <c r="P4" s="1">
        <v>0.378</v>
      </c>
      <c r="Y4">
        <f t="shared" si="0"/>
        <v>0.37875000000000003</v>
      </c>
      <c r="Z4">
        <f t="shared" si="1"/>
        <v>1.2257650672131274E-2</v>
      </c>
      <c r="AA4">
        <f t="shared" si="2"/>
        <v>4</v>
      </c>
      <c r="AB4" s="1">
        <v>0.36299999999999999</v>
      </c>
      <c r="AC4" s="1">
        <v>0.42099999999999999</v>
      </c>
      <c r="AD4" s="1">
        <v>0.50600000000000001</v>
      </c>
      <c r="AE4" s="1">
        <v>0.40400000000000003</v>
      </c>
      <c r="AL4">
        <f t="shared" si="3"/>
        <v>0.42349999999999999</v>
      </c>
      <c r="AM4">
        <f t="shared" si="4"/>
        <v>6.0147042044199205E-2</v>
      </c>
      <c r="AN4">
        <f t="shared" si="5"/>
        <v>4</v>
      </c>
      <c r="AO4">
        <f t="shared" si="6"/>
        <v>8.5663460754564089E-7</v>
      </c>
      <c r="AP4">
        <f t="shared" si="7"/>
        <v>2.7280531254125528E-7</v>
      </c>
      <c r="AQ4">
        <f t="shared" si="8"/>
        <v>3</v>
      </c>
      <c r="AR4">
        <f t="shared" si="9"/>
        <v>4.5833253154730773</v>
      </c>
      <c r="AS4">
        <f t="shared" si="10"/>
        <v>0.76489232840434507</v>
      </c>
      <c r="AT4" s="24" t="str">
        <f t="shared" si="11"/>
        <v>Nontoxic</v>
      </c>
      <c r="AU4" s="2">
        <f t="shared" si="12"/>
        <v>111.8151815181518</v>
      </c>
      <c r="AV4" s="26" t="s">
        <v>884</v>
      </c>
      <c r="AW4" s="4" t="s">
        <v>666</v>
      </c>
      <c r="AX4" s="2">
        <f t="shared" si="13"/>
        <v>3</v>
      </c>
      <c r="AY4" s="2">
        <f t="shared" si="14"/>
        <v>3</v>
      </c>
      <c r="AZ4" s="2">
        <f t="shared" si="15"/>
        <v>1.5025000000000029E-4</v>
      </c>
      <c r="BA4" s="2">
        <f t="shared" si="16"/>
        <v>3.617666666666667E-3</v>
      </c>
      <c r="BB4" s="2">
        <f t="shared" si="17"/>
        <v>1.8839583333333338E-3</v>
      </c>
      <c r="BC4" s="2">
        <f t="shared" si="18"/>
        <v>1.1666666666666667</v>
      </c>
      <c r="BD4" s="2">
        <f t="shared" si="19"/>
        <v>4.8249657628972615</v>
      </c>
      <c r="BE4" s="2">
        <v>6.6349999999999998</v>
      </c>
      <c r="BF4" s="2" t="str">
        <f t="shared" si="20"/>
        <v>Same Var</v>
      </c>
      <c r="BG4" s="2">
        <f t="shared" si="21"/>
        <v>9.7549951251602943E-2</v>
      </c>
      <c r="BH4" s="2" t="str">
        <f t="shared" si="22"/>
        <v>NS</v>
      </c>
      <c r="BI4" s="2" t="str">
        <f t="shared" si="23"/>
        <v>NS</v>
      </c>
      <c r="BJ4" s="2" t="str">
        <f t="shared" si="24"/>
        <v/>
      </c>
      <c r="BK4" s="2" t="str">
        <f t="shared" si="25"/>
        <v/>
      </c>
      <c r="BL4" s="2" t="str">
        <f t="shared" si="26"/>
        <v/>
      </c>
    </row>
    <row r="5" spans="1:64" x14ac:dyDescent="0.2">
      <c r="A5" s="1" t="s">
        <v>142</v>
      </c>
      <c r="B5" s="1" t="s">
        <v>256</v>
      </c>
      <c r="C5" s="25">
        <v>39898</v>
      </c>
      <c r="D5" s="1" t="s">
        <v>743</v>
      </c>
      <c r="E5" s="7">
        <v>0.5</v>
      </c>
      <c r="F5" s="1">
        <v>0.1</v>
      </c>
      <c r="G5" s="1" t="s">
        <v>883</v>
      </c>
      <c r="H5" s="1" t="s">
        <v>711</v>
      </c>
      <c r="I5" s="1" t="s">
        <v>61</v>
      </c>
      <c r="J5" s="1" t="s">
        <v>882</v>
      </c>
      <c r="K5">
        <v>0.75</v>
      </c>
      <c r="L5">
        <v>0.25</v>
      </c>
      <c r="M5" s="1">
        <v>0.36399999999999999</v>
      </c>
      <c r="N5" s="1">
        <v>0.39400000000000002</v>
      </c>
      <c r="O5" s="1">
        <v>0.379</v>
      </c>
      <c r="P5" s="1">
        <v>0.378</v>
      </c>
      <c r="Y5">
        <f t="shared" si="0"/>
        <v>0.37875000000000003</v>
      </c>
      <c r="Z5">
        <f t="shared" si="1"/>
        <v>1.2257650672131274E-2</v>
      </c>
      <c r="AA5">
        <f t="shared" si="2"/>
        <v>4</v>
      </c>
      <c r="AB5" s="1">
        <v>0.374</v>
      </c>
      <c r="AC5" s="1">
        <v>0.435</v>
      </c>
      <c r="AD5" s="1">
        <v>0.41599999999999998</v>
      </c>
      <c r="AE5" s="1">
        <v>0.42799999999999999</v>
      </c>
      <c r="AL5">
        <f t="shared" si="3"/>
        <v>0.41324999999999995</v>
      </c>
      <c r="AM5">
        <f t="shared" si="4"/>
        <v>2.7317576759295466E-2</v>
      </c>
      <c r="AN5">
        <f t="shared" si="5"/>
        <v>4</v>
      </c>
      <c r="AO5">
        <f t="shared" si="6"/>
        <v>4.3135720230102542E-8</v>
      </c>
      <c r="AP5">
        <f t="shared" si="7"/>
        <v>1.1750665695190426E-8</v>
      </c>
      <c r="AQ5">
        <f t="shared" si="8"/>
        <v>3</v>
      </c>
      <c r="AR5">
        <f t="shared" si="9"/>
        <v>8.9641936637674178</v>
      </c>
      <c r="AS5">
        <f t="shared" si="10"/>
        <v>0.76489232840434507</v>
      </c>
      <c r="AT5" s="24" t="str">
        <f t="shared" si="11"/>
        <v>Nontoxic</v>
      </c>
      <c r="AU5" s="2">
        <f t="shared" si="12"/>
        <v>109.1089108910891</v>
      </c>
      <c r="AV5" s="26" t="s">
        <v>884</v>
      </c>
      <c r="AW5" s="4" t="s">
        <v>666</v>
      </c>
      <c r="AX5" s="2">
        <f t="shared" si="13"/>
        <v>3</v>
      </c>
      <c r="AY5" s="2">
        <f t="shared" si="14"/>
        <v>3</v>
      </c>
      <c r="AZ5" s="2">
        <f t="shared" si="15"/>
        <v>1.5025000000000029E-4</v>
      </c>
      <c r="BA5" s="2">
        <f t="shared" si="16"/>
        <v>7.4624999999999984E-4</v>
      </c>
      <c r="BB5" s="2">
        <f t="shared" si="17"/>
        <v>4.4825000000000003E-4</v>
      </c>
      <c r="BC5" s="2">
        <f t="shared" si="18"/>
        <v>1.1666666666666667</v>
      </c>
      <c r="BD5" s="2">
        <f t="shared" si="19"/>
        <v>1.5000196804672001</v>
      </c>
      <c r="BE5" s="2">
        <v>6.6349999999999998</v>
      </c>
      <c r="BF5" s="2" t="str">
        <f t="shared" si="20"/>
        <v>Same Var</v>
      </c>
      <c r="BG5" s="2">
        <f t="shared" si="21"/>
        <v>3.0362992336709502E-2</v>
      </c>
      <c r="BH5" s="2" t="str">
        <f t="shared" si="22"/>
        <v>NS</v>
      </c>
      <c r="BI5" s="2" t="str">
        <f t="shared" si="23"/>
        <v>NS</v>
      </c>
      <c r="BJ5" s="2" t="str">
        <f t="shared" si="24"/>
        <v/>
      </c>
      <c r="BK5" s="2" t="str">
        <f t="shared" si="25"/>
        <v/>
      </c>
      <c r="BL5" s="2" t="str">
        <f t="shared" si="26"/>
        <v/>
      </c>
    </row>
    <row r="6" spans="1:64" x14ac:dyDescent="0.2">
      <c r="A6" s="1" t="s">
        <v>142</v>
      </c>
      <c r="B6" s="1" t="s">
        <v>257</v>
      </c>
      <c r="C6" s="25">
        <v>39898</v>
      </c>
      <c r="D6" s="1" t="s">
        <v>743</v>
      </c>
      <c r="E6" s="7">
        <v>0.51736111111111116</v>
      </c>
      <c r="F6" s="1">
        <v>0.1</v>
      </c>
      <c r="G6" s="1" t="s">
        <v>883</v>
      </c>
      <c r="H6" s="1" t="s">
        <v>711</v>
      </c>
      <c r="I6" s="1" t="s">
        <v>61</v>
      </c>
      <c r="J6" s="1" t="s">
        <v>882</v>
      </c>
      <c r="K6">
        <v>0.75</v>
      </c>
      <c r="L6">
        <v>0.25</v>
      </c>
      <c r="M6" s="1">
        <v>0.36399999999999999</v>
      </c>
      <c r="N6" s="1">
        <v>0.39400000000000002</v>
      </c>
      <c r="O6" s="1">
        <v>0.379</v>
      </c>
      <c r="P6" s="1">
        <v>0.378</v>
      </c>
      <c r="Y6">
        <f t="shared" si="0"/>
        <v>0.37875000000000003</v>
      </c>
      <c r="Z6">
        <f t="shared" si="1"/>
        <v>1.2257650672131274E-2</v>
      </c>
      <c r="AA6">
        <f t="shared" si="2"/>
        <v>4</v>
      </c>
      <c r="AB6" s="1">
        <v>0.41399999999999998</v>
      </c>
      <c r="AC6" s="1">
        <v>0.41199999999999998</v>
      </c>
      <c r="AD6" s="1">
        <v>0.371</v>
      </c>
      <c r="AE6" s="1">
        <v>0.4</v>
      </c>
      <c r="AL6">
        <f t="shared" si="3"/>
        <v>0.39924999999999999</v>
      </c>
      <c r="AM6">
        <f t="shared" si="4"/>
        <v>1.9822125684867058E-2</v>
      </c>
      <c r="AN6">
        <f t="shared" si="5"/>
        <v>4</v>
      </c>
      <c r="AO6">
        <f t="shared" si="6"/>
        <v>1.424634957038031E-8</v>
      </c>
      <c r="AP6">
        <f t="shared" si="7"/>
        <v>3.3651332877830173E-9</v>
      </c>
      <c r="AQ6">
        <f t="shared" si="8"/>
        <v>4</v>
      </c>
      <c r="AR6">
        <f t="shared" si="9"/>
        <v>10.543370142131295</v>
      </c>
      <c r="AS6">
        <f t="shared" si="10"/>
        <v>0.74069708411268287</v>
      </c>
      <c r="AT6" s="24" t="str">
        <f t="shared" si="11"/>
        <v>Nontoxic</v>
      </c>
      <c r="AU6" s="2">
        <f t="shared" si="12"/>
        <v>105.4125412541254</v>
      </c>
      <c r="AV6" s="26" t="s">
        <v>884</v>
      </c>
      <c r="AW6" s="4" t="s">
        <v>666</v>
      </c>
      <c r="AX6" s="2">
        <f t="shared" si="13"/>
        <v>3</v>
      </c>
      <c r="AY6" s="2">
        <f t="shared" si="14"/>
        <v>3</v>
      </c>
      <c r="AZ6" s="2">
        <f t="shared" si="15"/>
        <v>1.5025000000000029E-4</v>
      </c>
      <c r="BA6" s="2">
        <f t="shared" si="16"/>
        <v>3.9291666666666636E-4</v>
      </c>
      <c r="BB6" s="2">
        <f t="shared" si="17"/>
        <v>2.7158333333333331E-4</v>
      </c>
      <c r="BC6" s="2">
        <f t="shared" si="18"/>
        <v>1.1666666666666667</v>
      </c>
      <c r="BD6" s="2">
        <f t="shared" si="19"/>
        <v>0.57250270132520387</v>
      </c>
      <c r="BE6" s="2">
        <v>6.6349999999999998</v>
      </c>
      <c r="BF6" s="2" t="str">
        <f t="shared" si="20"/>
        <v>Same Var</v>
      </c>
      <c r="BG6" s="2">
        <f t="shared" si="21"/>
        <v>6.4518221739153225E-2</v>
      </c>
      <c r="BH6" s="2" t="str">
        <f t="shared" si="22"/>
        <v>NS</v>
      </c>
      <c r="BI6" s="2" t="str">
        <f t="shared" si="23"/>
        <v>NS</v>
      </c>
      <c r="BJ6" s="2" t="str">
        <f t="shared" si="24"/>
        <v/>
      </c>
      <c r="BK6" s="2" t="str">
        <f t="shared" si="25"/>
        <v/>
      </c>
      <c r="BL6" s="2" t="str">
        <f t="shared" si="26"/>
        <v/>
      </c>
    </row>
    <row r="7" spans="1:64" x14ac:dyDescent="0.2">
      <c r="A7" s="1" t="s">
        <v>142</v>
      </c>
      <c r="B7" s="1" t="s">
        <v>258</v>
      </c>
      <c r="C7" s="25">
        <v>39898</v>
      </c>
      <c r="D7" s="1" t="s">
        <v>743</v>
      </c>
      <c r="E7" s="7">
        <v>0.40625</v>
      </c>
      <c r="F7" s="1">
        <v>0.1</v>
      </c>
      <c r="G7" s="1" t="s">
        <v>883</v>
      </c>
      <c r="H7" s="1" t="s">
        <v>711</v>
      </c>
      <c r="I7" s="1" t="s">
        <v>61</v>
      </c>
      <c r="J7" s="1" t="s">
        <v>882</v>
      </c>
      <c r="K7">
        <v>0.75</v>
      </c>
      <c r="L7">
        <v>0.25</v>
      </c>
      <c r="M7" s="1">
        <v>0.36399999999999999</v>
      </c>
      <c r="N7" s="1">
        <v>0.39400000000000002</v>
      </c>
      <c r="O7" s="1">
        <v>0.379</v>
      </c>
      <c r="P7" s="1">
        <v>0.378</v>
      </c>
      <c r="Y7">
        <f t="shared" si="0"/>
        <v>0.37875000000000003</v>
      </c>
      <c r="Z7">
        <f t="shared" si="1"/>
        <v>1.2257650672131274E-2</v>
      </c>
      <c r="AA7">
        <f t="shared" si="2"/>
        <v>4</v>
      </c>
      <c r="AB7" s="1">
        <v>0.436</v>
      </c>
      <c r="AC7" s="1">
        <v>0.39500000000000002</v>
      </c>
      <c r="AD7" s="1">
        <v>0.36399999999999999</v>
      </c>
      <c r="AE7" s="1">
        <v>0.30399999999999999</v>
      </c>
      <c r="AL7">
        <f t="shared" si="3"/>
        <v>0.37474999999999997</v>
      </c>
      <c r="AM7">
        <f t="shared" si="4"/>
        <v>5.5625983137379598E-2</v>
      </c>
      <c r="AN7">
        <f t="shared" si="5"/>
        <v>4</v>
      </c>
      <c r="AO7">
        <f t="shared" si="6"/>
        <v>6.3153443116761816E-7</v>
      </c>
      <c r="AP7">
        <f t="shared" si="7"/>
        <v>1.9961512402852882E-7</v>
      </c>
      <c r="AQ7">
        <f t="shared" si="8"/>
        <v>3</v>
      </c>
      <c r="AR7">
        <f t="shared" si="9"/>
        <v>3.2169785969141507</v>
      </c>
      <c r="AS7">
        <f t="shared" si="10"/>
        <v>0.76489232840434507</v>
      </c>
      <c r="AT7" s="24" t="str">
        <f t="shared" si="11"/>
        <v>Nontoxic</v>
      </c>
      <c r="AU7" s="2">
        <f t="shared" si="12"/>
        <v>98.943894389438924</v>
      </c>
      <c r="AV7" t="s">
        <v>663</v>
      </c>
      <c r="AX7" s="2">
        <f t="shared" si="13"/>
        <v>3</v>
      </c>
      <c r="AY7" s="2">
        <f t="shared" si="14"/>
        <v>3</v>
      </c>
      <c r="AZ7" s="2">
        <f t="shared" si="15"/>
        <v>1.5025000000000029E-4</v>
      </c>
      <c r="BA7" s="2">
        <f t="shared" si="16"/>
        <v>3.0942500000000392E-3</v>
      </c>
      <c r="BB7" s="2">
        <f t="shared" si="17"/>
        <v>1.6222500000000197E-3</v>
      </c>
      <c r="BC7" s="2">
        <f t="shared" si="18"/>
        <v>1.1666666666666667</v>
      </c>
      <c r="BD7" s="2">
        <f t="shared" si="19"/>
        <v>4.4576673535725808</v>
      </c>
      <c r="BE7" s="2">
        <v>6.6349999999999998</v>
      </c>
      <c r="BF7" s="2" t="str">
        <f t="shared" si="20"/>
        <v>Same Var</v>
      </c>
      <c r="BG7" s="2">
        <f t="shared" si="21"/>
        <v>0.44645114643862666</v>
      </c>
      <c r="BH7" s="2" t="str">
        <f t="shared" si="22"/>
        <v>NS</v>
      </c>
      <c r="BI7" s="2" t="str">
        <f t="shared" si="23"/>
        <v>NS</v>
      </c>
      <c r="BJ7" s="2" t="str">
        <f t="shared" si="24"/>
        <v>Same Var T-test</v>
      </c>
      <c r="BK7" s="2" t="str">
        <f t="shared" si="25"/>
        <v/>
      </c>
      <c r="BL7" s="2" t="str">
        <f t="shared" si="26"/>
        <v/>
      </c>
    </row>
    <row r="8" spans="1:64" x14ac:dyDescent="0.2">
      <c r="A8" s="1" t="s">
        <v>142</v>
      </c>
      <c r="B8" s="1" t="s">
        <v>260</v>
      </c>
      <c r="C8" s="25">
        <v>39898</v>
      </c>
      <c r="D8" s="1" t="s">
        <v>743</v>
      </c>
      <c r="E8" s="7">
        <v>0.3888888888888889</v>
      </c>
      <c r="F8" s="1">
        <v>0.1</v>
      </c>
      <c r="G8" s="1" t="s">
        <v>883</v>
      </c>
      <c r="H8" s="1" t="s">
        <v>711</v>
      </c>
      <c r="I8" s="1" t="s">
        <v>61</v>
      </c>
      <c r="J8" s="1" t="s">
        <v>882</v>
      </c>
      <c r="K8">
        <v>0.75</v>
      </c>
      <c r="L8">
        <v>0.25</v>
      </c>
      <c r="M8" s="1">
        <v>0.36399999999999999</v>
      </c>
      <c r="N8" s="1">
        <v>0.39400000000000002</v>
      </c>
      <c r="O8" s="1">
        <v>0.379</v>
      </c>
      <c r="P8" s="1">
        <v>0.378</v>
      </c>
      <c r="Y8">
        <f t="shared" si="0"/>
        <v>0.37875000000000003</v>
      </c>
      <c r="Z8">
        <f t="shared" si="1"/>
        <v>1.2257650672131274E-2</v>
      </c>
      <c r="AA8">
        <f t="shared" si="2"/>
        <v>4</v>
      </c>
      <c r="AB8" s="1">
        <v>0.39600000000000002</v>
      </c>
      <c r="AC8" s="1">
        <v>0.40500000000000003</v>
      </c>
      <c r="AD8" s="1">
        <v>0.34200000000000003</v>
      </c>
      <c r="AE8" s="1">
        <v>0.32500000000000001</v>
      </c>
      <c r="AL8">
        <f t="shared" si="3"/>
        <v>0.36699999999999999</v>
      </c>
      <c r="AM8">
        <f t="shared" si="4"/>
        <v>3.9471508711981108E-2</v>
      </c>
      <c r="AN8">
        <f t="shared" si="5"/>
        <v>4</v>
      </c>
      <c r="AO8">
        <f t="shared" si="6"/>
        <v>1.6861609864807144E-7</v>
      </c>
      <c r="AP8">
        <f t="shared" si="7"/>
        <v>5.0718893559773801E-8</v>
      </c>
      <c r="AQ8">
        <f t="shared" si="8"/>
        <v>3</v>
      </c>
      <c r="AR8">
        <f t="shared" si="9"/>
        <v>4.0928533239014282</v>
      </c>
      <c r="AS8">
        <f t="shared" si="10"/>
        <v>0.76489232840434507</v>
      </c>
      <c r="AT8" s="24" t="str">
        <f t="shared" si="11"/>
        <v>Nontoxic</v>
      </c>
      <c r="AU8" s="2">
        <f t="shared" si="12"/>
        <v>96.897689768976889</v>
      </c>
      <c r="AV8" t="s">
        <v>663</v>
      </c>
      <c r="AX8" s="2">
        <f t="shared" si="13"/>
        <v>3</v>
      </c>
      <c r="AY8" s="2">
        <f t="shared" si="14"/>
        <v>3</v>
      </c>
      <c r="AZ8" s="2">
        <f t="shared" si="15"/>
        <v>1.5025000000000029E-4</v>
      </c>
      <c r="BA8" s="2">
        <f t="shared" si="16"/>
        <v>1.5580000000000006E-3</v>
      </c>
      <c r="BB8" s="2">
        <f t="shared" si="17"/>
        <v>8.5412500000000039E-4</v>
      </c>
      <c r="BC8" s="2">
        <f t="shared" si="18"/>
        <v>1.1666666666666667</v>
      </c>
      <c r="BD8" s="2">
        <f t="shared" si="19"/>
        <v>2.9229333592008095</v>
      </c>
      <c r="BE8" s="2">
        <v>6.6349999999999998</v>
      </c>
      <c r="BF8" s="2" t="str">
        <f t="shared" si="20"/>
        <v>Same Var</v>
      </c>
      <c r="BG8" s="2">
        <f t="shared" si="21"/>
        <v>0.29513563084760158</v>
      </c>
      <c r="BH8" s="2" t="str">
        <f t="shared" si="22"/>
        <v>NS</v>
      </c>
      <c r="BI8" s="2" t="str">
        <f t="shared" si="23"/>
        <v>NS</v>
      </c>
      <c r="BJ8" s="2" t="str">
        <f t="shared" si="24"/>
        <v>Same Var T-test</v>
      </c>
      <c r="BK8" s="2" t="str">
        <f t="shared" si="25"/>
        <v/>
      </c>
      <c r="BL8" s="2" t="str">
        <f t="shared" si="26"/>
        <v/>
      </c>
    </row>
    <row r="9" spans="1:64" x14ac:dyDescent="0.2">
      <c r="A9" s="1" t="s">
        <v>142</v>
      </c>
      <c r="B9" s="1" t="s">
        <v>263</v>
      </c>
      <c r="C9" s="25">
        <v>39898</v>
      </c>
      <c r="D9" s="1" t="s">
        <v>743</v>
      </c>
      <c r="E9" s="7">
        <v>0.42708333333333331</v>
      </c>
      <c r="F9" s="1">
        <v>0.1</v>
      </c>
      <c r="G9" s="1" t="s">
        <v>883</v>
      </c>
      <c r="H9" s="1" t="s">
        <v>711</v>
      </c>
      <c r="I9" s="1" t="s">
        <v>61</v>
      </c>
      <c r="J9" s="1" t="s">
        <v>882</v>
      </c>
      <c r="K9">
        <v>0.75</v>
      </c>
      <c r="L9">
        <v>0.25</v>
      </c>
      <c r="M9" s="1">
        <v>0.36399999999999999</v>
      </c>
      <c r="N9" s="1">
        <v>0.39400000000000002</v>
      </c>
      <c r="O9" s="1">
        <v>0.379</v>
      </c>
      <c r="P9" s="1">
        <v>0.378</v>
      </c>
      <c r="Y9">
        <f t="shared" si="0"/>
        <v>0.37875000000000003</v>
      </c>
      <c r="Z9">
        <f t="shared" si="1"/>
        <v>1.2257650672131274E-2</v>
      </c>
      <c r="AA9">
        <f t="shared" si="2"/>
        <v>4</v>
      </c>
      <c r="AB9" s="1">
        <v>0.40400000000000003</v>
      </c>
      <c r="AC9" s="1">
        <v>0.377</v>
      </c>
      <c r="AD9" s="1">
        <v>0.45100000000000001</v>
      </c>
      <c r="AE9" s="1">
        <v>0.41299999999999998</v>
      </c>
      <c r="AL9">
        <f t="shared" si="3"/>
        <v>0.41125</v>
      </c>
      <c r="AM9">
        <f t="shared" si="4"/>
        <v>3.0598202561588485E-2</v>
      </c>
      <c r="AN9">
        <f t="shared" si="5"/>
        <v>4</v>
      </c>
      <c r="AO9">
        <f t="shared" si="6"/>
        <v>6.5122653823852559E-8</v>
      </c>
      <c r="AP9">
        <f t="shared" si="7"/>
        <v>1.8410561528523768E-8</v>
      </c>
      <c r="AQ9">
        <f t="shared" si="8"/>
        <v>3</v>
      </c>
      <c r="AR9">
        <f t="shared" si="9"/>
        <v>7.9618026474876711</v>
      </c>
      <c r="AS9">
        <f t="shared" si="10"/>
        <v>0.76489232840434507</v>
      </c>
      <c r="AT9" s="24" t="str">
        <f t="shared" si="11"/>
        <v>Nontoxic</v>
      </c>
      <c r="AU9" s="2">
        <f t="shared" si="12"/>
        <v>108.58085808580857</v>
      </c>
      <c r="AV9" s="26" t="s">
        <v>884</v>
      </c>
      <c r="AW9" s="4" t="s">
        <v>666</v>
      </c>
      <c r="AX9" s="2">
        <f t="shared" si="13"/>
        <v>3</v>
      </c>
      <c r="AY9" s="2">
        <f t="shared" si="14"/>
        <v>3</v>
      </c>
      <c r="AZ9" s="2">
        <f t="shared" si="15"/>
        <v>1.5025000000000029E-4</v>
      </c>
      <c r="BA9" s="2">
        <f t="shared" si="16"/>
        <v>9.3625000000000012E-4</v>
      </c>
      <c r="BB9" s="2">
        <f t="shared" si="17"/>
        <v>5.4325000000000022E-4</v>
      </c>
      <c r="BC9" s="2">
        <f t="shared" si="18"/>
        <v>1.1666666666666667</v>
      </c>
      <c r="BD9" s="2">
        <f t="shared" si="19"/>
        <v>1.9053157629248452</v>
      </c>
      <c r="BE9" s="2">
        <v>6.6349999999999998</v>
      </c>
      <c r="BF9" s="2" t="str">
        <f t="shared" si="20"/>
        <v>Same Var</v>
      </c>
      <c r="BG9" s="2">
        <f t="shared" si="21"/>
        <v>4.8044285350680428E-2</v>
      </c>
      <c r="BH9" s="2" t="str">
        <f t="shared" si="22"/>
        <v>NS</v>
      </c>
      <c r="BI9" s="2" t="str">
        <f t="shared" si="23"/>
        <v>NS</v>
      </c>
      <c r="BJ9" s="2" t="str">
        <f t="shared" si="24"/>
        <v/>
      </c>
      <c r="BK9" s="2" t="str">
        <f t="shared" si="25"/>
        <v/>
      </c>
      <c r="BL9" s="2" t="str">
        <f t="shared" si="26"/>
        <v/>
      </c>
    </row>
    <row r="10" spans="1:64" x14ac:dyDescent="0.2">
      <c r="A10" s="1" t="s">
        <v>142</v>
      </c>
      <c r="B10" s="1" t="s">
        <v>283</v>
      </c>
      <c r="C10" s="25">
        <v>39688</v>
      </c>
      <c r="D10" s="1" t="s">
        <v>755</v>
      </c>
      <c r="E10" s="7">
        <v>0.3611111111111111</v>
      </c>
      <c r="F10" s="1">
        <v>0.1</v>
      </c>
      <c r="G10" s="1" t="s">
        <v>883</v>
      </c>
      <c r="H10" s="1" t="s">
        <v>711</v>
      </c>
      <c r="I10" s="1" t="s">
        <v>61</v>
      </c>
      <c r="J10" s="1" t="s">
        <v>882</v>
      </c>
      <c r="K10">
        <v>0.75</v>
      </c>
      <c r="L10">
        <v>0.25</v>
      </c>
      <c r="M10" s="1">
        <v>0.39900000000000002</v>
      </c>
      <c r="N10" s="1">
        <v>0.40699999999999997</v>
      </c>
      <c r="O10" s="1">
        <v>0.376</v>
      </c>
      <c r="P10" s="1">
        <v>0.39700000000000002</v>
      </c>
      <c r="Y10">
        <f t="shared" si="0"/>
        <v>0.39474999999999999</v>
      </c>
      <c r="Z10">
        <f t="shared" si="1"/>
        <v>1.3225606476327147E-2</v>
      </c>
      <c r="AA10">
        <f t="shared" si="2"/>
        <v>4</v>
      </c>
      <c r="AB10" s="1">
        <v>0.48299999999999998</v>
      </c>
      <c r="AC10" s="1">
        <v>0.439</v>
      </c>
      <c r="AD10" s="1">
        <v>0.42199999999999999</v>
      </c>
      <c r="AE10" s="1">
        <v>0.44400000000000001</v>
      </c>
      <c r="AL10">
        <f t="shared" si="3"/>
        <v>0.44699999999999995</v>
      </c>
      <c r="AM10">
        <f t="shared" si="4"/>
        <v>2.578113005022601E-2</v>
      </c>
      <c r="AN10">
        <f t="shared" si="5"/>
        <v>4</v>
      </c>
      <c r="AO10">
        <f t="shared" si="6"/>
        <v>3.6391026897854262E-8</v>
      </c>
      <c r="AP10">
        <f t="shared" si="7"/>
        <v>9.4054686013680899E-9</v>
      </c>
      <c r="AQ10">
        <f t="shared" si="8"/>
        <v>3</v>
      </c>
      <c r="AR10">
        <f t="shared" si="9"/>
        <v>10.928198494262034</v>
      </c>
      <c r="AS10">
        <f t="shared" si="10"/>
        <v>0.76489232840434507</v>
      </c>
      <c r="AT10" s="24" t="str">
        <f t="shared" si="11"/>
        <v>Nontoxic</v>
      </c>
      <c r="AU10" s="2">
        <f t="shared" si="12"/>
        <v>113.23622545915136</v>
      </c>
      <c r="AV10" s="26" t="s">
        <v>884</v>
      </c>
      <c r="AW10" s="4" t="s">
        <v>666</v>
      </c>
      <c r="AX10" s="2">
        <f t="shared" si="13"/>
        <v>3</v>
      </c>
      <c r="AY10" s="2">
        <f t="shared" si="14"/>
        <v>3</v>
      </c>
      <c r="AZ10" s="2">
        <f t="shared" si="15"/>
        <v>1.7491666666666656E-4</v>
      </c>
      <c r="BA10" s="2">
        <f t="shared" si="16"/>
        <v>6.646666666666666E-4</v>
      </c>
      <c r="BB10" s="2">
        <f t="shared" si="17"/>
        <v>4.1979166666666657E-4</v>
      </c>
      <c r="BC10" s="2">
        <f t="shared" si="18"/>
        <v>1.1666666666666667</v>
      </c>
      <c r="BD10" s="2">
        <f t="shared" si="19"/>
        <v>1.0695131512651799</v>
      </c>
      <c r="BE10" s="2">
        <v>6.6349999999999998</v>
      </c>
      <c r="BF10" s="2" t="str">
        <f t="shared" si="20"/>
        <v>Same Var</v>
      </c>
      <c r="BG10" s="2">
        <f t="shared" si="21"/>
        <v>5.6391808640905653E-3</v>
      </c>
      <c r="BH10" s="2" t="str">
        <f t="shared" si="22"/>
        <v>NS</v>
      </c>
      <c r="BI10" s="2" t="str">
        <f t="shared" si="23"/>
        <v>NS</v>
      </c>
      <c r="BJ10" s="2" t="str">
        <f t="shared" si="24"/>
        <v/>
      </c>
      <c r="BK10" s="2" t="str">
        <f t="shared" si="25"/>
        <v/>
      </c>
      <c r="BL10" s="2" t="str">
        <f t="shared" si="26"/>
        <v/>
      </c>
    </row>
    <row r="11" spans="1:64" x14ac:dyDescent="0.2">
      <c r="A11" s="1" t="s">
        <v>142</v>
      </c>
      <c r="B11" s="1" t="s">
        <v>301</v>
      </c>
      <c r="C11" s="25">
        <v>39688</v>
      </c>
      <c r="D11" s="1" t="s">
        <v>755</v>
      </c>
      <c r="E11" s="7">
        <v>0.5</v>
      </c>
      <c r="F11" s="1">
        <v>0.1</v>
      </c>
      <c r="G11" s="1" t="s">
        <v>883</v>
      </c>
      <c r="H11" s="1" t="s">
        <v>711</v>
      </c>
      <c r="I11" s="1" t="s">
        <v>61</v>
      </c>
      <c r="J11" s="1" t="s">
        <v>882</v>
      </c>
      <c r="K11">
        <v>0.75</v>
      </c>
      <c r="L11">
        <v>0.25</v>
      </c>
      <c r="M11" s="1">
        <v>0.39900000000000002</v>
      </c>
      <c r="N11" s="1">
        <v>0.40699999999999997</v>
      </c>
      <c r="O11" s="1">
        <v>0.376</v>
      </c>
      <c r="P11" s="1">
        <v>0.39700000000000002</v>
      </c>
      <c r="Y11">
        <f t="shared" si="0"/>
        <v>0.39474999999999999</v>
      </c>
      <c r="Z11">
        <f t="shared" si="1"/>
        <v>1.3225606476327147E-2</v>
      </c>
      <c r="AA11">
        <f t="shared" si="2"/>
        <v>4</v>
      </c>
      <c r="AB11" s="1">
        <v>0.499</v>
      </c>
      <c r="AC11" s="1">
        <v>0.54400000000000004</v>
      </c>
      <c r="AD11" s="1">
        <v>0.49399999999999999</v>
      </c>
      <c r="AE11" s="1">
        <v>0.58599999999999997</v>
      </c>
      <c r="AL11">
        <f t="shared" si="3"/>
        <v>0.53075000000000006</v>
      </c>
      <c r="AM11">
        <f t="shared" si="4"/>
        <v>4.3153794734646443E-2</v>
      </c>
      <c r="AN11">
        <f t="shared" si="5"/>
        <v>4</v>
      </c>
      <c r="AO11">
        <f t="shared" si="6"/>
        <v>2.4025697877502414E-7</v>
      </c>
      <c r="AP11">
        <f t="shared" si="7"/>
        <v>7.2451162033080988E-8</v>
      </c>
      <c r="AQ11">
        <f t="shared" si="8"/>
        <v>3</v>
      </c>
      <c r="AR11">
        <f t="shared" si="9"/>
        <v>10.600368327196437</v>
      </c>
      <c r="AS11">
        <f t="shared" si="10"/>
        <v>0.76489232840434507</v>
      </c>
      <c r="AT11" s="24" t="str">
        <f t="shared" si="11"/>
        <v>Nontoxic</v>
      </c>
      <c r="AU11" s="2">
        <f t="shared" si="12"/>
        <v>134.4521849271691</v>
      </c>
      <c r="AV11" s="26" t="s">
        <v>884</v>
      </c>
      <c r="AW11" s="4" t="s">
        <v>666</v>
      </c>
      <c r="AX11" s="2">
        <f t="shared" si="13"/>
        <v>3</v>
      </c>
      <c r="AY11" s="2">
        <f t="shared" si="14"/>
        <v>3</v>
      </c>
      <c r="AZ11" s="2">
        <f t="shared" si="15"/>
        <v>1.7491666666666656E-4</v>
      </c>
      <c r="BA11" s="2">
        <f t="shared" si="16"/>
        <v>1.8622499999999991E-3</v>
      </c>
      <c r="BB11" s="2">
        <f t="shared" si="17"/>
        <v>1.0185833333333329E-3</v>
      </c>
      <c r="BC11" s="2">
        <f t="shared" si="18"/>
        <v>1.1666666666666667</v>
      </c>
      <c r="BD11" s="2">
        <f t="shared" si="19"/>
        <v>2.9789632822873018</v>
      </c>
      <c r="BE11" s="2">
        <v>6.6349999999999998</v>
      </c>
      <c r="BF11" s="2" t="str">
        <f t="shared" si="20"/>
        <v>Same Var</v>
      </c>
      <c r="BG11" s="2">
        <f t="shared" si="21"/>
        <v>4.7129228573691416E-4</v>
      </c>
      <c r="BH11" s="2" t="str">
        <f t="shared" si="22"/>
        <v>NS</v>
      </c>
      <c r="BI11" s="2" t="str">
        <f t="shared" si="23"/>
        <v>NS</v>
      </c>
      <c r="BJ11" s="2" t="str">
        <f t="shared" si="24"/>
        <v/>
      </c>
      <c r="BK11" s="2" t="str">
        <f t="shared" si="25"/>
        <v/>
      </c>
      <c r="BL11" s="2" t="str">
        <f t="shared" si="26"/>
        <v/>
      </c>
    </row>
    <row r="12" spans="1:64" x14ac:dyDescent="0.2">
      <c r="A12" s="1" t="s">
        <v>142</v>
      </c>
      <c r="B12" s="1" t="s">
        <v>309</v>
      </c>
      <c r="C12" s="25">
        <v>39688</v>
      </c>
      <c r="D12" s="1" t="s">
        <v>755</v>
      </c>
      <c r="E12" s="7">
        <v>0.4513888888888889</v>
      </c>
      <c r="F12" s="1">
        <v>0.1</v>
      </c>
      <c r="G12" s="1" t="s">
        <v>883</v>
      </c>
      <c r="H12" s="1" t="s">
        <v>711</v>
      </c>
      <c r="I12" s="1" t="s">
        <v>61</v>
      </c>
      <c r="J12" s="1" t="s">
        <v>882</v>
      </c>
      <c r="K12">
        <v>0.75</v>
      </c>
      <c r="L12">
        <v>0.25</v>
      </c>
      <c r="M12" s="1">
        <v>0.39900000000000002</v>
      </c>
      <c r="N12" s="1">
        <v>0.40699999999999997</v>
      </c>
      <c r="O12" s="1">
        <v>0.376</v>
      </c>
      <c r="P12" s="1">
        <v>0.39700000000000002</v>
      </c>
      <c r="Y12">
        <f t="shared" si="0"/>
        <v>0.39474999999999999</v>
      </c>
      <c r="Z12">
        <f t="shared" si="1"/>
        <v>1.3225606476327147E-2</v>
      </c>
      <c r="AA12">
        <f t="shared" si="2"/>
        <v>4</v>
      </c>
      <c r="AB12" s="1">
        <v>0.51900000000000002</v>
      </c>
      <c r="AC12" s="1">
        <v>0.51500000000000001</v>
      </c>
      <c r="AD12" s="1">
        <v>0.45300000000000001</v>
      </c>
      <c r="AE12" s="1">
        <v>0.46600000000000003</v>
      </c>
      <c r="AL12">
        <f t="shared" si="3"/>
        <v>0.48825000000000002</v>
      </c>
      <c r="AM12">
        <f t="shared" si="4"/>
        <v>3.365882747016994E-2</v>
      </c>
      <c r="AN12">
        <f t="shared" si="5"/>
        <v>4</v>
      </c>
      <c r="AO12">
        <f t="shared" si="6"/>
        <v>9.4757352906968839E-8</v>
      </c>
      <c r="AP12">
        <f t="shared" si="7"/>
        <v>2.6941268514562532E-8</v>
      </c>
      <c r="AQ12">
        <f t="shared" si="8"/>
        <v>3</v>
      </c>
      <c r="AR12">
        <f t="shared" si="9"/>
        <v>10.953979087146379</v>
      </c>
      <c r="AS12">
        <f t="shared" si="10"/>
        <v>0.76489232840434507</v>
      </c>
      <c r="AT12" s="24" t="str">
        <f t="shared" si="11"/>
        <v>Nontoxic</v>
      </c>
      <c r="AU12" s="2">
        <f t="shared" si="12"/>
        <v>123.68587713742876</v>
      </c>
      <c r="AV12" s="26" t="s">
        <v>884</v>
      </c>
      <c r="AW12" s="4" t="s">
        <v>666</v>
      </c>
      <c r="AX12" s="2">
        <f t="shared" si="13"/>
        <v>3</v>
      </c>
      <c r="AY12" s="2">
        <f t="shared" si="14"/>
        <v>3</v>
      </c>
      <c r="AZ12" s="2">
        <f t="shared" si="15"/>
        <v>1.7491666666666656E-4</v>
      </c>
      <c r="BA12" s="2">
        <f t="shared" si="16"/>
        <v>1.1329166666666666E-3</v>
      </c>
      <c r="BB12" s="2">
        <f t="shared" si="17"/>
        <v>6.5391666666666669E-4</v>
      </c>
      <c r="BC12" s="2">
        <f t="shared" si="18"/>
        <v>1.1666666666666667</v>
      </c>
      <c r="BD12" s="2">
        <f t="shared" si="19"/>
        <v>1.9776843446599099</v>
      </c>
      <c r="BE12" s="2">
        <v>6.6349999999999998</v>
      </c>
      <c r="BF12" s="2" t="str">
        <f t="shared" si="20"/>
        <v>Same Var</v>
      </c>
      <c r="BG12" s="2">
        <f t="shared" si="21"/>
        <v>1.0363111728900344E-3</v>
      </c>
      <c r="BH12" s="2" t="str">
        <f t="shared" si="22"/>
        <v>NS</v>
      </c>
      <c r="BI12" s="2" t="str">
        <f t="shared" si="23"/>
        <v>NS</v>
      </c>
      <c r="BJ12" s="2" t="str">
        <f t="shared" si="24"/>
        <v/>
      </c>
      <c r="BK12" s="2" t="str">
        <f t="shared" si="25"/>
        <v/>
      </c>
      <c r="BL12" s="2" t="str">
        <f t="shared" si="26"/>
        <v/>
      </c>
    </row>
    <row r="13" spans="1:64" x14ac:dyDescent="0.2">
      <c r="A13" s="1" t="s">
        <v>142</v>
      </c>
      <c r="B13" s="1" t="s">
        <v>310</v>
      </c>
      <c r="C13" s="25">
        <v>39688</v>
      </c>
      <c r="D13" s="1" t="s">
        <v>755</v>
      </c>
      <c r="E13" s="7">
        <v>0.47222222222222221</v>
      </c>
      <c r="F13" s="1">
        <v>0.1</v>
      </c>
      <c r="G13" s="1" t="s">
        <v>883</v>
      </c>
      <c r="H13" s="1" t="s">
        <v>711</v>
      </c>
      <c r="I13" s="1" t="s">
        <v>61</v>
      </c>
      <c r="J13" s="1" t="s">
        <v>882</v>
      </c>
      <c r="K13">
        <v>0.75</v>
      </c>
      <c r="L13">
        <v>0.25</v>
      </c>
      <c r="M13" s="1">
        <v>0.39900000000000002</v>
      </c>
      <c r="N13" s="1">
        <v>0.40699999999999997</v>
      </c>
      <c r="O13" s="1">
        <v>0.376</v>
      </c>
      <c r="P13" s="1">
        <v>0.39700000000000002</v>
      </c>
      <c r="Y13">
        <f t="shared" si="0"/>
        <v>0.39474999999999999</v>
      </c>
      <c r="Z13">
        <f t="shared" si="1"/>
        <v>1.3225606476327147E-2</v>
      </c>
      <c r="AA13">
        <f t="shared" si="2"/>
        <v>4</v>
      </c>
      <c r="AB13" s="1">
        <v>0.46100000000000002</v>
      </c>
      <c r="AC13" s="1">
        <v>0.47799999999999998</v>
      </c>
      <c r="AD13" s="1">
        <v>0.48399999999999999</v>
      </c>
      <c r="AE13" s="1">
        <v>0.48799999999999999</v>
      </c>
      <c r="AL13">
        <f t="shared" si="3"/>
        <v>0.47775000000000001</v>
      </c>
      <c r="AM13">
        <f t="shared" si="4"/>
        <v>1.1898879499067674E-2</v>
      </c>
      <c r="AN13">
        <f t="shared" si="5"/>
        <v>4</v>
      </c>
      <c r="AO13">
        <f t="shared" si="6"/>
        <v>3.5992187923855129E-9</v>
      </c>
      <c r="AP13">
        <f t="shared" si="7"/>
        <v>6.1930323678475597E-10</v>
      </c>
      <c r="AQ13">
        <f t="shared" si="8"/>
        <v>5</v>
      </c>
      <c r="AR13">
        <f t="shared" si="9"/>
        <v>23.457028050212468</v>
      </c>
      <c r="AS13">
        <f t="shared" si="10"/>
        <v>0.72668684380042159</v>
      </c>
      <c r="AT13" s="24" t="str">
        <f t="shared" si="11"/>
        <v>Nontoxic</v>
      </c>
      <c r="AU13" s="2">
        <f t="shared" si="12"/>
        <v>121.02596580113996</v>
      </c>
      <c r="AV13" s="26" t="s">
        <v>884</v>
      </c>
      <c r="AW13" s="4" t="s">
        <v>666</v>
      </c>
      <c r="AX13" s="2">
        <f t="shared" si="13"/>
        <v>3</v>
      </c>
      <c r="AY13" s="2">
        <f t="shared" si="14"/>
        <v>3</v>
      </c>
      <c r="AZ13" s="2">
        <f t="shared" si="15"/>
        <v>1.7491666666666656E-4</v>
      </c>
      <c r="BA13" s="2">
        <f t="shared" si="16"/>
        <v>1.4158333333333297E-4</v>
      </c>
      <c r="BB13" s="2">
        <f t="shared" si="17"/>
        <v>1.5824999999999978E-4</v>
      </c>
      <c r="BC13" s="2">
        <f t="shared" si="18"/>
        <v>1.1666666666666667</v>
      </c>
      <c r="BD13" s="2">
        <f t="shared" si="19"/>
        <v>2.8681663196591344E-2</v>
      </c>
      <c r="BE13" s="2">
        <v>6.6349999999999998</v>
      </c>
      <c r="BF13" s="2" t="str">
        <f t="shared" si="20"/>
        <v>Same Var</v>
      </c>
      <c r="BG13" s="2">
        <f t="shared" si="21"/>
        <v>4.2924749541535973E-5</v>
      </c>
      <c r="BH13" s="2" t="str">
        <f t="shared" si="22"/>
        <v>NS</v>
      </c>
      <c r="BI13" s="2" t="str">
        <f t="shared" si="23"/>
        <v>NS</v>
      </c>
      <c r="BJ13" s="2" t="str">
        <f t="shared" si="24"/>
        <v/>
      </c>
      <c r="BK13" s="2" t="str">
        <f t="shared" si="25"/>
        <v/>
      </c>
      <c r="BL13" s="2" t="str">
        <f t="shared" si="26"/>
        <v/>
      </c>
    </row>
    <row r="14" spans="1:64" x14ac:dyDescent="0.2">
      <c r="A14" s="1" t="s">
        <v>142</v>
      </c>
      <c r="B14" s="1" t="s">
        <v>311</v>
      </c>
      <c r="C14" s="25">
        <v>39688</v>
      </c>
      <c r="D14" s="1" t="s">
        <v>755</v>
      </c>
      <c r="E14" s="7">
        <v>0.40277777777777779</v>
      </c>
      <c r="F14" s="1">
        <v>0.1</v>
      </c>
      <c r="G14" s="1" t="s">
        <v>883</v>
      </c>
      <c r="H14" s="1" t="s">
        <v>711</v>
      </c>
      <c r="I14" s="1" t="s">
        <v>61</v>
      </c>
      <c r="J14" s="1" t="s">
        <v>882</v>
      </c>
      <c r="K14">
        <v>0.75</v>
      </c>
      <c r="L14">
        <v>0.25</v>
      </c>
      <c r="M14" s="1">
        <v>0.39900000000000002</v>
      </c>
      <c r="N14" s="1">
        <v>0.40699999999999997</v>
      </c>
      <c r="O14" s="1">
        <v>0.376</v>
      </c>
      <c r="P14" s="1">
        <v>0.39700000000000002</v>
      </c>
      <c r="Y14">
        <f t="shared" si="0"/>
        <v>0.39474999999999999</v>
      </c>
      <c r="Z14">
        <f t="shared" si="1"/>
        <v>1.3225606476327147E-2</v>
      </c>
      <c r="AA14">
        <f t="shared" si="2"/>
        <v>4</v>
      </c>
      <c r="AB14" s="1">
        <v>0.38300000000000001</v>
      </c>
      <c r="AC14" s="1">
        <v>0.48199999999999998</v>
      </c>
      <c r="AD14" s="1">
        <v>0.42199999999999999</v>
      </c>
      <c r="AE14" s="1">
        <v>0.47199999999999998</v>
      </c>
      <c r="AL14">
        <f t="shared" si="3"/>
        <v>0.43974999999999997</v>
      </c>
      <c r="AM14">
        <f t="shared" si="4"/>
        <v>4.6046172479371171E-2</v>
      </c>
      <c r="AN14">
        <f t="shared" si="5"/>
        <v>4</v>
      </c>
      <c r="AO14">
        <f t="shared" si="6"/>
        <v>3.0764788893127407E-7</v>
      </c>
      <c r="AP14">
        <f t="shared" si="7"/>
        <v>9.3857099533080946E-8</v>
      </c>
      <c r="AQ14">
        <f t="shared" si="8"/>
        <v>3</v>
      </c>
      <c r="AR14">
        <f t="shared" si="9"/>
        <v>6.1010629186966705</v>
      </c>
      <c r="AS14">
        <f t="shared" si="10"/>
        <v>0.76489232840434507</v>
      </c>
      <c r="AT14" s="24" t="str">
        <f t="shared" si="11"/>
        <v>Nontoxic</v>
      </c>
      <c r="AU14" s="2">
        <f t="shared" si="12"/>
        <v>111.39962001266623</v>
      </c>
      <c r="AV14" s="26" t="s">
        <v>884</v>
      </c>
      <c r="AW14" s="4" t="s">
        <v>666</v>
      </c>
      <c r="AX14" s="2">
        <f t="shared" si="13"/>
        <v>3</v>
      </c>
      <c r="AY14" s="2">
        <f t="shared" si="14"/>
        <v>3</v>
      </c>
      <c r="AZ14" s="2">
        <f t="shared" si="15"/>
        <v>1.7491666666666656E-4</v>
      </c>
      <c r="BA14" s="2">
        <f t="shared" si="16"/>
        <v>2.1202499999999989E-3</v>
      </c>
      <c r="BB14" s="2">
        <f t="shared" si="17"/>
        <v>1.1475833333333327E-3</v>
      </c>
      <c r="BC14" s="2">
        <f t="shared" si="18"/>
        <v>1.1666666666666667</v>
      </c>
      <c r="BD14" s="2">
        <f t="shared" si="19"/>
        <v>3.2585867141240823</v>
      </c>
      <c r="BE14" s="2">
        <v>6.6349999999999998</v>
      </c>
      <c r="BF14" s="2" t="str">
        <f t="shared" si="20"/>
        <v>Same Var</v>
      </c>
      <c r="BG14" s="2">
        <f t="shared" si="21"/>
        <v>5.4683189984420053E-2</v>
      </c>
      <c r="BH14" s="2" t="str">
        <f t="shared" si="22"/>
        <v>NS</v>
      </c>
      <c r="BI14" s="2" t="str">
        <f t="shared" si="23"/>
        <v>NS</v>
      </c>
      <c r="BJ14" s="2" t="str">
        <f t="shared" si="24"/>
        <v/>
      </c>
      <c r="BK14" s="2" t="str">
        <f t="shared" si="25"/>
        <v/>
      </c>
      <c r="BL14" s="2" t="str">
        <f t="shared" si="26"/>
        <v/>
      </c>
    </row>
    <row r="15" spans="1:64" x14ac:dyDescent="0.2">
      <c r="A15" s="1" t="s">
        <v>142</v>
      </c>
      <c r="B15" s="1" t="s">
        <v>320</v>
      </c>
      <c r="C15" s="25">
        <v>39688</v>
      </c>
      <c r="D15" s="1" t="s">
        <v>755</v>
      </c>
      <c r="E15" s="7">
        <v>0.48958333333333331</v>
      </c>
      <c r="F15" s="1">
        <v>0.1</v>
      </c>
      <c r="G15" s="1" t="s">
        <v>883</v>
      </c>
      <c r="H15" s="1" t="s">
        <v>711</v>
      </c>
      <c r="I15" s="1" t="s">
        <v>61</v>
      </c>
      <c r="J15" s="1" t="s">
        <v>882</v>
      </c>
      <c r="K15">
        <v>0.75</v>
      </c>
      <c r="L15">
        <v>0.25</v>
      </c>
      <c r="M15" s="1">
        <v>0.39900000000000002</v>
      </c>
      <c r="N15" s="1">
        <v>0.40699999999999997</v>
      </c>
      <c r="O15" s="1">
        <v>0.376</v>
      </c>
      <c r="P15" s="1">
        <v>0.39700000000000002</v>
      </c>
      <c r="Y15">
        <f t="shared" si="0"/>
        <v>0.39474999999999999</v>
      </c>
      <c r="Z15">
        <f t="shared" si="1"/>
        <v>1.3225606476327147E-2</v>
      </c>
      <c r="AA15">
        <f t="shared" si="2"/>
        <v>4</v>
      </c>
      <c r="AB15" s="1">
        <v>0.54200000000000004</v>
      </c>
      <c r="AC15" s="1">
        <v>0.44700000000000001</v>
      </c>
      <c r="AD15" s="1">
        <v>0.53200000000000003</v>
      </c>
      <c r="AE15" s="1">
        <v>0.5</v>
      </c>
      <c r="AL15">
        <f t="shared" si="3"/>
        <v>0.50524999999999998</v>
      </c>
      <c r="AM15">
        <f t="shared" si="4"/>
        <v>4.2765835273810192E-2</v>
      </c>
      <c r="AN15">
        <f t="shared" si="5"/>
        <v>4</v>
      </c>
      <c r="AO15">
        <f t="shared" si="6"/>
        <v>2.321570872819692E-7</v>
      </c>
      <c r="AP15">
        <f t="shared" si="7"/>
        <v>6.988785184789598E-8</v>
      </c>
      <c r="AQ15">
        <f t="shared" si="8"/>
        <v>3</v>
      </c>
      <c r="AR15">
        <f t="shared" si="9"/>
        <v>9.5299416845574054</v>
      </c>
      <c r="AS15">
        <f t="shared" si="10"/>
        <v>0.76489232840434507</v>
      </c>
      <c r="AT15" s="24" t="str">
        <f t="shared" si="11"/>
        <v>Nontoxic</v>
      </c>
      <c r="AU15" s="2">
        <f t="shared" si="12"/>
        <v>127.99240025332487</v>
      </c>
      <c r="AV15" s="26" t="s">
        <v>884</v>
      </c>
      <c r="AW15" s="4" t="s">
        <v>666</v>
      </c>
      <c r="AX15" s="2">
        <f t="shared" si="13"/>
        <v>3</v>
      </c>
      <c r="AY15" s="2">
        <f t="shared" si="14"/>
        <v>3</v>
      </c>
      <c r="AZ15" s="2">
        <f t="shared" si="15"/>
        <v>1.7491666666666656E-4</v>
      </c>
      <c r="BA15" s="2">
        <f t="shared" si="16"/>
        <v>1.8289166666666681E-3</v>
      </c>
      <c r="BB15" s="2">
        <f t="shared" si="17"/>
        <v>1.0019166666666674E-3</v>
      </c>
      <c r="BC15" s="2">
        <f t="shared" si="18"/>
        <v>1.1666666666666667</v>
      </c>
      <c r="BD15" s="2">
        <f t="shared" si="19"/>
        <v>2.9405609157248387</v>
      </c>
      <c r="BE15" s="2">
        <v>6.6349999999999998</v>
      </c>
      <c r="BF15" s="2" t="str">
        <f t="shared" si="20"/>
        <v>Same Var</v>
      </c>
      <c r="BG15" s="2">
        <f t="shared" si="21"/>
        <v>1.3059173248686328E-3</v>
      </c>
      <c r="BH15" s="2" t="str">
        <f t="shared" si="22"/>
        <v>NS</v>
      </c>
      <c r="BI15" s="2" t="str">
        <f t="shared" si="23"/>
        <v>NS</v>
      </c>
      <c r="BJ15" s="2" t="str">
        <f t="shared" si="24"/>
        <v/>
      </c>
      <c r="BK15" s="2" t="str">
        <f t="shared" si="25"/>
        <v/>
      </c>
      <c r="BL15" s="2" t="str">
        <f t="shared" si="26"/>
        <v/>
      </c>
    </row>
    <row r="16" spans="1:64" x14ac:dyDescent="0.2">
      <c r="A16" s="1" t="s">
        <v>142</v>
      </c>
      <c r="B16" s="1" t="s">
        <v>431</v>
      </c>
      <c r="C16" s="25">
        <v>38510</v>
      </c>
      <c r="D16" s="1" t="s">
        <v>798</v>
      </c>
      <c r="E16" s="7">
        <v>0.41666666666666669</v>
      </c>
      <c r="F16" s="1">
        <v>0</v>
      </c>
      <c r="G16" s="1" t="s">
        <v>881</v>
      </c>
      <c r="H16" s="1" t="s">
        <v>711</v>
      </c>
      <c r="I16" s="1" t="s">
        <v>61</v>
      </c>
      <c r="J16" s="1" t="s">
        <v>882</v>
      </c>
      <c r="K16">
        <v>0.75</v>
      </c>
      <c r="L16">
        <v>0.25</v>
      </c>
      <c r="M16" s="1">
        <v>0.34300000000000003</v>
      </c>
      <c r="N16" s="1">
        <v>0.32200000000000001</v>
      </c>
      <c r="O16" s="1">
        <v>0.32600000000000001</v>
      </c>
      <c r="P16" s="1">
        <v>0.31</v>
      </c>
      <c r="Y16">
        <f t="shared" si="0"/>
        <v>0.32525000000000004</v>
      </c>
      <c r="Z16">
        <f t="shared" si="1"/>
        <v>1.3647344063956193E-2</v>
      </c>
      <c r="AA16">
        <f t="shared" si="2"/>
        <v>4</v>
      </c>
      <c r="AB16" s="1">
        <v>0.35</v>
      </c>
      <c r="AC16" s="1">
        <v>0.32900000000000001</v>
      </c>
      <c r="AD16" s="1">
        <v>0.34599999999999997</v>
      </c>
      <c r="AE16" s="1">
        <v>0.30299999999999999</v>
      </c>
      <c r="AL16">
        <f t="shared" si="3"/>
        <v>0.33199999999999996</v>
      </c>
      <c r="AM16">
        <f t="shared" si="4"/>
        <v>2.1369760566432798E-2</v>
      </c>
      <c r="AN16">
        <f t="shared" si="5"/>
        <v>4</v>
      </c>
      <c r="AO16">
        <f t="shared" si="6"/>
        <v>1.9700388632880303E-8</v>
      </c>
      <c r="AP16">
        <f t="shared" si="7"/>
        <v>4.5733391797100971E-9</v>
      </c>
      <c r="AQ16">
        <f t="shared" si="8"/>
        <v>4</v>
      </c>
      <c r="AR16">
        <f t="shared" si="9"/>
        <v>7.4331399899323047</v>
      </c>
      <c r="AS16">
        <f t="shared" si="10"/>
        <v>0.74069708411268287</v>
      </c>
      <c r="AT16" s="24" t="str">
        <f t="shared" si="11"/>
        <v>Nontoxic</v>
      </c>
      <c r="AU16" s="2">
        <f t="shared" si="12"/>
        <v>102.07532667179092</v>
      </c>
      <c r="AV16" s="26" t="s">
        <v>884</v>
      </c>
      <c r="AW16" s="4" t="s">
        <v>666</v>
      </c>
      <c r="AX16" s="2">
        <f t="shared" si="13"/>
        <v>3</v>
      </c>
      <c r="AY16" s="2">
        <f t="shared" si="14"/>
        <v>3</v>
      </c>
      <c r="AZ16" s="2">
        <f t="shared" si="15"/>
        <v>1.8625000000000035E-4</v>
      </c>
      <c r="BA16" s="2">
        <f t="shared" si="16"/>
        <v>4.566666666666662E-4</v>
      </c>
      <c r="BB16" s="2">
        <f t="shared" si="17"/>
        <v>3.2145833333333326E-4</v>
      </c>
      <c r="BC16" s="2">
        <f t="shared" si="18"/>
        <v>1.1666666666666667</v>
      </c>
      <c r="BD16" s="2">
        <f t="shared" si="19"/>
        <v>0.50063729524687917</v>
      </c>
      <c r="BE16" s="2">
        <v>6.6349999999999998</v>
      </c>
      <c r="BF16" s="2" t="str">
        <f t="shared" si="20"/>
        <v>Same Var</v>
      </c>
      <c r="BG16" s="2">
        <f t="shared" si="21"/>
        <v>0.30678195690812454</v>
      </c>
      <c r="BH16" s="2" t="str">
        <f t="shared" si="22"/>
        <v>NS</v>
      </c>
      <c r="BI16" s="2" t="str">
        <f t="shared" si="23"/>
        <v>NS</v>
      </c>
      <c r="BJ16" s="2" t="str">
        <f t="shared" si="24"/>
        <v/>
      </c>
      <c r="BK16" s="2" t="str">
        <f t="shared" si="25"/>
        <v/>
      </c>
      <c r="BL16" s="2" t="str">
        <f t="shared" si="26"/>
        <v/>
      </c>
    </row>
    <row r="17" spans="1:64" x14ac:dyDescent="0.2">
      <c r="A17" s="1" t="s">
        <v>142</v>
      </c>
      <c r="B17" s="1" t="s">
        <v>433</v>
      </c>
      <c r="C17" s="25">
        <v>38510</v>
      </c>
      <c r="D17" s="1" t="s">
        <v>798</v>
      </c>
      <c r="E17" s="7">
        <v>0.6875</v>
      </c>
      <c r="F17" s="1">
        <v>0</v>
      </c>
      <c r="G17" s="1" t="s">
        <v>881</v>
      </c>
      <c r="H17" s="1" t="s">
        <v>711</v>
      </c>
      <c r="I17" s="1" t="s">
        <v>61</v>
      </c>
      <c r="J17" s="1" t="s">
        <v>882</v>
      </c>
      <c r="K17">
        <v>0.75</v>
      </c>
      <c r="L17">
        <v>0.25</v>
      </c>
      <c r="M17" s="1">
        <v>0.34300000000000003</v>
      </c>
      <c r="N17" s="1">
        <v>0.32200000000000001</v>
      </c>
      <c r="O17" s="1">
        <v>0.32600000000000001</v>
      </c>
      <c r="P17" s="1">
        <v>0.31</v>
      </c>
      <c r="Y17">
        <f t="shared" si="0"/>
        <v>0.32525000000000004</v>
      </c>
      <c r="Z17">
        <f t="shared" si="1"/>
        <v>1.3647344063956193E-2</v>
      </c>
      <c r="AA17">
        <f t="shared" si="2"/>
        <v>4</v>
      </c>
      <c r="AB17" s="1">
        <v>0.35799999999999998</v>
      </c>
      <c r="AC17" s="1">
        <v>0.36699999999999999</v>
      </c>
      <c r="AD17" s="1">
        <v>0.34799999999999998</v>
      </c>
      <c r="AE17" s="1">
        <v>0.35399999999999998</v>
      </c>
      <c r="AL17">
        <f t="shared" si="3"/>
        <v>0.35675000000000001</v>
      </c>
      <c r="AM17">
        <f t="shared" si="4"/>
        <v>7.9739158092704647E-3</v>
      </c>
      <c r="AN17">
        <f t="shared" si="5"/>
        <v>4</v>
      </c>
      <c r="AO17">
        <f t="shared" si="6"/>
        <v>1.7713357357449071E-9</v>
      </c>
      <c r="AP17">
        <f t="shared" si="7"/>
        <v>3.1288909290455127E-10</v>
      </c>
      <c r="AQ17">
        <f t="shared" si="8"/>
        <v>5</v>
      </c>
      <c r="AR17">
        <f t="shared" si="9"/>
        <v>17.389296096263038</v>
      </c>
      <c r="AS17">
        <f t="shared" si="10"/>
        <v>0.72668684380042159</v>
      </c>
      <c r="AT17" s="24" t="str">
        <f t="shared" si="11"/>
        <v>Nontoxic</v>
      </c>
      <c r="AU17" s="2">
        <f t="shared" si="12"/>
        <v>109.684857801691</v>
      </c>
      <c r="AV17" s="26" t="s">
        <v>884</v>
      </c>
      <c r="AW17" s="4" t="s">
        <v>666</v>
      </c>
      <c r="AX17" s="2">
        <f t="shared" si="13"/>
        <v>3</v>
      </c>
      <c r="AY17" s="2">
        <f t="shared" si="14"/>
        <v>3</v>
      </c>
      <c r="AZ17" s="2">
        <f t="shared" si="15"/>
        <v>1.8625000000000035E-4</v>
      </c>
      <c r="BA17" s="2">
        <f t="shared" si="16"/>
        <v>6.3583333333333447E-5</v>
      </c>
      <c r="BB17" s="2">
        <f t="shared" si="17"/>
        <v>1.2491666666666692E-4</v>
      </c>
      <c r="BC17" s="2">
        <f t="shared" si="18"/>
        <v>1.1666666666666667</v>
      </c>
      <c r="BD17" s="2">
        <f t="shared" si="19"/>
        <v>0.70933489167360009</v>
      </c>
      <c r="BE17" s="2">
        <v>6.6349999999999998</v>
      </c>
      <c r="BF17" s="2" t="str">
        <f t="shared" si="20"/>
        <v>Same Var</v>
      </c>
      <c r="BG17" s="2">
        <f t="shared" si="21"/>
        <v>3.617593167351598E-3</v>
      </c>
      <c r="BH17" s="2" t="str">
        <f t="shared" si="22"/>
        <v>NS</v>
      </c>
      <c r="BI17" s="2" t="str">
        <f t="shared" si="23"/>
        <v>NS</v>
      </c>
      <c r="BJ17" s="2" t="str">
        <f t="shared" si="24"/>
        <v/>
      </c>
      <c r="BK17" s="2" t="str">
        <f t="shared" si="25"/>
        <v/>
      </c>
      <c r="BL17" s="2" t="str">
        <f t="shared" si="26"/>
        <v/>
      </c>
    </row>
    <row r="18" spans="1:64" x14ac:dyDescent="0.2">
      <c r="A18" s="1" t="s">
        <v>142</v>
      </c>
      <c r="B18" s="1" t="s">
        <v>416</v>
      </c>
      <c r="C18" s="25">
        <v>38490</v>
      </c>
      <c r="D18" s="1" t="s">
        <v>792</v>
      </c>
      <c r="E18" s="7">
        <v>0.375</v>
      </c>
      <c r="F18" s="1">
        <v>0.1</v>
      </c>
      <c r="G18" s="1" t="s">
        <v>881</v>
      </c>
      <c r="H18" s="1" t="s">
        <v>711</v>
      </c>
      <c r="I18" s="1" t="s">
        <v>61</v>
      </c>
      <c r="J18" s="1" t="s">
        <v>882</v>
      </c>
      <c r="K18">
        <v>0.75</v>
      </c>
      <c r="L18">
        <v>0.25</v>
      </c>
      <c r="M18" s="1">
        <v>0.25700000000000001</v>
      </c>
      <c r="N18" s="1">
        <v>0.28499999999999998</v>
      </c>
      <c r="O18" s="1">
        <v>0.252</v>
      </c>
      <c r="P18" s="1">
        <v>0.28100000000000003</v>
      </c>
      <c r="Q18" s="1">
        <v>0.28000000000000003</v>
      </c>
      <c r="R18" s="1">
        <v>0.25</v>
      </c>
      <c r="S18" s="1">
        <v>0.27900000000000003</v>
      </c>
      <c r="T18" s="1">
        <v>0.26800000000000002</v>
      </c>
      <c r="Y18">
        <f t="shared" si="0"/>
        <v>0.26900000000000002</v>
      </c>
      <c r="Z18">
        <f t="shared" si="1"/>
        <v>1.4222718245318452E-2</v>
      </c>
      <c r="AA18">
        <f t="shared" si="2"/>
        <v>8</v>
      </c>
      <c r="AB18" s="1">
        <v>0.30399999999999999</v>
      </c>
      <c r="AC18" s="1">
        <v>0.30399999999999999</v>
      </c>
      <c r="AD18" s="1">
        <v>0.32200000000000001</v>
      </c>
      <c r="AE18" s="1">
        <v>0.317</v>
      </c>
      <c r="AL18">
        <f t="shared" si="3"/>
        <v>0.31174999999999997</v>
      </c>
      <c r="AM18">
        <f t="shared" si="4"/>
        <v>9.1787798753429194E-3</v>
      </c>
      <c r="AN18">
        <f t="shared" si="5"/>
        <v>4</v>
      </c>
      <c r="AO18">
        <f t="shared" si="6"/>
        <v>1.2450816326530648E-9</v>
      </c>
      <c r="AP18">
        <f t="shared" si="7"/>
        <v>1.7677627702866925E-10</v>
      </c>
      <c r="AQ18">
        <f t="shared" si="8"/>
        <v>7</v>
      </c>
      <c r="AR18">
        <f t="shared" si="9"/>
        <v>18.51796370438943</v>
      </c>
      <c r="AS18">
        <f t="shared" si="10"/>
        <v>0.71114177808178591</v>
      </c>
      <c r="AT18" s="24" t="str">
        <f t="shared" si="11"/>
        <v>Nontoxic</v>
      </c>
      <c r="AU18" s="2">
        <f t="shared" si="12"/>
        <v>115.89219330855016</v>
      </c>
      <c r="AV18" s="26" t="s">
        <v>884</v>
      </c>
      <c r="AW18" s="4" t="s">
        <v>666</v>
      </c>
      <c r="AX18" s="2">
        <f t="shared" si="13"/>
        <v>7</v>
      </c>
      <c r="AY18" s="2">
        <f t="shared" si="14"/>
        <v>3</v>
      </c>
      <c r="AZ18" s="2">
        <f t="shared" si="15"/>
        <v>2.0228571428571439E-4</v>
      </c>
      <c r="BA18" s="2">
        <f t="shared" si="16"/>
        <v>8.4250000000000178E-5</v>
      </c>
      <c r="BB18" s="2">
        <f t="shared" si="17"/>
        <v>1.6687500000000014E-4</v>
      </c>
      <c r="BC18" s="2">
        <f t="shared" si="18"/>
        <v>1.1253968253968254</v>
      </c>
      <c r="BD18" s="2">
        <f t="shared" si="19"/>
        <v>0.62494996572544037</v>
      </c>
      <c r="BE18" s="2">
        <v>6.6349999999999998</v>
      </c>
      <c r="BF18" s="2" t="str">
        <f t="shared" si="20"/>
        <v>Same Var</v>
      </c>
      <c r="BG18" s="2">
        <f t="shared" si="21"/>
        <v>1.4983331489462341E-4</v>
      </c>
      <c r="BH18" s="2" t="str">
        <f t="shared" si="22"/>
        <v>NS</v>
      </c>
      <c r="BI18" s="2" t="str">
        <f t="shared" si="23"/>
        <v>NS</v>
      </c>
      <c r="BJ18" s="2" t="str">
        <f t="shared" si="24"/>
        <v/>
      </c>
      <c r="BK18" s="2" t="str">
        <f t="shared" si="25"/>
        <v/>
      </c>
      <c r="BL18" s="2" t="str">
        <f t="shared" si="26"/>
        <v/>
      </c>
    </row>
    <row r="19" spans="1:64" x14ac:dyDescent="0.2">
      <c r="A19" s="1" t="s">
        <v>142</v>
      </c>
      <c r="B19" s="1" t="s">
        <v>426</v>
      </c>
      <c r="C19" s="25">
        <v>38489</v>
      </c>
      <c r="D19" s="1" t="s">
        <v>792</v>
      </c>
      <c r="E19" s="7">
        <v>0.66666666666666663</v>
      </c>
      <c r="F19" s="1">
        <v>0.1</v>
      </c>
      <c r="G19" s="1" t="s">
        <v>881</v>
      </c>
      <c r="H19" s="1" t="s">
        <v>711</v>
      </c>
      <c r="I19" s="1" t="s">
        <v>61</v>
      </c>
      <c r="J19" s="1" t="s">
        <v>882</v>
      </c>
      <c r="K19">
        <v>0.75</v>
      </c>
      <c r="L19">
        <v>0.25</v>
      </c>
      <c r="M19" s="1">
        <v>0.25700000000000001</v>
      </c>
      <c r="N19" s="1">
        <v>0.28499999999999998</v>
      </c>
      <c r="O19" s="1">
        <v>0.252</v>
      </c>
      <c r="P19" s="1">
        <v>0.28100000000000003</v>
      </c>
      <c r="Q19" s="1">
        <v>0.28000000000000003</v>
      </c>
      <c r="R19" s="1">
        <v>0.25</v>
      </c>
      <c r="S19" s="1">
        <v>0.27900000000000003</v>
      </c>
      <c r="T19" s="1">
        <v>0.26800000000000002</v>
      </c>
      <c r="Y19">
        <f t="shared" si="0"/>
        <v>0.26900000000000002</v>
      </c>
      <c r="Z19">
        <f t="shared" si="1"/>
        <v>1.4222718245318452E-2</v>
      </c>
      <c r="AA19">
        <f t="shared" si="2"/>
        <v>8</v>
      </c>
      <c r="AB19" s="1">
        <v>0.29699999999999999</v>
      </c>
      <c r="AC19" s="1">
        <v>0.24199999999999999</v>
      </c>
      <c r="AD19" s="1">
        <v>0.25</v>
      </c>
      <c r="AE19" s="1">
        <v>0.26</v>
      </c>
      <c r="AL19">
        <f t="shared" si="3"/>
        <v>0.26224999999999998</v>
      </c>
      <c r="AM19">
        <f t="shared" si="4"/>
        <v>2.4308777564218783E-2</v>
      </c>
      <c r="AN19">
        <f t="shared" si="5"/>
        <v>4</v>
      </c>
      <c r="AO19">
        <f t="shared" si="6"/>
        <v>2.6228573696145108E-8</v>
      </c>
      <c r="AP19">
        <f t="shared" si="7"/>
        <v>7.3035355362879234E-9</v>
      </c>
      <c r="AQ19">
        <f t="shared" si="8"/>
        <v>3</v>
      </c>
      <c r="AR19">
        <f t="shared" si="9"/>
        <v>4.7540276800407195</v>
      </c>
      <c r="AS19">
        <f t="shared" si="10"/>
        <v>0.76489232840434507</v>
      </c>
      <c r="AT19" s="24" t="str">
        <f t="shared" si="11"/>
        <v>Nontoxic</v>
      </c>
      <c r="AU19" s="2">
        <f t="shared" si="12"/>
        <v>97.490706319702596</v>
      </c>
      <c r="AV19" s="4" t="s">
        <v>663</v>
      </c>
      <c r="AX19" s="2">
        <f t="shared" si="13"/>
        <v>7</v>
      </c>
      <c r="AY19" s="2">
        <f t="shared" si="14"/>
        <v>3</v>
      </c>
      <c r="AZ19" s="2">
        <f t="shared" si="15"/>
        <v>2.0228571428571439E-4</v>
      </c>
      <c r="BA19" s="2">
        <f t="shared" si="16"/>
        <v>5.9091666666666646E-4</v>
      </c>
      <c r="BB19" s="2">
        <f t="shared" si="17"/>
        <v>3.1887500000000004E-4</v>
      </c>
      <c r="BC19" s="2">
        <f t="shared" si="18"/>
        <v>1.1253968253968254</v>
      </c>
      <c r="BD19" s="2">
        <f t="shared" si="19"/>
        <v>1.1864249547820676</v>
      </c>
      <c r="BE19" s="2">
        <v>6.6349999999999998</v>
      </c>
      <c r="BF19" s="2" t="str">
        <f t="shared" si="20"/>
        <v>Same Var</v>
      </c>
      <c r="BG19" s="2">
        <f t="shared" si="21"/>
        <v>0.27542492357588461</v>
      </c>
      <c r="BH19" s="2" t="str">
        <f t="shared" si="22"/>
        <v>NS</v>
      </c>
      <c r="BI19" s="2" t="str">
        <f t="shared" si="23"/>
        <v>NS</v>
      </c>
      <c r="BJ19" s="2" t="str">
        <f t="shared" si="24"/>
        <v>Same Var T-test</v>
      </c>
      <c r="BK19" s="2" t="str">
        <f t="shared" si="25"/>
        <v/>
      </c>
      <c r="BL19" s="2" t="str">
        <f t="shared" si="26"/>
        <v/>
      </c>
    </row>
    <row r="20" spans="1:64" x14ac:dyDescent="0.2">
      <c r="A20" s="1" t="s">
        <v>142</v>
      </c>
      <c r="B20" s="1" t="s">
        <v>429</v>
      </c>
      <c r="C20" s="25">
        <v>38489</v>
      </c>
      <c r="D20" s="1" t="s">
        <v>792</v>
      </c>
      <c r="E20" s="7">
        <v>0.58333333333333337</v>
      </c>
      <c r="F20" s="1">
        <v>0</v>
      </c>
      <c r="G20" s="1" t="s">
        <v>881</v>
      </c>
      <c r="H20" s="1" t="s">
        <v>711</v>
      </c>
      <c r="I20" s="1" t="s">
        <v>61</v>
      </c>
      <c r="J20" s="1" t="s">
        <v>882</v>
      </c>
      <c r="K20">
        <v>0.75</v>
      </c>
      <c r="L20">
        <v>0.25</v>
      </c>
      <c r="M20" s="1">
        <v>0.25700000000000001</v>
      </c>
      <c r="N20" s="1">
        <v>0.28499999999999998</v>
      </c>
      <c r="O20" s="1">
        <v>0.252</v>
      </c>
      <c r="P20" s="1">
        <v>0.28100000000000003</v>
      </c>
      <c r="Q20" s="1">
        <v>0.28000000000000003</v>
      </c>
      <c r="R20" s="1">
        <v>0.25</v>
      </c>
      <c r="S20" s="1">
        <v>0.27900000000000003</v>
      </c>
      <c r="T20" s="1">
        <v>0.26800000000000002</v>
      </c>
      <c r="Y20">
        <f t="shared" si="0"/>
        <v>0.26900000000000002</v>
      </c>
      <c r="Z20">
        <f t="shared" si="1"/>
        <v>1.4222718245318452E-2</v>
      </c>
      <c r="AA20">
        <f t="shared" si="2"/>
        <v>8</v>
      </c>
      <c r="AB20" s="1">
        <v>0.26700000000000002</v>
      </c>
      <c r="AC20" s="1">
        <v>0.21299999999999999</v>
      </c>
      <c r="AD20" s="1">
        <v>0.23599999999999999</v>
      </c>
      <c r="AE20" s="1">
        <v>0.254</v>
      </c>
      <c r="AL20">
        <f t="shared" si="3"/>
        <v>0.24249999999999999</v>
      </c>
      <c r="AM20">
        <f t="shared" si="4"/>
        <v>2.3416518386244648E-2</v>
      </c>
      <c r="AN20">
        <f t="shared" si="5"/>
        <v>4</v>
      </c>
      <c r="AO20">
        <f t="shared" si="6"/>
        <v>2.2893671352395144E-8</v>
      </c>
      <c r="AP20">
        <f t="shared" si="7"/>
        <v>6.2928467342046012E-9</v>
      </c>
      <c r="AQ20">
        <f t="shared" si="8"/>
        <v>3</v>
      </c>
      <c r="AR20">
        <f t="shared" si="9"/>
        <v>3.3128269617964694</v>
      </c>
      <c r="AS20">
        <f t="shared" si="10"/>
        <v>0.76489232840434507</v>
      </c>
      <c r="AT20" s="24" t="str">
        <f t="shared" si="11"/>
        <v>Nontoxic</v>
      </c>
      <c r="AU20" s="2">
        <f t="shared" si="12"/>
        <v>90.14869888475836</v>
      </c>
      <c r="AV20" s="4" t="s">
        <v>663</v>
      </c>
      <c r="AX20" s="2">
        <f t="shared" si="13"/>
        <v>7</v>
      </c>
      <c r="AY20" s="2">
        <f t="shared" si="14"/>
        <v>3</v>
      </c>
      <c r="AZ20" s="2">
        <f t="shared" si="15"/>
        <v>2.0228571428571439E-4</v>
      </c>
      <c r="BA20" s="2">
        <f t="shared" si="16"/>
        <v>5.4833333333333362E-4</v>
      </c>
      <c r="BB20" s="2">
        <f t="shared" si="17"/>
        <v>3.0610000000000018E-4</v>
      </c>
      <c r="BC20" s="2">
        <f t="shared" si="18"/>
        <v>1.1253968253968254</v>
      </c>
      <c r="BD20" s="2">
        <f t="shared" si="19"/>
        <v>1.022484188299857</v>
      </c>
      <c r="BE20" s="2">
        <v>6.6349999999999998</v>
      </c>
      <c r="BF20" s="2" t="str">
        <f t="shared" si="20"/>
        <v>Same Var</v>
      </c>
      <c r="BG20" s="2">
        <f t="shared" si="21"/>
        <v>1.6455674524596748E-2</v>
      </c>
      <c r="BH20" s="2" t="str">
        <f t="shared" si="22"/>
        <v>Sig</v>
      </c>
      <c r="BI20" s="2" t="str">
        <f t="shared" si="23"/>
        <v>Sig</v>
      </c>
      <c r="BJ20" s="2" t="str">
        <f t="shared" si="24"/>
        <v>Same Var T-test</v>
      </c>
      <c r="BK20" s="2" t="str">
        <f t="shared" si="25"/>
        <v/>
      </c>
      <c r="BL20" s="2" t="str">
        <f t="shared" si="26"/>
        <v>NOECToxicLess25</v>
      </c>
    </row>
    <row r="21" spans="1:64" x14ac:dyDescent="0.2">
      <c r="A21" s="1" t="s">
        <v>142</v>
      </c>
      <c r="B21" s="1" t="s">
        <v>247</v>
      </c>
      <c r="C21" s="25">
        <v>40078</v>
      </c>
      <c r="D21" s="1" t="s">
        <v>742</v>
      </c>
      <c r="E21" s="7">
        <v>0.45833333333333331</v>
      </c>
      <c r="F21" s="1">
        <v>0.1</v>
      </c>
      <c r="G21" s="1" t="s">
        <v>883</v>
      </c>
      <c r="H21" s="1" t="s">
        <v>711</v>
      </c>
      <c r="I21" s="1" t="s">
        <v>61</v>
      </c>
      <c r="J21" s="1" t="s">
        <v>882</v>
      </c>
      <c r="K21">
        <v>0.75</v>
      </c>
      <c r="L21">
        <v>0.25</v>
      </c>
      <c r="M21" s="1">
        <v>0.72099999999999997</v>
      </c>
      <c r="N21" s="1">
        <v>0.68899999999999995</v>
      </c>
      <c r="O21" s="1">
        <v>0.69099999999999995</v>
      </c>
      <c r="P21" s="1">
        <v>0.69899999999999995</v>
      </c>
      <c r="Y21">
        <f t="shared" si="0"/>
        <v>0.7</v>
      </c>
      <c r="Z21">
        <f t="shared" si="1"/>
        <v>1.4651507317223953E-2</v>
      </c>
      <c r="AA21">
        <f t="shared" si="2"/>
        <v>4</v>
      </c>
      <c r="AB21" s="1">
        <v>0.68</v>
      </c>
      <c r="AC21" s="1">
        <v>0.65800000000000003</v>
      </c>
      <c r="AD21" s="1">
        <v>0.76</v>
      </c>
      <c r="AE21" s="1">
        <v>0.67400000000000004</v>
      </c>
      <c r="AL21">
        <f t="shared" si="3"/>
        <v>0.69299999999999995</v>
      </c>
      <c r="AM21">
        <f t="shared" si="4"/>
        <v>4.5621632295801649E-2</v>
      </c>
      <c r="AN21">
        <f t="shared" si="5"/>
        <v>4</v>
      </c>
      <c r="AO21">
        <f t="shared" si="6"/>
        <v>3.0307318793402751E-7</v>
      </c>
      <c r="AP21">
        <f t="shared" si="7"/>
        <v>9.055268764467583E-8</v>
      </c>
      <c r="AQ21">
        <f t="shared" si="8"/>
        <v>3</v>
      </c>
      <c r="AR21">
        <f t="shared" si="9"/>
        <v>7.1601546470405557</v>
      </c>
      <c r="AS21">
        <f t="shared" si="10"/>
        <v>0.76489232840434507</v>
      </c>
      <c r="AT21" s="24" t="str">
        <f t="shared" si="11"/>
        <v>Nontoxic</v>
      </c>
      <c r="AU21" s="2">
        <f t="shared" si="12"/>
        <v>99</v>
      </c>
      <c r="AV21" t="s">
        <v>663</v>
      </c>
      <c r="AX21" s="2">
        <f t="shared" si="13"/>
        <v>3</v>
      </c>
      <c r="AY21" s="2">
        <f t="shared" si="14"/>
        <v>3</v>
      </c>
      <c r="AZ21" s="2">
        <f t="shared" si="15"/>
        <v>2.1466666666666704E-4</v>
      </c>
      <c r="BA21" s="2">
        <f t="shared" si="16"/>
        <v>2.0813333333333322E-3</v>
      </c>
      <c r="BB21" s="2">
        <f t="shared" si="17"/>
        <v>1.1479999999999995E-3</v>
      </c>
      <c r="BC21" s="2">
        <f t="shared" si="18"/>
        <v>1.1666666666666667</v>
      </c>
      <c r="BD21" s="2">
        <f t="shared" si="19"/>
        <v>2.781521288628594</v>
      </c>
      <c r="BE21" s="2">
        <v>6.6349999999999998</v>
      </c>
      <c r="BF21" s="2" t="str">
        <f t="shared" si="20"/>
        <v>Same Var</v>
      </c>
      <c r="BG21" s="2">
        <f t="shared" si="21"/>
        <v>0.38999646845378616</v>
      </c>
      <c r="BH21" s="2" t="str">
        <f t="shared" si="22"/>
        <v>NS</v>
      </c>
      <c r="BI21" s="2" t="str">
        <f t="shared" si="23"/>
        <v>NS</v>
      </c>
      <c r="BJ21" s="2" t="str">
        <f t="shared" si="24"/>
        <v>Same Var T-test</v>
      </c>
      <c r="BK21" s="2" t="str">
        <f t="shared" si="25"/>
        <v/>
      </c>
      <c r="BL21" s="2" t="str">
        <f t="shared" si="26"/>
        <v/>
      </c>
    </row>
    <row r="22" spans="1:64" x14ac:dyDescent="0.2">
      <c r="A22" s="1" t="s">
        <v>142</v>
      </c>
      <c r="B22" s="1" t="s">
        <v>249</v>
      </c>
      <c r="C22" s="25">
        <v>40078</v>
      </c>
      <c r="D22" s="1" t="s">
        <v>742</v>
      </c>
      <c r="E22" s="7">
        <v>0.40625</v>
      </c>
      <c r="F22" s="1">
        <v>0.1</v>
      </c>
      <c r="G22" s="1" t="s">
        <v>883</v>
      </c>
      <c r="H22" s="1" t="s">
        <v>711</v>
      </c>
      <c r="I22" s="1" t="s">
        <v>61</v>
      </c>
      <c r="J22" s="1" t="s">
        <v>882</v>
      </c>
      <c r="K22">
        <v>0.75</v>
      </c>
      <c r="L22">
        <v>0.25</v>
      </c>
      <c r="M22" s="1">
        <v>0.72099999999999997</v>
      </c>
      <c r="N22" s="1">
        <v>0.68899999999999995</v>
      </c>
      <c r="O22" s="1">
        <v>0.69099999999999995</v>
      </c>
      <c r="P22" s="1">
        <v>0.69899999999999995</v>
      </c>
      <c r="Y22">
        <f t="shared" si="0"/>
        <v>0.7</v>
      </c>
      <c r="Z22">
        <f t="shared" si="1"/>
        <v>1.4651507317223953E-2</v>
      </c>
      <c r="AA22">
        <f t="shared" si="2"/>
        <v>4</v>
      </c>
      <c r="AB22" s="1">
        <v>0.82099999999999995</v>
      </c>
      <c r="AC22" s="1">
        <v>0.81899999999999995</v>
      </c>
      <c r="AD22" s="1">
        <v>0.78500000000000003</v>
      </c>
      <c r="AE22" s="1">
        <v>0.77400000000000002</v>
      </c>
      <c r="AL22">
        <f t="shared" si="3"/>
        <v>0.79974999999999996</v>
      </c>
      <c r="AM22">
        <f t="shared" si="4"/>
        <v>2.382400749943912E-2</v>
      </c>
      <c r="AN22">
        <f t="shared" si="5"/>
        <v>4</v>
      </c>
      <c r="AO22">
        <f t="shared" si="6"/>
        <v>2.9612673611110962E-8</v>
      </c>
      <c r="AP22">
        <f t="shared" si="7"/>
        <v>7.0152375578703265E-9</v>
      </c>
      <c r="AQ22">
        <f t="shared" si="8"/>
        <v>4</v>
      </c>
      <c r="AR22">
        <f t="shared" si="9"/>
        <v>20.944417969182098</v>
      </c>
      <c r="AS22">
        <f t="shared" si="10"/>
        <v>0.74069708411268287</v>
      </c>
      <c r="AT22" s="24" t="str">
        <f t="shared" si="11"/>
        <v>Nontoxic</v>
      </c>
      <c r="AU22" s="2">
        <f t="shared" si="12"/>
        <v>114.25</v>
      </c>
      <c r="AV22" s="26" t="s">
        <v>884</v>
      </c>
      <c r="AW22" s="4" t="s">
        <v>666</v>
      </c>
      <c r="AX22" s="2">
        <f t="shared" si="13"/>
        <v>3</v>
      </c>
      <c r="AY22" s="2">
        <f t="shared" si="14"/>
        <v>3</v>
      </c>
      <c r="AZ22" s="2">
        <f t="shared" si="15"/>
        <v>2.1466666666666704E-4</v>
      </c>
      <c r="BA22" s="2">
        <f t="shared" si="16"/>
        <v>5.675833333333314E-4</v>
      </c>
      <c r="BB22" s="2">
        <f t="shared" si="17"/>
        <v>3.9112499999999927E-4</v>
      </c>
      <c r="BC22" s="2">
        <f t="shared" si="18"/>
        <v>1.1666666666666667</v>
      </c>
      <c r="BD22" s="2">
        <f t="shared" si="19"/>
        <v>0.58520670451336188</v>
      </c>
      <c r="BE22" s="2">
        <v>6.6349999999999998</v>
      </c>
      <c r="BF22" s="2" t="str">
        <f t="shared" si="20"/>
        <v>Same Var</v>
      </c>
      <c r="BG22" s="2">
        <f t="shared" si="21"/>
        <v>1.9115678296051304E-4</v>
      </c>
      <c r="BH22" s="2" t="str">
        <f t="shared" si="22"/>
        <v>NS</v>
      </c>
      <c r="BI22" s="2" t="str">
        <f t="shared" si="23"/>
        <v>NS</v>
      </c>
      <c r="BJ22" s="2" t="str">
        <f t="shared" si="24"/>
        <v/>
      </c>
      <c r="BK22" s="2" t="str">
        <f t="shared" si="25"/>
        <v/>
      </c>
      <c r="BL22" s="2" t="str">
        <f t="shared" si="26"/>
        <v/>
      </c>
    </row>
    <row r="23" spans="1:64" x14ac:dyDescent="0.2">
      <c r="A23" s="1" t="s">
        <v>142</v>
      </c>
      <c r="B23" s="1" t="s">
        <v>250</v>
      </c>
      <c r="C23" s="25">
        <v>40078</v>
      </c>
      <c r="D23" s="1" t="s">
        <v>742</v>
      </c>
      <c r="E23" s="7">
        <v>0.70833333333333337</v>
      </c>
      <c r="F23" s="1">
        <v>0.1</v>
      </c>
      <c r="G23" s="1" t="s">
        <v>883</v>
      </c>
      <c r="H23" s="1" t="s">
        <v>711</v>
      </c>
      <c r="I23" s="1" t="s">
        <v>61</v>
      </c>
      <c r="J23" s="1" t="s">
        <v>882</v>
      </c>
      <c r="K23">
        <v>0.75</v>
      </c>
      <c r="L23">
        <v>0.25</v>
      </c>
      <c r="M23" s="1">
        <v>0.72099999999999997</v>
      </c>
      <c r="N23" s="1">
        <v>0.68899999999999995</v>
      </c>
      <c r="O23" s="1">
        <v>0.69099999999999995</v>
      </c>
      <c r="P23" s="1">
        <v>0.69899999999999995</v>
      </c>
      <c r="Y23">
        <f t="shared" si="0"/>
        <v>0.7</v>
      </c>
      <c r="Z23">
        <f t="shared" si="1"/>
        <v>1.4651507317223953E-2</v>
      </c>
      <c r="AA23">
        <f t="shared" si="2"/>
        <v>4</v>
      </c>
      <c r="AB23" s="1">
        <v>0.72599999999999998</v>
      </c>
      <c r="AC23" s="1">
        <v>0.77800000000000002</v>
      </c>
      <c r="AD23" s="1">
        <v>0.83599999999999997</v>
      </c>
      <c r="AE23" s="1">
        <v>0.82599999999999996</v>
      </c>
      <c r="AL23">
        <f t="shared" si="3"/>
        <v>0.79149999999999998</v>
      </c>
      <c r="AM23">
        <f t="shared" si="4"/>
        <v>5.0474415961620257E-2</v>
      </c>
      <c r="AN23">
        <f t="shared" si="5"/>
        <v>4</v>
      </c>
      <c r="AO23">
        <f t="shared" si="6"/>
        <v>4.450279691840276E-7</v>
      </c>
      <c r="AP23">
        <f t="shared" si="7"/>
        <v>1.3552470847800919E-7</v>
      </c>
      <c r="AQ23">
        <f t="shared" si="8"/>
        <v>3</v>
      </c>
      <c r="AR23">
        <f t="shared" si="9"/>
        <v>10.318115541253805</v>
      </c>
      <c r="AS23">
        <f t="shared" si="10"/>
        <v>0.76489232840434507</v>
      </c>
      <c r="AT23" s="24" t="str">
        <f t="shared" si="11"/>
        <v>Nontoxic</v>
      </c>
      <c r="AU23" s="2">
        <f t="shared" si="12"/>
        <v>113.07142857142858</v>
      </c>
      <c r="AV23" s="26" t="s">
        <v>884</v>
      </c>
      <c r="AW23" s="4" t="s">
        <v>666</v>
      </c>
      <c r="AX23" s="2">
        <f t="shared" si="13"/>
        <v>3</v>
      </c>
      <c r="AY23" s="2">
        <f t="shared" si="14"/>
        <v>3</v>
      </c>
      <c r="AZ23" s="2">
        <f t="shared" si="15"/>
        <v>2.1466666666666704E-4</v>
      </c>
      <c r="BA23" s="2">
        <f t="shared" si="16"/>
        <v>2.547666666666666E-3</v>
      </c>
      <c r="BB23" s="2">
        <f t="shared" si="17"/>
        <v>1.3811666666666666E-3</v>
      </c>
      <c r="BC23" s="2">
        <f t="shared" si="18"/>
        <v>1.1666666666666667</v>
      </c>
      <c r="BD23" s="2">
        <f t="shared" si="19"/>
        <v>3.2126092437367459</v>
      </c>
      <c r="BE23" s="2">
        <v>6.6349999999999998</v>
      </c>
      <c r="BF23" s="2" t="str">
        <f t="shared" si="20"/>
        <v>Same Var</v>
      </c>
      <c r="BG23" s="2">
        <f t="shared" si="21"/>
        <v>6.5562578989744298E-3</v>
      </c>
      <c r="BH23" s="2" t="str">
        <f t="shared" si="22"/>
        <v>NS</v>
      </c>
      <c r="BI23" s="2" t="str">
        <f t="shared" si="23"/>
        <v>NS</v>
      </c>
      <c r="BJ23" s="2" t="str">
        <f t="shared" si="24"/>
        <v/>
      </c>
      <c r="BK23" s="2" t="str">
        <f t="shared" si="25"/>
        <v/>
      </c>
      <c r="BL23" s="2" t="str">
        <f t="shared" si="26"/>
        <v/>
      </c>
    </row>
    <row r="24" spans="1:64" x14ac:dyDescent="0.2">
      <c r="A24" s="1" t="s">
        <v>142</v>
      </c>
      <c r="B24" s="1" t="s">
        <v>251</v>
      </c>
      <c r="C24" s="25">
        <v>40078</v>
      </c>
      <c r="D24" s="1" t="s">
        <v>742</v>
      </c>
      <c r="E24" s="7">
        <v>0.58333333333333337</v>
      </c>
      <c r="F24" s="1">
        <v>0.1</v>
      </c>
      <c r="G24" s="1" t="s">
        <v>883</v>
      </c>
      <c r="H24" s="1" t="s">
        <v>711</v>
      </c>
      <c r="I24" s="1" t="s">
        <v>61</v>
      </c>
      <c r="J24" s="1" t="s">
        <v>882</v>
      </c>
      <c r="K24">
        <v>0.75</v>
      </c>
      <c r="L24">
        <v>0.25</v>
      </c>
      <c r="M24" s="1">
        <v>0.72099999999999997</v>
      </c>
      <c r="N24" s="1">
        <v>0.68899999999999995</v>
      </c>
      <c r="O24" s="1">
        <v>0.69099999999999995</v>
      </c>
      <c r="P24" s="1">
        <v>0.69899999999999995</v>
      </c>
      <c r="Y24">
        <f t="shared" si="0"/>
        <v>0.7</v>
      </c>
      <c r="Z24">
        <f t="shared" si="1"/>
        <v>1.4651507317223953E-2</v>
      </c>
      <c r="AA24">
        <f t="shared" si="2"/>
        <v>4</v>
      </c>
      <c r="AB24" s="1">
        <v>0.70699999999999996</v>
      </c>
      <c r="AC24" s="1">
        <v>0.80500000000000005</v>
      </c>
      <c r="AD24" s="1">
        <v>0.7</v>
      </c>
      <c r="AE24" s="1">
        <v>0.80600000000000005</v>
      </c>
      <c r="AL24">
        <f t="shared" si="3"/>
        <v>0.75449999999999995</v>
      </c>
      <c r="AM24">
        <f t="shared" si="4"/>
        <v>5.8960438713881187E-2</v>
      </c>
      <c r="AN24">
        <f t="shared" si="5"/>
        <v>4</v>
      </c>
      <c r="AO24">
        <f t="shared" si="6"/>
        <v>8.0868803168403064E-7</v>
      </c>
      <c r="AP24">
        <f t="shared" si="7"/>
        <v>2.5207237514467682E-7</v>
      </c>
      <c r="AQ24">
        <f t="shared" si="8"/>
        <v>3</v>
      </c>
      <c r="AR24">
        <f t="shared" si="9"/>
        <v>7.6531008426531759</v>
      </c>
      <c r="AS24">
        <f t="shared" si="10"/>
        <v>0.76489232840434507</v>
      </c>
      <c r="AT24" s="24" t="str">
        <f t="shared" si="11"/>
        <v>Nontoxic</v>
      </c>
      <c r="AU24" s="2">
        <f t="shared" si="12"/>
        <v>107.78571428571428</v>
      </c>
      <c r="AV24" s="26" t="s">
        <v>884</v>
      </c>
      <c r="AW24" s="4" t="s">
        <v>666</v>
      </c>
      <c r="AX24" s="2">
        <f t="shared" si="13"/>
        <v>3</v>
      </c>
      <c r="AY24" s="2">
        <f t="shared" si="14"/>
        <v>3</v>
      </c>
      <c r="AZ24" s="2">
        <f t="shared" si="15"/>
        <v>2.1466666666666704E-4</v>
      </c>
      <c r="BA24" s="2">
        <f t="shared" si="16"/>
        <v>3.4763333333333395E-3</v>
      </c>
      <c r="BB24" s="2">
        <f t="shared" si="17"/>
        <v>1.8455000000000032E-3</v>
      </c>
      <c r="BC24" s="2">
        <f t="shared" si="18"/>
        <v>1.1666666666666667</v>
      </c>
      <c r="BD24" s="2">
        <f t="shared" si="19"/>
        <v>3.9039203058448124</v>
      </c>
      <c r="BE24" s="2">
        <v>6.6349999999999998</v>
      </c>
      <c r="BF24" s="2" t="str">
        <f t="shared" si="20"/>
        <v>Same Var</v>
      </c>
      <c r="BG24" s="2">
        <f t="shared" si="21"/>
        <v>6.1473691016043878E-2</v>
      </c>
      <c r="BH24" s="2" t="str">
        <f t="shared" si="22"/>
        <v>NS</v>
      </c>
      <c r="BI24" s="2" t="str">
        <f t="shared" si="23"/>
        <v>NS</v>
      </c>
      <c r="BJ24" s="2" t="str">
        <f t="shared" si="24"/>
        <v/>
      </c>
      <c r="BK24" s="2" t="str">
        <f t="shared" si="25"/>
        <v/>
      </c>
      <c r="BL24" s="2" t="str">
        <f t="shared" si="26"/>
        <v/>
      </c>
    </row>
    <row r="25" spans="1:64" x14ac:dyDescent="0.2">
      <c r="A25" s="1" t="s">
        <v>142</v>
      </c>
      <c r="B25" s="1" t="s">
        <v>254</v>
      </c>
      <c r="C25" s="25">
        <v>40078</v>
      </c>
      <c r="D25" s="1" t="s">
        <v>742</v>
      </c>
      <c r="E25" s="7">
        <v>0.64236111111111116</v>
      </c>
      <c r="F25" s="1">
        <v>0.1</v>
      </c>
      <c r="G25" s="1" t="s">
        <v>883</v>
      </c>
      <c r="H25" s="1" t="s">
        <v>711</v>
      </c>
      <c r="I25" s="1" t="s">
        <v>61</v>
      </c>
      <c r="J25" s="1" t="s">
        <v>882</v>
      </c>
      <c r="K25">
        <v>0.75</v>
      </c>
      <c r="L25">
        <v>0.25</v>
      </c>
      <c r="M25" s="1">
        <v>0.72099999999999997</v>
      </c>
      <c r="N25" s="1">
        <v>0.68899999999999995</v>
      </c>
      <c r="O25" s="1">
        <v>0.69099999999999995</v>
      </c>
      <c r="P25" s="1">
        <v>0.69899999999999995</v>
      </c>
      <c r="Y25">
        <f t="shared" si="0"/>
        <v>0.7</v>
      </c>
      <c r="Z25">
        <f t="shared" si="1"/>
        <v>1.4651507317223953E-2</v>
      </c>
      <c r="AA25">
        <f t="shared" si="2"/>
        <v>4</v>
      </c>
      <c r="AB25" s="1">
        <v>0.82</v>
      </c>
      <c r="AC25" s="1">
        <v>0.83099999999999996</v>
      </c>
      <c r="AD25" s="1">
        <v>0.877</v>
      </c>
      <c r="AE25" s="1">
        <v>0.86299999999999999</v>
      </c>
      <c r="AL25">
        <f t="shared" si="3"/>
        <v>0.84774999999999989</v>
      </c>
      <c r="AM25">
        <f t="shared" si="4"/>
        <v>2.6700499371110416E-2</v>
      </c>
      <c r="AN25">
        <f t="shared" si="5"/>
        <v>4</v>
      </c>
      <c r="AO25">
        <f t="shared" si="6"/>
        <v>4.3437506944444571E-8</v>
      </c>
      <c r="AP25">
        <f t="shared" si="7"/>
        <v>1.0892307002314846E-8</v>
      </c>
      <c r="AQ25">
        <f t="shared" si="8"/>
        <v>3</v>
      </c>
      <c r="AR25">
        <f t="shared" si="9"/>
        <v>22.356305111728542</v>
      </c>
      <c r="AS25">
        <f t="shared" si="10"/>
        <v>0.76489232840434507</v>
      </c>
      <c r="AT25" s="24" t="str">
        <f t="shared" si="11"/>
        <v>Nontoxic</v>
      </c>
      <c r="AU25" s="2">
        <f t="shared" si="12"/>
        <v>121.10714285714286</v>
      </c>
      <c r="AV25" s="26" t="s">
        <v>884</v>
      </c>
      <c r="AW25" s="4" t="s">
        <v>666</v>
      </c>
      <c r="AX25" s="2">
        <f t="shared" si="13"/>
        <v>3</v>
      </c>
      <c r="AY25" s="2">
        <f t="shared" si="14"/>
        <v>3</v>
      </c>
      <c r="AZ25" s="2">
        <f t="shared" si="15"/>
        <v>2.1466666666666704E-4</v>
      </c>
      <c r="BA25" s="2">
        <f t="shared" si="16"/>
        <v>7.1291666666666769E-4</v>
      </c>
      <c r="BB25" s="2">
        <f t="shared" si="17"/>
        <v>4.6379166666666731E-4</v>
      </c>
      <c r="BC25" s="2">
        <f t="shared" si="18"/>
        <v>1.1666666666666667</v>
      </c>
      <c r="BD25" s="2">
        <f t="shared" si="19"/>
        <v>0.87536556081262917</v>
      </c>
      <c r="BE25" s="2">
        <v>6.6349999999999998</v>
      </c>
      <c r="BF25" s="2" t="str">
        <f t="shared" si="20"/>
        <v>Same Var</v>
      </c>
      <c r="BG25" s="2">
        <f t="shared" si="21"/>
        <v>3.4394850424204679E-5</v>
      </c>
      <c r="BH25" s="2" t="str">
        <f t="shared" si="22"/>
        <v>NS</v>
      </c>
      <c r="BI25" s="2" t="str">
        <f t="shared" si="23"/>
        <v>NS</v>
      </c>
      <c r="BJ25" s="2" t="str">
        <f t="shared" si="24"/>
        <v/>
      </c>
      <c r="BK25" s="2" t="str">
        <f t="shared" si="25"/>
        <v/>
      </c>
      <c r="BL25" s="2" t="str">
        <f t="shared" si="26"/>
        <v/>
      </c>
    </row>
    <row r="26" spans="1:64" x14ac:dyDescent="0.2">
      <c r="A26" s="1" t="s">
        <v>142</v>
      </c>
      <c r="B26" s="1" t="s">
        <v>255</v>
      </c>
      <c r="C26" s="25">
        <v>40078</v>
      </c>
      <c r="D26" s="1" t="s">
        <v>742</v>
      </c>
      <c r="E26" s="7">
        <v>0.625</v>
      </c>
      <c r="F26" s="1">
        <v>0.1</v>
      </c>
      <c r="G26" s="1" t="s">
        <v>883</v>
      </c>
      <c r="H26" s="1" t="s">
        <v>711</v>
      </c>
      <c r="I26" s="1" t="s">
        <v>61</v>
      </c>
      <c r="J26" s="1" t="s">
        <v>882</v>
      </c>
      <c r="K26">
        <v>0.75</v>
      </c>
      <c r="L26">
        <v>0.25</v>
      </c>
      <c r="M26" s="1">
        <v>0.72099999999999997</v>
      </c>
      <c r="N26" s="1">
        <v>0.68899999999999995</v>
      </c>
      <c r="O26" s="1">
        <v>0.69099999999999995</v>
      </c>
      <c r="P26" s="1">
        <v>0.69899999999999995</v>
      </c>
      <c r="Y26">
        <f t="shared" si="0"/>
        <v>0.7</v>
      </c>
      <c r="Z26">
        <f t="shared" si="1"/>
        <v>1.4651507317223953E-2</v>
      </c>
      <c r="AA26">
        <f t="shared" si="2"/>
        <v>4</v>
      </c>
      <c r="AB26" s="1">
        <v>0.72099999999999997</v>
      </c>
      <c r="AC26" s="1">
        <v>0.66300000000000003</v>
      </c>
      <c r="AD26" s="1">
        <v>0.63100000000000001</v>
      </c>
      <c r="AE26" s="1">
        <v>0.79200000000000004</v>
      </c>
      <c r="AL26">
        <f t="shared" si="3"/>
        <v>0.70174999999999987</v>
      </c>
      <c r="AM26">
        <f t="shared" si="4"/>
        <v>7.0764280066523202E-2</v>
      </c>
      <c r="AN26">
        <f t="shared" si="5"/>
        <v>4</v>
      </c>
      <c r="AO26">
        <f t="shared" si="6"/>
        <v>1.6437376736111108E-6</v>
      </c>
      <c r="AP26">
        <f t="shared" si="7"/>
        <v>5.2271815422453698E-7</v>
      </c>
      <c r="AQ26">
        <f t="shared" si="8"/>
        <v>3</v>
      </c>
      <c r="AR26">
        <f t="shared" si="9"/>
        <v>4.9362971521435615</v>
      </c>
      <c r="AS26">
        <f t="shared" si="10"/>
        <v>0.76489232840434507</v>
      </c>
      <c r="AT26" s="24" t="str">
        <f t="shared" si="11"/>
        <v>Nontoxic</v>
      </c>
      <c r="AU26" s="2">
        <f t="shared" si="12"/>
        <v>100.25</v>
      </c>
      <c r="AV26" s="26" t="s">
        <v>884</v>
      </c>
      <c r="AW26" s="4" t="s">
        <v>666</v>
      </c>
      <c r="AX26" s="2">
        <f t="shared" si="13"/>
        <v>3</v>
      </c>
      <c r="AY26" s="2">
        <f t="shared" si="14"/>
        <v>3</v>
      </c>
      <c r="AZ26" s="2">
        <f t="shared" si="15"/>
        <v>2.1466666666666704E-4</v>
      </c>
      <c r="BA26" s="2">
        <f t="shared" si="16"/>
        <v>5.0075833333333326E-3</v>
      </c>
      <c r="BB26" s="2">
        <f t="shared" si="17"/>
        <v>2.6111250000000002E-3</v>
      </c>
      <c r="BC26" s="2">
        <f t="shared" si="18"/>
        <v>1.1666666666666667</v>
      </c>
      <c r="BD26" s="2">
        <f t="shared" si="19"/>
        <v>4.7501427531080145</v>
      </c>
      <c r="BE26" s="2">
        <v>6.6349999999999998</v>
      </c>
      <c r="BF26" s="2" t="str">
        <f t="shared" si="20"/>
        <v>Same Var</v>
      </c>
      <c r="BG26" s="2">
        <f t="shared" si="21"/>
        <v>0.48147164609028775</v>
      </c>
      <c r="BH26" s="2" t="str">
        <f t="shared" si="22"/>
        <v>NS</v>
      </c>
      <c r="BI26" s="2" t="str">
        <f t="shared" si="23"/>
        <v>NS</v>
      </c>
      <c r="BJ26" s="2" t="str">
        <f t="shared" si="24"/>
        <v/>
      </c>
      <c r="BK26" s="2" t="str">
        <f t="shared" si="25"/>
        <v/>
      </c>
      <c r="BL26" s="2" t="str">
        <f t="shared" si="26"/>
        <v/>
      </c>
    </row>
    <row r="27" spans="1:64" x14ac:dyDescent="0.2">
      <c r="A27" s="1" t="s">
        <v>142</v>
      </c>
      <c r="B27" s="1" t="s">
        <v>256</v>
      </c>
      <c r="C27" s="25">
        <v>40078</v>
      </c>
      <c r="D27" s="1" t="s">
        <v>742</v>
      </c>
      <c r="E27" s="7">
        <v>0.67708333333333337</v>
      </c>
      <c r="F27" s="1">
        <v>0.1</v>
      </c>
      <c r="G27" s="1" t="s">
        <v>883</v>
      </c>
      <c r="H27" s="1" t="s">
        <v>711</v>
      </c>
      <c r="I27" s="1" t="s">
        <v>61</v>
      </c>
      <c r="J27" s="1" t="s">
        <v>882</v>
      </c>
      <c r="K27">
        <v>0.75</v>
      </c>
      <c r="L27">
        <v>0.25</v>
      </c>
      <c r="M27" s="1">
        <v>0.72099999999999997</v>
      </c>
      <c r="N27" s="1">
        <v>0.68899999999999995</v>
      </c>
      <c r="O27" s="1">
        <v>0.69099999999999995</v>
      </c>
      <c r="P27" s="1">
        <v>0.69899999999999995</v>
      </c>
      <c r="Y27">
        <f t="shared" si="0"/>
        <v>0.7</v>
      </c>
      <c r="Z27">
        <f t="shared" si="1"/>
        <v>1.4651507317223953E-2</v>
      </c>
      <c r="AA27">
        <f t="shared" si="2"/>
        <v>4</v>
      </c>
      <c r="AB27" s="1">
        <v>0.79700000000000004</v>
      </c>
      <c r="AC27" s="1">
        <v>0.71399999999999997</v>
      </c>
      <c r="AD27" s="1">
        <v>0.877</v>
      </c>
      <c r="AE27" s="1">
        <v>0.88800000000000001</v>
      </c>
      <c r="AL27">
        <f t="shared" si="3"/>
        <v>0.81899999999999995</v>
      </c>
      <c r="AM27">
        <f t="shared" si="4"/>
        <v>8.0899114127823843E-2</v>
      </c>
      <c r="AN27">
        <f t="shared" si="5"/>
        <v>4</v>
      </c>
      <c r="AO27">
        <f t="shared" si="6"/>
        <v>2.776736208767362E-6</v>
      </c>
      <c r="AP27">
        <f t="shared" si="7"/>
        <v>8.9265088208912053E-7</v>
      </c>
      <c r="AQ27">
        <f t="shared" si="8"/>
        <v>3</v>
      </c>
      <c r="AR27">
        <f t="shared" si="9"/>
        <v>7.2021750793493844</v>
      </c>
      <c r="AS27">
        <f t="shared" si="10"/>
        <v>0.76489232840434507</v>
      </c>
      <c r="AT27" s="24" t="str">
        <f t="shared" si="11"/>
        <v>Nontoxic</v>
      </c>
      <c r="AU27" s="2">
        <f t="shared" si="12"/>
        <v>117</v>
      </c>
      <c r="AV27" s="26" t="s">
        <v>884</v>
      </c>
      <c r="AW27" s="4" t="s">
        <v>666</v>
      </c>
      <c r="AX27" s="2">
        <f t="shared" si="13"/>
        <v>3</v>
      </c>
      <c r="AY27" s="2">
        <f t="shared" si="14"/>
        <v>3</v>
      </c>
      <c r="AZ27" s="2">
        <f t="shared" si="15"/>
        <v>2.1466666666666704E-4</v>
      </c>
      <c r="BA27" s="2">
        <f t="shared" si="16"/>
        <v>6.5446666666666674E-3</v>
      </c>
      <c r="BB27" s="2">
        <f t="shared" si="17"/>
        <v>3.3796666666666675E-3</v>
      </c>
      <c r="BC27" s="2">
        <f t="shared" si="18"/>
        <v>1.1666666666666667</v>
      </c>
      <c r="BD27" s="2">
        <f t="shared" si="19"/>
        <v>5.3886151119814407</v>
      </c>
      <c r="BE27" s="2">
        <v>6.6349999999999998</v>
      </c>
      <c r="BF27" s="2" t="str">
        <f t="shared" si="20"/>
        <v>Same Var</v>
      </c>
      <c r="BG27" s="2">
        <f t="shared" si="21"/>
        <v>1.3759509881671272E-2</v>
      </c>
      <c r="BH27" s="2" t="str">
        <f t="shared" si="22"/>
        <v>NS</v>
      </c>
      <c r="BI27" s="2" t="str">
        <f t="shared" si="23"/>
        <v>NS</v>
      </c>
      <c r="BJ27" s="2" t="str">
        <f t="shared" si="24"/>
        <v/>
      </c>
      <c r="BK27" s="2" t="str">
        <f t="shared" si="25"/>
        <v/>
      </c>
      <c r="BL27" s="2" t="str">
        <f t="shared" si="26"/>
        <v/>
      </c>
    </row>
    <row r="28" spans="1:64" x14ac:dyDescent="0.2">
      <c r="A28" s="1" t="s">
        <v>142</v>
      </c>
      <c r="B28" s="1" t="s">
        <v>257</v>
      </c>
      <c r="C28" s="25">
        <v>40078</v>
      </c>
      <c r="D28" s="1" t="s">
        <v>742</v>
      </c>
      <c r="E28" s="7">
        <v>0.65625</v>
      </c>
      <c r="F28" s="1">
        <v>0.1</v>
      </c>
      <c r="G28" s="1" t="s">
        <v>883</v>
      </c>
      <c r="H28" s="1" t="s">
        <v>711</v>
      </c>
      <c r="I28" s="1" t="s">
        <v>61</v>
      </c>
      <c r="J28" s="1" t="s">
        <v>882</v>
      </c>
      <c r="K28">
        <v>0.75</v>
      </c>
      <c r="L28">
        <v>0.25</v>
      </c>
      <c r="M28" s="1">
        <v>0.72099999999999997</v>
      </c>
      <c r="N28" s="1">
        <v>0.68899999999999995</v>
      </c>
      <c r="O28" s="1">
        <v>0.69099999999999995</v>
      </c>
      <c r="P28" s="1">
        <v>0.69899999999999995</v>
      </c>
      <c r="Y28">
        <f t="shared" si="0"/>
        <v>0.7</v>
      </c>
      <c r="Z28">
        <f t="shared" si="1"/>
        <v>1.4651507317223953E-2</v>
      </c>
      <c r="AA28">
        <f t="shared" si="2"/>
        <v>4</v>
      </c>
      <c r="AB28" s="1">
        <v>0.78500000000000003</v>
      </c>
      <c r="AC28" s="1">
        <v>0.83599999999999997</v>
      </c>
      <c r="AD28" s="1">
        <v>0.82</v>
      </c>
      <c r="AE28" s="1">
        <v>0.81100000000000005</v>
      </c>
      <c r="AL28">
        <f t="shared" si="3"/>
        <v>0.81299999999999994</v>
      </c>
      <c r="AM28">
        <f t="shared" si="4"/>
        <v>2.1338541031038927E-2</v>
      </c>
      <c r="AN28">
        <f t="shared" si="5"/>
        <v>4</v>
      </c>
      <c r="AO28">
        <f t="shared" si="6"/>
        <v>2.0742000434027687E-8</v>
      </c>
      <c r="AP28">
        <f t="shared" si="7"/>
        <v>4.6231043113425649E-9</v>
      </c>
      <c r="AQ28">
        <f t="shared" si="8"/>
        <v>4</v>
      </c>
      <c r="AR28">
        <f t="shared" si="9"/>
        <v>23.998264077246322</v>
      </c>
      <c r="AS28">
        <f t="shared" si="10"/>
        <v>0.74069708411268287</v>
      </c>
      <c r="AT28" s="24" t="str">
        <f t="shared" si="11"/>
        <v>Nontoxic</v>
      </c>
      <c r="AU28" s="2">
        <f t="shared" si="12"/>
        <v>116.14285714285715</v>
      </c>
      <c r="AV28" s="26" t="s">
        <v>884</v>
      </c>
      <c r="AW28" s="4" t="s">
        <v>666</v>
      </c>
      <c r="AX28" s="2">
        <f t="shared" si="13"/>
        <v>3</v>
      </c>
      <c r="AY28" s="2">
        <f t="shared" si="14"/>
        <v>3</v>
      </c>
      <c r="AZ28" s="2">
        <f t="shared" si="15"/>
        <v>2.1466666666666704E-4</v>
      </c>
      <c r="BA28" s="2">
        <f t="shared" si="16"/>
        <v>4.5533333333333184E-4</v>
      </c>
      <c r="BB28" s="2">
        <f t="shared" si="17"/>
        <v>3.3499999999999941E-4</v>
      </c>
      <c r="BC28" s="2">
        <f t="shared" si="18"/>
        <v>1.1666666666666667</v>
      </c>
      <c r="BD28" s="2">
        <f t="shared" si="19"/>
        <v>0.35522967793181692</v>
      </c>
      <c r="BE28" s="2">
        <v>6.6349999999999998</v>
      </c>
      <c r="BF28" s="2" t="str">
        <f t="shared" si="20"/>
        <v>Same Var</v>
      </c>
      <c r="BG28" s="2">
        <f t="shared" si="21"/>
        <v>6.2430148202029665E-5</v>
      </c>
      <c r="BH28" s="2" t="str">
        <f t="shared" si="22"/>
        <v>NS</v>
      </c>
      <c r="BI28" s="2" t="str">
        <f t="shared" si="23"/>
        <v>NS</v>
      </c>
      <c r="BJ28" s="2" t="str">
        <f t="shared" si="24"/>
        <v/>
      </c>
      <c r="BK28" s="2" t="str">
        <f t="shared" si="25"/>
        <v/>
      </c>
      <c r="BL28" s="2" t="str">
        <f t="shared" si="26"/>
        <v/>
      </c>
    </row>
    <row r="29" spans="1:64" x14ac:dyDescent="0.2">
      <c r="A29" s="1" t="s">
        <v>142</v>
      </c>
      <c r="B29" s="1" t="s">
        <v>260</v>
      </c>
      <c r="C29" s="25">
        <v>40078</v>
      </c>
      <c r="D29" s="1" t="s">
        <v>742</v>
      </c>
      <c r="E29" s="7">
        <v>0.54166666666666663</v>
      </c>
      <c r="F29" s="1">
        <v>0.1</v>
      </c>
      <c r="G29" s="1" t="s">
        <v>883</v>
      </c>
      <c r="H29" s="1" t="s">
        <v>711</v>
      </c>
      <c r="I29" s="1" t="s">
        <v>61</v>
      </c>
      <c r="J29" s="1" t="s">
        <v>882</v>
      </c>
      <c r="K29">
        <v>0.75</v>
      </c>
      <c r="L29">
        <v>0.25</v>
      </c>
      <c r="M29" s="1">
        <v>0.72099999999999997</v>
      </c>
      <c r="N29" s="1">
        <v>0.68899999999999995</v>
      </c>
      <c r="O29" s="1">
        <v>0.69099999999999995</v>
      </c>
      <c r="P29" s="1">
        <v>0.69899999999999995</v>
      </c>
      <c r="Y29">
        <f t="shared" si="0"/>
        <v>0.7</v>
      </c>
      <c r="Z29">
        <f t="shared" si="1"/>
        <v>1.4651507317223953E-2</v>
      </c>
      <c r="AA29">
        <f t="shared" si="2"/>
        <v>4</v>
      </c>
      <c r="AB29" s="1">
        <v>0.86599999999999999</v>
      </c>
      <c r="AC29" s="1">
        <v>0.82399999999999995</v>
      </c>
      <c r="AD29" s="1">
        <v>0.83799999999999997</v>
      </c>
      <c r="AE29" s="1">
        <v>0.83799999999999997</v>
      </c>
      <c r="AL29">
        <f t="shared" si="3"/>
        <v>0.84150000000000003</v>
      </c>
      <c r="AM29">
        <f t="shared" si="4"/>
        <v>1.7616280348965098E-2</v>
      </c>
      <c r="AN29">
        <f t="shared" si="5"/>
        <v>4</v>
      </c>
      <c r="AO29">
        <f t="shared" si="6"/>
        <v>1.1614552517361149E-8</v>
      </c>
      <c r="AP29">
        <f t="shared" si="7"/>
        <v>2.3101529224537115E-9</v>
      </c>
      <c r="AQ29">
        <f t="shared" si="8"/>
        <v>5</v>
      </c>
      <c r="AR29">
        <f t="shared" si="9"/>
        <v>30.487589892354922</v>
      </c>
      <c r="AS29">
        <f t="shared" si="10"/>
        <v>0.72668684380042159</v>
      </c>
      <c r="AT29" s="24" t="str">
        <f t="shared" si="11"/>
        <v>Nontoxic</v>
      </c>
      <c r="AU29" s="2">
        <f t="shared" si="12"/>
        <v>120.21428571428572</v>
      </c>
      <c r="AV29" s="26" t="s">
        <v>884</v>
      </c>
      <c r="AW29" s="4" t="s">
        <v>666</v>
      </c>
      <c r="AX29" s="2">
        <f t="shared" si="13"/>
        <v>3</v>
      </c>
      <c r="AY29" s="2">
        <f t="shared" si="14"/>
        <v>3</v>
      </c>
      <c r="AZ29" s="2">
        <f t="shared" si="15"/>
        <v>2.1466666666666704E-4</v>
      </c>
      <c r="BA29" s="2">
        <f t="shared" si="16"/>
        <v>3.1033333333333385E-4</v>
      </c>
      <c r="BB29" s="2">
        <f t="shared" si="17"/>
        <v>2.6250000000000042E-4</v>
      </c>
      <c r="BC29" s="2">
        <f t="shared" si="18"/>
        <v>1.1666666666666667</v>
      </c>
      <c r="BD29" s="2">
        <f t="shared" si="19"/>
        <v>8.6833897760972223E-2</v>
      </c>
      <c r="BE29" s="2">
        <v>6.6349999999999998</v>
      </c>
      <c r="BF29" s="2" t="str">
        <f t="shared" si="20"/>
        <v>Same Var</v>
      </c>
      <c r="BG29" s="2">
        <f t="shared" si="21"/>
        <v>8.5907799186455359E-6</v>
      </c>
      <c r="BH29" s="2" t="str">
        <f t="shared" si="22"/>
        <v>NS</v>
      </c>
      <c r="BI29" s="2" t="str">
        <f t="shared" si="23"/>
        <v>NS</v>
      </c>
      <c r="BJ29" s="2" t="str">
        <f t="shared" si="24"/>
        <v/>
      </c>
      <c r="BK29" s="2" t="str">
        <f t="shared" si="25"/>
        <v/>
      </c>
      <c r="BL29" s="2" t="str">
        <f t="shared" si="26"/>
        <v/>
      </c>
    </row>
    <row r="30" spans="1:64" x14ac:dyDescent="0.2">
      <c r="A30" s="1" t="s">
        <v>142</v>
      </c>
      <c r="B30" s="1" t="s">
        <v>293</v>
      </c>
      <c r="C30" s="25">
        <v>39687</v>
      </c>
      <c r="D30" s="1" t="s">
        <v>757</v>
      </c>
      <c r="E30" s="7">
        <v>0.41319444444444442</v>
      </c>
      <c r="F30" s="1">
        <v>0.1</v>
      </c>
      <c r="G30" s="1" t="s">
        <v>883</v>
      </c>
      <c r="H30" s="1" t="s">
        <v>711</v>
      </c>
      <c r="I30" s="1" t="s">
        <v>61</v>
      </c>
      <c r="J30" s="1" t="s">
        <v>882</v>
      </c>
      <c r="K30">
        <v>0.75</v>
      </c>
      <c r="L30">
        <v>0.25</v>
      </c>
      <c r="M30" s="1">
        <v>0.38100000000000001</v>
      </c>
      <c r="N30" s="1">
        <v>0.40699999999999997</v>
      </c>
      <c r="O30" s="1">
        <v>0.36499999999999999</v>
      </c>
      <c r="P30" s="1">
        <v>0.38400000000000001</v>
      </c>
      <c r="Y30">
        <f t="shared" si="0"/>
        <v>0.38424999999999998</v>
      </c>
      <c r="Z30">
        <f t="shared" si="1"/>
        <v>1.7308475765743587E-2</v>
      </c>
      <c r="AA30">
        <f t="shared" si="2"/>
        <v>4</v>
      </c>
      <c r="AB30" s="1">
        <v>0.41899999999999998</v>
      </c>
      <c r="AC30" s="1">
        <v>0.40899999999999997</v>
      </c>
      <c r="AD30" s="1">
        <v>0.38400000000000001</v>
      </c>
      <c r="AE30" s="1">
        <v>0.42199999999999999</v>
      </c>
      <c r="AL30">
        <f t="shared" si="3"/>
        <v>0.40849999999999997</v>
      </c>
      <c r="AM30">
        <f t="shared" si="4"/>
        <v>1.7253019059476699E-2</v>
      </c>
      <c r="AN30">
        <f t="shared" si="5"/>
        <v>4</v>
      </c>
      <c r="AO30">
        <f t="shared" si="6"/>
        <v>1.3582870566474032E-8</v>
      </c>
      <c r="AP30">
        <f t="shared" si="7"/>
        <v>2.4375616731996825E-9</v>
      </c>
      <c r="AQ30">
        <f t="shared" si="8"/>
        <v>5</v>
      </c>
      <c r="AR30">
        <f t="shared" si="9"/>
        <v>11.144558304212588</v>
      </c>
      <c r="AS30">
        <f t="shared" si="10"/>
        <v>0.72668684380042159</v>
      </c>
      <c r="AT30" s="24" t="str">
        <f t="shared" si="11"/>
        <v>Nontoxic</v>
      </c>
      <c r="AU30" s="2">
        <f t="shared" si="12"/>
        <v>106.3109954456734</v>
      </c>
      <c r="AV30" s="26" t="s">
        <v>884</v>
      </c>
      <c r="AW30" s="4" t="s">
        <v>666</v>
      </c>
      <c r="AX30" s="2">
        <f t="shared" si="13"/>
        <v>3</v>
      </c>
      <c r="AY30" s="2">
        <f t="shared" si="14"/>
        <v>3</v>
      </c>
      <c r="AZ30" s="2">
        <f t="shared" si="15"/>
        <v>2.9958333333333307E-4</v>
      </c>
      <c r="BA30" s="2">
        <f t="shared" si="16"/>
        <v>2.9766666666666624E-4</v>
      </c>
      <c r="BB30" s="2">
        <f t="shared" si="17"/>
        <v>2.9862499999999963E-4</v>
      </c>
      <c r="BC30" s="2">
        <f t="shared" si="18"/>
        <v>1.1666666666666667</v>
      </c>
      <c r="BD30" s="2">
        <f t="shared" si="19"/>
        <v>2.6482413628871522E-5</v>
      </c>
      <c r="BE30" s="2">
        <v>6.6349999999999998</v>
      </c>
      <c r="BF30" s="2" t="str">
        <f t="shared" si="20"/>
        <v>Same Var</v>
      </c>
      <c r="BG30" s="2">
        <f t="shared" si="21"/>
        <v>4.7212803031046101E-2</v>
      </c>
      <c r="BH30" s="2" t="str">
        <f t="shared" si="22"/>
        <v>NS</v>
      </c>
      <c r="BI30" s="2" t="str">
        <f t="shared" si="23"/>
        <v>NS</v>
      </c>
      <c r="BJ30" s="2" t="str">
        <f t="shared" si="24"/>
        <v/>
      </c>
      <c r="BK30" s="2" t="str">
        <f t="shared" si="25"/>
        <v/>
      </c>
      <c r="BL30" s="2" t="str">
        <f t="shared" si="26"/>
        <v/>
      </c>
    </row>
    <row r="31" spans="1:64" x14ac:dyDescent="0.2">
      <c r="A31" s="1" t="s">
        <v>142</v>
      </c>
      <c r="B31" s="1" t="s">
        <v>297</v>
      </c>
      <c r="C31" s="25">
        <v>39687</v>
      </c>
      <c r="D31" s="1" t="s">
        <v>757</v>
      </c>
      <c r="E31" s="7">
        <v>0.5625</v>
      </c>
      <c r="F31" s="1">
        <v>0.1</v>
      </c>
      <c r="G31" s="1" t="s">
        <v>883</v>
      </c>
      <c r="H31" s="1" t="s">
        <v>711</v>
      </c>
      <c r="I31" s="1" t="s">
        <v>61</v>
      </c>
      <c r="J31" s="1" t="s">
        <v>882</v>
      </c>
      <c r="K31">
        <v>0.75</v>
      </c>
      <c r="L31">
        <v>0.25</v>
      </c>
      <c r="M31" s="1">
        <v>0.38100000000000001</v>
      </c>
      <c r="N31" s="1">
        <v>0.40699999999999997</v>
      </c>
      <c r="O31" s="1">
        <v>0.36499999999999999</v>
      </c>
      <c r="P31" s="1">
        <v>0.38400000000000001</v>
      </c>
      <c r="Y31">
        <f t="shared" si="0"/>
        <v>0.38424999999999998</v>
      </c>
      <c r="Z31">
        <f t="shared" si="1"/>
        <v>1.7308475765743587E-2</v>
      </c>
      <c r="AA31">
        <f t="shared" si="2"/>
        <v>4</v>
      </c>
      <c r="AB31" s="1">
        <v>0.54</v>
      </c>
      <c r="AC31" s="1">
        <v>0.495</v>
      </c>
      <c r="AD31" s="1">
        <v>0.47599999999999998</v>
      </c>
      <c r="AE31" s="1">
        <v>0.48099999999999998</v>
      </c>
      <c r="AL31">
        <f t="shared" si="3"/>
        <v>0.498</v>
      </c>
      <c r="AM31">
        <f t="shared" si="4"/>
        <v>2.9131884021921208E-2</v>
      </c>
      <c r="AN31">
        <f t="shared" si="5"/>
        <v>4</v>
      </c>
      <c r="AO31">
        <f t="shared" si="6"/>
        <v>6.4666238405015905E-8</v>
      </c>
      <c r="AP31">
        <f t="shared" si="7"/>
        <v>1.5596513062088628E-8</v>
      </c>
      <c r="AQ31">
        <f t="shared" si="8"/>
        <v>4</v>
      </c>
      <c r="AR31">
        <f t="shared" si="9"/>
        <v>13.157154025537803</v>
      </c>
      <c r="AS31">
        <f t="shared" si="10"/>
        <v>0.74069708411268287</v>
      </c>
      <c r="AT31" s="24" t="str">
        <f t="shared" si="11"/>
        <v>Nontoxic</v>
      </c>
      <c r="AU31" s="2">
        <f t="shared" si="12"/>
        <v>129.60312296681849</v>
      </c>
      <c r="AV31" s="26" t="s">
        <v>884</v>
      </c>
      <c r="AW31" s="4" t="s">
        <v>666</v>
      </c>
      <c r="AX31" s="2">
        <f t="shared" si="13"/>
        <v>3</v>
      </c>
      <c r="AY31" s="2">
        <f t="shared" si="14"/>
        <v>3</v>
      </c>
      <c r="AZ31" s="2">
        <f t="shared" si="15"/>
        <v>2.9958333333333307E-4</v>
      </c>
      <c r="BA31" s="2">
        <f t="shared" si="16"/>
        <v>8.4866666666666814E-4</v>
      </c>
      <c r="BB31" s="2">
        <f t="shared" si="17"/>
        <v>5.7412500000000052E-4</v>
      </c>
      <c r="BC31" s="2">
        <f t="shared" si="18"/>
        <v>1.1666666666666667</v>
      </c>
      <c r="BD31" s="2">
        <f t="shared" si="19"/>
        <v>0.66763330579421765</v>
      </c>
      <c r="BE31" s="2">
        <v>6.6349999999999998</v>
      </c>
      <c r="BF31" s="2" t="str">
        <f t="shared" si="20"/>
        <v>Same Var</v>
      </c>
      <c r="BG31" s="2">
        <f t="shared" si="21"/>
        <v>2.6533914887115495E-4</v>
      </c>
      <c r="BH31" s="2" t="str">
        <f t="shared" si="22"/>
        <v>NS</v>
      </c>
      <c r="BI31" s="2" t="str">
        <f t="shared" si="23"/>
        <v>NS</v>
      </c>
      <c r="BJ31" s="2" t="str">
        <f t="shared" si="24"/>
        <v/>
      </c>
      <c r="BK31" s="2" t="str">
        <f t="shared" si="25"/>
        <v/>
      </c>
      <c r="BL31" s="2" t="str">
        <f t="shared" si="26"/>
        <v/>
      </c>
    </row>
    <row r="32" spans="1:64" x14ac:dyDescent="0.2">
      <c r="A32" s="1" t="s">
        <v>142</v>
      </c>
      <c r="B32" s="1" t="s">
        <v>304</v>
      </c>
      <c r="C32" s="25">
        <v>39687</v>
      </c>
      <c r="D32" s="1" t="s">
        <v>757</v>
      </c>
      <c r="E32" s="7">
        <v>0.4861111111111111</v>
      </c>
      <c r="F32" s="1">
        <v>0.1</v>
      </c>
      <c r="G32" s="1" t="s">
        <v>883</v>
      </c>
      <c r="H32" s="1" t="s">
        <v>711</v>
      </c>
      <c r="I32" s="1" t="s">
        <v>61</v>
      </c>
      <c r="J32" s="1" t="s">
        <v>882</v>
      </c>
      <c r="K32">
        <v>0.75</v>
      </c>
      <c r="L32">
        <v>0.25</v>
      </c>
      <c r="M32" s="1">
        <v>0.38100000000000001</v>
      </c>
      <c r="N32" s="1">
        <v>0.40699999999999997</v>
      </c>
      <c r="O32" s="1">
        <v>0.36499999999999999</v>
      </c>
      <c r="P32" s="1">
        <v>0.38400000000000001</v>
      </c>
      <c r="Y32">
        <f t="shared" si="0"/>
        <v>0.38424999999999998</v>
      </c>
      <c r="Z32">
        <f t="shared" si="1"/>
        <v>1.7308475765743587E-2</v>
      </c>
      <c r="AA32">
        <f t="shared" si="2"/>
        <v>4</v>
      </c>
      <c r="AB32" s="1">
        <v>0.51700000000000002</v>
      </c>
      <c r="AC32" s="1">
        <v>0.45400000000000001</v>
      </c>
      <c r="AD32" s="1">
        <v>0.47099999999999997</v>
      </c>
      <c r="AE32" s="1">
        <v>0.47899999999999998</v>
      </c>
      <c r="AL32">
        <f t="shared" si="3"/>
        <v>0.48025000000000007</v>
      </c>
      <c r="AM32">
        <f t="shared" si="4"/>
        <v>2.6625489040892132E-2</v>
      </c>
      <c r="AN32">
        <f t="shared" si="5"/>
        <v>4</v>
      </c>
      <c r="AO32">
        <f t="shared" si="6"/>
        <v>4.8117964153713672E-8</v>
      </c>
      <c r="AP32">
        <f t="shared" si="7"/>
        <v>1.1061674086394143E-8</v>
      </c>
      <c r="AQ32">
        <f t="shared" si="8"/>
        <v>4</v>
      </c>
      <c r="AR32">
        <f t="shared" si="9"/>
        <v>12.967783955991957</v>
      </c>
      <c r="AS32">
        <f t="shared" si="10"/>
        <v>0.74069708411268287</v>
      </c>
      <c r="AT32" s="24" t="str">
        <f t="shared" si="11"/>
        <v>Nontoxic</v>
      </c>
      <c r="AU32" s="2">
        <f t="shared" si="12"/>
        <v>124.98373454782046</v>
      </c>
      <c r="AV32" s="26" t="s">
        <v>884</v>
      </c>
      <c r="AW32" s="4" t="s">
        <v>666</v>
      </c>
      <c r="AX32" s="2">
        <f t="shared" si="13"/>
        <v>3</v>
      </c>
      <c r="AY32" s="2">
        <f t="shared" si="14"/>
        <v>3</v>
      </c>
      <c r="AZ32" s="2">
        <f t="shared" si="15"/>
        <v>2.9958333333333307E-4</v>
      </c>
      <c r="BA32" s="2">
        <f t="shared" si="16"/>
        <v>7.0891666666666705E-4</v>
      </c>
      <c r="BB32" s="2">
        <f t="shared" si="17"/>
        <v>5.0425000000000003E-4</v>
      </c>
      <c r="BC32" s="2">
        <f t="shared" si="18"/>
        <v>1.1666666666666667</v>
      </c>
      <c r="BD32" s="2">
        <f t="shared" si="19"/>
        <v>0.46289250029214402</v>
      </c>
      <c r="BE32" s="2">
        <v>6.6349999999999998</v>
      </c>
      <c r="BF32" s="2" t="str">
        <f t="shared" si="20"/>
        <v>Same Var</v>
      </c>
      <c r="BG32" s="2">
        <f t="shared" si="21"/>
        <v>4.6333315834304496E-4</v>
      </c>
      <c r="BH32" s="2" t="str">
        <f t="shared" si="22"/>
        <v>NS</v>
      </c>
      <c r="BI32" s="2" t="str">
        <f t="shared" si="23"/>
        <v>NS</v>
      </c>
      <c r="BJ32" s="2" t="str">
        <f t="shared" si="24"/>
        <v/>
      </c>
      <c r="BK32" s="2" t="str">
        <f t="shared" si="25"/>
        <v/>
      </c>
      <c r="BL32" s="2" t="str">
        <f t="shared" si="26"/>
        <v/>
      </c>
    </row>
    <row r="33" spans="1:64" x14ac:dyDescent="0.2">
      <c r="A33" s="1" t="s">
        <v>142</v>
      </c>
      <c r="B33" s="1" t="s">
        <v>308</v>
      </c>
      <c r="C33" s="25">
        <v>39687</v>
      </c>
      <c r="D33" s="1" t="s">
        <v>757</v>
      </c>
      <c r="E33" s="7">
        <v>0.52083333333333337</v>
      </c>
      <c r="F33" s="1">
        <v>0.1</v>
      </c>
      <c r="G33" s="1" t="s">
        <v>883</v>
      </c>
      <c r="H33" s="1" t="s">
        <v>711</v>
      </c>
      <c r="I33" s="1" t="s">
        <v>61</v>
      </c>
      <c r="J33" s="1" t="s">
        <v>882</v>
      </c>
      <c r="K33">
        <v>0.75</v>
      </c>
      <c r="L33">
        <v>0.25</v>
      </c>
      <c r="M33" s="1">
        <v>0.38100000000000001</v>
      </c>
      <c r="N33" s="1">
        <v>0.40699999999999997</v>
      </c>
      <c r="O33" s="1">
        <v>0.36499999999999999</v>
      </c>
      <c r="P33" s="1">
        <v>0.38400000000000001</v>
      </c>
      <c r="Y33">
        <f t="shared" si="0"/>
        <v>0.38424999999999998</v>
      </c>
      <c r="Z33">
        <f t="shared" si="1"/>
        <v>1.7308475765743587E-2</v>
      </c>
      <c r="AA33">
        <f t="shared" si="2"/>
        <v>4</v>
      </c>
      <c r="AB33" s="1">
        <v>0.45200000000000001</v>
      </c>
      <c r="AC33" s="1">
        <v>0.47799999999999998</v>
      </c>
      <c r="AD33" s="1">
        <v>0.49299999999999999</v>
      </c>
      <c r="AE33" s="1">
        <v>0.47399999999999998</v>
      </c>
      <c r="AL33">
        <f t="shared" si="3"/>
        <v>0.47425</v>
      </c>
      <c r="AM33">
        <f t="shared" si="4"/>
        <v>1.6938614661968859E-2</v>
      </c>
      <c r="AN33">
        <f t="shared" si="5"/>
        <v>4</v>
      </c>
      <c r="AO33">
        <f t="shared" si="6"/>
        <v>1.296366076829696E-8</v>
      </c>
      <c r="AP33">
        <f t="shared" si="7"/>
        <v>2.3066393641719072E-9</v>
      </c>
      <c r="AQ33">
        <f t="shared" si="8"/>
        <v>5</v>
      </c>
      <c r="AR33">
        <f t="shared" si="9"/>
        <v>17.437207575873426</v>
      </c>
      <c r="AS33">
        <f t="shared" si="10"/>
        <v>0.72668684380042159</v>
      </c>
      <c r="AT33" s="24" t="str">
        <f t="shared" si="11"/>
        <v>Nontoxic</v>
      </c>
      <c r="AU33" s="2">
        <f t="shared" si="12"/>
        <v>123.42225113858166</v>
      </c>
      <c r="AV33" s="26" t="s">
        <v>884</v>
      </c>
      <c r="AW33" s="4" t="s">
        <v>666</v>
      </c>
      <c r="AX33" s="2">
        <f t="shared" si="13"/>
        <v>3</v>
      </c>
      <c r="AY33" s="2">
        <f t="shared" si="14"/>
        <v>3</v>
      </c>
      <c r="AZ33" s="2">
        <f t="shared" si="15"/>
        <v>2.9958333333333307E-4</v>
      </c>
      <c r="BA33" s="2">
        <f t="shared" si="16"/>
        <v>2.8691666666666644E-4</v>
      </c>
      <c r="BB33" s="2">
        <f t="shared" si="17"/>
        <v>2.9324999999999973E-4</v>
      </c>
      <c r="BC33" s="2">
        <f t="shared" si="18"/>
        <v>1.1666666666666667</v>
      </c>
      <c r="BD33" s="2">
        <f t="shared" si="19"/>
        <v>1.1996772415646514E-3</v>
      </c>
      <c r="BE33" s="2">
        <v>6.6349999999999998</v>
      </c>
      <c r="BF33" s="2" t="str">
        <f t="shared" si="20"/>
        <v>Same Var</v>
      </c>
      <c r="BG33" s="2">
        <f t="shared" si="21"/>
        <v>1.5266677982167775E-4</v>
      </c>
      <c r="BH33" s="2" t="str">
        <f t="shared" si="22"/>
        <v>NS</v>
      </c>
      <c r="BI33" s="2" t="str">
        <f t="shared" si="23"/>
        <v>NS</v>
      </c>
      <c r="BJ33" s="2" t="str">
        <f t="shared" si="24"/>
        <v/>
      </c>
      <c r="BK33" s="2" t="str">
        <f t="shared" si="25"/>
        <v/>
      </c>
      <c r="BL33" s="2" t="str">
        <f t="shared" si="26"/>
        <v/>
      </c>
    </row>
    <row r="34" spans="1:64" x14ac:dyDescent="0.2">
      <c r="A34" s="1" t="s">
        <v>142</v>
      </c>
      <c r="B34" s="1" t="s">
        <v>312</v>
      </c>
      <c r="C34" s="25">
        <v>39687</v>
      </c>
      <c r="D34" s="1" t="s">
        <v>757</v>
      </c>
      <c r="E34" s="7">
        <v>0.53125</v>
      </c>
      <c r="F34" s="1">
        <v>0.1</v>
      </c>
      <c r="G34" s="1" t="s">
        <v>883</v>
      </c>
      <c r="H34" s="1" t="s">
        <v>711</v>
      </c>
      <c r="I34" s="1" t="s">
        <v>61</v>
      </c>
      <c r="J34" s="1" t="s">
        <v>882</v>
      </c>
      <c r="K34">
        <v>0.75</v>
      </c>
      <c r="L34">
        <v>0.25</v>
      </c>
      <c r="M34" s="1">
        <v>0.38100000000000001</v>
      </c>
      <c r="N34" s="1">
        <v>0.40699999999999997</v>
      </c>
      <c r="O34" s="1">
        <v>0.36499999999999999</v>
      </c>
      <c r="P34" s="1">
        <v>0.38400000000000001</v>
      </c>
      <c r="Y34">
        <f t="shared" si="0"/>
        <v>0.38424999999999998</v>
      </c>
      <c r="Z34">
        <f t="shared" si="1"/>
        <v>1.7308475765743587E-2</v>
      </c>
      <c r="AA34">
        <f t="shared" si="2"/>
        <v>4</v>
      </c>
      <c r="AB34" s="1">
        <v>0.47399999999999998</v>
      </c>
      <c r="AC34" s="1">
        <v>0.40100000000000002</v>
      </c>
      <c r="AD34" s="1">
        <v>0.48899999999999999</v>
      </c>
      <c r="AE34" s="1">
        <v>0.46400000000000002</v>
      </c>
      <c r="AL34">
        <f t="shared" si="3"/>
        <v>0.45699999999999996</v>
      </c>
      <c r="AM34">
        <f t="shared" si="4"/>
        <v>3.8721225875911168E-2</v>
      </c>
      <c r="AN34">
        <f t="shared" si="5"/>
        <v>4</v>
      </c>
      <c r="AO34">
        <f t="shared" si="6"/>
        <v>1.7385750923834886E-7</v>
      </c>
      <c r="AP34">
        <f t="shared" si="7"/>
        <v>4.7424957506532974E-8</v>
      </c>
      <c r="AQ34">
        <f t="shared" si="8"/>
        <v>3</v>
      </c>
      <c r="AR34">
        <f t="shared" si="9"/>
        <v>8.2671580062995442</v>
      </c>
      <c r="AS34">
        <f t="shared" si="10"/>
        <v>0.76489232840434507</v>
      </c>
      <c r="AT34" s="24" t="str">
        <f t="shared" si="11"/>
        <v>Nontoxic</v>
      </c>
      <c r="AU34" s="2">
        <f t="shared" si="12"/>
        <v>118.93298633702017</v>
      </c>
      <c r="AV34" s="26" t="s">
        <v>884</v>
      </c>
      <c r="AW34" s="4" t="s">
        <v>666</v>
      </c>
      <c r="AX34" s="2">
        <f t="shared" si="13"/>
        <v>3</v>
      </c>
      <c r="AY34" s="2">
        <f t="shared" si="14"/>
        <v>3</v>
      </c>
      <c r="AZ34" s="2">
        <f t="shared" si="15"/>
        <v>2.9958333333333307E-4</v>
      </c>
      <c r="BA34" s="2">
        <f t="shared" si="16"/>
        <v>1.4993333333333326E-3</v>
      </c>
      <c r="BB34" s="2">
        <f t="shared" si="17"/>
        <v>8.9945833333333284E-4</v>
      </c>
      <c r="BC34" s="2">
        <f t="shared" si="18"/>
        <v>1.1666666666666667</v>
      </c>
      <c r="BD34" s="2">
        <f t="shared" si="19"/>
        <v>1.5130722763428799</v>
      </c>
      <c r="BE34" s="2">
        <v>6.6349999999999998</v>
      </c>
      <c r="BF34" s="2" t="str">
        <f t="shared" si="20"/>
        <v>Same Var</v>
      </c>
      <c r="BG34" s="2">
        <f t="shared" si="21"/>
        <v>6.9813043923209967E-3</v>
      </c>
      <c r="BH34" s="2" t="str">
        <f t="shared" si="22"/>
        <v>NS</v>
      </c>
      <c r="BI34" s="2" t="str">
        <f t="shared" si="23"/>
        <v>NS</v>
      </c>
      <c r="BJ34" s="2" t="str">
        <f t="shared" si="24"/>
        <v/>
      </c>
      <c r="BK34" s="2" t="str">
        <f t="shared" si="25"/>
        <v/>
      </c>
      <c r="BL34" s="2" t="str">
        <f t="shared" si="26"/>
        <v/>
      </c>
    </row>
    <row r="35" spans="1:64" x14ac:dyDescent="0.2">
      <c r="A35" s="1" t="s">
        <v>142</v>
      </c>
      <c r="B35" s="1" t="s">
        <v>318</v>
      </c>
      <c r="C35" s="25">
        <v>39687</v>
      </c>
      <c r="D35" s="1" t="s">
        <v>757</v>
      </c>
      <c r="E35" s="7">
        <v>0.44791666666666669</v>
      </c>
      <c r="F35" s="1">
        <v>0.1</v>
      </c>
      <c r="G35" s="1" t="s">
        <v>883</v>
      </c>
      <c r="H35" s="1" t="s">
        <v>711</v>
      </c>
      <c r="I35" s="1" t="s">
        <v>61</v>
      </c>
      <c r="J35" s="1" t="s">
        <v>882</v>
      </c>
      <c r="K35">
        <v>0.75</v>
      </c>
      <c r="L35">
        <v>0.25</v>
      </c>
      <c r="M35" s="1">
        <v>0.38100000000000001</v>
      </c>
      <c r="N35" s="1">
        <v>0.40699999999999997</v>
      </c>
      <c r="O35" s="1">
        <v>0.36499999999999999</v>
      </c>
      <c r="P35" s="1">
        <v>0.38400000000000001</v>
      </c>
      <c r="Y35">
        <f t="shared" si="0"/>
        <v>0.38424999999999998</v>
      </c>
      <c r="Z35">
        <f t="shared" si="1"/>
        <v>1.7308475765743587E-2</v>
      </c>
      <c r="AA35">
        <f t="shared" si="2"/>
        <v>4</v>
      </c>
      <c r="AB35" s="1">
        <v>0.45900000000000002</v>
      </c>
      <c r="AC35" s="1">
        <v>0.442</v>
      </c>
      <c r="AD35" s="1">
        <v>0.56100000000000005</v>
      </c>
      <c r="AE35" s="1">
        <v>0.46500000000000002</v>
      </c>
      <c r="AL35">
        <f t="shared" si="3"/>
        <v>0.48175000000000007</v>
      </c>
      <c r="AM35">
        <f t="shared" si="4"/>
        <v>5.3723830838837264E-2</v>
      </c>
      <c r="AN35">
        <f t="shared" si="5"/>
        <v>4</v>
      </c>
      <c r="AO35">
        <f t="shared" si="6"/>
        <v>5.8322456398010313E-7</v>
      </c>
      <c r="AP35">
        <f t="shared" si="7"/>
        <v>1.7414242871602397E-7</v>
      </c>
      <c r="AQ35">
        <f t="shared" si="8"/>
        <v>3</v>
      </c>
      <c r="AR35">
        <f t="shared" si="9"/>
        <v>7.0042601949269727</v>
      </c>
      <c r="AS35">
        <f t="shared" si="10"/>
        <v>0.76489232840434507</v>
      </c>
      <c r="AT35" s="24" t="str">
        <f t="shared" si="11"/>
        <v>Nontoxic</v>
      </c>
      <c r="AU35" s="2">
        <f t="shared" si="12"/>
        <v>125.37410540013015</v>
      </c>
      <c r="AV35" s="26" t="s">
        <v>884</v>
      </c>
      <c r="AW35" s="4" t="s">
        <v>666</v>
      </c>
      <c r="AX35" s="2">
        <f t="shared" si="13"/>
        <v>3</v>
      </c>
      <c r="AY35" s="2">
        <f t="shared" si="14"/>
        <v>3</v>
      </c>
      <c r="AZ35" s="2">
        <f t="shared" si="15"/>
        <v>2.9958333333333307E-4</v>
      </c>
      <c r="BA35" s="2">
        <f t="shared" si="16"/>
        <v>2.8862500000000017E-3</v>
      </c>
      <c r="BB35" s="2">
        <f t="shared" si="17"/>
        <v>1.5929166666666672E-3</v>
      </c>
      <c r="BC35" s="2">
        <f t="shared" si="18"/>
        <v>1.1666666666666667</v>
      </c>
      <c r="BD35" s="2">
        <f t="shared" si="19"/>
        <v>2.7682406013835914</v>
      </c>
      <c r="BE35" s="2">
        <v>6.6349999999999998</v>
      </c>
      <c r="BF35" s="2" t="str">
        <f t="shared" si="20"/>
        <v>Same Var</v>
      </c>
      <c r="BG35" s="2">
        <f t="shared" si="21"/>
        <v>6.7765753554599089E-3</v>
      </c>
      <c r="BH35" s="2" t="str">
        <f t="shared" si="22"/>
        <v>NS</v>
      </c>
      <c r="BI35" s="2" t="str">
        <f t="shared" si="23"/>
        <v>NS</v>
      </c>
      <c r="BJ35" s="2" t="str">
        <f t="shared" si="24"/>
        <v/>
      </c>
      <c r="BK35" s="2" t="str">
        <f t="shared" si="25"/>
        <v/>
      </c>
      <c r="BL35" s="2" t="str">
        <f t="shared" si="26"/>
        <v/>
      </c>
    </row>
    <row r="36" spans="1:64" x14ac:dyDescent="0.2">
      <c r="A36" s="1" t="s">
        <v>142</v>
      </c>
      <c r="B36" s="1" t="s">
        <v>427</v>
      </c>
      <c r="C36" s="25">
        <v>38488</v>
      </c>
      <c r="D36" s="1" t="s">
        <v>797</v>
      </c>
      <c r="E36" s="7">
        <v>0.3125</v>
      </c>
      <c r="F36" s="1">
        <v>0</v>
      </c>
      <c r="G36" s="1" t="s">
        <v>881</v>
      </c>
      <c r="H36" s="1" t="s">
        <v>711</v>
      </c>
      <c r="I36" s="1" t="s">
        <v>61</v>
      </c>
      <c r="J36" s="1" t="s">
        <v>882</v>
      </c>
      <c r="K36">
        <v>0.75</v>
      </c>
      <c r="L36">
        <v>0.25</v>
      </c>
      <c r="M36" s="1">
        <v>0.27300000000000002</v>
      </c>
      <c r="N36" s="1">
        <v>0.29499999999999998</v>
      </c>
      <c r="O36" s="1">
        <v>0.32200000000000001</v>
      </c>
      <c r="P36" s="1">
        <v>0.307</v>
      </c>
      <c r="Q36" s="1">
        <v>0.33400000000000002</v>
      </c>
      <c r="R36" s="1">
        <v>0.308</v>
      </c>
      <c r="S36" s="1">
        <v>0.29599999999999999</v>
      </c>
      <c r="T36" s="1">
        <v>0.30199999999999999</v>
      </c>
      <c r="Y36">
        <f t="shared" si="0"/>
        <v>0.30462500000000003</v>
      </c>
      <c r="Z36">
        <f t="shared" si="1"/>
        <v>1.8345396464196993E-2</v>
      </c>
      <c r="AA36">
        <f t="shared" si="2"/>
        <v>8</v>
      </c>
      <c r="AB36" s="1">
        <v>0.32800000000000001</v>
      </c>
      <c r="AC36" s="1">
        <v>0.30399999999999999</v>
      </c>
      <c r="AD36" s="1">
        <v>0.3</v>
      </c>
      <c r="AE36" s="1">
        <v>0.33100000000000002</v>
      </c>
      <c r="AL36">
        <f t="shared" si="3"/>
        <v>0.31574999999999998</v>
      </c>
      <c r="AM36">
        <f t="shared" si="4"/>
        <v>1.6007810593582136E-2</v>
      </c>
      <c r="AN36">
        <f t="shared" si="5"/>
        <v>4</v>
      </c>
      <c r="AO36">
        <f t="shared" si="6"/>
        <v>7.695925290808408E-9</v>
      </c>
      <c r="AP36">
        <f t="shared" si="7"/>
        <v>1.4479986237015326E-9</v>
      </c>
      <c r="AQ36">
        <f t="shared" si="8"/>
        <v>5</v>
      </c>
      <c r="AR36">
        <f t="shared" si="9"/>
        <v>9.3187089269893804</v>
      </c>
      <c r="AS36">
        <f t="shared" si="10"/>
        <v>0.72668684380042159</v>
      </c>
      <c r="AT36" s="24" t="str">
        <f t="shared" si="11"/>
        <v>Nontoxic</v>
      </c>
      <c r="AU36" s="2">
        <f t="shared" si="12"/>
        <v>103.65203118588427</v>
      </c>
      <c r="AV36" s="26" t="s">
        <v>884</v>
      </c>
      <c r="AW36" s="4" t="s">
        <v>666</v>
      </c>
      <c r="AX36" s="2">
        <f t="shared" si="13"/>
        <v>7</v>
      </c>
      <c r="AY36" s="2">
        <f t="shared" si="14"/>
        <v>3</v>
      </c>
      <c r="AZ36" s="2">
        <f t="shared" si="15"/>
        <v>3.3655357142857152E-4</v>
      </c>
      <c r="BA36" s="2">
        <f t="shared" si="16"/>
        <v>2.5625000000000046E-4</v>
      </c>
      <c r="BB36" s="2">
        <f t="shared" si="17"/>
        <v>3.1246250000000023E-4</v>
      </c>
      <c r="BC36" s="2">
        <f t="shared" si="18"/>
        <v>1.1253968253968254</v>
      </c>
      <c r="BD36" s="2">
        <f t="shared" si="19"/>
        <v>6.6716609409415026E-2</v>
      </c>
      <c r="BE36" s="2">
        <v>6.6349999999999998</v>
      </c>
      <c r="BF36" s="2" t="str">
        <f t="shared" si="20"/>
        <v>Same Var</v>
      </c>
      <c r="BG36" s="2">
        <f t="shared" si="21"/>
        <v>0.16414364475083959</v>
      </c>
      <c r="BH36" s="2" t="str">
        <f t="shared" si="22"/>
        <v>NS</v>
      </c>
      <c r="BI36" s="2" t="str">
        <f t="shared" si="23"/>
        <v>NS</v>
      </c>
      <c r="BJ36" s="2" t="str">
        <f t="shared" si="24"/>
        <v/>
      </c>
      <c r="BK36" s="2" t="str">
        <f t="shared" si="25"/>
        <v/>
      </c>
      <c r="BL36" s="2" t="str">
        <f t="shared" si="26"/>
        <v/>
      </c>
    </row>
    <row r="37" spans="1:64" x14ac:dyDescent="0.2">
      <c r="A37" s="1" t="s">
        <v>142</v>
      </c>
      <c r="B37" s="1" t="s">
        <v>460</v>
      </c>
      <c r="C37" s="25">
        <v>38488</v>
      </c>
      <c r="D37" s="1" t="s">
        <v>797</v>
      </c>
      <c r="E37" s="7">
        <v>0.58333333333333337</v>
      </c>
      <c r="F37" s="1">
        <v>0.1</v>
      </c>
      <c r="G37" s="1" t="s">
        <v>881</v>
      </c>
      <c r="H37" s="1" t="s">
        <v>711</v>
      </c>
      <c r="I37" s="1" t="s">
        <v>61</v>
      </c>
      <c r="J37" s="1" t="s">
        <v>882</v>
      </c>
      <c r="K37">
        <v>0.75</v>
      </c>
      <c r="L37">
        <v>0.25</v>
      </c>
      <c r="M37" s="1">
        <v>0.27300000000000002</v>
      </c>
      <c r="N37" s="1">
        <v>0.29499999999999998</v>
      </c>
      <c r="O37" s="1">
        <v>0.32200000000000001</v>
      </c>
      <c r="P37" s="1">
        <v>0.307</v>
      </c>
      <c r="Q37" s="1">
        <v>0.33400000000000002</v>
      </c>
      <c r="R37" s="1">
        <v>0.308</v>
      </c>
      <c r="S37" s="1">
        <v>0.29599999999999999</v>
      </c>
      <c r="T37" s="1">
        <v>0.30199999999999999</v>
      </c>
      <c r="Y37">
        <f t="shared" si="0"/>
        <v>0.30462500000000003</v>
      </c>
      <c r="Z37">
        <f t="shared" si="1"/>
        <v>1.8345396464196993E-2</v>
      </c>
      <c r="AA37">
        <f t="shared" si="2"/>
        <v>8</v>
      </c>
      <c r="AB37" s="1">
        <v>0.313</v>
      </c>
      <c r="AC37" s="1">
        <v>0.20100000000000001</v>
      </c>
      <c r="AD37" s="1">
        <v>0.26700000000000002</v>
      </c>
      <c r="AE37" s="1">
        <v>0.34200000000000003</v>
      </c>
      <c r="AL37">
        <f t="shared" si="3"/>
        <v>0.28075</v>
      </c>
      <c r="AM37">
        <f t="shared" si="4"/>
        <v>6.1483737687294218E-2</v>
      </c>
      <c r="AN37">
        <f t="shared" si="5"/>
        <v>4</v>
      </c>
      <c r="AO37">
        <f t="shared" si="6"/>
        <v>9.3843088260107776E-7</v>
      </c>
      <c r="AP37">
        <f t="shared" si="7"/>
        <v>2.9779437362370202E-7</v>
      </c>
      <c r="AQ37">
        <f t="shared" si="8"/>
        <v>3</v>
      </c>
      <c r="AR37">
        <f t="shared" si="9"/>
        <v>1.6797528622327413</v>
      </c>
      <c r="AS37">
        <f t="shared" si="10"/>
        <v>0.76489232840434507</v>
      </c>
      <c r="AT37" s="24" t="str">
        <f t="shared" si="11"/>
        <v>Nontoxic</v>
      </c>
      <c r="AU37" s="2">
        <f t="shared" si="12"/>
        <v>92.162494870742705</v>
      </c>
      <c r="AV37" s="4" t="s">
        <v>663</v>
      </c>
      <c r="AX37" s="2">
        <f t="shared" si="13"/>
        <v>7</v>
      </c>
      <c r="AY37" s="2">
        <f t="shared" si="14"/>
        <v>3</v>
      </c>
      <c r="AZ37" s="2">
        <f t="shared" si="15"/>
        <v>3.3655357142857152E-4</v>
      </c>
      <c r="BA37" s="2">
        <f t="shared" si="16"/>
        <v>3.7802500000000032E-3</v>
      </c>
      <c r="BB37" s="2">
        <f t="shared" si="17"/>
        <v>1.369662500000001E-3</v>
      </c>
      <c r="BC37" s="2">
        <f t="shared" si="18"/>
        <v>1.1253968253968254</v>
      </c>
      <c r="BD37" s="2">
        <f t="shared" si="19"/>
        <v>6.0238829434591672</v>
      </c>
      <c r="BE37" s="2">
        <v>6.6349999999999998</v>
      </c>
      <c r="BF37" s="2" t="str">
        <f t="shared" si="20"/>
        <v>Same Var</v>
      </c>
      <c r="BG37" s="2">
        <f t="shared" si="21"/>
        <v>0.15845784154486012</v>
      </c>
      <c r="BH37" s="2" t="str">
        <f t="shared" si="22"/>
        <v>NS</v>
      </c>
      <c r="BI37" s="2" t="str">
        <f t="shared" si="23"/>
        <v>NS</v>
      </c>
      <c r="BJ37" s="2" t="str">
        <f t="shared" si="24"/>
        <v>Same Var T-test</v>
      </c>
      <c r="BK37" s="2" t="str">
        <f t="shared" si="25"/>
        <v/>
      </c>
      <c r="BL37" s="2" t="str">
        <f t="shared" si="26"/>
        <v/>
      </c>
    </row>
    <row r="38" spans="1:64" x14ac:dyDescent="0.2">
      <c r="A38" s="1" t="s">
        <v>142</v>
      </c>
      <c r="B38" s="1" t="s">
        <v>467</v>
      </c>
      <c r="C38" s="25">
        <v>38488</v>
      </c>
      <c r="D38" s="1" t="s">
        <v>797</v>
      </c>
      <c r="E38" s="7">
        <v>0.52083333333333337</v>
      </c>
      <c r="F38" s="1">
        <v>0</v>
      </c>
      <c r="G38" s="1" t="s">
        <v>881</v>
      </c>
      <c r="H38" s="1" t="s">
        <v>711</v>
      </c>
      <c r="I38" s="1" t="s">
        <v>61</v>
      </c>
      <c r="J38" s="1" t="s">
        <v>882</v>
      </c>
      <c r="K38">
        <v>0.75</v>
      </c>
      <c r="L38">
        <v>0.25</v>
      </c>
      <c r="M38" s="1">
        <v>0.27300000000000002</v>
      </c>
      <c r="N38" s="1">
        <v>0.29499999999999998</v>
      </c>
      <c r="O38" s="1">
        <v>0.32200000000000001</v>
      </c>
      <c r="P38" s="1">
        <v>0.307</v>
      </c>
      <c r="Q38" s="1">
        <v>0.33400000000000002</v>
      </c>
      <c r="R38" s="1">
        <v>0.308</v>
      </c>
      <c r="S38" s="1">
        <v>0.29599999999999999</v>
      </c>
      <c r="T38" s="1">
        <v>0.30199999999999999</v>
      </c>
      <c r="Y38">
        <f t="shared" si="0"/>
        <v>0.30462500000000003</v>
      </c>
      <c r="Z38">
        <f t="shared" si="1"/>
        <v>1.8345396464196993E-2</v>
      </c>
      <c r="AA38">
        <f t="shared" si="2"/>
        <v>8</v>
      </c>
      <c r="AB38" s="1">
        <v>0.27800000000000002</v>
      </c>
      <c r="AC38" s="1">
        <v>0.3</v>
      </c>
      <c r="AD38" s="1">
        <v>0.31</v>
      </c>
      <c r="AE38" s="1">
        <v>0.34300000000000003</v>
      </c>
      <c r="AL38">
        <f t="shared" si="3"/>
        <v>0.30775000000000002</v>
      </c>
      <c r="AM38">
        <f t="shared" si="4"/>
        <v>2.703547052793176E-2</v>
      </c>
      <c r="AN38">
        <f t="shared" si="5"/>
        <v>4</v>
      </c>
      <c r="AO38">
        <f t="shared" si="6"/>
        <v>4.2598107458467131E-8</v>
      </c>
      <c r="AP38">
        <f t="shared" si="7"/>
        <v>1.1209980105183012E-8</v>
      </c>
      <c r="AQ38">
        <f t="shared" si="8"/>
        <v>3</v>
      </c>
      <c r="AR38">
        <f t="shared" si="9"/>
        <v>5.5185237087161507</v>
      </c>
      <c r="AS38">
        <f t="shared" si="10"/>
        <v>0.76489232840434507</v>
      </c>
      <c r="AT38" s="24" t="str">
        <f t="shared" si="11"/>
        <v>Nontoxic</v>
      </c>
      <c r="AU38" s="2">
        <f t="shared" si="12"/>
        <v>101.02585145670906</v>
      </c>
      <c r="AV38" s="26" t="s">
        <v>884</v>
      </c>
      <c r="AW38" s="4" t="s">
        <v>666</v>
      </c>
      <c r="AX38" s="2">
        <f t="shared" si="13"/>
        <v>7</v>
      </c>
      <c r="AY38" s="2">
        <f t="shared" si="14"/>
        <v>3</v>
      </c>
      <c r="AZ38" s="2">
        <f t="shared" si="15"/>
        <v>3.3655357142857152E-4</v>
      </c>
      <c r="BA38" s="2">
        <f t="shared" si="16"/>
        <v>7.3091666666666682E-4</v>
      </c>
      <c r="BB38" s="2">
        <f t="shared" si="17"/>
        <v>4.5486250000000006E-4</v>
      </c>
      <c r="BC38" s="2">
        <f t="shared" si="18"/>
        <v>1.1253968253968254</v>
      </c>
      <c r="BD38" s="2">
        <f t="shared" si="19"/>
        <v>0.60934241935120403</v>
      </c>
      <c r="BE38" s="2">
        <v>6.6349999999999998</v>
      </c>
      <c r="BF38" s="2" t="str">
        <f t="shared" si="20"/>
        <v>Same Var</v>
      </c>
      <c r="BG38" s="2">
        <f t="shared" si="21"/>
        <v>0.40786316202998757</v>
      </c>
      <c r="BH38" s="2" t="str">
        <f t="shared" si="22"/>
        <v>NS</v>
      </c>
      <c r="BI38" s="2" t="str">
        <f t="shared" si="23"/>
        <v>NS</v>
      </c>
      <c r="BJ38" s="2" t="str">
        <f t="shared" si="24"/>
        <v/>
      </c>
      <c r="BK38" s="2" t="str">
        <f t="shared" si="25"/>
        <v/>
      </c>
      <c r="BL38" s="2" t="str">
        <f t="shared" si="26"/>
        <v/>
      </c>
    </row>
    <row r="39" spans="1:64" x14ac:dyDescent="0.2">
      <c r="A39" s="1" t="s">
        <v>142</v>
      </c>
      <c r="B39" s="1" t="s">
        <v>470</v>
      </c>
      <c r="C39" s="25">
        <v>38488</v>
      </c>
      <c r="D39" s="1" t="s">
        <v>797</v>
      </c>
      <c r="E39" s="7">
        <v>0.5625</v>
      </c>
      <c r="F39" s="1">
        <v>0.1</v>
      </c>
      <c r="G39" s="1" t="s">
        <v>881</v>
      </c>
      <c r="H39" s="1" t="s">
        <v>711</v>
      </c>
      <c r="I39" s="1" t="s">
        <v>61</v>
      </c>
      <c r="J39" s="1" t="s">
        <v>882</v>
      </c>
      <c r="K39">
        <v>0.75</v>
      </c>
      <c r="L39">
        <v>0.25</v>
      </c>
      <c r="M39" s="1">
        <v>0.27300000000000002</v>
      </c>
      <c r="N39" s="1">
        <v>0.29499999999999998</v>
      </c>
      <c r="O39" s="1">
        <v>0.32200000000000001</v>
      </c>
      <c r="P39" s="1">
        <v>0.307</v>
      </c>
      <c r="Q39" s="1">
        <v>0.33400000000000002</v>
      </c>
      <c r="R39" s="1">
        <v>0.308</v>
      </c>
      <c r="S39" s="1">
        <v>0.29599999999999999</v>
      </c>
      <c r="T39" s="1">
        <v>0.30199999999999999</v>
      </c>
      <c r="Y39">
        <f t="shared" si="0"/>
        <v>0.30462500000000003</v>
      </c>
      <c r="Z39">
        <f t="shared" si="1"/>
        <v>1.8345396464196993E-2</v>
      </c>
      <c r="AA39">
        <f t="shared" si="2"/>
        <v>8</v>
      </c>
      <c r="AB39" s="1">
        <v>0.27900000000000003</v>
      </c>
      <c r="AC39" s="1">
        <v>0.29199999999999998</v>
      </c>
      <c r="AD39" s="1">
        <v>0.30099999999999999</v>
      </c>
      <c r="AE39" s="1">
        <v>0.29699999999999999</v>
      </c>
      <c r="AL39">
        <f t="shared" si="3"/>
        <v>0.29224999999999995</v>
      </c>
      <c r="AM39">
        <f t="shared" si="4"/>
        <v>9.5699181466370447E-3</v>
      </c>
      <c r="AN39">
        <f t="shared" si="5"/>
        <v>4</v>
      </c>
      <c r="AO39">
        <f t="shared" si="6"/>
        <v>2.1678109089879424E-9</v>
      </c>
      <c r="AP39">
        <f t="shared" si="7"/>
        <v>2.5473704962745215E-10</v>
      </c>
      <c r="AQ39">
        <f t="shared" si="8"/>
        <v>8</v>
      </c>
      <c r="AR39">
        <f t="shared" si="9"/>
        <v>9.3473321879647386</v>
      </c>
      <c r="AS39">
        <f t="shared" si="10"/>
        <v>0.70638661264483749</v>
      </c>
      <c r="AT39" s="24" t="str">
        <f t="shared" si="11"/>
        <v>Nontoxic</v>
      </c>
      <c r="AU39" s="2">
        <f t="shared" si="12"/>
        <v>95.937628231432058</v>
      </c>
      <c r="AV39" s="4" t="s">
        <v>663</v>
      </c>
      <c r="AX39" s="2">
        <f t="shared" si="13"/>
        <v>7</v>
      </c>
      <c r="AY39" s="2">
        <f t="shared" si="14"/>
        <v>3</v>
      </c>
      <c r="AZ39" s="2">
        <f t="shared" si="15"/>
        <v>3.3655357142857152E-4</v>
      </c>
      <c r="BA39" s="2">
        <f t="shared" si="16"/>
        <v>9.1583333333333003E-5</v>
      </c>
      <c r="BB39" s="2">
        <f t="shared" si="17"/>
        <v>2.6306249999999995E-4</v>
      </c>
      <c r="BC39" s="2">
        <f t="shared" si="18"/>
        <v>1.1253968253968254</v>
      </c>
      <c r="BD39" s="2">
        <f t="shared" si="19"/>
        <v>1.280319218052381</v>
      </c>
      <c r="BE39" s="2">
        <v>6.6349999999999998</v>
      </c>
      <c r="BF39" s="2" t="str">
        <f t="shared" si="20"/>
        <v>Same Var</v>
      </c>
      <c r="BG39" s="2">
        <f t="shared" si="21"/>
        <v>0.12059142753947588</v>
      </c>
      <c r="BH39" s="2" t="str">
        <f t="shared" si="22"/>
        <v>NS</v>
      </c>
      <c r="BI39" s="2" t="str">
        <f t="shared" si="23"/>
        <v>NS</v>
      </c>
      <c r="BJ39" s="2" t="str">
        <f t="shared" si="24"/>
        <v>Same Var T-test</v>
      </c>
      <c r="BK39" s="2" t="str">
        <f t="shared" si="25"/>
        <v/>
      </c>
      <c r="BL39" s="2" t="str">
        <f t="shared" si="26"/>
        <v/>
      </c>
    </row>
    <row r="40" spans="1:64" x14ac:dyDescent="0.2">
      <c r="A40" s="1" t="s">
        <v>142</v>
      </c>
      <c r="B40" s="1" t="s">
        <v>471</v>
      </c>
      <c r="C40" s="25">
        <v>38531</v>
      </c>
      <c r="D40" s="1" t="s">
        <v>812</v>
      </c>
      <c r="E40" s="7">
        <v>0.64583333333333337</v>
      </c>
      <c r="F40" s="1">
        <v>0</v>
      </c>
      <c r="G40" s="1" t="s">
        <v>881</v>
      </c>
      <c r="H40" s="1" t="s">
        <v>711</v>
      </c>
      <c r="I40" s="1" t="s">
        <v>61</v>
      </c>
      <c r="J40" s="1" t="s">
        <v>882</v>
      </c>
      <c r="K40">
        <v>0.75</v>
      </c>
      <c r="L40">
        <v>0.25</v>
      </c>
      <c r="M40" s="1">
        <v>0.36699999999999999</v>
      </c>
      <c r="N40" s="1">
        <v>0.39900000000000002</v>
      </c>
      <c r="O40" s="1">
        <v>0.38</v>
      </c>
      <c r="P40" s="1">
        <v>0.41399999999999998</v>
      </c>
      <c r="Y40">
        <f t="shared" si="0"/>
        <v>0.38999999999999996</v>
      </c>
      <c r="Z40">
        <f t="shared" si="1"/>
        <v>2.0704266871026042E-2</v>
      </c>
      <c r="AA40">
        <f t="shared" si="2"/>
        <v>4</v>
      </c>
      <c r="AB40" s="1">
        <v>0.38900000000000001</v>
      </c>
      <c r="AC40" s="1">
        <v>0.44</v>
      </c>
      <c r="AD40" s="1">
        <v>0.46500000000000002</v>
      </c>
      <c r="AE40" s="1">
        <v>0.39100000000000001</v>
      </c>
      <c r="AL40">
        <f t="shared" si="3"/>
        <v>0.42125000000000001</v>
      </c>
      <c r="AM40">
        <f t="shared" si="4"/>
        <v>3.7508887835640589E-2</v>
      </c>
      <c r="AN40">
        <f t="shared" si="5"/>
        <v>4</v>
      </c>
      <c r="AO40">
        <f t="shared" si="6"/>
        <v>1.6975258344184025E-7</v>
      </c>
      <c r="AP40">
        <f t="shared" si="7"/>
        <v>4.2449078595196754E-8</v>
      </c>
      <c r="AQ40">
        <f t="shared" si="8"/>
        <v>3</v>
      </c>
      <c r="AR40">
        <f t="shared" si="9"/>
        <v>6.3429770434011958</v>
      </c>
      <c r="AS40">
        <f t="shared" si="10"/>
        <v>0.76489232840434507</v>
      </c>
      <c r="AT40" s="24" t="str">
        <f t="shared" si="11"/>
        <v>Nontoxic</v>
      </c>
      <c r="AU40" s="2">
        <f t="shared" si="12"/>
        <v>108.01282051282053</v>
      </c>
      <c r="AV40" s="26" t="s">
        <v>884</v>
      </c>
      <c r="AW40" s="4" t="s">
        <v>666</v>
      </c>
      <c r="AX40" s="2">
        <f t="shared" si="13"/>
        <v>3</v>
      </c>
      <c r="AY40" s="2">
        <f t="shared" si="14"/>
        <v>3</v>
      </c>
      <c r="AZ40" s="2">
        <f t="shared" si="15"/>
        <v>4.286666666666665E-4</v>
      </c>
      <c r="BA40" s="2">
        <f t="shared" si="16"/>
        <v>1.4069166666666666E-3</v>
      </c>
      <c r="BB40" s="2">
        <f t="shared" si="17"/>
        <v>9.1779166666666658E-4</v>
      </c>
      <c r="BC40" s="2">
        <f t="shared" si="18"/>
        <v>1.1666666666666667</v>
      </c>
      <c r="BD40" s="2">
        <f t="shared" si="19"/>
        <v>0.85912817310970979</v>
      </c>
      <c r="BE40" s="2">
        <v>6.6349999999999998</v>
      </c>
      <c r="BF40" s="2" t="str">
        <f t="shared" si="20"/>
        <v>Same Var</v>
      </c>
      <c r="BG40" s="2">
        <f t="shared" si="21"/>
        <v>9.7451929333629658E-2</v>
      </c>
      <c r="BH40" s="2" t="str">
        <f t="shared" si="22"/>
        <v>NS</v>
      </c>
      <c r="BI40" s="2" t="str">
        <f t="shared" si="23"/>
        <v>NS</v>
      </c>
      <c r="BJ40" s="2" t="str">
        <f t="shared" si="24"/>
        <v/>
      </c>
      <c r="BK40" s="2" t="str">
        <f t="shared" si="25"/>
        <v/>
      </c>
      <c r="BL40" s="2" t="str">
        <f t="shared" si="26"/>
        <v/>
      </c>
    </row>
    <row r="41" spans="1:64" x14ac:dyDescent="0.2">
      <c r="A41" s="1" t="s">
        <v>142</v>
      </c>
      <c r="B41" s="1" t="s">
        <v>478</v>
      </c>
      <c r="C41" s="25">
        <v>38531</v>
      </c>
      <c r="D41" s="1" t="s">
        <v>812</v>
      </c>
      <c r="E41" s="7">
        <v>0.52083333333333337</v>
      </c>
      <c r="F41" s="1">
        <v>0.1</v>
      </c>
      <c r="G41" s="1" t="s">
        <v>881</v>
      </c>
      <c r="H41" s="1" t="s">
        <v>711</v>
      </c>
      <c r="I41" s="1" t="s">
        <v>61</v>
      </c>
      <c r="J41" s="1" t="s">
        <v>882</v>
      </c>
      <c r="K41">
        <v>0.75</v>
      </c>
      <c r="L41">
        <v>0.25</v>
      </c>
      <c r="M41" s="1">
        <v>0.36699999999999999</v>
      </c>
      <c r="N41" s="1">
        <v>0.39900000000000002</v>
      </c>
      <c r="O41" s="1">
        <v>0.38</v>
      </c>
      <c r="P41" s="1">
        <v>0.41399999999999998</v>
      </c>
      <c r="Y41">
        <f t="shared" si="0"/>
        <v>0.38999999999999996</v>
      </c>
      <c r="Z41">
        <f t="shared" si="1"/>
        <v>2.0704266871026042E-2</v>
      </c>
      <c r="AA41">
        <f t="shared" si="2"/>
        <v>4</v>
      </c>
      <c r="AB41" s="1">
        <v>0.41199999999999998</v>
      </c>
      <c r="AC41" s="1">
        <v>0.38400000000000001</v>
      </c>
      <c r="AD41" s="1">
        <v>0.36099999999999999</v>
      </c>
      <c r="AE41" s="1">
        <v>0.372</v>
      </c>
      <c r="AL41">
        <f t="shared" si="3"/>
        <v>0.38224999999999998</v>
      </c>
      <c r="AM41">
        <f t="shared" si="4"/>
        <v>2.1945007025137474E-2</v>
      </c>
      <c r="AN41">
        <f t="shared" si="5"/>
        <v>4</v>
      </c>
      <c r="AO41">
        <f t="shared" si="6"/>
        <v>3.2644208441840249E-8</v>
      </c>
      <c r="AP41">
        <f t="shared" si="7"/>
        <v>6.0429952618634203E-9</v>
      </c>
      <c r="AQ41">
        <f t="shared" si="8"/>
        <v>5</v>
      </c>
      <c r="AR41">
        <f t="shared" si="9"/>
        <v>6.6770237603113625</v>
      </c>
      <c r="AS41">
        <f t="shared" si="10"/>
        <v>0.72668684380042159</v>
      </c>
      <c r="AT41" s="24" t="str">
        <f t="shared" si="11"/>
        <v>Nontoxic</v>
      </c>
      <c r="AU41" s="2">
        <f t="shared" si="12"/>
        <v>98.012820512820525</v>
      </c>
      <c r="AV41" s="4" t="s">
        <v>663</v>
      </c>
      <c r="AX41" s="2">
        <f t="shared" si="13"/>
        <v>3</v>
      </c>
      <c r="AY41" s="2">
        <f t="shared" si="14"/>
        <v>3</v>
      </c>
      <c r="AZ41" s="2">
        <f t="shared" si="15"/>
        <v>4.286666666666665E-4</v>
      </c>
      <c r="BA41" s="2">
        <f t="shared" si="16"/>
        <v>4.815833333333331E-4</v>
      </c>
      <c r="BB41" s="2">
        <f t="shared" si="17"/>
        <v>4.551249999999998E-4</v>
      </c>
      <c r="BC41" s="2">
        <f t="shared" si="18"/>
        <v>1.1666666666666667</v>
      </c>
      <c r="BD41" s="2">
        <f t="shared" si="19"/>
        <v>8.7050837107532121E-3</v>
      </c>
      <c r="BE41" s="2">
        <v>6.6349999999999998</v>
      </c>
      <c r="BF41" s="2" t="str">
        <f t="shared" si="20"/>
        <v>Same Var</v>
      </c>
      <c r="BG41" s="2">
        <f t="shared" si="21"/>
        <v>0.31289593253545978</v>
      </c>
      <c r="BH41" s="2" t="str">
        <f t="shared" si="22"/>
        <v>NS</v>
      </c>
      <c r="BI41" s="2" t="str">
        <f t="shared" si="23"/>
        <v>NS</v>
      </c>
      <c r="BJ41" s="2" t="str">
        <f t="shared" si="24"/>
        <v>Same Var T-test</v>
      </c>
      <c r="BK41" s="2" t="str">
        <f t="shared" si="25"/>
        <v/>
      </c>
      <c r="BL41" s="2" t="str">
        <f t="shared" si="26"/>
        <v/>
      </c>
    </row>
    <row r="42" spans="1:64" x14ac:dyDescent="0.2">
      <c r="A42" s="1" t="s">
        <v>142</v>
      </c>
      <c r="B42" s="1" t="s">
        <v>143</v>
      </c>
      <c r="C42" s="25">
        <v>38764</v>
      </c>
      <c r="D42" s="1" t="s">
        <v>714</v>
      </c>
      <c r="E42" s="7">
        <v>0.40625</v>
      </c>
      <c r="F42" s="1">
        <v>0.1</v>
      </c>
      <c r="G42" s="1" t="s">
        <v>881</v>
      </c>
      <c r="H42" s="1" t="s">
        <v>711</v>
      </c>
      <c r="I42" s="1" t="s">
        <v>61</v>
      </c>
      <c r="J42" s="1" t="s">
        <v>882</v>
      </c>
      <c r="K42">
        <v>0.75</v>
      </c>
      <c r="L42">
        <v>0.25</v>
      </c>
      <c r="M42" s="1">
        <v>0.28599999999999998</v>
      </c>
      <c r="N42" s="1">
        <v>0.28599999999999998</v>
      </c>
      <c r="O42" s="1">
        <v>0.32900000000000001</v>
      </c>
      <c r="P42" s="1">
        <v>0.313</v>
      </c>
      <c r="Y42">
        <f t="shared" si="0"/>
        <v>0.30349999999999999</v>
      </c>
      <c r="Z42">
        <f t="shared" si="1"/>
        <v>2.1236760581595317E-2</v>
      </c>
      <c r="AA42">
        <f t="shared" si="2"/>
        <v>4</v>
      </c>
      <c r="AB42" s="1">
        <v>0.34100000000000003</v>
      </c>
      <c r="AC42" s="1">
        <v>0.33900000000000002</v>
      </c>
      <c r="AD42" s="1">
        <v>0.29399999999999998</v>
      </c>
      <c r="AE42" s="1">
        <v>0.36599999999999999</v>
      </c>
      <c r="AL42">
        <f t="shared" si="3"/>
        <v>0.33499999999999996</v>
      </c>
      <c r="AM42">
        <f t="shared" si="4"/>
        <v>2.9966648127543401E-2</v>
      </c>
      <c r="AN42">
        <f t="shared" si="5"/>
        <v>4</v>
      </c>
      <c r="AO42">
        <f t="shared" si="6"/>
        <v>8.289900610351574E-8</v>
      </c>
      <c r="AP42">
        <f t="shared" si="7"/>
        <v>1.8140861409505231E-8</v>
      </c>
      <c r="AQ42">
        <f t="shared" si="8"/>
        <v>4</v>
      </c>
      <c r="AR42">
        <f t="shared" si="9"/>
        <v>6.3279908994026552</v>
      </c>
      <c r="AS42">
        <f t="shared" si="10"/>
        <v>0.74069708411268287</v>
      </c>
      <c r="AT42" s="24" t="str">
        <f t="shared" si="11"/>
        <v>Nontoxic</v>
      </c>
      <c r="AU42" s="2">
        <f t="shared" si="12"/>
        <v>110.37891268533772</v>
      </c>
      <c r="AV42" s="26" t="s">
        <v>884</v>
      </c>
      <c r="AW42" s="4" t="s">
        <v>666</v>
      </c>
      <c r="AX42" s="2">
        <f t="shared" si="13"/>
        <v>3</v>
      </c>
      <c r="AY42" s="2">
        <f t="shared" si="14"/>
        <v>3</v>
      </c>
      <c r="AZ42" s="2">
        <f t="shared" si="15"/>
        <v>4.5100000000000066E-4</v>
      </c>
      <c r="BA42" s="2">
        <f t="shared" si="16"/>
        <v>8.9800000000000047E-4</v>
      </c>
      <c r="BB42" s="2">
        <f t="shared" si="17"/>
        <v>6.7450000000000062E-4</v>
      </c>
      <c r="BC42" s="2">
        <f t="shared" si="18"/>
        <v>1.1666666666666667</v>
      </c>
      <c r="BD42" s="2">
        <f t="shared" si="19"/>
        <v>0.2990724261190556</v>
      </c>
      <c r="BE42" s="2">
        <v>6.6349999999999998</v>
      </c>
      <c r="BF42" s="2" t="str">
        <f t="shared" si="20"/>
        <v>Same Var</v>
      </c>
      <c r="BG42" s="2">
        <f t="shared" si="21"/>
        <v>6.8557973830474378E-2</v>
      </c>
      <c r="BH42" s="2" t="str">
        <f t="shared" si="22"/>
        <v>NS</v>
      </c>
      <c r="BI42" s="2" t="str">
        <f t="shared" si="23"/>
        <v>NS</v>
      </c>
      <c r="BJ42" s="2" t="str">
        <f t="shared" si="24"/>
        <v/>
      </c>
      <c r="BK42" s="2" t="str">
        <f t="shared" si="25"/>
        <v/>
      </c>
      <c r="BL42" s="2" t="str">
        <f t="shared" si="26"/>
        <v/>
      </c>
    </row>
    <row r="43" spans="1:64" x14ac:dyDescent="0.2">
      <c r="A43" s="1" t="s">
        <v>142</v>
      </c>
      <c r="B43" s="1" t="s">
        <v>152</v>
      </c>
      <c r="C43" s="25">
        <v>38764</v>
      </c>
      <c r="D43" s="1" t="s">
        <v>714</v>
      </c>
      <c r="E43" s="7">
        <v>0.35416666666666669</v>
      </c>
      <c r="F43" s="1">
        <v>0.1</v>
      </c>
      <c r="G43" s="1" t="s">
        <v>881</v>
      </c>
      <c r="H43" s="1" t="s">
        <v>711</v>
      </c>
      <c r="I43" s="1" t="s">
        <v>61</v>
      </c>
      <c r="J43" s="1" t="s">
        <v>882</v>
      </c>
      <c r="K43">
        <v>0.75</v>
      </c>
      <c r="L43">
        <v>0.25</v>
      </c>
      <c r="M43" s="1">
        <v>0.28599999999999998</v>
      </c>
      <c r="N43" s="1">
        <v>0.28599999999999998</v>
      </c>
      <c r="O43" s="1">
        <v>0.32900000000000001</v>
      </c>
      <c r="P43" s="1">
        <v>0.313</v>
      </c>
      <c r="Y43">
        <f t="shared" si="0"/>
        <v>0.30349999999999999</v>
      </c>
      <c r="Z43">
        <f t="shared" si="1"/>
        <v>2.1236760581595317E-2</v>
      </c>
      <c r="AA43">
        <f t="shared" si="2"/>
        <v>4</v>
      </c>
      <c r="AB43" s="1">
        <v>0.316</v>
      </c>
      <c r="AC43" s="1">
        <v>0.34100000000000003</v>
      </c>
      <c r="AD43" s="1">
        <v>0.33200000000000002</v>
      </c>
      <c r="AE43" s="1">
        <v>0.28599999999999998</v>
      </c>
      <c r="AL43">
        <f t="shared" si="3"/>
        <v>0.31875000000000003</v>
      </c>
      <c r="AM43">
        <f t="shared" si="4"/>
        <v>2.4157469514279314E-2</v>
      </c>
      <c r="AN43">
        <f t="shared" si="5"/>
        <v>4</v>
      </c>
      <c r="AO43">
        <f t="shared" si="6"/>
        <v>4.3813903021918562E-8</v>
      </c>
      <c r="AP43">
        <f t="shared" si="7"/>
        <v>8.4359761375144995E-9</v>
      </c>
      <c r="AQ43">
        <f t="shared" si="8"/>
        <v>5</v>
      </c>
      <c r="AR43">
        <f t="shared" si="9"/>
        <v>6.2984626114046396</v>
      </c>
      <c r="AS43">
        <f t="shared" si="10"/>
        <v>0.72668684380042159</v>
      </c>
      <c r="AT43" s="24" t="str">
        <f t="shared" si="11"/>
        <v>Nontoxic</v>
      </c>
      <c r="AU43" s="2">
        <f t="shared" si="12"/>
        <v>105.02471169686987</v>
      </c>
      <c r="AV43" s="26" t="s">
        <v>884</v>
      </c>
      <c r="AW43" s="4" t="s">
        <v>666</v>
      </c>
      <c r="AX43" s="2">
        <f t="shared" si="13"/>
        <v>3</v>
      </c>
      <c r="AY43" s="2">
        <f t="shared" si="14"/>
        <v>3</v>
      </c>
      <c r="AZ43" s="2">
        <f t="shared" si="15"/>
        <v>4.5100000000000066E-4</v>
      </c>
      <c r="BA43" s="2">
        <f t="shared" si="16"/>
        <v>5.835833333333345E-4</v>
      </c>
      <c r="BB43" s="2">
        <f t="shared" si="17"/>
        <v>5.1729166666666763E-4</v>
      </c>
      <c r="BC43" s="2">
        <f t="shared" si="18"/>
        <v>1.1666666666666667</v>
      </c>
      <c r="BD43" s="2">
        <f t="shared" si="19"/>
        <v>4.2580640104584885E-2</v>
      </c>
      <c r="BE43" s="2">
        <v>6.6349999999999998</v>
      </c>
      <c r="BF43" s="2" t="str">
        <f t="shared" si="20"/>
        <v>Same Var</v>
      </c>
      <c r="BG43" s="2">
        <f t="shared" si="21"/>
        <v>0.18980954486999774</v>
      </c>
      <c r="BH43" s="2" t="str">
        <f t="shared" si="22"/>
        <v>NS</v>
      </c>
      <c r="BI43" s="2" t="str">
        <f t="shared" si="23"/>
        <v>NS</v>
      </c>
      <c r="BJ43" s="2" t="str">
        <f t="shared" si="24"/>
        <v/>
      </c>
      <c r="BK43" s="2" t="str">
        <f t="shared" si="25"/>
        <v/>
      </c>
      <c r="BL43" s="2" t="str">
        <f t="shared" si="26"/>
        <v/>
      </c>
    </row>
    <row r="44" spans="1:64" x14ac:dyDescent="0.2">
      <c r="A44" s="1" t="s">
        <v>142</v>
      </c>
      <c r="B44" s="1" t="s">
        <v>169</v>
      </c>
      <c r="C44" s="25">
        <v>38764</v>
      </c>
      <c r="D44" s="1" t="s">
        <v>714</v>
      </c>
      <c r="E44" s="7">
        <v>0.55208333333333337</v>
      </c>
      <c r="F44" s="1">
        <v>0.1</v>
      </c>
      <c r="G44" s="1" t="s">
        <v>881</v>
      </c>
      <c r="H44" s="1" t="s">
        <v>711</v>
      </c>
      <c r="I44" s="1" t="s">
        <v>61</v>
      </c>
      <c r="J44" s="1" t="s">
        <v>882</v>
      </c>
      <c r="K44">
        <v>0.75</v>
      </c>
      <c r="L44">
        <v>0.25</v>
      </c>
      <c r="M44" s="1">
        <v>0.28599999999999998</v>
      </c>
      <c r="N44" s="1">
        <v>0.28599999999999998</v>
      </c>
      <c r="O44" s="1">
        <v>0.32900000000000001</v>
      </c>
      <c r="P44" s="1">
        <v>0.313</v>
      </c>
      <c r="Y44">
        <f t="shared" si="0"/>
        <v>0.30349999999999999</v>
      </c>
      <c r="Z44">
        <f t="shared" si="1"/>
        <v>2.1236760581595317E-2</v>
      </c>
      <c r="AA44">
        <f t="shared" si="2"/>
        <v>4</v>
      </c>
      <c r="AB44" s="1">
        <v>0.28000000000000003</v>
      </c>
      <c r="AC44" s="1">
        <v>0.22500000000000001</v>
      </c>
      <c r="AD44" s="1">
        <v>0.35399999999999998</v>
      </c>
      <c r="AE44" s="1">
        <v>0.32</v>
      </c>
      <c r="AL44">
        <f t="shared" si="3"/>
        <v>0.29475000000000001</v>
      </c>
      <c r="AM44">
        <f t="shared" si="4"/>
        <v>5.5469961841222243E-2</v>
      </c>
      <c r="AN44">
        <f t="shared" si="5"/>
        <v>4</v>
      </c>
      <c r="AO44">
        <f t="shared" si="6"/>
        <v>6.9330775718857904E-7</v>
      </c>
      <c r="AP44">
        <f t="shared" si="7"/>
        <v>1.9857861502640144E-7</v>
      </c>
      <c r="AQ44">
        <f t="shared" si="8"/>
        <v>3</v>
      </c>
      <c r="AR44">
        <f t="shared" si="9"/>
        <v>2.3262307048599116</v>
      </c>
      <c r="AS44">
        <f t="shared" si="10"/>
        <v>0.76489232840434507</v>
      </c>
      <c r="AT44" s="24" t="str">
        <f t="shared" si="11"/>
        <v>Nontoxic</v>
      </c>
      <c r="AU44" s="2">
        <f t="shared" si="12"/>
        <v>97.116968698517297</v>
      </c>
      <c r="AV44" t="s">
        <v>663</v>
      </c>
      <c r="AX44" s="2">
        <f t="shared" si="13"/>
        <v>3</v>
      </c>
      <c r="AY44" s="2">
        <f t="shared" si="14"/>
        <v>3</v>
      </c>
      <c r="AZ44" s="2">
        <f t="shared" si="15"/>
        <v>4.5100000000000066E-4</v>
      </c>
      <c r="BA44" s="2">
        <f t="shared" si="16"/>
        <v>3.0769166666666519E-3</v>
      </c>
      <c r="BB44" s="2">
        <f t="shared" si="17"/>
        <v>1.7639583333333264E-3</v>
      </c>
      <c r="BC44" s="2">
        <f t="shared" si="18"/>
        <v>1.1666666666666667</v>
      </c>
      <c r="BD44" s="2">
        <f t="shared" si="19"/>
        <v>2.0763786848275232</v>
      </c>
      <c r="BE44" s="2">
        <v>6.6349999999999998</v>
      </c>
      <c r="BF44" s="2" t="str">
        <f t="shared" si="20"/>
        <v>Same Var</v>
      </c>
      <c r="BG44" s="2">
        <f t="shared" si="21"/>
        <v>0.38910184931172098</v>
      </c>
      <c r="BH44" s="2" t="str">
        <f t="shared" si="22"/>
        <v>NS</v>
      </c>
      <c r="BI44" s="2" t="str">
        <f t="shared" si="23"/>
        <v>NS</v>
      </c>
      <c r="BJ44" s="2" t="str">
        <f t="shared" si="24"/>
        <v>Same Var T-test</v>
      </c>
      <c r="BK44" s="2" t="str">
        <f t="shared" si="25"/>
        <v/>
      </c>
      <c r="BL44" s="2" t="str">
        <f t="shared" si="26"/>
        <v/>
      </c>
    </row>
    <row r="45" spans="1:64" x14ac:dyDescent="0.2">
      <c r="A45" s="1" t="s">
        <v>142</v>
      </c>
      <c r="B45" s="1" t="s">
        <v>264</v>
      </c>
      <c r="C45" s="25">
        <v>39258</v>
      </c>
      <c r="D45" s="1" t="s">
        <v>748</v>
      </c>
      <c r="E45" s="7">
        <v>0.5</v>
      </c>
      <c r="F45" s="1">
        <v>0.1</v>
      </c>
      <c r="G45" s="1" t="s">
        <v>881</v>
      </c>
      <c r="H45" s="1" t="s">
        <v>711</v>
      </c>
      <c r="I45" s="1" t="s">
        <v>61</v>
      </c>
      <c r="J45" s="1" t="s">
        <v>882</v>
      </c>
      <c r="K45">
        <v>0.75</v>
      </c>
      <c r="L45">
        <v>0.25</v>
      </c>
      <c r="M45" s="1">
        <v>0.371</v>
      </c>
      <c r="N45" s="1">
        <v>0.35399999999999998</v>
      </c>
      <c r="O45" s="1">
        <v>0.40100000000000002</v>
      </c>
      <c r="P45" s="1">
        <v>0.35799999999999998</v>
      </c>
      <c r="Y45">
        <f t="shared" si="0"/>
        <v>0.371</v>
      </c>
      <c r="Z45">
        <f t="shared" si="1"/>
        <v>2.1275964529643948E-2</v>
      </c>
      <c r="AA45">
        <f t="shared" si="2"/>
        <v>4</v>
      </c>
      <c r="AB45" s="1">
        <v>0.48099999999999998</v>
      </c>
      <c r="AC45" s="1">
        <v>0.44900000000000001</v>
      </c>
      <c r="AD45" s="1">
        <v>0.48399999999999999</v>
      </c>
      <c r="AE45" s="1">
        <v>0.42199999999999999</v>
      </c>
      <c r="AL45">
        <f t="shared" si="3"/>
        <v>0.45899999999999996</v>
      </c>
      <c r="AM45">
        <f t="shared" si="4"/>
        <v>2.9314387821227531E-2</v>
      </c>
      <c r="AN45">
        <f t="shared" si="5"/>
        <v>4</v>
      </c>
      <c r="AO45">
        <f t="shared" si="6"/>
        <v>7.7556448025173641E-8</v>
      </c>
      <c r="AP45">
        <f t="shared" si="7"/>
        <v>1.6735159758391196E-8</v>
      </c>
      <c r="AQ45">
        <f t="shared" si="8"/>
        <v>4</v>
      </c>
      <c r="AR45">
        <f t="shared" si="9"/>
        <v>10.831131491605207</v>
      </c>
      <c r="AS45">
        <f t="shared" si="10"/>
        <v>0.74069708411268287</v>
      </c>
      <c r="AT45" s="24" t="str">
        <f t="shared" si="11"/>
        <v>Nontoxic</v>
      </c>
      <c r="AU45" s="2">
        <f t="shared" si="12"/>
        <v>123.71967654986523</v>
      </c>
      <c r="AV45" s="26" t="s">
        <v>884</v>
      </c>
      <c r="AW45" s="4" t="s">
        <v>666</v>
      </c>
      <c r="AX45" s="2">
        <f t="shared" si="13"/>
        <v>3</v>
      </c>
      <c r="AY45" s="2">
        <f t="shared" si="14"/>
        <v>3</v>
      </c>
      <c r="AZ45" s="2">
        <f t="shared" si="15"/>
        <v>4.5266666666666741E-4</v>
      </c>
      <c r="BA45" s="2">
        <f t="shared" si="16"/>
        <v>8.5933333333333304E-4</v>
      </c>
      <c r="BB45" s="2">
        <f t="shared" si="17"/>
        <v>6.5600000000000022E-4</v>
      </c>
      <c r="BC45" s="2">
        <f t="shared" si="18"/>
        <v>1.1666666666666667</v>
      </c>
      <c r="BD45" s="2">
        <f t="shared" si="19"/>
        <v>0.25973656355988134</v>
      </c>
      <c r="BE45" s="2">
        <v>6.6349999999999998</v>
      </c>
      <c r="BF45" s="2" t="str">
        <f t="shared" si="20"/>
        <v>Same Var</v>
      </c>
      <c r="BG45" s="2">
        <f t="shared" si="21"/>
        <v>1.4128759119706443E-3</v>
      </c>
      <c r="BH45" s="2" t="str">
        <f t="shared" si="22"/>
        <v>NS</v>
      </c>
      <c r="BI45" s="2" t="str">
        <f t="shared" si="23"/>
        <v>NS</v>
      </c>
      <c r="BJ45" s="2" t="str">
        <f t="shared" si="24"/>
        <v/>
      </c>
      <c r="BK45" s="2" t="str">
        <f t="shared" si="25"/>
        <v/>
      </c>
      <c r="BL45" s="2" t="str">
        <f t="shared" si="26"/>
        <v/>
      </c>
    </row>
    <row r="46" spans="1:64" x14ac:dyDescent="0.2">
      <c r="A46" s="1" t="s">
        <v>142</v>
      </c>
      <c r="B46" s="1" t="s">
        <v>270</v>
      </c>
      <c r="C46" s="25">
        <v>39258</v>
      </c>
      <c r="D46" s="1" t="s">
        <v>748</v>
      </c>
      <c r="E46" s="7">
        <v>0.45833333333333331</v>
      </c>
      <c r="F46" s="1">
        <v>0.1</v>
      </c>
      <c r="G46" s="1" t="s">
        <v>881</v>
      </c>
      <c r="H46" s="1" t="s">
        <v>711</v>
      </c>
      <c r="I46" s="1" t="s">
        <v>61</v>
      </c>
      <c r="J46" s="1" t="s">
        <v>882</v>
      </c>
      <c r="K46">
        <v>0.75</v>
      </c>
      <c r="L46">
        <v>0.25</v>
      </c>
      <c r="M46" s="1">
        <v>0.371</v>
      </c>
      <c r="N46" s="1">
        <v>0.35399999999999998</v>
      </c>
      <c r="O46" s="1">
        <v>0.40100000000000002</v>
      </c>
      <c r="P46" s="1">
        <v>0.35799999999999998</v>
      </c>
      <c r="Y46">
        <f t="shared" si="0"/>
        <v>0.371</v>
      </c>
      <c r="Z46">
        <f t="shared" si="1"/>
        <v>2.1275964529643948E-2</v>
      </c>
      <c r="AA46">
        <f t="shared" si="2"/>
        <v>4</v>
      </c>
      <c r="AB46" s="1">
        <v>0.40500000000000003</v>
      </c>
      <c r="AC46" s="1">
        <v>0.38700000000000001</v>
      </c>
      <c r="AD46" s="1">
        <v>0.40699999999999997</v>
      </c>
      <c r="AE46" s="1">
        <v>0.42699999999999999</v>
      </c>
      <c r="AL46">
        <f t="shared" si="3"/>
        <v>0.40650000000000003</v>
      </c>
      <c r="AM46">
        <f t="shared" si="4"/>
        <v>1.6360521589077359E-2</v>
      </c>
      <c r="AN46">
        <f t="shared" si="5"/>
        <v>4</v>
      </c>
      <c r="AO46">
        <f t="shared" si="6"/>
        <v>1.7049286566840286E-8</v>
      </c>
      <c r="AP46">
        <f t="shared" si="7"/>
        <v>2.843319480613427E-9</v>
      </c>
      <c r="AQ46">
        <f t="shared" si="8"/>
        <v>5</v>
      </c>
      <c r="AR46">
        <f t="shared" si="9"/>
        <v>11.223564872905682</v>
      </c>
      <c r="AS46">
        <f t="shared" si="10"/>
        <v>0.72668684380042159</v>
      </c>
      <c r="AT46" s="24" t="str">
        <f t="shared" si="11"/>
        <v>Nontoxic</v>
      </c>
      <c r="AU46" s="2">
        <f t="shared" si="12"/>
        <v>109.56873315363882</v>
      </c>
      <c r="AV46" s="26" t="s">
        <v>884</v>
      </c>
      <c r="AW46" s="4" t="s">
        <v>666</v>
      </c>
      <c r="AX46" s="2">
        <f t="shared" si="13"/>
        <v>3</v>
      </c>
      <c r="AY46" s="2">
        <f t="shared" si="14"/>
        <v>3</v>
      </c>
      <c r="AZ46" s="2">
        <f t="shared" si="15"/>
        <v>4.5266666666666741E-4</v>
      </c>
      <c r="BA46" s="2">
        <f t="shared" si="16"/>
        <v>2.6766666666666638E-4</v>
      </c>
      <c r="BB46" s="2">
        <f t="shared" si="17"/>
        <v>3.6016666666666689E-4</v>
      </c>
      <c r="BC46" s="2">
        <f t="shared" si="18"/>
        <v>1.1666666666666667</v>
      </c>
      <c r="BD46" s="2">
        <f t="shared" si="19"/>
        <v>0.17546227670179956</v>
      </c>
      <c r="BE46" s="2">
        <v>6.6349999999999998</v>
      </c>
      <c r="BF46" s="2" t="str">
        <f t="shared" si="20"/>
        <v>Same Var</v>
      </c>
      <c r="BG46" s="2">
        <f t="shared" si="21"/>
        <v>1.9131537037615758E-2</v>
      </c>
      <c r="BH46" s="2" t="str">
        <f t="shared" si="22"/>
        <v>NS</v>
      </c>
      <c r="BI46" s="2" t="str">
        <f t="shared" si="23"/>
        <v>NS</v>
      </c>
      <c r="BJ46" s="2" t="str">
        <f t="shared" si="24"/>
        <v/>
      </c>
      <c r="BK46" s="2" t="str">
        <f t="shared" si="25"/>
        <v/>
      </c>
      <c r="BL46" s="2" t="str">
        <f t="shared" si="26"/>
        <v/>
      </c>
    </row>
    <row r="47" spans="1:64" x14ac:dyDescent="0.2">
      <c r="A47" s="1" t="s">
        <v>142</v>
      </c>
      <c r="B47" s="1" t="s">
        <v>469</v>
      </c>
      <c r="C47" s="25">
        <v>38544</v>
      </c>
      <c r="D47" s="1" t="s">
        <v>811</v>
      </c>
      <c r="E47" s="7">
        <v>0.52083333333333337</v>
      </c>
      <c r="F47" s="1">
        <v>0.1</v>
      </c>
      <c r="G47" s="1" t="s">
        <v>881</v>
      </c>
      <c r="H47" s="1" t="s">
        <v>711</v>
      </c>
      <c r="I47" s="1" t="s">
        <v>61</v>
      </c>
      <c r="J47" s="1" t="s">
        <v>882</v>
      </c>
      <c r="K47">
        <v>0.75</v>
      </c>
      <c r="L47">
        <v>0.25</v>
      </c>
      <c r="M47" s="1">
        <v>0.42899999999999999</v>
      </c>
      <c r="N47" s="1">
        <v>0.45800000000000002</v>
      </c>
      <c r="O47" s="1">
        <v>0.44400000000000001</v>
      </c>
      <c r="P47" s="1">
        <v>0.42199999999999999</v>
      </c>
      <c r="Q47" s="1">
        <v>0.40200000000000002</v>
      </c>
      <c r="R47" s="1">
        <v>0.42699999999999999</v>
      </c>
      <c r="S47" s="1">
        <v>0.41599999999999998</v>
      </c>
      <c r="T47" s="1">
        <v>0.46600000000000003</v>
      </c>
      <c r="Y47">
        <f t="shared" si="0"/>
        <v>0.433</v>
      </c>
      <c r="Z47">
        <f t="shared" si="1"/>
        <v>2.1573793626262668E-2</v>
      </c>
      <c r="AA47">
        <f t="shared" si="2"/>
        <v>8</v>
      </c>
      <c r="AB47" s="1">
        <v>0.498</v>
      </c>
      <c r="AC47" s="1">
        <v>0.46600000000000003</v>
      </c>
      <c r="AD47" s="1">
        <v>0.54700000000000004</v>
      </c>
      <c r="AE47" s="1">
        <v>0.45800000000000002</v>
      </c>
      <c r="AL47">
        <f t="shared" si="3"/>
        <v>0.49225000000000002</v>
      </c>
      <c r="AM47">
        <f t="shared" si="4"/>
        <v>4.0384609279608831E-2</v>
      </c>
      <c r="AN47">
        <f t="shared" si="5"/>
        <v>4</v>
      </c>
      <c r="AO47">
        <f t="shared" si="6"/>
        <v>1.9400026619687613E-7</v>
      </c>
      <c r="AP47">
        <f t="shared" si="7"/>
        <v>5.5567351332700499E-8</v>
      </c>
      <c r="AQ47">
        <f t="shared" si="8"/>
        <v>3</v>
      </c>
      <c r="AR47">
        <f t="shared" si="9"/>
        <v>7.9811271528915082</v>
      </c>
      <c r="AS47">
        <f t="shared" si="10"/>
        <v>0.76489232840434507</v>
      </c>
      <c r="AT47" s="24" t="str">
        <f t="shared" si="11"/>
        <v>Nontoxic</v>
      </c>
      <c r="AU47" s="2">
        <f t="shared" si="12"/>
        <v>113.6836027713626</v>
      </c>
      <c r="AV47" s="26" t="s">
        <v>884</v>
      </c>
      <c r="AW47" s="4" t="s">
        <v>666</v>
      </c>
      <c r="AX47" s="2">
        <f t="shared" si="13"/>
        <v>7</v>
      </c>
      <c r="AY47" s="2">
        <f t="shared" si="14"/>
        <v>3</v>
      </c>
      <c r="AZ47" s="2">
        <f t="shared" si="15"/>
        <v>4.6542857142857171E-4</v>
      </c>
      <c r="BA47" s="2">
        <f t="shared" si="16"/>
        <v>1.6309166666666677E-3</v>
      </c>
      <c r="BB47" s="2">
        <f t="shared" si="17"/>
        <v>8.150750000000005E-4</v>
      </c>
      <c r="BC47" s="2">
        <f t="shared" si="18"/>
        <v>1.1253968253968254</v>
      </c>
      <c r="BD47" s="2">
        <f t="shared" si="19"/>
        <v>1.636221366023924</v>
      </c>
      <c r="BE47" s="2">
        <v>6.6349999999999998</v>
      </c>
      <c r="BF47" s="2" t="str">
        <f t="shared" si="20"/>
        <v>Same Var</v>
      </c>
      <c r="BG47" s="2">
        <f t="shared" si="21"/>
        <v>3.4486042208764127E-3</v>
      </c>
      <c r="BH47" s="2" t="str">
        <f t="shared" si="22"/>
        <v>NS</v>
      </c>
      <c r="BI47" s="2" t="str">
        <f t="shared" si="23"/>
        <v>NS</v>
      </c>
      <c r="BJ47" s="2" t="str">
        <f t="shared" si="24"/>
        <v/>
      </c>
      <c r="BK47" s="2" t="str">
        <f t="shared" si="25"/>
        <v/>
      </c>
      <c r="BL47" s="2" t="str">
        <f t="shared" si="26"/>
        <v/>
      </c>
    </row>
    <row r="48" spans="1:64" x14ac:dyDescent="0.2">
      <c r="A48" s="1" t="s">
        <v>142</v>
      </c>
      <c r="B48" s="1" t="s">
        <v>475</v>
      </c>
      <c r="C48" s="25">
        <v>38544</v>
      </c>
      <c r="D48" s="1" t="s">
        <v>811</v>
      </c>
      <c r="E48" s="7">
        <v>0.59375</v>
      </c>
      <c r="F48" s="1">
        <v>0.1</v>
      </c>
      <c r="G48" s="1" t="s">
        <v>881</v>
      </c>
      <c r="H48" s="1" t="s">
        <v>711</v>
      </c>
      <c r="I48" s="1" t="s">
        <v>61</v>
      </c>
      <c r="J48" s="1" t="s">
        <v>882</v>
      </c>
      <c r="K48">
        <v>0.75</v>
      </c>
      <c r="L48">
        <v>0.25</v>
      </c>
      <c r="M48" s="1">
        <v>0.42899999999999999</v>
      </c>
      <c r="N48" s="1">
        <v>0.45800000000000002</v>
      </c>
      <c r="O48" s="1">
        <v>0.44400000000000001</v>
      </c>
      <c r="P48" s="1">
        <v>0.42199999999999999</v>
      </c>
      <c r="Q48" s="1">
        <v>0.40200000000000002</v>
      </c>
      <c r="R48" s="1">
        <v>0.42699999999999999</v>
      </c>
      <c r="S48" s="1">
        <v>0.41599999999999998</v>
      </c>
      <c r="T48" s="1">
        <v>0.46600000000000003</v>
      </c>
      <c r="Y48">
        <f t="shared" si="0"/>
        <v>0.433</v>
      </c>
      <c r="Z48">
        <f t="shared" si="1"/>
        <v>2.1573793626262668E-2</v>
      </c>
      <c r="AA48">
        <f t="shared" si="2"/>
        <v>8</v>
      </c>
      <c r="AB48" s="1">
        <v>0.53200000000000003</v>
      </c>
      <c r="AC48" s="1">
        <v>0.51100000000000001</v>
      </c>
      <c r="AD48" s="1">
        <v>0.47599999999999998</v>
      </c>
      <c r="AE48" s="1">
        <v>0.51200000000000001</v>
      </c>
      <c r="AL48">
        <f t="shared" si="3"/>
        <v>0.50775000000000003</v>
      </c>
      <c r="AM48">
        <f t="shared" si="4"/>
        <v>2.3271943050233994E-2</v>
      </c>
      <c r="AN48">
        <f t="shared" si="5"/>
        <v>4</v>
      </c>
      <c r="AO48">
        <f t="shared" si="6"/>
        <v>2.8264764708780735E-8</v>
      </c>
      <c r="AP48">
        <f t="shared" si="7"/>
        <v>6.2636707771448938E-9</v>
      </c>
      <c r="AQ48">
        <f t="shared" si="8"/>
        <v>4</v>
      </c>
      <c r="AR48">
        <f t="shared" si="9"/>
        <v>14.11366309031159</v>
      </c>
      <c r="AS48">
        <f t="shared" si="10"/>
        <v>0.74069708411268287</v>
      </c>
      <c r="AT48" s="24" t="str">
        <f t="shared" si="11"/>
        <v>Nontoxic</v>
      </c>
      <c r="AU48" s="2">
        <f t="shared" si="12"/>
        <v>117.26327944572749</v>
      </c>
      <c r="AV48" s="26" t="s">
        <v>884</v>
      </c>
      <c r="AW48" s="4" t="s">
        <v>666</v>
      </c>
      <c r="AX48" s="2">
        <f t="shared" si="13"/>
        <v>7</v>
      </c>
      <c r="AY48" s="2">
        <f t="shared" si="14"/>
        <v>3</v>
      </c>
      <c r="AZ48" s="2">
        <f t="shared" si="15"/>
        <v>4.6542857142857171E-4</v>
      </c>
      <c r="BA48" s="2">
        <f t="shared" si="16"/>
        <v>5.4158333333333424E-4</v>
      </c>
      <c r="BB48" s="2">
        <f t="shared" si="17"/>
        <v>4.8827500000000053E-4</v>
      </c>
      <c r="BC48" s="2">
        <f t="shared" si="18"/>
        <v>1.1253968253968254</v>
      </c>
      <c r="BD48" s="2">
        <f t="shared" si="19"/>
        <v>2.1846864687129219E-2</v>
      </c>
      <c r="BE48" s="2">
        <v>6.6349999999999998</v>
      </c>
      <c r="BF48" s="2" t="str">
        <f t="shared" si="20"/>
        <v>Same Var</v>
      </c>
      <c r="BG48" s="2">
        <f t="shared" si="21"/>
        <v>1.2654467342557046E-4</v>
      </c>
      <c r="BH48" s="2" t="str">
        <f t="shared" si="22"/>
        <v>NS</v>
      </c>
      <c r="BI48" s="2" t="str">
        <f t="shared" si="23"/>
        <v>NS</v>
      </c>
      <c r="BJ48" s="2" t="str">
        <f t="shared" si="24"/>
        <v/>
      </c>
      <c r="BK48" s="2" t="str">
        <f t="shared" si="25"/>
        <v/>
      </c>
      <c r="BL48" s="2" t="str">
        <f t="shared" si="26"/>
        <v/>
      </c>
    </row>
    <row r="49" spans="1:64" x14ac:dyDescent="0.2">
      <c r="A49" s="1" t="s">
        <v>142</v>
      </c>
      <c r="B49" s="1" t="s">
        <v>477</v>
      </c>
      <c r="C49" s="25">
        <v>38544</v>
      </c>
      <c r="D49" s="1" t="s">
        <v>811</v>
      </c>
      <c r="E49" s="7">
        <v>0.68055555555555558</v>
      </c>
      <c r="F49" s="1">
        <v>0.1</v>
      </c>
      <c r="G49" s="1" t="s">
        <v>881</v>
      </c>
      <c r="H49" s="1" t="s">
        <v>711</v>
      </c>
      <c r="I49" s="1" t="s">
        <v>61</v>
      </c>
      <c r="J49" s="1" t="s">
        <v>882</v>
      </c>
      <c r="K49">
        <v>0.75</v>
      </c>
      <c r="L49">
        <v>0.25</v>
      </c>
      <c r="M49" s="1">
        <v>0.42899999999999999</v>
      </c>
      <c r="N49" s="1">
        <v>0.45800000000000002</v>
      </c>
      <c r="O49" s="1">
        <v>0.44400000000000001</v>
      </c>
      <c r="P49" s="1">
        <v>0.42199999999999999</v>
      </c>
      <c r="Q49" s="1">
        <v>0.40200000000000002</v>
      </c>
      <c r="R49" s="1">
        <v>0.42699999999999999</v>
      </c>
      <c r="S49" s="1">
        <v>0.41599999999999998</v>
      </c>
      <c r="T49" s="1">
        <v>0.46600000000000003</v>
      </c>
      <c r="Y49">
        <f t="shared" si="0"/>
        <v>0.433</v>
      </c>
      <c r="Z49">
        <f t="shared" si="1"/>
        <v>2.1573793626262668E-2</v>
      </c>
      <c r="AA49">
        <f t="shared" si="2"/>
        <v>8</v>
      </c>
      <c r="AB49" s="1">
        <v>0</v>
      </c>
      <c r="AC49" s="1">
        <v>0</v>
      </c>
      <c r="AD49" s="1">
        <v>0</v>
      </c>
      <c r="AE49" s="1">
        <v>0</v>
      </c>
      <c r="AL49">
        <f t="shared" si="3"/>
        <v>0</v>
      </c>
      <c r="AM49">
        <f t="shared" si="4"/>
        <v>0</v>
      </c>
      <c r="AN49">
        <f t="shared" si="5"/>
        <v>4</v>
      </c>
      <c r="AO49">
        <f t="shared" si="6"/>
        <v>1.0709548439492998E-9</v>
      </c>
      <c r="AP49">
        <f t="shared" si="7"/>
        <v>1.5299354913561425E-10</v>
      </c>
      <c r="AQ49">
        <f t="shared" si="8"/>
        <v>7</v>
      </c>
      <c r="AR49">
        <f t="shared" si="9"/>
        <v>-56.768362868003507</v>
      </c>
      <c r="AS49">
        <f t="shared" si="10"/>
        <v>0.71114177808178591</v>
      </c>
      <c r="AT49" s="24" t="str">
        <f t="shared" si="11"/>
        <v>Toxic</v>
      </c>
      <c r="AU49" s="2">
        <f t="shared" si="12"/>
        <v>0</v>
      </c>
      <c r="AV49" s="4" t="s">
        <v>664</v>
      </c>
      <c r="AW49" t="s">
        <v>667</v>
      </c>
      <c r="AX49" s="2">
        <f t="shared" si="13"/>
        <v>7</v>
      </c>
      <c r="AY49" s="2">
        <f t="shared" si="14"/>
        <v>3</v>
      </c>
      <c r="AZ49" s="2">
        <f t="shared" si="15"/>
        <v>4.6542857142857171E-4</v>
      </c>
      <c r="BA49" s="2">
        <f t="shared" si="16"/>
        <v>0</v>
      </c>
      <c r="BB49" s="2">
        <f t="shared" si="17"/>
        <v>3.2580000000000022E-4</v>
      </c>
      <c r="BC49" s="2">
        <f t="shared" si="18"/>
        <v>1.1253968253968254</v>
      </c>
      <c r="BD49" s="2" t="e">
        <f t="shared" si="19"/>
        <v>#NUM!</v>
      </c>
      <c r="BE49" s="2">
        <v>6.6349999999999998</v>
      </c>
      <c r="BF49" s="2" t="e">
        <f t="shared" si="20"/>
        <v>#NUM!</v>
      </c>
      <c r="BG49" s="2" t="e">
        <f t="shared" si="21"/>
        <v>#NUM!</v>
      </c>
      <c r="BH49" s="2" t="e">
        <f t="shared" si="22"/>
        <v>#NUM!</v>
      </c>
      <c r="BI49" s="2" t="str">
        <f t="shared" si="23"/>
        <v>Sig</v>
      </c>
      <c r="BJ49" s="2" t="str">
        <f t="shared" si="24"/>
        <v>Wilcoxon</v>
      </c>
      <c r="BK49" s="2" t="str">
        <f t="shared" si="25"/>
        <v/>
      </c>
      <c r="BL49" s="2" t="str">
        <f t="shared" si="26"/>
        <v/>
      </c>
    </row>
    <row r="50" spans="1:64" x14ac:dyDescent="0.2">
      <c r="A50" s="1" t="s">
        <v>142</v>
      </c>
      <c r="B50" s="1" t="s">
        <v>293</v>
      </c>
      <c r="C50" s="25">
        <v>39841</v>
      </c>
      <c r="D50" s="1" t="s">
        <v>758</v>
      </c>
      <c r="E50" s="7">
        <v>0.65277777777777779</v>
      </c>
      <c r="F50" s="1">
        <v>0.1</v>
      </c>
      <c r="G50" s="1" t="s">
        <v>883</v>
      </c>
      <c r="H50" s="1" t="s">
        <v>711</v>
      </c>
      <c r="I50" s="1" t="s">
        <v>61</v>
      </c>
      <c r="J50" s="1" t="s">
        <v>882</v>
      </c>
      <c r="K50">
        <v>0.75</v>
      </c>
      <c r="L50">
        <v>0.25</v>
      </c>
      <c r="M50" s="1">
        <v>0.57999999999999996</v>
      </c>
      <c r="N50" s="1">
        <v>0.54</v>
      </c>
      <c r="O50" s="1">
        <v>0.53400000000000003</v>
      </c>
      <c r="P50" s="1">
        <v>0.53600000000000003</v>
      </c>
      <c r="Y50">
        <f t="shared" si="0"/>
        <v>0.5475000000000001</v>
      </c>
      <c r="Z50">
        <f t="shared" si="1"/>
        <v>2.1809783737274085E-2</v>
      </c>
      <c r="AA50">
        <f t="shared" si="2"/>
        <v>4</v>
      </c>
      <c r="AB50" s="1">
        <v>0.621</v>
      </c>
      <c r="AC50" s="1">
        <v>0.60199999999999998</v>
      </c>
      <c r="AD50" s="1">
        <v>0.57299999999999995</v>
      </c>
      <c r="AE50" s="1">
        <v>0.59199999999999997</v>
      </c>
      <c r="AL50">
        <f t="shared" si="3"/>
        <v>0.59699999999999998</v>
      </c>
      <c r="AM50">
        <f t="shared" si="4"/>
        <v>2.0016659728003258E-2</v>
      </c>
      <c r="AN50">
        <f t="shared" si="5"/>
        <v>4</v>
      </c>
      <c r="AO50">
        <f t="shared" si="6"/>
        <v>2.7908138699001729E-8</v>
      </c>
      <c r="AP50">
        <f t="shared" si="7"/>
        <v>4.8359056080005818E-9</v>
      </c>
      <c r="AQ50">
        <f t="shared" si="8"/>
        <v>5</v>
      </c>
      <c r="AR50">
        <f t="shared" si="9"/>
        <v>14.41965727672388</v>
      </c>
      <c r="AS50">
        <f t="shared" si="10"/>
        <v>0.72668684380042159</v>
      </c>
      <c r="AT50" s="24" t="str">
        <f t="shared" si="11"/>
        <v>Nontoxic</v>
      </c>
      <c r="AU50" s="2">
        <f t="shared" si="12"/>
        <v>109.04109589041093</v>
      </c>
      <c r="AV50" s="26" t="s">
        <v>884</v>
      </c>
      <c r="AW50" s="4" t="s">
        <v>666</v>
      </c>
      <c r="AX50" s="2">
        <f t="shared" si="13"/>
        <v>3</v>
      </c>
      <c r="AY50" s="2">
        <f t="shared" si="14"/>
        <v>3</v>
      </c>
      <c r="AZ50" s="2">
        <f t="shared" si="15"/>
        <v>4.7566666666666515E-4</v>
      </c>
      <c r="BA50" s="2">
        <f t="shared" si="16"/>
        <v>4.0066666666666744E-4</v>
      </c>
      <c r="BB50" s="2">
        <f t="shared" si="17"/>
        <v>4.3816666666666629E-4</v>
      </c>
      <c r="BC50" s="2">
        <f t="shared" si="18"/>
        <v>1.1666666666666667</v>
      </c>
      <c r="BD50" s="2">
        <f t="shared" si="19"/>
        <v>1.8904000545985258E-2</v>
      </c>
      <c r="BE50" s="2">
        <v>6.6349999999999998</v>
      </c>
      <c r="BF50" s="2" t="str">
        <f t="shared" si="20"/>
        <v>Same Var</v>
      </c>
      <c r="BG50" s="2">
        <f t="shared" si="21"/>
        <v>7.7646922985698833E-3</v>
      </c>
      <c r="BH50" s="2" t="str">
        <f t="shared" si="22"/>
        <v>NS</v>
      </c>
      <c r="BI50" s="2" t="str">
        <f t="shared" si="23"/>
        <v>NS</v>
      </c>
      <c r="BJ50" s="2" t="str">
        <f t="shared" si="24"/>
        <v/>
      </c>
      <c r="BK50" s="2" t="str">
        <f t="shared" si="25"/>
        <v/>
      </c>
      <c r="BL50" s="2" t="str">
        <f t="shared" si="26"/>
        <v/>
      </c>
    </row>
    <row r="51" spans="1:64" x14ac:dyDescent="0.2">
      <c r="A51" s="1" t="s">
        <v>142</v>
      </c>
      <c r="B51" s="1" t="s">
        <v>297</v>
      </c>
      <c r="C51" s="25">
        <v>39841</v>
      </c>
      <c r="D51" s="1" t="s">
        <v>758</v>
      </c>
      <c r="E51" s="7">
        <v>0.5625</v>
      </c>
      <c r="F51" s="1">
        <v>0.1</v>
      </c>
      <c r="G51" s="1" t="s">
        <v>883</v>
      </c>
      <c r="H51" s="1" t="s">
        <v>711</v>
      </c>
      <c r="I51" s="1" t="s">
        <v>61</v>
      </c>
      <c r="J51" s="1" t="s">
        <v>882</v>
      </c>
      <c r="K51">
        <v>0.75</v>
      </c>
      <c r="L51">
        <v>0.25</v>
      </c>
      <c r="M51" s="1">
        <v>0.57999999999999996</v>
      </c>
      <c r="N51" s="1">
        <v>0.54</v>
      </c>
      <c r="O51" s="1">
        <v>0.53400000000000003</v>
      </c>
      <c r="P51" s="1">
        <v>0.53600000000000003</v>
      </c>
      <c r="Y51">
        <f t="shared" si="0"/>
        <v>0.5475000000000001</v>
      </c>
      <c r="Z51">
        <f t="shared" si="1"/>
        <v>2.1809783737274085E-2</v>
      </c>
      <c r="AA51">
        <f t="shared" si="2"/>
        <v>4</v>
      </c>
      <c r="AB51" s="1">
        <v>0.67100000000000004</v>
      </c>
      <c r="AC51" s="1">
        <v>0.56499999999999995</v>
      </c>
      <c r="AD51" s="1">
        <v>0.56100000000000005</v>
      </c>
      <c r="AE51" s="1">
        <v>0.66600000000000004</v>
      </c>
      <c r="AL51">
        <f t="shared" si="3"/>
        <v>0.61575000000000002</v>
      </c>
      <c r="AM51">
        <f t="shared" si="4"/>
        <v>6.0966520867330697E-2</v>
      </c>
      <c r="AN51">
        <f t="shared" si="5"/>
        <v>4</v>
      </c>
      <c r="AO51">
        <f t="shared" si="6"/>
        <v>9.9225463935004431E-7</v>
      </c>
      <c r="AP51">
        <f t="shared" si="7"/>
        <v>2.8931373329897312E-7</v>
      </c>
      <c r="AQ51">
        <f t="shared" si="8"/>
        <v>3</v>
      </c>
      <c r="AR51">
        <f t="shared" si="9"/>
        <v>6.4992435152225863</v>
      </c>
      <c r="AS51">
        <f t="shared" si="10"/>
        <v>0.76489232840434507</v>
      </c>
      <c r="AT51" s="24" t="str">
        <f t="shared" si="11"/>
        <v>Nontoxic</v>
      </c>
      <c r="AU51" s="2">
        <f t="shared" si="12"/>
        <v>112.46575342465752</v>
      </c>
      <c r="AV51" s="26" t="s">
        <v>884</v>
      </c>
      <c r="AW51" s="4" t="s">
        <v>666</v>
      </c>
      <c r="AX51" s="2">
        <f t="shared" si="13"/>
        <v>3</v>
      </c>
      <c r="AY51" s="2">
        <f t="shared" si="14"/>
        <v>3</v>
      </c>
      <c r="AZ51" s="2">
        <f t="shared" si="15"/>
        <v>4.7566666666666515E-4</v>
      </c>
      <c r="BA51" s="2">
        <f t="shared" si="16"/>
        <v>3.7169166666666691E-3</v>
      </c>
      <c r="BB51" s="2">
        <f t="shared" si="17"/>
        <v>2.0962916666666673E-3</v>
      </c>
      <c r="BC51" s="2">
        <f t="shared" si="18"/>
        <v>1.1666666666666667</v>
      </c>
      <c r="BD51" s="2">
        <f t="shared" si="19"/>
        <v>2.3412427716013013</v>
      </c>
      <c r="BE51" s="2">
        <v>6.6349999999999998</v>
      </c>
      <c r="BF51" s="2" t="str">
        <f t="shared" si="20"/>
        <v>Same Var</v>
      </c>
      <c r="BG51" s="2">
        <f t="shared" si="21"/>
        <v>3.9790611001484372E-2</v>
      </c>
      <c r="BH51" s="2" t="str">
        <f t="shared" si="22"/>
        <v>NS</v>
      </c>
      <c r="BI51" s="2" t="str">
        <f t="shared" si="23"/>
        <v>NS</v>
      </c>
      <c r="BJ51" s="2" t="str">
        <f t="shared" si="24"/>
        <v/>
      </c>
      <c r="BK51" s="2" t="str">
        <f t="shared" si="25"/>
        <v/>
      </c>
      <c r="BL51" s="2" t="str">
        <f t="shared" si="26"/>
        <v/>
      </c>
    </row>
    <row r="52" spans="1:64" x14ac:dyDescent="0.2">
      <c r="A52" s="1" t="s">
        <v>142</v>
      </c>
      <c r="B52" s="1" t="s">
        <v>298</v>
      </c>
      <c r="C52" s="25">
        <v>39841</v>
      </c>
      <c r="D52" s="1" t="s">
        <v>758</v>
      </c>
      <c r="E52" s="7">
        <v>0.57986111111111116</v>
      </c>
      <c r="F52" s="1">
        <v>0.1</v>
      </c>
      <c r="G52" s="1" t="s">
        <v>883</v>
      </c>
      <c r="H52" s="1" t="s">
        <v>711</v>
      </c>
      <c r="I52" s="1" t="s">
        <v>61</v>
      </c>
      <c r="J52" s="1" t="s">
        <v>882</v>
      </c>
      <c r="K52">
        <v>0.75</v>
      </c>
      <c r="L52">
        <v>0.25</v>
      </c>
      <c r="M52" s="1">
        <v>0.57999999999999996</v>
      </c>
      <c r="N52" s="1">
        <v>0.54</v>
      </c>
      <c r="O52" s="1">
        <v>0.53400000000000003</v>
      </c>
      <c r="P52" s="1">
        <v>0.53600000000000003</v>
      </c>
      <c r="Y52">
        <f t="shared" si="0"/>
        <v>0.5475000000000001</v>
      </c>
      <c r="Z52">
        <f t="shared" si="1"/>
        <v>2.1809783737274085E-2</v>
      </c>
      <c r="AA52">
        <f t="shared" si="2"/>
        <v>4</v>
      </c>
      <c r="AB52" s="1">
        <v>0.62</v>
      </c>
      <c r="AC52" s="1">
        <v>0.64400000000000002</v>
      </c>
      <c r="AD52" s="1">
        <v>0.62</v>
      </c>
      <c r="AE52" s="1">
        <v>0.61799999999999999</v>
      </c>
      <c r="AL52">
        <f t="shared" si="3"/>
        <v>0.62549999999999994</v>
      </c>
      <c r="AM52">
        <f t="shared" si="4"/>
        <v>1.2369316876852993E-2</v>
      </c>
      <c r="AN52">
        <f t="shared" si="5"/>
        <v>4</v>
      </c>
      <c r="AO52">
        <f t="shared" si="6"/>
        <v>1.1054551025390593E-8</v>
      </c>
      <c r="AP52">
        <f t="shared" si="7"/>
        <v>1.9791394042968671E-9</v>
      </c>
      <c r="AQ52">
        <f t="shared" si="8"/>
        <v>5</v>
      </c>
      <c r="AR52">
        <f t="shared" si="9"/>
        <v>20.955624728398526</v>
      </c>
      <c r="AS52">
        <f t="shared" si="10"/>
        <v>0.72668684380042159</v>
      </c>
      <c r="AT52" s="24" t="str">
        <f t="shared" si="11"/>
        <v>Nontoxic</v>
      </c>
      <c r="AU52" s="2">
        <f t="shared" si="12"/>
        <v>114.24657534246572</v>
      </c>
      <c r="AV52" s="26" t="s">
        <v>884</v>
      </c>
      <c r="AW52" s="4" t="s">
        <v>666</v>
      </c>
      <c r="AX52" s="2">
        <f t="shared" si="13"/>
        <v>3</v>
      </c>
      <c r="AY52" s="2">
        <f t="shared" si="14"/>
        <v>3</v>
      </c>
      <c r="AZ52" s="2">
        <f t="shared" si="15"/>
        <v>4.7566666666666515E-4</v>
      </c>
      <c r="BA52" s="2">
        <f t="shared" si="16"/>
        <v>1.5300000000000028E-4</v>
      </c>
      <c r="BB52" s="2">
        <f t="shared" si="17"/>
        <v>3.1433333333333275E-4</v>
      </c>
      <c r="BC52" s="2">
        <f t="shared" si="18"/>
        <v>1.1666666666666667</v>
      </c>
      <c r="BD52" s="2">
        <f t="shared" si="19"/>
        <v>0.78622132559023117</v>
      </c>
      <c r="BE52" s="2">
        <v>6.6349999999999998</v>
      </c>
      <c r="BF52" s="2" t="str">
        <f t="shared" si="20"/>
        <v>Same Var</v>
      </c>
      <c r="BG52" s="2">
        <f t="shared" si="21"/>
        <v>3.9830307111541854E-4</v>
      </c>
      <c r="BH52" s="2" t="str">
        <f t="shared" si="22"/>
        <v>NS</v>
      </c>
      <c r="BI52" s="2" t="str">
        <f t="shared" si="23"/>
        <v>NS</v>
      </c>
      <c r="BJ52" s="2" t="str">
        <f t="shared" si="24"/>
        <v/>
      </c>
      <c r="BK52" s="2" t="str">
        <f t="shared" si="25"/>
        <v/>
      </c>
      <c r="BL52" s="2" t="str">
        <f t="shared" si="26"/>
        <v/>
      </c>
    </row>
    <row r="53" spans="1:64" x14ac:dyDescent="0.2">
      <c r="A53" s="1" t="s">
        <v>142</v>
      </c>
      <c r="B53" s="1" t="s">
        <v>304</v>
      </c>
      <c r="C53" s="25">
        <v>39841</v>
      </c>
      <c r="D53" s="1" t="s">
        <v>758</v>
      </c>
      <c r="E53" s="7">
        <v>0.44791666666666669</v>
      </c>
      <c r="F53" s="1">
        <v>0.1</v>
      </c>
      <c r="G53" s="1" t="s">
        <v>883</v>
      </c>
      <c r="H53" s="1" t="s">
        <v>711</v>
      </c>
      <c r="I53" s="1" t="s">
        <v>61</v>
      </c>
      <c r="J53" s="1" t="s">
        <v>882</v>
      </c>
      <c r="K53">
        <v>0.75</v>
      </c>
      <c r="L53">
        <v>0.25</v>
      </c>
      <c r="M53" s="1">
        <v>0.57999999999999996</v>
      </c>
      <c r="N53" s="1">
        <v>0.54</v>
      </c>
      <c r="O53" s="1">
        <v>0.53400000000000003</v>
      </c>
      <c r="P53" s="1">
        <v>0.53600000000000003</v>
      </c>
      <c r="Y53">
        <f t="shared" si="0"/>
        <v>0.5475000000000001</v>
      </c>
      <c r="Z53">
        <f t="shared" si="1"/>
        <v>2.1809783737274085E-2</v>
      </c>
      <c r="AA53">
        <f t="shared" si="2"/>
        <v>4</v>
      </c>
      <c r="AB53" s="1">
        <v>0.64300000000000002</v>
      </c>
      <c r="AC53" s="1">
        <v>0.61</v>
      </c>
      <c r="AD53" s="1">
        <v>0.63300000000000001</v>
      </c>
      <c r="AE53" s="1">
        <v>0.55600000000000005</v>
      </c>
      <c r="AL53">
        <f t="shared" si="3"/>
        <v>0.61050000000000004</v>
      </c>
      <c r="AM53">
        <f t="shared" si="4"/>
        <v>3.8871583451153602E-2</v>
      </c>
      <c r="AN53">
        <f t="shared" si="5"/>
        <v>4</v>
      </c>
      <c r="AO53">
        <f t="shared" si="6"/>
        <v>1.977052854003901E-7</v>
      </c>
      <c r="AP53">
        <f t="shared" si="7"/>
        <v>4.9056472737630103E-8</v>
      </c>
      <c r="AQ53">
        <f t="shared" si="8"/>
        <v>4</v>
      </c>
      <c r="AR53">
        <f t="shared" si="9"/>
        <v>9.4788119372813924</v>
      </c>
      <c r="AS53">
        <f t="shared" si="10"/>
        <v>0.74069708411268287</v>
      </c>
      <c r="AT53" s="24" t="str">
        <f t="shared" si="11"/>
        <v>Nontoxic</v>
      </c>
      <c r="AU53" s="2">
        <f t="shared" si="12"/>
        <v>111.50684931506849</v>
      </c>
      <c r="AV53" s="26" t="s">
        <v>884</v>
      </c>
      <c r="AW53" s="4" t="s">
        <v>666</v>
      </c>
      <c r="AX53" s="2">
        <f t="shared" si="13"/>
        <v>3</v>
      </c>
      <c r="AY53" s="2">
        <f t="shared" si="14"/>
        <v>3</v>
      </c>
      <c r="AZ53" s="2">
        <f t="shared" si="15"/>
        <v>4.7566666666666515E-4</v>
      </c>
      <c r="BA53" s="2">
        <f t="shared" si="16"/>
        <v>1.5109999999999985E-3</v>
      </c>
      <c r="BB53" s="2">
        <f t="shared" si="17"/>
        <v>9.9333333333333196E-4</v>
      </c>
      <c r="BC53" s="2">
        <f t="shared" si="18"/>
        <v>1.1666666666666667</v>
      </c>
      <c r="BD53" s="2">
        <f t="shared" si="19"/>
        <v>0.8148556043516979</v>
      </c>
      <c r="BE53" s="2">
        <v>6.6349999999999998</v>
      </c>
      <c r="BF53" s="2" t="str">
        <f t="shared" si="20"/>
        <v>Same Var</v>
      </c>
      <c r="BG53" s="2">
        <f t="shared" si="21"/>
        <v>1.5040334146745622E-2</v>
      </c>
      <c r="BH53" s="2" t="str">
        <f t="shared" si="22"/>
        <v>NS</v>
      </c>
      <c r="BI53" s="2" t="str">
        <f t="shared" si="23"/>
        <v>NS</v>
      </c>
      <c r="BJ53" s="2" t="str">
        <f t="shared" si="24"/>
        <v/>
      </c>
      <c r="BK53" s="2" t="str">
        <f t="shared" si="25"/>
        <v/>
      </c>
      <c r="BL53" s="2" t="str">
        <f t="shared" si="26"/>
        <v/>
      </c>
    </row>
    <row r="54" spans="1:64" x14ac:dyDescent="0.2">
      <c r="A54" s="1" t="s">
        <v>142</v>
      </c>
      <c r="B54" s="1" t="s">
        <v>308</v>
      </c>
      <c r="C54" s="25">
        <v>39841</v>
      </c>
      <c r="D54" s="1" t="s">
        <v>758</v>
      </c>
      <c r="E54" s="7">
        <v>0.47916666666666669</v>
      </c>
      <c r="F54" s="1">
        <v>0.1</v>
      </c>
      <c r="G54" s="1" t="s">
        <v>883</v>
      </c>
      <c r="H54" s="1" t="s">
        <v>711</v>
      </c>
      <c r="I54" s="1" t="s">
        <v>61</v>
      </c>
      <c r="J54" s="1" t="s">
        <v>882</v>
      </c>
      <c r="K54">
        <v>0.75</v>
      </c>
      <c r="L54">
        <v>0.25</v>
      </c>
      <c r="M54" s="1">
        <v>0.57999999999999996</v>
      </c>
      <c r="N54" s="1">
        <v>0.54</v>
      </c>
      <c r="O54" s="1">
        <v>0.53400000000000003</v>
      </c>
      <c r="P54" s="1">
        <v>0.53600000000000003</v>
      </c>
      <c r="Y54">
        <f t="shared" si="0"/>
        <v>0.5475000000000001</v>
      </c>
      <c r="Z54">
        <f t="shared" si="1"/>
        <v>2.1809783737274085E-2</v>
      </c>
      <c r="AA54">
        <f t="shared" si="2"/>
        <v>4</v>
      </c>
      <c r="AB54" s="1">
        <v>0.496</v>
      </c>
      <c r="AC54" s="1">
        <v>0.57999999999999996</v>
      </c>
      <c r="AD54" s="1">
        <v>0.49</v>
      </c>
      <c r="AE54" s="1">
        <v>0.53500000000000003</v>
      </c>
      <c r="AL54">
        <f t="shared" si="3"/>
        <v>0.52524999999999999</v>
      </c>
      <c r="AM54">
        <f t="shared" si="4"/>
        <v>4.1596273871586133E-2</v>
      </c>
      <c r="AN54">
        <f t="shared" si="5"/>
        <v>4</v>
      </c>
      <c r="AO54">
        <f t="shared" si="6"/>
        <v>2.4945342407226518E-7</v>
      </c>
      <c r="AP54">
        <f t="shared" si="7"/>
        <v>6.3861557373046797E-8</v>
      </c>
      <c r="AQ54">
        <f t="shared" si="8"/>
        <v>3</v>
      </c>
      <c r="AR54">
        <f t="shared" si="9"/>
        <v>5.1289915230467136</v>
      </c>
      <c r="AS54">
        <f t="shared" si="10"/>
        <v>0.76489232840434507</v>
      </c>
      <c r="AT54" s="24" t="str">
        <f t="shared" si="11"/>
        <v>Nontoxic</v>
      </c>
      <c r="AU54" s="2">
        <f t="shared" si="12"/>
        <v>95.936073059360723</v>
      </c>
      <c r="AV54" s="4" t="s">
        <v>663</v>
      </c>
      <c r="AX54" s="2">
        <f t="shared" si="13"/>
        <v>3</v>
      </c>
      <c r="AY54" s="2">
        <f t="shared" si="14"/>
        <v>3</v>
      </c>
      <c r="AZ54" s="2">
        <f t="shared" si="15"/>
        <v>4.7566666666666515E-4</v>
      </c>
      <c r="BA54" s="2">
        <f t="shared" si="16"/>
        <v>1.7302499999999991E-3</v>
      </c>
      <c r="BB54" s="2">
        <f t="shared" si="17"/>
        <v>1.1029583333333323E-3</v>
      </c>
      <c r="BC54" s="2">
        <f t="shared" si="18"/>
        <v>1.1666666666666667</v>
      </c>
      <c r="BD54" s="2">
        <f t="shared" si="19"/>
        <v>1.0048216397737417</v>
      </c>
      <c r="BE54" s="2">
        <v>6.6349999999999998</v>
      </c>
      <c r="BF54" s="2" t="str">
        <f t="shared" si="20"/>
        <v>Same Var</v>
      </c>
      <c r="BG54" s="2">
        <f t="shared" si="21"/>
        <v>0.18998978672271966</v>
      </c>
      <c r="BH54" s="2" t="str">
        <f t="shared" si="22"/>
        <v>NS</v>
      </c>
      <c r="BI54" s="2" t="str">
        <f t="shared" si="23"/>
        <v>NS</v>
      </c>
      <c r="BJ54" s="2" t="str">
        <f t="shared" si="24"/>
        <v>Same Var T-test</v>
      </c>
      <c r="BK54" s="2" t="str">
        <f t="shared" si="25"/>
        <v/>
      </c>
      <c r="BL54" s="2" t="str">
        <f t="shared" si="26"/>
        <v/>
      </c>
    </row>
    <row r="55" spans="1:64" x14ac:dyDescent="0.2">
      <c r="A55" s="1" t="s">
        <v>142</v>
      </c>
      <c r="B55" s="1" t="s">
        <v>312</v>
      </c>
      <c r="C55" s="25">
        <v>39841</v>
      </c>
      <c r="D55" s="1" t="s">
        <v>758</v>
      </c>
      <c r="E55" s="7">
        <v>0.54166666666666663</v>
      </c>
      <c r="F55" s="1">
        <v>0.1</v>
      </c>
      <c r="G55" s="1" t="s">
        <v>883</v>
      </c>
      <c r="H55" s="1" t="s">
        <v>711</v>
      </c>
      <c r="I55" s="1" t="s">
        <v>61</v>
      </c>
      <c r="J55" s="1" t="s">
        <v>882</v>
      </c>
      <c r="K55">
        <v>0.75</v>
      </c>
      <c r="L55">
        <v>0.25</v>
      </c>
      <c r="M55" s="1">
        <v>0.57999999999999996</v>
      </c>
      <c r="N55" s="1">
        <v>0.54</v>
      </c>
      <c r="O55" s="1">
        <v>0.53400000000000003</v>
      </c>
      <c r="P55" s="1">
        <v>0.53600000000000003</v>
      </c>
      <c r="Y55">
        <f t="shared" si="0"/>
        <v>0.5475000000000001</v>
      </c>
      <c r="Z55">
        <f t="shared" si="1"/>
        <v>2.1809783737274085E-2</v>
      </c>
      <c r="AA55">
        <f t="shared" si="2"/>
        <v>4</v>
      </c>
      <c r="AB55" s="1">
        <v>0.58799999999999997</v>
      </c>
      <c r="AC55" s="1">
        <v>0.59099999999999997</v>
      </c>
      <c r="AD55" s="1">
        <v>0.58799999999999997</v>
      </c>
      <c r="AE55" s="1">
        <v>0.57999999999999996</v>
      </c>
      <c r="AL55">
        <f t="shared" si="3"/>
        <v>0.58674999999999999</v>
      </c>
      <c r="AM55">
        <f t="shared" si="4"/>
        <v>4.7169905660283057E-3</v>
      </c>
      <c r="AN55">
        <f t="shared" si="5"/>
        <v>4</v>
      </c>
      <c r="AO55">
        <f t="shared" si="6"/>
        <v>5.2494553222655944E-9</v>
      </c>
      <c r="AP55">
        <f t="shared" si="7"/>
        <v>1.5017657063801985E-9</v>
      </c>
      <c r="AQ55">
        <f t="shared" si="8"/>
        <v>3</v>
      </c>
      <c r="AR55">
        <f t="shared" si="9"/>
        <v>20.691522383698622</v>
      </c>
      <c r="AS55">
        <f t="shared" si="10"/>
        <v>0.76489232840434507</v>
      </c>
      <c r="AT55" s="24" t="str">
        <f t="shared" si="11"/>
        <v>Nontoxic</v>
      </c>
      <c r="AU55" s="2">
        <f t="shared" si="12"/>
        <v>107.16894977168947</v>
      </c>
      <c r="AV55" s="26" t="s">
        <v>884</v>
      </c>
      <c r="AW55" s="4" t="s">
        <v>666</v>
      </c>
      <c r="AX55" s="2">
        <f t="shared" si="13"/>
        <v>3</v>
      </c>
      <c r="AY55" s="2">
        <f t="shared" si="14"/>
        <v>3</v>
      </c>
      <c r="AZ55" s="2">
        <f t="shared" si="15"/>
        <v>4.7566666666666515E-4</v>
      </c>
      <c r="BA55" s="2">
        <f t="shared" si="16"/>
        <v>2.2250000000000036E-5</v>
      </c>
      <c r="BB55" s="2">
        <f t="shared" si="17"/>
        <v>2.4895833333333264E-4</v>
      </c>
      <c r="BC55" s="2">
        <f t="shared" si="18"/>
        <v>1.1666666666666667</v>
      </c>
      <c r="BD55" s="2">
        <f t="shared" si="19"/>
        <v>4.5450302283837107</v>
      </c>
      <c r="BE55" s="2">
        <v>6.6349999999999998</v>
      </c>
      <c r="BF55" s="2" t="str">
        <f t="shared" si="20"/>
        <v>Same Var</v>
      </c>
      <c r="BG55" s="2">
        <f t="shared" si="21"/>
        <v>6.2747576861332298E-3</v>
      </c>
      <c r="BH55" s="2" t="str">
        <f t="shared" si="22"/>
        <v>NS</v>
      </c>
      <c r="BI55" s="2" t="str">
        <f t="shared" si="23"/>
        <v>NS</v>
      </c>
      <c r="BJ55" s="2" t="str">
        <f t="shared" si="24"/>
        <v/>
      </c>
      <c r="BK55" s="2" t="str">
        <f t="shared" si="25"/>
        <v/>
      </c>
      <c r="BL55" s="2" t="str">
        <f t="shared" si="26"/>
        <v/>
      </c>
    </row>
    <row r="56" spans="1:64" x14ac:dyDescent="0.2">
      <c r="A56" s="1" t="s">
        <v>142</v>
      </c>
      <c r="B56" s="1" t="s">
        <v>318</v>
      </c>
      <c r="C56" s="25">
        <v>39841</v>
      </c>
      <c r="D56" s="1" t="s">
        <v>758</v>
      </c>
      <c r="E56" s="7">
        <v>0.41319444444444442</v>
      </c>
      <c r="F56" s="1">
        <v>0.1</v>
      </c>
      <c r="G56" s="1" t="s">
        <v>883</v>
      </c>
      <c r="H56" s="1" t="s">
        <v>711</v>
      </c>
      <c r="I56" s="1" t="s">
        <v>61</v>
      </c>
      <c r="J56" s="1" t="s">
        <v>882</v>
      </c>
      <c r="K56">
        <v>0.75</v>
      </c>
      <c r="L56">
        <v>0.25</v>
      </c>
      <c r="M56" s="1">
        <v>0.57999999999999996</v>
      </c>
      <c r="N56" s="1">
        <v>0.54</v>
      </c>
      <c r="O56" s="1">
        <v>0.53400000000000003</v>
      </c>
      <c r="P56" s="1">
        <v>0.53600000000000003</v>
      </c>
      <c r="Y56">
        <f t="shared" si="0"/>
        <v>0.5475000000000001</v>
      </c>
      <c r="Z56">
        <f t="shared" si="1"/>
        <v>2.1809783737274085E-2</v>
      </c>
      <c r="AA56">
        <f t="shared" si="2"/>
        <v>4</v>
      </c>
      <c r="AB56" s="1">
        <v>0.64300000000000002</v>
      </c>
      <c r="AC56" s="1">
        <v>0.64900000000000002</v>
      </c>
      <c r="AD56" s="1">
        <v>0.68100000000000005</v>
      </c>
      <c r="AE56" s="1">
        <v>0.57699999999999996</v>
      </c>
      <c r="AL56">
        <f t="shared" si="3"/>
        <v>0.63749999999999996</v>
      </c>
      <c r="AM56">
        <f t="shared" si="4"/>
        <v>4.3646305685590428E-2</v>
      </c>
      <c r="AN56">
        <f t="shared" si="5"/>
        <v>4</v>
      </c>
      <c r="AO56">
        <f t="shared" si="6"/>
        <v>2.9500173852539134E-7</v>
      </c>
      <c r="AP56">
        <f t="shared" si="7"/>
        <v>7.7096139404297116E-8</v>
      </c>
      <c r="AQ56">
        <f t="shared" si="8"/>
        <v>3</v>
      </c>
      <c r="AR56">
        <f t="shared" si="9"/>
        <v>9.7348776711694178</v>
      </c>
      <c r="AS56">
        <f t="shared" si="10"/>
        <v>0.76489232840434507</v>
      </c>
      <c r="AT56" s="24" t="str">
        <f t="shared" si="11"/>
        <v>Nontoxic</v>
      </c>
      <c r="AU56" s="2">
        <f t="shared" si="12"/>
        <v>116.43835616438353</v>
      </c>
      <c r="AV56" s="26" t="s">
        <v>884</v>
      </c>
      <c r="AW56" s="4" t="s">
        <v>666</v>
      </c>
      <c r="AX56" s="2">
        <f t="shared" si="13"/>
        <v>3</v>
      </c>
      <c r="AY56" s="2">
        <f t="shared" si="14"/>
        <v>3</v>
      </c>
      <c r="AZ56" s="2">
        <f t="shared" si="15"/>
        <v>4.7566666666666515E-4</v>
      </c>
      <c r="BA56" s="2">
        <f t="shared" si="16"/>
        <v>1.9050000000000033E-3</v>
      </c>
      <c r="BB56" s="2">
        <f t="shared" si="17"/>
        <v>1.1903333333333343E-3</v>
      </c>
      <c r="BC56" s="2">
        <f t="shared" si="18"/>
        <v>1.1666666666666667</v>
      </c>
      <c r="BD56" s="2">
        <f t="shared" si="19"/>
        <v>1.1494869466709676</v>
      </c>
      <c r="BE56" s="2">
        <v>6.6349999999999998</v>
      </c>
      <c r="BF56" s="2" t="str">
        <f t="shared" si="20"/>
        <v>Same Var</v>
      </c>
      <c r="BG56" s="2">
        <f t="shared" si="21"/>
        <v>5.1096772885079354E-3</v>
      </c>
      <c r="BH56" s="2" t="str">
        <f t="shared" si="22"/>
        <v>NS</v>
      </c>
      <c r="BI56" s="2" t="str">
        <f t="shared" si="23"/>
        <v>NS</v>
      </c>
      <c r="BJ56" s="2" t="str">
        <f t="shared" si="24"/>
        <v/>
      </c>
      <c r="BK56" s="2" t="str">
        <f t="shared" si="25"/>
        <v/>
      </c>
      <c r="BL56" s="2" t="str">
        <f t="shared" si="26"/>
        <v/>
      </c>
    </row>
    <row r="57" spans="1:64" x14ac:dyDescent="0.2">
      <c r="A57" s="1" t="s">
        <v>142</v>
      </c>
      <c r="B57" s="1" t="s">
        <v>321</v>
      </c>
      <c r="C57" s="25">
        <v>39841</v>
      </c>
      <c r="D57" s="1" t="s">
        <v>758</v>
      </c>
      <c r="E57" s="7">
        <v>0.52083333333333337</v>
      </c>
      <c r="F57" s="1">
        <v>0.1</v>
      </c>
      <c r="G57" s="1" t="s">
        <v>883</v>
      </c>
      <c r="H57" s="1" t="s">
        <v>711</v>
      </c>
      <c r="I57" s="1" t="s">
        <v>61</v>
      </c>
      <c r="J57" s="1" t="s">
        <v>882</v>
      </c>
      <c r="K57">
        <v>0.75</v>
      </c>
      <c r="L57">
        <v>0.25</v>
      </c>
      <c r="M57" s="1">
        <v>0.57999999999999996</v>
      </c>
      <c r="N57" s="1">
        <v>0.54</v>
      </c>
      <c r="O57" s="1">
        <v>0.53400000000000003</v>
      </c>
      <c r="P57" s="1">
        <v>0.53600000000000003</v>
      </c>
      <c r="Y57">
        <f t="shared" si="0"/>
        <v>0.5475000000000001</v>
      </c>
      <c r="Z57">
        <f t="shared" si="1"/>
        <v>2.1809783737274085E-2</v>
      </c>
      <c r="AA57">
        <f t="shared" si="2"/>
        <v>4</v>
      </c>
      <c r="AB57" s="1">
        <v>0.623</v>
      </c>
      <c r="AC57" s="1">
        <v>0.55400000000000005</v>
      </c>
      <c r="AD57" s="1">
        <v>0.52</v>
      </c>
      <c r="AE57" s="1">
        <v>0.52900000000000003</v>
      </c>
      <c r="AL57">
        <f t="shared" si="3"/>
        <v>0.55649999999999999</v>
      </c>
      <c r="AM57">
        <f t="shared" si="4"/>
        <v>4.6608296829355737E-2</v>
      </c>
      <c r="AN57">
        <f t="shared" si="5"/>
        <v>4</v>
      </c>
      <c r="AO57">
        <f t="shared" si="6"/>
        <v>3.7206822984483442E-7</v>
      </c>
      <c r="AP57">
        <f t="shared" si="7"/>
        <v>9.980462088577823E-8</v>
      </c>
      <c r="AQ57">
        <f t="shared" si="8"/>
        <v>3</v>
      </c>
      <c r="AR57">
        <f t="shared" si="9"/>
        <v>5.9064321860947926</v>
      </c>
      <c r="AS57">
        <f t="shared" si="10"/>
        <v>0.76489232840434507</v>
      </c>
      <c r="AT57" s="24" t="str">
        <f t="shared" si="11"/>
        <v>Nontoxic</v>
      </c>
      <c r="AU57" s="2">
        <f t="shared" si="12"/>
        <v>101.64383561643832</v>
      </c>
      <c r="AV57" s="26" t="s">
        <v>884</v>
      </c>
      <c r="AW57" s="4" t="s">
        <v>666</v>
      </c>
      <c r="AX57" s="2">
        <f t="shared" si="13"/>
        <v>3</v>
      </c>
      <c r="AY57" s="2">
        <f t="shared" si="14"/>
        <v>3</v>
      </c>
      <c r="AZ57" s="2">
        <f t="shared" si="15"/>
        <v>4.7566666666666515E-4</v>
      </c>
      <c r="BA57" s="2">
        <f t="shared" si="16"/>
        <v>2.1723333333333321E-3</v>
      </c>
      <c r="BB57" s="2">
        <f t="shared" si="17"/>
        <v>1.3239999999999988E-3</v>
      </c>
      <c r="BC57" s="2">
        <f t="shared" si="18"/>
        <v>1.1666666666666667</v>
      </c>
      <c r="BD57" s="2">
        <f t="shared" si="19"/>
        <v>1.3591311596252069</v>
      </c>
      <c r="BE57" s="2">
        <v>6.6349999999999998</v>
      </c>
      <c r="BF57" s="2" t="str">
        <f t="shared" si="20"/>
        <v>Same Var</v>
      </c>
      <c r="BG57" s="2">
        <f t="shared" si="21"/>
        <v>0.3692217735008676</v>
      </c>
      <c r="BH57" s="2" t="str">
        <f t="shared" si="22"/>
        <v>NS</v>
      </c>
      <c r="BI57" s="2" t="str">
        <f t="shared" si="23"/>
        <v>NS</v>
      </c>
      <c r="BJ57" s="2" t="str">
        <f t="shared" si="24"/>
        <v/>
      </c>
      <c r="BK57" s="2" t="str">
        <f t="shared" si="25"/>
        <v/>
      </c>
      <c r="BL57" s="2" t="str">
        <f t="shared" si="26"/>
        <v/>
      </c>
    </row>
    <row r="58" spans="1:64" x14ac:dyDescent="0.2">
      <c r="A58" s="1" t="s">
        <v>142</v>
      </c>
      <c r="B58" s="1" t="s">
        <v>322</v>
      </c>
      <c r="C58" s="25">
        <v>39841</v>
      </c>
      <c r="D58" s="1" t="s">
        <v>758</v>
      </c>
      <c r="E58" s="7">
        <v>0.49305555555555558</v>
      </c>
      <c r="F58" s="1">
        <v>0.1</v>
      </c>
      <c r="G58" s="1" t="s">
        <v>883</v>
      </c>
      <c r="H58" s="1" t="s">
        <v>711</v>
      </c>
      <c r="I58" s="1" t="s">
        <v>61</v>
      </c>
      <c r="J58" s="1" t="s">
        <v>882</v>
      </c>
      <c r="K58">
        <v>0.75</v>
      </c>
      <c r="L58">
        <v>0.25</v>
      </c>
      <c r="M58" s="1">
        <v>0.57999999999999996</v>
      </c>
      <c r="N58" s="1">
        <v>0.54</v>
      </c>
      <c r="O58" s="1">
        <v>0.53400000000000003</v>
      </c>
      <c r="P58" s="1">
        <v>0.53600000000000003</v>
      </c>
      <c r="Y58">
        <f t="shared" si="0"/>
        <v>0.5475000000000001</v>
      </c>
      <c r="Z58">
        <f t="shared" si="1"/>
        <v>2.1809783737274085E-2</v>
      </c>
      <c r="AA58">
        <f t="shared" si="2"/>
        <v>4</v>
      </c>
      <c r="AB58" s="1">
        <v>0.52400000000000002</v>
      </c>
      <c r="AC58" s="1">
        <v>0.53400000000000003</v>
      </c>
      <c r="AD58" s="1">
        <v>0.48</v>
      </c>
      <c r="AE58" s="1">
        <v>0.53200000000000003</v>
      </c>
      <c r="AL58">
        <f t="shared" si="3"/>
        <v>0.51750000000000007</v>
      </c>
      <c r="AM58">
        <f t="shared" si="4"/>
        <v>2.5370586644117395E-2</v>
      </c>
      <c r="AN58">
        <f t="shared" si="5"/>
        <v>4</v>
      </c>
      <c r="AO58">
        <f t="shared" si="6"/>
        <v>5.1896162136501784E-8</v>
      </c>
      <c r="AP58">
        <f t="shared" si="7"/>
        <v>1.0122843108000604E-8</v>
      </c>
      <c r="AQ58">
        <f t="shared" si="8"/>
        <v>5</v>
      </c>
      <c r="AR58">
        <f t="shared" si="9"/>
        <v>7.0809628730033944</v>
      </c>
      <c r="AS58">
        <f t="shared" si="10"/>
        <v>0.72668684380042159</v>
      </c>
      <c r="AT58" s="24" t="str">
        <f t="shared" si="11"/>
        <v>Nontoxic</v>
      </c>
      <c r="AU58" s="2">
        <f t="shared" si="12"/>
        <v>94.520547945205479</v>
      </c>
      <c r="AV58" s="4" t="s">
        <v>663</v>
      </c>
      <c r="AX58" s="2">
        <f t="shared" si="13"/>
        <v>3</v>
      </c>
      <c r="AY58" s="2">
        <f t="shared" si="14"/>
        <v>3</v>
      </c>
      <c r="AZ58" s="2">
        <f t="shared" si="15"/>
        <v>4.7566666666666515E-4</v>
      </c>
      <c r="BA58" s="2">
        <f t="shared" si="16"/>
        <v>6.4366666666666793E-4</v>
      </c>
      <c r="BB58" s="2">
        <f t="shared" si="17"/>
        <v>5.5966666666666654E-4</v>
      </c>
      <c r="BC58" s="2">
        <f t="shared" si="18"/>
        <v>1.1666666666666667</v>
      </c>
      <c r="BD58" s="2">
        <f t="shared" si="19"/>
        <v>5.8588493785025869E-2</v>
      </c>
      <c r="BE58" s="2">
        <v>6.6349999999999998</v>
      </c>
      <c r="BF58" s="2" t="str">
        <f t="shared" si="20"/>
        <v>Same Var</v>
      </c>
      <c r="BG58" s="2">
        <f t="shared" si="21"/>
        <v>6.1538043539985439E-2</v>
      </c>
      <c r="BH58" s="2" t="str">
        <f t="shared" si="22"/>
        <v>NS</v>
      </c>
      <c r="BI58" s="2" t="str">
        <f t="shared" si="23"/>
        <v>NS</v>
      </c>
      <c r="BJ58" s="2" t="str">
        <f t="shared" si="24"/>
        <v>Same Var T-test</v>
      </c>
      <c r="BK58" s="2" t="str">
        <f t="shared" si="25"/>
        <v/>
      </c>
      <c r="BL58" s="2" t="str">
        <f t="shared" si="26"/>
        <v/>
      </c>
    </row>
    <row r="59" spans="1:64" x14ac:dyDescent="0.2">
      <c r="A59" s="1" t="s">
        <v>142</v>
      </c>
      <c r="B59" s="1" t="s">
        <v>561</v>
      </c>
      <c r="C59" s="25">
        <v>38651</v>
      </c>
      <c r="D59" s="1" t="s">
        <v>876</v>
      </c>
      <c r="E59" s="7">
        <v>0.52777777777777779</v>
      </c>
      <c r="F59" s="1">
        <v>0.1</v>
      </c>
      <c r="G59" s="1" t="s">
        <v>881</v>
      </c>
      <c r="H59" s="1" t="s">
        <v>711</v>
      </c>
      <c r="I59" s="1" t="s">
        <v>61</v>
      </c>
      <c r="J59" s="1" t="s">
        <v>882</v>
      </c>
      <c r="K59">
        <v>0.75</v>
      </c>
      <c r="L59">
        <v>0.25</v>
      </c>
      <c r="M59" s="1">
        <v>0.41499999999999998</v>
      </c>
      <c r="N59" s="1">
        <v>0.38800000000000001</v>
      </c>
      <c r="O59" s="1">
        <v>0.435</v>
      </c>
      <c r="P59" s="1">
        <v>0.38800000000000001</v>
      </c>
      <c r="Y59">
        <f t="shared" si="0"/>
        <v>0.40649999999999997</v>
      </c>
      <c r="Z59">
        <f t="shared" si="1"/>
        <v>2.2869193252058533E-2</v>
      </c>
      <c r="AA59">
        <f t="shared" si="2"/>
        <v>4</v>
      </c>
      <c r="AB59" s="1">
        <v>5.7000000000000002E-2</v>
      </c>
      <c r="AC59" s="1">
        <v>9.0999999999999998E-2</v>
      </c>
      <c r="AD59" s="1">
        <v>0</v>
      </c>
      <c r="AE59" s="1">
        <v>0.17100000000000001</v>
      </c>
      <c r="AL59">
        <f t="shared" si="3"/>
        <v>7.9750000000000001E-2</v>
      </c>
      <c r="AM59">
        <f t="shared" si="4"/>
        <v>7.1486012617854131E-2</v>
      </c>
      <c r="AN59">
        <f t="shared" si="5"/>
        <v>4</v>
      </c>
      <c r="AO59">
        <f t="shared" si="6"/>
        <v>1.8254965432128903E-6</v>
      </c>
      <c r="AP59">
        <f t="shared" si="7"/>
        <v>5.4585836140950525E-7</v>
      </c>
      <c r="AQ59">
        <f t="shared" si="8"/>
        <v>3</v>
      </c>
      <c r="AR59">
        <f t="shared" si="9"/>
        <v>-6.1246104651380024</v>
      </c>
      <c r="AS59">
        <f t="shared" si="10"/>
        <v>0.76489232840434507</v>
      </c>
      <c r="AT59" s="24" t="str">
        <f t="shared" si="11"/>
        <v>Toxic</v>
      </c>
      <c r="AU59" s="2">
        <f t="shared" si="12"/>
        <v>19.61869618696187</v>
      </c>
      <c r="AV59" s="4" t="s">
        <v>663</v>
      </c>
      <c r="AX59" s="2">
        <f t="shared" si="13"/>
        <v>3</v>
      </c>
      <c r="AY59" s="2">
        <f t="shared" si="14"/>
        <v>3</v>
      </c>
      <c r="AZ59" s="2">
        <f t="shared" si="15"/>
        <v>5.2299999999999959E-4</v>
      </c>
      <c r="BA59" s="2">
        <f t="shared" si="16"/>
        <v>5.1102500000000002E-3</v>
      </c>
      <c r="BB59" s="2">
        <f t="shared" si="17"/>
        <v>2.8166249999999997E-3</v>
      </c>
      <c r="BC59" s="2">
        <f t="shared" si="18"/>
        <v>1.1666666666666667</v>
      </c>
      <c r="BD59" s="2">
        <f t="shared" si="19"/>
        <v>2.7977251052663048</v>
      </c>
      <c r="BE59" s="2">
        <v>6.6349999999999998</v>
      </c>
      <c r="BF59" s="2" t="str">
        <f t="shared" si="20"/>
        <v>Same Var</v>
      </c>
      <c r="BG59" s="2">
        <f t="shared" si="21"/>
        <v>6.3410396871936008E-5</v>
      </c>
      <c r="BH59" s="2" t="str">
        <f t="shared" si="22"/>
        <v>Sig</v>
      </c>
      <c r="BI59" s="2" t="str">
        <f t="shared" si="23"/>
        <v>Sig</v>
      </c>
      <c r="BJ59" s="2" t="str">
        <f t="shared" si="24"/>
        <v>Same Var T-test</v>
      </c>
      <c r="BK59" s="2" t="str">
        <f t="shared" si="25"/>
        <v/>
      </c>
      <c r="BL59" s="2" t="str">
        <f t="shared" si="26"/>
        <v/>
      </c>
    </row>
    <row r="60" spans="1:64" x14ac:dyDescent="0.2">
      <c r="A60" s="1" t="s">
        <v>142</v>
      </c>
      <c r="B60" s="1" t="s">
        <v>267</v>
      </c>
      <c r="C60" s="25">
        <v>39140</v>
      </c>
      <c r="D60" s="1" t="s">
        <v>749</v>
      </c>
      <c r="E60" s="7">
        <v>0.5625</v>
      </c>
      <c r="F60" s="1">
        <v>0.1</v>
      </c>
      <c r="G60" s="1" t="s">
        <v>881</v>
      </c>
      <c r="H60" s="1" t="s">
        <v>711</v>
      </c>
      <c r="I60" s="1" t="s">
        <v>61</v>
      </c>
      <c r="J60" s="1" t="s">
        <v>882</v>
      </c>
      <c r="K60">
        <v>0.75</v>
      </c>
      <c r="L60">
        <v>0.25</v>
      </c>
      <c r="M60" s="1">
        <v>0.68200000000000005</v>
      </c>
      <c r="N60" s="1">
        <v>0.66700000000000004</v>
      </c>
      <c r="O60" s="1">
        <v>0.7</v>
      </c>
      <c r="P60" s="1">
        <v>0.64600000000000002</v>
      </c>
      <c r="Y60">
        <f t="shared" si="0"/>
        <v>0.67375000000000007</v>
      </c>
      <c r="Z60">
        <f t="shared" si="1"/>
        <v>2.2896506283710601E-2</v>
      </c>
      <c r="AA60">
        <f t="shared" si="2"/>
        <v>4</v>
      </c>
      <c r="AB60" s="1">
        <v>0.66300000000000003</v>
      </c>
      <c r="AC60" s="1">
        <v>0.8</v>
      </c>
      <c r="AD60" s="1">
        <v>0.71399999999999997</v>
      </c>
      <c r="AE60" s="1">
        <v>0.70899999999999996</v>
      </c>
      <c r="AL60">
        <f t="shared" si="3"/>
        <v>0.72150000000000003</v>
      </c>
      <c r="AM60">
        <f t="shared" si="4"/>
        <v>5.7146011817682148E-2</v>
      </c>
      <c r="AN60">
        <f t="shared" si="5"/>
        <v>4</v>
      </c>
      <c r="AO60">
        <f t="shared" si="6"/>
        <v>7.9234801420254201E-7</v>
      </c>
      <c r="AP60">
        <f t="shared" si="7"/>
        <v>2.2399040121855574E-7</v>
      </c>
      <c r="AQ60">
        <f t="shared" si="8"/>
        <v>3</v>
      </c>
      <c r="AR60">
        <f t="shared" si="9"/>
        <v>7.2460543284340204</v>
      </c>
      <c r="AS60">
        <f t="shared" si="10"/>
        <v>0.76489232840434507</v>
      </c>
      <c r="AT60" s="24" t="str">
        <f t="shared" si="11"/>
        <v>Nontoxic</v>
      </c>
      <c r="AU60" s="2">
        <f t="shared" si="12"/>
        <v>107.08719851576993</v>
      </c>
      <c r="AV60" s="26" t="s">
        <v>884</v>
      </c>
      <c r="AW60" s="4" t="s">
        <v>666</v>
      </c>
      <c r="AX60" s="2">
        <f t="shared" si="13"/>
        <v>3</v>
      </c>
      <c r="AY60" s="2">
        <f t="shared" si="14"/>
        <v>3</v>
      </c>
      <c r="AZ60" s="2">
        <f t="shared" si="15"/>
        <v>5.24249999999999E-4</v>
      </c>
      <c r="BA60" s="2">
        <f t="shared" si="16"/>
        <v>3.2656666666666676E-3</v>
      </c>
      <c r="BB60" s="2">
        <f t="shared" si="17"/>
        <v>1.8949583333333336E-3</v>
      </c>
      <c r="BC60" s="2">
        <f t="shared" si="18"/>
        <v>1.1666666666666667</v>
      </c>
      <c r="BD60" s="2">
        <f t="shared" si="19"/>
        <v>1.9046992698443268</v>
      </c>
      <c r="BE60" s="2">
        <v>6.6349999999999998</v>
      </c>
      <c r="BF60" s="2" t="str">
        <f t="shared" si="20"/>
        <v>Same Var</v>
      </c>
      <c r="BG60" s="2">
        <f t="shared" si="21"/>
        <v>8.5909193391723024E-2</v>
      </c>
      <c r="BH60" s="2" t="str">
        <f t="shared" si="22"/>
        <v>NS</v>
      </c>
      <c r="BI60" s="2" t="str">
        <f t="shared" si="23"/>
        <v>NS</v>
      </c>
      <c r="BJ60" s="2" t="str">
        <f t="shared" si="24"/>
        <v/>
      </c>
      <c r="BK60" s="2" t="str">
        <f t="shared" si="25"/>
        <v/>
      </c>
      <c r="BL60" s="2" t="str">
        <f t="shared" si="26"/>
        <v/>
      </c>
    </row>
    <row r="61" spans="1:64" x14ac:dyDescent="0.2">
      <c r="A61" s="1" t="s">
        <v>142</v>
      </c>
      <c r="B61" s="1" t="s">
        <v>270</v>
      </c>
      <c r="C61" s="25">
        <v>39140</v>
      </c>
      <c r="D61" s="1" t="s">
        <v>749</v>
      </c>
      <c r="E61" s="7">
        <v>0.53125</v>
      </c>
      <c r="F61" s="1">
        <v>0.1</v>
      </c>
      <c r="G61" s="1" t="s">
        <v>881</v>
      </c>
      <c r="H61" s="1" t="s">
        <v>711</v>
      </c>
      <c r="I61" s="1" t="s">
        <v>61</v>
      </c>
      <c r="J61" s="1" t="s">
        <v>882</v>
      </c>
      <c r="K61">
        <v>0.75</v>
      </c>
      <c r="L61">
        <v>0.25</v>
      </c>
      <c r="M61" s="1">
        <v>0.68200000000000005</v>
      </c>
      <c r="N61" s="1">
        <v>0.66700000000000004</v>
      </c>
      <c r="O61" s="1">
        <v>0.7</v>
      </c>
      <c r="P61" s="1">
        <v>0.64600000000000002</v>
      </c>
      <c r="Y61">
        <f t="shared" si="0"/>
        <v>0.67375000000000007</v>
      </c>
      <c r="Z61">
        <f t="shared" si="1"/>
        <v>2.2896506283710601E-2</v>
      </c>
      <c r="AA61">
        <f t="shared" si="2"/>
        <v>4</v>
      </c>
      <c r="AB61" s="1">
        <v>0.69899999999999995</v>
      </c>
      <c r="AC61" s="1">
        <v>0.65600000000000003</v>
      </c>
      <c r="AD61" s="1">
        <v>0.58199999999999996</v>
      </c>
      <c r="AE61" s="1">
        <v>0.60199999999999998</v>
      </c>
      <c r="AL61">
        <f t="shared" si="3"/>
        <v>0.63474999999999993</v>
      </c>
      <c r="AM61">
        <f t="shared" si="4"/>
        <v>5.302436546846491E-2</v>
      </c>
      <c r="AN61">
        <f t="shared" si="5"/>
        <v>4</v>
      </c>
      <c r="AO61">
        <f t="shared" si="6"/>
        <v>6.0313627836269812E-7</v>
      </c>
      <c r="AP61">
        <f t="shared" si="7"/>
        <v>1.6649919418730567E-7</v>
      </c>
      <c r="AQ61">
        <f t="shared" si="8"/>
        <v>3</v>
      </c>
      <c r="AR61">
        <f t="shared" si="9"/>
        <v>4.6446848669301621</v>
      </c>
      <c r="AS61">
        <f t="shared" si="10"/>
        <v>0.76489232840434507</v>
      </c>
      <c r="AT61" s="24" t="str">
        <f t="shared" si="11"/>
        <v>Nontoxic</v>
      </c>
      <c r="AU61" s="2">
        <f t="shared" si="12"/>
        <v>94.211502782931333</v>
      </c>
      <c r="AV61" t="s">
        <v>663</v>
      </c>
      <c r="AX61" s="2">
        <f t="shared" si="13"/>
        <v>3</v>
      </c>
      <c r="AY61" s="2">
        <f t="shared" si="14"/>
        <v>3</v>
      </c>
      <c r="AZ61" s="2">
        <f t="shared" si="15"/>
        <v>5.24249999999999E-4</v>
      </c>
      <c r="BA61" s="2">
        <f t="shared" si="16"/>
        <v>2.8115833333333339E-3</v>
      </c>
      <c r="BB61" s="2">
        <f t="shared" si="17"/>
        <v>1.6679166666666665E-3</v>
      </c>
      <c r="BC61" s="2">
        <f t="shared" si="18"/>
        <v>1.1666666666666667</v>
      </c>
      <c r="BD61" s="2">
        <f t="shared" si="19"/>
        <v>1.6333444440873564</v>
      </c>
      <c r="BE61" s="2">
        <v>6.6349999999999998</v>
      </c>
      <c r="BF61" s="2" t="str">
        <f t="shared" si="20"/>
        <v>Same Var</v>
      </c>
      <c r="BG61" s="2">
        <f t="shared" si="21"/>
        <v>0.11278366990375259</v>
      </c>
      <c r="BH61" s="2" t="str">
        <f t="shared" si="22"/>
        <v>NS</v>
      </c>
      <c r="BI61" s="2" t="str">
        <f t="shared" si="23"/>
        <v>NS</v>
      </c>
      <c r="BJ61" s="2" t="str">
        <f t="shared" si="24"/>
        <v>Same Var T-test</v>
      </c>
      <c r="BK61" s="2" t="str">
        <f t="shared" si="25"/>
        <v/>
      </c>
      <c r="BL61" s="2" t="str">
        <f t="shared" si="26"/>
        <v/>
      </c>
    </row>
    <row r="62" spans="1:64" x14ac:dyDescent="0.2">
      <c r="A62" s="1" t="s">
        <v>142</v>
      </c>
      <c r="B62" s="1" t="s">
        <v>271</v>
      </c>
      <c r="C62" s="25">
        <v>39140</v>
      </c>
      <c r="D62" s="1" t="s">
        <v>749</v>
      </c>
      <c r="E62" s="7">
        <v>0.5</v>
      </c>
      <c r="F62" s="1">
        <v>0.1</v>
      </c>
      <c r="G62" s="1" t="s">
        <v>881</v>
      </c>
      <c r="H62" s="1" t="s">
        <v>711</v>
      </c>
      <c r="I62" s="1" t="s">
        <v>61</v>
      </c>
      <c r="J62" s="1" t="s">
        <v>882</v>
      </c>
      <c r="K62">
        <v>0.75</v>
      </c>
      <c r="L62">
        <v>0.25</v>
      </c>
      <c r="M62" s="1">
        <v>0.68200000000000005</v>
      </c>
      <c r="N62" s="1">
        <v>0.66700000000000004</v>
      </c>
      <c r="O62" s="1">
        <v>0.7</v>
      </c>
      <c r="P62" s="1">
        <v>0.64600000000000002</v>
      </c>
      <c r="Y62">
        <f t="shared" si="0"/>
        <v>0.67375000000000007</v>
      </c>
      <c r="Z62">
        <f t="shared" si="1"/>
        <v>2.2896506283710601E-2</v>
      </c>
      <c r="AA62">
        <f t="shared" si="2"/>
        <v>4</v>
      </c>
      <c r="AB62" s="1">
        <v>0.76400000000000001</v>
      </c>
      <c r="AC62" s="1">
        <v>0.76300000000000001</v>
      </c>
      <c r="AD62" s="1">
        <v>0.72799999999999998</v>
      </c>
      <c r="AE62" s="1">
        <v>0.84899999999999998</v>
      </c>
      <c r="AL62">
        <f t="shared" si="3"/>
        <v>0.77600000000000002</v>
      </c>
      <c r="AM62">
        <f t="shared" si="4"/>
        <v>5.1465198597369331E-2</v>
      </c>
      <c r="AN62">
        <f t="shared" si="5"/>
        <v>4</v>
      </c>
      <c r="AO62">
        <f t="shared" si="6"/>
        <v>5.4153309558274989E-7</v>
      </c>
      <c r="AP62">
        <f t="shared" si="7"/>
        <v>1.4796657482966666E-7</v>
      </c>
      <c r="AQ62">
        <f t="shared" si="8"/>
        <v>3</v>
      </c>
      <c r="AR62">
        <f t="shared" si="9"/>
        <v>9.9784239149689959</v>
      </c>
      <c r="AS62">
        <f t="shared" si="10"/>
        <v>0.76489232840434507</v>
      </c>
      <c r="AT62" s="24" t="str">
        <f t="shared" si="11"/>
        <v>Nontoxic</v>
      </c>
      <c r="AU62" s="2">
        <f t="shared" si="12"/>
        <v>115.17625231910947</v>
      </c>
      <c r="AV62" s="26" t="s">
        <v>884</v>
      </c>
      <c r="AW62" s="4" t="s">
        <v>666</v>
      </c>
      <c r="AX62" s="2">
        <f t="shared" si="13"/>
        <v>3</v>
      </c>
      <c r="AY62" s="2">
        <f t="shared" si="14"/>
        <v>3</v>
      </c>
      <c r="AZ62" s="2">
        <f t="shared" si="15"/>
        <v>5.24249999999999E-4</v>
      </c>
      <c r="BA62" s="2">
        <f t="shared" si="16"/>
        <v>2.6486666666666664E-3</v>
      </c>
      <c r="BB62" s="2">
        <f t="shared" si="17"/>
        <v>1.5864583333333327E-3</v>
      </c>
      <c r="BC62" s="2">
        <f t="shared" si="18"/>
        <v>1.1666666666666667</v>
      </c>
      <c r="BD62" s="2">
        <f t="shared" si="19"/>
        <v>1.5293272560232467</v>
      </c>
      <c r="BE62" s="2">
        <v>6.6349999999999998</v>
      </c>
      <c r="BF62" s="2" t="str">
        <f t="shared" si="20"/>
        <v>Same Var</v>
      </c>
      <c r="BG62" s="2">
        <f t="shared" si="21"/>
        <v>5.479437265723237E-3</v>
      </c>
      <c r="BH62" s="2" t="str">
        <f t="shared" si="22"/>
        <v>NS</v>
      </c>
      <c r="BI62" s="2" t="str">
        <f t="shared" si="23"/>
        <v>NS</v>
      </c>
      <c r="BJ62" s="2" t="str">
        <f t="shared" si="24"/>
        <v/>
      </c>
      <c r="BK62" s="2" t="str">
        <f t="shared" si="25"/>
        <v/>
      </c>
      <c r="BL62" s="2" t="str">
        <f t="shared" si="26"/>
        <v/>
      </c>
    </row>
    <row r="63" spans="1:64" x14ac:dyDescent="0.2">
      <c r="A63" s="1" t="s">
        <v>142</v>
      </c>
      <c r="B63" s="1" t="s">
        <v>274</v>
      </c>
      <c r="C63" s="25">
        <v>39140</v>
      </c>
      <c r="D63" s="1" t="s">
        <v>749</v>
      </c>
      <c r="E63" s="7">
        <v>0.60416666666666663</v>
      </c>
      <c r="F63" s="1">
        <v>0.1</v>
      </c>
      <c r="G63" s="1" t="s">
        <v>881</v>
      </c>
      <c r="H63" s="1" t="s">
        <v>711</v>
      </c>
      <c r="I63" s="1" t="s">
        <v>61</v>
      </c>
      <c r="J63" s="1" t="s">
        <v>882</v>
      </c>
      <c r="K63">
        <v>0.75</v>
      </c>
      <c r="L63">
        <v>0.25</v>
      </c>
      <c r="M63" s="1">
        <v>0.68200000000000005</v>
      </c>
      <c r="N63" s="1">
        <v>0.66700000000000004</v>
      </c>
      <c r="O63" s="1">
        <v>0.7</v>
      </c>
      <c r="P63" s="1">
        <v>0.64600000000000002</v>
      </c>
      <c r="Y63">
        <f t="shared" si="0"/>
        <v>0.67375000000000007</v>
      </c>
      <c r="Z63">
        <f t="shared" si="1"/>
        <v>2.2896506283710601E-2</v>
      </c>
      <c r="AA63">
        <f t="shared" si="2"/>
        <v>4</v>
      </c>
      <c r="AB63" s="1">
        <v>0.64200000000000002</v>
      </c>
      <c r="AC63" s="1">
        <v>0.62</v>
      </c>
      <c r="AD63" s="1">
        <v>0.7</v>
      </c>
      <c r="AE63" s="1">
        <v>0.71199999999999997</v>
      </c>
      <c r="AL63">
        <f t="shared" si="3"/>
        <v>0.66849999999999998</v>
      </c>
      <c r="AM63">
        <f t="shared" si="4"/>
        <v>4.4493445210128026E-2</v>
      </c>
      <c r="AN63">
        <f t="shared" si="5"/>
        <v>4</v>
      </c>
      <c r="AO63">
        <f t="shared" si="6"/>
        <v>3.2335067956712442E-7</v>
      </c>
      <c r="AP63">
        <f t="shared" si="7"/>
        <v>8.3459178996333202E-8</v>
      </c>
      <c r="AQ63">
        <f t="shared" si="8"/>
        <v>3</v>
      </c>
      <c r="AR63">
        <f t="shared" si="9"/>
        <v>6.8433451515548329</v>
      </c>
      <c r="AS63">
        <f t="shared" si="10"/>
        <v>0.76489232840434507</v>
      </c>
      <c r="AT63" s="24" t="str">
        <f t="shared" si="11"/>
        <v>Nontoxic</v>
      </c>
      <c r="AU63" s="2">
        <f t="shared" si="12"/>
        <v>99.220779220779207</v>
      </c>
      <c r="AV63" t="s">
        <v>663</v>
      </c>
      <c r="AX63" s="2">
        <f t="shared" si="13"/>
        <v>3</v>
      </c>
      <c r="AY63" s="2">
        <f t="shared" si="14"/>
        <v>3</v>
      </c>
      <c r="AZ63" s="2">
        <f t="shared" si="15"/>
        <v>5.24249999999999E-4</v>
      </c>
      <c r="BA63" s="2">
        <f t="shared" si="16"/>
        <v>1.9796666666666647E-3</v>
      </c>
      <c r="BB63" s="2">
        <f t="shared" si="17"/>
        <v>1.2519583333333319E-3</v>
      </c>
      <c r="BC63" s="2">
        <f t="shared" si="18"/>
        <v>1.1666666666666667</v>
      </c>
      <c r="BD63" s="2">
        <f t="shared" si="19"/>
        <v>1.0601385760602662</v>
      </c>
      <c r="BE63" s="2">
        <v>6.6349999999999998</v>
      </c>
      <c r="BF63" s="2" t="str">
        <f t="shared" si="20"/>
        <v>Same Var</v>
      </c>
      <c r="BG63" s="2">
        <f t="shared" si="21"/>
        <v>0.42036984597158383</v>
      </c>
      <c r="BH63" s="2" t="str">
        <f t="shared" si="22"/>
        <v>NS</v>
      </c>
      <c r="BI63" s="2" t="str">
        <f t="shared" si="23"/>
        <v>NS</v>
      </c>
      <c r="BJ63" s="2" t="str">
        <f t="shared" si="24"/>
        <v>Same Var T-test</v>
      </c>
      <c r="BK63" s="2" t="str">
        <f t="shared" si="25"/>
        <v/>
      </c>
      <c r="BL63" s="2" t="str">
        <f t="shared" si="26"/>
        <v/>
      </c>
    </row>
    <row r="64" spans="1:64" x14ac:dyDescent="0.2">
      <c r="A64" s="1" t="s">
        <v>142</v>
      </c>
      <c r="B64" s="1" t="s">
        <v>275</v>
      </c>
      <c r="C64" s="25">
        <v>39140</v>
      </c>
      <c r="D64" s="1" t="s">
        <v>749</v>
      </c>
      <c r="E64" s="7">
        <v>0.58333333333333337</v>
      </c>
      <c r="F64" s="1">
        <v>0.1</v>
      </c>
      <c r="G64" s="1" t="s">
        <v>881</v>
      </c>
      <c r="H64" s="1" t="s">
        <v>711</v>
      </c>
      <c r="I64" s="1" t="s">
        <v>61</v>
      </c>
      <c r="J64" s="1" t="s">
        <v>882</v>
      </c>
      <c r="K64">
        <v>0.75</v>
      </c>
      <c r="L64">
        <v>0.25</v>
      </c>
      <c r="M64" s="1">
        <v>0.68200000000000005</v>
      </c>
      <c r="N64" s="1">
        <v>0.66700000000000004</v>
      </c>
      <c r="O64" s="1">
        <v>0.7</v>
      </c>
      <c r="P64" s="1">
        <v>0.64600000000000002</v>
      </c>
      <c r="Y64">
        <f t="shared" si="0"/>
        <v>0.67375000000000007</v>
      </c>
      <c r="Z64">
        <f t="shared" si="1"/>
        <v>2.2896506283710601E-2</v>
      </c>
      <c r="AA64">
        <f t="shared" si="2"/>
        <v>4</v>
      </c>
      <c r="AB64" s="1">
        <v>0</v>
      </c>
      <c r="AC64" s="1">
        <v>0</v>
      </c>
      <c r="AD64" s="1">
        <v>0</v>
      </c>
      <c r="AE64" s="1">
        <v>0</v>
      </c>
      <c r="AL64">
        <f t="shared" si="3"/>
        <v>0</v>
      </c>
      <c r="AM64">
        <f t="shared" si="4"/>
        <v>0</v>
      </c>
      <c r="AN64">
        <f t="shared" si="5"/>
        <v>4</v>
      </c>
      <c r="AO64">
        <f t="shared" si="6"/>
        <v>5.4350300445556428E-9</v>
      </c>
      <c r="AP64">
        <f t="shared" si="7"/>
        <v>1.8116766815185477E-9</v>
      </c>
      <c r="AQ64">
        <f t="shared" si="8"/>
        <v>3</v>
      </c>
      <c r="AR64">
        <f t="shared" si="9"/>
        <v>-58.851773423557653</v>
      </c>
      <c r="AS64">
        <f t="shared" si="10"/>
        <v>0.76489232840434507</v>
      </c>
      <c r="AT64" s="24" t="str">
        <f t="shared" si="11"/>
        <v>Toxic</v>
      </c>
      <c r="AU64" s="2">
        <f t="shared" si="12"/>
        <v>0</v>
      </c>
      <c r="AV64" s="4" t="s">
        <v>664</v>
      </c>
      <c r="AW64" t="s">
        <v>667</v>
      </c>
      <c r="AX64" s="2">
        <f t="shared" si="13"/>
        <v>3</v>
      </c>
      <c r="AY64" s="2">
        <f t="shared" si="14"/>
        <v>3</v>
      </c>
      <c r="AZ64" s="2">
        <f t="shared" si="15"/>
        <v>5.24249999999999E-4</v>
      </c>
      <c r="BA64" s="2">
        <f t="shared" si="16"/>
        <v>0</v>
      </c>
      <c r="BB64" s="2">
        <f t="shared" si="17"/>
        <v>2.621249999999995E-4</v>
      </c>
      <c r="BC64" s="2">
        <f t="shared" si="18"/>
        <v>1.1666666666666667</v>
      </c>
      <c r="BD64" s="2" t="e">
        <f t="shared" si="19"/>
        <v>#NUM!</v>
      </c>
      <c r="BE64" s="2">
        <v>6.6349999999999998</v>
      </c>
      <c r="BF64" s="2" t="e">
        <f t="shared" si="20"/>
        <v>#NUM!</v>
      </c>
      <c r="BG64" s="2" t="e">
        <f t="shared" si="21"/>
        <v>#NUM!</v>
      </c>
      <c r="BH64" s="2" t="e">
        <f t="shared" si="22"/>
        <v>#NUM!</v>
      </c>
      <c r="BI64" s="2" t="str">
        <f t="shared" si="23"/>
        <v>Sig</v>
      </c>
      <c r="BJ64" s="2" t="str">
        <f t="shared" si="24"/>
        <v>Wilcoxon</v>
      </c>
      <c r="BK64" s="2" t="str">
        <f t="shared" si="25"/>
        <v/>
      </c>
      <c r="BL64" s="2" t="str">
        <f t="shared" si="26"/>
        <v/>
      </c>
    </row>
    <row r="65" spans="1:64" x14ac:dyDescent="0.2">
      <c r="A65" s="1" t="s">
        <v>142</v>
      </c>
      <c r="B65" s="1" t="s">
        <v>482</v>
      </c>
      <c r="C65" s="25">
        <v>38148</v>
      </c>
      <c r="D65" s="1" t="s">
        <v>829</v>
      </c>
      <c r="E65" s="7">
        <v>0.53611111111111109</v>
      </c>
      <c r="F65" s="1">
        <v>0.1</v>
      </c>
      <c r="G65" s="1" t="s">
        <v>881</v>
      </c>
      <c r="H65" s="1" t="s">
        <v>711</v>
      </c>
      <c r="I65" s="1" t="s">
        <v>61</v>
      </c>
      <c r="J65" s="1" t="s">
        <v>882</v>
      </c>
      <c r="K65">
        <v>0.75</v>
      </c>
      <c r="L65">
        <v>0.25</v>
      </c>
      <c r="M65" s="1">
        <v>0.6</v>
      </c>
      <c r="N65" s="1">
        <v>0.59</v>
      </c>
      <c r="O65" s="1">
        <v>0.55000000000000004</v>
      </c>
      <c r="P65" s="1">
        <v>0.6</v>
      </c>
      <c r="Y65">
        <f t="shared" si="0"/>
        <v>0.58499999999999996</v>
      </c>
      <c r="Z65">
        <f t="shared" si="1"/>
        <v>2.3804761428476134E-2</v>
      </c>
      <c r="AA65">
        <f t="shared" si="2"/>
        <v>4</v>
      </c>
      <c r="AB65" s="1">
        <v>0.56999999999999995</v>
      </c>
      <c r="AC65" s="1">
        <v>0.45</v>
      </c>
      <c r="AD65" s="1">
        <v>0.56999999999999995</v>
      </c>
      <c r="AL65">
        <f t="shared" si="3"/>
        <v>0.52999999999999992</v>
      </c>
      <c r="AM65">
        <f t="shared" si="4"/>
        <v>6.9282032302755689E-2</v>
      </c>
      <c r="AN65">
        <f t="shared" si="5"/>
        <v>3</v>
      </c>
      <c r="AO65">
        <f t="shared" si="6"/>
        <v>2.8213500976563416E-6</v>
      </c>
      <c r="AP65">
        <f t="shared" si="7"/>
        <v>1.2821166992187942E-6</v>
      </c>
      <c r="AQ65">
        <f t="shared" si="8"/>
        <v>2</v>
      </c>
      <c r="AR65">
        <f t="shared" si="9"/>
        <v>2.2264791268560087</v>
      </c>
      <c r="AS65">
        <f t="shared" si="10"/>
        <v>0.81649658092772592</v>
      </c>
      <c r="AT65" s="24" t="str">
        <f t="shared" si="11"/>
        <v>Nontoxic</v>
      </c>
      <c r="AU65" s="2">
        <f t="shared" si="12"/>
        <v>90.598290598290589</v>
      </c>
      <c r="AV65" s="4" t="s">
        <v>664</v>
      </c>
      <c r="AW65" s="4" t="s">
        <v>666</v>
      </c>
      <c r="AX65" s="2">
        <f t="shared" si="13"/>
        <v>3</v>
      </c>
      <c r="AY65" s="2">
        <f t="shared" si="14"/>
        <v>2</v>
      </c>
      <c r="AZ65" s="2">
        <f t="shared" si="15"/>
        <v>5.6666666666666508E-4</v>
      </c>
      <c r="BA65" s="2">
        <f t="shared" si="16"/>
        <v>4.8000000000000828E-3</v>
      </c>
      <c r="BB65" s="2">
        <f t="shared" si="17"/>
        <v>2.2600000000000319E-3</v>
      </c>
      <c r="BC65" s="2">
        <f t="shared" si="18"/>
        <v>1.211111111111111</v>
      </c>
      <c r="BD65" s="2">
        <f t="shared" si="19"/>
        <v>2.1827430358440663</v>
      </c>
      <c r="BE65" s="2">
        <v>6.6349999999999998</v>
      </c>
      <c r="BF65" s="2" t="str">
        <f t="shared" si="20"/>
        <v>Same Var</v>
      </c>
      <c r="BG65" s="2">
        <f t="shared" si="21"/>
        <v>9.5128057030583482E-2</v>
      </c>
      <c r="BH65" s="2" t="str">
        <f t="shared" si="22"/>
        <v>NS</v>
      </c>
      <c r="BI65" s="2" t="str">
        <f t="shared" si="23"/>
        <v>NS</v>
      </c>
      <c r="BJ65" s="2" t="str">
        <f t="shared" si="24"/>
        <v>Wilcoxon</v>
      </c>
      <c r="BK65" s="2" t="str">
        <f t="shared" si="25"/>
        <v/>
      </c>
      <c r="BL65" s="2" t="str">
        <f t="shared" si="26"/>
        <v/>
      </c>
    </row>
    <row r="66" spans="1:64" x14ac:dyDescent="0.2">
      <c r="A66" s="1" t="s">
        <v>142</v>
      </c>
      <c r="B66" s="1" t="s">
        <v>504</v>
      </c>
      <c r="C66" s="25">
        <v>38148</v>
      </c>
      <c r="D66" s="1" t="s">
        <v>829</v>
      </c>
      <c r="E66" s="7">
        <v>0.37638888888888888</v>
      </c>
      <c r="F66" s="1">
        <v>0.1</v>
      </c>
      <c r="G66" s="1" t="s">
        <v>881</v>
      </c>
      <c r="H66" s="1" t="s">
        <v>711</v>
      </c>
      <c r="I66" s="1" t="s">
        <v>61</v>
      </c>
      <c r="J66" s="1" t="s">
        <v>882</v>
      </c>
      <c r="K66">
        <v>0.75</v>
      </c>
      <c r="L66">
        <v>0.25</v>
      </c>
      <c r="M66" s="1">
        <v>0.6</v>
      </c>
      <c r="N66" s="1">
        <v>0.59</v>
      </c>
      <c r="O66" s="1">
        <v>0.55000000000000004</v>
      </c>
      <c r="P66" s="1">
        <v>0.6</v>
      </c>
      <c r="Y66">
        <f t="shared" si="0"/>
        <v>0.58499999999999996</v>
      </c>
      <c r="Z66">
        <f t="shared" si="1"/>
        <v>2.3804761428476134E-2</v>
      </c>
      <c r="AA66">
        <f t="shared" si="2"/>
        <v>4</v>
      </c>
      <c r="AB66" s="1">
        <v>0.65</v>
      </c>
      <c r="AC66" s="1">
        <v>0.5</v>
      </c>
      <c r="AD66" s="1">
        <v>0.23</v>
      </c>
      <c r="AL66">
        <f t="shared" si="3"/>
        <v>0.45999999999999996</v>
      </c>
      <c r="AM66">
        <f t="shared" si="4"/>
        <v>0.21283796653792778</v>
      </c>
      <c r="AN66">
        <f t="shared" si="5"/>
        <v>3</v>
      </c>
      <c r="AO66">
        <f t="shared" si="6"/>
        <v>2.3042291259765691E-4</v>
      </c>
      <c r="AP66">
        <f t="shared" si="7"/>
        <v>1.1400711669921908E-4</v>
      </c>
      <c r="AQ66">
        <f t="shared" si="8"/>
        <v>2</v>
      </c>
      <c r="AR66">
        <f t="shared" si="9"/>
        <v>0.17247554221058037</v>
      </c>
      <c r="AS66">
        <f t="shared" si="10"/>
        <v>0.81649658092772592</v>
      </c>
      <c r="AT66" s="24" t="str">
        <f t="shared" si="11"/>
        <v>Toxic</v>
      </c>
      <c r="AU66" s="2">
        <f t="shared" si="12"/>
        <v>78.632478632478637</v>
      </c>
      <c r="AV66" s="4" t="s">
        <v>663</v>
      </c>
      <c r="AX66" s="2">
        <f t="shared" si="13"/>
        <v>3</v>
      </c>
      <c r="AY66" s="2">
        <f t="shared" si="14"/>
        <v>2</v>
      </c>
      <c r="AZ66" s="2">
        <f t="shared" si="15"/>
        <v>5.6666666666666508E-4</v>
      </c>
      <c r="BA66" s="2">
        <f t="shared" si="16"/>
        <v>4.5300000000000062E-2</v>
      </c>
      <c r="BB66" s="2">
        <f t="shared" si="17"/>
        <v>1.8460000000000025E-2</v>
      </c>
      <c r="BC66" s="2">
        <f t="shared" si="18"/>
        <v>1.211111111111111</v>
      </c>
      <c r="BD66" s="2">
        <f t="shared" si="19"/>
        <v>7.1466351136624287</v>
      </c>
      <c r="BE66" s="2">
        <v>6.6349999999999998</v>
      </c>
      <c r="BF66" s="2" t="str">
        <f t="shared" si="20"/>
        <v>Sig Diff Var</v>
      </c>
      <c r="BG66" s="2">
        <f t="shared" si="21"/>
        <v>0.20809277665970283</v>
      </c>
      <c r="BH66" s="2" t="str">
        <f t="shared" si="22"/>
        <v>NS</v>
      </c>
      <c r="BI66" s="2" t="str">
        <f t="shared" si="23"/>
        <v>NS</v>
      </c>
      <c r="BJ66" s="2" t="str">
        <f t="shared" si="24"/>
        <v>Diff Var T-test</v>
      </c>
      <c r="BK66" s="2" t="str">
        <f t="shared" si="25"/>
        <v>TSTToxicLess25</v>
      </c>
      <c r="BL66" s="2" t="str">
        <f t="shared" si="26"/>
        <v/>
      </c>
    </row>
    <row r="67" spans="1:64" x14ac:dyDescent="0.2">
      <c r="A67" s="1" t="s">
        <v>142</v>
      </c>
      <c r="B67" s="1" t="s">
        <v>516</v>
      </c>
      <c r="C67" s="25">
        <v>38148</v>
      </c>
      <c r="D67" s="1" t="s">
        <v>829</v>
      </c>
      <c r="E67" s="7">
        <v>0.59861111111111109</v>
      </c>
      <c r="F67" s="1">
        <v>0.1</v>
      </c>
      <c r="G67" s="1" t="s">
        <v>881</v>
      </c>
      <c r="H67" s="1" t="s">
        <v>711</v>
      </c>
      <c r="I67" s="1" t="s">
        <v>61</v>
      </c>
      <c r="J67" s="1" t="s">
        <v>882</v>
      </c>
      <c r="K67">
        <v>0.75</v>
      </c>
      <c r="L67">
        <v>0.25</v>
      </c>
      <c r="M67" s="1">
        <v>0.6</v>
      </c>
      <c r="N67" s="1">
        <v>0.59</v>
      </c>
      <c r="O67" s="1">
        <v>0.55000000000000004</v>
      </c>
      <c r="P67" s="1">
        <v>0.6</v>
      </c>
      <c r="Y67">
        <f t="shared" ref="Y67:Y130" si="27">AVERAGE(M67:X67)</f>
        <v>0.58499999999999996</v>
      </c>
      <c r="Z67">
        <f t="shared" ref="Z67:Z130" si="28">STDEV(M67:X67)</f>
        <v>2.3804761428476134E-2</v>
      </c>
      <c r="AA67">
        <f t="shared" ref="AA67:AA130" si="29">COUNT(M67:X67)</f>
        <v>4</v>
      </c>
      <c r="AB67" s="1">
        <v>0.62</v>
      </c>
      <c r="AC67" s="1">
        <v>0.54</v>
      </c>
      <c r="AD67" s="1">
        <v>0.48</v>
      </c>
      <c r="AL67">
        <f t="shared" ref="AL67:AL130" si="30">AVERAGE(AB67:AK67)</f>
        <v>0.54666666666666675</v>
      </c>
      <c r="AM67">
        <f t="shared" ref="AM67:AM130" si="31">STDEV(AB67:AK67)</f>
        <v>7.0237691685684611E-2</v>
      </c>
      <c r="AN67">
        <f t="shared" ref="AN67:AN130" si="32">COUNT(AB67:AK67)</f>
        <v>3</v>
      </c>
      <c r="AO67">
        <f t="shared" ref="AO67:AO130" si="33">((AM67^2/AN67)+(((K67^2)*(Z67^2))/AA67))^2</f>
        <v>2.9726309618537284E-6</v>
      </c>
      <c r="AP67">
        <f t="shared" ref="AP67:AP130" si="34">(((AM67^2)/AN67)^2)/(AN67-1)+((((K67^2)*(Z67^2))/AA67)^2)/(AA67-1)</f>
        <v>1.3542154646508242E-6</v>
      </c>
      <c r="AQ67">
        <f t="shared" ref="AQ67:AQ130" si="35">ROUNDDOWN(AO67/AP67,0)</f>
        <v>2</v>
      </c>
      <c r="AR67">
        <f t="shared" ref="AR67:AR130" si="36">(AL67-(K67*Y67))/((((AM67^2)/AN67)+(((K67^2)*(Z67^2))/AA67))^0.5)</f>
        <v>2.5989820087148106</v>
      </c>
      <c r="AS67">
        <f t="shared" ref="AS67:AS130" si="37">TINV((2*L67),AQ67)</f>
        <v>0.81649658092772592</v>
      </c>
      <c r="AT67" s="24" t="str">
        <f t="shared" ref="AT67:AT130" si="38">IF(AND(Z67=0,AM67=0),IF(AL67&lt;(K67*Y67),"Toxic","Nontoxic"),IF(AR67&gt;AS67,"Nontoxic","Toxic"))</f>
        <v>Nontoxic</v>
      </c>
      <c r="AU67" s="2">
        <f t="shared" ref="AU67:AU130" si="39">(AL67/Y67)*100</f>
        <v>93.447293447293461</v>
      </c>
      <c r="AV67" s="4" t="s">
        <v>663</v>
      </c>
      <c r="AX67" s="2">
        <f t="shared" ref="AX67:AX130" si="40">COUNT(M67:X67)-1</f>
        <v>3</v>
      </c>
      <c r="AY67" s="2">
        <f t="shared" ref="AY67:AY130" si="41">COUNT(AB67:AK67)-1</f>
        <v>2</v>
      </c>
      <c r="AZ67" s="2">
        <f t="shared" ref="AZ67:AZ130" si="42">(STDEV(M67:X67))^2</f>
        <v>5.6666666666666508E-4</v>
      </c>
      <c r="BA67" s="2">
        <f t="shared" ref="BA67:BA130" si="43">(STDEV(AB67:AK67))^2</f>
        <v>4.9333333333332887E-3</v>
      </c>
      <c r="BB67" s="2">
        <f t="shared" ref="BB67:BB130" si="44">((AX67*AZ67)+(AY67*BA67))/(AX67+AY67)</f>
        <v>2.3133333333333144E-3</v>
      </c>
      <c r="BC67" s="2">
        <f t="shared" ref="BC67:BC130" si="45">1+(((1/AX67+1/AY67)-(1/(AX67+AY67)))/3)</f>
        <v>1.211111111111111</v>
      </c>
      <c r="BD67" s="2">
        <f t="shared" ref="BD67:BD130" si="46">(((AX67+AY67)*LN(BB67))-((AX67*LN(AZ67))+(AY67*LN(BA67))))/BC67</f>
        <v>2.2337915431928543</v>
      </c>
      <c r="BE67" s="2">
        <v>6.6349999999999998</v>
      </c>
      <c r="BF67" s="2" t="str">
        <f t="shared" ref="BF67:BF130" si="47">IF(BD67&gt;BE67,"Sig Diff Var","Same Var")</f>
        <v>Same Var</v>
      </c>
      <c r="BG67" s="2">
        <f t="shared" ref="BG67:BG130" si="48">TTEST(AB67:AK67,M67:X67,1,IF(BF67="Same Var",2,IF(BF67="Sig Diff Var",3,"Wakka Wakka")))</f>
        <v>0.17225609855376334</v>
      </c>
      <c r="BH67" s="2" t="str">
        <f t="shared" ref="BH67:BH130" si="49">IF(AND(BG67&lt;0.05,AU67&lt;100),"Sig","NS")</f>
        <v>NS</v>
      </c>
      <c r="BI67" s="2" t="str">
        <f t="shared" ref="BI67:BI130" si="50">IF(AV67="Normal",BH67,IF(AV67="Non-normal",AW67,IF(AV67="-","NS","Bleh")))</f>
        <v>NS</v>
      </c>
      <c r="BJ67" s="2" t="str">
        <f t="shared" ref="BJ67:BJ130" si="51">IF(AV67="Non-normal","Wilcoxon",IF(AND(AV67="Normal",BF67="Same Var"),"Same Var T-test",IF(AND(AV67="Normal",BF67="Sig Diff Var"),"Diff Var T-test","")))</f>
        <v>Same Var T-test</v>
      </c>
      <c r="BK67" s="2" t="str">
        <f t="shared" ref="BK67:BK130" si="52">IF(AND(AT67="Toxic",AU67&gt;75),"TSTToxicLess25","")</f>
        <v/>
      </c>
      <c r="BL67" s="2" t="str">
        <f t="shared" ref="BL67:BL130" si="53">IF(AND(BI67="Sig",AU67&gt;75),"NOECToxicLess25","")</f>
        <v/>
      </c>
    </row>
    <row r="68" spans="1:64" x14ac:dyDescent="0.2">
      <c r="A68" s="1" t="s">
        <v>142</v>
      </c>
      <c r="B68" s="1" t="s">
        <v>532</v>
      </c>
      <c r="C68" s="25">
        <v>38148</v>
      </c>
      <c r="D68" s="1" t="s">
        <v>829</v>
      </c>
      <c r="E68" s="7">
        <v>0.46111111111111114</v>
      </c>
      <c r="F68" s="1">
        <v>0.1</v>
      </c>
      <c r="G68" s="1" t="s">
        <v>881</v>
      </c>
      <c r="H68" s="1" t="s">
        <v>711</v>
      </c>
      <c r="I68" s="1" t="s">
        <v>61</v>
      </c>
      <c r="J68" s="1" t="s">
        <v>882</v>
      </c>
      <c r="K68">
        <v>0.75</v>
      </c>
      <c r="L68">
        <v>0.25</v>
      </c>
      <c r="M68" s="1">
        <v>0.6</v>
      </c>
      <c r="N68" s="1">
        <v>0.59</v>
      </c>
      <c r="O68" s="1">
        <v>0.55000000000000004</v>
      </c>
      <c r="P68" s="1">
        <v>0.6</v>
      </c>
      <c r="Y68">
        <f t="shared" si="27"/>
        <v>0.58499999999999996</v>
      </c>
      <c r="Z68">
        <f t="shared" si="28"/>
        <v>2.3804761428476134E-2</v>
      </c>
      <c r="AA68">
        <f t="shared" si="29"/>
        <v>4</v>
      </c>
      <c r="AB68" s="1">
        <v>0.4</v>
      </c>
      <c r="AC68" s="1">
        <v>0.47</v>
      </c>
      <c r="AD68" s="1">
        <v>0.54</v>
      </c>
      <c r="AL68">
        <f t="shared" si="30"/>
        <v>0.47000000000000003</v>
      </c>
      <c r="AM68">
        <f t="shared" si="31"/>
        <v>6.9999999999999715E-2</v>
      </c>
      <c r="AN68">
        <f t="shared" si="32"/>
        <v>3</v>
      </c>
      <c r="AO68">
        <f t="shared" si="33"/>
        <v>2.934440375433981E-6</v>
      </c>
      <c r="AP68">
        <f t="shared" si="34"/>
        <v>1.336005588107617E-6</v>
      </c>
      <c r="AQ68">
        <f t="shared" si="35"/>
        <v>2</v>
      </c>
      <c r="AR68">
        <f t="shared" si="36"/>
        <v>0.75503780820646904</v>
      </c>
      <c r="AS68">
        <f t="shared" si="37"/>
        <v>0.81649658092772592</v>
      </c>
      <c r="AT68" s="24" t="str">
        <f t="shared" si="38"/>
        <v>Toxic</v>
      </c>
      <c r="AU68" s="2">
        <f t="shared" si="39"/>
        <v>80.341880341880355</v>
      </c>
      <c r="AV68" s="4" t="s">
        <v>663</v>
      </c>
      <c r="AX68" s="2">
        <f t="shared" si="40"/>
        <v>3</v>
      </c>
      <c r="AY68" s="2">
        <f t="shared" si="41"/>
        <v>2</v>
      </c>
      <c r="AZ68" s="2">
        <f t="shared" si="42"/>
        <v>5.6666666666666508E-4</v>
      </c>
      <c r="BA68" s="2">
        <f t="shared" si="43"/>
        <v>4.8999999999999599E-3</v>
      </c>
      <c r="BB68" s="2">
        <f t="shared" si="44"/>
        <v>2.299999999999983E-3</v>
      </c>
      <c r="BC68" s="2">
        <f t="shared" si="45"/>
        <v>1.211111111111111</v>
      </c>
      <c r="BD68" s="2">
        <f t="shared" si="46"/>
        <v>2.2211234729671108</v>
      </c>
      <c r="BE68" s="2">
        <v>6.6349999999999998</v>
      </c>
      <c r="BF68" s="2" t="str">
        <f t="shared" si="47"/>
        <v>Same Var</v>
      </c>
      <c r="BG68" s="2">
        <f t="shared" si="48"/>
        <v>1.2838839300359109E-2</v>
      </c>
      <c r="BH68" s="2" t="str">
        <f t="shared" si="49"/>
        <v>Sig</v>
      </c>
      <c r="BI68" s="2" t="str">
        <f t="shared" si="50"/>
        <v>Sig</v>
      </c>
      <c r="BJ68" s="2" t="str">
        <f t="shared" si="51"/>
        <v>Same Var T-test</v>
      </c>
      <c r="BK68" s="2" t="str">
        <f t="shared" si="52"/>
        <v>TSTToxicLess25</v>
      </c>
      <c r="BL68" s="2" t="str">
        <f t="shared" si="53"/>
        <v>NOECToxicLess25</v>
      </c>
    </row>
    <row r="69" spans="1:64" x14ac:dyDescent="0.2">
      <c r="A69" s="1" t="s">
        <v>142</v>
      </c>
      <c r="B69" s="1" t="s">
        <v>224</v>
      </c>
      <c r="C69" s="25">
        <v>38729</v>
      </c>
      <c r="D69" s="1" t="s">
        <v>734</v>
      </c>
      <c r="E69" s="7">
        <v>0.52083333333333337</v>
      </c>
      <c r="F69" s="1">
        <v>0.1</v>
      </c>
      <c r="G69" s="1" t="s">
        <v>881</v>
      </c>
      <c r="H69" s="1" t="s">
        <v>711</v>
      </c>
      <c r="I69" s="1" t="s">
        <v>61</v>
      </c>
      <c r="J69" s="1" t="s">
        <v>882</v>
      </c>
      <c r="K69">
        <v>0.75</v>
      </c>
      <c r="L69">
        <v>0.25</v>
      </c>
      <c r="M69" s="1">
        <v>0.40600000000000003</v>
      </c>
      <c r="N69" s="1">
        <v>0.432</v>
      </c>
      <c r="O69" s="1">
        <v>0.38700000000000001</v>
      </c>
      <c r="P69" s="1">
        <v>0.42099999999999999</v>
      </c>
      <c r="Q69" s="1">
        <v>0.45700000000000002</v>
      </c>
      <c r="R69" s="1">
        <v>0.40400000000000003</v>
      </c>
      <c r="S69" s="1">
        <v>0.45300000000000001</v>
      </c>
      <c r="T69" s="1">
        <v>0.442</v>
      </c>
      <c r="Y69">
        <f t="shared" si="27"/>
        <v>0.42525000000000002</v>
      </c>
      <c r="Z69">
        <f t="shared" si="28"/>
        <v>2.5092685331443845E-2</v>
      </c>
      <c r="AA69">
        <f t="shared" si="29"/>
        <v>8</v>
      </c>
      <c r="AB69" s="1">
        <v>0.4</v>
      </c>
      <c r="AC69" s="1">
        <v>0.48299999999999998</v>
      </c>
      <c r="AD69" s="1">
        <v>0.40400000000000003</v>
      </c>
      <c r="AE69" s="1">
        <v>0.48499999999999999</v>
      </c>
      <c r="AL69">
        <f t="shared" si="30"/>
        <v>0.44299999999999995</v>
      </c>
      <c r="AM69">
        <f t="shared" si="31"/>
        <v>4.7377913278938998E-2</v>
      </c>
      <c r="AN69">
        <f t="shared" si="32"/>
        <v>4</v>
      </c>
      <c r="AO69">
        <f t="shared" si="33"/>
        <v>3.6655569259294012E-7</v>
      </c>
      <c r="AP69">
        <f t="shared" si="34"/>
        <v>1.0524934102600854E-7</v>
      </c>
      <c r="AQ69">
        <f t="shared" si="35"/>
        <v>3</v>
      </c>
      <c r="AR69">
        <f t="shared" si="36"/>
        <v>5.0420312878966742</v>
      </c>
      <c r="AS69">
        <f t="shared" si="37"/>
        <v>0.76489232840434507</v>
      </c>
      <c r="AT69" s="24" t="str">
        <f t="shared" si="38"/>
        <v>Nontoxic</v>
      </c>
      <c r="AU69" s="2">
        <f t="shared" si="39"/>
        <v>104.17401528512637</v>
      </c>
      <c r="AV69" s="26" t="s">
        <v>884</v>
      </c>
      <c r="AW69" s="4" t="s">
        <v>666</v>
      </c>
      <c r="AX69" s="2">
        <f t="shared" si="40"/>
        <v>7</v>
      </c>
      <c r="AY69" s="2">
        <f t="shared" si="41"/>
        <v>3</v>
      </c>
      <c r="AZ69" s="2">
        <f t="shared" si="42"/>
        <v>6.2964285714285704E-4</v>
      </c>
      <c r="BA69" s="2">
        <f t="shared" si="43"/>
        <v>2.2446666666666643E-3</v>
      </c>
      <c r="BB69" s="2">
        <f t="shared" si="44"/>
        <v>1.1141499999999991E-3</v>
      </c>
      <c r="BC69" s="2">
        <f t="shared" si="45"/>
        <v>1.1253968253968254</v>
      </c>
      <c r="BD69" s="2">
        <f t="shared" si="46"/>
        <v>1.6824859293399825</v>
      </c>
      <c r="BE69" s="2">
        <v>6.6349999999999998</v>
      </c>
      <c r="BF69" s="2" t="str">
        <f t="shared" si="47"/>
        <v>Same Var</v>
      </c>
      <c r="BG69" s="2">
        <f t="shared" si="48"/>
        <v>0.20277170150004564</v>
      </c>
      <c r="BH69" s="2" t="str">
        <f t="shared" si="49"/>
        <v>NS</v>
      </c>
      <c r="BI69" s="2" t="str">
        <f t="shared" si="50"/>
        <v>NS</v>
      </c>
      <c r="BJ69" s="2" t="str">
        <f t="shared" si="51"/>
        <v/>
      </c>
      <c r="BK69" s="2" t="str">
        <f t="shared" si="52"/>
        <v/>
      </c>
      <c r="BL69" s="2" t="str">
        <f t="shared" si="53"/>
        <v/>
      </c>
    </row>
    <row r="70" spans="1:64" x14ac:dyDescent="0.2">
      <c r="A70" s="1" t="s">
        <v>142</v>
      </c>
      <c r="B70" s="1" t="s">
        <v>234</v>
      </c>
      <c r="C70" s="25">
        <v>38729</v>
      </c>
      <c r="D70" s="1" t="s">
        <v>734</v>
      </c>
      <c r="E70" s="7">
        <v>0.45833333333333331</v>
      </c>
      <c r="F70" s="1">
        <v>0.1</v>
      </c>
      <c r="G70" s="1" t="s">
        <v>881</v>
      </c>
      <c r="H70" s="1" t="s">
        <v>711</v>
      </c>
      <c r="I70" s="1" t="s">
        <v>61</v>
      </c>
      <c r="J70" s="1" t="s">
        <v>882</v>
      </c>
      <c r="K70">
        <v>0.75</v>
      </c>
      <c r="L70">
        <v>0.25</v>
      </c>
      <c r="M70" s="1">
        <v>0.40600000000000003</v>
      </c>
      <c r="N70" s="1">
        <v>0.432</v>
      </c>
      <c r="O70" s="1">
        <v>0.38700000000000001</v>
      </c>
      <c r="P70" s="1">
        <v>0.42099999999999999</v>
      </c>
      <c r="Q70" s="1">
        <v>0.45700000000000002</v>
      </c>
      <c r="R70" s="1">
        <v>0.40400000000000003</v>
      </c>
      <c r="S70" s="1">
        <v>0.45300000000000001</v>
      </c>
      <c r="T70" s="1">
        <v>0.442</v>
      </c>
      <c r="Y70">
        <f t="shared" si="27"/>
        <v>0.42525000000000002</v>
      </c>
      <c r="Z70">
        <f t="shared" si="28"/>
        <v>2.5092685331443845E-2</v>
      </c>
      <c r="AA70">
        <f t="shared" si="29"/>
        <v>8</v>
      </c>
      <c r="AB70" s="1">
        <v>0.40799999999999997</v>
      </c>
      <c r="AC70" s="1">
        <v>0.47699999999999998</v>
      </c>
      <c r="AD70" s="1">
        <v>0.45900000000000002</v>
      </c>
      <c r="AE70" s="1">
        <v>0.47699999999999998</v>
      </c>
      <c r="AL70">
        <f t="shared" si="30"/>
        <v>0.45525000000000004</v>
      </c>
      <c r="AM70">
        <f t="shared" si="31"/>
        <v>3.2622844756397325E-2</v>
      </c>
      <c r="AN70">
        <f t="shared" si="32"/>
        <v>4</v>
      </c>
      <c r="AO70">
        <f t="shared" si="33"/>
        <v>9.6307355035587316E-8</v>
      </c>
      <c r="AP70">
        <f t="shared" si="34"/>
        <v>2.3876416402166183E-8</v>
      </c>
      <c r="AQ70">
        <f t="shared" si="35"/>
        <v>4</v>
      </c>
      <c r="AR70">
        <f t="shared" si="36"/>
        <v>7.73785913019187</v>
      </c>
      <c r="AS70">
        <f t="shared" si="37"/>
        <v>0.74069708411268287</v>
      </c>
      <c r="AT70" s="24" t="str">
        <f t="shared" si="38"/>
        <v>Nontoxic</v>
      </c>
      <c r="AU70" s="2">
        <f t="shared" si="39"/>
        <v>107.05467372134039</v>
      </c>
      <c r="AV70" s="26" t="s">
        <v>884</v>
      </c>
      <c r="AW70" s="4" t="s">
        <v>666</v>
      </c>
      <c r="AX70" s="2">
        <f t="shared" si="40"/>
        <v>7</v>
      </c>
      <c r="AY70" s="2">
        <f t="shared" si="41"/>
        <v>3</v>
      </c>
      <c r="AZ70" s="2">
        <f t="shared" si="42"/>
        <v>6.2964285714285704E-4</v>
      </c>
      <c r="BA70" s="2">
        <f t="shared" si="43"/>
        <v>1.0642500000000005E-3</v>
      </c>
      <c r="BB70" s="2">
        <f t="shared" si="44"/>
        <v>7.6002500000000011E-4</v>
      </c>
      <c r="BC70" s="2">
        <f t="shared" si="45"/>
        <v>1.1253968253968254</v>
      </c>
      <c r="BD70" s="2">
        <f t="shared" si="46"/>
        <v>0.27311886543827507</v>
      </c>
      <c r="BE70" s="2">
        <v>6.6349999999999998</v>
      </c>
      <c r="BF70" s="2" t="str">
        <f t="shared" si="47"/>
        <v>Same Var</v>
      </c>
      <c r="BG70" s="2">
        <f t="shared" si="48"/>
        <v>5.29694845315761E-2</v>
      </c>
      <c r="BH70" s="2" t="str">
        <f t="shared" si="49"/>
        <v>NS</v>
      </c>
      <c r="BI70" s="2" t="str">
        <f t="shared" si="50"/>
        <v>NS</v>
      </c>
      <c r="BJ70" s="2" t="str">
        <f t="shared" si="51"/>
        <v/>
      </c>
      <c r="BK70" s="2" t="str">
        <f t="shared" si="52"/>
        <v/>
      </c>
      <c r="BL70" s="2" t="str">
        <f t="shared" si="53"/>
        <v/>
      </c>
    </row>
    <row r="71" spans="1:64" x14ac:dyDescent="0.2">
      <c r="A71" s="1" t="s">
        <v>142</v>
      </c>
      <c r="B71" s="1" t="s">
        <v>239</v>
      </c>
      <c r="C71" s="25">
        <v>38729</v>
      </c>
      <c r="D71" s="1" t="s">
        <v>734</v>
      </c>
      <c r="E71" s="7">
        <v>0.54166666666666663</v>
      </c>
      <c r="F71" s="1">
        <v>0.1</v>
      </c>
      <c r="G71" s="1" t="s">
        <v>881</v>
      </c>
      <c r="H71" s="1" t="s">
        <v>711</v>
      </c>
      <c r="I71" s="1" t="s">
        <v>61</v>
      </c>
      <c r="J71" s="1" t="s">
        <v>882</v>
      </c>
      <c r="K71">
        <v>0.75</v>
      </c>
      <c r="L71">
        <v>0.25</v>
      </c>
      <c r="M71" s="1">
        <v>0.40600000000000003</v>
      </c>
      <c r="N71" s="1">
        <v>0.432</v>
      </c>
      <c r="O71" s="1">
        <v>0.38700000000000001</v>
      </c>
      <c r="P71" s="1">
        <v>0.42099999999999999</v>
      </c>
      <c r="Q71" s="1">
        <v>0.45700000000000002</v>
      </c>
      <c r="R71" s="1">
        <v>0.40400000000000003</v>
      </c>
      <c r="S71" s="1">
        <v>0.45300000000000001</v>
      </c>
      <c r="T71" s="1">
        <v>0.442</v>
      </c>
      <c r="Y71">
        <f t="shared" si="27"/>
        <v>0.42525000000000002</v>
      </c>
      <c r="Z71">
        <f t="shared" si="28"/>
        <v>2.5092685331443845E-2</v>
      </c>
      <c r="AA71">
        <f t="shared" si="29"/>
        <v>8</v>
      </c>
      <c r="AB71" s="1">
        <v>0.34200000000000003</v>
      </c>
      <c r="AC71" s="1">
        <v>0.45500000000000002</v>
      </c>
      <c r="AD71" s="1">
        <v>0.45</v>
      </c>
      <c r="AE71" s="1">
        <v>0.41199999999999998</v>
      </c>
      <c r="AL71">
        <f t="shared" si="30"/>
        <v>0.41475000000000001</v>
      </c>
      <c r="AM71">
        <f t="shared" si="31"/>
        <v>5.2162406641820751E-2</v>
      </c>
      <c r="AN71">
        <f t="shared" si="32"/>
        <v>4</v>
      </c>
      <c r="AO71">
        <f t="shared" si="33"/>
        <v>5.2490159765711463E-7</v>
      </c>
      <c r="AP71">
        <f t="shared" si="34"/>
        <v>1.5451723816142531E-7</v>
      </c>
      <c r="AQ71">
        <f t="shared" si="35"/>
        <v>3</v>
      </c>
      <c r="AR71">
        <f t="shared" si="36"/>
        <v>3.559612298042282</v>
      </c>
      <c r="AS71">
        <f t="shared" si="37"/>
        <v>0.76489232840434507</v>
      </c>
      <c r="AT71" s="24" t="str">
        <f t="shared" si="38"/>
        <v>Nontoxic</v>
      </c>
      <c r="AU71" s="2">
        <f t="shared" si="39"/>
        <v>97.53086419753086</v>
      </c>
      <c r="AV71" t="s">
        <v>663</v>
      </c>
      <c r="AX71" s="2">
        <f t="shared" si="40"/>
        <v>7</v>
      </c>
      <c r="AY71" s="2">
        <f t="shared" si="41"/>
        <v>3</v>
      </c>
      <c r="AZ71" s="2">
        <f t="shared" si="42"/>
        <v>6.2964285714285704E-4</v>
      </c>
      <c r="BA71" s="2">
        <f t="shared" si="43"/>
        <v>2.7209166666666658E-3</v>
      </c>
      <c r="BB71" s="2">
        <f t="shared" si="44"/>
        <v>1.2570249999999995E-3</v>
      </c>
      <c r="BC71" s="2">
        <f t="shared" si="45"/>
        <v>1.1253968253968254</v>
      </c>
      <c r="BD71" s="2">
        <f t="shared" si="46"/>
        <v>2.2416886379597574</v>
      </c>
      <c r="BE71" s="2">
        <v>6.6349999999999998</v>
      </c>
      <c r="BF71" s="2" t="str">
        <f t="shared" si="47"/>
        <v>Same Var</v>
      </c>
      <c r="BG71" s="2">
        <f t="shared" si="48"/>
        <v>0.31953624877968456</v>
      </c>
      <c r="BH71" s="2" t="str">
        <f t="shared" si="49"/>
        <v>NS</v>
      </c>
      <c r="BI71" s="2" t="str">
        <f t="shared" si="50"/>
        <v>NS</v>
      </c>
      <c r="BJ71" s="2" t="str">
        <f t="shared" si="51"/>
        <v>Same Var T-test</v>
      </c>
      <c r="BK71" s="2" t="str">
        <f t="shared" si="52"/>
        <v/>
      </c>
      <c r="BL71" s="2" t="str">
        <f t="shared" si="53"/>
        <v/>
      </c>
    </row>
    <row r="72" spans="1:64" x14ac:dyDescent="0.2">
      <c r="A72" s="1" t="s">
        <v>142</v>
      </c>
      <c r="B72" s="1" t="s">
        <v>240</v>
      </c>
      <c r="C72" s="25">
        <v>38729</v>
      </c>
      <c r="D72" s="1" t="s">
        <v>734</v>
      </c>
      <c r="E72" s="7">
        <v>0.5</v>
      </c>
      <c r="F72" s="1">
        <v>0.1</v>
      </c>
      <c r="G72" s="1" t="s">
        <v>881</v>
      </c>
      <c r="H72" s="1" t="s">
        <v>711</v>
      </c>
      <c r="I72" s="1" t="s">
        <v>61</v>
      </c>
      <c r="J72" s="1" t="s">
        <v>882</v>
      </c>
      <c r="K72">
        <v>0.75</v>
      </c>
      <c r="L72">
        <v>0.25</v>
      </c>
      <c r="M72" s="1">
        <v>0.40600000000000003</v>
      </c>
      <c r="N72" s="1">
        <v>0.432</v>
      </c>
      <c r="O72" s="1">
        <v>0.38700000000000001</v>
      </c>
      <c r="P72" s="1">
        <v>0.42099999999999999</v>
      </c>
      <c r="Q72" s="1">
        <v>0.45700000000000002</v>
      </c>
      <c r="R72" s="1">
        <v>0.40400000000000003</v>
      </c>
      <c r="S72" s="1">
        <v>0.45300000000000001</v>
      </c>
      <c r="T72" s="1">
        <v>0.442</v>
      </c>
      <c r="Y72">
        <f t="shared" si="27"/>
        <v>0.42525000000000002</v>
      </c>
      <c r="Z72">
        <f t="shared" si="28"/>
        <v>2.5092685331443845E-2</v>
      </c>
      <c r="AA72">
        <f t="shared" si="29"/>
        <v>8</v>
      </c>
      <c r="AB72" s="1">
        <v>0.46100000000000002</v>
      </c>
      <c r="AC72" s="1">
        <v>0.46100000000000002</v>
      </c>
      <c r="AD72" s="1">
        <v>0.47399999999999998</v>
      </c>
      <c r="AE72" s="1">
        <v>0.46300000000000002</v>
      </c>
      <c r="AL72">
        <f t="shared" si="30"/>
        <v>0.46475</v>
      </c>
      <c r="AM72">
        <f t="shared" si="31"/>
        <v>6.2383224240709452E-3</v>
      </c>
      <c r="AN72">
        <f t="shared" si="32"/>
        <v>4</v>
      </c>
      <c r="AO72">
        <f t="shared" si="33"/>
        <v>2.9161004472935743E-9</v>
      </c>
      <c r="AP72">
        <f t="shared" si="34"/>
        <v>3.1155066142541962E-10</v>
      </c>
      <c r="AQ72">
        <f t="shared" si="35"/>
        <v>9</v>
      </c>
      <c r="AR72">
        <f t="shared" si="36"/>
        <v>19.842397075801117</v>
      </c>
      <c r="AS72">
        <f t="shared" si="37"/>
        <v>0.70272214675132494</v>
      </c>
      <c r="AT72" s="24" t="str">
        <f t="shared" si="38"/>
        <v>Nontoxic</v>
      </c>
      <c r="AU72" s="2">
        <f t="shared" si="39"/>
        <v>109.28865373309817</v>
      </c>
      <c r="AV72" s="26" t="s">
        <v>884</v>
      </c>
      <c r="AW72" s="4" t="s">
        <v>666</v>
      </c>
      <c r="AX72" s="2">
        <f t="shared" si="40"/>
        <v>7</v>
      </c>
      <c r="AY72" s="2">
        <f t="shared" si="41"/>
        <v>3</v>
      </c>
      <c r="AZ72" s="2">
        <f t="shared" si="42"/>
        <v>6.2964285714285704E-4</v>
      </c>
      <c r="BA72" s="2">
        <f t="shared" si="43"/>
        <v>3.8916666666666395E-5</v>
      </c>
      <c r="BB72" s="2">
        <f t="shared" si="44"/>
        <v>4.5242499999999979E-4</v>
      </c>
      <c r="BC72" s="2">
        <f t="shared" si="45"/>
        <v>1.1253968253968254</v>
      </c>
      <c r="BD72" s="2">
        <f t="shared" si="46"/>
        <v>4.4836476711437019</v>
      </c>
      <c r="BE72" s="2">
        <v>6.6349999999999998</v>
      </c>
      <c r="BF72" s="2" t="str">
        <f t="shared" si="47"/>
        <v>Same Var</v>
      </c>
      <c r="BG72" s="2">
        <f t="shared" si="48"/>
        <v>6.3110215063435868E-3</v>
      </c>
      <c r="BH72" s="2" t="str">
        <f t="shared" si="49"/>
        <v>NS</v>
      </c>
      <c r="BI72" s="2" t="str">
        <f t="shared" si="50"/>
        <v>NS</v>
      </c>
      <c r="BJ72" s="2" t="str">
        <f t="shared" si="51"/>
        <v/>
      </c>
      <c r="BK72" s="2" t="str">
        <f t="shared" si="52"/>
        <v/>
      </c>
      <c r="BL72" s="2" t="str">
        <f t="shared" si="53"/>
        <v/>
      </c>
    </row>
    <row r="73" spans="1:64" x14ac:dyDescent="0.2">
      <c r="A73" s="1" t="s">
        <v>142</v>
      </c>
      <c r="B73" s="1" t="s">
        <v>243</v>
      </c>
      <c r="C73" s="25">
        <v>38729</v>
      </c>
      <c r="D73" s="1" t="s">
        <v>734</v>
      </c>
      <c r="E73" s="7">
        <v>0.41666666666666669</v>
      </c>
      <c r="F73" s="1">
        <v>0.1</v>
      </c>
      <c r="G73" s="1" t="s">
        <v>881</v>
      </c>
      <c r="H73" s="1" t="s">
        <v>711</v>
      </c>
      <c r="I73" s="1" t="s">
        <v>61</v>
      </c>
      <c r="J73" s="1" t="s">
        <v>882</v>
      </c>
      <c r="K73">
        <v>0.75</v>
      </c>
      <c r="L73">
        <v>0.25</v>
      </c>
      <c r="M73" s="1">
        <v>0.40600000000000003</v>
      </c>
      <c r="N73" s="1">
        <v>0.432</v>
      </c>
      <c r="O73" s="1">
        <v>0.38700000000000001</v>
      </c>
      <c r="P73" s="1">
        <v>0.42099999999999999</v>
      </c>
      <c r="Q73" s="1">
        <v>0.45700000000000002</v>
      </c>
      <c r="R73" s="1">
        <v>0.40400000000000003</v>
      </c>
      <c r="S73" s="1">
        <v>0.45300000000000001</v>
      </c>
      <c r="T73" s="1">
        <v>0.442</v>
      </c>
      <c r="Y73">
        <f t="shared" si="27"/>
        <v>0.42525000000000002</v>
      </c>
      <c r="Z73">
        <f t="shared" si="28"/>
        <v>2.5092685331443845E-2</v>
      </c>
      <c r="AA73">
        <f t="shared" si="29"/>
        <v>8</v>
      </c>
      <c r="AB73" s="1">
        <v>0.48599999999999999</v>
      </c>
      <c r="AC73" s="1">
        <v>0.436</v>
      </c>
      <c r="AD73" s="1">
        <v>0.499</v>
      </c>
      <c r="AE73" s="1">
        <v>0.47199999999999998</v>
      </c>
      <c r="AL73">
        <f t="shared" si="30"/>
        <v>0.47324999999999995</v>
      </c>
      <c r="AM73">
        <f t="shared" si="31"/>
        <v>2.7170756338387045E-2</v>
      </c>
      <c r="AN73">
        <f t="shared" si="32"/>
        <v>4</v>
      </c>
      <c r="AO73">
        <f t="shared" si="33"/>
        <v>5.2365120102551494E-8</v>
      </c>
      <c r="AP73">
        <f t="shared" si="34"/>
        <v>1.1634437235499487E-8</v>
      </c>
      <c r="AQ73">
        <f t="shared" si="35"/>
        <v>4</v>
      </c>
      <c r="AR73">
        <f t="shared" si="36"/>
        <v>10.200949117156522</v>
      </c>
      <c r="AS73">
        <f t="shared" si="37"/>
        <v>0.74069708411268287</v>
      </c>
      <c r="AT73" s="24" t="str">
        <f t="shared" si="38"/>
        <v>Nontoxic</v>
      </c>
      <c r="AU73" s="2">
        <f t="shared" si="39"/>
        <v>111.28747795414459</v>
      </c>
      <c r="AV73" s="26" t="s">
        <v>884</v>
      </c>
      <c r="AW73" s="4" t="s">
        <v>666</v>
      </c>
      <c r="AX73" s="2">
        <f t="shared" si="40"/>
        <v>7</v>
      </c>
      <c r="AY73" s="2">
        <f t="shared" si="41"/>
        <v>3</v>
      </c>
      <c r="AZ73" s="2">
        <f t="shared" si="42"/>
        <v>6.2964285714285704E-4</v>
      </c>
      <c r="BA73" s="2">
        <f t="shared" si="43"/>
        <v>7.3824999999999976E-4</v>
      </c>
      <c r="BB73" s="2">
        <f t="shared" si="44"/>
        <v>6.6222499999999979E-4</v>
      </c>
      <c r="BC73" s="2">
        <f t="shared" si="45"/>
        <v>1.1253968253968254</v>
      </c>
      <c r="BD73" s="2">
        <f t="shared" si="46"/>
        <v>2.4113143427309209E-2</v>
      </c>
      <c r="BE73" s="2">
        <v>6.6349999999999998</v>
      </c>
      <c r="BF73" s="2" t="str">
        <f t="shared" si="47"/>
        <v>Same Var</v>
      </c>
      <c r="BG73" s="2">
        <f t="shared" si="48"/>
        <v>6.1683323641789798E-3</v>
      </c>
      <c r="BH73" s="2" t="str">
        <f t="shared" si="49"/>
        <v>NS</v>
      </c>
      <c r="BI73" s="2" t="str">
        <f t="shared" si="50"/>
        <v>NS</v>
      </c>
      <c r="BJ73" s="2" t="str">
        <f t="shared" si="51"/>
        <v/>
      </c>
      <c r="BK73" s="2" t="str">
        <f t="shared" si="52"/>
        <v/>
      </c>
      <c r="BL73" s="2" t="str">
        <f t="shared" si="53"/>
        <v/>
      </c>
    </row>
    <row r="74" spans="1:64" x14ac:dyDescent="0.2">
      <c r="A74" s="1" t="s">
        <v>142</v>
      </c>
      <c r="B74" s="1" t="s">
        <v>402</v>
      </c>
      <c r="C74" s="25">
        <v>38874</v>
      </c>
      <c r="D74" s="1" t="s">
        <v>789</v>
      </c>
      <c r="E74" s="7">
        <v>0.61111111111111116</v>
      </c>
      <c r="F74" s="1">
        <v>0.1</v>
      </c>
      <c r="G74" s="1" t="s">
        <v>883</v>
      </c>
      <c r="H74" s="1" t="s">
        <v>711</v>
      </c>
      <c r="I74" s="1" t="s">
        <v>61</v>
      </c>
      <c r="J74" s="1" t="s">
        <v>882</v>
      </c>
      <c r="K74">
        <v>0.75</v>
      </c>
      <c r="L74">
        <v>0.25</v>
      </c>
      <c r="M74" s="1">
        <v>0.46</v>
      </c>
      <c r="N74" s="1">
        <v>0.5</v>
      </c>
      <c r="O74" s="1">
        <v>0.44</v>
      </c>
      <c r="P74" s="1">
        <v>0.48</v>
      </c>
      <c r="Y74">
        <f t="shared" si="27"/>
        <v>0.47</v>
      </c>
      <c r="Z74">
        <f t="shared" si="28"/>
        <v>2.5819888974716109E-2</v>
      </c>
      <c r="AA74">
        <f t="shared" si="29"/>
        <v>4</v>
      </c>
      <c r="AB74" s="1">
        <v>0.51</v>
      </c>
      <c r="AC74" s="1">
        <v>0.54</v>
      </c>
      <c r="AD74" s="1">
        <v>0.56999999999999995</v>
      </c>
      <c r="AE74" s="1">
        <v>0.67</v>
      </c>
      <c r="AL74">
        <f t="shared" si="30"/>
        <v>0.57250000000000001</v>
      </c>
      <c r="AM74">
        <f t="shared" si="31"/>
        <v>6.9462219947249063E-2</v>
      </c>
      <c r="AN74">
        <f t="shared" si="32"/>
        <v>4</v>
      </c>
      <c r="AO74">
        <f t="shared" si="33"/>
        <v>1.6900000000000033E-6</v>
      </c>
      <c r="AP74">
        <f t="shared" si="34"/>
        <v>4.879427083333344E-7</v>
      </c>
      <c r="AQ74">
        <f t="shared" si="35"/>
        <v>3</v>
      </c>
      <c r="AR74">
        <f t="shared" si="36"/>
        <v>6.1017021584775177</v>
      </c>
      <c r="AS74">
        <f t="shared" si="37"/>
        <v>0.76489232840434507</v>
      </c>
      <c r="AT74" s="24" t="str">
        <f t="shared" si="38"/>
        <v>Nontoxic</v>
      </c>
      <c r="AU74" s="2">
        <f t="shared" si="39"/>
        <v>121.80851063829788</v>
      </c>
      <c r="AV74" s="26" t="s">
        <v>884</v>
      </c>
      <c r="AW74" s="4" t="s">
        <v>666</v>
      </c>
      <c r="AX74" s="2">
        <f t="shared" si="40"/>
        <v>3</v>
      </c>
      <c r="AY74" s="2">
        <f t="shared" si="41"/>
        <v>3</v>
      </c>
      <c r="AZ74" s="2">
        <f t="shared" si="42"/>
        <v>6.6666666666666654E-4</v>
      </c>
      <c r="BA74" s="2">
        <f t="shared" si="43"/>
        <v>4.8250000000000055E-3</v>
      </c>
      <c r="BB74" s="2">
        <f t="shared" si="44"/>
        <v>2.7458333333333358E-3</v>
      </c>
      <c r="BC74" s="2">
        <f t="shared" si="45"/>
        <v>1.1666666666666667</v>
      </c>
      <c r="BD74" s="2">
        <f t="shared" si="46"/>
        <v>2.1904035316412171</v>
      </c>
      <c r="BE74" s="2">
        <v>6.6349999999999998</v>
      </c>
      <c r="BF74" s="2" t="str">
        <f t="shared" si="47"/>
        <v>Same Var</v>
      </c>
      <c r="BG74" s="2">
        <f t="shared" si="48"/>
        <v>1.6290374033475649E-2</v>
      </c>
      <c r="BH74" s="2" t="str">
        <f t="shared" si="49"/>
        <v>NS</v>
      </c>
      <c r="BI74" s="2" t="str">
        <f t="shared" si="50"/>
        <v>NS</v>
      </c>
      <c r="BJ74" s="2" t="str">
        <f t="shared" si="51"/>
        <v/>
      </c>
      <c r="BK74" s="2" t="str">
        <f t="shared" si="52"/>
        <v/>
      </c>
      <c r="BL74" s="2" t="str">
        <f t="shared" si="53"/>
        <v/>
      </c>
    </row>
    <row r="75" spans="1:64" x14ac:dyDescent="0.2">
      <c r="A75" s="1" t="s">
        <v>142</v>
      </c>
      <c r="B75" s="1" t="s">
        <v>404</v>
      </c>
      <c r="C75" s="25">
        <v>38874</v>
      </c>
      <c r="D75" s="1" t="s">
        <v>789</v>
      </c>
      <c r="E75" s="7">
        <v>0.77083333333333337</v>
      </c>
      <c r="F75" s="1">
        <v>0.1</v>
      </c>
      <c r="G75" s="1" t="s">
        <v>883</v>
      </c>
      <c r="H75" s="1" t="s">
        <v>711</v>
      </c>
      <c r="I75" s="1" t="s">
        <v>61</v>
      </c>
      <c r="J75" s="1" t="s">
        <v>882</v>
      </c>
      <c r="K75">
        <v>0.75</v>
      </c>
      <c r="L75">
        <v>0.25</v>
      </c>
      <c r="M75" s="1">
        <v>0.46</v>
      </c>
      <c r="N75" s="1">
        <v>0.5</v>
      </c>
      <c r="O75" s="1">
        <v>0.44</v>
      </c>
      <c r="P75" s="1">
        <v>0.48</v>
      </c>
      <c r="Y75">
        <f t="shared" si="27"/>
        <v>0.47</v>
      </c>
      <c r="Z75">
        <f t="shared" si="28"/>
        <v>2.5819888974716109E-2</v>
      </c>
      <c r="AA75">
        <f t="shared" si="29"/>
        <v>4</v>
      </c>
      <c r="AB75" s="1">
        <v>0.54</v>
      </c>
      <c r="AC75" s="1">
        <v>0.44</v>
      </c>
      <c r="AD75" s="1">
        <v>0.52</v>
      </c>
      <c r="AE75" s="1">
        <v>0.48</v>
      </c>
      <c r="AL75">
        <f t="shared" si="30"/>
        <v>0.495</v>
      </c>
      <c r="AM75">
        <f t="shared" si="31"/>
        <v>4.4347115652166917E-2</v>
      </c>
      <c r="AN75">
        <f t="shared" si="32"/>
        <v>4</v>
      </c>
      <c r="AO75">
        <f t="shared" si="33"/>
        <v>3.4271267361111139E-7</v>
      </c>
      <c r="AP75">
        <f t="shared" si="34"/>
        <v>8.3508391203703798E-8</v>
      </c>
      <c r="AQ75">
        <f t="shared" si="35"/>
        <v>4</v>
      </c>
      <c r="AR75">
        <f t="shared" si="36"/>
        <v>5.8895528472213847</v>
      </c>
      <c r="AS75">
        <f t="shared" si="37"/>
        <v>0.74069708411268287</v>
      </c>
      <c r="AT75" s="24" t="str">
        <f t="shared" si="38"/>
        <v>Nontoxic</v>
      </c>
      <c r="AU75" s="2">
        <f t="shared" si="39"/>
        <v>105.31914893617022</v>
      </c>
      <c r="AV75" s="26" t="s">
        <v>884</v>
      </c>
      <c r="AW75" s="4" t="s">
        <v>666</v>
      </c>
      <c r="AX75" s="2">
        <f t="shared" si="40"/>
        <v>3</v>
      </c>
      <c r="AY75" s="2">
        <f t="shared" si="41"/>
        <v>3</v>
      </c>
      <c r="AZ75" s="2">
        <f t="shared" si="42"/>
        <v>6.6666666666666654E-4</v>
      </c>
      <c r="BA75" s="2">
        <f t="shared" si="43"/>
        <v>1.9666666666666678E-3</v>
      </c>
      <c r="BB75" s="2">
        <f t="shared" si="44"/>
        <v>1.3166666666666672E-3</v>
      </c>
      <c r="BC75" s="2">
        <f t="shared" si="45"/>
        <v>1.1666666666666667</v>
      </c>
      <c r="BD75" s="2">
        <f t="shared" si="46"/>
        <v>0.71828132491142627</v>
      </c>
      <c r="BE75" s="2">
        <v>6.6349999999999998</v>
      </c>
      <c r="BF75" s="2" t="str">
        <f t="shared" si="47"/>
        <v>Same Var</v>
      </c>
      <c r="BG75" s="2">
        <f t="shared" si="48"/>
        <v>0.1837549420314939</v>
      </c>
      <c r="BH75" s="2" t="str">
        <f t="shared" si="49"/>
        <v>NS</v>
      </c>
      <c r="BI75" s="2" t="str">
        <f t="shared" si="50"/>
        <v>NS</v>
      </c>
      <c r="BJ75" s="2" t="str">
        <f t="shared" si="51"/>
        <v/>
      </c>
      <c r="BK75" s="2" t="str">
        <f t="shared" si="52"/>
        <v/>
      </c>
      <c r="BL75" s="2" t="str">
        <f t="shared" si="53"/>
        <v/>
      </c>
    </row>
    <row r="76" spans="1:64" x14ac:dyDescent="0.2">
      <c r="A76" s="1" t="s">
        <v>142</v>
      </c>
      <c r="B76" s="1" t="s">
        <v>405</v>
      </c>
      <c r="C76" s="25">
        <v>38874</v>
      </c>
      <c r="D76" s="1" t="s">
        <v>789</v>
      </c>
      <c r="E76" s="7">
        <v>0.45833333333333331</v>
      </c>
      <c r="F76" s="1">
        <v>0.1</v>
      </c>
      <c r="G76" s="1" t="s">
        <v>883</v>
      </c>
      <c r="H76" s="1" t="s">
        <v>711</v>
      </c>
      <c r="I76" s="1" t="s">
        <v>61</v>
      </c>
      <c r="J76" s="1" t="s">
        <v>882</v>
      </c>
      <c r="K76">
        <v>0.75</v>
      </c>
      <c r="L76">
        <v>0.25</v>
      </c>
      <c r="M76" s="1">
        <v>0.46</v>
      </c>
      <c r="N76" s="1">
        <v>0.5</v>
      </c>
      <c r="O76" s="1">
        <v>0.44</v>
      </c>
      <c r="P76" s="1">
        <v>0.48</v>
      </c>
      <c r="Y76">
        <f t="shared" si="27"/>
        <v>0.47</v>
      </c>
      <c r="Z76">
        <f t="shared" si="28"/>
        <v>2.5819888974716109E-2</v>
      </c>
      <c r="AA76">
        <f t="shared" si="29"/>
        <v>4</v>
      </c>
      <c r="AB76" s="1">
        <v>0.47</v>
      </c>
      <c r="AC76" s="1">
        <v>0.55000000000000004</v>
      </c>
      <c r="AD76" s="1">
        <v>0.54</v>
      </c>
      <c r="AE76" s="1">
        <v>0.53</v>
      </c>
      <c r="AL76">
        <f t="shared" si="30"/>
        <v>0.52249999999999996</v>
      </c>
      <c r="AM76">
        <f t="shared" si="31"/>
        <v>3.5939764421413077E-2</v>
      </c>
      <c r="AN76">
        <f t="shared" si="32"/>
        <v>4</v>
      </c>
      <c r="AO76">
        <f t="shared" si="33"/>
        <v>1.7361111111111162E-7</v>
      </c>
      <c r="AP76">
        <f t="shared" si="34"/>
        <v>3.768807870370384E-8</v>
      </c>
      <c r="AQ76">
        <f t="shared" si="35"/>
        <v>4</v>
      </c>
      <c r="AR76">
        <f t="shared" si="36"/>
        <v>8.3282651254627993</v>
      </c>
      <c r="AS76">
        <f t="shared" si="37"/>
        <v>0.74069708411268287</v>
      </c>
      <c r="AT76" s="24" t="str">
        <f t="shared" si="38"/>
        <v>Nontoxic</v>
      </c>
      <c r="AU76" s="2">
        <f t="shared" si="39"/>
        <v>111.17021276595744</v>
      </c>
      <c r="AV76" s="26" t="s">
        <v>884</v>
      </c>
      <c r="AW76" s="4" t="s">
        <v>666</v>
      </c>
      <c r="AX76" s="2">
        <f t="shared" si="40"/>
        <v>3</v>
      </c>
      <c r="AY76" s="2">
        <f t="shared" si="41"/>
        <v>3</v>
      </c>
      <c r="AZ76" s="2">
        <f t="shared" si="42"/>
        <v>6.6666666666666654E-4</v>
      </c>
      <c r="BA76" s="2">
        <f t="shared" si="43"/>
        <v>1.2916666666666693E-3</v>
      </c>
      <c r="BB76" s="2">
        <f t="shared" si="44"/>
        <v>9.791666666666679E-4</v>
      </c>
      <c r="BC76" s="2">
        <f t="shared" si="45"/>
        <v>1.1666666666666667</v>
      </c>
      <c r="BD76" s="2">
        <f t="shared" si="46"/>
        <v>0.27623549719363077</v>
      </c>
      <c r="BE76" s="2">
        <v>6.6349999999999998</v>
      </c>
      <c r="BF76" s="2" t="str">
        <f t="shared" si="47"/>
        <v>Same Var</v>
      </c>
      <c r="BG76" s="2">
        <f t="shared" si="48"/>
        <v>2.7657568914202558E-2</v>
      </c>
      <c r="BH76" s="2" t="str">
        <f t="shared" si="49"/>
        <v>NS</v>
      </c>
      <c r="BI76" s="2" t="str">
        <f t="shared" si="50"/>
        <v>NS</v>
      </c>
      <c r="BJ76" s="2" t="str">
        <f t="shared" si="51"/>
        <v/>
      </c>
      <c r="BK76" s="2" t="str">
        <f t="shared" si="52"/>
        <v/>
      </c>
      <c r="BL76" s="2" t="str">
        <f t="shared" si="53"/>
        <v/>
      </c>
    </row>
    <row r="77" spans="1:64" x14ac:dyDescent="0.2">
      <c r="A77" s="1" t="s">
        <v>142</v>
      </c>
      <c r="B77" s="1" t="s">
        <v>406</v>
      </c>
      <c r="C77" s="25">
        <v>38874</v>
      </c>
      <c r="D77" s="1" t="s">
        <v>789</v>
      </c>
      <c r="E77" s="7">
        <v>0.52083333333333337</v>
      </c>
      <c r="F77" s="1">
        <v>0.1</v>
      </c>
      <c r="G77" s="1" t="s">
        <v>883</v>
      </c>
      <c r="H77" s="1" t="s">
        <v>711</v>
      </c>
      <c r="I77" s="1" t="s">
        <v>61</v>
      </c>
      <c r="J77" s="1" t="s">
        <v>882</v>
      </c>
      <c r="K77">
        <v>0.75</v>
      </c>
      <c r="L77">
        <v>0.25</v>
      </c>
      <c r="M77" s="1">
        <v>0.46</v>
      </c>
      <c r="N77" s="1">
        <v>0.5</v>
      </c>
      <c r="O77" s="1">
        <v>0.44</v>
      </c>
      <c r="P77" s="1">
        <v>0.48</v>
      </c>
      <c r="Y77">
        <f t="shared" si="27"/>
        <v>0.47</v>
      </c>
      <c r="Z77">
        <f t="shared" si="28"/>
        <v>2.5819888974716109E-2</v>
      </c>
      <c r="AA77">
        <f t="shared" si="29"/>
        <v>4</v>
      </c>
      <c r="AB77" s="1">
        <v>0.48</v>
      </c>
      <c r="AC77" s="1">
        <v>0.6</v>
      </c>
      <c r="AD77" s="1">
        <v>0.5</v>
      </c>
      <c r="AE77" s="1">
        <v>0.57999999999999996</v>
      </c>
      <c r="AL77">
        <f t="shared" si="30"/>
        <v>0.54</v>
      </c>
      <c r="AM77">
        <f t="shared" si="31"/>
        <v>5.8878405775518963E-2</v>
      </c>
      <c r="AN77">
        <f t="shared" si="32"/>
        <v>4</v>
      </c>
      <c r="AO77">
        <f t="shared" si="33"/>
        <v>9.2240017361111018E-7</v>
      </c>
      <c r="AP77">
        <f t="shared" si="34"/>
        <v>2.533000578703701E-7</v>
      </c>
      <c r="AQ77">
        <f t="shared" si="35"/>
        <v>3</v>
      </c>
      <c r="AR77">
        <f t="shared" si="36"/>
        <v>6.0502236383255088</v>
      </c>
      <c r="AS77">
        <f t="shared" si="37"/>
        <v>0.76489232840434507</v>
      </c>
      <c r="AT77" s="24" t="str">
        <f t="shared" si="38"/>
        <v>Nontoxic</v>
      </c>
      <c r="AU77" s="2">
        <f t="shared" si="39"/>
        <v>114.89361702127661</v>
      </c>
      <c r="AV77" s="26" t="s">
        <v>884</v>
      </c>
      <c r="AW77" s="4" t="s">
        <v>666</v>
      </c>
      <c r="AX77" s="2">
        <f t="shared" si="40"/>
        <v>3</v>
      </c>
      <c r="AY77" s="2">
        <f t="shared" si="41"/>
        <v>3</v>
      </c>
      <c r="AZ77" s="2">
        <f t="shared" si="42"/>
        <v>6.6666666666666654E-4</v>
      </c>
      <c r="BA77" s="2">
        <f t="shared" si="43"/>
        <v>3.4666666666666648E-3</v>
      </c>
      <c r="BB77" s="2">
        <f t="shared" si="44"/>
        <v>2.0666666666666659E-3</v>
      </c>
      <c r="BC77" s="2">
        <f t="shared" si="45"/>
        <v>1.1666666666666667</v>
      </c>
      <c r="BD77" s="2">
        <f t="shared" si="46"/>
        <v>1.5792315361581066</v>
      </c>
      <c r="BE77" s="2">
        <v>6.6349999999999998</v>
      </c>
      <c r="BF77" s="2" t="str">
        <f t="shared" si="47"/>
        <v>Same Var</v>
      </c>
      <c r="BG77" s="2">
        <f t="shared" si="48"/>
        <v>3.6150162083041747E-2</v>
      </c>
      <c r="BH77" s="2" t="str">
        <f t="shared" si="49"/>
        <v>NS</v>
      </c>
      <c r="BI77" s="2" t="str">
        <f t="shared" si="50"/>
        <v>NS</v>
      </c>
      <c r="BJ77" s="2" t="str">
        <f t="shared" si="51"/>
        <v/>
      </c>
      <c r="BK77" s="2" t="str">
        <f t="shared" si="52"/>
        <v/>
      </c>
      <c r="BL77" s="2" t="str">
        <f t="shared" si="53"/>
        <v/>
      </c>
    </row>
    <row r="78" spans="1:64" x14ac:dyDescent="0.2">
      <c r="A78" s="1" t="s">
        <v>142</v>
      </c>
      <c r="B78" s="1" t="s">
        <v>442</v>
      </c>
      <c r="C78" s="25">
        <v>38518</v>
      </c>
      <c r="D78" s="1" t="s">
        <v>799</v>
      </c>
      <c r="E78" s="7">
        <v>0.61111111111111116</v>
      </c>
      <c r="F78" s="1">
        <v>0.1</v>
      </c>
      <c r="G78" s="1" t="s">
        <v>881</v>
      </c>
      <c r="H78" s="1" t="s">
        <v>711</v>
      </c>
      <c r="I78" s="1" t="s">
        <v>61</v>
      </c>
      <c r="J78" s="1" t="s">
        <v>882</v>
      </c>
      <c r="K78">
        <v>0.75</v>
      </c>
      <c r="L78">
        <v>0.25</v>
      </c>
      <c r="M78" s="1">
        <v>0.34699999999999998</v>
      </c>
      <c r="N78" s="1">
        <v>0.316</v>
      </c>
      <c r="O78" s="1">
        <v>0.32200000000000001</v>
      </c>
      <c r="P78" s="1">
        <v>0.27600000000000002</v>
      </c>
      <c r="Q78" s="1">
        <v>0.35799999999999998</v>
      </c>
      <c r="R78" s="1">
        <v>0.33400000000000002</v>
      </c>
      <c r="S78" s="1">
        <v>0.34599999999999997</v>
      </c>
      <c r="T78" s="1">
        <v>0.313</v>
      </c>
      <c r="Y78">
        <f t="shared" si="27"/>
        <v>0.32650000000000007</v>
      </c>
      <c r="Z78">
        <f t="shared" si="28"/>
        <v>2.5944996765134822E-2</v>
      </c>
      <c r="AA78">
        <f t="shared" si="29"/>
        <v>8</v>
      </c>
      <c r="AB78" s="1">
        <v>0.26800000000000002</v>
      </c>
      <c r="AC78" s="1">
        <v>0.25900000000000001</v>
      </c>
      <c r="AD78" s="1">
        <v>0.371</v>
      </c>
      <c r="AE78" s="1">
        <v>0.307</v>
      </c>
      <c r="AL78">
        <f t="shared" si="30"/>
        <v>0.30125000000000002</v>
      </c>
      <c r="AM78">
        <f t="shared" si="31"/>
        <v>5.0953410091965239E-2</v>
      </c>
      <c r="AN78">
        <f t="shared" si="32"/>
        <v>4</v>
      </c>
      <c r="AO78">
        <f t="shared" si="33"/>
        <v>4.8496301147958655E-7</v>
      </c>
      <c r="AP78">
        <f t="shared" si="34"/>
        <v>1.4074739954597745E-7</v>
      </c>
      <c r="AQ78">
        <f t="shared" si="35"/>
        <v>3</v>
      </c>
      <c r="AR78">
        <f t="shared" si="36"/>
        <v>2.1362860321548887</v>
      </c>
      <c r="AS78">
        <f t="shared" si="37"/>
        <v>0.76489232840434507</v>
      </c>
      <c r="AT78" s="24" t="str">
        <f t="shared" si="38"/>
        <v>Nontoxic</v>
      </c>
      <c r="AU78" s="2">
        <f t="shared" si="39"/>
        <v>92.26646248085757</v>
      </c>
      <c r="AV78" s="4" t="s">
        <v>663</v>
      </c>
      <c r="AX78" s="2">
        <f t="shared" si="40"/>
        <v>7</v>
      </c>
      <c r="AY78" s="2">
        <f t="shared" si="41"/>
        <v>3</v>
      </c>
      <c r="AZ78" s="2">
        <f t="shared" si="42"/>
        <v>6.7314285714285631E-4</v>
      </c>
      <c r="BA78" s="2">
        <f t="shared" si="43"/>
        <v>2.5962499999999849E-3</v>
      </c>
      <c r="BB78" s="2">
        <f t="shared" si="44"/>
        <v>1.250074999999995E-3</v>
      </c>
      <c r="BC78" s="2">
        <f t="shared" si="45"/>
        <v>1.1253968253968254</v>
      </c>
      <c r="BD78" s="2">
        <f t="shared" si="46"/>
        <v>1.9019203512554068</v>
      </c>
      <c r="BE78" s="2">
        <v>6.6349999999999998</v>
      </c>
      <c r="BF78" s="2" t="str">
        <f t="shared" si="47"/>
        <v>Same Var</v>
      </c>
      <c r="BG78" s="2">
        <f t="shared" si="48"/>
        <v>0.13529425387818894</v>
      </c>
      <c r="BH78" s="2" t="str">
        <f t="shared" si="49"/>
        <v>NS</v>
      </c>
      <c r="BI78" s="2" t="str">
        <f t="shared" si="50"/>
        <v>NS</v>
      </c>
      <c r="BJ78" s="2" t="str">
        <f t="shared" si="51"/>
        <v>Same Var T-test</v>
      </c>
      <c r="BK78" s="2" t="str">
        <f t="shared" si="52"/>
        <v/>
      </c>
      <c r="BL78" s="2" t="str">
        <f t="shared" si="53"/>
        <v/>
      </c>
    </row>
    <row r="79" spans="1:64" x14ac:dyDescent="0.2">
      <c r="A79" s="1" t="s">
        <v>142</v>
      </c>
      <c r="B79" s="1" t="s">
        <v>445</v>
      </c>
      <c r="C79" s="25">
        <v>38518</v>
      </c>
      <c r="D79" s="1" t="s">
        <v>799</v>
      </c>
      <c r="E79" s="7">
        <v>0.51041666666666663</v>
      </c>
      <c r="F79" s="1">
        <v>0.1</v>
      </c>
      <c r="G79" s="1" t="s">
        <v>881</v>
      </c>
      <c r="H79" s="1" t="s">
        <v>711</v>
      </c>
      <c r="I79" s="1" t="s">
        <v>61</v>
      </c>
      <c r="J79" s="1" t="s">
        <v>882</v>
      </c>
      <c r="K79">
        <v>0.75</v>
      </c>
      <c r="L79">
        <v>0.25</v>
      </c>
      <c r="M79" s="1">
        <v>0.34699999999999998</v>
      </c>
      <c r="N79" s="1">
        <v>0.316</v>
      </c>
      <c r="O79" s="1">
        <v>0.32200000000000001</v>
      </c>
      <c r="P79" s="1">
        <v>0.27600000000000002</v>
      </c>
      <c r="Q79" s="1">
        <v>0.35799999999999998</v>
      </c>
      <c r="R79" s="1">
        <v>0.33400000000000002</v>
      </c>
      <c r="S79" s="1">
        <v>0.34599999999999997</v>
      </c>
      <c r="T79" s="1">
        <v>0.313</v>
      </c>
      <c r="Y79">
        <f t="shared" si="27"/>
        <v>0.32650000000000007</v>
      </c>
      <c r="Z79">
        <f t="shared" si="28"/>
        <v>2.5944996765134822E-2</v>
      </c>
      <c r="AA79">
        <f t="shared" si="29"/>
        <v>8</v>
      </c>
      <c r="AB79" s="1">
        <v>0.376</v>
      </c>
      <c r="AC79" s="1">
        <v>0.34699999999999998</v>
      </c>
      <c r="AD79" s="1">
        <v>0.32700000000000001</v>
      </c>
      <c r="AE79" s="1">
        <v>0.33900000000000002</v>
      </c>
      <c r="AL79">
        <f t="shared" si="30"/>
        <v>0.34725</v>
      </c>
      <c r="AM79">
        <f t="shared" si="31"/>
        <v>2.0854655755170509E-2</v>
      </c>
      <c r="AN79">
        <f t="shared" si="32"/>
        <v>4</v>
      </c>
      <c r="AO79">
        <f t="shared" si="33"/>
        <v>2.4354574971655295E-8</v>
      </c>
      <c r="AP79">
        <f t="shared" si="34"/>
        <v>4.2607004719050269E-9</v>
      </c>
      <c r="AQ79">
        <f t="shared" si="35"/>
        <v>5</v>
      </c>
      <c r="AR79">
        <f t="shared" si="36"/>
        <v>8.194996568755796</v>
      </c>
      <c r="AS79">
        <f t="shared" si="37"/>
        <v>0.72668684380042159</v>
      </c>
      <c r="AT79" s="24" t="str">
        <f t="shared" si="38"/>
        <v>Nontoxic</v>
      </c>
      <c r="AU79" s="2">
        <f t="shared" si="39"/>
        <v>106.35528330781008</v>
      </c>
      <c r="AV79" s="26" t="s">
        <v>884</v>
      </c>
      <c r="AW79" s="4" t="s">
        <v>666</v>
      </c>
      <c r="AX79" s="2">
        <f t="shared" si="40"/>
        <v>7</v>
      </c>
      <c r="AY79" s="2">
        <f t="shared" si="41"/>
        <v>3</v>
      </c>
      <c r="AZ79" s="2">
        <f t="shared" si="42"/>
        <v>6.7314285714285631E-4</v>
      </c>
      <c r="BA79" s="2">
        <f t="shared" si="43"/>
        <v>4.3491666666666646E-4</v>
      </c>
      <c r="BB79" s="2">
        <f t="shared" si="44"/>
        <v>6.0167499999999932E-4</v>
      </c>
      <c r="BC79" s="2">
        <f t="shared" si="45"/>
        <v>1.1253968253968254</v>
      </c>
      <c r="BD79" s="2">
        <f t="shared" si="46"/>
        <v>0.16705926340194538</v>
      </c>
      <c r="BE79" s="2">
        <v>6.6349999999999998</v>
      </c>
      <c r="BF79" s="2" t="str">
        <f t="shared" si="47"/>
        <v>Same Var</v>
      </c>
      <c r="BG79" s="2">
        <f t="shared" si="48"/>
        <v>9.8618604139925944E-2</v>
      </c>
      <c r="BH79" s="2" t="str">
        <f t="shared" si="49"/>
        <v>NS</v>
      </c>
      <c r="BI79" s="2" t="str">
        <f t="shared" si="50"/>
        <v>NS</v>
      </c>
      <c r="BJ79" s="2" t="str">
        <f t="shared" si="51"/>
        <v/>
      </c>
      <c r="BK79" s="2" t="str">
        <f t="shared" si="52"/>
        <v/>
      </c>
      <c r="BL79" s="2" t="str">
        <f t="shared" si="53"/>
        <v/>
      </c>
    </row>
    <row r="80" spans="1:64" x14ac:dyDescent="0.2">
      <c r="A80" s="1" t="s">
        <v>142</v>
      </c>
      <c r="B80" s="1" t="s">
        <v>447</v>
      </c>
      <c r="C80" s="25">
        <v>38518</v>
      </c>
      <c r="D80" s="1" t="s">
        <v>799</v>
      </c>
      <c r="E80" s="7">
        <v>0.3125</v>
      </c>
      <c r="F80" s="1">
        <v>0.1</v>
      </c>
      <c r="G80" s="1" t="s">
        <v>881</v>
      </c>
      <c r="H80" s="1" t="s">
        <v>711</v>
      </c>
      <c r="I80" s="1" t="s">
        <v>61</v>
      </c>
      <c r="J80" s="1" t="s">
        <v>882</v>
      </c>
      <c r="K80">
        <v>0.75</v>
      </c>
      <c r="L80">
        <v>0.25</v>
      </c>
      <c r="M80" s="1">
        <v>0.34699999999999998</v>
      </c>
      <c r="N80" s="1">
        <v>0.316</v>
      </c>
      <c r="O80" s="1">
        <v>0.32200000000000001</v>
      </c>
      <c r="P80" s="1">
        <v>0.27600000000000002</v>
      </c>
      <c r="Q80" s="1">
        <v>0.35799999999999998</v>
      </c>
      <c r="R80" s="1">
        <v>0.33400000000000002</v>
      </c>
      <c r="S80" s="1">
        <v>0.34599999999999997</v>
      </c>
      <c r="T80" s="1">
        <v>0.313</v>
      </c>
      <c r="Y80">
        <f t="shared" si="27"/>
        <v>0.32650000000000007</v>
      </c>
      <c r="Z80">
        <f t="shared" si="28"/>
        <v>2.5944996765134822E-2</v>
      </c>
      <c r="AA80">
        <f t="shared" si="29"/>
        <v>8</v>
      </c>
      <c r="AB80" s="1">
        <v>0.33900000000000002</v>
      </c>
      <c r="AC80" s="1">
        <v>0.3</v>
      </c>
      <c r="AD80" s="1">
        <v>0.39700000000000002</v>
      </c>
      <c r="AE80" s="1">
        <v>0.30599999999999999</v>
      </c>
      <c r="AL80">
        <f t="shared" si="30"/>
        <v>0.33550000000000002</v>
      </c>
      <c r="AM80">
        <f t="shared" si="31"/>
        <v>4.4440972086577789E-2</v>
      </c>
      <c r="AN80">
        <f t="shared" si="32"/>
        <v>4</v>
      </c>
      <c r="AO80">
        <f t="shared" si="33"/>
        <v>2.927679528858381E-7</v>
      </c>
      <c r="AP80">
        <f t="shared" si="34"/>
        <v>8.1583044077227988E-8</v>
      </c>
      <c r="AQ80">
        <f t="shared" si="35"/>
        <v>3</v>
      </c>
      <c r="AR80">
        <f t="shared" si="36"/>
        <v>3.8959837391288299</v>
      </c>
      <c r="AS80">
        <f t="shared" si="37"/>
        <v>0.76489232840434507</v>
      </c>
      <c r="AT80" s="24" t="str">
        <f t="shared" si="38"/>
        <v>Nontoxic</v>
      </c>
      <c r="AU80" s="2">
        <f t="shared" si="39"/>
        <v>102.75650842266461</v>
      </c>
      <c r="AV80" s="26" t="s">
        <v>884</v>
      </c>
      <c r="AW80" s="4" t="s">
        <v>666</v>
      </c>
      <c r="AX80" s="2">
        <f t="shared" si="40"/>
        <v>7</v>
      </c>
      <c r="AY80" s="2">
        <f t="shared" si="41"/>
        <v>3</v>
      </c>
      <c r="AZ80" s="2">
        <f t="shared" si="42"/>
        <v>6.7314285714285631E-4</v>
      </c>
      <c r="BA80" s="2">
        <f t="shared" si="43"/>
        <v>1.9749999999999863E-3</v>
      </c>
      <c r="BB80" s="2">
        <f t="shared" si="44"/>
        <v>1.0636999999999951E-3</v>
      </c>
      <c r="BC80" s="2">
        <f t="shared" si="45"/>
        <v>1.1253968253968254</v>
      </c>
      <c r="BD80" s="2">
        <f t="shared" si="46"/>
        <v>1.1963892702140781</v>
      </c>
      <c r="BE80" s="2">
        <v>6.6349999999999998</v>
      </c>
      <c r="BF80" s="2" t="str">
        <f t="shared" si="47"/>
        <v>Same Var</v>
      </c>
      <c r="BG80" s="2">
        <f t="shared" si="48"/>
        <v>0.33093556177569605</v>
      </c>
      <c r="BH80" s="2" t="str">
        <f t="shared" si="49"/>
        <v>NS</v>
      </c>
      <c r="BI80" s="2" t="str">
        <f t="shared" si="50"/>
        <v>NS</v>
      </c>
      <c r="BJ80" s="2" t="str">
        <f t="shared" si="51"/>
        <v/>
      </c>
      <c r="BK80" s="2" t="str">
        <f t="shared" si="52"/>
        <v/>
      </c>
      <c r="BL80" s="2" t="str">
        <f t="shared" si="53"/>
        <v/>
      </c>
    </row>
    <row r="81" spans="1:64" x14ac:dyDescent="0.2">
      <c r="A81" s="1" t="s">
        <v>142</v>
      </c>
      <c r="B81" s="1" t="s">
        <v>422</v>
      </c>
      <c r="C81" s="25">
        <v>38497</v>
      </c>
      <c r="D81" s="1" t="s">
        <v>795</v>
      </c>
      <c r="E81" s="7">
        <v>0.61458333333333337</v>
      </c>
      <c r="F81" s="1">
        <v>0.1</v>
      </c>
      <c r="G81" s="1" t="s">
        <v>881</v>
      </c>
      <c r="H81" s="1" t="s">
        <v>711</v>
      </c>
      <c r="I81" s="1" t="s">
        <v>61</v>
      </c>
      <c r="J81" s="1" t="s">
        <v>882</v>
      </c>
      <c r="K81">
        <v>0.75</v>
      </c>
      <c r="L81">
        <v>0.25</v>
      </c>
      <c r="M81" s="1">
        <v>0.251</v>
      </c>
      <c r="N81" s="1">
        <v>0.20899999999999999</v>
      </c>
      <c r="O81" s="1">
        <v>0.23400000000000001</v>
      </c>
      <c r="P81" s="1">
        <v>0.23</v>
      </c>
      <c r="Q81" s="1">
        <v>0.246</v>
      </c>
      <c r="R81" s="1">
        <v>0.29299999999999998</v>
      </c>
      <c r="S81" s="1">
        <v>0.218</v>
      </c>
      <c r="T81" s="1">
        <v>0.25900000000000001</v>
      </c>
      <c r="Y81">
        <f t="shared" si="27"/>
        <v>0.24249999999999999</v>
      </c>
      <c r="Z81">
        <f t="shared" si="28"/>
        <v>2.6343879744639059E-2</v>
      </c>
      <c r="AA81">
        <f t="shared" si="29"/>
        <v>8</v>
      </c>
      <c r="AB81" s="1">
        <v>0.26</v>
      </c>
      <c r="AC81" s="1">
        <v>0.27200000000000002</v>
      </c>
      <c r="AD81" s="1">
        <v>0.30099999999999999</v>
      </c>
      <c r="AE81" s="1">
        <v>0.21</v>
      </c>
      <c r="AL81">
        <f t="shared" si="30"/>
        <v>0.26074999999999998</v>
      </c>
      <c r="AM81">
        <f t="shared" si="31"/>
        <v>3.79594081443149E-2</v>
      </c>
      <c r="AN81">
        <f t="shared" si="32"/>
        <v>4</v>
      </c>
      <c r="AO81">
        <f t="shared" si="33"/>
        <v>1.6730230276150478E-7</v>
      </c>
      <c r="AP81">
        <f t="shared" si="34"/>
        <v>4.3595179650040104E-8</v>
      </c>
      <c r="AQ81">
        <f t="shared" si="35"/>
        <v>3</v>
      </c>
      <c r="AR81">
        <f t="shared" si="36"/>
        <v>3.8999935842694184</v>
      </c>
      <c r="AS81">
        <f t="shared" si="37"/>
        <v>0.76489232840434507</v>
      </c>
      <c r="AT81" s="24" t="str">
        <f t="shared" si="38"/>
        <v>Nontoxic</v>
      </c>
      <c r="AU81" s="2">
        <f t="shared" si="39"/>
        <v>107.52577319587628</v>
      </c>
      <c r="AV81" s="26" t="s">
        <v>884</v>
      </c>
      <c r="AW81" s="4" t="s">
        <v>666</v>
      </c>
      <c r="AX81" s="2">
        <f t="shared" si="40"/>
        <v>7</v>
      </c>
      <c r="AY81" s="2">
        <f t="shared" si="41"/>
        <v>3</v>
      </c>
      <c r="AZ81" s="2">
        <f t="shared" si="42"/>
        <v>6.9400000000000408E-4</v>
      </c>
      <c r="BA81" s="2">
        <f t="shared" si="43"/>
        <v>1.4409166666666804E-3</v>
      </c>
      <c r="BB81" s="2">
        <f t="shared" si="44"/>
        <v>9.1807500000000712E-4</v>
      </c>
      <c r="BC81" s="2">
        <f t="shared" si="45"/>
        <v>1.1253968253968254</v>
      </c>
      <c r="BD81" s="2">
        <f t="shared" si="46"/>
        <v>0.53881691925428776</v>
      </c>
      <c r="BE81" s="2">
        <v>6.6349999999999998</v>
      </c>
      <c r="BF81" s="2" t="str">
        <f t="shared" si="47"/>
        <v>Same Var</v>
      </c>
      <c r="BG81" s="2">
        <f t="shared" si="48"/>
        <v>0.17426100825100427</v>
      </c>
      <c r="BH81" s="2" t="str">
        <f t="shared" si="49"/>
        <v>NS</v>
      </c>
      <c r="BI81" s="2" t="str">
        <f t="shared" si="50"/>
        <v>NS</v>
      </c>
      <c r="BJ81" s="2" t="str">
        <f t="shared" si="51"/>
        <v/>
      </c>
      <c r="BK81" s="2" t="str">
        <f t="shared" si="52"/>
        <v/>
      </c>
      <c r="BL81" s="2" t="str">
        <f t="shared" si="53"/>
        <v/>
      </c>
    </row>
    <row r="82" spans="1:64" x14ac:dyDescent="0.2">
      <c r="A82" s="1" t="s">
        <v>142</v>
      </c>
      <c r="B82" s="1" t="s">
        <v>568</v>
      </c>
      <c r="C82" s="25">
        <v>38497</v>
      </c>
      <c r="D82" s="1" t="s">
        <v>795</v>
      </c>
      <c r="E82" s="7">
        <v>0.35416666666666669</v>
      </c>
      <c r="F82" s="1">
        <v>0.1</v>
      </c>
      <c r="G82" s="1" t="s">
        <v>881</v>
      </c>
      <c r="H82" s="1" t="s">
        <v>711</v>
      </c>
      <c r="I82" s="1" t="s">
        <v>61</v>
      </c>
      <c r="J82" s="1" t="s">
        <v>882</v>
      </c>
      <c r="K82">
        <v>0.75</v>
      </c>
      <c r="L82">
        <v>0.25</v>
      </c>
      <c r="M82" s="1">
        <v>0.251</v>
      </c>
      <c r="N82" s="1">
        <v>0.20899999999999999</v>
      </c>
      <c r="O82" s="1">
        <v>0.23400000000000001</v>
      </c>
      <c r="P82" s="1">
        <v>0.23</v>
      </c>
      <c r="Q82" s="1">
        <v>0.246</v>
      </c>
      <c r="R82" s="1">
        <v>0.29299999999999998</v>
      </c>
      <c r="S82" s="1">
        <v>0.218</v>
      </c>
      <c r="T82" s="1">
        <v>0.25900000000000001</v>
      </c>
      <c r="Y82">
        <f t="shared" si="27"/>
        <v>0.24249999999999999</v>
      </c>
      <c r="Z82">
        <f t="shared" si="28"/>
        <v>2.6343879744639059E-2</v>
      </c>
      <c r="AA82">
        <f t="shared" si="29"/>
        <v>8</v>
      </c>
      <c r="AB82" s="1">
        <v>0.183</v>
      </c>
      <c r="AC82" s="1">
        <v>0.28599999999999998</v>
      </c>
      <c r="AD82" s="1">
        <v>0.23100000000000001</v>
      </c>
      <c r="AE82" s="1">
        <v>0.217</v>
      </c>
      <c r="AL82">
        <f t="shared" si="30"/>
        <v>0.22924999999999998</v>
      </c>
      <c r="AM82">
        <f t="shared" si="31"/>
        <v>4.2867042507424367E-2</v>
      </c>
      <c r="AN82">
        <f t="shared" si="32"/>
        <v>4</v>
      </c>
      <c r="AO82">
        <f t="shared" si="33"/>
        <v>2.5825982880316722E-7</v>
      </c>
      <c r="AP82">
        <f t="shared" si="34"/>
        <v>7.0688339372261044E-8</v>
      </c>
      <c r="AQ82">
        <f t="shared" si="35"/>
        <v>3</v>
      </c>
      <c r="AR82">
        <f t="shared" si="36"/>
        <v>2.1015271653431982</v>
      </c>
      <c r="AS82">
        <f t="shared" si="37"/>
        <v>0.76489232840434507</v>
      </c>
      <c r="AT82" s="24" t="str">
        <f t="shared" si="38"/>
        <v>Nontoxic</v>
      </c>
      <c r="AU82" s="2">
        <f t="shared" si="39"/>
        <v>94.536082474226802</v>
      </c>
      <c r="AV82" s="4" t="s">
        <v>663</v>
      </c>
      <c r="AX82" s="2">
        <f t="shared" si="40"/>
        <v>7</v>
      </c>
      <c r="AY82" s="2">
        <f t="shared" si="41"/>
        <v>3</v>
      </c>
      <c r="AZ82" s="2">
        <f t="shared" si="42"/>
        <v>6.9400000000000408E-4</v>
      </c>
      <c r="BA82" s="2">
        <f t="shared" si="43"/>
        <v>1.8375833333333276E-3</v>
      </c>
      <c r="BB82" s="2">
        <f t="shared" si="44"/>
        <v>1.0370750000000012E-3</v>
      </c>
      <c r="BC82" s="2">
        <f t="shared" si="45"/>
        <v>1.1253968253968254</v>
      </c>
      <c r="BD82" s="2">
        <f t="shared" si="46"/>
        <v>0.97358709691289491</v>
      </c>
      <c r="BE82" s="2">
        <v>6.6349999999999998</v>
      </c>
      <c r="BF82" s="2" t="str">
        <f t="shared" si="47"/>
        <v>Same Var</v>
      </c>
      <c r="BG82" s="2">
        <f t="shared" si="48"/>
        <v>0.25843896311886111</v>
      </c>
      <c r="BH82" s="2" t="str">
        <f t="shared" si="49"/>
        <v>NS</v>
      </c>
      <c r="BI82" s="2" t="str">
        <f t="shared" si="50"/>
        <v>NS</v>
      </c>
      <c r="BJ82" s="2" t="str">
        <f t="shared" si="51"/>
        <v>Same Var T-test</v>
      </c>
      <c r="BK82" s="2" t="str">
        <f t="shared" si="52"/>
        <v/>
      </c>
      <c r="BL82" s="2" t="str">
        <f t="shared" si="53"/>
        <v/>
      </c>
    </row>
    <row r="83" spans="1:64" x14ac:dyDescent="0.2">
      <c r="A83" s="1" t="s">
        <v>142</v>
      </c>
      <c r="B83" s="1" t="s">
        <v>482</v>
      </c>
      <c r="C83" s="25">
        <v>39170</v>
      </c>
      <c r="D83" s="1" t="s">
        <v>857</v>
      </c>
      <c r="E83" s="7">
        <v>0.47986111111111113</v>
      </c>
      <c r="F83" s="1">
        <v>0.1</v>
      </c>
      <c r="G83" s="1" t="s">
        <v>881</v>
      </c>
      <c r="H83" s="1" t="s">
        <v>711</v>
      </c>
      <c r="I83" s="1" t="s">
        <v>61</v>
      </c>
      <c r="J83" s="1" t="s">
        <v>882</v>
      </c>
      <c r="K83">
        <v>0.75</v>
      </c>
      <c r="L83">
        <v>0.25</v>
      </c>
      <c r="M83" s="1">
        <v>0.48</v>
      </c>
      <c r="N83" s="1">
        <v>0.49</v>
      </c>
      <c r="O83" s="1">
        <v>0.51</v>
      </c>
      <c r="P83" s="1">
        <v>0.54</v>
      </c>
      <c r="Y83">
        <f t="shared" si="27"/>
        <v>0.505</v>
      </c>
      <c r="Z83">
        <f t="shared" si="28"/>
        <v>2.6457513110645932E-2</v>
      </c>
      <c r="AA83">
        <f t="shared" si="29"/>
        <v>4</v>
      </c>
      <c r="AB83" s="1">
        <v>0.54</v>
      </c>
      <c r="AC83" s="1">
        <v>0.47</v>
      </c>
      <c r="AD83" s="1">
        <v>0.56999999999999995</v>
      </c>
      <c r="AE83" s="1">
        <v>0.56999999999999995</v>
      </c>
      <c r="AL83">
        <f t="shared" si="30"/>
        <v>0.53749999999999998</v>
      </c>
      <c r="AM83">
        <f t="shared" si="31"/>
        <v>4.7169905660283007E-2</v>
      </c>
      <c r="AN83">
        <f t="shared" si="32"/>
        <v>4</v>
      </c>
      <c r="AO83">
        <f t="shared" si="33"/>
        <v>4.2861572265624987E-7</v>
      </c>
      <c r="AP83">
        <f t="shared" si="34"/>
        <v>1.0636800130208322E-7</v>
      </c>
      <c r="AQ83">
        <f t="shared" si="35"/>
        <v>4</v>
      </c>
      <c r="AR83">
        <f t="shared" si="36"/>
        <v>6.2043560030745981</v>
      </c>
      <c r="AS83">
        <f t="shared" si="37"/>
        <v>0.74069708411268287</v>
      </c>
      <c r="AT83" s="24" t="str">
        <f t="shared" si="38"/>
        <v>Nontoxic</v>
      </c>
      <c r="AU83" s="2">
        <f t="shared" si="39"/>
        <v>106.43564356435644</v>
      </c>
      <c r="AV83" s="26" t="s">
        <v>884</v>
      </c>
      <c r="AW83" s="4" t="s">
        <v>666</v>
      </c>
      <c r="AX83" s="2">
        <f t="shared" si="40"/>
        <v>3</v>
      </c>
      <c r="AY83" s="2">
        <f t="shared" si="41"/>
        <v>3</v>
      </c>
      <c r="AZ83" s="2">
        <f t="shared" si="42"/>
        <v>7.000000000000014E-4</v>
      </c>
      <c r="BA83" s="2">
        <f t="shared" si="43"/>
        <v>2.2249999999999987E-3</v>
      </c>
      <c r="BB83" s="2">
        <f t="shared" si="44"/>
        <v>1.4625E-3</v>
      </c>
      <c r="BC83" s="2">
        <f t="shared" si="45"/>
        <v>1.1666666666666667</v>
      </c>
      <c r="BD83" s="2">
        <f t="shared" si="46"/>
        <v>0.81568961631842885</v>
      </c>
      <c r="BE83" s="2">
        <v>6.6349999999999998</v>
      </c>
      <c r="BF83" s="2" t="str">
        <f t="shared" si="47"/>
        <v>Same Var</v>
      </c>
      <c r="BG83" s="2">
        <f t="shared" si="48"/>
        <v>0.13735035640960921</v>
      </c>
      <c r="BH83" s="2" t="str">
        <f t="shared" si="49"/>
        <v>NS</v>
      </c>
      <c r="BI83" s="2" t="str">
        <f t="shared" si="50"/>
        <v>NS</v>
      </c>
      <c r="BJ83" s="2" t="str">
        <f t="shared" si="51"/>
        <v/>
      </c>
      <c r="BK83" s="2" t="str">
        <f t="shared" si="52"/>
        <v/>
      </c>
      <c r="BL83" s="2" t="str">
        <f t="shared" si="53"/>
        <v/>
      </c>
    </row>
    <row r="84" spans="1:64" x14ac:dyDescent="0.2">
      <c r="A84" s="1" t="s">
        <v>142</v>
      </c>
      <c r="B84" s="1" t="s">
        <v>504</v>
      </c>
      <c r="C84" s="25">
        <v>39170</v>
      </c>
      <c r="D84" s="1" t="s">
        <v>857</v>
      </c>
      <c r="E84" s="7">
        <v>0.35833333333333334</v>
      </c>
      <c r="F84" s="1">
        <v>0.1</v>
      </c>
      <c r="G84" s="1" t="s">
        <v>881</v>
      </c>
      <c r="H84" s="1" t="s">
        <v>711</v>
      </c>
      <c r="I84" s="1" t="s">
        <v>61</v>
      </c>
      <c r="J84" s="1" t="s">
        <v>882</v>
      </c>
      <c r="K84">
        <v>0.75</v>
      </c>
      <c r="L84">
        <v>0.25</v>
      </c>
      <c r="M84" s="1">
        <v>0.48</v>
      </c>
      <c r="N84" s="1">
        <v>0.49</v>
      </c>
      <c r="O84" s="1">
        <v>0.51</v>
      </c>
      <c r="P84" s="1">
        <v>0.54</v>
      </c>
      <c r="Y84">
        <f t="shared" si="27"/>
        <v>0.505</v>
      </c>
      <c r="Z84">
        <f t="shared" si="28"/>
        <v>2.6457513110645932E-2</v>
      </c>
      <c r="AA84">
        <f t="shared" si="29"/>
        <v>4</v>
      </c>
      <c r="AB84" s="1">
        <v>0.51</v>
      </c>
      <c r="AC84" s="1">
        <v>0.52</v>
      </c>
      <c r="AD84" s="1">
        <v>0.42</v>
      </c>
      <c r="AE84" s="1">
        <v>0.65</v>
      </c>
      <c r="AL84">
        <f t="shared" si="30"/>
        <v>0.52500000000000002</v>
      </c>
      <c r="AM84">
        <f t="shared" si="31"/>
        <v>9.4692484742278482E-2</v>
      </c>
      <c r="AN84">
        <f t="shared" si="32"/>
        <v>4</v>
      </c>
      <c r="AO84">
        <f t="shared" si="33"/>
        <v>5.4760875108506673E-6</v>
      </c>
      <c r="AP84">
        <f t="shared" si="34"/>
        <v>1.6782531286168898E-6</v>
      </c>
      <c r="AQ84">
        <f t="shared" si="35"/>
        <v>3</v>
      </c>
      <c r="AR84">
        <f t="shared" si="36"/>
        <v>3.0232793647083001</v>
      </c>
      <c r="AS84">
        <f t="shared" si="37"/>
        <v>0.76489232840434507</v>
      </c>
      <c r="AT84" s="24" t="str">
        <f t="shared" si="38"/>
        <v>Nontoxic</v>
      </c>
      <c r="AU84" s="2">
        <f t="shared" si="39"/>
        <v>103.96039603960396</v>
      </c>
      <c r="AV84" s="26" t="s">
        <v>884</v>
      </c>
      <c r="AW84" s="4" t="s">
        <v>666</v>
      </c>
      <c r="AX84" s="2">
        <f t="shared" si="40"/>
        <v>3</v>
      </c>
      <c r="AY84" s="2">
        <f t="shared" si="41"/>
        <v>3</v>
      </c>
      <c r="AZ84" s="2">
        <f t="shared" si="42"/>
        <v>7.000000000000014E-4</v>
      </c>
      <c r="BA84" s="2">
        <f t="shared" si="43"/>
        <v>8.9666666666666436E-3</v>
      </c>
      <c r="BB84" s="2">
        <f t="shared" si="44"/>
        <v>4.8333333333333223E-3</v>
      </c>
      <c r="BC84" s="2">
        <f t="shared" si="45"/>
        <v>1.1666666666666667</v>
      </c>
      <c r="BD84" s="2">
        <f t="shared" si="46"/>
        <v>3.3794580021837004</v>
      </c>
      <c r="BE84" s="2">
        <v>6.6349999999999998</v>
      </c>
      <c r="BF84" s="2" t="str">
        <f t="shared" si="47"/>
        <v>Same Var</v>
      </c>
      <c r="BG84" s="2">
        <f t="shared" si="48"/>
        <v>0.34912097490116434</v>
      </c>
      <c r="BH84" s="2" t="str">
        <f t="shared" si="49"/>
        <v>NS</v>
      </c>
      <c r="BI84" s="2" t="str">
        <f t="shared" si="50"/>
        <v>NS</v>
      </c>
      <c r="BJ84" s="2" t="str">
        <f t="shared" si="51"/>
        <v/>
      </c>
      <c r="BK84" s="2" t="str">
        <f t="shared" si="52"/>
        <v/>
      </c>
      <c r="BL84" s="2" t="str">
        <f t="shared" si="53"/>
        <v/>
      </c>
    </row>
    <row r="85" spans="1:64" x14ac:dyDescent="0.2">
      <c r="A85" s="1" t="s">
        <v>142</v>
      </c>
      <c r="B85" s="1" t="s">
        <v>516</v>
      </c>
      <c r="C85" s="25">
        <v>39170</v>
      </c>
      <c r="D85" s="1" t="s">
        <v>857</v>
      </c>
      <c r="E85" s="7">
        <v>0.60347222222222219</v>
      </c>
      <c r="F85" s="1">
        <v>0.1</v>
      </c>
      <c r="G85" s="1" t="s">
        <v>881</v>
      </c>
      <c r="H85" s="1" t="s">
        <v>711</v>
      </c>
      <c r="I85" s="1" t="s">
        <v>61</v>
      </c>
      <c r="J85" s="1" t="s">
        <v>882</v>
      </c>
      <c r="K85">
        <v>0.75</v>
      </c>
      <c r="L85">
        <v>0.25</v>
      </c>
      <c r="M85" s="1">
        <v>0.48</v>
      </c>
      <c r="N85" s="1">
        <v>0.49</v>
      </c>
      <c r="O85" s="1">
        <v>0.51</v>
      </c>
      <c r="P85" s="1">
        <v>0.54</v>
      </c>
      <c r="Y85">
        <f t="shared" si="27"/>
        <v>0.505</v>
      </c>
      <c r="Z85">
        <f t="shared" si="28"/>
        <v>2.6457513110645932E-2</v>
      </c>
      <c r="AA85">
        <f t="shared" si="29"/>
        <v>4</v>
      </c>
      <c r="AB85" s="1">
        <v>0.34</v>
      </c>
      <c r="AC85" s="1">
        <v>0.55000000000000004</v>
      </c>
      <c r="AD85" s="1">
        <v>0.47</v>
      </c>
      <c r="AE85" s="1">
        <v>0.51</v>
      </c>
      <c r="AL85">
        <f t="shared" si="30"/>
        <v>0.46750000000000003</v>
      </c>
      <c r="AM85">
        <f t="shared" si="31"/>
        <v>9.1058589197651321E-2</v>
      </c>
      <c r="AN85">
        <f t="shared" si="32"/>
        <v>4</v>
      </c>
      <c r="AO85">
        <f t="shared" si="33"/>
        <v>4.7147789171006468E-6</v>
      </c>
      <c r="AP85">
        <f t="shared" si="34"/>
        <v>1.4355578161168829E-6</v>
      </c>
      <c r="AQ85">
        <f t="shared" si="35"/>
        <v>3</v>
      </c>
      <c r="AR85">
        <f t="shared" si="36"/>
        <v>1.9045967043918892</v>
      </c>
      <c r="AS85">
        <f t="shared" si="37"/>
        <v>0.76489232840434507</v>
      </c>
      <c r="AT85" s="24" t="str">
        <f t="shared" si="38"/>
        <v>Nontoxic</v>
      </c>
      <c r="AU85" s="2">
        <f t="shared" si="39"/>
        <v>92.574257425742573</v>
      </c>
      <c r="AV85" s="4" t="s">
        <v>663</v>
      </c>
      <c r="AX85" s="2">
        <f t="shared" si="40"/>
        <v>3</v>
      </c>
      <c r="AY85" s="2">
        <f t="shared" si="41"/>
        <v>3</v>
      </c>
      <c r="AZ85" s="2">
        <f t="shared" si="42"/>
        <v>7.000000000000014E-4</v>
      </c>
      <c r="BA85" s="2">
        <f t="shared" si="43"/>
        <v>8.2916666666666226E-3</v>
      </c>
      <c r="BB85" s="2">
        <f t="shared" si="44"/>
        <v>4.4958333333333126E-3</v>
      </c>
      <c r="BC85" s="2">
        <f t="shared" si="45"/>
        <v>1.1666666666666667</v>
      </c>
      <c r="BD85" s="2">
        <f t="shared" si="46"/>
        <v>3.2084383715857712</v>
      </c>
      <c r="BE85" s="2">
        <v>6.6349999999999998</v>
      </c>
      <c r="BF85" s="2" t="str">
        <f t="shared" si="47"/>
        <v>Same Var</v>
      </c>
      <c r="BG85" s="2">
        <f t="shared" si="48"/>
        <v>0.22954764674241629</v>
      </c>
      <c r="BH85" s="2" t="str">
        <f t="shared" si="49"/>
        <v>NS</v>
      </c>
      <c r="BI85" s="2" t="str">
        <f t="shared" si="50"/>
        <v>NS</v>
      </c>
      <c r="BJ85" s="2" t="str">
        <f t="shared" si="51"/>
        <v>Same Var T-test</v>
      </c>
      <c r="BK85" s="2" t="str">
        <f t="shared" si="52"/>
        <v/>
      </c>
      <c r="BL85" s="2" t="str">
        <f t="shared" si="53"/>
        <v/>
      </c>
    </row>
    <row r="86" spans="1:64" x14ac:dyDescent="0.2">
      <c r="A86" s="1" t="s">
        <v>142</v>
      </c>
      <c r="B86" s="1" t="s">
        <v>529</v>
      </c>
      <c r="C86" s="25">
        <v>39170</v>
      </c>
      <c r="D86" s="1" t="s">
        <v>857</v>
      </c>
      <c r="E86" s="7">
        <v>0.53333333333333333</v>
      </c>
      <c r="F86" s="1">
        <v>0.1</v>
      </c>
      <c r="G86" s="1" t="s">
        <v>881</v>
      </c>
      <c r="H86" s="1" t="s">
        <v>711</v>
      </c>
      <c r="I86" s="1" t="s">
        <v>61</v>
      </c>
      <c r="J86" s="1" t="s">
        <v>882</v>
      </c>
      <c r="K86">
        <v>0.75</v>
      </c>
      <c r="L86">
        <v>0.25</v>
      </c>
      <c r="M86" s="1">
        <v>0.48</v>
      </c>
      <c r="N86" s="1">
        <v>0.49</v>
      </c>
      <c r="O86" s="1">
        <v>0.51</v>
      </c>
      <c r="P86" s="1">
        <v>0.54</v>
      </c>
      <c r="Y86">
        <f t="shared" si="27"/>
        <v>0.505</v>
      </c>
      <c r="Z86">
        <f t="shared" si="28"/>
        <v>2.6457513110645932E-2</v>
      </c>
      <c r="AA86">
        <f t="shared" si="29"/>
        <v>4</v>
      </c>
      <c r="AB86" s="1">
        <v>0.55000000000000004</v>
      </c>
      <c r="AC86" s="1">
        <v>0.56999999999999995</v>
      </c>
      <c r="AD86" s="1">
        <v>0.57999999999999996</v>
      </c>
      <c r="AE86" s="1">
        <v>0.73</v>
      </c>
      <c r="AL86">
        <f t="shared" si="30"/>
        <v>0.60750000000000004</v>
      </c>
      <c r="AM86">
        <f t="shared" si="31"/>
        <v>8.261355820929113E-2</v>
      </c>
      <c r="AN86">
        <f t="shared" si="32"/>
        <v>4</v>
      </c>
      <c r="AO86">
        <f t="shared" si="33"/>
        <v>3.2568969726561906E-6</v>
      </c>
      <c r="AP86">
        <f t="shared" si="34"/>
        <v>9.7365966796873126E-7</v>
      </c>
      <c r="AQ86">
        <f t="shared" si="35"/>
        <v>3</v>
      </c>
      <c r="AR86">
        <f t="shared" si="36"/>
        <v>5.3846824599789969</v>
      </c>
      <c r="AS86">
        <f t="shared" si="37"/>
        <v>0.76489232840434507</v>
      </c>
      <c r="AT86" s="24" t="str">
        <f t="shared" si="38"/>
        <v>Nontoxic</v>
      </c>
      <c r="AU86" s="2">
        <f t="shared" si="39"/>
        <v>120.29702970297029</v>
      </c>
      <c r="AV86" s="26" t="s">
        <v>884</v>
      </c>
      <c r="AW86" s="4" t="s">
        <v>666</v>
      </c>
      <c r="AX86" s="2">
        <f t="shared" si="40"/>
        <v>3</v>
      </c>
      <c r="AY86" s="2">
        <f t="shared" si="41"/>
        <v>3</v>
      </c>
      <c r="AZ86" s="2">
        <f t="shared" si="42"/>
        <v>7.000000000000014E-4</v>
      </c>
      <c r="BA86" s="2">
        <f t="shared" si="43"/>
        <v>6.8249999999999336E-3</v>
      </c>
      <c r="BB86" s="2">
        <f t="shared" si="44"/>
        <v>3.7624999999999673E-3</v>
      </c>
      <c r="BC86" s="2">
        <f t="shared" si="45"/>
        <v>1.1666666666666667</v>
      </c>
      <c r="BD86" s="2">
        <f t="shared" si="46"/>
        <v>2.7932139334740578</v>
      </c>
      <c r="BE86" s="2">
        <v>6.6349999999999998</v>
      </c>
      <c r="BF86" s="2" t="str">
        <f t="shared" si="47"/>
        <v>Same Var</v>
      </c>
      <c r="BG86" s="2">
        <f t="shared" si="48"/>
        <v>2.8019276887208112E-2</v>
      </c>
      <c r="BH86" s="2" t="str">
        <f t="shared" si="49"/>
        <v>NS</v>
      </c>
      <c r="BI86" s="2" t="str">
        <f t="shared" si="50"/>
        <v>NS</v>
      </c>
      <c r="BJ86" s="2" t="str">
        <f t="shared" si="51"/>
        <v/>
      </c>
      <c r="BK86" s="2" t="str">
        <f t="shared" si="52"/>
        <v/>
      </c>
      <c r="BL86" s="2" t="str">
        <f t="shared" si="53"/>
        <v/>
      </c>
    </row>
    <row r="87" spans="1:64" x14ac:dyDescent="0.2">
      <c r="A87" s="1" t="s">
        <v>142</v>
      </c>
      <c r="B87" s="1" t="s">
        <v>532</v>
      </c>
      <c r="C87" s="25">
        <v>39170</v>
      </c>
      <c r="D87" s="1" t="s">
        <v>857</v>
      </c>
      <c r="E87" s="7">
        <v>0.46388888888888891</v>
      </c>
      <c r="F87" s="1">
        <v>0.1</v>
      </c>
      <c r="G87" s="1" t="s">
        <v>881</v>
      </c>
      <c r="H87" s="1" t="s">
        <v>711</v>
      </c>
      <c r="I87" s="1" t="s">
        <v>61</v>
      </c>
      <c r="J87" s="1" t="s">
        <v>882</v>
      </c>
      <c r="K87">
        <v>0.75</v>
      </c>
      <c r="L87">
        <v>0.25</v>
      </c>
      <c r="M87" s="1">
        <v>0.48</v>
      </c>
      <c r="N87" s="1">
        <v>0.49</v>
      </c>
      <c r="O87" s="1">
        <v>0.51</v>
      </c>
      <c r="P87" s="1">
        <v>0.54</v>
      </c>
      <c r="Y87">
        <f t="shared" si="27"/>
        <v>0.505</v>
      </c>
      <c r="Z87">
        <f t="shared" si="28"/>
        <v>2.6457513110645932E-2</v>
      </c>
      <c r="AA87">
        <f t="shared" si="29"/>
        <v>4</v>
      </c>
      <c r="AB87" s="1">
        <v>0.7</v>
      </c>
      <c r="AC87" s="1">
        <v>0.57999999999999996</v>
      </c>
      <c r="AD87" s="1">
        <v>0.63</v>
      </c>
      <c r="AE87" s="1">
        <v>0.64</v>
      </c>
      <c r="AL87">
        <f t="shared" si="30"/>
        <v>0.63749999999999996</v>
      </c>
      <c r="AM87">
        <f t="shared" si="31"/>
        <v>4.9244289008980521E-2</v>
      </c>
      <c r="AN87">
        <f t="shared" si="32"/>
        <v>4</v>
      </c>
      <c r="AO87">
        <f t="shared" si="33"/>
        <v>4.9658447265625014E-7</v>
      </c>
      <c r="AP87">
        <f t="shared" si="34"/>
        <v>1.2574300130208331E-7</v>
      </c>
      <c r="AQ87">
        <f t="shared" si="35"/>
        <v>3</v>
      </c>
      <c r="AR87">
        <f t="shared" si="36"/>
        <v>9.7472493135038256</v>
      </c>
      <c r="AS87">
        <f t="shared" si="37"/>
        <v>0.76489232840434507</v>
      </c>
      <c r="AT87" s="24" t="str">
        <f t="shared" si="38"/>
        <v>Nontoxic</v>
      </c>
      <c r="AU87" s="2">
        <f t="shared" si="39"/>
        <v>126.23762376237624</v>
      </c>
      <c r="AV87" s="26" t="s">
        <v>884</v>
      </c>
      <c r="AW87" s="4" t="s">
        <v>666</v>
      </c>
      <c r="AX87" s="2">
        <f t="shared" si="40"/>
        <v>3</v>
      </c>
      <c r="AY87" s="2">
        <f t="shared" si="41"/>
        <v>3</v>
      </c>
      <c r="AZ87" s="2">
        <f t="shared" si="42"/>
        <v>7.000000000000014E-4</v>
      </c>
      <c r="BA87" s="2">
        <f t="shared" si="43"/>
        <v>2.4249999999999996E-3</v>
      </c>
      <c r="BB87" s="2">
        <f t="shared" si="44"/>
        <v>1.5625000000000005E-3</v>
      </c>
      <c r="BC87" s="2">
        <f t="shared" si="45"/>
        <v>1.1666666666666667</v>
      </c>
      <c r="BD87" s="2">
        <f t="shared" si="46"/>
        <v>0.93450246378717283</v>
      </c>
      <c r="BE87" s="2">
        <v>6.6349999999999998</v>
      </c>
      <c r="BF87" s="2" t="str">
        <f t="shared" si="47"/>
        <v>Same Var</v>
      </c>
      <c r="BG87" s="2">
        <f t="shared" si="48"/>
        <v>1.594952359832707E-3</v>
      </c>
      <c r="BH87" s="2" t="str">
        <f t="shared" si="49"/>
        <v>NS</v>
      </c>
      <c r="BI87" s="2" t="str">
        <f t="shared" si="50"/>
        <v>NS</v>
      </c>
      <c r="BJ87" s="2" t="str">
        <f t="shared" si="51"/>
        <v/>
      </c>
      <c r="BK87" s="2" t="str">
        <f t="shared" si="52"/>
        <v/>
      </c>
      <c r="BL87" s="2" t="str">
        <f t="shared" si="53"/>
        <v/>
      </c>
    </row>
    <row r="88" spans="1:64" x14ac:dyDescent="0.2">
      <c r="A88" s="1" t="s">
        <v>142</v>
      </c>
      <c r="B88" s="1" t="s">
        <v>418</v>
      </c>
      <c r="C88" s="25">
        <v>38519</v>
      </c>
      <c r="D88" s="1" t="s">
        <v>793</v>
      </c>
      <c r="E88" s="7">
        <v>0.40972222222222221</v>
      </c>
      <c r="F88" s="1">
        <v>0.1</v>
      </c>
      <c r="G88" s="1" t="s">
        <v>881</v>
      </c>
      <c r="H88" s="1" t="s">
        <v>711</v>
      </c>
      <c r="I88" s="1" t="s">
        <v>61</v>
      </c>
      <c r="J88" s="1" t="s">
        <v>882</v>
      </c>
      <c r="K88">
        <v>0.75</v>
      </c>
      <c r="L88">
        <v>0.25</v>
      </c>
      <c r="M88" s="1">
        <v>0.36499999999999999</v>
      </c>
      <c r="N88" s="1">
        <v>0.314</v>
      </c>
      <c r="O88" s="1">
        <v>0.30499999999999999</v>
      </c>
      <c r="P88" s="1">
        <v>0.32200000000000001</v>
      </c>
      <c r="Y88">
        <f t="shared" si="27"/>
        <v>0.32650000000000001</v>
      </c>
      <c r="Z88">
        <f t="shared" si="28"/>
        <v>2.6589471600616657E-2</v>
      </c>
      <c r="AA88">
        <f t="shared" si="29"/>
        <v>4</v>
      </c>
      <c r="AB88" s="1">
        <v>0.25800000000000001</v>
      </c>
      <c r="AC88" s="1">
        <v>0.252</v>
      </c>
      <c r="AD88" s="1">
        <v>0.39200000000000002</v>
      </c>
      <c r="AE88" s="1">
        <v>0.315</v>
      </c>
      <c r="AL88">
        <f t="shared" si="30"/>
        <v>0.30425000000000002</v>
      </c>
      <c r="AM88">
        <f t="shared" si="31"/>
        <v>6.5024995194155971E-2</v>
      </c>
      <c r="AN88">
        <f t="shared" si="32"/>
        <v>4</v>
      </c>
      <c r="AO88">
        <f t="shared" si="33"/>
        <v>1.3374561096191445E-6</v>
      </c>
      <c r="AP88">
        <f t="shared" si="34"/>
        <v>3.7575527937825648E-7</v>
      </c>
      <c r="AQ88">
        <f t="shared" si="35"/>
        <v>3</v>
      </c>
      <c r="AR88">
        <f t="shared" si="36"/>
        <v>1.745957781258674</v>
      </c>
      <c r="AS88">
        <f t="shared" si="37"/>
        <v>0.76489232840434507</v>
      </c>
      <c r="AT88" s="24" t="str">
        <f t="shared" si="38"/>
        <v>Nontoxic</v>
      </c>
      <c r="AU88" s="2">
        <f t="shared" si="39"/>
        <v>93.185298621745787</v>
      </c>
      <c r="AV88" s="4" t="s">
        <v>663</v>
      </c>
      <c r="AX88" s="2">
        <f t="shared" si="40"/>
        <v>3</v>
      </c>
      <c r="AY88" s="2">
        <f t="shared" si="41"/>
        <v>3</v>
      </c>
      <c r="AZ88" s="2">
        <f t="shared" si="42"/>
        <v>7.0699999999999973E-4</v>
      </c>
      <c r="BA88" s="2">
        <f t="shared" si="43"/>
        <v>4.2282500000000072E-3</v>
      </c>
      <c r="BB88" s="2">
        <f t="shared" si="44"/>
        <v>2.4676250000000037E-3</v>
      </c>
      <c r="BC88" s="2">
        <f t="shared" si="45"/>
        <v>1.1666666666666667</v>
      </c>
      <c r="BD88" s="2">
        <f t="shared" si="46"/>
        <v>1.8294395565109929</v>
      </c>
      <c r="BE88" s="2">
        <v>6.6349999999999998</v>
      </c>
      <c r="BF88" s="2" t="str">
        <f t="shared" si="47"/>
        <v>Same Var</v>
      </c>
      <c r="BG88" s="2">
        <f t="shared" si="48"/>
        <v>0.27490703971102737</v>
      </c>
      <c r="BH88" s="2" t="str">
        <f t="shared" si="49"/>
        <v>NS</v>
      </c>
      <c r="BI88" s="2" t="str">
        <f t="shared" si="50"/>
        <v>NS</v>
      </c>
      <c r="BJ88" s="2" t="str">
        <f t="shared" si="51"/>
        <v>Same Var T-test</v>
      </c>
      <c r="BK88" s="2" t="str">
        <f t="shared" si="52"/>
        <v/>
      </c>
      <c r="BL88" s="2" t="str">
        <f t="shared" si="53"/>
        <v/>
      </c>
    </row>
    <row r="89" spans="1:64" x14ac:dyDescent="0.2">
      <c r="A89" s="1" t="s">
        <v>142</v>
      </c>
      <c r="B89" s="1" t="s">
        <v>424</v>
      </c>
      <c r="C89" s="25">
        <v>38496</v>
      </c>
      <c r="D89" s="1" t="s">
        <v>796</v>
      </c>
      <c r="E89" s="7">
        <v>0.64583333333333337</v>
      </c>
      <c r="F89" s="1">
        <v>0.1</v>
      </c>
      <c r="G89" s="1" t="s">
        <v>881</v>
      </c>
      <c r="H89" s="1" t="s">
        <v>711</v>
      </c>
      <c r="I89" s="1" t="s">
        <v>61</v>
      </c>
      <c r="J89" s="1" t="s">
        <v>882</v>
      </c>
      <c r="K89">
        <v>0.75</v>
      </c>
      <c r="L89">
        <v>0.25</v>
      </c>
      <c r="M89" s="1">
        <v>0.32200000000000001</v>
      </c>
      <c r="N89" s="1">
        <v>0.28499999999999998</v>
      </c>
      <c r="O89" s="1">
        <v>0.27800000000000002</v>
      </c>
      <c r="P89" s="1">
        <v>0.26</v>
      </c>
      <c r="Q89" s="1">
        <v>0.25800000000000001</v>
      </c>
      <c r="R89" s="1">
        <v>0.28799999999999998</v>
      </c>
      <c r="S89" s="1">
        <v>0.23400000000000001</v>
      </c>
      <c r="T89" s="1">
        <v>0.254</v>
      </c>
      <c r="Y89">
        <f t="shared" si="27"/>
        <v>0.27237500000000003</v>
      </c>
      <c r="Z89">
        <f t="shared" si="28"/>
        <v>2.6906916264357431E-2</v>
      </c>
      <c r="AA89">
        <f t="shared" si="29"/>
        <v>8</v>
      </c>
      <c r="AB89" s="1">
        <v>0.22600000000000001</v>
      </c>
      <c r="AC89" s="1">
        <v>0.27700000000000002</v>
      </c>
      <c r="AD89" s="1">
        <v>0.29899999999999999</v>
      </c>
      <c r="AE89" s="1">
        <v>0.27200000000000002</v>
      </c>
      <c r="AL89">
        <f t="shared" si="30"/>
        <v>0.26850000000000002</v>
      </c>
      <c r="AM89">
        <f t="shared" si="31"/>
        <v>3.0664855018951793E-2</v>
      </c>
      <c r="AN89">
        <f t="shared" si="32"/>
        <v>4</v>
      </c>
      <c r="AO89">
        <f t="shared" si="33"/>
        <v>8.1789323610943662E-8</v>
      </c>
      <c r="AP89">
        <f t="shared" si="34"/>
        <v>1.8791579554684242E-8</v>
      </c>
      <c r="AQ89">
        <f t="shared" si="35"/>
        <v>4</v>
      </c>
      <c r="AR89">
        <f t="shared" si="36"/>
        <v>3.7974117838676409</v>
      </c>
      <c r="AS89">
        <f t="shared" si="37"/>
        <v>0.74069708411268287</v>
      </c>
      <c r="AT89" s="24" t="str">
        <f t="shared" si="38"/>
        <v>Nontoxic</v>
      </c>
      <c r="AU89" s="2">
        <f t="shared" si="39"/>
        <v>98.577329050022939</v>
      </c>
      <c r="AV89" s="4" t="s">
        <v>663</v>
      </c>
      <c r="AX89" s="2">
        <f t="shared" si="40"/>
        <v>7</v>
      </c>
      <c r="AY89" s="2">
        <f t="shared" si="41"/>
        <v>3</v>
      </c>
      <c r="AZ89" s="2">
        <f t="shared" si="42"/>
        <v>7.2398214285714242E-4</v>
      </c>
      <c r="BA89" s="2">
        <f t="shared" si="43"/>
        <v>9.4033333333333295E-4</v>
      </c>
      <c r="BB89" s="2">
        <f t="shared" si="44"/>
        <v>7.8888749999999968E-4</v>
      </c>
      <c r="BC89" s="2">
        <f t="shared" si="45"/>
        <v>1.1253968253968254</v>
      </c>
      <c r="BD89" s="2">
        <f t="shared" si="46"/>
        <v>6.5902879739931058E-2</v>
      </c>
      <c r="BE89" s="2">
        <v>6.6349999999999998</v>
      </c>
      <c r="BF89" s="2" t="str">
        <f t="shared" si="47"/>
        <v>Same Var</v>
      </c>
      <c r="BG89" s="2">
        <f t="shared" si="48"/>
        <v>0.4131441853858846</v>
      </c>
      <c r="BH89" s="2" t="str">
        <f t="shared" si="49"/>
        <v>NS</v>
      </c>
      <c r="BI89" s="2" t="str">
        <f t="shared" si="50"/>
        <v>NS</v>
      </c>
      <c r="BJ89" s="2" t="str">
        <f t="shared" si="51"/>
        <v>Same Var T-test</v>
      </c>
      <c r="BK89" s="2" t="str">
        <f t="shared" si="52"/>
        <v/>
      </c>
      <c r="BL89" s="2" t="str">
        <f t="shared" si="53"/>
        <v/>
      </c>
    </row>
    <row r="90" spans="1:64" x14ac:dyDescent="0.2">
      <c r="A90" s="1" t="s">
        <v>142</v>
      </c>
      <c r="B90" s="1" t="s">
        <v>430</v>
      </c>
      <c r="C90" s="25">
        <v>38496</v>
      </c>
      <c r="D90" s="1" t="s">
        <v>796</v>
      </c>
      <c r="E90" s="7">
        <v>0.54166666666666663</v>
      </c>
      <c r="F90" s="1">
        <v>0.1</v>
      </c>
      <c r="G90" s="1" t="s">
        <v>881</v>
      </c>
      <c r="H90" s="1" t="s">
        <v>711</v>
      </c>
      <c r="I90" s="1" t="s">
        <v>61</v>
      </c>
      <c r="J90" s="1" t="s">
        <v>882</v>
      </c>
      <c r="K90">
        <v>0.75</v>
      </c>
      <c r="L90">
        <v>0.25</v>
      </c>
      <c r="M90" s="1">
        <v>0.32200000000000001</v>
      </c>
      <c r="N90" s="1">
        <v>0.28499999999999998</v>
      </c>
      <c r="O90" s="1">
        <v>0.27800000000000002</v>
      </c>
      <c r="P90" s="1">
        <v>0.26</v>
      </c>
      <c r="Q90" s="1">
        <v>0.25800000000000001</v>
      </c>
      <c r="R90" s="1">
        <v>0.28799999999999998</v>
      </c>
      <c r="S90" s="1">
        <v>0.23400000000000001</v>
      </c>
      <c r="T90" s="1">
        <v>0.254</v>
      </c>
      <c r="Y90">
        <f t="shared" si="27"/>
        <v>0.27237500000000003</v>
      </c>
      <c r="Z90">
        <f t="shared" si="28"/>
        <v>2.6906916264357431E-2</v>
      </c>
      <c r="AA90">
        <f t="shared" si="29"/>
        <v>8</v>
      </c>
      <c r="AB90" s="1">
        <v>0.27200000000000002</v>
      </c>
      <c r="AC90" s="1">
        <v>0.32500000000000001</v>
      </c>
      <c r="AD90" s="1">
        <v>0.27900000000000003</v>
      </c>
      <c r="AE90" s="1">
        <v>0.23400000000000001</v>
      </c>
      <c r="AL90">
        <f t="shared" si="30"/>
        <v>0.27750000000000002</v>
      </c>
      <c r="AM90">
        <f t="shared" si="31"/>
        <v>3.7331845208436749E-2</v>
      </c>
      <c r="AN90">
        <f t="shared" si="32"/>
        <v>4</v>
      </c>
      <c r="AO90">
        <f t="shared" si="33"/>
        <v>1.5945778901273247E-7</v>
      </c>
      <c r="AP90">
        <f t="shared" si="34"/>
        <v>4.0834912888018469E-8</v>
      </c>
      <c r="AQ90">
        <f t="shared" si="35"/>
        <v>3</v>
      </c>
      <c r="AR90">
        <f t="shared" si="36"/>
        <v>3.6640456492274951</v>
      </c>
      <c r="AS90">
        <f t="shared" si="37"/>
        <v>0.76489232840434507</v>
      </c>
      <c r="AT90" s="24" t="str">
        <f t="shared" si="38"/>
        <v>Nontoxic</v>
      </c>
      <c r="AU90" s="2">
        <f t="shared" si="39"/>
        <v>101.88159706287287</v>
      </c>
      <c r="AV90" s="26" t="s">
        <v>884</v>
      </c>
      <c r="AW90" s="4" t="s">
        <v>666</v>
      </c>
      <c r="AX90" s="2">
        <f t="shared" si="40"/>
        <v>7</v>
      </c>
      <c r="AY90" s="2">
        <f t="shared" si="41"/>
        <v>3</v>
      </c>
      <c r="AZ90" s="2">
        <f t="shared" si="42"/>
        <v>7.2398214285714242E-4</v>
      </c>
      <c r="BA90" s="2">
        <f t="shared" si="43"/>
        <v>1.3936666666666819E-3</v>
      </c>
      <c r="BB90" s="2">
        <f t="shared" si="44"/>
        <v>9.2488750000000418E-4</v>
      </c>
      <c r="BC90" s="2">
        <f t="shared" si="45"/>
        <v>1.1253968253968254</v>
      </c>
      <c r="BD90" s="2">
        <f t="shared" si="46"/>
        <v>0.43031369318972884</v>
      </c>
      <c r="BE90" s="2">
        <v>6.6349999999999998</v>
      </c>
      <c r="BF90" s="2" t="str">
        <f t="shared" si="47"/>
        <v>Same Var</v>
      </c>
      <c r="BG90" s="2">
        <f t="shared" si="48"/>
        <v>0.39438598952030618</v>
      </c>
      <c r="BH90" s="2" t="str">
        <f t="shared" si="49"/>
        <v>NS</v>
      </c>
      <c r="BI90" s="2" t="str">
        <f t="shared" si="50"/>
        <v>NS</v>
      </c>
      <c r="BJ90" s="2" t="str">
        <f t="shared" si="51"/>
        <v/>
      </c>
      <c r="BK90" s="2" t="str">
        <f t="shared" si="52"/>
        <v/>
      </c>
      <c r="BL90" s="2" t="str">
        <f t="shared" si="53"/>
        <v/>
      </c>
    </row>
    <row r="91" spans="1:64" x14ac:dyDescent="0.2">
      <c r="A91" s="1" t="s">
        <v>142</v>
      </c>
      <c r="B91" s="1" t="s">
        <v>463</v>
      </c>
      <c r="C91" s="25">
        <v>38495</v>
      </c>
      <c r="D91" s="1" t="s">
        <v>796</v>
      </c>
      <c r="E91" s="7">
        <v>0.65277777777777779</v>
      </c>
      <c r="F91" s="1">
        <v>0</v>
      </c>
      <c r="G91" s="1" t="s">
        <v>881</v>
      </c>
      <c r="H91" s="1" t="s">
        <v>711</v>
      </c>
      <c r="I91" s="1" t="s">
        <v>61</v>
      </c>
      <c r="J91" s="1" t="s">
        <v>882</v>
      </c>
      <c r="K91">
        <v>0.75</v>
      </c>
      <c r="L91">
        <v>0.25</v>
      </c>
      <c r="M91" s="1">
        <v>0.32200000000000001</v>
      </c>
      <c r="N91" s="1">
        <v>0.28499999999999998</v>
      </c>
      <c r="O91" s="1">
        <v>0.27800000000000002</v>
      </c>
      <c r="P91" s="1">
        <v>0.26</v>
      </c>
      <c r="Q91" s="1">
        <v>0.25800000000000001</v>
      </c>
      <c r="R91" s="1">
        <v>0.28799999999999998</v>
      </c>
      <c r="S91" s="1">
        <v>0.23400000000000001</v>
      </c>
      <c r="T91" s="1">
        <v>0.254</v>
      </c>
      <c r="Y91">
        <f t="shared" si="27"/>
        <v>0.27237500000000003</v>
      </c>
      <c r="Z91">
        <f t="shared" si="28"/>
        <v>2.6906916264357431E-2</v>
      </c>
      <c r="AA91">
        <f t="shared" si="29"/>
        <v>8</v>
      </c>
      <c r="AB91" s="1">
        <v>0.313</v>
      </c>
      <c r="AC91" s="1">
        <v>0.26500000000000001</v>
      </c>
      <c r="AD91" s="1">
        <v>0.249</v>
      </c>
      <c r="AE91" s="1">
        <v>0.28599999999999998</v>
      </c>
      <c r="AL91">
        <f t="shared" si="30"/>
        <v>0.27825</v>
      </c>
      <c r="AM91">
        <f t="shared" si="31"/>
        <v>2.7681221071332817E-2</v>
      </c>
      <c r="AN91">
        <f t="shared" si="32"/>
        <v>4</v>
      </c>
      <c r="AO91">
        <f t="shared" si="33"/>
        <v>5.8790485850139525E-8</v>
      </c>
      <c r="AP91">
        <f t="shared" si="34"/>
        <v>1.2602252153063886E-8</v>
      </c>
      <c r="AQ91">
        <f t="shared" si="35"/>
        <v>4</v>
      </c>
      <c r="AR91">
        <f t="shared" si="36"/>
        <v>4.7503052437929014</v>
      </c>
      <c r="AS91">
        <f t="shared" si="37"/>
        <v>0.74069708411268287</v>
      </c>
      <c r="AT91" s="24" t="str">
        <f t="shared" si="38"/>
        <v>Nontoxic</v>
      </c>
      <c r="AU91" s="2">
        <f t="shared" si="39"/>
        <v>102.15695273061036</v>
      </c>
      <c r="AV91" s="26" t="s">
        <v>884</v>
      </c>
      <c r="AW91" s="4" t="s">
        <v>666</v>
      </c>
      <c r="AX91" s="2">
        <f t="shared" si="40"/>
        <v>7</v>
      </c>
      <c r="AY91" s="2">
        <f t="shared" si="41"/>
        <v>3</v>
      </c>
      <c r="AZ91" s="2">
        <f t="shared" si="42"/>
        <v>7.2398214285714242E-4</v>
      </c>
      <c r="BA91" s="2">
        <f t="shared" si="43"/>
        <v>7.6625E-4</v>
      </c>
      <c r="BB91" s="2">
        <f t="shared" si="44"/>
        <v>7.3666249999999964E-4</v>
      </c>
      <c r="BC91" s="2">
        <f t="shared" si="45"/>
        <v>1.1253968253968254</v>
      </c>
      <c r="BD91" s="2">
        <f t="shared" si="46"/>
        <v>3.0264371870786428E-3</v>
      </c>
      <c r="BE91" s="2">
        <v>6.6349999999999998</v>
      </c>
      <c r="BF91" s="2" t="str">
        <f t="shared" si="47"/>
        <v>Same Var</v>
      </c>
      <c r="BG91" s="2">
        <f t="shared" si="48"/>
        <v>0.36553561482050306</v>
      </c>
      <c r="BH91" s="2" t="str">
        <f t="shared" si="49"/>
        <v>NS</v>
      </c>
      <c r="BI91" s="2" t="str">
        <f t="shared" si="50"/>
        <v>NS</v>
      </c>
      <c r="BJ91" s="2" t="str">
        <f t="shared" si="51"/>
        <v/>
      </c>
      <c r="BK91" s="2" t="str">
        <f t="shared" si="52"/>
        <v/>
      </c>
      <c r="BL91" s="2" t="str">
        <f t="shared" si="53"/>
        <v/>
      </c>
    </row>
    <row r="92" spans="1:64" x14ac:dyDescent="0.2">
      <c r="A92" s="1" t="s">
        <v>142</v>
      </c>
      <c r="B92" s="1" t="s">
        <v>465</v>
      </c>
      <c r="C92" s="25">
        <v>38495</v>
      </c>
      <c r="D92" s="1" t="s">
        <v>796</v>
      </c>
      <c r="E92" s="7">
        <v>0.47916666666666669</v>
      </c>
      <c r="F92" s="1">
        <v>0.1</v>
      </c>
      <c r="G92" s="1" t="s">
        <v>881</v>
      </c>
      <c r="H92" s="1" t="s">
        <v>711</v>
      </c>
      <c r="I92" s="1" t="s">
        <v>61</v>
      </c>
      <c r="J92" s="1" t="s">
        <v>882</v>
      </c>
      <c r="K92">
        <v>0.75</v>
      </c>
      <c r="L92">
        <v>0.25</v>
      </c>
      <c r="M92" s="1">
        <v>0.32200000000000001</v>
      </c>
      <c r="N92" s="1">
        <v>0.28499999999999998</v>
      </c>
      <c r="O92" s="1">
        <v>0.27800000000000002</v>
      </c>
      <c r="P92" s="1">
        <v>0.26</v>
      </c>
      <c r="Q92" s="1">
        <v>0.25800000000000001</v>
      </c>
      <c r="R92" s="1">
        <v>0.28799999999999998</v>
      </c>
      <c r="S92" s="1">
        <v>0.23400000000000001</v>
      </c>
      <c r="T92" s="1">
        <v>0.254</v>
      </c>
      <c r="Y92">
        <f t="shared" si="27"/>
        <v>0.27237500000000003</v>
      </c>
      <c r="Z92">
        <f t="shared" si="28"/>
        <v>2.6906916264357431E-2</v>
      </c>
      <c r="AA92">
        <f t="shared" si="29"/>
        <v>8</v>
      </c>
      <c r="AB92" s="1">
        <v>0.307</v>
      </c>
      <c r="AC92" s="1">
        <v>0.27100000000000002</v>
      </c>
      <c r="AD92" s="1">
        <v>0.27800000000000002</v>
      </c>
      <c r="AE92" s="1">
        <v>0.24199999999999999</v>
      </c>
      <c r="AL92">
        <f t="shared" si="30"/>
        <v>0.27450000000000002</v>
      </c>
      <c r="AM92">
        <f t="shared" si="31"/>
        <v>2.6689573494781318E-2</v>
      </c>
      <c r="AN92">
        <f t="shared" si="32"/>
        <v>4</v>
      </c>
      <c r="AO92">
        <f t="shared" si="33"/>
        <v>5.2435654247104448E-8</v>
      </c>
      <c r="AP92">
        <f t="shared" si="34"/>
        <v>1.0941412888017593E-8</v>
      </c>
      <c r="AQ92">
        <f t="shared" si="35"/>
        <v>4</v>
      </c>
      <c r="AR92">
        <f t="shared" si="36"/>
        <v>4.6403038709073527</v>
      </c>
      <c r="AS92">
        <f t="shared" si="37"/>
        <v>0.74069708411268287</v>
      </c>
      <c r="AT92" s="24" t="str">
        <f t="shared" si="38"/>
        <v>Nontoxic</v>
      </c>
      <c r="AU92" s="2">
        <f t="shared" si="39"/>
        <v>100.78017439192291</v>
      </c>
      <c r="AV92" s="26" t="s">
        <v>884</v>
      </c>
      <c r="AW92" s="4" t="s">
        <v>666</v>
      </c>
      <c r="AX92" s="2">
        <f t="shared" si="40"/>
        <v>7</v>
      </c>
      <c r="AY92" s="2">
        <f t="shared" si="41"/>
        <v>3</v>
      </c>
      <c r="AZ92" s="2">
        <f t="shared" si="42"/>
        <v>7.2398214285714242E-4</v>
      </c>
      <c r="BA92" s="2">
        <f t="shared" si="43"/>
        <v>7.1233333333333348E-4</v>
      </c>
      <c r="BB92" s="2">
        <f t="shared" si="44"/>
        <v>7.2048749999999975E-4</v>
      </c>
      <c r="BC92" s="2">
        <f t="shared" si="45"/>
        <v>1.1253968253968254</v>
      </c>
      <c r="BD92" s="2">
        <f t="shared" si="46"/>
        <v>2.4495330257978567E-4</v>
      </c>
      <c r="BE92" s="2">
        <v>6.6349999999999998</v>
      </c>
      <c r="BF92" s="2" t="str">
        <f t="shared" si="47"/>
        <v>Same Var</v>
      </c>
      <c r="BG92" s="2">
        <f t="shared" si="48"/>
        <v>0.44984984951382367</v>
      </c>
      <c r="BH92" s="2" t="str">
        <f t="shared" si="49"/>
        <v>NS</v>
      </c>
      <c r="BI92" s="2" t="str">
        <f t="shared" si="50"/>
        <v>NS</v>
      </c>
      <c r="BJ92" s="2" t="str">
        <f t="shared" si="51"/>
        <v/>
      </c>
      <c r="BK92" s="2" t="str">
        <f t="shared" si="52"/>
        <v/>
      </c>
      <c r="BL92" s="2" t="str">
        <f t="shared" si="53"/>
        <v/>
      </c>
    </row>
    <row r="93" spans="1:64" x14ac:dyDescent="0.2">
      <c r="A93" s="1" t="s">
        <v>142</v>
      </c>
      <c r="B93" s="1" t="s">
        <v>468</v>
      </c>
      <c r="C93" s="25">
        <v>38496</v>
      </c>
      <c r="D93" s="1" t="s">
        <v>796</v>
      </c>
      <c r="E93" s="7">
        <v>0.69444444444444442</v>
      </c>
      <c r="F93" s="1">
        <v>0.1</v>
      </c>
      <c r="G93" s="1" t="s">
        <v>881</v>
      </c>
      <c r="H93" s="1" t="s">
        <v>711</v>
      </c>
      <c r="I93" s="1" t="s">
        <v>61</v>
      </c>
      <c r="J93" s="1" t="s">
        <v>882</v>
      </c>
      <c r="K93">
        <v>0.75</v>
      </c>
      <c r="L93">
        <v>0.25</v>
      </c>
      <c r="M93" s="1">
        <v>0.32200000000000001</v>
      </c>
      <c r="N93" s="1">
        <v>0.28499999999999998</v>
      </c>
      <c r="O93" s="1">
        <v>0.27800000000000002</v>
      </c>
      <c r="P93" s="1">
        <v>0.26</v>
      </c>
      <c r="Q93" s="1">
        <v>0.25800000000000001</v>
      </c>
      <c r="R93" s="1">
        <v>0.28799999999999998</v>
      </c>
      <c r="S93" s="1">
        <v>0.23400000000000001</v>
      </c>
      <c r="T93" s="1">
        <v>0.254</v>
      </c>
      <c r="Y93">
        <f t="shared" si="27"/>
        <v>0.27237500000000003</v>
      </c>
      <c r="Z93">
        <f t="shared" si="28"/>
        <v>2.6906916264357431E-2</v>
      </c>
      <c r="AA93">
        <f t="shared" si="29"/>
        <v>8</v>
      </c>
      <c r="AB93" s="1">
        <v>0.28699999999999998</v>
      </c>
      <c r="AC93" s="1">
        <v>0.26700000000000002</v>
      </c>
      <c r="AD93" s="1">
        <v>0.253</v>
      </c>
      <c r="AE93" s="1">
        <v>0.25600000000000001</v>
      </c>
      <c r="AL93">
        <f t="shared" si="30"/>
        <v>0.26575000000000004</v>
      </c>
      <c r="AM93">
        <f t="shared" si="31"/>
        <v>1.5392097539538473E-2</v>
      </c>
      <c r="AN93">
        <f t="shared" si="32"/>
        <v>4</v>
      </c>
      <c r="AO93">
        <f t="shared" si="33"/>
        <v>1.212953343818515E-8</v>
      </c>
      <c r="AP93">
        <f t="shared" si="34"/>
        <v>1.5395530789898086E-9</v>
      </c>
      <c r="AQ93">
        <f t="shared" si="35"/>
        <v>7</v>
      </c>
      <c r="AR93">
        <f t="shared" si="36"/>
        <v>5.8572445585649113</v>
      </c>
      <c r="AS93">
        <f t="shared" si="37"/>
        <v>0.71114177808178591</v>
      </c>
      <c r="AT93" s="24" t="str">
        <f t="shared" si="38"/>
        <v>Nontoxic</v>
      </c>
      <c r="AU93" s="2">
        <f t="shared" si="39"/>
        <v>97.567691601652143</v>
      </c>
      <c r="AV93" s="4" t="s">
        <v>663</v>
      </c>
      <c r="AX93" s="2">
        <f t="shared" si="40"/>
        <v>7</v>
      </c>
      <c r="AY93" s="2">
        <f t="shared" si="41"/>
        <v>3</v>
      </c>
      <c r="AZ93" s="2">
        <f t="shared" si="42"/>
        <v>7.2398214285714242E-4</v>
      </c>
      <c r="BA93" s="2">
        <f t="shared" si="43"/>
        <v>2.3691666666666634E-4</v>
      </c>
      <c r="BB93" s="2">
        <f t="shared" si="44"/>
        <v>5.7786249999999958E-4</v>
      </c>
      <c r="BC93" s="2">
        <f t="shared" si="45"/>
        <v>1.1253968253968254</v>
      </c>
      <c r="BD93" s="2">
        <f t="shared" si="46"/>
        <v>0.97464912643231516</v>
      </c>
      <c r="BE93" s="2">
        <v>6.6349999999999998</v>
      </c>
      <c r="BF93" s="2" t="str">
        <f t="shared" si="47"/>
        <v>Same Var</v>
      </c>
      <c r="BG93" s="2">
        <f t="shared" si="48"/>
        <v>0.33113763740187163</v>
      </c>
      <c r="BH93" s="2" t="str">
        <f t="shared" si="49"/>
        <v>NS</v>
      </c>
      <c r="BI93" s="2" t="str">
        <f t="shared" si="50"/>
        <v>NS</v>
      </c>
      <c r="BJ93" s="2" t="str">
        <f t="shared" si="51"/>
        <v>Same Var T-test</v>
      </c>
      <c r="BK93" s="2" t="str">
        <f t="shared" si="52"/>
        <v/>
      </c>
      <c r="BL93" s="2" t="str">
        <f t="shared" si="53"/>
        <v/>
      </c>
    </row>
    <row r="94" spans="1:64" x14ac:dyDescent="0.2">
      <c r="A94" s="1" t="s">
        <v>142</v>
      </c>
      <c r="B94" s="1" t="s">
        <v>567</v>
      </c>
      <c r="C94" s="25">
        <v>38496</v>
      </c>
      <c r="D94" s="1" t="s">
        <v>796</v>
      </c>
      <c r="E94" s="7">
        <v>0.36458333333333331</v>
      </c>
      <c r="F94" s="1">
        <v>0.1</v>
      </c>
      <c r="G94" s="1" t="s">
        <v>881</v>
      </c>
      <c r="H94" s="1" t="s">
        <v>711</v>
      </c>
      <c r="I94" s="1" t="s">
        <v>61</v>
      </c>
      <c r="J94" s="1" t="s">
        <v>882</v>
      </c>
      <c r="K94">
        <v>0.75</v>
      </c>
      <c r="L94">
        <v>0.25</v>
      </c>
      <c r="M94" s="1">
        <v>0.32200000000000001</v>
      </c>
      <c r="N94" s="1">
        <v>0.28499999999999998</v>
      </c>
      <c r="O94" s="1">
        <v>0.27800000000000002</v>
      </c>
      <c r="P94" s="1">
        <v>0.26</v>
      </c>
      <c r="Q94" s="1">
        <v>0.25800000000000001</v>
      </c>
      <c r="R94" s="1">
        <v>0.28799999999999998</v>
      </c>
      <c r="S94" s="1">
        <v>0.23400000000000001</v>
      </c>
      <c r="T94" s="1">
        <v>0.254</v>
      </c>
      <c r="Y94">
        <f t="shared" si="27"/>
        <v>0.27237500000000003</v>
      </c>
      <c r="Z94">
        <f t="shared" si="28"/>
        <v>2.6906916264357431E-2</v>
      </c>
      <c r="AA94">
        <f t="shared" si="29"/>
        <v>8</v>
      </c>
      <c r="AB94" s="1">
        <v>0.314</v>
      </c>
      <c r="AC94" s="1">
        <v>0.31</v>
      </c>
      <c r="AD94" s="1">
        <v>0.32200000000000001</v>
      </c>
      <c r="AE94" s="1">
        <v>0.31900000000000001</v>
      </c>
      <c r="AL94">
        <f t="shared" si="30"/>
        <v>0.31624999999999998</v>
      </c>
      <c r="AM94">
        <f t="shared" si="31"/>
        <v>5.315072906367329E-3</v>
      </c>
      <c r="AN94">
        <f t="shared" si="32"/>
        <v>4</v>
      </c>
      <c r="AO94">
        <f t="shared" si="33"/>
        <v>3.3602304092913234E-9</v>
      </c>
      <c r="AP94">
        <f t="shared" si="34"/>
        <v>3.868146530638859E-10</v>
      </c>
      <c r="AQ94">
        <f t="shared" si="35"/>
        <v>8</v>
      </c>
      <c r="AR94">
        <f t="shared" si="36"/>
        <v>14.706338749717252</v>
      </c>
      <c r="AS94">
        <f t="shared" si="37"/>
        <v>0.70638661264483749</v>
      </c>
      <c r="AT94" s="24" t="str">
        <f t="shared" si="38"/>
        <v>Nontoxic</v>
      </c>
      <c r="AU94" s="2">
        <f t="shared" si="39"/>
        <v>116.10830656264339</v>
      </c>
      <c r="AV94" s="26" t="s">
        <v>884</v>
      </c>
      <c r="AW94" s="4" t="s">
        <v>666</v>
      </c>
      <c r="AX94" s="2">
        <f t="shared" si="40"/>
        <v>7</v>
      </c>
      <c r="AY94" s="2">
        <f t="shared" si="41"/>
        <v>3</v>
      </c>
      <c r="AZ94" s="2">
        <f t="shared" si="42"/>
        <v>7.2398214285714242E-4</v>
      </c>
      <c r="BA94" s="2">
        <f t="shared" si="43"/>
        <v>2.8250000000000046E-5</v>
      </c>
      <c r="BB94" s="2">
        <f t="shared" si="44"/>
        <v>5.1526249999999968E-4</v>
      </c>
      <c r="BC94" s="2">
        <f t="shared" si="45"/>
        <v>1.1253968253968254</v>
      </c>
      <c r="BD94" s="2">
        <f t="shared" si="46"/>
        <v>5.624786908205242</v>
      </c>
      <c r="BE94" s="2">
        <v>6.6349999999999998</v>
      </c>
      <c r="BF94" s="2" t="str">
        <f t="shared" si="47"/>
        <v>Same Var</v>
      </c>
      <c r="BG94" s="2">
        <f t="shared" si="48"/>
        <v>5.1108796391573673E-3</v>
      </c>
      <c r="BH94" s="2" t="str">
        <f t="shared" si="49"/>
        <v>NS</v>
      </c>
      <c r="BI94" s="2" t="str">
        <f t="shared" si="50"/>
        <v>NS</v>
      </c>
      <c r="BJ94" s="2" t="str">
        <f t="shared" si="51"/>
        <v/>
      </c>
      <c r="BK94" s="2" t="str">
        <f t="shared" si="52"/>
        <v/>
      </c>
      <c r="BL94" s="2" t="str">
        <f t="shared" si="53"/>
        <v/>
      </c>
    </row>
    <row r="95" spans="1:64" x14ac:dyDescent="0.2">
      <c r="A95" s="1" t="s">
        <v>142</v>
      </c>
      <c r="B95" s="1" t="s">
        <v>549</v>
      </c>
      <c r="C95" s="25">
        <v>38839</v>
      </c>
      <c r="D95" s="1" t="s">
        <v>874</v>
      </c>
      <c r="E95" s="7">
        <v>0.58333333333333337</v>
      </c>
      <c r="F95" s="1">
        <v>0.1</v>
      </c>
      <c r="G95" s="1" t="s">
        <v>881</v>
      </c>
      <c r="H95" s="1" t="s">
        <v>711</v>
      </c>
      <c r="I95" s="1" t="s">
        <v>61</v>
      </c>
      <c r="J95" s="1" t="s">
        <v>882</v>
      </c>
      <c r="K95">
        <v>0.75</v>
      </c>
      <c r="L95">
        <v>0.25</v>
      </c>
      <c r="M95" s="1">
        <v>0.51</v>
      </c>
      <c r="N95" s="1">
        <v>0.56999999999999995</v>
      </c>
      <c r="O95" s="1">
        <v>0.53</v>
      </c>
      <c r="P95" s="1">
        <v>0.56000000000000005</v>
      </c>
      <c r="Y95">
        <f t="shared" si="27"/>
        <v>0.54249999999999998</v>
      </c>
      <c r="Z95">
        <f t="shared" si="28"/>
        <v>2.7537852736430495E-2</v>
      </c>
      <c r="AA95">
        <f t="shared" si="29"/>
        <v>4</v>
      </c>
      <c r="AB95" s="1">
        <v>0.63</v>
      </c>
      <c r="AC95" s="1">
        <v>0.71</v>
      </c>
      <c r="AD95" s="1">
        <v>0.61</v>
      </c>
      <c r="AE95" s="1">
        <v>0.71</v>
      </c>
      <c r="AL95">
        <f t="shared" si="30"/>
        <v>0.66499999999999992</v>
      </c>
      <c r="AM95">
        <f t="shared" si="31"/>
        <v>5.2599112793531654E-2</v>
      </c>
      <c r="AN95">
        <f t="shared" si="32"/>
        <v>4</v>
      </c>
      <c r="AO95">
        <f t="shared" si="33"/>
        <v>6.3729453192816757E-7</v>
      </c>
      <c r="AP95">
        <f t="shared" si="34"/>
        <v>1.6325833355938928E-7</v>
      </c>
      <c r="AQ95">
        <f t="shared" si="35"/>
        <v>3</v>
      </c>
      <c r="AR95">
        <f t="shared" si="36"/>
        <v>9.1357671308966868</v>
      </c>
      <c r="AS95">
        <f t="shared" si="37"/>
        <v>0.76489232840434507</v>
      </c>
      <c r="AT95" s="24" t="str">
        <f t="shared" si="38"/>
        <v>Nontoxic</v>
      </c>
      <c r="AU95" s="2">
        <f t="shared" si="39"/>
        <v>122.58064516129031</v>
      </c>
      <c r="AV95" s="26" t="s">
        <v>884</v>
      </c>
      <c r="AW95" s="4" t="s">
        <v>666</v>
      </c>
      <c r="AX95" s="2">
        <f t="shared" si="40"/>
        <v>3</v>
      </c>
      <c r="AY95" s="2">
        <f t="shared" si="41"/>
        <v>3</v>
      </c>
      <c r="AZ95" s="2">
        <f t="shared" si="42"/>
        <v>7.5833333333333243E-4</v>
      </c>
      <c r="BA95" s="2">
        <f t="shared" si="43"/>
        <v>2.7666666666666651E-3</v>
      </c>
      <c r="BB95" s="2">
        <f t="shared" si="44"/>
        <v>1.7624999999999987E-3</v>
      </c>
      <c r="BC95" s="2">
        <f t="shared" si="45"/>
        <v>1.1666666666666667</v>
      </c>
      <c r="BD95" s="2">
        <f t="shared" si="46"/>
        <v>1.0091713411011287</v>
      </c>
      <c r="BE95" s="2">
        <v>6.6349999999999998</v>
      </c>
      <c r="BF95" s="2" t="str">
        <f t="shared" si="47"/>
        <v>Same Var</v>
      </c>
      <c r="BG95" s="2">
        <f t="shared" si="48"/>
        <v>3.0854149125129865E-3</v>
      </c>
      <c r="BH95" s="2" t="str">
        <f t="shared" si="49"/>
        <v>NS</v>
      </c>
      <c r="BI95" s="2" t="str">
        <f t="shared" si="50"/>
        <v>NS</v>
      </c>
      <c r="BJ95" s="2" t="str">
        <f t="shared" si="51"/>
        <v/>
      </c>
      <c r="BK95" s="2" t="str">
        <f t="shared" si="52"/>
        <v/>
      </c>
      <c r="BL95" s="2" t="str">
        <f t="shared" si="53"/>
        <v/>
      </c>
    </row>
    <row r="96" spans="1:64" x14ac:dyDescent="0.2">
      <c r="A96" s="1" t="s">
        <v>142</v>
      </c>
      <c r="B96" s="1" t="s">
        <v>455</v>
      </c>
      <c r="C96" s="25">
        <v>38467</v>
      </c>
      <c r="D96" s="1" t="s">
        <v>808</v>
      </c>
      <c r="E96" s="7">
        <v>0.58333333333333337</v>
      </c>
      <c r="F96" s="1">
        <v>0</v>
      </c>
      <c r="G96" s="1" t="s">
        <v>881</v>
      </c>
      <c r="H96" s="1" t="s">
        <v>711</v>
      </c>
      <c r="I96" s="1" t="s">
        <v>61</v>
      </c>
      <c r="J96" s="1" t="s">
        <v>882</v>
      </c>
      <c r="K96">
        <v>0.75</v>
      </c>
      <c r="L96">
        <v>0.25</v>
      </c>
      <c r="M96" s="1">
        <v>0.249</v>
      </c>
      <c r="N96" s="1">
        <v>0.24299999999999999</v>
      </c>
      <c r="O96" s="1">
        <v>0.27700000000000002</v>
      </c>
      <c r="P96" s="1">
        <v>0.23599999999999999</v>
      </c>
      <c r="Q96" s="1">
        <v>0.23200000000000001</v>
      </c>
      <c r="R96" s="1">
        <v>0.20799999999999999</v>
      </c>
      <c r="S96" s="1">
        <v>0.29699999999999999</v>
      </c>
      <c r="T96" s="1">
        <v>0.27100000000000002</v>
      </c>
      <c r="Y96">
        <f t="shared" si="27"/>
        <v>0.25162499999999999</v>
      </c>
      <c r="Z96">
        <f t="shared" si="28"/>
        <v>2.8515346745217773E-2</v>
      </c>
      <c r="AA96">
        <f t="shared" si="29"/>
        <v>8</v>
      </c>
      <c r="AB96" s="1">
        <v>0.28399999999999997</v>
      </c>
      <c r="AC96" s="1">
        <v>0.30399999999999999</v>
      </c>
      <c r="AD96" s="1">
        <v>0.28499999999999998</v>
      </c>
      <c r="AE96" s="1">
        <v>0.34799999999999998</v>
      </c>
      <c r="AL96">
        <f t="shared" si="30"/>
        <v>0.30525000000000002</v>
      </c>
      <c r="AM96">
        <f t="shared" si="31"/>
        <v>2.9948567021923882E-2</v>
      </c>
      <c r="AN96">
        <f t="shared" si="32"/>
        <v>4</v>
      </c>
      <c r="AO96">
        <f t="shared" si="33"/>
        <v>7.9187095863448333E-8</v>
      </c>
      <c r="AP96">
        <f t="shared" si="34"/>
        <v>1.7226535197883688E-8</v>
      </c>
      <c r="AQ96">
        <f t="shared" si="35"/>
        <v>4</v>
      </c>
      <c r="AR96">
        <f t="shared" si="36"/>
        <v>6.9467041147495587</v>
      </c>
      <c r="AS96">
        <f t="shared" si="37"/>
        <v>0.74069708411268287</v>
      </c>
      <c r="AT96" s="24" t="str">
        <f t="shared" si="38"/>
        <v>Nontoxic</v>
      </c>
      <c r="AU96" s="2">
        <f t="shared" si="39"/>
        <v>121.31147540983609</v>
      </c>
      <c r="AV96" s="26" t="s">
        <v>884</v>
      </c>
      <c r="AW96" s="4" t="s">
        <v>666</v>
      </c>
      <c r="AX96" s="2">
        <f t="shared" si="40"/>
        <v>7</v>
      </c>
      <c r="AY96" s="2">
        <f t="shared" si="41"/>
        <v>3</v>
      </c>
      <c r="AZ96" s="2">
        <f t="shared" si="42"/>
        <v>8.1312500000000189E-4</v>
      </c>
      <c r="BA96" s="2">
        <f t="shared" si="43"/>
        <v>8.9691666666666663E-4</v>
      </c>
      <c r="BB96" s="2">
        <f t="shared" si="44"/>
        <v>8.3826250000000135E-4</v>
      </c>
      <c r="BC96" s="2">
        <f t="shared" si="45"/>
        <v>1.1253968253968254</v>
      </c>
      <c r="BD96" s="2">
        <f t="shared" si="46"/>
        <v>9.0902702187155033E-3</v>
      </c>
      <c r="BE96" s="2">
        <v>6.6349999999999998</v>
      </c>
      <c r="BF96" s="2" t="str">
        <f t="shared" si="47"/>
        <v>Same Var</v>
      </c>
      <c r="BG96" s="2">
        <f t="shared" si="48"/>
        <v>6.3977607050856354E-3</v>
      </c>
      <c r="BH96" s="2" t="str">
        <f t="shared" si="49"/>
        <v>NS</v>
      </c>
      <c r="BI96" s="2" t="str">
        <f t="shared" si="50"/>
        <v>NS</v>
      </c>
      <c r="BJ96" s="2" t="str">
        <f t="shared" si="51"/>
        <v/>
      </c>
      <c r="BK96" s="2" t="str">
        <f t="shared" si="52"/>
        <v/>
      </c>
      <c r="BL96" s="2" t="str">
        <f t="shared" si="53"/>
        <v/>
      </c>
    </row>
    <row r="97" spans="1:64" x14ac:dyDescent="0.2">
      <c r="A97" s="1" t="s">
        <v>142</v>
      </c>
      <c r="B97" s="1" t="s">
        <v>459</v>
      </c>
      <c r="C97" s="25">
        <v>38468</v>
      </c>
      <c r="D97" s="1" t="s">
        <v>808</v>
      </c>
      <c r="E97" s="7">
        <v>0.45833333333333331</v>
      </c>
      <c r="F97" s="1">
        <v>0.1</v>
      </c>
      <c r="G97" s="1" t="s">
        <v>881</v>
      </c>
      <c r="H97" s="1" t="s">
        <v>711</v>
      </c>
      <c r="I97" s="1" t="s">
        <v>61</v>
      </c>
      <c r="J97" s="1" t="s">
        <v>882</v>
      </c>
      <c r="K97">
        <v>0.75</v>
      </c>
      <c r="L97">
        <v>0.25</v>
      </c>
      <c r="M97" s="1">
        <v>0.249</v>
      </c>
      <c r="N97" s="1">
        <v>0.24299999999999999</v>
      </c>
      <c r="O97" s="1">
        <v>0.27700000000000002</v>
      </c>
      <c r="P97" s="1">
        <v>0.23599999999999999</v>
      </c>
      <c r="Q97" s="1">
        <v>0.23200000000000001</v>
      </c>
      <c r="R97" s="1">
        <v>0.20799999999999999</v>
      </c>
      <c r="S97" s="1">
        <v>0.29699999999999999</v>
      </c>
      <c r="T97" s="1">
        <v>0.27100000000000002</v>
      </c>
      <c r="Y97">
        <f t="shared" si="27"/>
        <v>0.25162499999999999</v>
      </c>
      <c r="Z97">
        <f t="shared" si="28"/>
        <v>2.8515346745217773E-2</v>
      </c>
      <c r="AA97">
        <f t="shared" si="29"/>
        <v>8</v>
      </c>
      <c r="AB97" s="1">
        <v>0.25600000000000001</v>
      </c>
      <c r="AC97" s="1">
        <v>0.249</v>
      </c>
      <c r="AD97" s="1">
        <v>0.30099999999999999</v>
      </c>
      <c r="AE97" s="1">
        <v>0.30199999999999999</v>
      </c>
      <c r="AL97">
        <f t="shared" si="30"/>
        <v>0.27700000000000002</v>
      </c>
      <c r="AM97">
        <f t="shared" si="31"/>
        <v>2.843706501498821E-2</v>
      </c>
      <c r="AN97">
        <f t="shared" si="32"/>
        <v>4</v>
      </c>
      <c r="AO97">
        <f t="shared" si="33"/>
        <v>6.7256985715336307E-8</v>
      </c>
      <c r="AP97">
        <f t="shared" si="34"/>
        <v>1.4090749173578125E-8</v>
      </c>
      <c r="AQ97">
        <f t="shared" si="35"/>
        <v>4</v>
      </c>
      <c r="AR97">
        <f t="shared" si="36"/>
        <v>5.4819380574827106</v>
      </c>
      <c r="AS97">
        <f t="shared" si="37"/>
        <v>0.74069708411268287</v>
      </c>
      <c r="AT97" s="24" t="str">
        <f t="shared" si="38"/>
        <v>Nontoxic</v>
      </c>
      <c r="AU97" s="2">
        <f t="shared" si="39"/>
        <v>110.08445106805765</v>
      </c>
      <c r="AV97" s="26" t="s">
        <v>884</v>
      </c>
      <c r="AW97" s="4" t="s">
        <v>666</v>
      </c>
      <c r="AX97" s="2">
        <f t="shared" si="40"/>
        <v>7</v>
      </c>
      <c r="AY97" s="2">
        <f t="shared" si="41"/>
        <v>3</v>
      </c>
      <c r="AZ97" s="2">
        <f t="shared" si="42"/>
        <v>8.1312500000000189E-4</v>
      </c>
      <c r="BA97" s="2">
        <f t="shared" si="43"/>
        <v>8.0866666666666641E-4</v>
      </c>
      <c r="BB97" s="2">
        <f t="shared" si="44"/>
        <v>8.1178750000000127E-4</v>
      </c>
      <c r="BC97" s="2">
        <f t="shared" si="45"/>
        <v>1.1253968253968254</v>
      </c>
      <c r="BD97" s="2">
        <f t="shared" si="46"/>
        <v>2.8182658960616612E-5</v>
      </c>
      <c r="BE97" s="2">
        <v>6.6349999999999998</v>
      </c>
      <c r="BF97" s="2" t="str">
        <f t="shared" si="47"/>
        <v>Same Var</v>
      </c>
      <c r="BG97" s="2">
        <f t="shared" si="48"/>
        <v>8.82527535083652E-2</v>
      </c>
      <c r="BH97" s="2" t="str">
        <f t="shared" si="49"/>
        <v>NS</v>
      </c>
      <c r="BI97" s="2" t="str">
        <f t="shared" si="50"/>
        <v>NS</v>
      </c>
      <c r="BJ97" s="2" t="str">
        <f t="shared" si="51"/>
        <v/>
      </c>
      <c r="BK97" s="2" t="str">
        <f t="shared" si="52"/>
        <v/>
      </c>
      <c r="BL97" s="2" t="str">
        <f t="shared" si="53"/>
        <v/>
      </c>
    </row>
    <row r="98" spans="1:64" x14ac:dyDescent="0.2">
      <c r="A98" s="1" t="s">
        <v>142</v>
      </c>
      <c r="B98" s="1" t="s">
        <v>467</v>
      </c>
      <c r="C98" s="25">
        <v>38468</v>
      </c>
      <c r="D98" s="1" t="s">
        <v>808</v>
      </c>
      <c r="E98" s="7">
        <v>0.3125</v>
      </c>
      <c r="F98" s="1">
        <v>0</v>
      </c>
      <c r="G98" s="1" t="s">
        <v>881</v>
      </c>
      <c r="H98" s="1" t="s">
        <v>711</v>
      </c>
      <c r="I98" s="1" t="s">
        <v>61</v>
      </c>
      <c r="J98" s="1" t="s">
        <v>882</v>
      </c>
      <c r="K98">
        <v>0.75</v>
      </c>
      <c r="L98">
        <v>0.25</v>
      </c>
      <c r="M98" s="1">
        <v>0.249</v>
      </c>
      <c r="N98" s="1">
        <v>0.24299999999999999</v>
      </c>
      <c r="O98" s="1">
        <v>0.27700000000000002</v>
      </c>
      <c r="P98" s="1">
        <v>0.23599999999999999</v>
      </c>
      <c r="Q98" s="1">
        <v>0.23200000000000001</v>
      </c>
      <c r="R98" s="1">
        <v>0.20799999999999999</v>
      </c>
      <c r="S98" s="1">
        <v>0.29699999999999999</v>
      </c>
      <c r="T98" s="1">
        <v>0.27100000000000002</v>
      </c>
      <c r="Y98">
        <f t="shared" si="27"/>
        <v>0.25162499999999999</v>
      </c>
      <c r="Z98">
        <f t="shared" si="28"/>
        <v>2.8515346745217773E-2</v>
      </c>
      <c r="AA98">
        <f t="shared" si="29"/>
        <v>8</v>
      </c>
      <c r="AB98" s="1">
        <v>2.3E-2</v>
      </c>
      <c r="AC98" s="1">
        <v>0.255</v>
      </c>
      <c r="AD98" s="1">
        <v>0.28100000000000003</v>
      </c>
      <c r="AE98" s="1">
        <v>0.30299999999999999</v>
      </c>
      <c r="AL98">
        <f t="shared" si="30"/>
        <v>0.21550000000000002</v>
      </c>
      <c r="AM98">
        <f t="shared" si="31"/>
        <v>0.12982424016081637</v>
      </c>
      <c r="AN98">
        <f t="shared" si="32"/>
        <v>4</v>
      </c>
      <c r="AO98">
        <f t="shared" si="33"/>
        <v>1.8239358390826001E-5</v>
      </c>
      <c r="AP98">
        <f t="shared" si="34"/>
        <v>5.9185617977846843E-6</v>
      </c>
      <c r="AQ98">
        <f t="shared" si="35"/>
        <v>3</v>
      </c>
      <c r="AR98">
        <f t="shared" si="36"/>
        <v>0.40980613371217417</v>
      </c>
      <c r="AS98">
        <f t="shared" si="37"/>
        <v>0.76489232840434507</v>
      </c>
      <c r="AT98" s="24" t="str">
        <f t="shared" si="38"/>
        <v>Toxic</v>
      </c>
      <c r="AU98" s="2">
        <f t="shared" si="39"/>
        <v>85.643318430203692</v>
      </c>
      <c r="AV98" s="4" t="s">
        <v>663</v>
      </c>
      <c r="AX98" s="2">
        <f t="shared" si="40"/>
        <v>7</v>
      </c>
      <c r="AY98" s="2">
        <f t="shared" si="41"/>
        <v>3</v>
      </c>
      <c r="AZ98" s="2">
        <f t="shared" si="42"/>
        <v>8.1312500000000189E-4</v>
      </c>
      <c r="BA98" s="2">
        <f t="shared" si="43"/>
        <v>1.6854333333333325E-2</v>
      </c>
      <c r="BB98" s="2">
        <f t="shared" si="44"/>
        <v>5.6254874999999991E-3</v>
      </c>
      <c r="BC98" s="2">
        <f t="shared" si="45"/>
        <v>1.1253968253968254</v>
      </c>
      <c r="BD98" s="2">
        <f t="shared" si="46"/>
        <v>9.1055399324168196</v>
      </c>
      <c r="BE98" s="2">
        <v>6.6349999999999998</v>
      </c>
      <c r="BF98" s="2" t="str">
        <f t="shared" si="47"/>
        <v>Sig Diff Var</v>
      </c>
      <c r="BG98" s="2">
        <f t="shared" si="48"/>
        <v>0.30950946368051246</v>
      </c>
      <c r="BH98" s="2" t="str">
        <f t="shared" si="49"/>
        <v>NS</v>
      </c>
      <c r="BI98" s="2" t="str">
        <f t="shared" si="50"/>
        <v>NS</v>
      </c>
      <c r="BJ98" s="2" t="str">
        <f t="shared" si="51"/>
        <v>Diff Var T-test</v>
      </c>
      <c r="BK98" s="2" t="str">
        <f t="shared" si="52"/>
        <v>TSTToxicLess25</v>
      </c>
      <c r="BL98" s="2" t="str">
        <f t="shared" si="53"/>
        <v/>
      </c>
    </row>
    <row r="99" spans="1:64" x14ac:dyDescent="0.2">
      <c r="A99" s="1" t="s">
        <v>142</v>
      </c>
      <c r="B99" s="1" t="s">
        <v>469</v>
      </c>
      <c r="C99" s="25">
        <v>38468</v>
      </c>
      <c r="D99" s="1" t="s">
        <v>808</v>
      </c>
      <c r="E99" s="7">
        <v>0.625</v>
      </c>
      <c r="F99" s="1">
        <v>0</v>
      </c>
      <c r="G99" s="1" t="s">
        <v>881</v>
      </c>
      <c r="H99" s="1" t="s">
        <v>711</v>
      </c>
      <c r="I99" s="1" t="s">
        <v>61</v>
      </c>
      <c r="J99" s="1" t="s">
        <v>882</v>
      </c>
      <c r="K99">
        <v>0.75</v>
      </c>
      <c r="L99">
        <v>0.25</v>
      </c>
      <c r="M99" s="1">
        <v>0.249</v>
      </c>
      <c r="N99" s="1">
        <v>0.24299999999999999</v>
      </c>
      <c r="O99" s="1">
        <v>0.27700000000000002</v>
      </c>
      <c r="P99" s="1">
        <v>0.23599999999999999</v>
      </c>
      <c r="Q99" s="1">
        <v>0.23200000000000001</v>
      </c>
      <c r="R99" s="1">
        <v>0.20799999999999999</v>
      </c>
      <c r="S99" s="1">
        <v>0.29699999999999999</v>
      </c>
      <c r="T99" s="1">
        <v>0.27100000000000002</v>
      </c>
      <c r="Y99">
        <f t="shared" si="27"/>
        <v>0.25162499999999999</v>
      </c>
      <c r="Z99">
        <f t="shared" si="28"/>
        <v>2.8515346745217773E-2</v>
      </c>
      <c r="AA99">
        <f t="shared" si="29"/>
        <v>8</v>
      </c>
      <c r="AB99" s="1">
        <v>0.31</v>
      </c>
      <c r="AC99" s="1">
        <v>0.252</v>
      </c>
      <c r="AD99" s="1">
        <v>0.28999999999999998</v>
      </c>
      <c r="AE99" s="1">
        <v>0.26700000000000002</v>
      </c>
      <c r="AL99">
        <f t="shared" si="30"/>
        <v>0.27975000000000005</v>
      </c>
      <c r="AM99">
        <f t="shared" si="31"/>
        <v>2.5513068546661851E-2</v>
      </c>
      <c r="AN99">
        <f t="shared" si="32"/>
        <v>4</v>
      </c>
      <c r="AO99">
        <f t="shared" si="33"/>
        <v>4.8356897621260773E-8</v>
      </c>
      <c r="AP99">
        <f t="shared" si="34"/>
        <v>9.2938893645503459E-9</v>
      </c>
      <c r="AQ99">
        <f t="shared" si="35"/>
        <v>5</v>
      </c>
      <c r="AR99">
        <f t="shared" si="36"/>
        <v>6.1386927751997327</v>
      </c>
      <c r="AS99">
        <f t="shared" si="37"/>
        <v>0.72668684380042159</v>
      </c>
      <c r="AT99" s="24" t="str">
        <f t="shared" si="38"/>
        <v>Nontoxic</v>
      </c>
      <c r="AU99" s="2">
        <f t="shared" si="39"/>
        <v>111.17734724292103</v>
      </c>
      <c r="AV99" s="26" t="s">
        <v>884</v>
      </c>
      <c r="AW99" s="4" t="s">
        <v>666</v>
      </c>
      <c r="AX99" s="2">
        <f t="shared" si="40"/>
        <v>7</v>
      </c>
      <c r="AY99" s="2">
        <f t="shared" si="41"/>
        <v>3</v>
      </c>
      <c r="AZ99" s="2">
        <f t="shared" si="42"/>
        <v>8.1312500000000189E-4</v>
      </c>
      <c r="BA99" s="2">
        <f t="shared" si="43"/>
        <v>6.5091666666666629E-4</v>
      </c>
      <c r="BB99" s="2">
        <f t="shared" si="44"/>
        <v>7.6446250000000119E-4</v>
      </c>
      <c r="BC99" s="2">
        <f t="shared" si="45"/>
        <v>1.1253968253968254</v>
      </c>
      <c r="BD99" s="2">
        <f t="shared" si="46"/>
        <v>4.4776119419772713E-2</v>
      </c>
      <c r="BE99" s="2">
        <v>6.6349999999999998</v>
      </c>
      <c r="BF99" s="2" t="str">
        <f t="shared" si="47"/>
        <v>Same Var</v>
      </c>
      <c r="BG99" s="2">
        <f t="shared" si="48"/>
        <v>6.3837287092535666E-2</v>
      </c>
      <c r="BH99" s="2" t="str">
        <f t="shared" si="49"/>
        <v>NS</v>
      </c>
      <c r="BI99" s="2" t="str">
        <f t="shared" si="50"/>
        <v>NS</v>
      </c>
      <c r="BJ99" s="2" t="str">
        <f t="shared" si="51"/>
        <v/>
      </c>
      <c r="BK99" s="2" t="str">
        <f t="shared" si="52"/>
        <v/>
      </c>
      <c r="BL99" s="2" t="str">
        <f t="shared" si="53"/>
        <v/>
      </c>
    </row>
    <row r="100" spans="1:64" x14ac:dyDescent="0.2">
      <c r="A100" s="1" t="s">
        <v>142</v>
      </c>
      <c r="B100" s="1" t="s">
        <v>420</v>
      </c>
      <c r="C100" s="25">
        <v>38511</v>
      </c>
      <c r="D100" s="1" t="s">
        <v>794</v>
      </c>
      <c r="E100" s="7">
        <v>0.625</v>
      </c>
      <c r="F100" s="1">
        <v>0.1</v>
      </c>
      <c r="G100" s="1" t="s">
        <v>881</v>
      </c>
      <c r="H100" s="1" t="s">
        <v>711</v>
      </c>
      <c r="I100" s="1" t="s">
        <v>61</v>
      </c>
      <c r="J100" s="1" t="s">
        <v>882</v>
      </c>
      <c r="K100">
        <v>0.75</v>
      </c>
      <c r="L100">
        <v>0.25</v>
      </c>
      <c r="M100" s="1">
        <v>0.24199999999999999</v>
      </c>
      <c r="N100" s="1">
        <v>0.17599999999999999</v>
      </c>
      <c r="O100" s="1">
        <v>0.221</v>
      </c>
      <c r="P100" s="1">
        <v>0.22800000000000001</v>
      </c>
      <c r="Y100">
        <f t="shared" si="27"/>
        <v>0.21675</v>
      </c>
      <c r="Z100">
        <f t="shared" si="28"/>
        <v>2.8535066146760674E-2</v>
      </c>
      <c r="AA100">
        <f t="shared" si="29"/>
        <v>4</v>
      </c>
      <c r="AB100" s="1">
        <v>0.22600000000000001</v>
      </c>
      <c r="AC100" s="1">
        <v>0.23799999999999999</v>
      </c>
      <c r="AD100" s="1">
        <v>0.30099999999999999</v>
      </c>
      <c r="AE100" s="1">
        <v>0.26200000000000001</v>
      </c>
      <c r="AL100">
        <f t="shared" si="30"/>
        <v>0.25674999999999998</v>
      </c>
      <c r="AM100">
        <f t="shared" si="31"/>
        <v>3.3079449814046466E-2</v>
      </c>
      <c r="AN100">
        <f t="shared" si="32"/>
        <v>4</v>
      </c>
      <c r="AO100">
        <f t="shared" si="33"/>
        <v>1.5059553565979448E-7</v>
      </c>
      <c r="AP100">
        <f t="shared" si="34"/>
        <v>2.9315861984253864E-8</v>
      </c>
      <c r="AQ100">
        <f t="shared" si="35"/>
        <v>5</v>
      </c>
      <c r="AR100">
        <f t="shared" si="36"/>
        <v>4.7812367092918535</v>
      </c>
      <c r="AS100">
        <f t="shared" si="37"/>
        <v>0.72668684380042159</v>
      </c>
      <c r="AT100" s="24" t="str">
        <f t="shared" si="38"/>
        <v>Nontoxic</v>
      </c>
      <c r="AU100" s="2">
        <f t="shared" si="39"/>
        <v>118.4544405997693</v>
      </c>
      <c r="AV100" s="26" t="s">
        <v>884</v>
      </c>
      <c r="AW100" s="4" t="s">
        <v>666</v>
      </c>
      <c r="AX100" s="2">
        <f t="shared" si="40"/>
        <v>3</v>
      </c>
      <c r="AY100" s="2">
        <f t="shared" si="41"/>
        <v>3</v>
      </c>
      <c r="AZ100" s="2">
        <f t="shared" si="42"/>
        <v>8.1425000000000703E-4</v>
      </c>
      <c r="BA100" s="2">
        <f t="shared" si="43"/>
        <v>1.0942500000000188E-3</v>
      </c>
      <c r="BB100" s="2">
        <f t="shared" si="44"/>
        <v>9.5425000000001292E-4</v>
      </c>
      <c r="BC100" s="2">
        <f t="shared" si="45"/>
        <v>1.1666666666666667</v>
      </c>
      <c r="BD100" s="2">
        <f t="shared" si="46"/>
        <v>5.595290491713862E-2</v>
      </c>
      <c r="BE100" s="2">
        <v>6.6349999999999998</v>
      </c>
      <c r="BF100" s="2" t="str">
        <f t="shared" si="47"/>
        <v>Same Var</v>
      </c>
      <c r="BG100" s="2">
        <f t="shared" si="48"/>
        <v>5.8394111922403777E-2</v>
      </c>
      <c r="BH100" s="2" t="str">
        <f t="shared" si="49"/>
        <v>NS</v>
      </c>
      <c r="BI100" s="2" t="str">
        <f t="shared" si="50"/>
        <v>NS</v>
      </c>
      <c r="BJ100" s="2" t="str">
        <f t="shared" si="51"/>
        <v/>
      </c>
      <c r="BK100" s="2" t="str">
        <f t="shared" si="52"/>
        <v/>
      </c>
      <c r="BL100" s="2" t="str">
        <f t="shared" si="53"/>
        <v/>
      </c>
    </row>
    <row r="101" spans="1:64" x14ac:dyDescent="0.2">
      <c r="A101" s="1" t="s">
        <v>142</v>
      </c>
      <c r="B101" s="1" t="s">
        <v>444</v>
      </c>
      <c r="C101" s="25">
        <v>38512</v>
      </c>
      <c r="D101" s="1" t="s">
        <v>794</v>
      </c>
      <c r="E101" s="7">
        <v>0.35416666666666669</v>
      </c>
      <c r="F101" s="1">
        <v>0.1</v>
      </c>
      <c r="G101" s="1" t="s">
        <v>881</v>
      </c>
      <c r="H101" s="1" t="s">
        <v>711</v>
      </c>
      <c r="I101" s="1" t="s">
        <v>61</v>
      </c>
      <c r="J101" s="1" t="s">
        <v>882</v>
      </c>
      <c r="K101">
        <v>0.75</v>
      </c>
      <c r="L101">
        <v>0.25</v>
      </c>
      <c r="M101" s="1">
        <v>0.24199999999999999</v>
      </c>
      <c r="N101" s="1">
        <v>0.17599999999999999</v>
      </c>
      <c r="O101" s="1">
        <v>0.221</v>
      </c>
      <c r="P101" s="1">
        <v>0.22800000000000001</v>
      </c>
      <c r="Y101">
        <f t="shared" si="27"/>
        <v>0.21675</v>
      </c>
      <c r="Z101">
        <f t="shared" si="28"/>
        <v>2.8535066146760674E-2</v>
      </c>
      <c r="AA101">
        <f t="shared" si="29"/>
        <v>4</v>
      </c>
      <c r="AB101" s="1">
        <v>0.20599999999999999</v>
      </c>
      <c r="AC101" s="1">
        <v>0.22</v>
      </c>
      <c r="AD101" s="1">
        <v>0.22</v>
      </c>
      <c r="AE101" s="1">
        <v>0.19800000000000001</v>
      </c>
      <c r="AL101">
        <f t="shared" si="30"/>
        <v>0.21100000000000002</v>
      </c>
      <c r="AM101">
        <f t="shared" si="31"/>
        <v>1.0893423092245461E-2</v>
      </c>
      <c r="AN101">
        <f t="shared" si="32"/>
        <v>4</v>
      </c>
      <c r="AO101">
        <f t="shared" si="33"/>
        <v>2.0785154095120179E-8</v>
      </c>
      <c r="AP101">
        <f t="shared" si="34"/>
        <v>4.6637518858733747E-9</v>
      </c>
      <c r="AQ101">
        <f t="shared" si="35"/>
        <v>4</v>
      </c>
      <c r="AR101">
        <f t="shared" si="36"/>
        <v>4.0340697937466405</v>
      </c>
      <c r="AS101">
        <f t="shared" si="37"/>
        <v>0.74069708411268287</v>
      </c>
      <c r="AT101" s="24" t="str">
        <f t="shared" si="38"/>
        <v>Nontoxic</v>
      </c>
      <c r="AU101" s="2">
        <f t="shared" si="39"/>
        <v>97.347174163783166</v>
      </c>
      <c r="AV101" s="4" t="s">
        <v>663</v>
      </c>
      <c r="AX101" s="2">
        <f t="shared" si="40"/>
        <v>3</v>
      </c>
      <c r="AY101" s="2">
        <f t="shared" si="41"/>
        <v>3</v>
      </c>
      <c r="AZ101" s="2">
        <f t="shared" si="42"/>
        <v>8.1425000000000703E-4</v>
      </c>
      <c r="BA101" s="2">
        <f t="shared" si="43"/>
        <v>1.1866666666666665E-4</v>
      </c>
      <c r="BB101" s="2">
        <f t="shared" si="44"/>
        <v>4.664583333333369E-4</v>
      </c>
      <c r="BC101" s="2">
        <f t="shared" si="45"/>
        <v>1.1666666666666667</v>
      </c>
      <c r="BD101" s="2">
        <f t="shared" si="46"/>
        <v>2.0873610283617388</v>
      </c>
      <c r="BE101" s="2">
        <v>6.6349999999999998</v>
      </c>
      <c r="BF101" s="2" t="str">
        <f t="shared" si="47"/>
        <v>Same Var</v>
      </c>
      <c r="BG101" s="2">
        <f t="shared" si="48"/>
        <v>0.35974653198038364</v>
      </c>
      <c r="BH101" s="2" t="str">
        <f t="shared" si="49"/>
        <v>NS</v>
      </c>
      <c r="BI101" s="2" t="str">
        <f t="shared" si="50"/>
        <v>NS</v>
      </c>
      <c r="BJ101" s="2" t="str">
        <f t="shared" si="51"/>
        <v>Same Var T-test</v>
      </c>
      <c r="BK101" s="2" t="str">
        <f t="shared" si="52"/>
        <v/>
      </c>
      <c r="BL101" s="2" t="str">
        <f t="shared" si="53"/>
        <v/>
      </c>
    </row>
    <row r="102" spans="1:64" x14ac:dyDescent="0.2">
      <c r="A102" s="1" t="s">
        <v>142</v>
      </c>
      <c r="B102" s="1" t="s">
        <v>244</v>
      </c>
      <c r="C102" s="25">
        <v>39897</v>
      </c>
      <c r="D102" s="1" t="s">
        <v>741</v>
      </c>
      <c r="E102" s="7">
        <v>0.5</v>
      </c>
      <c r="F102" s="1">
        <v>0.1</v>
      </c>
      <c r="G102" s="1" t="s">
        <v>883</v>
      </c>
      <c r="H102" s="1" t="s">
        <v>711</v>
      </c>
      <c r="I102" s="1" t="s">
        <v>61</v>
      </c>
      <c r="J102" s="1" t="s">
        <v>882</v>
      </c>
      <c r="K102">
        <v>0.75</v>
      </c>
      <c r="L102">
        <v>0.25</v>
      </c>
      <c r="M102" s="1">
        <v>0.43099999999999999</v>
      </c>
      <c r="N102" s="1">
        <v>0.376</v>
      </c>
      <c r="O102" s="1">
        <v>0.36599999999999999</v>
      </c>
      <c r="P102" s="1">
        <v>0.379</v>
      </c>
      <c r="Y102">
        <f t="shared" si="27"/>
        <v>0.38800000000000001</v>
      </c>
      <c r="Z102">
        <f t="shared" si="28"/>
        <v>2.9200456617434367E-2</v>
      </c>
      <c r="AA102">
        <f t="shared" si="29"/>
        <v>4</v>
      </c>
      <c r="AB102" s="1">
        <v>0.42299999999999999</v>
      </c>
      <c r="AC102" s="1">
        <v>0.39200000000000002</v>
      </c>
      <c r="AD102" s="1">
        <v>0.40500000000000003</v>
      </c>
      <c r="AE102" s="1">
        <v>0.38800000000000001</v>
      </c>
      <c r="AL102">
        <f t="shared" si="30"/>
        <v>0.40200000000000002</v>
      </c>
      <c r="AM102">
        <f t="shared" si="31"/>
        <v>1.5769168230019816E-2</v>
      </c>
      <c r="AN102">
        <f t="shared" si="32"/>
        <v>4</v>
      </c>
      <c r="AO102">
        <f t="shared" si="33"/>
        <v>3.31505469835069E-8</v>
      </c>
      <c r="AP102">
        <f t="shared" si="34"/>
        <v>6.0807344111689753E-9</v>
      </c>
      <c r="AQ102">
        <f t="shared" si="35"/>
        <v>5</v>
      </c>
      <c r="AR102">
        <f t="shared" si="36"/>
        <v>8.2262196994085492</v>
      </c>
      <c r="AS102">
        <f t="shared" si="37"/>
        <v>0.72668684380042159</v>
      </c>
      <c r="AT102" s="24" t="str">
        <f t="shared" si="38"/>
        <v>Nontoxic</v>
      </c>
      <c r="AU102" s="2">
        <f t="shared" si="39"/>
        <v>103.60824742268042</v>
      </c>
      <c r="AV102" s="26" t="s">
        <v>884</v>
      </c>
      <c r="AW102" s="4" t="s">
        <v>666</v>
      </c>
      <c r="AX102" s="2">
        <f t="shared" si="40"/>
        <v>3</v>
      </c>
      <c r="AY102" s="2">
        <f t="shared" si="41"/>
        <v>3</v>
      </c>
      <c r="AZ102" s="2">
        <f t="shared" si="42"/>
        <v>8.526666666666665E-4</v>
      </c>
      <c r="BA102" s="2">
        <f t="shared" si="43"/>
        <v>2.486666666666663E-4</v>
      </c>
      <c r="BB102" s="2">
        <f t="shared" si="44"/>
        <v>5.5066666666666643E-4</v>
      </c>
      <c r="BC102" s="2">
        <f t="shared" si="45"/>
        <v>1.1666666666666667</v>
      </c>
      <c r="BD102" s="2">
        <f t="shared" si="46"/>
        <v>0.91999883782104874</v>
      </c>
      <c r="BE102" s="2">
        <v>6.6349999999999998</v>
      </c>
      <c r="BF102" s="2" t="str">
        <f t="shared" si="47"/>
        <v>Same Var</v>
      </c>
      <c r="BG102" s="2">
        <f t="shared" si="48"/>
        <v>0.21558591810127806</v>
      </c>
      <c r="BH102" s="2" t="str">
        <f t="shared" si="49"/>
        <v>NS</v>
      </c>
      <c r="BI102" s="2" t="str">
        <f t="shared" si="50"/>
        <v>NS</v>
      </c>
      <c r="BJ102" s="2" t="str">
        <f t="shared" si="51"/>
        <v/>
      </c>
      <c r="BK102" s="2" t="str">
        <f t="shared" si="52"/>
        <v/>
      </c>
      <c r="BL102" s="2" t="str">
        <f t="shared" si="53"/>
        <v/>
      </c>
    </row>
    <row r="103" spans="1:64" x14ac:dyDescent="0.2">
      <c r="A103" s="1" t="s">
        <v>142</v>
      </c>
      <c r="B103" s="1" t="s">
        <v>247</v>
      </c>
      <c r="C103" s="25">
        <v>39897</v>
      </c>
      <c r="D103" s="1" t="s">
        <v>741</v>
      </c>
      <c r="E103" s="7">
        <v>0.47916666666666669</v>
      </c>
      <c r="F103" s="1">
        <v>0.1</v>
      </c>
      <c r="G103" s="1" t="s">
        <v>883</v>
      </c>
      <c r="H103" s="1" t="s">
        <v>711</v>
      </c>
      <c r="I103" s="1" t="s">
        <v>61</v>
      </c>
      <c r="J103" s="1" t="s">
        <v>882</v>
      </c>
      <c r="K103">
        <v>0.75</v>
      </c>
      <c r="L103">
        <v>0.25</v>
      </c>
      <c r="M103" s="1">
        <v>0.43099999999999999</v>
      </c>
      <c r="N103" s="1">
        <v>0.376</v>
      </c>
      <c r="O103" s="1">
        <v>0.36599999999999999</v>
      </c>
      <c r="P103" s="1">
        <v>0.379</v>
      </c>
      <c r="Y103">
        <f t="shared" si="27"/>
        <v>0.38800000000000001</v>
      </c>
      <c r="Z103">
        <f t="shared" si="28"/>
        <v>2.9200456617434367E-2</v>
      </c>
      <c r="AA103">
        <f t="shared" si="29"/>
        <v>4</v>
      </c>
      <c r="AB103" s="1">
        <v>0.40600000000000003</v>
      </c>
      <c r="AC103" s="1">
        <v>0.42</v>
      </c>
      <c r="AD103" s="1">
        <v>0.42899999999999999</v>
      </c>
      <c r="AE103" s="1">
        <v>0.42599999999999999</v>
      </c>
      <c r="AL103">
        <f t="shared" si="30"/>
        <v>0.42025000000000001</v>
      </c>
      <c r="AM103">
        <f t="shared" si="31"/>
        <v>1.0210288928331051E-2</v>
      </c>
      <c r="AN103">
        <f t="shared" si="32"/>
        <v>4</v>
      </c>
      <c r="AO103">
        <f t="shared" si="33"/>
        <v>2.1306875976562466E-8</v>
      </c>
      <c r="AP103">
        <f t="shared" si="34"/>
        <v>5.0189208984374961E-9</v>
      </c>
      <c r="AQ103">
        <f t="shared" si="35"/>
        <v>4</v>
      </c>
      <c r="AR103">
        <f t="shared" si="36"/>
        <v>10.697951072041731</v>
      </c>
      <c r="AS103">
        <f t="shared" si="37"/>
        <v>0.74069708411268287</v>
      </c>
      <c r="AT103" s="24" t="str">
        <f t="shared" si="38"/>
        <v>Nontoxic</v>
      </c>
      <c r="AU103" s="2">
        <f t="shared" si="39"/>
        <v>108.31185567010309</v>
      </c>
      <c r="AV103" s="26" t="s">
        <v>884</v>
      </c>
      <c r="AW103" s="4" t="s">
        <v>666</v>
      </c>
      <c r="AX103" s="2">
        <f t="shared" si="40"/>
        <v>3</v>
      </c>
      <c r="AY103" s="2">
        <f t="shared" si="41"/>
        <v>3</v>
      </c>
      <c r="AZ103" s="2">
        <f t="shared" si="42"/>
        <v>8.526666666666665E-4</v>
      </c>
      <c r="BA103" s="2">
        <f t="shared" si="43"/>
        <v>1.0424999999999963E-4</v>
      </c>
      <c r="BB103" s="2">
        <f t="shared" si="44"/>
        <v>4.7845833333333307E-4</v>
      </c>
      <c r="BC103" s="2">
        <f t="shared" si="45"/>
        <v>1.1666666666666667</v>
      </c>
      <c r="BD103" s="2">
        <f t="shared" si="46"/>
        <v>2.4325140978177444</v>
      </c>
      <c r="BE103" s="2">
        <v>6.6349999999999998</v>
      </c>
      <c r="BF103" s="2" t="str">
        <f t="shared" si="47"/>
        <v>Same Var</v>
      </c>
      <c r="BG103" s="2">
        <f t="shared" si="48"/>
        <v>4.1077737898085102E-2</v>
      </c>
      <c r="BH103" s="2" t="str">
        <f t="shared" si="49"/>
        <v>NS</v>
      </c>
      <c r="BI103" s="2" t="str">
        <f t="shared" si="50"/>
        <v>NS</v>
      </c>
      <c r="BJ103" s="2" t="str">
        <f t="shared" si="51"/>
        <v/>
      </c>
      <c r="BK103" s="2" t="str">
        <f t="shared" si="52"/>
        <v/>
      </c>
      <c r="BL103" s="2" t="str">
        <f t="shared" si="53"/>
        <v/>
      </c>
    </row>
    <row r="104" spans="1:64" x14ac:dyDescent="0.2">
      <c r="A104" s="1" t="s">
        <v>142</v>
      </c>
      <c r="B104" s="1" t="s">
        <v>249</v>
      </c>
      <c r="C104" s="25">
        <v>39897</v>
      </c>
      <c r="D104" s="1" t="s">
        <v>741</v>
      </c>
      <c r="E104" s="7">
        <v>0.5625</v>
      </c>
      <c r="F104" s="1">
        <v>0.1</v>
      </c>
      <c r="G104" s="1" t="s">
        <v>883</v>
      </c>
      <c r="H104" s="1" t="s">
        <v>711</v>
      </c>
      <c r="I104" s="1" t="s">
        <v>61</v>
      </c>
      <c r="J104" s="1" t="s">
        <v>882</v>
      </c>
      <c r="K104">
        <v>0.75</v>
      </c>
      <c r="L104">
        <v>0.25</v>
      </c>
      <c r="M104" s="1">
        <v>0.43099999999999999</v>
      </c>
      <c r="N104" s="1">
        <v>0.376</v>
      </c>
      <c r="O104" s="1">
        <v>0.36599999999999999</v>
      </c>
      <c r="P104" s="1">
        <v>0.379</v>
      </c>
      <c r="Y104">
        <f t="shared" si="27"/>
        <v>0.38800000000000001</v>
      </c>
      <c r="Z104">
        <f t="shared" si="28"/>
        <v>2.9200456617434367E-2</v>
      </c>
      <c r="AA104">
        <f t="shared" si="29"/>
        <v>4</v>
      </c>
      <c r="AB104" s="1">
        <v>0.496</v>
      </c>
      <c r="AC104" s="1">
        <v>0.45800000000000002</v>
      </c>
      <c r="AD104" s="1">
        <v>0.502</v>
      </c>
      <c r="AE104" s="1">
        <v>0.52700000000000002</v>
      </c>
      <c r="AL104">
        <f t="shared" si="30"/>
        <v>0.49575000000000002</v>
      </c>
      <c r="AM104">
        <f t="shared" si="31"/>
        <v>2.8523382221141542E-2</v>
      </c>
      <c r="AN104">
        <f t="shared" si="32"/>
        <v>4</v>
      </c>
      <c r="AO104">
        <f t="shared" si="33"/>
        <v>1.045242370876736E-7</v>
      </c>
      <c r="AP104">
        <f t="shared" si="34"/>
        <v>1.858245793547454E-8</v>
      </c>
      <c r="AQ104">
        <f t="shared" si="35"/>
        <v>5</v>
      </c>
      <c r="AR104">
        <f t="shared" si="36"/>
        <v>11.387271065839267</v>
      </c>
      <c r="AS104">
        <f t="shared" si="37"/>
        <v>0.72668684380042159</v>
      </c>
      <c r="AT104" s="24" t="str">
        <f t="shared" si="38"/>
        <v>Nontoxic</v>
      </c>
      <c r="AU104" s="2">
        <f t="shared" si="39"/>
        <v>127.77061855670104</v>
      </c>
      <c r="AV104" s="26" t="s">
        <v>884</v>
      </c>
      <c r="AW104" s="4" t="s">
        <v>666</v>
      </c>
      <c r="AX104" s="2">
        <f t="shared" si="40"/>
        <v>3</v>
      </c>
      <c r="AY104" s="2">
        <f t="shared" si="41"/>
        <v>3</v>
      </c>
      <c r="AZ104" s="2">
        <f t="shared" si="42"/>
        <v>8.526666666666665E-4</v>
      </c>
      <c r="BA104" s="2">
        <f t="shared" si="43"/>
        <v>8.1358333333333348E-4</v>
      </c>
      <c r="BB104" s="2">
        <f t="shared" si="44"/>
        <v>8.3312499999999999E-4</v>
      </c>
      <c r="BC104" s="2">
        <f t="shared" si="45"/>
        <v>1.1666666666666667</v>
      </c>
      <c r="BD104" s="2">
        <f t="shared" si="46"/>
        <v>1.4151316052480717E-3</v>
      </c>
      <c r="BE104" s="2">
        <v>6.6349999999999998</v>
      </c>
      <c r="BF104" s="2" t="str">
        <f t="shared" si="47"/>
        <v>Same Var</v>
      </c>
      <c r="BG104" s="2">
        <f t="shared" si="48"/>
        <v>9.3322877535830624E-4</v>
      </c>
      <c r="BH104" s="2" t="str">
        <f t="shared" si="49"/>
        <v>NS</v>
      </c>
      <c r="BI104" s="2" t="str">
        <f t="shared" si="50"/>
        <v>NS</v>
      </c>
      <c r="BJ104" s="2" t="str">
        <f t="shared" si="51"/>
        <v/>
      </c>
      <c r="BK104" s="2" t="str">
        <f t="shared" si="52"/>
        <v/>
      </c>
      <c r="BL104" s="2" t="str">
        <f t="shared" si="53"/>
        <v/>
      </c>
    </row>
    <row r="105" spans="1:64" x14ac:dyDescent="0.2">
      <c r="A105" s="1" t="s">
        <v>142</v>
      </c>
      <c r="B105" s="1" t="s">
        <v>482</v>
      </c>
      <c r="C105" s="25">
        <v>39100</v>
      </c>
      <c r="D105" s="1" t="s">
        <v>856</v>
      </c>
      <c r="E105" s="7">
        <v>0.44027777777777777</v>
      </c>
      <c r="F105" s="1">
        <v>0.1</v>
      </c>
      <c r="G105" s="1" t="s">
        <v>881</v>
      </c>
      <c r="H105" s="1" t="s">
        <v>711</v>
      </c>
      <c r="I105" s="1" t="s">
        <v>61</v>
      </c>
      <c r="J105" s="1" t="s">
        <v>882</v>
      </c>
      <c r="K105">
        <v>0.75</v>
      </c>
      <c r="L105">
        <v>0.25</v>
      </c>
      <c r="M105" s="1">
        <v>0.6</v>
      </c>
      <c r="N105" s="1">
        <v>0.62</v>
      </c>
      <c r="O105" s="1">
        <v>0.65</v>
      </c>
      <c r="P105" s="1">
        <v>0.57999999999999996</v>
      </c>
      <c r="Y105">
        <f t="shared" si="27"/>
        <v>0.61250000000000004</v>
      </c>
      <c r="Z105">
        <f t="shared" si="28"/>
        <v>2.9860788111948221E-2</v>
      </c>
      <c r="AA105">
        <f t="shared" si="29"/>
        <v>4</v>
      </c>
      <c r="AB105" s="1">
        <v>0.45</v>
      </c>
      <c r="AC105" s="1">
        <v>0.56000000000000005</v>
      </c>
      <c r="AD105" s="1">
        <v>0.43</v>
      </c>
      <c r="AE105" s="1">
        <v>0.55000000000000004</v>
      </c>
      <c r="AL105">
        <f t="shared" si="30"/>
        <v>0.4975</v>
      </c>
      <c r="AM105">
        <f t="shared" si="31"/>
        <v>6.7019897542943699E-2</v>
      </c>
      <c r="AN105">
        <f t="shared" si="32"/>
        <v>4</v>
      </c>
      <c r="AO105">
        <f t="shared" si="33"/>
        <v>1.5582710944281717E-6</v>
      </c>
      <c r="AP105">
        <f t="shared" si="34"/>
        <v>4.2555488303855691E-7</v>
      </c>
      <c r="AQ105">
        <f t="shared" si="35"/>
        <v>3</v>
      </c>
      <c r="AR105">
        <f t="shared" si="36"/>
        <v>1.0790687082601051</v>
      </c>
      <c r="AS105">
        <f t="shared" si="37"/>
        <v>0.76489232840434507</v>
      </c>
      <c r="AT105" s="24" t="str">
        <f t="shared" si="38"/>
        <v>Nontoxic</v>
      </c>
      <c r="AU105" s="2">
        <f t="shared" si="39"/>
        <v>81.224489795918359</v>
      </c>
      <c r="AV105" s="4" t="s">
        <v>663</v>
      </c>
      <c r="AX105" s="2">
        <f t="shared" si="40"/>
        <v>3</v>
      </c>
      <c r="AY105" s="2">
        <f t="shared" si="41"/>
        <v>3</v>
      </c>
      <c r="AZ105" s="2">
        <f t="shared" si="42"/>
        <v>8.9166666666666821E-4</v>
      </c>
      <c r="BA105" s="2">
        <f t="shared" si="43"/>
        <v>4.4916666666666707E-3</v>
      </c>
      <c r="BB105" s="2">
        <f t="shared" si="44"/>
        <v>2.691666666666669E-3</v>
      </c>
      <c r="BC105" s="2">
        <f t="shared" si="45"/>
        <v>1.1666666666666667</v>
      </c>
      <c r="BD105" s="2">
        <f t="shared" si="46"/>
        <v>1.524240619905622</v>
      </c>
      <c r="BE105" s="2">
        <v>6.6349999999999998</v>
      </c>
      <c r="BF105" s="2" t="str">
        <f t="shared" si="47"/>
        <v>Same Var</v>
      </c>
      <c r="BG105" s="2">
        <f t="shared" si="48"/>
        <v>1.0101181714856074E-2</v>
      </c>
      <c r="BH105" s="2" t="str">
        <f t="shared" si="49"/>
        <v>Sig</v>
      </c>
      <c r="BI105" s="2" t="str">
        <f t="shared" si="50"/>
        <v>Sig</v>
      </c>
      <c r="BJ105" s="2" t="str">
        <f t="shared" si="51"/>
        <v>Same Var T-test</v>
      </c>
      <c r="BK105" s="2" t="str">
        <f t="shared" si="52"/>
        <v/>
      </c>
      <c r="BL105" s="2" t="str">
        <f t="shared" si="53"/>
        <v>NOECToxicLess25</v>
      </c>
    </row>
    <row r="106" spans="1:64" x14ac:dyDescent="0.2">
      <c r="A106" s="1" t="s">
        <v>142</v>
      </c>
      <c r="B106" s="1" t="s">
        <v>504</v>
      </c>
      <c r="C106" s="25">
        <v>39100</v>
      </c>
      <c r="D106" s="1" t="s">
        <v>856</v>
      </c>
      <c r="E106" s="7">
        <v>0.33888888888888891</v>
      </c>
      <c r="F106" s="1">
        <v>0.1</v>
      </c>
      <c r="G106" s="1" t="s">
        <v>881</v>
      </c>
      <c r="H106" s="1" t="s">
        <v>711</v>
      </c>
      <c r="I106" s="1" t="s">
        <v>61</v>
      </c>
      <c r="J106" s="1" t="s">
        <v>882</v>
      </c>
      <c r="K106">
        <v>0.75</v>
      </c>
      <c r="L106">
        <v>0.25</v>
      </c>
      <c r="M106" s="1">
        <v>0.6</v>
      </c>
      <c r="N106" s="1">
        <v>0.62</v>
      </c>
      <c r="O106" s="1">
        <v>0.65</v>
      </c>
      <c r="P106" s="1">
        <v>0.57999999999999996</v>
      </c>
      <c r="Y106">
        <f t="shared" si="27"/>
        <v>0.61250000000000004</v>
      </c>
      <c r="Z106">
        <f t="shared" si="28"/>
        <v>2.9860788111948221E-2</v>
      </c>
      <c r="AA106">
        <f t="shared" si="29"/>
        <v>4</v>
      </c>
      <c r="AB106" s="1">
        <v>0.66</v>
      </c>
      <c r="AC106" s="1">
        <v>0.62</v>
      </c>
      <c r="AD106" s="1">
        <v>0.75</v>
      </c>
      <c r="AE106" s="1">
        <v>0.56000000000000005</v>
      </c>
      <c r="AL106">
        <f t="shared" si="30"/>
        <v>0.64750000000000008</v>
      </c>
      <c r="AM106">
        <f t="shared" si="31"/>
        <v>7.9739158092704016E-2</v>
      </c>
      <c r="AN106">
        <f t="shared" si="32"/>
        <v>4</v>
      </c>
      <c r="AO106">
        <f t="shared" si="33"/>
        <v>2.9411356777614265E-6</v>
      </c>
      <c r="AP106">
        <f t="shared" si="34"/>
        <v>8.4749932748297695E-7</v>
      </c>
      <c r="AQ106">
        <f t="shared" si="35"/>
        <v>3</v>
      </c>
      <c r="AR106">
        <f t="shared" si="36"/>
        <v>4.5427386092339423</v>
      </c>
      <c r="AS106">
        <f t="shared" si="37"/>
        <v>0.76489232840434507</v>
      </c>
      <c r="AT106" s="24" t="str">
        <f t="shared" si="38"/>
        <v>Nontoxic</v>
      </c>
      <c r="AU106" s="2">
        <f t="shared" si="39"/>
        <v>105.71428571428572</v>
      </c>
      <c r="AV106" s="26" t="s">
        <v>884</v>
      </c>
      <c r="AW106" s="4" t="s">
        <v>666</v>
      </c>
      <c r="AX106" s="2">
        <f t="shared" si="40"/>
        <v>3</v>
      </c>
      <c r="AY106" s="2">
        <f t="shared" si="41"/>
        <v>3</v>
      </c>
      <c r="AZ106" s="2">
        <f t="shared" si="42"/>
        <v>8.9166666666666821E-4</v>
      </c>
      <c r="BA106" s="2">
        <f t="shared" si="43"/>
        <v>6.3583333333332446E-3</v>
      </c>
      <c r="BB106" s="2">
        <f t="shared" si="44"/>
        <v>3.6249999999999564E-3</v>
      </c>
      <c r="BC106" s="2">
        <f t="shared" si="45"/>
        <v>1.1666666666666667</v>
      </c>
      <c r="BD106" s="2">
        <f t="shared" si="46"/>
        <v>2.1615562193939866</v>
      </c>
      <c r="BE106" s="2">
        <v>6.6349999999999998</v>
      </c>
      <c r="BF106" s="2" t="str">
        <f t="shared" si="47"/>
        <v>Same Var</v>
      </c>
      <c r="BG106" s="2">
        <f t="shared" si="48"/>
        <v>0.22122596015780693</v>
      </c>
      <c r="BH106" s="2" t="str">
        <f t="shared" si="49"/>
        <v>NS</v>
      </c>
      <c r="BI106" s="2" t="str">
        <f t="shared" si="50"/>
        <v>NS</v>
      </c>
      <c r="BJ106" s="2" t="str">
        <f t="shared" si="51"/>
        <v/>
      </c>
      <c r="BK106" s="2" t="str">
        <f t="shared" si="52"/>
        <v/>
      </c>
      <c r="BL106" s="2" t="str">
        <f t="shared" si="53"/>
        <v/>
      </c>
    </row>
    <row r="107" spans="1:64" x14ac:dyDescent="0.2">
      <c r="A107" s="1" t="s">
        <v>142</v>
      </c>
      <c r="B107" s="1" t="s">
        <v>516</v>
      </c>
      <c r="C107" s="25">
        <v>39100</v>
      </c>
      <c r="D107" s="1" t="s">
        <v>856</v>
      </c>
      <c r="E107" s="7">
        <v>0.52222222222222225</v>
      </c>
      <c r="F107" s="1">
        <v>0.1</v>
      </c>
      <c r="G107" s="1" t="s">
        <v>881</v>
      </c>
      <c r="H107" s="1" t="s">
        <v>711</v>
      </c>
      <c r="I107" s="1" t="s">
        <v>61</v>
      </c>
      <c r="J107" s="1" t="s">
        <v>882</v>
      </c>
      <c r="K107">
        <v>0.75</v>
      </c>
      <c r="L107">
        <v>0.25</v>
      </c>
      <c r="M107" s="1">
        <v>0.6</v>
      </c>
      <c r="N107" s="1">
        <v>0.62</v>
      </c>
      <c r="O107" s="1">
        <v>0.65</v>
      </c>
      <c r="P107" s="1">
        <v>0.57999999999999996</v>
      </c>
      <c r="Y107">
        <f t="shared" si="27"/>
        <v>0.61250000000000004</v>
      </c>
      <c r="Z107">
        <f t="shared" si="28"/>
        <v>2.9860788111948221E-2</v>
      </c>
      <c r="AA107">
        <f t="shared" si="29"/>
        <v>4</v>
      </c>
      <c r="AB107" s="1">
        <v>0.33</v>
      </c>
      <c r="AC107" s="1">
        <v>0.37</v>
      </c>
      <c r="AD107" s="1">
        <v>0.44</v>
      </c>
      <c r="AE107" s="1">
        <v>0.55000000000000004</v>
      </c>
      <c r="AL107">
        <f t="shared" si="30"/>
        <v>0.42249999999999999</v>
      </c>
      <c r="AM107">
        <f t="shared" si="31"/>
        <v>9.6393291606141851E-2</v>
      </c>
      <c r="AN107">
        <f t="shared" si="32"/>
        <v>4</v>
      </c>
      <c r="AO107">
        <f t="shared" si="33"/>
        <v>5.9942085944282054E-6</v>
      </c>
      <c r="AP107">
        <f t="shared" si="34"/>
        <v>1.8038882163719009E-6</v>
      </c>
      <c r="AQ107">
        <f t="shared" si="35"/>
        <v>3</v>
      </c>
      <c r="AR107">
        <f t="shared" si="36"/>
        <v>-0.7452449914792415</v>
      </c>
      <c r="AS107">
        <f t="shared" si="37"/>
        <v>0.76489232840434507</v>
      </c>
      <c r="AT107" s="24" t="str">
        <f t="shared" si="38"/>
        <v>Toxic</v>
      </c>
      <c r="AU107" s="2">
        <f t="shared" si="39"/>
        <v>68.979591836734684</v>
      </c>
      <c r="AV107" s="4" t="s">
        <v>663</v>
      </c>
      <c r="AX107" s="2">
        <f t="shared" si="40"/>
        <v>3</v>
      </c>
      <c r="AY107" s="2">
        <f t="shared" si="41"/>
        <v>3</v>
      </c>
      <c r="AZ107" s="2">
        <f t="shared" si="42"/>
        <v>8.9166666666666821E-4</v>
      </c>
      <c r="BA107" s="2">
        <f t="shared" si="43"/>
        <v>9.2916666666666963E-3</v>
      </c>
      <c r="BB107" s="2">
        <f t="shared" si="44"/>
        <v>5.0916666666666818E-3</v>
      </c>
      <c r="BC107" s="2">
        <f t="shared" si="45"/>
        <v>1.1666666666666667</v>
      </c>
      <c r="BD107" s="2">
        <f t="shared" si="46"/>
        <v>2.9333710285381742</v>
      </c>
      <c r="BE107" s="2">
        <v>6.6349999999999998</v>
      </c>
      <c r="BF107" s="2" t="str">
        <f t="shared" si="47"/>
        <v>Same Var</v>
      </c>
      <c r="BG107" s="2">
        <f t="shared" si="48"/>
        <v>4.6682204480392323E-3</v>
      </c>
      <c r="BH107" s="2" t="str">
        <f t="shared" si="49"/>
        <v>Sig</v>
      </c>
      <c r="BI107" s="2" t="str">
        <f t="shared" si="50"/>
        <v>Sig</v>
      </c>
      <c r="BJ107" s="2" t="str">
        <f t="shared" si="51"/>
        <v>Same Var T-test</v>
      </c>
      <c r="BK107" s="2" t="str">
        <f t="shared" si="52"/>
        <v/>
      </c>
      <c r="BL107" s="2" t="str">
        <f t="shared" si="53"/>
        <v/>
      </c>
    </row>
    <row r="108" spans="1:64" x14ac:dyDescent="0.2">
      <c r="A108" s="1" t="s">
        <v>142</v>
      </c>
      <c r="B108" s="1" t="s">
        <v>529</v>
      </c>
      <c r="C108" s="25">
        <v>39100</v>
      </c>
      <c r="D108" s="1" t="s">
        <v>856</v>
      </c>
      <c r="E108" s="7">
        <v>0.46597222222222223</v>
      </c>
      <c r="F108" s="1">
        <v>0.1</v>
      </c>
      <c r="G108" s="1" t="s">
        <v>881</v>
      </c>
      <c r="H108" s="1" t="s">
        <v>711</v>
      </c>
      <c r="I108" s="1" t="s">
        <v>61</v>
      </c>
      <c r="J108" s="1" t="s">
        <v>882</v>
      </c>
      <c r="K108">
        <v>0.75</v>
      </c>
      <c r="L108">
        <v>0.25</v>
      </c>
      <c r="M108" s="1">
        <v>0.6</v>
      </c>
      <c r="N108" s="1">
        <v>0.62</v>
      </c>
      <c r="O108" s="1">
        <v>0.65</v>
      </c>
      <c r="P108" s="1">
        <v>0.57999999999999996</v>
      </c>
      <c r="Y108">
        <f t="shared" si="27"/>
        <v>0.61250000000000004</v>
      </c>
      <c r="Z108">
        <f t="shared" si="28"/>
        <v>2.9860788111948221E-2</v>
      </c>
      <c r="AA108">
        <f t="shared" si="29"/>
        <v>4</v>
      </c>
      <c r="AB108" s="1">
        <v>0.47</v>
      </c>
      <c r="AC108" s="1">
        <v>0.47</v>
      </c>
      <c r="AD108" s="1">
        <v>0.45</v>
      </c>
      <c r="AE108" s="1">
        <v>0.56000000000000005</v>
      </c>
      <c r="AL108">
        <f t="shared" si="30"/>
        <v>0.48749999999999999</v>
      </c>
      <c r="AM108">
        <f t="shared" si="31"/>
        <v>4.9244289008980556E-2</v>
      </c>
      <c r="AN108">
        <f t="shared" si="32"/>
        <v>4</v>
      </c>
      <c r="AO108">
        <f t="shared" si="33"/>
        <v>5.3529800415039202E-7</v>
      </c>
      <c r="AP108">
        <f t="shared" si="34"/>
        <v>1.2775395711263055E-7</v>
      </c>
      <c r="AQ108">
        <f t="shared" si="35"/>
        <v>4</v>
      </c>
      <c r="AR108">
        <f t="shared" si="36"/>
        <v>1.0397851845992587</v>
      </c>
      <c r="AS108">
        <f t="shared" si="37"/>
        <v>0.74069708411268287</v>
      </c>
      <c r="AT108" s="24" t="str">
        <f t="shared" si="38"/>
        <v>Nontoxic</v>
      </c>
      <c r="AU108" s="2">
        <f t="shared" si="39"/>
        <v>79.591836734693871</v>
      </c>
      <c r="AV108" s="4" t="s">
        <v>663</v>
      </c>
      <c r="AX108" s="2">
        <f t="shared" si="40"/>
        <v>3</v>
      </c>
      <c r="AY108" s="2">
        <f t="shared" si="41"/>
        <v>3</v>
      </c>
      <c r="AZ108" s="2">
        <f t="shared" si="42"/>
        <v>8.9166666666666821E-4</v>
      </c>
      <c r="BA108" s="2">
        <f t="shared" si="43"/>
        <v>2.4250000000000031E-3</v>
      </c>
      <c r="BB108" s="2">
        <f t="shared" si="44"/>
        <v>1.6583333333333357E-3</v>
      </c>
      <c r="BC108" s="2">
        <f t="shared" si="45"/>
        <v>1.1666666666666667</v>
      </c>
      <c r="BD108" s="2">
        <f t="shared" si="46"/>
        <v>0.61831940866864799</v>
      </c>
      <c r="BE108" s="2">
        <v>6.6349999999999998</v>
      </c>
      <c r="BF108" s="2" t="str">
        <f t="shared" si="47"/>
        <v>Same Var</v>
      </c>
      <c r="BG108" s="2">
        <f t="shared" si="48"/>
        <v>2.4350197719457149E-3</v>
      </c>
      <c r="BH108" s="2" t="str">
        <f t="shared" si="49"/>
        <v>Sig</v>
      </c>
      <c r="BI108" s="2" t="str">
        <f t="shared" si="50"/>
        <v>Sig</v>
      </c>
      <c r="BJ108" s="2" t="str">
        <f t="shared" si="51"/>
        <v>Same Var T-test</v>
      </c>
      <c r="BK108" s="2" t="str">
        <f t="shared" si="52"/>
        <v/>
      </c>
      <c r="BL108" s="2" t="str">
        <f t="shared" si="53"/>
        <v>NOECToxicLess25</v>
      </c>
    </row>
    <row r="109" spans="1:64" x14ac:dyDescent="0.2">
      <c r="A109" s="1" t="s">
        <v>142</v>
      </c>
      <c r="B109" s="1" t="s">
        <v>532</v>
      </c>
      <c r="C109" s="25">
        <v>39100</v>
      </c>
      <c r="D109" s="1" t="s">
        <v>856</v>
      </c>
      <c r="E109" s="7">
        <v>0.42152777777777778</v>
      </c>
      <c r="F109" s="1">
        <v>0.1</v>
      </c>
      <c r="G109" s="1" t="s">
        <v>881</v>
      </c>
      <c r="H109" s="1" t="s">
        <v>711</v>
      </c>
      <c r="I109" s="1" t="s">
        <v>61</v>
      </c>
      <c r="J109" s="1" t="s">
        <v>882</v>
      </c>
      <c r="K109">
        <v>0.75</v>
      </c>
      <c r="L109">
        <v>0.25</v>
      </c>
      <c r="M109" s="1">
        <v>0.6</v>
      </c>
      <c r="N109" s="1">
        <v>0.62</v>
      </c>
      <c r="O109" s="1">
        <v>0.65</v>
      </c>
      <c r="P109" s="1">
        <v>0.57999999999999996</v>
      </c>
      <c r="Y109">
        <f t="shared" si="27"/>
        <v>0.61250000000000004</v>
      </c>
      <c r="Z109">
        <f t="shared" si="28"/>
        <v>2.9860788111948221E-2</v>
      </c>
      <c r="AA109">
        <f t="shared" si="29"/>
        <v>4</v>
      </c>
      <c r="AB109" s="1">
        <v>0.68</v>
      </c>
      <c r="AC109" s="1">
        <v>0.69</v>
      </c>
      <c r="AD109" s="1">
        <v>0.64</v>
      </c>
      <c r="AE109" s="1">
        <v>0.73</v>
      </c>
      <c r="AL109">
        <f t="shared" si="30"/>
        <v>0.68500000000000005</v>
      </c>
      <c r="AM109">
        <f t="shared" si="31"/>
        <v>3.6968455021364706E-2</v>
      </c>
      <c r="AN109">
        <f t="shared" si="32"/>
        <v>4</v>
      </c>
      <c r="AO109">
        <f t="shared" si="33"/>
        <v>2.1814251369900163E-7</v>
      </c>
      <c r="AP109">
        <f t="shared" si="34"/>
        <v>4.4152973316333851E-8</v>
      </c>
      <c r="AQ109">
        <f t="shared" si="35"/>
        <v>4</v>
      </c>
      <c r="AR109">
        <f t="shared" si="36"/>
        <v>10.440039478374036</v>
      </c>
      <c r="AS109">
        <f t="shared" si="37"/>
        <v>0.74069708411268287</v>
      </c>
      <c r="AT109" s="24" t="str">
        <f t="shared" si="38"/>
        <v>Nontoxic</v>
      </c>
      <c r="AU109" s="2">
        <f t="shared" si="39"/>
        <v>111.83673469387756</v>
      </c>
      <c r="AV109" s="26" t="s">
        <v>884</v>
      </c>
      <c r="AW109" s="4" t="s">
        <v>666</v>
      </c>
      <c r="AX109" s="2">
        <f t="shared" si="40"/>
        <v>3</v>
      </c>
      <c r="AY109" s="2">
        <f t="shared" si="41"/>
        <v>3</v>
      </c>
      <c r="AZ109" s="2">
        <f t="shared" si="42"/>
        <v>8.9166666666666821E-4</v>
      </c>
      <c r="BA109" s="2">
        <f t="shared" si="43"/>
        <v>1.3666666666666653E-3</v>
      </c>
      <c r="BB109" s="2">
        <f t="shared" si="44"/>
        <v>1.1291666666666668E-3</v>
      </c>
      <c r="BC109" s="2">
        <f t="shared" si="45"/>
        <v>1.1666666666666667</v>
      </c>
      <c r="BD109" s="2">
        <f t="shared" si="46"/>
        <v>0.11635204719447602</v>
      </c>
      <c r="BE109" s="2">
        <v>6.6349999999999998</v>
      </c>
      <c r="BF109" s="2" t="str">
        <f t="shared" si="47"/>
        <v>Same Var</v>
      </c>
      <c r="BG109" s="2">
        <f t="shared" si="48"/>
        <v>1.1238306071426202E-2</v>
      </c>
      <c r="BH109" s="2" t="str">
        <f t="shared" si="49"/>
        <v>NS</v>
      </c>
      <c r="BI109" s="2" t="str">
        <f t="shared" si="50"/>
        <v>NS</v>
      </c>
      <c r="BJ109" s="2" t="str">
        <f t="shared" si="51"/>
        <v/>
      </c>
      <c r="BK109" s="2" t="str">
        <f t="shared" si="52"/>
        <v/>
      </c>
      <c r="BL109" s="2" t="str">
        <f t="shared" si="53"/>
        <v/>
      </c>
    </row>
    <row r="110" spans="1:64" x14ac:dyDescent="0.2">
      <c r="A110" s="1" t="s">
        <v>142</v>
      </c>
      <c r="B110" s="1" t="s">
        <v>482</v>
      </c>
      <c r="C110" s="25">
        <v>38092</v>
      </c>
      <c r="D110" s="1" t="s">
        <v>826</v>
      </c>
      <c r="E110" s="7">
        <v>0.50555555555555554</v>
      </c>
      <c r="F110" s="1">
        <v>0.1</v>
      </c>
      <c r="G110" s="1" t="s">
        <v>881</v>
      </c>
      <c r="H110" s="1" t="s">
        <v>711</v>
      </c>
      <c r="I110" s="1" t="s">
        <v>61</v>
      </c>
      <c r="J110" s="1" t="s">
        <v>882</v>
      </c>
      <c r="K110">
        <v>0.75</v>
      </c>
      <c r="L110">
        <v>0.25</v>
      </c>
      <c r="M110" s="1">
        <v>0.6</v>
      </c>
      <c r="N110" s="1">
        <v>0.6</v>
      </c>
      <c r="O110" s="1">
        <v>0.6</v>
      </c>
      <c r="P110" s="1">
        <v>0.54</v>
      </c>
      <c r="Y110">
        <f t="shared" si="27"/>
        <v>0.58499999999999996</v>
      </c>
      <c r="Z110">
        <f t="shared" si="28"/>
        <v>2.9999999999999971E-2</v>
      </c>
      <c r="AA110">
        <f t="shared" si="29"/>
        <v>4</v>
      </c>
      <c r="AB110" s="1">
        <v>0</v>
      </c>
      <c r="AC110" s="1">
        <v>0.59</v>
      </c>
      <c r="AD110" s="1">
        <v>0.63</v>
      </c>
      <c r="AL110">
        <f t="shared" si="30"/>
        <v>0.40666666666666668</v>
      </c>
      <c r="AM110">
        <f t="shared" si="31"/>
        <v>0.35275109260402487</v>
      </c>
      <c r="AN110">
        <f t="shared" si="32"/>
        <v>3</v>
      </c>
      <c r="AO110">
        <f t="shared" si="33"/>
        <v>1.7309211299491216E-3</v>
      </c>
      <c r="AP110">
        <f t="shared" si="34"/>
        <v>8.6020836404682654E-4</v>
      </c>
      <c r="AQ110">
        <f t="shared" si="35"/>
        <v>2</v>
      </c>
      <c r="AR110">
        <f t="shared" si="36"/>
        <v>-0.15729327811908619</v>
      </c>
      <c r="AS110">
        <f t="shared" si="37"/>
        <v>0.81649658092772592</v>
      </c>
      <c r="AT110" s="24" t="str">
        <f t="shared" si="38"/>
        <v>Toxic</v>
      </c>
      <c r="AU110" s="2">
        <f t="shared" si="39"/>
        <v>69.515669515669515</v>
      </c>
      <c r="AV110" s="4" t="s">
        <v>664</v>
      </c>
      <c r="AW110" s="4" t="s">
        <v>666</v>
      </c>
      <c r="AX110" s="2">
        <f t="shared" si="40"/>
        <v>3</v>
      </c>
      <c r="AY110" s="2">
        <f t="shared" si="41"/>
        <v>2</v>
      </c>
      <c r="AZ110" s="2">
        <f t="shared" si="42"/>
        <v>8.9999999999999824E-4</v>
      </c>
      <c r="BA110" s="2">
        <f t="shared" si="43"/>
        <v>0.12443333333333333</v>
      </c>
      <c r="BB110" s="2">
        <f t="shared" si="44"/>
        <v>5.0313333333333335E-2</v>
      </c>
      <c r="BC110" s="2">
        <f t="shared" si="45"/>
        <v>1.211111111111111</v>
      </c>
      <c r="BD110" s="2">
        <f t="shared" si="46"/>
        <v>8.4714704119913051</v>
      </c>
      <c r="BE110" s="2">
        <v>6.6349999999999998</v>
      </c>
      <c r="BF110" s="2" t="str">
        <f t="shared" si="47"/>
        <v>Sig Diff Var</v>
      </c>
      <c r="BG110" s="2">
        <f t="shared" si="48"/>
        <v>0.23687317327631227</v>
      </c>
      <c r="BH110" s="2" t="str">
        <f t="shared" si="49"/>
        <v>NS</v>
      </c>
      <c r="BI110" s="2" t="str">
        <f t="shared" si="50"/>
        <v>NS</v>
      </c>
      <c r="BJ110" s="2" t="str">
        <f t="shared" si="51"/>
        <v>Wilcoxon</v>
      </c>
      <c r="BK110" s="2" t="str">
        <f t="shared" si="52"/>
        <v/>
      </c>
      <c r="BL110" s="2" t="str">
        <f t="shared" si="53"/>
        <v/>
      </c>
    </row>
    <row r="111" spans="1:64" x14ac:dyDescent="0.2">
      <c r="A111" s="1" t="s">
        <v>142</v>
      </c>
      <c r="B111" s="1" t="s">
        <v>504</v>
      </c>
      <c r="C111" s="25">
        <v>38092</v>
      </c>
      <c r="D111" s="1" t="s">
        <v>826</v>
      </c>
      <c r="E111" s="7">
        <v>0.3611111111111111</v>
      </c>
      <c r="F111" s="1">
        <v>0.1</v>
      </c>
      <c r="G111" s="1" t="s">
        <v>881</v>
      </c>
      <c r="H111" s="1" t="s">
        <v>711</v>
      </c>
      <c r="I111" s="1" t="s">
        <v>61</v>
      </c>
      <c r="J111" s="1" t="s">
        <v>882</v>
      </c>
      <c r="K111">
        <v>0.75</v>
      </c>
      <c r="L111">
        <v>0.25</v>
      </c>
      <c r="M111" s="1">
        <v>0.6</v>
      </c>
      <c r="N111" s="1">
        <v>0.6</v>
      </c>
      <c r="O111" s="1">
        <v>0.6</v>
      </c>
      <c r="P111" s="1">
        <v>0.54</v>
      </c>
      <c r="Y111">
        <f t="shared" si="27"/>
        <v>0.58499999999999996</v>
      </c>
      <c r="Z111">
        <f t="shared" si="28"/>
        <v>2.9999999999999971E-2</v>
      </c>
      <c r="AA111">
        <f t="shared" si="29"/>
        <v>4</v>
      </c>
      <c r="AB111" s="1">
        <v>0.5</v>
      </c>
      <c r="AC111" s="1">
        <v>0.59</v>
      </c>
      <c r="AD111" s="1">
        <v>0.57999999999999996</v>
      </c>
      <c r="AL111">
        <f t="shared" si="30"/>
        <v>0.55666666666666664</v>
      </c>
      <c r="AM111">
        <f t="shared" si="31"/>
        <v>4.9328828623162457E-2</v>
      </c>
      <c r="AN111">
        <f t="shared" si="32"/>
        <v>3</v>
      </c>
      <c r="AO111">
        <f t="shared" si="33"/>
        <v>8.7923180097414965E-7</v>
      </c>
      <c r="AP111">
        <f t="shared" si="34"/>
        <v>3.3428997275270017E-7</v>
      </c>
      <c r="AQ111">
        <f t="shared" si="35"/>
        <v>2</v>
      </c>
      <c r="AR111">
        <f t="shared" si="36"/>
        <v>3.8507856689861115</v>
      </c>
      <c r="AS111">
        <f t="shared" si="37"/>
        <v>0.81649658092772592</v>
      </c>
      <c r="AT111" s="24" t="str">
        <f t="shared" si="38"/>
        <v>Nontoxic</v>
      </c>
      <c r="AU111" s="2">
        <f t="shared" si="39"/>
        <v>95.156695156695164</v>
      </c>
      <c r="AV111" s="4" t="s">
        <v>664</v>
      </c>
      <c r="AW111" s="4" t="s">
        <v>666</v>
      </c>
      <c r="AX111" s="2">
        <f t="shared" si="40"/>
        <v>3</v>
      </c>
      <c r="AY111" s="2">
        <f t="shared" si="41"/>
        <v>2</v>
      </c>
      <c r="AZ111" s="2">
        <f t="shared" si="42"/>
        <v>8.9999999999999824E-4</v>
      </c>
      <c r="BA111" s="2">
        <f t="shared" si="43"/>
        <v>2.4333333333333316E-3</v>
      </c>
      <c r="BB111" s="2">
        <f t="shared" si="44"/>
        <v>1.5133333333333316E-3</v>
      </c>
      <c r="BC111" s="2">
        <f t="shared" si="45"/>
        <v>1.211111111111111</v>
      </c>
      <c r="BD111" s="2">
        <f t="shared" si="46"/>
        <v>0.50295223893033669</v>
      </c>
      <c r="BE111" s="2">
        <v>6.6349999999999998</v>
      </c>
      <c r="BF111" s="2" t="str">
        <f t="shared" si="47"/>
        <v>Same Var</v>
      </c>
      <c r="BG111" s="2">
        <f t="shared" si="48"/>
        <v>0.1920366047983332</v>
      </c>
      <c r="BH111" s="2" t="str">
        <f t="shared" si="49"/>
        <v>NS</v>
      </c>
      <c r="BI111" s="2" t="str">
        <f t="shared" si="50"/>
        <v>NS</v>
      </c>
      <c r="BJ111" s="2" t="str">
        <f t="shared" si="51"/>
        <v>Wilcoxon</v>
      </c>
      <c r="BK111" s="2" t="str">
        <f t="shared" si="52"/>
        <v/>
      </c>
      <c r="BL111" s="2" t="str">
        <f t="shared" si="53"/>
        <v/>
      </c>
    </row>
    <row r="112" spans="1:64" x14ac:dyDescent="0.2">
      <c r="A112" s="1" t="s">
        <v>142</v>
      </c>
      <c r="B112" s="1" t="s">
        <v>516</v>
      </c>
      <c r="C112" s="25">
        <v>38092</v>
      </c>
      <c r="D112" s="1" t="s">
        <v>826</v>
      </c>
      <c r="E112" s="7">
        <v>0.59444444444444444</v>
      </c>
      <c r="F112" s="1">
        <v>0.1</v>
      </c>
      <c r="G112" s="1" t="s">
        <v>881</v>
      </c>
      <c r="H112" s="1" t="s">
        <v>711</v>
      </c>
      <c r="I112" s="1" t="s">
        <v>61</v>
      </c>
      <c r="J112" s="1" t="s">
        <v>882</v>
      </c>
      <c r="K112">
        <v>0.75</v>
      </c>
      <c r="L112">
        <v>0.25</v>
      </c>
      <c r="M112" s="1">
        <v>0.6</v>
      </c>
      <c r="N112" s="1">
        <v>0.6</v>
      </c>
      <c r="O112" s="1">
        <v>0.6</v>
      </c>
      <c r="P112" s="1">
        <v>0.54</v>
      </c>
      <c r="Y112">
        <f t="shared" si="27"/>
        <v>0.58499999999999996</v>
      </c>
      <c r="Z112">
        <f t="shared" si="28"/>
        <v>2.9999999999999971E-2</v>
      </c>
      <c r="AA112">
        <f t="shared" si="29"/>
        <v>4</v>
      </c>
      <c r="AB112" s="1">
        <v>0.56999999999999995</v>
      </c>
      <c r="AC112" s="1">
        <v>0.35</v>
      </c>
      <c r="AD112" s="1">
        <v>0.21</v>
      </c>
      <c r="AL112">
        <f t="shared" si="30"/>
        <v>0.37666666666666665</v>
      </c>
      <c r="AM112">
        <f t="shared" si="31"/>
        <v>0.18147543451754936</v>
      </c>
      <c r="AN112">
        <f t="shared" si="32"/>
        <v>3</v>
      </c>
      <c r="AO112">
        <f t="shared" si="33"/>
        <v>1.2330637300467793E-4</v>
      </c>
      <c r="AP112">
        <f t="shared" si="34"/>
        <v>6.0261141824604589E-5</v>
      </c>
      <c r="AQ112">
        <f t="shared" si="35"/>
        <v>2</v>
      </c>
      <c r="AR112">
        <f t="shared" si="36"/>
        <v>-0.5891537493445882</v>
      </c>
      <c r="AS112">
        <f t="shared" si="37"/>
        <v>0.81649658092772592</v>
      </c>
      <c r="AT112" s="24" t="str">
        <f t="shared" si="38"/>
        <v>Toxic</v>
      </c>
      <c r="AU112" s="2">
        <f t="shared" si="39"/>
        <v>64.387464387464391</v>
      </c>
      <c r="AV112" s="4" t="s">
        <v>664</v>
      </c>
      <c r="AW112" s="4" t="s">
        <v>666</v>
      </c>
      <c r="AX112" s="2">
        <f t="shared" si="40"/>
        <v>3</v>
      </c>
      <c r="AY112" s="2">
        <f t="shared" si="41"/>
        <v>2</v>
      </c>
      <c r="AZ112" s="2">
        <f t="shared" si="42"/>
        <v>8.9999999999999824E-4</v>
      </c>
      <c r="BA112" s="2">
        <f t="shared" si="43"/>
        <v>3.2933333333333342E-2</v>
      </c>
      <c r="BB112" s="2">
        <f t="shared" si="44"/>
        <v>1.3713333333333336E-2</v>
      </c>
      <c r="BC112" s="2">
        <f t="shared" si="45"/>
        <v>1.211111111111111</v>
      </c>
      <c r="BD112" s="2">
        <f t="shared" si="46"/>
        <v>5.3000536727770768</v>
      </c>
      <c r="BE112" s="2">
        <v>6.6349999999999998</v>
      </c>
      <c r="BF112" s="2" t="str">
        <f t="shared" si="47"/>
        <v>Same Var</v>
      </c>
      <c r="BG112" s="2">
        <f t="shared" si="48"/>
        <v>3.3634165144000458E-2</v>
      </c>
      <c r="BH112" s="2" t="str">
        <f t="shared" si="49"/>
        <v>Sig</v>
      </c>
      <c r="BI112" s="2" t="str">
        <f t="shared" si="50"/>
        <v>NS</v>
      </c>
      <c r="BJ112" s="2" t="str">
        <f t="shared" si="51"/>
        <v>Wilcoxon</v>
      </c>
      <c r="BK112" s="2" t="str">
        <f t="shared" si="52"/>
        <v/>
      </c>
      <c r="BL112" s="2" t="str">
        <f t="shared" si="53"/>
        <v/>
      </c>
    </row>
    <row r="113" spans="1:64" x14ac:dyDescent="0.2">
      <c r="A113" s="1" t="s">
        <v>142</v>
      </c>
      <c r="B113" s="1" t="s">
        <v>561</v>
      </c>
      <c r="C113" s="25">
        <v>38839</v>
      </c>
      <c r="D113" s="1" t="s">
        <v>877</v>
      </c>
      <c r="E113" s="7">
        <v>0.43055555555555558</v>
      </c>
      <c r="F113" s="1">
        <v>0.1</v>
      </c>
      <c r="G113" s="1" t="s">
        <v>881</v>
      </c>
      <c r="H113" s="1" t="s">
        <v>711</v>
      </c>
      <c r="I113" s="1" t="s">
        <v>61</v>
      </c>
      <c r="J113" s="1" t="s">
        <v>882</v>
      </c>
      <c r="K113">
        <v>0.75</v>
      </c>
      <c r="L113">
        <v>0.25</v>
      </c>
      <c r="M113" s="1">
        <v>0.5</v>
      </c>
      <c r="N113" s="1">
        <v>0.48</v>
      </c>
      <c r="O113" s="1">
        <v>0.51</v>
      </c>
      <c r="P113" s="1">
        <v>0.44</v>
      </c>
      <c r="Y113">
        <f t="shared" si="27"/>
        <v>0.48249999999999998</v>
      </c>
      <c r="Z113">
        <f t="shared" si="28"/>
        <v>3.0956959368344521E-2</v>
      </c>
      <c r="AA113">
        <f t="shared" si="29"/>
        <v>4</v>
      </c>
      <c r="AB113" s="1">
        <v>0</v>
      </c>
      <c r="AC113" s="1">
        <v>0</v>
      </c>
      <c r="AD113" s="1">
        <v>4.5999999999999999E-2</v>
      </c>
      <c r="AE113" s="1">
        <v>1.6E-2</v>
      </c>
      <c r="AL113">
        <f t="shared" si="30"/>
        <v>1.55E-2</v>
      </c>
      <c r="AM113">
        <f t="shared" si="31"/>
        <v>2.1687169786150828E-2</v>
      </c>
      <c r="AN113">
        <f t="shared" si="32"/>
        <v>4</v>
      </c>
      <c r="AO113">
        <f t="shared" si="33"/>
        <v>6.367999677191842E-8</v>
      </c>
      <c r="AP113">
        <f t="shared" si="34"/>
        <v>1.0662537986472805E-8</v>
      </c>
      <c r="AQ113">
        <f t="shared" si="35"/>
        <v>5</v>
      </c>
      <c r="AR113">
        <f t="shared" si="36"/>
        <v>-21.804482343057465</v>
      </c>
      <c r="AS113">
        <f t="shared" si="37"/>
        <v>0.72668684380042159</v>
      </c>
      <c r="AT113" s="24" t="str">
        <f t="shared" si="38"/>
        <v>Toxic</v>
      </c>
      <c r="AU113" s="2">
        <f t="shared" si="39"/>
        <v>3.2124352331606216</v>
      </c>
      <c r="AV113" s="4" t="s">
        <v>663</v>
      </c>
      <c r="AX113" s="2">
        <f t="shared" si="40"/>
        <v>3</v>
      </c>
      <c r="AY113" s="2">
        <f t="shared" si="41"/>
        <v>3</v>
      </c>
      <c r="AZ113" s="2">
        <f t="shared" si="42"/>
        <v>9.5833333333333361E-4</v>
      </c>
      <c r="BA113" s="2">
        <f t="shared" si="43"/>
        <v>4.7033333333333335E-4</v>
      </c>
      <c r="BB113" s="2">
        <f t="shared" si="44"/>
        <v>7.1433333333333342E-4</v>
      </c>
      <c r="BC113" s="2">
        <f t="shared" si="45"/>
        <v>1.1666666666666667</v>
      </c>
      <c r="BD113" s="2">
        <f t="shared" si="46"/>
        <v>0.3190167922188627</v>
      </c>
      <c r="BE113" s="2">
        <v>6.6349999999999998</v>
      </c>
      <c r="BF113" s="2" t="str">
        <f t="shared" si="47"/>
        <v>Same Var</v>
      </c>
      <c r="BG113" s="2">
        <f t="shared" si="48"/>
        <v>1.4448953894177759E-7</v>
      </c>
      <c r="BH113" s="2" t="str">
        <f t="shared" si="49"/>
        <v>Sig</v>
      </c>
      <c r="BI113" s="2" t="str">
        <f t="shared" si="50"/>
        <v>Sig</v>
      </c>
      <c r="BJ113" s="2" t="str">
        <f t="shared" si="51"/>
        <v>Same Var T-test</v>
      </c>
      <c r="BK113" s="2" t="str">
        <f t="shared" si="52"/>
        <v/>
      </c>
      <c r="BL113" s="2" t="str">
        <f t="shared" si="53"/>
        <v/>
      </c>
    </row>
    <row r="114" spans="1:64" x14ac:dyDescent="0.2">
      <c r="A114" s="1" t="s">
        <v>142</v>
      </c>
      <c r="B114" s="1" t="s">
        <v>564</v>
      </c>
      <c r="C114" s="25">
        <v>38839</v>
      </c>
      <c r="D114" s="1" t="s">
        <v>877</v>
      </c>
      <c r="E114" s="7">
        <v>0.39583333333333331</v>
      </c>
      <c r="F114" s="1">
        <v>0.1</v>
      </c>
      <c r="G114" s="1" t="s">
        <v>881</v>
      </c>
      <c r="H114" s="1" t="s">
        <v>711</v>
      </c>
      <c r="I114" s="1" t="s">
        <v>61</v>
      </c>
      <c r="J114" s="1" t="s">
        <v>882</v>
      </c>
      <c r="K114">
        <v>0.75</v>
      </c>
      <c r="L114">
        <v>0.25</v>
      </c>
      <c r="M114" s="1">
        <v>0.5</v>
      </c>
      <c r="N114" s="1">
        <v>0.48</v>
      </c>
      <c r="O114" s="1">
        <v>0.51</v>
      </c>
      <c r="P114" s="1">
        <v>0.44</v>
      </c>
      <c r="Y114">
        <f t="shared" si="27"/>
        <v>0.48249999999999998</v>
      </c>
      <c r="Z114">
        <f t="shared" si="28"/>
        <v>3.0956959368344521E-2</v>
      </c>
      <c r="AA114">
        <f t="shared" si="29"/>
        <v>4</v>
      </c>
      <c r="AB114" s="1">
        <v>0.49</v>
      </c>
      <c r="AC114" s="1">
        <v>0.48</v>
      </c>
      <c r="AD114" s="1">
        <v>0.51</v>
      </c>
      <c r="AE114" s="1">
        <v>0.51</v>
      </c>
      <c r="AL114">
        <f t="shared" si="30"/>
        <v>0.4975</v>
      </c>
      <c r="AM114">
        <f t="shared" si="31"/>
        <v>1.5000000000000012E-2</v>
      </c>
      <c r="AN114">
        <f t="shared" si="32"/>
        <v>4</v>
      </c>
      <c r="AO114">
        <f t="shared" si="33"/>
        <v>3.6486968994140677E-8</v>
      </c>
      <c r="AP114">
        <f t="shared" si="34"/>
        <v>7.1086120605468818E-9</v>
      </c>
      <c r="AQ114">
        <f t="shared" si="35"/>
        <v>5</v>
      </c>
      <c r="AR114">
        <f t="shared" si="36"/>
        <v>9.8130792067211168</v>
      </c>
      <c r="AS114">
        <f t="shared" si="37"/>
        <v>0.72668684380042159</v>
      </c>
      <c r="AT114" s="24" t="str">
        <f t="shared" si="38"/>
        <v>Nontoxic</v>
      </c>
      <c r="AU114" s="2">
        <f t="shared" si="39"/>
        <v>103.10880829015545</v>
      </c>
      <c r="AV114" s="26" t="s">
        <v>884</v>
      </c>
      <c r="AW114" s="4" t="s">
        <v>666</v>
      </c>
      <c r="AX114" s="2">
        <f t="shared" si="40"/>
        <v>3</v>
      </c>
      <c r="AY114" s="2">
        <f t="shared" si="41"/>
        <v>3</v>
      </c>
      <c r="AZ114" s="2">
        <f t="shared" si="42"/>
        <v>9.5833333333333361E-4</v>
      </c>
      <c r="BA114" s="2">
        <f t="shared" si="43"/>
        <v>2.2500000000000035E-4</v>
      </c>
      <c r="BB114" s="2">
        <f t="shared" si="44"/>
        <v>5.9166666666666699E-4</v>
      </c>
      <c r="BC114" s="2">
        <f t="shared" si="45"/>
        <v>1.1666666666666667</v>
      </c>
      <c r="BD114" s="2">
        <f t="shared" si="46"/>
        <v>1.2460905249815619</v>
      </c>
      <c r="BE114" s="2">
        <v>6.6349999999999998</v>
      </c>
      <c r="BF114" s="2" t="str">
        <f t="shared" si="47"/>
        <v>Same Var</v>
      </c>
      <c r="BG114" s="2">
        <f t="shared" si="48"/>
        <v>0.20834052599534097</v>
      </c>
      <c r="BH114" s="2" t="str">
        <f t="shared" si="49"/>
        <v>NS</v>
      </c>
      <c r="BI114" s="2" t="str">
        <f t="shared" si="50"/>
        <v>NS</v>
      </c>
      <c r="BJ114" s="2" t="str">
        <f t="shared" si="51"/>
        <v/>
      </c>
      <c r="BK114" s="2" t="str">
        <f t="shared" si="52"/>
        <v/>
      </c>
      <c r="BL114" s="2" t="str">
        <f t="shared" si="53"/>
        <v/>
      </c>
    </row>
    <row r="115" spans="1:64" x14ac:dyDescent="0.2">
      <c r="A115" s="1" t="s">
        <v>142</v>
      </c>
      <c r="B115" s="1" t="s">
        <v>453</v>
      </c>
      <c r="C115" s="25">
        <v>38469</v>
      </c>
      <c r="D115" s="1" t="s">
        <v>807</v>
      </c>
      <c r="E115" s="7">
        <v>0.5</v>
      </c>
      <c r="F115" s="1">
        <v>0</v>
      </c>
      <c r="G115" s="1" t="s">
        <v>881</v>
      </c>
      <c r="H115" s="1" t="s">
        <v>711</v>
      </c>
      <c r="I115" s="1" t="s">
        <v>61</v>
      </c>
      <c r="J115" s="1" t="s">
        <v>882</v>
      </c>
      <c r="K115">
        <v>0.75</v>
      </c>
      <c r="L115">
        <v>0.25</v>
      </c>
      <c r="M115" s="1">
        <v>0.28199999999999997</v>
      </c>
      <c r="N115" s="1">
        <v>0.30499999999999999</v>
      </c>
      <c r="O115" s="1">
        <v>0.32100000000000001</v>
      </c>
      <c r="P115" s="1">
        <v>0.26500000000000001</v>
      </c>
      <c r="Q115" s="1">
        <v>0.28100000000000003</v>
      </c>
      <c r="R115" s="1">
        <v>0.315</v>
      </c>
      <c r="S115" s="1">
        <v>0.32400000000000001</v>
      </c>
      <c r="T115" s="1">
        <v>0.36299999999999999</v>
      </c>
      <c r="Y115">
        <f t="shared" si="27"/>
        <v>0.307</v>
      </c>
      <c r="Z115">
        <f t="shared" si="28"/>
        <v>3.1062149681841764E-2</v>
      </c>
      <c r="AA115">
        <f t="shared" si="29"/>
        <v>8</v>
      </c>
      <c r="AB115" s="1">
        <v>0.311</v>
      </c>
      <c r="AC115" s="1">
        <v>0.35199999999999998</v>
      </c>
      <c r="AD115" s="1">
        <v>0.34399999999999997</v>
      </c>
      <c r="AE115" s="1">
        <v>0.36899999999999999</v>
      </c>
      <c r="AL115">
        <f t="shared" si="30"/>
        <v>0.34400000000000003</v>
      </c>
      <c r="AM115">
        <f t="shared" si="31"/>
        <v>2.4344746182013616E-2</v>
      </c>
      <c r="AN115">
        <f t="shared" si="32"/>
        <v>4</v>
      </c>
      <c r="AO115">
        <f t="shared" si="33"/>
        <v>4.6659535781272131E-8</v>
      </c>
      <c r="AP115">
        <f t="shared" si="34"/>
        <v>7.9752829720600404E-9</v>
      </c>
      <c r="AQ115">
        <f t="shared" si="35"/>
        <v>5</v>
      </c>
      <c r="AR115">
        <f t="shared" si="36"/>
        <v>7.739560543707257</v>
      </c>
      <c r="AS115">
        <f t="shared" si="37"/>
        <v>0.72668684380042159</v>
      </c>
      <c r="AT115" s="24" t="str">
        <f t="shared" si="38"/>
        <v>Nontoxic</v>
      </c>
      <c r="AU115" s="2">
        <f t="shared" si="39"/>
        <v>112.05211726384366</v>
      </c>
      <c r="AV115" s="26" t="s">
        <v>884</v>
      </c>
      <c r="AW115" s="4" t="s">
        <v>666</v>
      </c>
      <c r="AX115" s="2">
        <f t="shared" si="40"/>
        <v>7</v>
      </c>
      <c r="AY115" s="2">
        <f t="shared" si="41"/>
        <v>3</v>
      </c>
      <c r="AZ115" s="2">
        <f t="shared" si="42"/>
        <v>9.6485714285714241E-4</v>
      </c>
      <c r="BA115" s="2">
        <f t="shared" si="43"/>
        <v>5.9266666666666658E-4</v>
      </c>
      <c r="BB115" s="2">
        <f t="shared" si="44"/>
        <v>8.531999999999996E-4</v>
      </c>
      <c r="BC115" s="2">
        <f t="shared" si="45"/>
        <v>1.1253968253968254</v>
      </c>
      <c r="BD115" s="2">
        <f t="shared" si="46"/>
        <v>0.20631222274993993</v>
      </c>
      <c r="BE115" s="2">
        <v>6.6349999999999998</v>
      </c>
      <c r="BF115" s="2" t="str">
        <f t="shared" si="47"/>
        <v>Same Var</v>
      </c>
      <c r="BG115" s="2">
        <f t="shared" si="48"/>
        <v>3.2722739662853252E-2</v>
      </c>
      <c r="BH115" s="2" t="str">
        <f t="shared" si="49"/>
        <v>NS</v>
      </c>
      <c r="BI115" s="2" t="str">
        <f t="shared" si="50"/>
        <v>NS</v>
      </c>
      <c r="BJ115" s="2" t="str">
        <f t="shared" si="51"/>
        <v/>
      </c>
      <c r="BK115" s="2" t="str">
        <f t="shared" si="52"/>
        <v/>
      </c>
      <c r="BL115" s="2" t="str">
        <f t="shared" si="53"/>
        <v/>
      </c>
    </row>
    <row r="116" spans="1:64" x14ac:dyDescent="0.2">
      <c r="A116" s="1" t="s">
        <v>142</v>
      </c>
      <c r="B116" s="1" t="s">
        <v>466</v>
      </c>
      <c r="C116" s="25">
        <v>38469</v>
      </c>
      <c r="D116" s="1" t="s">
        <v>807</v>
      </c>
      <c r="E116" s="7">
        <v>0.29166666666666669</v>
      </c>
      <c r="F116" s="1">
        <v>0.1</v>
      </c>
      <c r="G116" s="1" t="s">
        <v>881</v>
      </c>
      <c r="H116" s="1" t="s">
        <v>711</v>
      </c>
      <c r="I116" s="1" t="s">
        <v>61</v>
      </c>
      <c r="J116" s="1" t="s">
        <v>882</v>
      </c>
      <c r="K116">
        <v>0.75</v>
      </c>
      <c r="L116">
        <v>0.25</v>
      </c>
      <c r="M116" s="1">
        <v>0.28199999999999997</v>
      </c>
      <c r="N116" s="1">
        <v>0.30499999999999999</v>
      </c>
      <c r="O116" s="1">
        <v>0.32100000000000001</v>
      </c>
      <c r="P116" s="1">
        <v>0.26500000000000001</v>
      </c>
      <c r="Q116" s="1">
        <v>0.28100000000000003</v>
      </c>
      <c r="R116" s="1">
        <v>0.315</v>
      </c>
      <c r="S116" s="1">
        <v>0.32400000000000001</v>
      </c>
      <c r="T116" s="1">
        <v>0.36299999999999999</v>
      </c>
      <c r="Y116">
        <f t="shared" si="27"/>
        <v>0.307</v>
      </c>
      <c r="Z116">
        <f t="shared" si="28"/>
        <v>3.1062149681841764E-2</v>
      </c>
      <c r="AA116">
        <f t="shared" si="29"/>
        <v>8</v>
      </c>
      <c r="AB116" s="1">
        <v>0.373</v>
      </c>
      <c r="AC116" s="1">
        <v>0.38600000000000001</v>
      </c>
      <c r="AD116" s="1">
        <v>0.38500000000000001</v>
      </c>
      <c r="AE116" s="1">
        <v>0.33200000000000002</v>
      </c>
      <c r="AL116">
        <f t="shared" si="30"/>
        <v>0.36900000000000005</v>
      </c>
      <c r="AM116">
        <f t="shared" si="31"/>
        <v>2.5364016506329062E-2</v>
      </c>
      <c r="AN116">
        <f t="shared" si="32"/>
        <v>4</v>
      </c>
      <c r="AO116">
        <f t="shared" si="33"/>
        <v>5.2292187566986397E-8</v>
      </c>
      <c r="AP116">
        <f t="shared" si="34"/>
        <v>9.2799496387267019E-9</v>
      </c>
      <c r="AQ116">
        <f t="shared" si="35"/>
        <v>5</v>
      </c>
      <c r="AR116">
        <f t="shared" si="36"/>
        <v>9.1753742860533691</v>
      </c>
      <c r="AS116">
        <f t="shared" si="37"/>
        <v>0.72668684380042159</v>
      </c>
      <c r="AT116" s="24" t="str">
        <f t="shared" si="38"/>
        <v>Nontoxic</v>
      </c>
      <c r="AU116" s="2">
        <f t="shared" si="39"/>
        <v>120.19543973941369</v>
      </c>
      <c r="AV116" s="26" t="s">
        <v>884</v>
      </c>
      <c r="AW116" s="4" t="s">
        <v>666</v>
      </c>
      <c r="AX116" s="2">
        <f t="shared" si="40"/>
        <v>7</v>
      </c>
      <c r="AY116" s="2">
        <f t="shared" si="41"/>
        <v>3</v>
      </c>
      <c r="AZ116" s="2">
        <f t="shared" si="42"/>
        <v>9.6485714285714241E-4</v>
      </c>
      <c r="BA116" s="2">
        <f t="shared" si="43"/>
        <v>6.4333333333333311E-4</v>
      </c>
      <c r="BB116" s="2">
        <f t="shared" si="44"/>
        <v>8.6839999999999975E-4</v>
      </c>
      <c r="BC116" s="2">
        <f t="shared" si="45"/>
        <v>1.1253968253968254</v>
      </c>
      <c r="BD116" s="2">
        <f t="shared" si="46"/>
        <v>0.14454904567563023</v>
      </c>
      <c r="BE116" s="2">
        <v>6.6349999999999998</v>
      </c>
      <c r="BF116" s="2" t="str">
        <f t="shared" si="47"/>
        <v>Same Var</v>
      </c>
      <c r="BG116" s="2">
        <f t="shared" si="48"/>
        <v>3.1885748297414982E-3</v>
      </c>
      <c r="BH116" s="2" t="str">
        <f t="shared" si="49"/>
        <v>NS</v>
      </c>
      <c r="BI116" s="2" t="str">
        <f t="shared" si="50"/>
        <v>NS</v>
      </c>
      <c r="BJ116" s="2" t="str">
        <f t="shared" si="51"/>
        <v/>
      </c>
      <c r="BK116" s="2" t="str">
        <f t="shared" si="52"/>
        <v/>
      </c>
      <c r="BL116" s="2" t="str">
        <f t="shared" si="53"/>
        <v/>
      </c>
    </row>
    <row r="117" spans="1:64" x14ac:dyDescent="0.2">
      <c r="A117" s="1" t="s">
        <v>142</v>
      </c>
      <c r="B117" s="1" t="s">
        <v>470</v>
      </c>
      <c r="C117" s="25">
        <v>38469</v>
      </c>
      <c r="D117" s="1" t="s">
        <v>807</v>
      </c>
      <c r="E117" s="7">
        <v>0.58333333333333337</v>
      </c>
      <c r="F117" s="1">
        <v>0</v>
      </c>
      <c r="G117" s="1" t="s">
        <v>881</v>
      </c>
      <c r="H117" s="1" t="s">
        <v>711</v>
      </c>
      <c r="I117" s="1" t="s">
        <v>61</v>
      </c>
      <c r="J117" s="1" t="s">
        <v>882</v>
      </c>
      <c r="K117">
        <v>0.75</v>
      </c>
      <c r="L117">
        <v>0.25</v>
      </c>
      <c r="M117" s="1">
        <v>0.28199999999999997</v>
      </c>
      <c r="N117" s="1">
        <v>0.30499999999999999</v>
      </c>
      <c r="O117" s="1">
        <v>0.32100000000000001</v>
      </c>
      <c r="P117" s="1">
        <v>0.26500000000000001</v>
      </c>
      <c r="Q117" s="1">
        <v>0.28100000000000003</v>
      </c>
      <c r="R117" s="1">
        <v>0.315</v>
      </c>
      <c r="S117" s="1">
        <v>0.32400000000000001</v>
      </c>
      <c r="T117" s="1">
        <v>0.36299999999999999</v>
      </c>
      <c r="Y117">
        <f t="shared" si="27"/>
        <v>0.307</v>
      </c>
      <c r="Z117">
        <f t="shared" si="28"/>
        <v>3.1062149681841764E-2</v>
      </c>
      <c r="AA117">
        <f t="shared" si="29"/>
        <v>8</v>
      </c>
      <c r="AB117" s="1">
        <v>0.40799999999999997</v>
      </c>
      <c r="AC117" s="1">
        <v>0.35</v>
      </c>
      <c r="AD117" s="1">
        <v>0.31900000000000001</v>
      </c>
      <c r="AE117" s="1">
        <v>0.28299999999999997</v>
      </c>
      <c r="AL117">
        <f t="shared" si="30"/>
        <v>0.33999999999999997</v>
      </c>
      <c r="AM117">
        <f t="shared" si="31"/>
        <v>5.2959103718498282E-2</v>
      </c>
      <c r="AN117">
        <f t="shared" si="32"/>
        <v>4</v>
      </c>
      <c r="AO117">
        <f t="shared" si="33"/>
        <v>5.9137358786460229E-7</v>
      </c>
      <c r="AP117">
        <f t="shared" si="34"/>
        <v>1.6453572741650349E-7</v>
      </c>
      <c r="AQ117">
        <f t="shared" si="35"/>
        <v>3</v>
      </c>
      <c r="AR117">
        <f t="shared" si="36"/>
        <v>3.9576651614804206</v>
      </c>
      <c r="AS117">
        <f t="shared" si="37"/>
        <v>0.76489232840434507</v>
      </c>
      <c r="AT117" s="24" t="str">
        <f t="shared" si="38"/>
        <v>Nontoxic</v>
      </c>
      <c r="AU117" s="2">
        <f t="shared" si="39"/>
        <v>110.74918566775243</v>
      </c>
      <c r="AV117" s="26" t="s">
        <v>884</v>
      </c>
      <c r="AW117" s="4" t="s">
        <v>666</v>
      </c>
      <c r="AX117" s="2">
        <f t="shared" si="40"/>
        <v>7</v>
      </c>
      <c r="AY117" s="2">
        <f t="shared" si="41"/>
        <v>3</v>
      </c>
      <c r="AZ117" s="2">
        <f t="shared" si="42"/>
        <v>9.6485714285714241E-4</v>
      </c>
      <c r="BA117" s="2">
        <f t="shared" si="43"/>
        <v>2.8046666666666584E-3</v>
      </c>
      <c r="BB117" s="2">
        <f t="shared" si="44"/>
        <v>1.5167999999999974E-3</v>
      </c>
      <c r="BC117" s="2">
        <f t="shared" si="45"/>
        <v>1.1253968253968254</v>
      </c>
      <c r="BD117" s="2">
        <f t="shared" si="46"/>
        <v>1.1752308123516744</v>
      </c>
      <c r="BE117" s="2">
        <v>6.6349999999999998</v>
      </c>
      <c r="BF117" s="2" t="str">
        <f t="shared" si="47"/>
        <v>Same Var</v>
      </c>
      <c r="BG117" s="2">
        <f t="shared" si="48"/>
        <v>9.8281279046892919E-2</v>
      </c>
      <c r="BH117" s="2" t="str">
        <f t="shared" si="49"/>
        <v>NS</v>
      </c>
      <c r="BI117" s="2" t="str">
        <f t="shared" si="50"/>
        <v>NS</v>
      </c>
      <c r="BJ117" s="2" t="str">
        <f t="shared" si="51"/>
        <v/>
      </c>
      <c r="BK117" s="2" t="str">
        <f t="shared" si="52"/>
        <v/>
      </c>
      <c r="BL117" s="2" t="str">
        <f t="shared" si="53"/>
        <v/>
      </c>
    </row>
    <row r="118" spans="1:64" x14ac:dyDescent="0.2">
      <c r="A118" s="1" t="s">
        <v>142</v>
      </c>
      <c r="B118" s="1" t="s">
        <v>765</v>
      </c>
      <c r="C118" s="25">
        <v>38876</v>
      </c>
      <c r="D118" s="1" t="s">
        <v>766</v>
      </c>
      <c r="E118" s="7">
        <v>0.35416666666666669</v>
      </c>
      <c r="F118" s="1">
        <v>0.1</v>
      </c>
      <c r="G118" s="1" t="s">
        <v>883</v>
      </c>
      <c r="H118" s="1" t="s">
        <v>711</v>
      </c>
      <c r="I118" s="1" t="s">
        <v>61</v>
      </c>
      <c r="J118" s="1" t="s">
        <v>882</v>
      </c>
      <c r="K118">
        <v>0.75</v>
      </c>
      <c r="L118">
        <v>0.25</v>
      </c>
      <c r="M118" s="1">
        <v>0.42</v>
      </c>
      <c r="N118" s="1">
        <v>0.5</v>
      </c>
      <c r="O118" s="1">
        <v>0.47</v>
      </c>
      <c r="P118" s="1">
        <v>0.47</v>
      </c>
      <c r="Y118">
        <f t="shared" si="27"/>
        <v>0.46499999999999997</v>
      </c>
      <c r="Z118">
        <f t="shared" si="28"/>
        <v>3.3166247903553998E-2</v>
      </c>
      <c r="AA118">
        <f t="shared" si="29"/>
        <v>4</v>
      </c>
      <c r="AB118" s="1">
        <v>0.52</v>
      </c>
      <c r="AC118" s="1">
        <v>0.5</v>
      </c>
      <c r="AD118" s="1">
        <v>0.51</v>
      </c>
      <c r="AE118" s="1">
        <v>0.61</v>
      </c>
      <c r="AL118">
        <f t="shared" si="30"/>
        <v>0.53500000000000003</v>
      </c>
      <c r="AM118">
        <f t="shared" si="31"/>
        <v>5.0662280511902198E-2</v>
      </c>
      <c r="AN118">
        <f t="shared" si="32"/>
        <v>4</v>
      </c>
      <c r="AO118">
        <f t="shared" si="33"/>
        <v>6.3417995876736064E-7</v>
      </c>
      <c r="AP118">
        <f t="shared" si="34"/>
        <v>1.4522144458912025E-7</v>
      </c>
      <c r="AQ118">
        <f t="shared" si="35"/>
        <v>4</v>
      </c>
      <c r="AR118">
        <f t="shared" si="36"/>
        <v>6.5999881086758947</v>
      </c>
      <c r="AS118">
        <f t="shared" si="37"/>
        <v>0.74069708411268287</v>
      </c>
      <c r="AT118" s="24" t="str">
        <f t="shared" si="38"/>
        <v>Nontoxic</v>
      </c>
      <c r="AU118" s="2">
        <f t="shared" si="39"/>
        <v>115.05376344086022</v>
      </c>
      <c r="AV118" s="26" t="s">
        <v>884</v>
      </c>
      <c r="AW118" s="4" t="s">
        <v>666</v>
      </c>
      <c r="AX118" s="2">
        <f t="shared" si="40"/>
        <v>3</v>
      </c>
      <c r="AY118" s="2">
        <f t="shared" si="41"/>
        <v>3</v>
      </c>
      <c r="AZ118" s="2">
        <f t="shared" si="42"/>
        <v>1.1000000000000001E-3</v>
      </c>
      <c r="BA118" s="2">
        <f t="shared" si="43"/>
        <v>2.5666666666666654E-3</v>
      </c>
      <c r="BB118" s="2">
        <f t="shared" si="44"/>
        <v>1.8333333333333326E-3</v>
      </c>
      <c r="BC118" s="2">
        <f t="shared" si="45"/>
        <v>1.1666666666666667</v>
      </c>
      <c r="BD118" s="2">
        <f t="shared" si="46"/>
        <v>0.44833728122943178</v>
      </c>
      <c r="BE118" s="2">
        <v>6.6349999999999998</v>
      </c>
      <c r="BF118" s="2" t="str">
        <f t="shared" si="47"/>
        <v>Same Var</v>
      </c>
      <c r="BG118" s="2">
        <f t="shared" si="48"/>
        <v>3.0050976917754227E-2</v>
      </c>
      <c r="BH118" s="2" t="str">
        <f t="shared" si="49"/>
        <v>NS</v>
      </c>
      <c r="BI118" s="2" t="str">
        <f t="shared" si="50"/>
        <v>NS</v>
      </c>
      <c r="BJ118" s="2" t="str">
        <f t="shared" si="51"/>
        <v/>
      </c>
      <c r="BK118" s="2" t="str">
        <f t="shared" si="52"/>
        <v/>
      </c>
      <c r="BL118" s="2" t="str">
        <f t="shared" si="53"/>
        <v/>
      </c>
    </row>
    <row r="119" spans="1:64" x14ac:dyDescent="0.2">
      <c r="A119" s="1" t="s">
        <v>142</v>
      </c>
      <c r="B119" s="1" t="s">
        <v>767</v>
      </c>
      <c r="C119" s="25">
        <v>38876</v>
      </c>
      <c r="D119" s="1" t="s">
        <v>766</v>
      </c>
      <c r="E119" s="7">
        <v>0.41666666666666669</v>
      </c>
      <c r="F119" s="1">
        <v>0.1</v>
      </c>
      <c r="G119" s="1" t="s">
        <v>883</v>
      </c>
      <c r="H119" s="1" t="s">
        <v>711</v>
      </c>
      <c r="I119" s="1" t="s">
        <v>61</v>
      </c>
      <c r="J119" s="1" t="s">
        <v>882</v>
      </c>
      <c r="K119">
        <v>0.75</v>
      </c>
      <c r="L119">
        <v>0.25</v>
      </c>
      <c r="M119" s="1">
        <v>0.42</v>
      </c>
      <c r="N119" s="1">
        <v>0.5</v>
      </c>
      <c r="O119" s="1">
        <v>0.47</v>
      </c>
      <c r="P119" s="1">
        <v>0.47</v>
      </c>
      <c r="Y119">
        <f t="shared" si="27"/>
        <v>0.46499999999999997</v>
      </c>
      <c r="Z119">
        <f t="shared" si="28"/>
        <v>3.3166247903553998E-2</v>
      </c>
      <c r="AA119">
        <f t="shared" si="29"/>
        <v>4</v>
      </c>
      <c r="AB119" s="1">
        <v>0.57999999999999996</v>
      </c>
      <c r="AC119" s="1">
        <v>0.54</v>
      </c>
      <c r="AD119" s="1">
        <v>0.59</v>
      </c>
      <c r="AE119" s="1">
        <v>0.54</v>
      </c>
      <c r="AL119">
        <f t="shared" si="30"/>
        <v>0.5625</v>
      </c>
      <c r="AM119">
        <f t="shared" si="31"/>
        <v>2.6299556396765792E-2</v>
      </c>
      <c r="AN119">
        <f t="shared" si="32"/>
        <v>4</v>
      </c>
      <c r="AO119">
        <f t="shared" si="33"/>
        <v>1.0732449001736077E-7</v>
      </c>
      <c r="AP119">
        <f t="shared" si="34"/>
        <v>1.7942798755786977E-8</v>
      </c>
      <c r="AQ119">
        <f t="shared" si="35"/>
        <v>5</v>
      </c>
      <c r="AR119">
        <f t="shared" si="36"/>
        <v>11.809497403988765</v>
      </c>
      <c r="AS119">
        <f t="shared" si="37"/>
        <v>0.72668684380042159</v>
      </c>
      <c r="AT119" s="24" t="str">
        <f t="shared" si="38"/>
        <v>Nontoxic</v>
      </c>
      <c r="AU119" s="2">
        <f t="shared" si="39"/>
        <v>120.96774193548387</v>
      </c>
      <c r="AV119" s="26" t="s">
        <v>884</v>
      </c>
      <c r="AW119" s="4" t="s">
        <v>666</v>
      </c>
      <c r="AX119" s="2">
        <f t="shared" si="40"/>
        <v>3</v>
      </c>
      <c r="AY119" s="2">
        <f t="shared" si="41"/>
        <v>3</v>
      </c>
      <c r="AZ119" s="2">
        <f t="shared" si="42"/>
        <v>1.1000000000000001E-3</v>
      </c>
      <c r="BA119" s="2">
        <f t="shared" si="43"/>
        <v>6.9166666666666454E-4</v>
      </c>
      <c r="BB119" s="2">
        <f t="shared" si="44"/>
        <v>8.9583333333333225E-4</v>
      </c>
      <c r="BC119" s="2">
        <f t="shared" si="45"/>
        <v>1.1666666666666667</v>
      </c>
      <c r="BD119" s="2">
        <f t="shared" si="46"/>
        <v>0.13715785222063101</v>
      </c>
      <c r="BE119" s="2">
        <v>6.6349999999999998</v>
      </c>
      <c r="BF119" s="2" t="str">
        <f t="shared" si="47"/>
        <v>Same Var</v>
      </c>
      <c r="BG119" s="2">
        <f t="shared" si="48"/>
        <v>1.832739074223996E-3</v>
      </c>
      <c r="BH119" s="2" t="str">
        <f t="shared" si="49"/>
        <v>NS</v>
      </c>
      <c r="BI119" s="2" t="str">
        <f t="shared" si="50"/>
        <v>NS</v>
      </c>
      <c r="BJ119" s="2" t="str">
        <f t="shared" si="51"/>
        <v/>
      </c>
      <c r="BK119" s="2" t="str">
        <f t="shared" si="52"/>
        <v/>
      </c>
      <c r="BL119" s="2" t="str">
        <f t="shared" si="53"/>
        <v/>
      </c>
    </row>
    <row r="120" spans="1:64" x14ac:dyDescent="0.2">
      <c r="A120" s="1" t="s">
        <v>142</v>
      </c>
      <c r="B120" s="1" t="s">
        <v>215</v>
      </c>
      <c r="C120" s="25">
        <v>38867</v>
      </c>
      <c r="D120" s="1" t="s">
        <v>732</v>
      </c>
      <c r="E120" s="7">
        <v>0.58333333333333337</v>
      </c>
      <c r="F120" s="1">
        <v>0.1</v>
      </c>
      <c r="G120" s="1" t="s">
        <v>881</v>
      </c>
      <c r="H120" s="1" t="s">
        <v>711</v>
      </c>
      <c r="I120" s="1" t="s">
        <v>61</v>
      </c>
      <c r="J120" s="1" t="s">
        <v>882</v>
      </c>
      <c r="K120">
        <v>0.75</v>
      </c>
      <c r="L120">
        <v>0.25</v>
      </c>
      <c r="M120" s="1">
        <v>0.46600000000000003</v>
      </c>
      <c r="N120" s="1">
        <v>0.48</v>
      </c>
      <c r="O120" s="1">
        <v>0.47</v>
      </c>
      <c r="P120" s="1">
        <v>0.54</v>
      </c>
      <c r="Y120">
        <f t="shared" si="27"/>
        <v>0.48899999999999999</v>
      </c>
      <c r="Z120">
        <f t="shared" si="28"/>
        <v>3.450603811895344E-2</v>
      </c>
      <c r="AA120">
        <f t="shared" si="29"/>
        <v>4</v>
      </c>
      <c r="AB120" s="1">
        <v>0.53300000000000003</v>
      </c>
      <c r="AC120" s="1">
        <v>0.54600000000000004</v>
      </c>
      <c r="AD120" s="1">
        <v>0.52800000000000002</v>
      </c>
      <c r="AE120" s="1">
        <v>0.52500000000000002</v>
      </c>
      <c r="AL120">
        <f t="shared" si="30"/>
        <v>0.53300000000000003</v>
      </c>
      <c r="AM120">
        <f t="shared" si="31"/>
        <v>9.2736184954957113E-3</v>
      </c>
      <c r="AN120">
        <f t="shared" si="32"/>
        <v>4</v>
      </c>
      <c r="AO120">
        <f t="shared" si="33"/>
        <v>3.5697378906250073E-8</v>
      </c>
      <c r="AP120">
        <f t="shared" si="34"/>
        <v>9.4991888020833522E-9</v>
      </c>
      <c r="AQ120">
        <f t="shared" si="35"/>
        <v>3</v>
      </c>
      <c r="AR120">
        <f t="shared" si="36"/>
        <v>12.094908068723377</v>
      </c>
      <c r="AS120">
        <f t="shared" si="37"/>
        <v>0.76489232840434507</v>
      </c>
      <c r="AT120" s="24" t="str">
        <f t="shared" si="38"/>
        <v>Nontoxic</v>
      </c>
      <c r="AU120" s="2">
        <f t="shared" si="39"/>
        <v>108.99795501022496</v>
      </c>
      <c r="AV120" s="26" t="s">
        <v>884</v>
      </c>
      <c r="AW120" s="4" t="s">
        <v>666</v>
      </c>
      <c r="AX120" s="2">
        <f t="shared" si="40"/>
        <v>3</v>
      </c>
      <c r="AY120" s="2">
        <f t="shared" si="41"/>
        <v>3</v>
      </c>
      <c r="AZ120" s="2">
        <f t="shared" si="42"/>
        <v>1.1906666666666678E-3</v>
      </c>
      <c r="BA120" s="2">
        <f t="shared" si="43"/>
        <v>8.6000000000000139E-5</v>
      </c>
      <c r="BB120" s="2">
        <f t="shared" si="44"/>
        <v>6.3833333333333396E-4</v>
      </c>
      <c r="BC120" s="2">
        <f t="shared" si="45"/>
        <v>1.1666666666666667</v>
      </c>
      <c r="BD120" s="2">
        <f t="shared" si="46"/>
        <v>3.5514135676581038</v>
      </c>
      <c r="BE120" s="2">
        <v>6.6349999999999998</v>
      </c>
      <c r="BF120" s="2" t="str">
        <f t="shared" si="47"/>
        <v>Same Var</v>
      </c>
      <c r="BG120" s="2">
        <f t="shared" si="48"/>
        <v>2.4463832402498952E-2</v>
      </c>
      <c r="BH120" s="2" t="str">
        <f t="shared" si="49"/>
        <v>NS</v>
      </c>
      <c r="BI120" s="2" t="str">
        <f t="shared" si="50"/>
        <v>NS</v>
      </c>
      <c r="BJ120" s="2" t="str">
        <f t="shared" si="51"/>
        <v/>
      </c>
      <c r="BK120" s="2" t="str">
        <f t="shared" si="52"/>
        <v/>
      </c>
      <c r="BL120" s="2" t="str">
        <f t="shared" si="53"/>
        <v/>
      </c>
    </row>
    <row r="121" spans="1:64" x14ac:dyDescent="0.2">
      <c r="A121" s="1" t="s">
        <v>142</v>
      </c>
      <c r="B121" s="1" t="s">
        <v>218</v>
      </c>
      <c r="C121" s="25">
        <v>38867</v>
      </c>
      <c r="D121" s="1" t="s">
        <v>732</v>
      </c>
      <c r="E121" s="7">
        <v>0.60069444444444442</v>
      </c>
      <c r="F121" s="1">
        <v>0.1</v>
      </c>
      <c r="G121" s="1" t="s">
        <v>881</v>
      </c>
      <c r="H121" s="1" t="s">
        <v>711</v>
      </c>
      <c r="I121" s="1" t="s">
        <v>61</v>
      </c>
      <c r="J121" s="1" t="s">
        <v>882</v>
      </c>
      <c r="K121">
        <v>0.75</v>
      </c>
      <c r="L121">
        <v>0.25</v>
      </c>
      <c r="M121" s="1">
        <v>0.46600000000000003</v>
      </c>
      <c r="N121" s="1">
        <v>0.48</v>
      </c>
      <c r="O121" s="1">
        <v>0.47</v>
      </c>
      <c r="P121" s="1">
        <v>0.54</v>
      </c>
      <c r="Y121">
        <f t="shared" si="27"/>
        <v>0.48899999999999999</v>
      </c>
      <c r="Z121">
        <f t="shared" si="28"/>
        <v>3.450603811895344E-2</v>
      </c>
      <c r="AA121">
        <f t="shared" si="29"/>
        <v>4</v>
      </c>
      <c r="AB121" s="1">
        <v>0.51300000000000001</v>
      </c>
      <c r="AC121" s="1">
        <v>0.51500000000000001</v>
      </c>
      <c r="AD121" s="1">
        <v>0.48399999999999999</v>
      </c>
      <c r="AE121" s="1">
        <v>0.46800000000000003</v>
      </c>
      <c r="AL121">
        <f t="shared" si="30"/>
        <v>0.495</v>
      </c>
      <c r="AM121">
        <f t="shared" si="31"/>
        <v>2.2905603390145971E-2</v>
      </c>
      <c r="AN121">
        <f t="shared" si="32"/>
        <v>4</v>
      </c>
      <c r="AO121">
        <f t="shared" si="33"/>
        <v>8.9164448350694524E-8</v>
      </c>
      <c r="AP121">
        <f t="shared" si="34"/>
        <v>1.5080003616898163E-8</v>
      </c>
      <c r="AQ121">
        <f t="shared" si="35"/>
        <v>5</v>
      </c>
      <c r="AR121">
        <f t="shared" si="36"/>
        <v>7.4218033337431537</v>
      </c>
      <c r="AS121">
        <f t="shared" si="37"/>
        <v>0.72668684380042159</v>
      </c>
      <c r="AT121" s="24" t="str">
        <f t="shared" si="38"/>
        <v>Nontoxic</v>
      </c>
      <c r="AU121" s="2">
        <f t="shared" si="39"/>
        <v>101.22699386503066</v>
      </c>
      <c r="AV121" s="26" t="s">
        <v>884</v>
      </c>
      <c r="AW121" s="4" t="s">
        <v>666</v>
      </c>
      <c r="AX121" s="2">
        <f t="shared" si="40"/>
        <v>3</v>
      </c>
      <c r="AY121" s="2">
        <f t="shared" si="41"/>
        <v>3</v>
      </c>
      <c r="AZ121" s="2">
        <f t="shared" si="42"/>
        <v>1.1906666666666678E-3</v>
      </c>
      <c r="BA121" s="2">
        <f t="shared" si="43"/>
        <v>5.2466666666666655E-4</v>
      </c>
      <c r="BB121" s="2">
        <f t="shared" si="44"/>
        <v>8.5766666666666717E-4</v>
      </c>
      <c r="BC121" s="2">
        <f t="shared" si="45"/>
        <v>1.1666666666666667</v>
      </c>
      <c r="BD121" s="2">
        <f t="shared" si="46"/>
        <v>0.42016950923079066</v>
      </c>
      <c r="BE121" s="2">
        <v>6.6349999999999998</v>
      </c>
      <c r="BF121" s="2" t="str">
        <f t="shared" si="47"/>
        <v>Same Var</v>
      </c>
      <c r="BG121" s="2">
        <f t="shared" si="48"/>
        <v>0.3908839474395428</v>
      </c>
      <c r="BH121" s="2" t="str">
        <f t="shared" si="49"/>
        <v>NS</v>
      </c>
      <c r="BI121" s="2" t="str">
        <f t="shared" si="50"/>
        <v>NS</v>
      </c>
      <c r="BJ121" s="2" t="str">
        <f t="shared" si="51"/>
        <v/>
      </c>
      <c r="BK121" s="2" t="str">
        <f t="shared" si="52"/>
        <v/>
      </c>
      <c r="BL121" s="2" t="str">
        <f t="shared" si="53"/>
        <v/>
      </c>
    </row>
    <row r="122" spans="1:64" x14ac:dyDescent="0.2">
      <c r="A122" s="1" t="s">
        <v>142</v>
      </c>
      <c r="B122" s="1" t="s">
        <v>219</v>
      </c>
      <c r="C122" s="25">
        <v>38867</v>
      </c>
      <c r="D122" s="1" t="s">
        <v>732</v>
      </c>
      <c r="E122" s="7">
        <v>0.57291666666666663</v>
      </c>
      <c r="F122" s="1">
        <v>0.1</v>
      </c>
      <c r="G122" s="1" t="s">
        <v>881</v>
      </c>
      <c r="H122" s="1" t="s">
        <v>711</v>
      </c>
      <c r="I122" s="1" t="s">
        <v>61</v>
      </c>
      <c r="J122" s="1" t="s">
        <v>882</v>
      </c>
      <c r="K122">
        <v>0.75</v>
      </c>
      <c r="L122">
        <v>0.25</v>
      </c>
      <c r="M122" s="1">
        <v>0.46600000000000003</v>
      </c>
      <c r="N122" s="1">
        <v>0.48</v>
      </c>
      <c r="O122" s="1">
        <v>0.47</v>
      </c>
      <c r="P122" s="1">
        <v>0.54</v>
      </c>
      <c r="Y122">
        <f t="shared" si="27"/>
        <v>0.48899999999999999</v>
      </c>
      <c r="Z122">
        <f t="shared" si="28"/>
        <v>3.450603811895344E-2</v>
      </c>
      <c r="AA122">
        <f t="shared" si="29"/>
        <v>4</v>
      </c>
      <c r="AB122" s="1">
        <v>0.46700000000000003</v>
      </c>
      <c r="AC122" s="1">
        <v>0.54400000000000004</v>
      </c>
      <c r="AD122" s="1">
        <v>0.501</v>
      </c>
      <c r="AE122" s="1">
        <v>0.59199999999999997</v>
      </c>
      <c r="AL122">
        <f t="shared" si="30"/>
        <v>0.52600000000000002</v>
      </c>
      <c r="AM122">
        <f t="shared" si="31"/>
        <v>5.411715686052497E-2</v>
      </c>
      <c r="AN122">
        <f t="shared" si="32"/>
        <v>4</v>
      </c>
      <c r="AO122">
        <f t="shared" si="33"/>
        <v>8.0928765668402732E-7</v>
      </c>
      <c r="AP122">
        <f t="shared" si="34"/>
        <v>1.8803444806134238E-7</v>
      </c>
      <c r="AQ122">
        <f t="shared" si="35"/>
        <v>4</v>
      </c>
      <c r="AR122">
        <f t="shared" si="36"/>
        <v>5.3095010603561761</v>
      </c>
      <c r="AS122">
        <f t="shared" si="37"/>
        <v>0.74069708411268287</v>
      </c>
      <c r="AT122" s="24" t="str">
        <f t="shared" si="38"/>
        <v>Nontoxic</v>
      </c>
      <c r="AU122" s="2">
        <f t="shared" si="39"/>
        <v>107.56646216768917</v>
      </c>
      <c r="AV122" s="26" t="s">
        <v>884</v>
      </c>
      <c r="AW122" s="4" t="s">
        <v>666</v>
      </c>
      <c r="AX122" s="2">
        <f t="shared" si="40"/>
        <v>3</v>
      </c>
      <c r="AY122" s="2">
        <f t="shared" si="41"/>
        <v>3</v>
      </c>
      <c r="AZ122" s="2">
        <f t="shared" si="42"/>
        <v>1.1906666666666678E-3</v>
      </c>
      <c r="BA122" s="2">
        <f t="shared" si="43"/>
        <v>2.9286666666666649E-3</v>
      </c>
      <c r="BB122" s="2">
        <f t="shared" si="44"/>
        <v>2.0596666666666662E-3</v>
      </c>
      <c r="BC122" s="2">
        <f t="shared" si="45"/>
        <v>1.1666666666666667</v>
      </c>
      <c r="BD122" s="2">
        <f t="shared" si="46"/>
        <v>0.50407118637389203</v>
      </c>
      <c r="BE122" s="2">
        <v>6.6349999999999998</v>
      </c>
      <c r="BF122" s="2" t="str">
        <f t="shared" si="47"/>
        <v>Same Var</v>
      </c>
      <c r="BG122" s="2">
        <f t="shared" si="48"/>
        <v>0.14638870479618854</v>
      </c>
      <c r="BH122" s="2" t="str">
        <f t="shared" si="49"/>
        <v>NS</v>
      </c>
      <c r="BI122" s="2" t="str">
        <f t="shared" si="50"/>
        <v>NS</v>
      </c>
      <c r="BJ122" s="2" t="str">
        <f t="shared" si="51"/>
        <v/>
      </c>
      <c r="BK122" s="2" t="str">
        <f t="shared" si="52"/>
        <v/>
      </c>
      <c r="BL122" s="2" t="str">
        <f t="shared" si="53"/>
        <v/>
      </c>
    </row>
    <row r="123" spans="1:64" x14ac:dyDescent="0.2">
      <c r="A123" s="1" t="s">
        <v>142</v>
      </c>
      <c r="B123" s="1" t="s">
        <v>220</v>
      </c>
      <c r="C123" s="25">
        <v>38867</v>
      </c>
      <c r="D123" s="1" t="s">
        <v>732</v>
      </c>
      <c r="E123" s="7">
        <v>0.55902777777777779</v>
      </c>
      <c r="F123" s="1">
        <v>0.1</v>
      </c>
      <c r="G123" s="1" t="s">
        <v>881</v>
      </c>
      <c r="H123" s="1" t="s">
        <v>711</v>
      </c>
      <c r="I123" s="1" t="s">
        <v>61</v>
      </c>
      <c r="J123" s="1" t="s">
        <v>882</v>
      </c>
      <c r="K123">
        <v>0.75</v>
      </c>
      <c r="L123">
        <v>0.25</v>
      </c>
      <c r="M123" s="1">
        <v>0.46600000000000003</v>
      </c>
      <c r="N123" s="1">
        <v>0.48</v>
      </c>
      <c r="O123" s="1">
        <v>0.47</v>
      </c>
      <c r="P123" s="1">
        <v>0.54</v>
      </c>
      <c r="Y123">
        <f t="shared" si="27"/>
        <v>0.48899999999999999</v>
      </c>
      <c r="Z123">
        <f t="shared" si="28"/>
        <v>3.450603811895344E-2</v>
      </c>
      <c r="AA123">
        <f t="shared" si="29"/>
        <v>4</v>
      </c>
      <c r="AB123" s="1">
        <v>0.56799999999999995</v>
      </c>
      <c r="AC123" s="1">
        <v>0.54900000000000004</v>
      </c>
      <c r="AD123" s="1">
        <v>0.55400000000000005</v>
      </c>
      <c r="AE123" s="1">
        <v>0.53100000000000003</v>
      </c>
      <c r="AL123">
        <f t="shared" si="30"/>
        <v>0.55049999999999999</v>
      </c>
      <c r="AM123">
        <f t="shared" si="31"/>
        <v>1.5286159317064106E-2</v>
      </c>
      <c r="AN123">
        <f t="shared" si="32"/>
        <v>4</v>
      </c>
      <c r="AO123">
        <f t="shared" si="33"/>
        <v>5.1010104600694417E-8</v>
      </c>
      <c r="AP123">
        <f t="shared" si="34"/>
        <v>1.0482607783564826E-8</v>
      </c>
      <c r="AQ123">
        <f t="shared" si="35"/>
        <v>4</v>
      </c>
      <c r="AR123">
        <f t="shared" si="36"/>
        <v>12.226813680942723</v>
      </c>
      <c r="AS123">
        <f t="shared" si="37"/>
        <v>0.74069708411268287</v>
      </c>
      <c r="AT123" s="24" t="str">
        <f t="shared" si="38"/>
        <v>Nontoxic</v>
      </c>
      <c r="AU123" s="2">
        <f t="shared" si="39"/>
        <v>112.57668711656441</v>
      </c>
      <c r="AV123" s="26" t="s">
        <v>884</v>
      </c>
      <c r="AW123" s="4" t="s">
        <v>666</v>
      </c>
      <c r="AX123" s="2">
        <f t="shared" si="40"/>
        <v>3</v>
      </c>
      <c r="AY123" s="2">
        <f t="shared" si="41"/>
        <v>3</v>
      </c>
      <c r="AZ123" s="2">
        <f t="shared" si="42"/>
        <v>1.1906666666666678E-3</v>
      </c>
      <c r="BA123" s="2">
        <f t="shared" si="43"/>
        <v>2.336666666666658E-4</v>
      </c>
      <c r="BB123" s="2">
        <f t="shared" si="44"/>
        <v>7.1216666666666683E-4</v>
      </c>
      <c r="BC123" s="2">
        <f t="shared" si="45"/>
        <v>1.1666666666666667</v>
      </c>
      <c r="BD123" s="2">
        <f t="shared" si="46"/>
        <v>1.5440391800670432</v>
      </c>
      <c r="BE123" s="2">
        <v>6.6349999999999998</v>
      </c>
      <c r="BF123" s="2" t="str">
        <f t="shared" si="47"/>
        <v>Same Var</v>
      </c>
      <c r="BG123" s="2">
        <f t="shared" si="48"/>
        <v>8.6339998171456565E-3</v>
      </c>
      <c r="BH123" s="2" t="str">
        <f t="shared" si="49"/>
        <v>NS</v>
      </c>
      <c r="BI123" s="2" t="str">
        <f t="shared" si="50"/>
        <v>NS</v>
      </c>
      <c r="BJ123" s="2" t="str">
        <f t="shared" si="51"/>
        <v/>
      </c>
      <c r="BK123" s="2" t="str">
        <f t="shared" si="52"/>
        <v/>
      </c>
      <c r="BL123" s="2" t="str">
        <f t="shared" si="53"/>
        <v/>
      </c>
    </row>
    <row r="124" spans="1:64" x14ac:dyDescent="0.2">
      <c r="A124" s="1" t="s">
        <v>142</v>
      </c>
      <c r="B124" s="1" t="s">
        <v>221</v>
      </c>
      <c r="C124" s="25">
        <v>38867</v>
      </c>
      <c r="D124" s="1" t="s">
        <v>732</v>
      </c>
      <c r="E124" s="7">
        <v>0.5</v>
      </c>
      <c r="F124" s="1">
        <v>0.1</v>
      </c>
      <c r="G124" s="1" t="s">
        <v>881</v>
      </c>
      <c r="H124" s="1" t="s">
        <v>711</v>
      </c>
      <c r="I124" s="1" t="s">
        <v>61</v>
      </c>
      <c r="J124" s="1" t="s">
        <v>882</v>
      </c>
      <c r="K124">
        <v>0.75</v>
      </c>
      <c r="L124">
        <v>0.25</v>
      </c>
      <c r="M124" s="1">
        <v>0.46600000000000003</v>
      </c>
      <c r="N124" s="1">
        <v>0.48</v>
      </c>
      <c r="O124" s="1">
        <v>0.47</v>
      </c>
      <c r="P124" s="1">
        <v>0.54</v>
      </c>
      <c r="Y124">
        <f t="shared" si="27"/>
        <v>0.48899999999999999</v>
      </c>
      <c r="Z124">
        <f t="shared" si="28"/>
        <v>3.450603811895344E-2</v>
      </c>
      <c r="AA124">
        <f t="shared" si="29"/>
        <v>4</v>
      </c>
      <c r="AB124" s="1">
        <v>0.51400000000000001</v>
      </c>
      <c r="AC124" s="1">
        <v>0.52800000000000002</v>
      </c>
      <c r="AD124" s="1">
        <v>0.54200000000000004</v>
      </c>
      <c r="AE124" s="1">
        <v>0.51700000000000002</v>
      </c>
      <c r="AL124">
        <f t="shared" si="30"/>
        <v>0.52524999999999999</v>
      </c>
      <c r="AM124">
        <f t="shared" si="31"/>
        <v>1.2685293322058696E-2</v>
      </c>
      <c r="AN124">
        <f t="shared" si="32"/>
        <v>4</v>
      </c>
      <c r="AO124">
        <f t="shared" si="33"/>
        <v>4.312544444444454E-8</v>
      </c>
      <c r="AP124">
        <f t="shared" si="34"/>
        <v>9.884567418981502E-9</v>
      </c>
      <c r="AQ124">
        <f t="shared" si="35"/>
        <v>4</v>
      </c>
      <c r="AR124">
        <f t="shared" si="36"/>
        <v>10.998814323958067</v>
      </c>
      <c r="AS124">
        <f t="shared" si="37"/>
        <v>0.74069708411268287</v>
      </c>
      <c r="AT124" s="24" t="str">
        <f t="shared" si="38"/>
        <v>Nontoxic</v>
      </c>
      <c r="AU124" s="2">
        <f t="shared" si="39"/>
        <v>107.41308793456032</v>
      </c>
      <c r="AV124" s="26" t="s">
        <v>884</v>
      </c>
      <c r="AW124" s="4" t="s">
        <v>666</v>
      </c>
      <c r="AX124" s="2">
        <f t="shared" si="40"/>
        <v>3</v>
      </c>
      <c r="AY124" s="2">
        <f t="shared" si="41"/>
        <v>3</v>
      </c>
      <c r="AZ124" s="2">
        <f t="shared" si="42"/>
        <v>1.1906666666666678E-3</v>
      </c>
      <c r="BA124" s="2">
        <f t="shared" si="43"/>
        <v>1.6091666666666696E-4</v>
      </c>
      <c r="BB124" s="2">
        <f t="shared" si="44"/>
        <v>6.7579166666666731E-4</v>
      </c>
      <c r="BC124" s="2">
        <f t="shared" si="45"/>
        <v>1.1666666666666667</v>
      </c>
      <c r="BD124" s="2">
        <f t="shared" si="46"/>
        <v>2.2335798865132097</v>
      </c>
      <c r="BE124" s="2">
        <v>6.6349999999999998</v>
      </c>
      <c r="BF124" s="2" t="str">
        <f t="shared" si="47"/>
        <v>Same Var</v>
      </c>
      <c r="BG124" s="2">
        <f t="shared" si="48"/>
        <v>4.8038811939906632E-2</v>
      </c>
      <c r="BH124" s="2" t="str">
        <f t="shared" si="49"/>
        <v>NS</v>
      </c>
      <c r="BI124" s="2" t="str">
        <f t="shared" si="50"/>
        <v>NS</v>
      </c>
      <c r="BJ124" s="2" t="str">
        <f t="shared" si="51"/>
        <v/>
      </c>
      <c r="BK124" s="2" t="str">
        <f t="shared" si="52"/>
        <v/>
      </c>
      <c r="BL124" s="2" t="str">
        <f t="shared" si="53"/>
        <v/>
      </c>
    </row>
    <row r="125" spans="1:64" x14ac:dyDescent="0.2">
      <c r="A125" s="1" t="s">
        <v>142</v>
      </c>
      <c r="B125" s="1" t="s">
        <v>222</v>
      </c>
      <c r="C125" s="25">
        <v>38867</v>
      </c>
      <c r="D125" s="1" t="s">
        <v>732</v>
      </c>
      <c r="E125" s="7">
        <v>0.54166666666666663</v>
      </c>
      <c r="F125" s="1">
        <v>0.1</v>
      </c>
      <c r="G125" s="1" t="s">
        <v>881</v>
      </c>
      <c r="H125" s="1" t="s">
        <v>711</v>
      </c>
      <c r="I125" s="1" t="s">
        <v>61</v>
      </c>
      <c r="J125" s="1" t="s">
        <v>882</v>
      </c>
      <c r="K125">
        <v>0.75</v>
      </c>
      <c r="L125">
        <v>0.25</v>
      </c>
      <c r="M125" s="1">
        <v>0.46600000000000003</v>
      </c>
      <c r="N125" s="1">
        <v>0.48</v>
      </c>
      <c r="O125" s="1">
        <v>0.47</v>
      </c>
      <c r="P125" s="1">
        <v>0.54</v>
      </c>
      <c r="Y125">
        <f t="shared" si="27"/>
        <v>0.48899999999999999</v>
      </c>
      <c r="Z125">
        <f t="shared" si="28"/>
        <v>3.450603811895344E-2</v>
      </c>
      <c r="AA125">
        <f t="shared" si="29"/>
        <v>4</v>
      </c>
      <c r="AB125" s="1">
        <v>0.56200000000000006</v>
      </c>
      <c r="AC125" s="1">
        <v>0.59</v>
      </c>
      <c r="AD125" s="1">
        <v>0.50700000000000001</v>
      </c>
      <c r="AE125" s="1">
        <v>0.56299999999999994</v>
      </c>
      <c r="AL125">
        <f t="shared" si="30"/>
        <v>0.5555000000000001</v>
      </c>
      <c r="AM125">
        <f t="shared" si="31"/>
        <v>3.4837719022155648E-2</v>
      </c>
      <c r="AN125">
        <f t="shared" si="32"/>
        <v>4</v>
      </c>
      <c r="AO125">
        <f t="shared" si="33"/>
        <v>2.2170364626736097E-7</v>
      </c>
      <c r="AP125">
        <f t="shared" si="34"/>
        <v>4.0032330005786992E-8</v>
      </c>
      <c r="AQ125">
        <f t="shared" si="35"/>
        <v>5</v>
      </c>
      <c r="AR125">
        <f t="shared" si="36"/>
        <v>8.6984876528887565</v>
      </c>
      <c r="AS125">
        <f t="shared" si="37"/>
        <v>0.72668684380042159</v>
      </c>
      <c r="AT125" s="24" t="str">
        <f t="shared" si="38"/>
        <v>Nontoxic</v>
      </c>
      <c r="AU125" s="2">
        <f t="shared" si="39"/>
        <v>113.59918200409001</v>
      </c>
      <c r="AV125" s="26" t="s">
        <v>884</v>
      </c>
      <c r="AW125" s="4" t="s">
        <v>666</v>
      </c>
      <c r="AX125" s="2">
        <f t="shared" si="40"/>
        <v>3</v>
      </c>
      <c r="AY125" s="2">
        <f t="shared" si="41"/>
        <v>3</v>
      </c>
      <c r="AZ125" s="2">
        <f t="shared" si="42"/>
        <v>1.1906666666666678E-3</v>
      </c>
      <c r="BA125" s="2">
        <f t="shared" si="43"/>
        <v>1.2136666666666654E-3</v>
      </c>
      <c r="BB125" s="2">
        <f t="shared" si="44"/>
        <v>1.2021666666666665E-3</v>
      </c>
      <c r="BC125" s="2">
        <f t="shared" si="45"/>
        <v>1.1666666666666667</v>
      </c>
      <c r="BD125" s="2">
        <f t="shared" si="46"/>
        <v>2.3532098304558855E-4</v>
      </c>
      <c r="BE125" s="2">
        <v>6.6349999999999998</v>
      </c>
      <c r="BF125" s="2" t="str">
        <f t="shared" si="47"/>
        <v>Same Var</v>
      </c>
      <c r="BG125" s="2">
        <f t="shared" si="48"/>
        <v>1.7497058809394721E-2</v>
      </c>
      <c r="BH125" s="2" t="str">
        <f t="shared" si="49"/>
        <v>NS</v>
      </c>
      <c r="BI125" s="2" t="str">
        <f t="shared" si="50"/>
        <v>NS</v>
      </c>
      <c r="BJ125" s="2" t="str">
        <f t="shared" si="51"/>
        <v/>
      </c>
      <c r="BK125" s="2" t="str">
        <f t="shared" si="52"/>
        <v/>
      </c>
      <c r="BL125" s="2" t="str">
        <f t="shared" si="53"/>
        <v/>
      </c>
    </row>
    <row r="126" spans="1:64" x14ac:dyDescent="0.2">
      <c r="A126" s="1" t="s">
        <v>142</v>
      </c>
      <c r="B126" s="1" t="s">
        <v>223</v>
      </c>
      <c r="C126" s="25">
        <v>38867</v>
      </c>
      <c r="D126" s="1" t="s">
        <v>732</v>
      </c>
      <c r="E126" s="7">
        <v>0.55555555555555558</v>
      </c>
      <c r="F126" s="1">
        <v>0.1</v>
      </c>
      <c r="G126" s="1" t="s">
        <v>881</v>
      </c>
      <c r="H126" s="1" t="s">
        <v>711</v>
      </c>
      <c r="I126" s="1" t="s">
        <v>61</v>
      </c>
      <c r="J126" s="1" t="s">
        <v>882</v>
      </c>
      <c r="K126">
        <v>0.75</v>
      </c>
      <c r="L126">
        <v>0.25</v>
      </c>
      <c r="M126" s="1">
        <v>0.46600000000000003</v>
      </c>
      <c r="N126" s="1">
        <v>0.48</v>
      </c>
      <c r="O126" s="1">
        <v>0.47</v>
      </c>
      <c r="P126" s="1">
        <v>0.54</v>
      </c>
      <c r="Y126">
        <f t="shared" si="27"/>
        <v>0.48899999999999999</v>
      </c>
      <c r="Z126">
        <f t="shared" si="28"/>
        <v>3.450603811895344E-2</v>
      </c>
      <c r="AA126">
        <f t="shared" si="29"/>
        <v>4</v>
      </c>
      <c r="AB126" s="1">
        <v>0.53200000000000003</v>
      </c>
      <c r="AC126" s="1">
        <v>0.52600000000000002</v>
      </c>
      <c r="AD126" s="1">
        <v>0.497</v>
      </c>
      <c r="AE126" s="1">
        <v>0.55500000000000005</v>
      </c>
      <c r="AL126">
        <f t="shared" si="30"/>
        <v>0.52750000000000008</v>
      </c>
      <c r="AM126">
        <f t="shared" si="31"/>
        <v>2.3867690853257413E-2</v>
      </c>
      <c r="AN126">
        <f t="shared" si="32"/>
        <v>4</v>
      </c>
      <c r="AO126">
        <f t="shared" si="33"/>
        <v>9.6009604600694673E-8</v>
      </c>
      <c r="AP126">
        <f t="shared" si="34"/>
        <v>1.6105941116898186E-8</v>
      </c>
      <c r="AQ126">
        <f t="shared" si="35"/>
        <v>5</v>
      </c>
      <c r="AR126">
        <f t="shared" si="36"/>
        <v>9.1321347537708846</v>
      </c>
      <c r="AS126">
        <f t="shared" si="37"/>
        <v>0.72668684380042159</v>
      </c>
      <c r="AT126" s="24" t="str">
        <f t="shared" si="38"/>
        <v>Nontoxic</v>
      </c>
      <c r="AU126" s="2">
        <f t="shared" si="39"/>
        <v>107.87321063394685</v>
      </c>
      <c r="AV126" s="26" t="s">
        <v>884</v>
      </c>
      <c r="AW126" s="4" t="s">
        <v>666</v>
      </c>
      <c r="AX126" s="2">
        <f t="shared" si="40"/>
        <v>3</v>
      </c>
      <c r="AY126" s="2">
        <f t="shared" si="41"/>
        <v>3</v>
      </c>
      <c r="AZ126" s="2">
        <f t="shared" si="42"/>
        <v>1.1906666666666678E-3</v>
      </c>
      <c r="BA126" s="2">
        <f t="shared" si="43"/>
        <v>5.6966666666666754E-4</v>
      </c>
      <c r="BB126" s="2">
        <f t="shared" si="44"/>
        <v>8.8016666666666766E-4</v>
      </c>
      <c r="BC126" s="2">
        <f t="shared" si="45"/>
        <v>1.1666666666666667</v>
      </c>
      <c r="BD126" s="2">
        <f t="shared" si="46"/>
        <v>0.34174933503941368</v>
      </c>
      <c r="BE126" s="2">
        <v>6.6349999999999998</v>
      </c>
      <c r="BF126" s="2" t="str">
        <f t="shared" si="47"/>
        <v>Same Var</v>
      </c>
      <c r="BG126" s="2">
        <f t="shared" si="48"/>
        <v>5.8070739130447982E-2</v>
      </c>
      <c r="BH126" s="2" t="str">
        <f t="shared" si="49"/>
        <v>NS</v>
      </c>
      <c r="BI126" s="2" t="str">
        <f t="shared" si="50"/>
        <v>NS</v>
      </c>
      <c r="BJ126" s="2" t="str">
        <f t="shared" si="51"/>
        <v/>
      </c>
      <c r="BK126" s="2" t="str">
        <f t="shared" si="52"/>
        <v/>
      </c>
      <c r="BL126" s="2" t="str">
        <f t="shared" si="53"/>
        <v/>
      </c>
    </row>
    <row r="127" spans="1:64" x14ac:dyDescent="0.2">
      <c r="A127" s="1" t="s">
        <v>142</v>
      </c>
      <c r="B127" s="1" t="s">
        <v>234</v>
      </c>
      <c r="C127" s="25">
        <v>38867</v>
      </c>
      <c r="D127" s="1" t="s">
        <v>732</v>
      </c>
      <c r="E127" s="7">
        <v>0.4513888888888889</v>
      </c>
      <c r="F127" s="1">
        <v>0.1</v>
      </c>
      <c r="G127" s="1" t="s">
        <v>881</v>
      </c>
      <c r="H127" s="1" t="s">
        <v>711</v>
      </c>
      <c r="I127" s="1" t="s">
        <v>61</v>
      </c>
      <c r="J127" s="1" t="s">
        <v>882</v>
      </c>
      <c r="K127">
        <v>0.75</v>
      </c>
      <c r="L127">
        <v>0.25</v>
      </c>
      <c r="M127" s="1">
        <v>0.46600000000000003</v>
      </c>
      <c r="N127" s="1">
        <v>0.48</v>
      </c>
      <c r="O127" s="1">
        <v>0.47</v>
      </c>
      <c r="P127" s="1">
        <v>0.54</v>
      </c>
      <c r="Y127">
        <f t="shared" si="27"/>
        <v>0.48899999999999999</v>
      </c>
      <c r="Z127">
        <f t="shared" si="28"/>
        <v>3.450603811895344E-2</v>
      </c>
      <c r="AA127">
        <f t="shared" si="29"/>
        <v>4</v>
      </c>
      <c r="AB127" s="1">
        <v>0.55200000000000005</v>
      </c>
      <c r="AC127" s="1">
        <v>0.629</v>
      </c>
      <c r="AD127" s="1">
        <v>0.53</v>
      </c>
      <c r="AE127" s="1">
        <v>0.48299999999999998</v>
      </c>
      <c r="AL127">
        <f t="shared" si="30"/>
        <v>0.54849999999999999</v>
      </c>
      <c r="AM127">
        <f t="shared" si="31"/>
        <v>6.0896086354817039E-2</v>
      </c>
      <c r="AN127">
        <f t="shared" si="32"/>
        <v>4</v>
      </c>
      <c r="AO127">
        <f t="shared" si="33"/>
        <v>1.1979758546006951E-6</v>
      </c>
      <c r="AP127">
        <f t="shared" si="34"/>
        <v>2.9583960778356491E-7</v>
      </c>
      <c r="AQ127">
        <f t="shared" si="35"/>
        <v>4</v>
      </c>
      <c r="AR127">
        <f t="shared" si="36"/>
        <v>5.4936679145830078</v>
      </c>
      <c r="AS127">
        <f t="shared" si="37"/>
        <v>0.74069708411268287</v>
      </c>
      <c r="AT127" s="24" t="str">
        <f t="shared" si="38"/>
        <v>Nontoxic</v>
      </c>
      <c r="AU127" s="2">
        <f t="shared" si="39"/>
        <v>112.16768916155419</v>
      </c>
      <c r="AV127" s="26" t="s">
        <v>884</v>
      </c>
      <c r="AW127" s="4" t="s">
        <v>666</v>
      </c>
      <c r="AX127" s="2">
        <f t="shared" si="40"/>
        <v>3</v>
      </c>
      <c r="AY127" s="2">
        <f t="shared" si="41"/>
        <v>3</v>
      </c>
      <c r="AZ127" s="2">
        <f t="shared" si="42"/>
        <v>1.1906666666666678E-3</v>
      </c>
      <c r="BA127" s="2">
        <f t="shared" si="43"/>
        <v>3.7083333333333339E-3</v>
      </c>
      <c r="BB127" s="2">
        <f t="shared" si="44"/>
        <v>2.4495000000000007E-3</v>
      </c>
      <c r="BC127" s="2">
        <f t="shared" si="45"/>
        <v>1.1666666666666667</v>
      </c>
      <c r="BD127" s="2">
        <f t="shared" si="46"/>
        <v>0.78858496404680523</v>
      </c>
      <c r="BE127" s="2">
        <v>6.6349999999999998</v>
      </c>
      <c r="BF127" s="2" t="str">
        <f t="shared" si="47"/>
        <v>Same Var</v>
      </c>
      <c r="BG127" s="2">
        <f t="shared" si="48"/>
        <v>7.0003058289460449E-2</v>
      </c>
      <c r="BH127" s="2" t="str">
        <f t="shared" si="49"/>
        <v>NS</v>
      </c>
      <c r="BI127" s="2" t="str">
        <f t="shared" si="50"/>
        <v>NS</v>
      </c>
      <c r="BJ127" s="2" t="str">
        <f t="shared" si="51"/>
        <v/>
      </c>
      <c r="BK127" s="2" t="str">
        <f t="shared" si="52"/>
        <v/>
      </c>
      <c r="BL127" s="2" t="str">
        <f t="shared" si="53"/>
        <v/>
      </c>
    </row>
    <row r="128" spans="1:64" x14ac:dyDescent="0.2">
      <c r="A128" s="1" t="s">
        <v>142</v>
      </c>
      <c r="B128" s="1" t="s">
        <v>241</v>
      </c>
      <c r="C128" s="25">
        <v>38867</v>
      </c>
      <c r="D128" s="1" t="s">
        <v>732</v>
      </c>
      <c r="E128" s="7">
        <v>0.42708333333333331</v>
      </c>
      <c r="F128" s="1">
        <v>0.1</v>
      </c>
      <c r="G128" s="1" t="s">
        <v>881</v>
      </c>
      <c r="H128" s="1" t="s">
        <v>711</v>
      </c>
      <c r="I128" s="1" t="s">
        <v>61</v>
      </c>
      <c r="J128" s="1" t="s">
        <v>882</v>
      </c>
      <c r="K128">
        <v>0.75</v>
      </c>
      <c r="L128">
        <v>0.25</v>
      </c>
      <c r="M128" s="1">
        <v>0.46600000000000003</v>
      </c>
      <c r="N128" s="1">
        <v>0.48</v>
      </c>
      <c r="O128" s="1">
        <v>0.47</v>
      </c>
      <c r="P128" s="1">
        <v>0.54</v>
      </c>
      <c r="Y128">
        <f t="shared" si="27"/>
        <v>0.48899999999999999</v>
      </c>
      <c r="Z128">
        <f t="shared" si="28"/>
        <v>3.450603811895344E-2</v>
      </c>
      <c r="AA128">
        <f t="shared" si="29"/>
        <v>4</v>
      </c>
      <c r="AB128" s="1">
        <v>0.47699999999999998</v>
      </c>
      <c r="AC128" s="1">
        <v>0.505</v>
      </c>
      <c r="AD128" s="1">
        <v>0.53700000000000003</v>
      </c>
      <c r="AE128" s="1">
        <v>0.52700000000000002</v>
      </c>
      <c r="AL128">
        <f t="shared" si="30"/>
        <v>0.51150000000000007</v>
      </c>
      <c r="AM128">
        <f t="shared" si="31"/>
        <v>2.6602004936971724E-2</v>
      </c>
      <c r="AN128">
        <f t="shared" si="32"/>
        <v>4</v>
      </c>
      <c r="AO128">
        <f t="shared" si="33"/>
        <v>1.1857979210069479E-7</v>
      </c>
      <c r="AP128">
        <f t="shared" si="34"/>
        <v>1.9778274450231537E-8</v>
      </c>
      <c r="AQ128">
        <f t="shared" si="35"/>
        <v>5</v>
      </c>
      <c r="AR128">
        <f t="shared" si="36"/>
        <v>7.8003825350520675</v>
      </c>
      <c r="AS128">
        <f t="shared" si="37"/>
        <v>0.72668684380042159</v>
      </c>
      <c r="AT128" s="24" t="str">
        <f t="shared" si="38"/>
        <v>Nontoxic</v>
      </c>
      <c r="AU128" s="2">
        <f t="shared" si="39"/>
        <v>104.60122699386505</v>
      </c>
      <c r="AV128" s="26" t="s">
        <v>884</v>
      </c>
      <c r="AW128" s="4" t="s">
        <v>666</v>
      </c>
      <c r="AX128" s="2">
        <f t="shared" si="40"/>
        <v>3</v>
      </c>
      <c r="AY128" s="2">
        <f t="shared" si="41"/>
        <v>3</v>
      </c>
      <c r="AZ128" s="2">
        <f t="shared" si="42"/>
        <v>1.1906666666666678E-3</v>
      </c>
      <c r="BA128" s="2">
        <f t="shared" si="43"/>
        <v>7.0766666666666797E-4</v>
      </c>
      <c r="BB128" s="2">
        <f t="shared" si="44"/>
        <v>9.4916666666666793E-4</v>
      </c>
      <c r="BC128" s="2">
        <f t="shared" si="45"/>
        <v>1.1666666666666667</v>
      </c>
      <c r="BD128" s="2">
        <f t="shared" si="46"/>
        <v>0.17209796642493658</v>
      </c>
      <c r="BE128" s="2">
        <v>6.6349999999999998</v>
      </c>
      <c r="BF128" s="2" t="str">
        <f t="shared" si="47"/>
        <v>Same Var</v>
      </c>
      <c r="BG128" s="2">
        <f t="shared" si="48"/>
        <v>0.17075425517546158</v>
      </c>
      <c r="BH128" s="2" t="str">
        <f t="shared" si="49"/>
        <v>NS</v>
      </c>
      <c r="BI128" s="2" t="str">
        <f t="shared" si="50"/>
        <v>NS</v>
      </c>
      <c r="BJ128" s="2" t="str">
        <f t="shared" si="51"/>
        <v/>
      </c>
      <c r="BK128" s="2" t="str">
        <f t="shared" si="52"/>
        <v/>
      </c>
      <c r="BL128" s="2" t="str">
        <f t="shared" si="53"/>
        <v/>
      </c>
    </row>
    <row r="129" spans="1:64" x14ac:dyDescent="0.2">
      <c r="A129" s="1" t="s">
        <v>142</v>
      </c>
      <c r="B129" s="1" t="s">
        <v>243</v>
      </c>
      <c r="C129" s="25">
        <v>38867</v>
      </c>
      <c r="D129" s="1" t="s">
        <v>732</v>
      </c>
      <c r="E129" s="7">
        <v>0.44097222222222221</v>
      </c>
      <c r="F129" s="1">
        <v>0.1</v>
      </c>
      <c r="G129" s="1" t="s">
        <v>881</v>
      </c>
      <c r="H129" s="1" t="s">
        <v>711</v>
      </c>
      <c r="I129" s="1" t="s">
        <v>61</v>
      </c>
      <c r="J129" s="1" t="s">
        <v>882</v>
      </c>
      <c r="K129">
        <v>0.75</v>
      </c>
      <c r="L129">
        <v>0.25</v>
      </c>
      <c r="M129" s="1">
        <v>0.46600000000000003</v>
      </c>
      <c r="N129" s="1">
        <v>0.48</v>
      </c>
      <c r="O129" s="1">
        <v>0.47</v>
      </c>
      <c r="P129" s="1">
        <v>0.54</v>
      </c>
      <c r="Y129">
        <f t="shared" si="27"/>
        <v>0.48899999999999999</v>
      </c>
      <c r="Z129">
        <f t="shared" si="28"/>
        <v>3.450603811895344E-2</v>
      </c>
      <c r="AA129">
        <f t="shared" si="29"/>
        <v>4</v>
      </c>
      <c r="AB129" s="1">
        <v>0.51200000000000001</v>
      </c>
      <c r="AC129" s="1">
        <v>0.51500000000000001</v>
      </c>
      <c r="AD129" s="1">
        <v>0.49299999999999999</v>
      </c>
      <c r="AE129" s="1">
        <v>0.58099999999999996</v>
      </c>
      <c r="AL129">
        <f t="shared" si="30"/>
        <v>0.52524999999999999</v>
      </c>
      <c r="AM129">
        <f t="shared" si="31"/>
        <v>3.8421998906876233E-2</v>
      </c>
      <c r="AN129">
        <f t="shared" si="32"/>
        <v>4</v>
      </c>
      <c r="AO129">
        <f t="shared" si="33"/>
        <v>2.8783224999999975E-7</v>
      </c>
      <c r="AP129">
        <f t="shared" si="34"/>
        <v>5.4747481770833246E-8</v>
      </c>
      <c r="AQ129">
        <f t="shared" si="35"/>
        <v>5</v>
      </c>
      <c r="AR129">
        <f t="shared" si="36"/>
        <v>6.8429663346550775</v>
      </c>
      <c r="AS129">
        <f t="shared" si="37"/>
        <v>0.72668684380042159</v>
      </c>
      <c r="AT129" s="24" t="str">
        <f t="shared" si="38"/>
        <v>Nontoxic</v>
      </c>
      <c r="AU129" s="2">
        <f t="shared" si="39"/>
        <v>107.41308793456032</v>
      </c>
      <c r="AV129" s="26" t="s">
        <v>884</v>
      </c>
      <c r="AW129" s="4" t="s">
        <v>666</v>
      </c>
      <c r="AX129" s="2">
        <f t="shared" si="40"/>
        <v>3</v>
      </c>
      <c r="AY129" s="2">
        <f t="shared" si="41"/>
        <v>3</v>
      </c>
      <c r="AZ129" s="2">
        <f t="shared" si="42"/>
        <v>1.1906666666666678E-3</v>
      </c>
      <c r="BA129" s="2">
        <f t="shared" si="43"/>
        <v>1.4762499999999984E-3</v>
      </c>
      <c r="BB129" s="2">
        <f t="shared" si="44"/>
        <v>1.333458333333333E-3</v>
      </c>
      <c r="BC129" s="2">
        <f t="shared" si="45"/>
        <v>1.1666666666666667</v>
      </c>
      <c r="BD129" s="2">
        <f t="shared" si="46"/>
        <v>2.9656731187210586E-2</v>
      </c>
      <c r="BE129" s="2">
        <v>6.6349999999999998</v>
      </c>
      <c r="BF129" s="2" t="str">
        <f t="shared" si="47"/>
        <v>Same Var</v>
      </c>
      <c r="BG129" s="2">
        <f t="shared" si="48"/>
        <v>0.104968356635058</v>
      </c>
      <c r="BH129" s="2" t="str">
        <f t="shared" si="49"/>
        <v>NS</v>
      </c>
      <c r="BI129" s="2" t="str">
        <f t="shared" si="50"/>
        <v>NS</v>
      </c>
      <c r="BJ129" s="2" t="str">
        <f t="shared" si="51"/>
        <v/>
      </c>
      <c r="BK129" s="2" t="str">
        <f t="shared" si="52"/>
        <v/>
      </c>
      <c r="BL129" s="2" t="str">
        <f t="shared" si="53"/>
        <v/>
      </c>
    </row>
    <row r="130" spans="1:64" x14ac:dyDescent="0.2">
      <c r="A130" s="1" t="s">
        <v>142</v>
      </c>
      <c r="B130" s="1" t="s">
        <v>476</v>
      </c>
      <c r="C130" s="25">
        <v>38533</v>
      </c>
      <c r="D130" s="1" t="s">
        <v>813</v>
      </c>
      <c r="E130" s="7">
        <v>0.29166666666666669</v>
      </c>
      <c r="F130" s="1">
        <v>0.1</v>
      </c>
      <c r="G130" s="1" t="s">
        <v>881</v>
      </c>
      <c r="H130" s="1" t="s">
        <v>711</v>
      </c>
      <c r="I130" s="1" t="s">
        <v>61</v>
      </c>
      <c r="J130" s="1" t="s">
        <v>882</v>
      </c>
      <c r="K130">
        <v>0.75</v>
      </c>
      <c r="L130">
        <v>0.25</v>
      </c>
      <c r="M130" s="1">
        <v>0.40799999999999997</v>
      </c>
      <c r="N130" s="1">
        <v>0.38600000000000001</v>
      </c>
      <c r="O130" s="1">
        <v>0.40200000000000002</v>
      </c>
      <c r="P130" s="1">
        <v>0.46600000000000003</v>
      </c>
      <c r="Y130">
        <f t="shared" si="27"/>
        <v>0.41550000000000004</v>
      </c>
      <c r="Z130">
        <f t="shared" si="28"/>
        <v>3.4923726414382919E-2</v>
      </c>
      <c r="AA130">
        <f t="shared" si="29"/>
        <v>4</v>
      </c>
      <c r="AB130" s="1">
        <v>0.376</v>
      </c>
      <c r="AC130" s="1">
        <v>0.45600000000000002</v>
      </c>
      <c r="AD130" s="1">
        <v>0.42499999999999999</v>
      </c>
      <c r="AE130" s="1">
        <v>0.36299999999999999</v>
      </c>
      <c r="AL130">
        <f t="shared" si="30"/>
        <v>0.40500000000000003</v>
      </c>
      <c r="AM130">
        <f t="shared" si="31"/>
        <v>4.3228077295510932E-2</v>
      </c>
      <c r="AN130">
        <f t="shared" si="32"/>
        <v>4</v>
      </c>
      <c r="AO130">
        <f t="shared" si="33"/>
        <v>4.0791506968858556E-7</v>
      </c>
      <c r="AP130">
        <f t="shared" si="34"/>
        <v>8.2554101354528454E-8</v>
      </c>
      <c r="AQ130">
        <f t="shared" si="35"/>
        <v>4</v>
      </c>
      <c r="AR130">
        <f t="shared" si="36"/>
        <v>3.694776539643672</v>
      </c>
      <c r="AS130">
        <f t="shared" si="37"/>
        <v>0.74069708411268287</v>
      </c>
      <c r="AT130" s="24" t="str">
        <f t="shared" si="38"/>
        <v>Nontoxic</v>
      </c>
      <c r="AU130" s="2">
        <f t="shared" si="39"/>
        <v>97.472924187725624</v>
      </c>
      <c r="AV130" s="4" t="s">
        <v>663</v>
      </c>
      <c r="AX130" s="2">
        <f t="shared" si="40"/>
        <v>3</v>
      </c>
      <c r="AY130" s="2">
        <f t="shared" si="41"/>
        <v>3</v>
      </c>
      <c r="AZ130" s="2">
        <f t="shared" si="42"/>
        <v>1.2196666666666673E-3</v>
      </c>
      <c r="BA130" s="2">
        <f t="shared" si="43"/>
        <v>1.8686666666666678E-3</v>
      </c>
      <c r="BB130" s="2">
        <f t="shared" si="44"/>
        <v>1.5441666666666676E-3</v>
      </c>
      <c r="BC130" s="2">
        <f t="shared" si="45"/>
        <v>1.1666666666666667</v>
      </c>
      <c r="BD130" s="2">
        <f t="shared" si="46"/>
        <v>0.11614119319308712</v>
      </c>
      <c r="BE130" s="2">
        <v>6.6349999999999998</v>
      </c>
      <c r="BF130" s="2" t="str">
        <f t="shared" si="47"/>
        <v>Same Var</v>
      </c>
      <c r="BG130" s="2">
        <f t="shared" si="48"/>
        <v>0.35926243697594695</v>
      </c>
      <c r="BH130" s="2" t="str">
        <f t="shared" si="49"/>
        <v>NS</v>
      </c>
      <c r="BI130" s="2" t="str">
        <f t="shared" si="50"/>
        <v>NS</v>
      </c>
      <c r="BJ130" s="2" t="str">
        <f t="shared" si="51"/>
        <v>Same Var T-test</v>
      </c>
      <c r="BK130" s="2" t="str">
        <f t="shared" si="52"/>
        <v/>
      </c>
      <c r="BL130" s="2" t="str">
        <f t="shared" si="53"/>
        <v/>
      </c>
    </row>
    <row r="131" spans="1:64" x14ac:dyDescent="0.2">
      <c r="A131" s="1" t="s">
        <v>142</v>
      </c>
      <c r="B131" s="1" t="s">
        <v>534</v>
      </c>
      <c r="C131" s="25">
        <v>38649</v>
      </c>
      <c r="D131" s="1" t="s">
        <v>872</v>
      </c>
      <c r="E131" s="7">
        <v>0.73611111111111116</v>
      </c>
      <c r="F131" s="1">
        <v>0.1</v>
      </c>
      <c r="G131" s="1" t="s">
        <v>881</v>
      </c>
      <c r="H131" s="1" t="s">
        <v>711</v>
      </c>
      <c r="I131" s="1" t="s">
        <v>61</v>
      </c>
      <c r="J131" s="1" t="s">
        <v>882</v>
      </c>
      <c r="K131">
        <v>0.75</v>
      </c>
      <c r="L131">
        <v>0.25</v>
      </c>
      <c r="M131" s="1">
        <v>0.39800000000000002</v>
      </c>
      <c r="N131" s="1">
        <v>0.372</v>
      </c>
      <c r="O131" s="1">
        <v>0.4</v>
      </c>
      <c r="P131" s="1">
        <v>0.42199999999999999</v>
      </c>
      <c r="Q131" s="1">
        <v>0.49</v>
      </c>
      <c r="R131" s="1">
        <v>0.436</v>
      </c>
      <c r="S131" s="1">
        <v>0.41</v>
      </c>
      <c r="T131" s="1">
        <v>0.434</v>
      </c>
      <c r="Y131">
        <f t="shared" ref="Y131:Y194" si="54">AVERAGE(M131:X131)</f>
        <v>0.42025000000000001</v>
      </c>
      <c r="Z131">
        <f t="shared" ref="Z131:Z194" si="55">STDEV(M131:X131)</f>
        <v>3.5139517843671593E-2</v>
      </c>
      <c r="AA131">
        <f t="shared" ref="AA131:AA194" si="56">COUNT(M131:X131)</f>
        <v>8</v>
      </c>
      <c r="AB131" s="1">
        <v>0.43099999999999999</v>
      </c>
      <c r="AC131" s="1">
        <v>0.35399999999999998</v>
      </c>
      <c r="AD131" s="1">
        <v>0.43099999999999999</v>
      </c>
      <c r="AE131" s="1">
        <v>0.39600000000000002</v>
      </c>
      <c r="AL131">
        <f t="shared" ref="AL131:AL194" si="57">AVERAGE(AB131:AK131)</f>
        <v>0.40300000000000002</v>
      </c>
      <c r="AM131">
        <f t="shared" ref="AM131:AM194" si="58">STDEV(AB131:AK131)</f>
        <v>3.6596903329835624E-2</v>
      </c>
      <c r="AN131">
        <f t="shared" ref="AN131:AN194" si="59">COUNT(AB131:AK131)</f>
        <v>4</v>
      </c>
      <c r="AO131">
        <f t="shared" ref="AO131:AO194" si="60">((AM131^2/AN131)+(((K131^2)*(Z131^2))/AA131))^2</f>
        <v>1.777922676404405E-7</v>
      </c>
      <c r="AP131">
        <f t="shared" ref="AP131:AP194" si="61">(((AM131^2)/AN131)^2)/(AN131-1)+((((K131^2)*(Z131^2))/AA131)^2)/(AA131-1)</f>
        <v>3.8447958021881721E-8</v>
      </c>
      <c r="AQ131">
        <f t="shared" ref="AQ131:AQ194" si="62">ROUNDDOWN(AO131/AP131,0)</f>
        <v>4</v>
      </c>
      <c r="AR131">
        <f t="shared" ref="AR131:AR194" si="63">(AL131-(K131*Y131))/((((AM131^2)/AN131)+(((K131^2)*(Z131^2))/AA131))^0.5)</f>
        <v>4.27639806434523</v>
      </c>
      <c r="AS131">
        <f t="shared" ref="AS131:AS194" si="64">TINV((2*L131),AQ131)</f>
        <v>0.74069708411268287</v>
      </c>
      <c r="AT131" s="24" t="str">
        <f t="shared" ref="AT131:AT194" si="65">IF(AND(Z131=0,AM131=0),IF(AL131&lt;(K131*Y131),"Toxic","Nontoxic"),IF(AR131&gt;AS131,"Nontoxic","Toxic"))</f>
        <v>Nontoxic</v>
      </c>
      <c r="AU131" s="2">
        <f t="shared" ref="AU131:AU194" si="66">(AL131/Y131)*100</f>
        <v>95.895300416418806</v>
      </c>
      <c r="AV131" s="4" t="s">
        <v>663</v>
      </c>
      <c r="AX131" s="2">
        <f t="shared" ref="AX131:AX194" si="67">COUNT(M131:X131)-1</f>
        <v>7</v>
      </c>
      <c r="AY131" s="2">
        <f t="shared" ref="AY131:AY194" si="68">COUNT(AB131:AK131)-1</f>
        <v>3</v>
      </c>
      <c r="AZ131" s="2">
        <f t="shared" ref="AZ131:AZ194" si="69">(STDEV(M131:X131))^2</f>
        <v>1.2347857142857143E-3</v>
      </c>
      <c r="BA131" s="2">
        <f t="shared" ref="BA131:BA194" si="70">(STDEV(AB131:AK131))^2</f>
        <v>1.3393333333333339E-3</v>
      </c>
      <c r="BB131" s="2">
        <f t="shared" ref="BB131:BB194" si="71">((AX131*AZ131)+(AY131*BA131))/(AX131+AY131)</f>
        <v>1.2661500000000002E-3</v>
      </c>
      <c r="BC131" s="2">
        <f t="shared" ref="BC131:BC194" si="72">1+(((1/AX131+1/AY131)-(1/(AX131+AY131)))/3)</f>
        <v>1.1253968253968254</v>
      </c>
      <c r="BD131" s="2">
        <f t="shared" ref="BD131:BD194" si="73">(((AX131+AY131)*LN(BB131))-((AX131*LN(AZ131))+(AY131*LN(BA131))))/BC131</f>
        <v>6.2288763813656391E-3</v>
      </c>
      <c r="BE131" s="2">
        <v>6.6349999999999998</v>
      </c>
      <c r="BF131" s="2" t="str">
        <f t="shared" ref="BF131:BF194" si="74">IF(BD131&gt;BE131,"Sig Diff Var","Same Var")</f>
        <v>Same Var</v>
      </c>
      <c r="BG131" s="2">
        <f t="shared" ref="BG131:BG194" si="75">TTEST(AB131:AK131,M131:X131,1,IF(BF131="Same Var",2,IF(BF131="Sig Diff Var",3,"Wakka Wakka")))</f>
        <v>0.22346918218472767</v>
      </c>
      <c r="BH131" s="2" t="str">
        <f t="shared" ref="BH131:BH194" si="76">IF(AND(BG131&lt;0.05,AU131&lt;100),"Sig","NS")</f>
        <v>NS</v>
      </c>
      <c r="BI131" s="2" t="str">
        <f t="shared" ref="BI131:BI194" si="77">IF(AV131="Normal",BH131,IF(AV131="Non-normal",AW131,IF(AV131="-","NS","Bleh")))</f>
        <v>NS</v>
      </c>
      <c r="BJ131" s="2" t="str">
        <f t="shared" ref="BJ131:BJ194" si="78">IF(AV131="Non-normal","Wilcoxon",IF(AND(AV131="Normal",BF131="Same Var"),"Same Var T-test",IF(AND(AV131="Normal",BF131="Sig Diff Var"),"Diff Var T-test","")))</f>
        <v>Same Var T-test</v>
      </c>
      <c r="BK131" s="2" t="str">
        <f t="shared" ref="BK131:BK194" si="79">IF(AND(AT131="Toxic",AU131&gt;75),"TSTToxicLess25","")</f>
        <v/>
      </c>
      <c r="BL131" s="2" t="str">
        <f t="shared" ref="BL131:BL194" si="80">IF(AND(BI131="Sig",AU131&gt;75),"NOECToxicLess25","")</f>
        <v/>
      </c>
    </row>
    <row r="132" spans="1:64" x14ac:dyDescent="0.2">
      <c r="A132" s="1" t="s">
        <v>142</v>
      </c>
      <c r="B132" s="1" t="s">
        <v>549</v>
      </c>
      <c r="C132" s="25">
        <v>38650</v>
      </c>
      <c r="D132" s="1" t="s">
        <v>872</v>
      </c>
      <c r="E132" s="7">
        <v>0.33333333333333331</v>
      </c>
      <c r="F132" s="1">
        <v>0.1</v>
      </c>
      <c r="G132" s="1" t="s">
        <v>881</v>
      </c>
      <c r="H132" s="1" t="s">
        <v>711</v>
      </c>
      <c r="I132" s="1" t="s">
        <v>61</v>
      </c>
      <c r="J132" s="1" t="s">
        <v>882</v>
      </c>
      <c r="K132">
        <v>0.75</v>
      </c>
      <c r="L132">
        <v>0.25</v>
      </c>
      <c r="M132" s="1">
        <v>0.39800000000000002</v>
      </c>
      <c r="N132" s="1">
        <v>0.372</v>
      </c>
      <c r="O132" s="1">
        <v>0.4</v>
      </c>
      <c r="P132" s="1">
        <v>0.42199999999999999</v>
      </c>
      <c r="Q132" s="1">
        <v>0.49</v>
      </c>
      <c r="R132" s="1">
        <v>0.436</v>
      </c>
      <c r="S132" s="1">
        <v>0.41</v>
      </c>
      <c r="T132" s="1">
        <v>0.434</v>
      </c>
      <c r="Y132">
        <f t="shared" si="54"/>
        <v>0.42025000000000001</v>
      </c>
      <c r="Z132">
        <f t="shared" si="55"/>
        <v>3.5139517843671593E-2</v>
      </c>
      <c r="AA132">
        <f t="shared" si="56"/>
        <v>8</v>
      </c>
      <c r="AB132" s="1">
        <v>0.41</v>
      </c>
      <c r="AC132" s="1">
        <v>0.44900000000000001</v>
      </c>
      <c r="AD132" s="1">
        <v>0.52100000000000002</v>
      </c>
      <c r="AE132" s="1">
        <v>0.40699999999999997</v>
      </c>
      <c r="AL132">
        <f t="shared" si="57"/>
        <v>0.44674999999999998</v>
      </c>
      <c r="AM132">
        <f t="shared" si="58"/>
        <v>5.3068352150787937E-2</v>
      </c>
      <c r="AN132">
        <f t="shared" si="59"/>
        <v>4</v>
      </c>
      <c r="AO132">
        <f t="shared" si="60"/>
        <v>6.2549650578994728E-7</v>
      </c>
      <c r="AP132">
        <f t="shared" si="61"/>
        <v>1.6631150562026586E-7</v>
      </c>
      <c r="AQ132">
        <f t="shared" si="62"/>
        <v>3</v>
      </c>
      <c r="AR132">
        <f t="shared" si="63"/>
        <v>4.6781688791434641</v>
      </c>
      <c r="AS132">
        <f t="shared" si="64"/>
        <v>0.76489232840434507</v>
      </c>
      <c r="AT132" s="24" t="str">
        <f t="shared" si="65"/>
        <v>Nontoxic</v>
      </c>
      <c r="AU132" s="2">
        <f t="shared" si="66"/>
        <v>106.30577037477691</v>
      </c>
      <c r="AV132" s="26" t="s">
        <v>884</v>
      </c>
      <c r="AW132" s="4" t="s">
        <v>666</v>
      </c>
      <c r="AX132" s="2">
        <f t="shared" si="67"/>
        <v>7</v>
      </c>
      <c r="AY132" s="2">
        <f t="shared" si="68"/>
        <v>3</v>
      </c>
      <c r="AZ132" s="2">
        <f t="shared" si="69"/>
        <v>1.2347857142857143E-3</v>
      </c>
      <c r="BA132" s="2">
        <f t="shared" si="70"/>
        <v>2.8162500000000388E-3</v>
      </c>
      <c r="BB132" s="2">
        <f t="shared" si="71"/>
        <v>1.7092250000000115E-3</v>
      </c>
      <c r="BC132" s="2">
        <f t="shared" si="72"/>
        <v>1.1253968253968254</v>
      </c>
      <c r="BD132" s="2">
        <f t="shared" si="73"/>
        <v>0.69122264070915418</v>
      </c>
      <c r="BE132" s="2">
        <v>6.6349999999999998</v>
      </c>
      <c r="BF132" s="2" t="str">
        <f t="shared" si="74"/>
        <v>Same Var</v>
      </c>
      <c r="BG132" s="2">
        <f t="shared" si="75"/>
        <v>0.1599346149096125</v>
      </c>
      <c r="BH132" s="2" t="str">
        <f t="shared" si="76"/>
        <v>NS</v>
      </c>
      <c r="BI132" s="2" t="str">
        <f t="shared" si="77"/>
        <v>NS</v>
      </c>
      <c r="BJ132" s="2" t="str">
        <f t="shared" si="78"/>
        <v/>
      </c>
      <c r="BK132" s="2" t="str">
        <f t="shared" si="79"/>
        <v/>
      </c>
      <c r="BL132" s="2" t="str">
        <f t="shared" si="80"/>
        <v/>
      </c>
    </row>
    <row r="133" spans="1:64" x14ac:dyDescent="0.2">
      <c r="A133" s="1" t="s">
        <v>142</v>
      </c>
      <c r="B133" s="1" t="s">
        <v>552</v>
      </c>
      <c r="C133" s="25">
        <v>38650</v>
      </c>
      <c r="D133" s="1" t="s">
        <v>872</v>
      </c>
      <c r="E133" s="7">
        <v>0.375</v>
      </c>
      <c r="F133" s="1">
        <v>0.1</v>
      </c>
      <c r="G133" s="1" t="s">
        <v>881</v>
      </c>
      <c r="H133" s="1" t="s">
        <v>711</v>
      </c>
      <c r="I133" s="1" t="s">
        <v>61</v>
      </c>
      <c r="J133" s="1" t="s">
        <v>882</v>
      </c>
      <c r="K133">
        <v>0.75</v>
      </c>
      <c r="L133">
        <v>0.25</v>
      </c>
      <c r="M133" s="1">
        <v>0.39800000000000002</v>
      </c>
      <c r="N133" s="1">
        <v>0.372</v>
      </c>
      <c r="O133" s="1">
        <v>0.4</v>
      </c>
      <c r="P133" s="1">
        <v>0.42199999999999999</v>
      </c>
      <c r="Q133" s="1">
        <v>0.49</v>
      </c>
      <c r="R133" s="1">
        <v>0.436</v>
      </c>
      <c r="S133" s="1">
        <v>0.41</v>
      </c>
      <c r="T133" s="1">
        <v>0.434</v>
      </c>
      <c r="Y133">
        <f t="shared" si="54"/>
        <v>0.42025000000000001</v>
      </c>
      <c r="Z133">
        <f t="shared" si="55"/>
        <v>3.5139517843671593E-2</v>
      </c>
      <c r="AA133">
        <f t="shared" si="56"/>
        <v>8</v>
      </c>
      <c r="AB133" s="1">
        <v>0.41199999999999998</v>
      </c>
      <c r="AC133" s="1">
        <v>0.28599999999999998</v>
      </c>
      <c r="AD133" s="1">
        <v>0.41699999999999998</v>
      </c>
      <c r="AE133" s="1">
        <v>0.46400000000000002</v>
      </c>
      <c r="AL133">
        <f t="shared" si="57"/>
        <v>0.39474999999999999</v>
      </c>
      <c r="AM133">
        <f t="shared" si="58"/>
        <v>7.6190003718773228E-2</v>
      </c>
      <c r="AN133">
        <f t="shared" si="59"/>
        <v>4</v>
      </c>
      <c r="AO133">
        <f t="shared" si="60"/>
        <v>2.3655979169382541E-6</v>
      </c>
      <c r="AP133">
        <f t="shared" si="61"/>
        <v>7.0309886904618989E-7</v>
      </c>
      <c r="AQ133">
        <f t="shared" si="62"/>
        <v>3</v>
      </c>
      <c r="AR133">
        <f t="shared" si="63"/>
        <v>2.0287250358409561</v>
      </c>
      <c r="AS133">
        <f t="shared" si="64"/>
        <v>0.76489232840434507</v>
      </c>
      <c r="AT133" s="24" t="str">
        <f t="shared" si="65"/>
        <v>Nontoxic</v>
      </c>
      <c r="AU133" s="2">
        <f t="shared" si="66"/>
        <v>93.932183224271256</v>
      </c>
      <c r="AV133" s="4" t="s">
        <v>663</v>
      </c>
      <c r="AX133" s="2">
        <f t="shared" si="67"/>
        <v>7</v>
      </c>
      <c r="AY133" s="2">
        <f t="shared" si="68"/>
        <v>3</v>
      </c>
      <c r="AZ133" s="2">
        <f t="shared" si="69"/>
        <v>1.2347857142857143E-3</v>
      </c>
      <c r="BA133" s="2">
        <f t="shared" si="70"/>
        <v>5.8049166666666778E-3</v>
      </c>
      <c r="BB133" s="2">
        <f t="shared" si="71"/>
        <v>2.6058250000000035E-3</v>
      </c>
      <c r="BC133" s="2">
        <f t="shared" si="72"/>
        <v>1.1253968253968254</v>
      </c>
      <c r="BD133" s="2">
        <f t="shared" si="73"/>
        <v>2.5103103939724223</v>
      </c>
      <c r="BE133" s="2">
        <v>6.6349999999999998</v>
      </c>
      <c r="BF133" s="2" t="str">
        <f t="shared" si="74"/>
        <v>Same Var</v>
      </c>
      <c r="BG133" s="2">
        <f t="shared" si="75"/>
        <v>0.21682442529043183</v>
      </c>
      <c r="BH133" s="2" t="str">
        <f t="shared" si="76"/>
        <v>NS</v>
      </c>
      <c r="BI133" s="2" t="str">
        <f t="shared" si="77"/>
        <v>NS</v>
      </c>
      <c r="BJ133" s="2" t="str">
        <f t="shared" si="78"/>
        <v>Same Var T-test</v>
      </c>
      <c r="BK133" s="2" t="str">
        <f t="shared" si="79"/>
        <v/>
      </c>
      <c r="BL133" s="2" t="str">
        <f t="shared" si="80"/>
        <v/>
      </c>
    </row>
    <row r="134" spans="1:64" x14ac:dyDescent="0.2">
      <c r="A134" s="1" t="s">
        <v>142</v>
      </c>
      <c r="B134" s="1" t="s">
        <v>553</v>
      </c>
      <c r="C134" s="25">
        <v>38650</v>
      </c>
      <c r="D134" s="1" t="s">
        <v>872</v>
      </c>
      <c r="E134" s="7">
        <v>0.58333333333333337</v>
      </c>
      <c r="F134" s="1">
        <v>0.1</v>
      </c>
      <c r="G134" s="1" t="s">
        <v>881</v>
      </c>
      <c r="H134" s="1" t="s">
        <v>711</v>
      </c>
      <c r="I134" s="1" t="s">
        <v>61</v>
      </c>
      <c r="J134" s="1" t="s">
        <v>882</v>
      </c>
      <c r="K134">
        <v>0.75</v>
      </c>
      <c r="L134">
        <v>0.25</v>
      </c>
      <c r="M134" s="1">
        <v>0.39800000000000002</v>
      </c>
      <c r="N134" s="1">
        <v>0.372</v>
      </c>
      <c r="O134" s="1">
        <v>0.4</v>
      </c>
      <c r="P134" s="1">
        <v>0.42199999999999999</v>
      </c>
      <c r="Q134" s="1">
        <v>0.49</v>
      </c>
      <c r="R134" s="1">
        <v>0.436</v>
      </c>
      <c r="S134" s="1">
        <v>0.41</v>
      </c>
      <c r="T134" s="1">
        <v>0.434</v>
      </c>
      <c r="Y134">
        <f t="shared" si="54"/>
        <v>0.42025000000000001</v>
      </c>
      <c r="Z134">
        <f t="shared" si="55"/>
        <v>3.5139517843671593E-2</v>
      </c>
      <c r="AA134">
        <f t="shared" si="56"/>
        <v>8</v>
      </c>
      <c r="AB134" s="1">
        <v>0.39600000000000002</v>
      </c>
      <c r="AC134" s="1">
        <v>0.40799999999999997</v>
      </c>
      <c r="AD134" s="1">
        <v>0.42699999999999999</v>
      </c>
      <c r="AE134" s="1">
        <v>0.46800000000000003</v>
      </c>
      <c r="AL134">
        <f t="shared" si="57"/>
        <v>0.42475000000000002</v>
      </c>
      <c r="AM134">
        <f t="shared" si="58"/>
        <v>3.1531730050855133E-2</v>
      </c>
      <c r="AN134">
        <f t="shared" si="59"/>
        <v>4</v>
      </c>
      <c r="AO134">
        <f t="shared" si="60"/>
        <v>1.1248200523189637E-7</v>
      </c>
      <c r="AP134">
        <f t="shared" si="61"/>
        <v>2.1671276453594688E-8</v>
      </c>
      <c r="AQ134">
        <f t="shared" si="62"/>
        <v>5</v>
      </c>
      <c r="AR134">
        <f t="shared" si="63"/>
        <v>5.9826165898695995</v>
      </c>
      <c r="AS134">
        <f t="shared" si="64"/>
        <v>0.72668684380042159</v>
      </c>
      <c r="AT134" s="24" t="str">
        <f t="shared" si="65"/>
        <v>Nontoxic</v>
      </c>
      <c r="AU134" s="2">
        <f t="shared" si="66"/>
        <v>101.07079119571685</v>
      </c>
      <c r="AV134" s="26" t="s">
        <v>884</v>
      </c>
      <c r="AW134" s="4" t="s">
        <v>666</v>
      </c>
      <c r="AX134" s="2">
        <f t="shared" si="67"/>
        <v>7</v>
      </c>
      <c r="AY134" s="2">
        <f t="shared" si="68"/>
        <v>3</v>
      </c>
      <c r="AZ134" s="2">
        <f t="shared" si="69"/>
        <v>1.2347857142857143E-3</v>
      </c>
      <c r="BA134" s="2">
        <f t="shared" si="70"/>
        <v>9.9425000000000078E-4</v>
      </c>
      <c r="BB134" s="2">
        <f t="shared" si="71"/>
        <v>1.1626250000000002E-3</v>
      </c>
      <c r="BC134" s="2">
        <f t="shared" si="72"/>
        <v>1.1253968253968254</v>
      </c>
      <c r="BD134" s="2">
        <f t="shared" si="73"/>
        <v>4.249298481303361E-2</v>
      </c>
      <c r="BE134" s="2">
        <v>6.6349999999999998</v>
      </c>
      <c r="BF134" s="2" t="str">
        <f t="shared" si="74"/>
        <v>Same Var</v>
      </c>
      <c r="BG134" s="2">
        <f t="shared" si="75"/>
        <v>0.41684905354656482</v>
      </c>
      <c r="BH134" s="2" t="str">
        <f t="shared" si="76"/>
        <v>NS</v>
      </c>
      <c r="BI134" s="2" t="str">
        <f t="shared" si="77"/>
        <v>NS</v>
      </c>
      <c r="BJ134" s="2" t="str">
        <f t="shared" si="78"/>
        <v/>
      </c>
      <c r="BK134" s="2" t="str">
        <f t="shared" si="79"/>
        <v/>
      </c>
      <c r="BL134" s="2" t="str">
        <f t="shared" si="80"/>
        <v/>
      </c>
    </row>
    <row r="135" spans="1:64" x14ac:dyDescent="0.2">
      <c r="A135" s="1" t="s">
        <v>142</v>
      </c>
      <c r="B135" s="1" t="s">
        <v>549</v>
      </c>
      <c r="C135" s="25">
        <v>38482</v>
      </c>
      <c r="D135" s="1" t="s">
        <v>873</v>
      </c>
      <c r="E135" s="7">
        <v>0.58333333333333337</v>
      </c>
      <c r="F135" s="1">
        <v>0.1</v>
      </c>
      <c r="G135" s="1" t="s">
        <v>881</v>
      </c>
      <c r="H135" s="1" t="s">
        <v>711</v>
      </c>
      <c r="I135" s="1" t="s">
        <v>61</v>
      </c>
      <c r="J135" s="1" t="s">
        <v>882</v>
      </c>
      <c r="K135">
        <v>0.75</v>
      </c>
      <c r="L135">
        <v>0.25</v>
      </c>
      <c r="M135" s="1">
        <v>0.35599999999999998</v>
      </c>
      <c r="N135" s="1">
        <v>0.39200000000000002</v>
      </c>
      <c r="O135" s="1">
        <v>0.33</v>
      </c>
      <c r="P135" s="1">
        <v>0.376</v>
      </c>
      <c r="Q135" s="1">
        <v>0.42699999999999999</v>
      </c>
      <c r="R135" s="1">
        <v>0.42599999999999999</v>
      </c>
      <c r="S135" s="1">
        <v>0.35199999999999998</v>
      </c>
      <c r="T135" s="1">
        <v>0.35599999999999998</v>
      </c>
      <c r="Y135">
        <f t="shared" si="54"/>
        <v>0.37687500000000002</v>
      </c>
      <c r="Z135">
        <f t="shared" si="55"/>
        <v>3.5542479614439633E-2</v>
      </c>
      <c r="AA135">
        <f t="shared" si="56"/>
        <v>8</v>
      </c>
      <c r="AB135" s="1">
        <v>0.432</v>
      </c>
      <c r="AC135" s="1">
        <v>0.39900000000000002</v>
      </c>
      <c r="AD135" s="1">
        <v>0.42799999999999999</v>
      </c>
      <c r="AE135" s="1">
        <v>0.42799999999999999</v>
      </c>
      <c r="AL135">
        <f t="shared" si="57"/>
        <v>0.42174999999999996</v>
      </c>
      <c r="AM135">
        <f t="shared" si="58"/>
        <v>1.5283433296655987E-2</v>
      </c>
      <c r="AN135">
        <f t="shared" si="59"/>
        <v>4</v>
      </c>
      <c r="AO135">
        <f t="shared" si="60"/>
        <v>2.1673538350788605E-8</v>
      </c>
      <c r="AP135">
        <f t="shared" si="61"/>
        <v>2.2637793910865048E-9</v>
      </c>
      <c r="AQ135">
        <f t="shared" si="62"/>
        <v>9</v>
      </c>
      <c r="AR135">
        <f t="shared" si="63"/>
        <v>11.463709214118978</v>
      </c>
      <c r="AS135">
        <f t="shared" si="64"/>
        <v>0.70272214675132494</v>
      </c>
      <c r="AT135" s="24" t="str">
        <f t="shared" si="65"/>
        <v>Nontoxic</v>
      </c>
      <c r="AU135" s="2">
        <f t="shared" si="66"/>
        <v>111.90713101160861</v>
      </c>
      <c r="AV135" s="26" t="s">
        <v>884</v>
      </c>
      <c r="AW135" s="4" t="s">
        <v>666</v>
      </c>
      <c r="AX135" s="2">
        <f t="shared" si="67"/>
        <v>7</v>
      </c>
      <c r="AY135" s="2">
        <f t="shared" si="68"/>
        <v>3</v>
      </c>
      <c r="AZ135" s="2">
        <f t="shared" si="69"/>
        <v>1.2632678571428569E-3</v>
      </c>
      <c r="BA135" s="2">
        <f t="shared" si="70"/>
        <v>2.335833333333329E-4</v>
      </c>
      <c r="BB135" s="2">
        <f t="shared" si="71"/>
        <v>9.5436249999999968E-4</v>
      </c>
      <c r="BC135" s="2">
        <f t="shared" si="72"/>
        <v>1.1253968253968254</v>
      </c>
      <c r="BD135" s="2">
        <f t="shared" si="73"/>
        <v>2.0078418281939903</v>
      </c>
      <c r="BE135" s="2">
        <v>6.6349999999999998</v>
      </c>
      <c r="BF135" s="2" t="str">
        <f t="shared" si="74"/>
        <v>Same Var</v>
      </c>
      <c r="BG135" s="2">
        <f t="shared" si="75"/>
        <v>1.9568505076425515E-2</v>
      </c>
      <c r="BH135" s="2" t="str">
        <f t="shared" si="76"/>
        <v>NS</v>
      </c>
      <c r="BI135" s="2" t="str">
        <f t="shared" si="77"/>
        <v>NS</v>
      </c>
      <c r="BJ135" s="2" t="str">
        <f t="shared" si="78"/>
        <v/>
      </c>
      <c r="BK135" s="2" t="str">
        <f t="shared" si="79"/>
        <v/>
      </c>
      <c r="BL135" s="2" t="str">
        <f t="shared" si="80"/>
        <v/>
      </c>
    </row>
    <row r="136" spans="1:64" x14ac:dyDescent="0.2">
      <c r="A136" s="1" t="s">
        <v>142</v>
      </c>
      <c r="B136" s="1" t="s">
        <v>552</v>
      </c>
      <c r="C136" s="25">
        <v>38482</v>
      </c>
      <c r="D136" s="1" t="s">
        <v>873</v>
      </c>
      <c r="E136" s="7">
        <v>0.60416666666666663</v>
      </c>
      <c r="F136" s="1">
        <v>0.1</v>
      </c>
      <c r="G136" s="1" t="s">
        <v>881</v>
      </c>
      <c r="H136" s="1" t="s">
        <v>711</v>
      </c>
      <c r="I136" s="1" t="s">
        <v>61</v>
      </c>
      <c r="J136" s="1" t="s">
        <v>882</v>
      </c>
      <c r="K136">
        <v>0.75</v>
      </c>
      <c r="L136">
        <v>0.25</v>
      </c>
      <c r="M136" s="1">
        <v>0.35599999999999998</v>
      </c>
      <c r="N136" s="1">
        <v>0.39200000000000002</v>
      </c>
      <c r="O136" s="1">
        <v>0.33</v>
      </c>
      <c r="P136" s="1">
        <v>0.376</v>
      </c>
      <c r="Q136" s="1">
        <v>0.42699999999999999</v>
      </c>
      <c r="R136" s="1">
        <v>0.42599999999999999</v>
      </c>
      <c r="S136" s="1">
        <v>0.35199999999999998</v>
      </c>
      <c r="T136" s="1">
        <v>0.35599999999999998</v>
      </c>
      <c r="Y136">
        <f t="shared" si="54"/>
        <v>0.37687500000000002</v>
      </c>
      <c r="Z136">
        <f t="shared" si="55"/>
        <v>3.5542479614439633E-2</v>
      </c>
      <c r="AA136">
        <f t="shared" si="56"/>
        <v>8</v>
      </c>
      <c r="AB136" s="1">
        <v>0.434</v>
      </c>
      <c r="AC136" s="1">
        <v>0.434</v>
      </c>
      <c r="AD136" s="1">
        <v>0.17599999999999999</v>
      </c>
      <c r="AE136" s="1">
        <v>0.41199999999999998</v>
      </c>
      <c r="AL136">
        <f t="shared" si="57"/>
        <v>0.36399999999999999</v>
      </c>
      <c r="AM136">
        <f t="shared" si="58"/>
        <v>0.12576167937809982</v>
      </c>
      <c r="AN136">
        <f t="shared" si="59"/>
        <v>4</v>
      </c>
      <c r="AO136">
        <f t="shared" si="60"/>
        <v>1.6344422023611239E-5</v>
      </c>
      <c r="AP136">
        <f t="shared" si="61"/>
        <v>5.2124990882741733E-6</v>
      </c>
      <c r="AQ136">
        <f t="shared" si="62"/>
        <v>3</v>
      </c>
      <c r="AR136">
        <f t="shared" si="63"/>
        <v>1.2793276840164676</v>
      </c>
      <c r="AS136">
        <f t="shared" si="64"/>
        <v>0.76489232840434507</v>
      </c>
      <c r="AT136" s="24" t="str">
        <f t="shared" si="65"/>
        <v>Nontoxic</v>
      </c>
      <c r="AU136" s="2">
        <f t="shared" si="66"/>
        <v>96.58374792703151</v>
      </c>
      <c r="AV136" s="4" t="s">
        <v>664</v>
      </c>
      <c r="AW136" s="4" t="s">
        <v>666</v>
      </c>
      <c r="AX136" s="2">
        <f t="shared" si="67"/>
        <v>7</v>
      </c>
      <c r="AY136" s="2">
        <f t="shared" si="68"/>
        <v>3</v>
      </c>
      <c r="AZ136" s="2">
        <f t="shared" si="69"/>
        <v>1.2632678571428569E-3</v>
      </c>
      <c r="BA136" s="2">
        <f t="shared" si="70"/>
        <v>1.5815999999999976E-2</v>
      </c>
      <c r="BB136" s="2">
        <f t="shared" si="71"/>
        <v>5.6290874999999924E-3</v>
      </c>
      <c r="BC136" s="2">
        <f t="shared" si="72"/>
        <v>1.1253968253968254</v>
      </c>
      <c r="BD136" s="2">
        <f t="shared" si="73"/>
        <v>6.5403542805262118</v>
      </c>
      <c r="BE136" s="2">
        <v>6.6349999999999998</v>
      </c>
      <c r="BF136" s="2" t="str">
        <f t="shared" si="74"/>
        <v>Same Var</v>
      </c>
      <c r="BG136" s="2">
        <f t="shared" si="75"/>
        <v>0.39250677946739854</v>
      </c>
      <c r="BH136" s="2" t="str">
        <f t="shared" si="76"/>
        <v>NS</v>
      </c>
      <c r="BI136" s="2" t="str">
        <f t="shared" si="77"/>
        <v>NS</v>
      </c>
      <c r="BJ136" s="2" t="str">
        <f t="shared" si="78"/>
        <v>Wilcoxon</v>
      </c>
      <c r="BK136" s="2" t="str">
        <f t="shared" si="79"/>
        <v/>
      </c>
      <c r="BL136" s="2" t="str">
        <f t="shared" si="80"/>
        <v/>
      </c>
    </row>
    <row r="137" spans="1:64" x14ac:dyDescent="0.2">
      <c r="A137" s="1" t="s">
        <v>142</v>
      </c>
      <c r="B137" s="1" t="s">
        <v>553</v>
      </c>
      <c r="C137" s="25">
        <v>38483</v>
      </c>
      <c r="D137" s="1" t="s">
        <v>873</v>
      </c>
      <c r="E137" s="7">
        <v>0.33333333333333331</v>
      </c>
      <c r="F137" s="1">
        <v>0.1</v>
      </c>
      <c r="G137" s="1" t="s">
        <v>881</v>
      </c>
      <c r="H137" s="1" t="s">
        <v>711</v>
      </c>
      <c r="I137" s="1" t="s">
        <v>61</v>
      </c>
      <c r="J137" s="1" t="s">
        <v>882</v>
      </c>
      <c r="K137">
        <v>0.75</v>
      </c>
      <c r="L137">
        <v>0.25</v>
      </c>
      <c r="M137" s="1">
        <v>0.35599999999999998</v>
      </c>
      <c r="N137" s="1">
        <v>0.39200000000000002</v>
      </c>
      <c r="O137" s="1">
        <v>0.33</v>
      </c>
      <c r="P137" s="1">
        <v>0.376</v>
      </c>
      <c r="Q137" s="1">
        <v>0.42699999999999999</v>
      </c>
      <c r="R137" s="1">
        <v>0.42599999999999999</v>
      </c>
      <c r="S137" s="1">
        <v>0.35199999999999998</v>
      </c>
      <c r="T137" s="1">
        <v>0.35599999999999998</v>
      </c>
      <c r="Y137">
        <f t="shared" si="54"/>
        <v>0.37687500000000002</v>
      </c>
      <c r="Z137">
        <f t="shared" si="55"/>
        <v>3.5542479614439633E-2</v>
      </c>
      <c r="AA137">
        <f t="shared" si="56"/>
        <v>8</v>
      </c>
      <c r="AB137" s="1">
        <v>0.40300000000000002</v>
      </c>
      <c r="AC137" s="1">
        <v>0.374</v>
      </c>
      <c r="AD137" s="1">
        <v>0.379</v>
      </c>
      <c r="AE137" s="1">
        <v>0.42799999999999999</v>
      </c>
      <c r="AL137">
        <f t="shared" si="57"/>
        <v>0.39600000000000002</v>
      </c>
      <c r="AM137">
        <f t="shared" si="58"/>
        <v>2.4805913273518738E-2</v>
      </c>
      <c r="AN137">
        <f t="shared" si="59"/>
        <v>4</v>
      </c>
      <c r="AO137">
        <f t="shared" si="60"/>
        <v>5.8882349054611158E-8</v>
      </c>
      <c r="AP137">
        <f t="shared" si="61"/>
        <v>9.0153197556698352E-9</v>
      </c>
      <c r="AQ137">
        <f t="shared" si="62"/>
        <v>6</v>
      </c>
      <c r="AR137">
        <f t="shared" si="63"/>
        <v>7.2761441664072342</v>
      </c>
      <c r="AS137">
        <f t="shared" si="64"/>
        <v>0.71755819649141217</v>
      </c>
      <c r="AT137" s="24" t="str">
        <f t="shared" si="65"/>
        <v>Nontoxic</v>
      </c>
      <c r="AU137" s="2">
        <f t="shared" si="66"/>
        <v>105.07462686567163</v>
      </c>
      <c r="AV137" s="26" t="s">
        <v>884</v>
      </c>
      <c r="AW137" s="4" t="s">
        <v>666</v>
      </c>
      <c r="AX137" s="2">
        <f t="shared" si="67"/>
        <v>7</v>
      </c>
      <c r="AY137" s="2">
        <f t="shared" si="68"/>
        <v>3</v>
      </c>
      <c r="AZ137" s="2">
        <f t="shared" si="69"/>
        <v>1.2632678571428569E-3</v>
      </c>
      <c r="BA137" s="2">
        <f t="shared" si="70"/>
        <v>6.1533333333333308E-4</v>
      </c>
      <c r="BB137" s="2">
        <f t="shared" si="71"/>
        <v>1.0688874999999997E-3</v>
      </c>
      <c r="BC137" s="2">
        <f t="shared" si="72"/>
        <v>1.1253968253968254</v>
      </c>
      <c r="BD137" s="2">
        <f t="shared" si="73"/>
        <v>0.43277537279812023</v>
      </c>
      <c r="BE137" s="2">
        <v>6.6349999999999998</v>
      </c>
      <c r="BF137" s="2" t="str">
        <f t="shared" si="74"/>
        <v>Same Var</v>
      </c>
      <c r="BG137" s="2">
        <f t="shared" si="75"/>
        <v>0.18098500857445665</v>
      </c>
      <c r="BH137" s="2" t="str">
        <f t="shared" si="76"/>
        <v>NS</v>
      </c>
      <c r="BI137" s="2" t="str">
        <f t="shared" si="77"/>
        <v>NS</v>
      </c>
      <c r="BJ137" s="2" t="str">
        <f t="shared" si="78"/>
        <v/>
      </c>
      <c r="BK137" s="2" t="str">
        <f t="shared" si="79"/>
        <v/>
      </c>
      <c r="BL137" s="2" t="str">
        <f t="shared" si="80"/>
        <v/>
      </c>
    </row>
    <row r="138" spans="1:64" x14ac:dyDescent="0.2">
      <c r="A138" s="1" t="s">
        <v>142</v>
      </c>
      <c r="B138" s="1" t="s">
        <v>445</v>
      </c>
      <c r="C138" s="25">
        <v>38545</v>
      </c>
      <c r="D138" s="1" t="s">
        <v>800</v>
      </c>
      <c r="E138" s="7">
        <v>0.32291666666666669</v>
      </c>
      <c r="F138" s="1">
        <v>0.1</v>
      </c>
      <c r="G138" s="1" t="s">
        <v>881</v>
      </c>
      <c r="H138" s="1" t="s">
        <v>711</v>
      </c>
      <c r="I138" s="1" t="s">
        <v>61</v>
      </c>
      <c r="J138" s="1" t="s">
        <v>882</v>
      </c>
      <c r="K138">
        <v>0.75</v>
      </c>
      <c r="L138">
        <v>0.25</v>
      </c>
      <c r="M138" s="1">
        <v>0.50900000000000001</v>
      </c>
      <c r="N138" s="1">
        <v>0.45800000000000002</v>
      </c>
      <c r="O138" s="1">
        <v>0.54200000000000004</v>
      </c>
      <c r="P138" s="1">
        <v>0.52200000000000002</v>
      </c>
      <c r="Y138">
        <f t="shared" si="54"/>
        <v>0.50775000000000003</v>
      </c>
      <c r="Z138">
        <f t="shared" si="55"/>
        <v>3.5836433974378648E-2</v>
      </c>
      <c r="AA138">
        <f t="shared" si="56"/>
        <v>4</v>
      </c>
      <c r="AB138" s="1">
        <v>0.48699999999999999</v>
      </c>
      <c r="AC138" s="1">
        <v>0.53400000000000003</v>
      </c>
      <c r="AD138" s="1">
        <v>0.437</v>
      </c>
      <c r="AE138" s="1">
        <v>0.50900000000000001</v>
      </c>
      <c r="AL138">
        <f t="shared" si="57"/>
        <v>0.49175000000000002</v>
      </c>
      <c r="AM138">
        <f t="shared" si="58"/>
        <v>4.1242170974218458E-2</v>
      </c>
      <c r="AN138">
        <f t="shared" si="59"/>
        <v>4</v>
      </c>
      <c r="AO138">
        <f t="shared" si="60"/>
        <v>3.6702613936530254E-7</v>
      </c>
      <c r="AP138">
        <f t="shared" si="61"/>
        <v>7.1145119209007048E-8</v>
      </c>
      <c r="AQ138">
        <f t="shared" si="62"/>
        <v>5</v>
      </c>
      <c r="AR138">
        <f t="shared" si="63"/>
        <v>4.5071719396011201</v>
      </c>
      <c r="AS138">
        <f t="shared" si="64"/>
        <v>0.72668684380042159</v>
      </c>
      <c r="AT138" s="24" t="str">
        <f t="shared" si="65"/>
        <v>Nontoxic</v>
      </c>
      <c r="AU138" s="2">
        <f t="shared" si="66"/>
        <v>96.848842934515005</v>
      </c>
      <c r="AV138" s="4" t="s">
        <v>663</v>
      </c>
      <c r="AX138" s="2">
        <f t="shared" si="67"/>
        <v>3</v>
      </c>
      <c r="AY138" s="2">
        <f t="shared" si="68"/>
        <v>3</v>
      </c>
      <c r="AZ138" s="2">
        <f t="shared" si="69"/>
        <v>1.2842500000000002E-3</v>
      </c>
      <c r="BA138" s="2">
        <f t="shared" si="70"/>
        <v>1.7009166666666674E-3</v>
      </c>
      <c r="BB138" s="2">
        <f t="shared" si="71"/>
        <v>1.4925833333333338E-3</v>
      </c>
      <c r="BC138" s="2">
        <f t="shared" si="72"/>
        <v>1.1666666666666667</v>
      </c>
      <c r="BD138" s="2">
        <f t="shared" si="73"/>
        <v>5.0591795454244394E-2</v>
      </c>
      <c r="BE138" s="2">
        <v>6.6349999999999998</v>
      </c>
      <c r="BF138" s="2" t="str">
        <f t="shared" si="74"/>
        <v>Same Var</v>
      </c>
      <c r="BG138" s="2">
        <f t="shared" si="75"/>
        <v>0.28971653124134378</v>
      </c>
      <c r="BH138" s="2" t="str">
        <f t="shared" si="76"/>
        <v>NS</v>
      </c>
      <c r="BI138" s="2" t="str">
        <f t="shared" si="77"/>
        <v>NS</v>
      </c>
      <c r="BJ138" s="2" t="str">
        <f t="shared" si="78"/>
        <v>Same Var T-test</v>
      </c>
      <c r="BK138" s="2" t="str">
        <f t="shared" si="79"/>
        <v/>
      </c>
      <c r="BL138" s="2" t="str">
        <f t="shared" si="80"/>
        <v/>
      </c>
    </row>
    <row r="139" spans="1:64" x14ac:dyDescent="0.2">
      <c r="A139" s="1" t="s">
        <v>142</v>
      </c>
      <c r="B139" s="1" t="s">
        <v>227</v>
      </c>
      <c r="C139" s="25">
        <v>38727</v>
      </c>
      <c r="D139" s="1" t="s">
        <v>736</v>
      </c>
      <c r="E139" s="7">
        <v>0.52083333333333337</v>
      </c>
      <c r="F139" s="1">
        <v>0.1</v>
      </c>
      <c r="G139" s="1" t="s">
        <v>881</v>
      </c>
      <c r="H139" s="1" t="s">
        <v>711</v>
      </c>
      <c r="I139" s="1" t="s">
        <v>61</v>
      </c>
      <c r="J139" s="1" t="s">
        <v>882</v>
      </c>
      <c r="K139">
        <v>0.75</v>
      </c>
      <c r="L139">
        <v>0.25</v>
      </c>
      <c r="M139" s="1">
        <v>0.49099999999999999</v>
      </c>
      <c r="N139" s="1">
        <v>0.48299999999999998</v>
      </c>
      <c r="O139" s="1">
        <v>0.499</v>
      </c>
      <c r="P139" s="1">
        <v>0.45700000000000002</v>
      </c>
      <c r="Q139" s="1">
        <v>0.436</v>
      </c>
      <c r="R139" s="1">
        <v>0.41799999999999998</v>
      </c>
      <c r="S139" s="1">
        <v>0.52200000000000002</v>
      </c>
      <c r="T139" s="1">
        <v>0.44</v>
      </c>
      <c r="Y139">
        <f t="shared" si="54"/>
        <v>0.46825</v>
      </c>
      <c r="Z139">
        <f t="shared" si="55"/>
        <v>3.5975189863491838E-2</v>
      </c>
      <c r="AA139">
        <f t="shared" si="56"/>
        <v>8</v>
      </c>
      <c r="AB139" s="1">
        <v>0.47</v>
      </c>
      <c r="AC139" s="1">
        <v>0.5</v>
      </c>
      <c r="AD139" s="1">
        <v>0.52900000000000003</v>
      </c>
      <c r="AE139" s="1">
        <v>0.44</v>
      </c>
      <c r="AL139">
        <f t="shared" si="57"/>
        <v>0.48475000000000001</v>
      </c>
      <c r="AM139">
        <f t="shared" si="58"/>
        <v>3.8343839140075699E-2</v>
      </c>
      <c r="AN139">
        <f t="shared" si="59"/>
        <v>4</v>
      </c>
      <c r="AO139">
        <f t="shared" si="60"/>
        <v>2.1027905461805719E-7</v>
      </c>
      <c r="AP139">
        <f t="shared" si="61"/>
        <v>4.6217049293199312E-8</v>
      </c>
      <c r="AQ139">
        <f t="shared" si="62"/>
        <v>4</v>
      </c>
      <c r="AR139">
        <f t="shared" si="63"/>
        <v>6.2371406194943377</v>
      </c>
      <c r="AS139">
        <f t="shared" si="64"/>
        <v>0.74069708411268287</v>
      </c>
      <c r="AT139" s="24" t="str">
        <f t="shared" si="65"/>
        <v>Nontoxic</v>
      </c>
      <c r="AU139" s="2">
        <f t="shared" si="66"/>
        <v>103.52375867592099</v>
      </c>
      <c r="AV139" s="26" t="s">
        <v>884</v>
      </c>
      <c r="AW139" s="4" t="s">
        <v>666</v>
      </c>
      <c r="AX139" s="2">
        <f t="shared" si="67"/>
        <v>7</v>
      </c>
      <c r="AY139" s="2">
        <f t="shared" si="68"/>
        <v>3</v>
      </c>
      <c r="AZ139" s="2">
        <f t="shared" si="69"/>
        <v>1.2942142857142859E-3</v>
      </c>
      <c r="BA139" s="2">
        <f t="shared" si="70"/>
        <v>1.4702500000000011E-3</v>
      </c>
      <c r="BB139" s="2">
        <f t="shared" si="71"/>
        <v>1.3470250000000004E-3</v>
      </c>
      <c r="BC139" s="2">
        <f t="shared" si="72"/>
        <v>1.1253968253968254</v>
      </c>
      <c r="BD139" s="2">
        <f t="shared" si="73"/>
        <v>1.5426322384940357E-2</v>
      </c>
      <c r="BE139" s="2">
        <v>6.6349999999999998</v>
      </c>
      <c r="BF139" s="2" t="str">
        <f t="shared" si="74"/>
        <v>Same Var</v>
      </c>
      <c r="BG139" s="2">
        <f t="shared" si="75"/>
        <v>0.2398607089509413</v>
      </c>
      <c r="BH139" s="2" t="str">
        <f t="shared" si="76"/>
        <v>NS</v>
      </c>
      <c r="BI139" s="2" t="str">
        <f t="shared" si="77"/>
        <v>NS</v>
      </c>
      <c r="BJ139" s="2" t="str">
        <f t="shared" si="78"/>
        <v/>
      </c>
      <c r="BK139" s="2" t="str">
        <f t="shared" si="79"/>
        <v/>
      </c>
      <c r="BL139" s="2" t="str">
        <f t="shared" si="80"/>
        <v/>
      </c>
    </row>
    <row r="140" spans="1:64" x14ac:dyDescent="0.2">
      <c r="A140" s="1" t="s">
        <v>142</v>
      </c>
      <c r="B140" s="1" t="s">
        <v>230</v>
      </c>
      <c r="C140" s="25">
        <v>38727</v>
      </c>
      <c r="D140" s="1" t="s">
        <v>736</v>
      </c>
      <c r="E140" s="7">
        <v>0.58333333333333337</v>
      </c>
      <c r="F140" s="1">
        <v>0.1</v>
      </c>
      <c r="G140" s="1" t="s">
        <v>881</v>
      </c>
      <c r="H140" s="1" t="s">
        <v>711</v>
      </c>
      <c r="I140" s="1" t="s">
        <v>61</v>
      </c>
      <c r="J140" s="1" t="s">
        <v>882</v>
      </c>
      <c r="K140">
        <v>0.75</v>
      </c>
      <c r="L140">
        <v>0.25</v>
      </c>
      <c r="M140" s="1">
        <v>0.49099999999999999</v>
      </c>
      <c r="N140" s="1">
        <v>0.48299999999999998</v>
      </c>
      <c r="O140" s="1">
        <v>0.499</v>
      </c>
      <c r="P140" s="1">
        <v>0.45700000000000002</v>
      </c>
      <c r="Q140" s="1">
        <v>0.436</v>
      </c>
      <c r="R140" s="1">
        <v>0.41799999999999998</v>
      </c>
      <c r="S140" s="1">
        <v>0.52200000000000002</v>
      </c>
      <c r="T140" s="1">
        <v>0.44</v>
      </c>
      <c r="Y140">
        <f t="shared" si="54"/>
        <v>0.46825</v>
      </c>
      <c r="Z140">
        <f t="shared" si="55"/>
        <v>3.5975189863491838E-2</v>
      </c>
      <c r="AA140">
        <f t="shared" si="56"/>
        <v>8</v>
      </c>
      <c r="AB140" s="1">
        <v>0.45</v>
      </c>
      <c r="AC140" s="1">
        <v>0.17199999999999999</v>
      </c>
      <c r="AD140" s="1">
        <v>0.53400000000000003</v>
      </c>
      <c r="AE140" s="1">
        <v>0.54800000000000004</v>
      </c>
      <c r="AL140">
        <f t="shared" si="57"/>
        <v>0.42600000000000005</v>
      </c>
      <c r="AM140">
        <f t="shared" si="58"/>
        <v>0.17477604717657008</v>
      </c>
      <c r="AN140">
        <f t="shared" si="59"/>
        <v>4</v>
      </c>
      <c r="AO140">
        <f t="shared" si="60"/>
        <v>5.9716823486483392E-5</v>
      </c>
      <c r="AP140">
        <f t="shared" si="61"/>
        <v>1.9440742244750356E-5</v>
      </c>
      <c r="AQ140">
        <f t="shared" si="62"/>
        <v>3</v>
      </c>
      <c r="AR140">
        <f t="shared" si="63"/>
        <v>0.85104003959828323</v>
      </c>
      <c r="AS140">
        <f t="shared" si="64"/>
        <v>0.76489232840434507</v>
      </c>
      <c r="AT140" s="24" t="str">
        <f t="shared" si="65"/>
        <v>Nontoxic</v>
      </c>
      <c r="AU140" s="2">
        <f t="shared" si="66"/>
        <v>90.977042178323558</v>
      </c>
      <c r="AV140" t="s">
        <v>663</v>
      </c>
      <c r="AX140" s="2">
        <f t="shared" si="67"/>
        <v>7</v>
      </c>
      <c r="AY140" s="2">
        <f t="shared" si="68"/>
        <v>3</v>
      </c>
      <c r="AZ140" s="2">
        <f t="shared" si="69"/>
        <v>1.2942142857142859E-3</v>
      </c>
      <c r="BA140" s="2">
        <f t="shared" si="70"/>
        <v>3.0546666666666653E-2</v>
      </c>
      <c r="BB140" s="2">
        <f t="shared" si="71"/>
        <v>1.0069949999999996E-2</v>
      </c>
      <c r="BC140" s="2">
        <f t="shared" si="72"/>
        <v>1.1253968253968254</v>
      </c>
      <c r="BD140" s="2">
        <f t="shared" si="73"/>
        <v>9.8031769649214873</v>
      </c>
      <c r="BE140" s="2">
        <v>6.6349999999999998</v>
      </c>
      <c r="BF140" s="2" t="str">
        <f t="shared" si="74"/>
        <v>Sig Diff Var</v>
      </c>
      <c r="BG140" s="2">
        <f t="shared" si="75"/>
        <v>0.33190145048738279</v>
      </c>
      <c r="BH140" s="2" t="str">
        <f t="shared" si="76"/>
        <v>NS</v>
      </c>
      <c r="BI140" s="2" t="str">
        <f t="shared" si="77"/>
        <v>NS</v>
      </c>
      <c r="BJ140" s="2" t="str">
        <f t="shared" si="78"/>
        <v>Diff Var T-test</v>
      </c>
      <c r="BK140" s="2" t="str">
        <f t="shared" si="79"/>
        <v/>
      </c>
      <c r="BL140" s="2" t="str">
        <f t="shared" si="80"/>
        <v/>
      </c>
    </row>
    <row r="141" spans="1:64" x14ac:dyDescent="0.2">
      <c r="A141" s="1" t="s">
        <v>142</v>
      </c>
      <c r="B141" s="1" t="s">
        <v>238</v>
      </c>
      <c r="C141" s="25">
        <v>38727</v>
      </c>
      <c r="D141" s="1" t="s">
        <v>736</v>
      </c>
      <c r="E141" s="7">
        <v>0.55208333333333337</v>
      </c>
      <c r="F141" s="1">
        <v>0.1</v>
      </c>
      <c r="G141" s="1" t="s">
        <v>881</v>
      </c>
      <c r="H141" s="1" t="s">
        <v>711</v>
      </c>
      <c r="I141" s="1" t="s">
        <v>61</v>
      </c>
      <c r="J141" s="1" t="s">
        <v>882</v>
      </c>
      <c r="K141">
        <v>0.75</v>
      </c>
      <c r="L141">
        <v>0.25</v>
      </c>
      <c r="M141" s="1">
        <v>0.49099999999999999</v>
      </c>
      <c r="N141" s="1">
        <v>0.48299999999999998</v>
      </c>
      <c r="O141" s="1">
        <v>0.499</v>
      </c>
      <c r="P141" s="1">
        <v>0.45700000000000002</v>
      </c>
      <c r="Q141" s="1">
        <v>0.436</v>
      </c>
      <c r="R141" s="1">
        <v>0.41799999999999998</v>
      </c>
      <c r="S141" s="1">
        <v>0.52200000000000002</v>
      </c>
      <c r="T141" s="1">
        <v>0.44</v>
      </c>
      <c r="Y141">
        <f t="shared" si="54"/>
        <v>0.46825</v>
      </c>
      <c r="Z141">
        <f t="shared" si="55"/>
        <v>3.5975189863491838E-2</v>
      </c>
      <c r="AA141">
        <f t="shared" si="56"/>
        <v>8</v>
      </c>
      <c r="AB141" s="1">
        <v>0.47599999999999998</v>
      </c>
      <c r="AC141" s="1">
        <v>0.47299999999999998</v>
      </c>
      <c r="AD141" s="1">
        <v>0.30599999999999999</v>
      </c>
      <c r="AE141" s="1">
        <v>0.497</v>
      </c>
      <c r="AL141">
        <f t="shared" si="57"/>
        <v>0.43799999999999994</v>
      </c>
      <c r="AM141">
        <f t="shared" si="58"/>
        <v>8.8645360848721627E-2</v>
      </c>
      <c r="AN141">
        <f t="shared" si="59"/>
        <v>4</v>
      </c>
      <c r="AO141">
        <f t="shared" si="60"/>
        <v>4.2250779559155623E-6</v>
      </c>
      <c r="AP141">
        <f t="shared" si="61"/>
        <v>1.2876030688244721E-6</v>
      </c>
      <c r="AQ141">
        <f t="shared" si="62"/>
        <v>3</v>
      </c>
      <c r="AR141">
        <f t="shared" si="63"/>
        <v>1.9148007171913051</v>
      </c>
      <c r="AS141">
        <f t="shared" si="64"/>
        <v>0.76489232840434507</v>
      </c>
      <c r="AT141" s="24" t="str">
        <f t="shared" si="65"/>
        <v>Nontoxic</v>
      </c>
      <c r="AU141" s="2">
        <f t="shared" si="66"/>
        <v>93.539775760811523</v>
      </c>
      <c r="AV141" t="s">
        <v>663</v>
      </c>
      <c r="AX141" s="2">
        <f t="shared" si="67"/>
        <v>7</v>
      </c>
      <c r="AY141" s="2">
        <f t="shared" si="68"/>
        <v>3</v>
      </c>
      <c r="AZ141" s="2">
        <f t="shared" si="69"/>
        <v>1.2942142857142859E-3</v>
      </c>
      <c r="BA141" s="2">
        <f t="shared" si="70"/>
        <v>7.8580000000000698E-3</v>
      </c>
      <c r="BB141" s="2">
        <f t="shared" si="71"/>
        <v>3.2633500000000212E-3</v>
      </c>
      <c r="BC141" s="2">
        <f t="shared" si="72"/>
        <v>1.1253968253968254</v>
      </c>
      <c r="BD141" s="2">
        <f t="shared" si="73"/>
        <v>3.4100148749777515</v>
      </c>
      <c r="BE141" s="2">
        <v>6.6349999999999998</v>
      </c>
      <c r="BF141" s="2" t="str">
        <f t="shared" si="74"/>
        <v>Same Var</v>
      </c>
      <c r="BG141" s="2">
        <f t="shared" si="75"/>
        <v>0.20372732619552208</v>
      </c>
      <c r="BH141" s="2" t="str">
        <f t="shared" si="76"/>
        <v>NS</v>
      </c>
      <c r="BI141" s="2" t="str">
        <f t="shared" si="77"/>
        <v>NS</v>
      </c>
      <c r="BJ141" s="2" t="str">
        <f t="shared" si="78"/>
        <v>Same Var T-test</v>
      </c>
      <c r="BK141" s="2" t="str">
        <f t="shared" si="79"/>
        <v/>
      </c>
      <c r="BL141" s="2" t="str">
        <f t="shared" si="80"/>
        <v/>
      </c>
    </row>
    <row r="142" spans="1:64" x14ac:dyDescent="0.2">
      <c r="A142" s="1" t="s">
        <v>142</v>
      </c>
      <c r="B142" s="1" t="s">
        <v>241</v>
      </c>
      <c r="C142" s="25">
        <v>38727</v>
      </c>
      <c r="D142" s="1" t="s">
        <v>736</v>
      </c>
      <c r="E142" s="7">
        <v>0.60416666666666663</v>
      </c>
      <c r="F142" s="1">
        <v>0.1</v>
      </c>
      <c r="G142" s="1" t="s">
        <v>881</v>
      </c>
      <c r="H142" s="1" t="s">
        <v>711</v>
      </c>
      <c r="I142" s="1" t="s">
        <v>61</v>
      </c>
      <c r="J142" s="1" t="s">
        <v>882</v>
      </c>
      <c r="K142">
        <v>0.75</v>
      </c>
      <c r="L142">
        <v>0.25</v>
      </c>
      <c r="M142" s="1">
        <v>0.49099999999999999</v>
      </c>
      <c r="N142" s="1">
        <v>0.48299999999999998</v>
      </c>
      <c r="O142" s="1">
        <v>0.499</v>
      </c>
      <c r="P142" s="1">
        <v>0.45700000000000002</v>
      </c>
      <c r="Q142" s="1">
        <v>0.436</v>
      </c>
      <c r="R142" s="1">
        <v>0.41799999999999998</v>
      </c>
      <c r="S142" s="1">
        <v>0.52200000000000002</v>
      </c>
      <c r="T142" s="1">
        <v>0.44</v>
      </c>
      <c r="Y142">
        <f t="shared" si="54"/>
        <v>0.46825</v>
      </c>
      <c r="Z142">
        <f t="shared" si="55"/>
        <v>3.5975189863491838E-2</v>
      </c>
      <c r="AA142">
        <f t="shared" si="56"/>
        <v>8</v>
      </c>
      <c r="AB142" s="1">
        <v>0.52700000000000002</v>
      </c>
      <c r="AC142" s="1">
        <v>0.501</v>
      </c>
      <c r="AD142" s="1">
        <v>0.53500000000000003</v>
      </c>
      <c r="AE142" s="1">
        <v>0.40600000000000003</v>
      </c>
      <c r="AL142">
        <f t="shared" si="57"/>
        <v>0.49225000000000008</v>
      </c>
      <c r="AM142">
        <f t="shared" si="58"/>
        <v>5.9303597417581136E-2</v>
      </c>
      <c r="AN142">
        <f t="shared" si="59"/>
        <v>4</v>
      </c>
      <c r="AO142">
        <f t="shared" si="60"/>
        <v>9.4134355300589038E-7</v>
      </c>
      <c r="AP142">
        <f t="shared" si="61"/>
        <v>2.5886429466355046E-7</v>
      </c>
      <c r="AQ142">
        <f t="shared" si="62"/>
        <v>3</v>
      </c>
      <c r="AR142">
        <f t="shared" si="63"/>
        <v>4.5287102829704642</v>
      </c>
      <c r="AS142">
        <f t="shared" si="64"/>
        <v>0.76489232840434507</v>
      </c>
      <c r="AT142" s="24" t="str">
        <f t="shared" si="65"/>
        <v>Nontoxic</v>
      </c>
      <c r="AU142" s="2">
        <f t="shared" si="66"/>
        <v>105.12546716497599</v>
      </c>
      <c r="AV142" s="26" t="s">
        <v>884</v>
      </c>
      <c r="AW142" s="4" t="s">
        <v>666</v>
      </c>
      <c r="AX142" s="2">
        <f t="shared" si="67"/>
        <v>7</v>
      </c>
      <c r="AY142" s="2">
        <f t="shared" si="68"/>
        <v>3</v>
      </c>
      <c r="AZ142" s="2">
        <f t="shared" si="69"/>
        <v>1.2942142857142859E-3</v>
      </c>
      <c r="BA142" s="2">
        <f t="shared" si="70"/>
        <v>3.5169166666665359E-3</v>
      </c>
      <c r="BB142" s="2">
        <f t="shared" si="71"/>
        <v>1.9610249999999609E-3</v>
      </c>
      <c r="BC142" s="2">
        <f t="shared" si="72"/>
        <v>1.1253968253968254</v>
      </c>
      <c r="BD142" s="2">
        <f t="shared" si="73"/>
        <v>1.0277197180677762</v>
      </c>
      <c r="BE142" s="2">
        <v>6.6349999999999998</v>
      </c>
      <c r="BF142" s="2" t="str">
        <f t="shared" si="74"/>
        <v>Same Var</v>
      </c>
      <c r="BG142" s="2">
        <f t="shared" si="75"/>
        <v>0.19846305478626741</v>
      </c>
      <c r="BH142" s="2" t="str">
        <f t="shared" si="76"/>
        <v>NS</v>
      </c>
      <c r="BI142" s="2" t="str">
        <f t="shared" si="77"/>
        <v>NS</v>
      </c>
      <c r="BJ142" s="2" t="str">
        <f t="shared" si="78"/>
        <v/>
      </c>
      <c r="BK142" s="2" t="str">
        <f t="shared" si="79"/>
        <v/>
      </c>
      <c r="BL142" s="2" t="str">
        <f t="shared" si="80"/>
        <v/>
      </c>
    </row>
    <row r="143" spans="1:64" x14ac:dyDescent="0.2">
      <c r="A143" s="1" t="s">
        <v>142</v>
      </c>
      <c r="B143" s="1" t="s">
        <v>215</v>
      </c>
      <c r="C143" s="25">
        <v>38720</v>
      </c>
      <c r="D143" s="1" t="s">
        <v>731</v>
      </c>
      <c r="E143" s="7">
        <v>0.44791666666666669</v>
      </c>
      <c r="F143" s="1">
        <v>0.1</v>
      </c>
      <c r="G143" s="1" t="s">
        <v>881</v>
      </c>
      <c r="H143" s="1" t="s">
        <v>711</v>
      </c>
      <c r="I143" s="1" t="s">
        <v>61</v>
      </c>
      <c r="J143" s="1" t="s">
        <v>882</v>
      </c>
      <c r="K143">
        <v>0.75</v>
      </c>
      <c r="L143">
        <v>0.25</v>
      </c>
      <c r="M143" s="1">
        <v>0.46400000000000002</v>
      </c>
      <c r="N143" s="1">
        <v>0.42199999999999999</v>
      </c>
      <c r="O143" s="1">
        <v>0.46700000000000003</v>
      </c>
      <c r="P143" s="1">
        <v>0.36299999999999999</v>
      </c>
      <c r="Q143" s="1">
        <v>0.438</v>
      </c>
      <c r="R143" s="1">
        <v>0.47599999999999998</v>
      </c>
      <c r="S143" s="1">
        <v>0.44500000000000001</v>
      </c>
      <c r="T143" s="1">
        <v>0.42399999999999999</v>
      </c>
      <c r="Y143">
        <f t="shared" si="54"/>
        <v>0.43737499999999996</v>
      </c>
      <c r="Z143">
        <f t="shared" si="55"/>
        <v>3.6023553802636256E-2</v>
      </c>
      <c r="AA143">
        <f t="shared" si="56"/>
        <v>8</v>
      </c>
      <c r="AB143" s="1">
        <v>0.46200000000000002</v>
      </c>
      <c r="AC143" s="1">
        <v>0.49199999999999999</v>
      </c>
      <c r="AD143" s="1">
        <v>0.45700000000000002</v>
      </c>
      <c r="AE143" s="1">
        <v>0.50700000000000001</v>
      </c>
      <c r="AL143">
        <f t="shared" si="57"/>
        <v>0.47950000000000004</v>
      </c>
      <c r="AM143">
        <f t="shared" si="58"/>
        <v>2.3979157616563589E-2</v>
      </c>
      <c r="AN143">
        <f t="shared" si="59"/>
        <v>4</v>
      </c>
      <c r="AO143">
        <f t="shared" si="60"/>
        <v>5.5222311695663269E-8</v>
      </c>
      <c r="AP143">
        <f t="shared" si="61"/>
        <v>8.0773806414988712E-9</v>
      </c>
      <c r="AQ143">
        <f t="shared" si="62"/>
        <v>6</v>
      </c>
      <c r="AR143">
        <f t="shared" si="63"/>
        <v>9.8808520315190229</v>
      </c>
      <c r="AS143">
        <f t="shared" si="64"/>
        <v>0.71755819649141217</v>
      </c>
      <c r="AT143" s="24" t="str">
        <f t="shared" si="65"/>
        <v>Nontoxic</v>
      </c>
      <c r="AU143" s="2">
        <f t="shared" si="66"/>
        <v>109.63132323521008</v>
      </c>
      <c r="AV143" s="26" t="s">
        <v>884</v>
      </c>
      <c r="AW143" s="4" t="s">
        <v>666</v>
      </c>
      <c r="AX143" s="2">
        <f t="shared" si="67"/>
        <v>7</v>
      </c>
      <c r="AY143" s="2">
        <f t="shared" si="68"/>
        <v>3</v>
      </c>
      <c r="AZ143" s="2">
        <f t="shared" si="69"/>
        <v>1.2976964285714291E-3</v>
      </c>
      <c r="BA143" s="2">
        <f t="shared" si="70"/>
        <v>5.7499999999999956E-4</v>
      </c>
      <c r="BB143" s="2">
        <f t="shared" si="71"/>
        <v>1.0808875000000002E-3</v>
      </c>
      <c r="BC143" s="2">
        <f t="shared" si="72"/>
        <v>1.1253968253968254</v>
      </c>
      <c r="BD143" s="2">
        <f t="shared" si="73"/>
        <v>0.54544790567662638</v>
      </c>
      <c r="BE143" s="2">
        <v>6.6349999999999998</v>
      </c>
      <c r="BF143" s="2" t="str">
        <f t="shared" si="74"/>
        <v>Same Var</v>
      </c>
      <c r="BG143" s="2">
        <f t="shared" si="75"/>
        <v>3.1440253112936703E-2</v>
      </c>
      <c r="BH143" s="2" t="str">
        <f t="shared" si="76"/>
        <v>NS</v>
      </c>
      <c r="BI143" s="2" t="str">
        <f t="shared" si="77"/>
        <v>NS</v>
      </c>
      <c r="BJ143" s="2" t="str">
        <f t="shared" si="78"/>
        <v/>
      </c>
      <c r="BK143" s="2" t="str">
        <f t="shared" si="79"/>
        <v/>
      </c>
      <c r="BL143" s="2" t="str">
        <f t="shared" si="80"/>
        <v/>
      </c>
    </row>
    <row r="144" spans="1:64" x14ac:dyDescent="0.2">
      <c r="A144" s="1" t="s">
        <v>142</v>
      </c>
      <c r="B144" s="1" t="s">
        <v>220</v>
      </c>
      <c r="C144" s="25">
        <v>38720</v>
      </c>
      <c r="D144" s="1" t="s">
        <v>731</v>
      </c>
      <c r="E144" s="7">
        <v>0.59375</v>
      </c>
      <c r="F144" s="1">
        <v>0.1</v>
      </c>
      <c r="G144" s="1" t="s">
        <v>881</v>
      </c>
      <c r="H144" s="1" t="s">
        <v>711</v>
      </c>
      <c r="I144" s="1" t="s">
        <v>61</v>
      </c>
      <c r="J144" s="1" t="s">
        <v>882</v>
      </c>
      <c r="K144">
        <v>0.75</v>
      </c>
      <c r="L144">
        <v>0.25</v>
      </c>
      <c r="M144" s="1">
        <v>0.46400000000000002</v>
      </c>
      <c r="N144" s="1">
        <v>0.42199999999999999</v>
      </c>
      <c r="O144" s="1">
        <v>0.46700000000000003</v>
      </c>
      <c r="P144" s="1">
        <v>0.36299999999999999</v>
      </c>
      <c r="Q144" s="1">
        <v>0.438</v>
      </c>
      <c r="R144" s="1">
        <v>0.47599999999999998</v>
      </c>
      <c r="S144" s="1">
        <v>0.44500000000000001</v>
      </c>
      <c r="T144" s="1">
        <v>0.42399999999999999</v>
      </c>
      <c r="Y144">
        <f t="shared" si="54"/>
        <v>0.43737499999999996</v>
      </c>
      <c r="Z144">
        <f t="shared" si="55"/>
        <v>3.6023553802636256E-2</v>
      </c>
      <c r="AA144">
        <f t="shared" si="56"/>
        <v>8</v>
      </c>
      <c r="AB144" s="1">
        <v>0.26400000000000001</v>
      </c>
      <c r="AC144" s="1">
        <v>0.46600000000000003</v>
      </c>
      <c r="AD144" s="1">
        <v>0.502</v>
      </c>
      <c r="AE144" s="1">
        <v>0.53900000000000003</v>
      </c>
      <c r="AL144">
        <f t="shared" si="57"/>
        <v>0.44274999999999998</v>
      </c>
      <c r="AM144">
        <f t="shared" si="58"/>
        <v>0.12283695155231877</v>
      </c>
      <c r="AN144">
        <f t="shared" si="59"/>
        <v>4</v>
      </c>
      <c r="AO144">
        <f t="shared" si="60"/>
        <v>1.4926427074133352E-5</v>
      </c>
      <c r="AP144">
        <f t="shared" si="61"/>
        <v>4.7444269884250902E-6</v>
      </c>
      <c r="AQ144">
        <f t="shared" si="62"/>
        <v>3</v>
      </c>
      <c r="AR144">
        <f t="shared" si="63"/>
        <v>1.8456333974720784</v>
      </c>
      <c r="AS144">
        <f t="shared" si="64"/>
        <v>0.76489232840434507</v>
      </c>
      <c r="AT144" s="24" t="str">
        <f t="shared" si="65"/>
        <v>Nontoxic</v>
      </c>
      <c r="AU144" s="2">
        <f t="shared" si="66"/>
        <v>101.22892254929981</v>
      </c>
      <c r="AV144" s="26" t="s">
        <v>884</v>
      </c>
      <c r="AW144" s="4" t="s">
        <v>666</v>
      </c>
      <c r="AX144" s="2">
        <f t="shared" si="67"/>
        <v>7</v>
      </c>
      <c r="AY144" s="2">
        <f t="shared" si="68"/>
        <v>3</v>
      </c>
      <c r="AZ144" s="2">
        <f t="shared" si="69"/>
        <v>1.2976964285714291E-3</v>
      </c>
      <c r="BA144" s="2">
        <f t="shared" si="70"/>
        <v>1.5088916666666709E-2</v>
      </c>
      <c r="BB144" s="2">
        <f t="shared" si="71"/>
        <v>5.4350625000000128E-3</v>
      </c>
      <c r="BC144" s="2">
        <f t="shared" si="72"/>
        <v>1.1253968253968254</v>
      </c>
      <c r="BD144" s="2">
        <f t="shared" si="73"/>
        <v>6.1868788010667073</v>
      </c>
      <c r="BE144" s="2">
        <v>6.6349999999999998</v>
      </c>
      <c r="BF144" s="2" t="str">
        <f t="shared" si="74"/>
        <v>Same Var</v>
      </c>
      <c r="BG144" s="2">
        <f t="shared" si="75"/>
        <v>0.45379338172306871</v>
      </c>
      <c r="BH144" s="2" t="str">
        <f t="shared" si="76"/>
        <v>NS</v>
      </c>
      <c r="BI144" s="2" t="str">
        <f t="shared" si="77"/>
        <v>NS</v>
      </c>
      <c r="BJ144" s="2" t="str">
        <f t="shared" si="78"/>
        <v/>
      </c>
      <c r="BK144" s="2" t="str">
        <f t="shared" si="79"/>
        <v/>
      </c>
      <c r="BL144" s="2" t="str">
        <f t="shared" si="80"/>
        <v/>
      </c>
    </row>
    <row r="145" spans="1:64" x14ac:dyDescent="0.2">
      <c r="A145" s="1" t="s">
        <v>142</v>
      </c>
      <c r="B145" s="1" t="s">
        <v>222</v>
      </c>
      <c r="C145" s="25">
        <v>38720</v>
      </c>
      <c r="D145" s="1" t="s">
        <v>731</v>
      </c>
      <c r="E145" s="7">
        <v>0.55208333333333337</v>
      </c>
      <c r="F145" s="1">
        <v>0.1</v>
      </c>
      <c r="G145" s="1" t="s">
        <v>881</v>
      </c>
      <c r="H145" s="1" t="s">
        <v>711</v>
      </c>
      <c r="I145" s="1" t="s">
        <v>61</v>
      </c>
      <c r="J145" s="1" t="s">
        <v>882</v>
      </c>
      <c r="K145">
        <v>0.75</v>
      </c>
      <c r="L145">
        <v>0.25</v>
      </c>
      <c r="M145" s="1">
        <v>0.46400000000000002</v>
      </c>
      <c r="N145" s="1">
        <v>0.42199999999999999</v>
      </c>
      <c r="O145" s="1">
        <v>0.46700000000000003</v>
      </c>
      <c r="P145" s="1">
        <v>0.36299999999999999</v>
      </c>
      <c r="Q145" s="1">
        <v>0.438</v>
      </c>
      <c r="R145" s="1">
        <v>0.47599999999999998</v>
      </c>
      <c r="S145" s="1">
        <v>0.44500000000000001</v>
      </c>
      <c r="T145" s="1">
        <v>0.42399999999999999</v>
      </c>
      <c r="Y145">
        <f t="shared" si="54"/>
        <v>0.43737499999999996</v>
      </c>
      <c r="Z145">
        <f t="shared" si="55"/>
        <v>3.6023553802636256E-2</v>
      </c>
      <c r="AA145">
        <f t="shared" si="56"/>
        <v>8</v>
      </c>
      <c r="AB145" s="1">
        <v>0.42399999999999999</v>
      </c>
      <c r="AC145" s="1">
        <v>0.44600000000000001</v>
      </c>
      <c r="AD145" s="1">
        <v>0.48199999999999998</v>
      </c>
      <c r="AE145" s="1">
        <v>0.47099999999999997</v>
      </c>
      <c r="AL145">
        <f t="shared" si="57"/>
        <v>0.45574999999999999</v>
      </c>
      <c r="AM145">
        <f t="shared" si="58"/>
        <v>2.597915831328387E-2</v>
      </c>
      <c r="AN145">
        <f t="shared" si="59"/>
        <v>4</v>
      </c>
      <c r="AO145">
        <f t="shared" si="60"/>
        <v>6.7586193041381906E-8</v>
      </c>
      <c r="AP145">
        <f t="shared" si="61"/>
        <v>1.0679203702841468E-8</v>
      </c>
      <c r="AQ145">
        <f t="shared" si="62"/>
        <v>6</v>
      </c>
      <c r="AR145">
        <f t="shared" si="63"/>
        <v>7.921185125655116</v>
      </c>
      <c r="AS145">
        <f t="shared" si="64"/>
        <v>0.71755819649141217</v>
      </c>
      <c r="AT145" s="24" t="str">
        <f t="shared" si="65"/>
        <v>Nontoxic</v>
      </c>
      <c r="AU145" s="2">
        <f t="shared" si="66"/>
        <v>104.20120034295515</v>
      </c>
      <c r="AV145" s="26" t="s">
        <v>884</v>
      </c>
      <c r="AW145" s="4" t="s">
        <v>666</v>
      </c>
      <c r="AX145" s="2">
        <f t="shared" si="67"/>
        <v>7</v>
      </c>
      <c r="AY145" s="2">
        <f t="shared" si="68"/>
        <v>3</v>
      </c>
      <c r="AZ145" s="2">
        <f t="shared" si="69"/>
        <v>1.2976964285714291E-3</v>
      </c>
      <c r="BA145" s="2">
        <f t="shared" si="70"/>
        <v>6.7491666666666644E-4</v>
      </c>
      <c r="BB145" s="2">
        <f t="shared" si="71"/>
        <v>1.1108625000000002E-3</v>
      </c>
      <c r="BC145" s="2">
        <f t="shared" si="72"/>
        <v>1.1253968253968254</v>
      </c>
      <c r="BD145" s="2">
        <f t="shared" si="73"/>
        <v>0.36141079498159606</v>
      </c>
      <c r="BE145" s="2">
        <v>6.6349999999999998</v>
      </c>
      <c r="BF145" s="2" t="str">
        <f t="shared" si="74"/>
        <v>Same Var</v>
      </c>
      <c r="BG145" s="2">
        <f t="shared" si="75"/>
        <v>0.19456657183109072</v>
      </c>
      <c r="BH145" s="2" t="str">
        <f t="shared" si="76"/>
        <v>NS</v>
      </c>
      <c r="BI145" s="2" t="str">
        <f t="shared" si="77"/>
        <v>NS</v>
      </c>
      <c r="BJ145" s="2" t="str">
        <f t="shared" si="78"/>
        <v/>
      </c>
      <c r="BK145" s="2" t="str">
        <f t="shared" si="79"/>
        <v/>
      </c>
      <c r="BL145" s="2" t="str">
        <f t="shared" si="80"/>
        <v/>
      </c>
    </row>
    <row r="146" spans="1:64" x14ac:dyDescent="0.2">
      <c r="A146" s="1" t="s">
        <v>142</v>
      </c>
      <c r="B146" s="1" t="s">
        <v>223</v>
      </c>
      <c r="C146" s="25">
        <v>38720</v>
      </c>
      <c r="D146" s="1" t="s">
        <v>731</v>
      </c>
      <c r="E146" s="7">
        <v>0.57291666666666663</v>
      </c>
      <c r="F146" s="1">
        <v>0.1</v>
      </c>
      <c r="G146" s="1" t="s">
        <v>881</v>
      </c>
      <c r="H146" s="1" t="s">
        <v>711</v>
      </c>
      <c r="I146" s="1" t="s">
        <v>61</v>
      </c>
      <c r="J146" s="1" t="s">
        <v>882</v>
      </c>
      <c r="K146">
        <v>0.75</v>
      </c>
      <c r="L146">
        <v>0.25</v>
      </c>
      <c r="M146" s="1">
        <v>0.46400000000000002</v>
      </c>
      <c r="N146" s="1">
        <v>0.42199999999999999</v>
      </c>
      <c r="O146" s="1">
        <v>0.46700000000000003</v>
      </c>
      <c r="P146" s="1">
        <v>0.36299999999999999</v>
      </c>
      <c r="Q146" s="1">
        <v>0.438</v>
      </c>
      <c r="R146" s="1">
        <v>0.47599999999999998</v>
      </c>
      <c r="S146" s="1">
        <v>0.44500000000000001</v>
      </c>
      <c r="T146" s="1">
        <v>0.42399999999999999</v>
      </c>
      <c r="Y146">
        <f t="shared" si="54"/>
        <v>0.43737499999999996</v>
      </c>
      <c r="Z146">
        <f t="shared" si="55"/>
        <v>3.6023553802636256E-2</v>
      </c>
      <c r="AA146">
        <f t="shared" si="56"/>
        <v>8</v>
      </c>
      <c r="AB146" s="1">
        <v>0.437</v>
      </c>
      <c r="AC146" s="1">
        <v>0.309</v>
      </c>
      <c r="AD146" s="1">
        <v>0.314</v>
      </c>
      <c r="AE146" s="1">
        <v>0.50900000000000001</v>
      </c>
      <c r="AL146">
        <f t="shared" si="57"/>
        <v>0.39224999999999999</v>
      </c>
      <c r="AM146">
        <f t="shared" si="58"/>
        <v>9.7786757794703624E-2</v>
      </c>
      <c r="AN146">
        <f t="shared" si="59"/>
        <v>4</v>
      </c>
      <c r="AO146">
        <f t="shared" si="60"/>
        <v>6.1593648939187761E-6</v>
      </c>
      <c r="AP146">
        <f t="shared" si="61"/>
        <v>1.9061190486102611E-6</v>
      </c>
      <c r="AQ146">
        <f t="shared" si="62"/>
        <v>3</v>
      </c>
      <c r="AR146">
        <f t="shared" si="63"/>
        <v>1.2890740461976635</v>
      </c>
      <c r="AS146">
        <f t="shared" si="64"/>
        <v>0.76489232840434507</v>
      </c>
      <c r="AT146" s="24" t="str">
        <f t="shared" si="65"/>
        <v>Nontoxic</v>
      </c>
      <c r="AU146" s="2">
        <f t="shared" si="66"/>
        <v>89.682766504715644</v>
      </c>
      <c r="AV146" t="s">
        <v>663</v>
      </c>
      <c r="AX146" s="2">
        <f t="shared" si="67"/>
        <v>7</v>
      </c>
      <c r="AY146" s="2">
        <f t="shared" si="68"/>
        <v>3</v>
      </c>
      <c r="AZ146" s="2">
        <f t="shared" si="69"/>
        <v>1.2976964285714291E-3</v>
      </c>
      <c r="BA146" s="2">
        <f t="shared" si="70"/>
        <v>9.5622500000000308E-3</v>
      </c>
      <c r="BB146" s="2">
        <f t="shared" si="71"/>
        <v>3.77706250000001E-3</v>
      </c>
      <c r="BC146" s="2">
        <f t="shared" si="72"/>
        <v>1.1253968253968254</v>
      </c>
      <c r="BD146" s="2">
        <f t="shared" si="73"/>
        <v>4.1690731995950614</v>
      </c>
      <c r="BE146" s="2">
        <v>6.6349999999999998</v>
      </c>
      <c r="BF146" s="2" t="str">
        <f t="shared" si="74"/>
        <v>Same Var</v>
      </c>
      <c r="BG146" s="2">
        <f t="shared" si="75"/>
        <v>0.12908119526012668</v>
      </c>
      <c r="BH146" s="2" t="str">
        <f t="shared" si="76"/>
        <v>NS</v>
      </c>
      <c r="BI146" s="2" t="str">
        <f t="shared" si="77"/>
        <v>NS</v>
      </c>
      <c r="BJ146" s="2" t="str">
        <f t="shared" si="78"/>
        <v>Same Var T-test</v>
      </c>
      <c r="BK146" s="2" t="str">
        <f t="shared" si="79"/>
        <v/>
      </c>
      <c r="BL146" s="2" t="str">
        <f t="shared" si="80"/>
        <v/>
      </c>
    </row>
    <row r="147" spans="1:64" x14ac:dyDescent="0.2">
      <c r="A147" s="1" t="s">
        <v>142</v>
      </c>
      <c r="B147" s="1" t="s">
        <v>414</v>
      </c>
      <c r="C147" s="25">
        <v>38517</v>
      </c>
      <c r="D147" s="1" t="s">
        <v>791</v>
      </c>
      <c r="E147" s="7">
        <v>0.46875</v>
      </c>
      <c r="F147" s="1">
        <v>0.1</v>
      </c>
      <c r="G147" s="1" t="s">
        <v>881</v>
      </c>
      <c r="H147" s="1" t="s">
        <v>711</v>
      </c>
      <c r="I147" s="1" t="s">
        <v>61</v>
      </c>
      <c r="J147" s="1" t="s">
        <v>882</v>
      </c>
      <c r="K147">
        <v>0.75</v>
      </c>
      <c r="L147">
        <v>0.25</v>
      </c>
      <c r="M147" s="1">
        <v>0.218</v>
      </c>
      <c r="N147" s="1">
        <v>0.28499999999999998</v>
      </c>
      <c r="O147" s="1">
        <v>0.26600000000000001</v>
      </c>
      <c r="P147" s="1">
        <v>0.21</v>
      </c>
      <c r="Y147">
        <f t="shared" si="54"/>
        <v>0.24475</v>
      </c>
      <c r="Z147">
        <f t="shared" si="55"/>
        <v>3.6490866437142049E-2</v>
      </c>
      <c r="AA147">
        <f t="shared" si="56"/>
        <v>4</v>
      </c>
      <c r="AB147" s="1">
        <v>0.157</v>
      </c>
      <c r="AC147" s="1">
        <v>0.2</v>
      </c>
      <c r="AD147" s="1">
        <v>0.252</v>
      </c>
      <c r="AE147" s="1">
        <v>0.25</v>
      </c>
      <c r="AL147">
        <f t="shared" si="57"/>
        <v>0.21475</v>
      </c>
      <c r="AM147">
        <f t="shared" si="58"/>
        <v>4.5397320038375301E-2</v>
      </c>
      <c r="AN147">
        <f t="shared" si="59"/>
        <v>4</v>
      </c>
      <c r="AO147">
        <f t="shared" si="60"/>
        <v>4.9348246773444591E-7</v>
      </c>
      <c r="AP147">
        <f t="shared" si="61"/>
        <v>1.0017503986330443E-7</v>
      </c>
      <c r="AQ147">
        <f t="shared" si="62"/>
        <v>4</v>
      </c>
      <c r="AR147">
        <f t="shared" si="63"/>
        <v>1.1766915399237603</v>
      </c>
      <c r="AS147">
        <f t="shared" si="64"/>
        <v>0.74069708411268287</v>
      </c>
      <c r="AT147" s="24" t="str">
        <f t="shared" si="65"/>
        <v>Nontoxic</v>
      </c>
      <c r="AU147" s="2">
        <f t="shared" si="66"/>
        <v>87.742594484167512</v>
      </c>
      <c r="AV147" s="4" t="s">
        <v>663</v>
      </c>
      <c r="AX147" s="2">
        <f t="shared" si="67"/>
        <v>3</v>
      </c>
      <c r="AY147" s="2">
        <f t="shared" si="68"/>
        <v>3</v>
      </c>
      <c r="AZ147" s="2">
        <f t="shared" si="69"/>
        <v>1.33158333333334E-3</v>
      </c>
      <c r="BA147" s="2">
        <f t="shared" si="70"/>
        <v>2.0609166666666718E-3</v>
      </c>
      <c r="BB147" s="2">
        <f t="shared" si="71"/>
        <v>1.6962500000000059E-3</v>
      </c>
      <c r="BC147" s="2">
        <f t="shared" si="72"/>
        <v>1.1666666666666667</v>
      </c>
      <c r="BD147" s="2">
        <f t="shared" si="73"/>
        <v>0.12168073625222421</v>
      </c>
      <c r="BE147" s="2">
        <v>6.6349999999999998</v>
      </c>
      <c r="BF147" s="2" t="str">
        <f t="shared" si="74"/>
        <v>Same Var</v>
      </c>
      <c r="BG147" s="2">
        <f t="shared" si="75"/>
        <v>0.17133691232049328</v>
      </c>
      <c r="BH147" s="2" t="str">
        <f t="shared" si="76"/>
        <v>NS</v>
      </c>
      <c r="BI147" s="2" t="str">
        <f t="shared" si="77"/>
        <v>NS</v>
      </c>
      <c r="BJ147" s="2" t="str">
        <f t="shared" si="78"/>
        <v>Same Var T-test</v>
      </c>
      <c r="BK147" s="2" t="str">
        <f t="shared" si="79"/>
        <v/>
      </c>
      <c r="BL147" s="2" t="str">
        <f t="shared" si="80"/>
        <v/>
      </c>
    </row>
    <row r="148" spans="1:64" x14ac:dyDescent="0.2">
      <c r="A148" s="1" t="s">
        <v>142</v>
      </c>
      <c r="B148" s="1" t="s">
        <v>473</v>
      </c>
      <c r="C148" s="25">
        <v>38516</v>
      </c>
      <c r="D148" s="1" t="s">
        <v>791</v>
      </c>
      <c r="E148" s="7">
        <v>0.63888888888888884</v>
      </c>
      <c r="F148" s="1">
        <v>0</v>
      </c>
      <c r="G148" s="1" t="s">
        <v>881</v>
      </c>
      <c r="H148" s="1" t="s">
        <v>711</v>
      </c>
      <c r="I148" s="1" t="s">
        <v>61</v>
      </c>
      <c r="J148" s="1" t="s">
        <v>882</v>
      </c>
      <c r="K148">
        <v>0.75</v>
      </c>
      <c r="L148">
        <v>0.25</v>
      </c>
      <c r="M148" s="1">
        <v>0.218</v>
      </c>
      <c r="N148" s="1">
        <v>0.28499999999999998</v>
      </c>
      <c r="O148" s="1">
        <v>0.26600000000000001</v>
      </c>
      <c r="P148" s="1">
        <v>0.21</v>
      </c>
      <c r="Y148">
        <f t="shared" si="54"/>
        <v>0.24475</v>
      </c>
      <c r="Z148">
        <f t="shared" si="55"/>
        <v>3.6490866437142049E-2</v>
      </c>
      <c r="AA148">
        <f t="shared" si="56"/>
        <v>4</v>
      </c>
      <c r="AB148" s="1">
        <v>0.189</v>
      </c>
      <c r="AC148" s="1">
        <v>0.246</v>
      </c>
      <c r="AD148" s="1">
        <v>0.24</v>
      </c>
      <c r="AE148" s="1">
        <v>0.22</v>
      </c>
      <c r="AL148">
        <f t="shared" si="57"/>
        <v>0.22375</v>
      </c>
      <c r="AM148">
        <f t="shared" si="58"/>
        <v>2.5695330315059193E-2</v>
      </c>
      <c r="AN148">
        <f t="shared" si="59"/>
        <v>4</v>
      </c>
      <c r="AO148">
        <f t="shared" si="60"/>
        <v>1.2412685011291571E-7</v>
      </c>
      <c r="AP148">
        <f t="shared" si="61"/>
        <v>2.076988477071138E-8</v>
      </c>
      <c r="AQ148">
        <f t="shared" si="62"/>
        <v>5</v>
      </c>
      <c r="AR148">
        <f t="shared" si="63"/>
        <v>2.1410388932693873</v>
      </c>
      <c r="AS148">
        <f t="shared" si="64"/>
        <v>0.72668684380042159</v>
      </c>
      <c r="AT148" s="24" t="str">
        <f t="shared" si="65"/>
        <v>Nontoxic</v>
      </c>
      <c r="AU148" s="2">
        <f t="shared" si="66"/>
        <v>91.41981613891727</v>
      </c>
      <c r="AV148" s="4" t="s">
        <v>663</v>
      </c>
      <c r="AX148" s="2">
        <f t="shared" si="67"/>
        <v>3</v>
      </c>
      <c r="AY148" s="2">
        <f t="shared" si="68"/>
        <v>3</v>
      </c>
      <c r="AZ148" s="2">
        <f t="shared" si="69"/>
        <v>1.33158333333334E-3</v>
      </c>
      <c r="BA148" s="2">
        <f t="shared" si="70"/>
        <v>6.6024999999999992E-4</v>
      </c>
      <c r="BB148" s="2">
        <f t="shared" si="71"/>
        <v>9.959166666666699E-4</v>
      </c>
      <c r="BC148" s="2">
        <f t="shared" si="72"/>
        <v>1.1666666666666667</v>
      </c>
      <c r="BD148" s="2">
        <f t="shared" si="73"/>
        <v>0.31007476704633669</v>
      </c>
      <c r="BE148" s="2">
        <v>6.6349999999999998</v>
      </c>
      <c r="BF148" s="2" t="str">
        <f t="shared" si="74"/>
        <v>Same Var</v>
      </c>
      <c r="BG148" s="2">
        <f t="shared" si="75"/>
        <v>0.19149759558123414</v>
      </c>
      <c r="BH148" s="2" t="str">
        <f t="shared" si="76"/>
        <v>NS</v>
      </c>
      <c r="BI148" s="2" t="str">
        <f t="shared" si="77"/>
        <v>NS</v>
      </c>
      <c r="BJ148" s="2" t="str">
        <f t="shared" si="78"/>
        <v>Same Var T-test</v>
      </c>
      <c r="BK148" s="2" t="str">
        <f t="shared" si="79"/>
        <v/>
      </c>
      <c r="BL148" s="2" t="str">
        <f t="shared" si="80"/>
        <v/>
      </c>
    </row>
    <row r="149" spans="1:64" x14ac:dyDescent="0.2">
      <c r="A149" s="1" t="s">
        <v>142</v>
      </c>
      <c r="B149" s="1" t="s">
        <v>480</v>
      </c>
      <c r="C149" s="25">
        <v>38516</v>
      </c>
      <c r="D149" s="1" t="s">
        <v>791</v>
      </c>
      <c r="E149" s="7">
        <v>0.5</v>
      </c>
      <c r="F149" s="1">
        <v>0.1</v>
      </c>
      <c r="G149" s="1" t="s">
        <v>881</v>
      </c>
      <c r="H149" s="1" t="s">
        <v>711</v>
      </c>
      <c r="I149" s="1" t="s">
        <v>61</v>
      </c>
      <c r="J149" s="1" t="s">
        <v>882</v>
      </c>
      <c r="K149">
        <v>0.75</v>
      </c>
      <c r="L149">
        <v>0.25</v>
      </c>
      <c r="M149" s="1">
        <v>0.218</v>
      </c>
      <c r="N149" s="1">
        <v>0.28499999999999998</v>
      </c>
      <c r="O149" s="1">
        <v>0.26600000000000001</v>
      </c>
      <c r="P149" s="1">
        <v>0.21</v>
      </c>
      <c r="Y149">
        <f t="shared" si="54"/>
        <v>0.24475</v>
      </c>
      <c r="Z149">
        <f t="shared" si="55"/>
        <v>3.6490866437142049E-2</v>
      </c>
      <c r="AA149">
        <f t="shared" si="56"/>
        <v>4</v>
      </c>
      <c r="AB149" s="1">
        <v>0.26</v>
      </c>
      <c r="AC149" s="1">
        <v>0.26800000000000002</v>
      </c>
      <c r="AD149" s="1">
        <v>0.29199999999999998</v>
      </c>
      <c r="AE149" s="1">
        <v>0.28100000000000003</v>
      </c>
      <c r="AL149">
        <f t="shared" si="57"/>
        <v>0.27524999999999999</v>
      </c>
      <c r="AM149">
        <f t="shared" si="58"/>
        <v>1.4127396551853886E-2</v>
      </c>
      <c r="AN149">
        <f t="shared" si="59"/>
        <v>4</v>
      </c>
      <c r="AO149">
        <f t="shared" si="60"/>
        <v>5.6239998984443236E-8</v>
      </c>
      <c r="AP149">
        <f t="shared" si="61"/>
        <v>1.2517873196637305E-8</v>
      </c>
      <c r="AQ149">
        <f t="shared" si="62"/>
        <v>4</v>
      </c>
      <c r="AR149">
        <f t="shared" si="63"/>
        <v>5.9538625606581901</v>
      </c>
      <c r="AS149">
        <f t="shared" si="64"/>
        <v>0.74069708411268287</v>
      </c>
      <c r="AT149" s="24" t="str">
        <f t="shared" si="65"/>
        <v>Nontoxic</v>
      </c>
      <c r="AU149" s="2">
        <f t="shared" si="66"/>
        <v>112.46169560776302</v>
      </c>
      <c r="AV149" s="26" t="s">
        <v>884</v>
      </c>
      <c r="AW149" s="4" t="s">
        <v>666</v>
      </c>
      <c r="AX149" s="2">
        <f t="shared" si="67"/>
        <v>3</v>
      </c>
      <c r="AY149" s="2">
        <f t="shared" si="68"/>
        <v>3</v>
      </c>
      <c r="AZ149" s="2">
        <f t="shared" si="69"/>
        <v>1.33158333333334E-3</v>
      </c>
      <c r="BA149" s="2">
        <f t="shared" si="70"/>
        <v>1.9958333333333305E-4</v>
      </c>
      <c r="BB149" s="2">
        <f t="shared" si="71"/>
        <v>7.6558333333333654E-4</v>
      </c>
      <c r="BC149" s="2">
        <f t="shared" si="72"/>
        <v>1.1666666666666667</v>
      </c>
      <c r="BD149" s="2">
        <f t="shared" si="73"/>
        <v>2.0337950354362277</v>
      </c>
      <c r="BE149" s="2">
        <v>6.6349999999999998</v>
      </c>
      <c r="BF149" s="2" t="str">
        <f t="shared" si="74"/>
        <v>Same Var</v>
      </c>
      <c r="BG149" s="2">
        <f t="shared" si="75"/>
        <v>8.5016909323333251E-2</v>
      </c>
      <c r="BH149" s="2" t="str">
        <f t="shared" si="76"/>
        <v>NS</v>
      </c>
      <c r="BI149" s="2" t="str">
        <f t="shared" si="77"/>
        <v>NS</v>
      </c>
      <c r="BJ149" s="2" t="str">
        <f t="shared" si="78"/>
        <v/>
      </c>
      <c r="BK149" s="2" t="str">
        <f t="shared" si="79"/>
        <v/>
      </c>
      <c r="BL149" s="2" t="str">
        <f t="shared" si="80"/>
        <v/>
      </c>
    </row>
    <row r="150" spans="1:64" x14ac:dyDescent="0.2">
      <c r="A150" s="1" t="s">
        <v>142</v>
      </c>
      <c r="B150" s="1" t="s">
        <v>224</v>
      </c>
      <c r="C150" s="25">
        <v>38854</v>
      </c>
      <c r="D150" s="1" t="s">
        <v>735</v>
      </c>
      <c r="E150" s="7">
        <v>0.34375</v>
      </c>
      <c r="F150" s="1">
        <v>0.1</v>
      </c>
      <c r="G150" s="1" t="s">
        <v>881</v>
      </c>
      <c r="H150" s="1" t="s">
        <v>711</v>
      </c>
      <c r="I150" s="1" t="s">
        <v>61</v>
      </c>
      <c r="J150" s="1" t="s">
        <v>882</v>
      </c>
      <c r="K150">
        <v>0.75</v>
      </c>
      <c r="L150">
        <v>0.25</v>
      </c>
      <c r="M150" s="1">
        <v>0.40300000000000002</v>
      </c>
      <c r="N150" s="1">
        <v>0.42899999999999999</v>
      </c>
      <c r="O150" s="1">
        <v>0.44900000000000001</v>
      </c>
      <c r="P150" s="1">
        <v>0.49299999999999999</v>
      </c>
      <c r="Y150">
        <f t="shared" si="54"/>
        <v>0.44350000000000001</v>
      </c>
      <c r="Z150">
        <f t="shared" si="55"/>
        <v>3.7995613781944174E-2</v>
      </c>
      <c r="AA150">
        <f t="shared" si="56"/>
        <v>4</v>
      </c>
      <c r="AB150" s="1">
        <v>0.48699999999999999</v>
      </c>
      <c r="AC150" s="1">
        <v>0.38100000000000001</v>
      </c>
      <c r="AD150" s="1">
        <v>0.498</v>
      </c>
      <c r="AE150" s="1">
        <v>0.441</v>
      </c>
      <c r="AL150">
        <f t="shared" si="57"/>
        <v>0.45175000000000004</v>
      </c>
      <c r="AM150">
        <f t="shared" si="58"/>
        <v>5.3237674629907784E-2</v>
      </c>
      <c r="AN150">
        <f t="shared" si="59"/>
        <v>4</v>
      </c>
      <c r="AO150">
        <f t="shared" si="60"/>
        <v>8.3097467797848209E-7</v>
      </c>
      <c r="AP150">
        <f t="shared" si="61"/>
        <v>1.8109205346678826E-7</v>
      </c>
      <c r="AQ150">
        <f t="shared" si="62"/>
        <v>4</v>
      </c>
      <c r="AR150">
        <f t="shared" si="63"/>
        <v>3.9455355987845642</v>
      </c>
      <c r="AS150">
        <f t="shared" si="64"/>
        <v>0.74069708411268287</v>
      </c>
      <c r="AT150" s="24" t="str">
        <f t="shared" si="65"/>
        <v>Nontoxic</v>
      </c>
      <c r="AU150" s="2">
        <f t="shared" si="66"/>
        <v>101.86020293122886</v>
      </c>
      <c r="AV150" s="26" t="s">
        <v>884</v>
      </c>
      <c r="AW150" s="4" t="s">
        <v>666</v>
      </c>
      <c r="AX150" s="2">
        <f t="shared" si="67"/>
        <v>3</v>
      </c>
      <c r="AY150" s="2">
        <f t="shared" si="68"/>
        <v>3</v>
      </c>
      <c r="AZ150" s="2">
        <f t="shared" si="69"/>
        <v>1.443666666666666E-3</v>
      </c>
      <c r="BA150" s="2">
        <f t="shared" si="70"/>
        <v>2.8342499999999271E-3</v>
      </c>
      <c r="BB150" s="2">
        <f t="shared" si="71"/>
        <v>2.1389583333332966E-3</v>
      </c>
      <c r="BC150" s="2">
        <f t="shared" si="72"/>
        <v>1.1666666666666667</v>
      </c>
      <c r="BD150" s="2">
        <f t="shared" si="73"/>
        <v>0.28716267940973034</v>
      </c>
      <c r="BE150" s="2">
        <v>6.6349999999999998</v>
      </c>
      <c r="BF150" s="2" t="str">
        <f t="shared" si="74"/>
        <v>Same Var</v>
      </c>
      <c r="BG150" s="2">
        <f t="shared" si="75"/>
        <v>0.40462544368666015</v>
      </c>
      <c r="BH150" s="2" t="str">
        <f t="shared" si="76"/>
        <v>NS</v>
      </c>
      <c r="BI150" s="2" t="str">
        <f t="shared" si="77"/>
        <v>NS</v>
      </c>
      <c r="BJ150" s="2" t="str">
        <f t="shared" si="78"/>
        <v/>
      </c>
      <c r="BK150" s="2" t="str">
        <f t="shared" si="79"/>
        <v/>
      </c>
      <c r="BL150" s="2" t="str">
        <f t="shared" si="80"/>
        <v/>
      </c>
    </row>
    <row r="151" spans="1:64" x14ac:dyDescent="0.2">
      <c r="A151" s="1" t="s">
        <v>142</v>
      </c>
      <c r="B151" s="1" t="s">
        <v>231</v>
      </c>
      <c r="C151" s="25">
        <v>38854</v>
      </c>
      <c r="D151" s="1" t="s">
        <v>735</v>
      </c>
      <c r="E151" s="7">
        <v>0.38194444444444442</v>
      </c>
      <c r="F151" s="1">
        <v>0.1</v>
      </c>
      <c r="G151" s="1" t="s">
        <v>881</v>
      </c>
      <c r="H151" s="1" t="s">
        <v>711</v>
      </c>
      <c r="I151" s="1" t="s">
        <v>61</v>
      </c>
      <c r="J151" s="1" t="s">
        <v>882</v>
      </c>
      <c r="K151">
        <v>0.75</v>
      </c>
      <c r="L151">
        <v>0.25</v>
      </c>
      <c r="M151" s="1">
        <v>0.40300000000000002</v>
      </c>
      <c r="N151" s="1">
        <v>0.42899999999999999</v>
      </c>
      <c r="O151" s="1">
        <v>0.44900000000000001</v>
      </c>
      <c r="P151" s="1">
        <v>0.49299999999999999</v>
      </c>
      <c r="Y151">
        <f t="shared" si="54"/>
        <v>0.44350000000000001</v>
      </c>
      <c r="Z151">
        <f t="shared" si="55"/>
        <v>3.7995613781944174E-2</v>
      </c>
      <c r="AA151">
        <f t="shared" si="56"/>
        <v>4</v>
      </c>
      <c r="AB151" s="1">
        <v>0.48399999999999999</v>
      </c>
      <c r="AC151" s="1">
        <v>0.56999999999999995</v>
      </c>
      <c r="AD151" s="1">
        <v>0.42099999999999999</v>
      </c>
      <c r="AE151" s="1">
        <v>0.68600000000000005</v>
      </c>
      <c r="AL151">
        <f t="shared" si="57"/>
        <v>0.54025000000000001</v>
      </c>
      <c r="AM151">
        <f t="shared" si="58"/>
        <v>0.11476461417469509</v>
      </c>
      <c r="AN151">
        <f t="shared" si="59"/>
        <v>4</v>
      </c>
      <c r="AO151">
        <f t="shared" si="60"/>
        <v>1.2220231648464557E-5</v>
      </c>
      <c r="AP151">
        <f t="shared" si="61"/>
        <v>3.6277602363371445E-6</v>
      </c>
      <c r="AQ151">
        <f t="shared" si="62"/>
        <v>3</v>
      </c>
      <c r="AR151">
        <f t="shared" si="63"/>
        <v>3.5116383709565433</v>
      </c>
      <c r="AS151">
        <f t="shared" si="64"/>
        <v>0.76489232840434507</v>
      </c>
      <c r="AT151" s="24" t="str">
        <f t="shared" si="65"/>
        <v>Nontoxic</v>
      </c>
      <c r="AU151" s="2">
        <f t="shared" si="66"/>
        <v>121.815107102593</v>
      </c>
      <c r="AV151" s="26" t="s">
        <v>884</v>
      </c>
      <c r="AW151" s="4" t="s">
        <v>666</v>
      </c>
      <c r="AX151" s="2">
        <f t="shared" si="67"/>
        <v>3</v>
      </c>
      <c r="AY151" s="2">
        <f t="shared" si="68"/>
        <v>3</v>
      </c>
      <c r="AZ151" s="2">
        <f t="shared" si="69"/>
        <v>1.443666666666666E-3</v>
      </c>
      <c r="BA151" s="2">
        <f t="shared" si="70"/>
        <v>1.3170916666666626E-2</v>
      </c>
      <c r="BB151" s="2">
        <f t="shared" si="71"/>
        <v>7.307291666666646E-3</v>
      </c>
      <c r="BC151" s="2">
        <f t="shared" si="72"/>
        <v>1.1666666666666667</v>
      </c>
      <c r="BD151" s="2">
        <f t="shared" si="73"/>
        <v>2.6551237541649226</v>
      </c>
      <c r="BE151" s="2">
        <v>6.6349999999999998</v>
      </c>
      <c r="BF151" s="2" t="str">
        <f t="shared" si="74"/>
        <v>Same Var</v>
      </c>
      <c r="BG151" s="2">
        <f t="shared" si="75"/>
        <v>8.0289819659849979E-2</v>
      </c>
      <c r="BH151" s="2" t="str">
        <f t="shared" si="76"/>
        <v>NS</v>
      </c>
      <c r="BI151" s="2" t="str">
        <f t="shared" si="77"/>
        <v>NS</v>
      </c>
      <c r="BJ151" s="2" t="str">
        <f t="shared" si="78"/>
        <v/>
      </c>
      <c r="BK151" s="2" t="str">
        <f t="shared" si="79"/>
        <v/>
      </c>
      <c r="BL151" s="2" t="str">
        <f t="shared" si="80"/>
        <v/>
      </c>
    </row>
    <row r="152" spans="1:64" x14ac:dyDescent="0.2">
      <c r="A152" s="1" t="s">
        <v>142</v>
      </c>
      <c r="B152" s="1" t="s">
        <v>233</v>
      </c>
      <c r="C152" s="25">
        <v>38854</v>
      </c>
      <c r="D152" s="1" t="s">
        <v>735</v>
      </c>
      <c r="E152" s="7">
        <v>0.41319444444444442</v>
      </c>
      <c r="F152" s="1">
        <v>0.1</v>
      </c>
      <c r="G152" s="1" t="s">
        <v>881</v>
      </c>
      <c r="H152" s="1" t="s">
        <v>711</v>
      </c>
      <c r="I152" s="1" t="s">
        <v>61</v>
      </c>
      <c r="J152" s="1" t="s">
        <v>882</v>
      </c>
      <c r="K152">
        <v>0.75</v>
      </c>
      <c r="L152">
        <v>0.25</v>
      </c>
      <c r="M152" s="1">
        <v>0.40300000000000002</v>
      </c>
      <c r="N152" s="1">
        <v>0.42899999999999999</v>
      </c>
      <c r="O152" s="1">
        <v>0.44900000000000001</v>
      </c>
      <c r="P152" s="1">
        <v>0.49299999999999999</v>
      </c>
      <c r="Y152">
        <f t="shared" si="54"/>
        <v>0.44350000000000001</v>
      </c>
      <c r="Z152">
        <f t="shared" si="55"/>
        <v>3.7995613781944174E-2</v>
      </c>
      <c r="AA152">
        <f t="shared" si="56"/>
        <v>4</v>
      </c>
      <c r="AB152" s="1">
        <v>0.63200000000000001</v>
      </c>
      <c r="AC152" s="1">
        <v>0.61699999999999999</v>
      </c>
      <c r="AD152" s="1">
        <v>0.58899999999999997</v>
      </c>
      <c r="AE152" s="1">
        <v>0.58499999999999996</v>
      </c>
      <c r="AL152">
        <f t="shared" si="57"/>
        <v>0.60575000000000001</v>
      </c>
      <c r="AM152">
        <f t="shared" si="58"/>
        <v>2.2559181427229749E-2</v>
      </c>
      <c r="AN152">
        <f t="shared" si="59"/>
        <v>4</v>
      </c>
      <c r="AO152">
        <f t="shared" si="60"/>
        <v>1.0906162242296018E-7</v>
      </c>
      <c r="AP152">
        <f t="shared" si="61"/>
        <v>1.9134201614945032E-8</v>
      </c>
      <c r="AQ152">
        <f t="shared" si="62"/>
        <v>5</v>
      </c>
      <c r="AR152">
        <f t="shared" si="63"/>
        <v>15.029463076161075</v>
      </c>
      <c r="AS152">
        <f t="shared" si="64"/>
        <v>0.72668684380042159</v>
      </c>
      <c r="AT152" s="24" t="str">
        <f t="shared" si="65"/>
        <v>Nontoxic</v>
      </c>
      <c r="AU152" s="2">
        <f t="shared" si="66"/>
        <v>136.58399098083427</v>
      </c>
      <c r="AV152" s="26" t="s">
        <v>884</v>
      </c>
      <c r="AW152" s="4" t="s">
        <v>666</v>
      </c>
      <c r="AX152" s="2">
        <f t="shared" si="67"/>
        <v>3</v>
      </c>
      <c r="AY152" s="2">
        <f t="shared" si="68"/>
        <v>3</v>
      </c>
      <c r="AZ152" s="2">
        <f t="shared" si="69"/>
        <v>1.443666666666666E-3</v>
      </c>
      <c r="BA152" s="2">
        <f t="shared" si="70"/>
        <v>5.0891666666666772E-4</v>
      </c>
      <c r="BB152" s="2">
        <f t="shared" si="71"/>
        <v>9.7629166666666687E-4</v>
      </c>
      <c r="BC152" s="2">
        <f t="shared" si="72"/>
        <v>1.1666666666666667</v>
      </c>
      <c r="BD152" s="2">
        <f t="shared" si="73"/>
        <v>0.66933520753711051</v>
      </c>
      <c r="BE152" s="2">
        <v>6.6349999999999998</v>
      </c>
      <c r="BF152" s="2" t="str">
        <f t="shared" si="74"/>
        <v>Same Var</v>
      </c>
      <c r="BG152" s="2">
        <f t="shared" si="75"/>
        <v>1.6307605041007979E-4</v>
      </c>
      <c r="BH152" s="2" t="str">
        <f t="shared" si="76"/>
        <v>NS</v>
      </c>
      <c r="BI152" s="2" t="str">
        <f t="shared" si="77"/>
        <v>NS</v>
      </c>
      <c r="BJ152" s="2" t="str">
        <f t="shared" si="78"/>
        <v/>
      </c>
      <c r="BK152" s="2" t="str">
        <f t="shared" si="79"/>
        <v/>
      </c>
      <c r="BL152" s="2" t="str">
        <f t="shared" si="80"/>
        <v/>
      </c>
    </row>
    <row r="153" spans="1:64" x14ac:dyDescent="0.2">
      <c r="A153" s="1" t="s">
        <v>142</v>
      </c>
      <c r="B153" s="1" t="s">
        <v>237</v>
      </c>
      <c r="C153" s="25">
        <v>38854</v>
      </c>
      <c r="D153" s="1" t="s">
        <v>735</v>
      </c>
      <c r="E153" s="7">
        <v>0.40625</v>
      </c>
      <c r="F153" s="1">
        <v>0.1</v>
      </c>
      <c r="G153" s="1" t="s">
        <v>881</v>
      </c>
      <c r="H153" s="1" t="s">
        <v>711</v>
      </c>
      <c r="I153" s="1" t="s">
        <v>61</v>
      </c>
      <c r="J153" s="1" t="s">
        <v>882</v>
      </c>
      <c r="K153">
        <v>0.75</v>
      </c>
      <c r="L153">
        <v>0.25</v>
      </c>
      <c r="M153" s="1">
        <v>0.40300000000000002</v>
      </c>
      <c r="N153" s="1">
        <v>0.42899999999999999</v>
      </c>
      <c r="O153" s="1">
        <v>0.44900000000000001</v>
      </c>
      <c r="P153" s="1">
        <v>0.49299999999999999</v>
      </c>
      <c r="Y153">
        <f t="shared" si="54"/>
        <v>0.44350000000000001</v>
      </c>
      <c r="Z153">
        <f t="shared" si="55"/>
        <v>3.7995613781944174E-2</v>
      </c>
      <c r="AA153">
        <f t="shared" si="56"/>
        <v>4</v>
      </c>
      <c r="AB153" s="1">
        <v>0.53200000000000003</v>
      </c>
      <c r="AC153" s="1">
        <v>0.52400000000000002</v>
      </c>
      <c r="AD153" s="1">
        <v>0.497</v>
      </c>
      <c r="AE153" s="1">
        <v>0.49399999999999999</v>
      </c>
      <c r="AL153">
        <f t="shared" si="57"/>
        <v>0.51174999999999993</v>
      </c>
      <c r="AM153">
        <f t="shared" si="58"/>
        <v>1.908533468399233E-2</v>
      </c>
      <c r="AN153">
        <f t="shared" si="59"/>
        <v>4</v>
      </c>
      <c r="AO153">
        <f t="shared" si="60"/>
        <v>8.6481943603515671E-8</v>
      </c>
      <c r="AP153">
        <f t="shared" si="61"/>
        <v>1.6502574300130205E-8</v>
      </c>
      <c r="AQ153">
        <f t="shared" si="62"/>
        <v>5</v>
      </c>
      <c r="AR153">
        <f t="shared" si="63"/>
        <v>10.445394405155911</v>
      </c>
      <c r="AS153">
        <f t="shared" si="64"/>
        <v>0.72668684380042159</v>
      </c>
      <c r="AT153" s="24" t="str">
        <f t="shared" si="65"/>
        <v>Nontoxic</v>
      </c>
      <c r="AU153" s="2">
        <f t="shared" si="66"/>
        <v>115.38895152198421</v>
      </c>
      <c r="AV153" s="26" t="s">
        <v>884</v>
      </c>
      <c r="AW153" s="4" t="s">
        <v>666</v>
      </c>
      <c r="AX153" s="2">
        <f t="shared" si="67"/>
        <v>3</v>
      </c>
      <c r="AY153" s="2">
        <f t="shared" si="68"/>
        <v>3</v>
      </c>
      <c r="AZ153" s="2">
        <f t="shared" si="69"/>
        <v>1.443666666666666E-3</v>
      </c>
      <c r="BA153" s="2">
        <f t="shared" si="70"/>
        <v>3.6425000000000064E-4</v>
      </c>
      <c r="BB153" s="2">
        <f t="shared" si="71"/>
        <v>9.0395833333333333E-4</v>
      </c>
      <c r="BC153" s="2">
        <f t="shared" si="72"/>
        <v>1.1666666666666667</v>
      </c>
      <c r="BD153" s="2">
        <f t="shared" si="73"/>
        <v>1.133446212378459</v>
      </c>
      <c r="BE153" s="2">
        <v>6.6349999999999998</v>
      </c>
      <c r="BF153" s="2" t="str">
        <f t="shared" si="74"/>
        <v>Same Var</v>
      </c>
      <c r="BG153" s="2">
        <f t="shared" si="75"/>
        <v>9.1802291552509022E-3</v>
      </c>
      <c r="BH153" s="2" t="str">
        <f t="shared" si="76"/>
        <v>NS</v>
      </c>
      <c r="BI153" s="2" t="str">
        <f t="shared" si="77"/>
        <v>NS</v>
      </c>
      <c r="BJ153" s="2" t="str">
        <f t="shared" si="78"/>
        <v/>
      </c>
      <c r="BK153" s="2" t="str">
        <f t="shared" si="79"/>
        <v/>
      </c>
      <c r="BL153" s="2" t="str">
        <f t="shared" si="80"/>
        <v/>
      </c>
    </row>
    <row r="154" spans="1:64" x14ac:dyDescent="0.2">
      <c r="A154" s="1" t="s">
        <v>142</v>
      </c>
      <c r="B154" s="1" t="s">
        <v>239</v>
      </c>
      <c r="C154" s="25">
        <v>38854</v>
      </c>
      <c r="D154" s="1" t="s">
        <v>735</v>
      </c>
      <c r="E154" s="7">
        <v>0.375</v>
      </c>
      <c r="F154" s="1">
        <v>0.1</v>
      </c>
      <c r="G154" s="1" t="s">
        <v>881</v>
      </c>
      <c r="H154" s="1" t="s">
        <v>711</v>
      </c>
      <c r="I154" s="1" t="s">
        <v>61</v>
      </c>
      <c r="J154" s="1" t="s">
        <v>882</v>
      </c>
      <c r="K154">
        <v>0.75</v>
      </c>
      <c r="L154">
        <v>0.25</v>
      </c>
      <c r="M154" s="1">
        <v>0.40300000000000002</v>
      </c>
      <c r="N154" s="1">
        <v>0.42899999999999999</v>
      </c>
      <c r="O154" s="1">
        <v>0.44900000000000001</v>
      </c>
      <c r="P154" s="1">
        <v>0.49299999999999999</v>
      </c>
      <c r="Y154">
        <f t="shared" si="54"/>
        <v>0.44350000000000001</v>
      </c>
      <c r="Z154">
        <f t="shared" si="55"/>
        <v>3.7995613781944174E-2</v>
      </c>
      <c r="AA154">
        <f t="shared" si="56"/>
        <v>4</v>
      </c>
      <c r="AB154" s="1">
        <v>0.45200000000000001</v>
      </c>
      <c r="AC154" s="1">
        <v>0.43099999999999999</v>
      </c>
      <c r="AD154" s="1">
        <v>0.499</v>
      </c>
      <c r="AE154" s="1">
        <v>0.51600000000000001</v>
      </c>
      <c r="AL154">
        <f t="shared" si="57"/>
        <v>0.47450000000000003</v>
      </c>
      <c r="AM154">
        <f t="shared" si="58"/>
        <v>3.9669467688219197E-2</v>
      </c>
      <c r="AN154">
        <f t="shared" si="59"/>
        <v>4</v>
      </c>
      <c r="AO154">
        <f t="shared" si="60"/>
        <v>3.5573147854275175E-7</v>
      </c>
      <c r="AP154">
        <f t="shared" si="61"/>
        <v>6.5330672535083927E-8</v>
      </c>
      <c r="AQ154">
        <f t="shared" si="62"/>
        <v>5</v>
      </c>
      <c r="AR154">
        <f t="shared" si="63"/>
        <v>5.8093200054657785</v>
      </c>
      <c r="AS154">
        <f t="shared" si="64"/>
        <v>0.72668684380042159</v>
      </c>
      <c r="AT154" s="24" t="str">
        <f t="shared" si="65"/>
        <v>Nontoxic</v>
      </c>
      <c r="AU154" s="2">
        <f t="shared" si="66"/>
        <v>106.98985343855693</v>
      </c>
      <c r="AV154" s="26" t="s">
        <v>884</v>
      </c>
      <c r="AW154" s="4" t="s">
        <v>666</v>
      </c>
      <c r="AX154" s="2">
        <f t="shared" si="67"/>
        <v>3</v>
      </c>
      <c r="AY154" s="2">
        <f t="shared" si="68"/>
        <v>3</v>
      </c>
      <c r="AZ154" s="2">
        <f t="shared" si="69"/>
        <v>1.443666666666666E-3</v>
      </c>
      <c r="BA154" s="2">
        <f t="shared" si="70"/>
        <v>1.573666666666667E-3</v>
      </c>
      <c r="BB154" s="2">
        <f t="shared" si="71"/>
        <v>1.5086666666666666E-3</v>
      </c>
      <c r="BC154" s="2">
        <f t="shared" si="72"/>
        <v>1.1666666666666667</v>
      </c>
      <c r="BD154" s="2">
        <f t="shared" si="73"/>
        <v>4.7776901812710548E-3</v>
      </c>
      <c r="BE154" s="2">
        <v>6.6349999999999998</v>
      </c>
      <c r="BF154" s="2" t="str">
        <f t="shared" si="74"/>
        <v>Same Var</v>
      </c>
      <c r="BG154" s="2">
        <f t="shared" si="75"/>
        <v>0.15106064841608521</v>
      </c>
      <c r="BH154" s="2" t="str">
        <f t="shared" si="76"/>
        <v>NS</v>
      </c>
      <c r="BI154" s="2" t="str">
        <f t="shared" si="77"/>
        <v>NS</v>
      </c>
      <c r="BJ154" s="2" t="str">
        <f t="shared" si="78"/>
        <v/>
      </c>
      <c r="BK154" s="2" t="str">
        <f t="shared" si="79"/>
        <v/>
      </c>
      <c r="BL154" s="2" t="str">
        <f t="shared" si="80"/>
        <v/>
      </c>
    </row>
    <row r="155" spans="1:64" x14ac:dyDescent="0.2">
      <c r="A155" s="1" t="s">
        <v>142</v>
      </c>
      <c r="B155" s="1" t="s">
        <v>240</v>
      </c>
      <c r="C155" s="25">
        <v>38854</v>
      </c>
      <c r="D155" s="1" t="s">
        <v>735</v>
      </c>
      <c r="E155" s="7">
        <v>0.31944444444444442</v>
      </c>
      <c r="F155" s="1">
        <v>0.1</v>
      </c>
      <c r="G155" s="1" t="s">
        <v>881</v>
      </c>
      <c r="H155" s="1" t="s">
        <v>711</v>
      </c>
      <c r="I155" s="1" t="s">
        <v>61</v>
      </c>
      <c r="J155" s="1" t="s">
        <v>882</v>
      </c>
      <c r="K155">
        <v>0.75</v>
      </c>
      <c r="L155">
        <v>0.25</v>
      </c>
      <c r="M155" s="1">
        <v>0.40300000000000002</v>
      </c>
      <c r="N155" s="1">
        <v>0.42899999999999999</v>
      </c>
      <c r="O155" s="1">
        <v>0.44900000000000001</v>
      </c>
      <c r="P155" s="1">
        <v>0.49299999999999999</v>
      </c>
      <c r="Y155">
        <f t="shared" si="54"/>
        <v>0.44350000000000001</v>
      </c>
      <c r="Z155">
        <f t="shared" si="55"/>
        <v>3.7995613781944174E-2</v>
      </c>
      <c r="AA155">
        <f t="shared" si="56"/>
        <v>4</v>
      </c>
      <c r="AB155" s="1">
        <v>0.45400000000000001</v>
      </c>
      <c r="AC155" s="1">
        <v>0.495</v>
      </c>
      <c r="AD155" s="1">
        <v>0.47799999999999998</v>
      </c>
      <c r="AE155" s="1">
        <v>0.44800000000000001</v>
      </c>
      <c r="AL155">
        <f t="shared" si="57"/>
        <v>0.46875</v>
      </c>
      <c r="AM155">
        <f t="shared" si="58"/>
        <v>2.1777281740382556E-2</v>
      </c>
      <c r="AN155">
        <f t="shared" si="59"/>
        <v>4</v>
      </c>
      <c r="AO155">
        <f t="shared" si="60"/>
        <v>1.034124904785155E-7</v>
      </c>
      <c r="AP155">
        <f t="shared" si="61"/>
        <v>1.8424136800130189E-8</v>
      </c>
      <c r="AQ155">
        <f t="shared" si="62"/>
        <v>5</v>
      </c>
      <c r="AR155">
        <f t="shared" si="63"/>
        <v>7.5909240020371298</v>
      </c>
      <c r="AS155">
        <f t="shared" si="64"/>
        <v>0.72668684380042159</v>
      </c>
      <c r="AT155" s="24" t="str">
        <f t="shared" si="65"/>
        <v>Nontoxic</v>
      </c>
      <c r="AU155" s="2">
        <f t="shared" si="66"/>
        <v>105.69334836527622</v>
      </c>
      <c r="AV155" s="26" t="s">
        <v>884</v>
      </c>
      <c r="AW155" s="4" t="s">
        <v>666</v>
      </c>
      <c r="AX155" s="2">
        <f t="shared" si="67"/>
        <v>3</v>
      </c>
      <c r="AY155" s="2">
        <f t="shared" si="68"/>
        <v>3</v>
      </c>
      <c r="AZ155" s="2">
        <f t="shared" si="69"/>
        <v>1.443666666666666E-3</v>
      </c>
      <c r="BA155" s="2">
        <f t="shared" si="70"/>
        <v>4.7424999999999952E-4</v>
      </c>
      <c r="BB155" s="2">
        <f t="shared" si="71"/>
        <v>9.5895833333333282E-4</v>
      </c>
      <c r="BC155" s="2">
        <f t="shared" si="72"/>
        <v>1.1666666666666667</v>
      </c>
      <c r="BD155" s="2">
        <f t="shared" si="73"/>
        <v>0.75862077543039308</v>
      </c>
      <c r="BE155" s="2">
        <v>6.6349999999999998</v>
      </c>
      <c r="BF155" s="2" t="str">
        <f t="shared" si="74"/>
        <v>Same Var</v>
      </c>
      <c r="BG155" s="2">
        <f t="shared" si="75"/>
        <v>0.14635932198436305</v>
      </c>
      <c r="BH155" s="2" t="str">
        <f t="shared" si="76"/>
        <v>NS</v>
      </c>
      <c r="BI155" s="2" t="str">
        <f t="shared" si="77"/>
        <v>NS</v>
      </c>
      <c r="BJ155" s="2" t="str">
        <f t="shared" si="78"/>
        <v/>
      </c>
      <c r="BK155" s="2" t="str">
        <f t="shared" si="79"/>
        <v/>
      </c>
      <c r="BL155" s="2" t="str">
        <f t="shared" si="80"/>
        <v/>
      </c>
    </row>
    <row r="156" spans="1:64" x14ac:dyDescent="0.2">
      <c r="A156" s="1" t="s">
        <v>142</v>
      </c>
      <c r="B156" s="1" t="s">
        <v>242</v>
      </c>
      <c r="C156" s="25">
        <v>38854</v>
      </c>
      <c r="D156" s="1" t="s">
        <v>735</v>
      </c>
      <c r="E156" s="7">
        <v>0.3923611111111111</v>
      </c>
      <c r="F156" s="1">
        <v>0.1</v>
      </c>
      <c r="G156" s="1" t="s">
        <v>881</v>
      </c>
      <c r="H156" s="1" t="s">
        <v>711</v>
      </c>
      <c r="I156" s="1" t="s">
        <v>61</v>
      </c>
      <c r="J156" s="1" t="s">
        <v>882</v>
      </c>
      <c r="K156">
        <v>0.75</v>
      </c>
      <c r="L156">
        <v>0.25</v>
      </c>
      <c r="M156" s="1">
        <v>0.40300000000000002</v>
      </c>
      <c r="N156" s="1">
        <v>0.42899999999999999</v>
      </c>
      <c r="O156" s="1">
        <v>0.44900000000000001</v>
      </c>
      <c r="P156" s="1">
        <v>0.49299999999999999</v>
      </c>
      <c r="Y156">
        <f t="shared" si="54"/>
        <v>0.44350000000000001</v>
      </c>
      <c r="Z156">
        <f t="shared" si="55"/>
        <v>3.7995613781944174E-2</v>
      </c>
      <c r="AA156">
        <f t="shared" si="56"/>
        <v>4</v>
      </c>
      <c r="AB156" s="1">
        <v>0.441</v>
      </c>
      <c r="AC156" s="1">
        <v>0.441</v>
      </c>
      <c r="AD156" s="1">
        <v>0.40899999999999997</v>
      </c>
      <c r="AE156" s="1">
        <v>0.56899999999999995</v>
      </c>
      <c r="AL156">
        <f t="shared" si="57"/>
        <v>0.46499999999999997</v>
      </c>
      <c r="AM156">
        <f t="shared" si="58"/>
        <v>7.0955385043467323E-2</v>
      </c>
      <c r="AN156">
        <f t="shared" si="59"/>
        <v>4</v>
      </c>
      <c r="AO156">
        <f t="shared" si="60"/>
        <v>2.1365151217719472E-6</v>
      </c>
      <c r="AP156">
        <f t="shared" si="61"/>
        <v>5.418190405906477E-7</v>
      </c>
      <c r="AQ156">
        <f t="shared" si="62"/>
        <v>3</v>
      </c>
      <c r="AR156">
        <f t="shared" si="63"/>
        <v>3.4624178685410185</v>
      </c>
      <c r="AS156">
        <f t="shared" si="64"/>
        <v>0.76489232840434507</v>
      </c>
      <c r="AT156" s="24" t="str">
        <f t="shared" si="65"/>
        <v>Nontoxic</v>
      </c>
      <c r="AU156" s="2">
        <f t="shared" si="66"/>
        <v>104.84780157835398</v>
      </c>
      <c r="AV156" s="26" t="s">
        <v>884</v>
      </c>
      <c r="AW156" s="4" t="s">
        <v>666</v>
      </c>
      <c r="AX156" s="2">
        <f t="shared" si="67"/>
        <v>3</v>
      </c>
      <c r="AY156" s="2">
        <f t="shared" si="68"/>
        <v>3</v>
      </c>
      <c r="AZ156" s="2">
        <f t="shared" si="69"/>
        <v>1.443666666666666E-3</v>
      </c>
      <c r="BA156" s="2">
        <f t="shared" si="70"/>
        <v>5.0346666666667064E-3</v>
      </c>
      <c r="BB156" s="2">
        <f t="shared" si="71"/>
        <v>3.2391666666666866E-3</v>
      </c>
      <c r="BC156" s="2">
        <f t="shared" si="72"/>
        <v>1.1666666666666667</v>
      </c>
      <c r="BD156" s="2">
        <f t="shared" si="73"/>
        <v>0.94396807505019342</v>
      </c>
      <c r="BE156" s="2">
        <v>6.6349999999999998</v>
      </c>
      <c r="BF156" s="2" t="str">
        <f t="shared" si="74"/>
        <v>Same Var</v>
      </c>
      <c r="BG156" s="2">
        <f t="shared" si="75"/>
        <v>0.30619028864178188</v>
      </c>
      <c r="BH156" s="2" t="str">
        <f t="shared" si="76"/>
        <v>NS</v>
      </c>
      <c r="BI156" s="2" t="str">
        <f t="shared" si="77"/>
        <v>NS</v>
      </c>
      <c r="BJ156" s="2" t="str">
        <f t="shared" si="78"/>
        <v/>
      </c>
      <c r="BK156" s="2" t="str">
        <f t="shared" si="79"/>
        <v/>
      </c>
      <c r="BL156" s="2" t="str">
        <f t="shared" si="80"/>
        <v/>
      </c>
    </row>
    <row r="157" spans="1:64" x14ac:dyDescent="0.2">
      <c r="A157" s="1" t="s">
        <v>142</v>
      </c>
      <c r="B157" s="1" t="s">
        <v>253</v>
      </c>
      <c r="C157" s="25">
        <v>40078</v>
      </c>
      <c r="D157" s="1" t="s">
        <v>744</v>
      </c>
      <c r="E157" s="7">
        <v>0.66666666666666663</v>
      </c>
      <c r="F157" s="1">
        <v>0.1</v>
      </c>
      <c r="G157" s="1" t="s">
        <v>883</v>
      </c>
      <c r="H157" s="1" t="s">
        <v>711</v>
      </c>
      <c r="I157" s="1" t="s">
        <v>61</v>
      </c>
      <c r="J157" s="1" t="s">
        <v>882</v>
      </c>
      <c r="K157">
        <v>0.75</v>
      </c>
      <c r="L157">
        <v>0.25</v>
      </c>
      <c r="M157" s="1">
        <v>0.70399999999999996</v>
      </c>
      <c r="N157" s="1">
        <v>0.63800000000000001</v>
      </c>
      <c r="O157" s="1">
        <v>0.624</v>
      </c>
      <c r="P157" s="1">
        <v>0.69</v>
      </c>
      <c r="Y157">
        <f t="shared" si="54"/>
        <v>0.66400000000000003</v>
      </c>
      <c r="Z157">
        <f t="shared" si="55"/>
        <v>3.8952963087977417E-2</v>
      </c>
      <c r="AA157">
        <f t="shared" si="56"/>
        <v>4</v>
      </c>
      <c r="AB157" s="1">
        <v>0.73299999999999998</v>
      </c>
      <c r="AC157" s="1">
        <v>0.85799999999999998</v>
      </c>
      <c r="AD157" s="1">
        <v>0.82599999999999996</v>
      </c>
      <c r="AE157" s="1">
        <v>0.83399999999999996</v>
      </c>
      <c r="AL157">
        <f t="shared" si="57"/>
        <v>0.81274999999999997</v>
      </c>
      <c r="AM157">
        <f t="shared" si="58"/>
        <v>5.487789476039813E-2</v>
      </c>
      <c r="AN157">
        <f t="shared" si="59"/>
        <v>4</v>
      </c>
      <c r="AO157">
        <f t="shared" si="60"/>
        <v>9.3367932335069357E-7</v>
      </c>
      <c r="AP157">
        <f t="shared" si="61"/>
        <v>2.0412700882523134E-7</v>
      </c>
      <c r="AQ157">
        <f t="shared" si="62"/>
        <v>4</v>
      </c>
      <c r="AR157">
        <f t="shared" si="63"/>
        <v>10.125495930477845</v>
      </c>
      <c r="AS157">
        <f t="shared" si="64"/>
        <v>0.74069708411268287</v>
      </c>
      <c r="AT157" s="24" t="str">
        <f t="shared" si="65"/>
        <v>Nontoxic</v>
      </c>
      <c r="AU157" s="2">
        <f t="shared" si="66"/>
        <v>122.40210843373494</v>
      </c>
      <c r="AV157" s="26" t="s">
        <v>884</v>
      </c>
      <c r="AW157" s="4" t="s">
        <v>666</v>
      </c>
      <c r="AX157" s="2">
        <f t="shared" si="67"/>
        <v>3</v>
      </c>
      <c r="AY157" s="2">
        <f t="shared" si="68"/>
        <v>3</v>
      </c>
      <c r="AZ157" s="2">
        <f t="shared" si="69"/>
        <v>1.5173333333333313E-3</v>
      </c>
      <c r="BA157" s="2">
        <f t="shared" si="70"/>
        <v>3.0115833333333327E-3</v>
      </c>
      <c r="BB157" s="2">
        <f t="shared" si="71"/>
        <v>2.2644583333333319E-3</v>
      </c>
      <c r="BC157" s="2">
        <f t="shared" si="72"/>
        <v>1.1666666666666667</v>
      </c>
      <c r="BD157" s="2">
        <f t="shared" si="73"/>
        <v>0.29635918670529854</v>
      </c>
      <c r="BE157" s="2">
        <v>6.6349999999999998</v>
      </c>
      <c r="BF157" s="2" t="str">
        <f t="shared" si="74"/>
        <v>Same Var</v>
      </c>
      <c r="BG157" s="2">
        <f t="shared" si="75"/>
        <v>2.2338167917427851E-3</v>
      </c>
      <c r="BH157" s="2" t="str">
        <f t="shared" si="76"/>
        <v>NS</v>
      </c>
      <c r="BI157" s="2" t="str">
        <f t="shared" si="77"/>
        <v>NS</v>
      </c>
      <c r="BJ157" s="2" t="str">
        <f t="shared" si="78"/>
        <v/>
      </c>
      <c r="BK157" s="2" t="str">
        <f t="shared" si="79"/>
        <v/>
      </c>
      <c r="BL157" s="2" t="str">
        <f t="shared" si="80"/>
        <v/>
      </c>
    </row>
    <row r="158" spans="1:64" x14ac:dyDescent="0.2">
      <c r="A158" s="1" t="s">
        <v>142</v>
      </c>
      <c r="B158" s="1" t="s">
        <v>267</v>
      </c>
      <c r="C158" s="25">
        <v>39259</v>
      </c>
      <c r="D158" s="1" t="s">
        <v>750</v>
      </c>
      <c r="E158" s="7">
        <v>0.5</v>
      </c>
      <c r="F158" s="1">
        <v>0.1</v>
      </c>
      <c r="G158" s="1" t="s">
        <v>881</v>
      </c>
      <c r="H158" s="1" t="s">
        <v>711</v>
      </c>
      <c r="I158" s="1" t="s">
        <v>61</v>
      </c>
      <c r="J158" s="1" t="s">
        <v>882</v>
      </c>
      <c r="K158">
        <v>0.75</v>
      </c>
      <c r="L158">
        <v>0.25</v>
      </c>
      <c r="M158" s="1">
        <v>0.36499999999999999</v>
      </c>
      <c r="N158" s="1">
        <v>0.40500000000000003</v>
      </c>
      <c r="O158" s="1">
        <v>0.39800000000000002</v>
      </c>
      <c r="P158" s="1">
        <v>0.46</v>
      </c>
      <c r="Y158">
        <f t="shared" si="54"/>
        <v>0.40700000000000003</v>
      </c>
      <c r="Z158">
        <f t="shared" si="55"/>
        <v>3.9403891516786353E-2</v>
      </c>
      <c r="AA158">
        <f t="shared" si="56"/>
        <v>4</v>
      </c>
      <c r="AB158" s="1">
        <v>0.49399999999999999</v>
      </c>
      <c r="AC158" s="1">
        <v>0.49399999999999999</v>
      </c>
      <c r="AD158" s="1">
        <v>0.51500000000000001</v>
      </c>
      <c r="AE158" s="1">
        <v>0.52400000000000002</v>
      </c>
      <c r="AL158">
        <f t="shared" si="57"/>
        <v>0.50675000000000003</v>
      </c>
      <c r="AM158">
        <f t="shared" si="58"/>
        <v>1.5173990905493533E-2</v>
      </c>
      <c r="AN158">
        <f t="shared" si="59"/>
        <v>4</v>
      </c>
      <c r="AO158">
        <f t="shared" si="60"/>
        <v>7.6124258789062618E-8</v>
      </c>
      <c r="AP158">
        <f t="shared" si="61"/>
        <v>1.6995811523437521E-8</v>
      </c>
      <c r="AQ158">
        <f t="shared" si="62"/>
        <v>4</v>
      </c>
      <c r="AR158">
        <f t="shared" si="63"/>
        <v>12.1309351544833</v>
      </c>
      <c r="AS158">
        <f t="shared" si="64"/>
        <v>0.74069708411268287</v>
      </c>
      <c r="AT158" s="24" t="str">
        <f t="shared" si="65"/>
        <v>Nontoxic</v>
      </c>
      <c r="AU158" s="2">
        <f t="shared" si="66"/>
        <v>124.50859950859952</v>
      </c>
      <c r="AV158" s="26" t="s">
        <v>884</v>
      </c>
      <c r="AW158" s="4" t="s">
        <v>666</v>
      </c>
      <c r="AX158" s="2">
        <f t="shared" si="67"/>
        <v>3</v>
      </c>
      <c r="AY158" s="2">
        <f t="shared" si="68"/>
        <v>3</v>
      </c>
      <c r="AZ158" s="2">
        <f t="shared" si="69"/>
        <v>1.5526666666666675E-3</v>
      </c>
      <c r="BA158" s="2">
        <f t="shared" si="70"/>
        <v>2.3025000000000045E-4</v>
      </c>
      <c r="BB158" s="2">
        <f t="shared" si="71"/>
        <v>8.9145833333333395E-4</v>
      </c>
      <c r="BC158" s="2">
        <f t="shared" si="72"/>
        <v>1.1666666666666667</v>
      </c>
      <c r="BD158" s="2">
        <f t="shared" si="73"/>
        <v>2.0541151545283243</v>
      </c>
      <c r="BE158" s="2">
        <v>6.6349999999999998</v>
      </c>
      <c r="BF158" s="2" t="str">
        <f t="shared" si="74"/>
        <v>Same Var</v>
      </c>
      <c r="BG158" s="2">
        <f t="shared" si="75"/>
        <v>1.6210546787944562E-3</v>
      </c>
      <c r="BH158" s="2" t="str">
        <f t="shared" si="76"/>
        <v>NS</v>
      </c>
      <c r="BI158" s="2" t="str">
        <f t="shared" si="77"/>
        <v>NS</v>
      </c>
      <c r="BJ158" s="2" t="str">
        <f t="shared" si="78"/>
        <v/>
      </c>
      <c r="BK158" s="2" t="str">
        <f t="shared" si="79"/>
        <v/>
      </c>
      <c r="BL158" s="2" t="str">
        <f t="shared" si="80"/>
        <v/>
      </c>
    </row>
    <row r="159" spans="1:64" x14ac:dyDescent="0.2">
      <c r="A159" s="1" t="s">
        <v>142</v>
      </c>
      <c r="B159" s="1" t="s">
        <v>274</v>
      </c>
      <c r="C159" s="25">
        <v>39259</v>
      </c>
      <c r="D159" s="1" t="s">
        <v>750</v>
      </c>
      <c r="E159" s="7">
        <v>0.53125</v>
      </c>
      <c r="F159" s="1">
        <v>0.1</v>
      </c>
      <c r="G159" s="1" t="s">
        <v>881</v>
      </c>
      <c r="H159" s="1" t="s">
        <v>711</v>
      </c>
      <c r="I159" s="1" t="s">
        <v>61</v>
      </c>
      <c r="J159" s="1" t="s">
        <v>882</v>
      </c>
      <c r="K159">
        <v>0.75</v>
      </c>
      <c r="L159">
        <v>0.25</v>
      </c>
      <c r="M159" s="1">
        <v>0.36499999999999999</v>
      </c>
      <c r="N159" s="1">
        <v>0.40500000000000003</v>
      </c>
      <c r="O159" s="1">
        <v>0.39800000000000002</v>
      </c>
      <c r="P159" s="1">
        <v>0.46</v>
      </c>
      <c r="Y159">
        <f t="shared" si="54"/>
        <v>0.40700000000000003</v>
      </c>
      <c r="Z159">
        <f t="shared" si="55"/>
        <v>3.9403891516786353E-2</v>
      </c>
      <c r="AA159">
        <f t="shared" si="56"/>
        <v>4</v>
      </c>
      <c r="AB159" s="1">
        <v>0</v>
      </c>
      <c r="AC159" s="1">
        <v>0</v>
      </c>
      <c r="AD159" s="1">
        <v>0</v>
      </c>
      <c r="AE159" s="1">
        <v>0</v>
      </c>
      <c r="AL159">
        <f t="shared" si="57"/>
        <v>0</v>
      </c>
      <c r="AM159">
        <f t="shared" si="58"/>
        <v>0</v>
      </c>
      <c r="AN159">
        <f t="shared" si="59"/>
        <v>4</v>
      </c>
      <c r="AO159">
        <f t="shared" si="60"/>
        <v>4.7673993164062548E-8</v>
      </c>
      <c r="AP159">
        <f t="shared" si="61"/>
        <v>1.5891331054687517E-8</v>
      </c>
      <c r="AQ159">
        <f t="shared" si="62"/>
        <v>3</v>
      </c>
      <c r="AR159">
        <f t="shared" si="63"/>
        <v>-20.657858111634226</v>
      </c>
      <c r="AS159">
        <f t="shared" si="64"/>
        <v>0.76489232840434507</v>
      </c>
      <c r="AT159" s="24" t="str">
        <f t="shared" si="65"/>
        <v>Toxic</v>
      </c>
      <c r="AU159" s="2">
        <f t="shared" si="66"/>
        <v>0</v>
      </c>
      <c r="AV159" s="4" t="s">
        <v>664</v>
      </c>
      <c r="AW159" t="s">
        <v>667</v>
      </c>
      <c r="AX159" s="2">
        <f t="shared" si="67"/>
        <v>3</v>
      </c>
      <c r="AY159" s="2">
        <f t="shared" si="68"/>
        <v>3</v>
      </c>
      <c r="AZ159" s="2">
        <f t="shared" si="69"/>
        <v>1.5526666666666675E-3</v>
      </c>
      <c r="BA159" s="2">
        <f t="shared" si="70"/>
        <v>0</v>
      </c>
      <c r="BB159" s="2">
        <f t="shared" si="71"/>
        <v>7.7633333333333374E-4</v>
      </c>
      <c r="BC159" s="2">
        <f t="shared" si="72"/>
        <v>1.1666666666666667</v>
      </c>
      <c r="BD159" s="2" t="e">
        <f t="shared" si="73"/>
        <v>#NUM!</v>
      </c>
      <c r="BE159" s="2">
        <v>6.6349999999999998</v>
      </c>
      <c r="BF159" s="2" t="e">
        <f t="shared" si="74"/>
        <v>#NUM!</v>
      </c>
      <c r="BG159" s="2" t="e">
        <f t="shared" si="75"/>
        <v>#NUM!</v>
      </c>
      <c r="BH159" s="2" t="e">
        <f t="shared" si="76"/>
        <v>#NUM!</v>
      </c>
      <c r="BI159" s="2" t="str">
        <f t="shared" si="77"/>
        <v>Sig</v>
      </c>
      <c r="BJ159" s="2" t="str">
        <f t="shared" si="78"/>
        <v>Wilcoxon</v>
      </c>
      <c r="BK159" s="2" t="str">
        <f t="shared" si="79"/>
        <v/>
      </c>
      <c r="BL159" s="2" t="str">
        <f t="shared" si="80"/>
        <v/>
      </c>
    </row>
    <row r="160" spans="1:64" x14ac:dyDescent="0.2">
      <c r="A160" s="1" t="s">
        <v>142</v>
      </c>
      <c r="B160" s="1" t="s">
        <v>275</v>
      </c>
      <c r="C160" s="25">
        <v>39259</v>
      </c>
      <c r="D160" s="1" t="s">
        <v>750</v>
      </c>
      <c r="E160" s="7">
        <v>0.51041666666666663</v>
      </c>
      <c r="F160" s="1">
        <v>0.1</v>
      </c>
      <c r="G160" s="1" t="s">
        <v>881</v>
      </c>
      <c r="H160" s="1" t="s">
        <v>711</v>
      </c>
      <c r="I160" s="1" t="s">
        <v>61</v>
      </c>
      <c r="J160" s="1" t="s">
        <v>882</v>
      </c>
      <c r="K160">
        <v>0.75</v>
      </c>
      <c r="L160">
        <v>0.25</v>
      </c>
      <c r="M160" s="1">
        <v>0.36499999999999999</v>
      </c>
      <c r="N160" s="1">
        <v>0.40500000000000003</v>
      </c>
      <c r="O160" s="1">
        <v>0.39800000000000002</v>
      </c>
      <c r="P160" s="1">
        <v>0.46</v>
      </c>
      <c r="Y160">
        <f t="shared" si="54"/>
        <v>0.40700000000000003</v>
      </c>
      <c r="Z160">
        <f t="shared" si="55"/>
        <v>3.9403891516786353E-2</v>
      </c>
      <c r="AA160">
        <f t="shared" si="56"/>
        <v>4</v>
      </c>
      <c r="AB160" s="1">
        <v>0.46</v>
      </c>
      <c r="AC160" s="1">
        <v>0.46700000000000003</v>
      </c>
      <c r="AD160" s="1">
        <v>0.48699999999999999</v>
      </c>
      <c r="AE160" s="1">
        <v>0.50700000000000001</v>
      </c>
      <c r="AL160">
        <f t="shared" si="57"/>
        <v>0.48025000000000007</v>
      </c>
      <c r="AM160">
        <f t="shared" si="58"/>
        <v>2.1187653637594377E-2</v>
      </c>
      <c r="AN160">
        <f t="shared" si="59"/>
        <v>4</v>
      </c>
      <c r="AO160">
        <f t="shared" si="60"/>
        <v>1.0927845323350696E-7</v>
      </c>
      <c r="AP160">
        <f t="shared" si="61"/>
        <v>2.0089793004918992E-8</v>
      </c>
      <c r="AQ160">
        <f t="shared" si="62"/>
        <v>5</v>
      </c>
      <c r="AR160">
        <f t="shared" si="63"/>
        <v>9.6250814626227381</v>
      </c>
      <c r="AS160">
        <f t="shared" si="64"/>
        <v>0.72668684380042159</v>
      </c>
      <c r="AT160" s="24" t="str">
        <f t="shared" si="65"/>
        <v>Nontoxic</v>
      </c>
      <c r="AU160" s="2">
        <f t="shared" si="66"/>
        <v>117.99754299754301</v>
      </c>
      <c r="AV160" s="26" t="s">
        <v>884</v>
      </c>
      <c r="AW160" s="4" t="s">
        <v>666</v>
      </c>
      <c r="AX160" s="2">
        <f t="shared" si="67"/>
        <v>3</v>
      </c>
      <c r="AY160" s="2">
        <f t="shared" si="68"/>
        <v>3</v>
      </c>
      <c r="AZ160" s="2">
        <f t="shared" si="69"/>
        <v>1.5526666666666675E-3</v>
      </c>
      <c r="BA160" s="2">
        <f t="shared" si="70"/>
        <v>4.4891666666666626E-4</v>
      </c>
      <c r="BB160" s="2">
        <f t="shared" si="71"/>
        <v>1.000791666666667E-3</v>
      </c>
      <c r="BC160" s="2">
        <f t="shared" si="72"/>
        <v>1.1666666666666667</v>
      </c>
      <c r="BD160" s="2">
        <f t="shared" si="73"/>
        <v>0.93221184914580535</v>
      </c>
      <c r="BE160" s="2">
        <v>6.6349999999999998</v>
      </c>
      <c r="BF160" s="2" t="str">
        <f t="shared" si="74"/>
        <v>Same Var</v>
      </c>
      <c r="BG160" s="2">
        <f t="shared" si="75"/>
        <v>8.4688518836601515E-3</v>
      </c>
      <c r="BH160" s="2" t="str">
        <f t="shared" si="76"/>
        <v>NS</v>
      </c>
      <c r="BI160" s="2" t="str">
        <f t="shared" si="77"/>
        <v>NS</v>
      </c>
      <c r="BJ160" s="2" t="str">
        <f t="shared" si="78"/>
        <v/>
      </c>
      <c r="BK160" s="2" t="str">
        <f t="shared" si="79"/>
        <v/>
      </c>
      <c r="BL160" s="2" t="str">
        <f t="shared" si="80"/>
        <v/>
      </c>
    </row>
    <row r="161" spans="1:64" x14ac:dyDescent="0.2">
      <c r="A161" s="1" t="s">
        <v>142</v>
      </c>
      <c r="B161" s="1" t="s">
        <v>461</v>
      </c>
      <c r="C161" s="25">
        <v>38524</v>
      </c>
      <c r="D161" s="1" t="s">
        <v>810</v>
      </c>
      <c r="E161" s="7">
        <v>0.375</v>
      </c>
      <c r="F161" s="1">
        <v>0.1</v>
      </c>
      <c r="G161" s="1" t="s">
        <v>881</v>
      </c>
      <c r="H161" s="1" t="s">
        <v>711</v>
      </c>
      <c r="I161" s="1" t="s">
        <v>61</v>
      </c>
      <c r="J161" s="1" t="s">
        <v>882</v>
      </c>
      <c r="K161">
        <v>0.75</v>
      </c>
      <c r="L161">
        <v>0.25</v>
      </c>
      <c r="M161" s="1">
        <v>0.39500000000000002</v>
      </c>
      <c r="N161" s="1">
        <v>0.38400000000000001</v>
      </c>
      <c r="O161" s="1">
        <v>0.436</v>
      </c>
      <c r="P161" s="1">
        <v>0.45900000000000002</v>
      </c>
      <c r="Q161" s="1">
        <v>0.41399999999999998</v>
      </c>
      <c r="R161" s="1">
        <v>0.37</v>
      </c>
      <c r="S161" s="1">
        <v>0.4</v>
      </c>
      <c r="T161" s="1">
        <v>0.495</v>
      </c>
      <c r="Y161">
        <f t="shared" si="54"/>
        <v>0.41912500000000003</v>
      </c>
      <c r="Z161">
        <f t="shared" si="55"/>
        <v>4.1837910013356482E-2</v>
      </c>
      <c r="AA161">
        <f t="shared" si="56"/>
        <v>8</v>
      </c>
      <c r="AB161" s="1">
        <v>0.42499999999999999</v>
      </c>
      <c r="AC161" s="1">
        <v>0.377</v>
      </c>
      <c r="AD161" s="1">
        <v>0.375</v>
      </c>
      <c r="AE161" s="1">
        <v>0.373</v>
      </c>
      <c r="AL161">
        <f t="shared" si="57"/>
        <v>0.38750000000000001</v>
      </c>
      <c r="AM161">
        <f t="shared" si="58"/>
        <v>2.5053276565484731E-2</v>
      </c>
      <c r="AN161">
        <f t="shared" si="59"/>
        <v>4</v>
      </c>
      <c r="AO161">
        <f t="shared" si="60"/>
        <v>7.8395755265789483E-8</v>
      </c>
      <c r="AP161">
        <f t="shared" si="61"/>
        <v>1.0371562149101704E-8</v>
      </c>
      <c r="AQ161">
        <f t="shared" si="62"/>
        <v>7</v>
      </c>
      <c r="AR161">
        <f t="shared" si="63"/>
        <v>4.3719813257553826</v>
      </c>
      <c r="AS161">
        <f t="shared" si="64"/>
        <v>0.71114177808178591</v>
      </c>
      <c r="AT161" s="24" t="str">
        <f t="shared" si="65"/>
        <v>Nontoxic</v>
      </c>
      <c r="AU161" s="2">
        <f t="shared" si="66"/>
        <v>92.454518341783469</v>
      </c>
      <c r="AV161" s="4" t="s">
        <v>664</v>
      </c>
      <c r="AW161" t="s">
        <v>666</v>
      </c>
      <c r="AX161" s="2">
        <f t="shared" si="67"/>
        <v>7</v>
      </c>
      <c r="AY161" s="2">
        <f t="shared" si="68"/>
        <v>3</v>
      </c>
      <c r="AZ161" s="2">
        <f t="shared" si="69"/>
        <v>1.7504107142857145E-3</v>
      </c>
      <c r="BA161" s="2">
        <f t="shared" si="70"/>
        <v>6.2766666666666646E-4</v>
      </c>
      <c r="BB161" s="2">
        <f t="shared" si="71"/>
        <v>1.4135875000000002E-3</v>
      </c>
      <c r="BC161" s="2">
        <f t="shared" si="72"/>
        <v>1.1253968253968254</v>
      </c>
      <c r="BD161" s="2">
        <f t="shared" si="73"/>
        <v>0.83489921863058325</v>
      </c>
      <c r="BE161" s="2">
        <v>6.6349999999999998</v>
      </c>
      <c r="BF161" s="2" t="str">
        <f t="shared" si="74"/>
        <v>Same Var</v>
      </c>
      <c r="BG161" s="2">
        <f t="shared" si="75"/>
        <v>9.9790003609261907E-2</v>
      </c>
      <c r="BH161" s="2" t="str">
        <f t="shared" si="76"/>
        <v>NS</v>
      </c>
      <c r="BI161" s="2" t="str">
        <f t="shared" si="77"/>
        <v>NS</v>
      </c>
      <c r="BJ161" s="2" t="str">
        <f t="shared" si="78"/>
        <v>Wilcoxon</v>
      </c>
      <c r="BK161" s="2" t="str">
        <f t="shared" si="79"/>
        <v/>
      </c>
      <c r="BL161" s="2" t="str">
        <f t="shared" si="80"/>
        <v/>
      </c>
    </row>
    <row r="162" spans="1:64" x14ac:dyDescent="0.2">
      <c r="A162" s="1" t="s">
        <v>142</v>
      </c>
      <c r="B162" s="1" t="s">
        <v>475</v>
      </c>
      <c r="C162" s="25">
        <v>38523</v>
      </c>
      <c r="D162" s="1" t="s">
        <v>810</v>
      </c>
      <c r="E162" s="7">
        <v>0.70833333333333337</v>
      </c>
      <c r="F162" s="1">
        <v>0</v>
      </c>
      <c r="G162" s="1" t="s">
        <v>881</v>
      </c>
      <c r="H162" s="1" t="s">
        <v>711</v>
      </c>
      <c r="I162" s="1" t="s">
        <v>61</v>
      </c>
      <c r="J162" s="1" t="s">
        <v>882</v>
      </c>
      <c r="K162">
        <v>0.75</v>
      </c>
      <c r="L162">
        <v>0.25</v>
      </c>
      <c r="M162" s="1">
        <v>0.39500000000000002</v>
      </c>
      <c r="N162" s="1">
        <v>0.38400000000000001</v>
      </c>
      <c r="O162" s="1">
        <v>0.436</v>
      </c>
      <c r="P162" s="1">
        <v>0.45900000000000002</v>
      </c>
      <c r="Q162" s="1">
        <v>0.41399999999999998</v>
      </c>
      <c r="R162" s="1">
        <v>0.37</v>
      </c>
      <c r="S162" s="1">
        <v>0.4</v>
      </c>
      <c r="T162" s="1">
        <v>0.495</v>
      </c>
      <c r="Y162">
        <f t="shared" si="54"/>
        <v>0.41912500000000003</v>
      </c>
      <c r="Z162">
        <f t="shared" si="55"/>
        <v>4.1837910013356482E-2</v>
      </c>
      <c r="AA162">
        <f t="shared" si="56"/>
        <v>8</v>
      </c>
      <c r="AB162" s="1">
        <v>0.40699999999999997</v>
      </c>
      <c r="AC162" s="1">
        <v>0.41499999999999998</v>
      </c>
      <c r="AD162" s="1">
        <v>0.41399999999999998</v>
      </c>
      <c r="AE162" s="1">
        <v>0.41499999999999998</v>
      </c>
      <c r="AL162">
        <f t="shared" si="57"/>
        <v>0.41275000000000001</v>
      </c>
      <c r="AM162">
        <f t="shared" si="58"/>
        <v>3.8622100754188262E-3</v>
      </c>
      <c r="AN162">
        <f t="shared" si="59"/>
        <v>4</v>
      </c>
      <c r="AO162">
        <f t="shared" si="60"/>
        <v>1.6079487739980358E-8</v>
      </c>
      <c r="AP162">
        <f t="shared" si="61"/>
        <v>2.1685842845183753E-9</v>
      </c>
      <c r="AQ162">
        <f t="shared" si="62"/>
        <v>7</v>
      </c>
      <c r="AR162">
        <f t="shared" si="63"/>
        <v>8.7388569467218407</v>
      </c>
      <c r="AS162">
        <f t="shared" si="64"/>
        <v>0.71114177808178591</v>
      </c>
      <c r="AT162" s="24" t="str">
        <f t="shared" si="65"/>
        <v>Nontoxic</v>
      </c>
      <c r="AU162" s="2">
        <f t="shared" si="66"/>
        <v>98.478974053086787</v>
      </c>
      <c r="AV162" s="4" t="s">
        <v>663</v>
      </c>
      <c r="AX162" s="2">
        <f t="shared" si="67"/>
        <v>7</v>
      </c>
      <c r="AY162" s="2">
        <f t="shared" si="68"/>
        <v>3</v>
      </c>
      <c r="AZ162" s="2">
        <f t="shared" si="69"/>
        <v>1.7504107142857145E-3</v>
      </c>
      <c r="BA162" s="2">
        <f t="shared" si="70"/>
        <v>1.4916666666666694E-5</v>
      </c>
      <c r="BB162" s="2">
        <f t="shared" si="71"/>
        <v>1.2297625000000001E-3</v>
      </c>
      <c r="BC162" s="2">
        <f t="shared" si="72"/>
        <v>1.1253968253968254</v>
      </c>
      <c r="BD162" s="2">
        <f t="shared" si="73"/>
        <v>9.5655910510927793</v>
      </c>
      <c r="BE162" s="2">
        <v>6.6349999999999998</v>
      </c>
      <c r="BF162" s="2" t="str">
        <f t="shared" si="74"/>
        <v>Sig Diff Var</v>
      </c>
      <c r="BG162" s="2">
        <f t="shared" si="75"/>
        <v>0.34077682887063732</v>
      </c>
      <c r="BH162" s="2" t="str">
        <f t="shared" si="76"/>
        <v>NS</v>
      </c>
      <c r="BI162" s="2" t="str">
        <f t="shared" si="77"/>
        <v>NS</v>
      </c>
      <c r="BJ162" s="2" t="str">
        <f t="shared" si="78"/>
        <v>Diff Var T-test</v>
      </c>
      <c r="BK162" s="2" t="str">
        <f t="shared" si="79"/>
        <v/>
      </c>
      <c r="BL162" s="2" t="str">
        <f t="shared" si="80"/>
        <v/>
      </c>
    </row>
    <row r="163" spans="1:64" x14ac:dyDescent="0.2">
      <c r="A163" s="1" t="s">
        <v>142</v>
      </c>
      <c r="B163" s="1" t="s">
        <v>479</v>
      </c>
      <c r="C163" s="25">
        <v>38524</v>
      </c>
      <c r="D163" s="1" t="s">
        <v>810</v>
      </c>
      <c r="E163" s="7">
        <v>0.66666666666666663</v>
      </c>
      <c r="F163" s="1">
        <v>0</v>
      </c>
      <c r="G163" s="1" t="s">
        <v>881</v>
      </c>
      <c r="H163" s="1" t="s">
        <v>711</v>
      </c>
      <c r="I163" s="1" t="s">
        <v>61</v>
      </c>
      <c r="J163" s="1" t="s">
        <v>882</v>
      </c>
      <c r="K163">
        <v>0.75</v>
      </c>
      <c r="L163">
        <v>0.25</v>
      </c>
      <c r="M163" s="1">
        <v>0.39500000000000002</v>
      </c>
      <c r="N163" s="1">
        <v>0.38400000000000001</v>
      </c>
      <c r="O163" s="1">
        <v>0.436</v>
      </c>
      <c r="P163" s="1">
        <v>0.45900000000000002</v>
      </c>
      <c r="Q163" s="1">
        <v>0.41399999999999998</v>
      </c>
      <c r="R163" s="1">
        <v>0.37</v>
      </c>
      <c r="S163" s="1">
        <v>0.4</v>
      </c>
      <c r="T163" s="1">
        <v>0.495</v>
      </c>
      <c r="Y163">
        <f t="shared" si="54"/>
        <v>0.41912500000000003</v>
      </c>
      <c r="Z163">
        <f t="shared" si="55"/>
        <v>4.1837910013356482E-2</v>
      </c>
      <c r="AA163">
        <f t="shared" si="56"/>
        <v>8</v>
      </c>
      <c r="AB163" s="1">
        <v>0.36599999999999999</v>
      </c>
      <c r="AC163" s="1">
        <v>0.44600000000000001</v>
      </c>
      <c r="AD163" s="1">
        <v>0.40200000000000002</v>
      </c>
      <c r="AE163" s="1">
        <v>0.45200000000000001</v>
      </c>
      <c r="AL163">
        <f t="shared" si="57"/>
        <v>0.41649999999999998</v>
      </c>
      <c r="AM163">
        <f t="shared" si="58"/>
        <v>4.0377386410382403E-2</v>
      </c>
      <c r="AN163">
        <f t="shared" si="59"/>
        <v>4</v>
      </c>
      <c r="AO163">
        <f t="shared" si="60"/>
        <v>2.8159906627769428E-7</v>
      </c>
      <c r="AP163">
        <f t="shared" si="61"/>
        <v>5.7538673260212831E-8</v>
      </c>
      <c r="AQ163">
        <f t="shared" si="62"/>
        <v>4</v>
      </c>
      <c r="AR163">
        <f t="shared" si="63"/>
        <v>4.4346274370278094</v>
      </c>
      <c r="AS163">
        <f t="shared" si="64"/>
        <v>0.74069708411268287</v>
      </c>
      <c r="AT163" s="24" t="str">
        <f t="shared" si="65"/>
        <v>Nontoxic</v>
      </c>
      <c r="AU163" s="2">
        <f t="shared" si="66"/>
        <v>99.373695198329841</v>
      </c>
      <c r="AV163" s="4" t="s">
        <v>663</v>
      </c>
      <c r="AX163" s="2">
        <f t="shared" si="67"/>
        <v>7</v>
      </c>
      <c r="AY163" s="2">
        <f t="shared" si="68"/>
        <v>3</v>
      </c>
      <c r="AZ163" s="2">
        <f t="shared" si="69"/>
        <v>1.7504107142857145E-3</v>
      </c>
      <c r="BA163" s="2">
        <f t="shared" si="70"/>
        <v>1.6303333333333335E-3</v>
      </c>
      <c r="BB163" s="2">
        <f t="shared" si="71"/>
        <v>1.7143875000000003E-3</v>
      </c>
      <c r="BC163" s="2">
        <f t="shared" si="72"/>
        <v>1.1253968253968254</v>
      </c>
      <c r="BD163" s="2">
        <f t="shared" si="73"/>
        <v>4.6668703678860749E-3</v>
      </c>
      <c r="BE163" s="2">
        <v>6.6349999999999998</v>
      </c>
      <c r="BF163" s="2" t="str">
        <f t="shared" si="74"/>
        <v>Same Var</v>
      </c>
      <c r="BG163" s="2">
        <f t="shared" si="75"/>
        <v>0.45979525355642564</v>
      </c>
      <c r="BH163" s="2" t="str">
        <f t="shared" si="76"/>
        <v>NS</v>
      </c>
      <c r="BI163" s="2" t="str">
        <f t="shared" si="77"/>
        <v>NS</v>
      </c>
      <c r="BJ163" s="2" t="str">
        <f t="shared" si="78"/>
        <v>Same Var T-test</v>
      </c>
      <c r="BK163" s="2" t="str">
        <f t="shared" si="79"/>
        <v/>
      </c>
      <c r="BL163" s="2" t="str">
        <f t="shared" si="80"/>
        <v/>
      </c>
    </row>
    <row r="164" spans="1:64" x14ac:dyDescent="0.2">
      <c r="A164" s="1" t="s">
        <v>142</v>
      </c>
      <c r="B164" s="1" t="s">
        <v>277</v>
      </c>
      <c r="C164" s="25">
        <v>39260</v>
      </c>
      <c r="D164" s="1" t="s">
        <v>753</v>
      </c>
      <c r="E164" s="7">
        <v>0.375</v>
      </c>
      <c r="F164" s="1">
        <v>0.1</v>
      </c>
      <c r="G164" s="1" t="s">
        <v>881</v>
      </c>
      <c r="H164" s="1" t="s">
        <v>711</v>
      </c>
      <c r="I164" s="1" t="s">
        <v>61</v>
      </c>
      <c r="J164" s="1" t="s">
        <v>882</v>
      </c>
      <c r="K164">
        <v>0.75</v>
      </c>
      <c r="L164">
        <v>0.25</v>
      </c>
      <c r="M164" s="1">
        <v>0.38900000000000001</v>
      </c>
      <c r="N164" s="1">
        <v>0.40100000000000002</v>
      </c>
      <c r="O164" s="1">
        <v>0.33500000000000002</v>
      </c>
      <c r="P164" s="1">
        <v>0.437</v>
      </c>
      <c r="Y164">
        <f t="shared" si="54"/>
        <v>0.39050000000000001</v>
      </c>
      <c r="Z164">
        <f t="shared" si="55"/>
        <v>4.2249260348555209E-2</v>
      </c>
      <c r="AA164">
        <f t="shared" si="56"/>
        <v>4</v>
      </c>
      <c r="AB164" s="1">
        <v>0.45600000000000002</v>
      </c>
      <c r="AC164" s="1">
        <v>0.42899999999999999</v>
      </c>
      <c r="AD164" s="1">
        <v>0.47399999999999998</v>
      </c>
      <c r="AE164" s="1">
        <v>0.40500000000000003</v>
      </c>
      <c r="AL164">
        <f t="shared" si="57"/>
        <v>0.441</v>
      </c>
      <c r="AM164">
        <f t="shared" si="58"/>
        <v>3.0298514815086216E-2</v>
      </c>
      <c r="AN164">
        <f t="shared" si="59"/>
        <v>4</v>
      </c>
      <c r="AO164">
        <f t="shared" si="60"/>
        <v>2.3089526586914031E-7</v>
      </c>
      <c r="AP164">
        <f t="shared" si="61"/>
        <v>3.855969799804682E-8</v>
      </c>
      <c r="AQ164">
        <f t="shared" si="62"/>
        <v>5</v>
      </c>
      <c r="AR164">
        <f t="shared" si="63"/>
        <v>6.7573218724516453</v>
      </c>
      <c r="AS164">
        <f t="shared" si="64"/>
        <v>0.72668684380042159</v>
      </c>
      <c r="AT164" s="24" t="str">
        <f t="shared" si="65"/>
        <v>Nontoxic</v>
      </c>
      <c r="AU164" s="2">
        <f t="shared" si="66"/>
        <v>112.93213828425095</v>
      </c>
      <c r="AV164" s="26" t="s">
        <v>884</v>
      </c>
      <c r="AW164" s="4" t="s">
        <v>666</v>
      </c>
      <c r="AX164" s="2">
        <f t="shared" si="67"/>
        <v>3</v>
      </c>
      <c r="AY164" s="2">
        <f t="shared" si="68"/>
        <v>3</v>
      </c>
      <c r="AZ164" s="2">
        <f t="shared" si="69"/>
        <v>1.7849999999999995E-3</v>
      </c>
      <c r="BA164" s="2">
        <f t="shared" si="70"/>
        <v>9.179999999999989E-4</v>
      </c>
      <c r="BB164" s="2">
        <f t="shared" si="71"/>
        <v>1.3514999999999992E-3</v>
      </c>
      <c r="BC164" s="2">
        <f t="shared" si="72"/>
        <v>1.1666666666666667</v>
      </c>
      <c r="BD164" s="2">
        <f t="shared" si="73"/>
        <v>0.27917909125398971</v>
      </c>
      <c r="BE164" s="2">
        <v>6.6349999999999998</v>
      </c>
      <c r="BF164" s="2" t="str">
        <f t="shared" si="74"/>
        <v>Same Var</v>
      </c>
      <c r="BG164" s="2">
        <f t="shared" si="75"/>
        <v>5.0035597856551282E-2</v>
      </c>
      <c r="BH164" s="2" t="str">
        <f t="shared" si="76"/>
        <v>NS</v>
      </c>
      <c r="BI164" s="2" t="str">
        <f t="shared" si="77"/>
        <v>NS</v>
      </c>
      <c r="BJ164" s="2" t="str">
        <f t="shared" si="78"/>
        <v/>
      </c>
      <c r="BK164" s="2" t="str">
        <f t="shared" si="79"/>
        <v/>
      </c>
      <c r="BL164" s="2" t="str">
        <f t="shared" si="80"/>
        <v/>
      </c>
    </row>
    <row r="165" spans="1:64" x14ac:dyDescent="0.2">
      <c r="A165" s="1" t="s">
        <v>142</v>
      </c>
      <c r="B165" s="1" t="s">
        <v>482</v>
      </c>
      <c r="C165" s="25">
        <v>39065</v>
      </c>
      <c r="D165" s="1" t="s">
        <v>855</v>
      </c>
      <c r="E165" s="7">
        <v>0.48958333333333331</v>
      </c>
      <c r="F165" s="1">
        <v>0.1</v>
      </c>
      <c r="G165" s="1" t="s">
        <v>881</v>
      </c>
      <c r="H165" s="1" t="s">
        <v>711</v>
      </c>
      <c r="I165" s="1" t="s">
        <v>61</v>
      </c>
      <c r="J165" s="1" t="s">
        <v>882</v>
      </c>
      <c r="K165">
        <v>0.75</v>
      </c>
      <c r="L165">
        <v>0.25</v>
      </c>
      <c r="M165" s="1">
        <v>0.53</v>
      </c>
      <c r="N165" s="1">
        <v>0.54</v>
      </c>
      <c r="O165" s="1">
        <v>0.61</v>
      </c>
      <c r="P165" s="1">
        <v>0.61</v>
      </c>
      <c r="Y165">
        <f t="shared" si="54"/>
        <v>0.57250000000000001</v>
      </c>
      <c r="Z165">
        <f t="shared" si="55"/>
        <v>4.3493294502332941E-2</v>
      </c>
      <c r="AA165">
        <f t="shared" si="56"/>
        <v>4</v>
      </c>
      <c r="AB165" s="1">
        <v>0.6</v>
      </c>
      <c r="AC165" s="1">
        <v>0.47</v>
      </c>
      <c r="AD165" s="1">
        <v>0.36</v>
      </c>
      <c r="AE165" s="1">
        <v>0.59</v>
      </c>
      <c r="AL165">
        <f t="shared" si="57"/>
        <v>0.50499999999999989</v>
      </c>
      <c r="AM165">
        <f t="shared" si="58"/>
        <v>0.11328430311977648</v>
      </c>
      <c r="AN165">
        <f t="shared" si="59"/>
        <v>4</v>
      </c>
      <c r="AO165">
        <f t="shared" si="60"/>
        <v>1.2071100684272031E-5</v>
      </c>
      <c r="AP165">
        <f t="shared" si="61"/>
        <v>3.4547223635073419E-6</v>
      </c>
      <c r="AQ165">
        <f t="shared" si="62"/>
        <v>3</v>
      </c>
      <c r="AR165">
        <f t="shared" si="63"/>
        <v>1.2830059474297222</v>
      </c>
      <c r="AS165">
        <f t="shared" si="64"/>
        <v>0.76489232840434507</v>
      </c>
      <c r="AT165" s="24" t="str">
        <f t="shared" si="65"/>
        <v>Nontoxic</v>
      </c>
      <c r="AU165" s="2">
        <f t="shared" si="66"/>
        <v>88.209606986899544</v>
      </c>
      <c r="AV165" s="4" t="s">
        <v>663</v>
      </c>
      <c r="AX165" s="2">
        <f t="shared" si="67"/>
        <v>3</v>
      </c>
      <c r="AY165" s="2">
        <f t="shared" si="68"/>
        <v>3</v>
      </c>
      <c r="AZ165" s="2">
        <f t="shared" si="69"/>
        <v>1.8916666666666648E-3</v>
      </c>
      <c r="BA165" s="2">
        <f t="shared" si="70"/>
        <v>1.28333333333334E-2</v>
      </c>
      <c r="BB165" s="2">
        <f t="shared" si="71"/>
        <v>7.3625000000000322E-3</v>
      </c>
      <c r="BC165" s="2">
        <f t="shared" si="72"/>
        <v>1.1666666666666667</v>
      </c>
      <c r="BD165" s="2">
        <f t="shared" si="73"/>
        <v>2.0656153816210989</v>
      </c>
      <c r="BE165" s="2">
        <v>6.6349999999999998</v>
      </c>
      <c r="BF165" s="2" t="str">
        <f t="shared" si="74"/>
        <v>Same Var</v>
      </c>
      <c r="BG165" s="2">
        <f t="shared" si="75"/>
        <v>0.15424659227058793</v>
      </c>
      <c r="BH165" s="2" t="str">
        <f t="shared" si="76"/>
        <v>NS</v>
      </c>
      <c r="BI165" s="2" t="str">
        <f t="shared" si="77"/>
        <v>NS</v>
      </c>
      <c r="BJ165" s="2" t="str">
        <f t="shared" si="78"/>
        <v>Same Var T-test</v>
      </c>
      <c r="BK165" s="2" t="str">
        <f t="shared" si="79"/>
        <v/>
      </c>
      <c r="BL165" s="2" t="str">
        <f t="shared" si="80"/>
        <v/>
      </c>
    </row>
    <row r="166" spans="1:64" x14ac:dyDescent="0.2">
      <c r="A166" s="1" t="s">
        <v>142</v>
      </c>
      <c r="B166" s="1" t="s">
        <v>504</v>
      </c>
      <c r="C166" s="25">
        <v>39065</v>
      </c>
      <c r="D166" s="1" t="s">
        <v>855</v>
      </c>
      <c r="E166" s="7">
        <v>0.34097222222222223</v>
      </c>
      <c r="F166" s="1">
        <v>0.1</v>
      </c>
      <c r="G166" s="1" t="s">
        <v>881</v>
      </c>
      <c r="H166" s="1" t="s">
        <v>711</v>
      </c>
      <c r="I166" s="1" t="s">
        <v>61</v>
      </c>
      <c r="J166" s="1" t="s">
        <v>882</v>
      </c>
      <c r="K166">
        <v>0.75</v>
      </c>
      <c r="L166">
        <v>0.25</v>
      </c>
      <c r="M166" s="1">
        <v>0.53</v>
      </c>
      <c r="N166" s="1">
        <v>0.54</v>
      </c>
      <c r="O166" s="1">
        <v>0.61</v>
      </c>
      <c r="P166" s="1">
        <v>0.61</v>
      </c>
      <c r="Y166">
        <f t="shared" si="54"/>
        <v>0.57250000000000001</v>
      </c>
      <c r="Z166">
        <f t="shared" si="55"/>
        <v>4.3493294502332941E-2</v>
      </c>
      <c r="AA166">
        <f t="shared" si="56"/>
        <v>4</v>
      </c>
      <c r="AB166" s="1">
        <v>0.46</v>
      </c>
      <c r="AC166" s="1">
        <v>0.51</v>
      </c>
      <c r="AD166" s="1">
        <v>0.56999999999999995</v>
      </c>
      <c r="AE166" s="1">
        <v>0.53</v>
      </c>
      <c r="AL166">
        <f t="shared" si="57"/>
        <v>0.51750000000000007</v>
      </c>
      <c r="AM166">
        <f t="shared" si="58"/>
        <v>4.5734742446707451E-2</v>
      </c>
      <c r="AN166">
        <f t="shared" si="59"/>
        <v>4</v>
      </c>
      <c r="AO166">
        <f t="shared" si="60"/>
        <v>6.2241416083441711E-7</v>
      </c>
      <c r="AP166">
        <f t="shared" si="61"/>
        <v>1.1473538434063923E-7</v>
      </c>
      <c r="AQ166">
        <f t="shared" si="62"/>
        <v>5</v>
      </c>
      <c r="AR166">
        <f t="shared" si="63"/>
        <v>3.1374677020567252</v>
      </c>
      <c r="AS166">
        <f t="shared" si="64"/>
        <v>0.72668684380042159</v>
      </c>
      <c r="AT166" s="24" t="str">
        <f t="shared" si="65"/>
        <v>Nontoxic</v>
      </c>
      <c r="AU166" s="2">
        <f t="shared" si="66"/>
        <v>90.39301310043669</v>
      </c>
      <c r="AV166" s="4" t="s">
        <v>663</v>
      </c>
      <c r="AX166" s="2">
        <f t="shared" si="67"/>
        <v>3</v>
      </c>
      <c r="AY166" s="2">
        <f t="shared" si="68"/>
        <v>3</v>
      </c>
      <c r="AZ166" s="2">
        <f t="shared" si="69"/>
        <v>1.8916666666666648E-3</v>
      </c>
      <c r="BA166" s="2">
        <f t="shared" si="70"/>
        <v>2.0916666666666644E-3</v>
      </c>
      <c r="BB166" s="2">
        <f t="shared" si="71"/>
        <v>1.9916666666666646E-3</v>
      </c>
      <c r="BC166" s="2">
        <f t="shared" si="72"/>
        <v>1.1666666666666667</v>
      </c>
      <c r="BD166" s="2">
        <f t="shared" si="73"/>
        <v>6.4906643567163814E-3</v>
      </c>
      <c r="BE166" s="2">
        <v>6.6349999999999998</v>
      </c>
      <c r="BF166" s="2" t="str">
        <f t="shared" si="74"/>
        <v>Same Var</v>
      </c>
      <c r="BG166" s="2">
        <f t="shared" si="75"/>
        <v>6.5991192556253728E-2</v>
      </c>
      <c r="BH166" s="2" t="str">
        <f t="shared" si="76"/>
        <v>NS</v>
      </c>
      <c r="BI166" s="2" t="str">
        <f t="shared" si="77"/>
        <v>NS</v>
      </c>
      <c r="BJ166" s="2" t="str">
        <f t="shared" si="78"/>
        <v>Same Var T-test</v>
      </c>
      <c r="BK166" s="2" t="str">
        <f t="shared" si="79"/>
        <v/>
      </c>
      <c r="BL166" s="2" t="str">
        <f t="shared" si="80"/>
        <v/>
      </c>
    </row>
    <row r="167" spans="1:64" x14ac:dyDescent="0.2">
      <c r="A167" s="1" t="s">
        <v>142</v>
      </c>
      <c r="B167" s="1" t="s">
        <v>516</v>
      </c>
      <c r="C167" s="25">
        <v>39065</v>
      </c>
      <c r="D167" s="1" t="s">
        <v>855</v>
      </c>
      <c r="E167" s="7">
        <v>0.57499999999999996</v>
      </c>
      <c r="F167" s="1">
        <v>0.1</v>
      </c>
      <c r="G167" s="1" t="s">
        <v>881</v>
      </c>
      <c r="H167" s="1" t="s">
        <v>711</v>
      </c>
      <c r="I167" s="1" t="s">
        <v>61</v>
      </c>
      <c r="J167" s="1" t="s">
        <v>882</v>
      </c>
      <c r="K167">
        <v>0.75</v>
      </c>
      <c r="L167">
        <v>0.25</v>
      </c>
      <c r="M167" s="1">
        <v>0.53</v>
      </c>
      <c r="N167" s="1">
        <v>0.54</v>
      </c>
      <c r="O167" s="1">
        <v>0.61</v>
      </c>
      <c r="P167" s="1">
        <v>0.61</v>
      </c>
      <c r="Y167">
        <f t="shared" si="54"/>
        <v>0.57250000000000001</v>
      </c>
      <c r="Z167">
        <f t="shared" si="55"/>
        <v>4.3493294502332941E-2</v>
      </c>
      <c r="AA167">
        <f t="shared" si="56"/>
        <v>4</v>
      </c>
      <c r="AB167" s="1">
        <v>0.4</v>
      </c>
      <c r="AC167" s="1">
        <v>0.42</v>
      </c>
      <c r="AD167" s="1">
        <v>0.52</v>
      </c>
      <c r="AE167" s="1">
        <v>0.48</v>
      </c>
      <c r="AL167">
        <f t="shared" si="57"/>
        <v>0.45500000000000002</v>
      </c>
      <c r="AM167">
        <f t="shared" si="58"/>
        <v>5.5075705472860677E-2</v>
      </c>
      <c r="AN167">
        <f t="shared" si="59"/>
        <v>4</v>
      </c>
      <c r="AO167">
        <f t="shared" si="60"/>
        <v>1.0492907884385654E-6</v>
      </c>
      <c r="AP167">
        <f t="shared" si="61"/>
        <v>2.1527791906285686E-7</v>
      </c>
      <c r="AQ167">
        <f t="shared" si="62"/>
        <v>4</v>
      </c>
      <c r="AR167">
        <f t="shared" si="63"/>
        <v>0.80064483989735324</v>
      </c>
      <c r="AS167">
        <f t="shared" si="64"/>
        <v>0.74069708411268287</v>
      </c>
      <c r="AT167" s="24" t="str">
        <f t="shared" si="65"/>
        <v>Nontoxic</v>
      </c>
      <c r="AU167" s="2">
        <f t="shared" si="66"/>
        <v>79.47598253275109</v>
      </c>
      <c r="AV167" s="4" t="s">
        <v>663</v>
      </c>
      <c r="AX167" s="2">
        <f t="shared" si="67"/>
        <v>3</v>
      </c>
      <c r="AY167" s="2">
        <f t="shared" si="68"/>
        <v>3</v>
      </c>
      <c r="AZ167" s="2">
        <f t="shared" si="69"/>
        <v>1.8916666666666648E-3</v>
      </c>
      <c r="BA167" s="2">
        <f t="shared" si="70"/>
        <v>3.0333333333332955E-3</v>
      </c>
      <c r="BB167" s="2">
        <f t="shared" si="71"/>
        <v>2.4624999999999799E-3</v>
      </c>
      <c r="BC167" s="2">
        <f t="shared" si="72"/>
        <v>1.1666666666666667</v>
      </c>
      <c r="BD167" s="2">
        <f t="shared" si="73"/>
        <v>0.14202974204783711</v>
      </c>
      <c r="BE167" s="2">
        <v>6.6349999999999998</v>
      </c>
      <c r="BF167" s="2" t="str">
        <f t="shared" si="74"/>
        <v>Same Var</v>
      </c>
      <c r="BG167" s="2">
        <f t="shared" si="75"/>
        <v>7.7229631374575699E-3</v>
      </c>
      <c r="BH167" s="2" t="str">
        <f t="shared" si="76"/>
        <v>Sig</v>
      </c>
      <c r="BI167" s="2" t="str">
        <f t="shared" si="77"/>
        <v>Sig</v>
      </c>
      <c r="BJ167" s="2" t="str">
        <f t="shared" si="78"/>
        <v>Same Var T-test</v>
      </c>
      <c r="BK167" s="2" t="str">
        <f t="shared" si="79"/>
        <v/>
      </c>
      <c r="BL167" s="2" t="str">
        <f t="shared" si="80"/>
        <v>NOECToxicLess25</v>
      </c>
    </row>
    <row r="168" spans="1:64" x14ac:dyDescent="0.2">
      <c r="A168" s="1" t="s">
        <v>142</v>
      </c>
      <c r="B168" s="1" t="s">
        <v>529</v>
      </c>
      <c r="C168" s="25">
        <v>39065</v>
      </c>
      <c r="D168" s="1" t="s">
        <v>855</v>
      </c>
      <c r="E168" s="7">
        <v>0.50902777777777775</v>
      </c>
      <c r="F168" s="1">
        <v>0.1</v>
      </c>
      <c r="G168" s="1" t="s">
        <v>881</v>
      </c>
      <c r="H168" s="1" t="s">
        <v>711</v>
      </c>
      <c r="I168" s="1" t="s">
        <v>61</v>
      </c>
      <c r="J168" s="1" t="s">
        <v>882</v>
      </c>
      <c r="K168">
        <v>0.75</v>
      </c>
      <c r="L168">
        <v>0.25</v>
      </c>
      <c r="M168" s="1">
        <v>0.53</v>
      </c>
      <c r="N168" s="1">
        <v>0.54</v>
      </c>
      <c r="O168" s="1">
        <v>0.61</v>
      </c>
      <c r="P168" s="1">
        <v>0.61</v>
      </c>
      <c r="Y168">
        <f t="shared" si="54"/>
        <v>0.57250000000000001</v>
      </c>
      <c r="Z168">
        <f t="shared" si="55"/>
        <v>4.3493294502332941E-2</v>
      </c>
      <c r="AA168">
        <f t="shared" si="56"/>
        <v>4</v>
      </c>
      <c r="AB168" s="1">
        <v>0.6</v>
      </c>
      <c r="AC168" s="1">
        <v>0.45</v>
      </c>
      <c r="AD168" s="1">
        <v>0.5</v>
      </c>
      <c r="AE168" s="1">
        <v>0.47</v>
      </c>
      <c r="AL168">
        <f t="shared" si="57"/>
        <v>0.505</v>
      </c>
      <c r="AM168">
        <f t="shared" si="58"/>
        <v>6.6583281184793591E-2</v>
      </c>
      <c r="AN168">
        <f t="shared" si="59"/>
        <v>4</v>
      </c>
      <c r="AO168">
        <f t="shared" si="60"/>
        <v>1.8888350592718868E-6</v>
      </c>
      <c r="AP168">
        <f t="shared" si="61"/>
        <v>4.3305569684063112E-7</v>
      </c>
      <c r="AQ168">
        <f t="shared" si="62"/>
        <v>4</v>
      </c>
      <c r="AR168">
        <f t="shared" si="63"/>
        <v>2.0399375808992244</v>
      </c>
      <c r="AS168">
        <f t="shared" si="64"/>
        <v>0.74069708411268287</v>
      </c>
      <c r="AT168" s="24" t="str">
        <f t="shared" si="65"/>
        <v>Nontoxic</v>
      </c>
      <c r="AU168" s="2">
        <f t="shared" si="66"/>
        <v>88.209606986899558</v>
      </c>
      <c r="AV168" s="4" t="s">
        <v>663</v>
      </c>
      <c r="AX168" s="2">
        <f t="shared" si="67"/>
        <v>3</v>
      </c>
      <c r="AY168" s="2">
        <f t="shared" si="68"/>
        <v>3</v>
      </c>
      <c r="AZ168" s="2">
        <f t="shared" si="69"/>
        <v>1.8916666666666648E-3</v>
      </c>
      <c r="BA168" s="2">
        <f t="shared" si="70"/>
        <v>4.4333333333332883E-3</v>
      </c>
      <c r="BB168" s="2">
        <f t="shared" si="71"/>
        <v>3.1624999999999765E-3</v>
      </c>
      <c r="BC168" s="2">
        <f t="shared" si="72"/>
        <v>1.1666666666666667</v>
      </c>
      <c r="BD168" s="2">
        <f t="shared" si="73"/>
        <v>0.4528689090385366</v>
      </c>
      <c r="BE168" s="2">
        <v>6.6349999999999998</v>
      </c>
      <c r="BF168" s="2" t="str">
        <f t="shared" si="74"/>
        <v>Same Var</v>
      </c>
      <c r="BG168" s="2">
        <f t="shared" si="75"/>
        <v>7.0264274832717036E-2</v>
      </c>
      <c r="BH168" s="2" t="str">
        <f t="shared" si="76"/>
        <v>NS</v>
      </c>
      <c r="BI168" s="2" t="str">
        <f t="shared" si="77"/>
        <v>NS</v>
      </c>
      <c r="BJ168" s="2" t="str">
        <f t="shared" si="78"/>
        <v>Same Var T-test</v>
      </c>
      <c r="BK168" s="2" t="str">
        <f t="shared" si="79"/>
        <v/>
      </c>
      <c r="BL168" s="2" t="str">
        <f t="shared" si="80"/>
        <v/>
      </c>
    </row>
    <row r="169" spans="1:64" x14ac:dyDescent="0.2">
      <c r="A169" s="1" t="s">
        <v>142</v>
      </c>
      <c r="B169" s="1" t="s">
        <v>532</v>
      </c>
      <c r="C169" s="25">
        <v>39065</v>
      </c>
      <c r="D169" s="1" t="s">
        <v>855</v>
      </c>
      <c r="E169" s="7">
        <v>0.46736111111111112</v>
      </c>
      <c r="F169" s="1">
        <v>0.1</v>
      </c>
      <c r="G169" s="1" t="s">
        <v>881</v>
      </c>
      <c r="H169" s="1" t="s">
        <v>711</v>
      </c>
      <c r="I169" s="1" t="s">
        <v>61</v>
      </c>
      <c r="J169" s="1" t="s">
        <v>882</v>
      </c>
      <c r="K169">
        <v>0.75</v>
      </c>
      <c r="L169">
        <v>0.25</v>
      </c>
      <c r="M169" s="1">
        <v>0.53</v>
      </c>
      <c r="N169" s="1">
        <v>0.54</v>
      </c>
      <c r="O169" s="1">
        <v>0.61</v>
      </c>
      <c r="P169" s="1">
        <v>0.61</v>
      </c>
      <c r="Y169">
        <f t="shared" si="54"/>
        <v>0.57250000000000001</v>
      </c>
      <c r="Z169">
        <f t="shared" si="55"/>
        <v>4.3493294502332941E-2</v>
      </c>
      <c r="AA169">
        <f t="shared" si="56"/>
        <v>4</v>
      </c>
      <c r="AB169" s="1">
        <v>0.63</v>
      </c>
      <c r="AC169" s="1">
        <v>0.57999999999999996</v>
      </c>
      <c r="AD169" s="1">
        <v>0.54</v>
      </c>
      <c r="AE169" s="1">
        <v>0.53</v>
      </c>
      <c r="AL169">
        <f t="shared" si="57"/>
        <v>0.57000000000000006</v>
      </c>
      <c r="AM169">
        <f t="shared" si="58"/>
        <v>4.5460605656619503E-2</v>
      </c>
      <c r="AN169">
        <f t="shared" si="59"/>
        <v>4</v>
      </c>
      <c r="AO169">
        <f t="shared" si="60"/>
        <v>6.1259156968858409E-7</v>
      </c>
      <c r="AP169">
        <f t="shared" si="61"/>
        <v>1.1256958572952817E-7</v>
      </c>
      <c r="AQ169">
        <f t="shared" si="62"/>
        <v>5</v>
      </c>
      <c r="AR169">
        <f t="shared" si="63"/>
        <v>5.0265473908473117</v>
      </c>
      <c r="AS169">
        <f t="shared" si="64"/>
        <v>0.72668684380042159</v>
      </c>
      <c r="AT169" s="24" t="str">
        <f t="shared" si="65"/>
        <v>Nontoxic</v>
      </c>
      <c r="AU169" s="2">
        <f t="shared" si="66"/>
        <v>99.563318777292579</v>
      </c>
      <c r="AV169" s="4" t="s">
        <v>663</v>
      </c>
      <c r="AX169" s="2">
        <f t="shared" si="67"/>
        <v>3</v>
      </c>
      <c r="AY169" s="2">
        <f t="shared" si="68"/>
        <v>3</v>
      </c>
      <c r="AZ169" s="2">
        <f t="shared" si="69"/>
        <v>1.8916666666666648E-3</v>
      </c>
      <c r="BA169" s="2">
        <f t="shared" si="70"/>
        <v>2.066666666666665E-3</v>
      </c>
      <c r="BB169" s="2">
        <f t="shared" si="71"/>
        <v>1.9791666666666651E-3</v>
      </c>
      <c r="BC169" s="2">
        <f t="shared" si="72"/>
        <v>1.1666666666666667</v>
      </c>
      <c r="BD169" s="2">
        <f t="shared" si="73"/>
        <v>5.0309570648810866E-3</v>
      </c>
      <c r="BE169" s="2">
        <v>6.6349999999999998</v>
      </c>
      <c r="BF169" s="2" t="str">
        <f t="shared" si="74"/>
        <v>Same Var</v>
      </c>
      <c r="BG169" s="2">
        <f t="shared" si="75"/>
        <v>0.46962078414630881</v>
      </c>
      <c r="BH169" s="2" t="str">
        <f t="shared" si="76"/>
        <v>NS</v>
      </c>
      <c r="BI169" s="2" t="str">
        <f t="shared" si="77"/>
        <v>NS</v>
      </c>
      <c r="BJ169" s="2" t="str">
        <f t="shared" si="78"/>
        <v>Same Var T-test</v>
      </c>
      <c r="BK169" s="2" t="str">
        <f t="shared" si="79"/>
        <v/>
      </c>
      <c r="BL169" s="2" t="str">
        <f t="shared" si="80"/>
        <v/>
      </c>
    </row>
    <row r="170" spans="1:64" x14ac:dyDescent="0.2">
      <c r="A170" s="1" t="s">
        <v>142</v>
      </c>
      <c r="B170" s="1" t="s">
        <v>227</v>
      </c>
      <c r="C170" s="25">
        <v>38854</v>
      </c>
      <c r="D170" s="1" t="s">
        <v>737</v>
      </c>
      <c r="E170" s="7">
        <v>0.45833333333333331</v>
      </c>
      <c r="F170" s="1">
        <v>0.1</v>
      </c>
      <c r="G170" s="1" t="s">
        <v>881</v>
      </c>
      <c r="H170" s="1" t="s">
        <v>711</v>
      </c>
      <c r="I170" s="1" t="s">
        <v>61</v>
      </c>
      <c r="J170" s="1" t="s">
        <v>882</v>
      </c>
      <c r="K170">
        <v>0.75</v>
      </c>
      <c r="L170">
        <v>0.25</v>
      </c>
      <c r="M170" s="1">
        <v>0.5</v>
      </c>
      <c r="N170" s="1">
        <v>0.4</v>
      </c>
      <c r="O170" s="1">
        <v>0.42</v>
      </c>
      <c r="P170" s="1">
        <v>0.43</v>
      </c>
      <c r="Y170">
        <f t="shared" si="54"/>
        <v>0.4375</v>
      </c>
      <c r="Z170">
        <f t="shared" si="55"/>
        <v>4.3493294502332955E-2</v>
      </c>
      <c r="AA170">
        <f t="shared" si="56"/>
        <v>4</v>
      </c>
      <c r="AB170" s="1">
        <v>0.45</v>
      </c>
      <c r="AC170" s="1">
        <v>0.57999999999999996</v>
      </c>
      <c r="AD170" s="1">
        <v>0.43</v>
      </c>
      <c r="AE170" s="1">
        <v>0.52</v>
      </c>
      <c r="AL170">
        <f t="shared" si="57"/>
        <v>0.495</v>
      </c>
      <c r="AM170">
        <f t="shared" si="58"/>
        <v>6.8556546004010441E-2</v>
      </c>
      <c r="AN170">
        <f t="shared" si="59"/>
        <v>4</v>
      </c>
      <c r="AO170">
        <f t="shared" si="60"/>
        <v>2.0765260314941408E-6</v>
      </c>
      <c r="AP170">
        <f t="shared" si="61"/>
        <v>4.8379643758138025E-7</v>
      </c>
      <c r="AQ170">
        <f t="shared" si="62"/>
        <v>4</v>
      </c>
      <c r="AR170">
        <f t="shared" si="63"/>
        <v>4.3959924083806747</v>
      </c>
      <c r="AS170">
        <f t="shared" si="64"/>
        <v>0.74069708411268287</v>
      </c>
      <c r="AT170" s="24" t="str">
        <f t="shared" si="65"/>
        <v>Nontoxic</v>
      </c>
      <c r="AU170" s="2">
        <f t="shared" si="66"/>
        <v>113.14285714285714</v>
      </c>
      <c r="AV170" s="26" t="s">
        <v>884</v>
      </c>
      <c r="AW170" s="4" t="s">
        <v>666</v>
      </c>
      <c r="AX170" s="2">
        <f t="shared" si="67"/>
        <v>3</v>
      </c>
      <c r="AY170" s="2">
        <f t="shared" si="68"/>
        <v>3</v>
      </c>
      <c r="AZ170" s="2">
        <f t="shared" si="69"/>
        <v>1.8916666666666661E-3</v>
      </c>
      <c r="BA170" s="2">
        <f t="shared" si="70"/>
        <v>4.7000000000000002E-3</v>
      </c>
      <c r="BB170" s="2">
        <f t="shared" si="71"/>
        <v>3.2958333333333333E-3</v>
      </c>
      <c r="BC170" s="2">
        <f t="shared" si="72"/>
        <v>1.1666666666666667</v>
      </c>
      <c r="BD170" s="2">
        <f t="shared" si="73"/>
        <v>0.51505021397817685</v>
      </c>
      <c r="BE170" s="2">
        <v>6.6349999999999998</v>
      </c>
      <c r="BF170" s="2" t="str">
        <f t="shared" si="74"/>
        <v>Same Var</v>
      </c>
      <c r="BG170" s="2">
        <f t="shared" si="75"/>
        <v>0.10320379651135084</v>
      </c>
      <c r="BH170" s="2" t="str">
        <f t="shared" si="76"/>
        <v>NS</v>
      </c>
      <c r="BI170" s="2" t="str">
        <f t="shared" si="77"/>
        <v>NS</v>
      </c>
      <c r="BJ170" s="2" t="str">
        <f t="shared" si="78"/>
        <v/>
      </c>
      <c r="BK170" s="2" t="str">
        <f t="shared" si="79"/>
        <v/>
      </c>
      <c r="BL170" s="2" t="str">
        <f t="shared" si="80"/>
        <v/>
      </c>
    </row>
    <row r="171" spans="1:64" x14ac:dyDescent="0.2">
      <c r="A171" s="1" t="s">
        <v>142</v>
      </c>
      <c r="B171" s="1" t="s">
        <v>230</v>
      </c>
      <c r="C171" s="25">
        <v>38854</v>
      </c>
      <c r="D171" s="1" t="s">
        <v>737</v>
      </c>
      <c r="E171" s="7">
        <v>0.5</v>
      </c>
      <c r="F171" s="1">
        <v>0.1</v>
      </c>
      <c r="G171" s="1" t="s">
        <v>881</v>
      </c>
      <c r="H171" s="1" t="s">
        <v>711</v>
      </c>
      <c r="I171" s="1" t="s">
        <v>61</v>
      </c>
      <c r="J171" s="1" t="s">
        <v>882</v>
      </c>
      <c r="K171">
        <v>0.75</v>
      </c>
      <c r="L171">
        <v>0.25</v>
      </c>
      <c r="M171" s="1">
        <v>0.5</v>
      </c>
      <c r="N171" s="1">
        <v>0.4</v>
      </c>
      <c r="O171" s="1">
        <v>0.42</v>
      </c>
      <c r="P171" s="1">
        <v>0.43</v>
      </c>
      <c r="Y171">
        <f t="shared" si="54"/>
        <v>0.4375</v>
      </c>
      <c r="Z171">
        <f t="shared" si="55"/>
        <v>4.3493294502332955E-2</v>
      </c>
      <c r="AA171">
        <f t="shared" si="56"/>
        <v>4</v>
      </c>
      <c r="AB171" s="1">
        <v>0.49</v>
      </c>
      <c r="AC171" s="1">
        <v>0.51</v>
      </c>
      <c r="AD171" s="1">
        <v>0.46</v>
      </c>
      <c r="AE171" s="1">
        <v>0.43</v>
      </c>
      <c r="AL171">
        <f t="shared" si="57"/>
        <v>0.47249999999999998</v>
      </c>
      <c r="AM171">
        <f t="shared" si="58"/>
        <v>3.5000000000000003E-2</v>
      </c>
      <c r="AN171">
        <f t="shared" si="59"/>
        <v>4</v>
      </c>
      <c r="AO171">
        <f t="shared" si="60"/>
        <v>3.2748794555664061E-7</v>
      </c>
      <c r="AP171">
        <f t="shared" si="61"/>
        <v>5.4851125081380195E-8</v>
      </c>
      <c r="AQ171">
        <f t="shared" si="62"/>
        <v>5</v>
      </c>
      <c r="AR171">
        <f t="shared" si="63"/>
        <v>6.0352208563550453</v>
      </c>
      <c r="AS171">
        <f t="shared" si="64"/>
        <v>0.72668684380042159</v>
      </c>
      <c r="AT171" s="24" t="str">
        <f t="shared" si="65"/>
        <v>Nontoxic</v>
      </c>
      <c r="AU171" s="2">
        <f t="shared" si="66"/>
        <v>107.99999999999999</v>
      </c>
      <c r="AV171" s="26" t="s">
        <v>884</v>
      </c>
      <c r="AW171" s="4" t="s">
        <v>666</v>
      </c>
      <c r="AX171" s="2">
        <f t="shared" si="67"/>
        <v>3</v>
      </c>
      <c r="AY171" s="2">
        <f t="shared" si="68"/>
        <v>3</v>
      </c>
      <c r="AZ171" s="2">
        <f t="shared" si="69"/>
        <v>1.8916666666666661E-3</v>
      </c>
      <c r="BA171" s="2">
        <f t="shared" si="70"/>
        <v>1.2250000000000002E-3</v>
      </c>
      <c r="BB171" s="2">
        <f t="shared" si="71"/>
        <v>1.5583333333333328E-3</v>
      </c>
      <c r="BC171" s="2">
        <f t="shared" si="72"/>
        <v>1.1666666666666667</v>
      </c>
      <c r="BD171" s="2">
        <f t="shared" si="73"/>
        <v>0.12043190429751859</v>
      </c>
      <c r="BE171" s="2">
        <v>6.6349999999999998</v>
      </c>
      <c r="BF171" s="2" t="str">
        <f t="shared" si="74"/>
        <v>Same Var</v>
      </c>
      <c r="BG171" s="2">
        <f t="shared" si="75"/>
        <v>0.12826431546445041</v>
      </c>
      <c r="BH171" s="2" t="str">
        <f t="shared" si="76"/>
        <v>NS</v>
      </c>
      <c r="BI171" s="2" t="str">
        <f t="shared" si="77"/>
        <v>NS</v>
      </c>
      <c r="BJ171" s="2" t="str">
        <f t="shared" si="78"/>
        <v/>
      </c>
      <c r="BK171" s="2" t="str">
        <f t="shared" si="79"/>
        <v/>
      </c>
      <c r="BL171" s="2" t="str">
        <f t="shared" si="80"/>
        <v/>
      </c>
    </row>
    <row r="172" spans="1:64" x14ac:dyDescent="0.2">
      <c r="A172" s="1" t="s">
        <v>142</v>
      </c>
      <c r="B172" s="1" t="s">
        <v>236</v>
      </c>
      <c r="C172" s="25">
        <v>38854</v>
      </c>
      <c r="D172" s="1" t="s">
        <v>737</v>
      </c>
      <c r="E172" s="7">
        <v>0.42708333333333331</v>
      </c>
      <c r="F172" s="1">
        <v>0.1</v>
      </c>
      <c r="G172" s="1" t="s">
        <v>881</v>
      </c>
      <c r="H172" s="1" t="s">
        <v>711</v>
      </c>
      <c r="I172" s="1" t="s">
        <v>61</v>
      </c>
      <c r="J172" s="1" t="s">
        <v>882</v>
      </c>
      <c r="K172">
        <v>0.75</v>
      </c>
      <c r="L172">
        <v>0.25</v>
      </c>
      <c r="M172" s="1">
        <v>0.5</v>
      </c>
      <c r="N172" s="1">
        <v>0.4</v>
      </c>
      <c r="O172" s="1">
        <v>0.42</v>
      </c>
      <c r="P172" s="1">
        <v>0.43</v>
      </c>
      <c r="Y172">
        <f t="shared" si="54"/>
        <v>0.4375</v>
      </c>
      <c r="Z172">
        <f t="shared" si="55"/>
        <v>4.3493294502332955E-2</v>
      </c>
      <c r="AA172">
        <f t="shared" si="56"/>
        <v>4</v>
      </c>
      <c r="AB172" s="1">
        <v>0.42</v>
      </c>
      <c r="AC172" s="1">
        <v>0.47</v>
      </c>
      <c r="AD172" s="1">
        <v>0.41</v>
      </c>
      <c r="AE172" s="1">
        <v>0.47</v>
      </c>
      <c r="AL172">
        <f t="shared" si="57"/>
        <v>0.44249999999999995</v>
      </c>
      <c r="AM172">
        <f t="shared" si="58"/>
        <v>3.2015621187164237E-2</v>
      </c>
      <c r="AN172">
        <f t="shared" si="59"/>
        <v>4</v>
      </c>
      <c r="AO172">
        <f t="shared" si="60"/>
        <v>2.7276138305664046E-7</v>
      </c>
      <c r="AP172">
        <f t="shared" si="61"/>
        <v>4.5476125081380179E-8</v>
      </c>
      <c r="AQ172">
        <f t="shared" si="62"/>
        <v>5</v>
      </c>
      <c r="AR172">
        <f t="shared" si="63"/>
        <v>5.0047845470114369</v>
      </c>
      <c r="AS172">
        <f t="shared" si="64"/>
        <v>0.72668684380042159</v>
      </c>
      <c r="AT172" s="24" t="str">
        <f t="shared" si="65"/>
        <v>Nontoxic</v>
      </c>
      <c r="AU172" s="2">
        <f t="shared" si="66"/>
        <v>101.14285714285714</v>
      </c>
      <c r="AV172" s="26" t="s">
        <v>884</v>
      </c>
      <c r="AW172" s="4" t="s">
        <v>666</v>
      </c>
      <c r="AX172" s="2">
        <f t="shared" si="67"/>
        <v>3</v>
      </c>
      <c r="AY172" s="2">
        <f t="shared" si="68"/>
        <v>3</v>
      </c>
      <c r="AZ172" s="2">
        <f t="shared" si="69"/>
        <v>1.8916666666666661E-3</v>
      </c>
      <c r="BA172" s="2">
        <f t="shared" si="70"/>
        <v>1.0249999999999997E-3</v>
      </c>
      <c r="BB172" s="2">
        <f t="shared" si="71"/>
        <v>1.458333333333333E-3</v>
      </c>
      <c r="BC172" s="2">
        <f t="shared" si="72"/>
        <v>1.1666666666666667</v>
      </c>
      <c r="BD172" s="2">
        <f t="shared" si="73"/>
        <v>0.23769662141110562</v>
      </c>
      <c r="BE172" s="2">
        <v>6.6349999999999998</v>
      </c>
      <c r="BF172" s="2" t="str">
        <f t="shared" si="74"/>
        <v>Same Var</v>
      </c>
      <c r="BG172" s="2">
        <f t="shared" si="75"/>
        <v>0.42960049932196082</v>
      </c>
      <c r="BH172" s="2" t="str">
        <f t="shared" si="76"/>
        <v>NS</v>
      </c>
      <c r="BI172" s="2" t="str">
        <f t="shared" si="77"/>
        <v>NS</v>
      </c>
      <c r="BJ172" s="2" t="str">
        <f t="shared" si="78"/>
        <v/>
      </c>
      <c r="BK172" s="2" t="str">
        <f t="shared" si="79"/>
        <v/>
      </c>
      <c r="BL172" s="2" t="str">
        <f t="shared" si="80"/>
        <v/>
      </c>
    </row>
    <row r="173" spans="1:64" x14ac:dyDescent="0.2">
      <c r="A173" s="1" t="s">
        <v>142</v>
      </c>
      <c r="B173" s="1" t="s">
        <v>238</v>
      </c>
      <c r="C173" s="25">
        <v>38854</v>
      </c>
      <c r="D173" s="1" t="s">
        <v>737</v>
      </c>
      <c r="E173" s="7">
        <v>0.47222222222222221</v>
      </c>
      <c r="F173" s="1">
        <v>0.1</v>
      </c>
      <c r="G173" s="1" t="s">
        <v>881</v>
      </c>
      <c r="H173" s="1" t="s">
        <v>711</v>
      </c>
      <c r="I173" s="1" t="s">
        <v>61</v>
      </c>
      <c r="J173" s="1" t="s">
        <v>882</v>
      </c>
      <c r="K173">
        <v>0.75</v>
      </c>
      <c r="L173">
        <v>0.25</v>
      </c>
      <c r="M173" s="1">
        <v>0.5</v>
      </c>
      <c r="N173" s="1">
        <v>0.4</v>
      </c>
      <c r="O173" s="1">
        <v>0.42</v>
      </c>
      <c r="P173" s="1">
        <v>0.43</v>
      </c>
      <c r="Y173">
        <f t="shared" si="54"/>
        <v>0.4375</v>
      </c>
      <c r="Z173">
        <f t="shared" si="55"/>
        <v>4.3493294502332955E-2</v>
      </c>
      <c r="AA173">
        <f t="shared" si="56"/>
        <v>4</v>
      </c>
      <c r="AB173" s="1">
        <v>0.51</v>
      </c>
      <c r="AC173" s="1">
        <v>0.48</v>
      </c>
      <c r="AD173" s="1">
        <v>0.48</v>
      </c>
      <c r="AE173" s="1">
        <v>0.32</v>
      </c>
      <c r="AL173">
        <f t="shared" si="57"/>
        <v>0.44750000000000001</v>
      </c>
      <c r="AM173">
        <f t="shared" si="58"/>
        <v>8.6168439698070518E-2</v>
      </c>
      <c r="AN173">
        <f t="shared" si="59"/>
        <v>4</v>
      </c>
      <c r="AO173">
        <f t="shared" si="60"/>
        <v>4.5040113830566554E-6</v>
      </c>
      <c r="AP173">
        <f t="shared" si="61"/>
        <v>1.1721427917480515E-6</v>
      </c>
      <c r="AQ173">
        <f t="shared" si="62"/>
        <v>3</v>
      </c>
      <c r="AR173">
        <f t="shared" si="63"/>
        <v>2.5912750575164663</v>
      </c>
      <c r="AS173">
        <f t="shared" si="64"/>
        <v>0.76489232840434507</v>
      </c>
      <c r="AT173" s="24" t="str">
        <f t="shared" si="65"/>
        <v>Nontoxic</v>
      </c>
      <c r="AU173" s="2">
        <f t="shared" si="66"/>
        <v>102.28571428571429</v>
      </c>
      <c r="AV173" s="26" t="s">
        <v>884</v>
      </c>
      <c r="AW173" s="4" t="s">
        <v>666</v>
      </c>
      <c r="AX173" s="2">
        <f t="shared" si="67"/>
        <v>3</v>
      </c>
      <c r="AY173" s="2">
        <f t="shared" si="68"/>
        <v>3</v>
      </c>
      <c r="AZ173" s="2">
        <f t="shared" si="69"/>
        <v>1.8916666666666661E-3</v>
      </c>
      <c r="BA173" s="2">
        <f t="shared" si="70"/>
        <v>7.4250000000000149E-3</v>
      </c>
      <c r="BB173" s="2">
        <f t="shared" si="71"/>
        <v>4.6583333333333407E-3</v>
      </c>
      <c r="BC173" s="2">
        <f t="shared" si="72"/>
        <v>1.1666666666666667</v>
      </c>
      <c r="BD173" s="2">
        <f t="shared" si="73"/>
        <v>1.1185830034919673</v>
      </c>
      <c r="BE173" s="2">
        <v>6.6349999999999998</v>
      </c>
      <c r="BF173" s="2" t="str">
        <f t="shared" si="74"/>
        <v>Same Var</v>
      </c>
      <c r="BG173" s="2">
        <f t="shared" si="75"/>
        <v>0.42135166303273108</v>
      </c>
      <c r="BH173" s="2" t="str">
        <f t="shared" si="76"/>
        <v>NS</v>
      </c>
      <c r="BI173" s="2" t="str">
        <f t="shared" si="77"/>
        <v>NS</v>
      </c>
      <c r="BJ173" s="2" t="str">
        <f t="shared" si="78"/>
        <v/>
      </c>
      <c r="BK173" s="2" t="str">
        <f t="shared" si="79"/>
        <v/>
      </c>
      <c r="BL173" s="2" t="str">
        <f t="shared" si="80"/>
        <v/>
      </c>
    </row>
    <row r="174" spans="1:64" x14ac:dyDescent="0.2">
      <c r="A174" s="1" t="s">
        <v>142</v>
      </c>
      <c r="B174" s="1" t="s">
        <v>739</v>
      </c>
      <c r="C174" s="25">
        <v>38854</v>
      </c>
      <c r="D174" s="1" t="s">
        <v>737</v>
      </c>
      <c r="E174" s="7">
        <v>0.44444444444444442</v>
      </c>
      <c r="F174" s="1">
        <v>0.1</v>
      </c>
      <c r="G174" s="1" t="s">
        <v>881</v>
      </c>
      <c r="H174" s="1" t="s">
        <v>711</v>
      </c>
      <c r="I174" s="1" t="s">
        <v>61</v>
      </c>
      <c r="J174" s="1" t="s">
        <v>882</v>
      </c>
      <c r="K174">
        <v>0.75</v>
      </c>
      <c r="L174">
        <v>0.25</v>
      </c>
      <c r="M174" s="1">
        <v>0.5</v>
      </c>
      <c r="N174" s="1">
        <v>0.4</v>
      </c>
      <c r="O174" s="1">
        <v>0.42</v>
      </c>
      <c r="P174" s="1">
        <v>0.43</v>
      </c>
      <c r="Y174">
        <f t="shared" si="54"/>
        <v>0.4375</v>
      </c>
      <c r="Z174">
        <f t="shared" si="55"/>
        <v>4.3493294502332955E-2</v>
      </c>
      <c r="AA174">
        <f t="shared" si="56"/>
        <v>4</v>
      </c>
      <c r="AB174" s="1">
        <v>0.55000000000000004</v>
      </c>
      <c r="AC174" s="1">
        <v>0.53</v>
      </c>
      <c r="AD174" s="1">
        <v>0.51</v>
      </c>
      <c r="AE174" s="1">
        <v>0.56999999999999995</v>
      </c>
      <c r="AL174">
        <f t="shared" si="57"/>
        <v>0.54</v>
      </c>
      <c r="AM174">
        <f t="shared" si="58"/>
        <v>2.5819888974716092E-2</v>
      </c>
      <c r="AN174">
        <f t="shared" si="59"/>
        <v>4</v>
      </c>
      <c r="AO174">
        <f t="shared" si="60"/>
        <v>1.8721396552191807E-7</v>
      </c>
      <c r="AP174">
        <f t="shared" si="61"/>
        <v>3.2847363507306087E-8</v>
      </c>
      <c r="AQ174">
        <f t="shared" si="62"/>
        <v>5</v>
      </c>
      <c r="AR174">
        <f t="shared" si="63"/>
        <v>10.185800245074564</v>
      </c>
      <c r="AS174">
        <f t="shared" si="64"/>
        <v>0.72668684380042159</v>
      </c>
      <c r="AT174" s="24" t="str">
        <f t="shared" si="65"/>
        <v>Nontoxic</v>
      </c>
      <c r="AU174" s="2">
        <f t="shared" si="66"/>
        <v>123.42857142857144</v>
      </c>
      <c r="AV174" s="26" t="s">
        <v>884</v>
      </c>
      <c r="AW174" s="4" t="s">
        <v>666</v>
      </c>
      <c r="AX174" s="2">
        <f t="shared" si="67"/>
        <v>3</v>
      </c>
      <c r="AY174" s="2">
        <f t="shared" si="68"/>
        <v>3</v>
      </c>
      <c r="AZ174" s="2">
        <f t="shared" si="69"/>
        <v>1.8916666666666661E-3</v>
      </c>
      <c r="BA174" s="2">
        <f t="shared" si="70"/>
        <v>6.6666666666666556E-4</v>
      </c>
      <c r="BB174" s="2">
        <f t="shared" si="71"/>
        <v>1.2791666666666656E-3</v>
      </c>
      <c r="BC174" s="2">
        <f t="shared" si="72"/>
        <v>1.1666666666666667</v>
      </c>
      <c r="BD174" s="2">
        <f t="shared" si="73"/>
        <v>0.6696629534551346</v>
      </c>
      <c r="BE174" s="2">
        <v>6.6349999999999998</v>
      </c>
      <c r="BF174" s="2" t="str">
        <f t="shared" si="74"/>
        <v>Same Var</v>
      </c>
      <c r="BG174" s="2">
        <f t="shared" si="75"/>
        <v>3.3517162506580523E-3</v>
      </c>
      <c r="BH174" s="2" t="str">
        <f t="shared" si="76"/>
        <v>NS</v>
      </c>
      <c r="BI174" s="2" t="str">
        <f t="shared" si="77"/>
        <v>NS</v>
      </c>
      <c r="BJ174" s="2" t="str">
        <f t="shared" si="78"/>
        <v/>
      </c>
      <c r="BK174" s="2" t="str">
        <f t="shared" si="79"/>
        <v/>
      </c>
      <c r="BL174" s="2" t="str">
        <f t="shared" si="80"/>
        <v/>
      </c>
    </row>
    <row r="175" spans="1:64" x14ac:dyDescent="0.2">
      <c r="A175" s="1" t="s">
        <v>142</v>
      </c>
      <c r="B175" s="1" t="s">
        <v>218</v>
      </c>
      <c r="C175" s="25">
        <v>38720</v>
      </c>
      <c r="D175" s="1" t="s">
        <v>733</v>
      </c>
      <c r="E175" s="7">
        <v>0.46875</v>
      </c>
      <c r="F175" s="1">
        <v>0.1</v>
      </c>
      <c r="G175" s="1" t="s">
        <v>881</v>
      </c>
      <c r="H175" s="1" t="s">
        <v>711</v>
      </c>
      <c r="I175" s="1" t="s">
        <v>61</v>
      </c>
      <c r="J175" s="1" t="s">
        <v>882</v>
      </c>
      <c r="K175">
        <v>0.75</v>
      </c>
      <c r="L175">
        <v>0.25</v>
      </c>
      <c r="M175" s="1">
        <v>0.48399999999999999</v>
      </c>
      <c r="N175" s="1">
        <v>0.54100000000000004</v>
      </c>
      <c r="O175" s="1">
        <v>0.439</v>
      </c>
      <c r="P175" s="1">
        <v>0.51500000000000001</v>
      </c>
      <c r="Q175" s="1">
        <v>0.495</v>
      </c>
      <c r="R175" s="1">
        <v>0.56699999999999995</v>
      </c>
      <c r="S175" s="1">
        <v>0.54600000000000004</v>
      </c>
      <c r="T175" s="1">
        <v>0.57699999999999996</v>
      </c>
      <c r="Y175">
        <f t="shared" si="54"/>
        <v>0.52050000000000007</v>
      </c>
      <c r="Z175">
        <f t="shared" si="55"/>
        <v>4.6414283515807002E-2</v>
      </c>
      <c r="AA175">
        <f t="shared" si="56"/>
        <v>8</v>
      </c>
      <c r="AB175" s="1">
        <v>0.50800000000000001</v>
      </c>
      <c r="AC175" s="1">
        <v>0.46100000000000002</v>
      </c>
      <c r="AD175" s="1">
        <v>0.52900000000000003</v>
      </c>
      <c r="AE175" s="1">
        <v>0.48799999999999999</v>
      </c>
      <c r="AL175">
        <f t="shared" si="57"/>
        <v>0.49650000000000005</v>
      </c>
      <c r="AM175">
        <f t="shared" si="58"/>
        <v>2.898850346832919E-2</v>
      </c>
      <c r="AN175">
        <f t="shared" si="59"/>
        <v>4</v>
      </c>
      <c r="AO175">
        <f t="shared" si="60"/>
        <v>1.3072313712620465E-7</v>
      </c>
      <c r="AP175">
        <f t="shared" si="61"/>
        <v>1.7989402502345187E-8</v>
      </c>
      <c r="AQ175">
        <f t="shared" si="62"/>
        <v>7</v>
      </c>
      <c r="AR175">
        <f t="shared" si="63"/>
        <v>5.5812257318373488</v>
      </c>
      <c r="AS175">
        <f t="shared" si="64"/>
        <v>0.71114177808178591</v>
      </c>
      <c r="AT175" s="24" t="str">
        <f t="shared" si="65"/>
        <v>Nontoxic</v>
      </c>
      <c r="AU175" s="2">
        <f t="shared" si="66"/>
        <v>95.389048991354457</v>
      </c>
      <c r="AV175" t="s">
        <v>663</v>
      </c>
      <c r="AX175" s="2">
        <f t="shared" si="67"/>
        <v>7</v>
      </c>
      <c r="AY175" s="2">
        <f t="shared" si="68"/>
        <v>3</v>
      </c>
      <c r="AZ175" s="2">
        <f t="shared" si="69"/>
        <v>2.1542857142857136E-3</v>
      </c>
      <c r="BA175" s="2">
        <f t="shared" si="70"/>
        <v>8.4033333333333345E-4</v>
      </c>
      <c r="BB175" s="2">
        <f t="shared" si="71"/>
        <v>1.7600999999999995E-3</v>
      </c>
      <c r="BC175" s="2">
        <f t="shared" si="72"/>
        <v>1.1253968253968254</v>
      </c>
      <c r="BD175" s="2">
        <f t="shared" si="73"/>
        <v>0.7138474756316241</v>
      </c>
      <c r="BE175" s="2">
        <v>6.6349999999999998</v>
      </c>
      <c r="BF175" s="2" t="str">
        <f t="shared" si="74"/>
        <v>Same Var</v>
      </c>
      <c r="BG175" s="2">
        <f t="shared" si="75"/>
        <v>0.18611153837504379</v>
      </c>
      <c r="BH175" s="2" t="str">
        <f t="shared" si="76"/>
        <v>NS</v>
      </c>
      <c r="BI175" s="2" t="str">
        <f t="shared" si="77"/>
        <v>NS</v>
      </c>
      <c r="BJ175" s="2" t="str">
        <f t="shared" si="78"/>
        <v>Same Var T-test</v>
      </c>
      <c r="BK175" s="2" t="str">
        <f t="shared" si="79"/>
        <v/>
      </c>
      <c r="BL175" s="2" t="str">
        <f t="shared" si="80"/>
        <v/>
      </c>
    </row>
    <row r="176" spans="1:64" x14ac:dyDescent="0.2">
      <c r="A176" s="1" t="s">
        <v>142</v>
      </c>
      <c r="B176" s="1" t="s">
        <v>219</v>
      </c>
      <c r="C176" s="25">
        <v>38720</v>
      </c>
      <c r="D176" s="1" t="s">
        <v>733</v>
      </c>
      <c r="E176" s="7">
        <v>0.48958333333333331</v>
      </c>
      <c r="F176" s="1">
        <v>0.1</v>
      </c>
      <c r="G176" s="1" t="s">
        <v>881</v>
      </c>
      <c r="H176" s="1" t="s">
        <v>711</v>
      </c>
      <c r="I176" s="1" t="s">
        <v>61</v>
      </c>
      <c r="J176" s="1" t="s">
        <v>882</v>
      </c>
      <c r="K176">
        <v>0.75</v>
      </c>
      <c r="L176">
        <v>0.25</v>
      </c>
      <c r="M176" s="1">
        <v>0.48399999999999999</v>
      </c>
      <c r="N176" s="1">
        <v>0.54100000000000004</v>
      </c>
      <c r="O176" s="1">
        <v>0.439</v>
      </c>
      <c r="P176" s="1">
        <v>0.51500000000000001</v>
      </c>
      <c r="Q176" s="1">
        <v>0.495</v>
      </c>
      <c r="R176" s="1">
        <v>0.56699999999999995</v>
      </c>
      <c r="S176" s="1">
        <v>0.54600000000000004</v>
      </c>
      <c r="T176" s="1">
        <v>0.57699999999999996</v>
      </c>
      <c r="Y176">
        <f t="shared" si="54"/>
        <v>0.52050000000000007</v>
      </c>
      <c r="Z176">
        <f t="shared" si="55"/>
        <v>4.6414283515807002E-2</v>
      </c>
      <c r="AA176">
        <f t="shared" si="56"/>
        <v>8</v>
      </c>
      <c r="AB176" s="1">
        <v>0.53</v>
      </c>
      <c r="AC176" s="1">
        <v>0.53700000000000003</v>
      </c>
      <c r="AD176" s="1">
        <v>0.50600000000000001</v>
      </c>
      <c r="AE176" s="1">
        <v>0.505</v>
      </c>
      <c r="AL176">
        <f t="shared" si="57"/>
        <v>0.51950000000000007</v>
      </c>
      <c r="AM176">
        <f t="shared" si="58"/>
        <v>1.642153058233815E-2</v>
      </c>
      <c r="AN176">
        <f t="shared" si="59"/>
        <v>4</v>
      </c>
      <c r="AO176">
        <f t="shared" si="60"/>
        <v>4.791277998334754E-8</v>
      </c>
      <c r="AP176">
        <f t="shared" si="61"/>
        <v>4.7927358356785204E-9</v>
      </c>
      <c r="AQ176">
        <f t="shared" si="62"/>
        <v>9</v>
      </c>
      <c r="AR176">
        <f t="shared" si="63"/>
        <v>8.7276534230755196</v>
      </c>
      <c r="AS176">
        <f t="shared" si="64"/>
        <v>0.70272214675132494</v>
      </c>
      <c r="AT176" s="24" t="str">
        <f t="shared" si="65"/>
        <v>Nontoxic</v>
      </c>
      <c r="AU176" s="2">
        <f t="shared" si="66"/>
        <v>99.80787704130644</v>
      </c>
      <c r="AV176" t="s">
        <v>663</v>
      </c>
      <c r="AX176" s="2">
        <f t="shared" si="67"/>
        <v>7</v>
      </c>
      <c r="AY176" s="2">
        <f t="shared" si="68"/>
        <v>3</v>
      </c>
      <c r="AZ176" s="2">
        <f t="shared" si="69"/>
        <v>2.1542857142857136E-3</v>
      </c>
      <c r="BA176" s="2">
        <f t="shared" si="70"/>
        <v>2.6966666666666713E-4</v>
      </c>
      <c r="BB176" s="2">
        <f t="shared" si="71"/>
        <v>1.5888999999999996E-3</v>
      </c>
      <c r="BC176" s="2">
        <f t="shared" si="72"/>
        <v>1.1253968253968254</v>
      </c>
      <c r="BD176" s="2">
        <f t="shared" si="73"/>
        <v>2.8344766168154245</v>
      </c>
      <c r="BE176" s="2">
        <v>6.6349999999999998</v>
      </c>
      <c r="BF176" s="2" t="str">
        <f t="shared" si="74"/>
        <v>Same Var</v>
      </c>
      <c r="BG176" s="2">
        <f t="shared" si="75"/>
        <v>0.48406422948082478</v>
      </c>
      <c r="BH176" s="2" t="str">
        <f t="shared" si="76"/>
        <v>NS</v>
      </c>
      <c r="BI176" s="2" t="str">
        <f t="shared" si="77"/>
        <v>NS</v>
      </c>
      <c r="BJ176" s="2" t="str">
        <f t="shared" si="78"/>
        <v>Same Var T-test</v>
      </c>
      <c r="BK176" s="2" t="str">
        <f t="shared" si="79"/>
        <v/>
      </c>
      <c r="BL176" s="2" t="str">
        <f t="shared" si="80"/>
        <v/>
      </c>
    </row>
    <row r="177" spans="1:64" x14ac:dyDescent="0.2">
      <c r="A177" s="1" t="s">
        <v>142</v>
      </c>
      <c r="B177" s="1" t="s">
        <v>221</v>
      </c>
      <c r="C177" s="25">
        <v>38720</v>
      </c>
      <c r="D177" s="1" t="s">
        <v>733</v>
      </c>
      <c r="E177" s="7">
        <v>0.53125</v>
      </c>
      <c r="F177" s="1">
        <v>0.1</v>
      </c>
      <c r="G177" s="1" t="s">
        <v>881</v>
      </c>
      <c r="H177" s="1" t="s">
        <v>711</v>
      </c>
      <c r="I177" s="1" t="s">
        <v>61</v>
      </c>
      <c r="J177" s="1" t="s">
        <v>882</v>
      </c>
      <c r="K177">
        <v>0.75</v>
      </c>
      <c r="L177">
        <v>0.25</v>
      </c>
      <c r="M177" s="1">
        <v>0.48399999999999999</v>
      </c>
      <c r="N177" s="1">
        <v>0.54100000000000004</v>
      </c>
      <c r="O177" s="1">
        <v>0.439</v>
      </c>
      <c r="P177" s="1">
        <v>0.51500000000000001</v>
      </c>
      <c r="Q177" s="1">
        <v>0.495</v>
      </c>
      <c r="R177" s="1">
        <v>0.56699999999999995</v>
      </c>
      <c r="S177" s="1">
        <v>0.54600000000000004</v>
      </c>
      <c r="T177" s="1">
        <v>0.57699999999999996</v>
      </c>
      <c r="Y177">
        <f t="shared" si="54"/>
        <v>0.52050000000000007</v>
      </c>
      <c r="Z177">
        <f t="shared" si="55"/>
        <v>4.6414283515807002E-2</v>
      </c>
      <c r="AA177">
        <f t="shared" si="56"/>
        <v>8</v>
      </c>
      <c r="AB177" s="1">
        <v>0.503</v>
      </c>
      <c r="AC177" s="1">
        <v>0.52</v>
      </c>
      <c r="AD177" s="1">
        <v>0.5</v>
      </c>
      <c r="AE177" s="1">
        <v>0.438</v>
      </c>
      <c r="AL177">
        <f t="shared" si="57"/>
        <v>0.49025000000000002</v>
      </c>
      <c r="AM177">
        <f t="shared" si="58"/>
        <v>3.5929328781187479E-2</v>
      </c>
      <c r="AN177">
        <f t="shared" si="59"/>
        <v>4</v>
      </c>
      <c r="AO177">
        <f t="shared" si="60"/>
        <v>2.2486789810090706E-7</v>
      </c>
      <c r="AP177">
        <f t="shared" si="61"/>
        <v>3.7995771859984089E-8</v>
      </c>
      <c r="AQ177">
        <f t="shared" si="62"/>
        <v>5</v>
      </c>
      <c r="AR177">
        <f t="shared" si="63"/>
        <v>4.5864316654000499</v>
      </c>
      <c r="AS177">
        <f t="shared" si="64"/>
        <v>0.72668684380042159</v>
      </c>
      <c r="AT177" s="24" t="str">
        <f t="shared" si="65"/>
        <v>Nontoxic</v>
      </c>
      <c r="AU177" s="2">
        <f t="shared" si="66"/>
        <v>94.188280499519678</v>
      </c>
      <c r="AV177" t="s">
        <v>663</v>
      </c>
      <c r="AX177" s="2">
        <f t="shared" si="67"/>
        <v>7</v>
      </c>
      <c r="AY177" s="2">
        <f t="shared" si="68"/>
        <v>3</v>
      </c>
      <c r="AZ177" s="2">
        <f t="shared" si="69"/>
        <v>2.1542857142857136E-3</v>
      </c>
      <c r="BA177" s="2">
        <f t="shared" si="70"/>
        <v>1.290916666666667E-3</v>
      </c>
      <c r="BB177" s="2">
        <f t="shared" si="71"/>
        <v>1.8952749999999997E-3</v>
      </c>
      <c r="BC177" s="2">
        <f t="shared" si="72"/>
        <v>1.1253968253968254</v>
      </c>
      <c r="BD177" s="2">
        <f t="shared" si="73"/>
        <v>0.22691310829115524</v>
      </c>
      <c r="BE177" s="2">
        <v>6.6349999999999998</v>
      </c>
      <c r="BF177" s="2" t="str">
        <f t="shared" si="74"/>
        <v>Same Var</v>
      </c>
      <c r="BG177" s="2">
        <f t="shared" si="75"/>
        <v>0.14148768241987172</v>
      </c>
      <c r="BH177" s="2" t="str">
        <f t="shared" si="76"/>
        <v>NS</v>
      </c>
      <c r="BI177" s="2" t="str">
        <f t="shared" si="77"/>
        <v>NS</v>
      </c>
      <c r="BJ177" s="2" t="str">
        <f t="shared" si="78"/>
        <v>Same Var T-test</v>
      </c>
      <c r="BK177" s="2" t="str">
        <f t="shared" si="79"/>
        <v/>
      </c>
      <c r="BL177" s="2" t="str">
        <f t="shared" si="80"/>
        <v/>
      </c>
    </row>
    <row r="178" spans="1:64" x14ac:dyDescent="0.2">
      <c r="A178" s="1" t="s">
        <v>142</v>
      </c>
      <c r="B178" s="1" t="s">
        <v>482</v>
      </c>
      <c r="C178" s="25">
        <v>38106</v>
      </c>
      <c r="D178" s="1" t="s">
        <v>827</v>
      </c>
      <c r="E178" s="7">
        <v>0.55208333333333337</v>
      </c>
      <c r="F178" s="1">
        <v>0.1</v>
      </c>
      <c r="G178" s="1" t="s">
        <v>881</v>
      </c>
      <c r="H178" s="1" t="s">
        <v>711</v>
      </c>
      <c r="I178" s="1" t="s">
        <v>61</v>
      </c>
      <c r="J178" s="1" t="s">
        <v>882</v>
      </c>
      <c r="K178">
        <v>0.75</v>
      </c>
      <c r="L178">
        <v>0.25</v>
      </c>
      <c r="M178" s="1">
        <v>0.62</v>
      </c>
      <c r="N178" s="1">
        <v>0.56999999999999995</v>
      </c>
      <c r="O178" s="1">
        <v>0.6</v>
      </c>
      <c r="P178" s="1">
        <v>0.68</v>
      </c>
      <c r="Y178">
        <f t="shared" si="54"/>
        <v>0.61750000000000005</v>
      </c>
      <c r="Z178">
        <f t="shared" si="55"/>
        <v>4.6457866215887891E-2</v>
      </c>
      <c r="AA178">
        <f t="shared" si="56"/>
        <v>4</v>
      </c>
      <c r="AB178" s="1">
        <v>0.01</v>
      </c>
      <c r="AC178" s="1">
        <v>0.18</v>
      </c>
      <c r="AD178" s="1">
        <v>0.22</v>
      </c>
      <c r="AL178">
        <f t="shared" si="57"/>
        <v>0.13666666666666669</v>
      </c>
      <c r="AM178">
        <f t="shared" si="58"/>
        <v>0.11150485789118485</v>
      </c>
      <c r="AN178">
        <f t="shared" si="59"/>
        <v>3</v>
      </c>
      <c r="AO178">
        <f t="shared" si="60"/>
        <v>1.9784348779372217E-5</v>
      </c>
      <c r="AP178">
        <f t="shared" si="61"/>
        <v>8.6189171214162484E-6</v>
      </c>
      <c r="AQ178">
        <f t="shared" si="62"/>
        <v>2</v>
      </c>
      <c r="AR178">
        <f t="shared" si="63"/>
        <v>-4.8949393959247995</v>
      </c>
      <c r="AS178">
        <f t="shared" si="64"/>
        <v>0.81649658092772592</v>
      </c>
      <c r="AT178" s="24" t="str">
        <f t="shared" si="65"/>
        <v>Toxic</v>
      </c>
      <c r="AU178" s="2">
        <f t="shared" si="66"/>
        <v>22.132253711201081</v>
      </c>
      <c r="AV178" s="4" t="s">
        <v>663</v>
      </c>
      <c r="AX178" s="2">
        <f t="shared" si="67"/>
        <v>3</v>
      </c>
      <c r="AY178" s="2">
        <f t="shared" si="68"/>
        <v>2</v>
      </c>
      <c r="AZ178" s="2">
        <f t="shared" si="69"/>
        <v>2.1583333333333376E-3</v>
      </c>
      <c r="BA178" s="2">
        <f t="shared" si="70"/>
        <v>1.2433333333333327E-2</v>
      </c>
      <c r="BB178" s="2">
        <f t="shared" si="71"/>
        <v>6.2683333333333341E-3</v>
      </c>
      <c r="BC178" s="2">
        <f t="shared" si="72"/>
        <v>1.211111111111111</v>
      </c>
      <c r="BD178" s="2">
        <f t="shared" si="73"/>
        <v>1.5100030598161798</v>
      </c>
      <c r="BE178" s="2">
        <v>6.6349999999999998</v>
      </c>
      <c r="BF178" s="2" t="str">
        <f t="shared" si="74"/>
        <v>Same Var</v>
      </c>
      <c r="BG178" s="2">
        <f t="shared" si="75"/>
        <v>2.5354827870504632E-4</v>
      </c>
      <c r="BH178" s="2" t="str">
        <f t="shared" si="76"/>
        <v>Sig</v>
      </c>
      <c r="BI178" s="2" t="str">
        <f t="shared" si="77"/>
        <v>Sig</v>
      </c>
      <c r="BJ178" s="2" t="str">
        <f t="shared" si="78"/>
        <v>Same Var T-test</v>
      </c>
      <c r="BK178" s="2" t="str">
        <f t="shared" si="79"/>
        <v/>
      </c>
      <c r="BL178" s="2" t="str">
        <f t="shared" si="80"/>
        <v/>
      </c>
    </row>
    <row r="179" spans="1:64" x14ac:dyDescent="0.2">
      <c r="A179" s="1" t="s">
        <v>142</v>
      </c>
      <c r="B179" s="1" t="s">
        <v>504</v>
      </c>
      <c r="C179" s="25">
        <v>38106</v>
      </c>
      <c r="D179" s="1" t="s">
        <v>827</v>
      </c>
      <c r="E179" s="7">
        <v>0.40347222222222223</v>
      </c>
      <c r="F179" s="1">
        <v>0.1</v>
      </c>
      <c r="G179" s="1" t="s">
        <v>881</v>
      </c>
      <c r="H179" s="1" t="s">
        <v>711</v>
      </c>
      <c r="I179" s="1" t="s">
        <v>61</v>
      </c>
      <c r="J179" s="1" t="s">
        <v>882</v>
      </c>
      <c r="K179">
        <v>0.75</v>
      </c>
      <c r="L179">
        <v>0.25</v>
      </c>
      <c r="M179" s="1">
        <v>0.62</v>
      </c>
      <c r="N179" s="1">
        <v>0.56999999999999995</v>
      </c>
      <c r="O179" s="1">
        <v>0.6</v>
      </c>
      <c r="P179" s="1">
        <v>0.68</v>
      </c>
      <c r="Y179">
        <f t="shared" si="54"/>
        <v>0.61750000000000005</v>
      </c>
      <c r="Z179">
        <f t="shared" si="55"/>
        <v>4.6457866215887891E-2</v>
      </c>
      <c r="AA179">
        <f t="shared" si="56"/>
        <v>4</v>
      </c>
      <c r="AB179" s="1">
        <v>0.44</v>
      </c>
      <c r="AC179" s="1">
        <v>0.54</v>
      </c>
      <c r="AD179" s="1">
        <v>0.53</v>
      </c>
      <c r="AL179">
        <f t="shared" si="57"/>
        <v>0.5033333333333333</v>
      </c>
      <c r="AM179">
        <f t="shared" si="58"/>
        <v>5.5075705472861038E-2</v>
      </c>
      <c r="AN179">
        <f t="shared" si="59"/>
        <v>3</v>
      </c>
      <c r="AO179">
        <f t="shared" si="60"/>
        <v>1.7282434552981562E-6</v>
      </c>
      <c r="AP179">
        <f t="shared" si="61"/>
        <v>5.4188008437922048E-7</v>
      </c>
      <c r="AQ179">
        <f t="shared" si="62"/>
        <v>3</v>
      </c>
      <c r="AR179">
        <f t="shared" si="63"/>
        <v>1.1089573441296448</v>
      </c>
      <c r="AS179">
        <f t="shared" si="64"/>
        <v>0.76489232840434507</v>
      </c>
      <c r="AT179" s="24" t="str">
        <f t="shared" si="65"/>
        <v>Nontoxic</v>
      </c>
      <c r="AU179" s="2">
        <f t="shared" si="66"/>
        <v>81.511470985155185</v>
      </c>
      <c r="AV179" s="4" t="s">
        <v>663</v>
      </c>
      <c r="AX179" s="2">
        <f t="shared" si="67"/>
        <v>3</v>
      </c>
      <c r="AY179" s="2">
        <f t="shared" si="68"/>
        <v>2</v>
      </c>
      <c r="AZ179" s="2">
        <f t="shared" si="69"/>
        <v>2.1583333333333376E-3</v>
      </c>
      <c r="BA179" s="2">
        <f t="shared" si="70"/>
        <v>3.0333333333333354E-3</v>
      </c>
      <c r="BB179" s="2">
        <f t="shared" si="71"/>
        <v>2.5083333333333368E-3</v>
      </c>
      <c r="BC179" s="2">
        <f t="shared" si="72"/>
        <v>1.211111111111111</v>
      </c>
      <c r="BD179" s="2">
        <f t="shared" si="73"/>
        <v>5.8425195445006455E-2</v>
      </c>
      <c r="BE179" s="2">
        <v>6.6349999999999998</v>
      </c>
      <c r="BF179" s="2" t="str">
        <f t="shared" si="74"/>
        <v>Same Var</v>
      </c>
      <c r="BG179" s="2">
        <f t="shared" si="75"/>
        <v>1.5318322481793028E-2</v>
      </c>
      <c r="BH179" s="2" t="str">
        <f t="shared" si="76"/>
        <v>Sig</v>
      </c>
      <c r="BI179" s="2" t="str">
        <f t="shared" si="77"/>
        <v>Sig</v>
      </c>
      <c r="BJ179" s="2" t="str">
        <f t="shared" si="78"/>
        <v>Same Var T-test</v>
      </c>
      <c r="BK179" s="2" t="str">
        <f t="shared" si="79"/>
        <v/>
      </c>
      <c r="BL179" s="2" t="str">
        <f t="shared" si="80"/>
        <v>NOECToxicLess25</v>
      </c>
    </row>
    <row r="180" spans="1:64" x14ac:dyDescent="0.2">
      <c r="A180" s="1" t="s">
        <v>142</v>
      </c>
      <c r="B180" s="1" t="s">
        <v>516</v>
      </c>
      <c r="C180" s="25">
        <v>38106</v>
      </c>
      <c r="D180" s="1" t="s">
        <v>827</v>
      </c>
      <c r="E180" s="7">
        <v>0.62708333333333333</v>
      </c>
      <c r="F180" s="1">
        <v>0.1</v>
      </c>
      <c r="G180" s="1" t="s">
        <v>881</v>
      </c>
      <c r="H180" s="1" t="s">
        <v>711</v>
      </c>
      <c r="I180" s="1" t="s">
        <v>61</v>
      </c>
      <c r="J180" s="1" t="s">
        <v>882</v>
      </c>
      <c r="K180">
        <v>0.75</v>
      </c>
      <c r="L180">
        <v>0.25</v>
      </c>
      <c r="M180" s="1">
        <v>0.62</v>
      </c>
      <c r="N180" s="1">
        <v>0.56999999999999995</v>
      </c>
      <c r="O180" s="1">
        <v>0.6</v>
      </c>
      <c r="P180" s="1">
        <v>0.68</v>
      </c>
      <c r="Y180">
        <f t="shared" si="54"/>
        <v>0.61750000000000005</v>
      </c>
      <c r="Z180">
        <f t="shared" si="55"/>
        <v>4.6457866215887891E-2</v>
      </c>
      <c r="AA180">
        <f t="shared" si="56"/>
        <v>4</v>
      </c>
      <c r="AB180" s="1">
        <v>0.03</v>
      </c>
      <c r="AC180" s="1">
        <v>0.17</v>
      </c>
      <c r="AD180" s="1">
        <v>0.12</v>
      </c>
      <c r="AL180">
        <f t="shared" si="57"/>
        <v>0.10666666666666667</v>
      </c>
      <c r="AM180">
        <f t="shared" si="58"/>
        <v>7.0945988845975874E-2</v>
      </c>
      <c r="AN180">
        <f t="shared" si="59"/>
        <v>3</v>
      </c>
      <c r="AO180">
        <f t="shared" si="60"/>
        <v>3.9255235478907482E-6</v>
      </c>
      <c r="AP180">
        <f t="shared" si="61"/>
        <v>1.4381763806755163E-6</v>
      </c>
      <c r="AQ180">
        <f t="shared" si="62"/>
        <v>2</v>
      </c>
      <c r="AR180">
        <f t="shared" si="63"/>
        <v>-8.0081901273137319</v>
      </c>
      <c r="AS180">
        <f t="shared" si="64"/>
        <v>0.81649658092772592</v>
      </c>
      <c r="AT180" s="24" t="str">
        <f t="shared" si="65"/>
        <v>Toxic</v>
      </c>
      <c r="AU180" s="2">
        <f t="shared" si="66"/>
        <v>17.273954116059379</v>
      </c>
      <c r="AV180" s="4" t="s">
        <v>663</v>
      </c>
      <c r="AX180" s="2">
        <f t="shared" si="67"/>
        <v>3</v>
      </c>
      <c r="AY180" s="2">
        <f t="shared" si="68"/>
        <v>2</v>
      </c>
      <c r="AZ180" s="2">
        <f t="shared" si="69"/>
        <v>2.1583333333333376E-3</v>
      </c>
      <c r="BA180" s="2">
        <f t="shared" si="70"/>
        <v>5.0333333333333332E-3</v>
      </c>
      <c r="BB180" s="2">
        <f t="shared" si="71"/>
        <v>3.3083333333333359E-3</v>
      </c>
      <c r="BC180" s="2">
        <f t="shared" si="72"/>
        <v>1.211111111111111</v>
      </c>
      <c r="BD180" s="2">
        <f t="shared" si="73"/>
        <v>0.36499444056966712</v>
      </c>
      <c r="BE180" s="2">
        <v>6.6349999999999998</v>
      </c>
      <c r="BF180" s="2" t="str">
        <f t="shared" si="74"/>
        <v>Same Var</v>
      </c>
      <c r="BG180" s="2">
        <f t="shared" si="75"/>
        <v>4.1293520099082352E-5</v>
      </c>
      <c r="BH180" s="2" t="str">
        <f t="shared" si="76"/>
        <v>Sig</v>
      </c>
      <c r="BI180" s="2" t="str">
        <f t="shared" si="77"/>
        <v>Sig</v>
      </c>
      <c r="BJ180" s="2" t="str">
        <f t="shared" si="78"/>
        <v>Same Var T-test</v>
      </c>
      <c r="BK180" s="2" t="str">
        <f t="shared" si="79"/>
        <v/>
      </c>
      <c r="BL180" s="2" t="str">
        <f t="shared" si="80"/>
        <v/>
      </c>
    </row>
    <row r="181" spans="1:64" x14ac:dyDescent="0.2">
      <c r="A181" s="1" t="s">
        <v>142</v>
      </c>
      <c r="B181" s="1" t="s">
        <v>532</v>
      </c>
      <c r="C181" s="25">
        <v>38106</v>
      </c>
      <c r="D181" s="1" t="s">
        <v>827</v>
      </c>
      <c r="E181" s="7">
        <v>0.51736111111111116</v>
      </c>
      <c r="F181" s="1">
        <v>0.1</v>
      </c>
      <c r="G181" s="1" t="s">
        <v>881</v>
      </c>
      <c r="H181" s="1" t="s">
        <v>711</v>
      </c>
      <c r="I181" s="1" t="s">
        <v>61</v>
      </c>
      <c r="J181" s="1" t="s">
        <v>882</v>
      </c>
      <c r="K181">
        <v>0.75</v>
      </c>
      <c r="L181">
        <v>0.25</v>
      </c>
      <c r="M181" s="1">
        <v>0.62</v>
      </c>
      <c r="N181" s="1">
        <v>0.56999999999999995</v>
      </c>
      <c r="O181" s="1">
        <v>0.6</v>
      </c>
      <c r="P181" s="1">
        <v>0.68</v>
      </c>
      <c r="Y181">
        <f t="shared" si="54"/>
        <v>0.61750000000000005</v>
      </c>
      <c r="Z181">
        <f t="shared" si="55"/>
        <v>4.6457866215887891E-2</v>
      </c>
      <c r="AA181">
        <f t="shared" si="56"/>
        <v>4</v>
      </c>
      <c r="AB181" s="1">
        <v>0.38</v>
      </c>
      <c r="AC181" s="1">
        <v>0.46</v>
      </c>
      <c r="AD181" s="1">
        <v>0.55000000000000004</v>
      </c>
      <c r="AL181">
        <f t="shared" si="57"/>
        <v>0.46333333333333337</v>
      </c>
      <c r="AM181">
        <f t="shared" si="58"/>
        <v>8.5049005481153711E-2</v>
      </c>
      <c r="AN181">
        <f t="shared" si="59"/>
        <v>3</v>
      </c>
      <c r="AO181">
        <f t="shared" si="60"/>
        <v>7.3691983164092337E-6</v>
      </c>
      <c r="AP181">
        <f t="shared" si="61"/>
        <v>2.93743563993476E-6</v>
      </c>
      <c r="AQ181">
        <f t="shared" si="62"/>
        <v>2</v>
      </c>
      <c r="AR181">
        <f t="shared" si="63"/>
        <v>3.9985607771343629E-3</v>
      </c>
      <c r="AS181">
        <f t="shared" si="64"/>
        <v>0.81649658092772592</v>
      </c>
      <c r="AT181" s="24" t="str">
        <f t="shared" si="65"/>
        <v>Toxic</v>
      </c>
      <c r="AU181" s="2">
        <f t="shared" si="66"/>
        <v>75.033738191632921</v>
      </c>
      <c r="AV181" s="4" t="s">
        <v>663</v>
      </c>
      <c r="AX181" s="2">
        <f t="shared" si="67"/>
        <v>3</v>
      </c>
      <c r="AY181" s="2">
        <f t="shared" si="68"/>
        <v>2</v>
      </c>
      <c r="AZ181" s="2">
        <f t="shared" si="69"/>
        <v>2.1583333333333376E-3</v>
      </c>
      <c r="BA181" s="2">
        <f t="shared" si="70"/>
        <v>7.2333333333333139E-3</v>
      </c>
      <c r="BB181" s="2">
        <f t="shared" si="71"/>
        <v>4.1883333333333278E-3</v>
      </c>
      <c r="BC181" s="2">
        <f t="shared" si="72"/>
        <v>1.211111111111111</v>
      </c>
      <c r="BD181" s="2">
        <f t="shared" si="73"/>
        <v>0.73990363304158147</v>
      </c>
      <c r="BE181" s="2">
        <v>6.6349999999999998</v>
      </c>
      <c r="BF181" s="2" t="str">
        <f t="shared" si="74"/>
        <v>Same Var</v>
      </c>
      <c r="BG181" s="2">
        <f t="shared" si="75"/>
        <v>1.3141376106687213E-2</v>
      </c>
      <c r="BH181" s="2" t="str">
        <f t="shared" si="76"/>
        <v>Sig</v>
      </c>
      <c r="BI181" s="2" t="str">
        <f t="shared" si="77"/>
        <v>Sig</v>
      </c>
      <c r="BJ181" s="2" t="str">
        <f t="shared" si="78"/>
        <v>Same Var T-test</v>
      </c>
      <c r="BK181" s="2" t="str">
        <f t="shared" si="79"/>
        <v>TSTToxicLess25</v>
      </c>
      <c r="BL181" s="2" t="str">
        <f t="shared" si="80"/>
        <v>NOECToxicLess25</v>
      </c>
    </row>
    <row r="182" spans="1:64" x14ac:dyDescent="0.2">
      <c r="A182" s="1" t="s">
        <v>142</v>
      </c>
      <c r="B182" s="1" t="s">
        <v>482</v>
      </c>
      <c r="C182" s="25">
        <v>38162</v>
      </c>
      <c r="D182" s="1" t="s">
        <v>830</v>
      </c>
      <c r="E182" s="7">
        <v>0.49513888888888891</v>
      </c>
      <c r="F182" s="1">
        <v>0.1</v>
      </c>
      <c r="G182" s="1" t="s">
        <v>881</v>
      </c>
      <c r="H182" s="1" t="s">
        <v>711</v>
      </c>
      <c r="I182" s="1" t="s">
        <v>61</v>
      </c>
      <c r="J182" s="1" t="s">
        <v>882</v>
      </c>
      <c r="K182">
        <v>0.75</v>
      </c>
      <c r="L182">
        <v>0.25</v>
      </c>
      <c r="M182" s="1">
        <v>0.7</v>
      </c>
      <c r="N182" s="1">
        <v>0.76</v>
      </c>
      <c r="O182" s="1">
        <v>0.64</v>
      </c>
      <c r="P182" s="1">
        <v>0.71</v>
      </c>
      <c r="Y182">
        <f t="shared" si="54"/>
        <v>0.70250000000000001</v>
      </c>
      <c r="Z182">
        <f t="shared" si="55"/>
        <v>4.9244289008980521E-2</v>
      </c>
      <c r="AA182">
        <f t="shared" si="56"/>
        <v>4</v>
      </c>
      <c r="AB182" s="1">
        <v>0.65</v>
      </c>
      <c r="AC182" s="1">
        <v>0.56999999999999995</v>
      </c>
      <c r="AD182" s="1">
        <v>0.72</v>
      </c>
      <c r="AL182">
        <f t="shared" si="57"/>
        <v>0.64666666666666661</v>
      </c>
      <c r="AM182">
        <f t="shared" si="58"/>
        <v>7.5055534994651368E-2</v>
      </c>
      <c r="AN182">
        <f t="shared" si="59"/>
        <v>3</v>
      </c>
      <c r="AO182">
        <f t="shared" si="60"/>
        <v>4.9230441642101944E-6</v>
      </c>
      <c r="AP182">
        <f t="shared" si="61"/>
        <v>1.8017885768560734E-6</v>
      </c>
      <c r="AQ182">
        <f t="shared" si="62"/>
        <v>2</v>
      </c>
      <c r="AR182">
        <f t="shared" si="63"/>
        <v>2.5431277356049748</v>
      </c>
      <c r="AS182">
        <f t="shared" si="64"/>
        <v>0.81649658092772592</v>
      </c>
      <c r="AT182" s="24" t="str">
        <f t="shared" si="65"/>
        <v>Nontoxic</v>
      </c>
      <c r="AU182" s="2">
        <f t="shared" si="66"/>
        <v>92.052194543297745</v>
      </c>
      <c r="AV182" s="4" t="s">
        <v>663</v>
      </c>
      <c r="AX182" s="2">
        <f t="shared" si="67"/>
        <v>3</v>
      </c>
      <c r="AY182" s="2">
        <f t="shared" si="68"/>
        <v>2</v>
      </c>
      <c r="AZ182" s="2">
        <f t="shared" si="69"/>
        <v>2.4249999999999996E-3</v>
      </c>
      <c r="BA182" s="2">
        <f t="shared" si="70"/>
        <v>5.6333333333333365E-3</v>
      </c>
      <c r="BB182" s="2">
        <f t="shared" si="71"/>
        <v>3.7083333333333343E-3</v>
      </c>
      <c r="BC182" s="2">
        <f t="shared" si="72"/>
        <v>1.211111111111111</v>
      </c>
      <c r="BD182" s="2">
        <f t="shared" si="73"/>
        <v>0.36166413899790312</v>
      </c>
      <c r="BE182" s="2">
        <v>6.6349999999999998</v>
      </c>
      <c r="BF182" s="2" t="str">
        <f t="shared" si="74"/>
        <v>Same Var</v>
      </c>
      <c r="BG182" s="2">
        <f t="shared" si="75"/>
        <v>0.14186476706689474</v>
      </c>
      <c r="BH182" s="2" t="str">
        <f t="shared" si="76"/>
        <v>NS</v>
      </c>
      <c r="BI182" s="2" t="str">
        <f t="shared" si="77"/>
        <v>NS</v>
      </c>
      <c r="BJ182" s="2" t="str">
        <f t="shared" si="78"/>
        <v>Same Var T-test</v>
      </c>
      <c r="BK182" s="2" t="str">
        <f t="shared" si="79"/>
        <v/>
      </c>
      <c r="BL182" s="2" t="str">
        <f t="shared" si="80"/>
        <v/>
      </c>
    </row>
    <row r="183" spans="1:64" x14ac:dyDescent="0.2">
      <c r="A183" s="1" t="s">
        <v>142</v>
      </c>
      <c r="B183" s="1" t="s">
        <v>504</v>
      </c>
      <c r="C183" s="25">
        <v>38162</v>
      </c>
      <c r="D183" s="1" t="s">
        <v>830</v>
      </c>
      <c r="E183" s="7">
        <v>0.36319444444444443</v>
      </c>
      <c r="F183" s="1">
        <v>0.1</v>
      </c>
      <c r="G183" s="1" t="s">
        <v>881</v>
      </c>
      <c r="H183" s="1" t="s">
        <v>711</v>
      </c>
      <c r="I183" s="1" t="s">
        <v>61</v>
      </c>
      <c r="J183" s="1" t="s">
        <v>882</v>
      </c>
      <c r="K183">
        <v>0.75</v>
      </c>
      <c r="L183">
        <v>0.25</v>
      </c>
      <c r="M183" s="1">
        <v>0.7</v>
      </c>
      <c r="N183" s="1">
        <v>0.76</v>
      </c>
      <c r="O183" s="1">
        <v>0.64</v>
      </c>
      <c r="P183" s="1">
        <v>0.71</v>
      </c>
      <c r="Y183">
        <f t="shared" si="54"/>
        <v>0.70250000000000001</v>
      </c>
      <c r="Z183">
        <f t="shared" si="55"/>
        <v>4.9244289008980521E-2</v>
      </c>
      <c r="AA183">
        <f t="shared" si="56"/>
        <v>4</v>
      </c>
      <c r="AB183" s="1">
        <v>0.46</v>
      </c>
      <c r="AC183" s="1">
        <v>0.56999999999999995</v>
      </c>
      <c r="AD183" s="1">
        <v>0.76</v>
      </c>
      <c r="AL183">
        <f t="shared" si="57"/>
        <v>0.59666666666666668</v>
      </c>
      <c r="AM183">
        <f t="shared" si="58"/>
        <v>0.15176736583776287</v>
      </c>
      <c r="AN183">
        <f t="shared" si="59"/>
        <v>3</v>
      </c>
      <c r="AO183">
        <f t="shared" si="60"/>
        <v>6.4301047636432525E-5</v>
      </c>
      <c r="AP183">
        <f t="shared" si="61"/>
        <v>2.9512899687967231E-5</v>
      </c>
      <c r="AQ183">
        <f t="shared" si="62"/>
        <v>2</v>
      </c>
      <c r="AR183">
        <f t="shared" si="63"/>
        <v>0.77937964193528497</v>
      </c>
      <c r="AS183">
        <f t="shared" si="64"/>
        <v>0.81649658092772592</v>
      </c>
      <c r="AT183" s="24" t="str">
        <f t="shared" si="65"/>
        <v>Toxic</v>
      </c>
      <c r="AU183" s="2">
        <f t="shared" si="66"/>
        <v>84.934756820877823</v>
      </c>
      <c r="AV183" s="4" t="s">
        <v>663</v>
      </c>
      <c r="AX183" s="2">
        <f t="shared" si="67"/>
        <v>3</v>
      </c>
      <c r="AY183" s="2">
        <f t="shared" si="68"/>
        <v>2</v>
      </c>
      <c r="AZ183" s="2">
        <f t="shared" si="69"/>
        <v>2.4249999999999996E-3</v>
      </c>
      <c r="BA183" s="2">
        <f t="shared" si="70"/>
        <v>2.3033333333333354E-2</v>
      </c>
      <c r="BB183" s="2">
        <f t="shared" si="71"/>
        <v>1.066833333333334E-2</v>
      </c>
      <c r="BC183" s="2">
        <f t="shared" si="72"/>
        <v>1.211111111111111</v>
      </c>
      <c r="BD183" s="2">
        <f t="shared" si="73"/>
        <v>2.3986402036925925</v>
      </c>
      <c r="BE183" s="2">
        <v>6.6349999999999998</v>
      </c>
      <c r="BF183" s="2" t="str">
        <f t="shared" si="74"/>
        <v>Same Var</v>
      </c>
      <c r="BG183" s="2">
        <f t="shared" si="75"/>
        <v>0.11871919495947533</v>
      </c>
      <c r="BH183" s="2" t="str">
        <f t="shared" si="76"/>
        <v>NS</v>
      </c>
      <c r="BI183" s="2" t="str">
        <f t="shared" si="77"/>
        <v>NS</v>
      </c>
      <c r="BJ183" s="2" t="str">
        <f t="shared" si="78"/>
        <v>Same Var T-test</v>
      </c>
      <c r="BK183" s="2" t="str">
        <f t="shared" si="79"/>
        <v>TSTToxicLess25</v>
      </c>
      <c r="BL183" s="2" t="str">
        <f t="shared" si="80"/>
        <v/>
      </c>
    </row>
    <row r="184" spans="1:64" x14ac:dyDescent="0.2">
      <c r="A184" s="1" t="s">
        <v>142</v>
      </c>
      <c r="B184" s="1" t="s">
        <v>516</v>
      </c>
      <c r="C184" s="25">
        <v>38162</v>
      </c>
      <c r="D184" s="1" t="s">
        <v>830</v>
      </c>
      <c r="E184" s="7">
        <v>0.58750000000000002</v>
      </c>
      <c r="F184" s="1">
        <v>0.1</v>
      </c>
      <c r="G184" s="1" t="s">
        <v>881</v>
      </c>
      <c r="H184" s="1" t="s">
        <v>711</v>
      </c>
      <c r="I184" s="1" t="s">
        <v>61</v>
      </c>
      <c r="J184" s="1" t="s">
        <v>882</v>
      </c>
      <c r="K184">
        <v>0.75</v>
      </c>
      <c r="L184">
        <v>0.25</v>
      </c>
      <c r="M184" s="1">
        <v>0.7</v>
      </c>
      <c r="N184" s="1">
        <v>0.76</v>
      </c>
      <c r="O184" s="1">
        <v>0.64</v>
      </c>
      <c r="P184" s="1">
        <v>0.71</v>
      </c>
      <c r="Y184">
        <f t="shared" si="54"/>
        <v>0.70250000000000001</v>
      </c>
      <c r="Z184">
        <f t="shared" si="55"/>
        <v>4.9244289008980521E-2</v>
      </c>
      <c r="AA184">
        <f t="shared" si="56"/>
        <v>4</v>
      </c>
      <c r="AB184" s="1">
        <v>0.62</v>
      </c>
      <c r="AC184" s="1">
        <v>0.36</v>
      </c>
      <c r="AD184" s="1">
        <v>0.61</v>
      </c>
      <c r="AL184">
        <f t="shared" si="57"/>
        <v>0.52999999999999992</v>
      </c>
      <c r="AM184">
        <f t="shared" si="58"/>
        <v>0.14730919862656272</v>
      </c>
      <c r="AN184">
        <f t="shared" si="59"/>
        <v>3</v>
      </c>
      <c r="AO184">
        <f t="shared" si="60"/>
        <v>5.7370762142605795E-5</v>
      </c>
      <c r="AP184">
        <f t="shared" si="61"/>
        <v>2.6199319441053864E-5</v>
      </c>
      <c r="AQ184">
        <f t="shared" si="62"/>
        <v>2</v>
      </c>
      <c r="AR184">
        <f t="shared" si="63"/>
        <v>3.5906854911468666E-2</v>
      </c>
      <c r="AS184">
        <f t="shared" si="64"/>
        <v>0.81649658092772592</v>
      </c>
      <c r="AT184" s="24" t="str">
        <f t="shared" si="65"/>
        <v>Toxic</v>
      </c>
      <c r="AU184" s="2">
        <f t="shared" si="66"/>
        <v>75.444839857651232</v>
      </c>
      <c r="AV184" s="4" t="s">
        <v>663</v>
      </c>
      <c r="AX184" s="2">
        <f t="shared" si="67"/>
        <v>3</v>
      </c>
      <c r="AY184" s="2">
        <f t="shared" si="68"/>
        <v>2</v>
      </c>
      <c r="AZ184" s="2">
        <f t="shared" si="69"/>
        <v>2.4249999999999996E-3</v>
      </c>
      <c r="BA184" s="2">
        <f t="shared" si="70"/>
        <v>2.1700000000000108E-2</v>
      </c>
      <c r="BB184" s="2">
        <f t="shared" si="71"/>
        <v>1.0135000000000043E-2</v>
      </c>
      <c r="BC184" s="2">
        <f t="shared" si="72"/>
        <v>1.211111111111111</v>
      </c>
      <c r="BD184" s="2">
        <f t="shared" si="73"/>
        <v>2.2853847015897175</v>
      </c>
      <c r="BE184" s="2">
        <v>6.6349999999999998</v>
      </c>
      <c r="BF184" s="2" t="str">
        <f t="shared" si="74"/>
        <v>Same Var</v>
      </c>
      <c r="BG184" s="2">
        <f t="shared" si="75"/>
        <v>3.7444264930862989E-2</v>
      </c>
      <c r="BH184" s="2" t="str">
        <f t="shared" si="76"/>
        <v>Sig</v>
      </c>
      <c r="BI184" s="2" t="str">
        <f t="shared" si="77"/>
        <v>Sig</v>
      </c>
      <c r="BJ184" s="2" t="str">
        <f t="shared" si="78"/>
        <v>Same Var T-test</v>
      </c>
      <c r="BK184" s="2" t="str">
        <f t="shared" si="79"/>
        <v>TSTToxicLess25</v>
      </c>
      <c r="BL184" s="2" t="str">
        <f t="shared" si="80"/>
        <v>NOECToxicLess25</v>
      </c>
    </row>
    <row r="185" spans="1:64" x14ac:dyDescent="0.2">
      <c r="A185" s="1" t="s">
        <v>142</v>
      </c>
      <c r="B185" s="1" t="s">
        <v>532</v>
      </c>
      <c r="C185" s="25">
        <v>38162</v>
      </c>
      <c r="D185" s="1" t="s">
        <v>830</v>
      </c>
      <c r="E185" s="7">
        <v>0.46527777777777779</v>
      </c>
      <c r="F185" s="1">
        <v>0.1</v>
      </c>
      <c r="G185" s="1" t="s">
        <v>881</v>
      </c>
      <c r="H185" s="1" t="s">
        <v>711</v>
      </c>
      <c r="I185" s="1" t="s">
        <v>61</v>
      </c>
      <c r="J185" s="1" t="s">
        <v>882</v>
      </c>
      <c r="K185">
        <v>0.75</v>
      </c>
      <c r="L185">
        <v>0.25</v>
      </c>
      <c r="M185" s="1">
        <v>0.7</v>
      </c>
      <c r="N185" s="1">
        <v>0.76</v>
      </c>
      <c r="O185" s="1">
        <v>0.64</v>
      </c>
      <c r="P185" s="1">
        <v>0.71</v>
      </c>
      <c r="Y185">
        <f t="shared" si="54"/>
        <v>0.70250000000000001</v>
      </c>
      <c r="Z185">
        <f t="shared" si="55"/>
        <v>4.9244289008980521E-2</v>
      </c>
      <c r="AA185">
        <f t="shared" si="56"/>
        <v>4</v>
      </c>
      <c r="AB185" s="1">
        <v>0.68</v>
      </c>
      <c r="AC185" s="1">
        <v>0.56999999999999995</v>
      </c>
      <c r="AD185" s="1">
        <v>0.71</v>
      </c>
      <c r="AL185">
        <f t="shared" si="57"/>
        <v>0.65333333333333332</v>
      </c>
      <c r="AM185">
        <f t="shared" si="58"/>
        <v>7.3711147958319956E-2</v>
      </c>
      <c r="AN185">
        <f t="shared" si="59"/>
        <v>3</v>
      </c>
      <c r="AO185">
        <f t="shared" si="60"/>
        <v>4.6316494882842683E-6</v>
      </c>
      <c r="AP185">
        <f t="shared" si="61"/>
        <v>1.6788256138931102E-6</v>
      </c>
      <c r="AQ185">
        <f t="shared" si="62"/>
        <v>2</v>
      </c>
      <c r="AR185">
        <f t="shared" si="63"/>
        <v>2.7259226753126735</v>
      </c>
      <c r="AS185">
        <f t="shared" si="64"/>
        <v>0.81649658092772592</v>
      </c>
      <c r="AT185" s="24" t="str">
        <f t="shared" si="65"/>
        <v>Nontoxic</v>
      </c>
      <c r="AU185" s="2">
        <f t="shared" si="66"/>
        <v>93.001186239620409</v>
      </c>
      <c r="AV185" s="4" t="s">
        <v>663</v>
      </c>
      <c r="AX185" s="2">
        <f t="shared" si="67"/>
        <v>3</v>
      </c>
      <c r="AY185" s="2">
        <f t="shared" si="68"/>
        <v>2</v>
      </c>
      <c r="AZ185" s="2">
        <f t="shared" si="69"/>
        <v>2.4249999999999996E-3</v>
      </c>
      <c r="BA185" s="2">
        <f t="shared" si="70"/>
        <v>5.433333333333336E-3</v>
      </c>
      <c r="BB185" s="2">
        <f t="shared" si="71"/>
        <v>3.6283333333333341E-3</v>
      </c>
      <c r="BC185" s="2">
        <f t="shared" si="72"/>
        <v>1.211111111111111</v>
      </c>
      <c r="BD185" s="2">
        <f t="shared" si="73"/>
        <v>0.33132122639541794</v>
      </c>
      <c r="BE185" s="2">
        <v>6.6349999999999998</v>
      </c>
      <c r="BF185" s="2" t="str">
        <f t="shared" si="74"/>
        <v>Same Var</v>
      </c>
      <c r="BG185" s="2">
        <f t="shared" si="75"/>
        <v>0.16702933941703157</v>
      </c>
      <c r="BH185" s="2" t="str">
        <f t="shared" si="76"/>
        <v>NS</v>
      </c>
      <c r="BI185" s="2" t="str">
        <f t="shared" si="77"/>
        <v>NS</v>
      </c>
      <c r="BJ185" s="2" t="str">
        <f t="shared" si="78"/>
        <v>Same Var T-test</v>
      </c>
      <c r="BK185" s="2" t="str">
        <f t="shared" si="79"/>
        <v/>
      </c>
      <c r="BL185" s="2" t="str">
        <f t="shared" si="80"/>
        <v/>
      </c>
    </row>
    <row r="186" spans="1:64" x14ac:dyDescent="0.2">
      <c r="A186" s="1" t="s">
        <v>142</v>
      </c>
      <c r="B186" s="1" t="s">
        <v>534</v>
      </c>
      <c r="C186" s="25">
        <v>38481</v>
      </c>
      <c r="D186" s="1" t="s">
        <v>871</v>
      </c>
      <c r="E186" s="7">
        <v>0.70833333333333337</v>
      </c>
      <c r="F186" s="1">
        <v>0.1</v>
      </c>
      <c r="G186" s="1" t="s">
        <v>881</v>
      </c>
      <c r="H186" s="1" t="s">
        <v>711</v>
      </c>
      <c r="I186" s="1" t="s">
        <v>61</v>
      </c>
      <c r="J186" s="1" t="s">
        <v>882</v>
      </c>
      <c r="K186">
        <v>0.75</v>
      </c>
      <c r="L186">
        <v>0.25</v>
      </c>
      <c r="M186" s="1">
        <v>0.40500000000000003</v>
      </c>
      <c r="N186" s="1">
        <v>0.505</v>
      </c>
      <c r="O186" s="1">
        <v>0.53200000000000003</v>
      </c>
      <c r="P186" s="1">
        <v>0.47</v>
      </c>
      <c r="Q186" s="1">
        <v>0.54800000000000004</v>
      </c>
      <c r="R186" s="1">
        <v>0.46700000000000003</v>
      </c>
      <c r="S186" s="1">
        <v>0.51500000000000001</v>
      </c>
      <c r="T186" s="1">
        <v>0.43</v>
      </c>
      <c r="Y186">
        <f t="shared" si="54"/>
        <v>0.48400000000000004</v>
      </c>
      <c r="Z186">
        <f t="shared" si="55"/>
        <v>4.9919935897394754E-2</v>
      </c>
      <c r="AA186">
        <f t="shared" si="56"/>
        <v>8</v>
      </c>
      <c r="AB186" s="1">
        <v>0.49299999999999999</v>
      </c>
      <c r="AC186" s="1">
        <v>0.437</v>
      </c>
      <c r="AD186" s="1">
        <v>0.39800000000000002</v>
      </c>
      <c r="AE186" s="1">
        <v>0.45800000000000002</v>
      </c>
      <c r="AL186">
        <f t="shared" si="57"/>
        <v>0.44649999999999995</v>
      </c>
      <c r="AM186">
        <f t="shared" si="58"/>
        <v>3.9736632972611041E-2</v>
      </c>
      <c r="AN186">
        <f t="shared" si="59"/>
        <v>4</v>
      </c>
      <c r="AO186">
        <f t="shared" si="60"/>
        <v>3.2486437597656234E-7</v>
      </c>
      <c r="AP186">
        <f t="shared" si="61"/>
        <v>5.6328465169270772E-8</v>
      </c>
      <c r="AQ186">
        <f t="shared" si="62"/>
        <v>5</v>
      </c>
      <c r="AR186">
        <f t="shared" si="63"/>
        <v>3.4975260107145361</v>
      </c>
      <c r="AS186">
        <f t="shared" si="64"/>
        <v>0.72668684380042159</v>
      </c>
      <c r="AT186" s="24" t="str">
        <f t="shared" si="65"/>
        <v>Nontoxic</v>
      </c>
      <c r="AU186" s="2">
        <f t="shared" si="66"/>
        <v>92.252066115702462</v>
      </c>
      <c r="AV186" s="4" t="s">
        <v>663</v>
      </c>
      <c r="AX186" s="2">
        <f t="shared" si="67"/>
        <v>7</v>
      </c>
      <c r="AY186" s="2">
        <f t="shared" si="68"/>
        <v>3</v>
      </c>
      <c r="AZ186" s="2">
        <f t="shared" si="69"/>
        <v>2.4920000000000016E-3</v>
      </c>
      <c r="BA186" s="2">
        <f t="shared" si="70"/>
        <v>1.578999999999999E-3</v>
      </c>
      <c r="BB186" s="2">
        <f t="shared" si="71"/>
        <v>2.2181000000000011E-3</v>
      </c>
      <c r="BC186" s="2">
        <f t="shared" si="72"/>
        <v>1.1253968253968254</v>
      </c>
      <c r="BD186" s="2">
        <f t="shared" si="73"/>
        <v>0.18174506879116736</v>
      </c>
      <c r="BE186" s="2">
        <v>6.6349999999999998</v>
      </c>
      <c r="BF186" s="2" t="str">
        <f t="shared" si="74"/>
        <v>Same Var</v>
      </c>
      <c r="BG186" s="2">
        <f t="shared" si="75"/>
        <v>0.11134258517283634</v>
      </c>
      <c r="BH186" s="2" t="str">
        <f t="shared" si="76"/>
        <v>NS</v>
      </c>
      <c r="BI186" s="2" t="str">
        <f t="shared" si="77"/>
        <v>NS</v>
      </c>
      <c r="BJ186" s="2" t="str">
        <f t="shared" si="78"/>
        <v>Same Var T-test</v>
      </c>
      <c r="BK186" s="2" t="str">
        <f t="shared" si="79"/>
        <v/>
      </c>
      <c r="BL186" s="2" t="str">
        <f t="shared" si="80"/>
        <v/>
      </c>
    </row>
    <row r="187" spans="1:64" x14ac:dyDescent="0.2">
      <c r="A187" s="1" t="s">
        <v>142</v>
      </c>
      <c r="B187" s="1" t="s">
        <v>564</v>
      </c>
      <c r="C187" s="25">
        <v>38482</v>
      </c>
      <c r="D187" s="1" t="s">
        <v>871</v>
      </c>
      <c r="E187" s="7">
        <v>0.38541666666666669</v>
      </c>
      <c r="F187" s="1">
        <v>0.1</v>
      </c>
      <c r="G187" s="1" t="s">
        <v>881</v>
      </c>
      <c r="H187" s="1" t="s">
        <v>711</v>
      </c>
      <c r="I187" s="1" t="s">
        <v>61</v>
      </c>
      <c r="J187" s="1" t="s">
        <v>882</v>
      </c>
      <c r="K187">
        <v>0.75</v>
      </c>
      <c r="L187">
        <v>0.25</v>
      </c>
      <c r="M187" s="1">
        <v>0.40500000000000003</v>
      </c>
      <c r="N187" s="1">
        <v>0.505</v>
      </c>
      <c r="O187" s="1">
        <v>0.53200000000000003</v>
      </c>
      <c r="P187" s="1">
        <v>0.47</v>
      </c>
      <c r="Q187" s="1">
        <v>0.54800000000000004</v>
      </c>
      <c r="R187" s="1">
        <v>0.46700000000000003</v>
      </c>
      <c r="S187" s="1">
        <v>0.51500000000000001</v>
      </c>
      <c r="T187" s="1">
        <v>0.43</v>
      </c>
      <c r="Y187">
        <f t="shared" si="54"/>
        <v>0.48400000000000004</v>
      </c>
      <c r="Z187">
        <f t="shared" si="55"/>
        <v>4.9919935897394754E-2</v>
      </c>
      <c r="AA187">
        <f t="shared" si="56"/>
        <v>8</v>
      </c>
      <c r="AB187" s="1">
        <v>0.49299999999999999</v>
      </c>
      <c r="AC187" s="1">
        <v>0.51200000000000001</v>
      </c>
      <c r="AD187" s="1">
        <v>0.496</v>
      </c>
      <c r="AE187" s="1">
        <v>0.54900000000000004</v>
      </c>
      <c r="AL187">
        <f t="shared" si="57"/>
        <v>0.51249999999999996</v>
      </c>
      <c r="AM187">
        <f t="shared" si="58"/>
        <v>2.572288216096065E-2</v>
      </c>
      <c r="AN187">
        <f t="shared" si="59"/>
        <v>4</v>
      </c>
      <c r="AO187">
        <f t="shared" si="60"/>
        <v>1.1603248708767386E-7</v>
      </c>
      <c r="AP187">
        <f t="shared" si="61"/>
        <v>1.3506835539641237E-8</v>
      </c>
      <c r="AQ187">
        <f t="shared" si="62"/>
        <v>8</v>
      </c>
      <c r="AR187">
        <f t="shared" si="63"/>
        <v>8.1002102638048523</v>
      </c>
      <c r="AS187">
        <f t="shared" si="64"/>
        <v>0.70638661264483749</v>
      </c>
      <c r="AT187" s="24" t="str">
        <f t="shared" si="65"/>
        <v>Nontoxic</v>
      </c>
      <c r="AU187" s="2">
        <f t="shared" si="66"/>
        <v>105.88842975206609</v>
      </c>
      <c r="AV187" s="26" t="s">
        <v>884</v>
      </c>
      <c r="AW187" s="4" t="s">
        <v>666</v>
      </c>
      <c r="AX187" s="2">
        <f t="shared" si="67"/>
        <v>7</v>
      </c>
      <c r="AY187" s="2">
        <f t="shared" si="68"/>
        <v>3</v>
      </c>
      <c r="AZ187" s="2">
        <f t="shared" si="69"/>
        <v>2.4920000000000016E-3</v>
      </c>
      <c r="BA187" s="2">
        <f t="shared" si="70"/>
        <v>6.6166666666666761E-4</v>
      </c>
      <c r="BB187" s="2">
        <f t="shared" si="71"/>
        <v>1.9429000000000015E-3</v>
      </c>
      <c r="BC187" s="2">
        <f t="shared" si="72"/>
        <v>1.1253968253968254</v>
      </c>
      <c r="BD187" s="2">
        <f t="shared" si="73"/>
        <v>1.3232647419763393</v>
      </c>
      <c r="BE187" s="2">
        <v>6.6349999999999998</v>
      </c>
      <c r="BF187" s="2" t="str">
        <f t="shared" si="74"/>
        <v>Same Var</v>
      </c>
      <c r="BG187" s="2">
        <f t="shared" si="75"/>
        <v>0.15793779096823926</v>
      </c>
      <c r="BH187" s="2" t="str">
        <f t="shared" si="76"/>
        <v>NS</v>
      </c>
      <c r="BI187" s="2" t="str">
        <f t="shared" si="77"/>
        <v>NS</v>
      </c>
      <c r="BJ187" s="2" t="str">
        <f t="shared" si="78"/>
        <v/>
      </c>
      <c r="BK187" s="2" t="str">
        <f t="shared" si="79"/>
        <v/>
      </c>
      <c r="BL187" s="2" t="str">
        <f t="shared" si="80"/>
        <v/>
      </c>
    </row>
    <row r="188" spans="1:64" x14ac:dyDescent="0.2">
      <c r="A188" s="1" t="s">
        <v>142</v>
      </c>
      <c r="B188" s="1" t="s">
        <v>457</v>
      </c>
      <c r="C188" s="25">
        <v>38532</v>
      </c>
      <c r="D188" s="1" t="s">
        <v>809</v>
      </c>
      <c r="E188" s="7">
        <v>0.4861111111111111</v>
      </c>
      <c r="F188" s="1">
        <v>0.1</v>
      </c>
      <c r="G188" s="1" t="s">
        <v>881</v>
      </c>
      <c r="H188" s="1" t="s">
        <v>711</v>
      </c>
      <c r="I188" s="1" t="s">
        <v>61</v>
      </c>
      <c r="J188" s="1" t="s">
        <v>882</v>
      </c>
      <c r="K188">
        <v>0.75</v>
      </c>
      <c r="L188">
        <v>0.25</v>
      </c>
      <c r="M188" s="1">
        <v>0.48699999999999999</v>
      </c>
      <c r="N188" s="1">
        <v>0.41799999999999998</v>
      </c>
      <c r="O188" s="1">
        <v>0.39100000000000001</v>
      </c>
      <c r="P188" s="1">
        <v>0.443</v>
      </c>
      <c r="Q188" s="1">
        <v>0.314</v>
      </c>
      <c r="R188" s="1">
        <v>0.40799999999999997</v>
      </c>
      <c r="S188" s="1">
        <v>0.45800000000000002</v>
      </c>
      <c r="T188" s="1">
        <v>0.46400000000000002</v>
      </c>
      <c r="Y188">
        <f t="shared" si="54"/>
        <v>0.422875</v>
      </c>
      <c r="Z188">
        <f t="shared" si="55"/>
        <v>5.4191294767438739E-2</v>
      </c>
      <c r="AA188">
        <f t="shared" si="56"/>
        <v>8</v>
      </c>
      <c r="AB188" s="1">
        <v>0.47899999999999998</v>
      </c>
      <c r="AC188" s="1">
        <v>0.47599999999999998</v>
      </c>
      <c r="AD188" s="1">
        <v>0.42699999999999999</v>
      </c>
      <c r="AE188" s="1">
        <v>0.42399999999999999</v>
      </c>
      <c r="AL188">
        <f t="shared" si="57"/>
        <v>0.45149999999999996</v>
      </c>
      <c r="AM188">
        <f t="shared" si="58"/>
        <v>3.0072135496724089E-2</v>
      </c>
      <c r="AN188">
        <f t="shared" si="59"/>
        <v>4</v>
      </c>
      <c r="AO188">
        <f t="shared" si="60"/>
        <v>1.8711663270885676E-7</v>
      </c>
      <c r="AP188">
        <f t="shared" si="61"/>
        <v>2.3128842820266201E-8</v>
      </c>
      <c r="AQ188">
        <f t="shared" si="62"/>
        <v>8</v>
      </c>
      <c r="AR188">
        <f t="shared" si="63"/>
        <v>6.4593581951419425</v>
      </c>
      <c r="AS188">
        <f t="shared" si="64"/>
        <v>0.70638661264483749</v>
      </c>
      <c r="AT188" s="24" t="str">
        <f t="shared" si="65"/>
        <v>Nontoxic</v>
      </c>
      <c r="AU188" s="2">
        <f t="shared" si="66"/>
        <v>106.7691398167307</v>
      </c>
      <c r="AV188" s="26" t="s">
        <v>884</v>
      </c>
      <c r="AW188" s="4" t="s">
        <v>666</v>
      </c>
      <c r="AX188" s="2">
        <f t="shared" si="67"/>
        <v>7</v>
      </c>
      <c r="AY188" s="2">
        <f t="shared" si="68"/>
        <v>3</v>
      </c>
      <c r="AZ188" s="2">
        <f t="shared" si="69"/>
        <v>2.936696428571433E-3</v>
      </c>
      <c r="BA188" s="2">
        <f t="shared" si="70"/>
        <v>9.0433333333333294E-4</v>
      </c>
      <c r="BB188" s="2">
        <f t="shared" si="71"/>
        <v>2.3269875000000032E-3</v>
      </c>
      <c r="BC188" s="2">
        <f t="shared" si="72"/>
        <v>1.1253968253968254</v>
      </c>
      <c r="BD188" s="2">
        <f t="shared" si="73"/>
        <v>1.0719951068475169</v>
      </c>
      <c r="BE188" s="2">
        <v>6.6349999999999998</v>
      </c>
      <c r="BF188" s="2" t="str">
        <f t="shared" si="74"/>
        <v>Same Var</v>
      </c>
      <c r="BG188" s="2">
        <f t="shared" si="75"/>
        <v>0.17769386634686707</v>
      </c>
      <c r="BH188" s="2" t="str">
        <f t="shared" si="76"/>
        <v>NS</v>
      </c>
      <c r="BI188" s="2" t="str">
        <f t="shared" si="77"/>
        <v>NS</v>
      </c>
      <c r="BJ188" s="2" t="str">
        <f t="shared" si="78"/>
        <v/>
      </c>
      <c r="BK188" s="2" t="str">
        <f t="shared" si="79"/>
        <v/>
      </c>
      <c r="BL188" s="2" t="str">
        <f t="shared" si="80"/>
        <v/>
      </c>
    </row>
    <row r="189" spans="1:64" x14ac:dyDescent="0.2">
      <c r="A189" s="1" t="s">
        <v>142</v>
      </c>
      <c r="B189" s="1" t="s">
        <v>477</v>
      </c>
      <c r="C189" s="25">
        <v>38532</v>
      </c>
      <c r="D189" s="1" t="s">
        <v>809</v>
      </c>
      <c r="E189" s="7">
        <v>0.54166666666666663</v>
      </c>
      <c r="F189" s="1">
        <v>0</v>
      </c>
      <c r="G189" s="1" t="s">
        <v>881</v>
      </c>
      <c r="H189" s="1" t="s">
        <v>711</v>
      </c>
      <c r="I189" s="1" t="s">
        <v>61</v>
      </c>
      <c r="J189" s="1" t="s">
        <v>882</v>
      </c>
      <c r="K189">
        <v>0.75</v>
      </c>
      <c r="L189">
        <v>0.25</v>
      </c>
      <c r="M189" s="1">
        <v>0.48699999999999999</v>
      </c>
      <c r="N189" s="1">
        <v>0.41799999999999998</v>
      </c>
      <c r="O189" s="1">
        <v>0.39100000000000001</v>
      </c>
      <c r="P189" s="1">
        <v>0.443</v>
      </c>
      <c r="Q189" s="1">
        <v>0.314</v>
      </c>
      <c r="R189" s="1">
        <v>0.40799999999999997</v>
      </c>
      <c r="S189" s="1">
        <v>0.45800000000000002</v>
      </c>
      <c r="T189" s="1">
        <v>0.46400000000000002</v>
      </c>
      <c r="Y189">
        <f t="shared" si="54"/>
        <v>0.422875</v>
      </c>
      <c r="Z189">
        <f t="shared" si="55"/>
        <v>5.4191294767438739E-2</v>
      </c>
      <c r="AA189">
        <f t="shared" si="56"/>
        <v>8</v>
      </c>
      <c r="AB189" s="1">
        <v>0.55900000000000005</v>
      </c>
      <c r="AC189" s="1">
        <v>0.39300000000000002</v>
      </c>
      <c r="AD189" s="1">
        <v>0.499</v>
      </c>
      <c r="AE189" s="1">
        <v>0.54500000000000004</v>
      </c>
      <c r="AL189">
        <f t="shared" si="57"/>
        <v>0.499</v>
      </c>
      <c r="AM189">
        <f t="shared" si="58"/>
        <v>7.5170916361760085E-2</v>
      </c>
      <c r="AN189">
        <f t="shared" si="59"/>
        <v>4</v>
      </c>
      <c r="AO189">
        <f t="shared" si="60"/>
        <v>2.6216568723154936E-6</v>
      </c>
      <c r="AP189">
        <f t="shared" si="61"/>
        <v>6.7129998865361445E-7</v>
      </c>
      <c r="AQ189">
        <f t="shared" si="62"/>
        <v>3</v>
      </c>
      <c r="AR189">
        <f t="shared" si="63"/>
        <v>4.5191256478388304</v>
      </c>
      <c r="AS189">
        <f t="shared" si="64"/>
        <v>0.76489232840434507</v>
      </c>
      <c r="AT189" s="24" t="str">
        <f t="shared" si="65"/>
        <v>Nontoxic</v>
      </c>
      <c r="AU189" s="2">
        <f t="shared" si="66"/>
        <v>118.00177357375109</v>
      </c>
      <c r="AV189" s="26" t="s">
        <v>884</v>
      </c>
      <c r="AW189" s="4" t="s">
        <v>666</v>
      </c>
      <c r="AX189" s="2">
        <f t="shared" si="67"/>
        <v>7</v>
      </c>
      <c r="AY189" s="2">
        <f t="shared" si="68"/>
        <v>3</v>
      </c>
      <c r="AZ189" s="2">
        <f t="shared" si="69"/>
        <v>2.936696428571433E-3</v>
      </c>
      <c r="BA189" s="2">
        <f t="shared" si="70"/>
        <v>5.65066666666673E-3</v>
      </c>
      <c r="BB189" s="2">
        <f t="shared" si="71"/>
        <v>3.7508875000000219E-3</v>
      </c>
      <c r="BC189" s="2">
        <f t="shared" si="72"/>
        <v>1.1253968253968254</v>
      </c>
      <c r="BD189" s="2">
        <f t="shared" si="73"/>
        <v>0.42972147953474527</v>
      </c>
      <c r="BE189" s="2">
        <v>6.6349999999999998</v>
      </c>
      <c r="BF189" s="2" t="str">
        <f t="shared" si="74"/>
        <v>Same Var</v>
      </c>
      <c r="BG189" s="2">
        <f t="shared" si="75"/>
        <v>3.4916310196050029E-2</v>
      </c>
      <c r="BH189" s="2" t="str">
        <f t="shared" si="76"/>
        <v>NS</v>
      </c>
      <c r="BI189" s="2" t="str">
        <f t="shared" si="77"/>
        <v>NS</v>
      </c>
      <c r="BJ189" s="2" t="str">
        <f t="shared" si="78"/>
        <v/>
      </c>
      <c r="BK189" s="2" t="str">
        <f t="shared" si="79"/>
        <v/>
      </c>
      <c r="BL189" s="2" t="str">
        <f t="shared" si="80"/>
        <v/>
      </c>
    </row>
    <row r="190" spans="1:64" x14ac:dyDescent="0.2">
      <c r="A190" s="1" t="s">
        <v>142</v>
      </c>
      <c r="B190" s="1" t="s">
        <v>480</v>
      </c>
      <c r="C190" s="25">
        <v>38530</v>
      </c>
      <c r="D190" s="1" t="s">
        <v>809</v>
      </c>
      <c r="E190" s="7">
        <v>0.69791666666666663</v>
      </c>
      <c r="F190" s="1">
        <v>0.1</v>
      </c>
      <c r="G190" s="1" t="s">
        <v>881</v>
      </c>
      <c r="H190" s="1" t="s">
        <v>711</v>
      </c>
      <c r="I190" s="1" t="s">
        <v>61</v>
      </c>
      <c r="J190" s="1" t="s">
        <v>882</v>
      </c>
      <c r="K190">
        <v>0.75</v>
      </c>
      <c r="L190">
        <v>0.25</v>
      </c>
      <c r="M190" s="1">
        <v>0.48699999999999999</v>
      </c>
      <c r="N190" s="1">
        <v>0.41799999999999998</v>
      </c>
      <c r="O190" s="1">
        <v>0.39100000000000001</v>
      </c>
      <c r="P190" s="1">
        <v>0.443</v>
      </c>
      <c r="Q190" s="1">
        <v>0.314</v>
      </c>
      <c r="R190" s="1">
        <v>0.40799999999999997</v>
      </c>
      <c r="S190" s="1">
        <v>0.45800000000000002</v>
      </c>
      <c r="T190" s="1">
        <v>0.46400000000000002</v>
      </c>
      <c r="Y190">
        <f t="shared" si="54"/>
        <v>0.422875</v>
      </c>
      <c r="Z190">
        <f t="shared" si="55"/>
        <v>5.4191294767438739E-2</v>
      </c>
      <c r="AA190">
        <f t="shared" si="56"/>
        <v>8</v>
      </c>
      <c r="AB190" s="1">
        <v>0.47699999999999998</v>
      </c>
      <c r="AC190" s="1">
        <v>0.505</v>
      </c>
      <c r="AD190" s="1">
        <v>0.45600000000000002</v>
      </c>
      <c r="AE190" s="1">
        <v>0.40100000000000002</v>
      </c>
      <c r="AL190">
        <f t="shared" si="57"/>
        <v>0.45974999999999999</v>
      </c>
      <c r="AM190">
        <f t="shared" si="58"/>
        <v>4.4010415433925018E-2</v>
      </c>
      <c r="AN190">
        <f t="shared" si="59"/>
        <v>4</v>
      </c>
      <c r="AO190">
        <f t="shared" si="60"/>
        <v>4.7708808746727371E-7</v>
      </c>
      <c r="AP190">
        <f t="shared" si="61"/>
        <v>8.4250246900127231E-8</v>
      </c>
      <c r="AQ190">
        <f t="shared" si="62"/>
        <v>5</v>
      </c>
      <c r="AR190">
        <f t="shared" si="63"/>
        <v>5.4256384139128766</v>
      </c>
      <c r="AS190">
        <f t="shared" si="64"/>
        <v>0.72668684380042159</v>
      </c>
      <c r="AT190" s="24" t="str">
        <f t="shared" si="65"/>
        <v>Nontoxic</v>
      </c>
      <c r="AU190" s="2">
        <f t="shared" si="66"/>
        <v>108.72007094295004</v>
      </c>
      <c r="AV190" s="26" t="s">
        <v>884</v>
      </c>
      <c r="AW190" s="4" t="s">
        <v>666</v>
      </c>
      <c r="AX190" s="2">
        <f t="shared" si="67"/>
        <v>7</v>
      </c>
      <c r="AY190" s="2">
        <f t="shared" si="68"/>
        <v>3</v>
      </c>
      <c r="AZ190" s="2">
        <f t="shared" si="69"/>
        <v>2.936696428571433E-3</v>
      </c>
      <c r="BA190" s="2">
        <f t="shared" si="70"/>
        <v>1.9369166666666653E-3</v>
      </c>
      <c r="BB190" s="2">
        <f t="shared" si="71"/>
        <v>2.6367625000000027E-3</v>
      </c>
      <c r="BC190" s="2">
        <f t="shared" si="72"/>
        <v>1.1253968253968254</v>
      </c>
      <c r="BD190" s="2">
        <f t="shared" si="73"/>
        <v>0.15215015625638659</v>
      </c>
      <c r="BE190" s="2">
        <v>6.6349999999999998</v>
      </c>
      <c r="BF190" s="2" t="str">
        <f t="shared" si="74"/>
        <v>Same Var</v>
      </c>
      <c r="BG190" s="2">
        <f t="shared" si="75"/>
        <v>0.13405010684692689</v>
      </c>
      <c r="BH190" s="2" t="str">
        <f t="shared" si="76"/>
        <v>NS</v>
      </c>
      <c r="BI190" s="2" t="str">
        <f t="shared" si="77"/>
        <v>NS</v>
      </c>
      <c r="BJ190" s="2" t="str">
        <f t="shared" si="78"/>
        <v/>
      </c>
      <c r="BK190" s="2" t="str">
        <f t="shared" si="79"/>
        <v/>
      </c>
      <c r="BL190" s="2" t="str">
        <f t="shared" si="80"/>
        <v/>
      </c>
    </row>
    <row r="191" spans="1:64" x14ac:dyDescent="0.2">
      <c r="A191" s="1" t="s">
        <v>142</v>
      </c>
      <c r="B191" s="1" t="s">
        <v>264</v>
      </c>
      <c r="C191" s="25">
        <v>39139</v>
      </c>
      <c r="D191" s="1" t="s">
        <v>747</v>
      </c>
      <c r="E191" s="7">
        <v>0.52083333333333337</v>
      </c>
      <c r="F191" s="1">
        <v>0.1</v>
      </c>
      <c r="G191" s="1" t="s">
        <v>881</v>
      </c>
      <c r="H191" s="1" t="s">
        <v>711</v>
      </c>
      <c r="I191" s="1" t="s">
        <v>61</v>
      </c>
      <c r="J191" s="1" t="s">
        <v>882</v>
      </c>
      <c r="K191">
        <v>0.75</v>
      </c>
      <c r="L191">
        <v>0.25</v>
      </c>
      <c r="M191" s="1">
        <v>0.66</v>
      </c>
      <c r="N191" s="1">
        <v>0.69799999999999995</v>
      </c>
      <c r="O191" s="1">
        <v>0.77700000000000002</v>
      </c>
      <c r="P191" s="1">
        <v>0.65700000000000003</v>
      </c>
      <c r="Y191">
        <f t="shared" si="54"/>
        <v>0.69800000000000006</v>
      </c>
      <c r="Z191">
        <f t="shared" si="55"/>
        <v>5.587486017879597E-2</v>
      </c>
      <c r="AA191">
        <f t="shared" si="56"/>
        <v>4</v>
      </c>
      <c r="AB191" s="1">
        <v>0.89100000000000001</v>
      </c>
      <c r="AC191" s="1">
        <v>0.85599999999999998</v>
      </c>
      <c r="AD191" s="1">
        <v>0.84</v>
      </c>
      <c r="AE191" s="1">
        <v>0.85899999999999999</v>
      </c>
      <c r="AL191">
        <f t="shared" si="57"/>
        <v>0.86149999999999993</v>
      </c>
      <c r="AM191">
        <f t="shared" si="58"/>
        <v>2.1361959960016171E-2</v>
      </c>
      <c r="AN191">
        <f t="shared" si="59"/>
        <v>4</v>
      </c>
      <c r="AO191">
        <f t="shared" si="60"/>
        <v>3.0593574229600716E-7</v>
      </c>
      <c r="AP191">
        <f t="shared" si="61"/>
        <v>6.8587815140335647E-8</v>
      </c>
      <c r="AQ191">
        <f t="shared" si="62"/>
        <v>4</v>
      </c>
      <c r="AR191">
        <f t="shared" si="63"/>
        <v>14.371733181053491</v>
      </c>
      <c r="AS191">
        <f t="shared" si="64"/>
        <v>0.74069708411268287</v>
      </c>
      <c r="AT191" s="24" t="str">
        <f t="shared" si="65"/>
        <v>Nontoxic</v>
      </c>
      <c r="AU191" s="2">
        <f t="shared" si="66"/>
        <v>123.42406876790828</v>
      </c>
      <c r="AV191" s="26" t="s">
        <v>884</v>
      </c>
      <c r="AW191" s="4" t="s">
        <v>666</v>
      </c>
      <c r="AX191" s="2">
        <f t="shared" si="67"/>
        <v>3</v>
      </c>
      <c r="AY191" s="2">
        <f t="shared" si="68"/>
        <v>3</v>
      </c>
      <c r="AZ191" s="2">
        <f t="shared" si="69"/>
        <v>3.1219999999999998E-3</v>
      </c>
      <c r="BA191" s="2">
        <f t="shared" si="70"/>
        <v>4.5633333333333409E-4</v>
      </c>
      <c r="BB191" s="2">
        <f t="shared" si="71"/>
        <v>1.789166666666667E-3</v>
      </c>
      <c r="BC191" s="2">
        <f t="shared" si="72"/>
        <v>1.1666666666666667</v>
      </c>
      <c r="BD191" s="2">
        <f t="shared" si="73"/>
        <v>2.0817201715044007</v>
      </c>
      <c r="BE191" s="2">
        <v>6.6349999999999998</v>
      </c>
      <c r="BF191" s="2" t="str">
        <f t="shared" si="74"/>
        <v>Same Var</v>
      </c>
      <c r="BG191" s="2">
        <f t="shared" si="75"/>
        <v>7.8153216231757858E-4</v>
      </c>
      <c r="BH191" s="2" t="str">
        <f t="shared" si="76"/>
        <v>NS</v>
      </c>
      <c r="BI191" s="2" t="str">
        <f t="shared" si="77"/>
        <v>NS</v>
      </c>
      <c r="BJ191" s="2" t="str">
        <f t="shared" si="78"/>
        <v/>
      </c>
      <c r="BK191" s="2" t="str">
        <f t="shared" si="79"/>
        <v/>
      </c>
      <c r="BL191" s="2" t="str">
        <f t="shared" si="80"/>
        <v/>
      </c>
    </row>
    <row r="192" spans="1:64" x14ac:dyDescent="0.2">
      <c r="A192" s="1" t="s">
        <v>142</v>
      </c>
      <c r="B192" s="1" t="s">
        <v>752</v>
      </c>
      <c r="C192" s="25">
        <v>39139</v>
      </c>
      <c r="D192" s="1" t="s">
        <v>747</v>
      </c>
      <c r="E192" s="7">
        <v>0.54166666666666663</v>
      </c>
      <c r="F192" s="1">
        <v>0.1</v>
      </c>
      <c r="G192" s="1" t="s">
        <v>881</v>
      </c>
      <c r="H192" s="1" t="s">
        <v>711</v>
      </c>
      <c r="I192" s="1" t="s">
        <v>61</v>
      </c>
      <c r="J192" s="1" t="s">
        <v>882</v>
      </c>
      <c r="K192">
        <v>0.75</v>
      </c>
      <c r="L192">
        <v>0.25</v>
      </c>
      <c r="M192" s="1">
        <v>0.66</v>
      </c>
      <c r="N192" s="1">
        <v>0.69799999999999995</v>
      </c>
      <c r="O192" s="1">
        <v>0.77700000000000002</v>
      </c>
      <c r="P192" s="1">
        <v>0.65700000000000003</v>
      </c>
      <c r="Y192">
        <f t="shared" si="54"/>
        <v>0.69800000000000006</v>
      </c>
      <c r="Z192">
        <f t="shared" si="55"/>
        <v>5.587486017879597E-2</v>
      </c>
      <c r="AA192">
        <f t="shared" si="56"/>
        <v>4</v>
      </c>
      <c r="AB192" s="1">
        <v>0.93500000000000005</v>
      </c>
      <c r="AC192" s="1">
        <v>0.98799999999999999</v>
      </c>
      <c r="AD192" s="1">
        <v>0.871</v>
      </c>
      <c r="AE192" s="1">
        <v>0.97199999999999998</v>
      </c>
      <c r="AL192">
        <f t="shared" si="57"/>
        <v>0.9415</v>
      </c>
      <c r="AM192">
        <f t="shared" si="58"/>
        <v>5.1977559260383381E-2</v>
      </c>
      <c r="AN192">
        <f t="shared" si="59"/>
        <v>4</v>
      </c>
      <c r="AO192">
        <f t="shared" si="60"/>
        <v>1.241994158962673E-6</v>
      </c>
      <c r="AP192">
        <f t="shared" si="61"/>
        <v>2.1631203736255778E-7</v>
      </c>
      <c r="AQ192">
        <f t="shared" si="62"/>
        <v>5</v>
      </c>
      <c r="AR192">
        <f t="shared" si="63"/>
        <v>12.521212711108706</v>
      </c>
      <c r="AS192">
        <f t="shared" si="64"/>
        <v>0.72668684380042159</v>
      </c>
      <c r="AT192" s="24" t="str">
        <f t="shared" si="65"/>
        <v>Nontoxic</v>
      </c>
      <c r="AU192" s="2">
        <f t="shared" si="66"/>
        <v>134.88538681948424</v>
      </c>
      <c r="AV192" s="26" t="s">
        <v>884</v>
      </c>
      <c r="AW192" s="4" t="s">
        <v>666</v>
      </c>
      <c r="AX192" s="2">
        <f t="shared" si="67"/>
        <v>3</v>
      </c>
      <c r="AY192" s="2">
        <f t="shared" si="68"/>
        <v>3</v>
      </c>
      <c r="AZ192" s="2">
        <f t="shared" si="69"/>
        <v>3.1219999999999998E-3</v>
      </c>
      <c r="BA192" s="2">
        <f t="shared" si="70"/>
        <v>2.701666666666666E-3</v>
      </c>
      <c r="BB192" s="2">
        <f t="shared" si="71"/>
        <v>2.9118333333333327E-3</v>
      </c>
      <c r="BC192" s="2">
        <f t="shared" si="72"/>
        <v>1.1666666666666667</v>
      </c>
      <c r="BD192" s="2">
        <f t="shared" si="73"/>
        <v>1.3430828354738569E-2</v>
      </c>
      <c r="BE192" s="2">
        <v>6.6349999999999998</v>
      </c>
      <c r="BF192" s="2" t="str">
        <f t="shared" si="74"/>
        <v>Same Var</v>
      </c>
      <c r="BG192" s="2">
        <f t="shared" si="75"/>
        <v>3.4812553810260205E-4</v>
      </c>
      <c r="BH192" s="2" t="str">
        <f t="shared" si="76"/>
        <v>NS</v>
      </c>
      <c r="BI192" s="2" t="str">
        <f t="shared" si="77"/>
        <v>NS</v>
      </c>
      <c r="BJ192" s="2" t="str">
        <f t="shared" si="78"/>
        <v/>
      </c>
      <c r="BK192" s="2" t="str">
        <f t="shared" si="79"/>
        <v/>
      </c>
      <c r="BL192" s="2" t="str">
        <f t="shared" si="80"/>
        <v/>
      </c>
    </row>
    <row r="193" spans="1:64" x14ac:dyDescent="0.2">
      <c r="A193" s="1" t="s">
        <v>142</v>
      </c>
      <c r="B193" s="1" t="s">
        <v>276</v>
      </c>
      <c r="C193" s="25">
        <v>39139</v>
      </c>
      <c r="D193" s="1" t="s">
        <v>747</v>
      </c>
      <c r="E193" s="7">
        <v>0.58333333333333337</v>
      </c>
      <c r="F193" s="1">
        <v>0.1</v>
      </c>
      <c r="G193" s="1" t="s">
        <v>881</v>
      </c>
      <c r="H193" s="1" t="s">
        <v>711</v>
      </c>
      <c r="I193" s="1" t="s">
        <v>61</v>
      </c>
      <c r="J193" s="1" t="s">
        <v>882</v>
      </c>
      <c r="K193">
        <v>0.75</v>
      </c>
      <c r="L193">
        <v>0.25</v>
      </c>
      <c r="M193" s="1">
        <v>0.66</v>
      </c>
      <c r="N193" s="1">
        <v>0.69799999999999995</v>
      </c>
      <c r="O193" s="1">
        <v>0.77700000000000002</v>
      </c>
      <c r="P193" s="1">
        <v>0.65700000000000003</v>
      </c>
      <c r="Y193">
        <f t="shared" si="54"/>
        <v>0.69800000000000006</v>
      </c>
      <c r="Z193">
        <f t="shared" si="55"/>
        <v>5.587486017879597E-2</v>
      </c>
      <c r="AA193">
        <f t="shared" si="56"/>
        <v>4</v>
      </c>
      <c r="AB193" s="1">
        <v>0.84399999999999997</v>
      </c>
      <c r="AC193" s="1">
        <v>0.85599999999999998</v>
      </c>
      <c r="AD193" s="1">
        <v>0.88400000000000001</v>
      </c>
      <c r="AE193" s="1">
        <v>0.84399999999999997</v>
      </c>
      <c r="AL193">
        <f t="shared" si="57"/>
        <v>0.85699999999999998</v>
      </c>
      <c r="AM193">
        <f t="shared" si="58"/>
        <v>1.8867962264113226E-2</v>
      </c>
      <c r="AN193">
        <f t="shared" si="59"/>
        <v>4</v>
      </c>
      <c r="AO193">
        <f t="shared" si="60"/>
        <v>2.7881700097656268E-7</v>
      </c>
      <c r="AP193">
        <f t="shared" si="61"/>
        <v>6.688981282552083E-8</v>
      </c>
      <c r="AQ193">
        <f t="shared" si="62"/>
        <v>4</v>
      </c>
      <c r="AR193">
        <f t="shared" si="63"/>
        <v>14.513295082578304</v>
      </c>
      <c r="AS193">
        <f t="shared" si="64"/>
        <v>0.74069708411268287</v>
      </c>
      <c r="AT193" s="24" t="str">
        <f t="shared" si="65"/>
        <v>Nontoxic</v>
      </c>
      <c r="AU193" s="2">
        <f t="shared" si="66"/>
        <v>122.77936962750715</v>
      </c>
      <c r="AV193" s="26" t="s">
        <v>884</v>
      </c>
      <c r="AW193" s="4" t="s">
        <v>666</v>
      </c>
      <c r="AX193" s="2">
        <f t="shared" si="67"/>
        <v>3</v>
      </c>
      <c r="AY193" s="2">
        <f t="shared" si="68"/>
        <v>3</v>
      </c>
      <c r="AZ193" s="2">
        <f t="shared" si="69"/>
        <v>3.1219999999999998E-3</v>
      </c>
      <c r="BA193" s="2">
        <f t="shared" si="70"/>
        <v>3.5600000000000068E-4</v>
      </c>
      <c r="BB193" s="2">
        <f t="shared" si="71"/>
        <v>1.7390000000000003E-3</v>
      </c>
      <c r="BC193" s="2">
        <f t="shared" si="72"/>
        <v>1.1666666666666667</v>
      </c>
      <c r="BD193" s="2">
        <f t="shared" si="73"/>
        <v>2.5739259345801151</v>
      </c>
      <c r="BE193" s="2">
        <v>6.6349999999999998</v>
      </c>
      <c r="BF193" s="2" t="str">
        <f t="shared" si="74"/>
        <v>Same Var</v>
      </c>
      <c r="BG193" s="2">
        <f t="shared" si="75"/>
        <v>8.3813348876118302E-4</v>
      </c>
      <c r="BH193" s="2" t="str">
        <f t="shared" si="76"/>
        <v>NS</v>
      </c>
      <c r="BI193" s="2" t="str">
        <f t="shared" si="77"/>
        <v>NS</v>
      </c>
      <c r="BJ193" s="2" t="str">
        <f t="shared" si="78"/>
        <v/>
      </c>
      <c r="BK193" s="2" t="str">
        <f t="shared" si="79"/>
        <v/>
      </c>
      <c r="BL193" s="2" t="str">
        <f t="shared" si="80"/>
        <v/>
      </c>
    </row>
    <row r="194" spans="1:64" x14ac:dyDescent="0.2">
      <c r="A194" s="1" t="s">
        <v>142</v>
      </c>
      <c r="B194" s="1" t="s">
        <v>482</v>
      </c>
      <c r="C194" s="25">
        <v>38120</v>
      </c>
      <c r="D194" s="1" t="s">
        <v>828</v>
      </c>
      <c r="E194" s="7">
        <v>0.51388888888888884</v>
      </c>
      <c r="F194" s="1">
        <v>0.1</v>
      </c>
      <c r="G194" s="1" t="s">
        <v>881</v>
      </c>
      <c r="H194" s="1" t="s">
        <v>711</v>
      </c>
      <c r="I194" s="1" t="s">
        <v>61</v>
      </c>
      <c r="J194" s="1" t="s">
        <v>882</v>
      </c>
      <c r="K194">
        <v>0.75</v>
      </c>
      <c r="L194">
        <v>0.25</v>
      </c>
      <c r="M194" s="1">
        <v>0.73</v>
      </c>
      <c r="N194" s="1">
        <v>0.57999999999999996</v>
      </c>
      <c r="O194" s="1">
        <v>0.68</v>
      </c>
      <c r="P194" s="1">
        <v>0.71</v>
      </c>
      <c r="Y194">
        <f t="shared" si="54"/>
        <v>0.67500000000000004</v>
      </c>
      <c r="Z194">
        <f t="shared" si="55"/>
        <v>6.6583281184793938E-2</v>
      </c>
      <c r="AA194">
        <f t="shared" si="56"/>
        <v>4</v>
      </c>
      <c r="AB194" s="1">
        <v>0.56000000000000005</v>
      </c>
      <c r="AC194" s="1">
        <v>0.56000000000000005</v>
      </c>
      <c r="AD194" s="1">
        <v>0.61</v>
      </c>
      <c r="AL194">
        <f t="shared" si="57"/>
        <v>0.57666666666666666</v>
      </c>
      <c r="AM194">
        <f t="shared" si="58"/>
        <v>2.8867513459481249E-2</v>
      </c>
      <c r="AN194">
        <f t="shared" si="59"/>
        <v>3</v>
      </c>
      <c r="AO194">
        <f t="shared" si="60"/>
        <v>8.121889769000758E-7</v>
      </c>
      <c r="AP194">
        <f t="shared" si="61"/>
        <v>1.6813835238233005E-7</v>
      </c>
      <c r="AQ194">
        <f t="shared" si="62"/>
        <v>4</v>
      </c>
      <c r="AR194">
        <f t="shared" si="63"/>
        <v>2.3456390881060378</v>
      </c>
      <c r="AS194">
        <f t="shared" si="64"/>
        <v>0.74069708411268287</v>
      </c>
      <c r="AT194" s="24" t="str">
        <f t="shared" si="65"/>
        <v>Nontoxic</v>
      </c>
      <c r="AU194" s="2">
        <f t="shared" si="66"/>
        <v>85.432098765432102</v>
      </c>
      <c r="AV194" s="4" t="s">
        <v>664</v>
      </c>
      <c r="AW194" s="4" t="s">
        <v>666</v>
      </c>
      <c r="AX194" s="2">
        <f t="shared" si="67"/>
        <v>3</v>
      </c>
      <c r="AY194" s="2">
        <f t="shared" si="68"/>
        <v>2</v>
      </c>
      <c r="AZ194" s="2">
        <f t="shared" si="69"/>
        <v>4.4333333333333343E-3</v>
      </c>
      <c r="BA194" s="2">
        <f t="shared" si="70"/>
        <v>8.3333333333333111E-4</v>
      </c>
      <c r="BB194" s="2">
        <f t="shared" si="71"/>
        <v>2.9933333333333331E-3</v>
      </c>
      <c r="BC194" s="2">
        <f t="shared" si="72"/>
        <v>1.211111111111111</v>
      </c>
      <c r="BD194" s="2">
        <f t="shared" si="73"/>
        <v>1.1387277595644034</v>
      </c>
      <c r="BE194" s="2">
        <v>6.6349999999999998</v>
      </c>
      <c r="BF194" s="2" t="str">
        <f t="shared" si="74"/>
        <v>Same Var</v>
      </c>
      <c r="BG194" s="2">
        <f t="shared" si="75"/>
        <v>3.2648709547406528E-2</v>
      </c>
      <c r="BH194" s="2" t="str">
        <f t="shared" si="76"/>
        <v>Sig</v>
      </c>
      <c r="BI194" s="2" t="str">
        <f t="shared" si="77"/>
        <v>NS</v>
      </c>
      <c r="BJ194" s="2" t="str">
        <f t="shared" si="78"/>
        <v>Wilcoxon</v>
      </c>
      <c r="BK194" s="2" t="str">
        <f t="shared" si="79"/>
        <v/>
      </c>
      <c r="BL194" s="2" t="str">
        <f t="shared" si="80"/>
        <v/>
      </c>
    </row>
    <row r="195" spans="1:64" x14ac:dyDescent="0.2">
      <c r="A195" s="1" t="s">
        <v>142</v>
      </c>
      <c r="B195" s="1" t="s">
        <v>504</v>
      </c>
      <c r="C195" s="25">
        <v>38120</v>
      </c>
      <c r="D195" s="1" t="s">
        <v>828</v>
      </c>
      <c r="E195" s="7">
        <v>0.375</v>
      </c>
      <c r="F195" s="1">
        <v>0.1</v>
      </c>
      <c r="G195" s="1" t="s">
        <v>881</v>
      </c>
      <c r="H195" s="1" t="s">
        <v>711</v>
      </c>
      <c r="I195" s="1" t="s">
        <v>61</v>
      </c>
      <c r="J195" s="1" t="s">
        <v>882</v>
      </c>
      <c r="K195">
        <v>0.75</v>
      </c>
      <c r="L195">
        <v>0.25</v>
      </c>
      <c r="M195" s="1">
        <v>0.73</v>
      </c>
      <c r="N195" s="1">
        <v>0.57999999999999996</v>
      </c>
      <c r="O195" s="1">
        <v>0.68</v>
      </c>
      <c r="P195" s="1">
        <v>0.71</v>
      </c>
      <c r="Y195">
        <f t="shared" ref="Y195:Y258" si="81">AVERAGE(M195:X195)</f>
        <v>0.67500000000000004</v>
      </c>
      <c r="Z195">
        <f t="shared" ref="Z195:Z250" si="82">STDEV(M195:X195)</f>
        <v>6.6583281184793938E-2</v>
      </c>
      <c r="AA195">
        <f t="shared" ref="AA195:AA250" si="83">COUNT(M195:X195)</f>
        <v>4</v>
      </c>
      <c r="AB195" s="1">
        <v>0.51</v>
      </c>
      <c r="AC195" s="1">
        <v>0.56000000000000005</v>
      </c>
      <c r="AD195" s="1">
        <v>0.66</v>
      </c>
      <c r="AL195">
        <f t="shared" ref="AL195:AL258" si="84">AVERAGE(AB195:AK195)</f>
        <v>0.57666666666666666</v>
      </c>
      <c r="AM195">
        <f t="shared" ref="AM195:AM250" si="85">STDEV(AB195:AK195)</f>
        <v>7.6376261582597485E-2</v>
      </c>
      <c r="AN195">
        <f t="shared" ref="AN195:AN250" si="86">COUNT(AB195:AK195)</f>
        <v>3</v>
      </c>
      <c r="AO195">
        <f t="shared" ref="AO195:AO258" si="87">((AM195^2/AN195)+(((K195^2)*(Z195^2))/AA195))^2</f>
        <v>6.5940176806038198E-6</v>
      </c>
      <c r="AP195">
        <f t="shared" ref="AP195:AP250" si="88">(((AM195^2)/AN195)^2)/(AN195-1)+((((K195^2)*(Z195^2))/AA195)^2)/(AA195-1)</f>
        <v>2.0199902042341967E-6</v>
      </c>
      <c r="AQ195">
        <f t="shared" ref="AQ195:AQ258" si="89">ROUNDDOWN(AO195/AP195,0)</f>
        <v>3</v>
      </c>
      <c r="AR195">
        <f t="shared" ref="AR195:AR250" si="90">(AL195-(K195*Y195))/((((AM195^2)/AN195)+(((K195^2)*(Z195^2))/AA195))^0.5)</f>
        <v>1.3895940186778681</v>
      </c>
      <c r="AS195">
        <f t="shared" ref="AS195:AS250" si="91">TINV((2*L195),AQ195)</f>
        <v>0.76489232840434507</v>
      </c>
      <c r="AT195" s="24" t="str">
        <f t="shared" ref="AT195:AT258" si="92">IF(AND(Z195=0,AM195=0),IF(AL195&lt;(K195*Y195),"Toxic","Nontoxic"),IF(AR195&gt;AS195,"Nontoxic","Toxic"))</f>
        <v>Nontoxic</v>
      </c>
      <c r="AU195" s="2">
        <f t="shared" ref="AU195:AU250" si="93">(AL195/Y195)*100</f>
        <v>85.432098765432102</v>
      </c>
      <c r="AV195" s="4" t="s">
        <v>663</v>
      </c>
      <c r="AX195" s="2">
        <f t="shared" ref="AX195:AX250" si="94">COUNT(M195:X195)-1</f>
        <v>3</v>
      </c>
      <c r="AY195" s="2">
        <f t="shared" ref="AY195:AY250" si="95">COUNT(AB195:AK195)-1</f>
        <v>2</v>
      </c>
      <c r="AZ195" s="2">
        <f t="shared" ref="AZ195:AZ250" si="96">(STDEV(M195:X195))^2</f>
        <v>4.4333333333333343E-3</v>
      </c>
      <c r="BA195" s="2">
        <f t="shared" ref="BA195:BA250" si="97">(STDEV(AB195:AK195))^2</f>
        <v>5.8333333333333562E-3</v>
      </c>
      <c r="BB195" s="2">
        <f t="shared" ref="BB195:BB258" si="98">((AX195*AZ195)+(AY195*BA195))/(AX195+AY195)</f>
        <v>4.9933333333333427E-3</v>
      </c>
      <c r="BC195" s="2">
        <f t="shared" ref="BC195:BC250" si="99">1+(((1/AX195+1/AY195)-(1/(AX195+AY195)))/3)</f>
        <v>1.211111111111111</v>
      </c>
      <c r="BD195" s="2">
        <f t="shared" ref="BD195:BD258" si="100">(((AX195+AY195)*LN(BB195))-((AX195*LN(AZ195))+(AY195*LN(BA195))))/BC195</f>
        <v>3.7887541846767354E-2</v>
      </c>
      <c r="BE195" s="2">
        <v>6.6349999999999998</v>
      </c>
      <c r="BF195" s="2" t="str">
        <f t="shared" ref="BF195:BF258" si="101">IF(BD195&gt;BE195,"Sig Diff Var","Same Var")</f>
        <v>Same Var</v>
      </c>
      <c r="BG195" s="2">
        <f t="shared" ref="BG195:BG258" si="102">TTEST(AB195:AK195,M195:X195,1,IF(BF195="Same Var",2,IF(BF195="Sig Diff Var",3,"Wakka Wakka")))</f>
        <v>6.4040018776833713E-2</v>
      </c>
      <c r="BH195" s="2" t="str">
        <f t="shared" ref="BH195:BH258" si="103">IF(AND(BG195&lt;0.05,AU195&lt;100),"Sig","NS")</f>
        <v>NS</v>
      </c>
      <c r="BI195" s="2" t="str">
        <f t="shared" ref="BI195:BI258" si="104">IF(AV195="Normal",BH195,IF(AV195="Non-normal",AW195,IF(AV195="-","NS","Bleh")))</f>
        <v>NS</v>
      </c>
      <c r="BJ195" s="2" t="str">
        <f t="shared" ref="BJ195:BJ250" si="105">IF(AV195="Non-normal","Wilcoxon",IF(AND(AV195="Normal",BF195="Same Var"),"Same Var T-test",IF(AND(AV195="Normal",BF195="Sig Diff Var"),"Diff Var T-test","")))</f>
        <v>Same Var T-test</v>
      </c>
      <c r="BK195" s="2" t="str">
        <f t="shared" ref="BK195:BK250" si="106">IF(AND(AT195="Toxic",AU195&gt;75),"TSTToxicLess25","")</f>
        <v/>
      </c>
      <c r="BL195" s="2" t="str">
        <f t="shared" ref="BL195:BL250" si="107">IF(AND(BI195="Sig",AU195&gt;75),"NOECToxicLess25","")</f>
        <v/>
      </c>
    </row>
    <row r="196" spans="1:64" x14ac:dyDescent="0.2">
      <c r="A196" s="1" t="s">
        <v>142</v>
      </c>
      <c r="B196" s="1" t="s">
        <v>516</v>
      </c>
      <c r="C196" s="25">
        <v>38120</v>
      </c>
      <c r="D196" s="1" t="s">
        <v>828</v>
      </c>
      <c r="E196" s="7">
        <v>0.58888888888888891</v>
      </c>
      <c r="F196" s="1">
        <v>0.1</v>
      </c>
      <c r="G196" s="1" t="s">
        <v>881</v>
      </c>
      <c r="H196" s="1" t="s">
        <v>711</v>
      </c>
      <c r="I196" s="1" t="s">
        <v>61</v>
      </c>
      <c r="J196" s="1" t="s">
        <v>882</v>
      </c>
      <c r="K196">
        <v>0.75</v>
      </c>
      <c r="L196">
        <v>0.25</v>
      </c>
      <c r="M196" s="1">
        <v>0.73</v>
      </c>
      <c r="N196" s="1">
        <v>0.57999999999999996</v>
      </c>
      <c r="O196" s="1">
        <v>0.68</v>
      </c>
      <c r="P196" s="1">
        <v>0.71</v>
      </c>
      <c r="Y196">
        <f t="shared" si="81"/>
        <v>0.67500000000000004</v>
      </c>
      <c r="Z196">
        <f t="shared" si="82"/>
        <v>6.6583281184793938E-2</v>
      </c>
      <c r="AA196">
        <f t="shared" si="83"/>
        <v>4</v>
      </c>
      <c r="AB196" s="1">
        <v>0.52</v>
      </c>
      <c r="AC196" s="1">
        <v>0.46</v>
      </c>
      <c r="AD196" s="1">
        <v>0.71</v>
      </c>
      <c r="AL196">
        <f t="shared" si="84"/>
        <v>0.56333333333333335</v>
      </c>
      <c r="AM196">
        <f t="shared" si="85"/>
        <v>0.13051181300301287</v>
      </c>
      <c r="AN196">
        <f t="shared" si="86"/>
        <v>3</v>
      </c>
      <c r="AO196">
        <f t="shared" si="87"/>
        <v>3.9705313976900354E-5</v>
      </c>
      <c r="AP196">
        <f t="shared" si="88"/>
        <v>1.6248138352382455E-5</v>
      </c>
      <c r="AQ196">
        <f t="shared" si="89"/>
        <v>2</v>
      </c>
      <c r="AR196">
        <f t="shared" si="90"/>
        <v>0.71911304447893876</v>
      </c>
      <c r="AS196">
        <f t="shared" si="91"/>
        <v>0.81649658092772592</v>
      </c>
      <c r="AT196" s="24" t="str">
        <f t="shared" si="92"/>
        <v>Toxic</v>
      </c>
      <c r="AU196" s="2">
        <f t="shared" si="93"/>
        <v>83.456790123456798</v>
      </c>
      <c r="AV196" s="4" t="s">
        <v>663</v>
      </c>
      <c r="AX196" s="2">
        <f t="shared" si="94"/>
        <v>3</v>
      </c>
      <c r="AY196" s="2">
        <f t="shared" si="95"/>
        <v>2</v>
      </c>
      <c r="AZ196" s="2">
        <f t="shared" si="96"/>
        <v>4.4333333333333343E-3</v>
      </c>
      <c r="BA196" s="2">
        <f t="shared" si="97"/>
        <v>1.70333333333334E-2</v>
      </c>
      <c r="BB196" s="2">
        <f t="shared" si="98"/>
        <v>9.4733333333333614E-3</v>
      </c>
      <c r="BC196" s="2">
        <f t="shared" si="99"/>
        <v>1.211111111111111</v>
      </c>
      <c r="BD196" s="2">
        <f t="shared" si="100"/>
        <v>0.91205877240193167</v>
      </c>
      <c r="BE196" s="2">
        <v>6.6349999999999998</v>
      </c>
      <c r="BF196" s="2" t="str">
        <f t="shared" si="101"/>
        <v>Same Var</v>
      </c>
      <c r="BG196" s="2">
        <f t="shared" si="102"/>
        <v>9.6684294216990596E-2</v>
      </c>
      <c r="BH196" s="2" t="str">
        <f t="shared" si="103"/>
        <v>NS</v>
      </c>
      <c r="BI196" s="2" t="str">
        <f t="shared" si="104"/>
        <v>NS</v>
      </c>
      <c r="BJ196" s="2" t="str">
        <f t="shared" si="105"/>
        <v>Same Var T-test</v>
      </c>
      <c r="BK196" s="2" t="str">
        <f t="shared" si="106"/>
        <v>TSTToxicLess25</v>
      </c>
      <c r="BL196" s="2" t="str">
        <f t="shared" si="107"/>
        <v/>
      </c>
    </row>
    <row r="197" spans="1:64" x14ac:dyDescent="0.2">
      <c r="A197" s="1" t="s">
        <v>142</v>
      </c>
      <c r="B197" s="1" t="s">
        <v>532</v>
      </c>
      <c r="C197" s="25">
        <v>38120</v>
      </c>
      <c r="D197" s="1" t="s">
        <v>828</v>
      </c>
      <c r="E197" s="7">
        <v>0.47847222222222224</v>
      </c>
      <c r="F197" s="1">
        <v>0.1</v>
      </c>
      <c r="G197" s="1" t="s">
        <v>881</v>
      </c>
      <c r="H197" s="1" t="s">
        <v>711</v>
      </c>
      <c r="I197" s="1" t="s">
        <v>61</v>
      </c>
      <c r="J197" s="1" t="s">
        <v>882</v>
      </c>
      <c r="K197">
        <v>0.75</v>
      </c>
      <c r="L197">
        <v>0.25</v>
      </c>
      <c r="M197" s="1">
        <v>0.73</v>
      </c>
      <c r="N197" s="1">
        <v>0.57999999999999996</v>
      </c>
      <c r="O197" s="1">
        <v>0.68</v>
      </c>
      <c r="P197" s="1">
        <v>0.71</v>
      </c>
      <c r="Y197">
        <f t="shared" si="81"/>
        <v>0.67500000000000004</v>
      </c>
      <c r="Z197">
        <f t="shared" si="82"/>
        <v>6.6583281184793938E-2</v>
      </c>
      <c r="AA197">
        <f t="shared" si="83"/>
        <v>4</v>
      </c>
      <c r="AB197" s="1">
        <v>0.68</v>
      </c>
      <c r="AC197" s="1">
        <v>0.6</v>
      </c>
      <c r="AD197" s="1">
        <v>0.6</v>
      </c>
      <c r="AL197">
        <f t="shared" si="84"/>
        <v>0.62666666666666659</v>
      </c>
      <c r="AM197">
        <f t="shared" si="85"/>
        <v>4.6188021535170105E-2</v>
      </c>
      <c r="AN197">
        <f t="shared" si="86"/>
        <v>3</v>
      </c>
      <c r="AO197">
        <f t="shared" si="87"/>
        <v>1.7810199954185994E-6</v>
      </c>
      <c r="AP197">
        <f t="shared" si="88"/>
        <v>3.8239761164159045E-7</v>
      </c>
      <c r="AQ197">
        <f t="shared" si="89"/>
        <v>4</v>
      </c>
      <c r="AR197">
        <f t="shared" si="90"/>
        <v>3.2962443790827369</v>
      </c>
      <c r="AS197">
        <f t="shared" si="91"/>
        <v>0.74069708411268287</v>
      </c>
      <c r="AT197" s="24" t="str">
        <f t="shared" si="92"/>
        <v>Nontoxic</v>
      </c>
      <c r="AU197" s="2">
        <f t="shared" si="93"/>
        <v>92.839506172839492</v>
      </c>
      <c r="AV197" s="4" t="s">
        <v>664</v>
      </c>
      <c r="AW197" s="4" t="s">
        <v>666</v>
      </c>
      <c r="AX197" s="2">
        <f t="shared" si="94"/>
        <v>3</v>
      </c>
      <c r="AY197" s="2">
        <f t="shared" si="95"/>
        <v>2</v>
      </c>
      <c r="AZ197" s="2">
        <f t="shared" si="96"/>
        <v>4.4333333333333343E-3</v>
      </c>
      <c r="BA197" s="2">
        <f t="shared" si="97"/>
        <v>2.1333333333333373E-3</v>
      </c>
      <c r="BB197" s="2">
        <f t="shared" si="98"/>
        <v>3.5133333333333358E-3</v>
      </c>
      <c r="BC197" s="2">
        <f t="shared" si="99"/>
        <v>1.211111111111111</v>
      </c>
      <c r="BD197" s="2">
        <f t="shared" si="100"/>
        <v>0.24770611581333266</v>
      </c>
      <c r="BE197" s="2">
        <v>6.6349999999999998</v>
      </c>
      <c r="BF197" s="2" t="str">
        <f t="shared" si="101"/>
        <v>Same Var</v>
      </c>
      <c r="BG197" s="2">
        <f t="shared" si="102"/>
        <v>0.16724609050769229</v>
      </c>
      <c r="BH197" s="2" t="str">
        <f t="shared" si="103"/>
        <v>NS</v>
      </c>
      <c r="BI197" s="2" t="str">
        <f t="shared" si="104"/>
        <v>NS</v>
      </c>
      <c r="BJ197" s="2" t="str">
        <f t="shared" si="105"/>
        <v>Wilcoxon</v>
      </c>
      <c r="BK197" s="2" t="str">
        <f t="shared" si="106"/>
        <v/>
      </c>
      <c r="BL197" s="2" t="str">
        <f t="shared" si="107"/>
        <v/>
      </c>
    </row>
    <row r="198" spans="1:64" x14ac:dyDescent="0.2">
      <c r="A198" s="1" t="s">
        <v>142</v>
      </c>
      <c r="B198" s="1" t="s">
        <v>143</v>
      </c>
      <c r="C198" s="25">
        <v>38516</v>
      </c>
      <c r="D198" s="1" t="s">
        <v>713</v>
      </c>
      <c r="E198" s="7">
        <v>0.4236111111111111</v>
      </c>
      <c r="F198" s="1">
        <v>0.1</v>
      </c>
      <c r="G198" s="1" t="s">
        <v>881</v>
      </c>
      <c r="H198" s="1" t="s">
        <v>711</v>
      </c>
      <c r="I198" s="1" t="s">
        <v>61</v>
      </c>
      <c r="J198" s="1" t="s">
        <v>882</v>
      </c>
      <c r="K198">
        <v>0.75</v>
      </c>
      <c r="L198">
        <v>0.25</v>
      </c>
      <c r="M198" s="1">
        <v>0.85699999999999998</v>
      </c>
      <c r="N198" s="1">
        <v>0.89200000000000002</v>
      </c>
      <c r="O198" s="1">
        <v>1.01</v>
      </c>
      <c r="P198" s="1">
        <v>0.89200000000000002</v>
      </c>
      <c r="Y198">
        <f t="shared" si="81"/>
        <v>0.91275000000000006</v>
      </c>
      <c r="Z198">
        <f t="shared" si="82"/>
        <v>6.6899800697261674E-2</v>
      </c>
      <c r="AA198">
        <f t="shared" si="83"/>
        <v>4</v>
      </c>
      <c r="AB198" s="1">
        <v>0.94099999999999995</v>
      </c>
      <c r="AC198" s="1">
        <v>0.9</v>
      </c>
      <c r="AD198" s="1">
        <v>0.81899999999999995</v>
      </c>
      <c r="AE198" s="1">
        <v>0.85</v>
      </c>
      <c r="AL198">
        <f t="shared" si="84"/>
        <v>0.87750000000000006</v>
      </c>
      <c r="AM198">
        <f t="shared" si="85"/>
        <v>5.390423607349118E-2</v>
      </c>
      <c r="AN198">
        <f t="shared" si="86"/>
        <v>4</v>
      </c>
      <c r="AO198">
        <f t="shared" si="87"/>
        <v>1.8381816355404337E-6</v>
      </c>
      <c r="AP198">
        <f t="shared" si="88"/>
        <v>3.0793299374785268E-7</v>
      </c>
      <c r="AQ198">
        <f t="shared" si="89"/>
        <v>5</v>
      </c>
      <c r="AR198">
        <f t="shared" si="90"/>
        <v>5.2398582812947323</v>
      </c>
      <c r="AS198">
        <f t="shared" si="91"/>
        <v>0.72668684380042159</v>
      </c>
      <c r="AT198" s="24" t="str">
        <f t="shared" si="92"/>
        <v>Nontoxic</v>
      </c>
      <c r="AU198" s="2">
        <f t="shared" si="93"/>
        <v>96.138044371405101</v>
      </c>
      <c r="AV198" t="s">
        <v>663</v>
      </c>
      <c r="AX198" s="2">
        <f t="shared" si="94"/>
        <v>3</v>
      </c>
      <c r="AY198" s="2">
        <f t="shared" si="95"/>
        <v>3</v>
      </c>
      <c r="AZ198" s="2">
        <f t="shared" si="96"/>
        <v>4.475583333333334E-3</v>
      </c>
      <c r="BA198" s="2">
        <f t="shared" si="97"/>
        <v>2.9056666666666679E-3</v>
      </c>
      <c r="BB198" s="2">
        <f t="shared" si="98"/>
        <v>3.6906250000000008E-3</v>
      </c>
      <c r="BC198" s="2">
        <f t="shared" si="99"/>
        <v>1.1666666666666667</v>
      </c>
      <c r="BD198" s="2">
        <f t="shared" si="100"/>
        <v>0.11903680387761181</v>
      </c>
      <c r="BE198" s="2">
        <v>6.6349999999999998</v>
      </c>
      <c r="BF198" s="2" t="str">
        <f t="shared" si="101"/>
        <v>Same Var</v>
      </c>
      <c r="BG198" s="2">
        <f t="shared" si="102"/>
        <v>0.22162720188722149</v>
      </c>
      <c r="BH198" s="2" t="str">
        <f t="shared" si="103"/>
        <v>NS</v>
      </c>
      <c r="BI198" s="2" t="str">
        <f t="shared" si="104"/>
        <v>NS</v>
      </c>
      <c r="BJ198" s="2" t="str">
        <f t="shared" si="105"/>
        <v>Same Var T-test</v>
      </c>
      <c r="BK198" s="2" t="str">
        <f t="shared" si="106"/>
        <v/>
      </c>
      <c r="BL198" s="2" t="str">
        <f t="shared" si="107"/>
        <v/>
      </c>
    </row>
    <row r="199" spans="1:64" x14ac:dyDescent="0.2">
      <c r="A199" s="1" t="s">
        <v>142</v>
      </c>
      <c r="B199" s="1" t="s">
        <v>152</v>
      </c>
      <c r="C199" s="25">
        <v>38516</v>
      </c>
      <c r="D199" s="1" t="s">
        <v>713</v>
      </c>
      <c r="E199" s="7">
        <v>0.3611111111111111</v>
      </c>
      <c r="F199" s="1">
        <v>0.1</v>
      </c>
      <c r="G199" s="1" t="s">
        <v>881</v>
      </c>
      <c r="H199" s="1" t="s">
        <v>711</v>
      </c>
      <c r="I199" s="1" t="s">
        <v>61</v>
      </c>
      <c r="J199" s="1" t="s">
        <v>882</v>
      </c>
      <c r="K199">
        <v>0.75</v>
      </c>
      <c r="L199">
        <v>0.25</v>
      </c>
      <c r="M199" s="1">
        <v>0.85699999999999998</v>
      </c>
      <c r="N199" s="1">
        <v>0.89200000000000002</v>
      </c>
      <c r="O199" s="1">
        <v>1.01</v>
      </c>
      <c r="P199" s="1">
        <v>0.89200000000000002</v>
      </c>
      <c r="Y199">
        <f t="shared" si="81"/>
        <v>0.91275000000000006</v>
      </c>
      <c r="Z199">
        <f t="shared" si="82"/>
        <v>6.6899800697261674E-2</v>
      </c>
      <c r="AA199">
        <f t="shared" si="83"/>
        <v>4</v>
      </c>
      <c r="AB199" s="1">
        <v>0.79200000000000004</v>
      </c>
      <c r="AC199" s="1">
        <v>0.86199999999999999</v>
      </c>
      <c r="AD199" s="1">
        <v>0.71299999999999997</v>
      </c>
      <c r="AE199" s="1">
        <v>0.82</v>
      </c>
      <c r="AL199">
        <f t="shared" si="84"/>
        <v>0.79674999999999996</v>
      </c>
      <c r="AM199">
        <f t="shared" si="85"/>
        <v>6.2808571601865509E-2</v>
      </c>
      <c r="AN199">
        <f t="shared" si="86"/>
        <v>4</v>
      </c>
      <c r="AO199">
        <f t="shared" si="87"/>
        <v>2.6101894452735058E-6</v>
      </c>
      <c r="AP199">
        <f t="shared" si="88"/>
        <v>4.5625525893882473E-7</v>
      </c>
      <c r="AQ199">
        <f t="shared" si="89"/>
        <v>5</v>
      </c>
      <c r="AR199">
        <f t="shared" si="90"/>
        <v>2.7911068523076157</v>
      </c>
      <c r="AS199">
        <f t="shared" si="91"/>
        <v>0.72668684380042159</v>
      </c>
      <c r="AT199" s="24" t="str">
        <f t="shared" si="92"/>
        <v>Nontoxic</v>
      </c>
      <c r="AU199" s="2">
        <f t="shared" si="93"/>
        <v>87.291153108737319</v>
      </c>
      <c r="AV199" t="s">
        <v>663</v>
      </c>
      <c r="AX199" s="2">
        <f t="shared" si="94"/>
        <v>3</v>
      </c>
      <c r="AY199" s="2">
        <f t="shared" si="95"/>
        <v>3</v>
      </c>
      <c r="AZ199" s="2">
        <f t="shared" si="96"/>
        <v>4.475583333333334E-3</v>
      </c>
      <c r="BA199" s="2">
        <f t="shared" si="97"/>
        <v>3.9449166666666669E-3</v>
      </c>
      <c r="BB199" s="2">
        <f t="shared" si="98"/>
        <v>4.2102500000000005E-3</v>
      </c>
      <c r="BC199" s="2">
        <f t="shared" si="99"/>
        <v>1.1666666666666667</v>
      </c>
      <c r="BD199" s="2">
        <f t="shared" si="100"/>
        <v>1.0233075522100826E-2</v>
      </c>
      <c r="BE199" s="2">
        <v>6.6349999999999998</v>
      </c>
      <c r="BF199" s="2" t="str">
        <f t="shared" si="101"/>
        <v>Same Var</v>
      </c>
      <c r="BG199" s="2">
        <f t="shared" si="102"/>
        <v>2.2392854132385363E-2</v>
      </c>
      <c r="BH199" s="2" t="str">
        <f t="shared" si="103"/>
        <v>Sig</v>
      </c>
      <c r="BI199" s="2" t="str">
        <f t="shared" si="104"/>
        <v>Sig</v>
      </c>
      <c r="BJ199" s="2" t="str">
        <f t="shared" si="105"/>
        <v>Same Var T-test</v>
      </c>
      <c r="BK199" s="2" t="str">
        <f t="shared" si="106"/>
        <v/>
      </c>
      <c r="BL199" s="2" t="str">
        <f t="shared" si="107"/>
        <v>NOECToxicLess25</v>
      </c>
    </row>
    <row r="200" spans="1:64" x14ac:dyDescent="0.2">
      <c r="A200" s="1" t="s">
        <v>142</v>
      </c>
      <c r="B200" s="1" t="s">
        <v>163</v>
      </c>
      <c r="C200" s="25">
        <v>38516</v>
      </c>
      <c r="D200" s="1" t="s">
        <v>713</v>
      </c>
      <c r="E200" s="7">
        <v>0.63541666666666663</v>
      </c>
      <c r="F200" s="1">
        <v>0.1</v>
      </c>
      <c r="G200" s="1" t="s">
        <v>881</v>
      </c>
      <c r="H200" s="1" t="s">
        <v>711</v>
      </c>
      <c r="I200" s="1" t="s">
        <v>61</v>
      </c>
      <c r="J200" s="1" t="s">
        <v>882</v>
      </c>
      <c r="K200">
        <v>0.75</v>
      </c>
      <c r="L200">
        <v>0.25</v>
      </c>
      <c r="M200" s="1">
        <v>0.85699999999999998</v>
      </c>
      <c r="N200" s="1">
        <v>0.89200000000000002</v>
      </c>
      <c r="O200" s="1">
        <v>1.01</v>
      </c>
      <c r="P200" s="1">
        <v>0.89200000000000002</v>
      </c>
      <c r="Y200">
        <f t="shared" si="81"/>
        <v>0.91275000000000006</v>
      </c>
      <c r="Z200">
        <f t="shared" si="82"/>
        <v>6.6899800697261674E-2</v>
      </c>
      <c r="AA200">
        <f t="shared" si="83"/>
        <v>4</v>
      </c>
      <c r="AB200" s="1">
        <v>0.89200000000000002</v>
      </c>
      <c r="AC200" s="1">
        <v>0.95699999999999996</v>
      </c>
      <c r="AD200" s="1">
        <v>0.84499999999999997</v>
      </c>
      <c r="AE200" s="1">
        <v>0.81100000000000005</v>
      </c>
      <c r="AL200">
        <f t="shared" si="84"/>
        <v>0.87624999999999997</v>
      </c>
      <c r="AM200">
        <f t="shared" si="85"/>
        <v>6.3252799674533483E-2</v>
      </c>
      <c r="AN200">
        <f t="shared" si="86"/>
        <v>4</v>
      </c>
      <c r="AO200">
        <f t="shared" si="87"/>
        <v>2.655622471315169E-6</v>
      </c>
      <c r="AP200">
        <f t="shared" si="88"/>
        <v>4.6552539782771302E-7</v>
      </c>
      <c r="AQ200">
        <f t="shared" si="89"/>
        <v>5</v>
      </c>
      <c r="AR200">
        <f t="shared" si="90"/>
        <v>4.7484537202086283</v>
      </c>
      <c r="AS200">
        <f t="shared" si="91"/>
        <v>0.72668684380042159</v>
      </c>
      <c r="AT200" s="24" t="str">
        <f t="shared" si="92"/>
        <v>Nontoxic</v>
      </c>
      <c r="AU200" s="2">
        <f t="shared" si="93"/>
        <v>96.001095590249236</v>
      </c>
      <c r="AV200" t="s">
        <v>663</v>
      </c>
      <c r="AX200" s="2">
        <f t="shared" si="94"/>
        <v>3</v>
      </c>
      <c r="AY200" s="2">
        <f t="shared" si="95"/>
        <v>3</v>
      </c>
      <c r="AZ200" s="2">
        <f t="shared" si="96"/>
        <v>4.475583333333334E-3</v>
      </c>
      <c r="BA200" s="2">
        <f t="shared" si="97"/>
        <v>4.000916666666663E-3</v>
      </c>
      <c r="BB200" s="2">
        <f t="shared" si="98"/>
        <v>4.2382499999999981E-3</v>
      </c>
      <c r="BC200" s="2">
        <f t="shared" si="99"/>
        <v>1.1666666666666667</v>
      </c>
      <c r="BD200" s="2">
        <f t="shared" si="100"/>
        <v>8.076080085321076E-3</v>
      </c>
      <c r="BE200" s="2">
        <v>6.6349999999999998</v>
      </c>
      <c r="BF200" s="2" t="str">
        <f t="shared" si="101"/>
        <v>Same Var</v>
      </c>
      <c r="BG200" s="2">
        <f t="shared" si="102"/>
        <v>0.22901865772217961</v>
      </c>
      <c r="BH200" s="2" t="str">
        <f t="shared" si="103"/>
        <v>NS</v>
      </c>
      <c r="BI200" s="2" t="str">
        <f t="shared" si="104"/>
        <v>NS</v>
      </c>
      <c r="BJ200" s="2" t="str">
        <f t="shared" si="105"/>
        <v>Same Var T-test</v>
      </c>
      <c r="BK200" s="2" t="str">
        <f t="shared" si="106"/>
        <v/>
      </c>
      <c r="BL200" s="2" t="str">
        <f t="shared" si="107"/>
        <v/>
      </c>
    </row>
    <row r="201" spans="1:64" x14ac:dyDescent="0.2">
      <c r="A201" s="1" t="s">
        <v>142</v>
      </c>
      <c r="B201" s="1" t="s">
        <v>166</v>
      </c>
      <c r="C201" s="25">
        <v>38516</v>
      </c>
      <c r="D201" s="1" t="s">
        <v>713</v>
      </c>
      <c r="E201" s="7">
        <v>0.65625</v>
      </c>
      <c r="F201" s="1">
        <v>0.1</v>
      </c>
      <c r="G201" s="1" t="s">
        <v>881</v>
      </c>
      <c r="H201" s="1" t="s">
        <v>711</v>
      </c>
      <c r="I201" s="1" t="s">
        <v>61</v>
      </c>
      <c r="J201" s="1" t="s">
        <v>882</v>
      </c>
      <c r="K201">
        <v>0.75</v>
      </c>
      <c r="L201">
        <v>0.25</v>
      </c>
      <c r="M201" s="1">
        <v>0.85699999999999998</v>
      </c>
      <c r="N201" s="1">
        <v>0.89200000000000002</v>
      </c>
      <c r="O201" s="1">
        <v>1.01</v>
      </c>
      <c r="P201" s="1">
        <v>0.89200000000000002</v>
      </c>
      <c r="Y201">
        <f t="shared" si="81"/>
        <v>0.91275000000000006</v>
      </c>
      <c r="Z201">
        <f t="shared" si="82"/>
        <v>6.6899800697261674E-2</v>
      </c>
      <c r="AA201">
        <f t="shared" si="83"/>
        <v>4</v>
      </c>
      <c r="AB201" s="1">
        <v>0.88600000000000001</v>
      </c>
      <c r="AC201" s="1">
        <v>0.94899999999999995</v>
      </c>
      <c r="AD201" s="1">
        <v>0.89600000000000002</v>
      </c>
      <c r="AE201" s="1">
        <v>0.95499999999999996</v>
      </c>
      <c r="AL201">
        <f t="shared" si="84"/>
        <v>0.92149999999999999</v>
      </c>
      <c r="AM201">
        <f t="shared" si="85"/>
        <v>3.5538711287833695E-2</v>
      </c>
      <c r="AN201">
        <f t="shared" si="86"/>
        <v>4</v>
      </c>
      <c r="AO201">
        <f t="shared" si="87"/>
        <v>8.9326864942932053E-7</v>
      </c>
      <c r="AP201">
        <f t="shared" si="88"/>
        <v>1.6527195671081536E-7</v>
      </c>
      <c r="AQ201">
        <f t="shared" si="89"/>
        <v>5</v>
      </c>
      <c r="AR201">
        <f t="shared" si="90"/>
        <v>7.7070518144905389</v>
      </c>
      <c r="AS201">
        <f t="shared" si="91"/>
        <v>0.72668684380042159</v>
      </c>
      <c r="AT201" s="24" t="str">
        <f t="shared" si="92"/>
        <v>Nontoxic</v>
      </c>
      <c r="AU201" s="2">
        <f t="shared" si="93"/>
        <v>100.95864146809093</v>
      </c>
      <c r="AV201" s="26" t="s">
        <v>884</v>
      </c>
      <c r="AW201" s="4" t="s">
        <v>666</v>
      </c>
      <c r="AX201" s="2">
        <f t="shared" si="94"/>
        <v>3</v>
      </c>
      <c r="AY201" s="2">
        <f t="shared" si="95"/>
        <v>3</v>
      </c>
      <c r="AZ201" s="2">
        <f t="shared" si="96"/>
        <v>4.475583333333334E-3</v>
      </c>
      <c r="BA201" s="2">
        <f t="shared" si="97"/>
        <v>1.2629999999999981E-3</v>
      </c>
      <c r="BB201" s="2">
        <f t="shared" si="98"/>
        <v>2.8692916666666658E-3</v>
      </c>
      <c r="BC201" s="2">
        <f t="shared" si="99"/>
        <v>1.1666666666666667</v>
      </c>
      <c r="BD201" s="2">
        <f t="shared" si="100"/>
        <v>0.96686703288895204</v>
      </c>
      <c r="BE201" s="2">
        <v>6.6349999999999998</v>
      </c>
      <c r="BF201" s="2" t="str">
        <f t="shared" si="101"/>
        <v>Same Var</v>
      </c>
      <c r="BG201" s="2">
        <f t="shared" si="102"/>
        <v>0.41249049392365922</v>
      </c>
      <c r="BH201" s="2" t="str">
        <f t="shared" si="103"/>
        <v>NS</v>
      </c>
      <c r="BI201" s="2" t="str">
        <f t="shared" si="104"/>
        <v>NS</v>
      </c>
      <c r="BJ201" s="2" t="str">
        <f t="shared" si="105"/>
        <v/>
      </c>
      <c r="BK201" s="2" t="str">
        <f t="shared" si="106"/>
        <v/>
      </c>
      <c r="BL201" s="2" t="str">
        <f t="shared" si="107"/>
        <v/>
      </c>
    </row>
    <row r="202" spans="1:64" x14ac:dyDescent="0.2">
      <c r="A202" s="1" t="s">
        <v>142</v>
      </c>
      <c r="B202" s="1" t="s">
        <v>167</v>
      </c>
      <c r="C202" s="25">
        <v>38516</v>
      </c>
      <c r="D202" s="1" t="s">
        <v>713</v>
      </c>
      <c r="E202" s="7">
        <v>0.68402777777777779</v>
      </c>
      <c r="F202" s="1">
        <v>0.1</v>
      </c>
      <c r="G202" s="1" t="s">
        <v>881</v>
      </c>
      <c r="H202" s="1" t="s">
        <v>711</v>
      </c>
      <c r="I202" s="1" t="s">
        <v>61</v>
      </c>
      <c r="J202" s="1" t="s">
        <v>882</v>
      </c>
      <c r="K202">
        <v>0.75</v>
      </c>
      <c r="L202">
        <v>0.25</v>
      </c>
      <c r="M202" s="1">
        <v>0.85699999999999998</v>
      </c>
      <c r="N202" s="1">
        <v>0.89200000000000002</v>
      </c>
      <c r="O202" s="1">
        <v>1.01</v>
      </c>
      <c r="P202" s="1">
        <v>0.89200000000000002</v>
      </c>
      <c r="Y202">
        <f t="shared" si="81"/>
        <v>0.91275000000000006</v>
      </c>
      <c r="Z202">
        <f t="shared" si="82"/>
        <v>6.6899800697261674E-2</v>
      </c>
      <c r="AA202">
        <f t="shared" si="83"/>
        <v>4</v>
      </c>
      <c r="AB202" s="1">
        <v>0.95599999999999996</v>
      </c>
      <c r="AC202" s="1">
        <v>0.84099999999999997</v>
      </c>
      <c r="AD202" s="1">
        <v>0.878</v>
      </c>
      <c r="AE202" s="1">
        <v>0.97799999999999998</v>
      </c>
      <c r="AL202">
        <f t="shared" si="84"/>
        <v>0.9132499999999999</v>
      </c>
      <c r="AM202">
        <f t="shared" si="85"/>
        <v>6.4505167751635728E-2</v>
      </c>
      <c r="AN202">
        <f t="shared" si="86"/>
        <v>4</v>
      </c>
      <c r="AO202">
        <f t="shared" si="87"/>
        <v>2.7875911171485049E-6</v>
      </c>
      <c r="AP202">
        <f t="shared" si="88"/>
        <v>4.9273150893882465E-7</v>
      </c>
      <c r="AQ202">
        <f t="shared" si="89"/>
        <v>5</v>
      </c>
      <c r="AR202">
        <f t="shared" si="90"/>
        <v>5.5967403464984784</v>
      </c>
      <c r="AS202">
        <f t="shared" si="91"/>
        <v>0.72668684380042159</v>
      </c>
      <c r="AT202" s="24" t="str">
        <f t="shared" si="92"/>
        <v>Nontoxic</v>
      </c>
      <c r="AU202" s="2">
        <f t="shared" si="93"/>
        <v>100.05477951246232</v>
      </c>
      <c r="AV202" s="26" t="s">
        <v>884</v>
      </c>
      <c r="AW202" s="4" t="s">
        <v>666</v>
      </c>
      <c r="AX202" s="2">
        <f t="shared" si="94"/>
        <v>3</v>
      </c>
      <c r="AY202" s="2">
        <f t="shared" si="95"/>
        <v>3</v>
      </c>
      <c r="AZ202" s="2">
        <f t="shared" si="96"/>
        <v>4.475583333333334E-3</v>
      </c>
      <c r="BA202" s="2">
        <f t="shared" si="97"/>
        <v>4.1609166666666661E-3</v>
      </c>
      <c r="BB202" s="2">
        <f t="shared" si="98"/>
        <v>4.31825E-3</v>
      </c>
      <c r="BC202" s="2">
        <f t="shared" si="99"/>
        <v>1.1666666666666667</v>
      </c>
      <c r="BD202" s="2">
        <f t="shared" si="100"/>
        <v>3.4157714664705247E-3</v>
      </c>
      <c r="BE202" s="2">
        <v>6.6349999999999998</v>
      </c>
      <c r="BF202" s="2" t="str">
        <f t="shared" si="101"/>
        <v>Same Var</v>
      </c>
      <c r="BG202" s="2">
        <f t="shared" si="102"/>
        <v>0.49588170943549903</v>
      </c>
      <c r="BH202" s="2" t="str">
        <f t="shared" si="103"/>
        <v>NS</v>
      </c>
      <c r="BI202" s="2" t="str">
        <f t="shared" si="104"/>
        <v>NS</v>
      </c>
      <c r="BJ202" s="2" t="str">
        <f t="shared" si="105"/>
        <v/>
      </c>
      <c r="BK202" s="2" t="str">
        <f t="shared" si="106"/>
        <v/>
      </c>
      <c r="BL202" s="2" t="str">
        <f t="shared" si="107"/>
        <v/>
      </c>
    </row>
    <row r="203" spans="1:64" x14ac:dyDescent="0.2">
      <c r="A203" s="1" t="s">
        <v>142</v>
      </c>
      <c r="B203" s="1" t="s">
        <v>169</v>
      </c>
      <c r="C203" s="25">
        <v>38516</v>
      </c>
      <c r="D203" s="1" t="s">
        <v>713</v>
      </c>
      <c r="E203" s="7">
        <v>0.55555555555555558</v>
      </c>
      <c r="F203" s="1">
        <v>0.1</v>
      </c>
      <c r="G203" s="1" t="s">
        <v>881</v>
      </c>
      <c r="H203" s="1" t="s">
        <v>711</v>
      </c>
      <c r="I203" s="1" t="s">
        <v>61</v>
      </c>
      <c r="J203" s="1" t="s">
        <v>882</v>
      </c>
      <c r="K203">
        <v>0.75</v>
      </c>
      <c r="L203">
        <v>0.25</v>
      </c>
      <c r="M203" s="1">
        <v>0.85699999999999998</v>
      </c>
      <c r="N203" s="1">
        <v>0.89200000000000002</v>
      </c>
      <c r="O203" s="1">
        <v>1.01</v>
      </c>
      <c r="P203" s="1">
        <v>0.89200000000000002</v>
      </c>
      <c r="Y203">
        <f t="shared" si="81"/>
        <v>0.91275000000000006</v>
      </c>
      <c r="Z203">
        <f t="shared" si="82"/>
        <v>6.6899800697261674E-2</v>
      </c>
      <c r="AA203">
        <f t="shared" si="83"/>
        <v>4</v>
      </c>
      <c r="AB203" s="1">
        <v>0.88600000000000001</v>
      </c>
      <c r="AC203" s="1">
        <v>0.65100000000000002</v>
      </c>
      <c r="AD203" s="1">
        <v>0.89100000000000001</v>
      </c>
      <c r="AE203" s="1">
        <v>0.72499999999999998</v>
      </c>
      <c r="AL203">
        <f t="shared" si="84"/>
        <v>0.78825000000000001</v>
      </c>
      <c r="AM203">
        <f t="shared" si="85"/>
        <v>0.11965331866131719</v>
      </c>
      <c r="AN203">
        <f t="shared" si="86"/>
        <v>4</v>
      </c>
      <c r="AO203">
        <f t="shared" si="87"/>
        <v>1.7712381911419447E-5</v>
      </c>
      <c r="AP203">
        <f t="shared" si="88"/>
        <v>4.4023330783832995E-6</v>
      </c>
      <c r="AQ203">
        <f t="shared" si="89"/>
        <v>4</v>
      </c>
      <c r="AR203">
        <f t="shared" si="90"/>
        <v>1.5982958117549686</v>
      </c>
      <c r="AS203">
        <f t="shared" si="91"/>
        <v>0.74069708411268287</v>
      </c>
      <c r="AT203" s="24" t="str">
        <f t="shared" si="92"/>
        <v>Nontoxic</v>
      </c>
      <c r="AU203" s="2">
        <f t="shared" si="93"/>
        <v>86.359901396877561</v>
      </c>
      <c r="AV203" t="s">
        <v>663</v>
      </c>
      <c r="AX203" s="2">
        <f t="shared" si="94"/>
        <v>3</v>
      </c>
      <c r="AY203" s="2">
        <f t="shared" si="95"/>
        <v>3</v>
      </c>
      <c r="AZ203" s="2">
        <f t="shared" si="96"/>
        <v>4.475583333333334E-3</v>
      </c>
      <c r="BA203" s="2">
        <f t="shared" si="97"/>
        <v>1.4316916666666717E-2</v>
      </c>
      <c r="BB203" s="2">
        <f t="shared" si="98"/>
        <v>9.3962500000000244E-3</v>
      </c>
      <c r="BC203" s="2">
        <f t="shared" si="99"/>
        <v>1.1666666666666667</v>
      </c>
      <c r="BD203" s="2">
        <f t="shared" si="100"/>
        <v>0.82425298678734893</v>
      </c>
      <c r="BE203" s="2">
        <v>6.6349999999999998</v>
      </c>
      <c r="BF203" s="2" t="str">
        <f t="shared" si="101"/>
        <v>Same Var</v>
      </c>
      <c r="BG203" s="2">
        <f t="shared" si="102"/>
        <v>5.9608228274075269E-2</v>
      </c>
      <c r="BH203" s="2" t="str">
        <f t="shared" si="103"/>
        <v>NS</v>
      </c>
      <c r="BI203" s="2" t="str">
        <f t="shared" si="104"/>
        <v>NS</v>
      </c>
      <c r="BJ203" s="2" t="str">
        <f t="shared" si="105"/>
        <v>Same Var T-test</v>
      </c>
      <c r="BK203" s="2" t="str">
        <f t="shared" si="106"/>
        <v/>
      </c>
      <c r="BL203" s="2" t="str">
        <f t="shared" si="107"/>
        <v/>
      </c>
    </row>
    <row r="204" spans="1:64" x14ac:dyDescent="0.2">
      <c r="A204" s="1" t="s">
        <v>142</v>
      </c>
      <c r="B204" s="1" t="s">
        <v>170</v>
      </c>
      <c r="C204" s="25">
        <v>38516</v>
      </c>
      <c r="D204" s="1" t="s">
        <v>713</v>
      </c>
      <c r="E204" s="7">
        <v>0.70486111111111116</v>
      </c>
      <c r="F204" s="1">
        <v>0.1</v>
      </c>
      <c r="G204" s="1" t="s">
        <v>881</v>
      </c>
      <c r="H204" s="1" t="s">
        <v>711</v>
      </c>
      <c r="I204" s="1" t="s">
        <v>61</v>
      </c>
      <c r="J204" s="1" t="s">
        <v>882</v>
      </c>
      <c r="K204">
        <v>0.75</v>
      </c>
      <c r="L204">
        <v>0.25</v>
      </c>
      <c r="M204" s="1">
        <v>0.85699999999999998</v>
      </c>
      <c r="N204" s="1">
        <v>0.89200000000000002</v>
      </c>
      <c r="O204" s="1">
        <v>1.01</v>
      </c>
      <c r="P204" s="1">
        <v>0.89200000000000002</v>
      </c>
      <c r="Y204">
        <f t="shared" si="81"/>
        <v>0.91275000000000006</v>
      </c>
      <c r="Z204">
        <f t="shared" si="82"/>
        <v>6.6899800697261674E-2</v>
      </c>
      <c r="AA204">
        <f t="shared" si="83"/>
        <v>4</v>
      </c>
      <c r="AB204" s="1">
        <v>0.82</v>
      </c>
      <c r="AC204" s="1">
        <v>0.76</v>
      </c>
      <c r="AD204" s="1">
        <v>0.91900000000000004</v>
      </c>
      <c r="AE204" s="1">
        <v>0.85399999999999998</v>
      </c>
      <c r="AL204">
        <f t="shared" si="84"/>
        <v>0.83825000000000005</v>
      </c>
      <c r="AM204">
        <f t="shared" si="85"/>
        <v>6.6394653399200768E-2</v>
      </c>
      <c r="AN204">
        <f t="shared" si="86"/>
        <v>4</v>
      </c>
      <c r="AO204">
        <f t="shared" si="87"/>
        <v>2.9978893432769799E-6</v>
      </c>
      <c r="AP204">
        <f t="shared" si="88"/>
        <v>5.3688652051289922E-7</v>
      </c>
      <c r="AQ204">
        <f t="shared" si="89"/>
        <v>5</v>
      </c>
      <c r="AR204">
        <f t="shared" si="90"/>
        <v>3.6934706009435097</v>
      </c>
      <c r="AS204">
        <f t="shared" si="91"/>
        <v>0.72668684380042159</v>
      </c>
      <c r="AT204" s="24" t="str">
        <f t="shared" si="92"/>
        <v>Nontoxic</v>
      </c>
      <c r="AU204" s="2">
        <f t="shared" si="93"/>
        <v>91.837852643111475</v>
      </c>
      <c r="AV204" t="s">
        <v>663</v>
      </c>
      <c r="AX204" s="2">
        <f t="shared" si="94"/>
        <v>3</v>
      </c>
      <c r="AY204" s="2">
        <f t="shared" si="95"/>
        <v>3</v>
      </c>
      <c r="AZ204" s="2">
        <f t="shared" si="96"/>
        <v>4.475583333333334E-3</v>
      </c>
      <c r="BA204" s="2">
        <f t="shared" si="97"/>
        <v>4.4082500000000024E-3</v>
      </c>
      <c r="BB204" s="2">
        <f t="shared" si="98"/>
        <v>4.4419166666666678E-3</v>
      </c>
      <c r="BC204" s="2">
        <f t="shared" si="99"/>
        <v>1.1666666666666667</v>
      </c>
      <c r="BD204" s="2">
        <f t="shared" si="100"/>
        <v>1.4772240326367734E-4</v>
      </c>
      <c r="BE204" s="2">
        <v>6.6349999999999998</v>
      </c>
      <c r="BF204" s="2" t="str">
        <f t="shared" si="101"/>
        <v>Same Var</v>
      </c>
      <c r="BG204" s="2">
        <f t="shared" si="102"/>
        <v>8.2499731021547215E-2</v>
      </c>
      <c r="BH204" s="2" t="str">
        <f t="shared" si="103"/>
        <v>NS</v>
      </c>
      <c r="BI204" s="2" t="str">
        <f t="shared" si="104"/>
        <v>NS</v>
      </c>
      <c r="BJ204" s="2" t="str">
        <f t="shared" si="105"/>
        <v>Same Var T-test</v>
      </c>
      <c r="BK204" s="2" t="str">
        <f t="shared" si="106"/>
        <v/>
      </c>
      <c r="BL204" s="2" t="str">
        <f t="shared" si="107"/>
        <v/>
      </c>
    </row>
    <row r="205" spans="1:64" x14ac:dyDescent="0.2">
      <c r="A205" s="1" t="s">
        <v>142</v>
      </c>
      <c r="B205" s="1" t="s">
        <v>171</v>
      </c>
      <c r="C205" s="25">
        <v>38517</v>
      </c>
      <c r="D205" s="1" t="s">
        <v>713</v>
      </c>
      <c r="E205" s="7">
        <v>0.43055555555555558</v>
      </c>
      <c r="F205" s="1">
        <v>0.1</v>
      </c>
      <c r="G205" s="1" t="s">
        <v>881</v>
      </c>
      <c r="H205" s="1" t="s">
        <v>711</v>
      </c>
      <c r="I205" s="1" t="s">
        <v>61</v>
      </c>
      <c r="J205" s="1" t="s">
        <v>882</v>
      </c>
      <c r="K205">
        <v>0.75</v>
      </c>
      <c r="L205">
        <v>0.25</v>
      </c>
      <c r="M205" s="1">
        <v>0.85699999999999998</v>
      </c>
      <c r="N205" s="1">
        <v>0.89200000000000002</v>
      </c>
      <c r="O205" s="1">
        <v>1.01</v>
      </c>
      <c r="P205" s="1">
        <v>0.89200000000000002</v>
      </c>
      <c r="Y205">
        <f t="shared" si="81"/>
        <v>0.91275000000000006</v>
      </c>
      <c r="Z205">
        <f t="shared" si="82"/>
        <v>6.6899800697261674E-2</v>
      </c>
      <c r="AA205">
        <f t="shared" si="83"/>
        <v>4</v>
      </c>
      <c r="AB205" s="1">
        <v>0.78400000000000003</v>
      </c>
      <c r="AC205" s="1">
        <v>0.65600000000000003</v>
      </c>
      <c r="AD205" s="1">
        <v>0.78</v>
      </c>
      <c r="AE205" s="1">
        <v>0.504</v>
      </c>
      <c r="AL205">
        <f t="shared" si="84"/>
        <v>0.68099999999999994</v>
      </c>
      <c r="AM205">
        <f t="shared" si="85"/>
        <v>0.13211611054926967</v>
      </c>
      <c r="AN205">
        <f t="shared" si="86"/>
        <v>4</v>
      </c>
      <c r="AO205">
        <f t="shared" si="87"/>
        <v>2.4930504093223168E-5</v>
      </c>
      <c r="AP205">
        <f t="shared" si="88"/>
        <v>6.4792348618035368E-6</v>
      </c>
      <c r="AQ205">
        <f t="shared" si="89"/>
        <v>3</v>
      </c>
      <c r="AR205">
        <f t="shared" si="90"/>
        <v>-5.0416432099828962E-2</v>
      </c>
      <c r="AS205">
        <f t="shared" si="91"/>
        <v>0.76489232840434507</v>
      </c>
      <c r="AT205" s="24" t="str">
        <f t="shared" si="92"/>
        <v>Toxic</v>
      </c>
      <c r="AU205" s="2">
        <f t="shared" si="93"/>
        <v>74.609695973705826</v>
      </c>
      <c r="AV205" t="s">
        <v>663</v>
      </c>
      <c r="AX205" s="2">
        <f t="shared" si="94"/>
        <v>3</v>
      </c>
      <c r="AY205" s="2">
        <f t="shared" si="95"/>
        <v>3</v>
      </c>
      <c r="AZ205" s="2">
        <f t="shared" si="96"/>
        <v>4.475583333333334E-3</v>
      </c>
      <c r="BA205" s="2">
        <f t="shared" si="97"/>
        <v>1.7454666666666844E-2</v>
      </c>
      <c r="BB205" s="2">
        <f t="shared" si="98"/>
        <v>1.0965125000000089E-2</v>
      </c>
      <c r="BC205" s="2">
        <f t="shared" si="99"/>
        <v>1.1666666666666667</v>
      </c>
      <c r="BD205" s="2">
        <f t="shared" si="100"/>
        <v>1.1087892584449881</v>
      </c>
      <c r="BE205" s="2">
        <v>6.6349999999999998</v>
      </c>
      <c r="BF205" s="2" t="str">
        <f t="shared" si="101"/>
        <v>Same Var</v>
      </c>
      <c r="BG205" s="2">
        <f t="shared" si="102"/>
        <v>1.0163833665206318E-2</v>
      </c>
      <c r="BH205" s="2" t="str">
        <f t="shared" si="103"/>
        <v>Sig</v>
      </c>
      <c r="BI205" s="2" t="str">
        <f t="shared" si="104"/>
        <v>Sig</v>
      </c>
      <c r="BJ205" s="2" t="str">
        <f t="shared" si="105"/>
        <v>Same Var T-test</v>
      </c>
      <c r="BK205" s="2" t="str">
        <f t="shared" si="106"/>
        <v/>
      </c>
      <c r="BL205" s="2" t="str">
        <f t="shared" si="107"/>
        <v/>
      </c>
    </row>
    <row r="206" spans="1:64" x14ac:dyDescent="0.2">
      <c r="A206" s="1" t="s">
        <v>142</v>
      </c>
      <c r="B206" s="1" t="s">
        <v>176</v>
      </c>
      <c r="C206" s="25">
        <v>38517</v>
      </c>
      <c r="D206" s="1" t="s">
        <v>713</v>
      </c>
      <c r="E206" s="7">
        <v>0.47222222222222221</v>
      </c>
      <c r="F206" s="1">
        <v>0.1</v>
      </c>
      <c r="G206" s="1" t="s">
        <v>881</v>
      </c>
      <c r="H206" s="1" t="s">
        <v>711</v>
      </c>
      <c r="I206" s="1" t="s">
        <v>61</v>
      </c>
      <c r="J206" s="1" t="s">
        <v>882</v>
      </c>
      <c r="K206">
        <v>0.75</v>
      </c>
      <c r="L206">
        <v>0.25</v>
      </c>
      <c r="M206" s="1">
        <v>0.85699999999999998</v>
      </c>
      <c r="N206" s="1">
        <v>0.89200000000000002</v>
      </c>
      <c r="O206" s="1">
        <v>1.01</v>
      </c>
      <c r="P206" s="1">
        <v>0.89200000000000002</v>
      </c>
      <c r="Y206">
        <f t="shared" si="81"/>
        <v>0.91275000000000006</v>
      </c>
      <c r="Z206">
        <f t="shared" si="82"/>
        <v>6.6899800697261674E-2</v>
      </c>
      <c r="AA206">
        <f t="shared" si="83"/>
        <v>4</v>
      </c>
      <c r="AB206" s="1">
        <v>0.89800000000000002</v>
      </c>
      <c r="AC206" s="1">
        <v>0.83099999999999996</v>
      </c>
      <c r="AD206" s="1">
        <v>0.78700000000000003</v>
      </c>
      <c r="AE206" s="1">
        <v>0.79300000000000004</v>
      </c>
      <c r="AL206">
        <f t="shared" si="84"/>
        <v>0.82725000000000004</v>
      </c>
      <c r="AM206">
        <f t="shared" si="85"/>
        <v>5.1031852798031928E-2</v>
      </c>
      <c r="AN206">
        <f t="shared" si="86"/>
        <v>4</v>
      </c>
      <c r="AO206">
        <f t="shared" si="87"/>
        <v>1.639530194839477E-6</v>
      </c>
      <c r="AP206">
        <f t="shared" si="88"/>
        <v>2.7333339551289868E-7</v>
      </c>
      <c r="AQ206">
        <f t="shared" si="89"/>
        <v>5</v>
      </c>
      <c r="AR206">
        <f t="shared" si="90"/>
        <v>3.9875493780331137</v>
      </c>
      <c r="AS206">
        <f t="shared" si="91"/>
        <v>0.72668684380042159</v>
      </c>
      <c r="AT206" s="24" t="str">
        <f t="shared" si="92"/>
        <v>Nontoxic</v>
      </c>
      <c r="AU206" s="2">
        <f t="shared" si="93"/>
        <v>90.632703368940014</v>
      </c>
      <c r="AV206" t="s">
        <v>663</v>
      </c>
      <c r="AX206" s="2">
        <f t="shared" si="94"/>
        <v>3</v>
      </c>
      <c r="AY206" s="2">
        <f t="shared" si="95"/>
        <v>3</v>
      </c>
      <c r="AZ206" s="2">
        <f t="shared" si="96"/>
        <v>4.475583333333334E-3</v>
      </c>
      <c r="BA206" s="2">
        <f t="shared" si="97"/>
        <v>2.6042499999999989E-3</v>
      </c>
      <c r="BB206" s="2">
        <f t="shared" si="98"/>
        <v>3.5399166666666665E-3</v>
      </c>
      <c r="BC206" s="2">
        <f t="shared" si="99"/>
        <v>1.1666666666666667</v>
      </c>
      <c r="BD206" s="2">
        <f t="shared" si="100"/>
        <v>0.18623558526812595</v>
      </c>
      <c r="BE206" s="2">
        <v>6.6349999999999998</v>
      </c>
      <c r="BF206" s="2" t="str">
        <f t="shared" si="101"/>
        <v>Same Var</v>
      </c>
      <c r="BG206" s="2">
        <f t="shared" si="102"/>
        <v>4.4191828613700974E-2</v>
      </c>
      <c r="BH206" s="2" t="str">
        <f t="shared" si="103"/>
        <v>Sig</v>
      </c>
      <c r="BI206" s="2" t="str">
        <f t="shared" si="104"/>
        <v>Sig</v>
      </c>
      <c r="BJ206" s="2" t="str">
        <f t="shared" si="105"/>
        <v>Same Var T-test</v>
      </c>
      <c r="BK206" s="2" t="str">
        <f t="shared" si="106"/>
        <v/>
      </c>
      <c r="BL206" s="2" t="str">
        <f t="shared" si="107"/>
        <v>NOECToxicLess25</v>
      </c>
    </row>
    <row r="207" spans="1:64" x14ac:dyDescent="0.2">
      <c r="A207" s="1" t="s">
        <v>142</v>
      </c>
      <c r="B207" s="1" t="s">
        <v>179</v>
      </c>
      <c r="C207" s="25">
        <v>38517</v>
      </c>
      <c r="D207" s="1" t="s">
        <v>713</v>
      </c>
      <c r="E207" s="7">
        <v>0.31944444444444442</v>
      </c>
      <c r="F207" s="1">
        <v>0.1</v>
      </c>
      <c r="G207" s="1" t="s">
        <v>881</v>
      </c>
      <c r="H207" s="1" t="s">
        <v>711</v>
      </c>
      <c r="I207" s="1" t="s">
        <v>61</v>
      </c>
      <c r="J207" s="1" t="s">
        <v>882</v>
      </c>
      <c r="K207">
        <v>0.75</v>
      </c>
      <c r="L207">
        <v>0.25</v>
      </c>
      <c r="M207" s="1">
        <v>0.85699999999999998</v>
      </c>
      <c r="N207" s="1">
        <v>0.89200000000000002</v>
      </c>
      <c r="O207" s="1">
        <v>1.01</v>
      </c>
      <c r="P207" s="1">
        <v>0.89200000000000002</v>
      </c>
      <c r="Y207">
        <f t="shared" si="81"/>
        <v>0.91275000000000006</v>
      </c>
      <c r="Z207">
        <f t="shared" si="82"/>
        <v>6.6899800697261674E-2</v>
      </c>
      <c r="AA207">
        <f t="shared" si="83"/>
        <v>4</v>
      </c>
      <c r="AB207" s="1">
        <v>0.75600000000000001</v>
      </c>
      <c r="AC207" s="1">
        <v>0.98699999999999999</v>
      </c>
      <c r="AD207" s="1">
        <v>0.83499999999999996</v>
      </c>
      <c r="AE207" s="1">
        <v>0.84099999999999997</v>
      </c>
      <c r="AL207">
        <f t="shared" si="84"/>
        <v>0.8547499999999999</v>
      </c>
      <c r="AM207">
        <f t="shared" si="85"/>
        <v>9.629944617355457E-2</v>
      </c>
      <c r="AN207">
        <f t="shared" si="86"/>
        <v>4</v>
      </c>
      <c r="AO207">
        <f t="shared" si="87"/>
        <v>8.6893759153255869E-6</v>
      </c>
      <c r="AP207">
        <f t="shared" si="88"/>
        <v>1.9236923492166024E-6</v>
      </c>
      <c r="AQ207">
        <f t="shared" si="89"/>
        <v>4</v>
      </c>
      <c r="AR207">
        <f t="shared" si="90"/>
        <v>3.1345883287619274</v>
      </c>
      <c r="AS207">
        <f t="shared" si="91"/>
        <v>0.74069708411268287</v>
      </c>
      <c r="AT207" s="24" t="str">
        <f t="shared" si="92"/>
        <v>Nontoxic</v>
      </c>
      <c r="AU207" s="2">
        <f t="shared" si="93"/>
        <v>93.645576554368645</v>
      </c>
      <c r="AV207" t="s">
        <v>663</v>
      </c>
      <c r="AX207" s="2">
        <f t="shared" si="94"/>
        <v>3</v>
      </c>
      <c r="AY207" s="2">
        <f t="shared" si="95"/>
        <v>3</v>
      </c>
      <c r="AZ207" s="2">
        <f t="shared" si="96"/>
        <v>4.475583333333334E-3</v>
      </c>
      <c r="BA207" s="2">
        <f t="shared" si="97"/>
        <v>9.2735833333333333E-3</v>
      </c>
      <c r="BB207" s="2">
        <f t="shared" si="98"/>
        <v>6.8745833333333332E-3</v>
      </c>
      <c r="BC207" s="2">
        <f t="shared" si="99"/>
        <v>1.1666666666666667</v>
      </c>
      <c r="BD207" s="2">
        <f t="shared" si="100"/>
        <v>0.33391418856614963</v>
      </c>
      <c r="BE207" s="2">
        <v>6.6349999999999998</v>
      </c>
      <c r="BF207" s="2" t="str">
        <f t="shared" si="101"/>
        <v>Same Var</v>
      </c>
      <c r="BG207" s="2">
        <f t="shared" si="102"/>
        <v>0.18036346789666374</v>
      </c>
      <c r="BH207" s="2" t="str">
        <f t="shared" si="103"/>
        <v>NS</v>
      </c>
      <c r="BI207" s="2" t="str">
        <f t="shared" si="104"/>
        <v>NS</v>
      </c>
      <c r="BJ207" s="2" t="str">
        <f t="shared" si="105"/>
        <v>Same Var T-test</v>
      </c>
      <c r="BK207" s="2" t="str">
        <f t="shared" si="106"/>
        <v/>
      </c>
      <c r="BL207" s="2" t="str">
        <f t="shared" si="107"/>
        <v/>
      </c>
    </row>
    <row r="208" spans="1:64" x14ac:dyDescent="0.2">
      <c r="A208" s="1" t="s">
        <v>142</v>
      </c>
      <c r="B208" s="1" t="s">
        <v>181</v>
      </c>
      <c r="C208" s="25">
        <v>38517</v>
      </c>
      <c r="D208" s="1" t="s">
        <v>713</v>
      </c>
      <c r="E208" s="7">
        <v>0.40625</v>
      </c>
      <c r="F208" s="1">
        <v>0.1</v>
      </c>
      <c r="G208" s="1" t="s">
        <v>881</v>
      </c>
      <c r="H208" s="1" t="s">
        <v>711</v>
      </c>
      <c r="I208" s="1" t="s">
        <v>61</v>
      </c>
      <c r="J208" s="1" t="s">
        <v>882</v>
      </c>
      <c r="K208">
        <v>0.75</v>
      </c>
      <c r="L208">
        <v>0.25</v>
      </c>
      <c r="M208" s="1">
        <v>0.85699999999999998</v>
      </c>
      <c r="N208" s="1">
        <v>0.89200000000000002</v>
      </c>
      <c r="O208" s="1">
        <v>1.01</v>
      </c>
      <c r="P208" s="1">
        <v>0.89200000000000002</v>
      </c>
      <c r="Y208">
        <f t="shared" si="81"/>
        <v>0.91275000000000006</v>
      </c>
      <c r="Z208">
        <f t="shared" si="82"/>
        <v>6.6899800697261674E-2</v>
      </c>
      <c r="AA208">
        <f t="shared" si="83"/>
        <v>4</v>
      </c>
      <c r="AB208" s="1">
        <v>0.97899999999999998</v>
      </c>
      <c r="AC208" s="1">
        <v>0.94</v>
      </c>
      <c r="AD208" s="1">
        <v>0.84399999999999997</v>
      </c>
      <c r="AE208" s="1">
        <v>0.90500000000000003</v>
      </c>
      <c r="AL208">
        <f t="shared" si="84"/>
        <v>0.91700000000000004</v>
      </c>
      <c r="AM208">
        <f t="shared" si="85"/>
        <v>5.7288742349610011E-2</v>
      </c>
      <c r="AN208">
        <f t="shared" si="86"/>
        <v>4</v>
      </c>
      <c r="AO208">
        <f t="shared" si="87"/>
        <v>2.1021488427886958E-6</v>
      </c>
      <c r="AP208">
        <f t="shared" si="88"/>
        <v>3.5644601921081544E-7</v>
      </c>
      <c r="AQ208">
        <f t="shared" si="89"/>
        <v>5</v>
      </c>
      <c r="AR208">
        <f t="shared" si="90"/>
        <v>6.1043626994989308</v>
      </c>
      <c r="AS208">
        <f t="shared" si="91"/>
        <v>0.72668684380042159</v>
      </c>
      <c r="AT208" s="24" t="str">
        <f t="shared" si="92"/>
        <v>Nontoxic</v>
      </c>
      <c r="AU208" s="2">
        <f t="shared" si="93"/>
        <v>100.46562585592989</v>
      </c>
      <c r="AV208" s="26" t="s">
        <v>884</v>
      </c>
      <c r="AW208" s="4" t="s">
        <v>666</v>
      </c>
      <c r="AX208" s="2">
        <f t="shared" si="94"/>
        <v>3</v>
      </c>
      <c r="AY208" s="2">
        <f t="shared" si="95"/>
        <v>3</v>
      </c>
      <c r="AZ208" s="2">
        <f t="shared" si="96"/>
        <v>4.475583333333334E-3</v>
      </c>
      <c r="BA208" s="2">
        <f t="shared" si="97"/>
        <v>3.2819999999999998E-3</v>
      </c>
      <c r="BB208" s="2">
        <f t="shared" si="98"/>
        <v>3.8787916666666671E-3</v>
      </c>
      <c r="BC208" s="2">
        <f t="shared" si="99"/>
        <v>1.1666666666666667</v>
      </c>
      <c r="BD208" s="2">
        <f t="shared" si="100"/>
        <v>6.160543280592938E-2</v>
      </c>
      <c r="BE208" s="2">
        <v>6.6349999999999998</v>
      </c>
      <c r="BF208" s="2" t="str">
        <f t="shared" si="101"/>
        <v>Same Var</v>
      </c>
      <c r="BG208" s="2">
        <f t="shared" si="102"/>
        <v>0.46313062289465423</v>
      </c>
      <c r="BH208" s="2" t="str">
        <f t="shared" si="103"/>
        <v>NS</v>
      </c>
      <c r="BI208" s="2" t="str">
        <f t="shared" si="104"/>
        <v>NS</v>
      </c>
      <c r="BJ208" s="2" t="str">
        <f t="shared" si="105"/>
        <v/>
      </c>
      <c r="BK208" s="2" t="str">
        <f t="shared" si="106"/>
        <v/>
      </c>
      <c r="BL208" s="2" t="str">
        <f t="shared" si="107"/>
        <v/>
      </c>
    </row>
    <row r="209" spans="1:64" x14ac:dyDescent="0.2">
      <c r="A209" s="1" t="s">
        <v>142</v>
      </c>
      <c r="B209" s="1" t="s">
        <v>183</v>
      </c>
      <c r="C209" s="25">
        <v>38517</v>
      </c>
      <c r="D209" s="1" t="s">
        <v>713</v>
      </c>
      <c r="E209" s="7">
        <v>0.35069444444444442</v>
      </c>
      <c r="F209" s="1">
        <v>0.1</v>
      </c>
      <c r="G209" s="1" t="s">
        <v>881</v>
      </c>
      <c r="H209" s="1" t="s">
        <v>711</v>
      </c>
      <c r="I209" s="1" t="s">
        <v>61</v>
      </c>
      <c r="J209" s="1" t="s">
        <v>882</v>
      </c>
      <c r="K209">
        <v>0.75</v>
      </c>
      <c r="L209">
        <v>0.25</v>
      </c>
      <c r="M209" s="1">
        <v>0.85699999999999998</v>
      </c>
      <c r="N209" s="1">
        <v>0.89200000000000002</v>
      </c>
      <c r="O209" s="1">
        <v>1.01</v>
      </c>
      <c r="P209" s="1">
        <v>0.89200000000000002</v>
      </c>
      <c r="Y209">
        <f t="shared" si="81"/>
        <v>0.91275000000000006</v>
      </c>
      <c r="Z209">
        <f t="shared" si="82"/>
        <v>6.6899800697261674E-2</v>
      </c>
      <c r="AA209">
        <f t="shared" si="83"/>
        <v>4</v>
      </c>
      <c r="AB209" s="1">
        <v>1.151</v>
      </c>
      <c r="AC209" s="1">
        <v>0.93400000000000005</v>
      </c>
      <c r="AD209" s="1">
        <v>0.97399999999999998</v>
      </c>
      <c r="AE209" s="1">
        <v>0.60899999999999999</v>
      </c>
      <c r="AL209">
        <f t="shared" si="84"/>
        <v>0.91700000000000004</v>
      </c>
      <c r="AM209">
        <f t="shared" si="85"/>
        <v>0.22594837168403425</v>
      </c>
      <c r="AN209">
        <f t="shared" si="86"/>
        <v>4</v>
      </c>
      <c r="AO209">
        <f t="shared" si="87"/>
        <v>1.7936027692264862E-4</v>
      </c>
      <c r="AP209">
        <f t="shared" si="88"/>
        <v>5.4431513722914138E-5</v>
      </c>
      <c r="AQ209">
        <f t="shared" si="89"/>
        <v>3</v>
      </c>
      <c r="AR209">
        <f t="shared" si="90"/>
        <v>2.0085129178281282</v>
      </c>
      <c r="AS209">
        <f t="shared" si="91"/>
        <v>0.76489232840434507</v>
      </c>
      <c r="AT209" s="24" t="str">
        <f t="shared" si="92"/>
        <v>Nontoxic</v>
      </c>
      <c r="AU209" s="2">
        <f t="shared" si="93"/>
        <v>100.46562585592989</v>
      </c>
      <c r="AV209" s="26" t="s">
        <v>884</v>
      </c>
      <c r="AW209" s="4" t="s">
        <v>666</v>
      </c>
      <c r="AX209" s="2">
        <f t="shared" si="94"/>
        <v>3</v>
      </c>
      <c r="AY209" s="2">
        <f t="shared" si="95"/>
        <v>3</v>
      </c>
      <c r="AZ209" s="2">
        <f t="shared" si="96"/>
        <v>4.475583333333334E-3</v>
      </c>
      <c r="BA209" s="2">
        <f t="shared" si="97"/>
        <v>5.1052666666666489E-2</v>
      </c>
      <c r="BB209" s="2">
        <f t="shared" si="98"/>
        <v>2.7764124999999907E-2</v>
      </c>
      <c r="BC209" s="2">
        <f t="shared" si="99"/>
        <v>1.1666666666666667</v>
      </c>
      <c r="BD209" s="2">
        <f t="shared" si="100"/>
        <v>3.1268441898916399</v>
      </c>
      <c r="BE209" s="2">
        <v>6.6349999999999998</v>
      </c>
      <c r="BF209" s="2" t="str">
        <f t="shared" si="101"/>
        <v>Same Var</v>
      </c>
      <c r="BG209" s="2">
        <f t="shared" si="102"/>
        <v>0.48619781877008628</v>
      </c>
      <c r="BH209" s="2" t="str">
        <f t="shared" si="103"/>
        <v>NS</v>
      </c>
      <c r="BI209" s="2" t="str">
        <f t="shared" si="104"/>
        <v>NS</v>
      </c>
      <c r="BJ209" s="2" t="str">
        <f t="shared" si="105"/>
        <v/>
      </c>
      <c r="BK209" s="2" t="str">
        <f t="shared" si="106"/>
        <v/>
      </c>
      <c r="BL209" s="2" t="str">
        <f t="shared" si="107"/>
        <v/>
      </c>
    </row>
    <row r="210" spans="1:64" x14ac:dyDescent="0.2">
      <c r="A210" s="1" t="s">
        <v>142</v>
      </c>
      <c r="B210" s="1" t="s">
        <v>184</v>
      </c>
      <c r="C210" s="25">
        <v>38517</v>
      </c>
      <c r="D210" s="1" t="s">
        <v>713</v>
      </c>
      <c r="E210" s="7">
        <v>0.375</v>
      </c>
      <c r="F210" s="1">
        <v>0.1</v>
      </c>
      <c r="G210" s="1" t="s">
        <v>881</v>
      </c>
      <c r="H210" s="1" t="s">
        <v>711</v>
      </c>
      <c r="I210" s="1" t="s">
        <v>61</v>
      </c>
      <c r="J210" s="1" t="s">
        <v>882</v>
      </c>
      <c r="K210">
        <v>0.75</v>
      </c>
      <c r="L210">
        <v>0.25</v>
      </c>
      <c r="M210" s="1">
        <v>0.85699999999999998</v>
      </c>
      <c r="N210" s="1">
        <v>0.89200000000000002</v>
      </c>
      <c r="O210" s="1">
        <v>1.01</v>
      </c>
      <c r="P210" s="1">
        <v>0.89200000000000002</v>
      </c>
      <c r="Y210">
        <f t="shared" si="81"/>
        <v>0.91275000000000006</v>
      </c>
      <c r="Z210">
        <f t="shared" si="82"/>
        <v>6.6899800697261674E-2</v>
      </c>
      <c r="AA210">
        <f t="shared" si="83"/>
        <v>4</v>
      </c>
      <c r="AB210" s="1">
        <v>0.995</v>
      </c>
      <c r="AC210" s="1">
        <v>1.024</v>
      </c>
      <c r="AD210" s="1">
        <v>0.89800000000000002</v>
      </c>
      <c r="AE210" s="1">
        <v>0.86299999999999999</v>
      </c>
      <c r="AL210">
        <f t="shared" si="84"/>
        <v>0.94500000000000006</v>
      </c>
      <c r="AM210">
        <f t="shared" si="85"/>
        <v>7.6755021551253147E-2</v>
      </c>
      <c r="AN210">
        <f t="shared" si="86"/>
        <v>4</v>
      </c>
      <c r="AO210">
        <f t="shared" si="87"/>
        <v>4.4192963002539768E-6</v>
      </c>
      <c r="AP210">
        <f t="shared" si="88"/>
        <v>8.5511861180340846E-7</v>
      </c>
      <c r="AQ210">
        <f t="shared" si="89"/>
        <v>5</v>
      </c>
      <c r="AR210">
        <f t="shared" si="90"/>
        <v>5.6802210592613145</v>
      </c>
      <c r="AS210">
        <f t="shared" si="91"/>
        <v>0.72668684380042159</v>
      </c>
      <c r="AT210" s="24" t="str">
        <f t="shared" si="92"/>
        <v>Nontoxic</v>
      </c>
      <c r="AU210" s="2">
        <f t="shared" si="93"/>
        <v>103.53327855382086</v>
      </c>
      <c r="AV210" s="26" t="s">
        <v>884</v>
      </c>
      <c r="AW210" s="4" t="s">
        <v>666</v>
      </c>
      <c r="AX210" s="2">
        <f t="shared" si="94"/>
        <v>3</v>
      </c>
      <c r="AY210" s="2">
        <f t="shared" si="95"/>
        <v>3</v>
      </c>
      <c r="AZ210" s="2">
        <f t="shared" si="96"/>
        <v>4.475583333333334E-3</v>
      </c>
      <c r="BA210" s="2">
        <f t="shared" si="97"/>
        <v>5.8913333333333352E-3</v>
      </c>
      <c r="BB210" s="2">
        <f t="shared" si="98"/>
        <v>5.1834583333333342E-3</v>
      </c>
      <c r="BC210" s="2">
        <f t="shared" si="99"/>
        <v>1.1666666666666667</v>
      </c>
      <c r="BD210" s="2">
        <f t="shared" si="100"/>
        <v>4.8409429801508398E-2</v>
      </c>
      <c r="BE210" s="2">
        <v>6.6349999999999998</v>
      </c>
      <c r="BF210" s="2" t="str">
        <f t="shared" si="101"/>
        <v>Same Var</v>
      </c>
      <c r="BG210" s="2">
        <f t="shared" si="102"/>
        <v>0.27489391971395294</v>
      </c>
      <c r="BH210" s="2" t="str">
        <f t="shared" si="103"/>
        <v>NS</v>
      </c>
      <c r="BI210" s="2" t="str">
        <f t="shared" si="104"/>
        <v>NS</v>
      </c>
      <c r="BJ210" s="2" t="str">
        <f t="shared" si="105"/>
        <v/>
      </c>
      <c r="BK210" s="2" t="str">
        <f t="shared" si="106"/>
        <v/>
      </c>
      <c r="BL210" s="2" t="str">
        <f t="shared" si="107"/>
        <v/>
      </c>
    </row>
    <row r="211" spans="1:64" x14ac:dyDescent="0.2">
      <c r="A211" s="1" t="s">
        <v>142</v>
      </c>
      <c r="B211" s="1" t="s">
        <v>283</v>
      </c>
      <c r="C211" s="25">
        <v>39842</v>
      </c>
      <c r="D211" s="1" t="s">
        <v>756</v>
      </c>
      <c r="E211" s="7">
        <v>0.5625</v>
      </c>
      <c r="F211" s="1">
        <v>0.1</v>
      </c>
      <c r="G211" s="1" t="s">
        <v>883</v>
      </c>
      <c r="H211" s="1" t="s">
        <v>711</v>
      </c>
      <c r="I211" s="1" t="s">
        <v>61</v>
      </c>
      <c r="J211" s="1" t="s">
        <v>882</v>
      </c>
      <c r="K211">
        <v>0.75</v>
      </c>
      <c r="L211">
        <v>0.25</v>
      </c>
      <c r="M211" s="1">
        <v>0.49099999999999999</v>
      </c>
      <c r="N211" s="1">
        <v>0.35299999999999998</v>
      </c>
      <c r="O211" s="1">
        <v>0.496</v>
      </c>
      <c r="P211" s="1">
        <v>0.41199999999999998</v>
      </c>
      <c r="Y211">
        <f t="shared" si="81"/>
        <v>0.43799999999999994</v>
      </c>
      <c r="Z211">
        <f t="shared" si="82"/>
        <v>6.8493308675617218E-2</v>
      </c>
      <c r="AA211">
        <f t="shared" si="83"/>
        <v>4</v>
      </c>
      <c r="AB211" s="1">
        <v>0.437</v>
      </c>
      <c r="AC211" s="1">
        <v>0.48099999999999998</v>
      </c>
      <c r="AD211" s="1">
        <v>0.58099999999999996</v>
      </c>
      <c r="AE211" s="1">
        <v>0.52400000000000002</v>
      </c>
      <c r="AL211">
        <f t="shared" si="84"/>
        <v>0.50574999999999992</v>
      </c>
      <c r="AM211">
        <f t="shared" si="85"/>
        <v>6.1467471072104631E-2</v>
      </c>
      <c r="AN211">
        <f t="shared" si="86"/>
        <v>4</v>
      </c>
      <c r="AO211">
        <f t="shared" si="87"/>
        <v>2.5737183291015994E-6</v>
      </c>
      <c r="AP211">
        <f t="shared" si="88"/>
        <v>4.4247571516927678E-7</v>
      </c>
      <c r="AQ211">
        <f t="shared" si="89"/>
        <v>5</v>
      </c>
      <c r="AR211">
        <f t="shared" si="90"/>
        <v>4.4253333432831852</v>
      </c>
      <c r="AS211">
        <f t="shared" si="91"/>
        <v>0.72668684380042159</v>
      </c>
      <c r="AT211" s="24" t="str">
        <f t="shared" si="92"/>
        <v>Nontoxic</v>
      </c>
      <c r="AU211" s="2">
        <f t="shared" si="93"/>
        <v>115.46803652968036</v>
      </c>
      <c r="AV211" s="26" t="s">
        <v>884</v>
      </c>
      <c r="AW211" s="4" t="s">
        <v>666</v>
      </c>
      <c r="AX211" s="2">
        <f t="shared" si="94"/>
        <v>3</v>
      </c>
      <c r="AY211" s="2">
        <f t="shared" si="95"/>
        <v>3</v>
      </c>
      <c r="AZ211" s="2">
        <f t="shared" si="96"/>
        <v>4.6913333333333807E-3</v>
      </c>
      <c r="BA211" s="2">
        <f t="shared" si="97"/>
        <v>3.7782500000000194E-3</v>
      </c>
      <c r="BB211" s="2">
        <f t="shared" si="98"/>
        <v>4.2347916666667E-3</v>
      </c>
      <c r="BC211" s="2">
        <f t="shared" si="99"/>
        <v>1.1666666666666667</v>
      </c>
      <c r="BD211" s="2">
        <f t="shared" si="100"/>
        <v>3.0061267667026721E-2</v>
      </c>
      <c r="BE211" s="2">
        <v>6.6349999999999998</v>
      </c>
      <c r="BF211" s="2" t="str">
        <f t="shared" si="101"/>
        <v>Same Var</v>
      </c>
      <c r="BG211" s="2">
        <f t="shared" si="102"/>
        <v>9.5674841003348401E-2</v>
      </c>
      <c r="BH211" s="2" t="str">
        <f t="shared" si="103"/>
        <v>NS</v>
      </c>
      <c r="BI211" s="2" t="str">
        <f t="shared" si="104"/>
        <v>NS</v>
      </c>
      <c r="BJ211" s="2" t="str">
        <f t="shared" si="105"/>
        <v/>
      </c>
      <c r="BK211" s="2" t="str">
        <f t="shared" si="106"/>
        <v/>
      </c>
      <c r="BL211" s="2" t="str">
        <f t="shared" si="107"/>
        <v/>
      </c>
    </row>
    <row r="212" spans="1:64" x14ac:dyDescent="0.2">
      <c r="A212" s="1" t="s">
        <v>142</v>
      </c>
      <c r="B212" s="1" t="s">
        <v>301</v>
      </c>
      <c r="C212" s="25">
        <v>39842</v>
      </c>
      <c r="D212" s="1" t="s">
        <v>756</v>
      </c>
      <c r="E212" s="7">
        <v>0.42291666666666666</v>
      </c>
      <c r="F212" s="1">
        <v>0.1</v>
      </c>
      <c r="G212" s="1" t="s">
        <v>883</v>
      </c>
      <c r="H212" s="1" t="s">
        <v>711</v>
      </c>
      <c r="I212" s="1" t="s">
        <v>61</v>
      </c>
      <c r="J212" s="1" t="s">
        <v>882</v>
      </c>
      <c r="K212">
        <v>0.75</v>
      </c>
      <c r="L212">
        <v>0.25</v>
      </c>
      <c r="M212" s="1">
        <v>0.49099999999999999</v>
      </c>
      <c r="N212" s="1">
        <v>0.35299999999999998</v>
      </c>
      <c r="O212" s="1">
        <v>0.496</v>
      </c>
      <c r="P212" s="1">
        <v>0.41199999999999998</v>
      </c>
      <c r="Y212">
        <f t="shared" si="81"/>
        <v>0.43799999999999994</v>
      </c>
      <c r="Z212">
        <f t="shared" si="82"/>
        <v>6.8493308675617218E-2</v>
      </c>
      <c r="AA212">
        <f t="shared" si="83"/>
        <v>4</v>
      </c>
      <c r="AB212" s="1">
        <v>0.47499999999999998</v>
      </c>
      <c r="AC212" s="1">
        <v>0.59</v>
      </c>
      <c r="AD212" s="1">
        <v>0.54400000000000004</v>
      </c>
      <c r="AE212" s="1">
        <v>0.501</v>
      </c>
      <c r="AL212">
        <f t="shared" si="84"/>
        <v>0.52749999999999997</v>
      </c>
      <c r="AM212">
        <f t="shared" si="85"/>
        <v>5.045460005457051E-2</v>
      </c>
      <c r="AN212">
        <f t="shared" si="86"/>
        <v>4</v>
      </c>
      <c r="AO212">
        <f t="shared" si="87"/>
        <v>1.6799670183376909E-6</v>
      </c>
      <c r="AP212">
        <f t="shared" si="88"/>
        <v>2.8008500090422745E-7</v>
      </c>
      <c r="AQ212">
        <f t="shared" si="89"/>
        <v>5</v>
      </c>
      <c r="AR212">
        <f t="shared" si="90"/>
        <v>5.5274890067188789</v>
      </c>
      <c r="AS212">
        <f t="shared" si="91"/>
        <v>0.72668684380042159</v>
      </c>
      <c r="AT212" s="24" t="str">
        <f t="shared" si="92"/>
        <v>Nontoxic</v>
      </c>
      <c r="AU212" s="2">
        <f t="shared" si="93"/>
        <v>120.43378995433791</v>
      </c>
      <c r="AV212" s="26" t="s">
        <v>884</v>
      </c>
      <c r="AW212" s="4" t="s">
        <v>666</v>
      </c>
      <c r="AX212" s="2">
        <f t="shared" si="94"/>
        <v>3</v>
      </c>
      <c r="AY212" s="2">
        <f t="shared" si="95"/>
        <v>3</v>
      </c>
      <c r="AZ212" s="2">
        <f t="shared" si="96"/>
        <v>4.6913333333333807E-3</v>
      </c>
      <c r="BA212" s="2">
        <f t="shared" si="97"/>
        <v>2.5456666666666666E-3</v>
      </c>
      <c r="BB212" s="2">
        <f t="shared" si="98"/>
        <v>3.6185000000000232E-3</v>
      </c>
      <c r="BC212" s="2">
        <f t="shared" si="99"/>
        <v>1.1666666666666667</v>
      </c>
      <c r="BD212" s="2">
        <f t="shared" si="100"/>
        <v>0.23659649622953385</v>
      </c>
      <c r="BE212" s="2">
        <v>6.6349999999999998</v>
      </c>
      <c r="BF212" s="2" t="str">
        <f t="shared" si="101"/>
        <v>Same Var</v>
      </c>
      <c r="BG212" s="2">
        <f t="shared" si="102"/>
        <v>4.0009425154494883E-2</v>
      </c>
      <c r="BH212" s="2" t="str">
        <f t="shared" si="103"/>
        <v>NS</v>
      </c>
      <c r="BI212" s="2" t="str">
        <f t="shared" si="104"/>
        <v>NS</v>
      </c>
      <c r="BJ212" s="2" t="str">
        <f t="shared" si="105"/>
        <v/>
      </c>
      <c r="BK212" s="2" t="str">
        <f t="shared" si="106"/>
        <v/>
      </c>
      <c r="BL212" s="2" t="str">
        <f t="shared" si="107"/>
        <v/>
      </c>
    </row>
    <row r="213" spans="1:64" x14ac:dyDescent="0.2">
      <c r="A213" s="1" t="s">
        <v>142</v>
      </c>
      <c r="B213" s="1" t="s">
        <v>309</v>
      </c>
      <c r="C213" s="25">
        <v>39842</v>
      </c>
      <c r="D213" s="1" t="s">
        <v>756</v>
      </c>
      <c r="E213" s="7">
        <v>0.47916666666666669</v>
      </c>
      <c r="F213" s="1">
        <v>0.1</v>
      </c>
      <c r="G213" s="1" t="s">
        <v>883</v>
      </c>
      <c r="H213" s="1" t="s">
        <v>711</v>
      </c>
      <c r="I213" s="1" t="s">
        <v>61</v>
      </c>
      <c r="J213" s="1" t="s">
        <v>882</v>
      </c>
      <c r="K213">
        <v>0.75</v>
      </c>
      <c r="L213">
        <v>0.25</v>
      </c>
      <c r="M213" s="1">
        <v>0.49099999999999999</v>
      </c>
      <c r="N213" s="1">
        <v>0.35299999999999998</v>
      </c>
      <c r="O213" s="1">
        <v>0.496</v>
      </c>
      <c r="P213" s="1">
        <v>0.41199999999999998</v>
      </c>
      <c r="Y213">
        <f t="shared" si="81"/>
        <v>0.43799999999999994</v>
      </c>
      <c r="Z213">
        <f t="shared" si="82"/>
        <v>6.8493308675617218E-2</v>
      </c>
      <c r="AA213">
        <f t="shared" si="83"/>
        <v>4</v>
      </c>
      <c r="AB213" s="1">
        <v>0.65600000000000003</v>
      </c>
      <c r="AC213" s="1">
        <v>0.48799999999999999</v>
      </c>
      <c r="AD213" s="1">
        <v>0.57299999999999995</v>
      </c>
      <c r="AE213" s="1">
        <v>0.68</v>
      </c>
      <c r="AL213">
        <f t="shared" si="84"/>
        <v>0.59925000000000006</v>
      </c>
      <c r="AM213">
        <f t="shared" si="85"/>
        <v>8.7190882550872234E-2</v>
      </c>
      <c r="AN213">
        <f t="shared" si="86"/>
        <v>4</v>
      </c>
      <c r="AO213">
        <f t="shared" si="87"/>
        <v>6.5550400791015916E-6</v>
      </c>
      <c r="AP213">
        <f t="shared" si="88"/>
        <v>1.3491222151692727E-6</v>
      </c>
      <c r="AQ213">
        <f t="shared" si="89"/>
        <v>4</v>
      </c>
      <c r="AR213">
        <f t="shared" si="90"/>
        <v>5.3508728039169267</v>
      </c>
      <c r="AS213">
        <f t="shared" si="91"/>
        <v>0.74069708411268287</v>
      </c>
      <c r="AT213" s="24" t="str">
        <f t="shared" si="92"/>
        <v>Nontoxic</v>
      </c>
      <c r="AU213" s="2">
        <f t="shared" si="93"/>
        <v>136.81506849315073</v>
      </c>
      <c r="AV213" s="26" t="s">
        <v>884</v>
      </c>
      <c r="AW213" s="4" t="s">
        <v>666</v>
      </c>
      <c r="AX213" s="2">
        <f t="shared" si="94"/>
        <v>3</v>
      </c>
      <c r="AY213" s="2">
        <f t="shared" si="95"/>
        <v>3</v>
      </c>
      <c r="AZ213" s="2">
        <f t="shared" si="96"/>
        <v>4.6913333333333807E-3</v>
      </c>
      <c r="BA213" s="2">
        <f t="shared" si="97"/>
        <v>7.6022499999999962E-3</v>
      </c>
      <c r="BB213" s="2">
        <f t="shared" si="98"/>
        <v>6.1467916666666884E-3</v>
      </c>
      <c r="BC213" s="2">
        <f t="shared" si="99"/>
        <v>1.1666666666666667</v>
      </c>
      <c r="BD213" s="2">
        <f t="shared" si="100"/>
        <v>0.14836998850233432</v>
      </c>
      <c r="BE213" s="2">
        <v>6.6349999999999998</v>
      </c>
      <c r="BF213" s="2" t="str">
        <f t="shared" si="101"/>
        <v>Same Var</v>
      </c>
      <c r="BG213" s="2">
        <f t="shared" si="102"/>
        <v>1.3514078489145842E-2</v>
      </c>
      <c r="BH213" s="2" t="str">
        <f t="shared" si="103"/>
        <v>NS</v>
      </c>
      <c r="BI213" s="2" t="str">
        <f t="shared" si="104"/>
        <v>NS</v>
      </c>
      <c r="BJ213" s="2" t="str">
        <f t="shared" si="105"/>
        <v/>
      </c>
      <c r="BK213" s="2" t="str">
        <f t="shared" si="106"/>
        <v/>
      </c>
      <c r="BL213" s="2" t="str">
        <f t="shared" si="107"/>
        <v/>
      </c>
    </row>
    <row r="214" spans="1:64" x14ac:dyDescent="0.2">
      <c r="A214" s="1" t="s">
        <v>142</v>
      </c>
      <c r="B214" s="1" t="s">
        <v>310</v>
      </c>
      <c r="C214" s="25">
        <v>39842</v>
      </c>
      <c r="D214" s="1" t="s">
        <v>756</v>
      </c>
      <c r="E214" s="7">
        <v>0.45833333333333331</v>
      </c>
      <c r="F214" s="1">
        <v>0.1</v>
      </c>
      <c r="G214" s="1" t="s">
        <v>883</v>
      </c>
      <c r="H214" s="1" t="s">
        <v>711</v>
      </c>
      <c r="I214" s="1" t="s">
        <v>61</v>
      </c>
      <c r="J214" s="1" t="s">
        <v>882</v>
      </c>
      <c r="K214">
        <v>0.75</v>
      </c>
      <c r="L214">
        <v>0.25</v>
      </c>
      <c r="M214" s="1">
        <v>0.49099999999999999</v>
      </c>
      <c r="N214" s="1">
        <v>0.35299999999999998</v>
      </c>
      <c r="O214" s="1">
        <v>0.496</v>
      </c>
      <c r="P214" s="1">
        <v>0.41199999999999998</v>
      </c>
      <c r="Y214">
        <f t="shared" si="81"/>
        <v>0.43799999999999994</v>
      </c>
      <c r="Z214">
        <f t="shared" si="82"/>
        <v>6.8493308675617218E-2</v>
      </c>
      <c r="AA214">
        <f t="shared" si="83"/>
        <v>4</v>
      </c>
      <c r="AB214" s="1">
        <v>0.502</v>
      </c>
      <c r="AC214" s="1">
        <v>0.53500000000000003</v>
      </c>
      <c r="AD214" s="1">
        <v>0.51800000000000002</v>
      </c>
      <c r="AE214" s="1">
        <v>0.495</v>
      </c>
      <c r="AL214">
        <f t="shared" si="84"/>
        <v>0.51249999999999996</v>
      </c>
      <c r="AM214">
        <f t="shared" si="85"/>
        <v>1.7823205847059816E-2</v>
      </c>
      <c r="AN214">
        <f t="shared" si="86"/>
        <v>4</v>
      </c>
      <c r="AO214">
        <f t="shared" si="87"/>
        <v>5.4632116417101688E-7</v>
      </c>
      <c r="AP214">
        <f t="shared" si="88"/>
        <v>1.4717861201533857E-7</v>
      </c>
      <c r="AQ214">
        <f t="shared" si="89"/>
        <v>3</v>
      </c>
      <c r="AR214">
        <f t="shared" si="90"/>
        <v>6.7679293537091478</v>
      </c>
      <c r="AS214">
        <f t="shared" si="91"/>
        <v>0.76489232840434507</v>
      </c>
      <c r="AT214" s="24" t="str">
        <f t="shared" si="92"/>
        <v>Nontoxic</v>
      </c>
      <c r="AU214" s="2">
        <f t="shared" si="93"/>
        <v>117.00913242009132</v>
      </c>
      <c r="AV214" s="26" t="s">
        <v>884</v>
      </c>
      <c r="AW214" s="4" t="s">
        <v>666</v>
      </c>
      <c r="AX214" s="2">
        <f t="shared" si="94"/>
        <v>3</v>
      </c>
      <c r="AY214" s="2">
        <f t="shared" si="95"/>
        <v>3</v>
      </c>
      <c r="AZ214" s="2">
        <f t="shared" si="96"/>
        <v>4.6913333333333807E-3</v>
      </c>
      <c r="BA214" s="2">
        <f t="shared" si="97"/>
        <v>3.1766666666666721E-4</v>
      </c>
      <c r="BB214" s="2">
        <f t="shared" si="98"/>
        <v>2.5045000000000241E-3</v>
      </c>
      <c r="BC214" s="2">
        <f t="shared" si="99"/>
        <v>1.1666666666666667</v>
      </c>
      <c r="BD214" s="2">
        <f t="shared" si="100"/>
        <v>3.6956932887879583</v>
      </c>
      <c r="BE214" s="2">
        <v>6.6349999999999998</v>
      </c>
      <c r="BF214" s="2" t="str">
        <f t="shared" si="101"/>
        <v>Same Var</v>
      </c>
      <c r="BG214" s="2">
        <f t="shared" si="102"/>
        <v>3.9945946268535627E-2</v>
      </c>
      <c r="BH214" s="2" t="str">
        <f t="shared" si="103"/>
        <v>NS</v>
      </c>
      <c r="BI214" s="2" t="str">
        <f t="shared" si="104"/>
        <v>NS</v>
      </c>
      <c r="BJ214" s="2" t="str">
        <f t="shared" si="105"/>
        <v/>
      </c>
      <c r="BK214" s="2" t="str">
        <f t="shared" si="106"/>
        <v/>
      </c>
      <c r="BL214" s="2" t="str">
        <f t="shared" si="107"/>
        <v/>
      </c>
    </row>
    <row r="215" spans="1:64" x14ac:dyDescent="0.2">
      <c r="A215" s="1" t="s">
        <v>142</v>
      </c>
      <c r="B215" s="1" t="s">
        <v>311</v>
      </c>
      <c r="C215" s="25">
        <v>39842</v>
      </c>
      <c r="D215" s="1" t="s">
        <v>756</v>
      </c>
      <c r="E215" s="7">
        <v>0.52083333333333337</v>
      </c>
      <c r="F215" s="1">
        <v>0.1</v>
      </c>
      <c r="G215" s="1" t="s">
        <v>883</v>
      </c>
      <c r="H215" s="1" t="s">
        <v>711</v>
      </c>
      <c r="I215" s="1" t="s">
        <v>61</v>
      </c>
      <c r="J215" s="1" t="s">
        <v>882</v>
      </c>
      <c r="K215">
        <v>0.75</v>
      </c>
      <c r="L215">
        <v>0.25</v>
      </c>
      <c r="M215" s="1">
        <v>0.49099999999999999</v>
      </c>
      <c r="N215" s="1">
        <v>0.35299999999999998</v>
      </c>
      <c r="O215" s="1">
        <v>0.496</v>
      </c>
      <c r="P215" s="1">
        <v>0.41199999999999998</v>
      </c>
      <c r="Y215">
        <f t="shared" si="81"/>
        <v>0.43799999999999994</v>
      </c>
      <c r="Z215">
        <f t="shared" si="82"/>
        <v>6.8493308675617218E-2</v>
      </c>
      <c r="AA215">
        <f t="shared" si="83"/>
        <v>4</v>
      </c>
      <c r="AB215" s="1">
        <v>0.53500000000000003</v>
      </c>
      <c r="AC215" s="1">
        <v>0.57899999999999996</v>
      </c>
      <c r="AD215" s="1">
        <v>0.54700000000000004</v>
      </c>
      <c r="AE215" s="1">
        <v>0.48</v>
      </c>
      <c r="AL215">
        <f t="shared" si="84"/>
        <v>0.53525</v>
      </c>
      <c r="AM215">
        <f t="shared" si="85"/>
        <v>4.1250252524479572E-2</v>
      </c>
      <c r="AN215">
        <f t="shared" si="86"/>
        <v>4</v>
      </c>
      <c r="AO215">
        <f t="shared" si="87"/>
        <v>1.1774736589626882E-6</v>
      </c>
      <c r="AP215">
        <f t="shared" si="88"/>
        <v>2.0539681470631077E-7</v>
      </c>
      <c r="AQ215">
        <f t="shared" si="89"/>
        <v>5</v>
      </c>
      <c r="AR215">
        <f t="shared" si="90"/>
        <v>6.2763581530102721</v>
      </c>
      <c r="AS215">
        <f t="shared" si="91"/>
        <v>0.72668684380042159</v>
      </c>
      <c r="AT215" s="24" t="str">
        <f t="shared" si="92"/>
        <v>Nontoxic</v>
      </c>
      <c r="AU215" s="2">
        <f t="shared" si="93"/>
        <v>122.20319634703199</v>
      </c>
      <c r="AV215" s="26" t="s">
        <v>884</v>
      </c>
      <c r="AW215" s="4" t="s">
        <v>666</v>
      </c>
      <c r="AX215" s="2">
        <f t="shared" si="94"/>
        <v>3</v>
      </c>
      <c r="AY215" s="2">
        <f t="shared" si="95"/>
        <v>3</v>
      </c>
      <c r="AZ215" s="2">
        <f t="shared" si="96"/>
        <v>4.6913333333333807E-3</v>
      </c>
      <c r="BA215" s="2">
        <f t="shared" si="97"/>
        <v>1.7015833333333334E-3</v>
      </c>
      <c r="BB215" s="2">
        <f t="shared" si="98"/>
        <v>3.1964583333333567E-3</v>
      </c>
      <c r="BC215" s="2">
        <f t="shared" si="99"/>
        <v>1.1666666666666667</v>
      </c>
      <c r="BD215" s="2">
        <f t="shared" si="100"/>
        <v>0.63465641246392979</v>
      </c>
      <c r="BE215" s="2">
        <v>6.6349999999999998</v>
      </c>
      <c r="BF215" s="2" t="str">
        <f t="shared" si="101"/>
        <v>Same Var</v>
      </c>
      <c r="BG215" s="2">
        <f t="shared" si="102"/>
        <v>2.5491066735624141E-2</v>
      </c>
      <c r="BH215" s="2" t="str">
        <f t="shared" si="103"/>
        <v>NS</v>
      </c>
      <c r="BI215" s="2" t="str">
        <f t="shared" si="104"/>
        <v>NS</v>
      </c>
      <c r="BJ215" s="2" t="str">
        <f t="shared" si="105"/>
        <v/>
      </c>
      <c r="BK215" s="2" t="str">
        <f t="shared" si="106"/>
        <v/>
      </c>
      <c r="BL215" s="2" t="str">
        <f t="shared" si="107"/>
        <v/>
      </c>
    </row>
    <row r="216" spans="1:64" x14ac:dyDescent="0.2">
      <c r="A216" s="1" t="s">
        <v>142</v>
      </c>
      <c r="B216" s="1" t="s">
        <v>320</v>
      </c>
      <c r="C216" s="25">
        <v>39842</v>
      </c>
      <c r="D216" s="1" t="s">
        <v>756</v>
      </c>
      <c r="E216" s="7">
        <v>0.44444444444444442</v>
      </c>
      <c r="F216" s="1">
        <v>0.1</v>
      </c>
      <c r="G216" s="1" t="s">
        <v>883</v>
      </c>
      <c r="H216" s="1" t="s">
        <v>711</v>
      </c>
      <c r="I216" s="1" t="s">
        <v>61</v>
      </c>
      <c r="J216" s="1" t="s">
        <v>882</v>
      </c>
      <c r="K216">
        <v>0.75</v>
      </c>
      <c r="L216">
        <v>0.25</v>
      </c>
      <c r="M216" s="1">
        <v>0.49099999999999999</v>
      </c>
      <c r="N216" s="1">
        <v>0.35299999999999998</v>
      </c>
      <c r="O216" s="1">
        <v>0.496</v>
      </c>
      <c r="P216" s="1">
        <v>0.41199999999999998</v>
      </c>
      <c r="Y216">
        <f t="shared" si="81"/>
        <v>0.43799999999999994</v>
      </c>
      <c r="Z216">
        <f t="shared" si="82"/>
        <v>6.8493308675617218E-2</v>
      </c>
      <c r="AA216">
        <f t="shared" si="83"/>
        <v>4</v>
      </c>
      <c r="AB216" s="1">
        <v>0.66800000000000004</v>
      </c>
      <c r="AC216" s="1">
        <v>0.65600000000000003</v>
      </c>
      <c r="AD216" s="1">
        <v>0.65800000000000003</v>
      </c>
      <c r="AE216" s="1">
        <v>0.60199999999999998</v>
      </c>
      <c r="AL216">
        <f t="shared" si="84"/>
        <v>0.64600000000000002</v>
      </c>
      <c r="AM216">
        <f t="shared" si="85"/>
        <v>2.9799328851502709E-2</v>
      </c>
      <c r="AN216">
        <f t="shared" si="86"/>
        <v>4</v>
      </c>
      <c r="AO216">
        <f t="shared" si="87"/>
        <v>7.7742795410157496E-7</v>
      </c>
      <c r="AP216">
        <f t="shared" si="88"/>
        <v>1.6150427636719049E-7</v>
      </c>
      <c r="AQ216">
        <f t="shared" si="89"/>
        <v>4</v>
      </c>
      <c r="AR216">
        <f t="shared" si="90"/>
        <v>10.692486029317568</v>
      </c>
      <c r="AS216">
        <f t="shared" si="91"/>
        <v>0.74069708411268287</v>
      </c>
      <c r="AT216" s="24" t="str">
        <f t="shared" si="92"/>
        <v>Nontoxic</v>
      </c>
      <c r="AU216" s="2">
        <f t="shared" si="93"/>
        <v>147.48858447488587</v>
      </c>
      <c r="AV216" s="26" t="s">
        <v>884</v>
      </c>
      <c r="AW216" s="4" t="s">
        <v>666</v>
      </c>
      <c r="AX216" s="2">
        <f t="shared" si="94"/>
        <v>3</v>
      </c>
      <c r="AY216" s="2">
        <f t="shared" si="95"/>
        <v>3</v>
      </c>
      <c r="AZ216" s="2">
        <f t="shared" si="96"/>
        <v>4.6913333333333807E-3</v>
      </c>
      <c r="BA216" s="2">
        <f t="shared" si="97"/>
        <v>8.8800000000000174E-4</v>
      </c>
      <c r="BB216" s="2">
        <f t="shared" si="98"/>
        <v>2.7896666666666916E-3</v>
      </c>
      <c r="BC216" s="2">
        <f t="shared" si="99"/>
        <v>1.1666666666666667</v>
      </c>
      <c r="BD216" s="2">
        <f t="shared" si="100"/>
        <v>1.6069138196888031</v>
      </c>
      <c r="BE216" s="2">
        <v>6.6349999999999998</v>
      </c>
      <c r="BF216" s="2" t="str">
        <f t="shared" si="101"/>
        <v>Same Var</v>
      </c>
      <c r="BG216" s="2">
        <f t="shared" si="102"/>
        <v>7.1024286609115857E-4</v>
      </c>
      <c r="BH216" s="2" t="str">
        <f t="shared" si="103"/>
        <v>NS</v>
      </c>
      <c r="BI216" s="2" t="str">
        <f t="shared" si="104"/>
        <v>NS</v>
      </c>
      <c r="BJ216" s="2" t="str">
        <f t="shared" si="105"/>
        <v/>
      </c>
      <c r="BK216" s="2" t="str">
        <f t="shared" si="106"/>
        <v/>
      </c>
      <c r="BL216" s="2" t="str">
        <f t="shared" si="107"/>
        <v/>
      </c>
    </row>
    <row r="217" spans="1:64" x14ac:dyDescent="0.2">
      <c r="A217" s="1" t="s">
        <v>142</v>
      </c>
      <c r="B217" s="1" t="s">
        <v>323</v>
      </c>
      <c r="C217" s="25">
        <v>39842</v>
      </c>
      <c r="D217" s="1" t="s">
        <v>756</v>
      </c>
      <c r="E217" s="7">
        <v>0.38541666666666669</v>
      </c>
      <c r="F217" s="1">
        <v>0.1</v>
      </c>
      <c r="G217" s="1" t="s">
        <v>883</v>
      </c>
      <c r="H217" s="1" t="s">
        <v>711</v>
      </c>
      <c r="I217" s="1" t="s">
        <v>61</v>
      </c>
      <c r="J217" s="1" t="s">
        <v>882</v>
      </c>
      <c r="K217">
        <v>0.75</v>
      </c>
      <c r="L217">
        <v>0.25</v>
      </c>
      <c r="M217" s="1">
        <v>0.49099999999999999</v>
      </c>
      <c r="N217" s="1">
        <v>0.35299999999999998</v>
      </c>
      <c r="O217" s="1">
        <v>0.496</v>
      </c>
      <c r="P217" s="1">
        <v>0.41199999999999998</v>
      </c>
      <c r="Y217">
        <f t="shared" si="81"/>
        <v>0.43799999999999994</v>
      </c>
      <c r="Z217">
        <f t="shared" si="82"/>
        <v>6.8493308675617218E-2</v>
      </c>
      <c r="AA217">
        <f t="shared" si="83"/>
        <v>4</v>
      </c>
      <c r="AB217" s="1">
        <v>0.45500000000000002</v>
      </c>
      <c r="AC217" s="1">
        <v>0.57799999999999996</v>
      </c>
      <c r="AD217" s="1">
        <v>0.48499999999999999</v>
      </c>
      <c r="AE217" s="1">
        <v>0.54700000000000004</v>
      </c>
      <c r="AL217">
        <f t="shared" si="84"/>
        <v>0.51624999999999999</v>
      </c>
      <c r="AM217">
        <f t="shared" si="85"/>
        <v>5.6233886580957564E-2</v>
      </c>
      <c r="AN217">
        <f t="shared" si="86"/>
        <v>4</v>
      </c>
      <c r="AO217">
        <f t="shared" si="87"/>
        <v>2.1033157041015813E-6</v>
      </c>
      <c r="AP217">
        <f t="shared" si="88"/>
        <v>3.5340596516927362E-7</v>
      </c>
      <c r="AQ217">
        <f t="shared" si="89"/>
        <v>5</v>
      </c>
      <c r="AR217">
        <f t="shared" si="90"/>
        <v>4.9300784444578731</v>
      </c>
      <c r="AS217">
        <f t="shared" si="91"/>
        <v>0.72668684380042159</v>
      </c>
      <c r="AT217" s="24" t="str">
        <f t="shared" si="92"/>
        <v>Nontoxic</v>
      </c>
      <c r="AU217" s="2">
        <f t="shared" si="93"/>
        <v>117.86529680365298</v>
      </c>
      <c r="AV217" s="26" t="s">
        <v>884</v>
      </c>
      <c r="AW217" s="4" t="s">
        <v>666</v>
      </c>
      <c r="AX217" s="2">
        <f t="shared" si="94"/>
        <v>3</v>
      </c>
      <c r="AY217" s="2">
        <f t="shared" si="95"/>
        <v>3</v>
      </c>
      <c r="AZ217" s="2">
        <f t="shared" si="96"/>
        <v>4.6913333333333807E-3</v>
      </c>
      <c r="BA217" s="2">
        <f t="shared" si="97"/>
        <v>3.1622499999999993E-3</v>
      </c>
      <c r="BB217" s="2">
        <f t="shared" si="98"/>
        <v>3.9267916666666904E-3</v>
      </c>
      <c r="BC217" s="2">
        <f t="shared" si="99"/>
        <v>1.1666666666666667</v>
      </c>
      <c r="BD217" s="2">
        <f t="shared" si="100"/>
        <v>9.9372370906654128E-2</v>
      </c>
      <c r="BE217" s="2">
        <v>6.6349999999999998</v>
      </c>
      <c r="BF217" s="2" t="str">
        <f t="shared" si="101"/>
        <v>Same Var</v>
      </c>
      <c r="BG217" s="2">
        <f t="shared" si="102"/>
        <v>6.3918501004683048E-2</v>
      </c>
      <c r="BH217" s="2" t="str">
        <f t="shared" si="103"/>
        <v>NS</v>
      </c>
      <c r="BI217" s="2" t="str">
        <f t="shared" si="104"/>
        <v>NS</v>
      </c>
      <c r="BJ217" s="2" t="str">
        <f t="shared" si="105"/>
        <v/>
      </c>
      <c r="BK217" s="2" t="str">
        <f t="shared" si="106"/>
        <v/>
      </c>
      <c r="BL217" s="2" t="str">
        <f t="shared" si="107"/>
        <v/>
      </c>
    </row>
    <row r="218" spans="1:64" x14ac:dyDescent="0.2">
      <c r="A218" s="1" t="s">
        <v>142</v>
      </c>
      <c r="B218" s="1" t="s">
        <v>407</v>
      </c>
      <c r="C218" s="25">
        <v>37838</v>
      </c>
      <c r="D218" s="1" t="s">
        <v>790</v>
      </c>
      <c r="E218" s="7">
        <v>0.4861111111111111</v>
      </c>
      <c r="F218" s="1">
        <v>0.1</v>
      </c>
      <c r="G218" s="1" t="s">
        <v>881</v>
      </c>
      <c r="H218" s="1" t="s">
        <v>711</v>
      </c>
      <c r="I218" s="1" t="s">
        <v>61</v>
      </c>
      <c r="J218" s="1" t="s">
        <v>882</v>
      </c>
      <c r="K218">
        <v>0.75</v>
      </c>
      <c r="L218">
        <v>0.25</v>
      </c>
      <c r="M218" s="1">
        <v>0.436</v>
      </c>
      <c r="N218" s="1">
        <v>0.44400000000000001</v>
      </c>
      <c r="O218" s="1">
        <v>0.34300000000000003</v>
      </c>
      <c r="P218" s="1">
        <v>0.57799999999999996</v>
      </c>
      <c r="Y218">
        <f t="shared" si="81"/>
        <v>0.45025000000000004</v>
      </c>
      <c r="Z218">
        <f t="shared" si="82"/>
        <v>9.6720818165825187E-2</v>
      </c>
      <c r="AA218">
        <f t="shared" si="83"/>
        <v>4</v>
      </c>
      <c r="AB218" s="1">
        <v>0.48499999999999999</v>
      </c>
      <c r="AC218" s="1">
        <v>0.41599999999999998</v>
      </c>
      <c r="AD218" s="1">
        <v>0.49</v>
      </c>
      <c r="AE218" s="1">
        <v>0.65200000000000002</v>
      </c>
      <c r="AL218">
        <f t="shared" si="84"/>
        <v>0.51075000000000004</v>
      </c>
      <c r="AM218">
        <f t="shared" si="85"/>
        <v>0.1000379094810227</v>
      </c>
      <c r="AN218">
        <f t="shared" si="86"/>
        <v>4</v>
      </c>
      <c r="AO218">
        <f t="shared" si="87"/>
        <v>1.4572779360231059E-5</v>
      </c>
      <c r="AP218">
        <f t="shared" si="88"/>
        <v>2.6633718360601123E-6</v>
      </c>
      <c r="AQ218">
        <f t="shared" si="89"/>
        <v>5</v>
      </c>
      <c r="AR218">
        <f t="shared" si="90"/>
        <v>2.8010275196267065</v>
      </c>
      <c r="AS218">
        <f t="shared" si="91"/>
        <v>0.72668684380042159</v>
      </c>
      <c r="AT218" s="24" t="str">
        <f t="shared" si="92"/>
        <v>Nontoxic</v>
      </c>
      <c r="AU218" s="2">
        <f t="shared" si="93"/>
        <v>113.43697945585785</v>
      </c>
      <c r="AV218" s="26" t="s">
        <v>884</v>
      </c>
      <c r="AW218" s="4" t="s">
        <v>666</v>
      </c>
      <c r="AX218" s="2">
        <f t="shared" si="94"/>
        <v>3</v>
      </c>
      <c r="AY218" s="2">
        <f t="shared" si="95"/>
        <v>3</v>
      </c>
      <c r="AZ218" s="2">
        <f t="shared" si="96"/>
        <v>9.3549166666666191E-3</v>
      </c>
      <c r="BA218" s="2">
        <f t="shared" si="97"/>
        <v>1.0007583333333292E-2</v>
      </c>
      <c r="BB218" s="2">
        <f t="shared" si="98"/>
        <v>9.6812499999999555E-3</v>
      </c>
      <c r="BC218" s="2">
        <f t="shared" si="99"/>
        <v>1.1666666666666667</v>
      </c>
      <c r="BD218" s="2">
        <f t="shared" si="100"/>
        <v>2.9233533449816002E-3</v>
      </c>
      <c r="BE218" s="2">
        <v>6.6349999999999998</v>
      </c>
      <c r="BF218" s="2" t="str">
        <f t="shared" si="101"/>
        <v>Same Var</v>
      </c>
      <c r="BG218" s="2">
        <f t="shared" si="102"/>
        <v>0.20897960422091943</v>
      </c>
      <c r="BH218" s="2" t="str">
        <f t="shared" si="103"/>
        <v>NS</v>
      </c>
      <c r="BI218" s="2" t="str">
        <f t="shared" si="104"/>
        <v>NS</v>
      </c>
      <c r="BJ218" s="2" t="str">
        <f t="shared" si="105"/>
        <v/>
      </c>
      <c r="BK218" s="2" t="str">
        <f t="shared" si="106"/>
        <v/>
      </c>
      <c r="BL218" s="2" t="str">
        <f t="shared" si="107"/>
        <v/>
      </c>
    </row>
    <row r="219" spans="1:64" x14ac:dyDescent="0.2">
      <c r="A219" s="1" t="s">
        <v>142</v>
      </c>
      <c r="B219" s="1" t="s">
        <v>409</v>
      </c>
      <c r="C219" s="25">
        <v>37837</v>
      </c>
      <c r="D219" s="1" t="s">
        <v>790</v>
      </c>
      <c r="E219" s="7">
        <v>0.58333333333333337</v>
      </c>
      <c r="F219" s="1">
        <v>0.1</v>
      </c>
      <c r="G219" s="1" t="s">
        <v>881</v>
      </c>
      <c r="H219" s="1" t="s">
        <v>711</v>
      </c>
      <c r="I219" s="1" t="s">
        <v>61</v>
      </c>
      <c r="J219" s="1" t="s">
        <v>882</v>
      </c>
      <c r="K219">
        <v>0.75</v>
      </c>
      <c r="L219">
        <v>0.25</v>
      </c>
      <c r="M219" s="1">
        <v>0.436</v>
      </c>
      <c r="N219" s="1">
        <v>0.44400000000000001</v>
      </c>
      <c r="O219" s="1">
        <v>0.34300000000000003</v>
      </c>
      <c r="P219" s="1">
        <v>0.57799999999999996</v>
      </c>
      <c r="Y219">
        <f t="shared" si="81"/>
        <v>0.45025000000000004</v>
      </c>
      <c r="Z219">
        <f t="shared" si="82"/>
        <v>9.6720818165825187E-2</v>
      </c>
      <c r="AA219">
        <f t="shared" si="83"/>
        <v>4</v>
      </c>
      <c r="AB219" s="1">
        <v>0.60399999999999998</v>
      </c>
      <c r="AC219" s="1">
        <v>0.65</v>
      </c>
      <c r="AD219" s="1">
        <v>0.51500000000000001</v>
      </c>
      <c r="AE219" s="1">
        <v>0.47599999999999998</v>
      </c>
      <c r="AL219">
        <f t="shared" si="84"/>
        <v>0.56125000000000003</v>
      </c>
      <c r="AM219">
        <f t="shared" si="85"/>
        <v>7.9813845916606938E-2</v>
      </c>
      <c r="AN219">
        <f t="shared" si="86"/>
        <v>4</v>
      </c>
      <c r="AO219">
        <f t="shared" si="87"/>
        <v>8.4570319782865202E-6</v>
      </c>
      <c r="AP219">
        <f t="shared" si="88"/>
        <v>1.4222960212452815E-6</v>
      </c>
      <c r="AQ219">
        <f t="shared" si="89"/>
        <v>5</v>
      </c>
      <c r="AR219">
        <f t="shared" si="90"/>
        <v>4.145667475098251</v>
      </c>
      <c r="AS219">
        <f t="shared" si="91"/>
        <v>0.72668684380042159</v>
      </c>
      <c r="AT219" s="24" t="str">
        <f t="shared" si="92"/>
        <v>Nontoxic</v>
      </c>
      <c r="AU219" s="2">
        <f t="shared" si="93"/>
        <v>124.6529705719045</v>
      </c>
      <c r="AV219" s="26" t="s">
        <v>884</v>
      </c>
      <c r="AW219" s="4" t="s">
        <v>666</v>
      </c>
      <c r="AX219" s="2">
        <f t="shared" si="94"/>
        <v>3</v>
      </c>
      <c r="AY219" s="2">
        <f t="shared" si="95"/>
        <v>3</v>
      </c>
      <c r="AZ219" s="2">
        <f t="shared" si="96"/>
        <v>9.3549166666666191E-3</v>
      </c>
      <c r="BA219" s="2">
        <f t="shared" si="97"/>
        <v>6.3702499999998743E-3</v>
      </c>
      <c r="BB219" s="2">
        <f t="shared" si="98"/>
        <v>7.8625833333332475E-3</v>
      </c>
      <c r="BC219" s="2">
        <f t="shared" si="99"/>
        <v>1.1666666666666667</v>
      </c>
      <c r="BD219" s="2">
        <f t="shared" si="100"/>
        <v>9.4344877371320024E-2</v>
      </c>
      <c r="BE219" s="2">
        <v>6.6349999999999998</v>
      </c>
      <c r="BF219" s="2" t="str">
        <f t="shared" si="101"/>
        <v>Same Var</v>
      </c>
      <c r="BG219" s="2">
        <f t="shared" si="102"/>
        <v>6.3532576983973896E-2</v>
      </c>
      <c r="BH219" s="2" t="str">
        <f t="shared" si="103"/>
        <v>NS</v>
      </c>
      <c r="BI219" s="2" t="str">
        <f t="shared" si="104"/>
        <v>NS</v>
      </c>
      <c r="BJ219" s="2" t="str">
        <f t="shared" si="105"/>
        <v/>
      </c>
      <c r="BK219" s="2" t="str">
        <f t="shared" si="106"/>
        <v/>
      </c>
      <c r="BL219" s="2" t="str">
        <f t="shared" si="107"/>
        <v/>
      </c>
    </row>
    <row r="220" spans="1:64" x14ac:dyDescent="0.2">
      <c r="A220" s="1" t="s">
        <v>142</v>
      </c>
      <c r="B220" s="1" t="s">
        <v>410</v>
      </c>
      <c r="C220" s="25">
        <v>37837</v>
      </c>
      <c r="D220" s="1" t="s">
        <v>790</v>
      </c>
      <c r="E220" s="7">
        <v>0.625</v>
      </c>
      <c r="F220" s="1">
        <v>0.1</v>
      </c>
      <c r="G220" s="1" t="s">
        <v>881</v>
      </c>
      <c r="H220" s="1" t="s">
        <v>711</v>
      </c>
      <c r="I220" s="1" t="s">
        <v>61</v>
      </c>
      <c r="J220" s="1" t="s">
        <v>882</v>
      </c>
      <c r="K220">
        <v>0.75</v>
      </c>
      <c r="L220">
        <v>0.25</v>
      </c>
      <c r="M220" s="1">
        <v>0.436</v>
      </c>
      <c r="N220" s="1">
        <v>0.44400000000000001</v>
      </c>
      <c r="O220" s="1">
        <v>0.34300000000000003</v>
      </c>
      <c r="P220" s="1">
        <v>0.57799999999999996</v>
      </c>
      <c r="Y220">
        <f t="shared" si="81"/>
        <v>0.45025000000000004</v>
      </c>
      <c r="Z220">
        <f t="shared" si="82"/>
        <v>9.6720818165825187E-2</v>
      </c>
      <c r="AA220">
        <f t="shared" si="83"/>
        <v>4</v>
      </c>
      <c r="AB220" s="1">
        <v>0.54100000000000004</v>
      </c>
      <c r="AC220" s="1">
        <v>0.51800000000000002</v>
      </c>
      <c r="AD220" s="1">
        <v>0.50600000000000001</v>
      </c>
      <c r="AE220" s="1">
        <v>0.51700000000000002</v>
      </c>
      <c r="AL220">
        <f t="shared" si="84"/>
        <v>0.52050000000000007</v>
      </c>
      <c r="AM220">
        <f t="shared" si="85"/>
        <v>1.4708274315273486E-2</v>
      </c>
      <c r="AN220">
        <f t="shared" si="86"/>
        <v>4</v>
      </c>
      <c r="AO220">
        <f t="shared" si="87"/>
        <v>1.8758548070085133E-6</v>
      </c>
      <c r="AP220">
        <f t="shared" si="88"/>
        <v>5.7785258475804627E-7</v>
      </c>
      <c r="AQ220">
        <f t="shared" si="89"/>
        <v>3</v>
      </c>
      <c r="AR220">
        <f t="shared" si="90"/>
        <v>4.9397626564080186</v>
      </c>
      <c r="AS220">
        <f t="shared" si="91"/>
        <v>0.76489232840434507</v>
      </c>
      <c r="AT220" s="24" t="str">
        <f t="shared" si="92"/>
        <v>Nontoxic</v>
      </c>
      <c r="AU220" s="2">
        <f t="shared" si="93"/>
        <v>115.6024430871738</v>
      </c>
      <c r="AV220" s="26" t="s">
        <v>884</v>
      </c>
      <c r="AW220" s="4" t="s">
        <v>666</v>
      </c>
      <c r="AX220" s="2">
        <f t="shared" si="94"/>
        <v>3</v>
      </c>
      <c r="AY220" s="2">
        <f t="shared" si="95"/>
        <v>3</v>
      </c>
      <c r="AZ220" s="2">
        <f t="shared" si="96"/>
        <v>9.3549166666666191E-3</v>
      </c>
      <c r="BA220" s="2">
        <f t="shared" si="97"/>
        <v>2.1633333333333376E-4</v>
      </c>
      <c r="BB220" s="2">
        <f t="shared" si="98"/>
        <v>4.7856249999999765E-3</v>
      </c>
      <c r="BC220" s="2">
        <f t="shared" si="99"/>
        <v>1.1666666666666667</v>
      </c>
      <c r="BD220" s="2">
        <f t="shared" si="100"/>
        <v>6.2389698812297212</v>
      </c>
      <c r="BE220" s="2">
        <v>6.6349999999999998</v>
      </c>
      <c r="BF220" s="2" t="str">
        <f t="shared" si="101"/>
        <v>Same Var</v>
      </c>
      <c r="BG220" s="2">
        <f t="shared" si="102"/>
        <v>0.10049306118046096</v>
      </c>
      <c r="BH220" s="2" t="str">
        <f t="shared" si="103"/>
        <v>NS</v>
      </c>
      <c r="BI220" s="2" t="str">
        <f t="shared" si="104"/>
        <v>NS</v>
      </c>
      <c r="BJ220" s="2" t="str">
        <f t="shared" si="105"/>
        <v/>
      </c>
      <c r="BK220" s="2" t="str">
        <f t="shared" si="106"/>
        <v/>
      </c>
      <c r="BL220" s="2" t="str">
        <f t="shared" si="107"/>
        <v/>
      </c>
    </row>
    <row r="221" spans="1:64" x14ac:dyDescent="0.2">
      <c r="A221" s="1" t="s">
        <v>142</v>
      </c>
      <c r="B221" s="1" t="s">
        <v>411</v>
      </c>
      <c r="C221" s="25">
        <v>37837</v>
      </c>
      <c r="D221" s="1" t="s">
        <v>790</v>
      </c>
      <c r="E221" s="7">
        <v>0.65277777777777779</v>
      </c>
      <c r="F221" s="1">
        <v>0.1</v>
      </c>
      <c r="G221" s="1" t="s">
        <v>881</v>
      </c>
      <c r="H221" s="1" t="s">
        <v>711</v>
      </c>
      <c r="I221" s="1" t="s">
        <v>61</v>
      </c>
      <c r="J221" s="1" t="s">
        <v>882</v>
      </c>
      <c r="K221">
        <v>0.75</v>
      </c>
      <c r="L221">
        <v>0.25</v>
      </c>
      <c r="M221" s="1">
        <v>0.436</v>
      </c>
      <c r="N221" s="1">
        <v>0.44400000000000001</v>
      </c>
      <c r="O221" s="1">
        <v>0.34300000000000003</v>
      </c>
      <c r="P221" s="1">
        <v>0.57799999999999996</v>
      </c>
      <c r="Y221">
        <f t="shared" si="81"/>
        <v>0.45025000000000004</v>
      </c>
      <c r="Z221">
        <f t="shared" si="82"/>
        <v>9.6720818165825187E-2</v>
      </c>
      <c r="AA221">
        <f t="shared" si="83"/>
        <v>4</v>
      </c>
      <c r="AB221" s="1">
        <v>0.49299999999999999</v>
      </c>
      <c r="AC221" s="1">
        <v>0.55600000000000005</v>
      </c>
      <c r="AD221" s="1">
        <v>0.54</v>
      </c>
      <c r="AE221" s="1">
        <v>0.53200000000000003</v>
      </c>
      <c r="AL221">
        <f t="shared" si="84"/>
        <v>0.53025</v>
      </c>
      <c r="AM221">
        <f t="shared" si="85"/>
        <v>2.6762847382145294E-2</v>
      </c>
      <c r="AN221">
        <f t="shared" si="86"/>
        <v>4</v>
      </c>
      <c r="AO221">
        <f t="shared" si="87"/>
        <v>2.2338221540679733E-6</v>
      </c>
      <c r="AP221">
        <f t="shared" si="88"/>
        <v>5.8756537541198144E-7</v>
      </c>
      <c r="AQ221">
        <f t="shared" si="89"/>
        <v>3</v>
      </c>
      <c r="AR221">
        <f t="shared" si="90"/>
        <v>4.9809200087256995</v>
      </c>
      <c r="AS221">
        <f t="shared" si="91"/>
        <v>0.76489232840434507</v>
      </c>
      <c r="AT221" s="24" t="str">
        <f t="shared" si="92"/>
        <v>Nontoxic</v>
      </c>
      <c r="AU221" s="2">
        <f t="shared" si="93"/>
        <v>117.76790671848971</v>
      </c>
      <c r="AV221" s="26" t="s">
        <v>884</v>
      </c>
      <c r="AW221" s="4" t="s">
        <v>666</v>
      </c>
      <c r="AX221" s="2">
        <f t="shared" si="94"/>
        <v>3</v>
      </c>
      <c r="AY221" s="2">
        <f t="shared" si="95"/>
        <v>3</v>
      </c>
      <c r="AZ221" s="2">
        <f t="shared" si="96"/>
        <v>9.3549166666666191E-3</v>
      </c>
      <c r="BA221" s="2">
        <f t="shared" si="97"/>
        <v>7.1625000000000117E-4</v>
      </c>
      <c r="BB221" s="2">
        <f t="shared" si="98"/>
        <v>5.0355833333333103E-3</v>
      </c>
      <c r="BC221" s="2">
        <f t="shared" si="99"/>
        <v>1.1666666666666667</v>
      </c>
      <c r="BD221" s="2">
        <f t="shared" si="100"/>
        <v>3.4222698242552676</v>
      </c>
      <c r="BE221" s="2">
        <v>6.6349999999999998</v>
      </c>
      <c r="BF221" s="2" t="str">
        <f t="shared" si="101"/>
        <v>Same Var</v>
      </c>
      <c r="BG221" s="2">
        <f t="shared" si="102"/>
        <v>8.0985247132121685E-2</v>
      </c>
      <c r="BH221" s="2" t="str">
        <f t="shared" si="103"/>
        <v>NS</v>
      </c>
      <c r="BI221" s="2" t="str">
        <f t="shared" si="104"/>
        <v>NS</v>
      </c>
      <c r="BJ221" s="2" t="str">
        <f t="shared" si="105"/>
        <v/>
      </c>
      <c r="BK221" s="2" t="str">
        <f t="shared" si="106"/>
        <v/>
      </c>
      <c r="BL221" s="2" t="str">
        <f t="shared" si="107"/>
        <v/>
      </c>
    </row>
    <row r="222" spans="1:64" x14ac:dyDescent="0.2">
      <c r="A222" s="1" t="s">
        <v>142</v>
      </c>
      <c r="B222" s="1" t="s">
        <v>412</v>
      </c>
      <c r="C222" s="25">
        <v>37837</v>
      </c>
      <c r="D222" s="1" t="s">
        <v>790</v>
      </c>
      <c r="E222" s="7">
        <v>0.67708333333333337</v>
      </c>
      <c r="F222" s="1">
        <v>0.1</v>
      </c>
      <c r="G222" s="1" t="s">
        <v>881</v>
      </c>
      <c r="H222" s="1" t="s">
        <v>711</v>
      </c>
      <c r="I222" s="1" t="s">
        <v>61</v>
      </c>
      <c r="J222" s="1" t="s">
        <v>882</v>
      </c>
      <c r="K222">
        <v>0.75</v>
      </c>
      <c r="L222">
        <v>0.25</v>
      </c>
      <c r="M222" s="1">
        <v>0.436</v>
      </c>
      <c r="N222" s="1">
        <v>0.44400000000000001</v>
      </c>
      <c r="O222" s="1">
        <v>0.34300000000000003</v>
      </c>
      <c r="P222" s="1">
        <v>0.57799999999999996</v>
      </c>
      <c r="Y222">
        <f t="shared" si="81"/>
        <v>0.45025000000000004</v>
      </c>
      <c r="Z222">
        <f t="shared" si="82"/>
        <v>9.6720818165825187E-2</v>
      </c>
      <c r="AA222">
        <f t="shared" si="83"/>
        <v>4</v>
      </c>
      <c r="AB222" s="1">
        <v>0.65100000000000002</v>
      </c>
      <c r="AC222" s="1">
        <v>0.60199999999999998</v>
      </c>
      <c r="AD222" s="1">
        <v>0.63500000000000001</v>
      </c>
      <c r="AE222" s="1">
        <v>0.61</v>
      </c>
      <c r="AL222">
        <f t="shared" si="84"/>
        <v>0.62450000000000006</v>
      </c>
      <c r="AM222">
        <f t="shared" si="85"/>
        <v>2.257579825092941E-2</v>
      </c>
      <c r="AN222">
        <f t="shared" si="86"/>
        <v>4</v>
      </c>
      <c r="AO222">
        <f t="shared" si="87"/>
        <v>2.0821099632585125E-6</v>
      </c>
      <c r="AP222">
        <f t="shared" si="88"/>
        <v>5.822892514247129E-7</v>
      </c>
      <c r="AQ222">
        <f t="shared" si="89"/>
        <v>3</v>
      </c>
      <c r="AR222">
        <f t="shared" si="90"/>
        <v>7.5504382385908189</v>
      </c>
      <c r="AS222">
        <f t="shared" si="91"/>
        <v>0.76489232840434507</v>
      </c>
      <c r="AT222" s="24" t="str">
        <f t="shared" si="92"/>
        <v>Nontoxic</v>
      </c>
      <c r="AU222" s="2">
        <f t="shared" si="93"/>
        <v>138.70072182121044</v>
      </c>
      <c r="AV222" s="26" t="s">
        <v>884</v>
      </c>
      <c r="AW222" s="4" t="s">
        <v>666</v>
      </c>
      <c r="AX222" s="2">
        <f t="shared" si="94"/>
        <v>3</v>
      </c>
      <c r="AY222" s="2">
        <f t="shared" si="95"/>
        <v>3</v>
      </c>
      <c r="AZ222" s="2">
        <f t="shared" si="96"/>
        <v>9.3549166666666191E-3</v>
      </c>
      <c r="BA222" s="2">
        <f t="shared" si="97"/>
        <v>5.0966666666666738E-4</v>
      </c>
      <c r="BB222" s="2">
        <f t="shared" si="98"/>
        <v>4.932291666666643E-3</v>
      </c>
      <c r="BC222" s="2">
        <f t="shared" si="99"/>
        <v>1.1666666666666667</v>
      </c>
      <c r="BD222" s="2">
        <f t="shared" si="100"/>
        <v>4.1906667914840234</v>
      </c>
      <c r="BE222" s="2">
        <v>6.6349999999999998</v>
      </c>
      <c r="BF222" s="2" t="str">
        <f t="shared" si="101"/>
        <v>Same Var</v>
      </c>
      <c r="BG222" s="2">
        <f t="shared" si="102"/>
        <v>6.3446484174941907E-3</v>
      </c>
      <c r="BH222" s="2" t="str">
        <f t="shared" si="103"/>
        <v>NS</v>
      </c>
      <c r="BI222" s="2" t="str">
        <f t="shared" si="104"/>
        <v>NS</v>
      </c>
      <c r="BJ222" s="2" t="str">
        <f t="shared" si="105"/>
        <v/>
      </c>
      <c r="BK222" s="2" t="str">
        <f t="shared" si="106"/>
        <v/>
      </c>
      <c r="BL222" s="2" t="str">
        <f t="shared" si="107"/>
        <v/>
      </c>
    </row>
    <row r="223" spans="1:64" x14ac:dyDescent="0.2">
      <c r="A223" s="1" t="s">
        <v>142</v>
      </c>
      <c r="B223" s="1" t="s">
        <v>413</v>
      </c>
      <c r="C223" s="25">
        <v>37837</v>
      </c>
      <c r="D223" s="1" t="s">
        <v>790</v>
      </c>
      <c r="E223" s="7">
        <v>0.70138888888888884</v>
      </c>
      <c r="F223" s="1">
        <v>0.1</v>
      </c>
      <c r="G223" s="1" t="s">
        <v>881</v>
      </c>
      <c r="H223" s="1" t="s">
        <v>711</v>
      </c>
      <c r="I223" s="1" t="s">
        <v>61</v>
      </c>
      <c r="J223" s="1" t="s">
        <v>882</v>
      </c>
      <c r="K223">
        <v>0.75</v>
      </c>
      <c r="L223">
        <v>0.25</v>
      </c>
      <c r="M223" s="1">
        <v>0.436</v>
      </c>
      <c r="N223" s="1">
        <v>0.44400000000000001</v>
      </c>
      <c r="O223" s="1">
        <v>0.34300000000000003</v>
      </c>
      <c r="P223" s="1">
        <v>0.57799999999999996</v>
      </c>
      <c r="Y223">
        <f t="shared" si="81"/>
        <v>0.45025000000000004</v>
      </c>
      <c r="Z223">
        <f t="shared" si="82"/>
        <v>9.6720818165825187E-2</v>
      </c>
      <c r="AA223">
        <f t="shared" si="83"/>
        <v>4</v>
      </c>
      <c r="AB223" s="1">
        <v>0.60099999999999998</v>
      </c>
      <c r="AC223" s="1">
        <v>0.55000000000000004</v>
      </c>
      <c r="AD223" s="1">
        <v>0.58199999999999996</v>
      </c>
      <c r="AE223" s="1">
        <v>0.498</v>
      </c>
      <c r="AL223">
        <f t="shared" si="84"/>
        <v>0.55774999999999997</v>
      </c>
      <c r="AM223">
        <f t="shared" si="85"/>
        <v>4.5050897142380329E-2</v>
      </c>
      <c r="AN223">
        <f t="shared" si="86"/>
        <v>4</v>
      </c>
      <c r="AO223">
        <f t="shared" si="87"/>
        <v>3.3230773927832452E-6</v>
      </c>
      <c r="AP223">
        <f t="shared" si="88"/>
        <v>6.626944263379072E-7</v>
      </c>
      <c r="AQ223">
        <f t="shared" si="89"/>
        <v>5</v>
      </c>
      <c r="AR223">
        <f t="shared" si="90"/>
        <v>5.1541959866903699</v>
      </c>
      <c r="AS223">
        <f t="shared" si="91"/>
        <v>0.72668684380042159</v>
      </c>
      <c r="AT223" s="24" t="str">
        <f t="shared" si="92"/>
        <v>Nontoxic</v>
      </c>
      <c r="AU223" s="2">
        <f t="shared" si="93"/>
        <v>123.87562465297054</v>
      </c>
      <c r="AV223" s="26" t="s">
        <v>884</v>
      </c>
      <c r="AW223" s="4" t="s">
        <v>666</v>
      </c>
      <c r="AX223" s="2">
        <f t="shared" si="94"/>
        <v>3</v>
      </c>
      <c r="AY223" s="2">
        <f t="shared" si="95"/>
        <v>3</v>
      </c>
      <c r="AZ223" s="2">
        <f t="shared" si="96"/>
        <v>9.3549166666666191E-3</v>
      </c>
      <c r="BA223" s="2">
        <f t="shared" si="97"/>
        <v>2.029583333333332E-3</v>
      </c>
      <c r="BB223" s="2">
        <f t="shared" si="98"/>
        <v>5.6922499999999751E-3</v>
      </c>
      <c r="BC223" s="2">
        <f t="shared" si="99"/>
        <v>1.1666666666666667</v>
      </c>
      <c r="BD223" s="2">
        <f t="shared" si="100"/>
        <v>1.3743736247514358</v>
      </c>
      <c r="BE223" s="2">
        <v>6.6349999999999998</v>
      </c>
      <c r="BF223" s="2" t="str">
        <f t="shared" si="101"/>
        <v>Same Var</v>
      </c>
      <c r="BG223" s="2">
        <f t="shared" si="102"/>
        <v>4.5260764012982457E-2</v>
      </c>
      <c r="BH223" s="2" t="str">
        <f t="shared" si="103"/>
        <v>NS</v>
      </c>
      <c r="BI223" s="2" t="str">
        <f t="shared" si="104"/>
        <v>NS</v>
      </c>
      <c r="BJ223" s="2" t="str">
        <f t="shared" si="105"/>
        <v/>
      </c>
      <c r="BK223" s="2" t="str">
        <f t="shared" si="106"/>
        <v/>
      </c>
      <c r="BL223" s="2" t="str">
        <f t="shared" si="107"/>
        <v/>
      </c>
    </row>
    <row r="224" spans="1:64" x14ac:dyDescent="0.2">
      <c r="A224" s="1" t="s">
        <v>142</v>
      </c>
      <c r="B224" s="1" t="s">
        <v>163</v>
      </c>
      <c r="C224" s="25">
        <v>38362</v>
      </c>
      <c r="D224" s="1" t="s">
        <v>722</v>
      </c>
      <c r="E224" s="7">
        <v>0.43055555555555558</v>
      </c>
      <c r="F224" s="1">
        <v>0.1</v>
      </c>
      <c r="G224" s="1" t="s">
        <v>881</v>
      </c>
      <c r="H224" s="1" t="s">
        <v>711</v>
      </c>
      <c r="I224" s="1" t="s">
        <v>61</v>
      </c>
      <c r="J224" s="1" t="s">
        <v>882</v>
      </c>
      <c r="K224">
        <v>0.75</v>
      </c>
      <c r="L224">
        <v>0.25</v>
      </c>
      <c r="M224" s="1">
        <v>0.61099999999999999</v>
      </c>
      <c r="N224" s="1">
        <v>0.64800000000000002</v>
      </c>
      <c r="O224" s="1">
        <v>0.63100000000000001</v>
      </c>
      <c r="P224" s="1">
        <v>0.82199999999999995</v>
      </c>
      <c r="Y224">
        <f t="shared" si="81"/>
        <v>0.67799999999999994</v>
      </c>
      <c r="Z224">
        <f t="shared" si="82"/>
        <v>9.7183674897931116E-2</v>
      </c>
      <c r="AA224">
        <f t="shared" si="83"/>
        <v>4</v>
      </c>
      <c r="AB224" s="1">
        <v>0.628</v>
      </c>
      <c r="AC224" s="1">
        <v>0.68899999999999995</v>
      </c>
      <c r="AD224" s="1">
        <v>0.72699999999999998</v>
      </c>
      <c r="AE224" s="1">
        <v>0.66100000000000003</v>
      </c>
      <c r="AL224">
        <f t="shared" si="84"/>
        <v>0.67625000000000002</v>
      </c>
      <c r="AM224">
        <f t="shared" si="85"/>
        <v>4.2026777178365685E-2</v>
      </c>
      <c r="AN224">
        <f t="shared" si="86"/>
        <v>4</v>
      </c>
      <c r="AO224">
        <f t="shared" si="87"/>
        <v>3.1319044541016108E-6</v>
      </c>
      <c r="AP224">
        <f t="shared" si="88"/>
        <v>6.5299215527344972E-7</v>
      </c>
      <c r="AQ224">
        <f t="shared" si="89"/>
        <v>4</v>
      </c>
      <c r="AR224">
        <f t="shared" si="90"/>
        <v>3.9875891233047551</v>
      </c>
      <c r="AS224">
        <f t="shared" si="91"/>
        <v>0.74069708411268287</v>
      </c>
      <c r="AT224" s="24" t="str">
        <f t="shared" si="92"/>
        <v>Nontoxic</v>
      </c>
      <c r="AU224" s="2">
        <f t="shared" si="93"/>
        <v>99.741887905604727</v>
      </c>
      <c r="AV224" t="s">
        <v>663</v>
      </c>
      <c r="AX224" s="2">
        <f t="shared" si="94"/>
        <v>3</v>
      </c>
      <c r="AY224" s="2">
        <f t="shared" si="95"/>
        <v>3</v>
      </c>
      <c r="AZ224" s="2">
        <f t="shared" si="96"/>
        <v>9.4446666666667661E-3</v>
      </c>
      <c r="BA224" s="2">
        <f t="shared" si="97"/>
        <v>1.7662499999999987E-3</v>
      </c>
      <c r="BB224" s="2">
        <f t="shared" si="98"/>
        <v>5.6054583333333824E-3</v>
      </c>
      <c r="BC224" s="2">
        <f t="shared" si="99"/>
        <v>1.1666666666666667</v>
      </c>
      <c r="BD224" s="2">
        <f t="shared" si="100"/>
        <v>1.628158596455902</v>
      </c>
      <c r="BE224" s="2">
        <v>6.6349999999999998</v>
      </c>
      <c r="BF224" s="2" t="str">
        <f t="shared" si="101"/>
        <v>Same Var</v>
      </c>
      <c r="BG224" s="2">
        <f t="shared" si="102"/>
        <v>0.48735115492746661</v>
      </c>
      <c r="BH224" s="2" t="str">
        <f t="shared" si="103"/>
        <v>NS</v>
      </c>
      <c r="BI224" s="2" t="str">
        <f t="shared" si="104"/>
        <v>NS</v>
      </c>
      <c r="BJ224" s="2" t="str">
        <f t="shared" si="105"/>
        <v>Same Var T-test</v>
      </c>
      <c r="BK224" s="2" t="str">
        <f t="shared" si="106"/>
        <v/>
      </c>
      <c r="BL224" s="2" t="str">
        <f t="shared" si="107"/>
        <v/>
      </c>
    </row>
    <row r="225" spans="1:64" x14ac:dyDescent="0.2">
      <c r="A225" s="1" t="s">
        <v>142</v>
      </c>
      <c r="B225" s="1" t="s">
        <v>166</v>
      </c>
      <c r="C225" s="25">
        <v>38362</v>
      </c>
      <c r="D225" s="1" t="s">
        <v>722</v>
      </c>
      <c r="E225" s="7">
        <v>0.45833333333333331</v>
      </c>
      <c r="F225" s="1">
        <v>0.1</v>
      </c>
      <c r="G225" s="1" t="s">
        <v>881</v>
      </c>
      <c r="H225" s="1" t="s">
        <v>711</v>
      </c>
      <c r="I225" s="1" t="s">
        <v>61</v>
      </c>
      <c r="J225" s="1" t="s">
        <v>882</v>
      </c>
      <c r="K225">
        <v>0.75</v>
      </c>
      <c r="L225">
        <v>0.25</v>
      </c>
      <c r="M225" s="1">
        <v>0.61099999999999999</v>
      </c>
      <c r="N225" s="1">
        <v>0.64800000000000002</v>
      </c>
      <c r="O225" s="1">
        <v>0.63100000000000001</v>
      </c>
      <c r="P225" s="1">
        <v>0.82199999999999995</v>
      </c>
      <c r="Y225">
        <f t="shared" si="81"/>
        <v>0.67799999999999994</v>
      </c>
      <c r="Z225">
        <f t="shared" si="82"/>
        <v>9.7183674897931116E-2</v>
      </c>
      <c r="AA225">
        <f t="shared" si="83"/>
        <v>4</v>
      </c>
      <c r="AB225" s="1">
        <v>0.75</v>
      </c>
      <c r="AC225" s="1">
        <v>0.748</v>
      </c>
      <c r="AD225" s="1">
        <v>0.68500000000000005</v>
      </c>
      <c r="AE225" s="1">
        <v>0.53500000000000003</v>
      </c>
      <c r="AL225">
        <f t="shared" si="84"/>
        <v>0.67949999999999999</v>
      </c>
      <c r="AM225">
        <f t="shared" si="85"/>
        <v>0.10095048291117772</v>
      </c>
      <c r="AN225">
        <f t="shared" si="86"/>
        <v>4</v>
      </c>
      <c r="AO225">
        <f t="shared" si="87"/>
        <v>1.5022649258789143E-5</v>
      </c>
      <c r="AP225">
        <f t="shared" si="88"/>
        <v>2.7516763623046941E-6</v>
      </c>
      <c r="AQ225">
        <f t="shared" si="89"/>
        <v>5</v>
      </c>
      <c r="AR225">
        <f t="shared" si="90"/>
        <v>2.7466889382232984</v>
      </c>
      <c r="AS225">
        <f t="shared" si="91"/>
        <v>0.72668684380042159</v>
      </c>
      <c r="AT225" s="24" t="str">
        <f t="shared" si="92"/>
        <v>Nontoxic</v>
      </c>
      <c r="AU225" s="2">
        <f t="shared" si="93"/>
        <v>100.22123893805311</v>
      </c>
      <c r="AV225" s="26" t="s">
        <v>884</v>
      </c>
      <c r="AW225" s="4" t="s">
        <v>666</v>
      </c>
      <c r="AX225" s="2">
        <f t="shared" si="94"/>
        <v>3</v>
      </c>
      <c r="AY225" s="2">
        <f t="shared" si="95"/>
        <v>3</v>
      </c>
      <c r="AZ225" s="2">
        <f t="shared" si="96"/>
        <v>9.4446666666667661E-3</v>
      </c>
      <c r="BA225" s="2">
        <f t="shared" si="97"/>
        <v>1.0190999999999987E-2</v>
      </c>
      <c r="BB225" s="2">
        <f t="shared" si="98"/>
        <v>9.8178333333333763E-3</v>
      </c>
      <c r="BC225" s="2">
        <f t="shared" si="99"/>
        <v>1.1666666666666667</v>
      </c>
      <c r="BD225" s="2">
        <f t="shared" si="100"/>
        <v>3.7176006906765985E-3</v>
      </c>
      <c r="BE225" s="2">
        <v>6.6349999999999998</v>
      </c>
      <c r="BF225" s="2" t="str">
        <f t="shared" si="101"/>
        <v>Same Var</v>
      </c>
      <c r="BG225" s="2">
        <f t="shared" si="102"/>
        <v>0.49180676565457171</v>
      </c>
      <c r="BH225" s="2" t="str">
        <f t="shared" si="103"/>
        <v>NS</v>
      </c>
      <c r="BI225" s="2" t="str">
        <f t="shared" si="104"/>
        <v>NS</v>
      </c>
      <c r="BJ225" s="2" t="str">
        <f t="shared" si="105"/>
        <v/>
      </c>
      <c r="BK225" s="2" t="str">
        <f t="shared" si="106"/>
        <v/>
      </c>
      <c r="BL225" s="2" t="str">
        <f t="shared" si="107"/>
        <v/>
      </c>
    </row>
    <row r="226" spans="1:64" x14ac:dyDescent="0.2">
      <c r="A226" s="1" t="s">
        <v>142</v>
      </c>
      <c r="B226" s="1" t="s">
        <v>167</v>
      </c>
      <c r="C226" s="25">
        <v>38362</v>
      </c>
      <c r="D226" s="1" t="s">
        <v>722</v>
      </c>
      <c r="E226" s="7">
        <v>0.52083333333333337</v>
      </c>
      <c r="F226" s="1">
        <v>0.1</v>
      </c>
      <c r="G226" s="1" t="s">
        <v>881</v>
      </c>
      <c r="H226" s="1" t="s">
        <v>711</v>
      </c>
      <c r="I226" s="1" t="s">
        <v>61</v>
      </c>
      <c r="J226" s="1" t="s">
        <v>882</v>
      </c>
      <c r="K226">
        <v>0.75</v>
      </c>
      <c r="L226">
        <v>0.25</v>
      </c>
      <c r="M226" s="1">
        <v>0.61099999999999999</v>
      </c>
      <c r="N226" s="1">
        <v>0.64800000000000002</v>
      </c>
      <c r="O226" s="1">
        <v>0.63100000000000001</v>
      </c>
      <c r="P226" s="1">
        <v>0.82199999999999995</v>
      </c>
      <c r="Y226">
        <f t="shared" si="81"/>
        <v>0.67799999999999994</v>
      </c>
      <c r="Z226">
        <f t="shared" si="82"/>
        <v>9.7183674897931116E-2</v>
      </c>
      <c r="AA226">
        <f t="shared" si="83"/>
        <v>4</v>
      </c>
      <c r="AB226" s="1">
        <v>0.79500000000000004</v>
      </c>
      <c r="AC226" s="1">
        <v>0.74199999999999999</v>
      </c>
      <c r="AD226" s="1">
        <v>0.83099999999999996</v>
      </c>
      <c r="AE226" s="1">
        <v>0.66</v>
      </c>
      <c r="AL226">
        <f t="shared" si="84"/>
        <v>0.75700000000000001</v>
      </c>
      <c r="AM226">
        <f t="shared" si="85"/>
        <v>7.4283241717092538E-2</v>
      </c>
      <c r="AN226">
        <f t="shared" si="86"/>
        <v>4</v>
      </c>
      <c r="AO226">
        <f t="shared" si="87"/>
        <v>7.3314023681641329E-6</v>
      </c>
      <c r="AP226">
        <f t="shared" si="88"/>
        <v>1.2223397581380324E-6</v>
      </c>
      <c r="AQ226">
        <f t="shared" si="89"/>
        <v>5</v>
      </c>
      <c r="AR226">
        <f t="shared" si="90"/>
        <v>4.775618536098885</v>
      </c>
      <c r="AS226">
        <f t="shared" si="91"/>
        <v>0.72668684380042159</v>
      </c>
      <c r="AT226" s="24" t="str">
        <f t="shared" si="92"/>
        <v>Nontoxic</v>
      </c>
      <c r="AU226" s="2">
        <f t="shared" si="93"/>
        <v>111.6519174041298</v>
      </c>
      <c r="AV226" s="26" t="s">
        <v>884</v>
      </c>
      <c r="AW226" s="4" t="s">
        <v>666</v>
      </c>
      <c r="AX226" s="2">
        <f t="shared" si="94"/>
        <v>3</v>
      </c>
      <c r="AY226" s="2">
        <f t="shared" si="95"/>
        <v>3</v>
      </c>
      <c r="AZ226" s="2">
        <f t="shared" si="96"/>
        <v>9.4446666666667661E-3</v>
      </c>
      <c r="BA226" s="2">
        <f t="shared" si="97"/>
        <v>5.5179999999999969E-3</v>
      </c>
      <c r="BB226" s="2">
        <f t="shared" si="98"/>
        <v>7.4813333333333815E-3</v>
      </c>
      <c r="BC226" s="2">
        <f t="shared" si="99"/>
        <v>1.1666666666666667</v>
      </c>
      <c r="BD226" s="2">
        <f t="shared" si="100"/>
        <v>0.18348781977537343</v>
      </c>
      <c r="BE226" s="2">
        <v>6.6349999999999998</v>
      </c>
      <c r="BF226" s="2" t="str">
        <f t="shared" si="101"/>
        <v>Same Var</v>
      </c>
      <c r="BG226" s="2">
        <f t="shared" si="102"/>
        <v>0.12199630967892848</v>
      </c>
      <c r="BH226" s="2" t="str">
        <f t="shared" si="103"/>
        <v>NS</v>
      </c>
      <c r="BI226" s="2" t="str">
        <f t="shared" si="104"/>
        <v>NS</v>
      </c>
      <c r="BJ226" s="2" t="str">
        <f t="shared" si="105"/>
        <v/>
      </c>
      <c r="BK226" s="2" t="str">
        <f t="shared" si="106"/>
        <v/>
      </c>
      <c r="BL226" s="2" t="str">
        <f t="shared" si="107"/>
        <v/>
      </c>
    </row>
    <row r="227" spans="1:64" x14ac:dyDescent="0.2">
      <c r="A227" s="1" t="s">
        <v>142</v>
      </c>
      <c r="B227" s="1" t="s">
        <v>170</v>
      </c>
      <c r="C227" s="25">
        <v>38362</v>
      </c>
      <c r="D227" s="1" t="s">
        <v>722</v>
      </c>
      <c r="E227" s="7">
        <v>0.54166666666666663</v>
      </c>
      <c r="F227" s="1">
        <v>0.1</v>
      </c>
      <c r="G227" s="1" t="s">
        <v>881</v>
      </c>
      <c r="H227" s="1" t="s">
        <v>711</v>
      </c>
      <c r="I227" s="1" t="s">
        <v>61</v>
      </c>
      <c r="J227" s="1" t="s">
        <v>882</v>
      </c>
      <c r="K227">
        <v>0.75</v>
      </c>
      <c r="L227">
        <v>0.25</v>
      </c>
      <c r="M227" s="1">
        <v>0.61099999999999999</v>
      </c>
      <c r="N227" s="1">
        <v>0.64800000000000002</v>
      </c>
      <c r="O227" s="1">
        <v>0.63100000000000001</v>
      </c>
      <c r="P227" s="1">
        <v>0.82199999999999995</v>
      </c>
      <c r="Y227">
        <f t="shared" si="81"/>
        <v>0.67799999999999994</v>
      </c>
      <c r="Z227">
        <f t="shared" si="82"/>
        <v>9.7183674897931116E-2</v>
      </c>
      <c r="AA227">
        <f t="shared" si="83"/>
        <v>4</v>
      </c>
      <c r="AB227" s="1">
        <v>0.76600000000000001</v>
      </c>
      <c r="AC227" s="1">
        <v>0.66800000000000004</v>
      </c>
      <c r="AD227" s="1">
        <v>0.68500000000000005</v>
      </c>
      <c r="AE227" s="1">
        <v>0.73</v>
      </c>
      <c r="AL227">
        <f t="shared" si="84"/>
        <v>0.71225000000000005</v>
      </c>
      <c r="AM227">
        <f t="shared" si="85"/>
        <v>4.4364963653766222E-2</v>
      </c>
      <c r="AN227">
        <f t="shared" si="86"/>
        <v>4</v>
      </c>
      <c r="AO227">
        <f t="shared" si="87"/>
        <v>3.3131962978516115E-6</v>
      </c>
      <c r="AP227">
        <f t="shared" si="88"/>
        <v>6.6870817610678297E-7</v>
      </c>
      <c r="AQ227">
        <f t="shared" si="89"/>
        <v>4</v>
      </c>
      <c r="AR227">
        <f t="shared" si="90"/>
        <v>4.7756866734081527</v>
      </c>
      <c r="AS227">
        <f t="shared" si="91"/>
        <v>0.74069708411268287</v>
      </c>
      <c r="AT227" s="24" t="str">
        <f t="shared" si="92"/>
        <v>Nontoxic</v>
      </c>
      <c r="AU227" s="2">
        <f t="shared" si="93"/>
        <v>105.05162241887906</v>
      </c>
      <c r="AV227" s="26" t="s">
        <v>884</v>
      </c>
      <c r="AW227" s="4" t="s">
        <v>666</v>
      </c>
      <c r="AX227" s="2">
        <f t="shared" si="94"/>
        <v>3</v>
      </c>
      <c r="AY227" s="2">
        <f t="shared" si="95"/>
        <v>3</v>
      </c>
      <c r="AZ227" s="2">
        <f t="shared" si="96"/>
        <v>9.4446666666667661E-3</v>
      </c>
      <c r="BA227" s="2">
        <f t="shared" si="97"/>
        <v>1.9682499999999978E-3</v>
      </c>
      <c r="BB227" s="2">
        <f t="shared" si="98"/>
        <v>5.7064583333333819E-3</v>
      </c>
      <c r="BC227" s="2">
        <f t="shared" si="99"/>
        <v>1.1666666666666667</v>
      </c>
      <c r="BD227" s="2">
        <f t="shared" si="100"/>
        <v>1.4415483018034414</v>
      </c>
      <c r="BE227" s="2">
        <v>6.6349999999999998</v>
      </c>
      <c r="BF227" s="2" t="str">
        <f t="shared" si="101"/>
        <v>Same Var</v>
      </c>
      <c r="BG227" s="2">
        <f t="shared" si="102"/>
        <v>0.27254607225881988</v>
      </c>
      <c r="BH227" s="2" t="str">
        <f t="shared" si="103"/>
        <v>NS</v>
      </c>
      <c r="BI227" s="2" t="str">
        <f t="shared" si="104"/>
        <v>NS</v>
      </c>
      <c r="BJ227" s="2" t="str">
        <f t="shared" si="105"/>
        <v/>
      </c>
      <c r="BK227" s="2" t="str">
        <f t="shared" si="106"/>
        <v/>
      </c>
      <c r="BL227" s="2" t="str">
        <f t="shared" si="107"/>
        <v/>
      </c>
    </row>
    <row r="228" spans="1:64" x14ac:dyDescent="0.2">
      <c r="A228" s="1" t="s">
        <v>142</v>
      </c>
      <c r="B228" s="1" t="s">
        <v>171</v>
      </c>
      <c r="C228" s="25">
        <v>38362</v>
      </c>
      <c r="D228" s="1" t="s">
        <v>722</v>
      </c>
      <c r="E228" s="7">
        <v>0.58333333333333337</v>
      </c>
      <c r="F228" s="1">
        <v>0.1</v>
      </c>
      <c r="G228" s="1" t="s">
        <v>881</v>
      </c>
      <c r="H228" s="1" t="s">
        <v>711</v>
      </c>
      <c r="I228" s="1" t="s">
        <v>61</v>
      </c>
      <c r="J228" s="1" t="s">
        <v>882</v>
      </c>
      <c r="K228">
        <v>0.75</v>
      </c>
      <c r="L228">
        <v>0.25</v>
      </c>
      <c r="M228" s="1">
        <v>0.61099999999999999</v>
      </c>
      <c r="N228" s="1">
        <v>0.64800000000000002</v>
      </c>
      <c r="O228" s="1">
        <v>0.63100000000000001</v>
      </c>
      <c r="P228" s="1">
        <v>0.82199999999999995</v>
      </c>
      <c r="Y228">
        <f t="shared" si="81"/>
        <v>0.67799999999999994</v>
      </c>
      <c r="Z228">
        <f t="shared" si="82"/>
        <v>9.7183674897931116E-2</v>
      </c>
      <c r="AA228">
        <f t="shared" si="83"/>
        <v>4</v>
      </c>
      <c r="AB228" s="1">
        <v>0.749</v>
      </c>
      <c r="AC228" s="1">
        <v>0.78600000000000003</v>
      </c>
      <c r="AD228" s="1">
        <v>0.751</v>
      </c>
      <c r="AE228" s="1">
        <v>0.64400000000000002</v>
      </c>
      <c r="AL228">
        <f t="shared" si="84"/>
        <v>0.73250000000000004</v>
      </c>
      <c r="AM228">
        <f t="shared" si="85"/>
        <v>6.1397611245606831E-2</v>
      </c>
      <c r="AN228">
        <f t="shared" si="86"/>
        <v>4</v>
      </c>
      <c r="AO228">
        <f t="shared" si="87"/>
        <v>5.155501369900237E-6</v>
      </c>
      <c r="AP228">
        <f t="shared" si="88"/>
        <v>8.8404939934173679E-7</v>
      </c>
      <c r="AQ228">
        <f t="shared" si="89"/>
        <v>5</v>
      </c>
      <c r="AR228">
        <f t="shared" si="90"/>
        <v>4.7008921950786107</v>
      </c>
      <c r="AS228">
        <f t="shared" si="91"/>
        <v>0.72668684380042159</v>
      </c>
      <c r="AT228" s="24" t="str">
        <f t="shared" si="92"/>
        <v>Nontoxic</v>
      </c>
      <c r="AU228" s="2">
        <f t="shared" si="93"/>
        <v>108.03834808259589</v>
      </c>
      <c r="AV228" s="26" t="s">
        <v>884</v>
      </c>
      <c r="AW228" s="4" t="s">
        <v>666</v>
      </c>
      <c r="AX228" s="2">
        <f t="shared" si="94"/>
        <v>3</v>
      </c>
      <c r="AY228" s="2">
        <f t="shared" si="95"/>
        <v>3</v>
      </c>
      <c r="AZ228" s="2">
        <f t="shared" si="96"/>
        <v>9.4446666666667661E-3</v>
      </c>
      <c r="BA228" s="2">
        <f t="shared" si="97"/>
        <v>3.7696666666666664E-3</v>
      </c>
      <c r="BB228" s="2">
        <f t="shared" si="98"/>
        <v>6.607166666666716E-3</v>
      </c>
      <c r="BC228" s="2">
        <f t="shared" si="99"/>
        <v>1.1666666666666667</v>
      </c>
      <c r="BD228" s="2">
        <f t="shared" si="100"/>
        <v>0.52424498183230073</v>
      </c>
      <c r="BE228" s="2">
        <v>6.6349999999999998</v>
      </c>
      <c r="BF228" s="2" t="str">
        <f t="shared" si="101"/>
        <v>Same Var</v>
      </c>
      <c r="BG228" s="2">
        <f t="shared" si="102"/>
        <v>0.18981632715713914</v>
      </c>
      <c r="BH228" s="2" t="str">
        <f t="shared" si="103"/>
        <v>NS</v>
      </c>
      <c r="BI228" s="2" t="str">
        <f t="shared" si="104"/>
        <v>NS</v>
      </c>
      <c r="BJ228" s="2" t="str">
        <f t="shared" si="105"/>
        <v/>
      </c>
      <c r="BK228" s="2" t="str">
        <f t="shared" si="106"/>
        <v/>
      </c>
      <c r="BL228" s="2" t="str">
        <f t="shared" si="107"/>
        <v/>
      </c>
    </row>
    <row r="229" spans="1:64" x14ac:dyDescent="0.2">
      <c r="A229" s="1" t="s">
        <v>142</v>
      </c>
      <c r="B229" s="1" t="s">
        <v>176</v>
      </c>
      <c r="C229" s="25">
        <v>38363</v>
      </c>
      <c r="D229" s="1" t="s">
        <v>722</v>
      </c>
      <c r="E229" s="7">
        <v>0.41666666666666669</v>
      </c>
      <c r="F229" s="1">
        <v>0.1</v>
      </c>
      <c r="G229" s="1" t="s">
        <v>881</v>
      </c>
      <c r="H229" s="1" t="s">
        <v>711</v>
      </c>
      <c r="I229" s="1" t="s">
        <v>61</v>
      </c>
      <c r="J229" s="1" t="s">
        <v>882</v>
      </c>
      <c r="K229">
        <v>0.75</v>
      </c>
      <c r="L229">
        <v>0.25</v>
      </c>
      <c r="M229" s="1">
        <v>0.61099999999999999</v>
      </c>
      <c r="N229" s="1">
        <v>0.64800000000000002</v>
      </c>
      <c r="O229" s="1">
        <v>0.63100000000000001</v>
      </c>
      <c r="P229" s="1">
        <v>0.82199999999999995</v>
      </c>
      <c r="Y229">
        <f t="shared" si="81"/>
        <v>0.67799999999999994</v>
      </c>
      <c r="Z229">
        <f t="shared" si="82"/>
        <v>9.7183674897931116E-2</v>
      </c>
      <c r="AA229">
        <f t="shared" si="83"/>
        <v>4</v>
      </c>
      <c r="AB229" s="1">
        <v>0.53700000000000003</v>
      </c>
      <c r="AC229" s="1">
        <v>0.59599999999999997</v>
      </c>
      <c r="AD229" s="1">
        <v>0.70399999999999996</v>
      </c>
      <c r="AE229" s="1">
        <v>0.53800000000000003</v>
      </c>
      <c r="AL229">
        <f t="shared" si="84"/>
        <v>0.59375</v>
      </c>
      <c r="AM229">
        <f t="shared" si="85"/>
        <v>7.8504246169660452E-2</v>
      </c>
      <c r="AN229">
        <f t="shared" si="86"/>
        <v>4</v>
      </c>
      <c r="AO229">
        <f t="shared" si="87"/>
        <v>8.230503533962726E-6</v>
      </c>
      <c r="AP229">
        <f t="shared" si="88"/>
        <v>1.3792817964771488E-6</v>
      </c>
      <c r="AQ229">
        <f t="shared" si="89"/>
        <v>5</v>
      </c>
      <c r="AR229">
        <f t="shared" si="90"/>
        <v>1.5916141306252543</v>
      </c>
      <c r="AS229">
        <f t="shared" si="91"/>
        <v>0.72668684380042159</v>
      </c>
      <c r="AT229" s="24" t="str">
        <f t="shared" si="92"/>
        <v>Nontoxic</v>
      </c>
      <c r="AU229" s="2">
        <f t="shared" si="93"/>
        <v>87.573746312684378</v>
      </c>
      <c r="AV229" t="s">
        <v>663</v>
      </c>
      <c r="AX229" s="2">
        <f t="shared" si="94"/>
        <v>3</v>
      </c>
      <c r="AY229" s="2">
        <f t="shared" si="95"/>
        <v>3</v>
      </c>
      <c r="AZ229" s="2">
        <f t="shared" si="96"/>
        <v>9.4446666666667661E-3</v>
      </c>
      <c r="BA229" s="2">
        <f t="shared" si="97"/>
        <v>6.1629166666666482E-3</v>
      </c>
      <c r="BB229" s="2">
        <f t="shared" si="98"/>
        <v>7.8037916666667062E-3</v>
      </c>
      <c r="BC229" s="2">
        <f t="shared" si="99"/>
        <v>1.1666666666666667</v>
      </c>
      <c r="BD229" s="2">
        <f t="shared" si="100"/>
        <v>0.11627767224379174</v>
      </c>
      <c r="BE229" s="2">
        <v>6.6349999999999998</v>
      </c>
      <c r="BF229" s="2" t="str">
        <f t="shared" si="101"/>
        <v>Same Var</v>
      </c>
      <c r="BG229" s="2">
        <f t="shared" si="102"/>
        <v>0.11304718535460707</v>
      </c>
      <c r="BH229" s="2" t="str">
        <f t="shared" si="103"/>
        <v>NS</v>
      </c>
      <c r="BI229" s="2" t="str">
        <f t="shared" si="104"/>
        <v>NS</v>
      </c>
      <c r="BJ229" s="2" t="str">
        <f t="shared" si="105"/>
        <v>Same Var T-test</v>
      </c>
      <c r="BK229" s="2" t="str">
        <f t="shared" si="106"/>
        <v/>
      </c>
      <c r="BL229" s="2" t="str">
        <f t="shared" si="107"/>
        <v/>
      </c>
    </row>
    <row r="230" spans="1:64" x14ac:dyDescent="0.2">
      <c r="A230" s="1" t="s">
        <v>142</v>
      </c>
      <c r="B230" s="1" t="s">
        <v>179</v>
      </c>
      <c r="C230" s="25">
        <v>38363</v>
      </c>
      <c r="D230" s="1" t="s">
        <v>722</v>
      </c>
      <c r="E230" s="7">
        <v>0.35416666666666669</v>
      </c>
      <c r="F230" s="1">
        <v>0.1</v>
      </c>
      <c r="G230" s="1" t="s">
        <v>881</v>
      </c>
      <c r="H230" s="1" t="s">
        <v>711</v>
      </c>
      <c r="I230" s="1" t="s">
        <v>61</v>
      </c>
      <c r="J230" s="1" t="s">
        <v>882</v>
      </c>
      <c r="K230">
        <v>0.75</v>
      </c>
      <c r="L230">
        <v>0.25</v>
      </c>
      <c r="M230" s="1">
        <v>0.61099999999999999</v>
      </c>
      <c r="N230" s="1">
        <v>0.64800000000000002</v>
      </c>
      <c r="O230" s="1">
        <v>0.63100000000000001</v>
      </c>
      <c r="P230" s="1">
        <v>0.82199999999999995</v>
      </c>
      <c r="Y230">
        <f t="shared" si="81"/>
        <v>0.67799999999999994</v>
      </c>
      <c r="Z230">
        <f t="shared" si="82"/>
        <v>9.7183674897931116E-2</v>
      </c>
      <c r="AA230">
        <f t="shared" si="83"/>
        <v>4</v>
      </c>
      <c r="AB230" s="1">
        <v>0.61099999999999999</v>
      </c>
      <c r="AC230" s="1">
        <v>0.59199999999999997</v>
      </c>
      <c r="AD230" s="1">
        <v>0.71099999999999997</v>
      </c>
      <c r="AE230" s="1">
        <v>0.43</v>
      </c>
      <c r="AL230">
        <f t="shared" si="84"/>
        <v>0.58599999999999997</v>
      </c>
      <c r="AM230">
        <f t="shared" si="85"/>
        <v>0.11636437026283709</v>
      </c>
      <c r="AN230">
        <f t="shared" si="86"/>
        <v>4</v>
      </c>
      <c r="AO230">
        <f t="shared" si="87"/>
        <v>2.2215412916775259E-5</v>
      </c>
      <c r="AP230">
        <f t="shared" si="88"/>
        <v>4.4077841285083913E-6</v>
      </c>
      <c r="AQ230">
        <f t="shared" si="89"/>
        <v>5</v>
      </c>
      <c r="AR230">
        <f t="shared" si="90"/>
        <v>1.1288548547299551</v>
      </c>
      <c r="AS230">
        <f t="shared" si="91"/>
        <v>0.72668684380042159</v>
      </c>
      <c r="AT230" s="24" t="str">
        <f t="shared" si="92"/>
        <v>Nontoxic</v>
      </c>
      <c r="AU230" s="2">
        <f t="shared" si="93"/>
        <v>86.430678466076699</v>
      </c>
      <c r="AV230" t="s">
        <v>663</v>
      </c>
      <c r="AX230" s="2">
        <f t="shared" si="94"/>
        <v>3</v>
      </c>
      <c r="AY230" s="2">
        <f t="shared" si="95"/>
        <v>3</v>
      </c>
      <c r="AZ230" s="2">
        <f t="shared" si="96"/>
        <v>9.4446666666667661E-3</v>
      </c>
      <c r="BA230" s="2">
        <f t="shared" si="97"/>
        <v>1.3540666666666645E-2</v>
      </c>
      <c r="BB230" s="2">
        <f t="shared" si="98"/>
        <v>1.1492666666666707E-2</v>
      </c>
      <c r="BC230" s="2">
        <f t="shared" si="99"/>
        <v>1.1666666666666667</v>
      </c>
      <c r="BD230" s="2">
        <f t="shared" si="100"/>
        <v>8.2981517706306199E-2</v>
      </c>
      <c r="BE230" s="2">
        <v>6.6349999999999998</v>
      </c>
      <c r="BF230" s="2" t="str">
        <f t="shared" si="101"/>
        <v>Same Var</v>
      </c>
      <c r="BG230" s="2">
        <f t="shared" si="102"/>
        <v>0.13524234029874754</v>
      </c>
      <c r="BH230" s="2" t="str">
        <f t="shared" si="103"/>
        <v>NS</v>
      </c>
      <c r="BI230" s="2" t="str">
        <f t="shared" si="104"/>
        <v>NS</v>
      </c>
      <c r="BJ230" s="2" t="str">
        <f t="shared" si="105"/>
        <v>Same Var T-test</v>
      </c>
      <c r="BK230" s="2" t="str">
        <f t="shared" si="106"/>
        <v/>
      </c>
      <c r="BL230" s="2" t="str">
        <f t="shared" si="107"/>
        <v/>
      </c>
    </row>
    <row r="231" spans="1:64" x14ac:dyDescent="0.2">
      <c r="A231" s="1" t="s">
        <v>142</v>
      </c>
      <c r="B231" s="1" t="s">
        <v>181</v>
      </c>
      <c r="C231" s="25">
        <v>38362</v>
      </c>
      <c r="D231" s="1" t="s">
        <v>722</v>
      </c>
      <c r="E231" s="7">
        <v>0.65625</v>
      </c>
      <c r="F231" s="1">
        <v>0.1</v>
      </c>
      <c r="G231" s="1" t="s">
        <v>881</v>
      </c>
      <c r="H231" s="1" t="s">
        <v>711</v>
      </c>
      <c r="I231" s="1" t="s">
        <v>61</v>
      </c>
      <c r="J231" s="1" t="s">
        <v>882</v>
      </c>
      <c r="K231">
        <v>0.75</v>
      </c>
      <c r="L231">
        <v>0.25</v>
      </c>
      <c r="M231" s="1">
        <v>0.61099999999999999</v>
      </c>
      <c r="N231" s="1">
        <v>0.64800000000000002</v>
      </c>
      <c r="O231" s="1">
        <v>0.63100000000000001</v>
      </c>
      <c r="P231" s="1">
        <v>0.82199999999999995</v>
      </c>
      <c r="Y231">
        <f t="shared" si="81"/>
        <v>0.67799999999999994</v>
      </c>
      <c r="Z231">
        <f t="shared" si="82"/>
        <v>9.7183674897931116E-2</v>
      </c>
      <c r="AA231">
        <f t="shared" si="83"/>
        <v>4</v>
      </c>
      <c r="AB231" s="1">
        <v>0.628</v>
      </c>
      <c r="AC231" s="1">
        <v>0.61099999999999999</v>
      </c>
      <c r="AD231" s="1">
        <v>0.66800000000000004</v>
      </c>
      <c r="AE231" s="1">
        <v>0.60099999999999998</v>
      </c>
      <c r="AL231">
        <f t="shared" si="84"/>
        <v>0.627</v>
      </c>
      <c r="AM231">
        <f t="shared" si="85"/>
        <v>2.9518355871107304E-2</v>
      </c>
      <c r="AN231">
        <f t="shared" si="86"/>
        <v>4</v>
      </c>
      <c r="AO231">
        <f t="shared" si="87"/>
        <v>2.3900837917752181E-6</v>
      </c>
      <c r="AP231">
        <f t="shared" si="88"/>
        <v>6.0381679517507026E-7</v>
      </c>
      <c r="AQ231">
        <f t="shared" si="89"/>
        <v>3</v>
      </c>
      <c r="AR231">
        <f t="shared" si="90"/>
        <v>3.013804442103198</v>
      </c>
      <c r="AS231">
        <f t="shared" si="91"/>
        <v>0.76489232840434507</v>
      </c>
      <c r="AT231" s="24" t="str">
        <f t="shared" si="92"/>
        <v>Nontoxic</v>
      </c>
      <c r="AU231" s="2">
        <f t="shared" si="93"/>
        <v>92.477876106194699</v>
      </c>
      <c r="AV231" t="s">
        <v>663</v>
      </c>
      <c r="AX231" s="2">
        <f t="shared" si="94"/>
        <v>3</v>
      </c>
      <c r="AY231" s="2">
        <f t="shared" si="95"/>
        <v>3</v>
      </c>
      <c r="AZ231" s="2">
        <f t="shared" si="96"/>
        <v>9.4446666666667661E-3</v>
      </c>
      <c r="BA231" s="2">
        <f t="shared" si="97"/>
        <v>8.7133333333333507E-4</v>
      </c>
      <c r="BB231" s="2">
        <f t="shared" si="98"/>
        <v>5.1580000000000506E-3</v>
      </c>
      <c r="BC231" s="2">
        <f t="shared" si="99"/>
        <v>1.1666666666666667</v>
      </c>
      <c r="BD231" s="2">
        <f t="shared" si="100"/>
        <v>3.0172584345308855</v>
      </c>
      <c r="BE231" s="2">
        <v>6.6349999999999998</v>
      </c>
      <c r="BF231" s="2" t="str">
        <f t="shared" si="101"/>
        <v>Same Var</v>
      </c>
      <c r="BG231" s="2">
        <f t="shared" si="102"/>
        <v>0.17701113249671635</v>
      </c>
      <c r="BH231" s="2" t="str">
        <f t="shared" si="103"/>
        <v>NS</v>
      </c>
      <c r="BI231" s="2" t="str">
        <f t="shared" si="104"/>
        <v>NS</v>
      </c>
      <c r="BJ231" s="2" t="str">
        <f t="shared" si="105"/>
        <v>Same Var T-test</v>
      </c>
      <c r="BK231" s="2" t="str">
        <f t="shared" si="106"/>
        <v/>
      </c>
      <c r="BL231" s="2" t="str">
        <f t="shared" si="107"/>
        <v/>
      </c>
    </row>
    <row r="232" spans="1:64" x14ac:dyDescent="0.2">
      <c r="A232" s="1" t="s">
        <v>142</v>
      </c>
      <c r="B232" s="1" t="s">
        <v>183</v>
      </c>
      <c r="C232" s="25">
        <v>38362</v>
      </c>
      <c r="D232" s="1" t="s">
        <v>722</v>
      </c>
      <c r="E232" s="7">
        <v>0.69444444444444442</v>
      </c>
      <c r="F232" s="1">
        <v>0.1</v>
      </c>
      <c r="G232" s="1" t="s">
        <v>881</v>
      </c>
      <c r="H232" s="1" t="s">
        <v>711</v>
      </c>
      <c r="I232" s="1" t="s">
        <v>61</v>
      </c>
      <c r="J232" s="1" t="s">
        <v>882</v>
      </c>
      <c r="K232">
        <v>0.75</v>
      </c>
      <c r="L232">
        <v>0.25</v>
      </c>
      <c r="M232" s="1">
        <v>0.61099999999999999</v>
      </c>
      <c r="N232" s="1">
        <v>0.64800000000000002</v>
      </c>
      <c r="O232" s="1">
        <v>0.63100000000000001</v>
      </c>
      <c r="P232" s="1">
        <v>0.82199999999999995</v>
      </c>
      <c r="Y232">
        <f t="shared" si="81"/>
        <v>0.67799999999999994</v>
      </c>
      <c r="Z232">
        <f t="shared" si="82"/>
        <v>9.7183674897931116E-2</v>
      </c>
      <c r="AA232">
        <f t="shared" si="83"/>
        <v>4</v>
      </c>
      <c r="AB232" s="1">
        <v>0.624</v>
      </c>
      <c r="AC232" s="1">
        <v>0.54</v>
      </c>
      <c r="AD232" s="1">
        <v>0.623</v>
      </c>
      <c r="AE232" s="1">
        <v>0.68200000000000005</v>
      </c>
      <c r="AL232">
        <f t="shared" si="84"/>
        <v>0.61725000000000008</v>
      </c>
      <c r="AM232">
        <f t="shared" si="85"/>
        <v>5.8420173456321292E-2</v>
      </c>
      <c r="AN232">
        <f t="shared" si="86"/>
        <v>4</v>
      </c>
      <c r="AO232">
        <f t="shared" si="87"/>
        <v>4.7584423360460687E-6</v>
      </c>
      <c r="AP232">
        <f t="shared" si="88"/>
        <v>8.3066634508826469E-7</v>
      </c>
      <c r="AQ232">
        <f t="shared" si="89"/>
        <v>5</v>
      </c>
      <c r="AR232">
        <f t="shared" si="90"/>
        <v>2.3284293391232991</v>
      </c>
      <c r="AS232">
        <f t="shared" si="91"/>
        <v>0.72668684380042159</v>
      </c>
      <c r="AT232" s="24" t="str">
        <f t="shared" si="92"/>
        <v>Nontoxic</v>
      </c>
      <c r="AU232" s="2">
        <f t="shared" si="93"/>
        <v>91.039823008849581</v>
      </c>
      <c r="AV232" t="s">
        <v>663</v>
      </c>
      <c r="AX232" s="2">
        <f t="shared" si="94"/>
        <v>3</v>
      </c>
      <c r="AY232" s="2">
        <f t="shared" si="95"/>
        <v>3</v>
      </c>
      <c r="AZ232" s="2">
        <f t="shared" si="96"/>
        <v>9.4446666666667661E-3</v>
      </c>
      <c r="BA232" s="2">
        <f t="shared" si="97"/>
        <v>3.412916666666667E-3</v>
      </c>
      <c r="BB232" s="2">
        <f t="shared" si="98"/>
        <v>6.4287916666667154E-3</v>
      </c>
      <c r="BC232" s="2">
        <f t="shared" si="99"/>
        <v>1.1666666666666667</v>
      </c>
      <c r="BD232" s="2">
        <f t="shared" si="100"/>
        <v>0.6391433245017919</v>
      </c>
      <c r="BE232" s="2">
        <v>6.6349999999999998</v>
      </c>
      <c r="BF232" s="2" t="str">
        <f t="shared" si="101"/>
        <v>Same Var</v>
      </c>
      <c r="BG232" s="2">
        <f t="shared" si="102"/>
        <v>0.16256796716039934</v>
      </c>
      <c r="BH232" s="2" t="str">
        <f t="shared" si="103"/>
        <v>NS</v>
      </c>
      <c r="BI232" s="2" t="str">
        <f t="shared" si="104"/>
        <v>NS</v>
      </c>
      <c r="BJ232" s="2" t="str">
        <f t="shared" si="105"/>
        <v>Same Var T-test</v>
      </c>
      <c r="BK232" s="2" t="str">
        <f t="shared" si="106"/>
        <v/>
      </c>
      <c r="BL232" s="2" t="str">
        <f t="shared" si="107"/>
        <v/>
      </c>
    </row>
    <row r="233" spans="1:64" x14ac:dyDescent="0.2">
      <c r="A233" s="1" t="s">
        <v>142</v>
      </c>
      <c r="B233" s="1" t="s">
        <v>184</v>
      </c>
      <c r="C233" s="25">
        <v>38362</v>
      </c>
      <c r="D233" s="1" t="s">
        <v>722</v>
      </c>
      <c r="E233" s="7">
        <v>0.66666666666666663</v>
      </c>
      <c r="F233" s="1">
        <v>0.1</v>
      </c>
      <c r="G233" s="1" t="s">
        <v>881</v>
      </c>
      <c r="H233" s="1" t="s">
        <v>711</v>
      </c>
      <c r="I233" s="1" t="s">
        <v>61</v>
      </c>
      <c r="J233" s="1" t="s">
        <v>882</v>
      </c>
      <c r="K233">
        <v>0.75</v>
      </c>
      <c r="L233">
        <v>0.25</v>
      </c>
      <c r="M233" s="1">
        <v>0.61099999999999999</v>
      </c>
      <c r="N233" s="1">
        <v>0.64800000000000002</v>
      </c>
      <c r="O233" s="1">
        <v>0.63100000000000001</v>
      </c>
      <c r="P233" s="1">
        <v>0.82199999999999995</v>
      </c>
      <c r="Y233">
        <f t="shared" si="81"/>
        <v>0.67799999999999994</v>
      </c>
      <c r="Z233">
        <f t="shared" si="82"/>
        <v>9.7183674897931116E-2</v>
      </c>
      <c r="AA233">
        <f t="shared" si="83"/>
        <v>4</v>
      </c>
      <c r="AB233" s="1">
        <v>0.67600000000000005</v>
      </c>
      <c r="AC233" s="1">
        <v>0.64900000000000002</v>
      </c>
      <c r="AD233" s="1">
        <v>0.68600000000000005</v>
      </c>
      <c r="AE233" s="1">
        <v>0.65900000000000003</v>
      </c>
      <c r="AL233">
        <f t="shared" si="84"/>
        <v>0.66749999999999998</v>
      </c>
      <c r="AM233">
        <f t="shared" si="85"/>
        <v>1.6623276853055591E-2</v>
      </c>
      <c r="AN233">
        <f t="shared" si="86"/>
        <v>4</v>
      </c>
      <c r="AO233">
        <f t="shared" si="87"/>
        <v>1.9522784532335465E-6</v>
      </c>
      <c r="AP233">
        <f t="shared" si="88"/>
        <v>5.8959051045284798E-7</v>
      </c>
      <c r="AQ233">
        <f t="shared" si="89"/>
        <v>3</v>
      </c>
      <c r="AR233">
        <f t="shared" si="90"/>
        <v>4.2536493314601866</v>
      </c>
      <c r="AS233">
        <f t="shared" si="91"/>
        <v>0.76489232840434507</v>
      </c>
      <c r="AT233" s="24" t="str">
        <f t="shared" si="92"/>
        <v>Nontoxic</v>
      </c>
      <c r="AU233" s="2">
        <f t="shared" si="93"/>
        <v>98.451327433628322</v>
      </c>
      <c r="AV233" t="s">
        <v>663</v>
      </c>
      <c r="AX233" s="2">
        <f t="shared" si="94"/>
        <v>3</v>
      </c>
      <c r="AY233" s="2">
        <f t="shared" si="95"/>
        <v>3</v>
      </c>
      <c r="AZ233" s="2">
        <f t="shared" si="96"/>
        <v>9.4446666666667661E-3</v>
      </c>
      <c r="BA233" s="2">
        <f t="shared" si="97"/>
        <v>2.7633333333333378E-4</v>
      </c>
      <c r="BB233" s="2">
        <f t="shared" si="98"/>
        <v>4.8605000000000497E-3</v>
      </c>
      <c r="BC233" s="2">
        <f t="shared" si="99"/>
        <v>1.1666666666666667</v>
      </c>
      <c r="BD233" s="2">
        <f t="shared" si="100"/>
        <v>5.6648052791585553</v>
      </c>
      <c r="BE233" s="2">
        <v>6.6349999999999998</v>
      </c>
      <c r="BF233" s="2" t="str">
        <f t="shared" si="101"/>
        <v>Same Var</v>
      </c>
      <c r="BG233" s="2">
        <f t="shared" si="102"/>
        <v>0.41919270264813485</v>
      </c>
      <c r="BH233" s="2" t="str">
        <f t="shared" si="103"/>
        <v>NS</v>
      </c>
      <c r="BI233" s="2" t="str">
        <f t="shared" si="104"/>
        <v>NS</v>
      </c>
      <c r="BJ233" s="2" t="str">
        <f t="shared" si="105"/>
        <v>Same Var T-test</v>
      </c>
      <c r="BK233" s="2" t="str">
        <f t="shared" si="106"/>
        <v/>
      </c>
      <c r="BL233" s="2" t="str">
        <f t="shared" si="107"/>
        <v/>
      </c>
    </row>
    <row r="234" spans="1:64" x14ac:dyDescent="0.2">
      <c r="A234" s="1" t="s">
        <v>142</v>
      </c>
      <c r="B234" s="1" t="s">
        <v>272</v>
      </c>
      <c r="C234" s="25">
        <v>39141</v>
      </c>
      <c r="D234" s="1" t="s">
        <v>751</v>
      </c>
      <c r="E234" s="7">
        <v>0.54166666666666663</v>
      </c>
      <c r="F234" s="1">
        <v>0.1</v>
      </c>
      <c r="G234" s="1" t="s">
        <v>881</v>
      </c>
      <c r="H234" s="1" t="s">
        <v>711</v>
      </c>
      <c r="I234" s="1" t="s">
        <v>61</v>
      </c>
      <c r="J234" s="1" t="s">
        <v>882</v>
      </c>
      <c r="K234">
        <v>0.75</v>
      </c>
      <c r="L234">
        <v>0.25</v>
      </c>
      <c r="M234" s="1">
        <v>0.71399999999999997</v>
      </c>
      <c r="N234" s="1">
        <v>0.56899999999999995</v>
      </c>
      <c r="O234" s="1">
        <v>0.54100000000000004</v>
      </c>
      <c r="P234" s="1">
        <v>0.74199999999999999</v>
      </c>
      <c r="Y234">
        <f t="shared" si="81"/>
        <v>0.64149999999999996</v>
      </c>
      <c r="Z234">
        <f t="shared" si="82"/>
        <v>0.10118135533124044</v>
      </c>
      <c r="AA234">
        <f t="shared" si="83"/>
        <v>4</v>
      </c>
      <c r="AB234" s="1">
        <v>0.93200000000000005</v>
      </c>
      <c r="AC234" s="1">
        <v>0.88500000000000001</v>
      </c>
      <c r="AD234" s="1">
        <v>0.86199999999999999</v>
      </c>
      <c r="AE234" s="1">
        <v>0.88600000000000001</v>
      </c>
      <c r="AL234">
        <f t="shared" si="84"/>
        <v>0.8912500000000001</v>
      </c>
      <c r="AM234">
        <f t="shared" si="85"/>
        <v>2.9341381471680372E-2</v>
      </c>
      <c r="AN234">
        <f t="shared" si="86"/>
        <v>4</v>
      </c>
      <c r="AO234">
        <f t="shared" si="87"/>
        <v>2.7386974577094537E-6</v>
      </c>
      <c r="AP234">
        <f t="shared" si="88"/>
        <v>7.0632623395002431E-7</v>
      </c>
      <c r="AQ234">
        <f t="shared" si="89"/>
        <v>3</v>
      </c>
      <c r="AR234">
        <f t="shared" si="90"/>
        <v>10.081617792439975</v>
      </c>
      <c r="AS234">
        <f t="shared" si="91"/>
        <v>0.76489232840434507</v>
      </c>
      <c r="AT234" s="24" t="str">
        <f t="shared" si="92"/>
        <v>Nontoxic</v>
      </c>
      <c r="AU234" s="2">
        <f t="shared" si="93"/>
        <v>138.93219017926737</v>
      </c>
      <c r="AV234" s="26" t="s">
        <v>884</v>
      </c>
      <c r="AW234" s="4" t="s">
        <v>666</v>
      </c>
      <c r="AX234" s="2">
        <f t="shared" si="94"/>
        <v>3</v>
      </c>
      <c r="AY234" s="2">
        <f t="shared" si="95"/>
        <v>3</v>
      </c>
      <c r="AZ234" s="2">
        <f t="shared" si="96"/>
        <v>1.0237666666666739E-2</v>
      </c>
      <c r="BA234" s="2">
        <f t="shared" si="97"/>
        <v>8.6091666666666825E-4</v>
      </c>
      <c r="BB234" s="2">
        <f t="shared" si="98"/>
        <v>5.5492916666667032E-3</v>
      </c>
      <c r="BC234" s="2">
        <f t="shared" si="99"/>
        <v>1.1666666666666667</v>
      </c>
      <c r="BD234" s="2">
        <f t="shared" si="100"/>
        <v>3.2169199392745162</v>
      </c>
      <c r="BE234" s="2">
        <v>6.6349999999999998</v>
      </c>
      <c r="BF234" s="2" t="str">
        <f t="shared" si="101"/>
        <v>Same Var</v>
      </c>
      <c r="BG234" s="2">
        <f t="shared" si="102"/>
        <v>1.5935018286456803E-3</v>
      </c>
      <c r="BH234" s="2" t="str">
        <f t="shared" si="103"/>
        <v>NS</v>
      </c>
      <c r="BI234" s="2" t="str">
        <f t="shared" si="104"/>
        <v>NS</v>
      </c>
      <c r="BJ234" s="2" t="str">
        <f t="shared" si="105"/>
        <v/>
      </c>
      <c r="BK234" s="2" t="str">
        <f t="shared" si="106"/>
        <v/>
      </c>
      <c r="BL234" s="2" t="str">
        <f t="shared" si="107"/>
        <v/>
      </c>
    </row>
    <row r="235" spans="1:64" x14ac:dyDescent="0.2">
      <c r="A235" s="1" t="s">
        <v>142</v>
      </c>
      <c r="B235" s="1" t="s">
        <v>277</v>
      </c>
      <c r="C235" s="25">
        <v>39141</v>
      </c>
      <c r="D235" s="1" t="s">
        <v>751</v>
      </c>
      <c r="E235" s="7">
        <v>0.39583333333333331</v>
      </c>
      <c r="F235" s="1">
        <v>0.1</v>
      </c>
      <c r="G235" s="1" t="s">
        <v>881</v>
      </c>
      <c r="H235" s="1" t="s">
        <v>711</v>
      </c>
      <c r="I235" s="1" t="s">
        <v>61</v>
      </c>
      <c r="J235" s="1" t="s">
        <v>882</v>
      </c>
      <c r="K235">
        <v>0.75</v>
      </c>
      <c r="L235">
        <v>0.25</v>
      </c>
      <c r="M235" s="1">
        <v>0.71399999999999997</v>
      </c>
      <c r="N235" s="1">
        <v>0.56899999999999995</v>
      </c>
      <c r="O235" s="1">
        <v>0.54100000000000004</v>
      </c>
      <c r="P235" s="1">
        <v>0.74199999999999999</v>
      </c>
      <c r="Y235">
        <f t="shared" si="81"/>
        <v>0.64149999999999996</v>
      </c>
      <c r="Z235">
        <f t="shared" si="82"/>
        <v>0.10118135533124044</v>
      </c>
      <c r="AA235">
        <f t="shared" si="83"/>
        <v>4</v>
      </c>
      <c r="AB235" s="1">
        <v>0.88800000000000001</v>
      </c>
      <c r="AC235" s="1">
        <v>0.95199999999999996</v>
      </c>
      <c r="AD235" s="1">
        <v>0.84799999999999998</v>
      </c>
      <c r="AE235" s="1">
        <v>0.94</v>
      </c>
      <c r="AL235">
        <f t="shared" si="84"/>
        <v>0.90699999999999992</v>
      </c>
      <c r="AM235">
        <f t="shared" si="85"/>
        <v>4.8152535412651583E-2</v>
      </c>
      <c r="AN235">
        <f t="shared" si="86"/>
        <v>4</v>
      </c>
      <c r="AO235">
        <f t="shared" si="87"/>
        <v>4.0777281458604989E-6</v>
      </c>
      <c r="AP235">
        <f t="shared" si="88"/>
        <v>8.0288951737016288E-7</v>
      </c>
      <c r="AQ235">
        <f t="shared" si="89"/>
        <v>5</v>
      </c>
      <c r="AR235">
        <f t="shared" si="90"/>
        <v>9.4771461783382733</v>
      </c>
      <c r="AS235">
        <f t="shared" si="91"/>
        <v>0.72668684380042159</v>
      </c>
      <c r="AT235" s="24" t="str">
        <f t="shared" si="92"/>
        <v>Nontoxic</v>
      </c>
      <c r="AU235" s="2">
        <f t="shared" si="93"/>
        <v>141.38737334372564</v>
      </c>
      <c r="AV235" s="26" t="s">
        <v>884</v>
      </c>
      <c r="AW235" s="4" t="s">
        <v>666</v>
      </c>
      <c r="AX235" s="2">
        <f t="shared" si="94"/>
        <v>3</v>
      </c>
      <c r="AY235" s="2">
        <f t="shared" si="95"/>
        <v>3</v>
      </c>
      <c r="AZ235" s="2">
        <f t="shared" si="96"/>
        <v>1.0237666666666739E-2</v>
      </c>
      <c r="BA235" s="2">
        <f t="shared" si="97"/>
        <v>2.3186666666666646E-3</v>
      </c>
      <c r="BB235" s="2">
        <f t="shared" si="98"/>
        <v>6.2781666666667018E-3</v>
      </c>
      <c r="BC235" s="2">
        <f t="shared" si="99"/>
        <v>1.1666666666666667</v>
      </c>
      <c r="BD235" s="2">
        <f t="shared" si="100"/>
        <v>1.3039456492633628</v>
      </c>
      <c r="BE235" s="2">
        <v>6.6349999999999998</v>
      </c>
      <c r="BF235" s="2" t="str">
        <f t="shared" si="101"/>
        <v>Same Var</v>
      </c>
      <c r="BG235" s="2">
        <f t="shared" si="102"/>
        <v>1.5977860549242634E-3</v>
      </c>
      <c r="BH235" s="2" t="str">
        <f t="shared" si="103"/>
        <v>NS</v>
      </c>
      <c r="BI235" s="2" t="str">
        <f t="shared" si="104"/>
        <v>NS</v>
      </c>
      <c r="BJ235" s="2" t="str">
        <f t="shared" si="105"/>
        <v/>
      </c>
      <c r="BK235" s="2" t="str">
        <f t="shared" si="106"/>
        <v/>
      </c>
      <c r="BL235" s="2" t="str">
        <f t="shared" si="107"/>
        <v/>
      </c>
    </row>
    <row r="236" spans="1:64" x14ac:dyDescent="0.2">
      <c r="A236" s="1" t="s">
        <v>142</v>
      </c>
      <c r="B236" s="1" t="s">
        <v>279</v>
      </c>
      <c r="C236" s="25">
        <v>39141</v>
      </c>
      <c r="D236" s="1" t="s">
        <v>751</v>
      </c>
      <c r="E236" s="7">
        <v>0.5625</v>
      </c>
      <c r="F236" s="1">
        <v>0.1</v>
      </c>
      <c r="G236" s="1" t="s">
        <v>881</v>
      </c>
      <c r="H236" s="1" t="s">
        <v>711</v>
      </c>
      <c r="I236" s="1" t="s">
        <v>61</v>
      </c>
      <c r="J236" s="1" t="s">
        <v>882</v>
      </c>
      <c r="K236">
        <v>0.75</v>
      </c>
      <c r="L236">
        <v>0.25</v>
      </c>
      <c r="M236" s="1">
        <v>0.71399999999999997</v>
      </c>
      <c r="N236" s="1">
        <v>0.56899999999999995</v>
      </c>
      <c r="O236" s="1">
        <v>0.54100000000000004</v>
      </c>
      <c r="P236" s="1">
        <v>0.74199999999999999</v>
      </c>
      <c r="Y236">
        <f t="shared" si="81"/>
        <v>0.64149999999999996</v>
      </c>
      <c r="Z236">
        <f t="shared" si="82"/>
        <v>0.10118135533124044</v>
      </c>
      <c r="AA236">
        <f t="shared" si="83"/>
        <v>4</v>
      </c>
      <c r="AB236" s="1">
        <v>0.78300000000000003</v>
      </c>
      <c r="AC236" s="1">
        <v>0.78</v>
      </c>
      <c r="AD236" s="1">
        <v>0.89500000000000002</v>
      </c>
      <c r="AE236" s="1">
        <v>0.88700000000000001</v>
      </c>
      <c r="AL236">
        <f t="shared" si="84"/>
        <v>0.83625000000000005</v>
      </c>
      <c r="AM236">
        <f t="shared" si="85"/>
        <v>6.3316006401751723E-2</v>
      </c>
      <c r="AN236">
        <f t="shared" si="86"/>
        <v>4</v>
      </c>
      <c r="AO236">
        <f t="shared" si="87"/>
        <v>5.9628806972927997E-6</v>
      </c>
      <c r="AP236">
        <f t="shared" si="88"/>
        <v>1.0257061367278016E-6</v>
      </c>
      <c r="AQ236">
        <f t="shared" si="89"/>
        <v>5</v>
      </c>
      <c r="AR236">
        <f t="shared" si="90"/>
        <v>7.186496471281588</v>
      </c>
      <c r="AS236">
        <f t="shared" si="91"/>
        <v>0.72668684380042159</v>
      </c>
      <c r="AT236" s="24" t="str">
        <f t="shared" si="92"/>
        <v>Nontoxic</v>
      </c>
      <c r="AU236" s="2">
        <f t="shared" si="93"/>
        <v>130.35853468433359</v>
      </c>
      <c r="AV236" s="26" t="s">
        <v>884</v>
      </c>
      <c r="AW236" s="4" t="s">
        <v>666</v>
      </c>
      <c r="AX236" s="2">
        <f t="shared" si="94"/>
        <v>3</v>
      </c>
      <c r="AY236" s="2">
        <f t="shared" si="95"/>
        <v>3</v>
      </c>
      <c r="AZ236" s="2">
        <f t="shared" si="96"/>
        <v>1.0237666666666739E-2</v>
      </c>
      <c r="BA236" s="2">
        <f t="shared" si="97"/>
        <v>4.008916666666665E-3</v>
      </c>
      <c r="BB236" s="2">
        <f t="shared" si="98"/>
        <v>7.1232916666667022E-3</v>
      </c>
      <c r="BC236" s="2">
        <f t="shared" si="99"/>
        <v>1.1666666666666667</v>
      </c>
      <c r="BD236" s="2">
        <f t="shared" si="100"/>
        <v>0.5455159372414653</v>
      </c>
      <c r="BE236" s="2">
        <v>6.6349999999999998</v>
      </c>
      <c r="BF236" s="2" t="str">
        <f t="shared" si="101"/>
        <v>Same Var</v>
      </c>
      <c r="BG236" s="2">
        <f t="shared" si="102"/>
        <v>8.5892305221801288E-3</v>
      </c>
      <c r="BH236" s="2" t="str">
        <f t="shared" si="103"/>
        <v>NS</v>
      </c>
      <c r="BI236" s="2" t="str">
        <f t="shared" si="104"/>
        <v>NS</v>
      </c>
      <c r="BJ236" s="2" t="str">
        <f t="shared" si="105"/>
        <v/>
      </c>
      <c r="BK236" s="2" t="str">
        <f t="shared" si="106"/>
        <v/>
      </c>
      <c r="BL236" s="2" t="str">
        <f t="shared" si="107"/>
        <v/>
      </c>
    </row>
    <row r="237" spans="1:64" x14ac:dyDescent="0.2">
      <c r="A237" s="1" t="s">
        <v>142</v>
      </c>
      <c r="B237" s="1" t="s">
        <v>280</v>
      </c>
      <c r="C237" s="25">
        <v>39141</v>
      </c>
      <c r="D237" s="1" t="s">
        <v>751</v>
      </c>
      <c r="E237" s="7">
        <v>0.47916666666666669</v>
      </c>
      <c r="F237" s="1">
        <v>0.1</v>
      </c>
      <c r="G237" s="1" t="s">
        <v>881</v>
      </c>
      <c r="H237" s="1" t="s">
        <v>711</v>
      </c>
      <c r="I237" s="1" t="s">
        <v>61</v>
      </c>
      <c r="J237" s="1" t="s">
        <v>882</v>
      </c>
      <c r="K237">
        <v>0.75</v>
      </c>
      <c r="L237">
        <v>0.25</v>
      </c>
      <c r="M237" s="1">
        <v>0.71399999999999997</v>
      </c>
      <c r="N237" s="1">
        <v>0.56899999999999995</v>
      </c>
      <c r="O237" s="1">
        <v>0.54100000000000004</v>
      </c>
      <c r="P237" s="1">
        <v>0.74199999999999999</v>
      </c>
      <c r="Y237">
        <f t="shared" si="81"/>
        <v>0.64149999999999996</v>
      </c>
      <c r="Z237">
        <f t="shared" si="82"/>
        <v>0.10118135533124044</v>
      </c>
      <c r="AA237">
        <f t="shared" si="83"/>
        <v>4</v>
      </c>
      <c r="AB237" s="1">
        <v>0.66500000000000004</v>
      </c>
      <c r="AC237" s="1">
        <v>0.68700000000000006</v>
      </c>
      <c r="AD237" s="1">
        <v>0.80900000000000005</v>
      </c>
      <c r="AE237" s="1">
        <v>0.79400000000000004</v>
      </c>
      <c r="AL237">
        <f t="shared" si="84"/>
        <v>0.73875000000000002</v>
      </c>
      <c r="AM237">
        <f t="shared" si="85"/>
        <v>7.3268342413350673E-2</v>
      </c>
      <c r="AN237">
        <f t="shared" si="86"/>
        <v>4</v>
      </c>
      <c r="AO237">
        <f t="shared" si="87"/>
        <v>7.7380461330566977E-6</v>
      </c>
      <c r="AP237">
        <f t="shared" si="88"/>
        <v>1.2912622871907653E-6</v>
      </c>
      <c r="AQ237">
        <f t="shared" si="89"/>
        <v>5</v>
      </c>
      <c r="AR237">
        <f t="shared" si="90"/>
        <v>4.8846131706461975</v>
      </c>
      <c r="AS237">
        <f t="shared" si="91"/>
        <v>0.72668684380042159</v>
      </c>
      <c r="AT237" s="24" t="str">
        <f t="shared" si="92"/>
        <v>Nontoxic</v>
      </c>
      <c r="AU237" s="2">
        <f t="shared" si="93"/>
        <v>115.1597817614965</v>
      </c>
      <c r="AV237" s="26" t="s">
        <v>884</v>
      </c>
      <c r="AW237" s="4" t="s">
        <v>666</v>
      </c>
      <c r="AX237" s="2">
        <f t="shared" si="94"/>
        <v>3</v>
      </c>
      <c r="AY237" s="2">
        <f t="shared" si="95"/>
        <v>3</v>
      </c>
      <c r="AZ237" s="2">
        <f t="shared" si="96"/>
        <v>1.0237666666666739E-2</v>
      </c>
      <c r="BA237" s="2">
        <f t="shared" si="97"/>
        <v>5.3682500000000015E-3</v>
      </c>
      <c r="BB237" s="2">
        <f t="shared" si="98"/>
        <v>7.8029583333333701E-3</v>
      </c>
      <c r="BC237" s="2">
        <f t="shared" si="99"/>
        <v>1.1666666666666667</v>
      </c>
      <c r="BD237" s="2">
        <f t="shared" si="100"/>
        <v>0.26339186741028947</v>
      </c>
      <c r="BE237" s="2">
        <v>6.6349999999999998</v>
      </c>
      <c r="BF237" s="2" t="str">
        <f t="shared" si="101"/>
        <v>Same Var</v>
      </c>
      <c r="BG237" s="2">
        <f t="shared" si="102"/>
        <v>8.5244218978285935E-2</v>
      </c>
      <c r="BH237" s="2" t="str">
        <f t="shared" si="103"/>
        <v>NS</v>
      </c>
      <c r="BI237" s="2" t="str">
        <f t="shared" si="104"/>
        <v>NS</v>
      </c>
      <c r="BJ237" s="2" t="str">
        <f t="shared" si="105"/>
        <v/>
      </c>
      <c r="BK237" s="2" t="str">
        <f t="shared" si="106"/>
        <v/>
      </c>
      <c r="BL237" s="2" t="str">
        <f t="shared" si="107"/>
        <v/>
      </c>
    </row>
    <row r="238" spans="1:64" x14ac:dyDescent="0.2">
      <c r="A238" s="1" t="s">
        <v>142</v>
      </c>
      <c r="B238" s="1" t="s">
        <v>143</v>
      </c>
      <c r="C238" s="25">
        <v>38453</v>
      </c>
      <c r="D238" s="1" t="s">
        <v>710</v>
      </c>
      <c r="E238" s="7">
        <v>0.49652777777777779</v>
      </c>
      <c r="F238" s="1">
        <v>0.1</v>
      </c>
      <c r="G238" s="1" t="s">
        <v>881</v>
      </c>
      <c r="H238" s="1" t="s">
        <v>711</v>
      </c>
      <c r="I238" s="1" t="s">
        <v>61</v>
      </c>
      <c r="J238" s="1" t="s">
        <v>882</v>
      </c>
      <c r="K238">
        <v>0.75</v>
      </c>
      <c r="L238">
        <v>0.25</v>
      </c>
      <c r="M238" s="1">
        <v>0.85499999999999998</v>
      </c>
      <c r="N238" s="1">
        <v>0.88880000000000003</v>
      </c>
      <c r="O238" s="1">
        <v>0.65900000000000003</v>
      </c>
      <c r="P238" s="1">
        <v>0.874</v>
      </c>
      <c r="Y238">
        <f t="shared" si="81"/>
        <v>0.81920000000000004</v>
      </c>
      <c r="Z238">
        <f t="shared" si="82"/>
        <v>0.10769227765567264</v>
      </c>
      <c r="AA238">
        <f t="shared" si="83"/>
        <v>4</v>
      </c>
      <c r="AB238" s="1">
        <v>0.86329999999999996</v>
      </c>
      <c r="AC238" s="1">
        <v>0.81399999999999995</v>
      </c>
      <c r="AD238" s="1">
        <v>0.77600000000000002</v>
      </c>
      <c r="AE238" s="1">
        <v>0.84599999999999997</v>
      </c>
      <c r="AL238">
        <f t="shared" si="84"/>
        <v>0.82482499999999992</v>
      </c>
      <c r="AM238">
        <f t="shared" si="85"/>
        <v>3.8426412357474446E-2</v>
      </c>
      <c r="AN238">
        <f t="shared" si="86"/>
        <v>4</v>
      </c>
      <c r="AO238">
        <f t="shared" si="87"/>
        <v>4.000254170704108E-6</v>
      </c>
      <c r="AP238">
        <f t="shared" si="88"/>
        <v>9.3205251248627192E-7</v>
      </c>
      <c r="AQ238">
        <f t="shared" si="89"/>
        <v>4</v>
      </c>
      <c r="AR238">
        <f t="shared" si="90"/>
        <v>4.7051712986410497</v>
      </c>
      <c r="AS238">
        <f t="shared" si="91"/>
        <v>0.74069708411268287</v>
      </c>
      <c r="AT238" s="24" t="str">
        <f t="shared" si="92"/>
        <v>Nontoxic</v>
      </c>
      <c r="AU238" s="2">
        <f t="shared" si="93"/>
        <v>100.68664550781247</v>
      </c>
      <c r="AV238" s="26" t="s">
        <v>884</v>
      </c>
      <c r="AW238" s="4" t="s">
        <v>666</v>
      </c>
      <c r="AX238" s="2">
        <f t="shared" si="94"/>
        <v>3</v>
      </c>
      <c r="AY238" s="2">
        <f t="shared" si="95"/>
        <v>3</v>
      </c>
      <c r="AZ238" s="2">
        <f t="shared" si="96"/>
        <v>1.1597626666666489E-2</v>
      </c>
      <c r="BA238" s="2">
        <f t="shared" si="97"/>
        <v>1.4765891666666648E-3</v>
      </c>
      <c r="BB238" s="2">
        <f t="shared" si="98"/>
        <v>6.5371079166665772E-3</v>
      </c>
      <c r="BC238" s="2">
        <f t="shared" si="99"/>
        <v>1.1666666666666667</v>
      </c>
      <c r="BD238" s="2">
        <f t="shared" si="100"/>
        <v>2.3514542119362867</v>
      </c>
      <c r="BE238" s="2">
        <v>6.6349999999999998</v>
      </c>
      <c r="BF238" s="2" t="str">
        <f t="shared" si="101"/>
        <v>Same Var</v>
      </c>
      <c r="BG238" s="2">
        <f t="shared" si="102"/>
        <v>0.46241419180245108</v>
      </c>
      <c r="BH238" s="2" t="str">
        <f t="shared" si="103"/>
        <v>NS</v>
      </c>
      <c r="BI238" s="2" t="str">
        <f t="shared" si="104"/>
        <v>NS</v>
      </c>
      <c r="BJ238" s="2" t="str">
        <f t="shared" si="105"/>
        <v/>
      </c>
      <c r="BK238" s="2" t="str">
        <f t="shared" si="106"/>
        <v/>
      </c>
      <c r="BL238" s="2" t="str">
        <f t="shared" si="107"/>
        <v/>
      </c>
    </row>
    <row r="239" spans="1:64" x14ac:dyDescent="0.2">
      <c r="A239" s="1" t="s">
        <v>142</v>
      </c>
      <c r="B239" s="1" t="s">
        <v>152</v>
      </c>
      <c r="C239" s="25">
        <v>38453</v>
      </c>
      <c r="D239" s="1" t="s">
        <v>710</v>
      </c>
      <c r="E239" s="7">
        <v>0.36458333333333331</v>
      </c>
      <c r="F239" s="1">
        <v>0.1</v>
      </c>
      <c r="G239" s="1" t="s">
        <v>881</v>
      </c>
      <c r="H239" s="1" t="s">
        <v>711</v>
      </c>
      <c r="I239" s="1" t="s">
        <v>61</v>
      </c>
      <c r="J239" s="1" t="s">
        <v>882</v>
      </c>
      <c r="K239">
        <v>0.75</v>
      </c>
      <c r="L239">
        <v>0.25</v>
      </c>
      <c r="M239" s="1">
        <v>0.85499999999999998</v>
      </c>
      <c r="N239" s="1">
        <v>0.88880000000000003</v>
      </c>
      <c r="O239" s="1">
        <v>0.65900000000000003</v>
      </c>
      <c r="P239" s="1">
        <v>0.874</v>
      </c>
      <c r="Y239">
        <f t="shared" si="81"/>
        <v>0.81920000000000004</v>
      </c>
      <c r="Z239">
        <f t="shared" si="82"/>
        <v>0.10769227765567264</v>
      </c>
      <c r="AA239">
        <f t="shared" si="83"/>
        <v>4</v>
      </c>
      <c r="AB239" s="1">
        <v>0.79700000000000004</v>
      </c>
      <c r="AC239" s="1">
        <v>0.8377</v>
      </c>
      <c r="AD239" s="1">
        <v>0.95220000000000005</v>
      </c>
      <c r="AE239" s="1">
        <v>0.89800000000000002</v>
      </c>
      <c r="AL239">
        <f t="shared" si="84"/>
        <v>0.87122500000000003</v>
      </c>
      <c r="AM239">
        <f t="shared" si="85"/>
        <v>6.8086042377763945E-2</v>
      </c>
      <c r="AN239">
        <f t="shared" si="86"/>
        <v>4</v>
      </c>
      <c r="AO239">
        <f t="shared" si="87"/>
        <v>7.7832269869790715E-6</v>
      </c>
      <c r="AP239">
        <f t="shared" si="88"/>
        <v>1.3343334272946056E-6</v>
      </c>
      <c r="AQ239">
        <f t="shared" si="89"/>
        <v>5</v>
      </c>
      <c r="AR239">
        <f t="shared" si="90"/>
        <v>4.8623629410109608</v>
      </c>
      <c r="AS239">
        <f t="shared" si="91"/>
        <v>0.72668684380042159</v>
      </c>
      <c r="AT239" s="24" t="str">
        <f t="shared" si="92"/>
        <v>Nontoxic</v>
      </c>
      <c r="AU239" s="2">
        <f t="shared" si="93"/>
        <v>106.3507080078125</v>
      </c>
      <c r="AV239" s="26" t="s">
        <v>884</v>
      </c>
      <c r="AW239" s="4" t="s">
        <v>666</v>
      </c>
      <c r="AX239" s="2">
        <f t="shared" si="94"/>
        <v>3</v>
      </c>
      <c r="AY239" s="2">
        <f t="shared" si="95"/>
        <v>3</v>
      </c>
      <c r="AZ239" s="2">
        <f t="shared" si="96"/>
        <v>1.1597626666666489E-2</v>
      </c>
      <c r="BA239" s="2">
        <f t="shared" si="97"/>
        <v>4.6357091666666675E-3</v>
      </c>
      <c r="BB239" s="2">
        <f t="shared" si="98"/>
        <v>8.1166679166665787E-3</v>
      </c>
      <c r="BC239" s="2">
        <f t="shared" si="99"/>
        <v>1.1666666666666667</v>
      </c>
      <c r="BD239" s="2">
        <f t="shared" si="100"/>
        <v>0.5226422410793552</v>
      </c>
      <c r="BE239" s="2">
        <v>6.6349999999999998</v>
      </c>
      <c r="BF239" s="2" t="str">
        <f t="shared" si="101"/>
        <v>Same Var</v>
      </c>
      <c r="BG239" s="2">
        <f t="shared" si="102"/>
        <v>0.22266606068159739</v>
      </c>
      <c r="BH239" s="2" t="str">
        <f t="shared" si="103"/>
        <v>NS</v>
      </c>
      <c r="BI239" s="2" t="str">
        <f t="shared" si="104"/>
        <v>NS</v>
      </c>
      <c r="BJ239" s="2" t="str">
        <f t="shared" si="105"/>
        <v/>
      </c>
      <c r="BK239" s="2" t="str">
        <f t="shared" si="106"/>
        <v/>
      </c>
      <c r="BL239" s="2" t="str">
        <f t="shared" si="107"/>
        <v/>
      </c>
    </row>
    <row r="240" spans="1:64" x14ac:dyDescent="0.2">
      <c r="A240" s="1" t="s">
        <v>142</v>
      </c>
      <c r="B240" s="1" t="s">
        <v>163</v>
      </c>
      <c r="C240" s="25">
        <v>38454</v>
      </c>
      <c r="D240" s="1" t="s">
        <v>710</v>
      </c>
      <c r="E240" s="7">
        <v>0.3125</v>
      </c>
      <c r="F240" s="1">
        <v>0.1</v>
      </c>
      <c r="G240" s="1" t="s">
        <v>881</v>
      </c>
      <c r="H240" s="1" t="s">
        <v>711</v>
      </c>
      <c r="I240" s="1" t="s">
        <v>61</v>
      </c>
      <c r="J240" s="1" t="s">
        <v>882</v>
      </c>
      <c r="K240">
        <v>0.75</v>
      </c>
      <c r="L240">
        <v>0.25</v>
      </c>
      <c r="M240" s="1">
        <v>0.85499999999999998</v>
      </c>
      <c r="N240" s="1">
        <v>0.88880000000000003</v>
      </c>
      <c r="O240" s="1">
        <v>0.65900000000000003</v>
      </c>
      <c r="P240" s="1">
        <v>0.874</v>
      </c>
      <c r="Y240">
        <f t="shared" si="81"/>
        <v>0.81920000000000004</v>
      </c>
      <c r="Z240">
        <f t="shared" si="82"/>
        <v>0.10769227765567264</v>
      </c>
      <c r="AA240">
        <f t="shared" si="83"/>
        <v>4</v>
      </c>
      <c r="AB240" s="1">
        <v>1.0629999999999999</v>
      </c>
      <c r="AC240" s="1">
        <v>0.56000000000000005</v>
      </c>
      <c r="AD240" s="1">
        <v>0.996</v>
      </c>
      <c r="AE240" s="1">
        <v>0.89500000000000002</v>
      </c>
      <c r="AL240">
        <f t="shared" si="84"/>
        <v>0.87849999999999995</v>
      </c>
      <c r="AM240">
        <f t="shared" si="85"/>
        <v>0.2232793467087065</v>
      </c>
      <c r="AN240">
        <f t="shared" si="86"/>
        <v>4</v>
      </c>
      <c r="AO240">
        <f t="shared" si="87"/>
        <v>1.9865022036583347E-4</v>
      </c>
      <c r="AP240">
        <f t="shared" si="88"/>
        <v>5.2665547607153008E-5</v>
      </c>
      <c r="AQ240">
        <f t="shared" si="89"/>
        <v>3</v>
      </c>
      <c r="AR240">
        <f t="shared" si="90"/>
        <v>2.2245703190107773</v>
      </c>
      <c r="AS240">
        <f t="shared" si="91"/>
        <v>0.76489232840434507</v>
      </c>
      <c r="AT240" s="24" t="str">
        <f t="shared" si="92"/>
        <v>Nontoxic</v>
      </c>
      <c r="AU240" s="2">
        <f t="shared" si="93"/>
        <v>107.23876953124997</v>
      </c>
      <c r="AV240" s="26" t="s">
        <v>884</v>
      </c>
      <c r="AW240" s="4" t="s">
        <v>666</v>
      </c>
      <c r="AX240" s="2">
        <f t="shared" si="94"/>
        <v>3</v>
      </c>
      <c r="AY240" s="2">
        <f t="shared" si="95"/>
        <v>3</v>
      </c>
      <c r="AZ240" s="2">
        <f t="shared" si="96"/>
        <v>1.1597626666666489E-2</v>
      </c>
      <c r="BA240" s="2">
        <f t="shared" si="97"/>
        <v>4.9853666666666761E-2</v>
      </c>
      <c r="BB240" s="2">
        <f t="shared" si="98"/>
        <v>3.0725646666666624E-2</v>
      </c>
      <c r="BC240" s="2">
        <f t="shared" si="99"/>
        <v>1.1666666666666667</v>
      </c>
      <c r="BD240" s="2">
        <f t="shared" si="100"/>
        <v>1.2607788269007409</v>
      </c>
      <c r="BE240" s="2">
        <v>6.6349999999999998</v>
      </c>
      <c r="BF240" s="2" t="str">
        <f t="shared" si="101"/>
        <v>Same Var</v>
      </c>
      <c r="BG240" s="2">
        <f t="shared" si="102"/>
        <v>0.32463894111585223</v>
      </c>
      <c r="BH240" s="2" t="str">
        <f t="shared" si="103"/>
        <v>NS</v>
      </c>
      <c r="BI240" s="2" t="str">
        <f t="shared" si="104"/>
        <v>NS</v>
      </c>
      <c r="BJ240" s="2" t="str">
        <f t="shared" si="105"/>
        <v/>
      </c>
      <c r="BK240" s="2" t="str">
        <f t="shared" si="106"/>
        <v/>
      </c>
      <c r="BL240" s="2" t="str">
        <f t="shared" si="107"/>
        <v/>
      </c>
    </row>
    <row r="241" spans="1:64" x14ac:dyDescent="0.2">
      <c r="A241" s="1" t="s">
        <v>142</v>
      </c>
      <c r="B241" s="1" t="s">
        <v>166</v>
      </c>
      <c r="C241" s="25">
        <v>38454</v>
      </c>
      <c r="D241" s="1" t="s">
        <v>710</v>
      </c>
      <c r="E241" s="7">
        <v>0.36458333333333331</v>
      </c>
      <c r="F241" s="1">
        <v>0.1</v>
      </c>
      <c r="G241" s="1" t="s">
        <v>881</v>
      </c>
      <c r="H241" s="1" t="s">
        <v>711</v>
      </c>
      <c r="I241" s="1" t="s">
        <v>61</v>
      </c>
      <c r="J241" s="1" t="s">
        <v>882</v>
      </c>
      <c r="K241">
        <v>0.75</v>
      </c>
      <c r="L241">
        <v>0.25</v>
      </c>
      <c r="M241" s="1">
        <v>0.85499999999999998</v>
      </c>
      <c r="N241" s="1">
        <v>0.88880000000000003</v>
      </c>
      <c r="O241" s="1">
        <v>0.65900000000000003</v>
      </c>
      <c r="P241" s="1">
        <v>0.874</v>
      </c>
      <c r="Y241">
        <f t="shared" si="81"/>
        <v>0.81920000000000004</v>
      </c>
      <c r="Z241">
        <f t="shared" si="82"/>
        <v>0.10769227765567264</v>
      </c>
      <c r="AA241">
        <f t="shared" si="83"/>
        <v>4</v>
      </c>
      <c r="AB241" s="1">
        <v>0.93710000000000004</v>
      </c>
      <c r="AC241" s="1">
        <v>1.091</v>
      </c>
      <c r="AD241" s="1">
        <v>1.042</v>
      </c>
      <c r="AE241" s="1">
        <v>0.82</v>
      </c>
      <c r="AL241">
        <f t="shared" si="84"/>
        <v>0.97252499999999997</v>
      </c>
      <c r="AM241">
        <f t="shared" si="85"/>
        <v>0.12025238389875492</v>
      </c>
      <c r="AN241">
        <f t="shared" si="86"/>
        <v>4</v>
      </c>
      <c r="AO241">
        <f t="shared" si="87"/>
        <v>2.7521305091489883E-5</v>
      </c>
      <c r="AP241">
        <f t="shared" si="88"/>
        <v>5.2430873695106974E-6</v>
      </c>
      <c r="AQ241">
        <f t="shared" si="89"/>
        <v>5</v>
      </c>
      <c r="AR241">
        <f t="shared" si="90"/>
        <v>4.9444430961496648</v>
      </c>
      <c r="AS241">
        <f t="shared" si="91"/>
        <v>0.72668684380042159</v>
      </c>
      <c r="AT241" s="24" t="str">
        <f t="shared" si="92"/>
        <v>Nontoxic</v>
      </c>
      <c r="AU241" s="2">
        <f t="shared" si="93"/>
        <v>118.7164306640625</v>
      </c>
      <c r="AV241" s="26" t="s">
        <v>884</v>
      </c>
      <c r="AW241" s="4" t="s">
        <v>666</v>
      </c>
      <c r="AX241" s="2">
        <f t="shared" si="94"/>
        <v>3</v>
      </c>
      <c r="AY241" s="2">
        <f t="shared" si="95"/>
        <v>3</v>
      </c>
      <c r="AZ241" s="2">
        <f t="shared" si="96"/>
        <v>1.1597626666666489E-2</v>
      </c>
      <c r="BA241" s="2">
        <f t="shared" si="97"/>
        <v>1.4460635833333532E-2</v>
      </c>
      <c r="BB241" s="2">
        <f t="shared" si="98"/>
        <v>1.3029131250000011E-2</v>
      </c>
      <c r="BC241" s="2">
        <f t="shared" si="99"/>
        <v>1.1666666666666667</v>
      </c>
      <c r="BD241" s="2">
        <f t="shared" si="100"/>
        <v>3.1229394647548401E-2</v>
      </c>
      <c r="BE241" s="2">
        <v>6.6349999999999998</v>
      </c>
      <c r="BF241" s="2" t="str">
        <f t="shared" si="101"/>
        <v>Same Var</v>
      </c>
      <c r="BG241" s="2">
        <f t="shared" si="102"/>
        <v>5.3111759633607571E-2</v>
      </c>
      <c r="BH241" s="2" t="str">
        <f t="shared" si="103"/>
        <v>NS</v>
      </c>
      <c r="BI241" s="2" t="str">
        <f t="shared" si="104"/>
        <v>NS</v>
      </c>
      <c r="BJ241" s="2" t="str">
        <f t="shared" si="105"/>
        <v/>
      </c>
      <c r="BK241" s="2" t="str">
        <f t="shared" si="106"/>
        <v/>
      </c>
      <c r="BL241" s="2" t="str">
        <f t="shared" si="107"/>
        <v/>
      </c>
    </row>
    <row r="242" spans="1:64" x14ac:dyDescent="0.2">
      <c r="A242" s="1" t="s">
        <v>142</v>
      </c>
      <c r="B242" s="1" t="s">
        <v>167</v>
      </c>
      <c r="C242" s="25">
        <v>38454</v>
      </c>
      <c r="D242" s="1" t="s">
        <v>710</v>
      </c>
      <c r="E242" s="7">
        <v>0.3923611111111111</v>
      </c>
      <c r="F242" s="1">
        <v>0.1</v>
      </c>
      <c r="G242" s="1" t="s">
        <v>881</v>
      </c>
      <c r="H242" s="1" t="s">
        <v>711</v>
      </c>
      <c r="I242" s="1" t="s">
        <v>61</v>
      </c>
      <c r="J242" s="1" t="s">
        <v>882</v>
      </c>
      <c r="K242">
        <v>0.75</v>
      </c>
      <c r="L242">
        <v>0.25</v>
      </c>
      <c r="M242" s="1">
        <v>0.85499999999999998</v>
      </c>
      <c r="N242" s="1">
        <v>0.88880000000000003</v>
      </c>
      <c r="O242" s="1">
        <v>0.65900000000000003</v>
      </c>
      <c r="P242" s="1">
        <v>0.874</v>
      </c>
      <c r="Y242">
        <f t="shared" si="81"/>
        <v>0.81920000000000004</v>
      </c>
      <c r="Z242">
        <f t="shared" si="82"/>
        <v>0.10769227765567264</v>
      </c>
      <c r="AA242">
        <f t="shared" si="83"/>
        <v>4</v>
      </c>
      <c r="AB242" s="1">
        <v>0.97119999999999995</v>
      </c>
      <c r="AC242" s="1">
        <v>0.99099999999999999</v>
      </c>
      <c r="AD242" s="1">
        <v>0.84119999999999995</v>
      </c>
      <c r="AE242" s="1">
        <v>1.008</v>
      </c>
      <c r="AL242">
        <f t="shared" si="84"/>
        <v>0.95284999999999997</v>
      </c>
      <c r="AM242">
        <f t="shared" si="85"/>
        <v>7.5937232852753708E-2</v>
      </c>
      <c r="AN242">
        <f t="shared" si="86"/>
        <v>4</v>
      </c>
      <c r="AO242">
        <f t="shared" si="87"/>
        <v>9.4404534031125259E-6</v>
      </c>
      <c r="AP242">
        <f t="shared" si="88"/>
        <v>1.5793813418104482E-6</v>
      </c>
      <c r="AQ242">
        <f t="shared" si="89"/>
        <v>5</v>
      </c>
      <c r="AR242">
        <f t="shared" si="90"/>
        <v>6.1058524496954822</v>
      </c>
      <c r="AS242">
        <f t="shared" si="91"/>
        <v>0.72668684380042159</v>
      </c>
      <c r="AT242" s="24" t="str">
        <f t="shared" si="92"/>
        <v>Nontoxic</v>
      </c>
      <c r="AU242" s="2">
        <f t="shared" si="93"/>
        <v>116.314697265625</v>
      </c>
      <c r="AV242" s="26" t="s">
        <v>884</v>
      </c>
      <c r="AW242" s="4" t="s">
        <v>666</v>
      </c>
      <c r="AX242" s="2">
        <f t="shared" si="94"/>
        <v>3</v>
      </c>
      <c r="AY242" s="2">
        <f t="shared" si="95"/>
        <v>3</v>
      </c>
      <c r="AZ242" s="2">
        <f t="shared" si="96"/>
        <v>1.1597626666666489E-2</v>
      </c>
      <c r="BA242" s="2">
        <f t="shared" si="97"/>
        <v>5.7664633333333369E-3</v>
      </c>
      <c r="BB242" s="2">
        <f t="shared" si="98"/>
        <v>8.6820449999999143E-3</v>
      </c>
      <c r="BC242" s="2">
        <f t="shared" si="99"/>
        <v>1.1666666666666667</v>
      </c>
      <c r="BD242" s="2">
        <f t="shared" si="100"/>
        <v>0.30768369023935804</v>
      </c>
      <c r="BE242" s="2">
        <v>6.6349999999999998</v>
      </c>
      <c r="BF242" s="2" t="str">
        <f t="shared" si="101"/>
        <v>Same Var</v>
      </c>
      <c r="BG242" s="2">
        <f t="shared" si="102"/>
        <v>4.4424683194621326E-2</v>
      </c>
      <c r="BH242" s="2" t="str">
        <f t="shared" si="103"/>
        <v>NS</v>
      </c>
      <c r="BI242" s="2" t="str">
        <f t="shared" si="104"/>
        <v>NS</v>
      </c>
      <c r="BJ242" s="2" t="str">
        <f t="shared" si="105"/>
        <v/>
      </c>
      <c r="BK242" s="2" t="str">
        <f t="shared" si="106"/>
        <v/>
      </c>
      <c r="BL242" s="2" t="str">
        <f t="shared" si="107"/>
        <v/>
      </c>
    </row>
    <row r="243" spans="1:64" x14ac:dyDescent="0.2">
      <c r="A243" s="1" t="s">
        <v>142</v>
      </c>
      <c r="B243" s="1" t="s">
        <v>169</v>
      </c>
      <c r="C243" s="25">
        <v>38453</v>
      </c>
      <c r="D243" s="1" t="s">
        <v>710</v>
      </c>
      <c r="E243" s="7">
        <v>0.69097222222222221</v>
      </c>
      <c r="F243" s="1">
        <v>0.1</v>
      </c>
      <c r="G243" s="1" t="s">
        <v>881</v>
      </c>
      <c r="H243" s="1" t="s">
        <v>711</v>
      </c>
      <c r="I243" s="1" t="s">
        <v>61</v>
      </c>
      <c r="J243" s="1" t="s">
        <v>882</v>
      </c>
      <c r="K243">
        <v>0.75</v>
      </c>
      <c r="L243">
        <v>0.25</v>
      </c>
      <c r="M243" s="1">
        <v>0.85499999999999998</v>
      </c>
      <c r="N243" s="1">
        <v>0.88880000000000003</v>
      </c>
      <c r="O243" s="1">
        <v>0.65900000000000003</v>
      </c>
      <c r="P243" s="1">
        <v>0.874</v>
      </c>
      <c r="Y243">
        <f t="shared" si="81"/>
        <v>0.81920000000000004</v>
      </c>
      <c r="Z243">
        <f t="shared" si="82"/>
        <v>0.10769227765567264</v>
      </c>
      <c r="AA243">
        <f t="shared" si="83"/>
        <v>4</v>
      </c>
      <c r="AB243" s="1">
        <v>0.85099999999999998</v>
      </c>
      <c r="AC243" s="1">
        <v>0.98799999999999999</v>
      </c>
      <c r="AD243" s="1">
        <v>0.78439999999999999</v>
      </c>
      <c r="AE243" s="1">
        <v>0.93899999999999995</v>
      </c>
      <c r="AL243">
        <f t="shared" si="84"/>
        <v>0.89060000000000006</v>
      </c>
      <c r="AM243">
        <f t="shared" si="85"/>
        <v>9.0693476428388528E-2</v>
      </c>
      <c r="AN243">
        <f t="shared" si="86"/>
        <v>4</v>
      </c>
      <c r="AO243">
        <f t="shared" si="87"/>
        <v>1.359576032650832E-5</v>
      </c>
      <c r="AP243">
        <f t="shared" si="88"/>
        <v>2.2961223915194751E-6</v>
      </c>
      <c r="AQ243">
        <f t="shared" si="89"/>
        <v>5</v>
      </c>
      <c r="AR243">
        <f t="shared" si="90"/>
        <v>4.5485481795292566</v>
      </c>
      <c r="AS243">
        <f t="shared" si="91"/>
        <v>0.72668684380042159</v>
      </c>
      <c r="AT243" s="24" t="str">
        <f t="shared" si="92"/>
        <v>Nontoxic</v>
      </c>
      <c r="AU243" s="2">
        <f t="shared" si="93"/>
        <v>108.7158203125</v>
      </c>
      <c r="AV243" s="26" t="s">
        <v>884</v>
      </c>
      <c r="AW243" s="4" t="s">
        <v>666</v>
      </c>
      <c r="AX243" s="2">
        <f t="shared" si="94"/>
        <v>3</v>
      </c>
      <c r="AY243" s="2">
        <f t="shared" si="95"/>
        <v>3</v>
      </c>
      <c r="AZ243" s="2">
        <f t="shared" si="96"/>
        <v>1.1597626666666489E-2</v>
      </c>
      <c r="BA243" s="2">
        <f t="shared" si="97"/>
        <v>8.2253066666666663E-3</v>
      </c>
      <c r="BB243" s="2">
        <f t="shared" si="98"/>
        <v>9.9114666666665786E-3</v>
      </c>
      <c r="BC243" s="2">
        <f t="shared" si="99"/>
        <v>1.1666666666666667</v>
      </c>
      <c r="BD243" s="2">
        <f t="shared" si="100"/>
        <v>7.5519287886259737E-2</v>
      </c>
      <c r="BE243" s="2">
        <v>6.6349999999999998</v>
      </c>
      <c r="BF243" s="2" t="str">
        <f t="shared" si="101"/>
        <v>Same Var</v>
      </c>
      <c r="BG243" s="2">
        <f t="shared" si="102"/>
        <v>0.17480208381354675</v>
      </c>
      <c r="BH243" s="2" t="str">
        <f t="shared" si="103"/>
        <v>NS</v>
      </c>
      <c r="BI243" s="2" t="str">
        <f t="shared" si="104"/>
        <v>NS</v>
      </c>
      <c r="BJ243" s="2" t="str">
        <f t="shared" si="105"/>
        <v/>
      </c>
      <c r="BK243" s="2" t="str">
        <f t="shared" si="106"/>
        <v/>
      </c>
      <c r="BL243" s="2" t="str">
        <f t="shared" si="107"/>
        <v/>
      </c>
    </row>
    <row r="244" spans="1:64" x14ac:dyDescent="0.2">
      <c r="A244" s="1" t="s">
        <v>142</v>
      </c>
      <c r="B244" s="1" t="s">
        <v>170</v>
      </c>
      <c r="C244" s="25">
        <v>38454</v>
      </c>
      <c r="D244" s="1" t="s">
        <v>710</v>
      </c>
      <c r="E244" s="7">
        <v>0.45833333333333331</v>
      </c>
      <c r="F244" s="1">
        <v>0.1</v>
      </c>
      <c r="G244" s="1" t="s">
        <v>881</v>
      </c>
      <c r="H244" s="1" t="s">
        <v>711</v>
      </c>
      <c r="I244" s="1" t="s">
        <v>61</v>
      </c>
      <c r="J244" s="1" t="s">
        <v>882</v>
      </c>
      <c r="K244">
        <v>0.75</v>
      </c>
      <c r="L244">
        <v>0.25</v>
      </c>
      <c r="M244" s="1">
        <v>0.85499999999999998</v>
      </c>
      <c r="N244" s="1">
        <v>0.88880000000000003</v>
      </c>
      <c r="O244" s="1">
        <v>0.65900000000000003</v>
      </c>
      <c r="P244" s="1">
        <v>0.874</v>
      </c>
      <c r="Y244">
        <f t="shared" si="81"/>
        <v>0.81920000000000004</v>
      </c>
      <c r="Z244">
        <f t="shared" si="82"/>
        <v>0.10769227765567264</v>
      </c>
      <c r="AA244">
        <f t="shared" si="83"/>
        <v>4</v>
      </c>
      <c r="AB244" s="1">
        <v>0.91879999999999995</v>
      </c>
      <c r="AC244" s="1">
        <v>0.77100000000000002</v>
      </c>
      <c r="AD244" s="1">
        <v>0.87549999999999994</v>
      </c>
      <c r="AE244" s="1">
        <v>1.206</v>
      </c>
      <c r="AL244">
        <f t="shared" si="84"/>
        <v>0.94282499999999991</v>
      </c>
      <c r="AM244">
        <f t="shared" si="85"/>
        <v>0.18609564521145247</v>
      </c>
      <c r="AN244">
        <f t="shared" si="86"/>
        <v>4</v>
      </c>
      <c r="AO244">
        <f t="shared" si="87"/>
        <v>1.0585968409518353E-4</v>
      </c>
      <c r="AP244">
        <f t="shared" si="88"/>
        <v>2.5873024442521179E-5</v>
      </c>
      <c r="AQ244">
        <f t="shared" si="89"/>
        <v>4</v>
      </c>
      <c r="AR244">
        <f t="shared" si="90"/>
        <v>3.2378264026724954</v>
      </c>
      <c r="AS244">
        <f t="shared" si="91"/>
        <v>0.74069708411268287</v>
      </c>
      <c r="AT244" s="24" t="str">
        <f t="shared" si="92"/>
        <v>Nontoxic</v>
      </c>
      <c r="AU244" s="2">
        <f t="shared" si="93"/>
        <v>115.09094238281247</v>
      </c>
      <c r="AV244" s="26" t="s">
        <v>884</v>
      </c>
      <c r="AW244" s="4" t="s">
        <v>666</v>
      </c>
      <c r="AX244" s="2">
        <f t="shared" si="94"/>
        <v>3</v>
      </c>
      <c r="AY244" s="2">
        <f t="shared" si="95"/>
        <v>3</v>
      </c>
      <c r="AZ244" s="2">
        <f t="shared" si="96"/>
        <v>1.1597626666666489E-2</v>
      </c>
      <c r="BA244" s="2">
        <f t="shared" si="97"/>
        <v>3.4631589166666796E-2</v>
      </c>
      <c r="BB244" s="2">
        <f t="shared" si="98"/>
        <v>2.3114607916666641E-2</v>
      </c>
      <c r="BC244" s="2">
        <f t="shared" si="99"/>
        <v>1.1666666666666667</v>
      </c>
      <c r="BD244" s="2">
        <f t="shared" si="100"/>
        <v>0.73379021988730586</v>
      </c>
      <c r="BE244" s="2">
        <v>6.6349999999999998</v>
      </c>
      <c r="BF244" s="2" t="str">
        <f t="shared" si="101"/>
        <v>Same Var</v>
      </c>
      <c r="BG244" s="2">
        <f t="shared" si="102"/>
        <v>0.14696397382021381</v>
      </c>
      <c r="BH244" s="2" t="str">
        <f t="shared" si="103"/>
        <v>NS</v>
      </c>
      <c r="BI244" s="2" t="str">
        <f t="shared" si="104"/>
        <v>NS</v>
      </c>
      <c r="BJ244" s="2" t="str">
        <f t="shared" si="105"/>
        <v/>
      </c>
      <c r="BK244" s="2" t="str">
        <f t="shared" si="106"/>
        <v/>
      </c>
      <c r="BL244" s="2" t="str">
        <f t="shared" si="107"/>
        <v/>
      </c>
    </row>
    <row r="245" spans="1:64" x14ac:dyDescent="0.2">
      <c r="A245" s="1" t="s">
        <v>142</v>
      </c>
      <c r="B245" s="1" t="s">
        <v>171</v>
      </c>
      <c r="C245" s="25">
        <v>38454</v>
      </c>
      <c r="D245" s="1" t="s">
        <v>723</v>
      </c>
      <c r="E245" s="7">
        <v>0.55208333333333337</v>
      </c>
      <c r="F245" s="1">
        <v>0.1</v>
      </c>
      <c r="G245" s="1" t="s">
        <v>881</v>
      </c>
      <c r="H245" s="1" t="s">
        <v>711</v>
      </c>
      <c r="I245" s="1" t="s">
        <v>61</v>
      </c>
      <c r="J245" s="1" t="s">
        <v>882</v>
      </c>
      <c r="K245">
        <v>0.75</v>
      </c>
      <c r="L245">
        <v>0.25</v>
      </c>
      <c r="M245" s="1">
        <v>0.81200000000000006</v>
      </c>
      <c r="N245" s="1">
        <v>0.61880000000000002</v>
      </c>
      <c r="O245" s="1">
        <v>0.98199999999999998</v>
      </c>
      <c r="P245" s="1">
        <v>0.90300000000000002</v>
      </c>
      <c r="Y245">
        <f t="shared" si="81"/>
        <v>0.82894999999999996</v>
      </c>
      <c r="Z245">
        <f t="shared" si="82"/>
        <v>0.15637351651308012</v>
      </c>
      <c r="AA245">
        <f t="shared" si="83"/>
        <v>4</v>
      </c>
      <c r="AB245" s="1">
        <v>1.0129999999999999</v>
      </c>
      <c r="AC245" s="1">
        <v>1.056</v>
      </c>
      <c r="AD245" s="1">
        <v>0.93769999999999998</v>
      </c>
      <c r="AE245" s="1">
        <v>1.0009999999999999</v>
      </c>
      <c r="AL245">
        <f t="shared" si="84"/>
        <v>1.001925</v>
      </c>
      <c r="AM245">
        <f t="shared" si="85"/>
        <v>4.8896037671778698E-2</v>
      </c>
      <c r="AN245">
        <f t="shared" si="86"/>
        <v>4</v>
      </c>
      <c r="AO245">
        <f t="shared" si="87"/>
        <v>1.6292228538223128E-5</v>
      </c>
      <c r="AP245">
        <f t="shared" si="88"/>
        <v>4.0605394970144207E-6</v>
      </c>
      <c r="AQ245">
        <f t="shared" si="89"/>
        <v>4</v>
      </c>
      <c r="AR245">
        <f t="shared" si="90"/>
        <v>5.9845467977392861</v>
      </c>
      <c r="AS245">
        <f t="shared" si="91"/>
        <v>0.74069708411268287</v>
      </c>
      <c r="AT245" s="24" t="str">
        <f t="shared" si="92"/>
        <v>Nontoxic</v>
      </c>
      <c r="AU245" s="2">
        <f t="shared" si="93"/>
        <v>120.86675915314555</v>
      </c>
      <c r="AV245" s="26" t="s">
        <v>884</v>
      </c>
      <c r="AW245" s="4" t="s">
        <v>666</v>
      </c>
      <c r="AX245" s="2">
        <f t="shared" si="94"/>
        <v>3</v>
      </c>
      <c r="AY245" s="2">
        <f t="shared" si="95"/>
        <v>3</v>
      </c>
      <c r="AZ245" s="2">
        <f t="shared" si="96"/>
        <v>2.4452676666666541E-2</v>
      </c>
      <c r="BA245" s="2">
        <f t="shared" si="97"/>
        <v>2.3908225000000018E-3</v>
      </c>
      <c r="BB245" s="2">
        <f t="shared" si="98"/>
        <v>1.3421749583333272E-2</v>
      </c>
      <c r="BC245" s="2">
        <f t="shared" si="99"/>
        <v>1.1666666666666667</v>
      </c>
      <c r="BD245" s="2">
        <f t="shared" si="100"/>
        <v>2.8938236264146537</v>
      </c>
      <c r="BE245" s="2">
        <v>6.6349999999999998</v>
      </c>
      <c r="BF245" s="2" t="str">
        <f t="shared" si="101"/>
        <v>Same Var</v>
      </c>
      <c r="BG245" s="2">
        <f t="shared" si="102"/>
        <v>3.960349585808242E-2</v>
      </c>
      <c r="BH245" s="2" t="str">
        <f t="shared" si="103"/>
        <v>NS</v>
      </c>
      <c r="BI245" s="2" t="str">
        <f t="shared" si="104"/>
        <v>NS</v>
      </c>
      <c r="BJ245" s="2" t="str">
        <f t="shared" si="105"/>
        <v/>
      </c>
      <c r="BK245" s="2" t="str">
        <f t="shared" si="106"/>
        <v/>
      </c>
      <c r="BL245" s="2" t="str">
        <f t="shared" si="107"/>
        <v/>
      </c>
    </row>
    <row r="246" spans="1:64" x14ac:dyDescent="0.2">
      <c r="A246" s="1" t="s">
        <v>142</v>
      </c>
      <c r="B246" s="1" t="s">
        <v>176</v>
      </c>
      <c r="C246" s="25">
        <v>38454</v>
      </c>
      <c r="D246" s="1" t="s">
        <v>723</v>
      </c>
      <c r="E246" s="7">
        <v>0.74652777777777779</v>
      </c>
      <c r="F246" s="1">
        <v>0.1</v>
      </c>
      <c r="G246" s="1" t="s">
        <v>881</v>
      </c>
      <c r="H246" s="1" t="s">
        <v>711</v>
      </c>
      <c r="I246" s="1" t="s">
        <v>61</v>
      </c>
      <c r="J246" s="1" t="s">
        <v>882</v>
      </c>
      <c r="K246">
        <v>0.75</v>
      </c>
      <c r="L246">
        <v>0.25</v>
      </c>
      <c r="M246" s="1">
        <v>0.81200000000000006</v>
      </c>
      <c r="N246" s="1">
        <v>0.61880000000000002</v>
      </c>
      <c r="O246" s="1">
        <v>0.98199999999999998</v>
      </c>
      <c r="P246" s="1">
        <v>0.90300000000000002</v>
      </c>
      <c r="Y246">
        <f t="shared" si="81"/>
        <v>0.82894999999999996</v>
      </c>
      <c r="Z246">
        <f t="shared" si="82"/>
        <v>0.15637351651308012</v>
      </c>
      <c r="AA246">
        <f t="shared" si="83"/>
        <v>4</v>
      </c>
      <c r="AB246" s="1">
        <v>0.94599999999999995</v>
      </c>
      <c r="AC246" s="1">
        <v>0.98399999999999999</v>
      </c>
      <c r="AD246" s="1">
        <v>0.86899999999999999</v>
      </c>
      <c r="AE246" s="1">
        <v>1.149</v>
      </c>
      <c r="AL246">
        <f t="shared" si="84"/>
        <v>0.98699999999999999</v>
      </c>
      <c r="AM246">
        <f t="shared" si="85"/>
        <v>0.11812140647091302</v>
      </c>
      <c r="AN246">
        <f t="shared" si="86"/>
        <v>4</v>
      </c>
      <c r="AO246">
        <f t="shared" si="87"/>
        <v>4.7980895200549632E-5</v>
      </c>
      <c r="AP246">
        <f t="shared" si="88"/>
        <v>7.9972243904436801E-6</v>
      </c>
      <c r="AQ246">
        <f t="shared" si="89"/>
        <v>5</v>
      </c>
      <c r="AR246">
        <f t="shared" si="90"/>
        <v>4.3890216633334846</v>
      </c>
      <c r="AS246">
        <f t="shared" si="91"/>
        <v>0.72668684380042159</v>
      </c>
      <c r="AT246" s="24" t="str">
        <f t="shared" si="92"/>
        <v>Nontoxic</v>
      </c>
      <c r="AU246" s="2">
        <f t="shared" si="93"/>
        <v>119.06628867844864</v>
      </c>
      <c r="AV246" s="26" t="s">
        <v>884</v>
      </c>
      <c r="AW246" s="4" t="s">
        <v>666</v>
      </c>
      <c r="AX246" s="2">
        <f t="shared" si="94"/>
        <v>3</v>
      </c>
      <c r="AY246" s="2">
        <f t="shared" si="95"/>
        <v>3</v>
      </c>
      <c r="AZ246" s="2">
        <f t="shared" si="96"/>
        <v>2.4452676666666541E-2</v>
      </c>
      <c r="BA246" s="2">
        <f t="shared" si="97"/>
        <v>1.3952666666666651E-2</v>
      </c>
      <c r="BB246" s="2">
        <f t="shared" si="98"/>
        <v>1.9202671666666598E-2</v>
      </c>
      <c r="BC246" s="2">
        <f t="shared" si="99"/>
        <v>1.1666666666666667</v>
      </c>
      <c r="BD246" s="2">
        <f t="shared" si="100"/>
        <v>0.19977043723705329</v>
      </c>
      <c r="BE246" s="2">
        <v>6.6349999999999998</v>
      </c>
      <c r="BF246" s="2" t="str">
        <f t="shared" si="101"/>
        <v>Same Var</v>
      </c>
      <c r="BG246" s="2">
        <f t="shared" si="102"/>
        <v>7.8937917577484168E-2</v>
      </c>
      <c r="BH246" s="2" t="str">
        <f t="shared" si="103"/>
        <v>NS</v>
      </c>
      <c r="BI246" s="2" t="str">
        <f t="shared" si="104"/>
        <v>NS</v>
      </c>
      <c r="BJ246" s="2" t="str">
        <f t="shared" si="105"/>
        <v/>
      </c>
      <c r="BK246" s="2" t="str">
        <f t="shared" si="106"/>
        <v/>
      </c>
      <c r="BL246" s="2" t="str">
        <f t="shared" si="107"/>
        <v/>
      </c>
    </row>
    <row r="247" spans="1:64" x14ac:dyDescent="0.2">
      <c r="A247" s="1" t="s">
        <v>142</v>
      </c>
      <c r="B247" s="1" t="s">
        <v>179</v>
      </c>
      <c r="C247" s="25">
        <v>38454</v>
      </c>
      <c r="D247" s="1" t="s">
        <v>723</v>
      </c>
      <c r="E247" s="7">
        <v>0.67708333333333337</v>
      </c>
      <c r="F247" s="1">
        <v>0.1</v>
      </c>
      <c r="G247" s="1" t="s">
        <v>881</v>
      </c>
      <c r="H247" s="1" t="s">
        <v>711</v>
      </c>
      <c r="I247" s="1" t="s">
        <v>61</v>
      </c>
      <c r="J247" s="1" t="s">
        <v>882</v>
      </c>
      <c r="K247">
        <v>0.75</v>
      </c>
      <c r="L247">
        <v>0.25</v>
      </c>
      <c r="M247" s="1">
        <v>0.81200000000000006</v>
      </c>
      <c r="N247" s="1">
        <v>0.61880000000000002</v>
      </c>
      <c r="O247" s="1">
        <v>0.98199999999999998</v>
      </c>
      <c r="P247" s="1">
        <v>0.90300000000000002</v>
      </c>
      <c r="Y247">
        <f t="shared" si="81"/>
        <v>0.82894999999999996</v>
      </c>
      <c r="Z247">
        <f t="shared" si="82"/>
        <v>0.15637351651308012</v>
      </c>
      <c r="AA247">
        <f t="shared" si="83"/>
        <v>4</v>
      </c>
      <c r="AB247" s="1">
        <v>0.72199999999999998</v>
      </c>
      <c r="AC247" s="1">
        <v>0.98099999999999998</v>
      </c>
      <c r="AD247" s="1">
        <v>0.73399999999999999</v>
      </c>
      <c r="AE247" s="1">
        <v>0.82899999999999996</v>
      </c>
      <c r="AL247">
        <f t="shared" si="84"/>
        <v>0.8165</v>
      </c>
      <c r="AM247">
        <f t="shared" si="85"/>
        <v>0.11965645267459146</v>
      </c>
      <c r="AN247">
        <f t="shared" si="86"/>
        <v>4</v>
      </c>
      <c r="AO247">
        <f t="shared" si="87"/>
        <v>4.9253367201982252E-5</v>
      </c>
      <c r="AP247">
        <f t="shared" si="88"/>
        <v>8.2121967168326243E-6</v>
      </c>
      <c r="AQ247">
        <f t="shared" si="89"/>
        <v>5</v>
      </c>
      <c r="AR247">
        <f t="shared" si="90"/>
        <v>2.3251560325566927</v>
      </c>
      <c r="AS247">
        <f t="shared" si="91"/>
        <v>0.72668684380042159</v>
      </c>
      <c r="AT247" s="24" t="str">
        <f t="shared" si="92"/>
        <v>Nontoxic</v>
      </c>
      <c r="AU247" s="2">
        <f t="shared" si="93"/>
        <v>98.498100006031734</v>
      </c>
      <c r="AV247" t="s">
        <v>663</v>
      </c>
      <c r="AX247" s="2">
        <f t="shared" si="94"/>
        <v>3</v>
      </c>
      <c r="AY247" s="2">
        <f t="shared" si="95"/>
        <v>3</v>
      </c>
      <c r="AZ247" s="2">
        <f t="shared" si="96"/>
        <v>2.4452676666666541E-2</v>
      </c>
      <c r="BA247" s="2">
        <f t="shared" si="97"/>
        <v>1.4317666666666746E-2</v>
      </c>
      <c r="BB247" s="2">
        <f t="shared" si="98"/>
        <v>1.9385171666666645E-2</v>
      </c>
      <c r="BC247" s="2">
        <f t="shared" si="99"/>
        <v>1.1666666666666667</v>
      </c>
      <c r="BD247" s="2">
        <f t="shared" si="100"/>
        <v>0.18201333194708166</v>
      </c>
      <c r="BE247" s="2">
        <v>6.6349999999999998</v>
      </c>
      <c r="BF247" s="2" t="str">
        <f t="shared" si="101"/>
        <v>Same Var</v>
      </c>
      <c r="BG247" s="2">
        <f t="shared" si="102"/>
        <v>0.45174998230500513</v>
      </c>
      <c r="BH247" s="2" t="str">
        <f t="shared" si="103"/>
        <v>NS</v>
      </c>
      <c r="BI247" s="2" t="str">
        <f t="shared" si="104"/>
        <v>NS</v>
      </c>
      <c r="BJ247" s="2" t="str">
        <f t="shared" si="105"/>
        <v>Same Var T-test</v>
      </c>
      <c r="BK247" s="2" t="str">
        <f t="shared" si="106"/>
        <v/>
      </c>
      <c r="BL247" s="2" t="str">
        <f t="shared" si="107"/>
        <v/>
      </c>
    </row>
    <row r="248" spans="1:64" x14ac:dyDescent="0.2">
      <c r="A248" s="1" t="s">
        <v>142</v>
      </c>
      <c r="B248" s="1" t="s">
        <v>181</v>
      </c>
      <c r="C248" s="25">
        <v>38454</v>
      </c>
      <c r="D248" s="1" t="s">
        <v>723</v>
      </c>
      <c r="E248" s="7">
        <v>0.57986111111111116</v>
      </c>
      <c r="F248" s="1">
        <v>0.1</v>
      </c>
      <c r="G248" s="1" t="s">
        <v>881</v>
      </c>
      <c r="H248" s="1" t="s">
        <v>711</v>
      </c>
      <c r="I248" s="1" t="s">
        <v>61</v>
      </c>
      <c r="J248" s="1" t="s">
        <v>882</v>
      </c>
      <c r="K248">
        <v>0.75</v>
      </c>
      <c r="L248">
        <v>0.25</v>
      </c>
      <c r="M248" s="1">
        <v>0.81200000000000006</v>
      </c>
      <c r="N248" s="1">
        <v>0.61880000000000002</v>
      </c>
      <c r="O248" s="1">
        <v>0.98199999999999998</v>
      </c>
      <c r="P248" s="1">
        <v>0.90300000000000002</v>
      </c>
      <c r="Y248">
        <f t="shared" si="81"/>
        <v>0.82894999999999996</v>
      </c>
      <c r="Z248">
        <f t="shared" si="82"/>
        <v>0.15637351651308012</v>
      </c>
      <c r="AA248">
        <f t="shared" si="83"/>
        <v>4</v>
      </c>
      <c r="AB248" s="1">
        <v>0.89549999999999996</v>
      </c>
      <c r="AC248" s="1">
        <v>0.88100000000000001</v>
      </c>
      <c r="AD248" s="1">
        <v>0.90700000000000003</v>
      </c>
      <c r="AE248" s="1">
        <v>0.86</v>
      </c>
      <c r="AL248">
        <f t="shared" si="84"/>
        <v>0.88587499999999997</v>
      </c>
      <c r="AM248">
        <f t="shared" si="85"/>
        <v>2.0266454220377747E-2</v>
      </c>
      <c r="AN248">
        <f t="shared" si="86"/>
        <v>4</v>
      </c>
      <c r="AO248">
        <f t="shared" si="87"/>
        <v>1.2541088626710294E-5</v>
      </c>
      <c r="AP248">
        <f t="shared" si="88"/>
        <v>3.9449700433028467E-6</v>
      </c>
      <c r="AQ248">
        <f t="shared" si="89"/>
        <v>3</v>
      </c>
      <c r="AR248">
        <f t="shared" si="90"/>
        <v>4.4390226070046106</v>
      </c>
      <c r="AS248">
        <f t="shared" si="91"/>
        <v>0.76489232840434507</v>
      </c>
      <c r="AT248" s="24" t="str">
        <f t="shared" si="92"/>
        <v>Nontoxic</v>
      </c>
      <c r="AU248" s="2">
        <f t="shared" si="93"/>
        <v>106.86712105675855</v>
      </c>
      <c r="AV248" s="26" t="s">
        <v>884</v>
      </c>
      <c r="AW248" s="4" t="s">
        <v>666</v>
      </c>
      <c r="AX248" s="2">
        <f t="shared" si="94"/>
        <v>3</v>
      </c>
      <c r="AY248" s="2">
        <f t="shared" si="95"/>
        <v>3</v>
      </c>
      <c r="AZ248" s="2">
        <f t="shared" si="96"/>
        <v>2.4452676666666541E-2</v>
      </c>
      <c r="BA248" s="2">
        <f t="shared" si="97"/>
        <v>4.1072916666666699E-4</v>
      </c>
      <c r="BB248" s="2">
        <f t="shared" si="98"/>
        <v>1.2431702916666605E-2</v>
      </c>
      <c r="BC248" s="2">
        <f t="shared" si="99"/>
        <v>1.1666666666666667</v>
      </c>
      <c r="BD248" s="2">
        <f t="shared" si="100"/>
        <v>7.029209190550028</v>
      </c>
      <c r="BE248" s="2">
        <v>6.6349999999999998</v>
      </c>
      <c r="BF248" s="2" t="str">
        <f t="shared" si="101"/>
        <v>Sig Diff Var</v>
      </c>
      <c r="BG248" s="2">
        <f t="shared" si="102"/>
        <v>0.26045502083025257</v>
      </c>
      <c r="BH248" s="2" t="str">
        <f t="shared" si="103"/>
        <v>NS</v>
      </c>
      <c r="BI248" s="2" t="str">
        <f t="shared" si="104"/>
        <v>NS</v>
      </c>
      <c r="BJ248" s="2" t="str">
        <f t="shared" si="105"/>
        <v/>
      </c>
      <c r="BK248" s="2" t="str">
        <f t="shared" si="106"/>
        <v/>
      </c>
      <c r="BL248" s="2" t="str">
        <f t="shared" si="107"/>
        <v/>
      </c>
    </row>
    <row r="249" spans="1:64" x14ac:dyDescent="0.2">
      <c r="A249" s="1" t="s">
        <v>142</v>
      </c>
      <c r="B249" s="1" t="s">
        <v>183</v>
      </c>
      <c r="C249" s="25">
        <v>38454</v>
      </c>
      <c r="D249" s="1" t="s">
        <v>723</v>
      </c>
      <c r="E249" s="7">
        <v>0.64583333333333337</v>
      </c>
      <c r="F249" s="1">
        <v>0.1</v>
      </c>
      <c r="G249" s="1" t="s">
        <v>881</v>
      </c>
      <c r="H249" s="1" t="s">
        <v>711</v>
      </c>
      <c r="I249" s="1" t="s">
        <v>61</v>
      </c>
      <c r="J249" s="1" t="s">
        <v>882</v>
      </c>
      <c r="K249">
        <v>0.75</v>
      </c>
      <c r="L249">
        <v>0.25</v>
      </c>
      <c r="M249" s="1">
        <v>0.81200000000000006</v>
      </c>
      <c r="N249" s="1">
        <v>0.61880000000000002</v>
      </c>
      <c r="O249" s="1">
        <v>0.98199999999999998</v>
      </c>
      <c r="P249" s="1">
        <v>0.90300000000000002</v>
      </c>
      <c r="Y249">
        <f t="shared" si="81"/>
        <v>0.82894999999999996</v>
      </c>
      <c r="Z249">
        <f t="shared" si="82"/>
        <v>0.15637351651308012</v>
      </c>
      <c r="AA249">
        <f t="shared" si="83"/>
        <v>4</v>
      </c>
      <c r="AB249" s="1">
        <v>0.96599999999999997</v>
      </c>
      <c r="AC249" s="1">
        <v>0.83</v>
      </c>
      <c r="AD249" s="1">
        <v>1.0109999999999999</v>
      </c>
      <c r="AE249" s="1">
        <v>0.94399999999999995</v>
      </c>
      <c r="AL249">
        <f t="shared" si="84"/>
        <v>0.93774999999999986</v>
      </c>
      <c r="AM249">
        <f t="shared" si="85"/>
        <v>7.7055715773285308E-2</v>
      </c>
      <c r="AN249">
        <f t="shared" si="86"/>
        <v>4</v>
      </c>
      <c r="AO249">
        <f t="shared" si="87"/>
        <v>2.4236455661298454E-5</v>
      </c>
      <c r="AP249">
        <f t="shared" si="88"/>
        <v>4.6759324889679932E-6</v>
      </c>
      <c r="AQ249">
        <f t="shared" si="89"/>
        <v>5</v>
      </c>
      <c r="AR249">
        <f t="shared" si="90"/>
        <v>4.5042381063102814</v>
      </c>
      <c r="AS249">
        <f t="shared" si="91"/>
        <v>0.72668684380042159</v>
      </c>
      <c r="AT249" s="24" t="str">
        <f t="shared" si="92"/>
        <v>Nontoxic</v>
      </c>
      <c r="AU249" s="2">
        <f t="shared" si="93"/>
        <v>113.12503769829301</v>
      </c>
      <c r="AV249" s="26" t="s">
        <v>884</v>
      </c>
      <c r="AW249" s="4" t="s">
        <v>666</v>
      </c>
      <c r="AX249" s="2">
        <f t="shared" si="94"/>
        <v>3</v>
      </c>
      <c r="AY249" s="2">
        <f t="shared" si="95"/>
        <v>3</v>
      </c>
      <c r="AZ249" s="2">
        <f t="shared" si="96"/>
        <v>2.4452676666666541E-2</v>
      </c>
      <c r="BA249" s="2">
        <f t="shared" si="97"/>
        <v>5.9375833333333303E-3</v>
      </c>
      <c r="BB249" s="2">
        <f t="shared" si="98"/>
        <v>1.5195129999999937E-2</v>
      </c>
      <c r="BC249" s="2">
        <f t="shared" si="99"/>
        <v>1.1666666666666667</v>
      </c>
      <c r="BD249" s="2">
        <f t="shared" si="100"/>
        <v>1.1929064764059294</v>
      </c>
      <c r="BE249" s="2">
        <v>6.6349999999999998</v>
      </c>
      <c r="BF249" s="2" t="str">
        <f t="shared" si="101"/>
        <v>Same Var</v>
      </c>
      <c r="BG249" s="2">
        <f t="shared" si="102"/>
        <v>0.1292249899535716</v>
      </c>
      <c r="BH249" s="2" t="str">
        <f t="shared" si="103"/>
        <v>NS</v>
      </c>
      <c r="BI249" s="2" t="str">
        <f t="shared" si="104"/>
        <v>NS</v>
      </c>
      <c r="BJ249" s="2" t="str">
        <f t="shared" si="105"/>
        <v/>
      </c>
      <c r="BK249" s="2" t="str">
        <f t="shared" si="106"/>
        <v/>
      </c>
      <c r="BL249" s="2" t="str">
        <f t="shared" si="107"/>
        <v/>
      </c>
    </row>
    <row r="250" spans="1:64" x14ac:dyDescent="0.2">
      <c r="A250" s="1" t="s">
        <v>142</v>
      </c>
      <c r="B250" s="1" t="s">
        <v>184</v>
      </c>
      <c r="C250" s="25">
        <v>38454</v>
      </c>
      <c r="D250" s="1" t="s">
        <v>723</v>
      </c>
      <c r="E250" s="7">
        <v>0.61805555555555558</v>
      </c>
      <c r="F250" s="1">
        <v>0.1</v>
      </c>
      <c r="G250" s="1" t="s">
        <v>881</v>
      </c>
      <c r="H250" s="1" t="s">
        <v>711</v>
      </c>
      <c r="I250" s="1" t="s">
        <v>61</v>
      </c>
      <c r="J250" s="1" t="s">
        <v>882</v>
      </c>
      <c r="K250">
        <v>0.75</v>
      </c>
      <c r="L250">
        <v>0.25</v>
      </c>
      <c r="M250" s="1">
        <v>0.81200000000000006</v>
      </c>
      <c r="N250" s="1">
        <v>0.61880000000000002</v>
      </c>
      <c r="O250" s="1">
        <v>0.98199999999999998</v>
      </c>
      <c r="P250" s="1">
        <v>0.90300000000000002</v>
      </c>
      <c r="Y250">
        <f t="shared" si="81"/>
        <v>0.82894999999999996</v>
      </c>
      <c r="Z250">
        <f t="shared" si="82"/>
        <v>0.15637351651308012</v>
      </c>
      <c r="AA250">
        <f t="shared" si="83"/>
        <v>4</v>
      </c>
      <c r="AB250" s="1">
        <v>0.92500000000000004</v>
      </c>
      <c r="AC250" s="1">
        <v>0.98770000000000002</v>
      </c>
      <c r="AD250" s="1">
        <v>0.97</v>
      </c>
      <c r="AE250" s="1">
        <v>1.264</v>
      </c>
      <c r="AL250">
        <f t="shared" si="84"/>
        <v>1.036675</v>
      </c>
      <c r="AM250">
        <f t="shared" si="85"/>
        <v>0.15383114931638495</v>
      </c>
      <c r="AN250">
        <f t="shared" si="86"/>
        <v>4</v>
      </c>
      <c r="AO250">
        <f t="shared" si="87"/>
        <v>8.7509725105566294E-5</v>
      </c>
      <c r="AP250">
        <f t="shared" si="88"/>
        <v>1.5607829677306009E-5</v>
      </c>
      <c r="AQ250">
        <f t="shared" si="89"/>
        <v>5</v>
      </c>
      <c r="AR250">
        <f t="shared" si="90"/>
        <v>4.2903702406516384</v>
      </c>
      <c r="AS250">
        <f t="shared" si="91"/>
        <v>0.72668684380042159</v>
      </c>
      <c r="AT250" s="24" t="str">
        <f t="shared" si="92"/>
        <v>Nontoxic</v>
      </c>
      <c r="AU250" s="2">
        <f t="shared" si="93"/>
        <v>125.05880933711322</v>
      </c>
      <c r="AV250" s="26" t="s">
        <v>884</v>
      </c>
      <c r="AW250" s="4" t="s">
        <v>666</v>
      </c>
      <c r="AX250" s="2">
        <f t="shared" si="94"/>
        <v>3</v>
      </c>
      <c r="AY250" s="2">
        <f t="shared" si="95"/>
        <v>3</v>
      </c>
      <c r="AZ250" s="2">
        <f t="shared" si="96"/>
        <v>2.4452676666666541E-2</v>
      </c>
      <c r="BA250" s="2">
        <f t="shared" si="97"/>
        <v>2.366402249999992E-2</v>
      </c>
      <c r="BB250" s="2">
        <f t="shared" si="98"/>
        <v>2.4058349583333232E-2</v>
      </c>
      <c r="BC250" s="2">
        <f t="shared" si="99"/>
        <v>1.1666666666666667</v>
      </c>
      <c r="BD250" s="2">
        <f t="shared" si="100"/>
        <v>6.9089867236828335E-4</v>
      </c>
      <c r="BE250" s="2">
        <v>6.6349999999999998</v>
      </c>
      <c r="BF250" s="2" t="str">
        <f t="shared" si="101"/>
        <v>Same Var</v>
      </c>
      <c r="BG250" s="2">
        <f t="shared" si="102"/>
        <v>5.3531320525620582E-2</v>
      </c>
      <c r="BH250" s="2" t="str">
        <f t="shared" si="103"/>
        <v>NS</v>
      </c>
      <c r="BI250" s="2" t="str">
        <f t="shared" si="104"/>
        <v>NS</v>
      </c>
      <c r="BJ250" s="2" t="str">
        <f t="shared" si="105"/>
        <v/>
      </c>
      <c r="BK250" s="2" t="str">
        <f t="shared" si="106"/>
        <v/>
      </c>
      <c r="BL250" s="2" t="str">
        <f t="shared" si="107"/>
        <v/>
      </c>
    </row>
  </sheetData>
  <autoFilter ref="A2:BL2" xr:uid="{83C86C82-691D-468A-8518-87F93600DF76}">
    <sortState xmlns:xlrd2="http://schemas.microsoft.com/office/spreadsheetml/2017/richdata2" ref="A3:BL250">
      <sortCondition ref="Z2"/>
    </sortState>
  </autoFilter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J1459"/>
  <sheetViews>
    <sheetView topLeftCell="G1" zoomScaleNormal="100" workbookViewId="0">
      <selection activeCell="R8" sqref="R8"/>
    </sheetView>
  </sheetViews>
  <sheetFormatPr defaultColWidth="9.140625" defaultRowHeight="12.75" x14ac:dyDescent="0.2"/>
  <cols>
    <col min="1" max="1" width="38" style="2" bestFit="1" customWidth="1"/>
    <col min="2" max="2" width="12.42578125" style="2" bestFit="1" customWidth="1"/>
    <col min="3" max="3" width="10.140625" style="2" bestFit="1" customWidth="1"/>
    <col min="4" max="4" width="13.7109375" style="2" bestFit="1" customWidth="1"/>
    <col min="5" max="5" width="14.42578125" style="2" bestFit="1" customWidth="1"/>
    <col min="6" max="6" width="15.7109375" style="2" bestFit="1" customWidth="1"/>
    <col min="7" max="7" width="29.85546875" style="2" bestFit="1" customWidth="1"/>
    <col min="8" max="8" width="24.5703125" style="2" bestFit="1" customWidth="1"/>
    <col min="9" max="9" width="14.5703125" style="2" bestFit="1" customWidth="1"/>
    <col min="10" max="10" width="9.28515625" style="2" bestFit="1" customWidth="1"/>
    <col min="11" max="11" width="5.140625" style="2" bestFit="1" customWidth="1"/>
    <col min="12" max="12" width="5.42578125" style="2" bestFit="1" customWidth="1"/>
    <col min="13" max="13" width="9.140625" style="2" bestFit="1" customWidth="1"/>
    <col min="14" max="21" width="9.28515625" style="2" bestFit="1" customWidth="1"/>
    <col min="22" max="28" width="10.140625" style="2" bestFit="1" customWidth="1"/>
    <col min="29" max="30" width="12" style="2" bestFit="1" customWidth="1"/>
    <col min="31" max="31" width="5.42578125" style="2" bestFit="1" customWidth="1"/>
    <col min="32" max="35" width="10.140625" style="2" bestFit="1" customWidth="1"/>
    <col min="36" max="37" width="12" style="2" bestFit="1" customWidth="1"/>
    <col min="38" max="38" width="7.140625" style="2" bestFit="1" customWidth="1"/>
    <col min="39" max="40" width="12.42578125" style="2" bestFit="1" customWidth="1"/>
    <col min="41" max="41" width="3.7109375" style="2" bestFit="1" customWidth="1"/>
    <col min="42" max="42" width="12.5703125" style="2" bestFit="1" customWidth="1"/>
    <col min="43" max="43" width="12" style="2" bestFit="1" customWidth="1"/>
    <col min="44" max="44" width="8.5703125" style="3" bestFit="1" customWidth="1"/>
    <col min="45" max="45" width="12" style="2" bestFit="1" customWidth="1"/>
    <col min="46" max="46" width="10.85546875" style="2" bestFit="1" customWidth="1"/>
    <col min="47" max="47" width="8.7109375" style="2" bestFit="1" customWidth="1"/>
    <col min="48" max="48" width="8.140625" style="2" bestFit="1" customWidth="1"/>
    <col min="49" max="49" width="3.42578125" style="2" bestFit="1" customWidth="1"/>
    <col min="50" max="52" width="12.42578125" style="2" bestFit="1" customWidth="1"/>
    <col min="53" max="53" width="12" style="2" bestFit="1" customWidth="1"/>
    <col min="54" max="54" width="12.42578125" style="2" bestFit="1" customWidth="1"/>
    <col min="55" max="55" width="6" style="2" bestFit="1" customWidth="1"/>
    <col min="56" max="56" width="12.85546875" style="2" bestFit="1" customWidth="1"/>
    <col min="57" max="57" width="12.5703125" style="2" bestFit="1" customWidth="1"/>
    <col min="58" max="58" width="9" style="2" bestFit="1" customWidth="1"/>
    <col min="59" max="59" width="22.28515625" style="2" bestFit="1" customWidth="1"/>
    <col min="60" max="60" width="20.7109375" style="2" customWidth="1"/>
    <col min="61" max="61" width="20" style="2" bestFit="1" customWidth="1"/>
    <col min="62" max="62" width="21.85546875" style="2" bestFit="1" customWidth="1"/>
    <col min="63" max="16384" width="9.140625" style="2"/>
  </cols>
  <sheetData>
    <row r="1" spans="1:62" x14ac:dyDescent="0.2">
      <c r="AV1" s="4" t="s">
        <v>668</v>
      </c>
      <c r="BE1" s="4" t="s">
        <v>680</v>
      </c>
      <c r="BG1" s="4" t="s">
        <v>681</v>
      </c>
    </row>
    <row r="2" spans="1:62" x14ac:dyDescent="0.2">
      <c r="A2" s="44" t="s">
        <v>0</v>
      </c>
      <c r="B2" s="48" t="s">
        <v>1</v>
      </c>
      <c r="C2" s="48" t="s">
        <v>2</v>
      </c>
      <c r="D2" s="44" t="s">
        <v>3</v>
      </c>
      <c r="E2" s="44" t="s">
        <v>683</v>
      </c>
      <c r="F2" s="44" t="s">
        <v>4</v>
      </c>
      <c r="G2" s="44" t="s">
        <v>5</v>
      </c>
      <c r="H2" s="48" t="s">
        <v>6</v>
      </c>
      <c r="I2" s="48" t="s">
        <v>7</v>
      </c>
      <c r="J2" s="48" t="s">
        <v>8</v>
      </c>
      <c r="K2" s="48" t="s">
        <v>9</v>
      </c>
      <c r="L2" s="48" t="s">
        <v>10</v>
      </c>
      <c r="M2" s="48" t="s">
        <v>11</v>
      </c>
      <c r="N2" s="48" t="s">
        <v>12</v>
      </c>
      <c r="O2" s="48" t="s">
        <v>13</v>
      </c>
      <c r="P2" s="48" t="s">
        <v>14</v>
      </c>
      <c r="Q2" s="48" t="s">
        <v>15</v>
      </c>
      <c r="R2" s="48" t="s">
        <v>16</v>
      </c>
      <c r="S2" s="48" t="s">
        <v>17</v>
      </c>
      <c r="T2" s="48" t="s">
        <v>18</v>
      </c>
      <c r="U2" s="48" t="s">
        <v>19</v>
      </c>
      <c r="V2" s="48" t="s">
        <v>20</v>
      </c>
      <c r="W2" s="48" t="s">
        <v>21</v>
      </c>
      <c r="X2" s="48" t="s">
        <v>22</v>
      </c>
      <c r="Y2" s="48" t="s">
        <v>23</v>
      </c>
      <c r="Z2" s="48" t="s">
        <v>24</v>
      </c>
      <c r="AA2" s="48" t="s">
        <v>25</v>
      </c>
      <c r="AB2" s="48" t="s">
        <v>26</v>
      </c>
      <c r="AC2" s="48" t="s">
        <v>32</v>
      </c>
      <c r="AD2" s="48" t="s">
        <v>33</v>
      </c>
      <c r="AE2" s="48" t="s">
        <v>34</v>
      </c>
      <c r="AF2" s="48" t="s">
        <v>35</v>
      </c>
      <c r="AG2" s="48" t="s">
        <v>36</v>
      </c>
      <c r="AH2" s="48" t="s">
        <v>37</v>
      </c>
      <c r="AI2" s="48" t="s">
        <v>38</v>
      </c>
      <c r="AJ2" s="48" t="s">
        <v>45</v>
      </c>
      <c r="AK2" s="48" t="s">
        <v>46</v>
      </c>
      <c r="AL2" s="48" t="s">
        <v>47</v>
      </c>
      <c r="AM2" s="48" t="s">
        <v>48</v>
      </c>
      <c r="AN2" s="48" t="s">
        <v>49</v>
      </c>
      <c r="AO2" s="48" t="s">
        <v>50</v>
      </c>
      <c r="AP2" s="48" t="s">
        <v>51</v>
      </c>
      <c r="AQ2" s="48" t="s">
        <v>52</v>
      </c>
      <c r="AR2" s="49" t="s">
        <v>53</v>
      </c>
      <c r="AS2" s="48" t="s">
        <v>54</v>
      </c>
      <c r="AT2" s="48" t="s">
        <v>662</v>
      </c>
      <c r="AU2" s="48" t="s">
        <v>665</v>
      </c>
      <c r="AV2" s="48" t="s">
        <v>669</v>
      </c>
      <c r="AW2" s="48" t="s">
        <v>670</v>
      </c>
      <c r="AX2" s="48" t="s">
        <v>671</v>
      </c>
      <c r="AY2" s="48" t="s">
        <v>672</v>
      </c>
      <c r="AZ2" s="48" t="s">
        <v>673</v>
      </c>
      <c r="BA2" s="48" t="s">
        <v>674</v>
      </c>
      <c r="BB2" s="48" t="s">
        <v>675</v>
      </c>
      <c r="BC2" s="48" t="s">
        <v>676</v>
      </c>
      <c r="BD2" s="48" t="s">
        <v>677</v>
      </c>
      <c r="BE2" s="48" t="s">
        <v>678</v>
      </c>
      <c r="BF2" s="48" t="s">
        <v>679</v>
      </c>
      <c r="BG2" s="48" t="s">
        <v>682</v>
      </c>
      <c r="BH2" s="48" t="s">
        <v>1362</v>
      </c>
      <c r="BI2" s="48" t="s">
        <v>1363</v>
      </c>
      <c r="BJ2" s="48" t="s">
        <v>1364</v>
      </c>
    </row>
    <row r="3" spans="1:62" x14ac:dyDescent="0.2">
      <c r="A3" s="1" t="s">
        <v>926</v>
      </c>
      <c r="B3" s="27" t="s">
        <v>1305</v>
      </c>
      <c r="C3" s="28">
        <v>38909</v>
      </c>
      <c r="D3" s="7">
        <v>0.51041666666666663</v>
      </c>
      <c r="E3" s="1">
        <v>0.1</v>
      </c>
      <c r="F3" s="1" t="s">
        <v>57</v>
      </c>
      <c r="G3" s="1" t="s">
        <v>1308</v>
      </c>
      <c r="H3" s="27" t="s">
        <v>886</v>
      </c>
      <c r="I3" s="27" t="s">
        <v>887</v>
      </c>
      <c r="J3" s="27" t="s">
        <v>888</v>
      </c>
      <c r="K3" s="2">
        <v>0.75</v>
      </c>
      <c r="L3" s="2">
        <v>0.25</v>
      </c>
      <c r="M3" s="27">
        <v>711700</v>
      </c>
      <c r="N3" s="27">
        <v>705000</v>
      </c>
      <c r="O3" s="27">
        <v>705900</v>
      </c>
      <c r="P3" s="27">
        <v>703500</v>
      </c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">
        <f t="shared" ref="AC3:AC66" si="0">AVERAGE(M3:AB3)</f>
        <v>706525</v>
      </c>
      <c r="AD3" s="2">
        <f t="shared" ref="AD3:AD66" si="1">STDEV(M3:AB3)</f>
        <v>3589.2199709686224</v>
      </c>
      <c r="AE3" s="2">
        <f t="shared" ref="AE3:AE66" si="2">COUNT(M3:AB3)</f>
        <v>4</v>
      </c>
      <c r="AF3" s="27">
        <v>1976200</v>
      </c>
      <c r="AG3" s="27">
        <v>1598000</v>
      </c>
      <c r="AH3" s="27">
        <v>1650000</v>
      </c>
      <c r="AI3" s="27">
        <v>1546400</v>
      </c>
      <c r="AJ3" s="2">
        <f t="shared" ref="AJ3:AJ66" si="3">AVERAGE(AF3:AI3)</f>
        <v>1692650</v>
      </c>
      <c r="AK3" s="2">
        <f t="shared" ref="AK3:AK66" si="4">STDEV(AF3:AI3)</f>
        <v>193707.08987196794</v>
      </c>
      <c r="AL3" s="2">
        <f t="shared" ref="AL3:AL66" si="5">COUNT(AF3:AI3)</f>
        <v>4</v>
      </c>
      <c r="AM3" s="2">
        <f t="shared" ref="AM3:AM66" si="6">((AK3^2/AL3)+(((K3^2)*(AD3^2))/AE3))^2</f>
        <v>8.8029819472097968E+19</v>
      </c>
      <c r="AN3" s="2">
        <f t="shared" ref="AN3:AN66" si="7">(((AK3^2)/AL3)^2)/(AL3-1)+((((K3^2)*(AD3^2))/AE3)^2)/(AE3-1)</f>
        <v>2.9331943873216971E+19</v>
      </c>
      <c r="AO3" s="2">
        <f t="shared" ref="AO3:AO66" si="8">ROUND(AM3/AN3,0)</f>
        <v>3</v>
      </c>
      <c r="AP3" s="2">
        <f t="shared" ref="AP3:AP66" si="9">(AJ3-(K3*AC3))/((((AK3^2)/AL3)+(((K3^2)*(AD3^2))/AE3))^0.5)</f>
        <v>12.004144919520117</v>
      </c>
      <c r="AQ3" s="2">
        <f t="shared" ref="AQ3:AQ66" si="10">TINV((2*L3),AO3)</f>
        <v>0.76489232840434507</v>
      </c>
      <c r="AR3" s="3" t="str">
        <f t="shared" ref="AR3:AR66" si="11">IF(AND(AD3=0,AK3=0),IF(AJ3&lt;(K3*AC3),"Toxic","Nontoxic"),IF(AP3&gt;AQ3,"Nontoxic","Toxic"))</f>
        <v>Nontoxic</v>
      </c>
      <c r="AS3" s="2">
        <f t="shared" ref="AS3:AS66" si="12">(AJ3/AC3)*100</f>
        <v>239.57397119705601</v>
      </c>
      <c r="AT3" s="26" t="s">
        <v>884</v>
      </c>
      <c r="AU3" s="4" t="s">
        <v>666</v>
      </c>
      <c r="AV3" s="2">
        <f t="shared" ref="AV3:AV66" si="13">COUNT(M3:AB3)-1</f>
        <v>3</v>
      </c>
      <c r="AW3" s="2">
        <f t="shared" ref="AW3:AW66" si="14">COUNT(AF3:AI3)-1</f>
        <v>3</v>
      </c>
      <c r="AX3" s="2">
        <f t="shared" ref="AX3:AX66" si="15">(STDEV(M3:AB3))^2</f>
        <v>12882499.999999998</v>
      </c>
      <c r="AY3" s="2">
        <f t="shared" ref="AY3:AY66" si="16">(STDEV(AF3:AI3))^2</f>
        <v>37522436666.666664</v>
      </c>
      <c r="AZ3" s="2">
        <f t="shared" ref="AZ3:AZ66" si="17">((AV3*AX3)+(AW3*AY3))/(AV3+AW3)</f>
        <v>18767659583.333332</v>
      </c>
      <c r="BA3" s="2">
        <f t="shared" ref="BA3:BA66" si="18">1+(((1/AV3+1/AW3)-(1/(AV3+AW3)))/3)</f>
        <v>1.1666666666666667</v>
      </c>
      <c r="BB3" s="2">
        <f t="shared" ref="BB3:BB66" si="19">(((AV3+AW3)*LN(AZ3))-((AV3*LN(AX3))+(AW3*LN(AY3))))/BA3</f>
        <v>16.94884299376762</v>
      </c>
      <c r="BC3" s="2">
        <v>6.6349999999999998</v>
      </c>
      <c r="BD3" s="2" t="str">
        <f t="shared" ref="BD3:BD66" si="20">IF(BB3&gt;BC3,"Sig Diff Var","Same Var")</f>
        <v>Sig Diff Var</v>
      </c>
      <c r="BE3" s="2">
        <f t="shared" ref="BE3:BE66" si="21">TTEST(AF3:AI3,M3:AB3,1,IF(BD3="Same Var",2,IF(BD3="Sig Diff Var",3,"Wakka Wakka")))</f>
        <v>1.0070381075075309E-3</v>
      </c>
      <c r="BF3" s="2" t="str">
        <f t="shared" ref="BF3:BF66" si="22">IF(AND(BE3&lt;0.05,AS3&lt;100),"Sig","NS")</f>
        <v>NS</v>
      </c>
      <c r="BG3" s="2" t="str">
        <f t="shared" ref="BG3:BG66" si="23">IF(AT3="Normal",BF3,IF(AT3="Non-normal",AU3,IF(AT3="-","NS","Bleh")))</f>
        <v>NS</v>
      </c>
      <c r="BH3" s="2" t="str">
        <f t="shared" ref="BH3:BH66" si="24">IF(AT3="Non-normal","Wilcoxon",IF(AND(AT3="Normal",BD3="Same Var"),"Same Var T-test",IF(AND(AT3="Normal",BD3="Sig Diff Var"),"Diff Var T-test","")))</f>
        <v/>
      </c>
      <c r="BI3" s="2" t="str">
        <f t="shared" ref="BI3:BI66" si="25">IF(AND(AR3="Toxic",AS3&gt;75),"TSTToxicLess25","")</f>
        <v/>
      </c>
      <c r="BJ3" s="2" t="str">
        <f t="shared" ref="BJ3:BJ66" si="26">IF(AND(BG3="Sig",AS3&gt;75),"NOECToxicLess25","")</f>
        <v/>
      </c>
    </row>
    <row r="4" spans="1:62" x14ac:dyDescent="0.2">
      <c r="A4" s="1" t="s">
        <v>926</v>
      </c>
      <c r="B4" s="27" t="s">
        <v>1309</v>
      </c>
      <c r="C4" s="28">
        <v>38909</v>
      </c>
      <c r="D4" s="7">
        <v>0.46875</v>
      </c>
      <c r="E4" s="1">
        <v>0.1</v>
      </c>
      <c r="F4" s="1" t="s">
        <v>57</v>
      </c>
      <c r="G4" s="1" t="s">
        <v>1308</v>
      </c>
      <c r="H4" s="27" t="s">
        <v>886</v>
      </c>
      <c r="I4" s="27" t="s">
        <v>887</v>
      </c>
      <c r="J4" s="27" t="s">
        <v>888</v>
      </c>
      <c r="K4" s="2">
        <v>0.75</v>
      </c>
      <c r="L4" s="2">
        <v>0.25</v>
      </c>
      <c r="M4" s="27">
        <v>711700</v>
      </c>
      <c r="N4" s="27">
        <v>705000</v>
      </c>
      <c r="O4" s="27">
        <v>705900</v>
      </c>
      <c r="P4" s="27">
        <v>703500</v>
      </c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">
        <f t="shared" si="0"/>
        <v>706525</v>
      </c>
      <c r="AD4" s="2">
        <f t="shared" si="1"/>
        <v>3589.2199709686224</v>
      </c>
      <c r="AE4" s="2">
        <f t="shared" si="2"/>
        <v>4</v>
      </c>
      <c r="AF4" s="27">
        <v>1632000</v>
      </c>
      <c r="AG4" s="27">
        <v>1650500</v>
      </c>
      <c r="AH4" s="27">
        <v>2051600</v>
      </c>
      <c r="AI4" s="27">
        <v>1627100</v>
      </c>
      <c r="AJ4" s="2">
        <f t="shared" si="3"/>
        <v>1740300</v>
      </c>
      <c r="AK4" s="2">
        <f t="shared" si="4"/>
        <v>207777.81402257556</v>
      </c>
      <c r="AL4" s="2">
        <f t="shared" si="5"/>
        <v>4</v>
      </c>
      <c r="AM4" s="2">
        <f t="shared" si="6"/>
        <v>1.1652590650804906E+20</v>
      </c>
      <c r="AN4" s="2">
        <f t="shared" si="7"/>
        <v>3.8828933873641742E+19</v>
      </c>
      <c r="AO4" s="2">
        <f t="shared" si="8"/>
        <v>3</v>
      </c>
      <c r="AP4" s="2">
        <f t="shared" si="9"/>
        <v>11.649989527869813</v>
      </c>
      <c r="AQ4" s="2">
        <f t="shared" si="10"/>
        <v>0.76489232840434507</v>
      </c>
      <c r="AR4" s="3" t="str">
        <f t="shared" si="11"/>
        <v>Nontoxic</v>
      </c>
      <c r="AS4" s="2">
        <f t="shared" si="12"/>
        <v>246.31824776193341</v>
      </c>
      <c r="AT4" s="26" t="s">
        <v>884</v>
      </c>
      <c r="AU4" s="4" t="s">
        <v>666</v>
      </c>
      <c r="AV4" s="2">
        <f t="shared" si="13"/>
        <v>3</v>
      </c>
      <c r="AW4" s="2">
        <f t="shared" si="14"/>
        <v>3</v>
      </c>
      <c r="AX4" s="2">
        <f t="shared" si="15"/>
        <v>12882499.999999998</v>
      </c>
      <c r="AY4" s="2">
        <f t="shared" si="16"/>
        <v>43171620000</v>
      </c>
      <c r="AZ4" s="2">
        <f t="shared" si="17"/>
        <v>21592251250</v>
      </c>
      <c r="BA4" s="2">
        <f t="shared" si="18"/>
        <v>1.1666666666666667</v>
      </c>
      <c r="BB4" s="2">
        <f t="shared" si="19"/>
        <v>17.309240142796714</v>
      </c>
      <c r="BC4" s="2">
        <v>6.6349999999999998</v>
      </c>
      <c r="BD4" s="2" t="str">
        <f t="shared" si="20"/>
        <v>Sig Diff Var</v>
      </c>
      <c r="BE4" s="2">
        <f t="shared" si="21"/>
        <v>1.0774378921853734E-3</v>
      </c>
      <c r="BF4" s="2" t="str">
        <f t="shared" si="22"/>
        <v>NS</v>
      </c>
      <c r="BG4" s="2" t="str">
        <f t="shared" si="23"/>
        <v>NS</v>
      </c>
      <c r="BH4" s="2" t="str">
        <f t="shared" si="24"/>
        <v/>
      </c>
      <c r="BI4" s="2" t="str">
        <f t="shared" si="25"/>
        <v/>
      </c>
      <c r="BJ4" s="2" t="str">
        <f t="shared" si="26"/>
        <v/>
      </c>
    </row>
    <row r="5" spans="1:62" x14ac:dyDescent="0.2">
      <c r="A5" s="1" t="s">
        <v>926</v>
      </c>
      <c r="B5" s="27" t="s">
        <v>1311</v>
      </c>
      <c r="C5" s="28">
        <v>38909</v>
      </c>
      <c r="D5" s="7">
        <v>0.35416666666666669</v>
      </c>
      <c r="E5" s="1">
        <v>0.1</v>
      </c>
      <c r="F5" s="1" t="s">
        <v>57</v>
      </c>
      <c r="G5" s="1" t="s">
        <v>1308</v>
      </c>
      <c r="H5" s="27" t="s">
        <v>886</v>
      </c>
      <c r="I5" s="27" t="s">
        <v>887</v>
      </c>
      <c r="J5" s="27" t="s">
        <v>888</v>
      </c>
      <c r="K5" s="2">
        <v>0.75</v>
      </c>
      <c r="L5" s="2">
        <v>0.25</v>
      </c>
      <c r="M5" s="27">
        <v>711700</v>
      </c>
      <c r="N5" s="27">
        <v>705000</v>
      </c>
      <c r="O5" s="27">
        <v>705900</v>
      </c>
      <c r="P5" s="27">
        <v>703500</v>
      </c>
      <c r="Q5" s="29"/>
      <c r="R5" s="29"/>
      <c r="S5" s="29"/>
      <c r="T5" s="29"/>
      <c r="U5" s="29"/>
      <c r="V5" s="29"/>
      <c r="W5" s="29"/>
      <c r="X5" s="29"/>
      <c r="Y5" s="29"/>
      <c r="Z5" s="29"/>
      <c r="AA5" s="29"/>
      <c r="AB5" s="29"/>
      <c r="AC5" s="2">
        <f t="shared" si="0"/>
        <v>706525</v>
      </c>
      <c r="AD5" s="2">
        <f t="shared" si="1"/>
        <v>3589.2199709686224</v>
      </c>
      <c r="AE5" s="2">
        <f t="shared" si="2"/>
        <v>4</v>
      </c>
      <c r="AF5" s="27">
        <v>2056800</v>
      </c>
      <c r="AG5" s="27">
        <v>2167400</v>
      </c>
      <c r="AH5" s="27">
        <v>2094200</v>
      </c>
      <c r="AI5" s="27">
        <v>1810400</v>
      </c>
      <c r="AJ5" s="2">
        <f t="shared" si="3"/>
        <v>2032200</v>
      </c>
      <c r="AK5" s="2">
        <f t="shared" si="4"/>
        <v>154836.94649533747</v>
      </c>
      <c r="AL5" s="2">
        <f t="shared" si="5"/>
        <v>4</v>
      </c>
      <c r="AM5" s="2">
        <f t="shared" si="6"/>
        <v>3.5945200089014284E+19</v>
      </c>
      <c r="AN5" s="2">
        <f t="shared" si="7"/>
        <v>1.1974494662100072E+19</v>
      </c>
      <c r="AO5" s="2">
        <f t="shared" si="8"/>
        <v>3</v>
      </c>
      <c r="AP5" s="2">
        <f t="shared" si="9"/>
        <v>19.402078065634626</v>
      </c>
      <c r="AQ5" s="2">
        <f t="shared" si="10"/>
        <v>0.76489232840434507</v>
      </c>
      <c r="AR5" s="3" t="str">
        <f t="shared" si="11"/>
        <v>Nontoxic</v>
      </c>
      <c r="AS5" s="2">
        <f t="shared" si="12"/>
        <v>287.63313400091999</v>
      </c>
      <c r="AT5" s="26" t="s">
        <v>884</v>
      </c>
      <c r="AU5" s="4" t="s">
        <v>666</v>
      </c>
      <c r="AV5" s="2">
        <f t="shared" si="13"/>
        <v>3</v>
      </c>
      <c r="AW5" s="2">
        <f t="shared" si="14"/>
        <v>3</v>
      </c>
      <c r="AX5" s="2">
        <f t="shared" si="15"/>
        <v>12882499.999999998</v>
      </c>
      <c r="AY5" s="2">
        <f t="shared" si="16"/>
        <v>23974480000</v>
      </c>
      <c r="AZ5" s="2">
        <f t="shared" si="17"/>
        <v>11993681250</v>
      </c>
      <c r="BA5" s="2">
        <f t="shared" si="18"/>
        <v>1.1666666666666667</v>
      </c>
      <c r="BB5" s="2">
        <f t="shared" si="19"/>
        <v>15.797971140937261</v>
      </c>
      <c r="BC5" s="2">
        <v>6.6349999999999998</v>
      </c>
      <c r="BD5" s="2" t="str">
        <f t="shared" si="20"/>
        <v>Sig Diff Var</v>
      </c>
      <c r="BE5" s="2">
        <f t="shared" si="21"/>
        <v>2.1576860077698678E-4</v>
      </c>
      <c r="BF5" s="2" t="str">
        <f t="shared" si="22"/>
        <v>NS</v>
      </c>
      <c r="BG5" s="2" t="str">
        <f t="shared" si="23"/>
        <v>NS</v>
      </c>
      <c r="BH5" s="2" t="str">
        <f t="shared" si="24"/>
        <v/>
      </c>
      <c r="BI5" s="2" t="str">
        <f t="shared" si="25"/>
        <v/>
      </c>
      <c r="BJ5" s="2" t="str">
        <f t="shared" si="26"/>
        <v/>
      </c>
    </row>
    <row r="6" spans="1:62" x14ac:dyDescent="0.2">
      <c r="A6" s="1" t="s">
        <v>926</v>
      </c>
      <c r="B6" s="27" t="s">
        <v>1314</v>
      </c>
      <c r="C6" s="28">
        <v>38909</v>
      </c>
      <c r="D6" s="7">
        <v>0.40972222222222221</v>
      </c>
      <c r="E6" s="1">
        <v>0.1</v>
      </c>
      <c r="F6" s="1" t="s">
        <v>57</v>
      </c>
      <c r="G6" s="1" t="s">
        <v>1308</v>
      </c>
      <c r="H6" s="27" t="s">
        <v>886</v>
      </c>
      <c r="I6" s="27" t="s">
        <v>887</v>
      </c>
      <c r="J6" s="27" t="s">
        <v>888</v>
      </c>
      <c r="K6" s="2">
        <v>0.75</v>
      </c>
      <c r="L6" s="2">
        <v>0.25</v>
      </c>
      <c r="M6" s="27">
        <v>711700</v>
      </c>
      <c r="N6" s="27">
        <v>705000</v>
      </c>
      <c r="O6" s="27">
        <v>705900</v>
      </c>
      <c r="P6" s="27">
        <v>703500</v>
      </c>
      <c r="Q6" s="29"/>
      <c r="R6" s="29"/>
      <c r="S6" s="29"/>
      <c r="T6" s="29"/>
      <c r="U6" s="29"/>
      <c r="V6" s="29"/>
      <c r="W6" s="29"/>
      <c r="X6" s="29"/>
      <c r="Y6" s="29"/>
      <c r="Z6" s="29"/>
      <c r="AA6" s="29"/>
      <c r="AB6" s="29"/>
      <c r="AC6" s="2">
        <f t="shared" si="0"/>
        <v>706525</v>
      </c>
      <c r="AD6" s="2">
        <f t="shared" si="1"/>
        <v>3589.2199709686224</v>
      </c>
      <c r="AE6" s="2">
        <f t="shared" si="2"/>
        <v>4</v>
      </c>
      <c r="AF6" s="27">
        <v>1118800</v>
      </c>
      <c r="AG6" s="27">
        <v>1342900</v>
      </c>
      <c r="AH6" s="27">
        <v>1148700</v>
      </c>
      <c r="AI6" s="27">
        <v>1479800</v>
      </c>
      <c r="AJ6" s="2">
        <f t="shared" si="3"/>
        <v>1272550</v>
      </c>
      <c r="AK6" s="2">
        <f t="shared" si="4"/>
        <v>170175.95795724692</v>
      </c>
      <c r="AL6" s="2">
        <f t="shared" si="5"/>
        <v>4</v>
      </c>
      <c r="AM6" s="2">
        <f t="shared" si="6"/>
        <v>5.2443316277311152E+19</v>
      </c>
      <c r="AN6" s="2">
        <f t="shared" si="7"/>
        <v>1.7472361472172532E+19</v>
      </c>
      <c r="AO6" s="2">
        <f t="shared" si="8"/>
        <v>3</v>
      </c>
      <c r="AP6" s="2">
        <f t="shared" si="9"/>
        <v>8.7270065844106313</v>
      </c>
      <c r="AQ6" s="2">
        <f t="shared" si="10"/>
        <v>0.76489232840434507</v>
      </c>
      <c r="AR6" s="3" t="str">
        <f t="shared" si="11"/>
        <v>Nontoxic</v>
      </c>
      <c r="AS6" s="2">
        <f t="shared" si="12"/>
        <v>180.11393793567109</v>
      </c>
      <c r="AT6" s="26" t="s">
        <v>884</v>
      </c>
      <c r="AU6" s="4" t="s">
        <v>666</v>
      </c>
      <c r="AV6" s="2">
        <f t="shared" si="13"/>
        <v>3</v>
      </c>
      <c r="AW6" s="2">
        <f t="shared" si="14"/>
        <v>3</v>
      </c>
      <c r="AX6" s="2">
        <f t="shared" si="15"/>
        <v>12882499.999999998</v>
      </c>
      <c r="AY6" s="2">
        <f t="shared" si="16"/>
        <v>28959856666.666672</v>
      </c>
      <c r="AZ6" s="2">
        <f t="shared" si="17"/>
        <v>14486369583.333336</v>
      </c>
      <c r="BA6" s="2">
        <f t="shared" si="18"/>
        <v>1.1666666666666667</v>
      </c>
      <c r="BB6" s="2">
        <f t="shared" si="19"/>
        <v>16.283291700305998</v>
      </c>
      <c r="BC6" s="2">
        <v>6.6349999999999998</v>
      </c>
      <c r="BD6" s="2" t="str">
        <f t="shared" si="20"/>
        <v>Sig Diff Var</v>
      </c>
      <c r="BE6" s="2">
        <f t="shared" si="21"/>
        <v>3.4542835428781251E-3</v>
      </c>
      <c r="BF6" s="2" t="str">
        <f t="shared" si="22"/>
        <v>NS</v>
      </c>
      <c r="BG6" s="2" t="str">
        <f t="shared" si="23"/>
        <v>NS</v>
      </c>
      <c r="BH6" s="2" t="str">
        <f t="shared" si="24"/>
        <v/>
      </c>
      <c r="BI6" s="2" t="str">
        <f t="shared" si="25"/>
        <v/>
      </c>
      <c r="BJ6" s="2" t="str">
        <f t="shared" si="26"/>
        <v/>
      </c>
    </row>
    <row r="7" spans="1:62" x14ac:dyDescent="0.2">
      <c r="A7" s="1" t="s">
        <v>926</v>
      </c>
      <c r="B7" s="27" t="s">
        <v>1282</v>
      </c>
      <c r="C7" s="28">
        <v>38916</v>
      </c>
      <c r="D7" s="7">
        <v>0.625</v>
      </c>
      <c r="E7" s="1">
        <v>0.1</v>
      </c>
      <c r="F7" s="1" t="s">
        <v>57</v>
      </c>
      <c r="G7" s="1" t="s">
        <v>1287</v>
      </c>
      <c r="H7" s="27" t="s">
        <v>886</v>
      </c>
      <c r="I7" s="27" t="s">
        <v>887</v>
      </c>
      <c r="J7" s="27" t="s">
        <v>888</v>
      </c>
      <c r="K7" s="2">
        <v>0.75</v>
      </c>
      <c r="L7" s="2">
        <v>0.25</v>
      </c>
      <c r="M7" s="27">
        <v>859700</v>
      </c>
      <c r="N7" s="27">
        <v>847500</v>
      </c>
      <c r="O7" s="27">
        <v>849000</v>
      </c>
      <c r="P7" s="27">
        <v>854900</v>
      </c>
      <c r="Q7" s="29"/>
      <c r="R7" s="29"/>
      <c r="S7" s="29"/>
      <c r="T7" s="29"/>
      <c r="U7" s="29"/>
      <c r="V7" s="29"/>
      <c r="W7" s="29"/>
      <c r="X7" s="29"/>
      <c r="Y7" s="29"/>
      <c r="Z7" s="29"/>
      <c r="AA7" s="29"/>
      <c r="AB7" s="29"/>
      <c r="AC7" s="2">
        <f t="shared" si="0"/>
        <v>852775</v>
      </c>
      <c r="AD7" s="2">
        <f t="shared" si="1"/>
        <v>5613.8964483977907</v>
      </c>
      <c r="AE7" s="2">
        <f t="shared" si="2"/>
        <v>4</v>
      </c>
      <c r="AF7" s="27">
        <v>2704100</v>
      </c>
      <c r="AG7" s="27">
        <v>2657300</v>
      </c>
      <c r="AH7" s="27">
        <v>2659900</v>
      </c>
      <c r="AI7" s="27">
        <v>2872500</v>
      </c>
      <c r="AJ7" s="2">
        <f t="shared" si="3"/>
        <v>2723450</v>
      </c>
      <c r="AK7" s="2">
        <f t="shared" si="4"/>
        <v>101660.79218000745</v>
      </c>
      <c r="AL7" s="2">
        <f t="shared" si="5"/>
        <v>4</v>
      </c>
      <c r="AM7" s="2">
        <f t="shared" si="6"/>
        <v>6.6985777798011648E+18</v>
      </c>
      <c r="AN7" s="2">
        <f t="shared" si="7"/>
        <v>2.2252253495154273E+18</v>
      </c>
      <c r="AO7" s="2">
        <f t="shared" si="8"/>
        <v>3</v>
      </c>
      <c r="AP7" s="2">
        <f t="shared" si="9"/>
        <v>40.961392367647804</v>
      </c>
      <c r="AQ7" s="2">
        <f t="shared" si="10"/>
        <v>0.76489232840434507</v>
      </c>
      <c r="AR7" s="3" t="str">
        <f t="shared" si="11"/>
        <v>Nontoxic</v>
      </c>
      <c r="AS7" s="2">
        <f t="shared" si="12"/>
        <v>319.36325525490309</v>
      </c>
      <c r="AT7" s="26" t="s">
        <v>884</v>
      </c>
      <c r="AU7" s="4" t="s">
        <v>666</v>
      </c>
      <c r="AV7" s="2">
        <f t="shared" si="13"/>
        <v>3</v>
      </c>
      <c r="AW7" s="2">
        <f t="shared" si="14"/>
        <v>3</v>
      </c>
      <c r="AX7" s="2">
        <f t="shared" si="15"/>
        <v>31515833.333333328</v>
      </c>
      <c r="AY7" s="2">
        <f t="shared" si="16"/>
        <v>10334916666.666664</v>
      </c>
      <c r="AZ7" s="2">
        <f t="shared" si="17"/>
        <v>5183216249.999999</v>
      </c>
      <c r="BA7" s="2">
        <f t="shared" si="18"/>
        <v>1.1666666666666667</v>
      </c>
      <c r="BB7" s="2">
        <f t="shared" si="19"/>
        <v>11.346656416974962</v>
      </c>
      <c r="BC7" s="2">
        <v>6.6349999999999998</v>
      </c>
      <c r="BD7" s="2" t="str">
        <f t="shared" si="20"/>
        <v>Sig Diff Var</v>
      </c>
      <c r="BE7" s="2">
        <f t="shared" si="21"/>
        <v>2.1097388147117534E-5</v>
      </c>
      <c r="BF7" s="2" t="str">
        <f t="shared" si="22"/>
        <v>NS</v>
      </c>
      <c r="BG7" s="2" t="str">
        <f t="shared" si="23"/>
        <v>NS</v>
      </c>
      <c r="BH7" s="2" t="str">
        <f t="shared" si="24"/>
        <v/>
      </c>
      <c r="BI7" s="2" t="str">
        <f t="shared" si="25"/>
        <v/>
      </c>
      <c r="BJ7" s="2" t="str">
        <f t="shared" si="26"/>
        <v/>
      </c>
    </row>
    <row r="8" spans="1:62" x14ac:dyDescent="0.2">
      <c r="A8" s="1" t="s">
        <v>926</v>
      </c>
      <c r="B8" s="27" t="s">
        <v>1293</v>
      </c>
      <c r="C8" s="28">
        <v>38916</v>
      </c>
      <c r="D8" s="7">
        <v>0.47916666666666669</v>
      </c>
      <c r="E8" s="1">
        <v>0.1</v>
      </c>
      <c r="F8" s="1" t="s">
        <v>57</v>
      </c>
      <c r="G8" s="1" t="s">
        <v>1287</v>
      </c>
      <c r="H8" s="27" t="s">
        <v>886</v>
      </c>
      <c r="I8" s="27" t="s">
        <v>887</v>
      </c>
      <c r="J8" s="27" t="s">
        <v>888</v>
      </c>
      <c r="K8" s="2">
        <v>0.75</v>
      </c>
      <c r="L8" s="2">
        <v>0.25</v>
      </c>
      <c r="M8" s="27">
        <v>859700</v>
      </c>
      <c r="N8" s="27">
        <v>847500</v>
      </c>
      <c r="O8" s="27">
        <v>849000</v>
      </c>
      <c r="P8" s="27">
        <v>854900</v>
      </c>
      <c r="Q8" s="29"/>
      <c r="R8" s="29"/>
      <c r="S8" s="29"/>
      <c r="T8" s="29"/>
      <c r="U8" s="29"/>
      <c r="V8" s="29"/>
      <c r="W8" s="29"/>
      <c r="X8" s="29"/>
      <c r="Y8" s="29"/>
      <c r="Z8" s="29"/>
      <c r="AA8" s="29"/>
      <c r="AB8" s="29"/>
      <c r="AC8" s="2">
        <f t="shared" si="0"/>
        <v>852775</v>
      </c>
      <c r="AD8" s="2">
        <f t="shared" si="1"/>
        <v>5613.8964483977907</v>
      </c>
      <c r="AE8" s="2">
        <f t="shared" si="2"/>
        <v>4</v>
      </c>
      <c r="AF8" s="27">
        <v>2236300</v>
      </c>
      <c r="AG8" s="27">
        <v>2337800</v>
      </c>
      <c r="AH8" s="27">
        <v>2076300</v>
      </c>
      <c r="AI8" s="27">
        <v>2310500</v>
      </c>
      <c r="AJ8" s="2">
        <f t="shared" si="3"/>
        <v>2240225</v>
      </c>
      <c r="AK8" s="2">
        <f t="shared" si="4"/>
        <v>117397.14292378101</v>
      </c>
      <c r="AL8" s="2">
        <f t="shared" si="5"/>
        <v>4</v>
      </c>
      <c r="AM8" s="2">
        <f t="shared" si="6"/>
        <v>1.1902184021628365E+19</v>
      </c>
      <c r="AN8" s="2">
        <f t="shared" si="7"/>
        <v>3.9572145014113915E+18</v>
      </c>
      <c r="AO8" s="2">
        <f t="shared" si="8"/>
        <v>3</v>
      </c>
      <c r="AP8" s="2">
        <f t="shared" si="9"/>
        <v>27.251349775857456</v>
      </c>
      <c r="AQ8" s="2">
        <f t="shared" si="10"/>
        <v>0.76489232840434507</v>
      </c>
      <c r="AR8" s="3" t="str">
        <f t="shared" si="11"/>
        <v>Nontoxic</v>
      </c>
      <c r="AS8" s="2">
        <f t="shared" si="12"/>
        <v>262.69824983143269</v>
      </c>
      <c r="AT8" s="26" t="s">
        <v>884</v>
      </c>
      <c r="AU8" s="4" t="s">
        <v>666</v>
      </c>
      <c r="AV8" s="2">
        <f t="shared" si="13"/>
        <v>3</v>
      </c>
      <c r="AW8" s="2">
        <f t="shared" si="14"/>
        <v>3</v>
      </c>
      <c r="AX8" s="2">
        <f t="shared" si="15"/>
        <v>31515833.333333328</v>
      </c>
      <c r="AY8" s="2">
        <f t="shared" si="16"/>
        <v>13782089166.666666</v>
      </c>
      <c r="AZ8" s="2">
        <f t="shared" si="17"/>
        <v>6906802500</v>
      </c>
      <c r="BA8" s="2">
        <f t="shared" si="18"/>
        <v>1.1666666666666667</v>
      </c>
      <c r="BB8" s="2">
        <f t="shared" si="19"/>
        <v>12.08290870867533</v>
      </c>
      <c r="BC8" s="2">
        <v>6.6349999999999998</v>
      </c>
      <c r="BD8" s="2" t="str">
        <f t="shared" si="20"/>
        <v>Sig Diff Var</v>
      </c>
      <c r="BE8" s="2">
        <f t="shared" si="21"/>
        <v>8.07086955162829E-5</v>
      </c>
      <c r="BF8" s="2" t="str">
        <f t="shared" si="22"/>
        <v>NS</v>
      </c>
      <c r="BG8" s="2" t="str">
        <f t="shared" si="23"/>
        <v>NS</v>
      </c>
      <c r="BH8" s="2" t="str">
        <f t="shared" si="24"/>
        <v/>
      </c>
      <c r="BI8" s="2" t="str">
        <f t="shared" si="25"/>
        <v/>
      </c>
      <c r="BJ8" s="2" t="str">
        <f t="shared" si="26"/>
        <v/>
      </c>
    </row>
    <row r="9" spans="1:62" x14ac:dyDescent="0.2">
      <c r="A9" s="1" t="s">
        <v>926</v>
      </c>
      <c r="B9" s="27" t="s">
        <v>1165</v>
      </c>
      <c r="C9" s="28">
        <v>38910</v>
      </c>
      <c r="D9" s="7">
        <v>0.58333333333333337</v>
      </c>
      <c r="E9" s="1">
        <v>0.1</v>
      </c>
      <c r="F9" s="1" t="s">
        <v>57</v>
      </c>
      <c r="G9" s="1" t="s">
        <v>1173</v>
      </c>
      <c r="H9" s="27" t="s">
        <v>886</v>
      </c>
      <c r="I9" s="27" t="s">
        <v>887</v>
      </c>
      <c r="J9" s="27" t="s">
        <v>888</v>
      </c>
      <c r="K9" s="2">
        <v>0.75</v>
      </c>
      <c r="L9" s="2">
        <v>0.25</v>
      </c>
      <c r="M9" s="27">
        <v>456300</v>
      </c>
      <c r="N9" s="27">
        <v>471900</v>
      </c>
      <c r="O9" s="27">
        <v>463900</v>
      </c>
      <c r="P9" s="27">
        <v>463000</v>
      </c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">
        <f t="shared" si="0"/>
        <v>463775</v>
      </c>
      <c r="AD9" s="2">
        <f t="shared" si="1"/>
        <v>6390.2921164320287</v>
      </c>
      <c r="AE9" s="2">
        <f t="shared" si="2"/>
        <v>4</v>
      </c>
      <c r="AF9" s="27">
        <v>1426900</v>
      </c>
      <c r="AG9" s="27">
        <v>1758600</v>
      </c>
      <c r="AH9" s="27">
        <v>1696500</v>
      </c>
      <c r="AI9" s="27">
        <v>1519800</v>
      </c>
      <c r="AJ9" s="2">
        <f t="shared" si="3"/>
        <v>1600450</v>
      </c>
      <c r="AK9" s="2">
        <f t="shared" si="4"/>
        <v>153689.13429387257</v>
      </c>
      <c r="AL9" s="2">
        <f t="shared" si="5"/>
        <v>4</v>
      </c>
      <c r="AM9" s="2">
        <f t="shared" si="6"/>
        <v>3.4937911750683595E+19</v>
      </c>
      <c r="AN9" s="2">
        <f t="shared" si="7"/>
        <v>1.1623363786470377E+19</v>
      </c>
      <c r="AO9" s="2">
        <f t="shared" si="8"/>
        <v>3</v>
      </c>
      <c r="AP9" s="2">
        <f t="shared" si="9"/>
        <v>16.292760455281719</v>
      </c>
      <c r="AQ9" s="2">
        <f t="shared" si="10"/>
        <v>0.76489232840434507</v>
      </c>
      <c r="AR9" s="3" t="str">
        <f t="shared" si="11"/>
        <v>Nontoxic</v>
      </c>
      <c r="AS9" s="2">
        <f t="shared" si="12"/>
        <v>345.09190879197888</v>
      </c>
      <c r="AT9" s="26" t="s">
        <v>884</v>
      </c>
      <c r="AU9" s="4" t="s">
        <v>666</v>
      </c>
      <c r="AV9" s="2">
        <f t="shared" si="13"/>
        <v>3</v>
      </c>
      <c r="AW9" s="2">
        <f t="shared" si="14"/>
        <v>3</v>
      </c>
      <c r="AX9" s="2">
        <f t="shared" si="15"/>
        <v>40835833.333333336</v>
      </c>
      <c r="AY9" s="2">
        <f t="shared" si="16"/>
        <v>23620350000</v>
      </c>
      <c r="AZ9" s="2">
        <f t="shared" si="17"/>
        <v>11830592916.666666</v>
      </c>
      <c r="BA9" s="2">
        <f t="shared" si="18"/>
        <v>1.1666666666666667</v>
      </c>
      <c r="BB9" s="2">
        <f t="shared" si="19"/>
        <v>12.79919386134581</v>
      </c>
      <c r="BC9" s="2">
        <v>6.6349999999999998</v>
      </c>
      <c r="BD9" s="2" t="str">
        <f t="shared" si="20"/>
        <v>Sig Diff Var</v>
      </c>
      <c r="BE9" s="2">
        <f t="shared" si="21"/>
        <v>3.29836942792149E-4</v>
      </c>
      <c r="BF9" s="2" t="str">
        <f t="shared" si="22"/>
        <v>NS</v>
      </c>
      <c r="BG9" s="2" t="str">
        <f t="shared" si="23"/>
        <v>NS</v>
      </c>
      <c r="BH9" s="2" t="str">
        <f t="shared" si="24"/>
        <v/>
      </c>
      <c r="BI9" s="2" t="str">
        <f t="shared" si="25"/>
        <v/>
      </c>
      <c r="BJ9" s="2" t="str">
        <f t="shared" si="26"/>
        <v/>
      </c>
    </row>
    <row r="10" spans="1:62" x14ac:dyDescent="0.2">
      <c r="A10" s="1" t="s">
        <v>926</v>
      </c>
      <c r="B10" s="27" t="s">
        <v>1204</v>
      </c>
      <c r="C10" s="28">
        <v>38910</v>
      </c>
      <c r="D10" s="7">
        <v>0.66666666666666663</v>
      </c>
      <c r="E10" s="1">
        <v>0.1</v>
      </c>
      <c r="F10" s="1" t="s">
        <v>57</v>
      </c>
      <c r="G10" s="1" t="s">
        <v>1173</v>
      </c>
      <c r="H10" s="27" t="s">
        <v>886</v>
      </c>
      <c r="I10" s="27" t="s">
        <v>887</v>
      </c>
      <c r="J10" s="27" t="s">
        <v>888</v>
      </c>
      <c r="K10" s="2">
        <v>0.75</v>
      </c>
      <c r="L10" s="2">
        <v>0.25</v>
      </c>
      <c r="M10" s="27">
        <v>456300</v>
      </c>
      <c r="N10" s="27">
        <v>471900</v>
      </c>
      <c r="O10" s="27">
        <v>463900</v>
      </c>
      <c r="P10" s="27">
        <v>463000</v>
      </c>
      <c r="Q10" s="29"/>
      <c r="R10" s="29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">
        <f t="shared" si="0"/>
        <v>463775</v>
      </c>
      <c r="AD10" s="2">
        <f t="shared" si="1"/>
        <v>6390.2921164320287</v>
      </c>
      <c r="AE10" s="2">
        <f t="shared" si="2"/>
        <v>4</v>
      </c>
      <c r="AF10" s="27">
        <v>2328000</v>
      </c>
      <c r="AG10" s="27">
        <v>1451100</v>
      </c>
      <c r="AH10" s="27">
        <v>1643800</v>
      </c>
      <c r="AI10" s="27">
        <v>1821900</v>
      </c>
      <c r="AJ10" s="2">
        <f t="shared" si="3"/>
        <v>1811200</v>
      </c>
      <c r="AK10" s="2">
        <f t="shared" si="4"/>
        <v>376338.27868023206</v>
      </c>
      <c r="AL10" s="2">
        <f t="shared" si="5"/>
        <v>4</v>
      </c>
      <c r="AM10" s="2">
        <f t="shared" si="6"/>
        <v>1.2541066004567255E+21</v>
      </c>
      <c r="AN10" s="2">
        <f t="shared" si="7"/>
        <v>4.1789998037245998E+20</v>
      </c>
      <c r="AO10" s="2">
        <f t="shared" si="8"/>
        <v>3</v>
      </c>
      <c r="AP10" s="2">
        <f t="shared" si="9"/>
        <v>7.776249082588488</v>
      </c>
      <c r="AQ10" s="2">
        <f t="shared" si="10"/>
        <v>0.76489232840434507</v>
      </c>
      <c r="AR10" s="3" t="str">
        <f t="shared" si="11"/>
        <v>Nontoxic</v>
      </c>
      <c r="AS10" s="2">
        <f t="shared" si="12"/>
        <v>390.53420300792408</v>
      </c>
      <c r="AT10" s="26" t="s">
        <v>884</v>
      </c>
      <c r="AU10" s="4" t="s">
        <v>666</v>
      </c>
      <c r="AV10" s="2">
        <f t="shared" si="13"/>
        <v>3</v>
      </c>
      <c r="AW10" s="2">
        <f t="shared" si="14"/>
        <v>3</v>
      </c>
      <c r="AX10" s="2">
        <f t="shared" si="15"/>
        <v>40835833.333333336</v>
      </c>
      <c r="AY10" s="2">
        <f t="shared" si="16"/>
        <v>141630500000</v>
      </c>
      <c r="AZ10" s="2">
        <f t="shared" si="17"/>
        <v>70835667916.666672</v>
      </c>
      <c r="BA10" s="2">
        <f t="shared" si="18"/>
        <v>1.1666666666666667</v>
      </c>
      <c r="BB10" s="2">
        <f t="shared" si="19"/>
        <v>17.397511913462818</v>
      </c>
      <c r="BC10" s="2">
        <v>6.6349999999999998</v>
      </c>
      <c r="BD10" s="2" t="str">
        <f t="shared" si="20"/>
        <v>Sig Diff Var</v>
      </c>
      <c r="BE10" s="2">
        <f t="shared" si="21"/>
        <v>2.8005205113174354E-3</v>
      </c>
      <c r="BF10" s="2" t="str">
        <f t="shared" si="22"/>
        <v>NS</v>
      </c>
      <c r="BG10" s="2" t="str">
        <f t="shared" si="23"/>
        <v>NS</v>
      </c>
      <c r="BH10" s="2" t="str">
        <f t="shared" si="24"/>
        <v/>
      </c>
      <c r="BI10" s="2" t="str">
        <f t="shared" si="25"/>
        <v/>
      </c>
      <c r="BJ10" s="2" t="str">
        <f t="shared" si="26"/>
        <v/>
      </c>
    </row>
    <row r="11" spans="1:62" x14ac:dyDescent="0.2">
      <c r="A11" s="1" t="s">
        <v>926</v>
      </c>
      <c r="B11" s="27" t="s">
        <v>956</v>
      </c>
      <c r="C11" s="28">
        <v>39414</v>
      </c>
      <c r="D11" s="7">
        <v>0.35416666666666669</v>
      </c>
      <c r="E11" s="1">
        <v>0.1</v>
      </c>
      <c r="F11" s="1" t="s">
        <v>57</v>
      </c>
      <c r="G11" s="1" t="s">
        <v>962</v>
      </c>
      <c r="H11" s="27" t="s">
        <v>886</v>
      </c>
      <c r="I11" s="27" t="s">
        <v>887</v>
      </c>
      <c r="J11" s="27" t="s">
        <v>888</v>
      </c>
      <c r="K11" s="2">
        <v>0.75</v>
      </c>
      <c r="L11" s="2">
        <v>0.25</v>
      </c>
      <c r="M11" s="27">
        <v>1420000</v>
      </c>
      <c r="N11" s="27">
        <v>1400000</v>
      </c>
      <c r="O11" s="27">
        <v>1420000</v>
      </c>
      <c r="P11" s="27">
        <v>1410000</v>
      </c>
      <c r="Q11" s="29"/>
      <c r="R11" s="29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">
        <f t="shared" si="0"/>
        <v>1412500</v>
      </c>
      <c r="AD11" s="2">
        <f t="shared" si="1"/>
        <v>9574.2710775633805</v>
      </c>
      <c r="AE11" s="2">
        <f t="shared" si="2"/>
        <v>4</v>
      </c>
      <c r="AF11" s="27">
        <v>1420000</v>
      </c>
      <c r="AG11" s="27">
        <v>1410000</v>
      </c>
      <c r="AH11" s="27">
        <v>1400000</v>
      </c>
      <c r="AI11" s="27">
        <v>1430000</v>
      </c>
      <c r="AJ11" s="2">
        <f t="shared" si="3"/>
        <v>1415000</v>
      </c>
      <c r="AK11" s="2">
        <f t="shared" si="4"/>
        <v>12909.944487358056</v>
      </c>
      <c r="AL11" s="2">
        <f t="shared" si="5"/>
        <v>4</v>
      </c>
      <c r="AM11" s="2">
        <f t="shared" si="6"/>
        <v>2976498074001736</v>
      </c>
      <c r="AN11" s="2">
        <f t="shared" si="7"/>
        <v>634093108000578.63</v>
      </c>
      <c r="AO11" s="2">
        <f t="shared" si="8"/>
        <v>5</v>
      </c>
      <c r="AP11" s="2">
        <f t="shared" si="9"/>
        <v>48.146628667318332</v>
      </c>
      <c r="AQ11" s="2">
        <f t="shared" si="10"/>
        <v>0.72668684380042159</v>
      </c>
      <c r="AR11" s="3" t="str">
        <f t="shared" si="11"/>
        <v>Nontoxic</v>
      </c>
      <c r="AS11" s="2">
        <f t="shared" si="12"/>
        <v>100.17699115044248</v>
      </c>
      <c r="AT11" s="26" t="s">
        <v>884</v>
      </c>
      <c r="AU11" s="4" t="s">
        <v>666</v>
      </c>
      <c r="AV11" s="2">
        <f t="shared" si="13"/>
        <v>3</v>
      </c>
      <c r="AW11" s="2">
        <f t="shared" si="14"/>
        <v>3</v>
      </c>
      <c r="AX11" s="2">
        <f t="shared" si="15"/>
        <v>91666666.666666657</v>
      </c>
      <c r="AY11" s="2">
        <f t="shared" si="16"/>
        <v>166666666.66666666</v>
      </c>
      <c r="AZ11" s="2">
        <f t="shared" si="17"/>
        <v>129166666.66666667</v>
      </c>
      <c r="BA11" s="2">
        <f t="shared" si="18"/>
        <v>1.1666666666666667</v>
      </c>
      <c r="BB11" s="2">
        <f t="shared" si="19"/>
        <v>0.22642071813783102</v>
      </c>
      <c r="BC11" s="2">
        <v>6.6349999999999998</v>
      </c>
      <c r="BD11" s="2" t="str">
        <f t="shared" si="20"/>
        <v>Same Var</v>
      </c>
      <c r="BE11" s="2">
        <f t="shared" si="21"/>
        <v>0.38313003287967418</v>
      </c>
      <c r="BF11" s="2" t="str">
        <f t="shared" si="22"/>
        <v>NS</v>
      </c>
      <c r="BG11" s="2" t="str">
        <f t="shared" si="23"/>
        <v>NS</v>
      </c>
      <c r="BH11" s="2" t="str">
        <f t="shared" si="24"/>
        <v/>
      </c>
      <c r="BI11" s="2" t="str">
        <f t="shared" si="25"/>
        <v/>
      </c>
      <c r="BJ11" s="2" t="str">
        <f t="shared" si="26"/>
        <v/>
      </c>
    </row>
    <row r="12" spans="1:62" x14ac:dyDescent="0.2">
      <c r="A12" s="1" t="s">
        <v>926</v>
      </c>
      <c r="B12" s="27" t="s">
        <v>977</v>
      </c>
      <c r="C12" s="28">
        <v>39414</v>
      </c>
      <c r="D12" s="7">
        <v>0.40277777777777779</v>
      </c>
      <c r="E12" s="1">
        <v>0.1</v>
      </c>
      <c r="F12" s="1" t="s">
        <v>57</v>
      </c>
      <c r="G12" s="1" t="s">
        <v>962</v>
      </c>
      <c r="H12" s="27" t="s">
        <v>886</v>
      </c>
      <c r="I12" s="27" t="s">
        <v>887</v>
      </c>
      <c r="J12" s="27" t="s">
        <v>888</v>
      </c>
      <c r="K12" s="2">
        <v>0.75</v>
      </c>
      <c r="L12" s="2">
        <v>0.25</v>
      </c>
      <c r="M12" s="27">
        <v>1420000</v>
      </c>
      <c r="N12" s="27">
        <v>1400000</v>
      </c>
      <c r="O12" s="27">
        <v>1420000</v>
      </c>
      <c r="P12" s="27">
        <v>1410000</v>
      </c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">
        <f t="shared" si="0"/>
        <v>1412500</v>
      </c>
      <c r="AD12" s="2">
        <f t="shared" si="1"/>
        <v>9574.2710775633805</v>
      </c>
      <c r="AE12" s="2">
        <f t="shared" si="2"/>
        <v>4</v>
      </c>
      <c r="AF12" s="27">
        <v>1480000</v>
      </c>
      <c r="AG12" s="27">
        <v>1510000</v>
      </c>
      <c r="AH12" s="27">
        <v>1510000</v>
      </c>
      <c r="AI12" s="27">
        <v>1490000</v>
      </c>
      <c r="AJ12" s="2">
        <f t="shared" si="3"/>
        <v>1497500</v>
      </c>
      <c r="AK12" s="2">
        <f t="shared" si="4"/>
        <v>15000</v>
      </c>
      <c r="AL12" s="2">
        <f t="shared" si="5"/>
        <v>4</v>
      </c>
      <c r="AM12" s="2">
        <f t="shared" si="6"/>
        <v>4780426025390625</v>
      </c>
      <c r="AN12" s="2">
        <f t="shared" si="7"/>
        <v>1110076904296875</v>
      </c>
      <c r="AO12" s="2">
        <f t="shared" si="8"/>
        <v>4</v>
      </c>
      <c r="AP12" s="2">
        <f t="shared" si="9"/>
        <v>52.690386562998306</v>
      </c>
      <c r="AQ12" s="2">
        <f t="shared" si="10"/>
        <v>0.74069708411268287</v>
      </c>
      <c r="AR12" s="3" t="str">
        <f t="shared" si="11"/>
        <v>Nontoxic</v>
      </c>
      <c r="AS12" s="2">
        <f t="shared" si="12"/>
        <v>106.01769911504424</v>
      </c>
      <c r="AT12" s="26" t="s">
        <v>884</v>
      </c>
      <c r="AU12" s="4" t="s">
        <v>666</v>
      </c>
      <c r="AV12" s="2">
        <f t="shared" si="13"/>
        <v>3</v>
      </c>
      <c r="AW12" s="2">
        <f t="shared" si="14"/>
        <v>3</v>
      </c>
      <c r="AX12" s="2">
        <f t="shared" si="15"/>
        <v>91666666.666666657</v>
      </c>
      <c r="AY12" s="2">
        <f t="shared" si="16"/>
        <v>225000000</v>
      </c>
      <c r="AZ12" s="2">
        <f t="shared" si="17"/>
        <v>158333333.33333334</v>
      </c>
      <c r="BA12" s="2">
        <f t="shared" si="18"/>
        <v>1.1666666666666667</v>
      </c>
      <c r="BB12" s="2">
        <f t="shared" si="19"/>
        <v>0.50180353593474281</v>
      </c>
      <c r="BC12" s="2">
        <v>6.6349999999999998</v>
      </c>
      <c r="BD12" s="2" t="str">
        <f t="shared" si="20"/>
        <v>Same Var</v>
      </c>
      <c r="BE12" s="2">
        <f t="shared" si="21"/>
        <v>3.7561283928269501E-5</v>
      </c>
      <c r="BF12" s="2" t="str">
        <f t="shared" si="22"/>
        <v>NS</v>
      </c>
      <c r="BG12" s="2" t="str">
        <f t="shared" si="23"/>
        <v>NS</v>
      </c>
      <c r="BH12" s="2" t="str">
        <f t="shared" si="24"/>
        <v/>
      </c>
      <c r="BI12" s="2" t="str">
        <f t="shared" si="25"/>
        <v/>
      </c>
      <c r="BJ12" s="2" t="str">
        <f t="shared" si="26"/>
        <v/>
      </c>
    </row>
    <row r="13" spans="1:62" x14ac:dyDescent="0.2">
      <c r="A13" s="1" t="s">
        <v>926</v>
      </c>
      <c r="B13" s="27" t="s">
        <v>979</v>
      </c>
      <c r="C13" s="28">
        <v>39414</v>
      </c>
      <c r="D13" s="7">
        <v>0.3263888888888889</v>
      </c>
      <c r="E13" s="1">
        <v>0.1</v>
      </c>
      <c r="F13" s="1" t="s">
        <v>57</v>
      </c>
      <c r="G13" s="1" t="s">
        <v>962</v>
      </c>
      <c r="H13" s="27" t="s">
        <v>886</v>
      </c>
      <c r="I13" s="27" t="s">
        <v>887</v>
      </c>
      <c r="J13" s="27" t="s">
        <v>888</v>
      </c>
      <c r="K13" s="2">
        <v>0.75</v>
      </c>
      <c r="L13" s="2">
        <v>0.25</v>
      </c>
      <c r="M13" s="27">
        <v>1420000</v>
      </c>
      <c r="N13" s="27">
        <v>1400000</v>
      </c>
      <c r="O13" s="27">
        <v>1420000</v>
      </c>
      <c r="P13" s="27">
        <v>1410000</v>
      </c>
      <c r="Q13" s="29"/>
      <c r="R13" s="29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">
        <f t="shared" si="0"/>
        <v>1412500</v>
      </c>
      <c r="AD13" s="2">
        <f t="shared" si="1"/>
        <v>9574.2710775633805</v>
      </c>
      <c r="AE13" s="2">
        <f t="shared" si="2"/>
        <v>4</v>
      </c>
      <c r="AF13" s="27">
        <v>1470000</v>
      </c>
      <c r="AG13" s="27">
        <v>1490000</v>
      </c>
      <c r="AH13" s="27">
        <v>1450000</v>
      </c>
      <c r="AI13" s="27">
        <v>1430000</v>
      </c>
      <c r="AJ13" s="2">
        <f t="shared" si="3"/>
        <v>1460000</v>
      </c>
      <c r="AK13" s="2">
        <f t="shared" si="4"/>
        <v>25819.888974716112</v>
      </c>
      <c r="AL13" s="2">
        <f t="shared" si="5"/>
        <v>4</v>
      </c>
      <c r="AM13" s="2">
        <f t="shared" si="6"/>
        <v>3.22408209906684E+16</v>
      </c>
      <c r="AN13" s="2">
        <f t="shared" si="7"/>
        <v>9314648663556132</v>
      </c>
      <c r="AO13" s="2">
        <f t="shared" si="8"/>
        <v>3</v>
      </c>
      <c r="AP13" s="2">
        <f t="shared" si="9"/>
        <v>29.897613535889562</v>
      </c>
      <c r="AQ13" s="2">
        <f t="shared" si="10"/>
        <v>0.76489232840434507</v>
      </c>
      <c r="AR13" s="3" t="str">
        <f t="shared" si="11"/>
        <v>Nontoxic</v>
      </c>
      <c r="AS13" s="2">
        <f t="shared" si="12"/>
        <v>103.36283185840709</v>
      </c>
      <c r="AT13" s="26" t="s">
        <v>884</v>
      </c>
      <c r="AU13" s="4" t="s">
        <v>666</v>
      </c>
      <c r="AV13" s="2">
        <f t="shared" si="13"/>
        <v>3</v>
      </c>
      <c r="AW13" s="2">
        <f t="shared" si="14"/>
        <v>3</v>
      </c>
      <c r="AX13" s="2">
        <f t="shared" si="15"/>
        <v>91666666.666666657</v>
      </c>
      <c r="AY13" s="2">
        <f t="shared" si="16"/>
        <v>666666666.66666663</v>
      </c>
      <c r="AZ13" s="2">
        <f t="shared" si="17"/>
        <v>379166666.66666669</v>
      </c>
      <c r="BA13" s="2">
        <f t="shared" si="18"/>
        <v>1.1666666666666667</v>
      </c>
      <c r="BB13" s="2">
        <f t="shared" si="19"/>
        <v>2.1998641999925854</v>
      </c>
      <c r="BC13" s="2">
        <v>6.6349999999999998</v>
      </c>
      <c r="BD13" s="2" t="str">
        <f t="shared" si="20"/>
        <v>Same Var</v>
      </c>
      <c r="BE13" s="2">
        <f t="shared" si="21"/>
        <v>6.818189185599662E-3</v>
      </c>
      <c r="BF13" s="2" t="str">
        <f t="shared" si="22"/>
        <v>NS</v>
      </c>
      <c r="BG13" s="2" t="str">
        <f t="shared" si="23"/>
        <v>NS</v>
      </c>
      <c r="BH13" s="2" t="str">
        <f t="shared" si="24"/>
        <v/>
      </c>
      <c r="BI13" s="2" t="str">
        <f t="shared" si="25"/>
        <v/>
      </c>
      <c r="BJ13" s="2" t="str">
        <f t="shared" si="26"/>
        <v/>
      </c>
    </row>
    <row r="14" spans="1:62" x14ac:dyDescent="0.2">
      <c r="A14" s="1" t="s">
        <v>926</v>
      </c>
      <c r="B14" s="27" t="s">
        <v>1060</v>
      </c>
      <c r="C14" s="28">
        <v>39414</v>
      </c>
      <c r="D14" s="7">
        <v>0.53472222222222221</v>
      </c>
      <c r="E14" s="1">
        <v>0.1</v>
      </c>
      <c r="F14" s="1" t="s">
        <v>57</v>
      </c>
      <c r="G14" s="1" t="s">
        <v>962</v>
      </c>
      <c r="H14" s="27" t="s">
        <v>886</v>
      </c>
      <c r="I14" s="27" t="s">
        <v>887</v>
      </c>
      <c r="J14" s="27" t="s">
        <v>888</v>
      </c>
      <c r="K14" s="2">
        <v>0.75</v>
      </c>
      <c r="L14" s="2">
        <v>0.25</v>
      </c>
      <c r="M14" s="27">
        <v>1420000</v>
      </c>
      <c r="N14" s="27">
        <v>1400000</v>
      </c>
      <c r="O14" s="27">
        <v>1420000</v>
      </c>
      <c r="P14" s="27">
        <v>1410000</v>
      </c>
      <c r="Q14" s="29"/>
      <c r="R14" s="29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">
        <f t="shared" si="0"/>
        <v>1412500</v>
      </c>
      <c r="AD14" s="2">
        <f t="shared" si="1"/>
        <v>9574.2710775633805</v>
      </c>
      <c r="AE14" s="2">
        <f t="shared" si="2"/>
        <v>4</v>
      </c>
      <c r="AF14" s="27">
        <v>1330000</v>
      </c>
      <c r="AG14" s="27">
        <v>1360000</v>
      </c>
      <c r="AH14" s="27">
        <v>1320000</v>
      </c>
      <c r="AI14" s="27">
        <v>1320000</v>
      </c>
      <c r="AJ14" s="2">
        <f t="shared" si="3"/>
        <v>1332500</v>
      </c>
      <c r="AK14" s="2">
        <f t="shared" si="4"/>
        <v>18929.69448600091</v>
      </c>
      <c r="AL14" s="2">
        <f t="shared" si="5"/>
        <v>4</v>
      </c>
      <c r="AM14" s="2">
        <f t="shared" si="6"/>
        <v>1.0500912136501732E+16</v>
      </c>
      <c r="AN14" s="2">
        <f t="shared" si="7"/>
        <v>2730447274667244.5</v>
      </c>
      <c r="AO14" s="2">
        <f t="shared" si="8"/>
        <v>4</v>
      </c>
      <c r="AP14" s="2">
        <f t="shared" si="9"/>
        <v>26.980792264259325</v>
      </c>
      <c r="AQ14" s="2">
        <f t="shared" si="10"/>
        <v>0.74069708411268287</v>
      </c>
      <c r="AR14" s="3" t="str">
        <f t="shared" si="11"/>
        <v>Nontoxic</v>
      </c>
      <c r="AS14" s="2">
        <f t="shared" si="12"/>
        <v>94.336283185840713</v>
      </c>
      <c r="AT14" s="4" t="s">
        <v>663</v>
      </c>
      <c r="AV14" s="2">
        <f t="shared" si="13"/>
        <v>3</v>
      </c>
      <c r="AW14" s="2">
        <f t="shared" si="14"/>
        <v>3</v>
      </c>
      <c r="AX14" s="2">
        <f t="shared" si="15"/>
        <v>91666666.666666657</v>
      </c>
      <c r="AY14" s="2">
        <f t="shared" si="16"/>
        <v>358333333.33333325</v>
      </c>
      <c r="AZ14" s="2">
        <f t="shared" si="17"/>
        <v>224999999.99999997</v>
      </c>
      <c r="BA14" s="2">
        <f t="shared" si="18"/>
        <v>1.1666666666666667</v>
      </c>
      <c r="BB14" s="2">
        <f t="shared" si="19"/>
        <v>1.1123443119001593</v>
      </c>
      <c r="BC14" s="2">
        <v>6.6349999999999998</v>
      </c>
      <c r="BD14" s="2" t="str">
        <f t="shared" si="20"/>
        <v>Same Var</v>
      </c>
      <c r="BE14" s="2">
        <f t="shared" si="21"/>
        <v>1.4084372006418304E-4</v>
      </c>
      <c r="BF14" s="2" t="str">
        <f t="shared" si="22"/>
        <v>Sig</v>
      </c>
      <c r="BG14" s="2" t="str">
        <f t="shared" si="23"/>
        <v>Sig</v>
      </c>
      <c r="BH14" s="2" t="str">
        <f t="shared" si="24"/>
        <v>Same Var T-test</v>
      </c>
      <c r="BI14" s="2" t="str">
        <f t="shared" si="25"/>
        <v/>
      </c>
      <c r="BJ14" s="2" t="str">
        <f t="shared" si="26"/>
        <v>NOECToxicLess25</v>
      </c>
    </row>
    <row r="15" spans="1:62" x14ac:dyDescent="0.2">
      <c r="A15" s="1" t="s">
        <v>926</v>
      </c>
      <c r="B15" s="27" t="s">
        <v>1304</v>
      </c>
      <c r="C15" s="28">
        <v>39414</v>
      </c>
      <c r="D15" s="7">
        <v>0.49305555555555558</v>
      </c>
      <c r="E15" s="1">
        <v>0.1</v>
      </c>
      <c r="F15" s="1" t="s">
        <v>57</v>
      </c>
      <c r="G15" s="1" t="s">
        <v>962</v>
      </c>
      <c r="H15" s="27" t="s">
        <v>886</v>
      </c>
      <c r="I15" s="27" t="s">
        <v>887</v>
      </c>
      <c r="J15" s="27" t="s">
        <v>888</v>
      </c>
      <c r="K15" s="2">
        <v>0.75</v>
      </c>
      <c r="L15" s="2">
        <v>0.25</v>
      </c>
      <c r="M15" s="27">
        <v>1420000</v>
      </c>
      <c r="N15" s="27">
        <v>1400000</v>
      </c>
      <c r="O15" s="27">
        <v>1420000</v>
      </c>
      <c r="P15" s="27">
        <v>1410000</v>
      </c>
      <c r="Q15" s="29"/>
      <c r="R15" s="29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">
        <f t="shared" si="0"/>
        <v>1412500</v>
      </c>
      <c r="AD15" s="2">
        <f t="shared" si="1"/>
        <v>9574.2710775633805</v>
      </c>
      <c r="AE15" s="2">
        <f t="shared" si="2"/>
        <v>4</v>
      </c>
      <c r="AF15" s="27">
        <v>1190000</v>
      </c>
      <c r="AG15" s="27">
        <v>1200000</v>
      </c>
      <c r="AH15" s="27">
        <v>1210000</v>
      </c>
      <c r="AI15" s="27">
        <v>1220000</v>
      </c>
      <c r="AJ15" s="2">
        <f t="shared" si="3"/>
        <v>1205000</v>
      </c>
      <c r="AK15" s="2">
        <f t="shared" si="4"/>
        <v>12909.944487358056</v>
      </c>
      <c r="AL15" s="2">
        <f t="shared" si="5"/>
        <v>4</v>
      </c>
      <c r="AM15" s="2">
        <f t="shared" si="6"/>
        <v>2976498074001736</v>
      </c>
      <c r="AN15" s="2">
        <f t="shared" si="7"/>
        <v>634093108000578.63</v>
      </c>
      <c r="AO15" s="2">
        <f t="shared" si="8"/>
        <v>5</v>
      </c>
      <c r="AP15" s="2">
        <f t="shared" si="9"/>
        <v>19.715579050061812</v>
      </c>
      <c r="AQ15" s="2">
        <f t="shared" si="10"/>
        <v>0.72668684380042159</v>
      </c>
      <c r="AR15" s="3" t="str">
        <f t="shared" si="11"/>
        <v>Nontoxic</v>
      </c>
      <c r="AS15" s="2">
        <f t="shared" si="12"/>
        <v>85.309734513274336</v>
      </c>
      <c r="AT15" s="4" t="s">
        <v>663</v>
      </c>
      <c r="AV15" s="2">
        <f t="shared" si="13"/>
        <v>3</v>
      </c>
      <c r="AW15" s="2">
        <f t="shared" si="14"/>
        <v>3</v>
      </c>
      <c r="AX15" s="2">
        <f t="shared" si="15"/>
        <v>91666666.666666657</v>
      </c>
      <c r="AY15" s="2">
        <f t="shared" si="16"/>
        <v>166666666.66666666</v>
      </c>
      <c r="AZ15" s="2">
        <f t="shared" si="17"/>
        <v>129166666.66666667</v>
      </c>
      <c r="BA15" s="2">
        <f t="shared" si="18"/>
        <v>1.1666666666666667</v>
      </c>
      <c r="BB15" s="2">
        <f t="shared" si="19"/>
        <v>0.22642071813783102</v>
      </c>
      <c r="BC15" s="2">
        <v>6.6349999999999998</v>
      </c>
      <c r="BD15" s="2" t="str">
        <f t="shared" si="20"/>
        <v>Same Var</v>
      </c>
      <c r="BE15" s="2">
        <f t="shared" si="21"/>
        <v>1.1125287634654144E-7</v>
      </c>
      <c r="BF15" s="2" t="str">
        <f t="shared" si="22"/>
        <v>Sig</v>
      </c>
      <c r="BG15" s="2" t="str">
        <f t="shared" si="23"/>
        <v>Sig</v>
      </c>
      <c r="BH15" s="2" t="str">
        <f t="shared" si="24"/>
        <v>Same Var T-test</v>
      </c>
      <c r="BI15" s="2" t="str">
        <f t="shared" si="25"/>
        <v/>
      </c>
      <c r="BJ15" s="2" t="str">
        <f t="shared" si="26"/>
        <v>NOECToxicLess25</v>
      </c>
    </row>
    <row r="16" spans="1:62" x14ac:dyDescent="0.2">
      <c r="A16" s="1" t="s">
        <v>142</v>
      </c>
      <c r="B16" s="27" t="s">
        <v>482</v>
      </c>
      <c r="C16" s="28">
        <v>37770</v>
      </c>
      <c r="D16" s="7">
        <v>0.46666666666666667</v>
      </c>
      <c r="E16" s="1">
        <v>0.1</v>
      </c>
      <c r="F16" s="1" t="s">
        <v>57</v>
      </c>
      <c r="G16" s="1" t="s">
        <v>1100</v>
      </c>
      <c r="H16" s="27" t="s">
        <v>886</v>
      </c>
      <c r="I16" s="27" t="s">
        <v>887</v>
      </c>
      <c r="J16" s="27" t="s">
        <v>888</v>
      </c>
      <c r="K16" s="2">
        <v>0.75</v>
      </c>
      <c r="L16" s="2">
        <v>0.25</v>
      </c>
      <c r="M16" s="27">
        <v>2030000</v>
      </c>
      <c r="N16" s="27">
        <v>2020000</v>
      </c>
      <c r="O16" s="27">
        <v>2040000</v>
      </c>
      <c r="P16" s="29"/>
      <c r="Q16" s="29"/>
      <c r="R16" s="29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">
        <f t="shared" si="0"/>
        <v>2030000</v>
      </c>
      <c r="AD16" s="2">
        <f t="shared" si="1"/>
        <v>10000</v>
      </c>
      <c r="AE16" s="2">
        <f t="shared" si="2"/>
        <v>3</v>
      </c>
      <c r="AF16" s="27">
        <v>5500000</v>
      </c>
      <c r="AG16" s="27">
        <v>5170000</v>
      </c>
      <c r="AH16" s="27">
        <v>5370000</v>
      </c>
      <c r="AI16" s="29"/>
      <c r="AJ16" s="2">
        <f t="shared" si="3"/>
        <v>5346666.666666667</v>
      </c>
      <c r="AK16" s="2">
        <f t="shared" si="4"/>
        <v>166232.76853055577</v>
      </c>
      <c r="AL16" s="2">
        <f t="shared" si="5"/>
        <v>3</v>
      </c>
      <c r="AM16" s="2">
        <f t="shared" si="6"/>
        <v>8.5190336130401223E+19</v>
      </c>
      <c r="AN16" s="2">
        <f t="shared" si="7"/>
        <v>4.2422459731867279E+19</v>
      </c>
      <c r="AO16" s="2">
        <f t="shared" si="8"/>
        <v>2</v>
      </c>
      <c r="AP16" s="2">
        <f t="shared" si="9"/>
        <v>39.805146687412304</v>
      </c>
      <c r="AQ16" s="2">
        <f t="shared" si="10"/>
        <v>0.81649658092772592</v>
      </c>
      <c r="AR16" s="3" t="str">
        <f t="shared" si="11"/>
        <v>Nontoxic</v>
      </c>
      <c r="AS16" s="2">
        <f t="shared" si="12"/>
        <v>263.3825944170772</v>
      </c>
      <c r="AT16" s="26" t="s">
        <v>884</v>
      </c>
      <c r="AU16" s="4" t="s">
        <v>666</v>
      </c>
      <c r="AV16" s="2">
        <f t="shared" si="13"/>
        <v>2</v>
      </c>
      <c r="AW16" s="2">
        <f t="shared" si="14"/>
        <v>2</v>
      </c>
      <c r="AX16" s="2">
        <f t="shared" si="15"/>
        <v>100000000</v>
      </c>
      <c r="AY16" s="2">
        <f t="shared" si="16"/>
        <v>27633333333.333332</v>
      </c>
      <c r="AZ16" s="2">
        <f t="shared" si="17"/>
        <v>13866666666.666666</v>
      </c>
      <c r="BA16" s="2">
        <f t="shared" si="18"/>
        <v>1.25</v>
      </c>
      <c r="BB16" s="2">
        <f t="shared" si="19"/>
        <v>6.7880609227505833</v>
      </c>
      <c r="BC16" s="2">
        <v>6.6349999999999998</v>
      </c>
      <c r="BD16" s="2" t="str">
        <f t="shared" si="20"/>
        <v>Sig Diff Var</v>
      </c>
      <c r="BE16" s="2">
        <f t="shared" si="21"/>
        <v>4.0248959797619001E-4</v>
      </c>
      <c r="BF16" s="2" t="str">
        <f t="shared" si="22"/>
        <v>NS</v>
      </c>
      <c r="BG16" s="2" t="str">
        <f t="shared" si="23"/>
        <v>NS</v>
      </c>
      <c r="BH16" s="2" t="str">
        <f t="shared" si="24"/>
        <v/>
      </c>
      <c r="BI16" s="2" t="str">
        <f t="shared" si="25"/>
        <v/>
      </c>
      <c r="BJ16" s="2" t="str">
        <f t="shared" si="26"/>
        <v/>
      </c>
    </row>
    <row r="17" spans="1:62" x14ac:dyDescent="0.2">
      <c r="A17" s="1" t="s">
        <v>142</v>
      </c>
      <c r="B17" s="27" t="s">
        <v>1231</v>
      </c>
      <c r="C17" s="28">
        <v>37770</v>
      </c>
      <c r="D17" s="7">
        <v>0.375</v>
      </c>
      <c r="E17" s="1">
        <v>0.1</v>
      </c>
      <c r="F17" s="1" t="s">
        <v>57</v>
      </c>
      <c r="G17" s="1" t="s">
        <v>1100</v>
      </c>
      <c r="H17" s="27" t="s">
        <v>886</v>
      </c>
      <c r="I17" s="27" t="s">
        <v>887</v>
      </c>
      <c r="J17" s="27" t="s">
        <v>888</v>
      </c>
      <c r="K17" s="2">
        <v>0.75</v>
      </c>
      <c r="L17" s="2">
        <v>0.25</v>
      </c>
      <c r="M17" s="27">
        <v>2030000</v>
      </c>
      <c r="N17" s="27">
        <v>2020000</v>
      </c>
      <c r="O17" s="27">
        <v>2040000</v>
      </c>
      <c r="P17" s="29"/>
      <c r="Q17" s="29"/>
      <c r="R17" s="29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">
        <f t="shared" si="0"/>
        <v>2030000</v>
      </c>
      <c r="AD17" s="2">
        <f t="shared" si="1"/>
        <v>10000</v>
      </c>
      <c r="AE17" s="2">
        <f t="shared" si="2"/>
        <v>3</v>
      </c>
      <c r="AF17" s="27">
        <v>4200000</v>
      </c>
      <c r="AG17" s="27">
        <v>4260000</v>
      </c>
      <c r="AH17" s="27">
        <v>4240000</v>
      </c>
      <c r="AI17" s="29"/>
      <c r="AJ17" s="2">
        <f t="shared" si="3"/>
        <v>4233333.333333333</v>
      </c>
      <c r="AK17" s="2">
        <f t="shared" si="4"/>
        <v>30550.50463303893</v>
      </c>
      <c r="AL17" s="2">
        <f t="shared" si="5"/>
        <v>3</v>
      </c>
      <c r="AM17" s="2">
        <f t="shared" si="6"/>
        <v>1.0880835262345675E+17</v>
      </c>
      <c r="AN17" s="2">
        <f t="shared" si="7"/>
        <v>4.857084297839504E+16</v>
      </c>
      <c r="AO17" s="2">
        <f t="shared" si="8"/>
        <v>2</v>
      </c>
      <c r="AP17" s="2">
        <f t="shared" si="9"/>
        <v>149.25787645618749</v>
      </c>
      <c r="AQ17" s="2">
        <f t="shared" si="10"/>
        <v>0.81649658092772592</v>
      </c>
      <c r="AR17" s="3" t="str">
        <f t="shared" si="11"/>
        <v>Nontoxic</v>
      </c>
      <c r="AS17" s="2">
        <f t="shared" si="12"/>
        <v>208.53858784893268</v>
      </c>
      <c r="AT17" s="26" t="s">
        <v>884</v>
      </c>
      <c r="AU17" s="4" t="s">
        <v>666</v>
      </c>
      <c r="AV17" s="2">
        <f t="shared" si="13"/>
        <v>2</v>
      </c>
      <c r="AW17" s="2">
        <f t="shared" si="14"/>
        <v>2</v>
      </c>
      <c r="AX17" s="2">
        <f t="shared" si="15"/>
        <v>100000000</v>
      </c>
      <c r="AY17" s="2">
        <f t="shared" si="16"/>
        <v>933333333.33333313</v>
      </c>
      <c r="AZ17" s="2">
        <f t="shared" si="17"/>
        <v>516666666.66666657</v>
      </c>
      <c r="BA17" s="2">
        <f t="shared" si="18"/>
        <v>1.25</v>
      </c>
      <c r="BB17" s="2">
        <f t="shared" si="19"/>
        <v>1.6813811984113385</v>
      </c>
      <c r="BC17" s="2">
        <v>6.6349999999999998</v>
      </c>
      <c r="BD17" s="2" t="str">
        <f t="shared" si="20"/>
        <v>Same Var</v>
      </c>
      <c r="BE17" s="2">
        <f t="shared" si="21"/>
        <v>1.5095010104415509E-8</v>
      </c>
      <c r="BF17" s="2" t="str">
        <f t="shared" si="22"/>
        <v>NS</v>
      </c>
      <c r="BG17" s="2" t="str">
        <f t="shared" si="23"/>
        <v>NS</v>
      </c>
      <c r="BH17" s="2" t="str">
        <f t="shared" si="24"/>
        <v/>
      </c>
      <c r="BI17" s="2" t="str">
        <f t="shared" si="25"/>
        <v/>
      </c>
      <c r="BJ17" s="2" t="str">
        <f t="shared" si="26"/>
        <v/>
      </c>
    </row>
    <row r="18" spans="1:62" x14ac:dyDescent="0.2">
      <c r="A18" s="1" t="s">
        <v>142</v>
      </c>
      <c r="B18" s="27" t="s">
        <v>516</v>
      </c>
      <c r="C18" s="28">
        <v>37770</v>
      </c>
      <c r="D18" s="7">
        <v>0.55972222222222223</v>
      </c>
      <c r="E18" s="1">
        <v>0.1</v>
      </c>
      <c r="F18" s="1" t="s">
        <v>57</v>
      </c>
      <c r="G18" s="1" t="s">
        <v>1100</v>
      </c>
      <c r="H18" s="27" t="s">
        <v>886</v>
      </c>
      <c r="I18" s="27" t="s">
        <v>887</v>
      </c>
      <c r="J18" s="27" t="s">
        <v>888</v>
      </c>
      <c r="K18" s="2">
        <v>0.75</v>
      </c>
      <c r="L18" s="2">
        <v>0.25</v>
      </c>
      <c r="M18" s="27">
        <v>2030000</v>
      </c>
      <c r="N18" s="27">
        <v>2020000</v>
      </c>
      <c r="O18" s="27">
        <v>2040000</v>
      </c>
      <c r="P18" s="29"/>
      <c r="Q18" s="29"/>
      <c r="R18" s="29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">
        <f t="shared" si="0"/>
        <v>2030000</v>
      </c>
      <c r="AD18" s="2">
        <f t="shared" si="1"/>
        <v>10000</v>
      </c>
      <c r="AE18" s="2">
        <f t="shared" si="2"/>
        <v>3</v>
      </c>
      <c r="AF18" s="27">
        <v>3540000</v>
      </c>
      <c r="AG18" s="27">
        <v>3450000</v>
      </c>
      <c r="AH18" s="27">
        <v>3480000</v>
      </c>
      <c r="AI18" s="29"/>
      <c r="AJ18" s="2">
        <f t="shared" si="3"/>
        <v>3490000</v>
      </c>
      <c r="AK18" s="2">
        <f t="shared" si="4"/>
        <v>45825.756949558403</v>
      </c>
      <c r="AL18" s="2">
        <f t="shared" si="5"/>
        <v>3</v>
      </c>
      <c r="AM18" s="2">
        <f t="shared" si="6"/>
        <v>5.1660156250000019E+17</v>
      </c>
      <c r="AN18" s="2">
        <f t="shared" si="7"/>
        <v>2.451757812500001E+17</v>
      </c>
      <c r="AO18" s="2">
        <f t="shared" si="8"/>
        <v>2</v>
      </c>
      <c r="AP18" s="2">
        <f t="shared" si="9"/>
        <v>73.388128408512685</v>
      </c>
      <c r="AQ18" s="2">
        <f t="shared" si="10"/>
        <v>0.81649658092772592</v>
      </c>
      <c r="AR18" s="3" t="str">
        <f t="shared" si="11"/>
        <v>Nontoxic</v>
      </c>
      <c r="AS18" s="2">
        <f t="shared" si="12"/>
        <v>171.92118226600985</v>
      </c>
      <c r="AT18" s="26" t="s">
        <v>884</v>
      </c>
      <c r="AU18" s="4" t="s">
        <v>666</v>
      </c>
      <c r="AV18" s="2">
        <f t="shared" si="13"/>
        <v>2</v>
      </c>
      <c r="AW18" s="2">
        <f t="shared" si="14"/>
        <v>2</v>
      </c>
      <c r="AX18" s="2">
        <f t="shared" si="15"/>
        <v>100000000</v>
      </c>
      <c r="AY18" s="2">
        <f t="shared" si="16"/>
        <v>2100000000.0000002</v>
      </c>
      <c r="AZ18" s="2">
        <f t="shared" si="17"/>
        <v>1100000000</v>
      </c>
      <c r="BA18" s="2">
        <f t="shared" si="18"/>
        <v>1.25</v>
      </c>
      <c r="BB18" s="2">
        <f t="shared" si="19"/>
        <v>2.8020289725973044</v>
      </c>
      <c r="BC18" s="2">
        <v>6.6349999999999998</v>
      </c>
      <c r="BD18" s="2" t="str">
        <f t="shared" si="20"/>
        <v>Same Var</v>
      </c>
      <c r="BE18" s="2">
        <f t="shared" si="21"/>
        <v>3.5425604724139682E-7</v>
      </c>
      <c r="BF18" s="2" t="str">
        <f t="shared" si="22"/>
        <v>NS</v>
      </c>
      <c r="BG18" s="2" t="str">
        <f t="shared" si="23"/>
        <v>NS</v>
      </c>
      <c r="BH18" s="2" t="str">
        <f t="shared" si="24"/>
        <v/>
      </c>
      <c r="BI18" s="2" t="str">
        <f t="shared" si="25"/>
        <v/>
      </c>
      <c r="BJ18" s="2" t="str">
        <f t="shared" si="26"/>
        <v/>
      </c>
    </row>
    <row r="19" spans="1:62" x14ac:dyDescent="0.2">
      <c r="A19" s="1" t="s">
        <v>142</v>
      </c>
      <c r="B19" s="27" t="s">
        <v>1246</v>
      </c>
      <c r="C19" s="28">
        <v>37770</v>
      </c>
      <c r="D19" s="7">
        <v>0.52500000000000002</v>
      </c>
      <c r="E19" s="1">
        <v>0.1</v>
      </c>
      <c r="F19" s="1" t="s">
        <v>57</v>
      </c>
      <c r="G19" s="1" t="s">
        <v>1248</v>
      </c>
      <c r="H19" s="27" t="s">
        <v>886</v>
      </c>
      <c r="I19" s="27" t="s">
        <v>887</v>
      </c>
      <c r="J19" s="27" t="s">
        <v>888</v>
      </c>
      <c r="K19" s="2">
        <v>0.75</v>
      </c>
      <c r="L19" s="2">
        <v>0.25</v>
      </c>
      <c r="M19" s="27">
        <v>2030000</v>
      </c>
      <c r="N19" s="27">
        <v>2020000</v>
      </c>
      <c r="O19" s="27">
        <v>2040000</v>
      </c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">
        <f t="shared" si="0"/>
        <v>2030000</v>
      </c>
      <c r="AD19" s="2">
        <f t="shared" si="1"/>
        <v>10000</v>
      </c>
      <c r="AE19" s="2">
        <f t="shared" si="2"/>
        <v>3</v>
      </c>
      <c r="AF19" s="27">
        <v>7160000</v>
      </c>
      <c r="AG19" s="27">
        <v>5840000</v>
      </c>
      <c r="AH19" s="27">
        <v>6510000</v>
      </c>
      <c r="AI19" s="29"/>
      <c r="AJ19" s="2">
        <f t="shared" si="3"/>
        <v>6503333.333333333</v>
      </c>
      <c r="AK19" s="2">
        <f t="shared" si="4"/>
        <v>660025.25204217248</v>
      </c>
      <c r="AL19" s="2">
        <f t="shared" si="5"/>
        <v>3</v>
      </c>
      <c r="AM19" s="2">
        <f t="shared" si="6"/>
        <v>2.1091712558352623E+22</v>
      </c>
      <c r="AN19" s="2">
        <f t="shared" si="7"/>
        <v>1.0543133570842979E+22</v>
      </c>
      <c r="AO19" s="2">
        <f t="shared" si="8"/>
        <v>2</v>
      </c>
      <c r="AP19" s="2">
        <f t="shared" si="9"/>
        <v>13.069953689964015</v>
      </c>
      <c r="AQ19" s="2">
        <f t="shared" si="10"/>
        <v>0.81649658092772592</v>
      </c>
      <c r="AR19" s="3" t="str">
        <f t="shared" si="11"/>
        <v>Nontoxic</v>
      </c>
      <c r="AS19" s="2">
        <f t="shared" si="12"/>
        <v>320.36124794745484</v>
      </c>
      <c r="AT19" s="26" t="s">
        <v>884</v>
      </c>
      <c r="AU19" s="4" t="s">
        <v>666</v>
      </c>
      <c r="AV19" s="2">
        <f t="shared" si="13"/>
        <v>2</v>
      </c>
      <c r="AW19" s="2">
        <f t="shared" si="14"/>
        <v>2</v>
      </c>
      <c r="AX19" s="2">
        <f t="shared" si="15"/>
        <v>100000000</v>
      </c>
      <c r="AY19" s="2">
        <f t="shared" si="16"/>
        <v>435633333333.33331</v>
      </c>
      <c r="AZ19" s="2">
        <f t="shared" si="17"/>
        <v>217866666666.66666</v>
      </c>
      <c r="BA19" s="2">
        <f t="shared" si="18"/>
        <v>1.25</v>
      </c>
      <c r="BB19" s="2">
        <f t="shared" si="19"/>
        <v>11.189681106903242</v>
      </c>
      <c r="BC19" s="2">
        <v>6.6349999999999998</v>
      </c>
      <c r="BD19" s="2" t="str">
        <f t="shared" si="20"/>
        <v>Sig Diff Var</v>
      </c>
      <c r="BE19" s="2">
        <f t="shared" si="21"/>
        <v>3.5841293665414818E-3</v>
      </c>
      <c r="BF19" s="2" t="str">
        <f t="shared" si="22"/>
        <v>NS</v>
      </c>
      <c r="BG19" s="2" t="str">
        <f t="shared" si="23"/>
        <v>NS</v>
      </c>
      <c r="BH19" s="2" t="str">
        <f t="shared" si="24"/>
        <v/>
      </c>
      <c r="BI19" s="2" t="str">
        <f t="shared" si="25"/>
        <v/>
      </c>
      <c r="BJ19" s="2" t="str">
        <f t="shared" si="26"/>
        <v/>
      </c>
    </row>
    <row r="20" spans="1:62" x14ac:dyDescent="0.2">
      <c r="A20" s="1" t="s">
        <v>926</v>
      </c>
      <c r="B20" s="27" t="s">
        <v>1024</v>
      </c>
      <c r="C20" s="28">
        <v>39329</v>
      </c>
      <c r="D20" s="7">
        <v>0.51388888888888884</v>
      </c>
      <c r="E20" s="1">
        <v>0.1</v>
      </c>
      <c r="F20" s="1" t="s">
        <v>57</v>
      </c>
      <c r="G20" s="1" t="s">
        <v>1029</v>
      </c>
      <c r="H20" s="27" t="s">
        <v>886</v>
      </c>
      <c r="I20" s="27" t="s">
        <v>887</v>
      </c>
      <c r="J20" s="27" t="s">
        <v>888</v>
      </c>
      <c r="K20" s="2">
        <v>0.75</v>
      </c>
      <c r="L20" s="2">
        <v>0.25</v>
      </c>
      <c r="M20" s="27">
        <v>514292</v>
      </c>
      <c r="N20" s="27">
        <v>501266</v>
      </c>
      <c r="O20" s="27">
        <v>514292</v>
      </c>
      <c r="P20" s="27">
        <v>527318</v>
      </c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">
        <f t="shared" si="0"/>
        <v>514292</v>
      </c>
      <c r="AD20" s="2">
        <f t="shared" si="1"/>
        <v>10635.68446316456</v>
      </c>
      <c r="AE20" s="2">
        <f t="shared" si="2"/>
        <v>4</v>
      </c>
      <c r="AF20" s="27">
        <v>1387034</v>
      </c>
      <c r="AG20" s="27">
        <v>1152566</v>
      </c>
      <c r="AH20" s="27">
        <v>1113488</v>
      </c>
      <c r="AI20" s="27">
        <v>1282826</v>
      </c>
      <c r="AJ20" s="2">
        <f t="shared" si="3"/>
        <v>1233978.5</v>
      </c>
      <c r="AK20" s="2">
        <f t="shared" si="4"/>
        <v>125110.64447520043</v>
      </c>
      <c r="AL20" s="2">
        <f t="shared" si="5"/>
        <v>4</v>
      </c>
      <c r="AM20" s="2">
        <f t="shared" si="6"/>
        <v>1.5437634509639823E+19</v>
      </c>
      <c r="AN20" s="2">
        <f t="shared" si="7"/>
        <v>5.1043798325923123E+18</v>
      </c>
      <c r="AO20" s="2">
        <f t="shared" si="8"/>
        <v>3</v>
      </c>
      <c r="AP20" s="2">
        <f t="shared" si="9"/>
        <v>13.53267162118267</v>
      </c>
      <c r="AQ20" s="2">
        <f t="shared" si="10"/>
        <v>0.76489232840434507</v>
      </c>
      <c r="AR20" s="3" t="str">
        <f t="shared" si="11"/>
        <v>Nontoxic</v>
      </c>
      <c r="AS20" s="2">
        <f t="shared" si="12"/>
        <v>239.93733132150606</v>
      </c>
      <c r="AT20" s="26" t="s">
        <v>884</v>
      </c>
      <c r="AU20" s="4" t="s">
        <v>666</v>
      </c>
      <c r="AV20" s="2">
        <f t="shared" si="13"/>
        <v>3</v>
      </c>
      <c r="AW20" s="2">
        <f t="shared" si="14"/>
        <v>3</v>
      </c>
      <c r="AX20" s="2">
        <f t="shared" si="15"/>
        <v>113117784.00000001</v>
      </c>
      <c r="AY20" s="2">
        <f t="shared" si="16"/>
        <v>15652673361</v>
      </c>
      <c r="AZ20" s="2">
        <f t="shared" si="17"/>
        <v>7882895572.5</v>
      </c>
      <c r="BA20" s="2">
        <f t="shared" si="18"/>
        <v>1.1666666666666667</v>
      </c>
      <c r="BB20" s="2">
        <f t="shared" si="19"/>
        <v>9.1493345115773312</v>
      </c>
      <c r="BC20" s="2">
        <v>6.6349999999999998</v>
      </c>
      <c r="BD20" s="2" t="str">
        <f t="shared" si="20"/>
        <v>Sig Diff Var</v>
      </c>
      <c r="BE20" s="2">
        <f t="shared" si="21"/>
        <v>6.6623670249045075E-4</v>
      </c>
      <c r="BF20" s="2" t="str">
        <f t="shared" si="22"/>
        <v>NS</v>
      </c>
      <c r="BG20" s="2" t="str">
        <f t="shared" si="23"/>
        <v>NS</v>
      </c>
      <c r="BH20" s="2" t="str">
        <f t="shared" si="24"/>
        <v/>
      </c>
      <c r="BI20" s="2" t="str">
        <f t="shared" si="25"/>
        <v/>
      </c>
      <c r="BJ20" s="2" t="str">
        <f t="shared" si="26"/>
        <v/>
      </c>
    </row>
    <row r="21" spans="1:62" x14ac:dyDescent="0.2">
      <c r="A21" s="1" t="s">
        <v>926</v>
      </c>
      <c r="B21" s="27" t="s">
        <v>1268</v>
      </c>
      <c r="C21" s="28">
        <v>39329</v>
      </c>
      <c r="D21" s="7">
        <v>0.33333333333333331</v>
      </c>
      <c r="E21" s="1">
        <v>0.1</v>
      </c>
      <c r="F21" s="1" t="s">
        <v>57</v>
      </c>
      <c r="G21" s="1" t="s">
        <v>1029</v>
      </c>
      <c r="H21" s="27" t="s">
        <v>886</v>
      </c>
      <c r="I21" s="27" t="s">
        <v>887</v>
      </c>
      <c r="J21" s="27" t="s">
        <v>888</v>
      </c>
      <c r="K21" s="2">
        <v>0.75</v>
      </c>
      <c r="L21" s="2">
        <v>0.25</v>
      </c>
      <c r="M21" s="27">
        <v>514292</v>
      </c>
      <c r="N21" s="27">
        <v>501266</v>
      </c>
      <c r="O21" s="27">
        <v>514292</v>
      </c>
      <c r="P21" s="27">
        <v>527318</v>
      </c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">
        <f t="shared" si="0"/>
        <v>514292</v>
      </c>
      <c r="AD21" s="2">
        <f t="shared" si="1"/>
        <v>10635.68446316456</v>
      </c>
      <c r="AE21" s="2">
        <f t="shared" si="2"/>
        <v>4</v>
      </c>
      <c r="AF21" s="27">
        <v>1295852</v>
      </c>
      <c r="AG21" s="27">
        <v>1204670</v>
      </c>
      <c r="AH21" s="27">
        <v>1308878</v>
      </c>
      <c r="AI21" s="27">
        <v>1139540</v>
      </c>
      <c r="AJ21" s="2">
        <f t="shared" si="3"/>
        <v>1237235</v>
      </c>
      <c r="AK21" s="2">
        <f t="shared" si="4"/>
        <v>79944.698360804396</v>
      </c>
      <c r="AL21" s="2">
        <f t="shared" si="5"/>
        <v>4</v>
      </c>
      <c r="AM21" s="2">
        <f t="shared" si="6"/>
        <v>2.6040144169309896E+18</v>
      </c>
      <c r="AN21" s="2">
        <f t="shared" si="7"/>
        <v>8.5106058843137037E+17</v>
      </c>
      <c r="AO21" s="2">
        <f t="shared" si="8"/>
        <v>3</v>
      </c>
      <c r="AP21" s="2">
        <f t="shared" si="9"/>
        <v>21.19736932655595</v>
      </c>
      <c r="AQ21" s="2">
        <f t="shared" si="10"/>
        <v>0.76489232840434507</v>
      </c>
      <c r="AR21" s="3" t="str">
        <f t="shared" si="11"/>
        <v>Nontoxic</v>
      </c>
      <c r="AS21" s="2">
        <f t="shared" si="12"/>
        <v>240.57053191572101</v>
      </c>
      <c r="AT21" s="26" t="s">
        <v>884</v>
      </c>
      <c r="AU21" s="4" t="s">
        <v>666</v>
      </c>
      <c r="AV21" s="2">
        <f t="shared" si="13"/>
        <v>3</v>
      </c>
      <c r="AW21" s="2">
        <f t="shared" si="14"/>
        <v>3</v>
      </c>
      <c r="AX21" s="2">
        <f t="shared" si="15"/>
        <v>113117784.00000001</v>
      </c>
      <c r="AY21" s="2">
        <f t="shared" si="16"/>
        <v>6391154796.000001</v>
      </c>
      <c r="AZ21" s="2">
        <f t="shared" si="17"/>
        <v>3252136290.0000005</v>
      </c>
      <c r="BA21" s="2">
        <f t="shared" si="18"/>
        <v>1.1666666666666667</v>
      </c>
      <c r="BB21" s="2">
        <f t="shared" si="19"/>
        <v>6.8992325905739769</v>
      </c>
      <c r="BC21" s="2">
        <v>6.6349999999999998</v>
      </c>
      <c r="BD21" s="2" t="str">
        <f t="shared" si="20"/>
        <v>Sig Diff Var</v>
      </c>
      <c r="BE21" s="2">
        <f t="shared" si="21"/>
        <v>1.5344506663634517E-4</v>
      </c>
      <c r="BF21" s="2" t="str">
        <f t="shared" si="22"/>
        <v>NS</v>
      </c>
      <c r="BG21" s="2" t="str">
        <f t="shared" si="23"/>
        <v>NS</v>
      </c>
      <c r="BH21" s="2" t="str">
        <f t="shared" si="24"/>
        <v/>
      </c>
      <c r="BI21" s="2" t="str">
        <f t="shared" si="25"/>
        <v/>
      </c>
      <c r="BJ21" s="2" t="str">
        <f t="shared" si="26"/>
        <v/>
      </c>
    </row>
    <row r="22" spans="1:62" x14ac:dyDescent="0.2">
      <c r="A22" s="1" t="s">
        <v>926</v>
      </c>
      <c r="B22" s="27" t="s">
        <v>1270</v>
      </c>
      <c r="C22" s="28">
        <v>39329</v>
      </c>
      <c r="D22" s="7">
        <v>0.36805555555555558</v>
      </c>
      <c r="E22" s="1">
        <v>0.1</v>
      </c>
      <c r="F22" s="1" t="s">
        <v>57</v>
      </c>
      <c r="G22" s="1" t="s">
        <v>1029</v>
      </c>
      <c r="H22" s="27" t="s">
        <v>886</v>
      </c>
      <c r="I22" s="27" t="s">
        <v>887</v>
      </c>
      <c r="J22" s="27" t="s">
        <v>888</v>
      </c>
      <c r="K22" s="2">
        <v>0.75</v>
      </c>
      <c r="L22" s="2">
        <v>0.25</v>
      </c>
      <c r="M22" s="27">
        <v>514292</v>
      </c>
      <c r="N22" s="27">
        <v>501266</v>
      </c>
      <c r="O22" s="27">
        <v>514292</v>
      </c>
      <c r="P22" s="27">
        <v>527318</v>
      </c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">
        <f t="shared" si="0"/>
        <v>514292</v>
      </c>
      <c r="AD22" s="2">
        <f t="shared" si="1"/>
        <v>10635.68446316456</v>
      </c>
      <c r="AE22" s="2">
        <f t="shared" si="2"/>
        <v>4</v>
      </c>
      <c r="AF22" s="27">
        <v>1243748</v>
      </c>
      <c r="AG22" s="27">
        <v>1217696</v>
      </c>
      <c r="AH22" s="27">
        <v>1152566</v>
      </c>
      <c r="AI22" s="27">
        <v>1243748</v>
      </c>
      <c r="AJ22" s="2">
        <f t="shared" si="3"/>
        <v>1214439.5</v>
      </c>
      <c r="AK22" s="2">
        <f t="shared" si="4"/>
        <v>43038.398123071449</v>
      </c>
      <c r="AL22" s="2">
        <f t="shared" si="5"/>
        <v>4</v>
      </c>
      <c r="AM22" s="2">
        <f t="shared" si="6"/>
        <v>2.2942482601179834E+17</v>
      </c>
      <c r="AN22" s="2">
        <f t="shared" si="7"/>
        <v>7.1564117988865624E+16</v>
      </c>
      <c r="AO22" s="2">
        <f t="shared" si="8"/>
        <v>3</v>
      </c>
      <c r="AP22" s="2">
        <f t="shared" si="9"/>
        <v>37.865873468301182</v>
      </c>
      <c r="AQ22" s="2">
        <f t="shared" si="10"/>
        <v>0.76489232840434507</v>
      </c>
      <c r="AR22" s="3" t="str">
        <f t="shared" si="11"/>
        <v>Nontoxic</v>
      </c>
      <c r="AS22" s="2">
        <f t="shared" si="12"/>
        <v>236.13812775621631</v>
      </c>
      <c r="AT22" s="26" t="s">
        <v>884</v>
      </c>
      <c r="AU22" s="4" t="s">
        <v>666</v>
      </c>
      <c r="AV22" s="2">
        <f t="shared" si="13"/>
        <v>3</v>
      </c>
      <c r="AW22" s="2">
        <f t="shared" si="14"/>
        <v>3</v>
      </c>
      <c r="AX22" s="2">
        <f t="shared" si="15"/>
        <v>113117784.00000001</v>
      </c>
      <c r="AY22" s="2">
        <f t="shared" si="16"/>
        <v>1852303713</v>
      </c>
      <c r="AZ22" s="2">
        <f t="shared" si="17"/>
        <v>982710748.5</v>
      </c>
      <c r="BA22" s="2">
        <f t="shared" si="18"/>
        <v>1.1666666666666667</v>
      </c>
      <c r="BB22" s="2">
        <f t="shared" si="19"/>
        <v>3.9291805035270091</v>
      </c>
      <c r="BC22" s="2">
        <v>6.6349999999999998</v>
      </c>
      <c r="BD22" s="2" t="str">
        <f t="shared" si="20"/>
        <v>Same Var</v>
      </c>
      <c r="BE22" s="2">
        <f t="shared" si="21"/>
        <v>3.3457039371125648E-8</v>
      </c>
      <c r="BF22" s="2" t="str">
        <f t="shared" si="22"/>
        <v>NS</v>
      </c>
      <c r="BG22" s="2" t="str">
        <f t="shared" si="23"/>
        <v>NS</v>
      </c>
      <c r="BH22" s="2" t="str">
        <f t="shared" si="24"/>
        <v/>
      </c>
      <c r="BI22" s="2" t="str">
        <f t="shared" si="25"/>
        <v/>
      </c>
      <c r="BJ22" s="2" t="str">
        <f t="shared" si="26"/>
        <v/>
      </c>
    </row>
    <row r="23" spans="1:62" x14ac:dyDescent="0.2">
      <c r="A23" s="1" t="s">
        <v>926</v>
      </c>
      <c r="B23" s="27" t="s">
        <v>1303</v>
      </c>
      <c r="C23" s="28">
        <v>39329</v>
      </c>
      <c r="D23" s="7">
        <v>0.31944444444444442</v>
      </c>
      <c r="E23" s="1">
        <v>0.1</v>
      </c>
      <c r="F23" s="1" t="s">
        <v>57</v>
      </c>
      <c r="G23" s="1" t="s">
        <v>1029</v>
      </c>
      <c r="H23" s="27" t="s">
        <v>886</v>
      </c>
      <c r="I23" s="27" t="s">
        <v>887</v>
      </c>
      <c r="J23" s="27" t="s">
        <v>888</v>
      </c>
      <c r="K23" s="2">
        <v>0.75</v>
      </c>
      <c r="L23" s="2">
        <v>0.25</v>
      </c>
      <c r="M23" s="27">
        <v>514292</v>
      </c>
      <c r="N23" s="27">
        <v>501266</v>
      </c>
      <c r="O23" s="27">
        <v>514292</v>
      </c>
      <c r="P23" s="27">
        <v>527318</v>
      </c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">
        <f t="shared" si="0"/>
        <v>514292</v>
      </c>
      <c r="AD23" s="2">
        <f t="shared" si="1"/>
        <v>10635.68446316456</v>
      </c>
      <c r="AE23" s="2">
        <f t="shared" si="2"/>
        <v>4</v>
      </c>
      <c r="AF23" s="27">
        <v>1621502</v>
      </c>
      <c r="AG23" s="27">
        <v>1413086</v>
      </c>
      <c r="AH23" s="27">
        <v>1569398</v>
      </c>
      <c r="AI23" s="27">
        <v>1595450</v>
      </c>
      <c r="AJ23" s="2">
        <f t="shared" si="3"/>
        <v>1549859</v>
      </c>
      <c r="AK23" s="2">
        <f t="shared" si="4"/>
        <v>93630.27427066525</v>
      </c>
      <c r="AL23" s="2">
        <f t="shared" si="5"/>
        <v>4</v>
      </c>
      <c r="AM23" s="2">
        <f t="shared" si="6"/>
        <v>4.8733399327791217E+18</v>
      </c>
      <c r="AN23" s="2">
        <f t="shared" si="7"/>
        <v>1.6012045764021376E+18</v>
      </c>
      <c r="AO23" s="2">
        <f t="shared" si="8"/>
        <v>3</v>
      </c>
      <c r="AP23" s="2">
        <f t="shared" si="9"/>
        <v>24.776989420799442</v>
      </c>
      <c r="AQ23" s="2">
        <f t="shared" si="10"/>
        <v>0.76489232840434507</v>
      </c>
      <c r="AR23" s="3" t="str">
        <f t="shared" si="11"/>
        <v>Nontoxic</v>
      </c>
      <c r="AS23" s="2">
        <f t="shared" si="12"/>
        <v>301.35778896035714</v>
      </c>
      <c r="AT23" s="26" t="s">
        <v>884</v>
      </c>
      <c r="AU23" s="4" t="s">
        <v>666</v>
      </c>
      <c r="AV23" s="2">
        <f t="shared" si="13"/>
        <v>3</v>
      </c>
      <c r="AW23" s="2">
        <f t="shared" si="14"/>
        <v>3</v>
      </c>
      <c r="AX23" s="2">
        <f t="shared" si="15"/>
        <v>113117784.00000001</v>
      </c>
      <c r="AY23" s="2">
        <f t="shared" si="16"/>
        <v>8766628260</v>
      </c>
      <c r="AZ23" s="2">
        <f t="shared" si="17"/>
        <v>4439873022</v>
      </c>
      <c r="BA23" s="2">
        <f t="shared" si="18"/>
        <v>1.1666666666666667</v>
      </c>
      <c r="BB23" s="2">
        <f t="shared" si="19"/>
        <v>7.6876070196793593</v>
      </c>
      <c r="BC23" s="2">
        <v>6.6349999999999998</v>
      </c>
      <c r="BD23" s="2" t="str">
        <f t="shared" si="20"/>
        <v>Sig Diff Var</v>
      </c>
      <c r="BE23" s="2">
        <f t="shared" si="21"/>
        <v>8.7087368964495202E-5</v>
      </c>
      <c r="BF23" s="2" t="str">
        <f t="shared" si="22"/>
        <v>NS</v>
      </c>
      <c r="BG23" s="2" t="str">
        <f t="shared" si="23"/>
        <v>NS</v>
      </c>
      <c r="BH23" s="2" t="str">
        <f t="shared" si="24"/>
        <v/>
      </c>
      <c r="BI23" s="2" t="str">
        <f t="shared" si="25"/>
        <v/>
      </c>
      <c r="BJ23" s="2" t="str">
        <f t="shared" si="26"/>
        <v/>
      </c>
    </row>
    <row r="24" spans="1:62" x14ac:dyDescent="0.2">
      <c r="A24" s="1" t="s">
        <v>926</v>
      </c>
      <c r="B24" s="27" t="s">
        <v>1067</v>
      </c>
      <c r="C24" s="28">
        <v>38910</v>
      </c>
      <c r="D24" s="7">
        <v>0.4861111111111111</v>
      </c>
      <c r="E24" s="1">
        <v>0.1</v>
      </c>
      <c r="F24" s="1" t="s">
        <v>57</v>
      </c>
      <c r="G24" s="1" t="s">
        <v>1070</v>
      </c>
      <c r="H24" s="27" t="s">
        <v>886</v>
      </c>
      <c r="I24" s="27" t="s">
        <v>887</v>
      </c>
      <c r="J24" s="27" t="s">
        <v>888</v>
      </c>
      <c r="K24" s="2">
        <v>0.75</v>
      </c>
      <c r="L24" s="2">
        <v>0.25</v>
      </c>
      <c r="M24" s="27">
        <v>464500</v>
      </c>
      <c r="N24" s="27">
        <v>476000</v>
      </c>
      <c r="O24" s="27">
        <v>452000</v>
      </c>
      <c r="P24" s="27">
        <v>454400</v>
      </c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">
        <f t="shared" si="0"/>
        <v>461725</v>
      </c>
      <c r="AD24" s="2">
        <f t="shared" si="1"/>
        <v>10950</v>
      </c>
      <c r="AE24" s="2">
        <f t="shared" si="2"/>
        <v>4</v>
      </c>
      <c r="AF24" s="27">
        <v>2123100</v>
      </c>
      <c r="AG24" s="27">
        <v>2249400</v>
      </c>
      <c r="AH24" s="27">
        <v>1789900</v>
      </c>
      <c r="AI24" s="27">
        <v>2102300</v>
      </c>
      <c r="AJ24" s="2">
        <f t="shared" si="3"/>
        <v>2066175</v>
      </c>
      <c r="AK24" s="2">
        <f t="shared" si="4"/>
        <v>195315.767839329</v>
      </c>
      <c r="AL24" s="2">
        <f t="shared" si="5"/>
        <v>4</v>
      </c>
      <c r="AM24" s="2">
        <f t="shared" si="6"/>
        <v>9.1277455786412802E+19</v>
      </c>
      <c r="AN24" s="2">
        <f t="shared" si="7"/>
        <v>3.03186138193997E+19</v>
      </c>
      <c r="AO24" s="2">
        <f t="shared" si="8"/>
        <v>3</v>
      </c>
      <c r="AP24" s="2">
        <f t="shared" si="9"/>
        <v>17.595741791412621</v>
      </c>
      <c r="AQ24" s="2">
        <f t="shared" si="10"/>
        <v>0.76489232840434507</v>
      </c>
      <c r="AR24" s="3" t="str">
        <f t="shared" si="11"/>
        <v>Nontoxic</v>
      </c>
      <c r="AS24" s="2">
        <f t="shared" si="12"/>
        <v>447.49038930099078</v>
      </c>
      <c r="AT24" s="26" t="s">
        <v>884</v>
      </c>
      <c r="AU24" s="4" t="s">
        <v>666</v>
      </c>
      <c r="AV24" s="2">
        <f t="shared" si="13"/>
        <v>3</v>
      </c>
      <c r="AW24" s="2">
        <f t="shared" si="14"/>
        <v>3</v>
      </c>
      <c r="AX24" s="2">
        <f t="shared" si="15"/>
        <v>119902500</v>
      </c>
      <c r="AY24" s="2">
        <f t="shared" si="16"/>
        <v>38148249166.666664</v>
      </c>
      <c r="AZ24" s="2">
        <f t="shared" si="17"/>
        <v>19134075833.333332</v>
      </c>
      <c r="BA24" s="2">
        <f t="shared" si="18"/>
        <v>1.1666666666666667</v>
      </c>
      <c r="BB24" s="2">
        <f t="shared" si="19"/>
        <v>11.269383799454593</v>
      </c>
      <c r="BC24" s="2">
        <v>6.6349999999999998</v>
      </c>
      <c r="BD24" s="2" t="str">
        <f t="shared" si="20"/>
        <v>Sig Diff Var</v>
      </c>
      <c r="BE24" s="2">
        <f t="shared" si="21"/>
        <v>2.3785925668384878E-4</v>
      </c>
      <c r="BF24" s="2" t="str">
        <f t="shared" si="22"/>
        <v>NS</v>
      </c>
      <c r="BG24" s="2" t="str">
        <f t="shared" si="23"/>
        <v>NS</v>
      </c>
      <c r="BH24" s="2" t="str">
        <f t="shared" si="24"/>
        <v/>
      </c>
      <c r="BI24" s="2" t="str">
        <f t="shared" si="25"/>
        <v/>
      </c>
      <c r="BJ24" s="2" t="str">
        <f t="shared" si="26"/>
        <v/>
      </c>
    </row>
    <row r="25" spans="1:62" x14ac:dyDescent="0.2">
      <c r="A25" s="1" t="s">
        <v>926</v>
      </c>
      <c r="B25" s="27" t="s">
        <v>1118</v>
      </c>
      <c r="C25" s="28">
        <v>38910</v>
      </c>
      <c r="D25" s="7">
        <v>0.44097222222222221</v>
      </c>
      <c r="E25" s="1">
        <v>0.1</v>
      </c>
      <c r="F25" s="1" t="s">
        <v>57</v>
      </c>
      <c r="G25" s="1" t="s">
        <v>1070</v>
      </c>
      <c r="H25" s="27" t="s">
        <v>886</v>
      </c>
      <c r="I25" s="27" t="s">
        <v>887</v>
      </c>
      <c r="J25" s="27" t="s">
        <v>888</v>
      </c>
      <c r="K25" s="2">
        <v>0.75</v>
      </c>
      <c r="L25" s="2">
        <v>0.25</v>
      </c>
      <c r="M25" s="27">
        <v>464500</v>
      </c>
      <c r="N25" s="27">
        <v>476000</v>
      </c>
      <c r="O25" s="27">
        <v>452000</v>
      </c>
      <c r="P25" s="27">
        <v>454400</v>
      </c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">
        <f t="shared" si="0"/>
        <v>461725</v>
      </c>
      <c r="AD25" s="2">
        <f t="shared" si="1"/>
        <v>10950</v>
      </c>
      <c r="AE25" s="2">
        <f t="shared" si="2"/>
        <v>4</v>
      </c>
      <c r="AF25" s="27">
        <v>1648800</v>
      </c>
      <c r="AG25" s="27">
        <v>1842700</v>
      </c>
      <c r="AH25" s="27">
        <v>1924900</v>
      </c>
      <c r="AI25" s="27">
        <v>1735100</v>
      </c>
      <c r="AJ25" s="2">
        <f t="shared" si="3"/>
        <v>1787875</v>
      </c>
      <c r="AK25" s="2">
        <f t="shared" si="4"/>
        <v>120980.2842064221</v>
      </c>
      <c r="AL25" s="2">
        <f t="shared" si="5"/>
        <v>4</v>
      </c>
      <c r="AM25" s="2">
        <f t="shared" si="6"/>
        <v>1.351237741214993E+19</v>
      </c>
      <c r="AN25" s="2">
        <f t="shared" si="7"/>
        <v>4.4629948555892833E+18</v>
      </c>
      <c r="AO25" s="2">
        <f t="shared" si="8"/>
        <v>3</v>
      </c>
      <c r="AP25" s="2">
        <f t="shared" si="9"/>
        <v>23.776952121269698</v>
      </c>
      <c r="AQ25" s="2">
        <f t="shared" si="10"/>
        <v>0.76489232840434507</v>
      </c>
      <c r="AR25" s="3" t="str">
        <f t="shared" si="11"/>
        <v>Nontoxic</v>
      </c>
      <c r="AS25" s="2">
        <f t="shared" si="12"/>
        <v>387.21641669825112</v>
      </c>
      <c r="AT25" s="26" t="s">
        <v>884</v>
      </c>
      <c r="AU25" s="4" t="s">
        <v>666</v>
      </c>
      <c r="AV25" s="2">
        <f t="shared" si="13"/>
        <v>3</v>
      </c>
      <c r="AW25" s="2">
        <f t="shared" si="14"/>
        <v>3</v>
      </c>
      <c r="AX25" s="2">
        <f t="shared" si="15"/>
        <v>119902500</v>
      </c>
      <c r="AY25" s="2">
        <f t="shared" si="16"/>
        <v>14636229166.666666</v>
      </c>
      <c r="AZ25" s="2">
        <f t="shared" si="17"/>
        <v>7378065833.333333</v>
      </c>
      <c r="BA25" s="2">
        <f t="shared" si="18"/>
        <v>1.1666666666666667</v>
      </c>
      <c r="BB25" s="2">
        <f t="shared" si="19"/>
        <v>8.8318273006316375</v>
      </c>
      <c r="BC25" s="2">
        <v>6.6349999999999998</v>
      </c>
      <c r="BD25" s="2" t="str">
        <f t="shared" si="20"/>
        <v>Sig Diff Var</v>
      </c>
      <c r="BE25" s="2">
        <f t="shared" si="21"/>
        <v>9.4480048483958252E-5</v>
      </c>
      <c r="BF25" s="2" t="str">
        <f t="shared" si="22"/>
        <v>NS</v>
      </c>
      <c r="BG25" s="2" t="str">
        <f t="shared" si="23"/>
        <v>NS</v>
      </c>
      <c r="BH25" s="2" t="str">
        <f t="shared" si="24"/>
        <v/>
      </c>
      <c r="BI25" s="2" t="str">
        <f t="shared" si="25"/>
        <v/>
      </c>
      <c r="BJ25" s="2" t="str">
        <f t="shared" si="26"/>
        <v/>
      </c>
    </row>
    <row r="26" spans="1:62" x14ac:dyDescent="0.2">
      <c r="A26" s="1" t="s">
        <v>926</v>
      </c>
      <c r="B26" s="27" t="s">
        <v>1157</v>
      </c>
      <c r="C26" s="28">
        <v>38910</v>
      </c>
      <c r="D26" s="7">
        <v>0.33333333333333331</v>
      </c>
      <c r="E26" s="1">
        <v>0.1</v>
      </c>
      <c r="F26" s="1" t="s">
        <v>57</v>
      </c>
      <c r="G26" s="1" t="s">
        <v>1070</v>
      </c>
      <c r="H26" s="27" t="s">
        <v>886</v>
      </c>
      <c r="I26" s="27" t="s">
        <v>887</v>
      </c>
      <c r="J26" s="27" t="s">
        <v>888</v>
      </c>
      <c r="K26" s="2">
        <v>0.75</v>
      </c>
      <c r="L26" s="2">
        <v>0.25</v>
      </c>
      <c r="M26" s="27">
        <v>464500</v>
      </c>
      <c r="N26" s="27">
        <v>476000</v>
      </c>
      <c r="O26" s="27">
        <v>452000</v>
      </c>
      <c r="P26" s="27">
        <v>454400</v>
      </c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">
        <f t="shared" si="0"/>
        <v>461725</v>
      </c>
      <c r="AD26" s="2">
        <f t="shared" si="1"/>
        <v>10950</v>
      </c>
      <c r="AE26" s="2">
        <f t="shared" si="2"/>
        <v>4</v>
      </c>
      <c r="AF26" s="27">
        <v>2506500</v>
      </c>
      <c r="AG26" s="27">
        <v>3115100</v>
      </c>
      <c r="AH26" s="27">
        <v>2870800</v>
      </c>
      <c r="AI26" s="27">
        <v>2893300</v>
      </c>
      <c r="AJ26" s="2">
        <f t="shared" si="3"/>
        <v>2846425</v>
      </c>
      <c r="AK26" s="2">
        <f t="shared" si="4"/>
        <v>252009.7005408059</v>
      </c>
      <c r="AL26" s="2">
        <f t="shared" si="5"/>
        <v>4</v>
      </c>
      <c r="AM26" s="2">
        <f t="shared" si="6"/>
        <v>2.5262189287120454E+20</v>
      </c>
      <c r="AN26" s="2">
        <f t="shared" si="7"/>
        <v>8.4028824000688603E+19</v>
      </c>
      <c r="AO26" s="2">
        <f t="shared" si="8"/>
        <v>3</v>
      </c>
      <c r="AP26" s="2">
        <f t="shared" si="9"/>
        <v>19.831020446056346</v>
      </c>
      <c r="AQ26" s="2">
        <f t="shared" si="10"/>
        <v>0.76489232840434507</v>
      </c>
      <c r="AR26" s="3" t="str">
        <f t="shared" si="11"/>
        <v>Nontoxic</v>
      </c>
      <c r="AS26" s="2">
        <f t="shared" si="12"/>
        <v>616.47625751258875</v>
      </c>
      <c r="AT26" s="26" t="s">
        <v>884</v>
      </c>
      <c r="AU26" s="4" t="s">
        <v>666</v>
      </c>
      <c r="AV26" s="2">
        <f t="shared" si="13"/>
        <v>3</v>
      </c>
      <c r="AW26" s="2">
        <f t="shared" si="14"/>
        <v>3</v>
      </c>
      <c r="AX26" s="2">
        <f t="shared" si="15"/>
        <v>119902500</v>
      </c>
      <c r="AY26" s="2">
        <f t="shared" si="16"/>
        <v>63508889166.666672</v>
      </c>
      <c r="AZ26" s="2">
        <f t="shared" si="17"/>
        <v>31814395833.333332</v>
      </c>
      <c r="BA26" s="2">
        <f t="shared" si="18"/>
        <v>1.1666666666666667</v>
      </c>
      <c r="BB26" s="2">
        <f t="shared" si="19"/>
        <v>12.573602373855829</v>
      </c>
      <c r="BC26" s="2">
        <v>6.6349999999999998</v>
      </c>
      <c r="BD26" s="2" t="str">
        <f t="shared" si="20"/>
        <v>Sig Diff Var</v>
      </c>
      <c r="BE26" s="2">
        <f t="shared" si="21"/>
        <v>1.5781755275527093E-4</v>
      </c>
      <c r="BF26" s="2" t="str">
        <f t="shared" si="22"/>
        <v>NS</v>
      </c>
      <c r="BG26" s="2" t="str">
        <f t="shared" si="23"/>
        <v>NS</v>
      </c>
      <c r="BH26" s="2" t="str">
        <f t="shared" si="24"/>
        <v/>
      </c>
      <c r="BI26" s="2" t="str">
        <f t="shared" si="25"/>
        <v/>
      </c>
      <c r="BJ26" s="2" t="str">
        <f t="shared" si="26"/>
        <v/>
      </c>
    </row>
    <row r="27" spans="1:62" x14ac:dyDescent="0.2">
      <c r="A27" s="1" t="s">
        <v>926</v>
      </c>
      <c r="B27" s="27" t="s">
        <v>1163</v>
      </c>
      <c r="C27" s="28">
        <v>38910</v>
      </c>
      <c r="D27" s="7">
        <v>0.39583333333333331</v>
      </c>
      <c r="E27" s="1">
        <v>0.1</v>
      </c>
      <c r="F27" s="1" t="s">
        <v>57</v>
      </c>
      <c r="G27" s="1" t="s">
        <v>1070</v>
      </c>
      <c r="H27" s="27" t="s">
        <v>886</v>
      </c>
      <c r="I27" s="27" t="s">
        <v>887</v>
      </c>
      <c r="J27" s="27" t="s">
        <v>888</v>
      </c>
      <c r="K27" s="2">
        <v>0.75</v>
      </c>
      <c r="L27" s="2">
        <v>0.25</v>
      </c>
      <c r="M27" s="27">
        <v>464500</v>
      </c>
      <c r="N27" s="27">
        <v>476000</v>
      </c>
      <c r="O27" s="27">
        <v>452000</v>
      </c>
      <c r="P27" s="27">
        <v>454400</v>
      </c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">
        <f t="shared" si="0"/>
        <v>461725</v>
      </c>
      <c r="AD27" s="2">
        <f t="shared" si="1"/>
        <v>10950</v>
      </c>
      <c r="AE27" s="2">
        <f t="shared" si="2"/>
        <v>4</v>
      </c>
      <c r="AF27" s="27">
        <v>1735500</v>
      </c>
      <c r="AG27" s="27">
        <v>1575600</v>
      </c>
      <c r="AH27" s="27">
        <v>1225300</v>
      </c>
      <c r="AI27" s="27">
        <v>1921500</v>
      </c>
      <c r="AJ27" s="2">
        <f t="shared" si="3"/>
        <v>1614475</v>
      </c>
      <c r="AK27" s="2">
        <f t="shared" si="4"/>
        <v>295454.36618875683</v>
      </c>
      <c r="AL27" s="2">
        <f t="shared" si="5"/>
        <v>4</v>
      </c>
      <c r="AM27" s="2">
        <f t="shared" si="6"/>
        <v>4.7699354603934292E+20</v>
      </c>
      <c r="AN27" s="2">
        <f t="shared" si="7"/>
        <v>1.5875253580153982E+20</v>
      </c>
      <c r="AO27" s="2">
        <f t="shared" si="8"/>
        <v>3</v>
      </c>
      <c r="AP27" s="2">
        <f t="shared" si="9"/>
        <v>8.5813023138357245</v>
      </c>
      <c r="AQ27" s="2">
        <f t="shared" si="10"/>
        <v>0.76489232840434507</v>
      </c>
      <c r="AR27" s="3" t="str">
        <f t="shared" si="11"/>
        <v>Nontoxic</v>
      </c>
      <c r="AS27" s="2">
        <f t="shared" si="12"/>
        <v>349.66159510531162</v>
      </c>
      <c r="AT27" s="26" t="s">
        <v>884</v>
      </c>
      <c r="AU27" s="4" t="s">
        <v>666</v>
      </c>
      <c r="AV27" s="2">
        <f t="shared" si="13"/>
        <v>3</v>
      </c>
      <c r="AW27" s="2">
        <f t="shared" si="14"/>
        <v>3</v>
      </c>
      <c r="AX27" s="2">
        <f t="shared" si="15"/>
        <v>119902500</v>
      </c>
      <c r="AY27" s="2">
        <f t="shared" si="16"/>
        <v>87293282500.000015</v>
      </c>
      <c r="AZ27" s="2">
        <f t="shared" si="17"/>
        <v>43706592500.000008</v>
      </c>
      <c r="BA27" s="2">
        <f t="shared" si="18"/>
        <v>1.1666666666666667</v>
      </c>
      <c r="BB27" s="2">
        <f t="shared" si="19"/>
        <v>13.388916218334771</v>
      </c>
      <c r="BC27" s="2">
        <v>6.6349999999999998</v>
      </c>
      <c r="BD27" s="2" t="str">
        <f t="shared" si="20"/>
        <v>Sig Diff Var</v>
      </c>
      <c r="BE27" s="2">
        <f t="shared" si="21"/>
        <v>2.1733882894765955E-3</v>
      </c>
      <c r="BF27" s="2" t="str">
        <f t="shared" si="22"/>
        <v>NS</v>
      </c>
      <c r="BG27" s="2" t="str">
        <f t="shared" si="23"/>
        <v>NS</v>
      </c>
      <c r="BH27" s="2" t="str">
        <f t="shared" si="24"/>
        <v/>
      </c>
      <c r="BI27" s="2" t="str">
        <f t="shared" si="25"/>
        <v/>
      </c>
      <c r="BJ27" s="2" t="str">
        <f t="shared" si="26"/>
        <v/>
      </c>
    </row>
    <row r="28" spans="1:62" x14ac:dyDescent="0.2">
      <c r="A28" s="1" t="s">
        <v>926</v>
      </c>
      <c r="B28" s="27" t="s">
        <v>1176</v>
      </c>
      <c r="C28" s="28">
        <v>38910</v>
      </c>
      <c r="D28" s="7">
        <v>0.55208333333333337</v>
      </c>
      <c r="E28" s="1">
        <v>0.1</v>
      </c>
      <c r="F28" s="1" t="s">
        <v>57</v>
      </c>
      <c r="G28" s="1" t="s">
        <v>1070</v>
      </c>
      <c r="H28" s="27" t="s">
        <v>886</v>
      </c>
      <c r="I28" s="27" t="s">
        <v>887</v>
      </c>
      <c r="J28" s="27" t="s">
        <v>888</v>
      </c>
      <c r="K28" s="2">
        <v>0.75</v>
      </c>
      <c r="L28" s="2">
        <v>0.25</v>
      </c>
      <c r="M28" s="27">
        <v>464500</v>
      </c>
      <c r="N28" s="27">
        <v>476000</v>
      </c>
      <c r="O28" s="27">
        <v>452000</v>
      </c>
      <c r="P28" s="27">
        <v>454400</v>
      </c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">
        <f t="shared" si="0"/>
        <v>461725</v>
      </c>
      <c r="AD28" s="2">
        <f t="shared" si="1"/>
        <v>10950</v>
      </c>
      <c r="AE28" s="2">
        <f t="shared" si="2"/>
        <v>4</v>
      </c>
      <c r="AF28" s="27">
        <v>1453600</v>
      </c>
      <c r="AG28" s="27">
        <v>1388400</v>
      </c>
      <c r="AH28" s="27">
        <v>1211200</v>
      </c>
      <c r="AI28" s="27">
        <v>1232100</v>
      </c>
      <c r="AJ28" s="2">
        <f t="shared" si="3"/>
        <v>1321325</v>
      </c>
      <c r="AK28" s="2">
        <f t="shared" si="4"/>
        <v>118440.34715135436</v>
      </c>
      <c r="AL28" s="2">
        <f t="shared" si="5"/>
        <v>4</v>
      </c>
      <c r="AM28" s="2">
        <f t="shared" si="6"/>
        <v>1.2417802475691473E+19</v>
      </c>
      <c r="AN28" s="2">
        <f t="shared" si="7"/>
        <v>4.0998454725524797E+18</v>
      </c>
      <c r="AO28" s="2">
        <f t="shared" si="8"/>
        <v>3</v>
      </c>
      <c r="AP28" s="2">
        <f t="shared" si="9"/>
        <v>16.42507450845239</v>
      </c>
      <c r="AQ28" s="2">
        <f t="shared" si="10"/>
        <v>0.76489232840434507</v>
      </c>
      <c r="AR28" s="3" t="str">
        <f t="shared" si="11"/>
        <v>Nontoxic</v>
      </c>
      <c r="AS28" s="2">
        <f t="shared" si="12"/>
        <v>286.17142238345338</v>
      </c>
      <c r="AT28" s="26" t="s">
        <v>884</v>
      </c>
      <c r="AU28" s="4" t="s">
        <v>666</v>
      </c>
      <c r="AV28" s="2">
        <f t="shared" si="13"/>
        <v>3</v>
      </c>
      <c r="AW28" s="2">
        <f t="shared" si="14"/>
        <v>3</v>
      </c>
      <c r="AX28" s="2">
        <f t="shared" si="15"/>
        <v>119902500</v>
      </c>
      <c r="AY28" s="2">
        <f t="shared" si="16"/>
        <v>14028115833.333336</v>
      </c>
      <c r="AZ28" s="2">
        <f t="shared" si="17"/>
        <v>7074009166.6666679</v>
      </c>
      <c r="BA28" s="2">
        <f t="shared" si="18"/>
        <v>1.1666666666666667</v>
      </c>
      <c r="BB28" s="2">
        <f t="shared" si="19"/>
        <v>8.7245165574859165</v>
      </c>
      <c r="BC28" s="2">
        <v>6.6349999999999998</v>
      </c>
      <c r="BD28" s="2" t="str">
        <f t="shared" si="20"/>
        <v>Sig Diff Var</v>
      </c>
      <c r="BE28" s="2">
        <f t="shared" si="21"/>
        <v>3.2785044047265171E-4</v>
      </c>
      <c r="BF28" s="2" t="str">
        <f t="shared" si="22"/>
        <v>NS</v>
      </c>
      <c r="BG28" s="2" t="str">
        <f t="shared" si="23"/>
        <v>NS</v>
      </c>
      <c r="BH28" s="2" t="str">
        <f t="shared" si="24"/>
        <v/>
      </c>
      <c r="BI28" s="2" t="str">
        <f t="shared" si="25"/>
        <v/>
      </c>
      <c r="BJ28" s="2" t="str">
        <f t="shared" si="26"/>
        <v/>
      </c>
    </row>
    <row r="29" spans="1:62" x14ac:dyDescent="0.2">
      <c r="A29" s="1" t="s">
        <v>142</v>
      </c>
      <c r="B29" s="27" t="s">
        <v>1249</v>
      </c>
      <c r="C29" s="28">
        <v>38671</v>
      </c>
      <c r="D29" s="7">
        <v>0.38124999999999998</v>
      </c>
      <c r="E29" s="1">
        <v>0.1</v>
      </c>
      <c r="F29" s="1" t="s">
        <v>57</v>
      </c>
      <c r="G29" s="1" t="s">
        <v>1262</v>
      </c>
      <c r="H29" s="27" t="s">
        <v>886</v>
      </c>
      <c r="I29" s="27" t="s">
        <v>887</v>
      </c>
      <c r="J29" s="27" t="s">
        <v>888</v>
      </c>
      <c r="K29" s="2">
        <v>0.75</v>
      </c>
      <c r="L29" s="2">
        <v>0.25</v>
      </c>
      <c r="M29" s="27">
        <v>1590000</v>
      </c>
      <c r="N29" s="27">
        <v>1570000</v>
      </c>
      <c r="O29" s="27">
        <v>1570000</v>
      </c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">
        <f t="shared" si="0"/>
        <v>1576666.6666666667</v>
      </c>
      <c r="AD29" s="2">
        <f t="shared" si="1"/>
        <v>11547.005383792515</v>
      </c>
      <c r="AE29" s="2">
        <f t="shared" si="2"/>
        <v>3</v>
      </c>
      <c r="AF29" s="27">
        <v>3990000</v>
      </c>
      <c r="AG29" s="27">
        <v>3800000</v>
      </c>
      <c r="AH29" s="27">
        <v>3840000</v>
      </c>
      <c r="AI29" s="29"/>
      <c r="AJ29" s="2">
        <f t="shared" si="3"/>
        <v>3876666.6666666665</v>
      </c>
      <c r="AK29" s="2">
        <f t="shared" si="4"/>
        <v>100166.52800877813</v>
      </c>
      <c r="AL29" s="2">
        <f t="shared" si="5"/>
        <v>3</v>
      </c>
      <c r="AM29" s="2">
        <f t="shared" si="6"/>
        <v>1.1353155864197532E+19</v>
      </c>
      <c r="AN29" s="2">
        <f t="shared" si="7"/>
        <v>5.5929668209876552E+18</v>
      </c>
      <c r="AO29" s="2">
        <f t="shared" si="8"/>
        <v>2</v>
      </c>
      <c r="AP29" s="2">
        <f t="shared" si="9"/>
        <v>46.413605706988818</v>
      </c>
      <c r="AQ29" s="2">
        <f t="shared" si="10"/>
        <v>0.81649658092772592</v>
      </c>
      <c r="AR29" s="3" t="str">
        <f t="shared" si="11"/>
        <v>Nontoxic</v>
      </c>
      <c r="AS29" s="2">
        <f t="shared" si="12"/>
        <v>245.87737843551793</v>
      </c>
      <c r="AT29" s="26" t="s">
        <v>884</v>
      </c>
      <c r="AU29" s="4" t="s">
        <v>666</v>
      </c>
      <c r="AV29" s="2">
        <f t="shared" si="13"/>
        <v>2</v>
      </c>
      <c r="AW29" s="2">
        <f t="shared" si="14"/>
        <v>2</v>
      </c>
      <c r="AX29" s="2">
        <f t="shared" si="15"/>
        <v>133333333.33333333</v>
      </c>
      <c r="AY29" s="2">
        <f t="shared" si="16"/>
        <v>10033333333.333334</v>
      </c>
      <c r="AZ29" s="2">
        <f t="shared" si="17"/>
        <v>5083333333.333334</v>
      </c>
      <c r="BA29" s="2">
        <f t="shared" si="18"/>
        <v>1.25</v>
      </c>
      <c r="BB29" s="2">
        <f t="shared" si="19"/>
        <v>4.7374793059618696</v>
      </c>
      <c r="BC29" s="2">
        <v>6.6349999999999998</v>
      </c>
      <c r="BD29" s="2" t="str">
        <f t="shared" si="20"/>
        <v>Same Var</v>
      </c>
      <c r="BE29" s="2">
        <f t="shared" si="21"/>
        <v>1.2259480134208004E-6</v>
      </c>
      <c r="BF29" s="2" t="str">
        <f t="shared" si="22"/>
        <v>NS</v>
      </c>
      <c r="BG29" s="2" t="str">
        <f t="shared" si="23"/>
        <v>NS</v>
      </c>
      <c r="BH29" s="2" t="str">
        <f t="shared" si="24"/>
        <v/>
      </c>
      <c r="BI29" s="2" t="str">
        <f t="shared" si="25"/>
        <v/>
      </c>
      <c r="BJ29" s="2" t="str">
        <f t="shared" si="26"/>
        <v/>
      </c>
    </row>
    <row r="30" spans="1:62" x14ac:dyDescent="0.2">
      <c r="A30" s="1" t="s">
        <v>142</v>
      </c>
      <c r="B30" s="27" t="s">
        <v>1266</v>
      </c>
      <c r="C30" s="28">
        <v>38671</v>
      </c>
      <c r="D30" s="7">
        <v>0.43402777777777779</v>
      </c>
      <c r="E30" s="1">
        <v>0.1</v>
      </c>
      <c r="F30" s="1" t="s">
        <v>57</v>
      </c>
      <c r="G30" s="1" t="s">
        <v>1262</v>
      </c>
      <c r="H30" s="27" t="s">
        <v>886</v>
      </c>
      <c r="I30" s="27" t="s">
        <v>887</v>
      </c>
      <c r="J30" s="27" t="s">
        <v>888</v>
      </c>
      <c r="K30" s="2">
        <v>0.75</v>
      </c>
      <c r="L30" s="2">
        <v>0.25</v>
      </c>
      <c r="M30" s="27">
        <v>1590000</v>
      </c>
      <c r="N30" s="27">
        <v>1570000</v>
      </c>
      <c r="O30" s="27">
        <v>1570000</v>
      </c>
      <c r="P30" s="2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">
        <f t="shared" si="0"/>
        <v>1576666.6666666667</v>
      </c>
      <c r="AD30" s="2">
        <f t="shared" si="1"/>
        <v>11547.005383792515</v>
      </c>
      <c r="AE30" s="2">
        <f t="shared" si="2"/>
        <v>3</v>
      </c>
      <c r="AF30" s="27">
        <v>1360000</v>
      </c>
      <c r="AG30" s="27">
        <v>1320000</v>
      </c>
      <c r="AH30" s="27">
        <v>1380000</v>
      </c>
      <c r="AI30" s="29"/>
      <c r="AJ30" s="2">
        <f t="shared" si="3"/>
        <v>1353333.3333333333</v>
      </c>
      <c r="AK30" s="2">
        <f t="shared" si="4"/>
        <v>30550.50463303893</v>
      </c>
      <c r="AL30" s="2">
        <f t="shared" si="5"/>
        <v>3</v>
      </c>
      <c r="AM30" s="2">
        <f t="shared" si="6"/>
        <v>1.1297067901234563E+17</v>
      </c>
      <c r="AN30" s="2">
        <f t="shared" si="7"/>
        <v>4.870756172839504E+16</v>
      </c>
      <c r="AO30" s="2">
        <f t="shared" si="8"/>
        <v>2</v>
      </c>
      <c r="AP30" s="2">
        <f t="shared" si="9"/>
        <v>9.3181818181818148</v>
      </c>
      <c r="AQ30" s="2">
        <f t="shared" si="10"/>
        <v>0.81649658092772592</v>
      </c>
      <c r="AR30" s="3" t="str">
        <f t="shared" si="11"/>
        <v>Nontoxic</v>
      </c>
      <c r="AS30" s="2">
        <f t="shared" si="12"/>
        <v>85.835095137420709</v>
      </c>
      <c r="AT30" s="4" t="s">
        <v>664</v>
      </c>
      <c r="AU30" s="4" t="s">
        <v>667</v>
      </c>
      <c r="AV30" s="2">
        <f t="shared" si="13"/>
        <v>2</v>
      </c>
      <c r="AW30" s="2">
        <f t="shared" si="14"/>
        <v>2</v>
      </c>
      <c r="AX30" s="2">
        <f t="shared" si="15"/>
        <v>133333333.33333333</v>
      </c>
      <c r="AY30" s="2">
        <f t="shared" si="16"/>
        <v>933333333.33333313</v>
      </c>
      <c r="AZ30" s="2">
        <f t="shared" si="17"/>
        <v>533333333.33333325</v>
      </c>
      <c r="BA30" s="2">
        <f t="shared" si="18"/>
        <v>1.25</v>
      </c>
      <c r="BB30" s="2">
        <f t="shared" si="19"/>
        <v>1.3226857170951576</v>
      </c>
      <c r="BC30" s="2">
        <v>6.6349999999999998</v>
      </c>
      <c r="BD30" s="2" t="str">
        <f t="shared" si="20"/>
        <v>Same Var</v>
      </c>
      <c r="BE30" s="2">
        <f t="shared" si="21"/>
        <v>1.4546537044437922E-4</v>
      </c>
      <c r="BF30" s="2" t="str">
        <f t="shared" si="22"/>
        <v>Sig</v>
      </c>
      <c r="BG30" s="2" t="str">
        <f t="shared" si="23"/>
        <v>Sig</v>
      </c>
      <c r="BH30" s="2" t="str">
        <f t="shared" si="24"/>
        <v>Wilcoxon</v>
      </c>
      <c r="BI30" s="2" t="str">
        <f t="shared" si="25"/>
        <v/>
      </c>
      <c r="BJ30" s="2" t="str">
        <f t="shared" si="26"/>
        <v>NOECToxicLess25</v>
      </c>
    </row>
    <row r="31" spans="1:62" x14ac:dyDescent="0.2">
      <c r="A31" s="1" t="s">
        <v>142</v>
      </c>
      <c r="B31" s="27" t="s">
        <v>516</v>
      </c>
      <c r="C31" s="28">
        <v>38617</v>
      </c>
      <c r="D31" s="7">
        <v>0.59861111111111109</v>
      </c>
      <c r="E31" s="1">
        <v>0.1</v>
      </c>
      <c r="F31" s="1" t="s">
        <v>57</v>
      </c>
      <c r="G31" s="1" t="s">
        <v>1242</v>
      </c>
      <c r="H31" s="27" t="s">
        <v>886</v>
      </c>
      <c r="I31" s="27" t="s">
        <v>887</v>
      </c>
      <c r="J31" s="27" t="s">
        <v>888</v>
      </c>
      <c r="K31" s="2">
        <v>0.75</v>
      </c>
      <c r="L31" s="2">
        <v>0.25</v>
      </c>
      <c r="M31" s="27">
        <v>1730000</v>
      </c>
      <c r="N31" s="27">
        <v>1710000</v>
      </c>
      <c r="O31" s="27">
        <v>1730000</v>
      </c>
      <c r="P31" s="2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">
        <f t="shared" si="0"/>
        <v>1723333.3333333333</v>
      </c>
      <c r="AD31" s="2">
        <f t="shared" si="1"/>
        <v>11547.005383792515</v>
      </c>
      <c r="AE31" s="2">
        <f t="shared" si="2"/>
        <v>3</v>
      </c>
      <c r="AF31" s="27">
        <v>4030000</v>
      </c>
      <c r="AG31" s="27">
        <v>3920000</v>
      </c>
      <c r="AH31" s="27">
        <v>3990000</v>
      </c>
      <c r="AI31" s="29"/>
      <c r="AJ31" s="2">
        <f t="shared" si="3"/>
        <v>3980000</v>
      </c>
      <c r="AK31" s="2">
        <f t="shared" si="4"/>
        <v>55677.643628300219</v>
      </c>
      <c r="AL31" s="2">
        <f t="shared" si="5"/>
        <v>3</v>
      </c>
      <c r="AM31" s="2">
        <f t="shared" si="6"/>
        <v>1.1200694444444445E+18</v>
      </c>
      <c r="AN31" s="2">
        <f t="shared" si="7"/>
        <v>5.3420138888888896E+17</v>
      </c>
      <c r="AO31" s="2">
        <f t="shared" si="8"/>
        <v>2</v>
      </c>
      <c r="AP31" s="2">
        <f t="shared" si="9"/>
        <v>82.610877532042792</v>
      </c>
      <c r="AQ31" s="2">
        <f t="shared" si="10"/>
        <v>0.81649658092772592</v>
      </c>
      <c r="AR31" s="3" t="str">
        <f t="shared" si="11"/>
        <v>Nontoxic</v>
      </c>
      <c r="AS31" s="2">
        <f t="shared" si="12"/>
        <v>230.94777562862672</v>
      </c>
      <c r="AT31" s="26" t="s">
        <v>884</v>
      </c>
      <c r="AU31" s="4" t="s">
        <v>666</v>
      </c>
      <c r="AV31" s="2">
        <f t="shared" si="13"/>
        <v>2</v>
      </c>
      <c r="AW31" s="2">
        <f t="shared" si="14"/>
        <v>2</v>
      </c>
      <c r="AX31" s="2">
        <f t="shared" si="15"/>
        <v>133333333.33333333</v>
      </c>
      <c r="AY31" s="2">
        <f t="shared" si="16"/>
        <v>3100000000</v>
      </c>
      <c r="AZ31" s="2">
        <f t="shared" si="17"/>
        <v>1616666666.6666667</v>
      </c>
      <c r="BA31" s="2">
        <f t="shared" si="18"/>
        <v>1.25</v>
      </c>
      <c r="BB31" s="2">
        <f t="shared" si="19"/>
        <v>2.9507739865819644</v>
      </c>
      <c r="BC31" s="2">
        <v>6.6349999999999998</v>
      </c>
      <c r="BD31" s="2" t="str">
        <f t="shared" si="20"/>
        <v>Same Var</v>
      </c>
      <c r="BE31" s="2">
        <f t="shared" si="21"/>
        <v>1.3418301350423771E-7</v>
      </c>
      <c r="BF31" s="2" t="str">
        <f t="shared" si="22"/>
        <v>NS</v>
      </c>
      <c r="BG31" s="2" t="str">
        <f t="shared" si="23"/>
        <v>NS</v>
      </c>
      <c r="BH31" s="2" t="str">
        <f t="shared" si="24"/>
        <v/>
      </c>
      <c r="BI31" s="2" t="str">
        <f t="shared" si="25"/>
        <v/>
      </c>
      <c r="BJ31" s="2" t="str">
        <f t="shared" si="26"/>
        <v/>
      </c>
    </row>
    <row r="32" spans="1:62" x14ac:dyDescent="0.2">
      <c r="A32" s="1" t="s">
        <v>142</v>
      </c>
      <c r="B32" s="27" t="s">
        <v>529</v>
      </c>
      <c r="C32" s="28">
        <v>38617</v>
      </c>
      <c r="D32" s="7">
        <v>0.52916666666666667</v>
      </c>
      <c r="E32" s="1">
        <v>0.1</v>
      </c>
      <c r="F32" s="1" t="s">
        <v>57</v>
      </c>
      <c r="G32" s="1" t="s">
        <v>1242</v>
      </c>
      <c r="H32" s="27" t="s">
        <v>886</v>
      </c>
      <c r="I32" s="27" t="s">
        <v>887</v>
      </c>
      <c r="J32" s="27" t="s">
        <v>888</v>
      </c>
      <c r="K32" s="2">
        <v>0.75</v>
      </c>
      <c r="L32" s="2">
        <v>0.25</v>
      </c>
      <c r="M32" s="27">
        <v>1730000</v>
      </c>
      <c r="N32" s="27">
        <v>1710000</v>
      </c>
      <c r="O32" s="27">
        <v>1730000</v>
      </c>
      <c r="P32" s="2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">
        <f t="shared" si="0"/>
        <v>1723333.3333333333</v>
      </c>
      <c r="AD32" s="2">
        <f t="shared" si="1"/>
        <v>11547.005383792515</v>
      </c>
      <c r="AE32" s="2">
        <f t="shared" si="2"/>
        <v>3</v>
      </c>
      <c r="AF32" s="27">
        <v>4120000</v>
      </c>
      <c r="AG32" s="27">
        <v>4200000</v>
      </c>
      <c r="AH32" s="27">
        <v>4740000</v>
      </c>
      <c r="AI32" s="29"/>
      <c r="AJ32" s="2">
        <f t="shared" si="3"/>
        <v>4353333.333333333</v>
      </c>
      <c r="AK32" s="2">
        <f t="shared" si="4"/>
        <v>337243.72986511304</v>
      </c>
      <c r="AL32" s="2">
        <f t="shared" si="5"/>
        <v>3</v>
      </c>
      <c r="AM32" s="2">
        <f t="shared" si="6"/>
        <v>1.4391485262345682E+21</v>
      </c>
      <c r="AN32" s="2">
        <f t="shared" si="7"/>
        <v>7.1862648533950634E+20</v>
      </c>
      <c r="AO32" s="2">
        <f t="shared" si="8"/>
        <v>2</v>
      </c>
      <c r="AP32" s="2">
        <f t="shared" si="9"/>
        <v>15.714959929488016</v>
      </c>
      <c r="AQ32" s="2">
        <f t="shared" si="10"/>
        <v>0.81649658092772592</v>
      </c>
      <c r="AR32" s="3" t="str">
        <f t="shared" si="11"/>
        <v>Nontoxic</v>
      </c>
      <c r="AS32" s="2">
        <f t="shared" si="12"/>
        <v>252.61121856866535</v>
      </c>
      <c r="AT32" s="26" t="s">
        <v>884</v>
      </c>
      <c r="AU32" s="4" t="s">
        <v>666</v>
      </c>
      <c r="AV32" s="2">
        <f t="shared" si="13"/>
        <v>2</v>
      </c>
      <c r="AW32" s="2">
        <f t="shared" si="14"/>
        <v>2</v>
      </c>
      <c r="AX32" s="2">
        <f t="shared" si="15"/>
        <v>133333333.33333333</v>
      </c>
      <c r="AY32" s="2">
        <f t="shared" si="16"/>
        <v>113733333333.33334</v>
      </c>
      <c r="AZ32" s="2">
        <f t="shared" si="17"/>
        <v>56933333333.333336</v>
      </c>
      <c r="BA32" s="2">
        <f t="shared" si="18"/>
        <v>1.25</v>
      </c>
      <c r="BB32" s="2">
        <f t="shared" si="19"/>
        <v>8.5836935663449019</v>
      </c>
      <c r="BC32" s="2">
        <v>6.6349999999999998</v>
      </c>
      <c r="BD32" s="2" t="str">
        <f t="shared" si="20"/>
        <v>Sig Diff Var</v>
      </c>
      <c r="BE32" s="2">
        <f t="shared" si="21"/>
        <v>2.6964403218457523E-3</v>
      </c>
      <c r="BF32" s="2" t="str">
        <f t="shared" si="22"/>
        <v>NS</v>
      </c>
      <c r="BG32" s="2" t="str">
        <f t="shared" si="23"/>
        <v>NS</v>
      </c>
      <c r="BH32" s="2" t="str">
        <f t="shared" si="24"/>
        <v/>
      </c>
      <c r="BI32" s="2" t="str">
        <f t="shared" si="25"/>
        <v/>
      </c>
      <c r="BJ32" s="2" t="str">
        <f t="shared" si="26"/>
        <v/>
      </c>
    </row>
    <row r="33" spans="1:62" x14ac:dyDescent="0.2">
      <c r="A33" s="1" t="s">
        <v>142</v>
      </c>
      <c r="B33" s="27" t="s">
        <v>482</v>
      </c>
      <c r="C33" s="28">
        <v>38855</v>
      </c>
      <c r="D33" s="7">
        <v>0.47638888888888886</v>
      </c>
      <c r="E33" s="1">
        <v>0.1</v>
      </c>
      <c r="F33" s="1" t="s">
        <v>57</v>
      </c>
      <c r="G33" s="1" t="s">
        <v>1105</v>
      </c>
      <c r="H33" s="27" t="s">
        <v>886</v>
      </c>
      <c r="I33" s="27" t="s">
        <v>887</v>
      </c>
      <c r="J33" s="27" t="s">
        <v>888</v>
      </c>
      <c r="K33" s="2">
        <v>0.75</v>
      </c>
      <c r="L33" s="2">
        <v>0.25</v>
      </c>
      <c r="M33" s="27">
        <v>1870000</v>
      </c>
      <c r="N33" s="27">
        <v>1890000</v>
      </c>
      <c r="O33" s="27">
        <v>1870000</v>
      </c>
      <c r="P33" s="2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">
        <f t="shared" si="0"/>
        <v>1876666.6666666667</v>
      </c>
      <c r="AD33" s="2">
        <f t="shared" si="1"/>
        <v>11547.005383792515</v>
      </c>
      <c r="AE33" s="2">
        <f t="shared" si="2"/>
        <v>3</v>
      </c>
      <c r="AF33" s="27">
        <v>1590000</v>
      </c>
      <c r="AG33" s="27">
        <v>1570000</v>
      </c>
      <c r="AH33" s="27">
        <v>1530000</v>
      </c>
      <c r="AI33" s="29"/>
      <c r="AJ33" s="2">
        <f t="shared" si="3"/>
        <v>1563333.3333333333</v>
      </c>
      <c r="AK33" s="2">
        <f t="shared" si="4"/>
        <v>30550.50463303893</v>
      </c>
      <c r="AL33" s="2">
        <f t="shared" si="5"/>
        <v>3</v>
      </c>
      <c r="AM33" s="2">
        <f t="shared" si="6"/>
        <v>1.1297067901234563E+17</v>
      </c>
      <c r="AN33" s="2">
        <f t="shared" si="7"/>
        <v>4.870756172839504E+16</v>
      </c>
      <c r="AO33" s="2">
        <f t="shared" si="8"/>
        <v>2</v>
      </c>
      <c r="AP33" s="2">
        <f t="shared" si="9"/>
        <v>8.4999999999999964</v>
      </c>
      <c r="AQ33" s="2">
        <f t="shared" si="10"/>
        <v>0.81649658092772592</v>
      </c>
      <c r="AR33" s="3" t="str">
        <f t="shared" si="11"/>
        <v>Nontoxic</v>
      </c>
      <c r="AS33" s="2">
        <f t="shared" si="12"/>
        <v>83.303730017761978</v>
      </c>
      <c r="AT33" s="4" t="s">
        <v>664</v>
      </c>
      <c r="AU33" s="4" t="s">
        <v>667</v>
      </c>
      <c r="AV33" s="2">
        <f t="shared" si="13"/>
        <v>2</v>
      </c>
      <c r="AW33" s="2">
        <f t="shared" si="14"/>
        <v>2</v>
      </c>
      <c r="AX33" s="2">
        <f t="shared" si="15"/>
        <v>133333333.33333333</v>
      </c>
      <c r="AY33" s="2">
        <f t="shared" si="16"/>
        <v>933333333.33333313</v>
      </c>
      <c r="AZ33" s="2">
        <f t="shared" si="17"/>
        <v>533333333.33333325</v>
      </c>
      <c r="BA33" s="2">
        <f t="shared" si="18"/>
        <v>1.25</v>
      </c>
      <c r="BB33" s="2">
        <f t="shared" si="19"/>
        <v>1.3226857170951576</v>
      </c>
      <c r="BC33" s="2">
        <v>6.6349999999999998</v>
      </c>
      <c r="BD33" s="2" t="str">
        <f t="shared" si="20"/>
        <v>Same Var</v>
      </c>
      <c r="BE33" s="2">
        <f t="shared" si="21"/>
        <v>3.8414611140171112E-5</v>
      </c>
      <c r="BF33" s="2" t="str">
        <f t="shared" si="22"/>
        <v>Sig</v>
      </c>
      <c r="BG33" s="2" t="str">
        <f t="shared" si="23"/>
        <v>Sig</v>
      </c>
      <c r="BH33" s="2" t="str">
        <f t="shared" si="24"/>
        <v>Wilcoxon</v>
      </c>
      <c r="BI33" s="2" t="str">
        <f t="shared" si="25"/>
        <v/>
      </c>
      <c r="BJ33" s="2" t="str">
        <f t="shared" si="26"/>
        <v>NOECToxicLess25</v>
      </c>
    </row>
    <row r="34" spans="1:62" x14ac:dyDescent="0.2">
      <c r="A34" s="1" t="s">
        <v>142</v>
      </c>
      <c r="B34" s="27" t="s">
        <v>504</v>
      </c>
      <c r="C34" s="28">
        <v>38855</v>
      </c>
      <c r="D34" s="7">
        <v>0.34791666666666665</v>
      </c>
      <c r="E34" s="1">
        <v>0.1</v>
      </c>
      <c r="F34" s="1" t="s">
        <v>57</v>
      </c>
      <c r="G34" s="1" t="s">
        <v>1105</v>
      </c>
      <c r="H34" s="27" t="s">
        <v>886</v>
      </c>
      <c r="I34" s="27" t="s">
        <v>887</v>
      </c>
      <c r="J34" s="27" t="s">
        <v>888</v>
      </c>
      <c r="K34" s="2">
        <v>0.75</v>
      </c>
      <c r="L34" s="2">
        <v>0.25</v>
      </c>
      <c r="M34" s="27">
        <v>1870000</v>
      </c>
      <c r="N34" s="27">
        <v>1890000</v>
      </c>
      <c r="O34" s="27">
        <v>1870000</v>
      </c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">
        <f t="shared" si="0"/>
        <v>1876666.6666666667</v>
      </c>
      <c r="AD34" s="2">
        <f t="shared" si="1"/>
        <v>11547.005383792515</v>
      </c>
      <c r="AE34" s="2">
        <f t="shared" si="2"/>
        <v>3</v>
      </c>
      <c r="AF34" s="27">
        <v>1380000</v>
      </c>
      <c r="AG34" s="27">
        <v>1450000</v>
      </c>
      <c r="AH34" s="27">
        <v>1430000</v>
      </c>
      <c r="AI34" s="29"/>
      <c r="AJ34" s="2">
        <f t="shared" si="3"/>
        <v>1420000</v>
      </c>
      <c r="AK34" s="2">
        <f t="shared" si="4"/>
        <v>36055.512754639894</v>
      </c>
      <c r="AL34" s="2">
        <f t="shared" si="5"/>
        <v>3</v>
      </c>
      <c r="AM34" s="2">
        <f t="shared" si="6"/>
        <v>2.1006944444444442E+17</v>
      </c>
      <c r="AN34" s="2">
        <f t="shared" si="7"/>
        <v>9.420138888888888E+16</v>
      </c>
      <c r="AO34" s="2">
        <f t="shared" si="8"/>
        <v>2</v>
      </c>
      <c r="AP34" s="2">
        <f t="shared" si="9"/>
        <v>0.58387420812114232</v>
      </c>
      <c r="AQ34" s="2">
        <f t="shared" si="10"/>
        <v>0.81649658092772592</v>
      </c>
      <c r="AR34" s="3" t="str">
        <f t="shared" si="11"/>
        <v>Toxic</v>
      </c>
      <c r="AS34" s="2">
        <f t="shared" si="12"/>
        <v>75.666074600355245</v>
      </c>
      <c r="AT34" s="4" t="s">
        <v>664</v>
      </c>
      <c r="AU34" s="4" t="s">
        <v>667</v>
      </c>
      <c r="AV34" s="2">
        <f t="shared" si="13"/>
        <v>2</v>
      </c>
      <c r="AW34" s="2">
        <f t="shared" si="14"/>
        <v>2</v>
      </c>
      <c r="AX34" s="2">
        <f t="shared" si="15"/>
        <v>133333333.33333333</v>
      </c>
      <c r="AY34" s="2">
        <f t="shared" si="16"/>
        <v>1300000000</v>
      </c>
      <c r="AZ34" s="2">
        <f t="shared" si="17"/>
        <v>716666666.66666663</v>
      </c>
      <c r="BA34" s="2">
        <f t="shared" si="18"/>
        <v>1.25</v>
      </c>
      <c r="BB34" s="2">
        <f t="shared" si="19"/>
        <v>1.7379997808283065</v>
      </c>
      <c r="BC34" s="2">
        <v>6.6349999999999998</v>
      </c>
      <c r="BD34" s="2" t="str">
        <f t="shared" si="20"/>
        <v>Same Var</v>
      </c>
      <c r="BE34" s="2">
        <f t="shared" si="21"/>
        <v>1.5508567772717443E-5</v>
      </c>
      <c r="BF34" s="2" t="str">
        <f t="shared" si="22"/>
        <v>Sig</v>
      </c>
      <c r="BG34" s="2" t="str">
        <f t="shared" si="23"/>
        <v>Sig</v>
      </c>
      <c r="BH34" s="2" t="str">
        <f t="shared" si="24"/>
        <v>Wilcoxon</v>
      </c>
      <c r="BI34" s="2" t="str">
        <f t="shared" si="25"/>
        <v>TSTToxicLess25</v>
      </c>
      <c r="BJ34" s="2" t="str">
        <f t="shared" si="26"/>
        <v>NOECToxicLess25</v>
      </c>
    </row>
    <row r="35" spans="1:62" x14ac:dyDescent="0.2">
      <c r="A35" s="1" t="s">
        <v>142</v>
      </c>
      <c r="B35" s="27" t="s">
        <v>516</v>
      </c>
      <c r="C35" s="28">
        <v>38855</v>
      </c>
      <c r="D35" s="7">
        <v>0.55347222222222225</v>
      </c>
      <c r="E35" s="1">
        <v>0.1</v>
      </c>
      <c r="F35" s="1" t="s">
        <v>57</v>
      </c>
      <c r="G35" s="1" t="s">
        <v>1105</v>
      </c>
      <c r="H35" s="27" t="s">
        <v>886</v>
      </c>
      <c r="I35" s="27" t="s">
        <v>887</v>
      </c>
      <c r="J35" s="27" t="s">
        <v>888</v>
      </c>
      <c r="K35" s="2">
        <v>0.75</v>
      </c>
      <c r="L35" s="2">
        <v>0.25</v>
      </c>
      <c r="M35" s="27">
        <v>1870000</v>
      </c>
      <c r="N35" s="27">
        <v>1890000</v>
      </c>
      <c r="O35" s="27">
        <v>1870000</v>
      </c>
      <c r="P35" s="2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">
        <f t="shared" si="0"/>
        <v>1876666.6666666667</v>
      </c>
      <c r="AD35" s="2">
        <f t="shared" si="1"/>
        <v>11547.005383792515</v>
      </c>
      <c r="AE35" s="2">
        <f t="shared" si="2"/>
        <v>3</v>
      </c>
      <c r="AF35" s="27">
        <v>1590000</v>
      </c>
      <c r="AG35" s="27">
        <v>1590000</v>
      </c>
      <c r="AH35" s="27">
        <v>1570000</v>
      </c>
      <c r="AI35" s="29"/>
      <c r="AJ35" s="2">
        <f t="shared" si="3"/>
        <v>1583333.3333333333</v>
      </c>
      <c r="AK35" s="2">
        <f t="shared" si="4"/>
        <v>11547.005383792515</v>
      </c>
      <c r="AL35" s="2">
        <f t="shared" si="5"/>
        <v>3</v>
      </c>
      <c r="AM35" s="2">
        <f t="shared" si="6"/>
        <v>4822530864197531</v>
      </c>
      <c r="AN35" s="2">
        <f t="shared" si="7"/>
        <v>1300154320987654</v>
      </c>
      <c r="AO35" s="2">
        <f t="shared" si="8"/>
        <v>4</v>
      </c>
      <c r="AP35" s="2">
        <f t="shared" si="9"/>
        <v>21.099999999999991</v>
      </c>
      <c r="AQ35" s="2">
        <f t="shared" si="10"/>
        <v>0.74069708411268287</v>
      </c>
      <c r="AR35" s="3" t="str">
        <f t="shared" si="11"/>
        <v>Nontoxic</v>
      </c>
      <c r="AS35" s="2">
        <f t="shared" si="12"/>
        <v>84.369449378330359</v>
      </c>
      <c r="AT35" s="4" t="s">
        <v>664</v>
      </c>
      <c r="AU35" s="4" t="s">
        <v>667</v>
      </c>
      <c r="AV35" s="2">
        <f t="shared" si="13"/>
        <v>2</v>
      </c>
      <c r="AW35" s="2">
        <f t="shared" si="14"/>
        <v>2</v>
      </c>
      <c r="AX35" s="2">
        <f t="shared" si="15"/>
        <v>133333333.33333333</v>
      </c>
      <c r="AY35" s="2">
        <f t="shared" si="16"/>
        <v>133333333.33333333</v>
      </c>
      <c r="AZ35" s="2">
        <f t="shared" si="17"/>
        <v>133333333.33333333</v>
      </c>
      <c r="BA35" s="2">
        <f t="shared" si="18"/>
        <v>1.25</v>
      </c>
      <c r="BB35" s="2">
        <f t="shared" si="19"/>
        <v>0</v>
      </c>
      <c r="BC35" s="2">
        <v>6.6349999999999998</v>
      </c>
      <c r="BD35" s="2" t="str">
        <f t="shared" si="20"/>
        <v>Same Var</v>
      </c>
      <c r="BE35" s="2">
        <f t="shared" si="21"/>
        <v>3.1796948070007565E-6</v>
      </c>
      <c r="BF35" s="2" t="str">
        <f t="shared" si="22"/>
        <v>Sig</v>
      </c>
      <c r="BG35" s="2" t="str">
        <f t="shared" si="23"/>
        <v>Sig</v>
      </c>
      <c r="BH35" s="2" t="str">
        <f t="shared" si="24"/>
        <v>Wilcoxon</v>
      </c>
      <c r="BI35" s="2" t="str">
        <f t="shared" si="25"/>
        <v/>
      </c>
      <c r="BJ35" s="2" t="str">
        <f t="shared" si="26"/>
        <v>NOECToxicLess25</v>
      </c>
    </row>
    <row r="36" spans="1:62" x14ac:dyDescent="0.2">
      <c r="A36" s="1" t="s">
        <v>142</v>
      </c>
      <c r="B36" s="27" t="s">
        <v>529</v>
      </c>
      <c r="C36" s="28">
        <v>38855</v>
      </c>
      <c r="D36" s="7">
        <v>0.49236111111111114</v>
      </c>
      <c r="E36" s="1">
        <v>0.1</v>
      </c>
      <c r="F36" s="1" t="s">
        <v>57</v>
      </c>
      <c r="G36" s="1" t="s">
        <v>1105</v>
      </c>
      <c r="H36" s="27" t="s">
        <v>886</v>
      </c>
      <c r="I36" s="27" t="s">
        <v>887</v>
      </c>
      <c r="J36" s="27" t="s">
        <v>888</v>
      </c>
      <c r="K36" s="2">
        <v>0.75</v>
      </c>
      <c r="L36" s="2">
        <v>0.25</v>
      </c>
      <c r="M36" s="27">
        <v>1870000</v>
      </c>
      <c r="N36" s="27">
        <v>1890000</v>
      </c>
      <c r="O36" s="27">
        <v>1870000</v>
      </c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">
        <f t="shared" si="0"/>
        <v>1876666.6666666667</v>
      </c>
      <c r="AD36" s="2">
        <f t="shared" si="1"/>
        <v>11547.005383792515</v>
      </c>
      <c r="AE36" s="2">
        <f t="shared" si="2"/>
        <v>3</v>
      </c>
      <c r="AF36" s="27">
        <v>1550000</v>
      </c>
      <c r="AG36" s="27">
        <v>1380000</v>
      </c>
      <c r="AH36" s="27">
        <v>1570000</v>
      </c>
      <c r="AI36" s="29"/>
      <c r="AJ36" s="2">
        <f t="shared" si="3"/>
        <v>1500000</v>
      </c>
      <c r="AK36" s="2">
        <f t="shared" si="4"/>
        <v>104403.0650891055</v>
      </c>
      <c r="AL36" s="2">
        <f t="shared" si="5"/>
        <v>3</v>
      </c>
      <c r="AM36" s="2">
        <f t="shared" si="6"/>
        <v>1.3383402777777779E+19</v>
      </c>
      <c r="AN36" s="2">
        <f t="shared" si="7"/>
        <v>6.6008680555555564E+18</v>
      </c>
      <c r="AO36" s="2">
        <f t="shared" si="8"/>
        <v>2</v>
      </c>
      <c r="AP36" s="2">
        <f t="shared" si="9"/>
        <v>1.5293260832120501</v>
      </c>
      <c r="AQ36" s="2">
        <f t="shared" si="10"/>
        <v>0.81649658092772592</v>
      </c>
      <c r="AR36" s="3" t="str">
        <f t="shared" si="11"/>
        <v>Nontoxic</v>
      </c>
      <c r="AS36" s="2">
        <f t="shared" si="12"/>
        <v>79.928952042628779</v>
      </c>
      <c r="AT36" s="4" t="s">
        <v>664</v>
      </c>
      <c r="AU36" s="4" t="s">
        <v>667</v>
      </c>
      <c r="AV36" s="2">
        <f t="shared" si="13"/>
        <v>2</v>
      </c>
      <c r="AW36" s="2">
        <f t="shared" si="14"/>
        <v>2</v>
      </c>
      <c r="AX36" s="2">
        <f t="shared" si="15"/>
        <v>133333333.33333333</v>
      </c>
      <c r="AY36" s="2">
        <f t="shared" si="16"/>
        <v>10900000000</v>
      </c>
      <c r="AZ36" s="2">
        <f t="shared" si="17"/>
        <v>5516666666.666667</v>
      </c>
      <c r="BA36" s="2">
        <f t="shared" si="18"/>
        <v>1.25</v>
      </c>
      <c r="BB36" s="2">
        <f t="shared" si="19"/>
        <v>4.8667005721873355</v>
      </c>
      <c r="BC36" s="2">
        <v>6.6349999999999998</v>
      </c>
      <c r="BD36" s="2" t="str">
        <f t="shared" si="20"/>
        <v>Same Var</v>
      </c>
      <c r="BE36" s="2">
        <f t="shared" si="21"/>
        <v>1.7096417939869396E-3</v>
      </c>
      <c r="BF36" s="2" t="str">
        <f t="shared" si="22"/>
        <v>Sig</v>
      </c>
      <c r="BG36" s="2" t="str">
        <f t="shared" si="23"/>
        <v>Sig</v>
      </c>
      <c r="BH36" s="2" t="str">
        <f t="shared" si="24"/>
        <v>Wilcoxon</v>
      </c>
      <c r="BI36" s="2" t="str">
        <f t="shared" si="25"/>
        <v/>
      </c>
      <c r="BJ36" s="2" t="str">
        <f t="shared" si="26"/>
        <v>NOECToxicLess25</v>
      </c>
    </row>
    <row r="37" spans="1:62" x14ac:dyDescent="0.2">
      <c r="A37" s="1" t="s">
        <v>926</v>
      </c>
      <c r="B37" s="27" t="s">
        <v>1004</v>
      </c>
      <c r="C37" s="28">
        <v>38853</v>
      </c>
      <c r="D37" s="7">
        <v>0.67361111111111116</v>
      </c>
      <c r="E37" s="1">
        <v>0.1</v>
      </c>
      <c r="F37" s="1" t="s">
        <v>57</v>
      </c>
      <c r="G37" s="1" t="s">
        <v>1015</v>
      </c>
      <c r="H37" s="27" t="s">
        <v>886</v>
      </c>
      <c r="I37" s="27" t="s">
        <v>887</v>
      </c>
      <c r="J37" s="27" t="s">
        <v>888</v>
      </c>
      <c r="K37" s="2">
        <v>0.75</v>
      </c>
      <c r="L37" s="2">
        <v>0.25</v>
      </c>
      <c r="M37" s="27">
        <v>239000</v>
      </c>
      <c r="N37" s="27">
        <v>236000</v>
      </c>
      <c r="O37" s="27">
        <v>233000</v>
      </c>
      <c r="P37" s="27">
        <v>213000</v>
      </c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">
        <f t="shared" si="0"/>
        <v>230250</v>
      </c>
      <c r="AD37" s="2">
        <f t="shared" si="1"/>
        <v>11757.976016304847</v>
      </c>
      <c r="AE37" s="2">
        <f t="shared" si="2"/>
        <v>4</v>
      </c>
      <c r="AF37" s="27">
        <v>2251000</v>
      </c>
      <c r="AG37" s="27">
        <v>2302000</v>
      </c>
      <c r="AH37" s="27">
        <v>2413000</v>
      </c>
      <c r="AI37" s="27">
        <v>2321000</v>
      </c>
      <c r="AJ37" s="2">
        <f t="shared" si="3"/>
        <v>2321750</v>
      </c>
      <c r="AK37" s="2">
        <f t="shared" si="4"/>
        <v>67633.201905572976</v>
      </c>
      <c r="AL37" s="2">
        <f t="shared" si="5"/>
        <v>4</v>
      </c>
      <c r="AM37" s="2">
        <f t="shared" si="6"/>
        <v>1.3525780859527588E+18</v>
      </c>
      <c r="AN37" s="2">
        <f t="shared" si="7"/>
        <v>4.3603771989440922E+17</v>
      </c>
      <c r="AO37" s="2">
        <f t="shared" si="8"/>
        <v>3</v>
      </c>
      <c r="AP37" s="2">
        <f t="shared" si="9"/>
        <v>63.017106663399638</v>
      </c>
      <c r="AQ37" s="2">
        <f t="shared" si="10"/>
        <v>0.76489232840434507</v>
      </c>
      <c r="AR37" s="3" t="str">
        <f t="shared" si="11"/>
        <v>Nontoxic</v>
      </c>
      <c r="AS37" s="2">
        <f t="shared" si="12"/>
        <v>1008.3604777415852</v>
      </c>
      <c r="AT37" s="26" t="s">
        <v>884</v>
      </c>
      <c r="AU37" s="4" t="s">
        <v>666</v>
      </c>
      <c r="AV37" s="2">
        <f t="shared" si="13"/>
        <v>3</v>
      </c>
      <c r="AW37" s="2">
        <f t="shared" si="14"/>
        <v>3</v>
      </c>
      <c r="AX37" s="2">
        <f t="shared" si="15"/>
        <v>138250000</v>
      </c>
      <c r="AY37" s="2">
        <f t="shared" si="16"/>
        <v>4574250000</v>
      </c>
      <c r="AZ37" s="2">
        <f t="shared" si="17"/>
        <v>2356250000</v>
      </c>
      <c r="BA37" s="2">
        <f t="shared" si="18"/>
        <v>1.1666666666666667</v>
      </c>
      <c r="BB37" s="2">
        <f t="shared" si="19"/>
        <v>5.5861499112313471</v>
      </c>
      <c r="BC37" s="2">
        <v>6.6349999999999998</v>
      </c>
      <c r="BD37" s="2" t="str">
        <f t="shared" si="20"/>
        <v>Same Var</v>
      </c>
      <c r="BE37" s="2">
        <f t="shared" si="21"/>
        <v>6.5653806860913889E-10</v>
      </c>
      <c r="BF37" s="2" t="str">
        <f t="shared" si="22"/>
        <v>NS</v>
      </c>
      <c r="BG37" s="2" t="str">
        <f t="shared" si="23"/>
        <v>NS</v>
      </c>
      <c r="BH37" s="2" t="str">
        <f t="shared" si="24"/>
        <v/>
      </c>
      <c r="BI37" s="2" t="str">
        <f t="shared" si="25"/>
        <v/>
      </c>
      <c r="BJ37" s="2" t="str">
        <f t="shared" si="26"/>
        <v/>
      </c>
    </row>
    <row r="38" spans="1:62" x14ac:dyDescent="0.2">
      <c r="A38" s="1" t="s">
        <v>926</v>
      </c>
      <c r="B38" s="27" t="s">
        <v>1045</v>
      </c>
      <c r="C38" s="28">
        <v>38853</v>
      </c>
      <c r="D38" s="7">
        <v>0.63194444444444442</v>
      </c>
      <c r="E38" s="1">
        <v>0.1</v>
      </c>
      <c r="F38" s="1" t="s">
        <v>57</v>
      </c>
      <c r="G38" s="1" t="s">
        <v>1015</v>
      </c>
      <c r="H38" s="27" t="s">
        <v>886</v>
      </c>
      <c r="I38" s="27" t="s">
        <v>887</v>
      </c>
      <c r="J38" s="27" t="s">
        <v>888</v>
      </c>
      <c r="K38" s="2">
        <v>0.75</v>
      </c>
      <c r="L38" s="2">
        <v>0.25</v>
      </c>
      <c r="M38" s="27">
        <v>239000</v>
      </c>
      <c r="N38" s="27">
        <v>236000</v>
      </c>
      <c r="O38" s="27">
        <v>233000</v>
      </c>
      <c r="P38" s="27">
        <v>213000</v>
      </c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">
        <f t="shared" si="0"/>
        <v>230250</v>
      </c>
      <c r="AD38" s="2">
        <f t="shared" si="1"/>
        <v>11757.976016304847</v>
      </c>
      <c r="AE38" s="2">
        <f t="shared" si="2"/>
        <v>4</v>
      </c>
      <c r="AF38" s="27">
        <v>2330000</v>
      </c>
      <c r="AG38" s="27">
        <v>2154000</v>
      </c>
      <c r="AH38" s="27">
        <v>2265000</v>
      </c>
      <c r="AI38" s="27">
        <v>2225000</v>
      </c>
      <c r="AJ38" s="2">
        <f t="shared" si="3"/>
        <v>2243500</v>
      </c>
      <c r="AK38" s="2">
        <f t="shared" si="4"/>
        <v>73704.364411704504</v>
      </c>
      <c r="AL38" s="2">
        <f t="shared" si="5"/>
        <v>4</v>
      </c>
      <c r="AM38" s="2">
        <f t="shared" si="6"/>
        <v>1.89757440816413E+18</v>
      </c>
      <c r="AN38" s="2">
        <f t="shared" si="7"/>
        <v>6.1492276951825165E+17</v>
      </c>
      <c r="AO38" s="2">
        <f t="shared" si="8"/>
        <v>3</v>
      </c>
      <c r="AP38" s="2">
        <f t="shared" si="9"/>
        <v>55.794459425417273</v>
      </c>
      <c r="AQ38" s="2">
        <f t="shared" si="10"/>
        <v>0.76489232840434507</v>
      </c>
      <c r="AR38" s="3" t="str">
        <f t="shared" si="11"/>
        <v>Nontoxic</v>
      </c>
      <c r="AS38" s="2">
        <f t="shared" si="12"/>
        <v>974.37567861020625</v>
      </c>
      <c r="AT38" s="26" t="s">
        <v>884</v>
      </c>
      <c r="AU38" s="4" t="s">
        <v>666</v>
      </c>
      <c r="AV38" s="2">
        <f t="shared" si="13"/>
        <v>3</v>
      </c>
      <c r="AW38" s="2">
        <f t="shared" si="14"/>
        <v>3</v>
      </c>
      <c r="AX38" s="2">
        <f t="shared" si="15"/>
        <v>138250000</v>
      </c>
      <c r="AY38" s="2">
        <f t="shared" si="16"/>
        <v>5432333333.333333</v>
      </c>
      <c r="AZ38" s="2">
        <f t="shared" si="17"/>
        <v>2785291666.6666665</v>
      </c>
      <c r="BA38" s="2">
        <f t="shared" si="18"/>
        <v>1.1666666666666667</v>
      </c>
      <c r="BB38" s="2">
        <f t="shared" si="19"/>
        <v>6.0043579114146315</v>
      </c>
      <c r="BC38" s="2">
        <v>6.6349999999999998</v>
      </c>
      <c r="BD38" s="2" t="str">
        <f t="shared" si="20"/>
        <v>Same Var</v>
      </c>
      <c r="BE38" s="2">
        <f t="shared" si="21"/>
        <v>1.3616381567276724E-9</v>
      </c>
      <c r="BF38" s="2" t="str">
        <f t="shared" si="22"/>
        <v>NS</v>
      </c>
      <c r="BG38" s="2" t="str">
        <f t="shared" si="23"/>
        <v>NS</v>
      </c>
      <c r="BH38" s="2" t="str">
        <f t="shared" si="24"/>
        <v/>
      </c>
      <c r="BI38" s="2" t="str">
        <f t="shared" si="25"/>
        <v/>
      </c>
      <c r="BJ38" s="2" t="str">
        <f t="shared" si="26"/>
        <v/>
      </c>
    </row>
    <row r="39" spans="1:62" x14ac:dyDescent="0.2">
      <c r="A39" s="1" t="s">
        <v>926</v>
      </c>
      <c r="B39" s="27" t="s">
        <v>1268</v>
      </c>
      <c r="C39" s="28">
        <v>38853</v>
      </c>
      <c r="D39" s="7">
        <v>0.38194444444444442</v>
      </c>
      <c r="E39" s="1">
        <v>0.1</v>
      </c>
      <c r="F39" s="1" t="s">
        <v>57</v>
      </c>
      <c r="G39" s="1" t="s">
        <v>1015</v>
      </c>
      <c r="H39" s="27" t="s">
        <v>886</v>
      </c>
      <c r="I39" s="27" t="s">
        <v>887</v>
      </c>
      <c r="J39" s="27" t="s">
        <v>888</v>
      </c>
      <c r="K39" s="2">
        <v>0.75</v>
      </c>
      <c r="L39" s="2">
        <v>0.25</v>
      </c>
      <c r="M39" s="27">
        <v>239000</v>
      </c>
      <c r="N39" s="27">
        <v>236000</v>
      </c>
      <c r="O39" s="27">
        <v>233000</v>
      </c>
      <c r="P39" s="27">
        <v>213000</v>
      </c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">
        <f t="shared" si="0"/>
        <v>230250</v>
      </c>
      <c r="AD39" s="2">
        <f t="shared" si="1"/>
        <v>11757.976016304847</v>
      </c>
      <c r="AE39" s="2">
        <f t="shared" si="2"/>
        <v>4</v>
      </c>
      <c r="AF39" s="27">
        <v>2394000</v>
      </c>
      <c r="AG39" s="27">
        <v>1678000</v>
      </c>
      <c r="AH39" s="27">
        <v>1832000</v>
      </c>
      <c r="AI39" s="27">
        <v>2377000</v>
      </c>
      <c r="AJ39" s="2">
        <f t="shared" si="3"/>
        <v>2070250</v>
      </c>
      <c r="AK39" s="2">
        <f t="shared" si="4"/>
        <v>369473.83759431017</v>
      </c>
      <c r="AL39" s="2">
        <f t="shared" si="5"/>
        <v>4</v>
      </c>
      <c r="AM39" s="2">
        <f t="shared" si="6"/>
        <v>1.1660292581358663E+21</v>
      </c>
      <c r="AN39" s="2">
        <f t="shared" si="7"/>
        <v>3.8823409201387595E+20</v>
      </c>
      <c r="AO39" s="2">
        <f t="shared" si="8"/>
        <v>3</v>
      </c>
      <c r="AP39" s="2">
        <f t="shared" si="9"/>
        <v>10.268777106199664</v>
      </c>
      <c r="AQ39" s="2">
        <f t="shared" si="10"/>
        <v>0.76489232840434507</v>
      </c>
      <c r="AR39" s="3" t="str">
        <f t="shared" si="11"/>
        <v>Nontoxic</v>
      </c>
      <c r="AS39" s="2">
        <f t="shared" si="12"/>
        <v>899.13137893593921</v>
      </c>
      <c r="AT39" s="26" t="s">
        <v>884</v>
      </c>
      <c r="AU39" s="4" t="s">
        <v>666</v>
      </c>
      <c r="AV39" s="2">
        <f t="shared" si="13"/>
        <v>3</v>
      </c>
      <c r="AW39" s="2">
        <f t="shared" si="14"/>
        <v>3</v>
      </c>
      <c r="AX39" s="2">
        <f t="shared" si="15"/>
        <v>138250000</v>
      </c>
      <c r="AY39" s="2">
        <f t="shared" si="16"/>
        <v>136510916666.66669</v>
      </c>
      <c r="AZ39" s="2">
        <f t="shared" si="17"/>
        <v>68324583333.333344</v>
      </c>
      <c r="BA39" s="2">
        <f t="shared" si="18"/>
        <v>1.1666666666666667</v>
      </c>
      <c r="BB39" s="2">
        <f t="shared" si="19"/>
        <v>14.170696247711101</v>
      </c>
      <c r="BC39" s="2">
        <v>6.6349999999999998</v>
      </c>
      <c r="BD39" s="2" t="str">
        <f t="shared" si="20"/>
        <v>Sig Diff Var</v>
      </c>
      <c r="BE39" s="2">
        <f t="shared" si="21"/>
        <v>1.0691076288736076E-3</v>
      </c>
      <c r="BF39" s="2" t="str">
        <f t="shared" si="22"/>
        <v>NS</v>
      </c>
      <c r="BG39" s="2" t="str">
        <f t="shared" si="23"/>
        <v>NS</v>
      </c>
      <c r="BH39" s="2" t="str">
        <f t="shared" si="24"/>
        <v/>
      </c>
      <c r="BI39" s="2" t="str">
        <f t="shared" si="25"/>
        <v/>
      </c>
      <c r="BJ39" s="2" t="str">
        <f t="shared" si="26"/>
        <v/>
      </c>
    </row>
    <row r="40" spans="1:62" x14ac:dyDescent="0.2">
      <c r="A40" s="1" t="s">
        <v>926</v>
      </c>
      <c r="B40" s="27" t="s">
        <v>1270</v>
      </c>
      <c r="C40" s="28">
        <v>38853</v>
      </c>
      <c r="D40" s="7">
        <v>0.33333333333333331</v>
      </c>
      <c r="E40" s="1">
        <v>0.1</v>
      </c>
      <c r="F40" s="1" t="s">
        <v>57</v>
      </c>
      <c r="G40" s="1" t="s">
        <v>1015</v>
      </c>
      <c r="H40" s="27" t="s">
        <v>886</v>
      </c>
      <c r="I40" s="27" t="s">
        <v>887</v>
      </c>
      <c r="J40" s="27" t="s">
        <v>888</v>
      </c>
      <c r="K40" s="2">
        <v>0.75</v>
      </c>
      <c r="L40" s="2">
        <v>0.25</v>
      </c>
      <c r="M40" s="27">
        <v>239000</v>
      </c>
      <c r="N40" s="27">
        <v>236000</v>
      </c>
      <c r="O40" s="27">
        <v>233000</v>
      </c>
      <c r="P40" s="27">
        <v>213000</v>
      </c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">
        <f t="shared" si="0"/>
        <v>230250</v>
      </c>
      <c r="AD40" s="2">
        <f t="shared" si="1"/>
        <v>11757.976016304847</v>
      </c>
      <c r="AE40" s="2">
        <f t="shared" si="2"/>
        <v>4</v>
      </c>
      <c r="AF40" s="27">
        <v>2661000</v>
      </c>
      <c r="AG40" s="27">
        <v>2944000</v>
      </c>
      <c r="AH40" s="27">
        <v>2084000</v>
      </c>
      <c r="AI40" s="27">
        <v>2978000</v>
      </c>
      <c r="AJ40" s="2">
        <f t="shared" si="3"/>
        <v>2666750</v>
      </c>
      <c r="AK40" s="2">
        <f t="shared" si="4"/>
        <v>413672.47511366603</v>
      </c>
      <c r="AL40" s="2">
        <f t="shared" si="5"/>
        <v>4</v>
      </c>
      <c r="AM40" s="2">
        <f t="shared" si="6"/>
        <v>1.8318974014913344E+21</v>
      </c>
      <c r="AN40" s="2">
        <f t="shared" si="7"/>
        <v>6.1007798232637584E+20</v>
      </c>
      <c r="AO40" s="2">
        <f t="shared" si="8"/>
        <v>3</v>
      </c>
      <c r="AP40" s="2">
        <f t="shared" si="9"/>
        <v>12.055411684289277</v>
      </c>
      <c r="AQ40" s="2">
        <f t="shared" si="10"/>
        <v>0.76489232840434507</v>
      </c>
      <c r="AR40" s="3" t="str">
        <f t="shared" si="11"/>
        <v>Nontoxic</v>
      </c>
      <c r="AS40" s="2">
        <f t="shared" si="12"/>
        <v>1158.1976112920738</v>
      </c>
      <c r="AT40" s="26" t="s">
        <v>884</v>
      </c>
      <c r="AU40" s="4" t="s">
        <v>666</v>
      </c>
      <c r="AV40" s="2">
        <f t="shared" si="13"/>
        <v>3</v>
      </c>
      <c r="AW40" s="2">
        <f t="shared" si="14"/>
        <v>3</v>
      </c>
      <c r="AX40" s="2">
        <f t="shared" si="15"/>
        <v>138250000</v>
      </c>
      <c r="AY40" s="2">
        <f t="shared" si="16"/>
        <v>171124916666.66666</v>
      </c>
      <c r="AZ40" s="2">
        <f t="shared" si="17"/>
        <v>85631583333.333328</v>
      </c>
      <c r="BA40" s="2">
        <f t="shared" si="18"/>
        <v>1.1666666666666667</v>
      </c>
      <c r="BB40" s="2">
        <f t="shared" si="19"/>
        <v>14.750758801254554</v>
      </c>
      <c r="BC40" s="2">
        <v>6.6349999999999998</v>
      </c>
      <c r="BD40" s="2" t="str">
        <f t="shared" si="20"/>
        <v>Sig Diff Var</v>
      </c>
      <c r="BE40" s="2">
        <f t="shared" si="21"/>
        <v>6.5323550892125838E-4</v>
      </c>
      <c r="BF40" s="2" t="str">
        <f t="shared" si="22"/>
        <v>NS</v>
      </c>
      <c r="BG40" s="2" t="str">
        <f t="shared" si="23"/>
        <v>NS</v>
      </c>
      <c r="BH40" s="2" t="str">
        <f t="shared" si="24"/>
        <v/>
      </c>
      <c r="BI40" s="2" t="str">
        <f t="shared" si="25"/>
        <v/>
      </c>
      <c r="BJ40" s="2" t="str">
        <f t="shared" si="26"/>
        <v/>
      </c>
    </row>
    <row r="41" spans="1:62" x14ac:dyDescent="0.2">
      <c r="A41" s="1" t="s">
        <v>926</v>
      </c>
      <c r="B41" s="27" t="s">
        <v>1298</v>
      </c>
      <c r="C41" s="28">
        <v>38853</v>
      </c>
      <c r="D41" s="7">
        <v>0.52083333333333337</v>
      </c>
      <c r="E41" s="1">
        <v>0.1</v>
      </c>
      <c r="F41" s="1" t="s">
        <v>57</v>
      </c>
      <c r="G41" s="1" t="s">
        <v>1015</v>
      </c>
      <c r="H41" s="27" t="s">
        <v>886</v>
      </c>
      <c r="I41" s="27" t="s">
        <v>887</v>
      </c>
      <c r="J41" s="27" t="s">
        <v>888</v>
      </c>
      <c r="K41" s="2">
        <v>0.75</v>
      </c>
      <c r="L41" s="2">
        <v>0.25</v>
      </c>
      <c r="M41" s="27">
        <v>239000</v>
      </c>
      <c r="N41" s="27">
        <v>236000</v>
      </c>
      <c r="O41" s="27">
        <v>233000</v>
      </c>
      <c r="P41" s="27">
        <v>213000</v>
      </c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">
        <f t="shared" si="0"/>
        <v>230250</v>
      </c>
      <c r="AD41" s="2">
        <f t="shared" si="1"/>
        <v>11757.976016304847</v>
      </c>
      <c r="AE41" s="2">
        <f t="shared" si="2"/>
        <v>4</v>
      </c>
      <c r="AF41" s="27">
        <v>1713000</v>
      </c>
      <c r="AG41" s="27">
        <v>1858000</v>
      </c>
      <c r="AH41" s="27">
        <v>2197000</v>
      </c>
      <c r="AI41" s="27">
        <v>1807000</v>
      </c>
      <c r="AJ41" s="2">
        <f t="shared" si="3"/>
        <v>1893750</v>
      </c>
      <c r="AK41" s="2">
        <f t="shared" si="4"/>
        <v>210898.67235238821</v>
      </c>
      <c r="AL41" s="2">
        <f t="shared" si="5"/>
        <v>4</v>
      </c>
      <c r="AM41" s="2">
        <f t="shared" si="6"/>
        <v>1.2407740802345271E+20</v>
      </c>
      <c r="AN41" s="2">
        <f t="shared" si="7"/>
        <v>4.1215016053227725E+19</v>
      </c>
      <c r="AO41" s="2">
        <f t="shared" si="8"/>
        <v>3</v>
      </c>
      <c r="AP41" s="2">
        <f t="shared" si="9"/>
        <v>16.306977193120296</v>
      </c>
      <c r="AQ41" s="2">
        <f t="shared" si="10"/>
        <v>0.76489232840434507</v>
      </c>
      <c r="AR41" s="3" t="str">
        <f t="shared" si="11"/>
        <v>Nontoxic</v>
      </c>
      <c r="AS41" s="2">
        <f t="shared" si="12"/>
        <v>822.47557003257339</v>
      </c>
      <c r="AT41" s="26" t="s">
        <v>884</v>
      </c>
      <c r="AU41" s="4" t="s">
        <v>666</v>
      </c>
      <c r="AV41" s="2">
        <f t="shared" si="13"/>
        <v>3</v>
      </c>
      <c r="AW41" s="2">
        <f t="shared" si="14"/>
        <v>3</v>
      </c>
      <c r="AX41" s="2">
        <f t="shared" si="15"/>
        <v>138250000</v>
      </c>
      <c r="AY41" s="2">
        <f t="shared" si="16"/>
        <v>44478249999.999992</v>
      </c>
      <c r="AZ41" s="2">
        <f t="shared" si="17"/>
        <v>22308249999.999996</v>
      </c>
      <c r="BA41" s="2">
        <f t="shared" si="18"/>
        <v>1.1666666666666667</v>
      </c>
      <c r="BB41" s="2">
        <f t="shared" si="19"/>
        <v>11.297840048612986</v>
      </c>
      <c r="BC41" s="2">
        <v>6.6349999999999998</v>
      </c>
      <c r="BD41" s="2" t="str">
        <f t="shared" si="20"/>
        <v>Sig Diff Var</v>
      </c>
      <c r="BE41" s="2">
        <f t="shared" si="21"/>
        <v>2.6867371733060527E-4</v>
      </c>
      <c r="BF41" s="2" t="str">
        <f t="shared" si="22"/>
        <v>NS</v>
      </c>
      <c r="BG41" s="2" t="str">
        <f t="shared" si="23"/>
        <v>NS</v>
      </c>
      <c r="BH41" s="2" t="str">
        <f t="shared" si="24"/>
        <v/>
      </c>
      <c r="BI41" s="2" t="str">
        <f t="shared" si="25"/>
        <v/>
      </c>
      <c r="BJ41" s="2" t="str">
        <f t="shared" si="26"/>
        <v/>
      </c>
    </row>
    <row r="42" spans="1:62" x14ac:dyDescent="0.2">
      <c r="A42" s="1" t="s">
        <v>926</v>
      </c>
      <c r="B42" s="27" t="s">
        <v>1210</v>
      </c>
      <c r="C42" s="28">
        <v>38553</v>
      </c>
      <c r="D42" s="7">
        <v>0.51388888888888884</v>
      </c>
      <c r="E42" s="1">
        <v>0.1</v>
      </c>
      <c r="F42" s="1" t="s">
        <v>57</v>
      </c>
      <c r="G42" s="1" t="s">
        <v>1213</v>
      </c>
      <c r="H42" s="27" t="s">
        <v>886</v>
      </c>
      <c r="I42" s="27" t="s">
        <v>712</v>
      </c>
      <c r="J42" s="27" t="s">
        <v>888</v>
      </c>
      <c r="K42" s="2">
        <v>0.75</v>
      </c>
      <c r="L42" s="2">
        <v>0.25</v>
      </c>
      <c r="M42" s="27">
        <v>293800</v>
      </c>
      <c r="N42" s="27">
        <v>269600</v>
      </c>
      <c r="O42" s="27">
        <v>288800</v>
      </c>
      <c r="P42" s="27">
        <v>297300</v>
      </c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">
        <f t="shared" si="0"/>
        <v>287375</v>
      </c>
      <c r="AD42" s="2">
        <f t="shared" si="1"/>
        <v>12352.698760459863</v>
      </c>
      <c r="AE42" s="2">
        <f t="shared" si="2"/>
        <v>4</v>
      </c>
      <c r="AF42" s="27">
        <v>2361300</v>
      </c>
      <c r="AG42" s="27">
        <v>2853600</v>
      </c>
      <c r="AH42" s="27">
        <v>2416500</v>
      </c>
      <c r="AI42" s="27">
        <v>2674200</v>
      </c>
      <c r="AJ42" s="2">
        <f t="shared" si="3"/>
        <v>2576400</v>
      </c>
      <c r="AK42" s="2">
        <f t="shared" si="4"/>
        <v>229666.93275262768</v>
      </c>
      <c r="AL42" s="2">
        <f t="shared" si="5"/>
        <v>4</v>
      </c>
      <c r="AM42" s="2">
        <f t="shared" si="6"/>
        <v>1.7445609424030971E+20</v>
      </c>
      <c r="AN42" s="2">
        <f t="shared" si="7"/>
        <v>5.796339222167289E+19</v>
      </c>
      <c r="AO42" s="2">
        <f t="shared" si="8"/>
        <v>3</v>
      </c>
      <c r="AP42" s="2">
        <f t="shared" si="9"/>
        <v>20.542358649870827</v>
      </c>
      <c r="AQ42" s="2">
        <f t="shared" si="10"/>
        <v>0.76489232840434507</v>
      </c>
      <c r="AR42" s="3" t="str">
        <f t="shared" si="11"/>
        <v>Nontoxic</v>
      </c>
      <c r="AS42" s="2">
        <f t="shared" si="12"/>
        <v>896.52892561983458</v>
      </c>
      <c r="AT42" s="26" t="s">
        <v>884</v>
      </c>
      <c r="AU42" s="4" t="s">
        <v>666</v>
      </c>
      <c r="AV42" s="2">
        <f t="shared" si="13"/>
        <v>3</v>
      </c>
      <c r="AW42" s="2">
        <f t="shared" si="14"/>
        <v>3</v>
      </c>
      <c r="AX42" s="2">
        <f t="shared" si="15"/>
        <v>152589166.66666666</v>
      </c>
      <c r="AY42" s="2">
        <f t="shared" si="16"/>
        <v>52746900000</v>
      </c>
      <c r="AZ42" s="2">
        <f t="shared" si="17"/>
        <v>26449744583.333332</v>
      </c>
      <c r="BA42" s="2">
        <f t="shared" si="18"/>
        <v>1.1666666666666667</v>
      </c>
      <c r="BB42" s="2">
        <f t="shared" si="19"/>
        <v>11.481413541017981</v>
      </c>
      <c r="BC42" s="2">
        <v>6.6349999999999998</v>
      </c>
      <c r="BD42" s="2" t="str">
        <f t="shared" si="20"/>
        <v>Sig Diff Var</v>
      </c>
      <c r="BE42" s="2">
        <f t="shared" si="21"/>
        <v>1.3363359994850301E-4</v>
      </c>
      <c r="BF42" s="2" t="str">
        <f t="shared" si="22"/>
        <v>NS</v>
      </c>
      <c r="BG42" s="2" t="str">
        <f t="shared" si="23"/>
        <v>NS</v>
      </c>
      <c r="BH42" s="2" t="str">
        <f t="shared" si="24"/>
        <v/>
      </c>
      <c r="BI42" s="2" t="str">
        <f t="shared" si="25"/>
        <v/>
      </c>
      <c r="BJ42" s="2" t="str">
        <f t="shared" si="26"/>
        <v/>
      </c>
    </row>
    <row r="43" spans="1:62" x14ac:dyDescent="0.2">
      <c r="A43" s="1" t="s">
        <v>926</v>
      </c>
      <c r="B43" s="27" t="s">
        <v>1210</v>
      </c>
      <c r="C43" s="28">
        <v>38553</v>
      </c>
      <c r="D43" s="7">
        <v>0.51388888888888884</v>
      </c>
      <c r="E43" s="1">
        <v>0.1</v>
      </c>
      <c r="F43" s="1" t="s">
        <v>57</v>
      </c>
      <c r="G43" s="1" t="s">
        <v>1213</v>
      </c>
      <c r="H43" s="27" t="s">
        <v>886</v>
      </c>
      <c r="I43" s="27" t="s">
        <v>887</v>
      </c>
      <c r="J43" s="27" t="s">
        <v>888</v>
      </c>
      <c r="K43" s="2">
        <v>0.75</v>
      </c>
      <c r="L43" s="2">
        <v>0.25</v>
      </c>
      <c r="M43" s="27">
        <v>293800</v>
      </c>
      <c r="N43" s="27">
        <v>269600</v>
      </c>
      <c r="O43" s="27">
        <v>288800</v>
      </c>
      <c r="P43" s="27">
        <v>297300</v>
      </c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">
        <f t="shared" si="0"/>
        <v>287375</v>
      </c>
      <c r="AD43" s="2">
        <f t="shared" si="1"/>
        <v>12352.698760459863</v>
      </c>
      <c r="AE43" s="2">
        <f t="shared" si="2"/>
        <v>4</v>
      </c>
      <c r="AF43" s="27">
        <v>2361300</v>
      </c>
      <c r="AG43" s="27">
        <v>2853600</v>
      </c>
      <c r="AH43" s="27">
        <v>2416500</v>
      </c>
      <c r="AI43" s="27">
        <v>2674200</v>
      </c>
      <c r="AJ43" s="2">
        <f t="shared" si="3"/>
        <v>2576400</v>
      </c>
      <c r="AK43" s="2">
        <f t="shared" si="4"/>
        <v>229666.93275262768</v>
      </c>
      <c r="AL43" s="2">
        <f t="shared" si="5"/>
        <v>4</v>
      </c>
      <c r="AM43" s="2">
        <f t="shared" si="6"/>
        <v>1.7445609424030971E+20</v>
      </c>
      <c r="AN43" s="2">
        <f t="shared" si="7"/>
        <v>5.796339222167289E+19</v>
      </c>
      <c r="AO43" s="2">
        <f t="shared" si="8"/>
        <v>3</v>
      </c>
      <c r="AP43" s="2">
        <f t="shared" si="9"/>
        <v>20.542358649870827</v>
      </c>
      <c r="AQ43" s="2">
        <f t="shared" si="10"/>
        <v>0.76489232840434507</v>
      </c>
      <c r="AR43" s="3" t="str">
        <f t="shared" si="11"/>
        <v>Nontoxic</v>
      </c>
      <c r="AS43" s="2">
        <f t="shared" si="12"/>
        <v>896.52892561983458</v>
      </c>
      <c r="AT43" s="26" t="s">
        <v>884</v>
      </c>
      <c r="AU43" s="4" t="s">
        <v>666</v>
      </c>
      <c r="AV43" s="2">
        <f t="shared" si="13"/>
        <v>3</v>
      </c>
      <c r="AW43" s="2">
        <f t="shared" si="14"/>
        <v>3</v>
      </c>
      <c r="AX43" s="2">
        <f t="shared" si="15"/>
        <v>152589166.66666666</v>
      </c>
      <c r="AY43" s="2">
        <f t="shared" si="16"/>
        <v>52746900000</v>
      </c>
      <c r="AZ43" s="2">
        <f t="shared" si="17"/>
        <v>26449744583.333332</v>
      </c>
      <c r="BA43" s="2">
        <f t="shared" si="18"/>
        <v>1.1666666666666667</v>
      </c>
      <c r="BB43" s="2">
        <f t="shared" si="19"/>
        <v>11.481413541017981</v>
      </c>
      <c r="BC43" s="2">
        <v>6.6349999999999998</v>
      </c>
      <c r="BD43" s="2" t="str">
        <f t="shared" si="20"/>
        <v>Sig Diff Var</v>
      </c>
      <c r="BE43" s="2">
        <f t="shared" si="21"/>
        <v>1.3363359994850301E-4</v>
      </c>
      <c r="BF43" s="2" t="str">
        <f t="shared" si="22"/>
        <v>NS</v>
      </c>
      <c r="BG43" s="2" t="str">
        <f t="shared" si="23"/>
        <v>NS</v>
      </c>
      <c r="BH43" s="2" t="str">
        <f t="shared" si="24"/>
        <v/>
      </c>
      <c r="BI43" s="2" t="str">
        <f t="shared" si="25"/>
        <v/>
      </c>
      <c r="BJ43" s="2" t="str">
        <f t="shared" si="26"/>
        <v/>
      </c>
    </row>
    <row r="44" spans="1:62" x14ac:dyDescent="0.2">
      <c r="A44" s="1" t="s">
        <v>926</v>
      </c>
      <c r="B44" s="27" t="s">
        <v>1263</v>
      </c>
      <c r="C44" s="28">
        <v>38553</v>
      </c>
      <c r="D44" s="7">
        <v>0.3888888888888889</v>
      </c>
      <c r="E44" s="1">
        <v>0.1</v>
      </c>
      <c r="F44" s="1" t="s">
        <v>57</v>
      </c>
      <c r="G44" s="1" t="s">
        <v>1213</v>
      </c>
      <c r="H44" s="27" t="s">
        <v>886</v>
      </c>
      <c r="I44" s="27" t="s">
        <v>712</v>
      </c>
      <c r="J44" s="27" t="s">
        <v>888</v>
      </c>
      <c r="K44" s="2">
        <v>0.75</v>
      </c>
      <c r="L44" s="2">
        <v>0.25</v>
      </c>
      <c r="M44" s="27">
        <v>293800</v>
      </c>
      <c r="N44" s="27">
        <v>269600</v>
      </c>
      <c r="O44" s="27">
        <v>288800</v>
      </c>
      <c r="P44" s="27">
        <v>297300</v>
      </c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">
        <f t="shared" si="0"/>
        <v>287375</v>
      </c>
      <c r="AD44" s="2">
        <f t="shared" si="1"/>
        <v>12352.698760459863</v>
      </c>
      <c r="AE44" s="2">
        <f t="shared" si="2"/>
        <v>4</v>
      </c>
      <c r="AF44" s="27">
        <v>2239000</v>
      </c>
      <c r="AG44" s="27">
        <v>1963800</v>
      </c>
      <c r="AH44" s="27">
        <v>2239500</v>
      </c>
      <c r="AI44" s="27">
        <v>2226600</v>
      </c>
      <c r="AJ44" s="2">
        <f t="shared" si="3"/>
        <v>2167225</v>
      </c>
      <c r="AK44" s="2">
        <f t="shared" si="4"/>
        <v>135747.86370326421</v>
      </c>
      <c r="AL44" s="2">
        <f t="shared" si="5"/>
        <v>4</v>
      </c>
      <c r="AM44" s="2">
        <f t="shared" si="6"/>
        <v>2.1421424486959342E+19</v>
      </c>
      <c r="AN44" s="2">
        <f t="shared" si="7"/>
        <v>7.0745724649605212E+18</v>
      </c>
      <c r="AO44" s="2">
        <f t="shared" si="8"/>
        <v>3</v>
      </c>
      <c r="AP44" s="2">
        <f t="shared" si="9"/>
        <v>28.687954574735748</v>
      </c>
      <c r="AQ44" s="2">
        <f t="shared" si="10"/>
        <v>0.76489232840434507</v>
      </c>
      <c r="AR44" s="3" t="str">
        <f t="shared" si="11"/>
        <v>Nontoxic</v>
      </c>
      <c r="AS44" s="2">
        <f t="shared" si="12"/>
        <v>754.14528055676385</v>
      </c>
      <c r="AT44" s="26" t="s">
        <v>884</v>
      </c>
      <c r="AU44" s="4" t="s">
        <v>666</v>
      </c>
      <c r="AV44" s="2">
        <f t="shared" si="13"/>
        <v>3</v>
      </c>
      <c r="AW44" s="2">
        <f t="shared" si="14"/>
        <v>3</v>
      </c>
      <c r="AX44" s="2">
        <f t="shared" si="15"/>
        <v>152589166.66666666</v>
      </c>
      <c r="AY44" s="2">
        <f t="shared" si="16"/>
        <v>18427482499.999996</v>
      </c>
      <c r="AZ44" s="2">
        <f t="shared" si="17"/>
        <v>9290035833.3333302</v>
      </c>
      <c r="BA44" s="2">
        <f t="shared" si="18"/>
        <v>1.1666666666666667</v>
      </c>
      <c r="BB44" s="2">
        <f t="shared" si="19"/>
        <v>8.8046943684759071</v>
      </c>
      <c r="BC44" s="2">
        <v>6.6349999999999998</v>
      </c>
      <c r="BD44" s="2" t="str">
        <f t="shared" si="20"/>
        <v>Sig Diff Var</v>
      </c>
      <c r="BE44" s="2">
        <f t="shared" si="21"/>
        <v>4.6406782889878627E-5</v>
      </c>
      <c r="BF44" s="2" t="str">
        <f t="shared" si="22"/>
        <v>NS</v>
      </c>
      <c r="BG44" s="2" t="str">
        <f t="shared" si="23"/>
        <v>NS</v>
      </c>
      <c r="BH44" s="2" t="str">
        <f t="shared" si="24"/>
        <v/>
      </c>
      <c r="BI44" s="2" t="str">
        <f t="shared" si="25"/>
        <v/>
      </c>
      <c r="BJ44" s="2" t="str">
        <f t="shared" si="26"/>
        <v/>
      </c>
    </row>
    <row r="45" spans="1:62" x14ac:dyDescent="0.2">
      <c r="A45" s="1" t="s">
        <v>926</v>
      </c>
      <c r="B45" s="27" t="s">
        <v>1263</v>
      </c>
      <c r="C45" s="28">
        <v>38553</v>
      </c>
      <c r="D45" s="7">
        <v>0.3888888888888889</v>
      </c>
      <c r="E45" s="1">
        <v>0.1</v>
      </c>
      <c r="F45" s="1" t="s">
        <v>57</v>
      </c>
      <c r="G45" s="1" t="s">
        <v>1213</v>
      </c>
      <c r="H45" s="27" t="s">
        <v>886</v>
      </c>
      <c r="I45" s="27" t="s">
        <v>887</v>
      </c>
      <c r="J45" s="27" t="s">
        <v>888</v>
      </c>
      <c r="K45" s="2">
        <v>0.75</v>
      </c>
      <c r="L45" s="2">
        <v>0.25</v>
      </c>
      <c r="M45" s="27">
        <v>293800</v>
      </c>
      <c r="N45" s="27">
        <v>269600</v>
      </c>
      <c r="O45" s="27">
        <v>288800</v>
      </c>
      <c r="P45" s="27">
        <v>297300</v>
      </c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">
        <f t="shared" si="0"/>
        <v>287375</v>
      </c>
      <c r="AD45" s="2">
        <f t="shared" si="1"/>
        <v>12352.698760459863</v>
      </c>
      <c r="AE45" s="2">
        <f t="shared" si="2"/>
        <v>4</v>
      </c>
      <c r="AF45" s="27">
        <v>2239000</v>
      </c>
      <c r="AG45" s="27">
        <v>1963800</v>
      </c>
      <c r="AH45" s="27">
        <v>2239500</v>
      </c>
      <c r="AI45" s="27">
        <v>2226600</v>
      </c>
      <c r="AJ45" s="2">
        <f t="shared" si="3"/>
        <v>2167225</v>
      </c>
      <c r="AK45" s="2">
        <f t="shared" si="4"/>
        <v>135747.86370326421</v>
      </c>
      <c r="AL45" s="2">
        <f t="shared" si="5"/>
        <v>4</v>
      </c>
      <c r="AM45" s="2">
        <f t="shared" si="6"/>
        <v>2.1421424486959342E+19</v>
      </c>
      <c r="AN45" s="2">
        <f t="shared" si="7"/>
        <v>7.0745724649605212E+18</v>
      </c>
      <c r="AO45" s="2">
        <f t="shared" si="8"/>
        <v>3</v>
      </c>
      <c r="AP45" s="2">
        <f t="shared" si="9"/>
        <v>28.687954574735748</v>
      </c>
      <c r="AQ45" s="2">
        <f t="shared" si="10"/>
        <v>0.76489232840434507</v>
      </c>
      <c r="AR45" s="3" t="str">
        <f t="shared" si="11"/>
        <v>Nontoxic</v>
      </c>
      <c r="AS45" s="2">
        <f t="shared" si="12"/>
        <v>754.14528055676385</v>
      </c>
      <c r="AT45" s="26" t="s">
        <v>884</v>
      </c>
      <c r="AU45" s="4" t="s">
        <v>666</v>
      </c>
      <c r="AV45" s="2">
        <f t="shared" si="13"/>
        <v>3</v>
      </c>
      <c r="AW45" s="2">
        <f t="shared" si="14"/>
        <v>3</v>
      </c>
      <c r="AX45" s="2">
        <f t="shared" si="15"/>
        <v>152589166.66666666</v>
      </c>
      <c r="AY45" s="2">
        <f t="shared" si="16"/>
        <v>18427482499.999996</v>
      </c>
      <c r="AZ45" s="2">
        <f t="shared" si="17"/>
        <v>9290035833.3333302</v>
      </c>
      <c r="BA45" s="2">
        <f t="shared" si="18"/>
        <v>1.1666666666666667</v>
      </c>
      <c r="BB45" s="2">
        <f t="shared" si="19"/>
        <v>8.8046943684759071</v>
      </c>
      <c r="BC45" s="2">
        <v>6.6349999999999998</v>
      </c>
      <c r="BD45" s="2" t="str">
        <f t="shared" si="20"/>
        <v>Sig Diff Var</v>
      </c>
      <c r="BE45" s="2">
        <f t="shared" si="21"/>
        <v>4.6406782889878627E-5</v>
      </c>
      <c r="BF45" s="2" t="str">
        <f t="shared" si="22"/>
        <v>NS</v>
      </c>
      <c r="BG45" s="2" t="str">
        <f t="shared" si="23"/>
        <v>NS</v>
      </c>
      <c r="BH45" s="2" t="str">
        <f t="shared" si="24"/>
        <v/>
      </c>
      <c r="BI45" s="2" t="str">
        <f t="shared" si="25"/>
        <v/>
      </c>
      <c r="BJ45" s="2" t="str">
        <f t="shared" si="26"/>
        <v/>
      </c>
    </row>
    <row r="46" spans="1:62" x14ac:dyDescent="0.2">
      <c r="A46" s="1" t="s">
        <v>926</v>
      </c>
      <c r="B46" s="27" t="s">
        <v>1264</v>
      </c>
      <c r="C46" s="28">
        <v>38553</v>
      </c>
      <c r="D46" s="7">
        <v>0.34722222222222221</v>
      </c>
      <c r="E46" s="1">
        <v>0.1</v>
      </c>
      <c r="F46" s="1" t="s">
        <v>57</v>
      </c>
      <c r="G46" s="1" t="s">
        <v>1213</v>
      </c>
      <c r="H46" s="27" t="s">
        <v>886</v>
      </c>
      <c r="I46" s="27" t="s">
        <v>712</v>
      </c>
      <c r="J46" s="27" t="s">
        <v>888</v>
      </c>
      <c r="K46" s="2">
        <v>0.75</v>
      </c>
      <c r="L46" s="2">
        <v>0.25</v>
      </c>
      <c r="M46" s="27">
        <v>293800</v>
      </c>
      <c r="N46" s="27">
        <v>269600</v>
      </c>
      <c r="O46" s="27">
        <v>288800</v>
      </c>
      <c r="P46" s="27">
        <v>297300</v>
      </c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">
        <f t="shared" si="0"/>
        <v>287375</v>
      </c>
      <c r="AD46" s="2">
        <f t="shared" si="1"/>
        <v>12352.698760459863</v>
      </c>
      <c r="AE46" s="2">
        <f t="shared" si="2"/>
        <v>4</v>
      </c>
      <c r="AF46" s="27">
        <v>2375800</v>
      </c>
      <c r="AG46" s="27">
        <v>2415700</v>
      </c>
      <c r="AH46" s="27">
        <v>1833000</v>
      </c>
      <c r="AI46" s="27">
        <v>2367400</v>
      </c>
      <c r="AJ46" s="2">
        <f t="shared" si="3"/>
        <v>2247975</v>
      </c>
      <c r="AK46" s="2">
        <f t="shared" si="4"/>
        <v>277451.18940094672</v>
      </c>
      <c r="AL46" s="2">
        <f t="shared" si="5"/>
        <v>4</v>
      </c>
      <c r="AM46" s="2">
        <f t="shared" si="6"/>
        <v>3.7118833036064699E+20</v>
      </c>
      <c r="AN46" s="2">
        <f t="shared" si="7"/>
        <v>1.2345414221316058E+20</v>
      </c>
      <c r="AO46" s="2">
        <f t="shared" si="8"/>
        <v>3</v>
      </c>
      <c r="AP46" s="2">
        <f t="shared" si="9"/>
        <v>14.642659261282647</v>
      </c>
      <c r="AQ46" s="2">
        <f t="shared" si="10"/>
        <v>0.76489232840434507</v>
      </c>
      <c r="AR46" s="3" t="str">
        <f t="shared" si="11"/>
        <v>Nontoxic</v>
      </c>
      <c r="AS46" s="2">
        <f t="shared" si="12"/>
        <v>782.24445411048282</v>
      </c>
      <c r="AT46" s="26" t="s">
        <v>884</v>
      </c>
      <c r="AU46" s="4" t="s">
        <v>666</v>
      </c>
      <c r="AV46" s="2">
        <f t="shared" si="13"/>
        <v>3</v>
      </c>
      <c r="AW46" s="2">
        <f t="shared" si="14"/>
        <v>3</v>
      </c>
      <c r="AX46" s="2">
        <f t="shared" si="15"/>
        <v>152589166.66666666</v>
      </c>
      <c r="AY46" s="2">
        <f t="shared" si="16"/>
        <v>76979162500.000015</v>
      </c>
      <c r="AZ46" s="2">
        <f t="shared" si="17"/>
        <v>38565875833.333344</v>
      </c>
      <c r="BA46" s="2">
        <f t="shared" si="18"/>
        <v>1.1666666666666667</v>
      </c>
      <c r="BB46" s="2">
        <f t="shared" si="19"/>
        <v>12.448818168198784</v>
      </c>
      <c r="BC46" s="2">
        <v>6.6349999999999998</v>
      </c>
      <c r="BD46" s="2" t="str">
        <f t="shared" si="20"/>
        <v>Sig Diff Var</v>
      </c>
      <c r="BE46" s="2">
        <f t="shared" si="21"/>
        <v>3.7688300643557284E-4</v>
      </c>
      <c r="BF46" s="2" t="str">
        <f t="shared" si="22"/>
        <v>NS</v>
      </c>
      <c r="BG46" s="2" t="str">
        <f t="shared" si="23"/>
        <v>NS</v>
      </c>
      <c r="BH46" s="2" t="str">
        <f t="shared" si="24"/>
        <v/>
      </c>
      <c r="BI46" s="2" t="str">
        <f t="shared" si="25"/>
        <v/>
      </c>
      <c r="BJ46" s="2" t="str">
        <f t="shared" si="26"/>
        <v/>
      </c>
    </row>
    <row r="47" spans="1:62" x14ac:dyDescent="0.2">
      <c r="A47" s="1" t="s">
        <v>926</v>
      </c>
      <c r="B47" s="27" t="s">
        <v>1264</v>
      </c>
      <c r="C47" s="28">
        <v>38553</v>
      </c>
      <c r="D47" s="7">
        <v>0.34722222222222221</v>
      </c>
      <c r="E47" s="1">
        <v>0.1</v>
      </c>
      <c r="F47" s="1" t="s">
        <v>57</v>
      </c>
      <c r="G47" s="1" t="s">
        <v>1213</v>
      </c>
      <c r="H47" s="27" t="s">
        <v>886</v>
      </c>
      <c r="I47" s="27" t="s">
        <v>887</v>
      </c>
      <c r="J47" s="27" t="s">
        <v>888</v>
      </c>
      <c r="K47" s="2">
        <v>0.75</v>
      </c>
      <c r="L47" s="2">
        <v>0.25</v>
      </c>
      <c r="M47" s="27">
        <v>293800</v>
      </c>
      <c r="N47" s="27">
        <v>269600</v>
      </c>
      <c r="O47" s="27">
        <v>288800</v>
      </c>
      <c r="P47" s="27">
        <v>297300</v>
      </c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">
        <f t="shared" si="0"/>
        <v>287375</v>
      </c>
      <c r="AD47" s="2">
        <f t="shared" si="1"/>
        <v>12352.698760459863</v>
      </c>
      <c r="AE47" s="2">
        <f t="shared" si="2"/>
        <v>4</v>
      </c>
      <c r="AF47" s="27">
        <v>2375800</v>
      </c>
      <c r="AG47" s="27">
        <v>2415700</v>
      </c>
      <c r="AH47" s="27">
        <v>1833000</v>
      </c>
      <c r="AI47" s="27">
        <v>2367400</v>
      </c>
      <c r="AJ47" s="2">
        <f t="shared" si="3"/>
        <v>2247975</v>
      </c>
      <c r="AK47" s="2">
        <f t="shared" si="4"/>
        <v>277451.18940094672</v>
      </c>
      <c r="AL47" s="2">
        <f t="shared" si="5"/>
        <v>4</v>
      </c>
      <c r="AM47" s="2">
        <f t="shared" si="6"/>
        <v>3.7118833036064699E+20</v>
      </c>
      <c r="AN47" s="2">
        <f t="shared" si="7"/>
        <v>1.2345414221316058E+20</v>
      </c>
      <c r="AO47" s="2">
        <f t="shared" si="8"/>
        <v>3</v>
      </c>
      <c r="AP47" s="2">
        <f t="shared" si="9"/>
        <v>14.642659261282647</v>
      </c>
      <c r="AQ47" s="2">
        <f t="shared" si="10"/>
        <v>0.76489232840434507</v>
      </c>
      <c r="AR47" s="3" t="str">
        <f t="shared" si="11"/>
        <v>Nontoxic</v>
      </c>
      <c r="AS47" s="2">
        <f t="shared" si="12"/>
        <v>782.24445411048282</v>
      </c>
      <c r="AT47" s="26" t="s">
        <v>884</v>
      </c>
      <c r="AU47" s="4" t="s">
        <v>666</v>
      </c>
      <c r="AV47" s="2">
        <f t="shared" si="13"/>
        <v>3</v>
      </c>
      <c r="AW47" s="2">
        <f t="shared" si="14"/>
        <v>3</v>
      </c>
      <c r="AX47" s="2">
        <f t="shared" si="15"/>
        <v>152589166.66666666</v>
      </c>
      <c r="AY47" s="2">
        <f t="shared" si="16"/>
        <v>76979162500.000015</v>
      </c>
      <c r="AZ47" s="2">
        <f t="shared" si="17"/>
        <v>38565875833.333344</v>
      </c>
      <c r="BA47" s="2">
        <f t="shared" si="18"/>
        <v>1.1666666666666667</v>
      </c>
      <c r="BB47" s="2">
        <f t="shared" si="19"/>
        <v>12.448818168198784</v>
      </c>
      <c r="BC47" s="2">
        <v>6.6349999999999998</v>
      </c>
      <c r="BD47" s="2" t="str">
        <f t="shared" si="20"/>
        <v>Sig Diff Var</v>
      </c>
      <c r="BE47" s="2">
        <f t="shared" si="21"/>
        <v>3.7688300643557284E-4</v>
      </c>
      <c r="BF47" s="2" t="str">
        <f t="shared" si="22"/>
        <v>NS</v>
      </c>
      <c r="BG47" s="2" t="str">
        <f t="shared" si="23"/>
        <v>NS</v>
      </c>
      <c r="BH47" s="2" t="str">
        <f t="shared" si="24"/>
        <v/>
      </c>
      <c r="BI47" s="2" t="str">
        <f t="shared" si="25"/>
        <v/>
      </c>
      <c r="BJ47" s="2" t="str">
        <f t="shared" si="26"/>
        <v/>
      </c>
    </row>
    <row r="48" spans="1:62" x14ac:dyDescent="0.2">
      <c r="A48" s="1" t="s">
        <v>926</v>
      </c>
      <c r="B48" s="27" t="s">
        <v>1316</v>
      </c>
      <c r="C48" s="28">
        <v>38553</v>
      </c>
      <c r="D48" s="7">
        <v>0.44444444444444442</v>
      </c>
      <c r="E48" s="1">
        <v>0.1</v>
      </c>
      <c r="F48" s="1" t="s">
        <v>57</v>
      </c>
      <c r="G48" s="1" t="s">
        <v>1213</v>
      </c>
      <c r="H48" s="27" t="s">
        <v>886</v>
      </c>
      <c r="I48" s="27" t="s">
        <v>712</v>
      </c>
      <c r="J48" s="27" t="s">
        <v>888</v>
      </c>
      <c r="K48" s="2">
        <v>0.75</v>
      </c>
      <c r="L48" s="2">
        <v>0.25</v>
      </c>
      <c r="M48" s="27">
        <v>293800</v>
      </c>
      <c r="N48" s="27">
        <v>269600</v>
      </c>
      <c r="O48" s="27">
        <v>288800</v>
      </c>
      <c r="P48" s="27">
        <v>297300</v>
      </c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">
        <f t="shared" si="0"/>
        <v>287375</v>
      </c>
      <c r="AD48" s="2">
        <f t="shared" si="1"/>
        <v>12352.698760459863</v>
      </c>
      <c r="AE48" s="2">
        <f t="shared" si="2"/>
        <v>4</v>
      </c>
      <c r="AF48" s="27">
        <v>1255200</v>
      </c>
      <c r="AG48" s="27">
        <v>1136500</v>
      </c>
      <c r="AH48" s="27">
        <v>1104000</v>
      </c>
      <c r="AI48" s="27">
        <v>959800</v>
      </c>
      <c r="AJ48" s="2">
        <f t="shared" si="3"/>
        <v>1113875</v>
      </c>
      <c r="AK48" s="2">
        <f t="shared" si="4"/>
        <v>121547.33988587876</v>
      </c>
      <c r="AL48" s="2">
        <f t="shared" si="5"/>
        <v>4</v>
      </c>
      <c r="AM48" s="2">
        <f t="shared" si="6"/>
        <v>1.3800458308174238E+19</v>
      </c>
      <c r="AN48" s="2">
        <f t="shared" si="7"/>
        <v>4.5473172594426977E+18</v>
      </c>
      <c r="AO48" s="2">
        <f t="shared" si="8"/>
        <v>3</v>
      </c>
      <c r="AP48" s="2">
        <f t="shared" si="9"/>
        <v>14.739039179588207</v>
      </c>
      <c r="AQ48" s="2">
        <f t="shared" si="10"/>
        <v>0.76489232840434507</v>
      </c>
      <c r="AR48" s="3" t="str">
        <f t="shared" si="11"/>
        <v>Nontoxic</v>
      </c>
      <c r="AS48" s="2">
        <f t="shared" si="12"/>
        <v>387.60330578512401</v>
      </c>
      <c r="AT48" s="26" t="s">
        <v>884</v>
      </c>
      <c r="AU48" s="4" t="s">
        <v>666</v>
      </c>
      <c r="AV48" s="2">
        <f t="shared" si="13"/>
        <v>3</v>
      </c>
      <c r="AW48" s="2">
        <f t="shared" si="14"/>
        <v>3</v>
      </c>
      <c r="AX48" s="2">
        <f t="shared" si="15"/>
        <v>152589166.66666666</v>
      </c>
      <c r="AY48" s="2">
        <f t="shared" si="16"/>
        <v>14773755833.333332</v>
      </c>
      <c r="AZ48" s="2">
        <f t="shared" si="17"/>
        <v>7463172500</v>
      </c>
      <c r="BA48" s="2">
        <f t="shared" si="18"/>
        <v>1.1666666666666667</v>
      </c>
      <c r="BB48" s="2">
        <f t="shared" si="19"/>
        <v>8.2468671068191455</v>
      </c>
      <c r="BC48" s="2">
        <v>6.6349999999999998</v>
      </c>
      <c r="BD48" s="2" t="str">
        <f t="shared" si="20"/>
        <v>Sig Diff Var</v>
      </c>
      <c r="BE48" s="2">
        <f t="shared" si="21"/>
        <v>3.9285574951445642E-4</v>
      </c>
      <c r="BF48" s="2" t="str">
        <f t="shared" si="22"/>
        <v>NS</v>
      </c>
      <c r="BG48" s="2" t="str">
        <f t="shared" si="23"/>
        <v>NS</v>
      </c>
      <c r="BH48" s="2" t="str">
        <f t="shared" si="24"/>
        <v/>
      </c>
      <c r="BI48" s="2" t="str">
        <f t="shared" si="25"/>
        <v/>
      </c>
      <c r="BJ48" s="2" t="str">
        <f t="shared" si="26"/>
        <v/>
      </c>
    </row>
    <row r="49" spans="1:62" x14ac:dyDescent="0.2">
      <c r="A49" s="1" t="s">
        <v>926</v>
      </c>
      <c r="B49" s="27" t="s">
        <v>1316</v>
      </c>
      <c r="C49" s="28">
        <v>38553</v>
      </c>
      <c r="D49" s="7">
        <v>0.44444444444444442</v>
      </c>
      <c r="E49" s="1">
        <v>0.1</v>
      </c>
      <c r="F49" s="1" t="s">
        <v>57</v>
      </c>
      <c r="G49" s="1" t="s">
        <v>1213</v>
      </c>
      <c r="H49" s="27" t="s">
        <v>886</v>
      </c>
      <c r="I49" s="27" t="s">
        <v>887</v>
      </c>
      <c r="J49" s="27" t="s">
        <v>888</v>
      </c>
      <c r="K49" s="2">
        <v>0.75</v>
      </c>
      <c r="L49" s="2">
        <v>0.25</v>
      </c>
      <c r="M49" s="27">
        <v>293800</v>
      </c>
      <c r="N49" s="27">
        <v>269600</v>
      </c>
      <c r="O49" s="27">
        <v>288800</v>
      </c>
      <c r="P49" s="27">
        <v>297300</v>
      </c>
      <c r="Q49" s="29"/>
      <c r="R49" s="29"/>
      <c r="S49" s="29"/>
      <c r="T49" s="29"/>
      <c r="U49" s="29"/>
      <c r="V49" s="29"/>
      <c r="W49" s="29"/>
      <c r="X49" s="29"/>
      <c r="Y49" s="29"/>
      <c r="Z49" s="29"/>
      <c r="AA49" s="29"/>
      <c r="AB49" s="29"/>
      <c r="AC49" s="2">
        <f t="shared" si="0"/>
        <v>287375</v>
      </c>
      <c r="AD49" s="2">
        <f t="shared" si="1"/>
        <v>12352.698760459863</v>
      </c>
      <c r="AE49" s="2">
        <f t="shared" si="2"/>
        <v>4</v>
      </c>
      <c r="AF49" s="27">
        <v>1255200</v>
      </c>
      <c r="AG49" s="27">
        <v>1136500</v>
      </c>
      <c r="AH49" s="27">
        <v>1104000</v>
      </c>
      <c r="AI49" s="27">
        <v>959800</v>
      </c>
      <c r="AJ49" s="2">
        <f t="shared" si="3"/>
        <v>1113875</v>
      </c>
      <c r="AK49" s="2">
        <f t="shared" si="4"/>
        <v>121547.33988587876</v>
      </c>
      <c r="AL49" s="2">
        <f t="shared" si="5"/>
        <v>4</v>
      </c>
      <c r="AM49" s="2">
        <f t="shared" si="6"/>
        <v>1.3800458308174238E+19</v>
      </c>
      <c r="AN49" s="2">
        <f t="shared" si="7"/>
        <v>4.5473172594426977E+18</v>
      </c>
      <c r="AO49" s="2">
        <f t="shared" si="8"/>
        <v>3</v>
      </c>
      <c r="AP49" s="2">
        <f t="shared" si="9"/>
        <v>14.739039179588207</v>
      </c>
      <c r="AQ49" s="2">
        <f t="shared" si="10"/>
        <v>0.76489232840434507</v>
      </c>
      <c r="AR49" s="3" t="str">
        <f t="shared" si="11"/>
        <v>Nontoxic</v>
      </c>
      <c r="AS49" s="2">
        <f t="shared" si="12"/>
        <v>387.60330578512401</v>
      </c>
      <c r="AT49" s="26" t="s">
        <v>884</v>
      </c>
      <c r="AU49" s="4" t="s">
        <v>666</v>
      </c>
      <c r="AV49" s="2">
        <f t="shared" si="13"/>
        <v>3</v>
      </c>
      <c r="AW49" s="2">
        <f t="shared" si="14"/>
        <v>3</v>
      </c>
      <c r="AX49" s="2">
        <f t="shared" si="15"/>
        <v>152589166.66666666</v>
      </c>
      <c r="AY49" s="2">
        <f t="shared" si="16"/>
        <v>14773755833.333332</v>
      </c>
      <c r="AZ49" s="2">
        <f t="shared" si="17"/>
        <v>7463172500</v>
      </c>
      <c r="BA49" s="2">
        <f t="shared" si="18"/>
        <v>1.1666666666666667</v>
      </c>
      <c r="BB49" s="2">
        <f t="shared" si="19"/>
        <v>8.2468671068191455</v>
      </c>
      <c r="BC49" s="2">
        <v>6.6349999999999998</v>
      </c>
      <c r="BD49" s="2" t="str">
        <f t="shared" si="20"/>
        <v>Sig Diff Var</v>
      </c>
      <c r="BE49" s="2">
        <f t="shared" si="21"/>
        <v>3.9285574951445642E-4</v>
      </c>
      <c r="BF49" s="2" t="str">
        <f t="shared" si="22"/>
        <v>NS</v>
      </c>
      <c r="BG49" s="2" t="str">
        <f t="shared" si="23"/>
        <v>NS</v>
      </c>
      <c r="BH49" s="2" t="str">
        <f t="shared" si="24"/>
        <v/>
      </c>
      <c r="BI49" s="2" t="str">
        <f t="shared" si="25"/>
        <v/>
      </c>
      <c r="BJ49" s="2" t="str">
        <f t="shared" si="26"/>
        <v/>
      </c>
    </row>
    <row r="50" spans="1:62" x14ac:dyDescent="0.2">
      <c r="A50" s="1" t="s">
        <v>926</v>
      </c>
      <c r="B50" s="27" t="s">
        <v>1216</v>
      </c>
      <c r="C50" s="28">
        <v>39358</v>
      </c>
      <c r="D50" s="7">
        <v>0.52777777777777779</v>
      </c>
      <c r="E50" s="1">
        <v>0.1</v>
      </c>
      <c r="F50" s="1" t="s">
        <v>57</v>
      </c>
      <c r="G50" s="1" t="s">
        <v>1220</v>
      </c>
      <c r="H50" s="27" t="s">
        <v>886</v>
      </c>
      <c r="I50" s="27" t="s">
        <v>887</v>
      </c>
      <c r="J50" s="27" t="s">
        <v>888</v>
      </c>
      <c r="K50" s="2">
        <v>0.75</v>
      </c>
      <c r="L50" s="2">
        <v>0.25</v>
      </c>
      <c r="M50" s="27">
        <v>1240000</v>
      </c>
      <c r="N50" s="27">
        <v>1220000</v>
      </c>
      <c r="O50" s="27">
        <v>1220000</v>
      </c>
      <c r="P50" s="27">
        <v>1210000</v>
      </c>
      <c r="Q50" s="29"/>
      <c r="R50" s="29"/>
      <c r="S50" s="29"/>
      <c r="T50" s="29"/>
      <c r="U50" s="29"/>
      <c r="V50" s="29"/>
      <c r="W50" s="29"/>
      <c r="X50" s="29"/>
      <c r="Y50" s="29"/>
      <c r="Z50" s="29"/>
      <c r="AA50" s="29"/>
      <c r="AB50" s="29"/>
      <c r="AC50" s="2">
        <f t="shared" si="0"/>
        <v>1222500</v>
      </c>
      <c r="AD50" s="2">
        <f t="shared" si="1"/>
        <v>12583.057392117917</v>
      </c>
      <c r="AE50" s="2">
        <f t="shared" si="2"/>
        <v>4</v>
      </c>
      <c r="AF50" s="27">
        <v>1170000</v>
      </c>
      <c r="AG50" s="27">
        <v>1170000</v>
      </c>
      <c r="AH50" s="27">
        <v>1190000</v>
      </c>
      <c r="AI50" s="27">
        <v>1260000</v>
      </c>
      <c r="AJ50" s="2">
        <f t="shared" si="3"/>
        <v>1197500</v>
      </c>
      <c r="AK50" s="2">
        <f t="shared" si="4"/>
        <v>42720.018726587659</v>
      </c>
      <c r="AL50" s="2">
        <f t="shared" si="5"/>
        <v>4</v>
      </c>
      <c r="AM50" s="2">
        <f t="shared" si="6"/>
        <v>2.2897720336914067E+17</v>
      </c>
      <c r="AN50" s="2">
        <f t="shared" si="7"/>
        <v>6.9553273518880224E+16</v>
      </c>
      <c r="AO50" s="2">
        <f t="shared" si="8"/>
        <v>3</v>
      </c>
      <c r="AP50" s="2">
        <f t="shared" si="9"/>
        <v>12.828571428571429</v>
      </c>
      <c r="AQ50" s="2">
        <f t="shared" si="10"/>
        <v>0.76489232840434507</v>
      </c>
      <c r="AR50" s="3" t="str">
        <f t="shared" si="11"/>
        <v>Nontoxic</v>
      </c>
      <c r="AS50" s="2">
        <f t="shared" si="12"/>
        <v>97.955010224948879</v>
      </c>
      <c r="AT50" s="26" t="s">
        <v>884</v>
      </c>
      <c r="AU50" s="4" t="s">
        <v>666</v>
      </c>
      <c r="AV50" s="2">
        <f t="shared" si="13"/>
        <v>3</v>
      </c>
      <c r="AW50" s="2">
        <f t="shared" si="14"/>
        <v>3</v>
      </c>
      <c r="AX50" s="2">
        <f t="shared" si="15"/>
        <v>158333333.33333334</v>
      </c>
      <c r="AY50" s="2">
        <f t="shared" si="16"/>
        <v>1825000000.0000002</v>
      </c>
      <c r="AZ50" s="2">
        <f t="shared" si="17"/>
        <v>991666666.66666687</v>
      </c>
      <c r="BA50" s="2">
        <f t="shared" si="18"/>
        <v>1.1666666666666667</v>
      </c>
      <c r="BB50" s="2">
        <f t="shared" si="19"/>
        <v>3.1493218557603115</v>
      </c>
      <c r="BC50" s="2">
        <v>6.6349999999999998</v>
      </c>
      <c r="BD50" s="2" t="str">
        <f t="shared" si="20"/>
        <v>Same Var</v>
      </c>
      <c r="BE50" s="2">
        <f t="shared" si="21"/>
        <v>0.15223147545331786</v>
      </c>
      <c r="BF50" s="2" t="str">
        <f t="shared" si="22"/>
        <v>NS</v>
      </c>
      <c r="BG50" s="2" t="str">
        <f t="shared" si="23"/>
        <v>NS</v>
      </c>
      <c r="BH50" s="2" t="str">
        <f t="shared" si="24"/>
        <v/>
      </c>
      <c r="BI50" s="2" t="str">
        <f t="shared" si="25"/>
        <v/>
      </c>
      <c r="BJ50" s="2" t="str">
        <f t="shared" si="26"/>
        <v/>
      </c>
    </row>
    <row r="51" spans="1:62" x14ac:dyDescent="0.2">
      <c r="A51" s="1" t="s">
        <v>926</v>
      </c>
      <c r="B51" s="27" t="s">
        <v>1222</v>
      </c>
      <c r="C51" s="28">
        <v>39358</v>
      </c>
      <c r="D51" s="7">
        <v>0.34027777777777779</v>
      </c>
      <c r="E51" s="1">
        <v>0.1</v>
      </c>
      <c r="F51" s="1" t="s">
        <v>57</v>
      </c>
      <c r="G51" s="1" t="s">
        <v>1220</v>
      </c>
      <c r="H51" s="27" t="s">
        <v>886</v>
      </c>
      <c r="I51" s="27" t="s">
        <v>887</v>
      </c>
      <c r="J51" s="27" t="s">
        <v>888</v>
      </c>
      <c r="K51" s="2">
        <v>0.75</v>
      </c>
      <c r="L51" s="2">
        <v>0.25</v>
      </c>
      <c r="M51" s="27">
        <v>1240000</v>
      </c>
      <c r="N51" s="27">
        <v>1220000</v>
      </c>
      <c r="O51" s="27">
        <v>1220000</v>
      </c>
      <c r="P51" s="27">
        <v>1210000</v>
      </c>
      <c r="Q51" s="29"/>
      <c r="R51" s="29"/>
      <c r="S51" s="29"/>
      <c r="T51" s="29"/>
      <c r="U51" s="29"/>
      <c r="V51" s="29"/>
      <c r="W51" s="29"/>
      <c r="X51" s="29"/>
      <c r="Y51" s="29"/>
      <c r="Z51" s="29"/>
      <c r="AA51" s="29"/>
      <c r="AB51" s="29"/>
      <c r="AC51" s="2">
        <f t="shared" si="0"/>
        <v>1222500</v>
      </c>
      <c r="AD51" s="2">
        <f t="shared" si="1"/>
        <v>12583.057392117917</v>
      </c>
      <c r="AE51" s="2">
        <f t="shared" si="2"/>
        <v>4</v>
      </c>
      <c r="AF51" s="27">
        <v>1340000</v>
      </c>
      <c r="AG51" s="27">
        <v>1370000</v>
      </c>
      <c r="AH51" s="27">
        <v>1380000</v>
      </c>
      <c r="AI51" s="27">
        <v>1340000</v>
      </c>
      <c r="AJ51" s="2">
        <f t="shared" si="3"/>
        <v>1357500</v>
      </c>
      <c r="AK51" s="2">
        <f t="shared" si="4"/>
        <v>20615.528128088303</v>
      </c>
      <c r="AL51" s="2">
        <f t="shared" si="5"/>
        <v>4</v>
      </c>
      <c r="AM51" s="2">
        <f t="shared" si="6"/>
        <v>1.6516265869140624E+16</v>
      </c>
      <c r="AN51" s="2">
        <f t="shared" si="7"/>
        <v>3928273518880208.5</v>
      </c>
      <c r="AO51" s="2">
        <f t="shared" si="8"/>
        <v>4</v>
      </c>
      <c r="AP51" s="2">
        <f t="shared" si="9"/>
        <v>38.867908172607976</v>
      </c>
      <c r="AQ51" s="2">
        <f t="shared" si="10"/>
        <v>0.74069708411268287</v>
      </c>
      <c r="AR51" s="3" t="str">
        <f t="shared" si="11"/>
        <v>Nontoxic</v>
      </c>
      <c r="AS51" s="2">
        <f t="shared" si="12"/>
        <v>111.04294478527608</v>
      </c>
      <c r="AT51" s="26" t="s">
        <v>884</v>
      </c>
      <c r="AU51" s="4" t="s">
        <v>666</v>
      </c>
      <c r="AV51" s="2">
        <f t="shared" si="13"/>
        <v>3</v>
      </c>
      <c r="AW51" s="2">
        <f t="shared" si="14"/>
        <v>3</v>
      </c>
      <c r="AX51" s="2">
        <f t="shared" si="15"/>
        <v>158333333.33333334</v>
      </c>
      <c r="AY51" s="2">
        <f t="shared" si="16"/>
        <v>425000000</v>
      </c>
      <c r="AZ51" s="2">
        <f t="shared" si="17"/>
        <v>291666666.66666669</v>
      </c>
      <c r="BA51" s="2">
        <f t="shared" si="18"/>
        <v>1.1666666666666667</v>
      </c>
      <c r="BB51" s="2">
        <f t="shared" si="19"/>
        <v>0.60282388565502742</v>
      </c>
      <c r="BC51" s="2">
        <v>6.6349999999999998</v>
      </c>
      <c r="BD51" s="2" t="str">
        <f t="shared" si="20"/>
        <v>Same Var</v>
      </c>
      <c r="BE51" s="2">
        <f t="shared" si="21"/>
        <v>1.5287969617614784E-5</v>
      </c>
      <c r="BF51" s="2" t="str">
        <f t="shared" si="22"/>
        <v>NS</v>
      </c>
      <c r="BG51" s="2" t="str">
        <f t="shared" si="23"/>
        <v>NS</v>
      </c>
      <c r="BH51" s="2" t="str">
        <f t="shared" si="24"/>
        <v/>
      </c>
      <c r="BI51" s="2" t="str">
        <f t="shared" si="25"/>
        <v/>
      </c>
      <c r="BJ51" s="2" t="str">
        <f t="shared" si="26"/>
        <v/>
      </c>
    </row>
    <row r="52" spans="1:62" x14ac:dyDescent="0.2">
      <c r="A52" s="1" t="s">
        <v>926</v>
      </c>
      <c r="B52" s="27" t="s">
        <v>1223</v>
      </c>
      <c r="C52" s="28">
        <v>39358</v>
      </c>
      <c r="D52" s="7">
        <v>0.3611111111111111</v>
      </c>
      <c r="E52" s="1">
        <v>0.1</v>
      </c>
      <c r="F52" s="1" t="s">
        <v>57</v>
      </c>
      <c r="G52" s="1" t="s">
        <v>1220</v>
      </c>
      <c r="H52" s="27" t="s">
        <v>886</v>
      </c>
      <c r="I52" s="27" t="s">
        <v>887</v>
      </c>
      <c r="J52" s="27" t="s">
        <v>888</v>
      </c>
      <c r="K52" s="2">
        <v>0.75</v>
      </c>
      <c r="L52" s="2">
        <v>0.25</v>
      </c>
      <c r="M52" s="27">
        <v>1240000</v>
      </c>
      <c r="N52" s="27">
        <v>1220000</v>
      </c>
      <c r="O52" s="27">
        <v>1220000</v>
      </c>
      <c r="P52" s="27">
        <v>1210000</v>
      </c>
      <c r="Q52" s="29"/>
      <c r="R52" s="29"/>
      <c r="S52" s="29"/>
      <c r="T52" s="29"/>
      <c r="U52" s="29"/>
      <c r="V52" s="29"/>
      <c r="W52" s="29"/>
      <c r="X52" s="29"/>
      <c r="Y52" s="29"/>
      <c r="Z52" s="29"/>
      <c r="AA52" s="29"/>
      <c r="AB52" s="29"/>
      <c r="AC52" s="2">
        <f t="shared" si="0"/>
        <v>1222500</v>
      </c>
      <c r="AD52" s="2">
        <f t="shared" si="1"/>
        <v>12583.057392117917</v>
      </c>
      <c r="AE52" s="2">
        <f t="shared" si="2"/>
        <v>4</v>
      </c>
      <c r="AF52" s="27">
        <v>1360000</v>
      </c>
      <c r="AG52" s="27">
        <v>1330000</v>
      </c>
      <c r="AH52" s="27">
        <v>1430000</v>
      </c>
      <c r="AI52" s="27">
        <v>1380000</v>
      </c>
      <c r="AJ52" s="2">
        <f t="shared" si="3"/>
        <v>1375000</v>
      </c>
      <c r="AK52" s="2">
        <f t="shared" si="4"/>
        <v>42031.734043061639</v>
      </c>
      <c r="AL52" s="2">
        <f t="shared" si="5"/>
        <v>4</v>
      </c>
      <c r="AM52" s="2">
        <f t="shared" si="6"/>
        <v>2.1523317125108509E+17</v>
      </c>
      <c r="AN52" s="2">
        <f t="shared" si="7"/>
        <v>6.5188400833695024E+16</v>
      </c>
      <c r="AO52" s="2">
        <f t="shared" si="8"/>
        <v>3</v>
      </c>
      <c r="AP52" s="2">
        <f t="shared" si="9"/>
        <v>21.269471111129661</v>
      </c>
      <c r="AQ52" s="2">
        <f t="shared" si="10"/>
        <v>0.76489232840434507</v>
      </c>
      <c r="AR52" s="3" t="str">
        <f t="shared" si="11"/>
        <v>Nontoxic</v>
      </c>
      <c r="AS52" s="2">
        <f t="shared" si="12"/>
        <v>112.47443762781187</v>
      </c>
      <c r="AT52" s="26" t="s">
        <v>884</v>
      </c>
      <c r="AU52" s="4" t="s">
        <v>666</v>
      </c>
      <c r="AV52" s="2">
        <f t="shared" si="13"/>
        <v>3</v>
      </c>
      <c r="AW52" s="2">
        <f t="shared" si="14"/>
        <v>3</v>
      </c>
      <c r="AX52" s="2">
        <f t="shared" si="15"/>
        <v>158333333.33333334</v>
      </c>
      <c r="AY52" s="2">
        <f t="shared" si="16"/>
        <v>1766666666.6666667</v>
      </c>
      <c r="AZ52" s="2">
        <f t="shared" si="17"/>
        <v>962500000</v>
      </c>
      <c r="BA52" s="2">
        <f t="shared" si="18"/>
        <v>1.1666666666666667</v>
      </c>
      <c r="BB52" s="2">
        <f t="shared" si="19"/>
        <v>3.0793263585049147</v>
      </c>
      <c r="BC52" s="2">
        <v>6.6349999999999998</v>
      </c>
      <c r="BD52" s="2" t="str">
        <f t="shared" si="20"/>
        <v>Same Var</v>
      </c>
      <c r="BE52" s="2">
        <f t="shared" si="21"/>
        <v>2.1985982047658821E-4</v>
      </c>
      <c r="BF52" s="2" t="str">
        <f t="shared" si="22"/>
        <v>NS</v>
      </c>
      <c r="BG52" s="2" t="str">
        <f t="shared" si="23"/>
        <v>NS</v>
      </c>
      <c r="BH52" s="2" t="str">
        <f t="shared" si="24"/>
        <v/>
      </c>
      <c r="BI52" s="2" t="str">
        <f t="shared" si="25"/>
        <v/>
      </c>
      <c r="BJ52" s="2" t="str">
        <f t="shared" si="26"/>
        <v/>
      </c>
    </row>
    <row r="53" spans="1:62" x14ac:dyDescent="0.2">
      <c r="A53" s="1" t="s">
        <v>926</v>
      </c>
      <c r="B53" s="27" t="s">
        <v>1224</v>
      </c>
      <c r="C53" s="28">
        <v>39358</v>
      </c>
      <c r="D53" s="7">
        <v>0.40277777777777779</v>
      </c>
      <c r="E53" s="1">
        <v>0.1</v>
      </c>
      <c r="F53" s="1" t="s">
        <v>57</v>
      </c>
      <c r="G53" s="1" t="s">
        <v>1220</v>
      </c>
      <c r="H53" s="27" t="s">
        <v>886</v>
      </c>
      <c r="I53" s="27" t="s">
        <v>887</v>
      </c>
      <c r="J53" s="27" t="s">
        <v>888</v>
      </c>
      <c r="K53" s="2">
        <v>0.75</v>
      </c>
      <c r="L53" s="2">
        <v>0.25</v>
      </c>
      <c r="M53" s="27">
        <v>1240000</v>
      </c>
      <c r="N53" s="27">
        <v>1220000</v>
      </c>
      <c r="O53" s="27">
        <v>1220000</v>
      </c>
      <c r="P53" s="27">
        <v>1210000</v>
      </c>
      <c r="Q53" s="29"/>
      <c r="R53" s="29"/>
      <c r="S53" s="29"/>
      <c r="T53" s="29"/>
      <c r="U53" s="29"/>
      <c r="V53" s="29"/>
      <c r="W53" s="29"/>
      <c r="X53" s="29"/>
      <c r="Y53" s="29"/>
      <c r="Z53" s="29"/>
      <c r="AA53" s="29"/>
      <c r="AB53" s="29"/>
      <c r="AC53" s="2">
        <f t="shared" si="0"/>
        <v>1222500</v>
      </c>
      <c r="AD53" s="2">
        <f t="shared" si="1"/>
        <v>12583.057392117917</v>
      </c>
      <c r="AE53" s="2">
        <f t="shared" si="2"/>
        <v>4</v>
      </c>
      <c r="AF53" s="27">
        <v>1540000</v>
      </c>
      <c r="AG53" s="27">
        <v>1620000</v>
      </c>
      <c r="AH53" s="27">
        <v>1520000</v>
      </c>
      <c r="AI53" s="27">
        <v>1680000</v>
      </c>
      <c r="AJ53" s="2">
        <f t="shared" si="3"/>
        <v>1590000</v>
      </c>
      <c r="AK53" s="2">
        <f t="shared" si="4"/>
        <v>73936.910042729447</v>
      </c>
      <c r="AL53" s="2">
        <f t="shared" si="5"/>
        <v>4</v>
      </c>
      <c r="AM53" s="2">
        <f t="shared" si="6"/>
        <v>1.9291329108344187E+18</v>
      </c>
      <c r="AN53" s="2">
        <f t="shared" si="7"/>
        <v>6.2275784527813952E+17</v>
      </c>
      <c r="AO53" s="2">
        <f t="shared" si="8"/>
        <v>3</v>
      </c>
      <c r="AP53" s="2">
        <f t="shared" si="9"/>
        <v>18.061556878633066</v>
      </c>
      <c r="AQ53" s="2">
        <f t="shared" si="10"/>
        <v>0.76489232840434507</v>
      </c>
      <c r="AR53" s="3" t="str">
        <f t="shared" si="11"/>
        <v>Nontoxic</v>
      </c>
      <c r="AS53" s="2">
        <f t="shared" si="12"/>
        <v>130.06134969325154</v>
      </c>
      <c r="AT53" s="26" t="s">
        <v>884</v>
      </c>
      <c r="AU53" s="4" t="s">
        <v>666</v>
      </c>
      <c r="AV53" s="2">
        <f t="shared" si="13"/>
        <v>3</v>
      </c>
      <c r="AW53" s="2">
        <f t="shared" si="14"/>
        <v>3</v>
      </c>
      <c r="AX53" s="2">
        <f t="shared" si="15"/>
        <v>158333333.33333334</v>
      </c>
      <c r="AY53" s="2">
        <f t="shared" si="16"/>
        <v>5466666666.666667</v>
      </c>
      <c r="AZ53" s="2">
        <f t="shared" si="17"/>
        <v>2812500000</v>
      </c>
      <c r="BA53" s="2">
        <f t="shared" si="18"/>
        <v>1.1666666666666667</v>
      </c>
      <c r="BB53" s="2">
        <f t="shared" si="19"/>
        <v>5.6893660778947925</v>
      </c>
      <c r="BC53" s="2">
        <v>6.6349999999999998</v>
      </c>
      <c r="BD53" s="2" t="str">
        <f t="shared" si="20"/>
        <v>Same Var</v>
      </c>
      <c r="BE53" s="2">
        <f t="shared" si="21"/>
        <v>3.2492205779892637E-5</v>
      </c>
      <c r="BF53" s="2" t="str">
        <f t="shared" si="22"/>
        <v>NS</v>
      </c>
      <c r="BG53" s="2" t="str">
        <f t="shared" si="23"/>
        <v>NS</v>
      </c>
      <c r="BH53" s="2" t="str">
        <f t="shared" si="24"/>
        <v/>
      </c>
      <c r="BI53" s="2" t="str">
        <f t="shared" si="25"/>
        <v/>
      </c>
      <c r="BJ53" s="2" t="str">
        <f t="shared" si="26"/>
        <v/>
      </c>
    </row>
    <row r="54" spans="1:62" x14ac:dyDescent="0.2">
      <c r="A54" s="1" t="s">
        <v>926</v>
      </c>
      <c r="B54" s="27" t="s">
        <v>1225</v>
      </c>
      <c r="C54" s="28">
        <v>39358</v>
      </c>
      <c r="D54" s="7">
        <v>0.45833333333333331</v>
      </c>
      <c r="E54" s="1">
        <v>0.1</v>
      </c>
      <c r="F54" s="1" t="s">
        <v>57</v>
      </c>
      <c r="G54" s="1" t="s">
        <v>1220</v>
      </c>
      <c r="H54" s="27" t="s">
        <v>886</v>
      </c>
      <c r="I54" s="27" t="s">
        <v>887</v>
      </c>
      <c r="J54" s="27" t="s">
        <v>888</v>
      </c>
      <c r="K54" s="2">
        <v>0.75</v>
      </c>
      <c r="L54" s="2">
        <v>0.25</v>
      </c>
      <c r="M54" s="27">
        <v>1240000</v>
      </c>
      <c r="N54" s="27">
        <v>1220000</v>
      </c>
      <c r="O54" s="27">
        <v>1220000</v>
      </c>
      <c r="P54" s="27">
        <v>1210000</v>
      </c>
      <c r="Q54" s="29"/>
      <c r="R54" s="29"/>
      <c r="S54" s="29"/>
      <c r="T54" s="29"/>
      <c r="U54" s="29"/>
      <c r="V54" s="29"/>
      <c r="W54" s="29"/>
      <c r="X54" s="29"/>
      <c r="Y54" s="29"/>
      <c r="Z54" s="29"/>
      <c r="AA54" s="29"/>
      <c r="AB54" s="29"/>
      <c r="AC54" s="2">
        <f t="shared" si="0"/>
        <v>1222500</v>
      </c>
      <c r="AD54" s="2">
        <f t="shared" si="1"/>
        <v>12583.057392117917</v>
      </c>
      <c r="AE54" s="2">
        <f t="shared" si="2"/>
        <v>4</v>
      </c>
      <c r="AF54" s="27">
        <v>1170000</v>
      </c>
      <c r="AG54" s="27">
        <v>1180000</v>
      </c>
      <c r="AH54" s="27">
        <v>1140000</v>
      </c>
      <c r="AI54" s="27">
        <v>1210000</v>
      </c>
      <c r="AJ54" s="2">
        <f t="shared" si="3"/>
        <v>1175000</v>
      </c>
      <c r="AK54" s="2">
        <f t="shared" si="4"/>
        <v>28867.513459481288</v>
      </c>
      <c r="AL54" s="2">
        <f t="shared" si="5"/>
        <v>4</v>
      </c>
      <c r="AM54" s="2">
        <f t="shared" si="6"/>
        <v>5.3175879584418408E+16</v>
      </c>
      <c r="AN54" s="2">
        <f t="shared" si="7"/>
        <v>1.4632845278139468E+16</v>
      </c>
      <c r="AO54" s="2">
        <f t="shared" si="8"/>
        <v>4</v>
      </c>
      <c r="AP54" s="2">
        <f t="shared" si="9"/>
        <v>16.998139865681793</v>
      </c>
      <c r="AQ54" s="2">
        <f t="shared" si="10"/>
        <v>0.74069708411268287</v>
      </c>
      <c r="AR54" s="3" t="str">
        <f t="shared" si="11"/>
        <v>Nontoxic</v>
      </c>
      <c r="AS54" s="2">
        <f t="shared" si="12"/>
        <v>96.114519427402868</v>
      </c>
      <c r="AT54" s="4" t="s">
        <v>663</v>
      </c>
      <c r="AV54" s="2">
        <f t="shared" si="13"/>
        <v>3</v>
      </c>
      <c r="AW54" s="2">
        <f t="shared" si="14"/>
        <v>3</v>
      </c>
      <c r="AX54" s="2">
        <f t="shared" si="15"/>
        <v>158333333.33333334</v>
      </c>
      <c r="AY54" s="2">
        <f t="shared" si="16"/>
        <v>833333333.33333337</v>
      </c>
      <c r="AZ54" s="2">
        <f t="shared" si="17"/>
        <v>495833333.33333331</v>
      </c>
      <c r="BA54" s="2">
        <f t="shared" si="18"/>
        <v>1.1666666666666667</v>
      </c>
      <c r="BB54" s="2">
        <f t="shared" si="19"/>
        <v>1.6003117541536409</v>
      </c>
      <c r="BC54" s="2">
        <v>6.6349999999999998</v>
      </c>
      <c r="BD54" s="2" t="str">
        <f t="shared" si="20"/>
        <v>Same Var</v>
      </c>
      <c r="BE54" s="2">
        <f t="shared" si="21"/>
        <v>1.1747476329209954E-2</v>
      </c>
      <c r="BF54" s="2" t="str">
        <f t="shared" si="22"/>
        <v>Sig</v>
      </c>
      <c r="BG54" s="2" t="str">
        <f t="shared" si="23"/>
        <v>Sig</v>
      </c>
      <c r="BH54" s="2" t="str">
        <f t="shared" si="24"/>
        <v>Same Var T-test</v>
      </c>
      <c r="BI54" s="2" t="str">
        <f t="shared" si="25"/>
        <v/>
      </c>
      <c r="BJ54" s="2" t="str">
        <f t="shared" si="26"/>
        <v>NOECToxicLess25</v>
      </c>
    </row>
    <row r="55" spans="1:62" x14ac:dyDescent="0.2">
      <c r="A55" s="1" t="s">
        <v>926</v>
      </c>
      <c r="B55" s="27" t="s">
        <v>1226</v>
      </c>
      <c r="C55" s="28">
        <v>39358</v>
      </c>
      <c r="D55" s="7">
        <v>0.49305555555555558</v>
      </c>
      <c r="E55" s="1">
        <v>0.1</v>
      </c>
      <c r="F55" s="1" t="s">
        <v>57</v>
      </c>
      <c r="G55" s="1" t="s">
        <v>1220</v>
      </c>
      <c r="H55" s="27" t="s">
        <v>886</v>
      </c>
      <c r="I55" s="27" t="s">
        <v>887</v>
      </c>
      <c r="J55" s="27" t="s">
        <v>888</v>
      </c>
      <c r="K55" s="2">
        <v>0.75</v>
      </c>
      <c r="L55" s="2">
        <v>0.25</v>
      </c>
      <c r="M55" s="27">
        <v>1240000</v>
      </c>
      <c r="N55" s="27">
        <v>1220000</v>
      </c>
      <c r="O55" s="27">
        <v>1220000</v>
      </c>
      <c r="P55" s="27">
        <v>1210000</v>
      </c>
      <c r="Q55" s="29"/>
      <c r="R55" s="29"/>
      <c r="S55" s="29"/>
      <c r="T55" s="29"/>
      <c r="U55" s="29"/>
      <c r="V55" s="29"/>
      <c r="W55" s="29"/>
      <c r="X55" s="29"/>
      <c r="Y55" s="29"/>
      <c r="Z55" s="29"/>
      <c r="AA55" s="29"/>
      <c r="AB55" s="29"/>
      <c r="AC55" s="2">
        <f t="shared" si="0"/>
        <v>1222500</v>
      </c>
      <c r="AD55" s="2">
        <f t="shared" si="1"/>
        <v>12583.057392117917</v>
      </c>
      <c r="AE55" s="2">
        <f t="shared" si="2"/>
        <v>4</v>
      </c>
      <c r="AF55" s="27">
        <v>1130000</v>
      </c>
      <c r="AG55" s="27">
        <v>1260000</v>
      </c>
      <c r="AH55" s="27">
        <v>1230000</v>
      </c>
      <c r="AI55" s="27">
        <v>1110000</v>
      </c>
      <c r="AJ55" s="2">
        <f t="shared" si="3"/>
        <v>1182500</v>
      </c>
      <c r="AK55" s="2">
        <f t="shared" si="4"/>
        <v>73654.599313281171</v>
      </c>
      <c r="AL55" s="2">
        <f t="shared" si="5"/>
        <v>4</v>
      </c>
      <c r="AM55" s="2">
        <f t="shared" si="6"/>
        <v>1.90030532836914E+18</v>
      </c>
      <c r="AN55" s="2">
        <f t="shared" si="7"/>
        <v>6.1330327351888E+17</v>
      </c>
      <c r="AO55" s="2">
        <f t="shared" si="8"/>
        <v>3</v>
      </c>
      <c r="AP55" s="2">
        <f t="shared" si="9"/>
        <v>7.1542333404575098</v>
      </c>
      <c r="AQ55" s="2">
        <f t="shared" si="10"/>
        <v>0.76489232840434507</v>
      </c>
      <c r="AR55" s="3" t="str">
        <f t="shared" si="11"/>
        <v>Nontoxic</v>
      </c>
      <c r="AS55" s="2">
        <f t="shared" si="12"/>
        <v>96.7280163599182</v>
      </c>
      <c r="AT55" s="4" t="s">
        <v>663</v>
      </c>
      <c r="AV55" s="2">
        <f t="shared" si="13"/>
        <v>3</v>
      </c>
      <c r="AW55" s="2">
        <f t="shared" si="14"/>
        <v>3</v>
      </c>
      <c r="AX55" s="2">
        <f t="shared" si="15"/>
        <v>158333333.33333334</v>
      </c>
      <c r="AY55" s="2">
        <f t="shared" si="16"/>
        <v>5424999999.999999</v>
      </c>
      <c r="AZ55" s="2">
        <f t="shared" si="17"/>
        <v>2791666666.666666</v>
      </c>
      <c r="BA55" s="2">
        <f t="shared" si="18"/>
        <v>1.1666666666666667</v>
      </c>
      <c r="BB55" s="2">
        <f t="shared" si="19"/>
        <v>5.6708034229931776</v>
      </c>
      <c r="BC55" s="2">
        <v>6.6349999999999998</v>
      </c>
      <c r="BD55" s="2" t="str">
        <f t="shared" si="20"/>
        <v>Same Var</v>
      </c>
      <c r="BE55" s="2">
        <f t="shared" si="21"/>
        <v>0.16274878668217022</v>
      </c>
      <c r="BF55" s="2" t="str">
        <f t="shared" si="22"/>
        <v>NS</v>
      </c>
      <c r="BG55" s="2" t="str">
        <f t="shared" si="23"/>
        <v>NS</v>
      </c>
      <c r="BH55" s="2" t="str">
        <f t="shared" si="24"/>
        <v>Same Var T-test</v>
      </c>
      <c r="BI55" s="2" t="str">
        <f t="shared" si="25"/>
        <v/>
      </c>
      <c r="BJ55" s="2" t="str">
        <f t="shared" si="26"/>
        <v/>
      </c>
    </row>
    <row r="56" spans="1:62" x14ac:dyDescent="0.2">
      <c r="A56" s="1" t="s">
        <v>926</v>
      </c>
      <c r="B56" s="27" t="s">
        <v>1227</v>
      </c>
      <c r="C56" s="28">
        <v>39358</v>
      </c>
      <c r="D56" s="7">
        <v>0.56944444444444442</v>
      </c>
      <c r="E56" s="1">
        <v>0.1</v>
      </c>
      <c r="F56" s="1" t="s">
        <v>57</v>
      </c>
      <c r="G56" s="1" t="s">
        <v>1220</v>
      </c>
      <c r="H56" s="27" t="s">
        <v>886</v>
      </c>
      <c r="I56" s="27" t="s">
        <v>887</v>
      </c>
      <c r="J56" s="27" t="s">
        <v>888</v>
      </c>
      <c r="K56" s="2">
        <v>0.75</v>
      </c>
      <c r="L56" s="2">
        <v>0.25</v>
      </c>
      <c r="M56" s="27">
        <v>1240000</v>
      </c>
      <c r="N56" s="27">
        <v>1220000</v>
      </c>
      <c r="O56" s="27">
        <v>1220000</v>
      </c>
      <c r="P56" s="27">
        <v>1210000</v>
      </c>
      <c r="Q56" s="29"/>
      <c r="R56" s="29"/>
      <c r="S56" s="29"/>
      <c r="T56" s="29"/>
      <c r="U56" s="29"/>
      <c r="V56" s="29"/>
      <c r="W56" s="29"/>
      <c r="X56" s="29"/>
      <c r="Y56" s="29"/>
      <c r="Z56" s="29"/>
      <c r="AA56" s="29"/>
      <c r="AB56" s="29"/>
      <c r="AC56" s="2">
        <f t="shared" si="0"/>
        <v>1222500</v>
      </c>
      <c r="AD56" s="2">
        <f t="shared" si="1"/>
        <v>12583.057392117917</v>
      </c>
      <c r="AE56" s="2">
        <f t="shared" si="2"/>
        <v>4</v>
      </c>
      <c r="AF56" s="27">
        <v>1240000</v>
      </c>
      <c r="AG56" s="27">
        <v>1320000</v>
      </c>
      <c r="AH56" s="27">
        <v>1320000</v>
      </c>
      <c r="AI56" s="27">
        <v>1250000</v>
      </c>
      <c r="AJ56" s="2">
        <f t="shared" si="3"/>
        <v>1282500</v>
      </c>
      <c r="AK56" s="2">
        <f t="shared" si="4"/>
        <v>43493.294502332967</v>
      </c>
      <c r="AL56" s="2">
        <f t="shared" si="5"/>
        <v>4</v>
      </c>
      <c r="AM56" s="2">
        <f t="shared" si="6"/>
        <v>2.4520550198025181E+17</v>
      </c>
      <c r="AN56" s="2">
        <f t="shared" si="7"/>
        <v>7.471531055591728E+16</v>
      </c>
      <c r="AO56" s="2">
        <f t="shared" si="8"/>
        <v>3</v>
      </c>
      <c r="AP56" s="2">
        <f t="shared" si="9"/>
        <v>16.430596511057562</v>
      </c>
      <c r="AQ56" s="2">
        <f t="shared" si="10"/>
        <v>0.76489232840434507</v>
      </c>
      <c r="AR56" s="3" t="str">
        <f t="shared" si="11"/>
        <v>Nontoxic</v>
      </c>
      <c r="AS56" s="2">
        <f t="shared" si="12"/>
        <v>104.9079754601227</v>
      </c>
      <c r="AT56" s="26" t="s">
        <v>884</v>
      </c>
      <c r="AU56" s="4" t="s">
        <v>666</v>
      </c>
      <c r="AV56" s="2">
        <f t="shared" si="13"/>
        <v>3</v>
      </c>
      <c r="AW56" s="2">
        <f t="shared" si="14"/>
        <v>3</v>
      </c>
      <c r="AX56" s="2">
        <f t="shared" si="15"/>
        <v>158333333.33333334</v>
      </c>
      <c r="AY56" s="2">
        <f t="shared" si="16"/>
        <v>1891666666.666667</v>
      </c>
      <c r="AZ56" s="2">
        <f t="shared" si="17"/>
        <v>1025000000.0000001</v>
      </c>
      <c r="BA56" s="2">
        <f t="shared" si="18"/>
        <v>1.1666666666666667</v>
      </c>
      <c r="BB56" s="2">
        <f t="shared" si="19"/>
        <v>3.2270906933922601</v>
      </c>
      <c r="BC56" s="2">
        <v>6.6349999999999998</v>
      </c>
      <c r="BD56" s="2" t="str">
        <f t="shared" si="20"/>
        <v>Same Var</v>
      </c>
      <c r="BE56" s="2">
        <f t="shared" si="21"/>
        <v>1.9005248483611147E-2</v>
      </c>
      <c r="BF56" s="2" t="str">
        <f t="shared" si="22"/>
        <v>NS</v>
      </c>
      <c r="BG56" s="2" t="str">
        <f t="shared" si="23"/>
        <v>NS</v>
      </c>
      <c r="BH56" s="2" t="str">
        <f t="shared" si="24"/>
        <v/>
      </c>
      <c r="BI56" s="2" t="str">
        <f t="shared" si="25"/>
        <v/>
      </c>
      <c r="BJ56" s="2" t="str">
        <f t="shared" si="26"/>
        <v/>
      </c>
    </row>
    <row r="57" spans="1:62" x14ac:dyDescent="0.2">
      <c r="A57" s="1" t="s">
        <v>926</v>
      </c>
      <c r="B57" s="27" t="s">
        <v>1331</v>
      </c>
      <c r="C57" s="28">
        <v>38524</v>
      </c>
      <c r="D57" s="7">
        <v>0.3125</v>
      </c>
      <c r="E57" s="1">
        <v>0.1</v>
      </c>
      <c r="F57" s="1" t="s">
        <v>57</v>
      </c>
      <c r="G57" s="1" t="s">
        <v>1332</v>
      </c>
      <c r="H57" s="27" t="s">
        <v>886</v>
      </c>
      <c r="I57" s="27" t="s">
        <v>887</v>
      </c>
      <c r="J57" s="27" t="s">
        <v>888</v>
      </c>
      <c r="K57" s="2">
        <v>0.75</v>
      </c>
      <c r="L57" s="2">
        <v>0.25</v>
      </c>
      <c r="M57" s="27">
        <v>256300</v>
      </c>
      <c r="N57" s="27">
        <v>268800</v>
      </c>
      <c r="O57" s="27">
        <v>244600</v>
      </c>
      <c r="P57" s="27">
        <v>240300</v>
      </c>
      <c r="Q57" s="29"/>
      <c r="R57" s="29"/>
      <c r="S57" s="29"/>
      <c r="T57" s="29"/>
      <c r="U57" s="29"/>
      <c r="V57" s="29"/>
      <c r="W57" s="29"/>
      <c r="X57" s="29"/>
      <c r="Y57" s="29"/>
      <c r="Z57" s="29"/>
      <c r="AA57" s="29"/>
      <c r="AB57" s="29"/>
      <c r="AC57" s="2">
        <f t="shared" si="0"/>
        <v>252500</v>
      </c>
      <c r="AD57" s="2">
        <f t="shared" si="1"/>
        <v>12798.176953509173</v>
      </c>
      <c r="AE57" s="2">
        <f t="shared" si="2"/>
        <v>4</v>
      </c>
      <c r="AF57" s="27">
        <v>4934200</v>
      </c>
      <c r="AG57" s="27">
        <v>4939700</v>
      </c>
      <c r="AH57" s="27">
        <v>4533000</v>
      </c>
      <c r="AI57" s="27">
        <v>4836500</v>
      </c>
      <c r="AJ57" s="2">
        <f t="shared" si="3"/>
        <v>4810850</v>
      </c>
      <c r="AK57" s="2">
        <f t="shared" si="4"/>
        <v>191203.28623396269</v>
      </c>
      <c r="AL57" s="2">
        <f t="shared" si="5"/>
        <v>4</v>
      </c>
      <c r="AM57" s="2">
        <f t="shared" si="6"/>
        <v>8.3955210639453651E+19</v>
      </c>
      <c r="AN57" s="2">
        <f t="shared" si="7"/>
        <v>2.7844724804025692E+19</v>
      </c>
      <c r="AO57" s="2">
        <f t="shared" si="8"/>
        <v>3</v>
      </c>
      <c r="AP57" s="2">
        <f t="shared" si="9"/>
        <v>48.280159274992648</v>
      </c>
      <c r="AQ57" s="2">
        <f t="shared" si="10"/>
        <v>0.76489232840434507</v>
      </c>
      <c r="AR57" s="3" t="str">
        <f t="shared" si="11"/>
        <v>Nontoxic</v>
      </c>
      <c r="AS57" s="2">
        <f t="shared" si="12"/>
        <v>1905.2871287128714</v>
      </c>
      <c r="AT57" s="26" t="s">
        <v>884</v>
      </c>
      <c r="AU57" s="4" t="s">
        <v>666</v>
      </c>
      <c r="AV57" s="2">
        <f t="shared" si="13"/>
        <v>3</v>
      </c>
      <c r="AW57" s="2">
        <f t="shared" si="14"/>
        <v>3</v>
      </c>
      <c r="AX57" s="2">
        <f t="shared" si="15"/>
        <v>163793333.33333334</v>
      </c>
      <c r="AY57" s="2">
        <f t="shared" si="16"/>
        <v>36558696666.666664</v>
      </c>
      <c r="AZ57" s="2">
        <f t="shared" si="17"/>
        <v>18361245000</v>
      </c>
      <c r="BA57" s="2">
        <f t="shared" si="18"/>
        <v>1.1666666666666667</v>
      </c>
      <c r="BB57" s="2">
        <f t="shared" si="19"/>
        <v>10.364695967171574</v>
      </c>
      <c r="BC57" s="2">
        <v>6.6349999999999998</v>
      </c>
      <c r="BD57" s="2" t="str">
        <f t="shared" si="20"/>
        <v>Sig Diff Var</v>
      </c>
      <c r="BE57" s="2">
        <f t="shared" si="21"/>
        <v>9.4444790797185211E-6</v>
      </c>
      <c r="BF57" s="2" t="str">
        <f t="shared" si="22"/>
        <v>NS</v>
      </c>
      <c r="BG57" s="2" t="str">
        <f t="shared" si="23"/>
        <v>NS</v>
      </c>
      <c r="BH57" s="2" t="str">
        <f t="shared" si="24"/>
        <v/>
      </c>
      <c r="BI57" s="2" t="str">
        <f t="shared" si="25"/>
        <v/>
      </c>
      <c r="BJ57" s="2" t="str">
        <f t="shared" si="26"/>
        <v/>
      </c>
    </row>
    <row r="58" spans="1:62" x14ac:dyDescent="0.2">
      <c r="A58" s="1" t="s">
        <v>926</v>
      </c>
      <c r="B58" s="27" t="s">
        <v>1334</v>
      </c>
      <c r="C58" s="28">
        <v>38524</v>
      </c>
      <c r="D58" s="7">
        <v>0.3888888888888889</v>
      </c>
      <c r="E58" s="1">
        <v>0.1</v>
      </c>
      <c r="F58" s="1" t="s">
        <v>57</v>
      </c>
      <c r="G58" s="1" t="s">
        <v>1332</v>
      </c>
      <c r="H58" s="27" t="s">
        <v>886</v>
      </c>
      <c r="I58" s="27" t="s">
        <v>887</v>
      </c>
      <c r="J58" s="27" t="s">
        <v>888</v>
      </c>
      <c r="K58" s="2">
        <v>0.75</v>
      </c>
      <c r="L58" s="2">
        <v>0.25</v>
      </c>
      <c r="M58" s="27">
        <v>256300</v>
      </c>
      <c r="N58" s="27">
        <v>268800</v>
      </c>
      <c r="O58" s="27">
        <v>244600</v>
      </c>
      <c r="P58" s="27">
        <v>240300</v>
      </c>
      <c r="Q58" s="29"/>
      <c r="R58" s="29"/>
      <c r="S58" s="29"/>
      <c r="T58" s="29"/>
      <c r="U58" s="29"/>
      <c r="V58" s="29"/>
      <c r="W58" s="29"/>
      <c r="X58" s="29"/>
      <c r="Y58" s="29"/>
      <c r="Z58" s="29"/>
      <c r="AA58" s="29"/>
      <c r="AB58" s="29"/>
      <c r="AC58" s="2">
        <f t="shared" si="0"/>
        <v>252500</v>
      </c>
      <c r="AD58" s="2">
        <f t="shared" si="1"/>
        <v>12798.176953509173</v>
      </c>
      <c r="AE58" s="2">
        <f t="shared" si="2"/>
        <v>4</v>
      </c>
      <c r="AF58" s="27">
        <v>5112800</v>
      </c>
      <c r="AG58" s="27">
        <v>4795500</v>
      </c>
      <c r="AH58" s="27">
        <v>5172200</v>
      </c>
      <c r="AI58" s="27">
        <v>4833600</v>
      </c>
      <c r="AJ58" s="2">
        <f t="shared" si="3"/>
        <v>4978525</v>
      </c>
      <c r="AK58" s="2">
        <f t="shared" si="4"/>
        <v>191521.26731340657</v>
      </c>
      <c r="AL58" s="2">
        <f t="shared" si="5"/>
        <v>4</v>
      </c>
      <c r="AM58" s="2">
        <f t="shared" si="6"/>
        <v>8.4513683247320334E+19</v>
      </c>
      <c r="AN58" s="2">
        <f t="shared" si="7"/>
        <v>2.8030415148289724E+19</v>
      </c>
      <c r="AO58" s="2">
        <f t="shared" si="8"/>
        <v>3</v>
      </c>
      <c r="AP58" s="2">
        <f t="shared" si="9"/>
        <v>49.948986712185771</v>
      </c>
      <c r="AQ58" s="2">
        <f t="shared" si="10"/>
        <v>0.76489232840434507</v>
      </c>
      <c r="AR58" s="3" t="str">
        <f t="shared" si="11"/>
        <v>Nontoxic</v>
      </c>
      <c r="AS58" s="2">
        <f t="shared" si="12"/>
        <v>1971.6930693069307</v>
      </c>
      <c r="AT58" s="26" t="s">
        <v>884</v>
      </c>
      <c r="AU58" s="4" t="s">
        <v>666</v>
      </c>
      <c r="AV58" s="2">
        <f t="shared" si="13"/>
        <v>3</v>
      </c>
      <c r="AW58" s="2">
        <f t="shared" si="14"/>
        <v>3</v>
      </c>
      <c r="AX58" s="2">
        <f t="shared" si="15"/>
        <v>163793333.33333334</v>
      </c>
      <c r="AY58" s="2">
        <f t="shared" si="16"/>
        <v>36680395833.333336</v>
      </c>
      <c r="AZ58" s="2">
        <f t="shared" si="17"/>
        <v>18422094583.333332</v>
      </c>
      <c r="BA58" s="2">
        <f t="shared" si="18"/>
        <v>1.1666666666666667</v>
      </c>
      <c r="BB58" s="2">
        <f t="shared" si="19"/>
        <v>10.373165596792285</v>
      </c>
      <c r="BC58" s="2">
        <v>6.6349999999999998</v>
      </c>
      <c r="BD58" s="2" t="str">
        <f t="shared" si="20"/>
        <v>Sig Diff Var</v>
      </c>
      <c r="BE58" s="2">
        <f t="shared" si="21"/>
        <v>8.5119346763681821E-6</v>
      </c>
      <c r="BF58" s="2" t="str">
        <f t="shared" si="22"/>
        <v>NS</v>
      </c>
      <c r="BG58" s="2" t="str">
        <f t="shared" si="23"/>
        <v>NS</v>
      </c>
      <c r="BH58" s="2" t="str">
        <f t="shared" si="24"/>
        <v/>
      </c>
      <c r="BI58" s="2" t="str">
        <f t="shared" si="25"/>
        <v/>
      </c>
      <c r="BJ58" s="2" t="str">
        <f t="shared" si="26"/>
        <v/>
      </c>
    </row>
    <row r="59" spans="1:62" x14ac:dyDescent="0.2">
      <c r="A59" s="1" t="s">
        <v>926</v>
      </c>
      <c r="B59" s="27" t="s">
        <v>1133</v>
      </c>
      <c r="C59" s="28">
        <v>38911</v>
      </c>
      <c r="D59" s="7">
        <v>0.45833333333333331</v>
      </c>
      <c r="E59" s="1">
        <v>0.1</v>
      </c>
      <c r="F59" s="1" t="s">
        <v>57</v>
      </c>
      <c r="G59" s="1" t="s">
        <v>1145</v>
      </c>
      <c r="H59" s="27" t="s">
        <v>886</v>
      </c>
      <c r="I59" s="27" t="s">
        <v>887</v>
      </c>
      <c r="J59" s="27" t="s">
        <v>888</v>
      </c>
      <c r="K59" s="2">
        <v>0.75</v>
      </c>
      <c r="L59" s="2">
        <v>0.25</v>
      </c>
      <c r="M59" s="27">
        <v>667000</v>
      </c>
      <c r="N59" s="27">
        <v>669000</v>
      </c>
      <c r="O59" s="27">
        <v>677000</v>
      </c>
      <c r="P59" s="27">
        <v>696000</v>
      </c>
      <c r="Q59" s="29"/>
      <c r="R59" s="29"/>
      <c r="S59" s="29"/>
      <c r="T59" s="29"/>
      <c r="U59" s="29"/>
      <c r="V59" s="29"/>
      <c r="W59" s="29"/>
      <c r="X59" s="29"/>
      <c r="Y59" s="29"/>
      <c r="Z59" s="29"/>
      <c r="AA59" s="29"/>
      <c r="AB59" s="29"/>
      <c r="AC59" s="2">
        <f t="shared" si="0"/>
        <v>677250</v>
      </c>
      <c r="AD59" s="2">
        <f t="shared" si="1"/>
        <v>13225.60647632715</v>
      </c>
      <c r="AE59" s="2">
        <f t="shared" si="2"/>
        <v>4</v>
      </c>
      <c r="AF59" s="27">
        <v>2196000</v>
      </c>
      <c r="AG59" s="27">
        <v>2257000</v>
      </c>
      <c r="AH59" s="27">
        <v>1839000</v>
      </c>
      <c r="AI59" s="27">
        <v>1781000</v>
      </c>
      <c r="AJ59" s="2">
        <f t="shared" si="3"/>
        <v>2018250</v>
      </c>
      <c r="AK59" s="2">
        <f t="shared" si="4"/>
        <v>242909.27661714912</v>
      </c>
      <c r="AL59" s="2">
        <f t="shared" si="5"/>
        <v>4</v>
      </c>
      <c r="AM59" s="2">
        <f t="shared" si="6"/>
        <v>2.1832505830082367E+20</v>
      </c>
      <c r="AN59" s="2">
        <f t="shared" si="7"/>
        <v>7.253312232407013E+19</v>
      </c>
      <c r="AO59" s="2">
        <f t="shared" si="8"/>
        <v>3</v>
      </c>
      <c r="AP59" s="2">
        <f t="shared" si="9"/>
        <v>12.424843312189189</v>
      </c>
      <c r="AQ59" s="2">
        <f t="shared" si="10"/>
        <v>0.76489232840434507</v>
      </c>
      <c r="AR59" s="3" t="str">
        <f t="shared" si="11"/>
        <v>Nontoxic</v>
      </c>
      <c r="AS59" s="2">
        <f t="shared" si="12"/>
        <v>298.00664451827242</v>
      </c>
      <c r="AT59" s="26" t="s">
        <v>884</v>
      </c>
      <c r="AU59" s="4" t="s">
        <v>666</v>
      </c>
      <c r="AV59" s="2">
        <f t="shared" si="13"/>
        <v>3</v>
      </c>
      <c r="AW59" s="2">
        <f t="shared" si="14"/>
        <v>3</v>
      </c>
      <c r="AX59" s="2">
        <f t="shared" si="15"/>
        <v>174916666.66666666</v>
      </c>
      <c r="AY59" s="2">
        <f t="shared" si="16"/>
        <v>59004916666.666672</v>
      </c>
      <c r="AZ59" s="2">
        <f t="shared" si="17"/>
        <v>29589916666.666668</v>
      </c>
      <c r="BA59" s="2">
        <f t="shared" si="18"/>
        <v>1.1666666666666667</v>
      </c>
      <c r="BB59" s="2">
        <f t="shared" si="19"/>
        <v>11.418922634053574</v>
      </c>
      <c r="BC59" s="2">
        <v>6.6349999999999998</v>
      </c>
      <c r="BD59" s="2" t="str">
        <f t="shared" si="20"/>
        <v>Sig Diff Var</v>
      </c>
      <c r="BE59" s="2">
        <f t="shared" si="21"/>
        <v>7.779364638471777E-4</v>
      </c>
      <c r="BF59" s="2" t="str">
        <f t="shared" si="22"/>
        <v>NS</v>
      </c>
      <c r="BG59" s="2" t="str">
        <f t="shared" si="23"/>
        <v>NS</v>
      </c>
      <c r="BH59" s="2" t="str">
        <f t="shared" si="24"/>
        <v/>
      </c>
      <c r="BI59" s="2" t="str">
        <f t="shared" si="25"/>
        <v/>
      </c>
      <c r="BJ59" s="2" t="str">
        <f t="shared" si="26"/>
        <v/>
      </c>
    </row>
    <row r="60" spans="1:62" x14ac:dyDescent="0.2">
      <c r="A60" s="1" t="s">
        <v>926</v>
      </c>
      <c r="B60" s="27" t="s">
        <v>1182</v>
      </c>
      <c r="C60" s="28">
        <v>38911</v>
      </c>
      <c r="D60" s="7">
        <v>0.52777777777777779</v>
      </c>
      <c r="E60" s="1">
        <v>0.1</v>
      </c>
      <c r="F60" s="1" t="s">
        <v>57</v>
      </c>
      <c r="G60" s="1" t="s">
        <v>1145</v>
      </c>
      <c r="H60" s="27" t="s">
        <v>886</v>
      </c>
      <c r="I60" s="27" t="s">
        <v>887</v>
      </c>
      <c r="J60" s="27" t="s">
        <v>888</v>
      </c>
      <c r="K60" s="2">
        <v>0.75</v>
      </c>
      <c r="L60" s="2">
        <v>0.25</v>
      </c>
      <c r="M60" s="27">
        <v>667000</v>
      </c>
      <c r="N60" s="27">
        <v>669000</v>
      </c>
      <c r="O60" s="27">
        <v>677000</v>
      </c>
      <c r="P60" s="27">
        <v>696000</v>
      </c>
      <c r="Q60" s="29"/>
      <c r="R60" s="29"/>
      <c r="S60" s="29"/>
      <c r="T60" s="29"/>
      <c r="U60" s="29"/>
      <c r="V60" s="29"/>
      <c r="W60" s="29"/>
      <c r="X60" s="29"/>
      <c r="Y60" s="29"/>
      <c r="Z60" s="29"/>
      <c r="AA60" s="29"/>
      <c r="AB60" s="29"/>
      <c r="AC60" s="2">
        <f t="shared" si="0"/>
        <v>677250</v>
      </c>
      <c r="AD60" s="2">
        <f t="shared" si="1"/>
        <v>13225.60647632715</v>
      </c>
      <c r="AE60" s="2">
        <f t="shared" si="2"/>
        <v>4</v>
      </c>
      <c r="AF60" s="27">
        <v>365000</v>
      </c>
      <c r="AG60" s="27">
        <v>154000</v>
      </c>
      <c r="AH60" s="27">
        <v>232000</v>
      </c>
      <c r="AI60" s="27">
        <v>217000</v>
      </c>
      <c r="AJ60" s="2">
        <f t="shared" si="3"/>
        <v>242000</v>
      </c>
      <c r="AK60" s="2">
        <f t="shared" si="4"/>
        <v>88690.472994566895</v>
      </c>
      <c r="AL60" s="2">
        <f t="shared" si="5"/>
        <v>4</v>
      </c>
      <c r="AM60" s="2">
        <f t="shared" si="6"/>
        <v>3.9644698767242429E+18</v>
      </c>
      <c r="AN60" s="2">
        <f t="shared" si="7"/>
        <v>1.289242431564331E+18</v>
      </c>
      <c r="AO60" s="2">
        <f t="shared" si="8"/>
        <v>3</v>
      </c>
      <c r="AP60" s="2">
        <f t="shared" si="9"/>
        <v>-5.9598221672038019</v>
      </c>
      <c r="AQ60" s="2">
        <f t="shared" si="10"/>
        <v>0.76489232840434507</v>
      </c>
      <c r="AR60" s="3" t="str">
        <f t="shared" si="11"/>
        <v>Toxic</v>
      </c>
      <c r="AS60" s="2">
        <f t="shared" si="12"/>
        <v>35.732742709486899</v>
      </c>
      <c r="AT60" s="4" t="s">
        <v>663</v>
      </c>
      <c r="AV60" s="2">
        <f t="shared" si="13"/>
        <v>3</v>
      </c>
      <c r="AW60" s="2">
        <f t="shared" si="14"/>
        <v>3</v>
      </c>
      <c r="AX60" s="2">
        <f t="shared" si="15"/>
        <v>174916666.66666666</v>
      </c>
      <c r="AY60" s="2">
        <f t="shared" si="16"/>
        <v>7866000000</v>
      </c>
      <c r="AZ60" s="2">
        <f t="shared" si="17"/>
        <v>4020458333.3333335</v>
      </c>
      <c r="BA60" s="2">
        <f t="shared" si="18"/>
        <v>1.1666666666666667</v>
      </c>
      <c r="BB60" s="2">
        <f t="shared" si="19"/>
        <v>6.3351970810398166</v>
      </c>
      <c r="BC60" s="2">
        <v>6.6349999999999998</v>
      </c>
      <c r="BD60" s="2" t="str">
        <f t="shared" si="20"/>
        <v>Same Var</v>
      </c>
      <c r="BE60" s="2">
        <f t="shared" si="21"/>
        <v>3.4289215674565585E-5</v>
      </c>
      <c r="BF60" s="2" t="str">
        <f t="shared" si="22"/>
        <v>Sig</v>
      </c>
      <c r="BG60" s="2" t="str">
        <f t="shared" si="23"/>
        <v>Sig</v>
      </c>
      <c r="BH60" s="2" t="str">
        <f t="shared" si="24"/>
        <v>Same Var T-test</v>
      </c>
      <c r="BI60" s="2" t="str">
        <f t="shared" si="25"/>
        <v/>
      </c>
      <c r="BJ60" s="2" t="str">
        <f t="shared" si="26"/>
        <v/>
      </c>
    </row>
    <row r="61" spans="1:62" x14ac:dyDescent="0.2">
      <c r="A61" s="1" t="s">
        <v>926</v>
      </c>
      <c r="B61" s="27" t="s">
        <v>1189</v>
      </c>
      <c r="C61" s="28">
        <v>38911</v>
      </c>
      <c r="D61" s="7">
        <v>0.36458333333333331</v>
      </c>
      <c r="E61" s="1">
        <v>0.1</v>
      </c>
      <c r="F61" s="1" t="s">
        <v>57</v>
      </c>
      <c r="G61" s="1" t="s">
        <v>1145</v>
      </c>
      <c r="H61" s="27" t="s">
        <v>886</v>
      </c>
      <c r="I61" s="27" t="s">
        <v>887</v>
      </c>
      <c r="J61" s="27" t="s">
        <v>888</v>
      </c>
      <c r="K61" s="2">
        <v>0.75</v>
      </c>
      <c r="L61" s="2">
        <v>0.25</v>
      </c>
      <c r="M61" s="27">
        <v>667000</v>
      </c>
      <c r="N61" s="27">
        <v>669000</v>
      </c>
      <c r="O61" s="27">
        <v>677000</v>
      </c>
      <c r="P61" s="27">
        <v>696000</v>
      </c>
      <c r="Q61" s="29"/>
      <c r="R61" s="29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">
        <f t="shared" si="0"/>
        <v>677250</v>
      </c>
      <c r="AD61" s="2">
        <f t="shared" si="1"/>
        <v>13225.60647632715</v>
      </c>
      <c r="AE61" s="2">
        <f t="shared" si="2"/>
        <v>4</v>
      </c>
      <c r="AF61" s="27">
        <v>2168000</v>
      </c>
      <c r="AG61" s="27">
        <v>1951000</v>
      </c>
      <c r="AH61" s="27">
        <v>2077000</v>
      </c>
      <c r="AI61" s="27">
        <v>1718000</v>
      </c>
      <c r="AJ61" s="2">
        <f t="shared" si="3"/>
        <v>1978500</v>
      </c>
      <c r="AK61" s="2">
        <f t="shared" si="4"/>
        <v>195131.5795388674</v>
      </c>
      <c r="AL61" s="2">
        <f t="shared" si="5"/>
        <v>4</v>
      </c>
      <c r="AM61" s="2">
        <f t="shared" si="6"/>
        <v>9.1081846830934327E+19</v>
      </c>
      <c r="AN61" s="2">
        <f t="shared" si="7"/>
        <v>3.0204517517212484E+19</v>
      </c>
      <c r="AO61" s="2">
        <f t="shared" si="8"/>
        <v>3</v>
      </c>
      <c r="AP61" s="2">
        <f t="shared" si="9"/>
        <v>15.053085558020891</v>
      </c>
      <c r="AQ61" s="2">
        <f t="shared" si="10"/>
        <v>0.76489232840434507</v>
      </c>
      <c r="AR61" s="3" t="str">
        <f t="shared" si="11"/>
        <v>Nontoxic</v>
      </c>
      <c r="AS61" s="2">
        <f t="shared" si="12"/>
        <v>292.13732004429681</v>
      </c>
      <c r="AT61" s="26" t="s">
        <v>884</v>
      </c>
      <c r="AU61" s="4" t="s">
        <v>666</v>
      </c>
      <c r="AV61" s="2">
        <f t="shared" si="13"/>
        <v>3</v>
      </c>
      <c r="AW61" s="2">
        <f t="shared" si="14"/>
        <v>3</v>
      </c>
      <c r="AX61" s="2">
        <f t="shared" si="15"/>
        <v>174916666.66666666</v>
      </c>
      <c r="AY61" s="2">
        <f t="shared" si="16"/>
        <v>38076333333.333336</v>
      </c>
      <c r="AZ61" s="2">
        <f t="shared" si="17"/>
        <v>19125625000</v>
      </c>
      <c r="BA61" s="2">
        <f t="shared" si="18"/>
        <v>1.1666666666666667</v>
      </c>
      <c r="BB61" s="2">
        <f t="shared" si="19"/>
        <v>10.300913511459871</v>
      </c>
      <c r="BC61" s="2">
        <v>6.6349999999999998</v>
      </c>
      <c r="BD61" s="2" t="str">
        <f t="shared" si="20"/>
        <v>Sig Diff Var</v>
      </c>
      <c r="BE61" s="2">
        <f t="shared" si="21"/>
        <v>4.3776167348060115E-4</v>
      </c>
      <c r="BF61" s="2" t="str">
        <f t="shared" si="22"/>
        <v>NS</v>
      </c>
      <c r="BG61" s="2" t="str">
        <f t="shared" si="23"/>
        <v>NS</v>
      </c>
      <c r="BH61" s="2" t="str">
        <f t="shared" si="24"/>
        <v/>
      </c>
      <c r="BI61" s="2" t="str">
        <f t="shared" si="25"/>
        <v/>
      </c>
      <c r="BJ61" s="2" t="str">
        <f t="shared" si="26"/>
        <v/>
      </c>
    </row>
    <row r="62" spans="1:62" x14ac:dyDescent="0.2">
      <c r="A62" s="1" t="s">
        <v>926</v>
      </c>
      <c r="B62" s="27" t="s">
        <v>1206</v>
      </c>
      <c r="C62" s="28">
        <v>38911</v>
      </c>
      <c r="D62" s="7">
        <v>0.5625</v>
      </c>
      <c r="E62" s="1">
        <v>0.1</v>
      </c>
      <c r="F62" s="1" t="s">
        <v>57</v>
      </c>
      <c r="G62" s="1" t="s">
        <v>1145</v>
      </c>
      <c r="H62" s="27" t="s">
        <v>886</v>
      </c>
      <c r="I62" s="27" t="s">
        <v>887</v>
      </c>
      <c r="J62" s="27" t="s">
        <v>888</v>
      </c>
      <c r="K62" s="2">
        <v>0.75</v>
      </c>
      <c r="L62" s="2">
        <v>0.25</v>
      </c>
      <c r="M62" s="27">
        <v>667000</v>
      </c>
      <c r="N62" s="27">
        <v>669000</v>
      </c>
      <c r="O62" s="27">
        <v>677000</v>
      </c>
      <c r="P62" s="27">
        <v>696000</v>
      </c>
      <c r="Q62" s="29"/>
      <c r="R62" s="29"/>
      <c r="S62" s="29"/>
      <c r="T62" s="29"/>
      <c r="U62" s="29"/>
      <c r="V62" s="29"/>
      <c r="W62" s="29"/>
      <c r="X62" s="29"/>
      <c r="Y62" s="29"/>
      <c r="Z62" s="29"/>
      <c r="AA62" s="29"/>
      <c r="AB62" s="29"/>
      <c r="AC62" s="2">
        <f t="shared" si="0"/>
        <v>677250</v>
      </c>
      <c r="AD62" s="2">
        <f t="shared" si="1"/>
        <v>13225.60647632715</v>
      </c>
      <c r="AE62" s="2">
        <f t="shared" si="2"/>
        <v>4</v>
      </c>
      <c r="AF62" s="27">
        <v>1551000</v>
      </c>
      <c r="AG62" s="27">
        <v>1358000</v>
      </c>
      <c r="AH62" s="27">
        <v>1218000</v>
      </c>
      <c r="AI62" s="27">
        <v>1318000</v>
      </c>
      <c r="AJ62" s="2">
        <f t="shared" si="3"/>
        <v>1361250</v>
      </c>
      <c r="AK62" s="2">
        <f t="shared" si="4"/>
        <v>139531.05986362559</v>
      </c>
      <c r="AL62" s="2">
        <f t="shared" si="5"/>
        <v>4</v>
      </c>
      <c r="AM62" s="2">
        <f t="shared" si="6"/>
        <v>2.3929969665406972E+19</v>
      </c>
      <c r="AN62" s="2">
        <f t="shared" si="7"/>
        <v>7.8968416018478971E+18</v>
      </c>
      <c r="AO62" s="2">
        <f t="shared" si="8"/>
        <v>3</v>
      </c>
      <c r="AP62" s="2">
        <f t="shared" si="9"/>
        <v>12.200357887911952</v>
      </c>
      <c r="AQ62" s="2">
        <f t="shared" si="10"/>
        <v>0.76489232840434507</v>
      </c>
      <c r="AR62" s="3" t="str">
        <f t="shared" si="11"/>
        <v>Nontoxic</v>
      </c>
      <c r="AS62" s="2">
        <f t="shared" si="12"/>
        <v>200.99667774086379</v>
      </c>
      <c r="AT62" s="26" t="s">
        <v>884</v>
      </c>
      <c r="AU62" s="4" t="s">
        <v>666</v>
      </c>
      <c r="AV62" s="2">
        <f t="shared" si="13"/>
        <v>3</v>
      </c>
      <c r="AW62" s="2">
        <f t="shared" si="14"/>
        <v>3</v>
      </c>
      <c r="AX62" s="2">
        <f t="shared" si="15"/>
        <v>174916666.66666666</v>
      </c>
      <c r="AY62" s="2">
        <f t="shared" si="16"/>
        <v>19468916666.666668</v>
      </c>
      <c r="AZ62" s="2">
        <f t="shared" si="17"/>
        <v>9821916666.666666</v>
      </c>
      <c r="BA62" s="2">
        <f t="shared" si="18"/>
        <v>1.1666666666666667</v>
      </c>
      <c r="BB62" s="2">
        <f t="shared" si="19"/>
        <v>8.598494568145302</v>
      </c>
      <c r="BC62" s="2">
        <v>6.6349999999999998</v>
      </c>
      <c r="BD62" s="2" t="str">
        <f t="shared" si="20"/>
        <v>Sig Diff Var</v>
      </c>
      <c r="BE62" s="2">
        <f t="shared" si="21"/>
        <v>1.0599830097570871E-3</v>
      </c>
      <c r="BF62" s="2" t="str">
        <f t="shared" si="22"/>
        <v>NS</v>
      </c>
      <c r="BG62" s="2" t="str">
        <f t="shared" si="23"/>
        <v>NS</v>
      </c>
      <c r="BH62" s="2" t="str">
        <f t="shared" si="24"/>
        <v/>
      </c>
      <c r="BI62" s="2" t="str">
        <f t="shared" si="25"/>
        <v/>
      </c>
      <c r="BJ62" s="2" t="str">
        <f t="shared" si="26"/>
        <v/>
      </c>
    </row>
    <row r="63" spans="1:62" x14ac:dyDescent="0.2">
      <c r="A63" s="1" t="s">
        <v>926</v>
      </c>
      <c r="B63" s="27" t="s">
        <v>1207</v>
      </c>
      <c r="C63" s="28">
        <v>38911</v>
      </c>
      <c r="D63" s="7">
        <v>0.33680555555555558</v>
      </c>
      <c r="E63" s="1">
        <v>0.1</v>
      </c>
      <c r="F63" s="1" t="s">
        <v>57</v>
      </c>
      <c r="G63" s="1" t="s">
        <v>1145</v>
      </c>
      <c r="H63" s="27" t="s">
        <v>886</v>
      </c>
      <c r="I63" s="27" t="s">
        <v>887</v>
      </c>
      <c r="J63" s="27" t="s">
        <v>888</v>
      </c>
      <c r="K63" s="2">
        <v>0.75</v>
      </c>
      <c r="L63" s="2">
        <v>0.25</v>
      </c>
      <c r="M63" s="27">
        <v>667000</v>
      </c>
      <c r="N63" s="27">
        <v>669000</v>
      </c>
      <c r="O63" s="27">
        <v>677000</v>
      </c>
      <c r="P63" s="27">
        <v>696000</v>
      </c>
      <c r="Q63" s="29"/>
      <c r="R63" s="29"/>
      <c r="S63" s="29"/>
      <c r="T63" s="29"/>
      <c r="U63" s="29"/>
      <c r="V63" s="29"/>
      <c r="W63" s="29"/>
      <c r="X63" s="29"/>
      <c r="Y63" s="29"/>
      <c r="Z63" s="29"/>
      <c r="AA63" s="29"/>
      <c r="AB63" s="29"/>
      <c r="AC63" s="2">
        <f t="shared" si="0"/>
        <v>677250</v>
      </c>
      <c r="AD63" s="2">
        <f t="shared" si="1"/>
        <v>13225.60647632715</v>
      </c>
      <c r="AE63" s="2">
        <f t="shared" si="2"/>
        <v>4</v>
      </c>
      <c r="AF63" s="27">
        <v>2322000</v>
      </c>
      <c r="AG63" s="27">
        <v>2374000</v>
      </c>
      <c r="AH63" s="27">
        <v>1451000</v>
      </c>
      <c r="AI63" s="27">
        <v>2187000</v>
      </c>
      <c r="AJ63" s="2">
        <f t="shared" si="3"/>
        <v>2083500</v>
      </c>
      <c r="AK63" s="2">
        <f t="shared" si="4"/>
        <v>428968.1417852224</v>
      </c>
      <c r="AL63" s="2">
        <f t="shared" si="5"/>
        <v>4</v>
      </c>
      <c r="AM63" s="2">
        <f t="shared" si="6"/>
        <v>2.1185781025106216E+21</v>
      </c>
      <c r="AN63" s="2">
        <f t="shared" si="7"/>
        <v>7.0543831668387912E+20</v>
      </c>
      <c r="AO63" s="2">
        <f t="shared" si="8"/>
        <v>3</v>
      </c>
      <c r="AP63" s="2">
        <f t="shared" si="9"/>
        <v>7.3438621432329239</v>
      </c>
      <c r="AQ63" s="2">
        <f t="shared" si="10"/>
        <v>0.76489232840434507</v>
      </c>
      <c r="AR63" s="3" t="str">
        <f t="shared" si="11"/>
        <v>Nontoxic</v>
      </c>
      <c r="AS63" s="2">
        <f t="shared" si="12"/>
        <v>307.641196013289</v>
      </c>
      <c r="AT63" s="26" t="s">
        <v>884</v>
      </c>
      <c r="AU63" s="4" t="s">
        <v>666</v>
      </c>
      <c r="AV63" s="2">
        <f t="shared" si="13"/>
        <v>3</v>
      </c>
      <c r="AW63" s="2">
        <f t="shared" si="14"/>
        <v>3</v>
      </c>
      <c r="AX63" s="2">
        <f t="shared" si="15"/>
        <v>174916666.66666666</v>
      </c>
      <c r="AY63" s="2">
        <f t="shared" si="16"/>
        <v>184013666666.66666</v>
      </c>
      <c r="AZ63" s="2">
        <f t="shared" si="17"/>
        <v>92094291666.666672</v>
      </c>
      <c r="BA63" s="2">
        <f t="shared" si="18"/>
        <v>1.1666666666666667</v>
      </c>
      <c r="BB63" s="2">
        <f t="shared" si="19"/>
        <v>14.33330100502199</v>
      </c>
      <c r="BC63" s="2">
        <v>6.6349999999999998</v>
      </c>
      <c r="BD63" s="2" t="str">
        <f t="shared" si="20"/>
        <v>Sig Diff Var</v>
      </c>
      <c r="BE63" s="2">
        <f t="shared" si="21"/>
        <v>3.5913181506376565E-3</v>
      </c>
      <c r="BF63" s="2" t="str">
        <f t="shared" si="22"/>
        <v>NS</v>
      </c>
      <c r="BG63" s="2" t="str">
        <f t="shared" si="23"/>
        <v>NS</v>
      </c>
      <c r="BH63" s="2" t="str">
        <f t="shared" si="24"/>
        <v/>
      </c>
      <c r="BI63" s="2" t="str">
        <f t="shared" si="25"/>
        <v/>
      </c>
      <c r="BJ63" s="2" t="str">
        <f t="shared" si="26"/>
        <v/>
      </c>
    </row>
    <row r="64" spans="1:62" x14ac:dyDescent="0.2">
      <c r="A64" s="1" t="s">
        <v>926</v>
      </c>
      <c r="B64" s="27" t="s">
        <v>988</v>
      </c>
      <c r="C64" s="28">
        <v>38944</v>
      </c>
      <c r="D64" s="7">
        <v>0.31944444444444442</v>
      </c>
      <c r="E64" s="1">
        <v>0.1</v>
      </c>
      <c r="F64" s="1" t="s">
        <v>57</v>
      </c>
      <c r="G64" s="1" t="s">
        <v>994</v>
      </c>
      <c r="H64" s="27" t="s">
        <v>886</v>
      </c>
      <c r="I64" s="27" t="s">
        <v>887</v>
      </c>
      <c r="J64" s="27" t="s">
        <v>888</v>
      </c>
      <c r="K64" s="2">
        <v>0.75</v>
      </c>
      <c r="L64" s="2">
        <v>0.25</v>
      </c>
      <c r="M64" s="27">
        <v>215500</v>
      </c>
      <c r="N64" s="27">
        <v>229900</v>
      </c>
      <c r="O64" s="27">
        <v>197200</v>
      </c>
      <c r="P64" s="27">
        <v>213600</v>
      </c>
      <c r="Q64" s="29"/>
      <c r="R64" s="29"/>
      <c r="S64" s="29"/>
      <c r="T64" s="29"/>
      <c r="U64" s="29"/>
      <c r="V64" s="29"/>
      <c r="W64" s="29"/>
      <c r="X64" s="29"/>
      <c r="Y64" s="29"/>
      <c r="Z64" s="29"/>
      <c r="AA64" s="29"/>
      <c r="AB64" s="29"/>
      <c r="AC64" s="2">
        <f t="shared" si="0"/>
        <v>214050</v>
      </c>
      <c r="AD64" s="2">
        <f t="shared" si="1"/>
        <v>13384.692749555366</v>
      </c>
      <c r="AE64" s="2">
        <f t="shared" si="2"/>
        <v>4</v>
      </c>
      <c r="AF64" s="27">
        <v>1755600</v>
      </c>
      <c r="AG64" s="27">
        <v>1803700</v>
      </c>
      <c r="AH64" s="27">
        <v>1672300</v>
      </c>
      <c r="AI64" s="27">
        <v>1913900</v>
      </c>
      <c r="AJ64" s="2">
        <f t="shared" si="3"/>
        <v>1786375</v>
      </c>
      <c r="AK64" s="2">
        <f t="shared" si="4"/>
        <v>100867.87975697053</v>
      </c>
      <c r="AL64" s="2">
        <f t="shared" si="5"/>
        <v>4</v>
      </c>
      <c r="AM64" s="2">
        <f t="shared" si="6"/>
        <v>6.5986063385287127E+18</v>
      </c>
      <c r="AN64" s="2">
        <f t="shared" si="7"/>
        <v>2.1568151867182298E+18</v>
      </c>
      <c r="AO64" s="2">
        <f t="shared" si="8"/>
        <v>3</v>
      </c>
      <c r="AP64" s="2">
        <f t="shared" si="9"/>
        <v>32.078502144328588</v>
      </c>
      <c r="AQ64" s="2">
        <f t="shared" si="10"/>
        <v>0.76489232840434507</v>
      </c>
      <c r="AR64" s="3" t="str">
        <f t="shared" si="11"/>
        <v>Nontoxic</v>
      </c>
      <c r="AS64" s="2">
        <f t="shared" si="12"/>
        <v>834.55968231721567</v>
      </c>
      <c r="AT64" s="26" t="s">
        <v>884</v>
      </c>
      <c r="AU64" s="4" t="s">
        <v>666</v>
      </c>
      <c r="AV64" s="2">
        <f t="shared" si="13"/>
        <v>3</v>
      </c>
      <c r="AW64" s="2">
        <f t="shared" si="14"/>
        <v>3</v>
      </c>
      <c r="AX64" s="2">
        <f t="shared" si="15"/>
        <v>179150000</v>
      </c>
      <c r="AY64" s="2">
        <f t="shared" si="16"/>
        <v>10174329166.666666</v>
      </c>
      <c r="AZ64" s="2">
        <f t="shared" si="17"/>
        <v>5176739583.333333</v>
      </c>
      <c r="BA64" s="2">
        <f t="shared" si="18"/>
        <v>1.1666666666666667</v>
      </c>
      <c r="BB64" s="2">
        <f t="shared" si="19"/>
        <v>6.9120383238253318</v>
      </c>
      <c r="BC64" s="2">
        <v>6.6349999999999998</v>
      </c>
      <c r="BD64" s="2" t="str">
        <f t="shared" si="20"/>
        <v>Sig Diff Var</v>
      </c>
      <c r="BE64" s="2">
        <f t="shared" si="21"/>
        <v>2.8537317264973931E-5</v>
      </c>
      <c r="BF64" s="2" t="str">
        <f t="shared" si="22"/>
        <v>NS</v>
      </c>
      <c r="BG64" s="2" t="str">
        <f t="shared" si="23"/>
        <v>NS</v>
      </c>
      <c r="BH64" s="2" t="str">
        <f t="shared" si="24"/>
        <v/>
      </c>
      <c r="BI64" s="2" t="str">
        <f t="shared" si="25"/>
        <v/>
      </c>
      <c r="BJ64" s="2" t="str">
        <f t="shared" si="26"/>
        <v/>
      </c>
    </row>
    <row r="65" spans="1:62" x14ac:dyDescent="0.2">
      <c r="A65" s="1" t="s">
        <v>926</v>
      </c>
      <c r="B65" s="27" t="s">
        <v>1031</v>
      </c>
      <c r="C65" s="28">
        <v>38944</v>
      </c>
      <c r="D65" s="7">
        <v>0.43055555555555558</v>
      </c>
      <c r="E65" s="1">
        <v>0.1</v>
      </c>
      <c r="F65" s="1" t="s">
        <v>57</v>
      </c>
      <c r="G65" s="1" t="s">
        <v>994</v>
      </c>
      <c r="H65" s="27" t="s">
        <v>886</v>
      </c>
      <c r="I65" s="27" t="s">
        <v>887</v>
      </c>
      <c r="J65" s="27" t="s">
        <v>888</v>
      </c>
      <c r="K65" s="2">
        <v>0.75</v>
      </c>
      <c r="L65" s="2">
        <v>0.25</v>
      </c>
      <c r="M65" s="27">
        <v>215500</v>
      </c>
      <c r="N65" s="27">
        <v>229900</v>
      </c>
      <c r="O65" s="27">
        <v>197200</v>
      </c>
      <c r="P65" s="27">
        <v>213600</v>
      </c>
      <c r="Q65" s="29"/>
      <c r="R65" s="29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">
        <f t="shared" si="0"/>
        <v>214050</v>
      </c>
      <c r="AD65" s="2">
        <f t="shared" si="1"/>
        <v>13384.692749555366</v>
      </c>
      <c r="AE65" s="2">
        <f t="shared" si="2"/>
        <v>4</v>
      </c>
      <c r="AF65" s="27">
        <v>1540200</v>
      </c>
      <c r="AG65" s="27">
        <v>1454800</v>
      </c>
      <c r="AH65" s="27">
        <v>1670300</v>
      </c>
      <c r="AI65" s="27">
        <v>1675300</v>
      </c>
      <c r="AJ65" s="2">
        <f t="shared" si="3"/>
        <v>1585150</v>
      </c>
      <c r="AK65" s="2">
        <f t="shared" si="4"/>
        <v>107065.66520909804</v>
      </c>
      <c r="AL65" s="2">
        <f t="shared" si="5"/>
        <v>4</v>
      </c>
      <c r="AM65" s="2">
        <f t="shared" si="6"/>
        <v>8.3576331588165386E+18</v>
      </c>
      <c r="AN65" s="2">
        <f t="shared" si="7"/>
        <v>2.7377463148750444E+18</v>
      </c>
      <c r="AO65" s="2">
        <f t="shared" si="8"/>
        <v>3</v>
      </c>
      <c r="AP65" s="2">
        <f t="shared" si="9"/>
        <v>26.495732131965472</v>
      </c>
      <c r="AQ65" s="2">
        <f t="shared" si="10"/>
        <v>0.76489232840434507</v>
      </c>
      <c r="AR65" s="3" t="str">
        <f t="shared" si="11"/>
        <v>Nontoxic</v>
      </c>
      <c r="AS65" s="2">
        <f t="shared" si="12"/>
        <v>740.55127306704037</v>
      </c>
      <c r="AT65" s="26" t="s">
        <v>884</v>
      </c>
      <c r="AU65" s="4" t="s">
        <v>666</v>
      </c>
      <c r="AV65" s="2">
        <f t="shared" si="13"/>
        <v>3</v>
      </c>
      <c r="AW65" s="2">
        <f t="shared" si="14"/>
        <v>3</v>
      </c>
      <c r="AX65" s="2">
        <f t="shared" si="15"/>
        <v>179150000</v>
      </c>
      <c r="AY65" s="2">
        <f t="shared" si="16"/>
        <v>11463056666.666666</v>
      </c>
      <c r="AZ65" s="2">
        <f t="shared" si="17"/>
        <v>5821103333.333333</v>
      </c>
      <c r="BA65" s="2">
        <f t="shared" si="18"/>
        <v>1.1666666666666667</v>
      </c>
      <c r="BB65" s="2">
        <f t="shared" si="19"/>
        <v>7.2086967631790504</v>
      </c>
      <c r="BC65" s="2">
        <v>6.6349999999999998</v>
      </c>
      <c r="BD65" s="2" t="str">
        <f t="shared" si="20"/>
        <v>Sig Diff Var</v>
      </c>
      <c r="BE65" s="2">
        <f t="shared" si="21"/>
        <v>5.373955217101181E-5</v>
      </c>
      <c r="BF65" s="2" t="str">
        <f t="shared" si="22"/>
        <v>NS</v>
      </c>
      <c r="BG65" s="2" t="str">
        <f t="shared" si="23"/>
        <v>NS</v>
      </c>
      <c r="BH65" s="2" t="str">
        <f t="shared" si="24"/>
        <v/>
      </c>
      <c r="BI65" s="2" t="str">
        <f t="shared" si="25"/>
        <v/>
      </c>
      <c r="BJ65" s="2" t="str">
        <f t="shared" si="26"/>
        <v/>
      </c>
    </row>
    <row r="66" spans="1:62" x14ac:dyDescent="0.2">
      <c r="A66" s="1" t="s">
        <v>926</v>
      </c>
      <c r="B66" s="27" t="s">
        <v>1047</v>
      </c>
      <c r="C66" s="28">
        <v>38944</v>
      </c>
      <c r="D66" s="7">
        <v>0.3125</v>
      </c>
      <c r="E66" s="1">
        <v>0.1</v>
      </c>
      <c r="F66" s="1" t="s">
        <v>57</v>
      </c>
      <c r="G66" s="1" t="s">
        <v>994</v>
      </c>
      <c r="H66" s="27" t="s">
        <v>886</v>
      </c>
      <c r="I66" s="27" t="s">
        <v>887</v>
      </c>
      <c r="J66" s="27" t="s">
        <v>888</v>
      </c>
      <c r="K66" s="2">
        <v>0.75</v>
      </c>
      <c r="L66" s="2">
        <v>0.25</v>
      </c>
      <c r="M66" s="27">
        <v>215500</v>
      </c>
      <c r="N66" s="27">
        <v>229900</v>
      </c>
      <c r="O66" s="27">
        <v>197200</v>
      </c>
      <c r="P66" s="27">
        <v>213600</v>
      </c>
      <c r="Q66" s="29"/>
      <c r="R66" s="29"/>
      <c r="S66" s="29"/>
      <c r="T66" s="29"/>
      <c r="U66" s="29"/>
      <c r="V66" s="29"/>
      <c r="W66" s="29"/>
      <c r="X66" s="29"/>
      <c r="Y66" s="29"/>
      <c r="Z66" s="29"/>
      <c r="AA66" s="29"/>
      <c r="AB66" s="29"/>
      <c r="AC66" s="2">
        <f t="shared" si="0"/>
        <v>214050</v>
      </c>
      <c r="AD66" s="2">
        <f t="shared" si="1"/>
        <v>13384.692749555366</v>
      </c>
      <c r="AE66" s="2">
        <f t="shared" si="2"/>
        <v>4</v>
      </c>
      <c r="AF66" s="27">
        <v>1240800</v>
      </c>
      <c r="AG66" s="27">
        <v>1018300</v>
      </c>
      <c r="AH66" s="27">
        <v>1119900</v>
      </c>
      <c r="AI66" s="27">
        <v>1238700</v>
      </c>
      <c r="AJ66" s="2">
        <f t="shared" si="3"/>
        <v>1154425</v>
      </c>
      <c r="AK66" s="2">
        <f t="shared" si="4"/>
        <v>106903.23895935052</v>
      </c>
      <c r="AL66" s="2">
        <f t="shared" si="5"/>
        <v>4</v>
      </c>
      <c r="AM66" s="2">
        <f t="shared" si="6"/>
        <v>8.3074722465176023E+18</v>
      </c>
      <c r="AN66" s="2">
        <f t="shared" si="7"/>
        <v>2.7211719375478595E+18</v>
      </c>
      <c r="AO66" s="2">
        <f t="shared" si="8"/>
        <v>3</v>
      </c>
      <c r="AP66" s="2">
        <f t="shared" si="9"/>
        <v>18.512710247197663</v>
      </c>
      <c r="AQ66" s="2">
        <f t="shared" si="10"/>
        <v>0.76489232840434507</v>
      </c>
      <c r="AR66" s="3" t="str">
        <f t="shared" si="11"/>
        <v>Nontoxic</v>
      </c>
      <c r="AS66" s="2">
        <f t="shared" si="12"/>
        <v>539.32492408315818</v>
      </c>
      <c r="AT66" s="26" t="s">
        <v>884</v>
      </c>
      <c r="AU66" s="4" t="s">
        <v>666</v>
      </c>
      <c r="AV66" s="2">
        <f t="shared" si="13"/>
        <v>3</v>
      </c>
      <c r="AW66" s="2">
        <f t="shared" si="14"/>
        <v>3</v>
      </c>
      <c r="AX66" s="2">
        <f t="shared" si="15"/>
        <v>179150000</v>
      </c>
      <c r="AY66" s="2">
        <f t="shared" si="16"/>
        <v>11428302500</v>
      </c>
      <c r="AZ66" s="2">
        <f t="shared" si="17"/>
        <v>5803726250</v>
      </c>
      <c r="BA66" s="2">
        <f t="shared" si="18"/>
        <v>1.1666666666666667</v>
      </c>
      <c r="BB66" s="2">
        <f t="shared" si="19"/>
        <v>7.2011294163338153</v>
      </c>
      <c r="BC66" s="2">
        <v>6.6349999999999998</v>
      </c>
      <c r="BD66" s="2" t="str">
        <f t="shared" si="20"/>
        <v>Sig Diff Var</v>
      </c>
      <c r="BE66" s="2">
        <f t="shared" si="21"/>
        <v>1.7054054265311955E-4</v>
      </c>
      <c r="BF66" s="2" t="str">
        <f t="shared" si="22"/>
        <v>NS</v>
      </c>
      <c r="BG66" s="2" t="str">
        <f t="shared" si="23"/>
        <v>NS</v>
      </c>
      <c r="BH66" s="2" t="str">
        <f t="shared" si="24"/>
        <v/>
      </c>
      <c r="BI66" s="2" t="str">
        <f t="shared" si="25"/>
        <v/>
      </c>
      <c r="BJ66" s="2" t="str">
        <f t="shared" si="26"/>
        <v/>
      </c>
    </row>
    <row r="67" spans="1:62" x14ac:dyDescent="0.2">
      <c r="A67" s="1" t="s">
        <v>926</v>
      </c>
      <c r="B67" s="27" t="s">
        <v>1267</v>
      </c>
      <c r="C67" s="28">
        <v>38944</v>
      </c>
      <c r="D67" s="7">
        <v>0.38194444444444442</v>
      </c>
      <c r="E67" s="1">
        <v>0.1</v>
      </c>
      <c r="F67" s="1" t="s">
        <v>57</v>
      </c>
      <c r="G67" s="1" t="s">
        <v>994</v>
      </c>
      <c r="H67" s="27" t="s">
        <v>886</v>
      </c>
      <c r="I67" s="27" t="s">
        <v>887</v>
      </c>
      <c r="J67" s="27" t="s">
        <v>888</v>
      </c>
      <c r="K67" s="2">
        <v>0.75</v>
      </c>
      <c r="L67" s="2">
        <v>0.25</v>
      </c>
      <c r="M67" s="27">
        <v>215500</v>
      </c>
      <c r="N67" s="27">
        <v>229900</v>
      </c>
      <c r="O67" s="27">
        <v>197200</v>
      </c>
      <c r="P67" s="27">
        <v>213600</v>
      </c>
      <c r="Q67" s="29"/>
      <c r="R67" s="29"/>
      <c r="S67" s="29"/>
      <c r="T67" s="29"/>
      <c r="U67" s="29"/>
      <c r="V67" s="29"/>
      <c r="W67" s="29"/>
      <c r="X67" s="29"/>
      <c r="Y67" s="29"/>
      <c r="Z67" s="29"/>
      <c r="AA67" s="29"/>
      <c r="AB67" s="29"/>
      <c r="AC67" s="2">
        <f t="shared" ref="AC67:AC130" si="27">AVERAGE(M67:AB67)</f>
        <v>214050</v>
      </c>
      <c r="AD67" s="2">
        <f t="shared" ref="AD67:AD130" si="28">STDEV(M67:AB67)</f>
        <v>13384.692749555366</v>
      </c>
      <c r="AE67" s="2">
        <f t="shared" ref="AE67:AE130" si="29">COUNT(M67:AB67)</f>
        <v>4</v>
      </c>
      <c r="AF67" s="27">
        <v>1013600</v>
      </c>
      <c r="AG67" s="27">
        <v>1266000</v>
      </c>
      <c r="AH67" s="27">
        <v>1093900</v>
      </c>
      <c r="AI67" s="27">
        <v>985600</v>
      </c>
      <c r="AJ67" s="2">
        <f t="shared" ref="AJ67:AJ130" si="30">AVERAGE(AF67:AI67)</f>
        <v>1089775</v>
      </c>
      <c r="AK67" s="2">
        <f t="shared" ref="AK67:AK130" si="31">STDEV(AF67:AI67)</f>
        <v>126131.31715266699</v>
      </c>
      <c r="AL67" s="2">
        <f t="shared" ref="AL67:AL130" si="32">COUNT(AF67:AI67)</f>
        <v>4</v>
      </c>
      <c r="AM67" s="2">
        <f t="shared" ref="AM67:AM130" si="33">((AK67^2/AL67)+(((K67^2)*(AD67^2))/AE67))^2</f>
        <v>1.6019768185519858E+19</v>
      </c>
      <c r="AN67" s="2">
        <f t="shared" ref="AN67:AN130" si="34">(((AK67^2)/AL67)^2)/(AL67-1)+((((K67^2)*(AD67^2))/AE67)^2)/(AE67-1)</f>
        <v>5.2731231134939238E+18</v>
      </c>
      <c r="AO67" s="2">
        <f t="shared" ref="AO67:AO130" si="35">ROUND(AM67/AN67,0)</f>
        <v>3</v>
      </c>
      <c r="AP67" s="2">
        <f t="shared" ref="AP67:AP130" si="36">(AJ67-(K67*AC67))/((((AK67^2)/AL67)+(((K67^2)*(AD67^2))/AE67))^0.5)</f>
        <v>14.688000238014858</v>
      </c>
      <c r="AQ67" s="2">
        <f t="shared" ref="AQ67:AQ130" si="37">TINV((2*L67),AO67)</f>
        <v>0.76489232840434507</v>
      </c>
      <c r="AR67" s="3" t="str">
        <f t="shared" ref="AR67:AR130" si="38">IF(AND(AD67=0,AK67=0),IF(AJ67&lt;(K67*AC67),"Toxic","Nontoxic"),IF(AP67&gt;AQ67,"Nontoxic","Toxic"))</f>
        <v>Nontoxic</v>
      </c>
      <c r="AS67" s="2">
        <f t="shared" ref="AS67:AS130" si="39">(AJ67/AC67)*100</f>
        <v>509.12170053725765</v>
      </c>
      <c r="AT67" s="26" t="s">
        <v>884</v>
      </c>
      <c r="AU67" s="4" t="s">
        <v>666</v>
      </c>
      <c r="AV67" s="2">
        <f t="shared" ref="AV67:AV130" si="40">COUNT(M67:AB67)-1</f>
        <v>3</v>
      </c>
      <c r="AW67" s="2">
        <f t="shared" ref="AW67:AW130" si="41">COUNT(AF67:AI67)-1</f>
        <v>3</v>
      </c>
      <c r="AX67" s="2">
        <f t="shared" ref="AX67:AX130" si="42">(STDEV(M67:AB67))^2</f>
        <v>179150000</v>
      </c>
      <c r="AY67" s="2">
        <f t="shared" ref="AY67:AY130" si="43">(STDEV(AF67:AI67))^2</f>
        <v>15909109166.666666</v>
      </c>
      <c r="AZ67" s="2">
        <f t="shared" ref="AZ67:AZ130" si="44">((AV67*AX67)+(AW67*AY67))/(AV67+AW67)</f>
        <v>8044129583.333333</v>
      </c>
      <c r="BA67" s="2">
        <f t="shared" ref="BA67:BA130" si="45">1+(((1/AV67+1/AW67)-(1/(AV67+AW67)))/3)</f>
        <v>1.1666666666666667</v>
      </c>
      <c r="BB67" s="2">
        <f t="shared" ref="BB67:BB130" si="46">(((AV67+AW67)*LN(AZ67))-((AV67*LN(AX67))+(AW67*LN(AY67))))/BA67</f>
        <v>8.0293503823194943</v>
      </c>
      <c r="BC67" s="2">
        <v>6.6349999999999998</v>
      </c>
      <c r="BD67" s="2" t="str">
        <f t="shared" ref="BD67:BD130" si="47">IF(BB67&gt;BC67,"Sig Diff Var","Same Var")</f>
        <v>Sig Diff Var</v>
      </c>
      <c r="BE67" s="2">
        <f t="shared" ref="BE67:BE130" si="48">TTEST(AF67:AI67,M67:AB67,1,IF(BD67="Same Var",2,IF(BD67="Sig Diff Var",3,"Wakka Wakka")))</f>
        <v>3.6586825443094646E-4</v>
      </c>
      <c r="BF67" s="2" t="str">
        <f t="shared" ref="BF67:BF130" si="49">IF(AND(BE67&lt;0.05,AS67&lt;100),"Sig","NS")</f>
        <v>NS</v>
      </c>
      <c r="BG67" s="2" t="str">
        <f t="shared" ref="BG67:BG130" si="50">IF(AT67="Normal",BF67,IF(AT67="Non-normal",AU67,IF(AT67="-","NS","Bleh")))</f>
        <v>NS</v>
      </c>
      <c r="BH67" s="2" t="str">
        <f t="shared" ref="BH67:BH130" si="51">IF(AT67="Non-normal","Wilcoxon",IF(AND(AT67="Normal",BD67="Same Var"),"Same Var T-test",IF(AND(AT67="Normal",BD67="Sig Diff Var"),"Diff Var T-test","")))</f>
        <v/>
      </c>
      <c r="BI67" s="2" t="str">
        <f t="shared" ref="BI67:BI130" si="52">IF(AND(AR67="Toxic",AS67&gt;75),"TSTToxicLess25","")</f>
        <v/>
      </c>
      <c r="BJ67" s="2" t="str">
        <f t="shared" ref="BJ67:BJ130" si="53">IF(AND(BG67="Sig",AS67&gt;75),"NOECToxicLess25","")</f>
        <v/>
      </c>
    </row>
    <row r="68" spans="1:62" x14ac:dyDescent="0.2">
      <c r="A68" s="1" t="s">
        <v>926</v>
      </c>
      <c r="B68" s="27" t="s">
        <v>1067</v>
      </c>
      <c r="C68" s="28">
        <v>39142</v>
      </c>
      <c r="D68" s="7">
        <v>0.44097222222222221</v>
      </c>
      <c r="E68" s="1">
        <v>0.1</v>
      </c>
      <c r="F68" s="1" t="s">
        <v>57</v>
      </c>
      <c r="G68" s="1" t="s">
        <v>1074</v>
      </c>
      <c r="H68" s="27" t="s">
        <v>886</v>
      </c>
      <c r="I68" s="27" t="s">
        <v>887</v>
      </c>
      <c r="J68" s="27" t="s">
        <v>888</v>
      </c>
      <c r="K68" s="2">
        <v>0.75</v>
      </c>
      <c r="L68" s="2">
        <v>0.25</v>
      </c>
      <c r="M68" s="27">
        <v>999000</v>
      </c>
      <c r="N68" s="27">
        <v>1027000</v>
      </c>
      <c r="O68" s="27">
        <v>1003000</v>
      </c>
      <c r="P68" s="27">
        <v>999000</v>
      </c>
      <c r="Q68" s="29"/>
      <c r="R68" s="29"/>
      <c r="S68" s="29"/>
      <c r="T68" s="29"/>
      <c r="U68" s="29"/>
      <c r="V68" s="29"/>
      <c r="W68" s="29"/>
      <c r="X68" s="29"/>
      <c r="Y68" s="29"/>
      <c r="Z68" s="29"/>
      <c r="AA68" s="29"/>
      <c r="AB68" s="29"/>
      <c r="AC68" s="2">
        <f t="shared" si="27"/>
        <v>1007000</v>
      </c>
      <c r="AD68" s="2">
        <f t="shared" si="28"/>
        <v>13466.006584482771</v>
      </c>
      <c r="AE68" s="2">
        <f t="shared" si="29"/>
        <v>4</v>
      </c>
      <c r="AF68" s="27">
        <v>1120000</v>
      </c>
      <c r="AG68" s="27">
        <v>1055000</v>
      </c>
      <c r="AH68" s="27">
        <v>1126000</v>
      </c>
      <c r="AI68" s="27">
        <v>1098000</v>
      </c>
      <c r="AJ68" s="2">
        <f t="shared" si="30"/>
        <v>1099750</v>
      </c>
      <c r="AK68" s="2">
        <f t="shared" si="31"/>
        <v>32170.120712653017</v>
      </c>
      <c r="AL68" s="2">
        <f t="shared" si="32"/>
        <v>4</v>
      </c>
      <c r="AM68" s="2">
        <f t="shared" si="33"/>
        <v>8.078621918402776E+16</v>
      </c>
      <c r="AN68" s="2">
        <f t="shared" si="34"/>
        <v>2.2530343894675924E+16</v>
      </c>
      <c r="AO68" s="2">
        <f t="shared" si="35"/>
        <v>4</v>
      </c>
      <c r="AP68" s="2">
        <f t="shared" si="36"/>
        <v>20.434071344556678</v>
      </c>
      <c r="AQ68" s="2">
        <f t="shared" si="37"/>
        <v>0.74069708411268287</v>
      </c>
      <c r="AR68" s="3" t="str">
        <f t="shared" si="38"/>
        <v>Nontoxic</v>
      </c>
      <c r="AS68" s="2">
        <f t="shared" si="39"/>
        <v>109.21052631578947</v>
      </c>
      <c r="AT68" s="26" t="s">
        <v>884</v>
      </c>
      <c r="AU68" s="4" t="s">
        <v>666</v>
      </c>
      <c r="AV68" s="2">
        <f t="shared" si="40"/>
        <v>3</v>
      </c>
      <c r="AW68" s="2">
        <f t="shared" si="41"/>
        <v>3</v>
      </c>
      <c r="AX68" s="2">
        <f t="shared" si="42"/>
        <v>181333333.33333334</v>
      </c>
      <c r="AY68" s="2">
        <f t="shared" si="43"/>
        <v>1034916666.6666666</v>
      </c>
      <c r="AZ68" s="2">
        <f t="shared" si="44"/>
        <v>608125000</v>
      </c>
      <c r="BA68" s="2">
        <f t="shared" si="45"/>
        <v>1.1666666666666667</v>
      </c>
      <c r="BB68" s="2">
        <f t="shared" si="46"/>
        <v>1.7443228127982917</v>
      </c>
      <c r="BC68" s="2">
        <v>6.6349999999999998</v>
      </c>
      <c r="BD68" s="2" t="str">
        <f t="shared" si="47"/>
        <v>Same Var</v>
      </c>
      <c r="BE68" s="2">
        <f t="shared" si="48"/>
        <v>8.9842134195023521E-4</v>
      </c>
      <c r="BF68" s="2" t="str">
        <f t="shared" si="49"/>
        <v>NS</v>
      </c>
      <c r="BG68" s="2" t="str">
        <f t="shared" si="50"/>
        <v>NS</v>
      </c>
      <c r="BH68" s="2" t="str">
        <f t="shared" si="51"/>
        <v/>
      </c>
      <c r="BI68" s="2" t="str">
        <f t="shared" si="52"/>
        <v/>
      </c>
      <c r="BJ68" s="2" t="str">
        <f t="shared" si="53"/>
        <v/>
      </c>
    </row>
    <row r="69" spans="1:62" x14ac:dyDescent="0.2">
      <c r="A69" s="1" t="s">
        <v>926</v>
      </c>
      <c r="B69" s="27" t="s">
        <v>1118</v>
      </c>
      <c r="C69" s="28">
        <v>39142</v>
      </c>
      <c r="D69" s="7">
        <v>0.40625</v>
      </c>
      <c r="E69" s="1">
        <v>0.1</v>
      </c>
      <c r="F69" s="1" t="s">
        <v>57</v>
      </c>
      <c r="G69" s="1" t="s">
        <v>1074</v>
      </c>
      <c r="H69" s="27" t="s">
        <v>886</v>
      </c>
      <c r="I69" s="27" t="s">
        <v>887</v>
      </c>
      <c r="J69" s="27" t="s">
        <v>888</v>
      </c>
      <c r="K69" s="2">
        <v>0.75</v>
      </c>
      <c r="L69" s="2">
        <v>0.25</v>
      </c>
      <c r="M69" s="27">
        <v>999000</v>
      </c>
      <c r="N69" s="27">
        <v>1027000</v>
      </c>
      <c r="O69" s="27">
        <v>1003000</v>
      </c>
      <c r="P69" s="27">
        <v>999000</v>
      </c>
      <c r="Q69" s="29"/>
      <c r="R69" s="29"/>
      <c r="S69" s="29"/>
      <c r="T69" s="29"/>
      <c r="U69" s="29"/>
      <c r="V69" s="29"/>
      <c r="W69" s="29"/>
      <c r="X69" s="29"/>
      <c r="Y69" s="29"/>
      <c r="Z69" s="29"/>
      <c r="AA69" s="29"/>
      <c r="AB69" s="29"/>
      <c r="AC69" s="2">
        <f t="shared" si="27"/>
        <v>1007000</v>
      </c>
      <c r="AD69" s="2">
        <f t="shared" si="28"/>
        <v>13466.006584482771</v>
      </c>
      <c r="AE69" s="2">
        <f t="shared" si="29"/>
        <v>4</v>
      </c>
      <c r="AF69" s="27">
        <v>1365000</v>
      </c>
      <c r="AG69" s="27">
        <v>1295000</v>
      </c>
      <c r="AH69" s="27">
        <v>1280000</v>
      </c>
      <c r="AI69" s="27">
        <v>1259000</v>
      </c>
      <c r="AJ69" s="2">
        <f t="shared" si="30"/>
        <v>1299750</v>
      </c>
      <c r="AK69" s="2">
        <f t="shared" si="31"/>
        <v>45937.457482973521</v>
      </c>
      <c r="AL69" s="2">
        <f t="shared" si="32"/>
        <v>4</v>
      </c>
      <c r="AM69" s="2">
        <f t="shared" si="33"/>
        <v>3.0587812890624998E+17</v>
      </c>
      <c r="AN69" s="2">
        <f t="shared" si="34"/>
        <v>9.2990813802083328E+16</v>
      </c>
      <c r="AO69" s="2">
        <f t="shared" si="35"/>
        <v>3</v>
      </c>
      <c r="AP69" s="2">
        <f t="shared" si="36"/>
        <v>23.153186917011187</v>
      </c>
      <c r="AQ69" s="2">
        <f t="shared" si="37"/>
        <v>0.76489232840434507</v>
      </c>
      <c r="AR69" s="3" t="str">
        <f t="shared" si="38"/>
        <v>Nontoxic</v>
      </c>
      <c r="AS69" s="2">
        <f t="shared" si="39"/>
        <v>129.07149950347568</v>
      </c>
      <c r="AT69" s="26" t="s">
        <v>884</v>
      </c>
      <c r="AU69" s="4" t="s">
        <v>666</v>
      </c>
      <c r="AV69" s="2">
        <f t="shared" si="40"/>
        <v>3</v>
      </c>
      <c r="AW69" s="2">
        <f t="shared" si="41"/>
        <v>3</v>
      </c>
      <c r="AX69" s="2">
        <f t="shared" si="42"/>
        <v>181333333.33333334</v>
      </c>
      <c r="AY69" s="2">
        <f t="shared" si="43"/>
        <v>2110250000</v>
      </c>
      <c r="AZ69" s="2">
        <f t="shared" si="44"/>
        <v>1145791666.6666667</v>
      </c>
      <c r="BA69" s="2">
        <f t="shared" si="45"/>
        <v>1.1666666666666667</v>
      </c>
      <c r="BB69" s="2">
        <f t="shared" si="46"/>
        <v>3.1700661864857933</v>
      </c>
      <c r="BC69" s="2">
        <v>6.6349999999999998</v>
      </c>
      <c r="BD69" s="2" t="str">
        <f t="shared" si="47"/>
        <v>Same Var</v>
      </c>
      <c r="BE69" s="2">
        <f t="shared" si="48"/>
        <v>9.0921402771204727E-6</v>
      </c>
      <c r="BF69" s="2" t="str">
        <f t="shared" si="49"/>
        <v>NS</v>
      </c>
      <c r="BG69" s="2" t="str">
        <f t="shared" si="50"/>
        <v>NS</v>
      </c>
      <c r="BH69" s="2" t="str">
        <f t="shared" si="51"/>
        <v/>
      </c>
      <c r="BI69" s="2" t="str">
        <f t="shared" si="52"/>
        <v/>
      </c>
      <c r="BJ69" s="2" t="str">
        <f t="shared" si="53"/>
        <v/>
      </c>
    </row>
    <row r="70" spans="1:62" x14ac:dyDescent="0.2">
      <c r="A70" s="1" t="s">
        <v>926</v>
      </c>
      <c r="B70" s="27" t="s">
        <v>1182</v>
      </c>
      <c r="C70" s="28">
        <v>39142</v>
      </c>
      <c r="D70" s="7">
        <v>0.52430555555555558</v>
      </c>
      <c r="E70" s="1">
        <v>0.1</v>
      </c>
      <c r="F70" s="1" t="s">
        <v>57</v>
      </c>
      <c r="G70" s="1" t="s">
        <v>1074</v>
      </c>
      <c r="H70" s="27" t="s">
        <v>886</v>
      </c>
      <c r="I70" s="27" t="s">
        <v>887</v>
      </c>
      <c r="J70" s="27" t="s">
        <v>888</v>
      </c>
      <c r="K70" s="2">
        <v>0.75</v>
      </c>
      <c r="L70" s="2">
        <v>0.25</v>
      </c>
      <c r="M70" s="27">
        <v>999000</v>
      </c>
      <c r="N70" s="27">
        <v>1027000</v>
      </c>
      <c r="O70" s="27">
        <v>1003000</v>
      </c>
      <c r="P70" s="27">
        <v>999000</v>
      </c>
      <c r="Q70" s="29"/>
      <c r="R70" s="29"/>
      <c r="S70" s="29"/>
      <c r="T70" s="29"/>
      <c r="U70" s="29"/>
      <c r="V70" s="29"/>
      <c r="W70" s="29"/>
      <c r="X70" s="29"/>
      <c r="Y70" s="29"/>
      <c r="Z70" s="29"/>
      <c r="AA70" s="29"/>
      <c r="AB70" s="29"/>
      <c r="AC70" s="2">
        <f t="shared" si="27"/>
        <v>1007000</v>
      </c>
      <c r="AD70" s="2">
        <f t="shared" si="28"/>
        <v>13466.006584482771</v>
      </c>
      <c r="AE70" s="2">
        <f t="shared" si="29"/>
        <v>4</v>
      </c>
      <c r="AF70" s="27">
        <v>1525000</v>
      </c>
      <c r="AG70" s="27">
        <v>1502000</v>
      </c>
      <c r="AH70" s="27">
        <v>1515000</v>
      </c>
      <c r="AI70" s="27">
        <v>1588000</v>
      </c>
      <c r="AJ70" s="2">
        <f t="shared" si="30"/>
        <v>1532500</v>
      </c>
      <c r="AK70" s="2">
        <f t="shared" si="31"/>
        <v>38179.40107789365</v>
      </c>
      <c r="AL70" s="2">
        <f t="shared" si="32"/>
        <v>4</v>
      </c>
      <c r="AM70" s="2">
        <f t="shared" si="33"/>
        <v>1.5203500694444445E+17</v>
      </c>
      <c r="AN70" s="2">
        <f t="shared" si="34"/>
        <v>4.4483252314814824E+16</v>
      </c>
      <c r="AO70" s="2">
        <f t="shared" si="35"/>
        <v>3</v>
      </c>
      <c r="AP70" s="2">
        <f t="shared" si="36"/>
        <v>39.361789197314813</v>
      </c>
      <c r="AQ70" s="2">
        <f t="shared" si="37"/>
        <v>0.76489232840434507</v>
      </c>
      <c r="AR70" s="3" t="str">
        <f t="shared" si="38"/>
        <v>Nontoxic</v>
      </c>
      <c r="AS70" s="2">
        <f t="shared" si="39"/>
        <v>152.18470705064547</v>
      </c>
      <c r="AT70" s="26" t="s">
        <v>884</v>
      </c>
      <c r="AU70" s="4" t="s">
        <v>666</v>
      </c>
      <c r="AV70" s="2">
        <f t="shared" si="40"/>
        <v>3</v>
      </c>
      <c r="AW70" s="2">
        <f t="shared" si="41"/>
        <v>3</v>
      </c>
      <c r="AX70" s="2">
        <f t="shared" si="42"/>
        <v>181333333.33333334</v>
      </c>
      <c r="AY70" s="2">
        <f t="shared" si="43"/>
        <v>1457666666.6666667</v>
      </c>
      <c r="AZ70" s="2">
        <f t="shared" si="44"/>
        <v>819500000</v>
      </c>
      <c r="BA70" s="2">
        <f t="shared" si="45"/>
        <v>1.1666666666666667</v>
      </c>
      <c r="BB70" s="2">
        <f t="shared" si="46"/>
        <v>2.3977531939760297</v>
      </c>
      <c r="BC70" s="2">
        <v>6.6349999999999998</v>
      </c>
      <c r="BD70" s="2" t="str">
        <f t="shared" si="47"/>
        <v>Same Var</v>
      </c>
      <c r="BE70" s="2">
        <f t="shared" si="48"/>
        <v>1.0771812367345436E-7</v>
      </c>
      <c r="BF70" s="2" t="str">
        <f t="shared" si="49"/>
        <v>NS</v>
      </c>
      <c r="BG70" s="2" t="str">
        <f t="shared" si="50"/>
        <v>NS</v>
      </c>
      <c r="BH70" s="2" t="str">
        <f t="shared" si="51"/>
        <v/>
      </c>
      <c r="BI70" s="2" t="str">
        <f t="shared" si="52"/>
        <v/>
      </c>
      <c r="BJ70" s="2" t="str">
        <f t="shared" si="53"/>
        <v/>
      </c>
    </row>
    <row r="71" spans="1:62" x14ac:dyDescent="0.2">
      <c r="A71" s="1" t="s">
        <v>926</v>
      </c>
      <c r="B71" s="27" t="s">
        <v>1189</v>
      </c>
      <c r="C71" s="28">
        <v>39142</v>
      </c>
      <c r="D71" s="7">
        <v>0.39583333333333331</v>
      </c>
      <c r="E71" s="1">
        <v>0.1</v>
      </c>
      <c r="F71" s="1" t="s">
        <v>57</v>
      </c>
      <c r="G71" s="1" t="s">
        <v>1074</v>
      </c>
      <c r="H71" s="27" t="s">
        <v>886</v>
      </c>
      <c r="I71" s="27" t="s">
        <v>887</v>
      </c>
      <c r="J71" s="27" t="s">
        <v>888</v>
      </c>
      <c r="K71" s="2">
        <v>0.75</v>
      </c>
      <c r="L71" s="2">
        <v>0.25</v>
      </c>
      <c r="M71" s="27">
        <v>999000</v>
      </c>
      <c r="N71" s="27">
        <v>1027000</v>
      </c>
      <c r="O71" s="27">
        <v>1003000</v>
      </c>
      <c r="P71" s="27">
        <v>999000</v>
      </c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">
        <f t="shared" si="27"/>
        <v>1007000</v>
      </c>
      <c r="AD71" s="2">
        <f t="shared" si="28"/>
        <v>13466.006584482771</v>
      </c>
      <c r="AE71" s="2">
        <f t="shared" si="29"/>
        <v>4</v>
      </c>
      <c r="AF71" s="27">
        <v>1267000</v>
      </c>
      <c r="AG71" s="27">
        <v>1229000</v>
      </c>
      <c r="AH71" s="27">
        <v>1334000</v>
      </c>
      <c r="AI71" s="27">
        <v>1392000</v>
      </c>
      <c r="AJ71" s="2">
        <f t="shared" si="30"/>
        <v>1305500</v>
      </c>
      <c r="AK71" s="2">
        <f t="shared" si="31"/>
        <v>72178.020661879244</v>
      </c>
      <c r="AL71" s="2">
        <f t="shared" si="32"/>
        <v>4</v>
      </c>
      <c r="AM71" s="2">
        <f t="shared" si="33"/>
        <v>1.7633626736111114E+18</v>
      </c>
      <c r="AN71" s="2">
        <f t="shared" si="34"/>
        <v>5.6564647453703712E+17</v>
      </c>
      <c r="AO71" s="2">
        <f t="shared" si="35"/>
        <v>3</v>
      </c>
      <c r="AP71" s="2">
        <f t="shared" si="36"/>
        <v>15.099919789828046</v>
      </c>
      <c r="AQ71" s="2">
        <f t="shared" si="37"/>
        <v>0.76489232840434507</v>
      </c>
      <c r="AR71" s="3" t="str">
        <f t="shared" si="38"/>
        <v>Nontoxic</v>
      </c>
      <c r="AS71" s="2">
        <f t="shared" si="39"/>
        <v>129.64250248262167</v>
      </c>
      <c r="AT71" s="26" t="s">
        <v>884</v>
      </c>
      <c r="AU71" s="4" t="s">
        <v>666</v>
      </c>
      <c r="AV71" s="2">
        <f t="shared" si="40"/>
        <v>3</v>
      </c>
      <c r="AW71" s="2">
        <f t="shared" si="41"/>
        <v>3</v>
      </c>
      <c r="AX71" s="2">
        <f t="shared" si="42"/>
        <v>181333333.33333334</v>
      </c>
      <c r="AY71" s="2">
        <f t="shared" si="43"/>
        <v>5209666666.666667</v>
      </c>
      <c r="AZ71" s="2">
        <f t="shared" si="44"/>
        <v>2695500000</v>
      </c>
      <c r="BA71" s="2">
        <f t="shared" si="45"/>
        <v>1.1666666666666667</v>
      </c>
      <c r="BB71" s="2">
        <f t="shared" si="46"/>
        <v>5.2458939730839429</v>
      </c>
      <c r="BC71" s="2">
        <v>6.6349999999999998</v>
      </c>
      <c r="BD71" s="2" t="str">
        <f t="shared" si="47"/>
        <v>Same Var</v>
      </c>
      <c r="BE71" s="2">
        <f t="shared" si="48"/>
        <v>9.2959386499911207E-5</v>
      </c>
      <c r="BF71" s="2" t="str">
        <f t="shared" si="49"/>
        <v>NS</v>
      </c>
      <c r="BG71" s="2" t="str">
        <f t="shared" si="50"/>
        <v>NS</v>
      </c>
      <c r="BH71" s="2" t="str">
        <f t="shared" si="51"/>
        <v/>
      </c>
      <c r="BI71" s="2" t="str">
        <f t="shared" si="52"/>
        <v/>
      </c>
      <c r="BJ71" s="2" t="str">
        <f t="shared" si="53"/>
        <v/>
      </c>
    </row>
    <row r="72" spans="1:62" x14ac:dyDescent="0.2">
      <c r="A72" s="1" t="s">
        <v>926</v>
      </c>
      <c r="B72" s="27" t="s">
        <v>1004</v>
      </c>
      <c r="C72" s="28">
        <v>38944</v>
      </c>
      <c r="D72" s="7">
        <v>0.50694444444444442</v>
      </c>
      <c r="E72" s="1">
        <v>0.1</v>
      </c>
      <c r="F72" s="1" t="s">
        <v>57</v>
      </c>
      <c r="G72" s="1" t="s">
        <v>1018</v>
      </c>
      <c r="H72" s="27" t="s">
        <v>886</v>
      </c>
      <c r="I72" s="27" t="s">
        <v>887</v>
      </c>
      <c r="J72" s="27" t="s">
        <v>888</v>
      </c>
      <c r="K72" s="2">
        <v>0.75</v>
      </c>
      <c r="L72" s="2">
        <v>0.25</v>
      </c>
      <c r="M72" s="27">
        <v>217900</v>
      </c>
      <c r="N72" s="27">
        <v>199700</v>
      </c>
      <c r="O72" s="27">
        <v>220200</v>
      </c>
      <c r="P72" s="27">
        <v>233400</v>
      </c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">
        <f t="shared" si="27"/>
        <v>217800</v>
      </c>
      <c r="AD72" s="2">
        <f t="shared" si="28"/>
        <v>13865.304420266677</v>
      </c>
      <c r="AE72" s="2">
        <f t="shared" si="29"/>
        <v>4</v>
      </c>
      <c r="AF72" s="27">
        <v>2255100</v>
      </c>
      <c r="AG72" s="27">
        <v>2107600</v>
      </c>
      <c r="AH72" s="27">
        <v>2100100</v>
      </c>
      <c r="AI72" s="27">
        <v>1483900</v>
      </c>
      <c r="AJ72" s="2">
        <f t="shared" si="30"/>
        <v>1986675</v>
      </c>
      <c r="AK72" s="2">
        <f t="shared" si="31"/>
        <v>342696.54579525604</v>
      </c>
      <c r="AL72" s="2">
        <f t="shared" si="32"/>
        <v>4</v>
      </c>
      <c r="AM72" s="2">
        <f t="shared" si="33"/>
        <v>8.6361136254726596E+20</v>
      </c>
      <c r="AN72" s="2">
        <f t="shared" si="34"/>
        <v>2.873412910758388E+20</v>
      </c>
      <c r="AO72" s="2">
        <f t="shared" si="35"/>
        <v>3</v>
      </c>
      <c r="AP72" s="2">
        <f t="shared" si="36"/>
        <v>10.63615113380799</v>
      </c>
      <c r="AQ72" s="2">
        <f t="shared" si="37"/>
        <v>0.76489232840434507</v>
      </c>
      <c r="AR72" s="3" t="str">
        <f t="shared" si="38"/>
        <v>Nontoxic</v>
      </c>
      <c r="AS72" s="2">
        <f t="shared" si="39"/>
        <v>912.15564738292017</v>
      </c>
      <c r="AT72" s="26" t="s">
        <v>884</v>
      </c>
      <c r="AU72" s="4" t="s">
        <v>666</v>
      </c>
      <c r="AV72" s="2">
        <f t="shared" si="40"/>
        <v>3</v>
      </c>
      <c r="AW72" s="2">
        <f t="shared" si="41"/>
        <v>3</v>
      </c>
      <c r="AX72" s="2">
        <f t="shared" si="42"/>
        <v>192246666.66666666</v>
      </c>
      <c r="AY72" s="2">
        <f t="shared" si="43"/>
        <v>117440922500.00002</v>
      </c>
      <c r="AZ72" s="2">
        <f t="shared" si="44"/>
        <v>58816584583.333344</v>
      </c>
      <c r="BA72" s="2">
        <f t="shared" si="45"/>
        <v>1.1666666666666667</v>
      </c>
      <c r="BB72" s="2">
        <f t="shared" si="46"/>
        <v>12.939141397157291</v>
      </c>
      <c r="BC72" s="2">
        <v>6.6349999999999998</v>
      </c>
      <c r="BD72" s="2" t="str">
        <f t="shared" si="47"/>
        <v>Sig Diff Var</v>
      </c>
      <c r="BE72" s="2">
        <f t="shared" si="48"/>
        <v>9.5802687595526596E-4</v>
      </c>
      <c r="BF72" s="2" t="str">
        <f t="shared" si="49"/>
        <v>NS</v>
      </c>
      <c r="BG72" s="2" t="str">
        <f t="shared" si="50"/>
        <v>NS</v>
      </c>
      <c r="BH72" s="2" t="str">
        <f t="shared" si="51"/>
        <v/>
      </c>
      <c r="BI72" s="2" t="str">
        <f t="shared" si="52"/>
        <v/>
      </c>
      <c r="BJ72" s="2" t="str">
        <f t="shared" si="53"/>
        <v/>
      </c>
    </row>
    <row r="73" spans="1:62" x14ac:dyDescent="0.2">
      <c r="A73" s="1" t="s">
        <v>926</v>
      </c>
      <c r="B73" s="27" t="s">
        <v>1024</v>
      </c>
      <c r="C73" s="28">
        <v>38944</v>
      </c>
      <c r="D73" s="7">
        <v>0.55555555555555558</v>
      </c>
      <c r="E73" s="1">
        <v>0.1</v>
      </c>
      <c r="F73" s="1" t="s">
        <v>57</v>
      </c>
      <c r="G73" s="1" t="s">
        <v>1018</v>
      </c>
      <c r="H73" s="27" t="s">
        <v>886</v>
      </c>
      <c r="I73" s="27" t="s">
        <v>887</v>
      </c>
      <c r="J73" s="27" t="s">
        <v>888</v>
      </c>
      <c r="K73" s="2">
        <v>0.75</v>
      </c>
      <c r="L73" s="2">
        <v>0.25</v>
      </c>
      <c r="M73" s="27">
        <v>217900</v>
      </c>
      <c r="N73" s="27">
        <v>199700</v>
      </c>
      <c r="O73" s="27">
        <v>220200</v>
      </c>
      <c r="P73" s="27">
        <v>233400</v>
      </c>
      <c r="Q73" s="29"/>
      <c r="R73" s="29"/>
      <c r="S73" s="29"/>
      <c r="T73" s="29"/>
      <c r="U73" s="29"/>
      <c r="V73" s="29"/>
      <c r="W73" s="29"/>
      <c r="X73" s="29"/>
      <c r="Y73" s="29"/>
      <c r="Z73" s="29"/>
      <c r="AA73" s="29"/>
      <c r="AB73" s="29"/>
      <c r="AC73" s="2">
        <f t="shared" si="27"/>
        <v>217800</v>
      </c>
      <c r="AD73" s="2">
        <f t="shared" si="28"/>
        <v>13865.304420266677</v>
      </c>
      <c r="AE73" s="2">
        <f t="shared" si="29"/>
        <v>4</v>
      </c>
      <c r="AF73" s="27">
        <v>1494200</v>
      </c>
      <c r="AG73" s="27">
        <v>1614700</v>
      </c>
      <c r="AH73" s="27">
        <v>1913400</v>
      </c>
      <c r="AI73" s="27">
        <v>1360900</v>
      </c>
      <c r="AJ73" s="2">
        <f t="shared" si="30"/>
        <v>1595800</v>
      </c>
      <c r="AK73" s="2">
        <f t="shared" si="31"/>
        <v>235745.30041268407</v>
      </c>
      <c r="AL73" s="2">
        <f t="shared" si="32"/>
        <v>4</v>
      </c>
      <c r="AM73" s="2">
        <f t="shared" si="33"/>
        <v>1.9379413949272156E+20</v>
      </c>
      <c r="AN73" s="2">
        <f t="shared" si="34"/>
        <v>6.4347633889710309E+19</v>
      </c>
      <c r="AO73" s="2">
        <f t="shared" si="35"/>
        <v>3</v>
      </c>
      <c r="AP73" s="2">
        <f t="shared" si="36"/>
        <v>12.140716330754111</v>
      </c>
      <c r="AQ73" s="2">
        <f t="shared" si="37"/>
        <v>0.76489232840434507</v>
      </c>
      <c r="AR73" s="3" t="str">
        <f t="shared" si="38"/>
        <v>Nontoxic</v>
      </c>
      <c r="AS73" s="2">
        <f t="shared" si="39"/>
        <v>732.69054178145086</v>
      </c>
      <c r="AT73" s="26" t="s">
        <v>884</v>
      </c>
      <c r="AU73" s="4" t="s">
        <v>666</v>
      </c>
      <c r="AV73" s="2">
        <f t="shared" si="40"/>
        <v>3</v>
      </c>
      <c r="AW73" s="2">
        <f t="shared" si="41"/>
        <v>3</v>
      </c>
      <c r="AX73" s="2">
        <f t="shared" si="42"/>
        <v>192246666.66666666</v>
      </c>
      <c r="AY73" s="2">
        <f t="shared" si="43"/>
        <v>55575846666.666656</v>
      </c>
      <c r="AZ73" s="2">
        <f t="shared" si="44"/>
        <v>27884046666.66666</v>
      </c>
      <c r="BA73" s="2">
        <f t="shared" si="45"/>
        <v>1.1666666666666667</v>
      </c>
      <c r="BB73" s="2">
        <f t="shared" si="46"/>
        <v>11.02458023312224</v>
      </c>
      <c r="BC73" s="2">
        <v>6.6349999999999998</v>
      </c>
      <c r="BD73" s="2" t="str">
        <f t="shared" si="47"/>
        <v>Sig Diff Var</v>
      </c>
      <c r="BE73" s="2">
        <f t="shared" si="48"/>
        <v>6.5421091946233116E-4</v>
      </c>
      <c r="BF73" s="2" t="str">
        <f t="shared" si="49"/>
        <v>NS</v>
      </c>
      <c r="BG73" s="2" t="str">
        <f t="shared" si="50"/>
        <v>NS</v>
      </c>
      <c r="BH73" s="2" t="str">
        <f t="shared" si="51"/>
        <v/>
      </c>
      <c r="BI73" s="2" t="str">
        <f t="shared" si="52"/>
        <v/>
      </c>
      <c r="BJ73" s="2" t="str">
        <f t="shared" si="53"/>
        <v/>
      </c>
    </row>
    <row r="74" spans="1:62" x14ac:dyDescent="0.2">
      <c r="A74" s="1" t="s">
        <v>926</v>
      </c>
      <c r="B74" s="27" t="s">
        <v>1045</v>
      </c>
      <c r="C74" s="28">
        <v>38944</v>
      </c>
      <c r="D74" s="7">
        <v>0.59027777777777779</v>
      </c>
      <c r="E74" s="1">
        <v>0.1</v>
      </c>
      <c r="F74" s="1" t="s">
        <v>57</v>
      </c>
      <c r="G74" s="1" t="s">
        <v>1018</v>
      </c>
      <c r="H74" s="27" t="s">
        <v>886</v>
      </c>
      <c r="I74" s="27" t="s">
        <v>887</v>
      </c>
      <c r="J74" s="27" t="s">
        <v>888</v>
      </c>
      <c r="K74" s="2">
        <v>0.75</v>
      </c>
      <c r="L74" s="2">
        <v>0.25</v>
      </c>
      <c r="M74" s="27">
        <v>217900</v>
      </c>
      <c r="N74" s="27">
        <v>199700</v>
      </c>
      <c r="O74" s="27">
        <v>220200</v>
      </c>
      <c r="P74" s="27">
        <v>233400</v>
      </c>
      <c r="Q74" s="29"/>
      <c r="R74" s="29"/>
      <c r="S74" s="29"/>
      <c r="T74" s="29"/>
      <c r="U74" s="29"/>
      <c r="V74" s="29"/>
      <c r="W74" s="29"/>
      <c r="X74" s="29"/>
      <c r="Y74" s="29"/>
      <c r="Z74" s="29"/>
      <c r="AA74" s="29"/>
      <c r="AB74" s="29"/>
      <c r="AC74" s="2">
        <f t="shared" si="27"/>
        <v>217800</v>
      </c>
      <c r="AD74" s="2">
        <f t="shared" si="28"/>
        <v>13865.304420266677</v>
      </c>
      <c r="AE74" s="2">
        <f t="shared" si="29"/>
        <v>4</v>
      </c>
      <c r="AF74" s="27">
        <v>1988000</v>
      </c>
      <c r="AG74" s="27">
        <v>1720900</v>
      </c>
      <c r="AH74" s="27">
        <v>2107200</v>
      </c>
      <c r="AI74" s="27">
        <v>2013700</v>
      </c>
      <c r="AJ74" s="2">
        <f t="shared" si="30"/>
        <v>1957450</v>
      </c>
      <c r="AK74" s="2">
        <f t="shared" si="31"/>
        <v>165809.45891796</v>
      </c>
      <c r="AL74" s="2">
        <f t="shared" si="32"/>
        <v>4</v>
      </c>
      <c r="AM74" s="2">
        <f t="shared" si="33"/>
        <v>4.761315823987422E+19</v>
      </c>
      <c r="AN74" s="2">
        <f t="shared" si="34"/>
        <v>1.5747176309009635E+19</v>
      </c>
      <c r="AO74" s="2">
        <f t="shared" si="35"/>
        <v>3</v>
      </c>
      <c r="AP74" s="2">
        <f t="shared" si="36"/>
        <v>21.598067730610033</v>
      </c>
      <c r="AQ74" s="2">
        <f t="shared" si="37"/>
        <v>0.76489232840434507</v>
      </c>
      <c r="AR74" s="3" t="str">
        <f t="shared" si="38"/>
        <v>Nontoxic</v>
      </c>
      <c r="AS74" s="2">
        <f t="shared" si="39"/>
        <v>898.73737373737367</v>
      </c>
      <c r="AT74" s="26" t="s">
        <v>884</v>
      </c>
      <c r="AU74" s="4" t="s">
        <v>666</v>
      </c>
      <c r="AV74" s="2">
        <f t="shared" si="40"/>
        <v>3</v>
      </c>
      <c r="AW74" s="2">
        <f t="shared" si="41"/>
        <v>3</v>
      </c>
      <c r="AX74" s="2">
        <f t="shared" si="42"/>
        <v>192246666.66666666</v>
      </c>
      <c r="AY74" s="2">
        <f t="shared" si="43"/>
        <v>27492776666.666664</v>
      </c>
      <c r="AZ74" s="2">
        <f t="shared" si="44"/>
        <v>13842511666.666666</v>
      </c>
      <c r="BA74" s="2">
        <f t="shared" si="45"/>
        <v>1.1666666666666667</v>
      </c>
      <c r="BB74" s="2">
        <f t="shared" si="46"/>
        <v>9.2328210792975209</v>
      </c>
      <c r="BC74" s="2">
        <v>6.6349999999999998</v>
      </c>
      <c r="BD74" s="2" t="str">
        <f t="shared" si="47"/>
        <v>Sig Diff Var</v>
      </c>
      <c r="BE74" s="2">
        <f t="shared" si="48"/>
        <v>1.0937262640351811E-4</v>
      </c>
      <c r="BF74" s="2" t="str">
        <f t="shared" si="49"/>
        <v>NS</v>
      </c>
      <c r="BG74" s="2" t="str">
        <f t="shared" si="50"/>
        <v>NS</v>
      </c>
      <c r="BH74" s="2" t="str">
        <f t="shared" si="51"/>
        <v/>
      </c>
      <c r="BI74" s="2" t="str">
        <f t="shared" si="52"/>
        <v/>
      </c>
      <c r="BJ74" s="2" t="str">
        <f t="shared" si="53"/>
        <v/>
      </c>
    </row>
    <row r="75" spans="1:62" x14ac:dyDescent="0.2">
      <c r="A75" s="1" t="s">
        <v>926</v>
      </c>
      <c r="B75" s="27" t="s">
        <v>1268</v>
      </c>
      <c r="C75" s="28">
        <v>38944</v>
      </c>
      <c r="D75" s="7">
        <v>0.4236111111111111</v>
      </c>
      <c r="E75" s="1">
        <v>0.1</v>
      </c>
      <c r="F75" s="1" t="s">
        <v>57</v>
      </c>
      <c r="G75" s="1" t="s">
        <v>1018</v>
      </c>
      <c r="H75" s="27" t="s">
        <v>886</v>
      </c>
      <c r="I75" s="27" t="s">
        <v>887</v>
      </c>
      <c r="J75" s="27" t="s">
        <v>888</v>
      </c>
      <c r="K75" s="2">
        <v>0.75</v>
      </c>
      <c r="L75" s="2">
        <v>0.25</v>
      </c>
      <c r="M75" s="27">
        <v>217900</v>
      </c>
      <c r="N75" s="27">
        <v>199700</v>
      </c>
      <c r="O75" s="27">
        <v>220200</v>
      </c>
      <c r="P75" s="27">
        <v>233400</v>
      </c>
      <c r="Q75" s="29"/>
      <c r="R75" s="29"/>
      <c r="S75" s="29"/>
      <c r="T75" s="29"/>
      <c r="U75" s="29"/>
      <c r="V75" s="29"/>
      <c r="W75" s="29"/>
      <c r="X75" s="29"/>
      <c r="Y75" s="29"/>
      <c r="Z75" s="29"/>
      <c r="AA75" s="29"/>
      <c r="AB75" s="29"/>
      <c r="AC75" s="2">
        <f t="shared" si="27"/>
        <v>217800</v>
      </c>
      <c r="AD75" s="2">
        <f t="shared" si="28"/>
        <v>13865.304420266677</v>
      </c>
      <c r="AE75" s="2">
        <f t="shared" si="29"/>
        <v>4</v>
      </c>
      <c r="AF75" s="27">
        <v>2108300</v>
      </c>
      <c r="AG75" s="27">
        <v>2147200</v>
      </c>
      <c r="AH75" s="27">
        <v>2139500</v>
      </c>
      <c r="AI75" s="27">
        <v>2050100</v>
      </c>
      <c r="AJ75" s="2">
        <f t="shared" si="30"/>
        <v>2111275</v>
      </c>
      <c r="AK75" s="2">
        <f t="shared" si="31"/>
        <v>44115.331801993736</v>
      </c>
      <c r="AL75" s="2">
        <f t="shared" si="32"/>
        <v>4</v>
      </c>
      <c r="AM75" s="2">
        <f t="shared" si="33"/>
        <v>2.6375960160947267E+17</v>
      </c>
      <c r="AN75" s="2">
        <f t="shared" si="34"/>
        <v>7.9150884701204432E+16</v>
      </c>
      <c r="AO75" s="2">
        <f t="shared" si="35"/>
        <v>3</v>
      </c>
      <c r="AP75" s="2">
        <f t="shared" si="36"/>
        <v>85.954805493687545</v>
      </c>
      <c r="AQ75" s="2">
        <f t="shared" si="37"/>
        <v>0.76489232840434507</v>
      </c>
      <c r="AR75" s="3" t="str">
        <f t="shared" si="38"/>
        <v>Nontoxic</v>
      </c>
      <c r="AS75" s="2">
        <f t="shared" si="39"/>
        <v>969.36409550045914</v>
      </c>
      <c r="AT75" s="26" t="s">
        <v>884</v>
      </c>
      <c r="AU75" s="4" t="s">
        <v>666</v>
      </c>
      <c r="AV75" s="2">
        <f t="shared" si="40"/>
        <v>3</v>
      </c>
      <c r="AW75" s="2">
        <f t="shared" si="41"/>
        <v>3</v>
      </c>
      <c r="AX75" s="2">
        <f t="shared" si="42"/>
        <v>192246666.66666666</v>
      </c>
      <c r="AY75" s="2">
        <f t="shared" si="43"/>
        <v>1946162500</v>
      </c>
      <c r="AZ75" s="2">
        <f t="shared" si="44"/>
        <v>1069204583.3333334</v>
      </c>
      <c r="BA75" s="2">
        <f t="shared" si="45"/>
        <v>1.1666666666666667</v>
      </c>
      <c r="BB75" s="2">
        <f t="shared" si="46"/>
        <v>2.8721481642367701</v>
      </c>
      <c r="BC75" s="2">
        <v>6.6349999999999998</v>
      </c>
      <c r="BD75" s="2" t="str">
        <f t="shared" si="47"/>
        <v>Same Var</v>
      </c>
      <c r="BE75" s="2">
        <f t="shared" si="48"/>
        <v>1.1163214588086109E-10</v>
      </c>
      <c r="BF75" s="2" t="str">
        <f t="shared" si="49"/>
        <v>NS</v>
      </c>
      <c r="BG75" s="2" t="str">
        <f t="shared" si="50"/>
        <v>NS</v>
      </c>
      <c r="BH75" s="2" t="str">
        <f t="shared" si="51"/>
        <v/>
      </c>
      <c r="BI75" s="2" t="str">
        <f t="shared" si="52"/>
        <v/>
      </c>
      <c r="BJ75" s="2" t="str">
        <f t="shared" si="53"/>
        <v/>
      </c>
    </row>
    <row r="76" spans="1:62" x14ac:dyDescent="0.2">
      <c r="A76" s="1" t="s">
        <v>926</v>
      </c>
      <c r="B76" s="27" t="s">
        <v>1270</v>
      </c>
      <c r="C76" s="28">
        <v>38944</v>
      </c>
      <c r="D76" s="7">
        <v>0.46527777777777779</v>
      </c>
      <c r="E76" s="1">
        <v>0.1</v>
      </c>
      <c r="F76" s="1" t="s">
        <v>57</v>
      </c>
      <c r="G76" s="1" t="s">
        <v>1018</v>
      </c>
      <c r="H76" s="27" t="s">
        <v>886</v>
      </c>
      <c r="I76" s="27" t="s">
        <v>887</v>
      </c>
      <c r="J76" s="27" t="s">
        <v>888</v>
      </c>
      <c r="K76" s="2">
        <v>0.75</v>
      </c>
      <c r="L76" s="2">
        <v>0.25</v>
      </c>
      <c r="M76" s="27">
        <v>217900</v>
      </c>
      <c r="N76" s="27">
        <v>199700</v>
      </c>
      <c r="O76" s="27">
        <v>220200</v>
      </c>
      <c r="P76" s="27">
        <v>233400</v>
      </c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">
        <f t="shared" si="27"/>
        <v>217800</v>
      </c>
      <c r="AD76" s="2">
        <f t="shared" si="28"/>
        <v>13865.304420266677</v>
      </c>
      <c r="AE76" s="2">
        <f t="shared" si="29"/>
        <v>4</v>
      </c>
      <c r="AF76" s="27">
        <v>1798700</v>
      </c>
      <c r="AG76" s="27">
        <v>1789600</v>
      </c>
      <c r="AH76" s="27">
        <v>1557100</v>
      </c>
      <c r="AI76" s="27">
        <v>1875000</v>
      </c>
      <c r="AJ76" s="2">
        <f t="shared" si="30"/>
        <v>1755100</v>
      </c>
      <c r="AK76" s="2">
        <f t="shared" si="31"/>
        <v>137442.37580406806</v>
      </c>
      <c r="AL76" s="2">
        <f t="shared" si="32"/>
        <v>4</v>
      </c>
      <c r="AM76" s="2">
        <f t="shared" si="33"/>
        <v>2.2559045496821637E+19</v>
      </c>
      <c r="AN76" s="2">
        <f t="shared" si="34"/>
        <v>7.434565792110338E+18</v>
      </c>
      <c r="AO76" s="2">
        <f t="shared" si="35"/>
        <v>3</v>
      </c>
      <c r="AP76" s="2">
        <f t="shared" si="36"/>
        <v>23.096420535709889</v>
      </c>
      <c r="AQ76" s="2">
        <f t="shared" si="37"/>
        <v>0.76489232840434507</v>
      </c>
      <c r="AR76" s="3" t="str">
        <f t="shared" si="38"/>
        <v>Nontoxic</v>
      </c>
      <c r="AS76" s="2">
        <f t="shared" si="39"/>
        <v>805.83103764921941</v>
      </c>
      <c r="AT76" s="26" t="s">
        <v>884</v>
      </c>
      <c r="AU76" s="4" t="s">
        <v>666</v>
      </c>
      <c r="AV76" s="2">
        <f t="shared" si="40"/>
        <v>3</v>
      </c>
      <c r="AW76" s="2">
        <f t="shared" si="41"/>
        <v>3</v>
      </c>
      <c r="AX76" s="2">
        <f t="shared" si="42"/>
        <v>192246666.66666666</v>
      </c>
      <c r="AY76" s="2">
        <f t="shared" si="43"/>
        <v>18890406666.666672</v>
      </c>
      <c r="AZ76" s="2">
        <f t="shared" si="44"/>
        <v>9541326666.6666698</v>
      </c>
      <c r="BA76" s="2">
        <f t="shared" si="45"/>
        <v>1.1666666666666667</v>
      </c>
      <c r="BB76" s="2">
        <f t="shared" si="46"/>
        <v>8.2840805450274413</v>
      </c>
      <c r="BC76" s="2">
        <v>6.6349999999999998</v>
      </c>
      <c r="BD76" s="2" t="str">
        <f t="shared" si="47"/>
        <v>Sig Diff Var</v>
      </c>
      <c r="BE76" s="2">
        <f t="shared" si="48"/>
        <v>8.684559454849022E-5</v>
      </c>
      <c r="BF76" s="2" t="str">
        <f t="shared" si="49"/>
        <v>NS</v>
      </c>
      <c r="BG76" s="2" t="str">
        <f t="shared" si="50"/>
        <v>NS</v>
      </c>
      <c r="BH76" s="2" t="str">
        <f t="shared" si="51"/>
        <v/>
      </c>
      <c r="BI76" s="2" t="str">
        <f t="shared" si="52"/>
        <v/>
      </c>
      <c r="BJ76" s="2" t="str">
        <f t="shared" si="53"/>
        <v/>
      </c>
    </row>
    <row r="77" spans="1:62" x14ac:dyDescent="0.2">
      <c r="A77" s="1" t="s">
        <v>926</v>
      </c>
      <c r="B77" s="27" t="s">
        <v>956</v>
      </c>
      <c r="C77" s="28">
        <v>39329</v>
      </c>
      <c r="D77" s="7">
        <v>0.36805555555555558</v>
      </c>
      <c r="E77" s="1">
        <v>0.1</v>
      </c>
      <c r="F77" s="1" t="s">
        <v>57</v>
      </c>
      <c r="G77" s="1" t="s">
        <v>959</v>
      </c>
      <c r="H77" s="27" t="s">
        <v>886</v>
      </c>
      <c r="I77" s="27" t="s">
        <v>887</v>
      </c>
      <c r="J77" s="27" t="s">
        <v>888</v>
      </c>
      <c r="K77" s="2">
        <v>0.75</v>
      </c>
      <c r="L77" s="2">
        <v>0.25</v>
      </c>
      <c r="M77" s="27">
        <v>1230000</v>
      </c>
      <c r="N77" s="27">
        <v>1250000</v>
      </c>
      <c r="O77" s="27">
        <v>1260000</v>
      </c>
      <c r="P77" s="27">
        <v>1230000</v>
      </c>
      <c r="Q77" s="29"/>
      <c r="R77" s="29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">
        <f t="shared" si="27"/>
        <v>1242500</v>
      </c>
      <c r="AD77" s="2">
        <f t="shared" si="28"/>
        <v>15000</v>
      </c>
      <c r="AE77" s="2">
        <f t="shared" si="29"/>
        <v>4</v>
      </c>
      <c r="AF77" s="27">
        <v>1400000</v>
      </c>
      <c r="AG77" s="27">
        <v>1410000</v>
      </c>
      <c r="AH77" s="27">
        <v>1410000</v>
      </c>
      <c r="AI77" s="27">
        <v>1440000</v>
      </c>
      <c r="AJ77" s="2">
        <f t="shared" si="30"/>
        <v>1415000</v>
      </c>
      <c r="AK77" s="2">
        <f t="shared" si="31"/>
        <v>17320.508075688773</v>
      </c>
      <c r="AL77" s="2">
        <f t="shared" si="32"/>
        <v>4</v>
      </c>
      <c r="AM77" s="2">
        <f t="shared" si="33"/>
        <v>1.1372222900390624E+16</v>
      </c>
      <c r="AN77" s="2">
        <f t="shared" si="34"/>
        <v>2208709716796875</v>
      </c>
      <c r="AO77" s="2">
        <f t="shared" si="35"/>
        <v>5</v>
      </c>
      <c r="AP77" s="2">
        <f t="shared" si="36"/>
        <v>46.78408827529843</v>
      </c>
      <c r="AQ77" s="2">
        <f t="shared" si="37"/>
        <v>0.72668684380042159</v>
      </c>
      <c r="AR77" s="3" t="str">
        <f t="shared" si="38"/>
        <v>Nontoxic</v>
      </c>
      <c r="AS77" s="2">
        <f t="shared" si="39"/>
        <v>113.88329979879275</v>
      </c>
      <c r="AT77" s="26" t="s">
        <v>884</v>
      </c>
      <c r="AU77" s="4" t="s">
        <v>666</v>
      </c>
      <c r="AV77" s="2">
        <f t="shared" si="40"/>
        <v>3</v>
      </c>
      <c r="AW77" s="2">
        <f t="shared" si="41"/>
        <v>3</v>
      </c>
      <c r="AX77" s="2">
        <f t="shared" si="42"/>
        <v>225000000</v>
      </c>
      <c r="AY77" s="2">
        <f t="shared" si="43"/>
        <v>300000000</v>
      </c>
      <c r="AZ77" s="2">
        <f t="shared" si="44"/>
        <v>262500000</v>
      </c>
      <c r="BA77" s="2">
        <f t="shared" si="45"/>
        <v>1.1666666666666667</v>
      </c>
      <c r="BB77" s="2">
        <f t="shared" si="46"/>
        <v>5.3021024235614986E-2</v>
      </c>
      <c r="BC77" s="2">
        <v>6.6349999999999998</v>
      </c>
      <c r="BD77" s="2" t="str">
        <f t="shared" si="47"/>
        <v>Same Var</v>
      </c>
      <c r="BE77" s="2">
        <f t="shared" si="48"/>
        <v>2.704263206523071E-6</v>
      </c>
      <c r="BF77" s="2" t="str">
        <f t="shared" si="49"/>
        <v>NS</v>
      </c>
      <c r="BG77" s="2" t="str">
        <f t="shared" si="50"/>
        <v>NS</v>
      </c>
      <c r="BH77" s="2" t="str">
        <f t="shared" si="51"/>
        <v/>
      </c>
      <c r="BI77" s="2" t="str">
        <f t="shared" si="52"/>
        <v/>
      </c>
      <c r="BJ77" s="2" t="str">
        <f t="shared" si="53"/>
        <v/>
      </c>
    </row>
    <row r="78" spans="1:62" x14ac:dyDescent="0.2">
      <c r="A78" s="1" t="s">
        <v>926</v>
      </c>
      <c r="B78" s="27" t="s">
        <v>971</v>
      </c>
      <c r="C78" s="28">
        <v>39329</v>
      </c>
      <c r="D78" s="7">
        <v>0.31944444444444442</v>
      </c>
      <c r="E78" s="1">
        <v>0.1</v>
      </c>
      <c r="F78" s="1" t="s">
        <v>57</v>
      </c>
      <c r="G78" s="1" t="s">
        <v>959</v>
      </c>
      <c r="H78" s="27" t="s">
        <v>886</v>
      </c>
      <c r="I78" s="27" t="s">
        <v>887</v>
      </c>
      <c r="J78" s="27" t="s">
        <v>888</v>
      </c>
      <c r="K78" s="2">
        <v>0.75</v>
      </c>
      <c r="L78" s="2">
        <v>0.25</v>
      </c>
      <c r="M78" s="27">
        <v>1230000</v>
      </c>
      <c r="N78" s="27">
        <v>1250000</v>
      </c>
      <c r="O78" s="27">
        <v>1260000</v>
      </c>
      <c r="P78" s="27">
        <v>1230000</v>
      </c>
      <c r="Q78" s="29"/>
      <c r="R78" s="29"/>
      <c r="S78" s="29"/>
      <c r="T78" s="29"/>
      <c r="U78" s="29"/>
      <c r="V78" s="29"/>
      <c r="W78" s="29"/>
      <c r="X78" s="29"/>
      <c r="Y78" s="29"/>
      <c r="Z78" s="29"/>
      <c r="AA78" s="29"/>
      <c r="AB78" s="29"/>
      <c r="AC78" s="2">
        <f t="shared" si="27"/>
        <v>1242500</v>
      </c>
      <c r="AD78" s="2">
        <f t="shared" si="28"/>
        <v>15000</v>
      </c>
      <c r="AE78" s="2">
        <f t="shared" si="29"/>
        <v>4</v>
      </c>
      <c r="AF78" s="27">
        <v>1310000</v>
      </c>
      <c r="AG78" s="27">
        <v>1370000</v>
      </c>
      <c r="AH78" s="27">
        <v>1420000</v>
      </c>
      <c r="AI78" s="27">
        <v>1380000</v>
      </c>
      <c r="AJ78" s="2">
        <f t="shared" si="30"/>
        <v>1370000</v>
      </c>
      <c r="AK78" s="2">
        <f t="shared" si="31"/>
        <v>45460.605656619518</v>
      </c>
      <c r="AL78" s="2">
        <f t="shared" si="32"/>
        <v>4</v>
      </c>
      <c r="AM78" s="2">
        <f t="shared" si="33"/>
        <v>3.0064088609483501E+17</v>
      </c>
      <c r="AN78" s="2">
        <f t="shared" si="34"/>
        <v>8.9315191198278352E+16</v>
      </c>
      <c r="AO78" s="2">
        <f t="shared" si="35"/>
        <v>3</v>
      </c>
      <c r="AP78" s="2">
        <f t="shared" si="36"/>
        <v>18.710527199128897</v>
      </c>
      <c r="AQ78" s="2">
        <f t="shared" si="37"/>
        <v>0.76489232840434507</v>
      </c>
      <c r="AR78" s="3" t="str">
        <f t="shared" si="38"/>
        <v>Nontoxic</v>
      </c>
      <c r="AS78" s="2">
        <f t="shared" si="39"/>
        <v>110.26156941649899</v>
      </c>
      <c r="AT78" s="26" t="s">
        <v>884</v>
      </c>
      <c r="AU78" s="4" t="s">
        <v>666</v>
      </c>
      <c r="AV78" s="2">
        <f t="shared" si="40"/>
        <v>3</v>
      </c>
      <c r="AW78" s="2">
        <f t="shared" si="41"/>
        <v>3</v>
      </c>
      <c r="AX78" s="2">
        <f t="shared" si="42"/>
        <v>225000000</v>
      </c>
      <c r="AY78" s="2">
        <f t="shared" si="43"/>
        <v>2066666666.6666665</v>
      </c>
      <c r="AZ78" s="2">
        <f t="shared" si="44"/>
        <v>1145833333.3333333</v>
      </c>
      <c r="BA78" s="2">
        <f t="shared" si="45"/>
        <v>1.1666666666666667</v>
      </c>
      <c r="BB78" s="2">
        <f t="shared" si="46"/>
        <v>2.6690971423986936</v>
      </c>
      <c r="BC78" s="2">
        <v>6.6349999999999998</v>
      </c>
      <c r="BD78" s="2" t="str">
        <f t="shared" si="47"/>
        <v>Same Var</v>
      </c>
      <c r="BE78" s="2">
        <f t="shared" si="48"/>
        <v>8.918070688369201E-4</v>
      </c>
      <c r="BF78" s="2" t="str">
        <f t="shared" si="49"/>
        <v>NS</v>
      </c>
      <c r="BG78" s="2" t="str">
        <f t="shared" si="50"/>
        <v>NS</v>
      </c>
      <c r="BH78" s="2" t="str">
        <f t="shared" si="51"/>
        <v/>
      </c>
      <c r="BI78" s="2" t="str">
        <f t="shared" si="52"/>
        <v/>
      </c>
      <c r="BJ78" s="2" t="str">
        <f t="shared" si="53"/>
        <v/>
      </c>
    </row>
    <row r="79" spans="1:62" x14ac:dyDescent="0.2">
      <c r="A79" s="1" t="s">
        <v>926</v>
      </c>
      <c r="B79" s="27" t="s">
        <v>977</v>
      </c>
      <c r="C79" s="28">
        <v>39329</v>
      </c>
      <c r="D79" s="7">
        <v>0.40972222222222221</v>
      </c>
      <c r="E79" s="1">
        <v>0.1</v>
      </c>
      <c r="F79" s="1" t="s">
        <v>57</v>
      </c>
      <c r="G79" s="1" t="s">
        <v>959</v>
      </c>
      <c r="H79" s="27" t="s">
        <v>886</v>
      </c>
      <c r="I79" s="27" t="s">
        <v>887</v>
      </c>
      <c r="J79" s="27" t="s">
        <v>888</v>
      </c>
      <c r="K79" s="2">
        <v>0.75</v>
      </c>
      <c r="L79" s="2">
        <v>0.25</v>
      </c>
      <c r="M79" s="27">
        <v>1230000</v>
      </c>
      <c r="N79" s="27">
        <v>1250000</v>
      </c>
      <c r="O79" s="27">
        <v>1260000</v>
      </c>
      <c r="P79" s="27">
        <v>1230000</v>
      </c>
      <c r="Q79" s="29"/>
      <c r="R79" s="29"/>
      <c r="S79" s="29"/>
      <c r="T79" s="29"/>
      <c r="U79" s="29"/>
      <c r="V79" s="29"/>
      <c r="W79" s="29"/>
      <c r="X79" s="29"/>
      <c r="Y79" s="29"/>
      <c r="Z79" s="29"/>
      <c r="AA79" s="29"/>
      <c r="AB79" s="29"/>
      <c r="AC79" s="2">
        <f t="shared" si="27"/>
        <v>1242500</v>
      </c>
      <c r="AD79" s="2">
        <f t="shared" si="28"/>
        <v>15000</v>
      </c>
      <c r="AE79" s="2">
        <f t="shared" si="29"/>
        <v>4</v>
      </c>
      <c r="AF79" s="27">
        <v>1470000</v>
      </c>
      <c r="AG79" s="27">
        <v>1510000</v>
      </c>
      <c r="AH79" s="27">
        <v>1480000</v>
      </c>
      <c r="AI79" s="27">
        <v>1480000</v>
      </c>
      <c r="AJ79" s="2">
        <f t="shared" si="30"/>
        <v>1485000</v>
      </c>
      <c r="AK79" s="2">
        <f t="shared" si="31"/>
        <v>17320.508075688773</v>
      </c>
      <c r="AL79" s="2">
        <f t="shared" si="32"/>
        <v>4</v>
      </c>
      <c r="AM79" s="2">
        <f t="shared" si="33"/>
        <v>1.1372222900390624E+16</v>
      </c>
      <c r="AN79" s="2">
        <f t="shared" si="34"/>
        <v>2208709716796875</v>
      </c>
      <c r="AO79" s="2">
        <f t="shared" si="35"/>
        <v>5</v>
      </c>
      <c r="AP79" s="2">
        <f t="shared" si="36"/>
        <v>53.562636641189016</v>
      </c>
      <c r="AQ79" s="2">
        <f t="shared" si="37"/>
        <v>0.72668684380042159</v>
      </c>
      <c r="AR79" s="3" t="str">
        <f t="shared" si="38"/>
        <v>Nontoxic</v>
      </c>
      <c r="AS79" s="2">
        <f t="shared" si="39"/>
        <v>119.51710261569417</v>
      </c>
      <c r="AT79" s="26" t="s">
        <v>884</v>
      </c>
      <c r="AU79" s="4" t="s">
        <v>666</v>
      </c>
      <c r="AV79" s="2">
        <f t="shared" si="40"/>
        <v>3</v>
      </c>
      <c r="AW79" s="2">
        <f t="shared" si="41"/>
        <v>3</v>
      </c>
      <c r="AX79" s="2">
        <f t="shared" si="42"/>
        <v>225000000</v>
      </c>
      <c r="AY79" s="2">
        <f t="shared" si="43"/>
        <v>300000000</v>
      </c>
      <c r="AZ79" s="2">
        <f t="shared" si="44"/>
        <v>262500000</v>
      </c>
      <c r="BA79" s="2">
        <f t="shared" si="45"/>
        <v>1.1666666666666667</v>
      </c>
      <c r="BB79" s="2">
        <f t="shared" si="46"/>
        <v>5.3021024235614986E-2</v>
      </c>
      <c r="BC79" s="2">
        <v>6.6349999999999998</v>
      </c>
      <c r="BD79" s="2" t="str">
        <f t="shared" si="47"/>
        <v>Same Var</v>
      </c>
      <c r="BE79" s="2">
        <f t="shared" si="48"/>
        <v>3.6235437188755022E-7</v>
      </c>
      <c r="BF79" s="2" t="str">
        <f t="shared" si="49"/>
        <v>NS</v>
      </c>
      <c r="BG79" s="2" t="str">
        <f t="shared" si="50"/>
        <v>NS</v>
      </c>
      <c r="BH79" s="2" t="str">
        <f t="shared" si="51"/>
        <v/>
      </c>
      <c r="BI79" s="2" t="str">
        <f t="shared" si="52"/>
        <v/>
      </c>
      <c r="BJ79" s="2" t="str">
        <f t="shared" si="53"/>
        <v/>
      </c>
    </row>
    <row r="80" spans="1:62" x14ac:dyDescent="0.2">
      <c r="A80" s="1" t="s">
        <v>926</v>
      </c>
      <c r="B80" s="27" t="s">
        <v>979</v>
      </c>
      <c r="C80" s="28">
        <v>39329</v>
      </c>
      <c r="D80" s="7">
        <v>0.34027777777777779</v>
      </c>
      <c r="E80" s="1">
        <v>0.1</v>
      </c>
      <c r="F80" s="1" t="s">
        <v>57</v>
      </c>
      <c r="G80" s="1" t="s">
        <v>959</v>
      </c>
      <c r="H80" s="27" t="s">
        <v>886</v>
      </c>
      <c r="I80" s="27" t="s">
        <v>887</v>
      </c>
      <c r="J80" s="27" t="s">
        <v>888</v>
      </c>
      <c r="K80" s="2">
        <v>0.75</v>
      </c>
      <c r="L80" s="2">
        <v>0.25</v>
      </c>
      <c r="M80" s="27">
        <v>1230000</v>
      </c>
      <c r="N80" s="27">
        <v>1250000</v>
      </c>
      <c r="O80" s="27">
        <v>1260000</v>
      </c>
      <c r="P80" s="27">
        <v>1230000</v>
      </c>
      <c r="Q80" s="29"/>
      <c r="R80" s="29"/>
      <c r="S80" s="29"/>
      <c r="T80" s="29"/>
      <c r="U80" s="29"/>
      <c r="V80" s="29"/>
      <c r="W80" s="29"/>
      <c r="X80" s="29"/>
      <c r="Y80" s="29"/>
      <c r="Z80" s="29"/>
      <c r="AA80" s="29"/>
      <c r="AB80" s="29"/>
      <c r="AC80" s="2">
        <f t="shared" si="27"/>
        <v>1242500</v>
      </c>
      <c r="AD80" s="2">
        <f t="shared" si="28"/>
        <v>15000</v>
      </c>
      <c r="AE80" s="2">
        <f t="shared" si="29"/>
        <v>4</v>
      </c>
      <c r="AF80" s="27">
        <v>1760000</v>
      </c>
      <c r="AG80" s="27">
        <v>1750000</v>
      </c>
      <c r="AH80" s="27">
        <v>1830000</v>
      </c>
      <c r="AI80" s="27">
        <v>1730000</v>
      </c>
      <c r="AJ80" s="2">
        <f t="shared" si="30"/>
        <v>1767500</v>
      </c>
      <c r="AK80" s="2">
        <f t="shared" si="31"/>
        <v>43493.294502332967</v>
      </c>
      <c r="AL80" s="2">
        <f t="shared" si="32"/>
        <v>4</v>
      </c>
      <c r="AM80" s="2">
        <f t="shared" si="33"/>
        <v>2.5457806057400182E+17</v>
      </c>
      <c r="AN80" s="2">
        <f t="shared" si="34"/>
        <v>7.488376758716728E+16</v>
      </c>
      <c r="AO80" s="2">
        <f t="shared" si="35"/>
        <v>3</v>
      </c>
      <c r="AP80" s="2">
        <f t="shared" si="36"/>
        <v>37.2011342178807</v>
      </c>
      <c r="AQ80" s="2">
        <f t="shared" si="37"/>
        <v>0.76489232840434507</v>
      </c>
      <c r="AR80" s="3" t="str">
        <f t="shared" si="38"/>
        <v>Nontoxic</v>
      </c>
      <c r="AS80" s="2">
        <f t="shared" si="39"/>
        <v>142.25352112676057</v>
      </c>
      <c r="AT80" s="26" t="s">
        <v>884</v>
      </c>
      <c r="AU80" s="4" t="s">
        <v>666</v>
      </c>
      <c r="AV80" s="2">
        <f t="shared" si="40"/>
        <v>3</v>
      </c>
      <c r="AW80" s="2">
        <f t="shared" si="41"/>
        <v>3</v>
      </c>
      <c r="AX80" s="2">
        <f t="shared" si="42"/>
        <v>225000000</v>
      </c>
      <c r="AY80" s="2">
        <f t="shared" si="43"/>
        <v>1891666666.666667</v>
      </c>
      <c r="AZ80" s="2">
        <f t="shared" si="44"/>
        <v>1058333333.3333335</v>
      </c>
      <c r="BA80" s="2">
        <f t="shared" si="45"/>
        <v>1.1666666666666667</v>
      </c>
      <c r="BB80" s="2">
        <f t="shared" si="46"/>
        <v>2.4880816013951432</v>
      </c>
      <c r="BC80" s="2">
        <v>6.6349999999999998</v>
      </c>
      <c r="BD80" s="2" t="str">
        <f t="shared" si="47"/>
        <v>Same Var</v>
      </c>
      <c r="BE80" s="2">
        <f t="shared" si="48"/>
        <v>2.3175886026963126E-7</v>
      </c>
      <c r="BF80" s="2" t="str">
        <f t="shared" si="49"/>
        <v>NS</v>
      </c>
      <c r="BG80" s="2" t="str">
        <f t="shared" si="50"/>
        <v>NS</v>
      </c>
      <c r="BH80" s="2" t="str">
        <f t="shared" si="51"/>
        <v/>
      </c>
      <c r="BI80" s="2" t="str">
        <f t="shared" si="52"/>
        <v/>
      </c>
      <c r="BJ80" s="2" t="str">
        <f t="shared" si="53"/>
        <v/>
      </c>
    </row>
    <row r="81" spans="1:62" x14ac:dyDescent="0.2">
      <c r="A81" s="1" t="s">
        <v>926</v>
      </c>
      <c r="B81" s="27" t="s">
        <v>1055</v>
      </c>
      <c r="C81" s="28">
        <v>39329</v>
      </c>
      <c r="D81" s="7">
        <v>0.52777777777777779</v>
      </c>
      <c r="E81" s="1">
        <v>0.1</v>
      </c>
      <c r="F81" s="1" t="s">
        <v>57</v>
      </c>
      <c r="G81" s="1" t="s">
        <v>959</v>
      </c>
      <c r="H81" s="27" t="s">
        <v>886</v>
      </c>
      <c r="I81" s="27" t="s">
        <v>887</v>
      </c>
      <c r="J81" s="27" t="s">
        <v>888</v>
      </c>
      <c r="K81" s="2">
        <v>0.75</v>
      </c>
      <c r="L81" s="2">
        <v>0.25</v>
      </c>
      <c r="M81" s="27">
        <v>1230000</v>
      </c>
      <c r="N81" s="27">
        <v>1250000</v>
      </c>
      <c r="O81" s="27">
        <v>1260000</v>
      </c>
      <c r="P81" s="27">
        <v>1230000</v>
      </c>
      <c r="Q81" s="29"/>
      <c r="R81" s="29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">
        <f t="shared" si="27"/>
        <v>1242500</v>
      </c>
      <c r="AD81" s="2">
        <f t="shared" si="28"/>
        <v>15000</v>
      </c>
      <c r="AE81" s="2">
        <f t="shared" si="29"/>
        <v>4</v>
      </c>
      <c r="AF81" s="27">
        <v>1380000</v>
      </c>
      <c r="AG81" s="27">
        <v>1440000</v>
      </c>
      <c r="AH81" s="27">
        <v>1410000</v>
      </c>
      <c r="AI81" s="27">
        <v>1340000</v>
      </c>
      <c r="AJ81" s="2">
        <f t="shared" si="30"/>
        <v>1392500</v>
      </c>
      <c r="AK81" s="2">
        <f t="shared" si="31"/>
        <v>42720.018726587659</v>
      </c>
      <c r="AL81" s="2">
        <f t="shared" si="32"/>
        <v>4</v>
      </c>
      <c r="AM81" s="2">
        <f t="shared" si="33"/>
        <v>2.3803726196289069E+17</v>
      </c>
      <c r="AN81" s="2">
        <f t="shared" si="34"/>
        <v>6.9721730550130224E+16</v>
      </c>
      <c r="AO81" s="2">
        <f t="shared" si="35"/>
        <v>3</v>
      </c>
      <c r="AP81" s="2">
        <f t="shared" si="36"/>
        <v>20.853851118802687</v>
      </c>
      <c r="AQ81" s="2">
        <f t="shared" si="37"/>
        <v>0.76489232840434507</v>
      </c>
      <c r="AR81" s="3" t="str">
        <f t="shared" si="38"/>
        <v>Nontoxic</v>
      </c>
      <c r="AS81" s="2">
        <f t="shared" si="39"/>
        <v>112.07243460764586</v>
      </c>
      <c r="AT81" s="26" t="s">
        <v>884</v>
      </c>
      <c r="AU81" s="4" t="s">
        <v>666</v>
      </c>
      <c r="AV81" s="2">
        <f t="shared" si="40"/>
        <v>3</v>
      </c>
      <c r="AW81" s="2">
        <f t="shared" si="41"/>
        <v>3</v>
      </c>
      <c r="AX81" s="2">
        <f t="shared" si="42"/>
        <v>225000000</v>
      </c>
      <c r="AY81" s="2">
        <f t="shared" si="43"/>
        <v>1825000000.0000002</v>
      </c>
      <c r="AZ81" s="2">
        <f t="shared" si="44"/>
        <v>1025000000.0000001</v>
      </c>
      <c r="BA81" s="2">
        <f t="shared" si="45"/>
        <v>1.1666666666666667</v>
      </c>
      <c r="BB81" s="2">
        <f t="shared" si="46"/>
        <v>2.4157545812331507</v>
      </c>
      <c r="BC81" s="2">
        <v>6.6349999999999998</v>
      </c>
      <c r="BD81" s="2" t="str">
        <f t="shared" si="47"/>
        <v>Same Var</v>
      </c>
      <c r="BE81" s="2">
        <f t="shared" si="48"/>
        <v>2.8479646318701861E-4</v>
      </c>
      <c r="BF81" s="2" t="str">
        <f t="shared" si="49"/>
        <v>NS</v>
      </c>
      <c r="BG81" s="2" t="str">
        <f t="shared" si="50"/>
        <v>NS</v>
      </c>
      <c r="BH81" s="2" t="str">
        <f t="shared" si="51"/>
        <v/>
      </c>
      <c r="BI81" s="2" t="str">
        <f t="shared" si="52"/>
        <v/>
      </c>
      <c r="BJ81" s="2" t="str">
        <f t="shared" si="53"/>
        <v/>
      </c>
    </row>
    <row r="82" spans="1:62" x14ac:dyDescent="0.2">
      <c r="A82" s="1" t="s">
        <v>926</v>
      </c>
      <c r="B82" s="27" t="s">
        <v>1060</v>
      </c>
      <c r="C82" s="28">
        <v>39329</v>
      </c>
      <c r="D82" s="7">
        <v>0.55555555555555558</v>
      </c>
      <c r="E82" s="1">
        <v>0.1</v>
      </c>
      <c r="F82" s="1" t="s">
        <v>57</v>
      </c>
      <c r="G82" s="1" t="s">
        <v>959</v>
      </c>
      <c r="H82" s="27" t="s">
        <v>886</v>
      </c>
      <c r="I82" s="27" t="s">
        <v>887</v>
      </c>
      <c r="J82" s="27" t="s">
        <v>888</v>
      </c>
      <c r="K82" s="2">
        <v>0.75</v>
      </c>
      <c r="L82" s="2">
        <v>0.25</v>
      </c>
      <c r="M82" s="27">
        <v>1230000</v>
      </c>
      <c r="N82" s="27">
        <v>1250000</v>
      </c>
      <c r="O82" s="27">
        <v>1260000</v>
      </c>
      <c r="P82" s="27">
        <v>1230000</v>
      </c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">
        <f t="shared" si="27"/>
        <v>1242500</v>
      </c>
      <c r="AD82" s="2">
        <f t="shared" si="28"/>
        <v>15000</v>
      </c>
      <c r="AE82" s="2">
        <f t="shared" si="29"/>
        <v>4</v>
      </c>
      <c r="AF82" s="27">
        <v>1410000</v>
      </c>
      <c r="AG82" s="27">
        <v>1420000</v>
      </c>
      <c r="AH82" s="27">
        <v>1500000</v>
      </c>
      <c r="AI82" s="27">
        <v>1450000</v>
      </c>
      <c r="AJ82" s="2">
        <f t="shared" si="30"/>
        <v>1445000</v>
      </c>
      <c r="AK82" s="2">
        <f t="shared" si="31"/>
        <v>40414.5188432738</v>
      </c>
      <c r="AL82" s="2">
        <f t="shared" si="32"/>
        <v>4</v>
      </c>
      <c r="AM82" s="2">
        <f t="shared" si="33"/>
        <v>1.9357708401150166E+17</v>
      </c>
      <c r="AN82" s="2">
        <f t="shared" si="34"/>
        <v>5.5912413420500552E+16</v>
      </c>
      <c r="AO82" s="2">
        <f t="shared" si="35"/>
        <v>3</v>
      </c>
      <c r="AP82" s="2">
        <f t="shared" si="36"/>
        <v>24.462998494740074</v>
      </c>
      <c r="AQ82" s="2">
        <f t="shared" si="37"/>
        <v>0.76489232840434507</v>
      </c>
      <c r="AR82" s="3" t="str">
        <f t="shared" si="38"/>
        <v>Nontoxic</v>
      </c>
      <c r="AS82" s="2">
        <f t="shared" si="39"/>
        <v>116.29778672032194</v>
      </c>
      <c r="AT82" s="26" t="s">
        <v>884</v>
      </c>
      <c r="AU82" s="4" t="s">
        <v>666</v>
      </c>
      <c r="AV82" s="2">
        <f t="shared" si="40"/>
        <v>3</v>
      </c>
      <c r="AW82" s="2">
        <f t="shared" si="41"/>
        <v>3</v>
      </c>
      <c r="AX82" s="2">
        <f t="shared" si="42"/>
        <v>225000000</v>
      </c>
      <c r="AY82" s="2">
        <f t="shared" si="43"/>
        <v>1633333333.333333</v>
      </c>
      <c r="AZ82" s="2">
        <f t="shared" si="44"/>
        <v>929166666.66666651</v>
      </c>
      <c r="BA82" s="2">
        <f t="shared" si="45"/>
        <v>1.1666666666666667</v>
      </c>
      <c r="BB82" s="2">
        <f t="shared" si="46"/>
        <v>2.1962511168827143</v>
      </c>
      <c r="BC82" s="2">
        <v>6.6349999999999998</v>
      </c>
      <c r="BD82" s="2" t="str">
        <f t="shared" si="47"/>
        <v>Same Var</v>
      </c>
      <c r="BE82" s="2">
        <f t="shared" si="48"/>
        <v>4.1293059226720187E-5</v>
      </c>
      <c r="BF82" s="2" t="str">
        <f t="shared" si="49"/>
        <v>NS</v>
      </c>
      <c r="BG82" s="2" t="str">
        <f t="shared" si="50"/>
        <v>NS</v>
      </c>
      <c r="BH82" s="2" t="str">
        <f t="shared" si="51"/>
        <v/>
      </c>
      <c r="BI82" s="2" t="str">
        <f t="shared" si="52"/>
        <v/>
      </c>
      <c r="BJ82" s="2" t="str">
        <f t="shared" si="53"/>
        <v/>
      </c>
    </row>
    <row r="83" spans="1:62" x14ac:dyDescent="0.2">
      <c r="A83" s="1" t="s">
        <v>926</v>
      </c>
      <c r="B83" s="27" t="s">
        <v>1063</v>
      </c>
      <c r="C83" s="28">
        <v>39329</v>
      </c>
      <c r="D83" s="7">
        <v>0.56944444444444442</v>
      </c>
      <c r="E83" s="1">
        <v>0.1</v>
      </c>
      <c r="F83" s="1" t="s">
        <v>57</v>
      </c>
      <c r="G83" s="1" t="s">
        <v>959</v>
      </c>
      <c r="H83" s="27" t="s">
        <v>886</v>
      </c>
      <c r="I83" s="27" t="s">
        <v>887</v>
      </c>
      <c r="J83" s="27" t="s">
        <v>888</v>
      </c>
      <c r="K83" s="2">
        <v>0.75</v>
      </c>
      <c r="L83" s="2">
        <v>0.25</v>
      </c>
      <c r="M83" s="27">
        <v>1230000</v>
      </c>
      <c r="N83" s="27">
        <v>1250000</v>
      </c>
      <c r="O83" s="27">
        <v>1260000</v>
      </c>
      <c r="P83" s="27">
        <v>1230000</v>
      </c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">
        <f t="shared" si="27"/>
        <v>1242500</v>
      </c>
      <c r="AD83" s="2">
        <f t="shared" si="28"/>
        <v>15000</v>
      </c>
      <c r="AE83" s="2">
        <f t="shared" si="29"/>
        <v>4</v>
      </c>
      <c r="AF83" s="27">
        <v>1370000</v>
      </c>
      <c r="AG83" s="27">
        <v>1360000</v>
      </c>
      <c r="AH83" s="27">
        <v>1340000</v>
      </c>
      <c r="AI83" s="27">
        <v>1410000</v>
      </c>
      <c r="AJ83" s="2">
        <f t="shared" si="30"/>
        <v>1370000</v>
      </c>
      <c r="AK83" s="2">
        <f t="shared" si="31"/>
        <v>29439.202887759489</v>
      </c>
      <c r="AL83" s="2">
        <f t="shared" si="32"/>
        <v>4</v>
      </c>
      <c r="AM83" s="2">
        <f t="shared" si="33"/>
        <v>6.1656511094835064E+16</v>
      </c>
      <c r="AN83" s="2">
        <f t="shared" si="34"/>
        <v>1.598185786494502E+16</v>
      </c>
      <c r="AO83" s="2">
        <f t="shared" si="35"/>
        <v>4</v>
      </c>
      <c r="AP83" s="2">
        <f t="shared" si="36"/>
        <v>27.80374513108092</v>
      </c>
      <c r="AQ83" s="2">
        <f t="shared" si="37"/>
        <v>0.74069708411268287</v>
      </c>
      <c r="AR83" s="3" t="str">
        <f t="shared" si="38"/>
        <v>Nontoxic</v>
      </c>
      <c r="AS83" s="2">
        <f t="shared" si="39"/>
        <v>110.26156941649899</v>
      </c>
      <c r="AT83" s="26" t="s">
        <v>884</v>
      </c>
      <c r="AU83" s="4" t="s">
        <v>666</v>
      </c>
      <c r="AV83" s="2">
        <f t="shared" si="40"/>
        <v>3</v>
      </c>
      <c r="AW83" s="2">
        <f t="shared" si="41"/>
        <v>3</v>
      </c>
      <c r="AX83" s="2">
        <f t="shared" si="42"/>
        <v>225000000</v>
      </c>
      <c r="AY83" s="2">
        <f t="shared" si="43"/>
        <v>866666666.66666663</v>
      </c>
      <c r="AZ83" s="2">
        <f t="shared" si="44"/>
        <v>545833333.33333337</v>
      </c>
      <c r="BA83" s="2">
        <f t="shared" si="45"/>
        <v>1.1666666666666667</v>
      </c>
      <c r="BB83" s="2">
        <f t="shared" si="46"/>
        <v>1.089957908922973</v>
      </c>
      <c r="BC83" s="2">
        <v>6.6349999999999998</v>
      </c>
      <c r="BD83" s="2" t="str">
        <f t="shared" si="47"/>
        <v>Same Var</v>
      </c>
      <c r="BE83" s="2">
        <f t="shared" si="48"/>
        <v>1.2409604347046372E-4</v>
      </c>
      <c r="BF83" s="2" t="str">
        <f t="shared" si="49"/>
        <v>NS</v>
      </c>
      <c r="BG83" s="2" t="str">
        <f t="shared" si="50"/>
        <v>NS</v>
      </c>
      <c r="BH83" s="2" t="str">
        <f t="shared" si="51"/>
        <v/>
      </c>
      <c r="BI83" s="2" t="str">
        <f t="shared" si="52"/>
        <v/>
      </c>
      <c r="BJ83" s="2" t="str">
        <f t="shared" si="53"/>
        <v/>
      </c>
    </row>
    <row r="84" spans="1:62" x14ac:dyDescent="0.2">
      <c r="A84" s="1" t="s">
        <v>926</v>
      </c>
      <c r="B84" s="27" t="s">
        <v>1304</v>
      </c>
      <c r="C84" s="28">
        <v>39329</v>
      </c>
      <c r="D84" s="7">
        <v>0.5</v>
      </c>
      <c r="E84" s="1">
        <v>0.1</v>
      </c>
      <c r="F84" s="1" t="s">
        <v>57</v>
      </c>
      <c r="G84" s="1" t="s">
        <v>959</v>
      </c>
      <c r="H84" s="27" t="s">
        <v>886</v>
      </c>
      <c r="I84" s="27" t="s">
        <v>887</v>
      </c>
      <c r="J84" s="27" t="s">
        <v>888</v>
      </c>
      <c r="K84" s="2">
        <v>0.75</v>
      </c>
      <c r="L84" s="2">
        <v>0.25</v>
      </c>
      <c r="M84" s="27">
        <v>1230000</v>
      </c>
      <c r="N84" s="27">
        <v>1250000</v>
      </c>
      <c r="O84" s="27">
        <v>1260000</v>
      </c>
      <c r="P84" s="27">
        <v>1230000</v>
      </c>
      <c r="Q84" s="29"/>
      <c r="R84" s="29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">
        <f t="shared" si="27"/>
        <v>1242500</v>
      </c>
      <c r="AD84" s="2">
        <f t="shared" si="28"/>
        <v>15000</v>
      </c>
      <c r="AE84" s="2">
        <f t="shared" si="29"/>
        <v>4</v>
      </c>
      <c r="AF84" s="27">
        <v>1320000</v>
      </c>
      <c r="AG84" s="27">
        <v>1300000</v>
      </c>
      <c r="AH84" s="27">
        <v>1320000</v>
      </c>
      <c r="AI84" s="27">
        <v>1420000</v>
      </c>
      <c r="AJ84" s="2">
        <f t="shared" si="30"/>
        <v>1340000</v>
      </c>
      <c r="AK84" s="2">
        <f t="shared" si="31"/>
        <v>54160.256030906407</v>
      </c>
      <c r="AL84" s="2">
        <f t="shared" si="32"/>
        <v>4</v>
      </c>
      <c r="AM84" s="2">
        <f t="shared" si="33"/>
        <v>5.851851569281687E+17</v>
      </c>
      <c r="AN84" s="2">
        <f t="shared" si="34"/>
        <v>1.7959296897605619E+17</v>
      </c>
      <c r="AO84" s="2">
        <f t="shared" si="35"/>
        <v>3</v>
      </c>
      <c r="AP84" s="2">
        <f t="shared" si="36"/>
        <v>14.756041676460756</v>
      </c>
      <c r="AQ84" s="2">
        <f t="shared" si="37"/>
        <v>0.76489232840434507</v>
      </c>
      <c r="AR84" s="3" t="str">
        <f t="shared" si="38"/>
        <v>Nontoxic</v>
      </c>
      <c r="AS84" s="2">
        <f t="shared" si="39"/>
        <v>107.84708249496981</v>
      </c>
      <c r="AT84" s="26" t="s">
        <v>884</v>
      </c>
      <c r="AU84" s="4" t="s">
        <v>666</v>
      </c>
      <c r="AV84" s="2">
        <f t="shared" si="40"/>
        <v>3</v>
      </c>
      <c r="AW84" s="2">
        <f t="shared" si="41"/>
        <v>3</v>
      </c>
      <c r="AX84" s="2">
        <f t="shared" si="42"/>
        <v>225000000</v>
      </c>
      <c r="AY84" s="2">
        <f t="shared" si="43"/>
        <v>2933333333.333334</v>
      </c>
      <c r="AZ84" s="2">
        <f t="shared" si="44"/>
        <v>1579166666.666667</v>
      </c>
      <c r="BA84" s="2">
        <f t="shared" si="45"/>
        <v>1.1666666666666667</v>
      </c>
      <c r="BB84" s="2">
        <f t="shared" si="46"/>
        <v>3.4182257334236477</v>
      </c>
      <c r="BC84" s="2">
        <v>6.6349999999999998</v>
      </c>
      <c r="BD84" s="2" t="str">
        <f t="shared" si="47"/>
        <v>Same Var</v>
      </c>
      <c r="BE84" s="2">
        <f t="shared" si="48"/>
        <v>6.6534476803622265E-3</v>
      </c>
      <c r="BF84" s="2" t="str">
        <f t="shared" si="49"/>
        <v>NS</v>
      </c>
      <c r="BG84" s="2" t="str">
        <f t="shared" si="50"/>
        <v>NS</v>
      </c>
      <c r="BH84" s="2" t="str">
        <f t="shared" si="51"/>
        <v/>
      </c>
      <c r="BI84" s="2" t="str">
        <f t="shared" si="52"/>
        <v/>
      </c>
      <c r="BJ84" s="2" t="str">
        <f t="shared" si="53"/>
        <v/>
      </c>
    </row>
    <row r="85" spans="1:62" x14ac:dyDescent="0.2">
      <c r="A85" s="1" t="s">
        <v>926</v>
      </c>
      <c r="B85" s="27" t="s">
        <v>1050</v>
      </c>
      <c r="C85" s="28">
        <v>38518</v>
      </c>
      <c r="D85" s="7">
        <v>0.39583333333333331</v>
      </c>
      <c r="E85" s="1">
        <v>0.1</v>
      </c>
      <c r="F85" s="1" t="s">
        <v>57</v>
      </c>
      <c r="G85" s="1" t="s">
        <v>1051</v>
      </c>
      <c r="H85" s="27" t="s">
        <v>886</v>
      </c>
      <c r="I85" s="27" t="s">
        <v>887</v>
      </c>
      <c r="J85" s="27" t="s">
        <v>888</v>
      </c>
      <c r="K85" s="2">
        <v>0.75</v>
      </c>
      <c r="L85" s="2">
        <v>0.25</v>
      </c>
      <c r="M85" s="27">
        <v>244300</v>
      </c>
      <c r="N85" s="27">
        <v>252000</v>
      </c>
      <c r="O85" s="27">
        <v>279400</v>
      </c>
      <c r="P85" s="27">
        <v>266800</v>
      </c>
      <c r="Q85" s="29"/>
      <c r="R85" s="29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">
        <f t="shared" si="27"/>
        <v>260625</v>
      </c>
      <c r="AD85" s="2">
        <f t="shared" si="28"/>
        <v>15615.457085849264</v>
      </c>
      <c r="AE85" s="2">
        <f t="shared" si="29"/>
        <v>4</v>
      </c>
      <c r="AF85" s="27">
        <v>2645100</v>
      </c>
      <c r="AG85" s="27">
        <v>2999600</v>
      </c>
      <c r="AH85" s="27">
        <v>3450000</v>
      </c>
      <c r="AI85" s="27">
        <v>2968100</v>
      </c>
      <c r="AJ85" s="2">
        <f t="shared" si="30"/>
        <v>3015700</v>
      </c>
      <c r="AK85" s="2">
        <f t="shared" si="31"/>
        <v>330900.70011006825</v>
      </c>
      <c r="AL85" s="2">
        <f t="shared" si="32"/>
        <v>4</v>
      </c>
      <c r="AM85" s="2">
        <f t="shared" si="33"/>
        <v>7.5120442168306237E+20</v>
      </c>
      <c r="AN85" s="2">
        <f t="shared" si="34"/>
        <v>2.4977570199151546E+20</v>
      </c>
      <c r="AO85" s="2">
        <f t="shared" si="35"/>
        <v>3</v>
      </c>
      <c r="AP85" s="2">
        <f t="shared" si="36"/>
        <v>17.035119586172222</v>
      </c>
      <c r="AQ85" s="2">
        <f t="shared" si="37"/>
        <v>0.76489232840434507</v>
      </c>
      <c r="AR85" s="3" t="str">
        <f t="shared" si="38"/>
        <v>Nontoxic</v>
      </c>
      <c r="AS85" s="2">
        <f t="shared" si="39"/>
        <v>1157.1031175059952</v>
      </c>
      <c r="AT85" s="26" t="s">
        <v>884</v>
      </c>
      <c r="AU85" s="4" t="s">
        <v>666</v>
      </c>
      <c r="AV85" s="2">
        <f t="shared" si="40"/>
        <v>3</v>
      </c>
      <c r="AW85" s="2">
        <f t="shared" si="41"/>
        <v>3</v>
      </c>
      <c r="AX85" s="2">
        <f t="shared" si="42"/>
        <v>243842500</v>
      </c>
      <c r="AY85" s="2">
        <f t="shared" si="43"/>
        <v>109495273333.33333</v>
      </c>
      <c r="AZ85" s="2">
        <f t="shared" si="44"/>
        <v>54869557916.666664</v>
      </c>
      <c r="BA85" s="2">
        <f t="shared" si="45"/>
        <v>1.1666666666666667</v>
      </c>
      <c r="BB85" s="2">
        <f t="shared" si="46"/>
        <v>12.150691096434439</v>
      </c>
      <c r="BC85" s="2">
        <v>6.6349999999999998</v>
      </c>
      <c r="BD85" s="2" t="str">
        <f t="shared" si="47"/>
        <v>Sig Diff Var</v>
      </c>
      <c r="BE85" s="2">
        <f t="shared" si="48"/>
        <v>2.3056087893984399E-4</v>
      </c>
      <c r="BF85" s="2" t="str">
        <f t="shared" si="49"/>
        <v>NS</v>
      </c>
      <c r="BG85" s="2" t="str">
        <f t="shared" si="50"/>
        <v>NS</v>
      </c>
      <c r="BH85" s="2" t="str">
        <f t="shared" si="51"/>
        <v/>
      </c>
      <c r="BI85" s="2" t="str">
        <f t="shared" si="52"/>
        <v/>
      </c>
      <c r="BJ85" s="2" t="str">
        <f t="shared" si="53"/>
        <v/>
      </c>
    </row>
    <row r="86" spans="1:62" x14ac:dyDescent="0.2">
      <c r="A86" s="1" t="s">
        <v>926</v>
      </c>
      <c r="B86" s="27" t="s">
        <v>1060</v>
      </c>
      <c r="C86" s="28">
        <v>38518</v>
      </c>
      <c r="D86" s="7">
        <v>0.44444444444444442</v>
      </c>
      <c r="E86" s="1">
        <v>0.1</v>
      </c>
      <c r="F86" s="1" t="s">
        <v>57</v>
      </c>
      <c r="G86" s="1" t="s">
        <v>1051</v>
      </c>
      <c r="H86" s="27" t="s">
        <v>886</v>
      </c>
      <c r="I86" s="27" t="s">
        <v>887</v>
      </c>
      <c r="J86" s="27" t="s">
        <v>888</v>
      </c>
      <c r="K86" s="2">
        <v>0.75</v>
      </c>
      <c r="L86" s="2">
        <v>0.25</v>
      </c>
      <c r="M86" s="27">
        <v>244300</v>
      </c>
      <c r="N86" s="27">
        <v>252000</v>
      </c>
      <c r="O86" s="27">
        <v>279400</v>
      </c>
      <c r="P86" s="27">
        <v>266800</v>
      </c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">
        <f t="shared" si="27"/>
        <v>260625</v>
      </c>
      <c r="AD86" s="2">
        <f t="shared" si="28"/>
        <v>15615.457085849264</v>
      </c>
      <c r="AE86" s="2">
        <f t="shared" si="29"/>
        <v>4</v>
      </c>
      <c r="AF86" s="27">
        <v>3923600</v>
      </c>
      <c r="AG86" s="27">
        <v>4219400</v>
      </c>
      <c r="AH86" s="27">
        <v>4080500</v>
      </c>
      <c r="AI86" s="27">
        <v>3831900</v>
      </c>
      <c r="AJ86" s="2">
        <f t="shared" si="30"/>
        <v>4013850</v>
      </c>
      <c r="AK86" s="2">
        <f t="shared" si="31"/>
        <v>171215.15703932289</v>
      </c>
      <c r="AL86" s="2">
        <f t="shared" si="32"/>
        <v>4</v>
      </c>
      <c r="AM86" s="2">
        <f t="shared" si="33"/>
        <v>5.4213001064828838E+19</v>
      </c>
      <c r="AN86" s="2">
        <f t="shared" si="34"/>
        <v>1.7903465526838843E+19</v>
      </c>
      <c r="AO86" s="2">
        <f t="shared" si="35"/>
        <v>3</v>
      </c>
      <c r="AP86" s="2">
        <f t="shared" si="36"/>
        <v>44.499325325095107</v>
      </c>
      <c r="AQ86" s="2">
        <f t="shared" si="37"/>
        <v>0.76489232840434507</v>
      </c>
      <c r="AR86" s="3" t="str">
        <f t="shared" si="38"/>
        <v>Nontoxic</v>
      </c>
      <c r="AS86" s="2">
        <f t="shared" si="39"/>
        <v>1540.0863309352519</v>
      </c>
      <c r="AT86" s="26" t="s">
        <v>884</v>
      </c>
      <c r="AU86" s="4" t="s">
        <v>666</v>
      </c>
      <c r="AV86" s="2">
        <f t="shared" si="40"/>
        <v>3</v>
      </c>
      <c r="AW86" s="2">
        <f t="shared" si="41"/>
        <v>3</v>
      </c>
      <c r="AX86" s="2">
        <f t="shared" si="42"/>
        <v>243842500</v>
      </c>
      <c r="AY86" s="2">
        <f t="shared" si="43"/>
        <v>29314630000</v>
      </c>
      <c r="AZ86" s="2">
        <f t="shared" si="44"/>
        <v>14779236250</v>
      </c>
      <c r="BA86" s="2">
        <f t="shared" si="45"/>
        <v>1.1666666666666667</v>
      </c>
      <c r="BB86" s="2">
        <f t="shared" si="46"/>
        <v>8.7932379197554837</v>
      </c>
      <c r="BC86" s="2">
        <v>6.6349999999999998</v>
      </c>
      <c r="BD86" s="2" t="str">
        <f t="shared" si="47"/>
        <v>Sig Diff Var</v>
      </c>
      <c r="BE86" s="2">
        <f t="shared" si="48"/>
        <v>1.1462405577629903E-5</v>
      </c>
      <c r="BF86" s="2" t="str">
        <f t="shared" si="49"/>
        <v>NS</v>
      </c>
      <c r="BG86" s="2" t="str">
        <f t="shared" si="50"/>
        <v>NS</v>
      </c>
      <c r="BH86" s="2" t="str">
        <f t="shared" si="51"/>
        <v/>
      </c>
      <c r="BI86" s="2" t="str">
        <f t="shared" si="52"/>
        <v/>
      </c>
      <c r="BJ86" s="2" t="str">
        <f t="shared" si="53"/>
        <v/>
      </c>
    </row>
    <row r="87" spans="1:62" x14ac:dyDescent="0.2">
      <c r="A87" s="1" t="s">
        <v>926</v>
      </c>
      <c r="B87" s="27" t="s">
        <v>1063</v>
      </c>
      <c r="C87" s="28">
        <v>38518</v>
      </c>
      <c r="D87" s="7">
        <v>0.54166666666666663</v>
      </c>
      <c r="E87" s="1">
        <v>0.1</v>
      </c>
      <c r="F87" s="1" t="s">
        <v>57</v>
      </c>
      <c r="G87" s="1" t="s">
        <v>1051</v>
      </c>
      <c r="H87" s="27" t="s">
        <v>886</v>
      </c>
      <c r="I87" s="27" t="s">
        <v>887</v>
      </c>
      <c r="J87" s="27" t="s">
        <v>888</v>
      </c>
      <c r="K87" s="2">
        <v>0.75</v>
      </c>
      <c r="L87" s="2">
        <v>0.25</v>
      </c>
      <c r="M87" s="27">
        <v>244300</v>
      </c>
      <c r="N87" s="27">
        <v>252000</v>
      </c>
      <c r="O87" s="27">
        <v>279400</v>
      </c>
      <c r="P87" s="27">
        <v>266800</v>
      </c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">
        <f t="shared" si="27"/>
        <v>260625</v>
      </c>
      <c r="AD87" s="2">
        <f t="shared" si="28"/>
        <v>15615.457085849264</v>
      </c>
      <c r="AE87" s="2">
        <f t="shared" si="29"/>
        <v>4</v>
      </c>
      <c r="AF87" s="27">
        <v>825000</v>
      </c>
      <c r="AG87" s="27">
        <v>704600</v>
      </c>
      <c r="AH87" s="27">
        <v>728100</v>
      </c>
      <c r="AI87" s="27">
        <v>802600</v>
      </c>
      <c r="AJ87" s="2">
        <f t="shared" si="30"/>
        <v>765075</v>
      </c>
      <c r="AK87" s="2">
        <f t="shared" si="31"/>
        <v>57802.847392379095</v>
      </c>
      <c r="AL87" s="2">
        <f t="shared" si="32"/>
        <v>4</v>
      </c>
      <c r="AM87" s="2">
        <f t="shared" si="33"/>
        <v>7.5617397340542426E+17</v>
      </c>
      <c r="AN87" s="2">
        <f t="shared" si="34"/>
        <v>2.3296301357601053E+17</v>
      </c>
      <c r="AO87" s="2">
        <f t="shared" si="35"/>
        <v>3</v>
      </c>
      <c r="AP87" s="2">
        <f t="shared" si="36"/>
        <v>19.316094196225151</v>
      </c>
      <c r="AQ87" s="2">
        <f t="shared" si="37"/>
        <v>0.76489232840434507</v>
      </c>
      <c r="AR87" s="3" t="str">
        <f t="shared" si="38"/>
        <v>Nontoxic</v>
      </c>
      <c r="AS87" s="2">
        <f t="shared" si="39"/>
        <v>293.55395683453236</v>
      </c>
      <c r="AT87" s="26" t="s">
        <v>884</v>
      </c>
      <c r="AU87" s="4" t="s">
        <v>666</v>
      </c>
      <c r="AV87" s="2">
        <f t="shared" si="40"/>
        <v>3</v>
      </c>
      <c r="AW87" s="2">
        <f t="shared" si="41"/>
        <v>3</v>
      </c>
      <c r="AX87" s="2">
        <f t="shared" si="42"/>
        <v>243842500</v>
      </c>
      <c r="AY87" s="2">
        <f t="shared" si="43"/>
        <v>3341169166.666667</v>
      </c>
      <c r="AZ87" s="2">
        <f t="shared" si="44"/>
        <v>1792505833.3333333</v>
      </c>
      <c r="BA87" s="2">
        <f t="shared" si="45"/>
        <v>1.1666666666666667</v>
      </c>
      <c r="BB87" s="2">
        <f t="shared" si="46"/>
        <v>3.5283627098985773</v>
      </c>
      <c r="BC87" s="2">
        <v>6.6349999999999998</v>
      </c>
      <c r="BD87" s="2" t="str">
        <f t="shared" si="47"/>
        <v>Same Var</v>
      </c>
      <c r="BE87" s="2">
        <f t="shared" si="48"/>
        <v>1.3957585616586839E-6</v>
      </c>
      <c r="BF87" s="2" t="str">
        <f t="shared" si="49"/>
        <v>NS</v>
      </c>
      <c r="BG87" s="2" t="str">
        <f t="shared" si="50"/>
        <v>NS</v>
      </c>
      <c r="BH87" s="2" t="str">
        <f t="shared" si="51"/>
        <v/>
      </c>
      <c r="BI87" s="2" t="str">
        <f t="shared" si="52"/>
        <v/>
      </c>
      <c r="BJ87" s="2" t="str">
        <f t="shared" si="53"/>
        <v/>
      </c>
    </row>
    <row r="88" spans="1:62" x14ac:dyDescent="0.2">
      <c r="A88" s="1" t="s">
        <v>926</v>
      </c>
      <c r="B88" s="27" t="s">
        <v>1064</v>
      </c>
      <c r="C88" s="28">
        <v>38518</v>
      </c>
      <c r="D88" s="7">
        <v>0.3611111111111111</v>
      </c>
      <c r="E88" s="1">
        <v>0.1</v>
      </c>
      <c r="F88" s="1" t="s">
        <v>57</v>
      </c>
      <c r="G88" s="1" t="s">
        <v>1051</v>
      </c>
      <c r="H88" s="27" t="s">
        <v>886</v>
      </c>
      <c r="I88" s="27" t="s">
        <v>887</v>
      </c>
      <c r="J88" s="27" t="s">
        <v>888</v>
      </c>
      <c r="K88" s="2">
        <v>0.75</v>
      </c>
      <c r="L88" s="2">
        <v>0.25</v>
      </c>
      <c r="M88" s="27">
        <v>244300</v>
      </c>
      <c r="N88" s="27">
        <v>252000</v>
      </c>
      <c r="O88" s="27">
        <v>279400</v>
      </c>
      <c r="P88" s="27">
        <v>266800</v>
      </c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">
        <f t="shared" si="27"/>
        <v>260625</v>
      </c>
      <c r="AD88" s="2">
        <f t="shared" si="28"/>
        <v>15615.457085849264</v>
      </c>
      <c r="AE88" s="2">
        <f t="shared" si="29"/>
        <v>4</v>
      </c>
      <c r="AF88" s="27">
        <v>3850800</v>
      </c>
      <c r="AG88" s="27">
        <v>3654000</v>
      </c>
      <c r="AH88" s="27">
        <v>3538100</v>
      </c>
      <c r="AI88" s="27">
        <v>3826800</v>
      </c>
      <c r="AJ88" s="2">
        <f t="shared" si="30"/>
        <v>3717425</v>
      </c>
      <c r="AK88" s="2">
        <f t="shared" si="31"/>
        <v>148247.50419484303</v>
      </c>
      <c r="AL88" s="2">
        <f t="shared" si="32"/>
        <v>4</v>
      </c>
      <c r="AM88" s="2">
        <f t="shared" si="33"/>
        <v>3.0565649902486893E+19</v>
      </c>
      <c r="AN88" s="2">
        <f t="shared" si="34"/>
        <v>1.0062948281674392E+19</v>
      </c>
      <c r="AO88" s="2">
        <f t="shared" si="35"/>
        <v>3</v>
      </c>
      <c r="AP88" s="2">
        <f t="shared" si="36"/>
        <v>47.366963873492274</v>
      </c>
      <c r="AQ88" s="2">
        <f t="shared" si="37"/>
        <v>0.76489232840434507</v>
      </c>
      <c r="AR88" s="3" t="str">
        <f t="shared" si="38"/>
        <v>Nontoxic</v>
      </c>
      <c r="AS88" s="2">
        <f t="shared" si="39"/>
        <v>1426.3501199040768</v>
      </c>
      <c r="AT88" s="26" t="s">
        <v>884</v>
      </c>
      <c r="AU88" s="4" t="s">
        <v>666</v>
      </c>
      <c r="AV88" s="2">
        <f t="shared" si="40"/>
        <v>3</v>
      </c>
      <c r="AW88" s="2">
        <f t="shared" si="41"/>
        <v>3</v>
      </c>
      <c r="AX88" s="2">
        <f t="shared" si="42"/>
        <v>243842500</v>
      </c>
      <c r="AY88" s="2">
        <f t="shared" si="43"/>
        <v>21977322500</v>
      </c>
      <c r="AZ88" s="2">
        <f t="shared" si="44"/>
        <v>11110582500</v>
      </c>
      <c r="BA88" s="2">
        <f t="shared" si="45"/>
        <v>1.1666666666666667</v>
      </c>
      <c r="BB88" s="2">
        <f t="shared" si="46"/>
        <v>8.0666169240426893</v>
      </c>
      <c r="BC88" s="2">
        <v>6.6349999999999998</v>
      </c>
      <c r="BD88" s="2" t="str">
        <f t="shared" si="47"/>
        <v>Sig Diff Var</v>
      </c>
      <c r="BE88" s="2">
        <f t="shared" si="48"/>
        <v>9.084024088598161E-6</v>
      </c>
      <c r="BF88" s="2" t="str">
        <f t="shared" si="49"/>
        <v>NS</v>
      </c>
      <c r="BG88" s="2" t="str">
        <f t="shared" si="50"/>
        <v>NS</v>
      </c>
      <c r="BH88" s="2" t="str">
        <f t="shared" si="51"/>
        <v/>
      </c>
      <c r="BI88" s="2" t="str">
        <f t="shared" si="52"/>
        <v/>
      </c>
      <c r="BJ88" s="2" t="str">
        <f t="shared" si="53"/>
        <v/>
      </c>
    </row>
    <row r="89" spans="1:62" x14ac:dyDescent="0.2">
      <c r="A89" s="1" t="s">
        <v>926</v>
      </c>
      <c r="B89" s="27" t="s">
        <v>1066</v>
      </c>
      <c r="C89" s="28">
        <v>38518</v>
      </c>
      <c r="D89" s="7">
        <v>0.3125</v>
      </c>
      <c r="E89" s="1">
        <v>0.1</v>
      </c>
      <c r="F89" s="1" t="s">
        <v>57</v>
      </c>
      <c r="G89" s="1" t="s">
        <v>1051</v>
      </c>
      <c r="H89" s="27" t="s">
        <v>886</v>
      </c>
      <c r="I89" s="27" t="s">
        <v>887</v>
      </c>
      <c r="J89" s="27" t="s">
        <v>888</v>
      </c>
      <c r="K89" s="2">
        <v>0.75</v>
      </c>
      <c r="L89" s="2">
        <v>0.25</v>
      </c>
      <c r="M89" s="27">
        <v>244300</v>
      </c>
      <c r="N89" s="27">
        <v>252000</v>
      </c>
      <c r="O89" s="27">
        <v>279400</v>
      </c>
      <c r="P89" s="27">
        <v>266800</v>
      </c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">
        <f t="shared" si="27"/>
        <v>260625</v>
      </c>
      <c r="AD89" s="2">
        <f t="shared" si="28"/>
        <v>15615.457085849264</v>
      </c>
      <c r="AE89" s="2">
        <f t="shared" si="29"/>
        <v>4</v>
      </c>
      <c r="AF89" s="27">
        <v>2451400</v>
      </c>
      <c r="AG89" s="27">
        <v>2448800</v>
      </c>
      <c r="AH89" s="27">
        <v>3331500</v>
      </c>
      <c r="AI89" s="27">
        <v>3003200</v>
      </c>
      <c r="AJ89" s="2">
        <f t="shared" si="30"/>
        <v>2808725</v>
      </c>
      <c r="AK89" s="2">
        <f t="shared" si="31"/>
        <v>435255.24599557288</v>
      </c>
      <c r="AL89" s="2">
        <f t="shared" si="32"/>
        <v>4</v>
      </c>
      <c r="AM89" s="2">
        <f t="shared" si="33"/>
        <v>2.2463877020022559E+21</v>
      </c>
      <c r="AN89" s="2">
        <f t="shared" si="34"/>
        <v>7.4771319922381331E+20</v>
      </c>
      <c r="AO89" s="2">
        <f t="shared" si="35"/>
        <v>3</v>
      </c>
      <c r="AP89" s="2">
        <f t="shared" si="36"/>
        <v>12.003580781767662</v>
      </c>
      <c r="AQ89" s="2">
        <f t="shared" si="37"/>
        <v>0.76489232840434507</v>
      </c>
      <c r="AR89" s="3" t="str">
        <f t="shared" si="38"/>
        <v>Nontoxic</v>
      </c>
      <c r="AS89" s="2">
        <f t="shared" si="39"/>
        <v>1077.6882494004797</v>
      </c>
      <c r="AT89" s="26" t="s">
        <v>884</v>
      </c>
      <c r="AU89" s="4" t="s">
        <v>666</v>
      </c>
      <c r="AV89" s="2">
        <f t="shared" si="40"/>
        <v>3</v>
      </c>
      <c r="AW89" s="2">
        <f t="shared" si="41"/>
        <v>3</v>
      </c>
      <c r="AX89" s="2">
        <f t="shared" si="42"/>
        <v>243842500</v>
      </c>
      <c r="AY89" s="2">
        <f t="shared" si="43"/>
        <v>189447129166.66666</v>
      </c>
      <c r="AZ89" s="2">
        <f t="shared" si="44"/>
        <v>94845485833.333328</v>
      </c>
      <c r="BA89" s="2">
        <f t="shared" si="45"/>
        <v>1.1666666666666667</v>
      </c>
      <c r="BB89" s="2">
        <f t="shared" si="46"/>
        <v>13.555596793353384</v>
      </c>
      <c r="BC89" s="2">
        <v>6.6349999999999998</v>
      </c>
      <c r="BD89" s="2" t="str">
        <f t="shared" si="47"/>
        <v>Sig Diff Var</v>
      </c>
      <c r="BE89" s="2">
        <f t="shared" si="48"/>
        <v>6.6253401404339329E-4</v>
      </c>
      <c r="BF89" s="2" t="str">
        <f t="shared" si="49"/>
        <v>NS</v>
      </c>
      <c r="BG89" s="2" t="str">
        <f t="shared" si="50"/>
        <v>NS</v>
      </c>
      <c r="BH89" s="2" t="str">
        <f t="shared" si="51"/>
        <v/>
      </c>
      <c r="BI89" s="2" t="str">
        <f t="shared" si="52"/>
        <v/>
      </c>
      <c r="BJ89" s="2" t="str">
        <f t="shared" si="53"/>
        <v/>
      </c>
    </row>
    <row r="90" spans="1:62" x14ac:dyDescent="0.2">
      <c r="A90" s="1" t="s">
        <v>926</v>
      </c>
      <c r="B90" s="27" t="s">
        <v>1282</v>
      </c>
      <c r="C90" s="28">
        <v>38944</v>
      </c>
      <c r="D90" s="7">
        <v>0.56944444444444442</v>
      </c>
      <c r="E90" s="1">
        <v>0.1</v>
      </c>
      <c r="F90" s="1" t="s">
        <v>57</v>
      </c>
      <c r="G90" s="1" t="s">
        <v>1288</v>
      </c>
      <c r="H90" s="27" t="s">
        <v>886</v>
      </c>
      <c r="I90" s="27" t="s">
        <v>887</v>
      </c>
      <c r="J90" s="27" t="s">
        <v>888</v>
      </c>
      <c r="K90" s="2">
        <v>0.75</v>
      </c>
      <c r="L90" s="2">
        <v>0.25</v>
      </c>
      <c r="M90" s="27">
        <v>209900</v>
      </c>
      <c r="N90" s="27">
        <v>244400</v>
      </c>
      <c r="O90" s="27">
        <v>238000</v>
      </c>
      <c r="P90" s="27">
        <v>240100</v>
      </c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">
        <f t="shared" si="27"/>
        <v>233100</v>
      </c>
      <c r="AD90" s="2">
        <f t="shared" si="28"/>
        <v>15694.372664535953</v>
      </c>
      <c r="AE90" s="2">
        <f t="shared" si="29"/>
        <v>4</v>
      </c>
      <c r="AF90" s="27">
        <v>831700</v>
      </c>
      <c r="AG90" s="27">
        <v>947900</v>
      </c>
      <c r="AH90" s="27">
        <v>1075600</v>
      </c>
      <c r="AI90" s="27">
        <v>863700</v>
      </c>
      <c r="AJ90" s="2">
        <f t="shared" si="30"/>
        <v>929725</v>
      </c>
      <c r="AK90" s="2">
        <f t="shared" si="31"/>
        <v>108900.63896353715</v>
      </c>
      <c r="AL90" s="2">
        <f t="shared" si="32"/>
        <v>4</v>
      </c>
      <c r="AM90" s="2">
        <f t="shared" si="33"/>
        <v>8.9968509005156321E+18</v>
      </c>
      <c r="AN90" s="2">
        <f t="shared" si="34"/>
        <v>2.9304866480373719E+18</v>
      </c>
      <c r="AO90" s="2">
        <f t="shared" si="35"/>
        <v>3</v>
      </c>
      <c r="AP90" s="2">
        <f t="shared" si="36"/>
        <v>13.783731178615096</v>
      </c>
      <c r="AQ90" s="2">
        <f t="shared" si="37"/>
        <v>0.76489232840434507</v>
      </c>
      <c r="AR90" s="3" t="str">
        <f t="shared" si="38"/>
        <v>Nontoxic</v>
      </c>
      <c r="AS90" s="2">
        <f t="shared" si="39"/>
        <v>398.85242385242384</v>
      </c>
      <c r="AT90" s="26" t="s">
        <v>884</v>
      </c>
      <c r="AU90" s="4" t="s">
        <v>666</v>
      </c>
      <c r="AV90" s="2">
        <f t="shared" si="40"/>
        <v>3</v>
      </c>
      <c r="AW90" s="2">
        <f t="shared" si="41"/>
        <v>3</v>
      </c>
      <c r="AX90" s="2">
        <f t="shared" si="42"/>
        <v>246313333.33333334</v>
      </c>
      <c r="AY90" s="2">
        <f t="shared" si="43"/>
        <v>11859349166.666664</v>
      </c>
      <c r="AZ90" s="2">
        <f t="shared" si="44"/>
        <v>6052831249.999999</v>
      </c>
      <c r="BA90" s="2">
        <f t="shared" si="45"/>
        <v>1.1666666666666667</v>
      </c>
      <c r="BB90" s="2">
        <f t="shared" si="46"/>
        <v>6.5033655444874343</v>
      </c>
      <c r="BC90" s="2">
        <v>6.6349999999999998</v>
      </c>
      <c r="BD90" s="2" t="str">
        <f t="shared" si="47"/>
        <v>Same Var</v>
      </c>
      <c r="BE90" s="2">
        <f t="shared" si="48"/>
        <v>7.4330505393642778E-6</v>
      </c>
      <c r="BF90" s="2" t="str">
        <f t="shared" si="49"/>
        <v>NS</v>
      </c>
      <c r="BG90" s="2" t="str">
        <f t="shared" si="50"/>
        <v>NS</v>
      </c>
      <c r="BH90" s="2" t="str">
        <f t="shared" si="51"/>
        <v/>
      </c>
      <c r="BI90" s="2" t="str">
        <f t="shared" si="52"/>
        <v/>
      </c>
      <c r="BJ90" s="2" t="str">
        <f t="shared" si="53"/>
        <v/>
      </c>
    </row>
    <row r="91" spans="1:62" x14ac:dyDescent="0.2">
      <c r="A91" s="1" t="s">
        <v>926</v>
      </c>
      <c r="B91" s="27" t="s">
        <v>1290</v>
      </c>
      <c r="C91" s="28">
        <v>38944</v>
      </c>
      <c r="D91" s="7">
        <v>0.51388888888888884</v>
      </c>
      <c r="E91" s="1">
        <v>0.1</v>
      </c>
      <c r="F91" s="1" t="s">
        <v>57</v>
      </c>
      <c r="G91" s="1" t="s">
        <v>1288</v>
      </c>
      <c r="H91" s="27" t="s">
        <v>886</v>
      </c>
      <c r="I91" s="27" t="s">
        <v>887</v>
      </c>
      <c r="J91" s="27" t="s">
        <v>888</v>
      </c>
      <c r="K91" s="2">
        <v>0.75</v>
      </c>
      <c r="L91" s="2">
        <v>0.25</v>
      </c>
      <c r="M91" s="27">
        <v>209900</v>
      </c>
      <c r="N91" s="27">
        <v>244400</v>
      </c>
      <c r="O91" s="27">
        <v>238000</v>
      </c>
      <c r="P91" s="27">
        <v>240100</v>
      </c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">
        <f t="shared" si="27"/>
        <v>233100</v>
      </c>
      <c r="AD91" s="2">
        <f t="shared" si="28"/>
        <v>15694.372664535953</v>
      </c>
      <c r="AE91" s="2">
        <f t="shared" si="29"/>
        <v>4</v>
      </c>
      <c r="AF91" s="27">
        <v>1536100</v>
      </c>
      <c r="AG91" s="27">
        <v>1443800</v>
      </c>
      <c r="AH91" s="27">
        <v>1242900</v>
      </c>
      <c r="AI91" s="27">
        <v>1577600</v>
      </c>
      <c r="AJ91" s="2">
        <f t="shared" si="30"/>
        <v>1450100</v>
      </c>
      <c r="AK91" s="2">
        <f t="shared" si="31"/>
        <v>149023.24203514922</v>
      </c>
      <c r="AL91" s="2">
        <f t="shared" si="32"/>
        <v>4</v>
      </c>
      <c r="AM91" s="2">
        <f t="shared" si="33"/>
        <v>3.1210317205004431E+19</v>
      </c>
      <c r="AN91" s="2">
        <f t="shared" si="34"/>
        <v>1.027523340168585E+19</v>
      </c>
      <c r="AO91" s="2">
        <f t="shared" si="35"/>
        <v>3</v>
      </c>
      <c r="AP91" s="2">
        <f t="shared" si="36"/>
        <v>17.061974964645252</v>
      </c>
      <c r="AQ91" s="2">
        <f t="shared" si="37"/>
        <v>0.76489232840434507</v>
      </c>
      <c r="AR91" s="3" t="str">
        <f t="shared" si="38"/>
        <v>Nontoxic</v>
      </c>
      <c r="AS91" s="2">
        <f t="shared" si="39"/>
        <v>622.0935220935221</v>
      </c>
      <c r="AT91" s="26" t="s">
        <v>884</v>
      </c>
      <c r="AU91" s="4" t="s">
        <v>666</v>
      </c>
      <c r="AV91" s="2">
        <f t="shared" si="40"/>
        <v>3</v>
      </c>
      <c r="AW91" s="2">
        <f t="shared" si="41"/>
        <v>3</v>
      </c>
      <c r="AX91" s="2">
        <f t="shared" si="42"/>
        <v>246313333.33333334</v>
      </c>
      <c r="AY91" s="2">
        <f t="shared" si="43"/>
        <v>22207926666.666664</v>
      </c>
      <c r="AZ91" s="2">
        <f t="shared" si="44"/>
        <v>11227119999.999998</v>
      </c>
      <c r="BA91" s="2">
        <f t="shared" si="45"/>
        <v>1.1666666666666667</v>
      </c>
      <c r="BB91" s="2">
        <f t="shared" si="46"/>
        <v>8.0675128760593271</v>
      </c>
      <c r="BC91" s="2">
        <v>6.6349999999999998</v>
      </c>
      <c r="BD91" s="2" t="str">
        <f t="shared" si="47"/>
        <v>Sig Diff Var</v>
      </c>
      <c r="BE91" s="2">
        <f t="shared" si="48"/>
        <v>2.2395387008069972E-4</v>
      </c>
      <c r="BF91" s="2" t="str">
        <f t="shared" si="49"/>
        <v>NS</v>
      </c>
      <c r="BG91" s="2" t="str">
        <f t="shared" si="50"/>
        <v>NS</v>
      </c>
      <c r="BH91" s="2" t="str">
        <f t="shared" si="51"/>
        <v/>
      </c>
      <c r="BI91" s="2" t="str">
        <f t="shared" si="52"/>
        <v/>
      </c>
      <c r="BJ91" s="2" t="str">
        <f t="shared" si="53"/>
        <v/>
      </c>
    </row>
    <row r="92" spans="1:62" x14ac:dyDescent="0.2">
      <c r="A92" s="1" t="s">
        <v>926</v>
      </c>
      <c r="B92" s="27" t="s">
        <v>1293</v>
      </c>
      <c r="C92" s="28">
        <v>38944</v>
      </c>
      <c r="D92" s="7">
        <v>0.4375</v>
      </c>
      <c r="E92" s="1">
        <v>0.1</v>
      </c>
      <c r="F92" s="1" t="s">
        <v>57</v>
      </c>
      <c r="G92" s="1" t="s">
        <v>1288</v>
      </c>
      <c r="H92" s="27" t="s">
        <v>886</v>
      </c>
      <c r="I92" s="27" t="s">
        <v>887</v>
      </c>
      <c r="J92" s="27" t="s">
        <v>888</v>
      </c>
      <c r="K92" s="2">
        <v>0.75</v>
      </c>
      <c r="L92" s="2">
        <v>0.25</v>
      </c>
      <c r="M92" s="27">
        <v>209900</v>
      </c>
      <c r="N92" s="27">
        <v>244400</v>
      </c>
      <c r="O92" s="27">
        <v>238000</v>
      </c>
      <c r="P92" s="27">
        <v>240100</v>
      </c>
      <c r="Q92" s="29"/>
      <c r="R92" s="29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">
        <f t="shared" si="27"/>
        <v>233100</v>
      </c>
      <c r="AD92" s="2">
        <f t="shared" si="28"/>
        <v>15694.372664535953</v>
      </c>
      <c r="AE92" s="2">
        <f t="shared" si="29"/>
        <v>4</v>
      </c>
      <c r="AF92" s="27">
        <v>1219000</v>
      </c>
      <c r="AG92" s="27">
        <v>1235800</v>
      </c>
      <c r="AH92" s="27">
        <v>1138400</v>
      </c>
      <c r="AI92" s="27">
        <v>1213200</v>
      </c>
      <c r="AJ92" s="2">
        <f t="shared" si="30"/>
        <v>1201600</v>
      </c>
      <c r="AK92" s="2">
        <f t="shared" si="31"/>
        <v>43209.566841923639</v>
      </c>
      <c r="AL92" s="2">
        <f t="shared" si="32"/>
        <v>4</v>
      </c>
      <c r="AM92" s="2">
        <f t="shared" si="33"/>
        <v>2.5140645172839629E+17</v>
      </c>
      <c r="AN92" s="2">
        <f t="shared" si="34"/>
        <v>7.3023633055298752E+16</v>
      </c>
      <c r="AO92" s="2">
        <f t="shared" si="35"/>
        <v>3</v>
      </c>
      <c r="AP92" s="2">
        <f t="shared" si="36"/>
        <v>45.854417539740567</v>
      </c>
      <c r="AQ92" s="2">
        <f t="shared" si="37"/>
        <v>0.76489232840434507</v>
      </c>
      <c r="AR92" s="3" t="str">
        <f t="shared" si="38"/>
        <v>Nontoxic</v>
      </c>
      <c r="AS92" s="2">
        <f t="shared" si="39"/>
        <v>515.48691548691545</v>
      </c>
      <c r="AT92" s="26" t="s">
        <v>884</v>
      </c>
      <c r="AU92" s="4" t="s">
        <v>666</v>
      </c>
      <c r="AV92" s="2">
        <f t="shared" si="40"/>
        <v>3</v>
      </c>
      <c r="AW92" s="2">
        <f t="shared" si="41"/>
        <v>3</v>
      </c>
      <c r="AX92" s="2">
        <f t="shared" si="42"/>
        <v>246313333.33333334</v>
      </c>
      <c r="AY92" s="2">
        <f t="shared" si="43"/>
        <v>1867066666.6666667</v>
      </c>
      <c r="AZ92" s="2">
        <f t="shared" si="44"/>
        <v>1056690000</v>
      </c>
      <c r="BA92" s="2">
        <f t="shared" si="45"/>
        <v>1.1666666666666667</v>
      </c>
      <c r="BB92" s="2">
        <f t="shared" si="46"/>
        <v>2.2810243653195568</v>
      </c>
      <c r="BC92" s="2">
        <v>6.6349999999999998</v>
      </c>
      <c r="BD92" s="2" t="str">
        <f t="shared" si="47"/>
        <v>Same Var</v>
      </c>
      <c r="BE92" s="2">
        <f t="shared" si="48"/>
        <v>5.9783633400281738E-9</v>
      </c>
      <c r="BF92" s="2" t="str">
        <f t="shared" si="49"/>
        <v>NS</v>
      </c>
      <c r="BG92" s="2" t="str">
        <f t="shared" si="50"/>
        <v>NS</v>
      </c>
      <c r="BH92" s="2" t="str">
        <f t="shared" si="51"/>
        <v/>
      </c>
      <c r="BI92" s="2" t="str">
        <f t="shared" si="52"/>
        <v/>
      </c>
      <c r="BJ92" s="2" t="str">
        <f t="shared" si="53"/>
        <v/>
      </c>
    </row>
    <row r="93" spans="1:62" x14ac:dyDescent="0.2">
      <c r="A93" s="1" t="s">
        <v>926</v>
      </c>
      <c r="B93" s="27" t="s">
        <v>1303</v>
      </c>
      <c r="C93" s="28">
        <v>38944</v>
      </c>
      <c r="D93" s="7">
        <v>0.3611111111111111</v>
      </c>
      <c r="E93" s="1">
        <v>0.1</v>
      </c>
      <c r="F93" s="1" t="s">
        <v>57</v>
      </c>
      <c r="G93" s="1" t="s">
        <v>1288</v>
      </c>
      <c r="H93" s="27" t="s">
        <v>886</v>
      </c>
      <c r="I93" s="27" t="s">
        <v>887</v>
      </c>
      <c r="J93" s="27" t="s">
        <v>888</v>
      </c>
      <c r="K93" s="2">
        <v>0.75</v>
      </c>
      <c r="L93" s="2">
        <v>0.25</v>
      </c>
      <c r="M93" s="27">
        <v>209900</v>
      </c>
      <c r="N93" s="27">
        <v>244400</v>
      </c>
      <c r="O93" s="27">
        <v>238000</v>
      </c>
      <c r="P93" s="27">
        <v>240100</v>
      </c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">
        <f t="shared" si="27"/>
        <v>233100</v>
      </c>
      <c r="AD93" s="2">
        <f t="shared" si="28"/>
        <v>15694.372664535953</v>
      </c>
      <c r="AE93" s="2">
        <f t="shared" si="29"/>
        <v>4</v>
      </c>
      <c r="AF93" s="27">
        <v>2138300</v>
      </c>
      <c r="AG93" s="27">
        <v>2200100</v>
      </c>
      <c r="AH93" s="27">
        <v>2071900</v>
      </c>
      <c r="AI93" s="27">
        <v>1730200</v>
      </c>
      <c r="AJ93" s="2">
        <f t="shared" si="30"/>
        <v>2035125</v>
      </c>
      <c r="AK93" s="2">
        <f t="shared" si="31"/>
        <v>209915.44924881859</v>
      </c>
      <c r="AL93" s="2">
        <f t="shared" si="32"/>
        <v>4</v>
      </c>
      <c r="AM93" s="2">
        <f t="shared" si="33"/>
        <v>1.2211933571571148E+20</v>
      </c>
      <c r="AN93" s="2">
        <f t="shared" si="34"/>
        <v>4.045206228114015E+19</v>
      </c>
      <c r="AO93" s="2">
        <f t="shared" si="35"/>
        <v>3</v>
      </c>
      <c r="AP93" s="2">
        <f t="shared" si="36"/>
        <v>17.696479517321034</v>
      </c>
      <c r="AQ93" s="2">
        <f t="shared" si="37"/>
        <v>0.76489232840434507</v>
      </c>
      <c r="AR93" s="3" t="str">
        <f t="shared" si="38"/>
        <v>Nontoxic</v>
      </c>
      <c r="AS93" s="2">
        <f t="shared" si="39"/>
        <v>873.06949806949808</v>
      </c>
      <c r="AT93" s="26" t="s">
        <v>884</v>
      </c>
      <c r="AU93" s="4" t="s">
        <v>666</v>
      </c>
      <c r="AV93" s="2">
        <f t="shared" si="40"/>
        <v>3</v>
      </c>
      <c r="AW93" s="2">
        <f t="shared" si="41"/>
        <v>3</v>
      </c>
      <c r="AX93" s="2">
        <f t="shared" si="42"/>
        <v>246313333.33333334</v>
      </c>
      <c r="AY93" s="2">
        <f t="shared" si="43"/>
        <v>44064495833.333336</v>
      </c>
      <c r="AZ93" s="2">
        <f t="shared" si="44"/>
        <v>22155404583.333332</v>
      </c>
      <c r="BA93" s="2">
        <f t="shared" si="45"/>
        <v>1.1666666666666667</v>
      </c>
      <c r="BB93" s="2">
        <f t="shared" si="46"/>
        <v>9.8014098797821614</v>
      </c>
      <c r="BC93" s="2">
        <v>6.6349999999999998</v>
      </c>
      <c r="BD93" s="2" t="str">
        <f t="shared" si="47"/>
        <v>Sig Diff Var</v>
      </c>
      <c r="BE93" s="2">
        <f t="shared" si="48"/>
        <v>2.0338461948408147E-4</v>
      </c>
      <c r="BF93" s="2" t="str">
        <f t="shared" si="49"/>
        <v>NS</v>
      </c>
      <c r="BG93" s="2" t="str">
        <f t="shared" si="50"/>
        <v>NS</v>
      </c>
      <c r="BH93" s="2" t="str">
        <f t="shared" si="51"/>
        <v/>
      </c>
      <c r="BI93" s="2" t="str">
        <f t="shared" si="52"/>
        <v/>
      </c>
      <c r="BJ93" s="2" t="str">
        <f t="shared" si="53"/>
        <v/>
      </c>
    </row>
    <row r="94" spans="1:62" x14ac:dyDescent="0.2">
      <c r="A94" s="1" t="s">
        <v>926</v>
      </c>
      <c r="B94" s="27" t="s">
        <v>1081</v>
      </c>
      <c r="C94" s="28">
        <v>38909</v>
      </c>
      <c r="D94" s="7">
        <v>0.58333333333333337</v>
      </c>
      <c r="E94" s="1">
        <v>0.1</v>
      </c>
      <c r="F94" s="1" t="s">
        <v>57</v>
      </c>
      <c r="G94" s="1" t="s">
        <v>1084</v>
      </c>
      <c r="H94" s="27" t="s">
        <v>886</v>
      </c>
      <c r="I94" s="27" t="s">
        <v>887</v>
      </c>
      <c r="J94" s="27" t="s">
        <v>888</v>
      </c>
      <c r="K94" s="2">
        <v>0.75</v>
      </c>
      <c r="L94" s="2">
        <v>0.25</v>
      </c>
      <c r="M94" s="27">
        <v>716900</v>
      </c>
      <c r="N94" s="27">
        <v>699800</v>
      </c>
      <c r="O94" s="27">
        <v>691400</v>
      </c>
      <c r="P94" s="27">
        <v>726200</v>
      </c>
      <c r="Q94" s="29"/>
      <c r="R94" s="29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">
        <f t="shared" si="27"/>
        <v>708575</v>
      </c>
      <c r="AD94" s="2">
        <f t="shared" si="28"/>
        <v>15831.692897476252</v>
      </c>
      <c r="AE94" s="2">
        <f t="shared" si="29"/>
        <v>4</v>
      </c>
      <c r="AF94" s="27">
        <v>2162900</v>
      </c>
      <c r="AG94" s="27">
        <v>2127900</v>
      </c>
      <c r="AH94" s="27">
        <v>2203600</v>
      </c>
      <c r="AI94" s="27">
        <v>2017900</v>
      </c>
      <c r="AJ94" s="2">
        <f t="shared" si="30"/>
        <v>2128075</v>
      </c>
      <c r="AK94" s="2">
        <f t="shared" si="31"/>
        <v>79698.112691999602</v>
      </c>
      <c r="AL94" s="2">
        <f t="shared" si="32"/>
        <v>4</v>
      </c>
      <c r="AM94" s="2">
        <f t="shared" si="33"/>
        <v>2.6347584150164603E+18</v>
      </c>
      <c r="AN94" s="2">
        <f t="shared" si="34"/>
        <v>8.4093964134440282E+17</v>
      </c>
      <c r="AO94" s="2">
        <f t="shared" si="35"/>
        <v>3</v>
      </c>
      <c r="AP94" s="2">
        <f t="shared" si="36"/>
        <v>39.629886200674477</v>
      </c>
      <c r="AQ94" s="2">
        <f t="shared" si="37"/>
        <v>0.76489232840434507</v>
      </c>
      <c r="AR94" s="3" t="str">
        <f t="shared" si="38"/>
        <v>Nontoxic</v>
      </c>
      <c r="AS94" s="2">
        <f t="shared" si="39"/>
        <v>300.33165155417561</v>
      </c>
      <c r="AT94" s="26" t="s">
        <v>884</v>
      </c>
      <c r="AU94" s="4" t="s">
        <v>666</v>
      </c>
      <c r="AV94" s="2">
        <f t="shared" si="40"/>
        <v>3</v>
      </c>
      <c r="AW94" s="2">
        <f t="shared" si="41"/>
        <v>3</v>
      </c>
      <c r="AX94" s="2">
        <f t="shared" si="42"/>
        <v>250642500</v>
      </c>
      <c r="AY94" s="2">
        <f t="shared" si="43"/>
        <v>6351789166.6666679</v>
      </c>
      <c r="AZ94" s="2">
        <f t="shared" si="44"/>
        <v>3301215833.333334</v>
      </c>
      <c r="BA94" s="2">
        <f t="shared" si="45"/>
        <v>1.1666666666666667</v>
      </c>
      <c r="BB94" s="2">
        <f t="shared" si="46"/>
        <v>4.9463300471026503</v>
      </c>
      <c r="BC94" s="2">
        <v>6.6349999999999998</v>
      </c>
      <c r="BD94" s="2" t="str">
        <f t="shared" si="47"/>
        <v>Same Var</v>
      </c>
      <c r="BE94" s="2">
        <f t="shared" si="48"/>
        <v>1.8314848280546914E-8</v>
      </c>
      <c r="BF94" s="2" t="str">
        <f t="shared" si="49"/>
        <v>NS</v>
      </c>
      <c r="BG94" s="2" t="str">
        <f t="shared" si="50"/>
        <v>NS</v>
      </c>
      <c r="BH94" s="2" t="str">
        <f t="shared" si="51"/>
        <v/>
      </c>
      <c r="BI94" s="2" t="str">
        <f t="shared" si="52"/>
        <v/>
      </c>
      <c r="BJ94" s="2" t="str">
        <f t="shared" si="53"/>
        <v/>
      </c>
    </row>
    <row r="95" spans="1:62" x14ac:dyDescent="0.2">
      <c r="A95" s="1" t="s">
        <v>926</v>
      </c>
      <c r="B95" s="27" t="s">
        <v>1126</v>
      </c>
      <c r="C95" s="28">
        <v>38909</v>
      </c>
      <c r="D95" s="7">
        <v>0.63541666666666663</v>
      </c>
      <c r="E95" s="1">
        <v>0.1</v>
      </c>
      <c r="F95" s="1" t="s">
        <v>57</v>
      </c>
      <c r="G95" s="1" t="s">
        <v>1084</v>
      </c>
      <c r="H95" s="27" t="s">
        <v>886</v>
      </c>
      <c r="I95" s="27" t="s">
        <v>887</v>
      </c>
      <c r="J95" s="27" t="s">
        <v>888</v>
      </c>
      <c r="K95" s="2">
        <v>0.75</v>
      </c>
      <c r="L95" s="2">
        <v>0.25</v>
      </c>
      <c r="M95" s="27">
        <v>716900</v>
      </c>
      <c r="N95" s="27">
        <v>699800</v>
      </c>
      <c r="O95" s="27">
        <v>691400</v>
      </c>
      <c r="P95" s="27">
        <v>726200</v>
      </c>
      <c r="Q95" s="29"/>
      <c r="R95" s="29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">
        <f t="shared" si="27"/>
        <v>708575</v>
      </c>
      <c r="AD95" s="2">
        <f t="shared" si="28"/>
        <v>15831.692897476252</v>
      </c>
      <c r="AE95" s="2">
        <f t="shared" si="29"/>
        <v>4</v>
      </c>
      <c r="AF95" s="27">
        <v>2191100</v>
      </c>
      <c r="AG95" s="27">
        <v>2593700</v>
      </c>
      <c r="AH95" s="27">
        <v>3202300</v>
      </c>
      <c r="AI95" s="27">
        <v>2915400</v>
      </c>
      <c r="AJ95" s="2">
        <f t="shared" si="30"/>
        <v>2725625</v>
      </c>
      <c r="AK95" s="2">
        <f t="shared" si="31"/>
        <v>434493.87701861421</v>
      </c>
      <c r="AL95" s="2">
        <f t="shared" si="32"/>
        <v>4</v>
      </c>
      <c r="AM95" s="2">
        <f t="shared" si="33"/>
        <v>2.2308125984415521E+21</v>
      </c>
      <c r="AN95" s="2">
        <f t="shared" si="34"/>
        <v>7.4249519495062684E+20</v>
      </c>
      <c r="AO95" s="2">
        <f t="shared" si="35"/>
        <v>3</v>
      </c>
      <c r="AP95" s="2">
        <f t="shared" si="36"/>
        <v>10.09622920876974</v>
      </c>
      <c r="AQ95" s="2">
        <f t="shared" si="37"/>
        <v>0.76489232840434507</v>
      </c>
      <c r="AR95" s="3" t="str">
        <f t="shared" si="38"/>
        <v>Nontoxic</v>
      </c>
      <c r="AS95" s="2">
        <f t="shared" si="39"/>
        <v>384.66287972338853</v>
      </c>
      <c r="AT95" s="26" t="s">
        <v>884</v>
      </c>
      <c r="AU95" s="4" t="s">
        <v>666</v>
      </c>
      <c r="AV95" s="2">
        <f t="shared" si="40"/>
        <v>3</v>
      </c>
      <c r="AW95" s="2">
        <f t="shared" si="41"/>
        <v>3</v>
      </c>
      <c r="AX95" s="2">
        <f t="shared" si="42"/>
        <v>250642500</v>
      </c>
      <c r="AY95" s="2">
        <f t="shared" si="43"/>
        <v>188784929166.66666</v>
      </c>
      <c r="AZ95" s="2">
        <f t="shared" si="44"/>
        <v>94517785833.333328</v>
      </c>
      <c r="BA95" s="2">
        <f t="shared" si="45"/>
        <v>1.1666666666666667</v>
      </c>
      <c r="BB95" s="2">
        <f t="shared" si="46"/>
        <v>13.47607359015522</v>
      </c>
      <c r="BC95" s="2">
        <v>6.6349999999999998</v>
      </c>
      <c r="BD95" s="2" t="str">
        <f t="shared" si="47"/>
        <v>Sig Diff Var</v>
      </c>
      <c r="BE95" s="2">
        <f t="shared" si="48"/>
        <v>1.3106500348083244E-3</v>
      </c>
      <c r="BF95" s="2" t="str">
        <f t="shared" si="49"/>
        <v>NS</v>
      </c>
      <c r="BG95" s="2" t="str">
        <f t="shared" si="50"/>
        <v>NS</v>
      </c>
      <c r="BH95" s="2" t="str">
        <f t="shared" si="51"/>
        <v/>
      </c>
      <c r="BI95" s="2" t="str">
        <f t="shared" si="52"/>
        <v/>
      </c>
      <c r="BJ95" s="2" t="str">
        <f t="shared" si="53"/>
        <v/>
      </c>
    </row>
    <row r="96" spans="1:62" x14ac:dyDescent="0.2">
      <c r="A96" s="1" t="s">
        <v>926</v>
      </c>
      <c r="B96" s="27" t="s">
        <v>1209</v>
      </c>
      <c r="C96" s="28">
        <v>38909</v>
      </c>
      <c r="D96" s="7">
        <v>0.69444444444444442</v>
      </c>
      <c r="E96" s="1">
        <v>0.1</v>
      </c>
      <c r="F96" s="1" t="s">
        <v>57</v>
      </c>
      <c r="G96" s="1" t="s">
        <v>1084</v>
      </c>
      <c r="H96" s="27" t="s">
        <v>886</v>
      </c>
      <c r="I96" s="27" t="s">
        <v>887</v>
      </c>
      <c r="J96" s="27" t="s">
        <v>888</v>
      </c>
      <c r="K96" s="2">
        <v>0.75</v>
      </c>
      <c r="L96" s="2">
        <v>0.25</v>
      </c>
      <c r="M96" s="27">
        <v>716900</v>
      </c>
      <c r="N96" s="27">
        <v>699800</v>
      </c>
      <c r="O96" s="27">
        <v>691400</v>
      </c>
      <c r="P96" s="27">
        <v>726200</v>
      </c>
      <c r="Q96" s="29"/>
      <c r="R96" s="29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">
        <f t="shared" si="27"/>
        <v>708575</v>
      </c>
      <c r="AD96" s="2">
        <f t="shared" si="28"/>
        <v>15831.692897476252</v>
      </c>
      <c r="AE96" s="2">
        <f t="shared" si="29"/>
        <v>4</v>
      </c>
      <c r="AF96" s="27">
        <v>1226300</v>
      </c>
      <c r="AG96" s="27">
        <v>1266900</v>
      </c>
      <c r="AH96" s="27">
        <v>2023300</v>
      </c>
      <c r="AI96" s="27">
        <v>1616000</v>
      </c>
      <c r="AJ96" s="2">
        <f t="shared" si="30"/>
        <v>1533125</v>
      </c>
      <c r="AK96" s="2">
        <f t="shared" si="31"/>
        <v>370655.78258900356</v>
      </c>
      <c r="AL96" s="2">
        <f t="shared" si="32"/>
        <v>4</v>
      </c>
      <c r="AM96" s="2">
        <f t="shared" si="33"/>
        <v>1.1820994997003564E+21</v>
      </c>
      <c r="AN96" s="2">
        <f t="shared" si="34"/>
        <v>3.9322610334155558E+20</v>
      </c>
      <c r="AO96" s="2">
        <f t="shared" si="35"/>
        <v>3</v>
      </c>
      <c r="AP96" s="2">
        <f t="shared" si="36"/>
        <v>5.4022099147894238</v>
      </c>
      <c r="AQ96" s="2">
        <f t="shared" si="37"/>
        <v>0.76489232840434507</v>
      </c>
      <c r="AR96" s="3" t="str">
        <f t="shared" si="38"/>
        <v>Nontoxic</v>
      </c>
      <c r="AS96" s="2">
        <f t="shared" si="39"/>
        <v>216.36735701936988</v>
      </c>
      <c r="AT96" s="26" t="s">
        <v>884</v>
      </c>
      <c r="AU96" s="4" t="s">
        <v>666</v>
      </c>
      <c r="AV96" s="2">
        <f t="shared" si="40"/>
        <v>3</v>
      </c>
      <c r="AW96" s="2">
        <f t="shared" si="41"/>
        <v>3</v>
      </c>
      <c r="AX96" s="2">
        <f t="shared" si="42"/>
        <v>250642500</v>
      </c>
      <c r="AY96" s="2">
        <f t="shared" si="43"/>
        <v>137385709166.66667</v>
      </c>
      <c r="AZ96" s="2">
        <f t="shared" si="44"/>
        <v>68818175833.333328</v>
      </c>
      <c r="BA96" s="2">
        <f t="shared" si="45"/>
        <v>1.1666666666666667</v>
      </c>
      <c r="BB96" s="2">
        <f t="shared" si="46"/>
        <v>12.661382776797819</v>
      </c>
      <c r="BC96" s="2">
        <v>6.6349999999999998</v>
      </c>
      <c r="BD96" s="2" t="str">
        <f t="shared" si="47"/>
        <v>Sig Diff Var</v>
      </c>
      <c r="BE96" s="2">
        <f t="shared" si="48"/>
        <v>1.0507683332638221E-2</v>
      </c>
      <c r="BF96" s="2" t="str">
        <f t="shared" si="49"/>
        <v>NS</v>
      </c>
      <c r="BG96" s="2" t="str">
        <f t="shared" si="50"/>
        <v>NS</v>
      </c>
      <c r="BH96" s="2" t="str">
        <f t="shared" si="51"/>
        <v/>
      </c>
      <c r="BI96" s="2" t="str">
        <f t="shared" si="52"/>
        <v/>
      </c>
      <c r="BJ96" s="2" t="str">
        <f t="shared" si="53"/>
        <v/>
      </c>
    </row>
    <row r="97" spans="1:62" x14ac:dyDescent="0.2">
      <c r="A97" s="1" t="s">
        <v>926</v>
      </c>
      <c r="B97" s="27" t="s">
        <v>1322</v>
      </c>
      <c r="C97" s="28">
        <v>38552</v>
      </c>
      <c r="D97" s="7">
        <v>0.41666666666666669</v>
      </c>
      <c r="E97" s="1">
        <v>0.1</v>
      </c>
      <c r="F97" s="1" t="s">
        <v>57</v>
      </c>
      <c r="G97" s="1" t="s">
        <v>1323</v>
      </c>
      <c r="H97" s="27" t="s">
        <v>886</v>
      </c>
      <c r="I97" s="27" t="s">
        <v>712</v>
      </c>
      <c r="J97" s="27" t="s">
        <v>888</v>
      </c>
      <c r="K97" s="2">
        <v>0.75</v>
      </c>
      <c r="L97" s="2">
        <v>0.25</v>
      </c>
      <c r="M97" s="27">
        <v>522600</v>
      </c>
      <c r="N97" s="27">
        <v>525600</v>
      </c>
      <c r="O97" s="27">
        <v>548200</v>
      </c>
      <c r="P97" s="27">
        <v>554400</v>
      </c>
      <c r="Q97" s="29"/>
      <c r="R97" s="29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">
        <f t="shared" si="27"/>
        <v>537700</v>
      </c>
      <c r="AD97" s="2">
        <f t="shared" si="28"/>
        <v>15953.682960369997</v>
      </c>
      <c r="AE97" s="2">
        <f t="shared" si="29"/>
        <v>4</v>
      </c>
      <c r="AF97" s="27">
        <v>3864200</v>
      </c>
      <c r="AG97" s="27">
        <v>3840600</v>
      </c>
      <c r="AH97" s="27">
        <v>4002900</v>
      </c>
      <c r="AI97" s="27">
        <v>3823800</v>
      </c>
      <c r="AJ97" s="2">
        <f t="shared" si="30"/>
        <v>3882875</v>
      </c>
      <c r="AK97" s="2">
        <f t="shared" si="31"/>
        <v>81714.518293874804</v>
      </c>
      <c r="AL97" s="2">
        <f t="shared" si="32"/>
        <v>4</v>
      </c>
      <c r="AM97" s="2">
        <f t="shared" si="33"/>
        <v>2.9073915865562501E+18</v>
      </c>
      <c r="AN97" s="2">
        <f t="shared" si="34"/>
        <v>9.2929857139505203E+17</v>
      </c>
      <c r="AO97" s="2">
        <f t="shared" si="35"/>
        <v>3</v>
      </c>
      <c r="AP97" s="2">
        <f t="shared" si="36"/>
        <v>84.266205833504486</v>
      </c>
      <c r="AQ97" s="2">
        <f t="shared" si="37"/>
        <v>0.76489232840434507</v>
      </c>
      <c r="AR97" s="3" t="str">
        <f t="shared" si="38"/>
        <v>Nontoxic</v>
      </c>
      <c r="AS97" s="2">
        <f t="shared" si="39"/>
        <v>722.12665054863305</v>
      </c>
      <c r="AT97" s="26" t="s">
        <v>884</v>
      </c>
      <c r="AU97" s="4" t="s">
        <v>666</v>
      </c>
      <c r="AV97" s="2">
        <f t="shared" si="40"/>
        <v>3</v>
      </c>
      <c r="AW97" s="2">
        <f t="shared" si="41"/>
        <v>3</v>
      </c>
      <c r="AX97" s="2">
        <f t="shared" si="42"/>
        <v>254520000</v>
      </c>
      <c r="AY97" s="2">
        <f t="shared" si="43"/>
        <v>6677262500</v>
      </c>
      <c r="AZ97" s="2">
        <f t="shared" si="44"/>
        <v>3465891250</v>
      </c>
      <c r="BA97" s="2">
        <f t="shared" si="45"/>
        <v>1.1666666666666667</v>
      </c>
      <c r="BB97" s="2">
        <f t="shared" si="46"/>
        <v>5.0287047212605582</v>
      </c>
      <c r="BC97" s="2">
        <v>6.6349999999999998</v>
      </c>
      <c r="BD97" s="2" t="str">
        <f t="shared" si="47"/>
        <v>Same Var</v>
      </c>
      <c r="BE97" s="2">
        <f t="shared" si="48"/>
        <v>1.2504223471932549E-10</v>
      </c>
      <c r="BF97" s="2" t="str">
        <f t="shared" si="49"/>
        <v>NS</v>
      </c>
      <c r="BG97" s="2" t="str">
        <f t="shared" si="50"/>
        <v>NS</v>
      </c>
      <c r="BH97" s="2" t="str">
        <f t="shared" si="51"/>
        <v/>
      </c>
      <c r="BI97" s="2" t="str">
        <f t="shared" si="52"/>
        <v/>
      </c>
      <c r="BJ97" s="2" t="str">
        <f t="shared" si="53"/>
        <v/>
      </c>
    </row>
    <row r="98" spans="1:62" x14ac:dyDescent="0.2">
      <c r="A98" s="1" t="s">
        <v>926</v>
      </c>
      <c r="B98" s="27" t="s">
        <v>1322</v>
      </c>
      <c r="C98" s="28">
        <v>38552</v>
      </c>
      <c r="D98" s="7">
        <v>0.41666666666666669</v>
      </c>
      <c r="E98" s="1">
        <v>0.1</v>
      </c>
      <c r="F98" s="1" t="s">
        <v>57</v>
      </c>
      <c r="G98" s="1" t="s">
        <v>1323</v>
      </c>
      <c r="H98" s="27" t="s">
        <v>886</v>
      </c>
      <c r="I98" s="27" t="s">
        <v>887</v>
      </c>
      <c r="J98" s="27" t="s">
        <v>888</v>
      </c>
      <c r="K98" s="2">
        <v>0.75</v>
      </c>
      <c r="L98" s="2">
        <v>0.25</v>
      </c>
      <c r="M98" s="27">
        <v>522600</v>
      </c>
      <c r="N98" s="27">
        <v>525600</v>
      </c>
      <c r="O98" s="27">
        <v>548200</v>
      </c>
      <c r="P98" s="27">
        <v>554400</v>
      </c>
      <c r="Q98" s="29"/>
      <c r="R98" s="29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">
        <f t="shared" si="27"/>
        <v>537700</v>
      </c>
      <c r="AD98" s="2">
        <f t="shared" si="28"/>
        <v>15953.682960369997</v>
      </c>
      <c r="AE98" s="2">
        <f t="shared" si="29"/>
        <v>4</v>
      </c>
      <c r="AF98" s="27">
        <v>3864200</v>
      </c>
      <c r="AG98" s="27">
        <v>3840600</v>
      </c>
      <c r="AH98" s="27">
        <v>4002900</v>
      </c>
      <c r="AI98" s="27">
        <v>3823800</v>
      </c>
      <c r="AJ98" s="2">
        <f t="shared" si="30"/>
        <v>3882875</v>
      </c>
      <c r="AK98" s="2">
        <f t="shared" si="31"/>
        <v>81714.518293874804</v>
      </c>
      <c r="AL98" s="2">
        <f t="shared" si="32"/>
        <v>4</v>
      </c>
      <c r="AM98" s="2">
        <f t="shared" si="33"/>
        <v>2.9073915865562501E+18</v>
      </c>
      <c r="AN98" s="2">
        <f t="shared" si="34"/>
        <v>9.2929857139505203E+17</v>
      </c>
      <c r="AO98" s="2">
        <f t="shared" si="35"/>
        <v>3</v>
      </c>
      <c r="AP98" s="2">
        <f t="shared" si="36"/>
        <v>84.266205833504486</v>
      </c>
      <c r="AQ98" s="2">
        <f t="shared" si="37"/>
        <v>0.76489232840434507</v>
      </c>
      <c r="AR98" s="3" t="str">
        <f t="shared" si="38"/>
        <v>Nontoxic</v>
      </c>
      <c r="AS98" s="2">
        <f t="shared" si="39"/>
        <v>722.12665054863305</v>
      </c>
      <c r="AT98" s="26" t="s">
        <v>884</v>
      </c>
      <c r="AU98" s="4" t="s">
        <v>666</v>
      </c>
      <c r="AV98" s="2">
        <f t="shared" si="40"/>
        <v>3</v>
      </c>
      <c r="AW98" s="2">
        <f t="shared" si="41"/>
        <v>3</v>
      </c>
      <c r="AX98" s="2">
        <f t="shared" si="42"/>
        <v>254520000</v>
      </c>
      <c r="AY98" s="2">
        <f t="shared" si="43"/>
        <v>6677262500</v>
      </c>
      <c r="AZ98" s="2">
        <f t="shared" si="44"/>
        <v>3465891250</v>
      </c>
      <c r="BA98" s="2">
        <f t="shared" si="45"/>
        <v>1.1666666666666667</v>
      </c>
      <c r="BB98" s="2">
        <f t="shared" si="46"/>
        <v>5.0287047212605582</v>
      </c>
      <c r="BC98" s="2">
        <v>6.6349999999999998</v>
      </c>
      <c r="BD98" s="2" t="str">
        <f t="shared" si="47"/>
        <v>Same Var</v>
      </c>
      <c r="BE98" s="2">
        <f t="shared" si="48"/>
        <v>1.2504223471932549E-10</v>
      </c>
      <c r="BF98" s="2" t="str">
        <f t="shared" si="49"/>
        <v>NS</v>
      </c>
      <c r="BG98" s="2" t="str">
        <f t="shared" si="50"/>
        <v>NS</v>
      </c>
      <c r="BH98" s="2" t="str">
        <f t="shared" si="51"/>
        <v/>
      </c>
      <c r="BI98" s="2" t="str">
        <f t="shared" si="52"/>
        <v/>
      </c>
      <c r="BJ98" s="2" t="str">
        <f t="shared" si="53"/>
        <v/>
      </c>
    </row>
    <row r="99" spans="1:62" x14ac:dyDescent="0.2">
      <c r="A99" s="1" t="s">
        <v>926</v>
      </c>
      <c r="B99" s="27" t="s">
        <v>1198</v>
      </c>
      <c r="C99" s="28">
        <v>39259</v>
      </c>
      <c r="D99" s="7">
        <v>0.55555555555555558</v>
      </c>
      <c r="E99" s="1">
        <v>0.1</v>
      </c>
      <c r="F99" s="1" t="s">
        <v>57</v>
      </c>
      <c r="G99" s="1" t="s">
        <v>1200</v>
      </c>
      <c r="H99" s="27" t="s">
        <v>886</v>
      </c>
      <c r="I99" s="27" t="s">
        <v>887</v>
      </c>
      <c r="J99" s="27" t="s">
        <v>888</v>
      </c>
      <c r="K99" s="2">
        <v>0.75</v>
      </c>
      <c r="L99" s="2">
        <v>0.25</v>
      </c>
      <c r="M99" s="27">
        <v>865994</v>
      </c>
      <c r="N99" s="27">
        <v>905072</v>
      </c>
      <c r="O99" s="27">
        <v>892046</v>
      </c>
      <c r="P99" s="27">
        <v>865994</v>
      </c>
      <c r="Q99" s="29"/>
      <c r="R99" s="29"/>
      <c r="S99" s="29"/>
      <c r="T99" s="29"/>
      <c r="U99" s="29"/>
      <c r="V99" s="29"/>
      <c r="W99" s="29"/>
      <c r="X99" s="29"/>
      <c r="Y99" s="29"/>
      <c r="Z99" s="29"/>
      <c r="AA99" s="29"/>
      <c r="AB99" s="29"/>
      <c r="AC99" s="2">
        <f t="shared" si="27"/>
        <v>882276.5</v>
      </c>
      <c r="AD99" s="2">
        <f t="shared" si="28"/>
        <v>19539</v>
      </c>
      <c r="AE99" s="2">
        <f t="shared" si="29"/>
        <v>4</v>
      </c>
      <c r="AF99" s="27">
        <v>449162</v>
      </c>
      <c r="AG99" s="27">
        <v>488240</v>
      </c>
      <c r="AH99" s="27">
        <v>540344</v>
      </c>
      <c r="AI99" s="27">
        <v>423110</v>
      </c>
      <c r="AJ99" s="2">
        <f t="shared" si="30"/>
        <v>475214</v>
      </c>
      <c r="AK99" s="2">
        <f t="shared" si="31"/>
        <v>51006.950820451915</v>
      </c>
      <c r="AL99" s="2">
        <f t="shared" si="32"/>
        <v>4</v>
      </c>
      <c r="AM99" s="2">
        <f t="shared" si="33"/>
        <v>4.957765514222791E+17</v>
      </c>
      <c r="AN99" s="2">
        <f t="shared" si="34"/>
        <v>1.4197929541030139E+17</v>
      </c>
      <c r="AO99" s="2">
        <f t="shared" si="35"/>
        <v>3</v>
      </c>
      <c r="AP99" s="2">
        <f t="shared" si="36"/>
        <v>-7.0281644190372843</v>
      </c>
      <c r="AQ99" s="2">
        <f t="shared" si="37"/>
        <v>0.76489232840434507</v>
      </c>
      <c r="AR99" s="3" t="str">
        <f t="shared" si="38"/>
        <v>Toxic</v>
      </c>
      <c r="AS99" s="2">
        <f t="shared" si="39"/>
        <v>53.862252933179114</v>
      </c>
      <c r="AT99" s="4" t="s">
        <v>663</v>
      </c>
      <c r="AV99" s="2">
        <f t="shared" si="40"/>
        <v>3</v>
      </c>
      <c r="AW99" s="2">
        <f t="shared" si="41"/>
        <v>3</v>
      </c>
      <c r="AX99" s="2">
        <f t="shared" si="42"/>
        <v>381772521</v>
      </c>
      <c r="AY99" s="2">
        <f t="shared" si="43"/>
        <v>2601709032.0000005</v>
      </c>
      <c r="AZ99" s="2">
        <f t="shared" si="44"/>
        <v>1491740776.5000002</v>
      </c>
      <c r="BA99" s="2">
        <f t="shared" si="45"/>
        <v>1.1666666666666667</v>
      </c>
      <c r="BB99" s="2">
        <f t="shared" si="46"/>
        <v>2.0742410114200993</v>
      </c>
      <c r="BC99" s="2">
        <v>6.6349999999999998</v>
      </c>
      <c r="BD99" s="2" t="str">
        <f t="shared" si="47"/>
        <v>Same Var</v>
      </c>
      <c r="BE99" s="2">
        <f t="shared" si="48"/>
        <v>2.8701583833872393E-6</v>
      </c>
      <c r="BF99" s="2" t="str">
        <f t="shared" si="49"/>
        <v>Sig</v>
      </c>
      <c r="BG99" s="2" t="str">
        <f t="shared" si="50"/>
        <v>Sig</v>
      </c>
      <c r="BH99" s="2" t="str">
        <f t="shared" si="51"/>
        <v>Same Var T-test</v>
      </c>
      <c r="BI99" s="2" t="str">
        <f t="shared" si="52"/>
        <v/>
      </c>
      <c r="BJ99" s="2" t="str">
        <f t="shared" si="53"/>
        <v/>
      </c>
    </row>
    <row r="100" spans="1:62" x14ac:dyDescent="0.2">
      <c r="A100" s="1" t="s">
        <v>926</v>
      </c>
      <c r="B100" s="27" t="s">
        <v>1309</v>
      </c>
      <c r="C100" s="28">
        <v>39259</v>
      </c>
      <c r="D100" s="7">
        <v>0.54166666666666663</v>
      </c>
      <c r="E100" s="1">
        <v>0.1</v>
      </c>
      <c r="F100" s="1" t="s">
        <v>57</v>
      </c>
      <c r="G100" s="1" t="s">
        <v>1200</v>
      </c>
      <c r="H100" s="27" t="s">
        <v>886</v>
      </c>
      <c r="I100" s="27" t="s">
        <v>887</v>
      </c>
      <c r="J100" s="27" t="s">
        <v>888</v>
      </c>
      <c r="K100" s="2">
        <v>0.75</v>
      </c>
      <c r="L100" s="2">
        <v>0.25</v>
      </c>
      <c r="M100" s="27">
        <v>865994</v>
      </c>
      <c r="N100" s="27">
        <v>905072</v>
      </c>
      <c r="O100" s="27">
        <v>892046</v>
      </c>
      <c r="P100" s="27">
        <v>865994</v>
      </c>
      <c r="Q100" s="29"/>
      <c r="R100" s="29"/>
      <c r="S100" s="29"/>
      <c r="T100" s="29"/>
      <c r="U100" s="29"/>
      <c r="V100" s="29"/>
      <c r="W100" s="29"/>
      <c r="X100" s="29"/>
      <c r="Y100" s="29"/>
      <c r="Z100" s="29"/>
      <c r="AA100" s="29"/>
      <c r="AB100" s="29"/>
      <c r="AC100" s="2">
        <f t="shared" si="27"/>
        <v>882276.5</v>
      </c>
      <c r="AD100" s="2">
        <f t="shared" si="28"/>
        <v>19539</v>
      </c>
      <c r="AE100" s="2">
        <f t="shared" si="29"/>
        <v>4</v>
      </c>
      <c r="AF100" s="27">
        <v>2142542</v>
      </c>
      <c r="AG100" s="27">
        <v>1816892</v>
      </c>
      <c r="AH100" s="27">
        <v>2038334</v>
      </c>
      <c r="AI100" s="27">
        <v>2142542</v>
      </c>
      <c r="AJ100" s="2">
        <f t="shared" si="30"/>
        <v>2035077.5</v>
      </c>
      <c r="AK100" s="2">
        <f t="shared" si="31"/>
        <v>153528.23271633137</v>
      </c>
      <c r="AL100" s="2">
        <f t="shared" si="32"/>
        <v>4</v>
      </c>
      <c r="AM100" s="2">
        <f t="shared" si="33"/>
        <v>3.5359867062841012E+19</v>
      </c>
      <c r="AN100" s="2">
        <f t="shared" si="34"/>
        <v>1.1575714646175224E+19</v>
      </c>
      <c r="AO100" s="2">
        <f t="shared" si="35"/>
        <v>3</v>
      </c>
      <c r="AP100" s="2">
        <f t="shared" si="36"/>
        <v>17.809836807997034</v>
      </c>
      <c r="AQ100" s="2">
        <f t="shared" si="37"/>
        <v>0.76489232840434507</v>
      </c>
      <c r="AR100" s="3" t="str">
        <f t="shared" si="38"/>
        <v>Nontoxic</v>
      </c>
      <c r="AS100" s="2">
        <f t="shared" si="39"/>
        <v>230.66209969323674</v>
      </c>
      <c r="AT100" s="26" t="s">
        <v>884</v>
      </c>
      <c r="AU100" s="4" t="s">
        <v>666</v>
      </c>
      <c r="AV100" s="2">
        <f t="shared" si="40"/>
        <v>3</v>
      </c>
      <c r="AW100" s="2">
        <f t="shared" si="41"/>
        <v>3</v>
      </c>
      <c r="AX100" s="2">
        <f t="shared" si="42"/>
        <v>381772521</v>
      </c>
      <c r="AY100" s="2">
        <f t="shared" si="43"/>
        <v>23570918241.000004</v>
      </c>
      <c r="AZ100" s="2">
        <f t="shared" si="44"/>
        <v>11976345381.000002</v>
      </c>
      <c r="BA100" s="2">
        <f t="shared" si="45"/>
        <v>1.1666666666666667</v>
      </c>
      <c r="BB100" s="2">
        <f t="shared" si="46"/>
        <v>7.1197293614116974</v>
      </c>
      <c r="BC100" s="2">
        <v>6.6349999999999998</v>
      </c>
      <c r="BD100" s="2" t="str">
        <f t="shared" si="47"/>
        <v>Sig Diff Var</v>
      </c>
      <c r="BE100" s="2">
        <f t="shared" si="48"/>
        <v>2.7569315883547204E-4</v>
      </c>
      <c r="BF100" s="2" t="str">
        <f t="shared" si="49"/>
        <v>NS</v>
      </c>
      <c r="BG100" s="2" t="str">
        <f t="shared" si="50"/>
        <v>NS</v>
      </c>
      <c r="BH100" s="2" t="str">
        <f t="shared" si="51"/>
        <v/>
      </c>
      <c r="BI100" s="2" t="str">
        <f t="shared" si="52"/>
        <v/>
      </c>
      <c r="BJ100" s="2" t="str">
        <f t="shared" si="53"/>
        <v/>
      </c>
    </row>
    <row r="101" spans="1:62" x14ac:dyDescent="0.2">
      <c r="A101" s="1" t="s">
        <v>926</v>
      </c>
      <c r="B101" s="27" t="s">
        <v>1311</v>
      </c>
      <c r="C101" s="28">
        <v>39259</v>
      </c>
      <c r="D101" s="7">
        <v>0.64583333333333337</v>
      </c>
      <c r="E101" s="1">
        <v>0.1</v>
      </c>
      <c r="F101" s="1" t="s">
        <v>57</v>
      </c>
      <c r="G101" s="1" t="s">
        <v>1200</v>
      </c>
      <c r="H101" s="27" t="s">
        <v>886</v>
      </c>
      <c r="I101" s="27" t="s">
        <v>887</v>
      </c>
      <c r="J101" s="27" t="s">
        <v>888</v>
      </c>
      <c r="K101" s="2">
        <v>0.75</v>
      </c>
      <c r="L101" s="2">
        <v>0.25</v>
      </c>
      <c r="M101" s="27">
        <v>865994</v>
      </c>
      <c r="N101" s="27">
        <v>905072</v>
      </c>
      <c r="O101" s="27">
        <v>892046</v>
      </c>
      <c r="P101" s="27">
        <v>865994</v>
      </c>
      <c r="Q101" s="29"/>
      <c r="R101" s="29"/>
      <c r="S101" s="29"/>
      <c r="T101" s="29"/>
      <c r="U101" s="29"/>
      <c r="V101" s="29"/>
      <c r="W101" s="29"/>
      <c r="X101" s="29"/>
      <c r="Y101" s="29"/>
      <c r="Z101" s="29"/>
      <c r="AA101" s="29"/>
      <c r="AB101" s="29"/>
      <c r="AC101" s="2">
        <f t="shared" si="27"/>
        <v>882276.5</v>
      </c>
      <c r="AD101" s="2">
        <f t="shared" si="28"/>
        <v>19539</v>
      </c>
      <c r="AE101" s="2">
        <f t="shared" si="29"/>
        <v>4</v>
      </c>
      <c r="AF101" s="27">
        <v>2885024</v>
      </c>
      <c r="AG101" s="27">
        <v>2845946</v>
      </c>
      <c r="AH101" s="27">
        <v>2911076</v>
      </c>
      <c r="AI101" s="27">
        <v>2285828</v>
      </c>
      <c r="AJ101" s="2">
        <f t="shared" si="30"/>
        <v>2731968.5</v>
      </c>
      <c r="AK101" s="2">
        <f t="shared" si="31"/>
        <v>298628.92184281145</v>
      </c>
      <c r="AL101" s="2">
        <f t="shared" si="32"/>
        <v>4</v>
      </c>
      <c r="AM101" s="2">
        <f t="shared" si="33"/>
        <v>4.9945522881042022E+20</v>
      </c>
      <c r="AN101" s="2">
        <f t="shared" si="34"/>
        <v>1.6568711891260021E+20</v>
      </c>
      <c r="AO101" s="2">
        <f t="shared" si="35"/>
        <v>3</v>
      </c>
      <c r="AP101" s="2">
        <f t="shared" si="36"/>
        <v>13.848444220034752</v>
      </c>
      <c r="AQ101" s="2">
        <f t="shared" si="37"/>
        <v>0.76489232840434507</v>
      </c>
      <c r="AR101" s="3" t="str">
        <f t="shared" si="38"/>
        <v>Nontoxic</v>
      </c>
      <c r="AS101" s="2">
        <f t="shared" si="39"/>
        <v>309.64992267163416</v>
      </c>
      <c r="AT101" s="26" t="s">
        <v>884</v>
      </c>
      <c r="AU101" s="4" t="s">
        <v>666</v>
      </c>
      <c r="AV101" s="2">
        <f t="shared" si="40"/>
        <v>3</v>
      </c>
      <c r="AW101" s="2">
        <f t="shared" si="41"/>
        <v>3</v>
      </c>
      <c r="AX101" s="2">
        <f t="shared" si="42"/>
        <v>381772521</v>
      </c>
      <c r="AY101" s="2">
        <f t="shared" si="43"/>
        <v>89179232960.999985</v>
      </c>
      <c r="AZ101" s="2">
        <f t="shared" si="44"/>
        <v>44780502740.999992</v>
      </c>
      <c r="BA101" s="2">
        <f t="shared" si="45"/>
        <v>1.1666666666666667</v>
      </c>
      <c r="BB101" s="2">
        <f t="shared" si="46"/>
        <v>10.480700109623942</v>
      </c>
      <c r="BC101" s="2">
        <v>6.6349999999999998</v>
      </c>
      <c r="BD101" s="2" t="str">
        <f t="shared" si="47"/>
        <v>Sig Diff Var</v>
      </c>
      <c r="BE101" s="2">
        <f t="shared" si="48"/>
        <v>5.4704937723409333E-4</v>
      </c>
      <c r="BF101" s="2" t="str">
        <f t="shared" si="49"/>
        <v>NS</v>
      </c>
      <c r="BG101" s="2" t="str">
        <f t="shared" si="50"/>
        <v>NS</v>
      </c>
      <c r="BH101" s="2" t="str">
        <f t="shared" si="51"/>
        <v/>
      </c>
      <c r="BI101" s="2" t="str">
        <f t="shared" si="52"/>
        <v/>
      </c>
      <c r="BJ101" s="2" t="str">
        <f t="shared" si="53"/>
        <v/>
      </c>
    </row>
    <row r="102" spans="1:62" x14ac:dyDescent="0.2">
      <c r="A102" s="1" t="s">
        <v>142</v>
      </c>
      <c r="B102" s="27" t="s">
        <v>516</v>
      </c>
      <c r="C102" s="28">
        <v>38645</v>
      </c>
      <c r="D102" s="7">
        <v>0.6</v>
      </c>
      <c r="E102" s="1">
        <v>0.1</v>
      </c>
      <c r="F102" s="1" t="s">
        <v>57</v>
      </c>
      <c r="G102" s="1" t="s">
        <v>1243</v>
      </c>
      <c r="H102" s="27" t="s">
        <v>886</v>
      </c>
      <c r="I102" s="27" t="s">
        <v>887</v>
      </c>
      <c r="J102" s="27" t="s">
        <v>888</v>
      </c>
      <c r="K102" s="2">
        <v>0.75</v>
      </c>
      <c r="L102" s="2">
        <v>0.25</v>
      </c>
      <c r="M102" s="27">
        <v>1730000</v>
      </c>
      <c r="N102" s="27">
        <v>1770000</v>
      </c>
      <c r="O102" s="27">
        <v>1750000</v>
      </c>
      <c r="P102" s="29"/>
      <c r="Q102" s="29"/>
      <c r="R102" s="29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">
        <f t="shared" si="27"/>
        <v>1750000</v>
      </c>
      <c r="AD102" s="2">
        <f t="shared" si="28"/>
        <v>20000</v>
      </c>
      <c r="AE102" s="2">
        <f t="shared" si="29"/>
        <v>3</v>
      </c>
      <c r="AF102" s="27">
        <v>3880000</v>
      </c>
      <c r="AG102" s="27">
        <v>3710000</v>
      </c>
      <c r="AH102" s="27">
        <v>3500000</v>
      </c>
      <c r="AI102" s="29"/>
      <c r="AJ102" s="2">
        <f t="shared" si="30"/>
        <v>3696666.6666666665</v>
      </c>
      <c r="AK102" s="2">
        <f t="shared" si="31"/>
        <v>190350.55380358981</v>
      </c>
      <c r="AL102" s="2">
        <f t="shared" si="32"/>
        <v>3</v>
      </c>
      <c r="AM102" s="2">
        <f t="shared" si="33"/>
        <v>1.4769000771604939E+20</v>
      </c>
      <c r="AN102" s="2">
        <f t="shared" si="34"/>
        <v>7.2939170524691366E+19</v>
      </c>
      <c r="AO102" s="2">
        <f t="shared" si="35"/>
        <v>2</v>
      </c>
      <c r="AP102" s="2">
        <f t="shared" si="36"/>
        <v>21.627127145587981</v>
      </c>
      <c r="AQ102" s="2">
        <f t="shared" si="37"/>
        <v>0.81649658092772592</v>
      </c>
      <c r="AR102" s="3" t="str">
        <f t="shared" si="38"/>
        <v>Nontoxic</v>
      </c>
      <c r="AS102" s="2">
        <f t="shared" si="39"/>
        <v>211.23809523809521</v>
      </c>
      <c r="AT102" s="26" t="s">
        <v>884</v>
      </c>
      <c r="AU102" s="4" t="s">
        <v>666</v>
      </c>
      <c r="AV102" s="2">
        <f t="shared" si="40"/>
        <v>2</v>
      </c>
      <c r="AW102" s="2">
        <f t="shared" si="41"/>
        <v>2</v>
      </c>
      <c r="AX102" s="2">
        <f t="shared" si="42"/>
        <v>400000000</v>
      </c>
      <c r="AY102" s="2">
        <f t="shared" si="43"/>
        <v>36233333333.333336</v>
      </c>
      <c r="AZ102" s="2">
        <f t="shared" si="44"/>
        <v>18316666666.666668</v>
      </c>
      <c r="BA102" s="2">
        <f t="shared" si="45"/>
        <v>1.25</v>
      </c>
      <c r="BB102" s="2">
        <f t="shared" si="46"/>
        <v>5.0270944172450296</v>
      </c>
      <c r="BC102" s="2">
        <v>6.6349999999999998</v>
      </c>
      <c r="BD102" s="2" t="str">
        <f t="shared" si="47"/>
        <v>Same Var</v>
      </c>
      <c r="BE102" s="2">
        <f t="shared" si="48"/>
        <v>3.0492480008437619E-5</v>
      </c>
      <c r="BF102" s="2" t="str">
        <f t="shared" si="49"/>
        <v>NS</v>
      </c>
      <c r="BG102" s="2" t="str">
        <f t="shared" si="50"/>
        <v>NS</v>
      </c>
      <c r="BH102" s="2" t="str">
        <f t="shared" si="51"/>
        <v/>
      </c>
      <c r="BI102" s="2" t="str">
        <f t="shared" si="52"/>
        <v/>
      </c>
      <c r="BJ102" s="2" t="str">
        <f t="shared" si="53"/>
        <v/>
      </c>
    </row>
    <row r="103" spans="1:62" x14ac:dyDescent="0.2">
      <c r="A103" s="1" t="s">
        <v>142</v>
      </c>
      <c r="B103" s="27" t="s">
        <v>529</v>
      </c>
      <c r="C103" s="28">
        <v>38645</v>
      </c>
      <c r="D103" s="7">
        <v>0.53333333333333333</v>
      </c>
      <c r="E103" s="1">
        <v>0.1</v>
      </c>
      <c r="F103" s="1" t="s">
        <v>57</v>
      </c>
      <c r="G103" s="1" t="s">
        <v>1243</v>
      </c>
      <c r="H103" s="27" t="s">
        <v>886</v>
      </c>
      <c r="I103" s="27" t="s">
        <v>887</v>
      </c>
      <c r="J103" s="27" t="s">
        <v>888</v>
      </c>
      <c r="K103" s="2">
        <v>0.75</v>
      </c>
      <c r="L103" s="2">
        <v>0.25</v>
      </c>
      <c r="M103" s="27">
        <v>1730000</v>
      </c>
      <c r="N103" s="27">
        <v>1770000</v>
      </c>
      <c r="O103" s="27">
        <v>1750000</v>
      </c>
      <c r="P103" s="29"/>
      <c r="Q103" s="29"/>
      <c r="R103" s="29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">
        <f t="shared" si="27"/>
        <v>1750000</v>
      </c>
      <c r="AD103" s="2">
        <f t="shared" si="28"/>
        <v>20000</v>
      </c>
      <c r="AE103" s="2">
        <f t="shared" si="29"/>
        <v>3</v>
      </c>
      <c r="AF103" s="27">
        <v>4090000</v>
      </c>
      <c r="AG103" s="27">
        <v>3690000</v>
      </c>
      <c r="AH103" s="27">
        <v>4240000</v>
      </c>
      <c r="AI103" s="29"/>
      <c r="AJ103" s="2">
        <f t="shared" si="30"/>
        <v>4006666.6666666665</v>
      </c>
      <c r="AK103" s="2">
        <f t="shared" si="31"/>
        <v>284312.03515386634</v>
      </c>
      <c r="AL103" s="2">
        <f t="shared" si="32"/>
        <v>3</v>
      </c>
      <c r="AM103" s="2">
        <f t="shared" si="33"/>
        <v>7.3005037808641966E+20</v>
      </c>
      <c r="AN103" s="2">
        <f t="shared" si="34"/>
        <v>3.630043557098765E+20</v>
      </c>
      <c r="AO103" s="2">
        <f t="shared" si="35"/>
        <v>2</v>
      </c>
      <c r="AP103" s="2">
        <f t="shared" si="36"/>
        <v>16.390275403074519</v>
      </c>
      <c r="AQ103" s="2">
        <f t="shared" si="37"/>
        <v>0.81649658092772592</v>
      </c>
      <c r="AR103" s="3" t="str">
        <f t="shared" si="38"/>
        <v>Nontoxic</v>
      </c>
      <c r="AS103" s="2">
        <f t="shared" si="39"/>
        <v>228.95238095238093</v>
      </c>
      <c r="AT103" s="26" t="s">
        <v>884</v>
      </c>
      <c r="AU103" s="4" t="s">
        <v>666</v>
      </c>
      <c r="AV103" s="2">
        <f t="shared" si="40"/>
        <v>2</v>
      </c>
      <c r="AW103" s="2">
        <f t="shared" si="41"/>
        <v>2</v>
      </c>
      <c r="AX103" s="2">
        <f t="shared" si="42"/>
        <v>400000000</v>
      </c>
      <c r="AY103" s="2">
        <f t="shared" si="43"/>
        <v>80833333333.333328</v>
      </c>
      <c r="AZ103" s="2">
        <f t="shared" si="44"/>
        <v>40616666666.666664</v>
      </c>
      <c r="BA103" s="2">
        <f t="shared" si="45"/>
        <v>1.25</v>
      </c>
      <c r="BB103" s="2">
        <f t="shared" si="46"/>
        <v>6.2916132687535082</v>
      </c>
      <c r="BC103" s="2">
        <v>6.6349999999999998</v>
      </c>
      <c r="BD103" s="2" t="str">
        <f t="shared" si="47"/>
        <v>Same Var</v>
      </c>
      <c r="BE103" s="2">
        <f t="shared" si="48"/>
        <v>8.1891283764428532E-5</v>
      </c>
      <c r="BF103" s="2" t="str">
        <f t="shared" si="49"/>
        <v>NS</v>
      </c>
      <c r="BG103" s="2" t="str">
        <f t="shared" si="50"/>
        <v>NS</v>
      </c>
      <c r="BH103" s="2" t="str">
        <f t="shared" si="51"/>
        <v/>
      </c>
      <c r="BI103" s="2" t="str">
        <f t="shared" si="52"/>
        <v/>
      </c>
      <c r="BJ103" s="2" t="str">
        <f t="shared" si="53"/>
        <v/>
      </c>
    </row>
    <row r="104" spans="1:62" x14ac:dyDescent="0.2">
      <c r="A104" s="1" t="s">
        <v>142</v>
      </c>
      <c r="B104" s="27" t="s">
        <v>1249</v>
      </c>
      <c r="C104" s="28">
        <v>38370</v>
      </c>
      <c r="D104" s="7">
        <v>0.36736111111111114</v>
      </c>
      <c r="E104" s="1">
        <v>0.1</v>
      </c>
      <c r="F104" s="1" t="s">
        <v>57</v>
      </c>
      <c r="G104" s="1" t="s">
        <v>1252</v>
      </c>
      <c r="H104" s="27" t="s">
        <v>886</v>
      </c>
      <c r="I104" s="27" t="s">
        <v>887</v>
      </c>
      <c r="J104" s="27" t="s">
        <v>888</v>
      </c>
      <c r="K104" s="2">
        <v>0.75</v>
      </c>
      <c r="L104" s="2">
        <v>0.25</v>
      </c>
      <c r="M104" s="27">
        <v>1890000</v>
      </c>
      <c r="N104" s="27">
        <v>1850000</v>
      </c>
      <c r="O104" s="27">
        <v>1870000</v>
      </c>
      <c r="P104" s="29"/>
      <c r="Q104" s="29"/>
      <c r="R104" s="29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">
        <f t="shared" si="27"/>
        <v>1870000</v>
      </c>
      <c r="AD104" s="2">
        <f t="shared" si="28"/>
        <v>20000</v>
      </c>
      <c r="AE104" s="2">
        <f t="shared" si="29"/>
        <v>3</v>
      </c>
      <c r="AF104" s="27">
        <v>2840000</v>
      </c>
      <c r="AG104" s="27">
        <v>2540000</v>
      </c>
      <c r="AH104" s="27">
        <v>2620000</v>
      </c>
      <c r="AI104" s="29"/>
      <c r="AJ104" s="2">
        <f t="shared" si="30"/>
        <v>2666666.6666666665</v>
      </c>
      <c r="AK104" s="2">
        <f t="shared" si="31"/>
        <v>155349.06930308059</v>
      </c>
      <c r="AL104" s="2">
        <f t="shared" si="32"/>
        <v>3</v>
      </c>
      <c r="AM104" s="2">
        <f t="shared" si="33"/>
        <v>6.5925378086419775E+19</v>
      </c>
      <c r="AN104" s="2">
        <f t="shared" si="34"/>
        <v>3.2359355709876552E+19</v>
      </c>
      <c r="AO104" s="2">
        <f t="shared" si="35"/>
        <v>2</v>
      </c>
      <c r="AP104" s="2">
        <f t="shared" si="36"/>
        <v>14.029467180441619</v>
      </c>
      <c r="AQ104" s="2">
        <f t="shared" si="37"/>
        <v>0.81649658092772592</v>
      </c>
      <c r="AR104" s="3" t="str">
        <f t="shared" si="38"/>
        <v>Nontoxic</v>
      </c>
      <c r="AS104" s="2">
        <f t="shared" si="39"/>
        <v>142.60249554367201</v>
      </c>
      <c r="AT104" s="26" t="s">
        <v>884</v>
      </c>
      <c r="AU104" s="4" t="s">
        <v>666</v>
      </c>
      <c r="AV104" s="2">
        <f t="shared" si="40"/>
        <v>2</v>
      </c>
      <c r="AW104" s="2">
        <f t="shared" si="41"/>
        <v>2</v>
      </c>
      <c r="AX104" s="2">
        <f t="shared" si="42"/>
        <v>400000000</v>
      </c>
      <c r="AY104" s="2">
        <f t="shared" si="43"/>
        <v>24133333333.333336</v>
      </c>
      <c r="AZ104" s="2">
        <f t="shared" si="44"/>
        <v>12266666666.666668</v>
      </c>
      <c r="BA104" s="2">
        <f t="shared" si="45"/>
        <v>1.25</v>
      </c>
      <c r="BB104" s="2">
        <f t="shared" si="46"/>
        <v>4.3943485346626403</v>
      </c>
      <c r="BC104" s="2">
        <v>6.6349999999999998</v>
      </c>
      <c r="BD104" s="2" t="str">
        <f t="shared" si="47"/>
        <v>Same Var</v>
      </c>
      <c r="BE104" s="2">
        <f t="shared" si="48"/>
        <v>4.5800580010358277E-4</v>
      </c>
      <c r="BF104" s="2" t="str">
        <f t="shared" si="49"/>
        <v>NS</v>
      </c>
      <c r="BG104" s="2" t="str">
        <f t="shared" si="50"/>
        <v>NS</v>
      </c>
      <c r="BH104" s="2" t="str">
        <f t="shared" si="51"/>
        <v/>
      </c>
      <c r="BI104" s="2" t="str">
        <f t="shared" si="52"/>
        <v/>
      </c>
      <c r="BJ104" s="2" t="str">
        <f t="shared" si="53"/>
        <v/>
      </c>
    </row>
    <row r="105" spans="1:62" x14ac:dyDescent="0.2">
      <c r="A105" s="1" t="s">
        <v>142</v>
      </c>
      <c r="B105" s="27" t="s">
        <v>1265</v>
      </c>
      <c r="C105" s="28">
        <v>38370</v>
      </c>
      <c r="D105" s="7">
        <v>0.3923611111111111</v>
      </c>
      <c r="E105" s="1">
        <v>0.1</v>
      </c>
      <c r="F105" s="1" t="s">
        <v>57</v>
      </c>
      <c r="G105" s="1" t="s">
        <v>1252</v>
      </c>
      <c r="H105" s="27" t="s">
        <v>886</v>
      </c>
      <c r="I105" s="27" t="s">
        <v>887</v>
      </c>
      <c r="J105" s="27" t="s">
        <v>888</v>
      </c>
      <c r="K105" s="2">
        <v>0.75</v>
      </c>
      <c r="L105" s="2">
        <v>0.25</v>
      </c>
      <c r="M105" s="27">
        <v>1890000</v>
      </c>
      <c r="N105" s="27">
        <v>1850000</v>
      </c>
      <c r="O105" s="27">
        <v>1870000</v>
      </c>
      <c r="P105" s="29"/>
      <c r="Q105" s="29"/>
      <c r="R105" s="29"/>
      <c r="S105" s="29"/>
      <c r="T105" s="29"/>
      <c r="U105" s="29"/>
      <c r="V105" s="29"/>
      <c r="W105" s="29"/>
      <c r="X105" s="29"/>
      <c r="Y105" s="29"/>
      <c r="Z105" s="29"/>
      <c r="AA105" s="29"/>
      <c r="AB105" s="29"/>
      <c r="AC105" s="2">
        <f t="shared" si="27"/>
        <v>1870000</v>
      </c>
      <c r="AD105" s="2">
        <f t="shared" si="28"/>
        <v>20000</v>
      </c>
      <c r="AE105" s="2">
        <f t="shared" si="29"/>
        <v>3</v>
      </c>
      <c r="AF105" s="27">
        <v>2820000</v>
      </c>
      <c r="AG105" s="27">
        <v>2820000</v>
      </c>
      <c r="AH105" s="27">
        <v>2840000</v>
      </c>
      <c r="AI105" s="29"/>
      <c r="AJ105" s="2">
        <f t="shared" si="30"/>
        <v>2826666.6666666665</v>
      </c>
      <c r="AK105" s="2">
        <f t="shared" si="31"/>
        <v>11547.005383792515</v>
      </c>
      <c r="AL105" s="2">
        <f t="shared" si="32"/>
        <v>3</v>
      </c>
      <c r="AM105" s="2">
        <f t="shared" si="33"/>
        <v>1.4266975308641976E+16</v>
      </c>
      <c r="AN105" s="2">
        <f t="shared" si="34"/>
        <v>3800154320987654</v>
      </c>
      <c r="AO105" s="2">
        <f t="shared" si="35"/>
        <v>4</v>
      </c>
      <c r="AP105" s="2">
        <f t="shared" si="36"/>
        <v>130.31002834921068</v>
      </c>
      <c r="AQ105" s="2">
        <f t="shared" si="37"/>
        <v>0.74069708411268287</v>
      </c>
      <c r="AR105" s="3" t="str">
        <f t="shared" si="38"/>
        <v>Nontoxic</v>
      </c>
      <c r="AS105" s="2">
        <f t="shared" si="39"/>
        <v>151.15864527629233</v>
      </c>
      <c r="AT105" s="26" t="s">
        <v>884</v>
      </c>
      <c r="AU105" s="4" t="s">
        <v>666</v>
      </c>
      <c r="AV105" s="2">
        <f t="shared" si="40"/>
        <v>2</v>
      </c>
      <c r="AW105" s="2">
        <f t="shared" si="41"/>
        <v>2</v>
      </c>
      <c r="AX105" s="2">
        <f t="shared" si="42"/>
        <v>400000000</v>
      </c>
      <c r="AY105" s="2">
        <f t="shared" si="43"/>
        <v>133333333.33333333</v>
      </c>
      <c r="AZ105" s="2">
        <f t="shared" si="44"/>
        <v>266666666.66666666</v>
      </c>
      <c r="BA105" s="2">
        <f t="shared" si="45"/>
        <v>1.25</v>
      </c>
      <c r="BB105" s="2">
        <f t="shared" si="46"/>
        <v>0.46029131592284783</v>
      </c>
      <c r="BC105" s="2">
        <v>6.6349999999999998</v>
      </c>
      <c r="BD105" s="2" t="str">
        <f t="shared" si="47"/>
        <v>Same Var</v>
      </c>
      <c r="BE105" s="2">
        <f t="shared" si="48"/>
        <v>1.1305022662564021E-7</v>
      </c>
      <c r="BF105" s="2" t="str">
        <f t="shared" si="49"/>
        <v>NS</v>
      </c>
      <c r="BG105" s="2" t="str">
        <f t="shared" si="50"/>
        <v>NS</v>
      </c>
      <c r="BH105" s="2" t="str">
        <f t="shared" si="51"/>
        <v/>
      </c>
      <c r="BI105" s="2" t="str">
        <f t="shared" si="52"/>
        <v/>
      </c>
      <c r="BJ105" s="2" t="str">
        <f t="shared" si="53"/>
        <v/>
      </c>
    </row>
    <row r="106" spans="1:62" x14ac:dyDescent="0.2">
      <c r="A106" s="1" t="s">
        <v>142</v>
      </c>
      <c r="B106" s="27" t="s">
        <v>1266</v>
      </c>
      <c r="C106" s="28">
        <v>38370</v>
      </c>
      <c r="D106" s="7">
        <v>0.42499999999999999</v>
      </c>
      <c r="E106" s="1">
        <v>0.1</v>
      </c>
      <c r="F106" s="1" t="s">
        <v>57</v>
      </c>
      <c r="G106" s="1" t="s">
        <v>1252</v>
      </c>
      <c r="H106" s="27" t="s">
        <v>886</v>
      </c>
      <c r="I106" s="27" t="s">
        <v>887</v>
      </c>
      <c r="J106" s="27" t="s">
        <v>888</v>
      </c>
      <c r="K106" s="2">
        <v>0.75</v>
      </c>
      <c r="L106" s="2">
        <v>0.25</v>
      </c>
      <c r="M106" s="27">
        <v>1890000</v>
      </c>
      <c r="N106" s="27">
        <v>1850000</v>
      </c>
      <c r="O106" s="27">
        <v>1870000</v>
      </c>
      <c r="P106" s="29"/>
      <c r="Q106" s="29"/>
      <c r="R106" s="29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">
        <f t="shared" si="27"/>
        <v>1870000</v>
      </c>
      <c r="AD106" s="2">
        <f t="shared" si="28"/>
        <v>20000</v>
      </c>
      <c r="AE106" s="2">
        <f t="shared" si="29"/>
        <v>3</v>
      </c>
      <c r="AF106" s="27">
        <v>3420000</v>
      </c>
      <c r="AG106" s="27">
        <v>3340000</v>
      </c>
      <c r="AH106" s="27">
        <v>3360000</v>
      </c>
      <c r="AI106" s="29"/>
      <c r="AJ106" s="2">
        <f t="shared" si="30"/>
        <v>3373333.3333333335</v>
      </c>
      <c r="AK106" s="2">
        <f t="shared" si="31"/>
        <v>41633.319989322656</v>
      </c>
      <c r="AL106" s="2">
        <f t="shared" si="32"/>
        <v>3</v>
      </c>
      <c r="AM106" s="2">
        <f t="shared" si="33"/>
        <v>4.2611882716049382E+17</v>
      </c>
      <c r="AN106" s="2">
        <f t="shared" si="34"/>
        <v>1.697260802469136E+17</v>
      </c>
      <c r="AO106" s="2">
        <f t="shared" si="35"/>
        <v>3</v>
      </c>
      <c r="AP106" s="2">
        <f t="shared" si="36"/>
        <v>77.137794638569545</v>
      </c>
      <c r="AQ106" s="2">
        <f t="shared" si="37"/>
        <v>0.76489232840434507</v>
      </c>
      <c r="AR106" s="3" t="str">
        <f t="shared" si="38"/>
        <v>Nontoxic</v>
      </c>
      <c r="AS106" s="2">
        <f t="shared" si="39"/>
        <v>180.39215686274511</v>
      </c>
      <c r="AT106" s="26" t="s">
        <v>884</v>
      </c>
      <c r="AU106" s="4" t="s">
        <v>666</v>
      </c>
      <c r="AV106" s="2">
        <f t="shared" si="40"/>
        <v>2</v>
      </c>
      <c r="AW106" s="2">
        <f t="shared" si="41"/>
        <v>2</v>
      </c>
      <c r="AX106" s="2">
        <f t="shared" si="42"/>
        <v>400000000</v>
      </c>
      <c r="AY106" s="2">
        <f t="shared" si="43"/>
        <v>1733333333.3333335</v>
      </c>
      <c r="AZ106" s="2">
        <f t="shared" si="44"/>
        <v>1066666666.6666667</v>
      </c>
      <c r="BA106" s="2">
        <f t="shared" si="45"/>
        <v>1.25</v>
      </c>
      <c r="BB106" s="2">
        <f t="shared" si="46"/>
        <v>0.79251429956804031</v>
      </c>
      <c r="BC106" s="2">
        <v>6.6349999999999998</v>
      </c>
      <c r="BD106" s="2" t="str">
        <f t="shared" si="47"/>
        <v>Same Var</v>
      </c>
      <c r="BE106" s="2">
        <f t="shared" si="48"/>
        <v>2.9639070573343941E-7</v>
      </c>
      <c r="BF106" s="2" t="str">
        <f t="shared" si="49"/>
        <v>NS</v>
      </c>
      <c r="BG106" s="2" t="str">
        <f t="shared" si="50"/>
        <v>NS</v>
      </c>
      <c r="BH106" s="2" t="str">
        <f t="shared" si="51"/>
        <v/>
      </c>
      <c r="BI106" s="2" t="str">
        <f t="shared" si="52"/>
        <v/>
      </c>
      <c r="BJ106" s="2" t="str">
        <f t="shared" si="53"/>
        <v/>
      </c>
    </row>
    <row r="107" spans="1:62" x14ac:dyDescent="0.2">
      <c r="A107" s="1" t="s">
        <v>142</v>
      </c>
      <c r="B107" s="27" t="s">
        <v>516</v>
      </c>
      <c r="C107" s="28">
        <v>38526</v>
      </c>
      <c r="D107" s="7">
        <v>0.61250000000000004</v>
      </c>
      <c r="E107" s="1">
        <v>0.1</v>
      </c>
      <c r="F107" s="1" t="s">
        <v>57</v>
      </c>
      <c r="G107" s="1" t="s">
        <v>1240</v>
      </c>
      <c r="H107" s="27" t="s">
        <v>886</v>
      </c>
      <c r="I107" s="27" t="s">
        <v>887</v>
      </c>
      <c r="J107" s="27" t="s">
        <v>888</v>
      </c>
      <c r="K107" s="2">
        <v>0.75</v>
      </c>
      <c r="L107" s="2">
        <v>0.25</v>
      </c>
      <c r="M107" s="27">
        <v>1930000</v>
      </c>
      <c r="N107" s="27">
        <v>1890000</v>
      </c>
      <c r="O107" s="27">
        <v>1910000</v>
      </c>
      <c r="P107" s="29"/>
      <c r="Q107" s="29"/>
      <c r="R107" s="29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">
        <f t="shared" si="27"/>
        <v>1910000</v>
      </c>
      <c r="AD107" s="2">
        <f t="shared" si="28"/>
        <v>20000</v>
      </c>
      <c r="AE107" s="2">
        <f t="shared" si="29"/>
        <v>3</v>
      </c>
      <c r="AF107" s="27">
        <v>2440000</v>
      </c>
      <c r="AG107" s="27">
        <v>2460000</v>
      </c>
      <c r="AH107" s="27">
        <v>2500000</v>
      </c>
      <c r="AI107" s="29"/>
      <c r="AJ107" s="2">
        <f t="shared" si="30"/>
        <v>2466666.6666666665</v>
      </c>
      <c r="AK107" s="2">
        <f t="shared" si="31"/>
        <v>30550.50463303893</v>
      </c>
      <c r="AL107" s="2">
        <f t="shared" si="32"/>
        <v>3</v>
      </c>
      <c r="AM107" s="2">
        <f t="shared" si="33"/>
        <v>1.4908179012345674E+17</v>
      </c>
      <c r="AN107" s="2">
        <f t="shared" si="34"/>
        <v>5.120756172839504E+16</v>
      </c>
      <c r="AO107" s="2">
        <f t="shared" si="35"/>
        <v>3</v>
      </c>
      <c r="AP107" s="2">
        <f t="shared" si="36"/>
        <v>52.6301230866422</v>
      </c>
      <c r="AQ107" s="2">
        <f t="shared" si="37"/>
        <v>0.76489232840434507</v>
      </c>
      <c r="AR107" s="3" t="str">
        <f t="shared" si="38"/>
        <v>Nontoxic</v>
      </c>
      <c r="AS107" s="2">
        <f t="shared" si="39"/>
        <v>129.14485165794065</v>
      </c>
      <c r="AT107" s="26" t="s">
        <v>884</v>
      </c>
      <c r="AU107" s="4" t="s">
        <v>666</v>
      </c>
      <c r="AV107" s="2">
        <f t="shared" si="40"/>
        <v>2</v>
      </c>
      <c r="AW107" s="2">
        <f t="shared" si="41"/>
        <v>2</v>
      </c>
      <c r="AX107" s="2">
        <f t="shared" si="42"/>
        <v>400000000</v>
      </c>
      <c r="AY107" s="2">
        <f t="shared" si="43"/>
        <v>933333333.33333313</v>
      </c>
      <c r="AZ107" s="2">
        <f t="shared" si="44"/>
        <v>666666666.66666651</v>
      </c>
      <c r="BA107" s="2">
        <f t="shared" si="45"/>
        <v>1.25</v>
      </c>
      <c r="BB107" s="2">
        <f t="shared" si="46"/>
        <v>0.27896541943165404</v>
      </c>
      <c r="BC107" s="2">
        <v>6.6349999999999998</v>
      </c>
      <c r="BD107" s="2" t="str">
        <f t="shared" si="47"/>
        <v>Same Var</v>
      </c>
      <c r="BE107" s="2">
        <f t="shared" si="48"/>
        <v>6.1127146892333738E-6</v>
      </c>
      <c r="BF107" s="2" t="str">
        <f t="shared" si="49"/>
        <v>NS</v>
      </c>
      <c r="BG107" s="2" t="str">
        <f t="shared" si="50"/>
        <v>NS</v>
      </c>
      <c r="BH107" s="2" t="str">
        <f t="shared" si="51"/>
        <v/>
      </c>
      <c r="BI107" s="2" t="str">
        <f t="shared" si="52"/>
        <v/>
      </c>
      <c r="BJ107" s="2" t="str">
        <f t="shared" si="53"/>
        <v/>
      </c>
    </row>
    <row r="108" spans="1:62" x14ac:dyDescent="0.2">
      <c r="A108" s="1" t="s">
        <v>142</v>
      </c>
      <c r="B108" s="27" t="s">
        <v>529</v>
      </c>
      <c r="C108" s="28">
        <v>38526</v>
      </c>
      <c r="D108" s="7">
        <v>0.54513888888888884</v>
      </c>
      <c r="E108" s="1">
        <v>0.1</v>
      </c>
      <c r="F108" s="1" t="s">
        <v>57</v>
      </c>
      <c r="G108" s="1" t="s">
        <v>1240</v>
      </c>
      <c r="H108" s="27" t="s">
        <v>886</v>
      </c>
      <c r="I108" s="27" t="s">
        <v>887</v>
      </c>
      <c r="J108" s="27" t="s">
        <v>888</v>
      </c>
      <c r="K108" s="2">
        <v>0.75</v>
      </c>
      <c r="L108" s="2">
        <v>0.25</v>
      </c>
      <c r="M108" s="27">
        <v>1930000</v>
      </c>
      <c r="N108" s="27">
        <v>1890000</v>
      </c>
      <c r="O108" s="27">
        <v>1910000</v>
      </c>
      <c r="P108" s="29"/>
      <c r="Q108" s="29"/>
      <c r="R108" s="29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">
        <f t="shared" si="27"/>
        <v>1910000</v>
      </c>
      <c r="AD108" s="2">
        <f t="shared" si="28"/>
        <v>20000</v>
      </c>
      <c r="AE108" s="2">
        <f t="shared" si="29"/>
        <v>3</v>
      </c>
      <c r="AF108" s="27">
        <v>3300000</v>
      </c>
      <c r="AG108" s="27">
        <v>3280000</v>
      </c>
      <c r="AH108" s="27">
        <v>3260000</v>
      </c>
      <c r="AI108" s="29"/>
      <c r="AJ108" s="2">
        <f t="shared" si="30"/>
        <v>3280000</v>
      </c>
      <c r="AK108" s="2">
        <f t="shared" si="31"/>
        <v>20000</v>
      </c>
      <c r="AL108" s="2">
        <f t="shared" si="32"/>
        <v>3</v>
      </c>
      <c r="AM108" s="2">
        <f t="shared" si="33"/>
        <v>4.3402777777777768E+16</v>
      </c>
      <c r="AN108" s="2">
        <f t="shared" si="34"/>
        <v>1.1701388888888888E+16</v>
      </c>
      <c r="AO108" s="2">
        <f t="shared" si="35"/>
        <v>4</v>
      </c>
      <c r="AP108" s="2">
        <f t="shared" si="36"/>
        <v>127.99855467934003</v>
      </c>
      <c r="AQ108" s="2">
        <f t="shared" si="37"/>
        <v>0.74069708411268287</v>
      </c>
      <c r="AR108" s="3" t="str">
        <f t="shared" si="38"/>
        <v>Nontoxic</v>
      </c>
      <c r="AS108" s="2">
        <f t="shared" si="39"/>
        <v>171.72774869109949</v>
      </c>
      <c r="AT108" s="26" t="s">
        <v>884</v>
      </c>
      <c r="AU108" s="4" t="s">
        <v>666</v>
      </c>
      <c r="AV108" s="2">
        <f t="shared" si="40"/>
        <v>2</v>
      </c>
      <c r="AW108" s="2">
        <f t="shared" si="41"/>
        <v>2</v>
      </c>
      <c r="AX108" s="2">
        <f t="shared" si="42"/>
        <v>400000000</v>
      </c>
      <c r="AY108" s="2">
        <f t="shared" si="43"/>
        <v>400000000</v>
      </c>
      <c r="AZ108" s="2">
        <f t="shared" si="44"/>
        <v>400000000</v>
      </c>
      <c r="BA108" s="2">
        <f t="shared" si="45"/>
        <v>1.25</v>
      </c>
      <c r="BB108" s="2">
        <f t="shared" si="46"/>
        <v>0</v>
      </c>
      <c r="BC108" s="2">
        <v>6.6349999999999998</v>
      </c>
      <c r="BD108" s="2" t="str">
        <f t="shared" si="47"/>
        <v>Same Var</v>
      </c>
      <c r="BE108" s="2">
        <f t="shared" si="48"/>
        <v>6.050136929973474E-8</v>
      </c>
      <c r="BF108" s="2" t="str">
        <f t="shared" si="49"/>
        <v>NS</v>
      </c>
      <c r="BG108" s="2" t="str">
        <f t="shared" si="50"/>
        <v>NS</v>
      </c>
      <c r="BH108" s="2" t="str">
        <f t="shared" si="51"/>
        <v/>
      </c>
      <c r="BI108" s="2" t="str">
        <f t="shared" si="52"/>
        <v/>
      </c>
      <c r="BJ108" s="2" t="str">
        <f t="shared" si="53"/>
        <v/>
      </c>
    </row>
    <row r="109" spans="1:62" x14ac:dyDescent="0.2">
      <c r="A109" s="1" t="s">
        <v>142</v>
      </c>
      <c r="B109" s="27" t="s">
        <v>482</v>
      </c>
      <c r="C109" s="28">
        <v>39037</v>
      </c>
      <c r="D109" s="7">
        <v>0.47916666666666669</v>
      </c>
      <c r="E109" s="1">
        <v>0.1</v>
      </c>
      <c r="F109" s="1" t="s">
        <v>57</v>
      </c>
      <c r="G109" s="1" t="s">
        <v>1110</v>
      </c>
      <c r="H109" s="27" t="s">
        <v>886</v>
      </c>
      <c r="I109" s="27" t="s">
        <v>887</v>
      </c>
      <c r="J109" s="27" t="s">
        <v>888</v>
      </c>
      <c r="K109" s="2">
        <v>0.75</v>
      </c>
      <c r="L109" s="2">
        <v>0.25</v>
      </c>
      <c r="M109" s="27">
        <v>2030000</v>
      </c>
      <c r="N109" s="27">
        <v>2010000</v>
      </c>
      <c r="O109" s="27">
        <v>1990000</v>
      </c>
      <c r="P109" s="29"/>
      <c r="Q109" s="29"/>
      <c r="R109" s="29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">
        <f t="shared" si="27"/>
        <v>2010000</v>
      </c>
      <c r="AD109" s="2">
        <f t="shared" si="28"/>
        <v>20000</v>
      </c>
      <c r="AE109" s="2">
        <f t="shared" si="29"/>
        <v>3</v>
      </c>
      <c r="AF109" s="27">
        <v>5110000</v>
      </c>
      <c r="AG109" s="27">
        <v>4820000</v>
      </c>
      <c r="AH109" s="27">
        <v>5080000</v>
      </c>
      <c r="AI109" s="29"/>
      <c r="AJ109" s="2">
        <f t="shared" si="30"/>
        <v>5003333.333333333</v>
      </c>
      <c r="AK109" s="2">
        <f t="shared" si="31"/>
        <v>159478.31618540914</v>
      </c>
      <c r="AL109" s="2">
        <f t="shared" si="32"/>
        <v>3</v>
      </c>
      <c r="AM109" s="2">
        <f t="shared" si="33"/>
        <v>7.3150007716049379E+19</v>
      </c>
      <c r="AN109" s="2">
        <f t="shared" si="34"/>
        <v>3.5939170524691358E+19</v>
      </c>
      <c r="AO109" s="2">
        <f t="shared" si="35"/>
        <v>2</v>
      </c>
      <c r="AP109" s="2">
        <f t="shared" si="36"/>
        <v>37.80046349712655</v>
      </c>
      <c r="AQ109" s="2">
        <f t="shared" si="37"/>
        <v>0.81649658092772592</v>
      </c>
      <c r="AR109" s="3" t="str">
        <f t="shared" si="38"/>
        <v>Nontoxic</v>
      </c>
      <c r="AS109" s="2">
        <f t="shared" si="39"/>
        <v>248.92205638474292</v>
      </c>
      <c r="AT109" s="26" t="s">
        <v>884</v>
      </c>
      <c r="AU109" s="4" t="s">
        <v>666</v>
      </c>
      <c r="AV109" s="2">
        <f t="shared" si="40"/>
        <v>2</v>
      </c>
      <c r="AW109" s="2">
        <f t="shared" si="41"/>
        <v>2</v>
      </c>
      <c r="AX109" s="2">
        <f t="shared" si="42"/>
        <v>400000000</v>
      </c>
      <c r="AY109" s="2">
        <f t="shared" si="43"/>
        <v>25433333333.333332</v>
      </c>
      <c r="AZ109" s="2">
        <f t="shared" si="44"/>
        <v>12916666666.666666</v>
      </c>
      <c r="BA109" s="2">
        <f t="shared" si="45"/>
        <v>1.25</v>
      </c>
      <c r="BB109" s="2">
        <f t="shared" si="46"/>
        <v>4.4756272264229553</v>
      </c>
      <c r="BC109" s="2">
        <v>6.6349999999999998</v>
      </c>
      <c r="BD109" s="2" t="str">
        <f t="shared" si="47"/>
        <v>Same Var</v>
      </c>
      <c r="BE109" s="2">
        <f t="shared" si="48"/>
        <v>2.7532261224780263E-6</v>
      </c>
      <c r="BF109" s="2" t="str">
        <f t="shared" si="49"/>
        <v>NS</v>
      </c>
      <c r="BG109" s="2" t="str">
        <f t="shared" si="50"/>
        <v>NS</v>
      </c>
      <c r="BH109" s="2" t="str">
        <f t="shared" si="51"/>
        <v/>
      </c>
      <c r="BI109" s="2" t="str">
        <f t="shared" si="52"/>
        <v/>
      </c>
      <c r="BJ109" s="2" t="str">
        <f t="shared" si="53"/>
        <v/>
      </c>
    </row>
    <row r="110" spans="1:62" x14ac:dyDescent="0.2">
      <c r="A110" s="1" t="s">
        <v>142</v>
      </c>
      <c r="B110" s="27" t="s">
        <v>504</v>
      </c>
      <c r="C110" s="28">
        <v>39037</v>
      </c>
      <c r="D110" s="7">
        <v>0.33680555555555558</v>
      </c>
      <c r="E110" s="1">
        <v>0.1</v>
      </c>
      <c r="F110" s="1" t="s">
        <v>57</v>
      </c>
      <c r="G110" s="1" t="s">
        <v>1110</v>
      </c>
      <c r="H110" s="27" t="s">
        <v>886</v>
      </c>
      <c r="I110" s="27" t="s">
        <v>887</v>
      </c>
      <c r="J110" s="27" t="s">
        <v>888</v>
      </c>
      <c r="K110" s="2">
        <v>0.75</v>
      </c>
      <c r="L110" s="2">
        <v>0.25</v>
      </c>
      <c r="M110" s="27">
        <v>2030000</v>
      </c>
      <c r="N110" s="27">
        <v>2010000</v>
      </c>
      <c r="O110" s="27">
        <v>1990000</v>
      </c>
      <c r="P110" s="29"/>
      <c r="Q110" s="29"/>
      <c r="R110" s="29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">
        <f t="shared" si="27"/>
        <v>2010000</v>
      </c>
      <c r="AD110" s="2">
        <f t="shared" si="28"/>
        <v>20000</v>
      </c>
      <c r="AE110" s="2">
        <f t="shared" si="29"/>
        <v>3</v>
      </c>
      <c r="AF110" s="27">
        <v>1730000</v>
      </c>
      <c r="AG110" s="27">
        <v>1750000</v>
      </c>
      <c r="AH110" s="27">
        <v>1730000</v>
      </c>
      <c r="AI110" s="29"/>
      <c r="AJ110" s="2">
        <f t="shared" si="30"/>
        <v>1736666.6666666667</v>
      </c>
      <c r="AK110" s="2">
        <f t="shared" si="31"/>
        <v>11547.005383792515</v>
      </c>
      <c r="AL110" s="2">
        <f t="shared" si="32"/>
        <v>3</v>
      </c>
      <c r="AM110" s="2">
        <f t="shared" si="33"/>
        <v>1.4266975308641976E+16</v>
      </c>
      <c r="AN110" s="2">
        <f t="shared" si="34"/>
        <v>3800154320987654</v>
      </c>
      <c r="AO110" s="2">
        <f t="shared" si="35"/>
        <v>4</v>
      </c>
      <c r="AP110" s="2">
        <f t="shared" si="36"/>
        <v>20.968553420733151</v>
      </c>
      <c r="AQ110" s="2">
        <f t="shared" si="37"/>
        <v>0.74069708411268287</v>
      </c>
      <c r="AR110" s="3" t="str">
        <f t="shared" si="38"/>
        <v>Nontoxic</v>
      </c>
      <c r="AS110" s="2">
        <f t="shared" si="39"/>
        <v>86.401326699834172</v>
      </c>
      <c r="AT110" s="4" t="s">
        <v>664</v>
      </c>
      <c r="AU110" s="4" t="s">
        <v>667</v>
      </c>
      <c r="AV110" s="2">
        <f t="shared" si="40"/>
        <v>2</v>
      </c>
      <c r="AW110" s="2">
        <f t="shared" si="41"/>
        <v>2</v>
      </c>
      <c r="AX110" s="2">
        <f t="shared" si="42"/>
        <v>400000000</v>
      </c>
      <c r="AY110" s="2">
        <f t="shared" si="43"/>
        <v>133333333.33333333</v>
      </c>
      <c r="AZ110" s="2">
        <f t="shared" si="44"/>
        <v>266666666.66666666</v>
      </c>
      <c r="BA110" s="2">
        <f t="shared" si="45"/>
        <v>1.25</v>
      </c>
      <c r="BB110" s="2">
        <f t="shared" si="46"/>
        <v>0.46029131592284783</v>
      </c>
      <c r="BC110" s="2">
        <v>6.6349999999999998</v>
      </c>
      <c r="BD110" s="2" t="str">
        <f t="shared" si="47"/>
        <v>Same Var</v>
      </c>
      <c r="BE110" s="2">
        <f t="shared" si="48"/>
        <v>1.6720435128068514E-5</v>
      </c>
      <c r="BF110" s="2" t="str">
        <f t="shared" si="49"/>
        <v>Sig</v>
      </c>
      <c r="BG110" s="2" t="str">
        <f t="shared" si="50"/>
        <v>Sig</v>
      </c>
      <c r="BH110" s="2" t="str">
        <f t="shared" si="51"/>
        <v>Wilcoxon</v>
      </c>
      <c r="BI110" s="2" t="str">
        <f t="shared" si="52"/>
        <v/>
      </c>
      <c r="BJ110" s="2" t="str">
        <f t="shared" si="53"/>
        <v>NOECToxicLess25</v>
      </c>
    </row>
    <row r="111" spans="1:62" x14ac:dyDescent="0.2">
      <c r="A111" s="1" t="s">
        <v>142</v>
      </c>
      <c r="B111" s="27" t="s">
        <v>516</v>
      </c>
      <c r="C111" s="28">
        <v>39037</v>
      </c>
      <c r="D111" s="7">
        <v>0.56874999999999998</v>
      </c>
      <c r="E111" s="1">
        <v>0.1</v>
      </c>
      <c r="F111" s="1" t="s">
        <v>57</v>
      </c>
      <c r="G111" s="1" t="s">
        <v>1110</v>
      </c>
      <c r="H111" s="27" t="s">
        <v>886</v>
      </c>
      <c r="I111" s="27" t="s">
        <v>887</v>
      </c>
      <c r="J111" s="27" t="s">
        <v>888</v>
      </c>
      <c r="K111" s="2">
        <v>0.75</v>
      </c>
      <c r="L111" s="2">
        <v>0.25</v>
      </c>
      <c r="M111" s="27">
        <v>2030000</v>
      </c>
      <c r="N111" s="27">
        <v>2010000</v>
      </c>
      <c r="O111" s="27">
        <v>1990000</v>
      </c>
      <c r="P111" s="29"/>
      <c r="Q111" s="29"/>
      <c r="R111" s="29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">
        <f t="shared" si="27"/>
        <v>2010000</v>
      </c>
      <c r="AD111" s="2">
        <f t="shared" si="28"/>
        <v>20000</v>
      </c>
      <c r="AE111" s="2">
        <f t="shared" si="29"/>
        <v>3</v>
      </c>
      <c r="AF111" s="27">
        <v>4500000</v>
      </c>
      <c r="AG111" s="27">
        <v>4760000</v>
      </c>
      <c r="AH111" s="27">
        <v>4800000</v>
      </c>
      <c r="AI111" s="29"/>
      <c r="AJ111" s="2">
        <f t="shared" si="30"/>
        <v>4686666.666666667</v>
      </c>
      <c r="AK111" s="2">
        <f t="shared" si="31"/>
        <v>162890.55630494154</v>
      </c>
      <c r="AL111" s="2">
        <f t="shared" si="32"/>
        <v>3</v>
      </c>
      <c r="AM111" s="2">
        <f t="shared" si="33"/>
        <v>7.9556489197530841E+19</v>
      </c>
      <c r="AN111" s="2">
        <f t="shared" si="34"/>
        <v>3.9114911265432084E+19</v>
      </c>
      <c r="AO111" s="2">
        <f t="shared" si="35"/>
        <v>2</v>
      </c>
      <c r="AP111" s="2">
        <f t="shared" si="36"/>
        <v>33.662347104468971</v>
      </c>
      <c r="AQ111" s="2">
        <f t="shared" si="37"/>
        <v>0.81649658092772592</v>
      </c>
      <c r="AR111" s="3" t="str">
        <f t="shared" si="38"/>
        <v>Nontoxic</v>
      </c>
      <c r="AS111" s="2">
        <f t="shared" si="39"/>
        <v>233.16749585406305</v>
      </c>
      <c r="AT111" s="26" t="s">
        <v>884</v>
      </c>
      <c r="AU111" s="4" t="s">
        <v>666</v>
      </c>
      <c r="AV111" s="2">
        <f t="shared" si="40"/>
        <v>2</v>
      </c>
      <c r="AW111" s="2">
        <f t="shared" si="41"/>
        <v>2</v>
      </c>
      <c r="AX111" s="2">
        <f t="shared" si="42"/>
        <v>400000000</v>
      </c>
      <c r="AY111" s="2">
        <f t="shared" si="43"/>
        <v>26533333333.333328</v>
      </c>
      <c r="AZ111" s="2">
        <f t="shared" si="44"/>
        <v>13466666666.666664</v>
      </c>
      <c r="BA111" s="2">
        <f t="shared" si="45"/>
        <v>1.25</v>
      </c>
      <c r="BB111" s="2">
        <f t="shared" si="46"/>
        <v>4.5413182724638776</v>
      </c>
      <c r="BC111" s="2">
        <v>6.6349999999999998</v>
      </c>
      <c r="BD111" s="2" t="str">
        <f t="shared" si="47"/>
        <v>Same Var</v>
      </c>
      <c r="BE111" s="2">
        <f t="shared" si="48"/>
        <v>4.6715653642951584E-6</v>
      </c>
      <c r="BF111" s="2" t="str">
        <f t="shared" si="49"/>
        <v>NS</v>
      </c>
      <c r="BG111" s="2" t="str">
        <f t="shared" si="50"/>
        <v>NS</v>
      </c>
      <c r="BH111" s="2" t="str">
        <f t="shared" si="51"/>
        <v/>
      </c>
      <c r="BI111" s="2" t="str">
        <f t="shared" si="52"/>
        <v/>
      </c>
      <c r="BJ111" s="2" t="str">
        <f t="shared" si="53"/>
        <v/>
      </c>
    </row>
    <row r="112" spans="1:62" x14ac:dyDescent="0.2">
      <c r="A112" s="1" t="s">
        <v>142</v>
      </c>
      <c r="B112" s="27" t="s">
        <v>529</v>
      </c>
      <c r="C112" s="28">
        <v>39037</v>
      </c>
      <c r="D112" s="7">
        <v>0.49722222222222223</v>
      </c>
      <c r="E112" s="1">
        <v>0.1</v>
      </c>
      <c r="F112" s="1" t="s">
        <v>57</v>
      </c>
      <c r="G112" s="1" t="s">
        <v>1110</v>
      </c>
      <c r="H112" s="27" t="s">
        <v>886</v>
      </c>
      <c r="I112" s="27" t="s">
        <v>887</v>
      </c>
      <c r="J112" s="27" t="s">
        <v>888</v>
      </c>
      <c r="K112" s="2">
        <v>0.75</v>
      </c>
      <c r="L112" s="2">
        <v>0.25</v>
      </c>
      <c r="M112" s="27">
        <v>2030000</v>
      </c>
      <c r="N112" s="27">
        <v>2010000</v>
      </c>
      <c r="O112" s="27">
        <v>1990000</v>
      </c>
      <c r="P112" s="29"/>
      <c r="Q112" s="29"/>
      <c r="R112" s="29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">
        <f t="shared" si="27"/>
        <v>2010000</v>
      </c>
      <c r="AD112" s="2">
        <f t="shared" si="28"/>
        <v>20000</v>
      </c>
      <c r="AE112" s="2">
        <f t="shared" si="29"/>
        <v>3</v>
      </c>
      <c r="AF112" s="27">
        <v>5480000</v>
      </c>
      <c r="AG112" s="27">
        <v>6350000</v>
      </c>
      <c r="AH112" s="27">
        <v>4590000</v>
      </c>
      <c r="AI112" s="29"/>
      <c r="AJ112" s="2">
        <f t="shared" si="30"/>
        <v>5473333.333333333</v>
      </c>
      <c r="AK112" s="2">
        <f t="shared" si="31"/>
        <v>880018.93919013813</v>
      </c>
      <c r="AL112" s="2">
        <f t="shared" si="32"/>
        <v>3</v>
      </c>
      <c r="AM112" s="2">
        <f t="shared" si="33"/>
        <v>6.6677281489197998E+22</v>
      </c>
      <c r="AN112" s="2">
        <f t="shared" si="34"/>
        <v>3.3319279911265664E+22</v>
      </c>
      <c r="AO112" s="2">
        <f t="shared" si="35"/>
        <v>2</v>
      </c>
      <c r="AP112" s="2">
        <f t="shared" si="36"/>
        <v>7.8044083974694969</v>
      </c>
      <c r="AQ112" s="2">
        <f t="shared" si="37"/>
        <v>0.81649658092772592</v>
      </c>
      <c r="AR112" s="3" t="str">
        <f t="shared" si="38"/>
        <v>Nontoxic</v>
      </c>
      <c r="AS112" s="2">
        <f t="shared" si="39"/>
        <v>272.30514096185738</v>
      </c>
      <c r="AT112" s="26" t="s">
        <v>884</v>
      </c>
      <c r="AU112" s="4" t="s">
        <v>666</v>
      </c>
      <c r="AV112" s="2">
        <f t="shared" si="40"/>
        <v>2</v>
      </c>
      <c r="AW112" s="2">
        <f t="shared" si="41"/>
        <v>2</v>
      </c>
      <c r="AX112" s="2">
        <f t="shared" si="42"/>
        <v>400000000</v>
      </c>
      <c r="AY112" s="2">
        <f t="shared" si="43"/>
        <v>774433333333.33606</v>
      </c>
      <c r="AZ112" s="2">
        <f t="shared" si="44"/>
        <v>387416666666.66803</v>
      </c>
      <c r="BA112" s="2">
        <f t="shared" si="45"/>
        <v>1.25</v>
      </c>
      <c r="BB112" s="2">
        <f t="shared" si="46"/>
        <v>9.8930571145059272</v>
      </c>
      <c r="BC112" s="2">
        <v>6.6349999999999998</v>
      </c>
      <c r="BD112" s="2" t="str">
        <f t="shared" si="47"/>
        <v>Sig Diff Var</v>
      </c>
      <c r="BE112" s="2">
        <f t="shared" si="48"/>
        <v>1.0402670052619131E-2</v>
      </c>
      <c r="BF112" s="2" t="str">
        <f t="shared" si="49"/>
        <v>NS</v>
      </c>
      <c r="BG112" s="2" t="str">
        <f t="shared" si="50"/>
        <v>NS</v>
      </c>
      <c r="BH112" s="2" t="str">
        <f t="shared" si="51"/>
        <v/>
      </c>
      <c r="BI112" s="2" t="str">
        <f t="shared" si="52"/>
        <v/>
      </c>
      <c r="BJ112" s="2" t="str">
        <f t="shared" si="53"/>
        <v/>
      </c>
    </row>
    <row r="113" spans="1:62" x14ac:dyDescent="0.2">
      <c r="A113" s="1" t="s">
        <v>142</v>
      </c>
      <c r="B113" s="27" t="s">
        <v>532</v>
      </c>
      <c r="C113" s="28">
        <v>39037</v>
      </c>
      <c r="D113" s="7">
        <v>0.45763888888888887</v>
      </c>
      <c r="E113" s="1">
        <v>0.1</v>
      </c>
      <c r="F113" s="1" t="s">
        <v>57</v>
      </c>
      <c r="G113" s="1" t="s">
        <v>1110</v>
      </c>
      <c r="H113" s="27" t="s">
        <v>886</v>
      </c>
      <c r="I113" s="27" t="s">
        <v>887</v>
      </c>
      <c r="J113" s="27" t="s">
        <v>888</v>
      </c>
      <c r="K113" s="2">
        <v>0.75</v>
      </c>
      <c r="L113" s="2">
        <v>0.25</v>
      </c>
      <c r="M113" s="27">
        <v>2030000</v>
      </c>
      <c r="N113" s="27">
        <v>2010000</v>
      </c>
      <c r="O113" s="27">
        <v>1990000</v>
      </c>
      <c r="P113" s="29"/>
      <c r="Q113" s="29"/>
      <c r="R113" s="29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">
        <f t="shared" si="27"/>
        <v>2010000</v>
      </c>
      <c r="AD113" s="2">
        <f t="shared" si="28"/>
        <v>20000</v>
      </c>
      <c r="AE113" s="2">
        <f t="shared" si="29"/>
        <v>3</v>
      </c>
      <c r="AF113" s="27">
        <v>3150000</v>
      </c>
      <c r="AG113" s="27">
        <v>3170000</v>
      </c>
      <c r="AH113" s="27">
        <v>3400000</v>
      </c>
      <c r="AI113" s="29"/>
      <c r="AJ113" s="2">
        <f t="shared" si="30"/>
        <v>3240000</v>
      </c>
      <c r="AK113" s="2">
        <f t="shared" si="31"/>
        <v>138924.43989449803</v>
      </c>
      <c r="AL113" s="2">
        <f t="shared" si="32"/>
        <v>3</v>
      </c>
      <c r="AM113" s="2">
        <f t="shared" si="33"/>
        <v>4.2358402777777758E+19</v>
      </c>
      <c r="AN113" s="2">
        <f t="shared" si="34"/>
        <v>2.0696701388888883E+19</v>
      </c>
      <c r="AO113" s="2">
        <f t="shared" si="35"/>
        <v>2</v>
      </c>
      <c r="AP113" s="2">
        <f t="shared" si="36"/>
        <v>21.47525598725915</v>
      </c>
      <c r="AQ113" s="2">
        <f t="shared" si="37"/>
        <v>0.81649658092772592</v>
      </c>
      <c r="AR113" s="3" t="str">
        <f t="shared" si="38"/>
        <v>Nontoxic</v>
      </c>
      <c r="AS113" s="2">
        <f t="shared" si="39"/>
        <v>161.19402985074626</v>
      </c>
      <c r="AT113" s="26" t="s">
        <v>884</v>
      </c>
      <c r="AU113" s="4" t="s">
        <v>666</v>
      </c>
      <c r="AV113" s="2">
        <f t="shared" si="40"/>
        <v>2</v>
      </c>
      <c r="AW113" s="2">
        <f t="shared" si="41"/>
        <v>2</v>
      </c>
      <c r="AX113" s="2">
        <f t="shared" si="42"/>
        <v>400000000</v>
      </c>
      <c r="AY113" s="2">
        <f t="shared" si="43"/>
        <v>19299999999.999996</v>
      </c>
      <c r="AZ113" s="2">
        <f t="shared" si="44"/>
        <v>9849999999.9999981</v>
      </c>
      <c r="BA113" s="2">
        <f t="shared" si="45"/>
        <v>1.25</v>
      </c>
      <c r="BB113" s="2">
        <f t="shared" si="46"/>
        <v>4.0498056741300958</v>
      </c>
      <c r="BC113" s="2">
        <v>6.6349999999999998</v>
      </c>
      <c r="BD113" s="2" t="str">
        <f t="shared" si="47"/>
        <v>Same Var</v>
      </c>
      <c r="BE113" s="2">
        <f t="shared" si="48"/>
        <v>5.4919583686292835E-5</v>
      </c>
      <c r="BF113" s="2" t="str">
        <f t="shared" si="49"/>
        <v>NS</v>
      </c>
      <c r="BG113" s="2" t="str">
        <f t="shared" si="50"/>
        <v>NS</v>
      </c>
      <c r="BH113" s="2" t="str">
        <f t="shared" si="51"/>
        <v/>
      </c>
      <c r="BI113" s="2" t="str">
        <f t="shared" si="52"/>
        <v/>
      </c>
      <c r="BJ113" s="2" t="str">
        <f t="shared" si="53"/>
        <v/>
      </c>
    </row>
    <row r="114" spans="1:62" x14ac:dyDescent="0.2">
      <c r="A114" s="1" t="s">
        <v>926</v>
      </c>
      <c r="B114" s="27" t="s">
        <v>988</v>
      </c>
      <c r="C114" s="28">
        <v>38853</v>
      </c>
      <c r="D114" s="7">
        <v>0.5</v>
      </c>
      <c r="E114" s="1">
        <v>0.1</v>
      </c>
      <c r="F114" s="1" t="s">
        <v>57</v>
      </c>
      <c r="G114" s="1" t="s">
        <v>991</v>
      </c>
      <c r="H114" s="27" t="s">
        <v>886</v>
      </c>
      <c r="I114" s="27" t="s">
        <v>887</v>
      </c>
      <c r="J114" s="27" t="s">
        <v>888</v>
      </c>
      <c r="K114" s="2">
        <v>0.75</v>
      </c>
      <c r="L114" s="2">
        <v>0.25</v>
      </c>
      <c r="M114" s="27">
        <v>194000</v>
      </c>
      <c r="N114" s="27">
        <v>217000</v>
      </c>
      <c r="O114" s="27">
        <v>206000</v>
      </c>
      <c r="P114" s="27">
        <v>241000</v>
      </c>
      <c r="Q114" s="29"/>
      <c r="R114" s="29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">
        <f t="shared" si="27"/>
        <v>214500</v>
      </c>
      <c r="AD114" s="2">
        <f t="shared" si="28"/>
        <v>20008.331597945224</v>
      </c>
      <c r="AE114" s="2">
        <f t="shared" si="29"/>
        <v>4</v>
      </c>
      <c r="AF114" s="27">
        <v>1989000</v>
      </c>
      <c r="AG114" s="27">
        <v>2051000</v>
      </c>
      <c r="AH114" s="27">
        <v>1838000</v>
      </c>
      <c r="AI114" s="27">
        <v>2174000</v>
      </c>
      <c r="AJ114" s="2">
        <f t="shared" si="30"/>
        <v>2013000</v>
      </c>
      <c r="AK114" s="2">
        <f t="shared" si="31"/>
        <v>139721.1508684351</v>
      </c>
      <c r="AL114" s="2">
        <f t="shared" si="32"/>
        <v>4</v>
      </c>
      <c r="AM114" s="2">
        <f t="shared" si="33"/>
        <v>2.4371963385009775E+19</v>
      </c>
      <c r="AN114" s="2">
        <f t="shared" si="34"/>
        <v>7.9408165293782589E+18</v>
      </c>
      <c r="AO114" s="2">
        <f t="shared" si="35"/>
        <v>3</v>
      </c>
      <c r="AP114" s="2">
        <f t="shared" si="36"/>
        <v>26.360137095865166</v>
      </c>
      <c r="AQ114" s="2">
        <f t="shared" si="37"/>
        <v>0.76489232840434507</v>
      </c>
      <c r="AR114" s="3" t="str">
        <f t="shared" si="38"/>
        <v>Nontoxic</v>
      </c>
      <c r="AS114" s="2">
        <f t="shared" si="39"/>
        <v>938.46153846153845</v>
      </c>
      <c r="AT114" s="26" t="s">
        <v>884</v>
      </c>
      <c r="AU114" s="4" t="s">
        <v>666</v>
      </c>
      <c r="AV114" s="2">
        <f t="shared" si="40"/>
        <v>3</v>
      </c>
      <c r="AW114" s="2">
        <f t="shared" si="41"/>
        <v>3</v>
      </c>
      <c r="AX114" s="2">
        <f t="shared" si="42"/>
        <v>400333333.33333325</v>
      </c>
      <c r="AY114" s="2">
        <f t="shared" si="43"/>
        <v>19522000000.000004</v>
      </c>
      <c r="AZ114" s="2">
        <f t="shared" si="44"/>
        <v>9961166666.6666698</v>
      </c>
      <c r="BA114" s="2">
        <f t="shared" si="45"/>
        <v>1.1666666666666667</v>
      </c>
      <c r="BB114" s="2">
        <f t="shared" si="46"/>
        <v>6.5347819989580502</v>
      </c>
      <c r="BC114" s="2">
        <v>6.6349999999999998</v>
      </c>
      <c r="BD114" s="2" t="str">
        <f t="shared" si="47"/>
        <v>Same Var</v>
      </c>
      <c r="BE114" s="2">
        <f t="shared" si="48"/>
        <v>1.2027256753422273E-7</v>
      </c>
      <c r="BF114" s="2" t="str">
        <f t="shared" si="49"/>
        <v>NS</v>
      </c>
      <c r="BG114" s="2" t="str">
        <f t="shared" si="50"/>
        <v>NS</v>
      </c>
      <c r="BH114" s="2" t="str">
        <f t="shared" si="51"/>
        <v/>
      </c>
      <c r="BI114" s="2" t="str">
        <f t="shared" si="52"/>
        <v/>
      </c>
      <c r="BJ114" s="2" t="str">
        <f t="shared" si="53"/>
        <v/>
      </c>
    </row>
    <row r="115" spans="1:62" x14ac:dyDescent="0.2">
      <c r="A115" s="1" t="s">
        <v>926</v>
      </c>
      <c r="B115" s="27" t="s">
        <v>1031</v>
      </c>
      <c r="C115" s="28">
        <v>38853</v>
      </c>
      <c r="D115" s="7">
        <v>0.58333333333333337</v>
      </c>
      <c r="E115" s="1">
        <v>0.1</v>
      </c>
      <c r="F115" s="1" t="s">
        <v>57</v>
      </c>
      <c r="G115" s="1" t="s">
        <v>991</v>
      </c>
      <c r="H115" s="27" t="s">
        <v>886</v>
      </c>
      <c r="I115" s="27" t="s">
        <v>887</v>
      </c>
      <c r="J115" s="27" t="s">
        <v>888</v>
      </c>
      <c r="K115" s="2">
        <v>0.75</v>
      </c>
      <c r="L115" s="2">
        <v>0.25</v>
      </c>
      <c r="M115" s="27">
        <v>194000</v>
      </c>
      <c r="N115" s="27">
        <v>217000</v>
      </c>
      <c r="O115" s="27">
        <v>206000</v>
      </c>
      <c r="P115" s="27">
        <v>241000</v>
      </c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">
        <f t="shared" si="27"/>
        <v>214500</v>
      </c>
      <c r="AD115" s="2">
        <f t="shared" si="28"/>
        <v>20008.331597945224</v>
      </c>
      <c r="AE115" s="2">
        <f t="shared" si="29"/>
        <v>4</v>
      </c>
      <c r="AF115" s="27">
        <v>1321000</v>
      </c>
      <c r="AG115" s="27">
        <v>1527000</v>
      </c>
      <c r="AH115" s="27">
        <v>1629000</v>
      </c>
      <c r="AI115" s="27">
        <v>1288000</v>
      </c>
      <c r="AJ115" s="2">
        <f t="shared" si="30"/>
        <v>1441250</v>
      </c>
      <c r="AK115" s="2">
        <f t="shared" si="31"/>
        <v>163858.42466389493</v>
      </c>
      <c r="AL115" s="2">
        <f t="shared" si="32"/>
        <v>4</v>
      </c>
      <c r="AM115" s="2">
        <f t="shared" si="33"/>
        <v>4.5815200979844817E+19</v>
      </c>
      <c r="AN115" s="2">
        <f t="shared" si="34"/>
        <v>1.5019809053828481E+19</v>
      </c>
      <c r="AO115" s="2">
        <f t="shared" si="35"/>
        <v>3</v>
      </c>
      <c r="AP115" s="2">
        <f t="shared" si="36"/>
        <v>15.562694302860665</v>
      </c>
      <c r="AQ115" s="2">
        <f t="shared" si="37"/>
        <v>0.76489232840434507</v>
      </c>
      <c r="AR115" s="3" t="str">
        <f t="shared" si="38"/>
        <v>Nontoxic</v>
      </c>
      <c r="AS115" s="2">
        <f t="shared" si="39"/>
        <v>671.91142191142194</v>
      </c>
      <c r="AT115" s="26" t="s">
        <v>884</v>
      </c>
      <c r="AU115" s="4" t="s">
        <v>666</v>
      </c>
      <c r="AV115" s="2">
        <f t="shared" si="40"/>
        <v>3</v>
      </c>
      <c r="AW115" s="2">
        <f t="shared" si="41"/>
        <v>3</v>
      </c>
      <c r="AX115" s="2">
        <f t="shared" si="42"/>
        <v>400333333.33333325</v>
      </c>
      <c r="AY115" s="2">
        <f t="shared" si="43"/>
        <v>26849583333.333328</v>
      </c>
      <c r="AZ115" s="2">
        <f t="shared" si="44"/>
        <v>13624958333.33333</v>
      </c>
      <c r="BA115" s="2">
        <f t="shared" si="45"/>
        <v>1.1666666666666667</v>
      </c>
      <c r="BB115" s="2">
        <f t="shared" si="46"/>
        <v>7.3260360203881136</v>
      </c>
      <c r="BC115" s="2">
        <v>6.6349999999999998</v>
      </c>
      <c r="BD115" s="2" t="str">
        <f t="shared" si="47"/>
        <v>Sig Diff Var</v>
      </c>
      <c r="BE115" s="2">
        <f t="shared" si="48"/>
        <v>2.8149636360103898E-4</v>
      </c>
      <c r="BF115" s="2" t="str">
        <f t="shared" si="49"/>
        <v>NS</v>
      </c>
      <c r="BG115" s="2" t="str">
        <f t="shared" si="50"/>
        <v>NS</v>
      </c>
      <c r="BH115" s="2" t="str">
        <f t="shared" si="51"/>
        <v/>
      </c>
      <c r="BI115" s="2" t="str">
        <f t="shared" si="52"/>
        <v/>
      </c>
      <c r="BJ115" s="2" t="str">
        <f t="shared" si="53"/>
        <v/>
      </c>
    </row>
    <row r="116" spans="1:62" x14ac:dyDescent="0.2">
      <c r="A116" s="1" t="s">
        <v>926</v>
      </c>
      <c r="B116" s="27" t="s">
        <v>1047</v>
      </c>
      <c r="C116" s="28">
        <v>38853</v>
      </c>
      <c r="D116" s="7">
        <v>0.39583333333333331</v>
      </c>
      <c r="E116" s="1">
        <v>0.1</v>
      </c>
      <c r="F116" s="1" t="s">
        <v>57</v>
      </c>
      <c r="G116" s="1" t="s">
        <v>991</v>
      </c>
      <c r="H116" s="27" t="s">
        <v>886</v>
      </c>
      <c r="I116" s="27" t="s">
        <v>887</v>
      </c>
      <c r="J116" s="27" t="s">
        <v>888</v>
      </c>
      <c r="K116" s="2">
        <v>0.75</v>
      </c>
      <c r="L116" s="2">
        <v>0.25</v>
      </c>
      <c r="M116" s="27">
        <v>194000</v>
      </c>
      <c r="N116" s="27">
        <v>217000</v>
      </c>
      <c r="O116" s="27">
        <v>206000</v>
      </c>
      <c r="P116" s="27">
        <v>241000</v>
      </c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">
        <f t="shared" si="27"/>
        <v>214500</v>
      </c>
      <c r="AD116" s="2">
        <f t="shared" si="28"/>
        <v>20008.331597945224</v>
      </c>
      <c r="AE116" s="2">
        <f t="shared" si="29"/>
        <v>4</v>
      </c>
      <c r="AF116" s="27">
        <v>1666000</v>
      </c>
      <c r="AG116" s="27">
        <v>1456000</v>
      </c>
      <c r="AH116" s="27">
        <v>1528000</v>
      </c>
      <c r="AI116" s="27">
        <v>1724000</v>
      </c>
      <c r="AJ116" s="2">
        <f t="shared" si="30"/>
        <v>1593500</v>
      </c>
      <c r="AK116" s="2">
        <f t="shared" si="31"/>
        <v>123130.01258832065</v>
      </c>
      <c r="AL116" s="2">
        <f t="shared" si="32"/>
        <v>4</v>
      </c>
      <c r="AM116" s="2">
        <f t="shared" si="33"/>
        <v>1.479592286157227E+19</v>
      </c>
      <c r="AN116" s="2">
        <f t="shared" si="34"/>
        <v>4.7897214668782561E+18</v>
      </c>
      <c r="AO116" s="2">
        <f t="shared" si="35"/>
        <v>3</v>
      </c>
      <c r="AP116" s="2">
        <f t="shared" si="36"/>
        <v>23.099203818516834</v>
      </c>
      <c r="AQ116" s="2">
        <f t="shared" si="37"/>
        <v>0.76489232840434507</v>
      </c>
      <c r="AR116" s="3" t="str">
        <f t="shared" si="38"/>
        <v>Nontoxic</v>
      </c>
      <c r="AS116" s="2">
        <f t="shared" si="39"/>
        <v>742.89044289044284</v>
      </c>
      <c r="AT116" s="26" t="s">
        <v>884</v>
      </c>
      <c r="AU116" s="4" t="s">
        <v>666</v>
      </c>
      <c r="AV116" s="2">
        <f t="shared" si="40"/>
        <v>3</v>
      </c>
      <c r="AW116" s="2">
        <f t="shared" si="41"/>
        <v>3</v>
      </c>
      <c r="AX116" s="2">
        <f t="shared" si="42"/>
        <v>400333333.33333325</v>
      </c>
      <c r="AY116" s="2">
        <f t="shared" si="43"/>
        <v>15161000000.000002</v>
      </c>
      <c r="AZ116" s="2">
        <f t="shared" si="44"/>
        <v>7780666666.6666679</v>
      </c>
      <c r="BA116" s="2">
        <f t="shared" si="45"/>
        <v>1.1666666666666667</v>
      </c>
      <c r="BB116" s="2">
        <f t="shared" si="46"/>
        <v>5.9143254508669454</v>
      </c>
      <c r="BC116" s="2">
        <v>6.6349999999999998</v>
      </c>
      <c r="BD116" s="2" t="str">
        <f t="shared" si="47"/>
        <v>Same Var</v>
      </c>
      <c r="BE116" s="2">
        <f t="shared" si="48"/>
        <v>2.7985836261472125E-7</v>
      </c>
      <c r="BF116" s="2" t="str">
        <f t="shared" si="49"/>
        <v>NS</v>
      </c>
      <c r="BG116" s="2" t="str">
        <f t="shared" si="50"/>
        <v>NS</v>
      </c>
      <c r="BH116" s="2" t="str">
        <f t="shared" si="51"/>
        <v/>
      </c>
      <c r="BI116" s="2" t="str">
        <f t="shared" si="52"/>
        <v/>
      </c>
      <c r="BJ116" s="2" t="str">
        <f t="shared" si="53"/>
        <v/>
      </c>
    </row>
    <row r="117" spans="1:62" x14ac:dyDescent="0.2">
      <c r="A117" s="1" t="s">
        <v>926</v>
      </c>
      <c r="B117" s="27" t="s">
        <v>1267</v>
      </c>
      <c r="C117" s="28">
        <v>38853</v>
      </c>
      <c r="D117" s="7">
        <v>0.45833333333333331</v>
      </c>
      <c r="E117" s="1">
        <v>0.1</v>
      </c>
      <c r="F117" s="1" t="s">
        <v>57</v>
      </c>
      <c r="G117" s="1" t="s">
        <v>991</v>
      </c>
      <c r="H117" s="27" t="s">
        <v>886</v>
      </c>
      <c r="I117" s="27" t="s">
        <v>887</v>
      </c>
      <c r="J117" s="27" t="s">
        <v>888</v>
      </c>
      <c r="K117" s="2">
        <v>0.75</v>
      </c>
      <c r="L117" s="2">
        <v>0.25</v>
      </c>
      <c r="M117" s="27">
        <v>194000</v>
      </c>
      <c r="N117" s="27">
        <v>217000</v>
      </c>
      <c r="O117" s="27">
        <v>206000</v>
      </c>
      <c r="P117" s="27">
        <v>241000</v>
      </c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">
        <f t="shared" si="27"/>
        <v>214500</v>
      </c>
      <c r="AD117" s="2">
        <f t="shared" si="28"/>
        <v>20008.331597945224</v>
      </c>
      <c r="AE117" s="2">
        <f t="shared" si="29"/>
        <v>4</v>
      </c>
      <c r="AF117" s="27">
        <v>640000</v>
      </c>
      <c r="AG117" s="27">
        <v>1211000</v>
      </c>
      <c r="AH117" s="27">
        <v>1114000</v>
      </c>
      <c r="AI117" s="27">
        <v>538000</v>
      </c>
      <c r="AJ117" s="2">
        <f t="shared" si="30"/>
        <v>875750</v>
      </c>
      <c r="AK117" s="2">
        <f t="shared" si="31"/>
        <v>336059.89049572696</v>
      </c>
      <c r="AL117" s="2">
        <f t="shared" si="32"/>
        <v>4</v>
      </c>
      <c r="AM117" s="2">
        <f t="shared" si="33"/>
        <v>8.003444335666502E+20</v>
      </c>
      <c r="AN117" s="2">
        <f t="shared" si="34"/>
        <v>2.6572181819734694E+20</v>
      </c>
      <c r="AO117" s="2">
        <f t="shared" si="35"/>
        <v>3</v>
      </c>
      <c r="AP117" s="2">
        <f t="shared" si="36"/>
        <v>4.2502147815811275</v>
      </c>
      <c r="AQ117" s="2">
        <f t="shared" si="37"/>
        <v>0.76489232840434507</v>
      </c>
      <c r="AR117" s="3" t="str">
        <f t="shared" si="38"/>
        <v>Nontoxic</v>
      </c>
      <c r="AS117" s="2">
        <f t="shared" si="39"/>
        <v>408.27505827505826</v>
      </c>
      <c r="AT117" s="26" t="s">
        <v>884</v>
      </c>
      <c r="AU117" s="4" t="s">
        <v>666</v>
      </c>
      <c r="AV117" s="2">
        <f t="shared" si="40"/>
        <v>3</v>
      </c>
      <c r="AW117" s="2">
        <f t="shared" si="41"/>
        <v>3</v>
      </c>
      <c r="AX117" s="2">
        <f t="shared" si="42"/>
        <v>400333333.33333325</v>
      </c>
      <c r="AY117" s="2">
        <f t="shared" si="43"/>
        <v>112936249999.99998</v>
      </c>
      <c r="AZ117" s="2">
        <f t="shared" si="44"/>
        <v>56668291666.666656</v>
      </c>
      <c r="BA117" s="2">
        <f t="shared" si="45"/>
        <v>1.1666666666666667</v>
      </c>
      <c r="BB117" s="2">
        <f t="shared" si="46"/>
        <v>10.962164299450754</v>
      </c>
      <c r="BC117" s="2">
        <v>6.6349999999999998</v>
      </c>
      <c r="BD117" s="2" t="str">
        <f t="shared" si="47"/>
        <v>Sig Diff Var</v>
      </c>
      <c r="BE117" s="2">
        <f t="shared" si="48"/>
        <v>1.4493349666309054E-2</v>
      </c>
      <c r="BF117" s="2" t="str">
        <f t="shared" si="49"/>
        <v>NS</v>
      </c>
      <c r="BG117" s="2" t="str">
        <f t="shared" si="50"/>
        <v>NS</v>
      </c>
      <c r="BH117" s="2" t="str">
        <f t="shared" si="51"/>
        <v/>
      </c>
      <c r="BI117" s="2" t="str">
        <f t="shared" si="52"/>
        <v/>
      </c>
      <c r="BJ117" s="2" t="str">
        <f t="shared" si="53"/>
        <v/>
      </c>
    </row>
    <row r="118" spans="1:62" x14ac:dyDescent="0.2">
      <c r="A118" s="1" t="s">
        <v>926</v>
      </c>
      <c r="B118" s="27" t="s">
        <v>1303</v>
      </c>
      <c r="C118" s="28">
        <v>38853</v>
      </c>
      <c r="D118" s="7">
        <v>0.33333333333333331</v>
      </c>
      <c r="E118" s="1">
        <v>0.1</v>
      </c>
      <c r="F118" s="1" t="s">
        <v>57</v>
      </c>
      <c r="G118" s="1" t="s">
        <v>991</v>
      </c>
      <c r="H118" s="27" t="s">
        <v>886</v>
      </c>
      <c r="I118" s="27" t="s">
        <v>887</v>
      </c>
      <c r="J118" s="27" t="s">
        <v>888</v>
      </c>
      <c r="K118" s="2">
        <v>0.75</v>
      </c>
      <c r="L118" s="2">
        <v>0.25</v>
      </c>
      <c r="M118" s="27">
        <v>194000</v>
      </c>
      <c r="N118" s="27">
        <v>217000</v>
      </c>
      <c r="O118" s="27">
        <v>206000</v>
      </c>
      <c r="P118" s="27">
        <v>241000</v>
      </c>
      <c r="Q118" s="29"/>
      <c r="R118" s="29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">
        <f t="shared" si="27"/>
        <v>214500</v>
      </c>
      <c r="AD118" s="2">
        <f t="shared" si="28"/>
        <v>20008.331597945224</v>
      </c>
      <c r="AE118" s="2">
        <f t="shared" si="29"/>
        <v>4</v>
      </c>
      <c r="AF118" s="27">
        <v>2677000</v>
      </c>
      <c r="AG118" s="27">
        <v>2405000</v>
      </c>
      <c r="AH118" s="27">
        <v>2404000</v>
      </c>
      <c r="AI118" s="27">
        <v>2552000</v>
      </c>
      <c r="AJ118" s="2">
        <f t="shared" si="30"/>
        <v>2509500</v>
      </c>
      <c r="AK118" s="2">
        <f t="shared" si="31"/>
        <v>131545.93620987816</v>
      </c>
      <c r="AL118" s="2">
        <f t="shared" si="32"/>
        <v>4</v>
      </c>
      <c r="AM118" s="2">
        <f t="shared" si="33"/>
        <v>1.9205256290391708E+19</v>
      </c>
      <c r="AN118" s="2">
        <f t="shared" si="34"/>
        <v>6.2393887816930683E+18</v>
      </c>
      <c r="AO118" s="2">
        <f t="shared" si="35"/>
        <v>3</v>
      </c>
      <c r="AP118" s="2">
        <f t="shared" si="36"/>
        <v>35.47796105521774</v>
      </c>
      <c r="AQ118" s="2">
        <f t="shared" si="37"/>
        <v>0.76489232840434507</v>
      </c>
      <c r="AR118" s="3" t="str">
        <f t="shared" si="38"/>
        <v>Nontoxic</v>
      </c>
      <c r="AS118" s="2">
        <f t="shared" si="39"/>
        <v>1169.93006993007</v>
      </c>
      <c r="AT118" s="26" t="s">
        <v>884</v>
      </c>
      <c r="AU118" s="4" t="s">
        <v>666</v>
      </c>
      <c r="AV118" s="2">
        <f t="shared" si="40"/>
        <v>3</v>
      </c>
      <c r="AW118" s="2">
        <f t="shared" si="41"/>
        <v>3</v>
      </c>
      <c r="AX118" s="2">
        <f t="shared" si="42"/>
        <v>400333333.33333325</v>
      </c>
      <c r="AY118" s="2">
        <f t="shared" si="43"/>
        <v>17304333333.333332</v>
      </c>
      <c r="AZ118" s="2">
        <f t="shared" si="44"/>
        <v>8852333333.333334</v>
      </c>
      <c r="BA118" s="2">
        <f t="shared" si="45"/>
        <v>1.1666666666666667</v>
      </c>
      <c r="BB118" s="2">
        <f t="shared" si="46"/>
        <v>6.237933298053373</v>
      </c>
      <c r="BC118" s="2">
        <v>6.6349999999999998</v>
      </c>
      <c r="BD118" s="2" t="str">
        <f t="shared" si="47"/>
        <v>Same Var</v>
      </c>
      <c r="BE118" s="2">
        <f t="shared" si="48"/>
        <v>1.9766367741759372E-8</v>
      </c>
      <c r="BF118" s="2" t="str">
        <f t="shared" si="49"/>
        <v>NS</v>
      </c>
      <c r="BG118" s="2" t="str">
        <f t="shared" si="50"/>
        <v>NS</v>
      </c>
      <c r="BH118" s="2" t="str">
        <f t="shared" si="51"/>
        <v/>
      </c>
      <c r="BI118" s="2" t="str">
        <f t="shared" si="52"/>
        <v/>
      </c>
      <c r="BJ118" s="2" t="str">
        <f t="shared" si="53"/>
        <v/>
      </c>
    </row>
    <row r="119" spans="1:62" x14ac:dyDescent="0.2">
      <c r="A119" s="1" t="s">
        <v>926</v>
      </c>
      <c r="B119" s="27" t="s">
        <v>988</v>
      </c>
      <c r="C119" s="28">
        <v>39224</v>
      </c>
      <c r="D119" s="7">
        <v>0.4861111111111111</v>
      </c>
      <c r="E119" s="1">
        <v>0.1</v>
      </c>
      <c r="F119" s="1" t="s">
        <v>57</v>
      </c>
      <c r="G119" s="1" t="s">
        <v>999</v>
      </c>
      <c r="H119" s="27" t="s">
        <v>886</v>
      </c>
      <c r="I119" s="27" t="s">
        <v>887</v>
      </c>
      <c r="J119" s="27" t="s">
        <v>888</v>
      </c>
      <c r="K119" s="2">
        <v>0.75</v>
      </c>
      <c r="L119" s="2">
        <v>0.25</v>
      </c>
      <c r="M119" s="27">
        <v>995000</v>
      </c>
      <c r="N119" s="27">
        <v>977000</v>
      </c>
      <c r="O119" s="27">
        <v>1005000</v>
      </c>
      <c r="P119" s="27">
        <v>959000</v>
      </c>
      <c r="Q119" s="29"/>
      <c r="R119" s="29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">
        <f t="shared" si="27"/>
        <v>984000</v>
      </c>
      <c r="AD119" s="2">
        <f t="shared" si="28"/>
        <v>20297.783130184438</v>
      </c>
      <c r="AE119" s="2">
        <f t="shared" si="29"/>
        <v>4</v>
      </c>
      <c r="AF119" s="27">
        <v>1748000</v>
      </c>
      <c r="AG119" s="27">
        <v>1648000</v>
      </c>
      <c r="AH119" s="27">
        <v>1589000</v>
      </c>
      <c r="AI119" s="27">
        <v>1570000</v>
      </c>
      <c r="AJ119" s="2">
        <f t="shared" si="30"/>
        <v>1638750</v>
      </c>
      <c r="AK119" s="2">
        <f t="shared" si="31"/>
        <v>80047.381801863652</v>
      </c>
      <c r="AL119" s="2">
        <f t="shared" si="32"/>
        <v>4</v>
      </c>
      <c r="AM119" s="2">
        <f t="shared" si="33"/>
        <v>2.7550466944444431E+18</v>
      </c>
      <c r="AN119" s="2">
        <f t="shared" si="34"/>
        <v>8.5647567158564787E+17</v>
      </c>
      <c r="AO119" s="2">
        <f t="shared" si="35"/>
        <v>3</v>
      </c>
      <c r="AP119" s="2">
        <f t="shared" si="36"/>
        <v>22.109149166241249</v>
      </c>
      <c r="AQ119" s="2">
        <f t="shared" si="37"/>
        <v>0.76489232840434507</v>
      </c>
      <c r="AR119" s="3" t="str">
        <f t="shared" si="38"/>
        <v>Nontoxic</v>
      </c>
      <c r="AS119" s="2">
        <f t="shared" si="39"/>
        <v>166.53963414634146</v>
      </c>
      <c r="AT119" s="26" t="s">
        <v>884</v>
      </c>
      <c r="AU119" s="4" t="s">
        <v>666</v>
      </c>
      <c r="AV119" s="2">
        <f t="shared" si="40"/>
        <v>3</v>
      </c>
      <c r="AW119" s="2">
        <f t="shared" si="41"/>
        <v>3</v>
      </c>
      <c r="AX119" s="2">
        <f t="shared" si="42"/>
        <v>411999999.99999994</v>
      </c>
      <c r="AY119" s="2">
        <f t="shared" si="43"/>
        <v>6407583333.3333321</v>
      </c>
      <c r="AZ119" s="2">
        <f t="shared" si="44"/>
        <v>3409791666.666666</v>
      </c>
      <c r="BA119" s="2">
        <f t="shared" si="45"/>
        <v>1.1666666666666667</v>
      </c>
      <c r="BB119" s="2">
        <f t="shared" si="46"/>
        <v>3.812276916227566</v>
      </c>
      <c r="BC119" s="2">
        <v>6.6349999999999998</v>
      </c>
      <c r="BD119" s="2" t="str">
        <f t="shared" si="47"/>
        <v>Same Var</v>
      </c>
      <c r="BE119" s="2">
        <f t="shared" si="48"/>
        <v>1.9953686229475511E-6</v>
      </c>
      <c r="BF119" s="2" t="str">
        <f t="shared" si="49"/>
        <v>NS</v>
      </c>
      <c r="BG119" s="2" t="str">
        <f t="shared" si="50"/>
        <v>NS</v>
      </c>
      <c r="BH119" s="2" t="str">
        <f t="shared" si="51"/>
        <v/>
      </c>
      <c r="BI119" s="2" t="str">
        <f t="shared" si="52"/>
        <v/>
      </c>
      <c r="BJ119" s="2" t="str">
        <f t="shared" si="53"/>
        <v/>
      </c>
    </row>
    <row r="120" spans="1:62" x14ac:dyDescent="0.2">
      <c r="A120" s="1" t="s">
        <v>926</v>
      </c>
      <c r="B120" s="27" t="s">
        <v>1024</v>
      </c>
      <c r="C120" s="28">
        <v>39224</v>
      </c>
      <c r="D120" s="7">
        <v>0.59722222222222221</v>
      </c>
      <c r="E120" s="1">
        <v>0.1</v>
      </c>
      <c r="F120" s="1" t="s">
        <v>57</v>
      </c>
      <c r="G120" s="1" t="s">
        <v>999</v>
      </c>
      <c r="H120" s="27" t="s">
        <v>886</v>
      </c>
      <c r="I120" s="27" t="s">
        <v>887</v>
      </c>
      <c r="J120" s="27" t="s">
        <v>888</v>
      </c>
      <c r="K120" s="2">
        <v>0.75</v>
      </c>
      <c r="L120" s="2">
        <v>0.25</v>
      </c>
      <c r="M120" s="27">
        <v>995000</v>
      </c>
      <c r="N120" s="27">
        <v>977000</v>
      </c>
      <c r="O120" s="27">
        <v>1005000</v>
      </c>
      <c r="P120" s="27">
        <v>959000</v>
      </c>
      <c r="Q120" s="29"/>
      <c r="R120" s="29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">
        <f t="shared" si="27"/>
        <v>984000</v>
      </c>
      <c r="AD120" s="2">
        <f t="shared" si="28"/>
        <v>20297.783130184438</v>
      </c>
      <c r="AE120" s="2">
        <f t="shared" si="29"/>
        <v>4</v>
      </c>
      <c r="AF120" s="27">
        <v>946000</v>
      </c>
      <c r="AG120" s="27">
        <v>997000</v>
      </c>
      <c r="AH120" s="27">
        <v>992000</v>
      </c>
      <c r="AI120" s="27">
        <v>941000</v>
      </c>
      <c r="AJ120" s="2">
        <f t="shared" si="30"/>
        <v>969000</v>
      </c>
      <c r="AK120" s="2">
        <f t="shared" si="31"/>
        <v>29586.032740692583</v>
      </c>
      <c r="AL120" s="2">
        <f t="shared" si="32"/>
        <v>4</v>
      </c>
      <c r="AM120" s="2">
        <f t="shared" si="33"/>
        <v>7.6602094184027792E+16</v>
      </c>
      <c r="AN120" s="2">
        <f t="shared" si="34"/>
        <v>1.708159389467593E+16</v>
      </c>
      <c r="AO120" s="2">
        <f t="shared" si="35"/>
        <v>4</v>
      </c>
      <c r="AP120" s="2">
        <f t="shared" si="36"/>
        <v>13.885189755373071</v>
      </c>
      <c r="AQ120" s="2">
        <f t="shared" si="37"/>
        <v>0.74069708411268287</v>
      </c>
      <c r="AR120" s="3" t="str">
        <f t="shared" si="38"/>
        <v>Nontoxic</v>
      </c>
      <c r="AS120" s="2">
        <f t="shared" si="39"/>
        <v>98.475609756097555</v>
      </c>
      <c r="AT120" s="4" t="s">
        <v>663</v>
      </c>
      <c r="AV120" s="2">
        <f t="shared" si="40"/>
        <v>3</v>
      </c>
      <c r="AW120" s="2">
        <f t="shared" si="41"/>
        <v>3</v>
      </c>
      <c r="AX120" s="2">
        <f t="shared" si="42"/>
        <v>411999999.99999994</v>
      </c>
      <c r="AY120" s="2">
        <f t="shared" si="43"/>
        <v>875333333.33333349</v>
      </c>
      <c r="AZ120" s="2">
        <f t="shared" si="44"/>
        <v>643666666.66666663</v>
      </c>
      <c r="BA120" s="2">
        <f t="shared" si="45"/>
        <v>1.1666666666666667</v>
      </c>
      <c r="BB120" s="2">
        <f t="shared" si="46"/>
        <v>0.35674424222565904</v>
      </c>
      <c r="BC120" s="2">
        <v>6.6349999999999998</v>
      </c>
      <c r="BD120" s="2" t="str">
        <f t="shared" si="47"/>
        <v>Same Var</v>
      </c>
      <c r="BE120" s="2">
        <f t="shared" si="48"/>
        <v>0.2175537213355753</v>
      </c>
      <c r="BF120" s="2" t="str">
        <f t="shared" si="49"/>
        <v>NS</v>
      </c>
      <c r="BG120" s="2" t="str">
        <f t="shared" si="50"/>
        <v>NS</v>
      </c>
      <c r="BH120" s="2" t="str">
        <f t="shared" si="51"/>
        <v>Same Var T-test</v>
      </c>
      <c r="BI120" s="2" t="str">
        <f t="shared" si="52"/>
        <v/>
      </c>
      <c r="BJ120" s="2" t="str">
        <f t="shared" si="53"/>
        <v/>
      </c>
    </row>
    <row r="121" spans="1:62" x14ac:dyDescent="0.2">
      <c r="A121" s="1" t="s">
        <v>926</v>
      </c>
      <c r="B121" s="27" t="s">
        <v>1031</v>
      </c>
      <c r="C121" s="28">
        <v>39224</v>
      </c>
      <c r="D121" s="7">
        <v>0.53472222222222221</v>
      </c>
      <c r="E121" s="1">
        <v>0.1</v>
      </c>
      <c r="F121" s="1" t="s">
        <v>57</v>
      </c>
      <c r="G121" s="1" t="s">
        <v>999</v>
      </c>
      <c r="H121" s="27" t="s">
        <v>886</v>
      </c>
      <c r="I121" s="27" t="s">
        <v>887</v>
      </c>
      <c r="J121" s="27" t="s">
        <v>888</v>
      </c>
      <c r="K121" s="2">
        <v>0.75</v>
      </c>
      <c r="L121" s="2">
        <v>0.25</v>
      </c>
      <c r="M121" s="27">
        <v>995000</v>
      </c>
      <c r="N121" s="27">
        <v>977000</v>
      </c>
      <c r="O121" s="27">
        <v>1005000</v>
      </c>
      <c r="P121" s="27">
        <v>959000</v>
      </c>
      <c r="Q121" s="29"/>
      <c r="R121" s="29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">
        <f t="shared" si="27"/>
        <v>984000</v>
      </c>
      <c r="AD121" s="2">
        <f t="shared" si="28"/>
        <v>20297.783130184438</v>
      </c>
      <c r="AE121" s="2">
        <f t="shared" si="29"/>
        <v>4</v>
      </c>
      <c r="AF121" s="27">
        <v>1661000</v>
      </c>
      <c r="AG121" s="27">
        <v>1560000</v>
      </c>
      <c r="AH121" s="27">
        <v>1639000</v>
      </c>
      <c r="AI121" s="27">
        <v>1590000</v>
      </c>
      <c r="AJ121" s="2">
        <f t="shared" si="30"/>
        <v>1612500</v>
      </c>
      <c r="AK121" s="2">
        <f t="shared" si="31"/>
        <v>45887.543698335685</v>
      </c>
      <c r="AL121" s="2">
        <f t="shared" si="32"/>
        <v>4</v>
      </c>
      <c r="AM121" s="2">
        <f t="shared" si="33"/>
        <v>3.4146979210069453E+17</v>
      </c>
      <c r="AN121" s="2">
        <f t="shared" si="34"/>
        <v>9.3490420283564848E+16</v>
      </c>
      <c r="AO121" s="2">
        <f t="shared" si="35"/>
        <v>4</v>
      </c>
      <c r="AP121" s="2">
        <f t="shared" si="36"/>
        <v>36.176099648060074</v>
      </c>
      <c r="AQ121" s="2">
        <f t="shared" si="37"/>
        <v>0.74069708411268287</v>
      </c>
      <c r="AR121" s="3" t="str">
        <f t="shared" si="38"/>
        <v>Nontoxic</v>
      </c>
      <c r="AS121" s="2">
        <f t="shared" si="39"/>
        <v>163.8719512195122</v>
      </c>
      <c r="AT121" s="26" t="s">
        <v>884</v>
      </c>
      <c r="AU121" s="4" t="s">
        <v>666</v>
      </c>
      <c r="AV121" s="2">
        <f t="shared" si="40"/>
        <v>3</v>
      </c>
      <c r="AW121" s="2">
        <f t="shared" si="41"/>
        <v>3</v>
      </c>
      <c r="AX121" s="2">
        <f t="shared" si="42"/>
        <v>411999999.99999994</v>
      </c>
      <c r="AY121" s="2">
        <f t="shared" si="43"/>
        <v>2105666666.666667</v>
      </c>
      <c r="AZ121" s="2">
        <f t="shared" si="44"/>
        <v>1258833333.3333335</v>
      </c>
      <c r="BA121" s="2">
        <f t="shared" si="45"/>
        <v>1.1666666666666667</v>
      </c>
      <c r="BB121" s="2">
        <f t="shared" si="46"/>
        <v>1.5492099563759973</v>
      </c>
      <c r="BC121" s="2">
        <v>6.6349999999999998</v>
      </c>
      <c r="BD121" s="2" t="str">
        <f t="shared" si="47"/>
        <v>Same Var</v>
      </c>
      <c r="BE121" s="2">
        <f t="shared" si="48"/>
        <v>1.3317053138204575E-7</v>
      </c>
      <c r="BF121" s="2" t="str">
        <f t="shared" si="49"/>
        <v>NS</v>
      </c>
      <c r="BG121" s="2" t="str">
        <f t="shared" si="50"/>
        <v>NS</v>
      </c>
      <c r="BH121" s="2" t="str">
        <f t="shared" si="51"/>
        <v/>
      </c>
      <c r="BI121" s="2" t="str">
        <f t="shared" si="52"/>
        <v/>
      </c>
      <c r="BJ121" s="2" t="str">
        <f t="shared" si="53"/>
        <v/>
      </c>
    </row>
    <row r="122" spans="1:62" x14ac:dyDescent="0.2">
      <c r="A122" s="1" t="s">
        <v>926</v>
      </c>
      <c r="B122" s="27" t="s">
        <v>1047</v>
      </c>
      <c r="C122" s="28">
        <v>39224</v>
      </c>
      <c r="D122" s="7">
        <v>0.3888888888888889</v>
      </c>
      <c r="E122" s="1">
        <v>0.1</v>
      </c>
      <c r="F122" s="1" t="s">
        <v>57</v>
      </c>
      <c r="G122" s="1" t="s">
        <v>999</v>
      </c>
      <c r="H122" s="27" t="s">
        <v>886</v>
      </c>
      <c r="I122" s="27" t="s">
        <v>887</v>
      </c>
      <c r="J122" s="27" t="s">
        <v>888</v>
      </c>
      <c r="K122" s="2">
        <v>0.75</v>
      </c>
      <c r="L122" s="2">
        <v>0.25</v>
      </c>
      <c r="M122" s="27">
        <v>995000</v>
      </c>
      <c r="N122" s="27">
        <v>977000</v>
      </c>
      <c r="O122" s="27">
        <v>1005000</v>
      </c>
      <c r="P122" s="27">
        <v>959000</v>
      </c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">
        <f t="shared" si="27"/>
        <v>984000</v>
      </c>
      <c r="AD122" s="2">
        <f t="shared" si="28"/>
        <v>20297.783130184438</v>
      </c>
      <c r="AE122" s="2">
        <f t="shared" si="29"/>
        <v>4</v>
      </c>
      <c r="AF122" s="27">
        <v>1499000</v>
      </c>
      <c r="AG122" s="27">
        <v>1430000</v>
      </c>
      <c r="AH122" s="27">
        <v>1269000</v>
      </c>
      <c r="AI122" s="27">
        <v>1370000</v>
      </c>
      <c r="AJ122" s="2">
        <f t="shared" si="30"/>
        <v>1392000</v>
      </c>
      <c r="AK122" s="2">
        <f t="shared" si="31"/>
        <v>97478.202691678714</v>
      </c>
      <c r="AL122" s="2">
        <f t="shared" si="32"/>
        <v>4</v>
      </c>
      <c r="AM122" s="2">
        <f t="shared" si="33"/>
        <v>5.9216180664062505E+18</v>
      </c>
      <c r="AN122" s="2">
        <f t="shared" si="34"/>
        <v>1.8821190013020833E+18</v>
      </c>
      <c r="AO122" s="2">
        <f t="shared" si="35"/>
        <v>3</v>
      </c>
      <c r="AP122" s="2">
        <f t="shared" si="36"/>
        <v>13.257683598322124</v>
      </c>
      <c r="AQ122" s="2">
        <f t="shared" si="37"/>
        <v>0.76489232840434507</v>
      </c>
      <c r="AR122" s="3" t="str">
        <f t="shared" si="38"/>
        <v>Nontoxic</v>
      </c>
      <c r="AS122" s="2">
        <f t="shared" si="39"/>
        <v>141.46341463414635</v>
      </c>
      <c r="AT122" s="26" t="s">
        <v>884</v>
      </c>
      <c r="AU122" s="4" t="s">
        <v>666</v>
      </c>
      <c r="AV122" s="2">
        <f t="shared" si="40"/>
        <v>3</v>
      </c>
      <c r="AW122" s="2">
        <f t="shared" si="41"/>
        <v>3</v>
      </c>
      <c r="AX122" s="2">
        <f t="shared" si="42"/>
        <v>411999999.99999994</v>
      </c>
      <c r="AY122" s="2">
        <f t="shared" si="43"/>
        <v>9502000000</v>
      </c>
      <c r="AZ122" s="2">
        <f t="shared" si="44"/>
        <v>4957000000</v>
      </c>
      <c r="BA122" s="2">
        <f t="shared" si="45"/>
        <v>1.1666666666666667</v>
      </c>
      <c r="BB122" s="2">
        <f t="shared" si="46"/>
        <v>4.7232798812865271</v>
      </c>
      <c r="BC122" s="2">
        <v>6.6349999999999998</v>
      </c>
      <c r="BD122" s="2" t="str">
        <f t="shared" si="47"/>
        <v>Same Var</v>
      </c>
      <c r="BE122" s="2">
        <f t="shared" si="48"/>
        <v>8.8966408202613992E-5</v>
      </c>
      <c r="BF122" s="2" t="str">
        <f t="shared" si="49"/>
        <v>NS</v>
      </c>
      <c r="BG122" s="2" t="str">
        <f t="shared" si="50"/>
        <v>NS</v>
      </c>
      <c r="BH122" s="2" t="str">
        <f t="shared" si="51"/>
        <v/>
      </c>
      <c r="BI122" s="2" t="str">
        <f t="shared" si="52"/>
        <v/>
      </c>
      <c r="BJ122" s="2" t="str">
        <f t="shared" si="53"/>
        <v/>
      </c>
    </row>
    <row r="123" spans="1:62" x14ac:dyDescent="0.2">
      <c r="A123" s="1" t="s">
        <v>926</v>
      </c>
      <c r="B123" s="27" t="s">
        <v>1267</v>
      </c>
      <c r="C123" s="28">
        <v>39224</v>
      </c>
      <c r="D123" s="7">
        <v>0.44444444444444442</v>
      </c>
      <c r="E123" s="1">
        <v>0.1</v>
      </c>
      <c r="F123" s="1" t="s">
        <v>57</v>
      </c>
      <c r="G123" s="1" t="s">
        <v>999</v>
      </c>
      <c r="H123" s="27" t="s">
        <v>886</v>
      </c>
      <c r="I123" s="27" t="s">
        <v>887</v>
      </c>
      <c r="J123" s="27" t="s">
        <v>888</v>
      </c>
      <c r="K123" s="2">
        <v>0.75</v>
      </c>
      <c r="L123" s="2">
        <v>0.25</v>
      </c>
      <c r="M123" s="27">
        <v>995000</v>
      </c>
      <c r="N123" s="27">
        <v>977000</v>
      </c>
      <c r="O123" s="27">
        <v>1005000</v>
      </c>
      <c r="P123" s="27">
        <v>959000</v>
      </c>
      <c r="Q123" s="29"/>
      <c r="R123" s="29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">
        <f t="shared" si="27"/>
        <v>984000</v>
      </c>
      <c r="AD123" s="2">
        <f t="shared" si="28"/>
        <v>20297.783130184438</v>
      </c>
      <c r="AE123" s="2">
        <f t="shared" si="29"/>
        <v>4</v>
      </c>
      <c r="AF123" s="27">
        <v>1722000</v>
      </c>
      <c r="AG123" s="27">
        <v>1844000</v>
      </c>
      <c r="AH123" s="27">
        <v>1759000</v>
      </c>
      <c r="AI123" s="27">
        <v>1664000</v>
      </c>
      <c r="AJ123" s="2">
        <f t="shared" si="30"/>
        <v>1747250</v>
      </c>
      <c r="AK123" s="2">
        <f t="shared" si="31"/>
        <v>75424.907468731224</v>
      </c>
      <c r="AL123" s="2">
        <f t="shared" si="32"/>
        <v>4</v>
      </c>
      <c r="AM123" s="2">
        <f t="shared" si="33"/>
        <v>2.1908933611111114E+18</v>
      </c>
      <c r="AN123" s="2">
        <f t="shared" si="34"/>
        <v>6.7536418547453709E+17</v>
      </c>
      <c r="AO123" s="2">
        <f t="shared" si="35"/>
        <v>3</v>
      </c>
      <c r="AP123" s="2">
        <f t="shared" si="36"/>
        <v>26.232727519863506</v>
      </c>
      <c r="AQ123" s="2">
        <f t="shared" si="37"/>
        <v>0.76489232840434507</v>
      </c>
      <c r="AR123" s="3" t="str">
        <f t="shared" si="38"/>
        <v>Nontoxic</v>
      </c>
      <c r="AS123" s="2">
        <f t="shared" si="39"/>
        <v>177.5660569105691</v>
      </c>
      <c r="AT123" s="26" t="s">
        <v>884</v>
      </c>
      <c r="AU123" s="4" t="s">
        <v>666</v>
      </c>
      <c r="AV123" s="2">
        <f t="shared" si="40"/>
        <v>3</v>
      </c>
      <c r="AW123" s="2">
        <f t="shared" si="41"/>
        <v>3</v>
      </c>
      <c r="AX123" s="2">
        <f t="shared" si="42"/>
        <v>411999999.99999994</v>
      </c>
      <c r="AY123" s="2">
        <f t="shared" si="43"/>
        <v>5688916666.666667</v>
      </c>
      <c r="AZ123" s="2">
        <f t="shared" si="44"/>
        <v>3050458333.3333335</v>
      </c>
      <c r="BA123" s="2">
        <f t="shared" si="45"/>
        <v>1.1666666666666667</v>
      </c>
      <c r="BB123" s="2">
        <f t="shared" si="46"/>
        <v>3.5454749071621934</v>
      </c>
      <c r="BC123" s="2">
        <v>6.6349999999999998</v>
      </c>
      <c r="BD123" s="2" t="str">
        <f t="shared" si="47"/>
        <v>Same Var</v>
      </c>
      <c r="BE123" s="2">
        <f t="shared" si="48"/>
        <v>5.8144033157033421E-7</v>
      </c>
      <c r="BF123" s="2" t="str">
        <f t="shared" si="49"/>
        <v>NS</v>
      </c>
      <c r="BG123" s="2" t="str">
        <f t="shared" si="50"/>
        <v>NS</v>
      </c>
      <c r="BH123" s="2" t="str">
        <f t="shared" si="51"/>
        <v/>
      </c>
      <c r="BI123" s="2" t="str">
        <f t="shared" si="52"/>
        <v/>
      </c>
      <c r="BJ123" s="2" t="str">
        <f t="shared" si="53"/>
        <v/>
      </c>
    </row>
    <row r="124" spans="1:62" x14ac:dyDescent="0.2">
      <c r="A124" s="1" t="s">
        <v>926</v>
      </c>
      <c r="B124" s="27" t="s">
        <v>1317</v>
      </c>
      <c r="C124" s="28">
        <v>38523</v>
      </c>
      <c r="D124" s="7">
        <v>0.63194444444444442</v>
      </c>
      <c r="E124" s="1">
        <v>0.1</v>
      </c>
      <c r="F124" s="1" t="s">
        <v>57</v>
      </c>
      <c r="G124" s="1" t="s">
        <v>1318</v>
      </c>
      <c r="H124" s="27" t="s">
        <v>886</v>
      </c>
      <c r="I124" s="27" t="s">
        <v>887</v>
      </c>
      <c r="J124" s="27" t="s">
        <v>888</v>
      </c>
      <c r="K124" s="2">
        <v>0.75</v>
      </c>
      <c r="L124" s="2">
        <v>0.25</v>
      </c>
      <c r="M124" s="27">
        <v>266900</v>
      </c>
      <c r="N124" s="27">
        <v>299200</v>
      </c>
      <c r="O124" s="27">
        <v>250700</v>
      </c>
      <c r="P124" s="27">
        <v>265300</v>
      </c>
      <c r="Q124" s="29"/>
      <c r="R124" s="29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">
        <f t="shared" si="27"/>
        <v>270525</v>
      </c>
      <c r="AD124" s="2">
        <f t="shared" si="28"/>
        <v>20459.12591811618</v>
      </c>
      <c r="AE124" s="2">
        <f t="shared" si="29"/>
        <v>4</v>
      </c>
      <c r="AF124" s="27">
        <v>4502700</v>
      </c>
      <c r="AG124" s="27">
        <v>4251700</v>
      </c>
      <c r="AH124" s="27">
        <v>3913400</v>
      </c>
      <c r="AI124" s="27">
        <v>4372200</v>
      </c>
      <c r="AJ124" s="2">
        <f t="shared" si="30"/>
        <v>4260000</v>
      </c>
      <c r="AK124" s="2">
        <f t="shared" si="31"/>
        <v>252779.60097022596</v>
      </c>
      <c r="AL124" s="2">
        <f t="shared" si="32"/>
        <v>4</v>
      </c>
      <c r="AM124" s="2">
        <f t="shared" si="33"/>
        <v>2.5706490973977035E+20</v>
      </c>
      <c r="AN124" s="2">
        <f t="shared" si="34"/>
        <v>8.5061444798017323E+19</v>
      </c>
      <c r="AO124" s="2">
        <f t="shared" si="35"/>
        <v>3</v>
      </c>
      <c r="AP124" s="2">
        <f t="shared" si="36"/>
        <v>32.040971962661025</v>
      </c>
      <c r="AQ124" s="2">
        <f t="shared" si="37"/>
        <v>0.76489232840434507</v>
      </c>
      <c r="AR124" s="3" t="str">
        <f t="shared" si="38"/>
        <v>Nontoxic</v>
      </c>
      <c r="AS124" s="2">
        <f t="shared" si="39"/>
        <v>1574.7158303299141</v>
      </c>
      <c r="AT124" s="26" t="s">
        <v>884</v>
      </c>
      <c r="AU124" s="4" t="s">
        <v>666</v>
      </c>
      <c r="AV124" s="2">
        <f t="shared" si="40"/>
        <v>3</v>
      </c>
      <c r="AW124" s="2">
        <f t="shared" si="41"/>
        <v>3</v>
      </c>
      <c r="AX124" s="2">
        <f t="shared" si="42"/>
        <v>418575833.33333325</v>
      </c>
      <c r="AY124" s="2">
        <f t="shared" si="43"/>
        <v>63897526666.666664</v>
      </c>
      <c r="AZ124" s="2">
        <f t="shared" si="44"/>
        <v>32158051250</v>
      </c>
      <c r="BA124" s="2">
        <f t="shared" si="45"/>
        <v>1.1666666666666667</v>
      </c>
      <c r="BB124" s="2">
        <f t="shared" si="46"/>
        <v>9.398422909199569</v>
      </c>
      <c r="BC124" s="2">
        <v>6.6349999999999998</v>
      </c>
      <c r="BD124" s="2" t="str">
        <f t="shared" si="47"/>
        <v>Sig Diff Var</v>
      </c>
      <c r="BE124" s="2">
        <f t="shared" si="48"/>
        <v>3.1928633801236324E-5</v>
      </c>
      <c r="BF124" s="2" t="str">
        <f t="shared" si="49"/>
        <v>NS</v>
      </c>
      <c r="BG124" s="2" t="str">
        <f t="shared" si="50"/>
        <v>NS</v>
      </c>
      <c r="BH124" s="2" t="str">
        <f t="shared" si="51"/>
        <v/>
      </c>
      <c r="BI124" s="2" t="str">
        <f t="shared" si="52"/>
        <v/>
      </c>
      <c r="BJ124" s="2" t="str">
        <f t="shared" si="53"/>
        <v/>
      </c>
    </row>
    <row r="125" spans="1:62" x14ac:dyDescent="0.2">
      <c r="A125" s="1" t="s">
        <v>926</v>
      </c>
      <c r="B125" s="27" t="s">
        <v>1322</v>
      </c>
      <c r="C125" s="28">
        <v>38523</v>
      </c>
      <c r="D125" s="7">
        <v>0.49305555555555558</v>
      </c>
      <c r="E125" s="1">
        <v>0.1</v>
      </c>
      <c r="F125" s="1" t="s">
        <v>57</v>
      </c>
      <c r="G125" s="1" t="s">
        <v>1318</v>
      </c>
      <c r="H125" s="27" t="s">
        <v>886</v>
      </c>
      <c r="I125" s="27" t="s">
        <v>887</v>
      </c>
      <c r="J125" s="27" t="s">
        <v>888</v>
      </c>
      <c r="K125" s="2">
        <v>0.75</v>
      </c>
      <c r="L125" s="2">
        <v>0.25</v>
      </c>
      <c r="M125" s="27">
        <v>266900</v>
      </c>
      <c r="N125" s="27">
        <v>299200</v>
      </c>
      <c r="O125" s="27">
        <v>250700</v>
      </c>
      <c r="P125" s="27">
        <v>265300</v>
      </c>
      <c r="Q125" s="29"/>
      <c r="R125" s="29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">
        <f t="shared" si="27"/>
        <v>270525</v>
      </c>
      <c r="AD125" s="2">
        <f t="shared" si="28"/>
        <v>20459.12591811618</v>
      </c>
      <c r="AE125" s="2">
        <f t="shared" si="29"/>
        <v>4</v>
      </c>
      <c r="AF125" s="27">
        <v>4352300</v>
      </c>
      <c r="AG125" s="27">
        <v>4630600</v>
      </c>
      <c r="AH125" s="27">
        <v>4356200</v>
      </c>
      <c r="AI125" s="27">
        <v>4215000</v>
      </c>
      <c r="AJ125" s="2">
        <f t="shared" si="30"/>
        <v>4388525</v>
      </c>
      <c r="AK125" s="2">
        <f t="shared" si="31"/>
        <v>174230.10407695526</v>
      </c>
      <c r="AL125" s="2">
        <f t="shared" si="32"/>
        <v>4</v>
      </c>
      <c r="AM125" s="2">
        <f t="shared" si="33"/>
        <v>5.8490290561959731E+19</v>
      </c>
      <c r="AN125" s="2">
        <f t="shared" si="34"/>
        <v>1.9198958628558434E+19</v>
      </c>
      <c r="AO125" s="2">
        <f t="shared" si="35"/>
        <v>3</v>
      </c>
      <c r="AP125" s="2">
        <f t="shared" si="36"/>
        <v>47.861909370051663</v>
      </c>
      <c r="AQ125" s="2">
        <f t="shared" si="37"/>
        <v>0.76489232840434507</v>
      </c>
      <c r="AR125" s="3" t="str">
        <f t="shared" si="38"/>
        <v>Nontoxic</v>
      </c>
      <c r="AS125" s="2">
        <f t="shared" si="39"/>
        <v>1622.2253026522501</v>
      </c>
      <c r="AT125" s="26" t="s">
        <v>884</v>
      </c>
      <c r="AU125" s="4" t="s">
        <v>666</v>
      </c>
      <c r="AV125" s="2">
        <f t="shared" si="40"/>
        <v>3</v>
      </c>
      <c r="AW125" s="2">
        <f t="shared" si="41"/>
        <v>3</v>
      </c>
      <c r="AX125" s="2">
        <f t="shared" si="42"/>
        <v>418575833.33333325</v>
      </c>
      <c r="AY125" s="2">
        <f t="shared" si="43"/>
        <v>30356129166.666664</v>
      </c>
      <c r="AZ125" s="2">
        <f t="shared" si="44"/>
        <v>15387352500</v>
      </c>
      <c r="BA125" s="2">
        <f t="shared" si="45"/>
        <v>1.1666666666666667</v>
      </c>
      <c r="BB125" s="2">
        <f t="shared" si="46"/>
        <v>7.5214043169142508</v>
      </c>
      <c r="BC125" s="2">
        <v>6.6349999999999998</v>
      </c>
      <c r="BD125" s="2" t="str">
        <f t="shared" si="47"/>
        <v>Sig Diff Var</v>
      </c>
      <c r="BE125" s="2">
        <f t="shared" si="48"/>
        <v>8.3468009718197056E-6</v>
      </c>
      <c r="BF125" s="2" t="str">
        <f t="shared" si="49"/>
        <v>NS</v>
      </c>
      <c r="BG125" s="2" t="str">
        <f t="shared" si="50"/>
        <v>NS</v>
      </c>
      <c r="BH125" s="2" t="str">
        <f t="shared" si="51"/>
        <v/>
      </c>
      <c r="BI125" s="2" t="str">
        <f t="shared" si="52"/>
        <v/>
      </c>
      <c r="BJ125" s="2" t="str">
        <f t="shared" si="53"/>
        <v/>
      </c>
    </row>
    <row r="126" spans="1:62" x14ac:dyDescent="0.2">
      <c r="A126" s="1" t="s">
        <v>926</v>
      </c>
      <c r="B126" s="27" t="s">
        <v>1325</v>
      </c>
      <c r="C126" s="28">
        <v>38523</v>
      </c>
      <c r="D126" s="7">
        <v>0.36805555555555558</v>
      </c>
      <c r="E126" s="1">
        <v>0.1</v>
      </c>
      <c r="F126" s="1" t="s">
        <v>57</v>
      </c>
      <c r="G126" s="1" t="s">
        <v>1318</v>
      </c>
      <c r="H126" s="27" t="s">
        <v>886</v>
      </c>
      <c r="I126" s="27" t="s">
        <v>887</v>
      </c>
      <c r="J126" s="27" t="s">
        <v>888</v>
      </c>
      <c r="K126" s="2">
        <v>0.75</v>
      </c>
      <c r="L126" s="2">
        <v>0.25</v>
      </c>
      <c r="M126" s="27">
        <v>266900</v>
      </c>
      <c r="N126" s="27">
        <v>299200</v>
      </c>
      <c r="O126" s="27">
        <v>250700</v>
      </c>
      <c r="P126" s="27">
        <v>265300</v>
      </c>
      <c r="Q126" s="29"/>
      <c r="R126" s="29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">
        <f t="shared" si="27"/>
        <v>270525</v>
      </c>
      <c r="AD126" s="2">
        <f t="shared" si="28"/>
        <v>20459.12591811618</v>
      </c>
      <c r="AE126" s="2">
        <f t="shared" si="29"/>
        <v>4</v>
      </c>
      <c r="AF126" s="27">
        <v>4197000</v>
      </c>
      <c r="AG126" s="27">
        <v>4408500</v>
      </c>
      <c r="AH126" s="27">
        <v>4824600</v>
      </c>
      <c r="AI126" s="27">
        <v>4654400</v>
      </c>
      <c r="AJ126" s="2">
        <f t="shared" si="30"/>
        <v>4521125</v>
      </c>
      <c r="AK126" s="2">
        <f t="shared" si="31"/>
        <v>275439.47157224943</v>
      </c>
      <c r="AL126" s="2">
        <f t="shared" si="32"/>
        <v>4</v>
      </c>
      <c r="AM126" s="2">
        <f t="shared" si="33"/>
        <v>3.6197299309752261E+20</v>
      </c>
      <c r="AN126" s="2">
        <f t="shared" si="34"/>
        <v>1.1991338189858251E+20</v>
      </c>
      <c r="AO126" s="2">
        <f t="shared" si="35"/>
        <v>3</v>
      </c>
      <c r="AP126" s="2">
        <f t="shared" si="36"/>
        <v>31.306668436732686</v>
      </c>
      <c r="AQ126" s="2">
        <f t="shared" si="37"/>
        <v>0.76489232840434507</v>
      </c>
      <c r="AR126" s="3" t="str">
        <f t="shared" si="38"/>
        <v>Nontoxic</v>
      </c>
      <c r="AS126" s="2">
        <f t="shared" si="39"/>
        <v>1671.2411052582941</v>
      </c>
      <c r="AT126" s="26" t="s">
        <v>884</v>
      </c>
      <c r="AU126" s="4" t="s">
        <v>666</v>
      </c>
      <c r="AV126" s="2">
        <f t="shared" si="40"/>
        <v>3</v>
      </c>
      <c r="AW126" s="2">
        <f t="shared" si="41"/>
        <v>3</v>
      </c>
      <c r="AX126" s="2">
        <f t="shared" si="42"/>
        <v>418575833.33333325</v>
      </c>
      <c r="AY126" s="2">
        <f t="shared" si="43"/>
        <v>75866902500</v>
      </c>
      <c r="AZ126" s="2">
        <f t="shared" si="44"/>
        <v>38142739166.666664</v>
      </c>
      <c r="BA126" s="2">
        <f t="shared" si="45"/>
        <v>1.1666666666666667</v>
      </c>
      <c r="BB126" s="2">
        <f t="shared" si="46"/>
        <v>9.8346536056790299</v>
      </c>
      <c r="BC126" s="2">
        <v>6.6349999999999998</v>
      </c>
      <c r="BD126" s="2" t="str">
        <f t="shared" si="47"/>
        <v>Sig Diff Var</v>
      </c>
      <c r="BE126" s="2">
        <f t="shared" si="48"/>
        <v>3.4660038683530578E-5</v>
      </c>
      <c r="BF126" s="2" t="str">
        <f t="shared" si="49"/>
        <v>NS</v>
      </c>
      <c r="BG126" s="2" t="str">
        <f t="shared" si="50"/>
        <v>NS</v>
      </c>
      <c r="BH126" s="2" t="str">
        <f t="shared" si="51"/>
        <v/>
      </c>
      <c r="BI126" s="2" t="str">
        <f t="shared" si="52"/>
        <v/>
      </c>
      <c r="BJ126" s="2" t="str">
        <f t="shared" si="53"/>
        <v/>
      </c>
    </row>
    <row r="127" spans="1:62" x14ac:dyDescent="0.2">
      <c r="A127" s="1" t="s">
        <v>926</v>
      </c>
      <c r="B127" s="27" t="s">
        <v>1330</v>
      </c>
      <c r="C127" s="28">
        <v>38523</v>
      </c>
      <c r="D127" s="7">
        <v>0.58333333333333337</v>
      </c>
      <c r="E127" s="1">
        <v>0.1</v>
      </c>
      <c r="F127" s="1" t="s">
        <v>57</v>
      </c>
      <c r="G127" s="1" t="s">
        <v>1318</v>
      </c>
      <c r="H127" s="27" t="s">
        <v>886</v>
      </c>
      <c r="I127" s="27" t="s">
        <v>887</v>
      </c>
      <c r="J127" s="27" t="s">
        <v>888</v>
      </c>
      <c r="K127" s="2">
        <v>0.75</v>
      </c>
      <c r="L127" s="2">
        <v>0.25</v>
      </c>
      <c r="M127" s="27">
        <v>266900</v>
      </c>
      <c r="N127" s="27">
        <v>299200</v>
      </c>
      <c r="O127" s="27">
        <v>250700</v>
      </c>
      <c r="P127" s="27">
        <v>265300</v>
      </c>
      <c r="Q127" s="29"/>
      <c r="R127" s="29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">
        <f t="shared" si="27"/>
        <v>270525</v>
      </c>
      <c r="AD127" s="2">
        <f t="shared" si="28"/>
        <v>20459.12591811618</v>
      </c>
      <c r="AE127" s="2">
        <f t="shared" si="29"/>
        <v>4</v>
      </c>
      <c r="AF127" s="27">
        <v>3445400</v>
      </c>
      <c r="AG127" s="27">
        <v>3014100</v>
      </c>
      <c r="AH127" s="27">
        <v>2997300</v>
      </c>
      <c r="AI127" s="27">
        <v>3201000</v>
      </c>
      <c r="AJ127" s="2">
        <f t="shared" si="30"/>
        <v>3164450</v>
      </c>
      <c r="AK127" s="2">
        <f t="shared" si="31"/>
        <v>208816.546279264</v>
      </c>
      <c r="AL127" s="2">
        <f t="shared" si="32"/>
        <v>4</v>
      </c>
      <c r="AM127" s="2">
        <f t="shared" si="33"/>
        <v>1.2012049800877746E+20</v>
      </c>
      <c r="AN127" s="2">
        <f t="shared" si="34"/>
        <v>3.9612391148124054E+19</v>
      </c>
      <c r="AO127" s="2">
        <f t="shared" si="35"/>
        <v>3</v>
      </c>
      <c r="AP127" s="2">
        <f t="shared" si="36"/>
        <v>28.288876830843456</v>
      </c>
      <c r="AQ127" s="2">
        <f t="shared" si="37"/>
        <v>0.76489232840434507</v>
      </c>
      <c r="AR127" s="3" t="str">
        <f t="shared" si="38"/>
        <v>Nontoxic</v>
      </c>
      <c r="AS127" s="2">
        <f t="shared" si="39"/>
        <v>1169.7440162646706</v>
      </c>
      <c r="AT127" s="26" t="s">
        <v>884</v>
      </c>
      <c r="AU127" s="4" t="s">
        <v>666</v>
      </c>
      <c r="AV127" s="2">
        <f t="shared" si="40"/>
        <v>3</v>
      </c>
      <c r="AW127" s="2">
        <f t="shared" si="41"/>
        <v>3</v>
      </c>
      <c r="AX127" s="2">
        <f t="shared" si="42"/>
        <v>418575833.33333325</v>
      </c>
      <c r="AY127" s="2">
        <f t="shared" si="43"/>
        <v>43604350000.000008</v>
      </c>
      <c r="AZ127" s="2">
        <f t="shared" si="44"/>
        <v>22011462916.666672</v>
      </c>
      <c r="BA127" s="2">
        <f t="shared" si="45"/>
        <v>1.1666666666666667</v>
      </c>
      <c r="BB127" s="2">
        <f t="shared" si="46"/>
        <v>8.4313722995977631</v>
      </c>
      <c r="BC127" s="2">
        <v>6.6349999999999998</v>
      </c>
      <c r="BD127" s="2" t="str">
        <f t="shared" si="47"/>
        <v>Sig Diff Var</v>
      </c>
      <c r="BE127" s="2">
        <f t="shared" si="48"/>
        <v>4.5518300807612563E-5</v>
      </c>
      <c r="BF127" s="2" t="str">
        <f t="shared" si="49"/>
        <v>NS</v>
      </c>
      <c r="BG127" s="2" t="str">
        <f t="shared" si="50"/>
        <v>NS</v>
      </c>
      <c r="BH127" s="2" t="str">
        <f t="shared" si="51"/>
        <v/>
      </c>
      <c r="BI127" s="2" t="str">
        <f t="shared" si="52"/>
        <v/>
      </c>
      <c r="BJ127" s="2" t="str">
        <f t="shared" si="53"/>
        <v/>
      </c>
    </row>
    <row r="128" spans="1:62" x14ac:dyDescent="0.2">
      <c r="A128" s="1" t="s">
        <v>926</v>
      </c>
      <c r="B128" s="27" t="s">
        <v>1335</v>
      </c>
      <c r="C128" s="28">
        <v>38523</v>
      </c>
      <c r="D128" s="7">
        <v>0.31944444444444442</v>
      </c>
      <c r="E128" s="1">
        <v>0.1</v>
      </c>
      <c r="F128" s="1" t="s">
        <v>57</v>
      </c>
      <c r="G128" s="1" t="s">
        <v>1318</v>
      </c>
      <c r="H128" s="27" t="s">
        <v>886</v>
      </c>
      <c r="I128" s="27" t="s">
        <v>887</v>
      </c>
      <c r="J128" s="27" t="s">
        <v>888</v>
      </c>
      <c r="K128" s="2">
        <v>0.75</v>
      </c>
      <c r="L128" s="2">
        <v>0.25</v>
      </c>
      <c r="M128" s="27">
        <v>266900</v>
      </c>
      <c r="N128" s="27">
        <v>299200</v>
      </c>
      <c r="O128" s="27">
        <v>250700</v>
      </c>
      <c r="P128" s="27">
        <v>265300</v>
      </c>
      <c r="Q128" s="29"/>
      <c r="R128" s="29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">
        <f t="shared" si="27"/>
        <v>270525</v>
      </c>
      <c r="AD128" s="2">
        <f t="shared" si="28"/>
        <v>20459.12591811618</v>
      </c>
      <c r="AE128" s="2">
        <f t="shared" si="29"/>
        <v>4</v>
      </c>
      <c r="AF128" s="27">
        <v>4219700</v>
      </c>
      <c r="AG128" s="27">
        <v>4648000</v>
      </c>
      <c r="AH128" s="27">
        <v>4486200</v>
      </c>
      <c r="AI128" s="27">
        <v>4266400</v>
      </c>
      <c r="AJ128" s="2">
        <f t="shared" si="30"/>
        <v>4405075</v>
      </c>
      <c r="AK128" s="2">
        <f t="shared" si="31"/>
        <v>199322.57565731651</v>
      </c>
      <c r="AL128" s="2">
        <f t="shared" si="32"/>
        <v>4</v>
      </c>
      <c r="AM128" s="2">
        <f t="shared" si="33"/>
        <v>9.982476719825399E+19</v>
      </c>
      <c r="AN128" s="2">
        <f t="shared" si="34"/>
        <v>3.2885161367327875E+19</v>
      </c>
      <c r="AO128" s="2">
        <f t="shared" si="35"/>
        <v>3</v>
      </c>
      <c r="AP128" s="2">
        <f t="shared" si="36"/>
        <v>42.040241688011051</v>
      </c>
      <c r="AQ128" s="2">
        <f t="shared" si="37"/>
        <v>0.76489232840434507</v>
      </c>
      <c r="AR128" s="3" t="str">
        <f t="shared" si="38"/>
        <v>Nontoxic</v>
      </c>
      <c r="AS128" s="2">
        <f t="shared" si="39"/>
        <v>1628.3430366879215</v>
      </c>
      <c r="AT128" s="26" t="s">
        <v>884</v>
      </c>
      <c r="AU128" s="4" t="s">
        <v>666</v>
      </c>
      <c r="AV128" s="2">
        <f t="shared" si="40"/>
        <v>3</v>
      </c>
      <c r="AW128" s="2">
        <f t="shared" si="41"/>
        <v>3</v>
      </c>
      <c r="AX128" s="2">
        <f t="shared" si="42"/>
        <v>418575833.33333325</v>
      </c>
      <c r="AY128" s="2">
        <f t="shared" si="43"/>
        <v>39729489166.666664</v>
      </c>
      <c r="AZ128" s="2">
        <f t="shared" si="44"/>
        <v>20074032500</v>
      </c>
      <c r="BA128" s="2">
        <f t="shared" si="45"/>
        <v>1.1666666666666667</v>
      </c>
      <c r="BB128" s="2">
        <f t="shared" si="46"/>
        <v>8.1968338785551467</v>
      </c>
      <c r="BC128" s="2">
        <v>6.6349999999999998</v>
      </c>
      <c r="BD128" s="2" t="str">
        <f t="shared" si="47"/>
        <v>Sig Diff Var</v>
      </c>
      <c r="BE128" s="2">
        <f t="shared" si="48"/>
        <v>1.3110446595980628E-5</v>
      </c>
      <c r="BF128" s="2" t="str">
        <f t="shared" si="49"/>
        <v>NS</v>
      </c>
      <c r="BG128" s="2" t="str">
        <f t="shared" si="50"/>
        <v>NS</v>
      </c>
      <c r="BH128" s="2" t="str">
        <f t="shared" si="51"/>
        <v/>
      </c>
      <c r="BI128" s="2" t="str">
        <f t="shared" si="52"/>
        <v/>
      </c>
      <c r="BJ128" s="2" t="str">
        <f t="shared" si="53"/>
        <v/>
      </c>
    </row>
    <row r="129" spans="1:62" x14ac:dyDescent="0.2">
      <c r="A129" s="1" t="s">
        <v>926</v>
      </c>
      <c r="B129" s="27" t="s">
        <v>1133</v>
      </c>
      <c r="C129" s="28">
        <v>38581</v>
      </c>
      <c r="D129" s="7">
        <v>0.49305555555555558</v>
      </c>
      <c r="E129" s="1">
        <v>0.1</v>
      </c>
      <c r="F129" s="1" t="s">
        <v>57</v>
      </c>
      <c r="G129" s="1" t="s">
        <v>1139</v>
      </c>
      <c r="H129" s="27" t="s">
        <v>886</v>
      </c>
      <c r="I129" s="27" t="s">
        <v>887</v>
      </c>
      <c r="J129" s="27" t="s">
        <v>888</v>
      </c>
      <c r="K129" s="2">
        <v>0.75</v>
      </c>
      <c r="L129" s="2">
        <v>0.25</v>
      </c>
      <c r="M129" s="27">
        <v>361000</v>
      </c>
      <c r="N129" s="27">
        <v>340000</v>
      </c>
      <c r="O129" s="27">
        <v>375000</v>
      </c>
      <c r="P129" s="27">
        <v>388000</v>
      </c>
      <c r="Q129" s="29"/>
      <c r="R129" s="29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">
        <f t="shared" si="27"/>
        <v>366000</v>
      </c>
      <c r="AD129" s="2">
        <f t="shared" si="28"/>
        <v>20542.638584174136</v>
      </c>
      <c r="AE129" s="2">
        <f t="shared" si="29"/>
        <v>4</v>
      </c>
      <c r="AF129" s="27">
        <v>1226000</v>
      </c>
      <c r="AG129" s="27">
        <v>1345000</v>
      </c>
      <c r="AH129" s="27">
        <v>1170000</v>
      </c>
      <c r="AI129" s="27">
        <v>1362000</v>
      </c>
      <c r="AJ129" s="2">
        <f t="shared" si="30"/>
        <v>1275750</v>
      </c>
      <c r="AK129" s="2">
        <f t="shared" si="31"/>
        <v>92902.726906515862</v>
      </c>
      <c r="AL129" s="2">
        <f t="shared" si="32"/>
        <v>4</v>
      </c>
      <c r="AM129" s="2">
        <f t="shared" si="33"/>
        <v>4.9154123178168392E+18</v>
      </c>
      <c r="AN129" s="2">
        <f t="shared" si="34"/>
        <v>1.5531056124493632E+18</v>
      </c>
      <c r="AO129" s="2">
        <f t="shared" si="35"/>
        <v>3</v>
      </c>
      <c r="AP129" s="2">
        <f t="shared" si="36"/>
        <v>21.264370995786088</v>
      </c>
      <c r="AQ129" s="2">
        <f t="shared" si="37"/>
        <v>0.76489232840434507</v>
      </c>
      <c r="AR129" s="3" t="str">
        <f t="shared" si="38"/>
        <v>Nontoxic</v>
      </c>
      <c r="AS129" s="2">
        <f t="shared" si="39"/>
        <v>348.56557377049182</v>
      </c>
      <c r="AT129" s="26" t="s">
        <v>884</v>
      </c>
      <c r="AU129" s="4" t="s">
        <v>666</v>
      </c>
      <c r="AV129" s="2">
        <f t="shared" si="40"/>
        <v>3</v>
      </c>
      <c r="AW129" s="2">
        <f t="shared" si="41"/>
        <v>3</v>
      </c>
      <c r="AX129" s="2">
        <f t="shared" si="42"/>
        <v>421999999.99999994</v>
      </c>
      <c r="AY129" s="2">
        <f t="shared" si="43"/>
        <v>8630916666.666666</v>
      </c>
      <c r="AZ129" s="2">
        <f t="shared" si="44"/>
        <v>4526458333.333333</v>
      </c>
      <c r="BA129" s="2">
        <f t="shared" si="45"/>
        <v>1.1666666666666667</v>
      </c>
      <c r="BB129" s="2">
        <f t="shared" si="46"/>
        <v>4.4415742231359685</v>
      </c>
      <c r="BC129" s="2">
        <v>6.6349999999999998</v>
      </c>
      <c r="BD129" s="2" t="str">
        <f t="shared" si="47"/>
        <v>Same Var</v>
      </c>
      <c r="BE129" s="2">
        <f t="shared" si="48"/>
        <v>6.6125711440242969E-7</v>
      </c>
      <c r="BF129" s="2" t="str">
        <f t="shared" si="49"/>
        <v>NS</v>
      </c>
      <c r="BG129" s="2" t="str">
        <f t="shared" si="50"/>
        <v>NS</v>
      </c>
      <c r="BH129" s="2" t="str">
        <f t="shared" si="51"/>
        <v/>
      </c>
      <c r="BI129" s="2" t="str">
        <f t="shared" si="52"/>
        <v/>
      </c>
      <c r="BJ129" s="2" t="str">
        <f t="shared" si="53"/>
        <v/>
      </c>
    </row>
    <row r="130" spans="1:62" x14ac:dyDescent="0.2">
      <c r="A130" s="1" t="s">
        <v>926</v>
      </c>
      <c r="B130" s="27" t="s">
        <v>1176</v>
      </c>
      <c r="C130" s="28">
        <v>38581</v>
      </c>
      <c r="D130" s="7">
        <v>0.33333333333333331</v>
      </c>
      <c r="E130" s="1">
        <v>0.1</v>
      </c>
      <c r="F130" s="1" t="s">
        <v>57</v>
      </c>
      <c r="G130" s="1" t="s">
        <v>1139</v>
      </c>
      <c r="H130" s="27" t="s">
        <v>886</v>
      </c>
      <c r="I130" s="27" t="s">
        <v>887</v>
      </c>
      <c r="J130" s="27" t="s">
        <v>888</v>
      </c>
      <c r="K130" s="2">
        <v>0.75</v>
      </c>
      <c r="L130" s="2">
        <v>0.25</v>
      </c>
      <c r="M130" s="27">
        <v>361000</v>
      </c>
      <c r="N130" s="27">
        <v>340000</v>
      </c>
      <c r="O130" s="27">
        <v>375000</v>
      </c>
      <c r="P130" s="27">
        <v>388000</v>
      </c>
      <c r="Q130" s="29"/>
      <c r="R130" s="29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">
        <f t="shared" si="27"/>
        <v>366000</v>
      </c>
      <c r="AD130" s="2">
        <f t="shared" si="28"/>
        <v>20542.638584174136</v>
      </c>
      <c r="AE130" s="2">
        <f t="shared" si="29"/>
        <v>4</v>
      </c>
      <c r="AF130" s="27">
        <v>969000</v>
      </c>
      <c r="AG130" s="27">
        <v>936000</v>
      </c>
      <c r="AH130" s="27">
        <v>924000</v>
      </c>
      <c r="AI130" s="27">
        <v>1001000</v>
      </c>
      <c r="AJ130" s="2">
        <f t="shared" si="30"/>
        <v>957500</v>
      </c>
      <c r="AK130" s="2">
        <f t="shared" si="31"/>
        <v>34684.290392049254</v>
      </c>
      <c r="AL130" s="2">
        <f t="shared" si="32"/>
        <v>4</v>
      </c>
      <c r="AM130" s="2">
        <f t="shared" si="33"/>
        <v>1.2966750878906254E+17</v>
      </c>
      <c r="AN130" s="2">
        <f t="shared" si="34"/>
        <v>3.1324081054687512E+16</v>
      </c>
      <c r="AO130" s="2">
        <f t="shared" si="35"/>
        <v>4</v>
      </c>
      <c r="AP130" s="2">
        <f t="shared" si="36"/>
        <v>35.99257447018902</v>
      </c>
      <c r="AQ130" s="2">
        <f t="shared" si="37"/>
        <v>0.74069708411268287</v>
      </c>
      <c r="AR130" s="3" t="str">
        <f t="shared" si="38"/>
        <v>Nontoxic</v>
      </c>
      <c r="AS130" s="2">
        <f t="shared" si="39"/>
        <v>261.61202185792354</v>
      </c>
      <c r="AT130" s="26" t="s">
        <v>884</v>
      </c>
      <c r="AU130" s="4" t="s">
        <v>666</v>
      </c>
      <c r="AV130" s="2">
        <f t="shared" si="40"/>
        <v>3</v>
      </c>
      <c r="AW130" s="2">
        <f t="shared" si="41"/>
        <v>3</v>
      </c>
      <c r="AX130" s="2">
        <f t="shared" si="42"/>
        <v>421999999.99999994</v>
      </c>
      <c r="AY130" s="2">
        <f t="shared" si="43"/>
        <v>1203000000.0000002</v>
      </c>
      <c r="AZ130" s="2">
        <f t="shared" si="44"/>
        <v>812500000.00000012</v>
      </c>
      <c r="BA130" s="2">
        <f t="shared" si="45"/>
        <v>1.1666666666666667</v>
      </c>
      <c r="BB130" s="2">
        <f t="shared" si="46"/>
        <v>0.67539291016395597</v>
      </c>
      <c r="BC130" s="2">
        <v>6.6349999999999998</v>
      </c>
      <c r="BD130" s="2" t="str">
        <f t="shared" si="47"/>
        <v>Same Var</v>
      </c>
      <c r="BE130" s="2">
        <f t="shared" si="48"/>
        <v>5.1881187947545261E-8</v>
      </c>
      <c r="BF130" s="2" t="str">
        <f t="shared" si="49"/>
        <v>NS</v>
      </c>
      <c r="BG130" s="2" t="str">
        <f t="shared" si="50"/>
        <v>NS</v>
      </c>
      <c r="BH130" s="2" t="str">
        <f t="shared" si="51"/>
        <v/>
      </c>
      <c r="BI130" s="2" t="str">
        <f t="shared" si="52"/>
        <v/>
      </c>
      <c r="BJ130" s="2" t="str">
        <f t="shared" si="53"/>
        <v/>
      </c>
    </row>
    <row r="131" spans="1:62" x14ac:dyDescent="0.2">
      <c r="A131" s="1" t="s">
        <v>926</v>
      </c>
      <c r="B131" s="27" t="s">
        <v>1189</v>
      </c>
      <c r="C131" s="28">
        <v>38581</v>
      </c>
      <c r="D131" s="7">
        <v>0.44791666666666669</v>
      </c>
      <c r="E131" s="1">
        <v>0.1</v>
      </c>
      <c r="F131" s="1" t="s">
        <v>57</v>
      </c>
      <c r="G131" s="1" t="s">
        <v>1139</v>
      </c>
      <c r="H131" s="27" t="s">
        <v>886</v>
      </c>
      <c r="I131" s="27" t="s">
        <v>887</v>
      </c>
      <c r="J131" s="27" t="s">
        <v>888</v>
      </c>
      <c r="K131" s="2">
        <v>0.75</v>
      </c>
      <c r="L131" s="2">
        <v>0.25</v>
      </c>
      <c r="M131" s="27">
        <v>361000</v>
      </c>
      <c r="N131" s="27">
        <v>340000</v>
      </c>
      <c r="O131" s="27">
        <v>375000</v>
      </c>
      <c r="P131" s="27">
        <v>388000</v>
      </c>
      <c r="Q131" s="29"/>
      <c r="R131" s="29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">
        <f t="shared" ref="AC131:AC194" si="54">AVERAGE(M131:AB131)</f>
        <v>366000</v>
      </c>
      <c r="AD131" s="2">
        <f t="shared" ref="AD131:AD194" si="55">STDEV(M131:AB131)</f>
        <v>20542.638584174136</v>
      </c>
      <c r="AE131" s="2">
        <f t="shared" ref="AE131:AE194" si="56">COUNT(M131:AB131)</f>
        <v>4</v>
      </c>
      <c r="AF131" s="27">
        <v>699000</v>
      </c>
      <c r="AG131" s="27">
        <v>1152000</v>
      </c>
      <c r="AH131" s="27">
        <v>1241000</v>
      </c>
      <c r="AI131" s="27">
        <v>1033000</v>
      </c>
      <c r="AJ131" s="2">
        <f t="shared" ref="AJ131:AJ194" si="57">AVERAGE(AF131:AI131)</f>
        <v>1031250</v>
      </c>
      <c r="AK131" s="2">
        <f t="shared" ref="AK131:AK194" si="58">STDEV(AF131:AI131)</f>
        <v>237324.49655833395</v>
      </c>
      <c r="AL131" s="2">
        <f t="shared" ref="AL131:AL194" si="59">COUNT(AF131:AI131)</f>
        <v>4</v>
      </c>
      <c r="AM131" s="2">
        <f t="shared" ref="AM131:AM194" si="60">((AK131^2/AL131)+(((K131^2)*(AD131^2))/AE131))^2</f>
        <v>1.9994166208865016E+20</v>
      </c>
      <c r="AN131" s="2">
        <f t="shared" ref="AN131:AN194" si="61">(((AK131^2)/AL131)^2)/(AL131-1)+((((K131^2)*(AD131^2))/AE131)^2)/(AE131-1)</f>
        <v>6.6090151848560468E+19</v>
      </c>
      <c r="AO131" s="2">
        <f t="shared" ref="AO131:AO194" si="62">ROUND(AM131/AN131,0)</f>
        <v>3</v>
      </c>
      <c r="AP131" s="2">
        <f t="shared" ref="AP131:AP194" si="63">(AJ131-(K131*AC131))/((((AK131^2)/AL131)+(((K131^2)*(AD131^2))/AE131))^0.5)</f>
        <v>6.3639477474776402</v>
      </c>
      <c r="AQ131" s="2">
        <f t="shared" ref="AQ131:AQ194" si="64">TINV((2*L131),AO131)</f>
        <v>0.76489232840434507</v>
      </c>
      <c r="AR131" s="3" t="str">
        <f t="shared" ref="AR131:AR194" si="65">IF(AND(AD131=0,AK131=0),IF(AJ131&lt;(K131*AC131),"Toxic","Nontoxic"),IF(AP131&gt;AQ131,"Nontoxic","Toxic"))</f>
        <v>Nontoxic</v>
      </c>
      <c r="AS131" s="2">
        <f t="shared" ref="AS131:AS194" si="66">(AJ131/AC131)*100</f>
        <v>281.76229508196718</v>
      </c>
      <c r="AT131" s="26" t="s">
        <v>884</v>
      </c>
      <c r="AU131" s="4" t="s">
        <v>666</v>
      </c>
      <c r="AV131" s="2">
        <f t="shared" ref="AV131:AV194" si="67">COUNT(M131:AB131)-1</f>
        <v>3</v>
      </c>
      <c r="AW131" s="2">
        <f t="shared" ref="AW131:AW194" si="68">COUNT(AF131:AI131)-1</f>
        <v>3</v>
      </c>
      <c r="AX131" s="2">
        <f t="shared" ref="AX131:AX194" si="69">(STDEV(M131:AB131))^2</f>
        <v>421999999.99999994</v>
      </c>
      <c r="AY131" s="2">
        <f t="shared" ref="AY131:AY194" si="70">(STDEV(AF131:AI131))^2</f>
        <v>56322916666.666664</v>
      </c>
      <c r="AZ131" s="2">
        <f t="shared" ref="AZ131:AZ194" si="71">((AV131*AX131)+(AW131*AY131))/(AV131+AW131)</f>
        <v>28372458333.333332</v>
      </c>
      <c r="BA131" s="2">
        <f t="shared" ref="BA131:BA194" si="72">1+(((1/AV131+1/AW131)-(1/(AV131+AW131)))/3)</f>
        <v>1.1666666666666667</v>
      </c>
      <c r="BB131" s="2">
        <f t="shared" ref="BB131:BB194" si="73">(((AV131+AW131)*LN(AZ131))-((AV131*LN(AX131))+(AW131*LN(AY131))))/BA131</f>
        <v>9.0578218173422762</v>
      </c>
      <c r="BC131" s="2">
        <v>6.6349999999999998</v>
      </c>
      <c r="BD131" s="2" t="str">
        <f t="shared" ref="BD131:BD194" si="74">IF(BB131&gt;BC131,"Sig Diff Var","Same Var")</f>
        <v>Sig Diff Var</v>
      </c>
      <c r="BE131" s="2">
        <f t="shared" ref="BE131:BE194" si="75">TTEST(AF131:AI131,M131:AB131,1,IF(BD131="Same Var",2,IF(BD131="Sig Diff Var",3,"Wakka Wakka")))</f>
        <v>5.4455301491874702E-3</v>
      </c>
      <c r="BF131" s="2" t="str">
        <f t="shared" ref="BF131:BF194" si="76">IF(AND(BE131&lt;0.05,AS131&lt;100),"Sig","NS")</f>
        <v>NS</v>
      </c>
      <c r="BG131" s="2" t="str">
        <f t="shared" ref="BG131:BG194" si="77">IF(AT131="Normal",BF131,IF(AT131="Non-normal",AU131,IF(AT131="-","NS","Bleh")))</f>
        <v>NS</v>
      </c>
      <c r="BH131" s="2" t="str">
        <f t="shared" ref="BH131:BH194" si="78">IF(AT131="Non-normal","Wilcoxon",IF(AND(AT131="Normal",BD131="Same Var"),"Same Var T-test",IF(AND(AT131="Normal",BD131="Sig Diff Var"),"Diff Var T-test","")))</f>
        <v/>
      </c>
      <c r="BI131" s="2" t="str">
        <f t="shared" ref="BI131:BI194" si="79">IF(AND(AR131="Toxic",AS131&gt;75),"TSTToxicLess25","")</f>
        <v/>
      </c>
      <c r="BJ131" s="2" t="str">
        <f t="shared" ref="BJ131:BJ194" si="80">IF(AND(BG131="Sig",AS131&gt;75),"NOECToxicLess25","")</f>
        <v/>
      </c>
    </row>
    <row r="132" spans="1:62" x14ac:dyDescent="0.2">
      <c r="A132" s="1" t="s">
        <v>926</v>
      </c>
      <c r="B132" s="27" t="s">
        <v>988</v>
      </c>
      <c r="C132" s="28">
        <v>39148</v>
      </c>
      <c r="D132" s="7">
        <v>0.35416666666666669</v>
      </c>
      <c r="E132" s="1">
        <v>0.1</v>
      </c>
      <c r="F132" s="1" t="s">
        <v>57</v>
      </c>
      <c r="G132" s="1" t="s">
        <v>998</v>
      </c>
      <c r="H132" s="27" t="s">
        <v>886</v>
      </c>
      <c r="I132" s="27" t="s">
        <v>887</v>
      </c>
      <c r="J132" s="27" t="s">
        <v>888</v>
      </c>
      <c r="K132" s="2">
        <v>0.75</v>
      </c>
      <c r="L132" s="2">
        <v>0.25</v>
      </c>
      <c r="M132" s="27">
        <v>873000</v>
      </c>
      <c r="N132" s="27">
        <v>909000</v>
      </c>
      <c r="O132" s="27">
        <v>884000</v>
      </c>
      <c r="P132" s="27">
        <v>860000</v>
      </c>
      <c r="Q132" s="29"/>
      <c r="R132" s="29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">
        <f t="shared" si="54"/>
        <v>881500</v>
      </c>
      <c r="AD132" s="2">
        <f t="shared" si="55"/>
        <v>20792.62689833426</v>
      </c>
      <c r="AE132" s="2">
        <f t="shared" si="56"/>
        <v>4</v>
      </c>
      <c r="AF132" s="27">
        <v>1389000</v>
      </c>
      <c r="AG132" s="27">
        <v>1304000</v>
      </c>
      <c r="AH132" s="27">
        <v>1297000</v>
      </c>
      <c r="AI132" s="29"/>
      <c r="AJ132" s="2">
        <f t="shared" si="57"/>
        <v>1330000</v>
      </c>
      <c r="AK132" s="2">
        <f t="shared" si="58"/>
        <v>51215.232109207507</v>
      </c>
      <c r="AL132" s="2">
        <f t="shared" si="59"/>
        <v>3</v>
      </c>
      <c r="AM132" s="2">
        <f t="shared" si="60"/>
        <v>8.7446850653754304E+17</v>
      </c>
      <c r="AN132" s="2">
        <f t="shared" si="61"/>
        <v>3.8346147555881056E+17</v>
      </c>
      <c r="AO132" s="2">
        <f t="shared" si="62"/>
        <v>2</v>
      </c>
      <c r="AP132" s="2">
        <f t="shared" si="63"/>
        <v>21.873028592794707</v>
      </c>
      <c r="AQ132" s="2">
        <f t="shared" si="64"/>
        <v>0.81649658092772592</v>
      </c>
      <c r="AR132" s="3" t="str">
        <f t="shared" si="65"/>
        <v>Nontoxic</v>
      </c>
      <c r="AS132" s="2">
        <f t="shared" si="66"/>
        <v>150.87918321043676</v>
      </c>
      <c r="AT132" s="26" t="s">
        <v>884</v>
      </c>
      <c r="AU132" s="4" t="s">
        <v>666</v>
      </c>
      <c r="AV132" s="2">
        <f t="shared" si="67"/>
        <v>3</v>
      </c>
      <c r="AW132" s="2">
        <f t="shared" si="68"/>
        <v>2</v>
      </c>
      <c r="AX132" s="2">
        <f t="shared" si="69"/>
        <v>432333333.33333337</v>
      </c>
      <c r="AY132" s="2">
        <f t="shared" si="70"/>
        <v>2622999999.9999995</v>
      </c>
      <c r="AZ132" s="2">
        <f t="shared" si="71"/>
        <v>1308599999.9999998</v>
      </c>
      <c r="BA132" s="2">
        <f t="shared" si="72"/>
        <v>1.211111111111111</v>
      </c>
      <c r="BB132" s="2">
        <f t="shared" si="73"/>
        <v>1.5950865678435575</v>
      </c>
      <c r="BC132" s="2">
        <v>6.6349999999999998</v>
      </c>
      <c r="BD132" s="2" t="str">
        <f t="shared" si="74"/>
        <v>Same Var</v>
      </c>
      <c r="BE132" s="2">
        <f t="shared" si="75"/>
        <v>8.0867295608575392E-6</v>
      </c>
      <c r="BF132" s="2" t="str">
        <f t="shared" si="76"/>
        <v>NS</v>
      </c>
      <c r="BG132" s="2" t="str">
        <f t="shared" si="77"/>
        <v>NS</v>
      </c>
      <c r="BH132" s="2" t="str">
        <f t="shared" si="78"/>
        <v/>
      </c>
      <c r="BI132" s="2" t="str">
        <f t="shared" si="79"/>
        <v/>
      </c>
      <c r="BJ132" s="2" t="str">
        <f t="shared" si="80"/>
        <v/>
      </c>
    </row>
    <row r="133" spans="1:62" x14ac:dyDescent="0.2">
      <c r="A133" s="1" t="s">
        <v>926</v>
      </c>
      <c r="B133" s="27" t="s">
        <v>1024</v>
      </c>
      <c r="C133" s="28">
        <v>39148</v>
      </c>
      <c r="D133" s="7">
        <v>0.38194444444444442</v>
      </c>
      <c r="E133" s="1">
        <v>0.1</v>
      </c>
      <c r="F133" s="1" t="s">
        <v>57</v>
      </c>
      <c r="G133" s="1" t="s">
        <v>998</v>
      </c>
      <c r="H133" s="27" t="s">
        <v>886</v>
      </c>
      <c r="I133" s="27" t="s">
        <v>887</v>
      </c>
      <c r="J133" s="27" t="s">
        <v>888</v>
      </c>
      <c r="K133" s="2">
        <v>0.75</v>
      </c>
      <c r="L133" s="2">
        <v>0.25</v>
      </c>
      <c r="M133" s="27">
        <v>873000</v>
      </c>
      <c r="N133" s="27">
        <v>909000</v>
      </c>
      <c r="O133" s="27">
        <v>884000</v>
      </c>
      <c r="P133" s="27">
        <v>860000</v>
      </c>
      <c r="Q133" s="29"/>
      <c r="R133" s="29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">
        <f t="shared" si="54"/>
        <v>881500</v>
      </c>
      <c r="AD133" s="2">
        <f t="shared" si="55"/>
        <v>20792.62689833426</v>
      </c>
      <c r="AE133" s="2">
        <f t="shared" si="56"/>
        <v>4</v>
      </c>
      <c r="AF133" s="27">
        <v>518000</v>
      </c>
      <c r="AG133" s="27">
        <v>491000</v>
      </c>
      <c r="AH133" s="27">
        <v>494000</v>
      </c>
      <c r="AI133" s="27">
        <v>512000</v>
      </c>
      <c r="AJ133" s="2">
        <f t="shared" si="57"/>
        <v>503750</v>
      </c>
      <c r="AK133" s="2">
        <f t="shared" si="58"/>
        <v>13275.918047351754</v>
      </c>
      <c r="AL133" s="2">
        <f t="shared" si="59"/>
        <v>4</v>
      </c>
      <c r="AM133" s="2">
        <f t="shared" si="60"/>
        <v>1.0995488525390624E+16</v>
      </c>
      <c r="AN133" s="2">
        <f t="shared" si="61"/>
        <v>1879254638671875.3</v>
      </c>
      <c r="AO133" s="2">
        <f t="shared" si="62"/>
        <v>6</v>
      </c>
      <c r="AP133" s="2">
        <f t="shared" si="63"/>
        <v>-15.368522267286385</v>
      </c>
      <c r="AQ133" s="2">
        <f t="shared" si="64"/>
        <v>0.71755819649141217</v>
      </c>
      <c r="AR133" s="3" t="str">
        <f t="shared" si="65"/>
        <v>Toxic</v>
      </c>
      <c r="AS133" s="2">
        <f t="shared" si="66"/>
        <v>57.14690867838911</v>
      </c>
      <c r="AT133" s="4" t="s">
        <v>663</v>
      </c>
      <c r="AV133" s="2">
        <f t="shared" si="67"/>
        <v>3</v>
      </c>
      <c r="AW133" s="2">
        <f t="shared" si="68"/>
        <v>3</v>
      </c>
      <c r="AX133" s="2">
        <f t="shared" si="69"/>
        <v>432333333.33333337</v>
      </c>
      <c r="AY133" s="2">
        <f t="shared" si="70"/>
        <v>176250000</v>
      </c>
      <c r="AZ133" s="2">
        <f t="shared" si="71"/>
        <v>304291666.66666669</v>
      </c>
      <c r="BA133" s="2">
        <f t="shared" si="72"/>
        <v>1.1666666666666667</v>
      </c>
      <c r="BB133" s="2">
        <f t="shared" si="73"/>
        <v>0.50110201338072047</v>
      </c>
      <c r="BC133" s="2">
        <v>6.6349999999999998</v>
      </c>
      <c r="BD133" s="2" t="str">
        <f t="shared" si="74"/>
        <v>Same Var</v>
      </c>
      <c r="BE133" s="2">
        <f t="shared" si="75"/>
        <v>4.0230609711134421E-8</v>
      </c>
      <c r="BF133" s="2" t="str">
        <f t="shared" si="76"/>
        <v>Sig</v>
      </c>
      <c r="BG133" s="2" t="str">
        <f t="shared" si="77"/>
        <v>Sig</v>
      </c>
      <c r="BH133" s="2" t="str">
        <f t="shared" si="78"/>
        <v>Same Var T-test</v>
      </c>
      <c r="BI133" s="2" t="str">
        <f t="shared" si="79"/>
        <v/>
      </c>
      <c r="BJ133" s="2" t="str">
        <f t="shared" si="80"/>
        <v/>
      </c>
    </row>
    <row r="134" spans="1:62" x14ac:dyDescent="0.2">
      <c r="A134" s="1" t="s">
        <v>926</v>
      </c>
      <c r="B134" s="27" t="s">
        <v>1045</v>
      </c>
      <c r="C134" s="28">
        <v>39148</v>
      </c>
      <c r="D134" s="7">
        <v>0.3888888888888889</v>
      </c>
      <c r="E134" s="1">
        <v>0.1</v>
      </c>
      <c r="F134" s="1" t="s">
        <v>57</v>
      </c>
      <c r="G134" s="1" t="s">
        <v>998</v>
      </c>
      <c r="H134" s="27" t="s">
        <v>886</v>
      </c>
      <c r="I134" s="27" t="s">
        <v>887</v>
      </c>
      <c r="J134" s="27" t="s">
        <v>888</v>
      </c>
      <c r="K134" s="2">
        <v>0.75</v>
      </c>
      <c r="L134" s="2">
        <v>0.25</v>
      </c>
      <c r="M134" s="27">
        <v>873000</v>
      </c>
      <c r="N134" s="27">
        <v>909000</v>
      </c>
      <c r="O134" s="27">
        <v>884000</v>
      </c>
      <c r="P134" s="27">
        <v>860000</v>
      </c>
      <c r="Q134" s="29"/>
      <c r="R134" s="29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">
        <f t="shared" si="54"/>
        <v>881500</v>
      </c>
      <c r="AD134" s="2">
        <f t="shared" si="55"/>
        <v>20792.62689833426</v>
      </c>
      <c r="AE134" s="2">
        <f t="shared" si="56"/>
        <v>4</v>
      </c>
      <c r="AF134" s="27">
        <v>867000</v>
      </c>
      <c r="AG134" s="27">
        <v>899000</v>
      </c>
      <c r="AH134" s="27">
        <v>870000</v>
      </c>
      <c r="AI134" s="27">
        <v>812000</v>
      </c>
      <c r="AJ134" s="2">
        <f t="shared" si="57"/>
        <v>862000</v>
      </c>
      <c r="AK134" s="2">
        <f t="shared" si="58"/>
        <v>36322.628392413084</v>
      </c>
      <c r="AL134" s="2">
        <f t="shared" si="59"/>
        <v>4</v>
      </c>
      <c r="AM134" s="2">
        <f t="shared" si="60"/>
        <v>1.5259195966254333E+17</v>
      </c>
      <c r="AN134" s="2">
        <f t="shared" si="61"/>
        <v>3.7495429262514448E+16</v>
      </c>
      <c r="AO134" s="2">
        <f t="shared" si="62"/>
        <v>4</v>
      </c>
      <c r="AP134" s="2">
        <f t="shared" si="63"/>
        <v>10.163492643389404</v>
      </c>
      <c r="AQ134" s="2">
        <f t="shared" si="64"/>
        <v>0.74069708411268287</v>
      </c>
      <c r="AR134" s="3" t="str">
        <f t="shared" si="65"/>
        <v>Nontoxic</v>
      </c>
      <c r="AS134" s="2">
        <f t="shared" si="66"/>
        <v>97.787861599546233</v>
      </c>
      <c r="AT134" s="4" t="s">
        <v>663</v>
      </c>
      <c r="AV134" s="2">
        <f t="shared" si="67"/>
        <v>3</v>
      </c>
      <c r="AW134" s="2">
        <f t="shared" si="68"/>
        <v>3</v>
      </c>
      <c r="AX134" s="2">
        <f t="shared" si="69"/>
        <v>432333333.33333337</v>
      </c>
      <c r="AY134" s="2">
        <f t="shared" si="70"/>
        <v>1319333333.333333</v>
      </c>
      <c r="AZ134" s="2">
        <f t="shared" si="71"/>
        <v>875833333.33333313</v>
      </c>
      <c r="BA134" s="2">
        <f t="shared" si="72"/>
        <v>1.1666666666666667</v>
      </c>
      <c r="BB134" s="2">
        <f t="shared" si="73"/>
        <v>0.76184458720264348</v>
      </c>
      <c r="BC134" s="2">
        <v>6.6349999999999998</v>
      </c>
      <c r="BD134" s="2" t="str">
        <f t="shared" si="74"/>
        <v>Same Var</v>
      </c>
      <c r="BE134" s="2">
        <f t="shared" si="75"/>
        <v>0.19369080619059251</v>
      </c>
      <c r="BF134" s="2" t="str">
        <f t="shared" si="76"/>
        <v>NS</v>
      </c>
      <c r="BG134" s="2" t="str">
        <f t="shared" si="77"/>
        <v>NS</v>
      </c>
      <c r="BH134" s="2" t="str">
        <f t="shared" si="78"/>
        <v>Same Var T-test</v>
      </c>
      <c r="BI134" s="2" t="str">
        <f t="shared" si="79"/>
        <v/>
      </c>
      <c r="BJ134" s="2" t="str">
        <f t="shared" si="80"/>
        <v/>
      </c>
    </row>
    <row r="135" spans="1:62" x14ac:dyDescent="0.2">
      <c r="A135" s="1" t="s">
        <v>926</v>
      </c>
      <c r="B135" s="27" t="s">
        <v>1133</v>
      </c>
      <c r="C135" s="28">
        <v>39148</v>
      </c>
      <c r="D135" s="7">
        <v>0.70486111111111116</v>
      </c>
      <c r="E135" s="1">
        <v>0.1</v>
      </c>
      <c r="F135" s="1" t="s">
        <v>57</v>
      </c>
      <c r="G135" s="1" t="s">
        <v>1150</v>
      </c>
      <c r="H135" s="27" t="s">
        <v>886</v>
      </c>
      <c r="I135" s="27" t="s">
        <v>887</v>
      </c>
      <c r="J135" s="27" t="s">
        <v>888</v>
      </c>
      <c r="K135" s="2">
        <v>0.75</v>
      </c>
      <c r="L135" s="2">
        <v>0.25</v>
      </c>
      <c r="M135" s="27">
        <v>873000</v>
      </c>
      <c r="N135" s="27">
        <v>909000</v>
      </c>
      <c r="O135" s="27">
        <v>884000</v>
      </c>
      <c r="P135" s="27">
        <v>860000</v>
      </c>
      <c r="Q135" s="29"/>
      <c r="R135" s="29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">
        <f t="shared" si="54"/>
        <v>881500</v>
      </c>
      <c r="AD135" s="2">
        <f t="shared" si="55"/>
        <v>20792.62689833426</v>
      </c>
      <c r="AE135" s="2">
        <f t="shared" si="56"/>
        <v>4</v>
      </c>
      <c r="AF135" s="27">
        <v>837000</v>
      </c>
      <c r="AG135" s="27">
        <v>823000</v>
      </c>
      <c r="AH135" s="27">
        <v>825000</v>
      </c>
      <c r="AI135" s="27">
        <v>820000</v>
      </c>
      <c r="AJ135" s="2">
        <f t="shared" si="57"/>
        <v>826250</v>
      </c>
      <c r="AK135" s="2">
        <f t="shared" si="58"/>
        <v>7455.423082115014</v>
      </c>
      <c r="AL135" s="2">
        <f t="shared" si="59"/>
        <v>4</v>
      </c>
      <c r="AM135" s="2">
        <f t="shared" si="60"/>
        <v>5579000678168404</v>
      </c>
      <c r="AN135" s="2">
        <f t="shared" si="61"/>
        <v>1296451397931134.5</v>
      </c>
      <c r="AO135" s="2">
        <f t="shared" si="62"/>
        <v>4</v>
      </c>
      <c r="AP135" s="2">
        <f t="shared" si="63"/>
        <v>19.106173935013171</v>
      </c>
      <c r="AQ135" s="2">
        <f t="shared" si="64"/>
        <v>0.74069708411268287</v>
      </c>
      <c r="AR135" s="3" t="str">
        <f t="shared" si="65"/>
        <v>Nontoxic</v>
      </c>
      <c r="AS135" s="2">
        <f t="shared" si="66"/>
        <v>93.73227453204764</v>
      </c>
      <c r="AT135" s="4" t="s">
        <v>663</v>
      </c>
      <c r="AV135" s="2">
        <f t="shared" si="67"/>
        <v>3</v>
      </c>
      <c r="AW135" s="2">
        <f t="shared" si="68"/>
        <v>3</v>
      </c>
      <c r="AX135" s="2">
        <f t="shared" si="69"/>
        <v>432333333.33333337</v>
      </c>
      <c r="AY135" s="2">
        <f t="shared" si="70"/>
        <v>55583333.333333336</v>
      </c>
      <c r="AZ135" s="2">
        <f t="shared" si="71"/>
        <v>243958333.33333334</v>
      </c>
      <c r="BA135" s="2">
        <f t="shared" si="72"/>
        <v>1.1666666666666667</v>
      </c>
      <c r="BB135" s="2">
        <f t="shared" si="73"/>
        <v>2.3320661132360345</v>
      </c>
      <c r="BC135" s="2">
        <v>6.6349999999999998</v>
      </c>
      <c r="BD135" s="2" t="str">
        <f t="shared" si="74"/>
        <v>Same Var</v>
      </c>
      <c r="BE135" s="2">
        <f t="shared" si="75"/>
        <v>1.2230900710155145E-3</v>
      </c>
      <c r="BF135" s="2" t="str">
        <f t="shared" si="76"/>
        <v>Sig</v>
      </c>
      <c r="BG135" s="2" t="str">
        <f t="shared" si="77"/>
        <v>Sig</v>
      </c>
      <c r="BH135" s="2" t="str">
        <f t="shared" si="78"/>
        <v>Same Var T-test</v>
      </c>
      <c r="BI135" s="2" t="str">
        <f t="shared" si="79"/>
        <v/>
      </c>
      <c r="BJ135" s="2" t="str">
        <f t="shared" si="80"/>
        <v>NOECToxicLess25</v>
      </c>
    </row>
    <row r="136" spans="1:62" x14ac:dyDescent="0.2">
      <c r="A136" s="1" t="s">
        <v>926</v>
      </c>
      <c r="B136" s="27" t="s">
        <v>1165</v>
      </c>
      <c r="C136" s="28">
        <v>39148</v>
      </c>
      <c r="D136" s="7">
        <v>0.66319444444444442</v>
      </c>
      <c r="E136" s="1">
        <v>0.1</v>
      </c>
      <c r="F136" s="1" t="s">
        <v>57</v>
      </c>
      <c r="G136" s="1" t="s">
        <v>1150</v>
      </c>
      <c r="H136" s="27" t="s">
        <v>886</v>
      </c>
      <c r="I136" s="27" t="s">
        <v>887</v>
      </c>
      <c r="J136" s="27" t="s">
        <v>888</v>
      </c>
      <c r="K136" s="2">
        <v>0.75</v>
      </c>
      <c r="L136" s="2">
        <v>0.25</v>
      </c>
      <c r="M136" s="27">
        <v>873000</v>
      </c>
      <c r="N136" s="27">
        <v>909000</v>
      </c>
      <c r="O136" s="27">
        <v>884000</v>
      </c>
      <c r="P136" s="27">
        <v>860000</v>
      </c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">
        <f t="shared" si="54"/>
        <v>881500</v>
      </c>
      <c r="AD136" s="2">
        <f t="shared" si="55"/>
        <v>20792.62689833426</v>
      </c>
      <c r="AE136" s="2">
        <f t="shared" si="56"/>
        <v>4</v>
      </c>
      <c r="AF136" s="27">
        <v>954000</v>
      </c>
      <c r="AG136" s="27">
        <v>1005000</v>
      </c>
      <c r="AH136" s="27">
        <v>1032000</v>
      </c>
      <c r="AI136" s="27">
        <v>1059000</v>
      </c>
      <c r="AJ136" s="2">
        <f t="shared" si="57"/>
        <v>1012500</v>
      </c>
      <c r="AK136" s="2">
        <f t="shared" si="58"/>
        <v>44799.553569204239</v>
      </c>
      <c r="AL136" s="2">
        <f t="shared" si="59"/>
        <v>4</v>
      </c>
      <c r="AM136" s="2">
        <f t="shared" si="60"/>
        <v>3.1645898657226573E+17</v>
      </c>
      <c r="AN136" s="2">
        <f t="shared" si="61"/>
        <v>8.5149774169921888E+16</v>
      </c>
      <c r="AO136" s="2">
        <f t="shared" si="62"/>
        <v>4</v>
      </c>
      <c r="AP136" s="2">
        <f t="shared" si="63"/>
        <v>14.814653573516031</v>
      </c>
      <c r="AQ136" s="2">
        <f t="shared" si="64"/>
        <v>0.74069708411268287</v>
      </c>
      <c r="AR136" s="3" t="str">
        <f t="shared" si="65"/>
        <v>Nontoxic</v>
      </c>
      <c r="AS136" s="2">
        <f t="shared" si="66"/>
        <v>114.86103233125355</v>
      </c>
      <c r="AT136" s="26" t="s">
        <v>884</v>
      </c>
      <c r="AU136" s="4" t="s">
        <v>666</v>
      </c>
      <c r="AV136" s="2">
        <f t="shared" si="67"/>
        <v>3</v>
      </c>
      <c r="AW136" s="2">
        <f t="shared" si="68"/>
        <v>3</v>
      </c>
      <c r="AX136" s="2">
        <f t="shared" si="69"/>
        <v>432333333.33333337</v>
      </c>
      <c r="AY136" s="2">
        <f t="shared" si="70"/>
        <v>2007000000.0000002</v>
      </c>
      <c r="AZ136" s="2">
        <f t="shared" si="71"/>
        <v>1219666666.6666667</v>
      </c>
      <c r="BA136" s="2">
        <f t="shared" si="72"/>
        <v>1.1666666666666667</v>
      </c>
      <c r="BB136" s="2">
        <f t="shared" si="73"/>
        <v>1.386186449805048</v>
      </c>
      <c r="BC136" s="2">
        <v>6.6349999999999998</v>
      </c>
      <c r="BD136" s="2" t="str">
        <f t="shared" si="74"/>
        <v>Same Var</v>
      </c>
      <c r="BE136" s="2">
        <f t="shared" si="75"/>
        <v>9.1075431962135353E-4</v>
      </c>
      <c r="BF136" s="2" t="str">
        <f t="shared" si="76"/>
        <v>NS</v>
      </c>
      <c r="BG136" s="2" t="str">
        <f t="shared" si="77"/>
        <v>NS</v>
      </c>
      <c r="BH136" s="2" t="str">
        <f t="shared" si="78"/>
        <v/>
      </c>
      <c r="BI136" s="2" t="str">
        <f t="shared" si="79"/>
        <v/>
      </c>
      <c r="BJ136" s="2" t="str">
        <f t="shared" si="80"/>
        <v/>
      </c>
    </row>
    <row r="137" spans="1:62" x14ac:dyDescent="0.2">
      <c r="A137" s="1" t="s">
        <v>926</v>
      </c>
      <c r="B137" s="27" t="s">
        <v>1118</v>
      </c>
      <c r="C137" s="28">
        <v>38517</v>
      </c>
      <c r="D137" s="7">
        <v>0.56597222222222221</v>
      </c>
      <c r="E137" s="1">
        <v>0.1</v>
      </c>
      <c r="F137" s="1" t="s">
        <v>57</v>
      </c>
      <c r="G137" s="1" t="s">
        <v>1120</v>
      </c>
      <c r="H137" s="27" t="s">
        <v>886</v>
      </c>
      <c r="I137" s="27" t="s">
        <v>887</v>
      </c>
      <c r="J137" s="27" t="s">
        <v>888</v>
      </c>
      <c r="K137" s="2">
        <v>0.75</v>
      </c>
      <c r="L137" s="2">
        <v>0.25</v>
      </c>
      <c r="M137" s="27">
        <v>699000</v>
      </c>
      <c r="N137" s="27">
        <v>664000</v>
      </c>
      <c r="O137" s="27">
        <v>694000</v>
      </c>
      <c r="P137" s="27">
        <v>656000</v>
      </c>
      <c r="Q137" s="29"/>
      <c r="R137" s="29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">
        <f t="shared" si="54"/>
        <v>678250</v>
      </c>
      <c r="AD137" s="2">
        <f t="shared" si="55"/>
        <v>21422.340363897376</v>
      </c>
      <c r="AE137" s="2">
        <f t="shared" si="56"/>
        <v>4</v>
      </c>
      <c r="AF137" s="27">
        <v>1733000</v>
      </c>
      <c r="AG137" s="27">
        <v>1770000</v>
      </c>
      <c r="AH137" s="27">
        <v>1854000</v>
      </c>
      <c r="AI137" s="27">
        <v>1405000</v>
      </c>
      <c r="AJ137" s="2">
        <f t="shared" si="57"/>
        <v>1690500</v>
      </c>
      <c r="AK137" s="2">
        <f t="shared" si="58"/>
        <v>196950.92451335856</v>
      </c>
      <c r="AL137" s="2">
        <f t="shared" si="59"/>
        <v>4</v>
      </c>
      <c r="AM137" s="2">
        <f t="shared" si="60"/>
        <v>9.5295703392946012E+19</v>
      </c>
      <c r="AN137" s="2">
        <f t="shared" si="61"/>
        <v>3.1348018264445546E+19</v>
      </c>
      <c r="AO137" s="2">
        <f t="shared" si="62"/>
        <v>3</v>
      </c>
      <c r="AP137" s="2">
        <f t="shared" si="63"/>
        <v>11.961351398281817</v>
      </c>
      <c r="AQ137" s="2">
        <f t="shared" si="64"/>
        <v>0.76489232840434507</v>
      </c>
      <c r="AR137" s="3" t="str">
        <f t="shared" si="65"/>
        <v>Nontoxic</v>
      </c>
      <c r="AS137" s="2">
        <f t="shared" si="66"/>
        <v>249.24437891632877</v>
      </c>
      <c r="AT137" s="26" t="s">
        <v>884</v>
      </c>
      <c r="AU137" s="4" t="s">
        <v>666</v>
      </c>
      <c r="AV137" s="2">
        <f t="shared" si="67"/>
        <v>3</v>
      </c>
      <c r="AW137" s="2">
        <f t="shared" si="68"/>
        <v>3</v>
      </c>
      <c r="AX137" s="2">
        <f t="shared" si="69"/>
        <v>458916666.66666675</v>
      </c>
      <c r="AY137" s="2">
        <f t="shared" si="70"/>
        <v>38789666666.666664</v>
      </c>
      <c r="AZ137" s="2">
        <f t="shared" si="71"/>
        <v>19624291666.666668</v>
      </c>
      <c r="BA137" s="2">
        <f t="shared" si="72"/>
        <v>1.1666666666666667</v>
      </c>
      <c r="BB137" s="2">
        <f t="shared" si="73"/>
        <v>7.9052633757525212</v>
      </c>
      <c r="BC137" s="2">
        <v>6.6349999999999998</v>
      </c>
      <c r="BD137" s="2" t="str">
        <f t="shared" si="74"/>
        <v>Sig Diff Var</v>
      </c>
      <c r="BE137" s="2">
        <f t="shared" si="75"/>
        <v>9.0218764278365165E-4</v>
      </c>
      <c r="BF137" s="2" t="str">
        <f t="shared" si="76"/>
        <v>NS</v>
      </c>
      <c r="BG137" s="2" t="str">
        <f t="shared" si="77"/>
        <v>NS</v>
      </c>
      <c r="BH137" s="2" t="str">
        <f t="shared" si="78"/>
        <v/>
      </c>
      <c r="BI137" s="2" t="str">
        <f t="shared" si="79"/>
        <v/>
      </c>
      <c r="BJ137" s="2" t="str">
        <f t="shared" si="80"/>
        <v/>
      </c>
    </row>
    <row r="138" spans="1:62" x14ac:dyDescent="0.2">
      <c r="A138" s="1" t="s">
        <v>926</v>
      </c>
      <c r="B138" s="27" t="s">
        <v>1165</v>
      </c>
      <c r="C138" s="28">
        <v>38517</v>
      </c>
      <c r="D138" s="7">
        <v>0.625</v>
      </c>
      <c r="E138" s="1">
        <v>0.1</v>
      </c>
      <c r="F138" s="1" t="s">
        <v>57</v>
      </c>
      <c r="G138" s="1" t="s">
        <v>1120</v>
      </c>
      <c r="H138" s="27" t="s">
        <v>886</v>
      </c>
      <c r="I138" s="27" t="s">
        <v>887</v>
      </c>
      <c r="J138" s="27" t="s">
        <v>888</v>
      </c>
      <c r="K138" s="2">
        <v>0.75</v>
      </c>
      <c r="L138" s="2">
        <v>0.25</v>
      </c>
      <c r="M138" s="27">
        <v>699000</v>
      </c>
      <c r="N138" s="27">
        <v>664000</v>
      </c>
      <c r="O138" s="27">
        <v>694000</v>
      </c>
      <c r="P138" s="27">
        <v>656000</v>
      </c>
      <c r="Q138" s="29"/>
      <c r="R138" s="29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">
        <f t="shared" si="54"/>
        <v>678250</v>
      </c>
      <c r="AD138" s="2">
        <f t="shared" si="55"/>
        <v>21422.340363897376</v>
      </c>
      <c r="AE138" s="2">
        <f t="shared" si="56"/>
        <v>4</v>
      </c>
      <c r="AF138" s="27">
        <v>1163000</v>
      </c>
      <c r="AG138" s="27">
        <v>1275000</v>
      </c>
      <c r="AH138" s="27">
        <v>1516000</v>
      </c>
      <c r="AI138" s="27">
        <v>1851000</v>
      </c>
      <c r="AJ138" s="2">
        <f t="shared" si="57"/>
        <v>1451250</v>
      </c>
      <c r="AK138" s="2">
        <f t="shared" si="58"/>
        <v>304491.24234806275</v>
      </c>
      <c r="AL138" s="2">
        <f t="shared" si="59"/>
        <v>4</v>
      </c>
      <c r="AM138" s="2">
        <f t="shared" si="60"/>
        <v>5.4024933638497101E+20</v>
      </c>
      <c r="AN138" s="2">
        <f t="shared" si="61"/>
        <v>1.7908588352269215E+20</v>
      </c>
      <c r="AO138" s="2">
        <f t="shared" si="62"/>
        <v>3</v>
      </c>
      <c r="AP138" s="2">
        <f t="shared" si="63"/>
        <v>6.1824640084142439</v>
      </c>
      <c r="AQ138" s="2">
        <f t="shared" si="64"/>
        <v>0.76489232840434507</v>
      </c>
      <c r="AR138" s="3" t="str">
        <f t="shared" si="65"/>
        <v>Nontoxic</v>
      </c>
      <c r="AS138" s="2">
        <f t="shared" si="66"/>
        <v>213.96977515665316</v>
      </c>
      <c r="AT138" s="26" t="s">
        <v>884</v>
      </c>
      <c r="AU138" s="4" t="s">
        <v>666</v>
      </c>
      <c r="AV138" s="2">
        <f t="shared" si="67"/>
        <v>3</v>
      </c>
      <c r="AW138" s="2">
        <f t="shared" si="68"/>
        <v>3</v>
      </c>
      <c r="AX138" s="2">
        <f t="shared" si="69"/>
        <v>458916666.66666675</v>
      </c>
      <c r="AY138" s="2">
        <f t="shared" si="70"/>
        <v>92714916666.666687</v>
      </c>
      <c r="AZ138" s="2">
        <f t="shared" si="71"/>
        <v>46586916666.666679</v>
      </c>
      <c r="BA138" s="2">
        <f t="shared" si="72"/>
        <v>1.1666666666666667</v>
      </c>
      <c r="BB138" s="2">
        <f t="shared" si="73"/>
        <v>10.110848794744291</v>
      </c>
      <c r="BC138" s="2">
        <v>6.6349999999999998</v>
      </c>
      <c r="BD138" s="2" t="str">
        <f t="shared" si="74"/>
        <v>Sig Diff Var</v>
      </c>
      <c r="BE138" s="2">
        <f t="shared" si="75"/>
        <v>7.2537923112160896E-3</v>
      </c>
      <c r="BF138" s="2" t="str">
        <f t="shared" si="76"/>
        <v>NS</v>
      </c>
      <c r="BG138" s="2" t="str">
        <f t="shared" si="77"/>
        <v>NS</v>
      </c>
      <c r="BH138" s="2" t="str">
        <f t="shared" si="78"/>
        <v/>
      </c>
      <c r="BI138" s="2" t="str">
        <f t="shared" si="79"/>
        <v/>
      </c>
      <c r="BJ138" s="2" t="str">
        <f t="shared" si="80"/>
        <v/>
      </c>
    </row>
    <row r="139" spans="1:62" x14ac:dyDescent="0.2">
      <c r="A139" s="1" t="s">
        <v>926</v>
      </c>
      <c r="B139" s="27" t="s">
        <v>956</v>
      </c>
      <c r="C139" s="28">
        <v>39380</v>
      </c>
      <c r="D139" s="7">
        <v>0.36805555555555558</v>
      </c>
      <c r="E139" s="1">
        <v>0.1</v>
      </c>
      <c r="F139" s="1" t="s">
        <v>57</v>
      </c>
      <c r="G139" s="1" t="s">
        <v>961</v>
      </c>
      <c r="H139" s="27" t="s">
        <v>886</v>
      </c>
      <c r="I139" s="27" t="s">
        <v>887</v>
      </c>
      <c r="J139" s="27" t="s">
        <v>888</v>
      </c>
      <c r="K139" s="2">
        <v>0.75</v>
      </c>
      <c r="L139" s="2">
        <v>0.25</v>
      </c>
      <c r="M139" s="27">
        <v>1400000</v>
      </c>
      <c r="N139" s="27">
        <v>1380000</v>
      </c>
      <c r="O139" s="27">
        <v>1430000</v>
      </c>
      <c r="P139" s="27">
        <v>1390000</v>
      </c>
      <c r="Q139" s="29"/>
      <c r="R139" s="29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">
        <f t="shared" si="54"/>
        <v>1400000</v>
      </c>
      <c r="AD139" s="2">
        <f t="shared" si="55"/>
        <v>21602.468994692867</v>
      </c>
      <c r="AE139" s="2">
        <f t="shared" si="56"/>
        <v>4</v>
      </c>
      <c r="AF139" s="27">
        <v>1440000</v>
      </c>
      <c r="AG139" s="27">
        <v>1500000</v>
      </c>
      <c r="AH139" s="27">
        <v>1440000</v>
      </c>
      <c r="AI139" s="27">
        <v>1520000</v>
      </c>
      <c r="AJ139" s="2">
        <f t="shared" si="57"/>
        <v>1475000</v>
      </c>
      <c r="AK139" s="2">
        <f t="shared" si="58"/>
        <v>41231.056256176606</v>
      </c>
      <c r="AL139" s="2">
        <f t="shared" si="59"/>
        <v>4</v>
      </c>
      <c r="AM139" s="2">
        <f t="shared" si="60"/>
        <v>2.40712890625E+17</v>
      </c>
      <c r="AN139" s="2">
        <f t="shared" si="61"/>
        <v>6.1643880208333336E+16</v>
      </c>
      <c r="AO139" s="2">
        <f t="shared" si="62"/>
        <v>4</v>
      </c>
      <c r="AP139" s="2">
        <f t="shared" si="63"/>
        <v>19.187310031425412</v>
      </c>
      <c r="AQ139" s="2">
        <f t="shared" si="64"/>
        <v>0.74069708411268287</v>
      </c>
      <c r="AR139" s="3" t="str">
        <f t="shared" si="65"/>
        <v>Nontoxic</v>
      </c>
      <c r="AS139" s="2">
        <f t="shared" si="66"/>
        <v>105.35714285714286</v>
      </c>
      <c r="AT139" s="26" t="s">
        <v>884</v>
      </c>
      <c r="AU139" s="4" t="s">
        <v>666</v>
      </c>
      <c r="AV139" s="2">
        <f t="shared" si="67"/>
        <v>3</v>
      </c>
      <c r="AW139" s="2">
        <f t="shared" si="68"/>
        <v>3</v>
      </c>
      <c r="AX139" s="2">
        <f t="shared" si="69"/>
        <v>466666666.66666663</v>
      </c>
      <c r="AY139" s="2">
        <f t="shared" si="70"/>
        <v>1700000000</v>
      </c>
      <c r="AZ139" s="2">
        <f t="shared" si="71"/>
        <v>1083333333.3333333</v>
      </c>
      <c r="BA139" s="2">
        <f t="shared" si="72"/>
        <v>1.1666666666666667</v>
      </c>
      <c r="BB139" s="2">
        <f t="shared" si="73"/>
        <v>1.0069642705674693</v>
      </c>
      <c r="BC139" s="2">
        <v>6.6349999999999998</v>
      </c>
      <c r="BD139" s="2" t="str">
        <f t="shared" si="74"/>
        <v>Same Var</v>
      </c>
      <c r="BE139" s="2">
        <f t="shared" si="75"/>
        <v>9.0399173710414889E-3</v>
      </c>
      <c r="BF139" s="2" t="str">
        <f t="shared" si="76"/>
        <v>NS</v>
      </c>
      <c r="BG139" s="2" t="str">
        <f t="shared" si="77"/>
        <v>NS</v>
      </c>
      <c r="BH139" s="2" t="str">
        <f t="shared" si="78"/>
        <v/>
      </c>
      <c r="BI139" s="2" t="str">
        <f t="shared" si="79"/>
        <v/>
      </c>
      <c r="BJ139" s="2" t="str">
        <f t="shared" si="80"/>
        <v/>
      </c>
    </row>
    <row r="140" spans="1:62" x14ac:dyDescent="0.2">
      <c r="A140" s="1" t="s">
        <v>926</v>
      </c>
      <c r="B140" s="27" t="s">
        <v>971</v>
      </c>
      <c r="C140" s="28">
        <v>39380</v>
      </c>
      <c r="D140" s="7">
        <v>0.31944444444444442</v>
      </c>
      <c r="E140" s="1">
        <v>0.1</v>
      </c>
      <c r="F140" s="1" t="s">
        <v>57</v>
      </c>
      <c r="G140" s="1" t="s">
        <v>961</v>
      </c>
      <c r="H140" s="27" t="s">
        <v>886</v>
      </c>
      <c r="I140" s="27" t="s">
        <v>887</v>
      </c>
      <c r="J140" s="27" t="s">
        <v>888</v>
      </c>
      <c r="K140" s="2">
        <v>0.75</v>
      </c>
      <c r="L140" s="2">
        <v>0.25</v>
      </c>
      <c r="M140" s="27">
        <v>1400000</v>
      </c>
      <c r="N140" s="27">
        <v>1380000</v>
      </c>
      <c r="O140" s="27">
        <v>1430000</v>
      </c>
      <c r="P140" s="27">
        <v>1390000</v>
      </c>
      <c r="Q140" s="29"/>
      <c r="R140" s="29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">
        <f t="shared" si="54"/>
        <v>1400000</v>
      </c>
      <c r="AD140" s="2">
        <f t="shared" si="55"/>
        <v>21602.468994692867</v>
      </c>
      <c r="AE140" s="2">
        <f t="shared" si="56"/>
        <v>4</v>
      </c>
      <c r="AF140" s="27">
        <v>1390000</v>
      </c>
      <c r="AG140" s="27">
        <v>1400000</v>
      </c>
      <c r="AH140" s="27">
        <v>1380000</v>
      </c>
      <c r="AI140" s="27">
        <v>1370000</v>
      </c>
      <c r="AJ140" s="2">
        <f t="shared" si="57"/>
        <v>1385000</v>
      </c>
      <c r="AK140" s="2">
        <f t="shared" si="58"/>
        <v>12909.944487358056</v>
      </c>
      <c r="AL140" s="2">
        <f t="shared" si="59"/>
        <v>4</v>
      </c>
      <c r="AM140" s="2">
        <f t="shared" si="60"/>
        <v>1.1511501736111108E+16</v>
      </c>
      <c r="AN140" s="2">
        <f t="shared" si="61"/>
        <v>2014250578703703.5</v>
      </c>
      <c r="AO140" s="2">
        <f t="shared" si="62"/>
        <v>6</v>
      </c>
      <c r="AP140" s="2">
        <f t="shared" si="63"/>
        <v>32.341623065707012</v>
      </c>
      <c r="AQ140" s="2">
        <f t="shared" si="64"/>
        <v>0.71755819649141217</v>
      </c>
      <c r="AR140" s="3" t="str">
        <f t="shared" si="65"/>
        <v>Nontoxic</v>
      </c>
      <c r="AS140" s="2">
        <f t="shared" si="66"/>
        <v>98.928571428571431</v>
      </c>
      <c r="AT140" s="4" t="s">
        <v>663</v>
      </c>
      <c r="AV140" s="2">
        <f t="shared" si="67"/>
        <v>3</v>
      </c>
      <c r="AW140" s="2">
        <f t="shared" si="68"/>
        <v>3</v>
      </c>
      <c r="AX140" s="2">
        <f t="shared" si="69"/>
        <v>466666666.66666663</v>
      </c>
      <c r="AY140" s="2">
        <f t="shared" si="70"/>
        <v>166666666.66666666</v>
      </c>
      <c r="AZ140" s="2">
        <f t="shared" si="71"/>
        <v>316666666.66666669</v>
      </c>
      <c r="BA140" s="2">
        <f t="shared" si="72"/>
        <v>1.1666666666666667</v>
      </c>
      <c r="BB140" s="2">
        <f t="shared" si="73"/>
        <v>0.65337005613503962</v>
      </c>
      <c r="BC140" s="2">
        <v>6.6349999999999998</v>
      </c>
      <c r="BD140" s="2" t="str">
        <f t="shared" si="74"/>
        <v>Same Var</v>
      </c>
      <c r="BE140" s="2">
        <f t="shared" si="75"/>
        <v>0.13911786112092886</v>
      </c>
      <c r="BF140" s="2" t="str">
        <f t="shared" si="76"/>
        <v>NS</v>
      </c>
      <c r="BG140" s="2" t="str">
        <f t="shared" si="77"/>
        <v>NS</v>
      </c>
      <c r="BH140" s="2" t="str">
        <f t="shared" si="78"/>
        <v>Same Var T-test</v>
      </c>
      <c r="BI140" s="2" t="str">
        <f t="shared" si="79"/>
        <v/>
      </c>
      <c r="BJ140" s="2" t="str">
        <f t="shared" si="80"/>
        <v/>
      </c>
    </row>
    <row r="141" spans="1:62" x14ac:dyDescent="0.2">
      <c r="A141" s="1" t="s">
        <v>926</v>
      </c>
      <c r="B141" s="27" t="s">
        <v>977</v>
      </c>
      <c r="C141" s="28">
        <v>39380</v>
      </c>
      <c r="D141" s="7">
        <v>0.40972222222222221</v>
      </c>
      <c r="E141" s="1">
        <v>0.1</v>
      </c>
      <c r="F141" s="1" t="s">
        <v>57</v>
      </c>
      <c r="G141" s="1" t="s">
        <v>961</v>
      </c>
      <c r="H141" s="27" t="s">
        <v>886</v>
      </c>
      <c r="I141" s="27" t="s">
        <v>887</v>
      </c>
      <c r="J141" s="27" t="s">
        <v>888</v>
      </c>
      <c r="K141" s="2">
        <v>0.75</v>
      </c>
      <c r="L141" s="2">
        <v>0.25</v>
      </c>
      <c r="M141" s="27">
        <v>1400000</v>
      </c>
      <c r="N141" s="27">
        <v>1380000</v>
      </c>
      <c r="O141" s="27">
        <v>1430000</v>
      </c>
      <c r="P141" s="27">
        <v>1390000</v>
      </c>
      <c r="Q141" s="29"/>
      <c r="R141" s="29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">
        <f t="shared" si="54"/>
        <v>1400000</v>
      </c>
      <c r="AD141" s="2">
        <f t="shared" si="55"/>
        <v>21602.468994692867</v>
      </c>
      <c r="AE141" s="2">
        <f t="shared" si="56"/>
        <v>4</v>
      </c>
      <c r="AF141" s="27">
        <v>1640000</v>
      </c>
      <c r="AG141" s="27">
        <v>1660000</v>
      </c>
      <c r="AH141" s="27">
        <v>1590000</v>
      </c>
      <c r="AI141" s="27">
        <v>1660000</v>
      </c>
      <c r="AJ141" s="2">
        <f t="shared" si="57"/>
        <v>1637500</v>
      </c>
      <c r="AK141" s="2">
        <f t="shared" si="58"/>
        <v>33040.379335998347</v>
      </c>
      <c r="AL141" s="2">
        <f t="shared" si="59"/>
        <v>4</v>
      </c>
      <c r="AM141" s="2">
        <f t="shared" si="60"/>
        <v>1.1461046006944442E+17</v>
      </c>
      <c r="AN141" s="2">
        <f t="shared" si="61"/>
        <v>2.626338252314814E+16</v>
      </c>
      <c r="AO141" s="2">
        <f t="shared" si="62"/>
        <v>4</v>
      </c>
      <c r="AP141" s="2">
        <f t="shared" si="63"/>
        <v>31.930212362877604</v>
      </c>
      <c r="AQ141" s="2">
        <f t="shared" si="64"/>
        <v>0.74069708411268287</v>
      </c>
      <c r="AR141" s="3" t="str">
        <f t="shared" si="65"/>
        <v>Nontoxic</v>
      </c>
      <c r="AS141" s="2">
        <f t="shared" si="66"/>
        <v>116.96428571428572</v>
      </c>
      <c r="AT141" s="26" t="s">
        <v>884</v>
      </c>
      <c r="AU141" s="4" t="s">
        <v>666</v>
      </c>
      <c r="AV141" s="2">
        <f t="shared" si="67"/>
        <v>3</v>
      </c>
      <c r="AW141" s="2">
        <f t="shared" si="68"/>
        <v>3</v>
      </c>
      <c r="AX141" s="2">
        <f t="shared" si="69"/>
        <v>466666666.66666663</v>
      </c>
      <c r="AY141" s="2">
        <f t="shared" si="70"/>
        <v>1091666666.6666665</v>
      </c>
      <c r="AZ141" s="2">
        <f t="shared" si="71"/>
        <v>779166666.66666663</v>
      </c>
      <c r="BA141" s="2">
        <f t="shared" si="72"/>
        <v>1.1666666666666667</v>
      </c>
      <c r="BB141" s="2">
        <f t="shared" si="73"/>
        <v>0.45096135082194772</v>
      </c>
      <c r="BC141" s="2">
        <v>6.6349999999999998</v>
      </c>
      <c r="BD141" s="2" t="str">
        <f t="shared" si="74"/>
        <v>Same Var</v>
      </c>
      <c r="BE141" s="2">
        <f t="shared" si="75"/>
        <v>9.9949177429989085E-6</v>
      </c>
      <c r="BF141" s="2" t="str">
        <f t="shared" si="76"/>
        <v>NS</v>
      </c>
      <c r="BG141" s="2" t="str">
        <f t="shared" si="77"/>
        <v>NS</v>
      </c>
      <c r="BH141" s="2" t="str">
        <f t="shared" si="78"/>
        <v/>
      </c>
      <c r="BI141" s="2" t="str">
        <f t="shared" si="79"/>
        <v/>
      </c>
      <c r="BJ141" s="2" t="str">
        <f t="shared" si="80"/>
        <v/>
      </c>
    </row>
    <row r="142" spans="1:62" x14ac:dyDescent="0.2">
      <c r="A142" s="1" t="s">
        <v>926</v>
      </c>
      <c r="B142" s="27" t="s">
        <v>979</v>
      </c>
      <c r="C142" s="28">
        <v>39380</v>
      </c>
      <c r="D142" s="7">
        <v>0.34027777777777779</v>
      </c>
      <c r="E142" s="1">
        <v>0.1</v>
      </c>
      <c r="F142" s="1" t="s">
        <v>57</v>
      </c>
      <c r="G142" s="1" t="s">
        <v>961</v>
      </c>
      <c r="H142" s="27" t="s">
        <v>886</v>
      </c>
      <c r="I142" s="27" t="s">
        <v>887</v>
      </c>
      <c r="J142" s="27" t="s">
        <v>888</v>
      </c>
      <c r="K142" s="2">
        <v>0.75</v>
      </c>
      <c r="L142" s="2">
        <v>0.25</v>
      </c>
      <c r="M142" s="27">
        <v>1400000</v>
      </c>
      <c r="N142" s="27">
        <v>1380000</v>
      </c>
      <c r="O142" s="27">
        <v>1430000</v>
      </c>
      <c r="P142" s="27">
        <v>1390000</v>
      </c>
      <c r="Q142" s="29"/>
      <c r="R142" s="29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">
        <f t="shared" si="54"/>
        <v>1400000</v>
      </c>
      <c r="AD142" s="2">
        <f t="shared" si="55"/>
        <v>21602.468994692867</v>
      </c>
      <c r="AE142" s="2">
        <f t="shared" si="56"/>
        <v>4</v>
      </c>
      <c r="AF142" s="27">
        <v>1640000</v>
      </c>
      <c r="AG142" s="27">
        <v>1600000</v>
      </c>
      <c r="AH142" s="27">
        <v>1560000</v>
      </c>
      <c r="AI142" s="27">
        <v>1620000</v>
      </c>
      <c r="AJ142" s="2">
        <f t="shared" si="57"/>
        <v>1605000</v>
      </c>
      <c r="AK142" s="2">
        <f t="shared" si="58"/>
        <v>34156.502553198661</v>
      </c>
      <c r="AL142" s="2">
        <f t="shared" si="59"/>
        <v>4</v>
      </c>
      <c r="AM142" s="2">
        <f t="shared" si="60"/>
        <v>1.2765733506944446E+17</v>
      </c>
      <c r="AN142" s="2">
        <f t="shared" si="61"/>
        <v>2.9792028356481488E+16</v>
      </c>
      <c r="AO142" s="2">
        <f t="shared" si="62"/>
        <v>4</v>
      </c>
      <c r="AP142" s="2">
        <f t="shared" si="63"/>
        <v>29.361723164215206</v>
      </c>
      <c r="AQ142" s="2">
        <f t="shared" si="64"/>
        <v>0.74069708411268287</v>
      </c>
      <c r="AR142" s="3" t="str">
        <f t="shared" si="65"/>
        <v>Nontoxic</v>
      </c>
      <c r="AS142" s="2">
        <f t="shared" si="66"/>
        <v>114.64285714285714</v>
      </c>
      <c r="AT142" s="26" t="s">
        <v>884</v>
      </c>
      <c r="AU142" s="4" t="s">
        <v>666</v>
      </c>
      <c r="AV142" s="2">
        <f t="shared" si="67"/>
        <v>3</v>
      </c>
      <c r="AW142" s="2">
        <f t="shared" si="68"/>
        <v>3</v>
      </c>
      <c r="AX142" s="2">
        <f t="shared" si="69"/>
        <v>466666666.66666663</v>
      </c>
      <c r="AY142" s="2">
        <f t="shared" si="70"/>
        <v>1166666666.6666667</v>
      </c>
      <c r="AZ142" s="2">
        <f t="shared" si="71"/>
        <v>816666666.66666663</v>
      </c>
      <c r="BA142" s="2">
        <f t="shared" si="72"/>
        <v>1.1666666666666667</v>
      </c>
      <c r="BB142" s="2">
        <f t="shared" si="73"/>
        <v>0.52184788456290621</v>
      </c>
      <c r="BC142" s="2">
        <v>6.6349999999999998</v>
      </c>
      <c r="BD142" s="2" t="str">
        <f t="shared" si="74"/>
        <v>Same Var</v>
      </c>
      <c r="BE142" s="2">
        <f t="shared" si="75"/>
        <v>2.6677954654041944E-5</v>
      </c>
      <c r="BF142" s="2" t="str">
        <f t="shared" si="76"/>
        <v>NS</v>
      </c>
      <c r="BG142" s="2" t="str">
        <f t="shared" si="77"/>
        <v>NS</v>
      </c>
      <c r="BH142" s="2" t="str">
        <f t="shared" si="78"/>
        <v/>
      </c>
      <c r="BI142" s="2" t="str">
        <f t="shared" si="79"/>
        <v/>
      </c>
      <c r="BJ142" s="2" t="str">
        <f t="shared" si="80"/>
        <v/>
      </c>
    </row>
    <row r="143" spans="1:62" x14ac:dyDescent="0.2">
      <c r="A143" s="1" t="s">
        <v>926</v>
      </c>
      <c r="B143" s="27" t="s">
        <v>1055</v>
      </c>
      <c r="C143" s="28">
        <v>39380</v>
      </c>
      <c r="D143" s="7">
        <v>0.52083333333333337</v>
      </c>
      <c r="E143" s="1">
        <v>0.1</v>
      </c>
      <c r="F143" s="1" t="s">
        <v>57</v>
      </c>
      <c r="G143" s="1" t="s">
        <v>961</v>
      </c>
      <c r="H143" s="27" t="s">
        <v>886</v>
      </c>
      <c r="I143" s="27" t="s">
        <v>887</v>
      </c>
      <c r="J143" s="27" t="s">
        <v>888</v>
      </c>
      <c r="K143" s="2">
        <v>0.75</v>
      </c>
      <c r="L143" s="2">
        <v>0.25</v>
      </c>
      <c r="M143" s="27">
        <v>1400000</v>
      </c>
      <c r="N143" s="27">
        <v>1380000</v>
      </c>
      <c r="O143" s="27">
        <v>1430000</v>
      </c>
      <c r="P143" s="27">
        <v>1390000</v>
      </c>
      <c r="Q143" s="29"/>
      <c r="R143" s="29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">
        <f t="shared" si="54"/>
        <v>1400000</v>
      </c>
      <c r="AD143" s="2">
        <f t="shared" si="55"/>
        <v>21602.468994692867</v>
      </c>
      <c r="AE143" s="2">
        <f t="shared" si="56"/>
        <v>4</v>
      </c>
      <c r="AF143" s="27">
        <v>1470000</v>
      </c>
      <c r="AG143" s="27">
        <v>1440000</v>
      </c>
      <c r="AH143" s="27">
        <v>1450000</v>
      </c>
      <c r="AI143" s="27">
        <v>1490000</v>
      </c>
      <c r="AJ143" s="2">
        <f t="shared" si="57"/>
        <v>1462500</v>
      </c>
      <c r="AK143" s="2">
        <f t="shared" si="58"/>
        <v>22173.557826083452</v>
      </c>
      <c r="AL143" s="2">
        <f t="shared" si="59"/>
        <v>4</v>
      </c>
      <c r="AM143" s="2">
        <f t="shared" si="60"/>
        <v>3.554796006944444E+16</v>
      </c>
      <c r="AN143" s="2">
        <f t="shared" si="61"/>
        <v>6471715856481482</v>
      </c>
      <c r="AO143" s="2">
        <f t="shared" si="62"/>
        <v>5</v>
      </c>
      <c r="AP143" s="2">
        <f t="shared" si="63"/>
        <v>30.041407887203022</v>
      </c>
      <c r="AQ143" s="2">
        <f t="shared" si="64"/>
        <v>0.72668684380042159</v>
      </c>
      <c r="AR143" s="3" t="str">
        <f t="shared" si="65"/>
        <v>Nontoxic</v>
      </c>
      <c r="AS143" s="2">
        <f t="shared" si="66"/>
        <v>104.46428571428572</v>
      </c>
      <c r="AT143" s="26" t="s">
        <v>884</v>
      </c>
      <c r="AU143" s="4" t="s">
        <v>666</v>
      </c>
      <c r="AV143" s="2">
        <f t="shared" si="67"/>
        <v>3</v>
      </c>
      <c r="AW143" s="2">
        <f t="shared" si="68"/>
        <v>3</v>
      </c>
      <c r="AX143" s="2">
        <f t="shared" si="69"/>
        <v>466666666.66666663</v>
      </c>
      <c r="AY143" s="2">
        <f t="shared" si="70"/>
        <v>491666666.66666669</v>
      </c>
      <c r="AZ143" s="2">
        <f t="shared" si="71"/>
        <v>479166666.66666669</v>
      </c>
      <c r="BA143" s="2">
        <f t="shared" si="72"/>
        <v>1.1666666666666667</v>
      </c>
      <c r="BB143" s="2">
        <f t="shared" si="73"/>
        <v>1.7505281976306312E-3</v>
      </c>
      <c r="BC143" s="2">
        <v>6.6349999999999998</v>
      </c>
      <c r="BD143" s="2" t="str">
        <f t="shared" si="74"/>
        <v>Same Var</v>
      </c>
      <c r="BE143" s="2">
        <f t="shared" si="75"/>
        <v>3.4096007539004638E-3</v>
      </c>
      <c r="BF143" s="2" t="str">
        <f t="shared" si="76"/>
        <v>NS</v>
      </c>
      <c r="BG143" s="2" t="str">
        <f t="shared" si="77"/>
        <v>NS</v>
      </c>
      <c r="BH143" s="2" t="str">
        <f t="shared" si="78"/>
        <v/>
      </c>
      <c r="BI143" s="2" t="str">
        <f t="shared" si="79"/>
        <v/>
      </c>
      <c r="BJ143" s="2" t="str">
        <f t="shared" si="80"/>
        <v/>
      </c>
    </row>
    <row r="144" spans="1:62" x14ac:dyDescent="0.2">
      <c r="A144" s="1" t="s">
        <v>926</v>
      </c>
      <c r="B144" s="27" t="s">
        <v>1063</v>
      </c>
      <c r="C144" s="28">
        <v>39380</v>
      </c>
      <c r="D144" s="7">
        <v>0.54861111111111116</v>
      </c>
      <c r="E144" s="1">
        <v>0.1</v>
      </c>
      <c r="F144" s="1" t="s">
        <v>57</v>
      </c>
      <c r="G144" s="1" t="s">
        <v>961</v>
      </c>
      <c r="H144" s="27" t="s">
        <v>886</v>
      </c>
      <c r="I144" s="27" t="s">
        <v>887</v>
      </c>
      <c r="J144" s="27" t="s">
        <v>888</v>
      </c>
      <c r="K144" s="2">
        <v>0.75</v>
      </c>
      <c r="L144" s="2">
        <v>0.25</v>
      </c>
      <c r="M144" s="27">
        <v>1400000</v>
      </c>
      <c r="N144" s="27">
        <v>1380000</v>
      </c>
      <c r="O144" s="27">
        <v>1430000</v>
      </c>
      <c r="P144" s="27">
        <v>1390000</v>
      </c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">
        <f t="shared" si="54"/>
        <v>1400000</v>
      </c>
      <c r="AD144" s="2">
        <f t="shared" si="55"/>
        <v>21602.468994692867</v>
      </c>
      <c r="AE144" s="2">
        <f t="shared" si="56"/>
        <v>4</v>
      </c>
      <c r="AF144" s="27">
        <v>1170000</v>
      </c>
      <c r="AG144" s="27">
        <v>1190000</v>
      </c>
      <c r="AH144" s="27">
        <v>1210000</v>
      </c>
      <c r="AI144" s="27">
        <v>1220000</v>
      </c>
      <c r="AJ144" s="2">
        <f t="shared" si="57"/>
        <v>1197500</v>
      </c>
      <c r="AK144" s="2">
        <f t="shared" si="58"/>
        <v>22173.557826083452</v>
      </c>
      <c r="AL144" s="2">
        <f t="shared" si="59"/>
        <v>4</v>
      </c>
      <c r="AM144" s="2">
        <f t="shared" si="60"/>
        <v>3.554796006944444E+16</v>
      </c>
      <c r="AN144" s="2">
        <f t="shared" si="61"/>
        <v>6471715856481482</v>
      </c>
      <c r="AO144" s="2">
        <f t="shared" si="62"/>
        <v>5</v>
      </c>
      <c r="AP144" s="2">
        <f t="shared" si="63"/>
        <v>10.74207918390896</v>
      </c>
      <c r="AQ144" s="2">
        <f t="shared" si="64"/>
        <v>0.72668684380042159</v>
      </c>
      <c r="AR144" s="3" t="str">
        <f t="shared" si="65"/>
        <v>Nontoxic</v>
      </c>
      <c r="AS144" s="2">
        <f t="shared" si="66"/>
        <v>85.535714285714278</v>
      </c>
      <c r="AT144" s="4" t="s">
        <v>663</v>
      </c>
      <c r="AV144" s="2">
        <f t="shared" si="67"/>
        <v>3</v>
      </c>
      <c r="AW144" s="2">
        <f t="shared" si="68"/>
        <v>3</v>
      </c>
      <c r="AX144" s="2">
        <f t="shared" si="69"/>
        <v>466666666.66666663</v>
      </c>
      <c r="AY144" s="2">
        <f t="shared" si="70"/>
        <v>491666666.66666669</v>
      </c>
      <c r="AZ144" s="2">
        <f t="shared" si="71"/>
        <v>479166666.66666669</v>
      </c>
      <c r="BA144" s="2">
        <f t="shared" si="72"/>
        <v>1.1666666666666667</v>
      </c>
      <c r="BB144" s="2">
        <f t="shared" si="73"/>
        <v>1.7505281976306312E-3</v>
      </c>
      <c r="BC144" s="2">
        <v>6.6349999999999998</v>
      </c>
      <c r="BD144" s="2" t="str">
        <f t="shared" si="74"/>
        <v>Same Var</v>
      </c>
      <c r="BE144" s="2">
        <f t="shared" si="75"/>
        <v>6.1488905367315511E-6</v>
      </c>
      <c r="BF144" s="2" t="str">
        <f t="shared" si="76"/>
        <v>Sig</v>
      </c>
      <c r="BG144" s="2" t="str">
        <f t="shared" si="77"/>
        <v>Sig</v>
      </c>
      <c r="BH144" s="2" t="str">
        <f t="shared" si="78"/>
        <v>Same Var T-test</v>
      </c>
      <c r="BI144" s="2" t="str">
        <f t="shared" si="79"/>
        <v/>
      </c>
      <c r="BJ144" s="2" t="str">
        <f t="shared" si="80"/>
        <v>NOECToxicLess25</v>
      </c>
    </row>
    <row r="145" spans="1:62" x14ac:dyDescent="0.2">
      <c r="A145" s="1" t="s">
        <v>926</v>
      </c>
      <c r="B145" s="27" t="s">
        <v>1304</v>
      </c>
      <c r="C145" s="28">
        <v>39380</v>
      </c>
      <c r="D145" s="7">
        <v>0.49305555555555558</v>
      </c>
      <c r="E145" s="1">
        <v>0.1</v>
      </c>
      <c r="F145" s="1" t="s">
        <v>57</v>
      </c>
      <c r="G145" s="1" t="s">
        <v>961</v>
      </c>
      <c r="H145" s="27" t="s">
        <v>886</v>
      </c>
      <c r="I145" s="27" t="s">
        <v>887</v>
      </c>
      <c r="J145" s="27" t="s">
        <v>888</v>
      </c>
      <c r="K145" s="2">
        <v>0.75</v>
      </c>
      <c r="L145" s="2">
        <v>0.25</v>
      </c>
      <c r="M145" s="27">
        <v>1400000</v>
      </c>
      <c r="N145" s="27">
        <v>1380000</v>
      </c>
      <c r="O145" s="27">
        <v>1430000</v>
      </c>
      <c r="P145" s="27">
        <v>1390000</v>
      </c>
      <c r="Q145" s="29"/>
      <c r="R145" s="29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">
        <f t="shared" si="54"/>
        <v>1400000</v>
      </c>
      <c r="AD145" s="2">
        <f t="shared" si="55"/>
        <v>21602.468994692867</v>
      </c>
      <c r="AE145" s="2">
        <f t="shared" si="56"/>
        <v>4</v>
      </c>
      <c r="AF145" s="27">
        <v>1170000</v>
      </c>
      <c r="AG145" s="27">
        <v>1210000</v>
      </c>
      <c r="AH145" s="27">
        <v>1230000</v>
      </c>
      <c r="AI145" s="27">
        <v>1180000</v>
      </c>
      <c r="AJ145" s="2">
        <f t="shared" si="57"/>
        <v>1197500</v>
      </c>
      <c r="AK145" s="2">
        <f t="shared" si="58"/>
        <v>27537.852736430512</v>
      </c>
      <c r="AL145" s="2">
        <f t="shared" si="59"/>
        <v>4</v>
      </c>
      <c r="AM145" s="2">
        <f t="shared" si="60"/>
        <v>6.5131293402777784E+16</v>
      </c>
      <c r="AN145" s="2">
        <f t="shared" si="61"/>
        <v>1.3416160300925926E+16</v>
      </c>
      <c r="AO145" s="2">
        <f t="shared" si="62"/>
        <v>5</v>
      </c>
      <c r="AP145" s="2">
        <f t="shared" si="63"/>
        <v>9.2330373979442282</v>
      </c>
      <c r="AQ145" s="2">
        <f t="shared" si="64"/>
        <v>0.72668684380042159</v>
      </c>
      <c r="AR145" s="3" t="str">
        <f t="shared" si="65"/>
        <v>Nontoxic</v>
      </c>
      <c r="AS145" s="2">
        <f t="shared" si="66"/>
        <v>85.535714285714278</v>
      </c>
      <c r="AT145" s="4" t="s">
        <v>663</v>
      </c>
      <c r="AV145" s="2">
        <f t="shared" si="67"/>
        <v>3</v>
      </c>
      <c r="AW145" s="2">
        <f t="shared" si="68"/>
        <v>3</v>
      </c>
      <c r="AX145" s="2">
        <f t="shared" si="69"/>
        <v>466666666.66666663</v>
      </c>
      <c r="AY145" s="2">
        <f t="shared" si="70"/>
        <v>758333333.33333337</v>
      </c>
      <c r="AZ145" s="2">
        <f t="shared" si="71"/>
        <v>612500000</v>
      </c>
      <c r="BA145" s="2">
        <f t="shared" si="72"/>
        <v>1.1666666666666667</v>
      </c>
      <c r="BB145" s="2">
        <f t="shared" si="73"/>
        <v>0.15006758190577735</v>
      </c>
      <c r="BC145" s="2">
        <v>6.6349999999999998</v>
      </c>
      <c r="BD145" s="2" t="str">
        <f t="shared" si="74"/>
        <v>Same Var</v>
      </c>
      <c r="BE145" s="2">
        <f t="shared" si="75"/>
        <v>1.2530003466312307E-5</v>
      </c>
      <c r="BF145" s="2" t="str">
        <f t="shared" si="76"/>
        <v>Sig</v>
      </c>
      <c r="BG145" s="2" t="str">
        <f t="shared" si="77"/>
        <v>Sig</v>
      </c>
      <c r="BH145" s="2" t="str">
        <f t="shared" si="78"/>
        <v>Same Var T-test</v>
      </c>
      <c r="BI145" s="2" t="str">
        <f t="shared" si="79"/>
        <v/>
      </c>
      <c r="BJ145" s="2" t="str">
        <f t="shared" si="80"/>
        <v>NOECToxicLess25</v>
      </c>
    </row>
    <row r="146" spans="1:62" x14ac:dyDescent="0.2">
      <c r="A146" s="1" t="s">
        <v>926</v>
      </c>
      <c r="B146" s="27" t="s">
        <v>1216</v>
      </c>
      <c r="C146" s="28">
        <v>39344</v>
      </c>
      <c r="D146" s="7">
        <v>0.52777777777777779</v>
      </c>
      <c r="E146" s="1">
        <v>0.1</v>
      </c>
      <c r="F146" s="1" t="s">
        <v>57</v>
      </c>
      <c r="G146" s="1" t="s">
        <v>1219</v>
      </c>
      <c r="H146" s="27" t="s">
        <v>886</v>
      </c>
      <c r="I146" s="27" t="s">
        <v>887</v>
      </c>
      <c r="J146" s="27" t="s">
        <v>888</v>
      </c>
      <c r="K146" s="2">
        <v>0.75</v>
      </c>
      <c r="L146" s="2">
        <v>0.25</v>
      </c>
      <c r="M146" s="27">
        <v>1260000</v>
      </c>
      <c r="N146" s="27">
        <v>1210000</v>
      </c>
      <c r="O146" s="27">
        <v>1220000</v>
      </c>
      <c r="P146" s="27">
        <v>1240000</v>
      </c>
      <c r="Q146" s="29"/>
      <c r="R146" s="29"/>
      <c r="S146" s="29"/>
      <c r="T146" s="29"/>
      <c r="U146" s="29"/>
      <c r="V146" s="29"/>
      <c r="W146" s="29"/>
      <c r="X146" s="29"/>
      <c r="Y146" s="29"/>
      <c r="Z146" s="29"/>
      <c r="AA146" s="29"/>
      <c r="AB146" s="29"/>
      <c r="AC146" s="2">
        <f t="shared" si="54"/>
        <v>1232500</v>
      </c>
      <c r="AD146" s="2">
        <f t="shared" si="55"/>
        <v>22173.557826083452</v>
      </c>
      <c r="AE146" s="2">
        <f t="shared" si="56"/>
        <v>4</v>
      </c>
      <c r="AF146" s="27">
        <v>1190000</v>
      </c>
      <c r="AG146" s="27">
        <v>1220000</v>
      </c>
      <c r="AH146" s="27">
        <v>1350000</v>
      </c>
      <c r="AI146" s="27">
        <v>1260000</v>
      </c>
      <c r="AJ146" s="2">
        <f t="shared" si="57"/>
        <v>1255000</v>
      </c>
      <c r="AK146" s="2">
        <f t="shared" si="58"/>
        <v>69522.178715380694</v>
      </c>
      <c r="AL146" s="2">
        <f t="shared" si="59"/>
        <v>4</v>
      </c>
      <c r="AM146" s="2">
        <f t="shared" si="60"/>
        <v>1.6319397142198344E+18</v>
      </c>
      <c r="AN146" s="2">
        <f t="shared" si="61"/>
        <v>4.8828329015661139E+17</v>
      </c>
      <c r="AO146" s="2">
        <f t="shared" si="62"/>
        <v>3</v>
      </c>
      <c r="AP146" s="2">
        <f t="shared" si="63"/>
        <v>9.2503818718057804</v>
      </c>
      <c r="AQ146" s="2">
        <f t="shared" si="64"/>
        <v>0.76489232840434507</v>
      </c>
      <c r="AR146" s="3" t="str">
        <f t="shared" si="65"/>
        <v>Nontoxic</v>
      </c>
      <c r="AS146" s="2">
        <f t="shared" si="66"/>
        <v>101.82555780933062</v>
      </c>
      <c r="AT146" s="26" t="s">
        <v>884</v>
      </c>
      <c r="AU146" s="4" t="s">
        <v>666</v>
      </c>
      <c r="AV146" s="2">
        <f t="shared" si="67"/>
        <v>3</v>
      </c>
      <c r="AW146" s="2">
        <f t="shared" si="68"/>
        <v>3</v>
      </c>
      <c r="AX146" s="2">
        <f t="shared" si="69"/>
        <v>491666666.66666669</v>
      </c>
      <c r="AY146" s="2">
        <f t="shared" si="70"/>
        <v>4833333333.3333321</v>
      </c>
      <c r="AZ146" s="2">
        <f t="shared" si="71"/>
        <v>2662499999.9999995</v>
      </c>
      <c r="BA146" s="2">
        <f t="shared" si="72"/>
        <v>1.1666666666666667</v>
      </c>
      <c r="BB146" s="2">
        <f t="shared" si="73"/>
        <v>2.8104402862002837</v>
      </c>
      <c r="BC146" s="2">
        <v>6.6349999999999998</v>
      </c>
      <c r="BD146" s="2" t="str">
        <f t="shared" si="74"/>
        <v>Same Var</v>
      </c>
      <c r="BE146" s="2">
        <f t="shared" si="75"/>
        <v>0.28005386948428856</v>
      </c>
      <c r="BF146" s="2" t="str">
        <f t="shared" si="76"/>
        <v>NS</v>
      </c>
      <c r="BG146" s="2" t="str">
        <f t="shared" si="77"/>
        <v>NS</v>
      </c>
      <c r="BH146" s="2" t="str">
        <f t="shared" si="78"/>
        <v/>
      </c>
      <c r="BI146" s="2" t="str">
        <f t="shared" si="79"/>
        <v/>
      </c>
      <c r="BJ146" s="2" t="str">
        <f t="shared" si="80"/>
        <v/>
      </c>
    </row>
    <row r="147" spans="1:62" x14ac:dyDescent="0.2">
      <c r="A147" s="1" t="s">
        <v>926</v>
      </c>
      <c r="B147" s="27" t="s">
        <v>1222</v>
      </c>
      <c r="C147" s="28">
        <v>39344</v>
      </c>
      <c r="D147" s="7">
        <v>0.3263888888888889</v>
      </c>
      <c r="E147" s="1">
        <v>0.1</v>
      </c>
      <c r="F147" s="1" t="s">
        <v>57</v>
      </c>
      <c r="G147" s="1" t="s">
        <v>1219</v>
      </c>
      <c r="H147" s="27" t="s">
        <v>886</v>
      </c>
      <c r="I147" s="27" t="s">
        <v>887</v>
      </c>
      <c r="J147" s="27" t="s">
        <v>888</v>
      </c>
      <c r="K147" s="2">
        <v>0.75</v>
      </c>
      <c r="L147" s="2">
        <v>0.25</v>
      </c>
      <c r="M147" s="27">
        <v>1260000</v>
      </c>
      <c r="N147" s="27">
        <v>1210000</v>
      </c>
      <c r="O147" s="27">
        <v>1220000</v>
      </c>
      <c r="P147" s="27">
        <v>1240000</v>
      </c>
      <c r="Q147" s="29"/>
      <c r="R147" s="29"/>
      <c r="S147" s="29"/>
      <c r="T147" s="29"/>
      <c r="U147" s="29"/>
      <c r="V147" s="29"/>
      <c r="W147" s="29"/>
      <c r="X147" s="29"/>
      <c r="Y147" s="29"/>
      <c r="Z147" s="29"/>
      <c r="AA147" s="29"/>
      <c r="AB147" s="29"/>
      <c r="AC147" s="2">
        <f t="shared" si="54"/>
        <v>1232500</v>
      </c>
      <c r="AD147" s="2">
        <f t="shared" si="55"/>
        <v>22173.557826083452</v>
      </c>
      <c r="AE147" s="2">
        <f t="shared" si="56"/>
        <v>4</v>
      </c>
      <c r="AF147" s="27">
        <v>1660000</v>
      </c>
      <c r="AG147" s="27">
        <v>1750000</v>
      </c>
      <c r="AH147" s="27">
        <v>1710000</v>
      </c>
      <c r="AI147" s="27">
        <v>1610000</v>
      </c>
      <c r="AJ147" s="2">
        <f t="shared" si="57"/>
        <v>1682500</v>
      </c>
      <c r="AK147" s="2">
        <f t="shared" si="58"/>
        <v>60759.087111860616</v>
      </c>
      <c r="AL147" s="2">
        <f t="shared" si="59"/>
        <v>4</v>
      </c>
      <c r="AM147" s="2">
        <f t="shared" si="60"/>
        <v>9.8417766994900186E+17</v>
      </c>
      <c r="AN147" s="2">
        <f t="shared" si="61"/>
        <v>2.855185332121673E+17</v>
      </c>
      <c r="AO147" s="2">
        <f t="shared" si="62"/>
        <v>3</v>
      </c>
      <c r="AP147" s="2">
        <f t="shared" si="63"/>
        <v>24.069797770645675</v>
      </c>
      <c r="AQ147" s="2">
        <f t="shared" si="64"/>
        <v>0.76489232840434507</v>
      </c>
      <c r="AR147" s="3" t="str">
        <f t="shared" si="65"/>
        <v>Nontoxic</v>
      </c>
      <c r="AS147" s="2">
        <f t="shared" si="66"/>
        <v>136.5111561866126</v>
      </c>
      <c r="AT147" s="26" t="s">
        <v>884</v>
      </c>
      <c r="AU147" s="4" t="s">
        <v>666</v>
      </c>
      <c r="AV147" s="2">
        <f t="shared" si="67"/>
        <v>3</v>
      </c>
      <c r="AW147" s="2">
        <f t="shared" si="68"/>
        <v>3</v>
      </c>
      <c r="AX147" s="2">
        <f t="shared" si="69"/>
        <v>491666666.66666669</v>
      </c>
      <c r="AY147" s="2">
        <f t="shared" si="70"/>
        <v>3691666666.666667</v>
      </c>
      <c r="AZ147" s="2">
        <f t="shared" si="71"/>
        <v>2091666666.6666667</v>
      </c>
      <c r="BA147" s="2">
        <f t="shared" si="72"/>
        <v>1.1666666666666667</v>
      </c>
      <c r="BB147" s="2">
        <f t="shared" si="73"/>
        <v>2.2623394225184001</v>
      </c>
      <c r="BC147" s="2">
        <v>6.6349999999999998</v>
      </c>
      <c r="BD147" s="2" t="str">
        <f t="shared" si="74"/>
        <v>Same Var</v>
      </c>
      <c r="BE147" s="2">
        <f t="shared" si="75"/>
        <v>4.2912368323028281E-6</v>
      </c>
      <c r="BF147" s="2" t="str">
        <f t="shared" si="76"/>
        <v>NS</v>
      </c>
      <c r="BG147" s="2" t="str">
        <f t="shared" si="77"/>
        <v>NS</v>
      </c>
      <c r="BH147" s="2" t="str">
        <f t="shared" si="78"/>
        <v/>
      </c>
      <c r="BI147" s="2" t="str">
        <f t="shared" si="79"/>
        <v/>
      </c>
      <c r="BJ147" s="2" t="str">
        <f t="shared" si="80"/>
        <v/>
      </c>
    </row>
    <row r="148" spans="1:62" x14ac:dyDescent="0.2">
      <c r="A148" s="1" t="s">
        <v>926</v>
      </c>
      <c r="B148" s="27" t="s">
        <v>1223</v>
      </c>
      <c r="C148" s="28">
        <v>39344</v>
      </c>
      <c r="D148" s="7">
        <v>0.34722222222222221</v>
      </c>
      <c r="E148" s="1">
        <v>0.1</v>
      </c>
      <c r="F148" s="1" t="s">
        <v>57</v>
      </c>
      <c r="G148" s="1" t="s">
        <v>1219</v>
      </c>
      <c r="H148" s="27" t="s">
        <v>886</v>
      </c>
      <c r="I148" s="27" t="s">
        <v>887</v>
      </c>
      <c r="J148" s="27" t="s">
        <v>888</v>
      </c>
      <c r="K148" s="2">
        <v>0.75</v>
      </c>
      <c r="L148" s="2">
        <v>0.25</v>
      </c>
      <c r="M148" s="27">
        <v>1260000</v>
      </c>
      <c r="N148" s="27">
        <v>1210000</v>
      </c>
      <c r="O148" s="27">
        <v>1220000</v>
      </c>
      <c r="P148" s="27">
        <v>1240000</v>
      </c>
      <c r="Q148" s="29"/>
      <c r="R148" s="29"/>
      <c r="S148" s="29"/>
      <c r="T148" s="29"/>
      <c r="U148" s="29"/>
      <c r="V148" s="29"/>
      <c r="W148" s="29"/>
      <c r="X148" s="29"/>
      <c r="Y148" s="29"/>
      <c r="Z148" s="29"/>
      <c r="AA148" s="29"/>
      <c r="AB148" s="29"/>
      <c r="AC148" s="2">
        <f t="shared" si="54"/>
        <v>1232500</v>
      </c>
      <c r="AD148" s="2">
        <f t="shared" si="55"/>
        <v>22173.557826083452</v>
      </c>
      <c r="AE148" s="2">
        <f t="shared" si="56"/>
        <v>4</v>
      </c>
      <c r="AF148" s="27">
        <v>1490000</v>
      </c>
      <c r="AG148" s="27">
        <v>1400000</v>
      </c>
      <c r="AH148" s="27">
        <v>1420000</v>
      </c>
      <c r="AI148" s="27">
        <v>1440000</v>
      </c>
      <c r="AJ148" s="2">
        <f t="shared" si="57"/>
        <v>1437500</v>
      </c>
      <c r="AK148" s="2">
        <f t="shared" si="58"/>
        <v>38622.100754188228</v>
      </c>
      <c r="AL148" s="2">
        <f t="shared" si="59"/>
        <v>4</v>
      </c>
      <c r="AM148" s="2">
        <f t="shared" si="60"/>
        <v>1.9541464911566848E+17</v>
      </c>
      <c r="AN148" s="2">
        <f t="shared" si="61"/>
        <v>4.7949088767722816E+16</v>
      </c>
      <c r="AO148" s="2">
        <f t="shared" si="62"/>
        <v>4</v>
      </c>
      <c r="AP148" s="2">
        <f t="shared" si="63"/>
        <v>24.405285648797697</v>
      </c>
      <c r="AQ148" s="2">
        <f t="shared" si="64"/>
        <v>0.74069708411268287</v>
      </c>
      <c r="AR148" s="3" t="str">
        <f t="shared" si="65"/>
        <v>Nontoxic</v>
      </c>
      <c r="AS148" s="2">
        <f t="shared" si="66"/>
        <v>116.63286004056795</v>
      </c>
      <c r="AT148" s="26" t="s">
        <v>884</v>
      </c>
      <c r="AU148" s="4" t="s">
        <v>666</v>
      </c>
      <c r="AV148" s="2">
        <f t="shared" si="67"/>
        <v>3</v>
      </c>
      <c r="AW148" s="2">
        <f t="shared" si="68"/>
        <v>3</v>
      </c>
      <c r="AX148" s="2">
        <f t="shared" si="69"/>
        <v>491666666.66666669</v>
      </c>
      <c r="AY148" s="2">
        <f t="shared" si="70"/>
        <v>1491666666.666667</v>
      </c>
      <c r="AZ148" s="2">
        <f t="shared" si="71"/>
        <v>991666666.66666687</v>
      </c>
      <c r="BA148" s="2">
        <f t="shared" si="72"/>
        <v>1.1666666666666667</v>
      </c>
      <c r="BB148" s="2">
        <f t="shared" si="73"/>
        <v>0.7542610366540754</v>
      </c>
      <c r="BC148" s="2">
        <v>6.6349999999999998</v>
      </c>
      <c r="BD148" s="2" t="str">
        <f t="shared" si="74"/>
        <v>Same Var</v>
      </c>
      <c r="BE148" s="2">
        <f t="shared" si="75"/>
        <v>4.6314358085874643E-5</v>
      </c>
      <c r="BF148" s="2" t="str">
        <f t="shared" si="76"/>
        <v>NS</v>
      </c>
      <c r="BG148" s="2" t="str">
        <f t="shared" si="77"/>
        <v>NS</v>
      </c>
      <c r="BH148" s="2" t="str">
        <f t="shared" si="78"/>
        <v/>
      </c>
      <c r="BI148" s="2" t="str">
        <f t="shared" si="79"/>
        <v/>
      </c>
      <c r="BJ148" s="2" t="str">
        <f t="shared" si="80"/>
        <v/>
      </c>
    </row>
    <row r="149" spans="1:62" x14ac:dyDescent="0.2">
      <c r="A149" s="1" t="s">
        <v>926</v>
      </c>
      <c r="B149" s="27" t="s">
        <v>1224</v>
      </c>
      <c r="C149" s="28">
        <v>39344</v>
      </c>
      <c r="D149" s="7">
        <v>0.3888888888888889</v>
      </c>
      <c r="E149" s="1">
        <v>0.1</v>
      </c>
      <c r="F149" s="1" t="s">
        <v>57</v>
      </c>
      <c r="G149" s="1" t="s">
        <v>1219</v>
      </c>
      <c r="H149" s="27" t="s">
        <v>886</v>
      </c>
      <c r="I149" s="27" t="s">
        <v>887</v>
      </c>
      <c r="J149" s="27" t="s">
        <v>888</v>
      </c>
      <c r="K149" s="2">
        <v>0.75</v>
      </c>
      <c r="L149" s="2">
        <v>0.25</v>
      </c>
      <c r="M149" s="27">
        <v>1260000</v>
      </c>
      <c r="N149" s="27">
        <v>1210000</v>
      </c>
      <c r="O149" s="27">
        <v>1220000</v>
      </c>
      <c r="P149" s="27">
        <v>1240000</v>
      </c>
      <c r="Q149" s="29"/>
      <c r="R149" s="29"/>
      <c r="S149" s="29"/>
      <c r="T149" s="29"/>
      <c r="U149" s="29"/>
      <c r="V149" s="29"/>
      <c r="W149" s="29"/>
      <c r="X149" s="29"/>
      <c r="Y149" s="29"/>
      <c r="Z149" s="29"/>
      <c r="AA149" s="29"/>
      <c r="AB149" s="29"/>
      <c r="AC149" s="2">
        <f t="shared" si="54"/>
        <v>1232500</v>
      </c>
      <c r="AD149" s="2">
        <f t="shared" si="55"/>
        <v>22173.557826083452</v>
      </c>
      <c r="AE149" s="2">
        <f t="shared" si="56"/>
        <v>4</v>
      </c>
      <c r="AF149" s="27">
        <v>1410000</v>
      </c>
      <c r="AG149" s="27">
        <v>1480000</v>
      </c>
      <c r="AH149" s="27">
        <v>1610000</v>
      </c>
      <c r="AI149" s="27">
        <v>1560000</v>
      </c>
      <c r="AJ149" s="2">
        <f t="shared" si="57"/>
        <v>1515000</v>
      </c>
      <c r="AK149" s="2">
        <f t="shared" si="58"/>
        <v>88128.693776015236</v>
      </c>
      <c r="AL149" s="2">
        <f t="shared" si="59"/>
        <v>4</v>
      </c>
      <c r="AM149" s="2">
        <f t="shared" si="60"/>
        <v>4.0433459642198354E+18</v>
      </c>
      <c r="AN149" s="2">
        <f t="shared" si="61"/>
        <v>1.2582832901566118E+18</v>
      </c>
      <c r="AO149" s="2">
        <f t="shared" si="62"/>
        <v>3</v>
      </c>
      <c r="AP149" s="2">
        <f t="shared" si="63"/>
        <v>13.171238083773954</v>
      </c>
      <c r="AQ149" s="2">
        <f t="shared" si="64"/>
        <v>0.76489232840434507</v>
      </c>
      <c r="AR149" s="3" t="str">
        <f t="shared" si="65"/>
        <v>Nontoxic</v>
      </c>
      <c r="AS149" s="2">
        <f t="shared" si="66"/>
        <v>122.92089249492901</v>
      </c>
      <c r="AT149" s="26" t="s">
        <v>884</v>
      </c>
      <c r="AU149" s="4" t="s">
        <v>666</v>
      </c>
      <c r="AV149" s="2">
        <f t="shared" si="67"/>
        <v>3</v>
      </c>
      <c r="AW149" s="2">
        <f t="shared" si="68"/>
        <v>3</v>
      </c>
      <c r="AX149" s="2">
        <f t="shared" si="69"/>
        <v>491666666.66666669</v>
      </c>
      <c r="AY149" s="2">
        <f t="shared" si="70"/>
        <v>7766666666.666667</v>
      </c>
      <c r="AZ149" s="2">
        <f t="shared" si="71"/>
        <v>4129166666.6666665</v>
      </c>
      <c r="BA149" s="2">
        <f t="shared" si="72"/>
        <v>1.1666666666666667</v>
      </c>
      <c r="BB149" s="2">
        <f t="shared" si="73"/>
        <v>3.8475371544397161</v>
      </c>
      <c r="BC149" s="2">
        <v>6.6349999999999998</v>
      </c>
      <c r="BD149" s="2" t="str">
        <f t="shared" si="74"/>
        <v>Same Var</v>
      </c>
      <c r="BE149" s="2">
        <f t="shared" si="75"/>
        <v>3.998210240833613E-4</v>
      </c>
      <c r="BF149" s="2" t="str">
        <f t="shared" si="76"/>
        <v>NS</v>
      </c>
      <c r="BG149" s="2" t="str">
        <f t="shared" si="77"/>
        <v>NS</v>
      </c>
      <c r="BH149" s="2" t="str">
        <f t="shared" si="78"/>
        <v/>
      </c>
      <c r="BI149" s="2" t="str">
        <f t="shared" si="79"/>
        <v/>
      </c>
      <c r="BJ149" s="2" t="str">
        <f t="shared" si="80"/>
        <v/>
      </c>
    </row>
    <row r="150" spans="1:62" x14ac:dyDescent="0.2">
      <c r="A150" s="1" t="s">
        <v>926</v>
      </c>
      <c r="B150" s="27" t="s">
        <v>1225</v>
      </c>
      <c r="C150" s="28">
        <v>39344</v>
      </c>
      <c r="D150" s="7">
        <v>0.4513888888888889</v>
      </c>
      <c r="E150" s="1">
        <v>0.1</v>
      </c>
      <c r="F150" s="1" t="s">
        <v>57</v>
      </c>
      <c r="G150" s="1" t="s">
        <v>1219</v>
      </c>
      <c r="H150" s="27" t="s">
        <v>886</v>
      </c>
      <c r="I150" s="27" t="s">
        <v>887</v>
      </c>
      <c r="J150" s="27" t="s">
        <v>888</v>
      </c>
      <c r="K150" s="2">
        <v>0.75</v>
      </c>
      <c r="L150" s="2">
        <v>0.25</v>
      </c>
      <c r="M150" s="27">
        <v>1260000</v>
      </c>
      <c r="N150" s="27">
        <v>1210000</v>
      </c>
      <c r="O150" s="27">
        <v>1220000</v>
      </c>
      <c r="P150" s="27">
        <v>1240000</v>
      </c>
      <c r="Q150" s="29"/>
      <c r="R150" s="29"/>
      <c r="S150" s="29"/>
      <c r="T150" s="29"/>
      <c r="U150" s="29"/>
      <c r="V150" s="29"/>
      <c r="W150" s="29"/>
      <c r="X150" s="29"/>
      <c r="Y150" s="29"/>
      <c r="Z150" s="29"/>
      <c r="AA150" s="29"/>
      <c r="AB150" s="29"/>
      <c r="AC150" s="2">
        <f t="shared" si="54"/>
        <v>1232500</v>
      </c>
      <c r="AD150" s="2">
        <f t="shared" si="55"/>
        <v>22173.557826083452</v>
      </c>
      <c r="AE150" s="2">
        <f t="shared" si="56"/>
        <v>4</v>
      </c>
      <c r="AF150" s="27">
        <v>1340000</v>
      </c>
      <c r="AG150" s="27">
        <v>1350000</v>
      </c>
      <c r="AH150" s="27">
        <v>1390000</v>
      </c>
      <c r="AI150" s="27">
        <v>1320000</v>
      </c>
      <c r="AJ150" s="2">
        <f t="shared" si="57"/>
        <v>1350000</v>
      </c>
      <c r="AK150" s="2">
        <f t="shared" si="58"/>
        <v>29439.202887759489</v>
      </c>
      <c r="AL150" s="2">
        <f t="shared" si="59"/>
        <v>4</v>
      </c>
      <c r="AM150" s="2">
        <f t="shared" si="60"/>
        <v>8.168580796983504E+16</v>
      </c>
      <c r="AN150" s="2">
        <f t="shared" si="61"/>
        <v>1.724162348994502E+16</v>
      </c>
      <c r="AO150" s="2">
        <f t="shared" si="62"/>
        <v>5</v>
      </c>
      <c r="AP150" s="2">
        <f t="shared" si="63"/>
        <v>25.17621721862988</v>
      </c>
      <c r="AQ150" s="2">
        <f t="shared" si="64"/>
        <v>0.72668684380042159</v>
      </c>
      <c r="AR150" s="3" t="str">
        <f t="shared" si="65"/>
        <v>Nontoxic</v>
      </c>
      <c r="AS150" s="2">
        <f t="shared" si="66"/>
        <v>109.53346855983771</v>
      </c>
      <c r="AT150" s="26" t="s">
        <v>884</v>
      </c>
      <c r="AU150" s="4" t="s">
        <v>666</v>
      </c>
      <c r="AV150" s="2">
        <f t="shared" si="67"/>
        <v>3</v>
      </c>
      <c r="AW150" s="2">
        <f t="shared" si="68"/>
        <v>3</v>
      </c>
      <c r="AX150" s="2">
        <f t="shared" si="69"/>
        <v>491666666.66666669</v>
      </c>
      <c r="AY150" s="2">
        <f t="shared" si="70"/>
        <v>866666666.66666663</v>
      </c>
      <c r="AZ150" s="2">
        <f t="shared" si="71"/>
        <v>679166666.66666663</v>
      </c>
      <c r="BA150" s="2">
        <f t="shared" si="72"/>
        <v>1.1666666666666667</v>
      </c>
      <c r="BB150" s="2">
        <f t="shared" si="73"/>
        <v>0.20385693629110943</v>
      </c>
      <c r="BC150" s="2">
        <v>6.6349999999999998</v>
      </c>
      <c r="BD150" s="2" t="str">
        <f t="shared" si="74"/>
        <v>Same Var</v>
      </c>
      <c r="BE150" s="2">
        <f t="shared" si="75"/>
        <v>3.496908136321148E-4</v>
      </c>
      <c r="BF150" s="2" t="str">
        <f t="shared" si="76"/>
        <v>NS</v>
      </c>
      <c r="BG150" s="2" t="str">
        <f t="shared" si="77"/>
        <v>NS</v>
      </c>
      <c r="BH150" s="2" t="str">
        <f t="shared" si="78"/>
        <v/>
      </c>
      <c r="BI150" s="2" t="str">
        <f t="shared" si="79"/>
        <v/>
      </c>
      <c r="BJ150" s="2" t="str">
        <f t="shared" si="80"/>
        <v/>
      </c>
    </row>
    <row r="151" spans="1:62" x14ac:dyDescent="0.2">
      <c r="A151" s="1" t="s">
        <v>926</v>
      </c>
      <c r="B151" s="27" t="s">
        <v>1226</v>
      </c>
      <c r="C151" s="28">
        <v>39344</v>
      </c>
      <c r="D151" s="7">
        <v>0.49305555555555558</v>
      </c>
      <c r="E151" s="1">
        <v>0.1</v>
      </c>
      <c r="F151" s="1" t="s">
        <v>57</v>
      </c>
      <c r="G151" s="1" t="s">
        <v>1219</v>
      </c>
      <c r="H151" s="27" t="s">
        <v>886</v>
      </c>
      <c r="I151" s="27" t="s">
        <v>887</v>
      </c>
      <c r="J151" s="27" t="s">
        <v>888</v>
      </c>
      <c r="K151" s="2">
        <v>0.75</v>
      </c>
      <c r="L151" s="2">
        <v>0.25</v>
      </c>
      <c r="M151" s="27">
        <v>1260000</v>
      </c>
      <c r="N151" s="27">
        <v>1210000</v>
      </c>
      <c r="O151" s="27">
        <v>1220000</v>
      </c>
      <c r="P151" s="27">
        <v>1240000</v>
      </c>
      <c r="Q151" s="29"/>
      <c r="R151" s="29"/>
      <c r="S151" s="29"/>
      <c r="T151" s="29"/>
      <c r="U151" s="29"/>
      <c r="V151" s="29"/>
      <c r="W151" s="29"/>
      <c r="X151" s="29"/>
      <c r="Y151" s="29"/>
      <c r="Z151" s="29"/>
      <c r="AA151" s="29"/>
      <c r="AB151" s="29"/>
      <c r="AC151" s="2">
        <f t="shared" si="54"/>
        <v>1232500</v>
      </c>
      <c r="AD151" s="2">
        <f t="shared" si="55"/>
        <v>22173.557826083452</v>
      </c>
      <c r="AE151" s="2">
        <f t="shared" si="56"/>
        <v>4</v>
      </c>
      <c r="AF151" s="27">
        <v>1320000</v>
      </c>
      <c r="AG151" s="27">
        <v>1330000</v>
      </c>
      <c r="AH151" s="27">
        <v>1270000</v>
      </c>
      <c r="AI151" s="27">
        <v>1260000</v>
      </c>
      <c r="AJ151" s="2">
        <f t="shared" si="57"/>
        <v>1295000</v>
      </c>
      <c r="AK151" s="2">
        <f t="shared" si="58"/>
        <v>35118.845842842464</v>
      </c>
      <c r="AL151" s="2">
        <f t="shared" si="59"/>
        <v>4</v>
      </c>
      <c r="AM151" s="2">
        <f t="shared" si="60"/>
        <v>1.424865892198351E+17</v>
      </c>
      <c r="AN151" s="2">
        <f t="shared" si="61"/>
        <v>3.3283290156611696E+16</v>
      </c>
      <c r="AO151" s="2">
        <f t="shared" si="62"/>
        <v>4</v>
      </c>
      <c r="AP151" s="2">
        <f t="shared" si="63"/>
        <v>19.076171273394458</v>
      </c>
      <c r="AQ151" s="2">
        <f t="shared" si="64"/>
        <v>0.74069708411268287</v>
      </c>
      <c r="AR151" s="3" t="str">
        <f t="shared" si="65"/>
        <v>Nontoxic</v>
      </c>
      <c r="AS151" s="2">
        <f t="shared" si="66"/>
        <v>105.0709939148073</v>
      </c>
      <c r="AT151" s="26" t="s">
        <v>884</v>
      </c>
      <c r="AU151" s="4" t="s">
        <v>666</v>
      </c>
      <c r="AV151" s="2">
        <f t="shared" si="67"/>
        <v>3</v>
      </c>
      <c r="AW151" s="2">
        <f t="shared" si="68"/>
        <v>3</v>
      </c>
      <c r="AX151" s="2">
        <f t="shared" si="69"/>
        <v>491666666.66666669</v>
      </c>
      <c r="AY151" s="2">
        <f t="shared" si="70"/>
        <v>1233333333.3333335</v>
      </c>
      <c r="AZ151" s="2">
        <f t="shared" si="71"/>
        <v>862500000</v>
      </c>
      <c r="BA151" s="2">
        <f t="shared" si="72"/>
        <v>1.1666666666666667</v>
      </c>
      <c r="BB151" s="2">
        <f t="shared" si="73"/>
        <v>0.52558330561974531</v>
      </c>
      <c r="BC151" s="2">
        <v>6.6349999999999998</v>
      </c>
      <c r="BD151" s="2" t="str">
        <f t="shared" si="74"/>
        <v>Same Var</v>
      </c>
      <c r="BE151" s="2">
        <f t="shared" si="75"/>
        <v>1.1855662463098644E-2</v>
      </c>
      <c r="BF151" s="2" t="str">
        <f t="shared" si="76"/>
        <v>NS</v>
      </c>
      <c r="BG151" s="2" t="str">
        <f t="shared" si="77"/>
        <v>NS</v>
      </c>
      <c r="BH151" s="2" t="str">
        <f t="shared" si="78"/>
        <v/>
      </c>
      <c r="BI151" s="2" t="str">
        <f t="shared" si="79"/>
        <v/>
      </c>
      <c r="BJ151" s="2" t="str">
        <f t="shared" si="80"/>
        <v/>
      </c>
    </row>
    <row r="152" spans="1:62" x14ac:dyDescent="0.2">
      <c r="A152" s="1" t="s">
        <v>926</v>
      </c>
      <c r="B152" s="27" t="s">
        <v>1227</v>
      </c>
      <c r="C152" s="28">
        <v>39344</v>
      </c>
      <c r="D152" s="7">
        <v>0.5625</v>
      </c>
      <c r="E152" s="1">
        <v>0.1</v>
      </c>
      <c r="F152" s="1" t="s">
        <v>57</v>
      </c>
      <c r="G152" s="1" t="s">
        <v>1219</v>
      </c>
      <c r="H152" s="27" t="s">
        <v>886</v>
      </c>
      <c r="I152" s="27" t="s">
        <v>887</v>
      </c>
      <c r="J152" s="27" t="s">
        <v>888</v>
      </c>
      <c r="K152" s="2">
        <v>0.75</v>
      </c>
      <c r="L152" s="2">
        <v>0.25</v>
      </c>
      <c r="M152" s="27">
        <v>1260000</v>
      </c>
      <c r="N152" s="27">
        <v>1210000</v>
      </c>
      <c r="O152" s="27">
        <v>1220000</v>
      </c>
      <c r="P152" s="27">
        <v>1240000</v>
      </c>
      <c r="Q152" s="29"/>
      <c r="R152" s="29"/>
      <c r="S152" s="29"/>
      <c r="T152" s="29"/>
      <c r="U152" s="29"/>
      <c r="V152" s="29"/>
      <c r="W152" s="29"/>
      <c r="X152" s="29"/>
      <c r="Y152" s="29"/>
      <c r="Z152" s="29"/>
      <c r="AA152" s="29"/>
      <c r="AB152" s="29"/>
      <c r="AC152" s="2">
        <f t="shared" si="54"/>
        <v>1232500</v>
      </c>
      <c r="AD152" s="2">
        <f t="shared" si="55"/>
        <v>22173.557826083452</v>
      </c>
      <c r="AE152" s="2">
        <f t="shared" si="56"/>
        <v>4</v>
      </c>
      <c r="AF152" s="27">
        <v>913000</v>
      </c>
      <c r="AG152" s="27">
        <v>892000</v>
      </c>
      <c r="AH152" s="27">
        <v>987000</v>
      </c>
      <c r="AI152" s="27">
        <v>945000</v>
      </c>
      <c r="AJ152" s="2">
        <f t="shared" si="57"/>
        <v>934250</v>
      </c>
      <c r="AK152" s="2">
        <f t="shared" si="58"/>
        <v>41371.286338876787</v>
      </c>
      <c r="AL152" s="2">
        <f t="shared" si="59"/>
        <v>4</v>
      </c>
      <c r="AM152" s="2">
        <f t="shared" si="60"/>
        <v>2.4704524091254333E+17</v>
      </c>
      <c r="AN152" s="2">
        <f t="shared" si="61"/>
        <v>6.2625090069806112E+16</v>
      </c>
      <c r="AO152" s="2">
        <f t="shared" si="62"/>
        <v>4</v>
      </c>
      <c r="AP152" s="2">
        <f t="shared" si="63"/>
        <v>0.4429380417536517</v>
      </c>
      <c r="AQ152" s="2">
        <f t="shared" si="64"/>
        <v>0.74069708411268287</v>
      </c>
      <c r="AR152" s="3" t="str">
        <f t="shared" si="65"/>
        <v>Toxic</v>
      </c>
      <c r="AS152" s="2">
        <f t="shared" si="66"/>
        <v>75.801217038539562</v>
      </c>
      <c r="AT152" s="4" t="s">
        <v>663</v>
      </c>
      <c r="AV152" s="2">
        <f t="shared" si="67"/>
        <v>3</v>
      </c>
      <c r="AW152" s="2">
        <f t="shared" si="68"/>
        <v>3</v>
      </c>
      <c r="AX152" s="2">
        <f t="shared" si="69"/>
        <v>491666666.66666669</v>
      </c>
      <c r="AY152" s="2">
        <f t="shared" si="70"/>
        <v>1711583333.333333</v>
      </c>
      <c r="AZ152" s="2">
        <f t="shared" si="71"/>
        <v>1101624999.9999998</v>
      </c>
      <c r="BA152" s="2">
        <f t="shared" si="72"/>
        <v>1.1666666666666667</v>
      </c>
      <c r="BB152" s="2">
        <f t="shared" si="73"/>
        <v>0.9414209718416332</v>
      </c>
      <c r="BC152" s="2">
        <v>6.6349999999999998</v>
      </c>
      <c r="BD152" s="2" t="str">
        <f t="shared" si="74"/>
        <v>Same Var</v>
      </c>
      <c r="BE152" s="2">
        <f t="shared" si="75"/>
        <v>7.2810826055158303E-6</v>
      </c>
      <c r="BF152" s="2" t="str">
        <f t="shared" si="76"/>
        <v>Sig</v>
      </c>
      <c r="BG152" s="2" t="str">
        <f t="shared" si="77"/>
        <v>Sig</v>
      </c>
      <c r="BH152" s="2" t="str">
        <f t="shared" si="78"/>
        <v>Same Var T-test</v>
      </c>
      <c r="BI152" s="2" t="str">
        <f t="shared" si="79"/>
        <v>TSTToxicLess25</v>
      </c>
      <c r="BJ152" s="2" t="str">
        <f t="shared" si="80"/>
        <v>NOECToxicLess25</v>
      </c>
    </row>
    <row r="153" spans="1:62" x14ac:dyDescent="0.2">
      <c r="A153" s="1" t="s">
        <v>926</v>
      </c>
      <c r="B153" s="27" t="s">
        <v>1182</v>
      </c>
      <c r="C153" s="28">
        <v>38939</v>
      </c>
      <c r="D153" s="7">
        <v>0.61805555555555558</v>
      </c>
      <c r="E153" s="1">
        <v>0.1</v>
      </c>
      <c r="F153" s="1" t="s">
        <v>57</v>
      </c>
      <c r="G153" s="1" t="s">
        <v>1186</v>
      </c>
      <c r="H153" s="27" t="s">
        <v>886</v>
      </c>
      <c r="I153" s="27" t="s">
        <v>887</v>
      </c>
      <c r="J153" s="27" t="s">
        <v>888</v>
      </c>
      <c r="K153" s="2">
        <v>0.75</v>
      </c>
      <c r="L153" s="2">
        <v>0.25</v>
      </c>
      <c r="M153" s="27">
        <v>198500</v>
      </c>
      <c r="N153" s="27">
        <v>195800</v>
      </c>
      <c r="O153" s="27">
        <v>205100</v>
      </c>
      <c r="P153" s="27">
        <v>245100</v>
      </c>
      <c r="Q153" s="29"/>
      <c r="R153" s="29"/>
      <c r="S153" s="29"/>
      <c r="T153" s="29"/>
      <c r="U153" s="29"/>
      <c r="V153" s="29"/>
      <c r="W153" s="29"/>
      <c r="X153" s="29"/>
      <c r="Y153" s="29"/>
      <c r="Z153" s="29"/>
      <c r="AA153" s="29"/>
      <c r="AB153" s="29"/>
      <c r="AC153" s="2">
        <f t="shared" si="54"/>
        <v>211125</v>
      </c>
      <c r="AD153" s="2">
        <f t="shared" si="55"/>
        <v>22984.396881362802</v>
      </c>
      <c r="AE153" s="2">
        <f t="shared" si="56"/>
        <v>4</v>
      </c>
      <c r="AF153" s="27">
        <v>2352000</v>
      </c>
      <c r="AG153" s="27">
        <v>2401000</v>
      </c>
      <c r="AH153" s="27">
        <v>2299000</v>
      </c>
      <c r="AI153" s="27">
        <v>2345000</v>
      </c>
      <c r="AJ153" s="2">
        <f t="shared" si="57"/>
        <v>2349250</v>
      </c>
      <c r="AK153" s="2">
        <f t="shared" si="58"/>
        <v>41748.253456482067</v>
      </c>
      <c r="AL153" s="2">
        <f t="shared" si="59"/>
        <v>4</v>
      </c>
      <c r="AM153" s="2">
        <f t="shared" si="60"/>
        <v>2.6011927145070413E+17</v>
      </c>
      <c r="AN153" s="2">
        <f t="shared" si="61"/>
        <v>6.5126290052252944E+16</v>
      </c>
      <c r="AO153" s="2">
        <f t="shared" si="62"/>
        <v>4</v>
      </c>
      <c r="AP153" s="2">
        <f t="shared" si="63"/>
        <v>97.013162454930054</v>
      </c>
      <c r="AQ153" s="2">
        <f t="shared" si="64"/>
        <v>0.74069708411268287</v>
      </c>
      <c r="AR153" s="3" t="str">
        <f t="shared" si="65"/>
        <v>Nontoxic</v>
      </c>
      <c r="AS153" s="2">
        <f t="shared" si="66"/>
        <v>1112.7294256956779</v>
      </c>
      <c r="AT153" s="26" t="s">
        <v>884</v>
      </c>
      <c r="AU153" s="4" t="s">
        <v>666</v>
      </c>
      <c r="AV153" s="2">
        <f t="shared" si="67"/>
        <v>3</v>
      </c>
      <c r="AW153" s="2">
        <f t="shared" si="68"/>
        <v>3</v>
      </c>
      <c r="AX153" s="2">
        <f t="shared" si="69"/>
        <v>528282500.00000006</v>
      </c>
      <c r="AY153" s="2">
        <f t="shared" si="70"/>
        <v>1742916666.6666667</v>
      </c>
      <c r="AZ153" s="2">
        <f t="shared" si="71"/>
        <v>1135599583.3333333</v>
      </c>
      <c r="BA153" s="2">
        <f t="shared" si="72"/>
        <v>1.1666666666666667</v>
      </c>
      <c r="BB153" s="2">
        <f t="shared" si="73"/>
        <v>0.86627752143278614</v>
      </c>
      <c r="BC153" s="2">
        <v>6.6349999999999998</v>
      </c>
      <c r="BD153" s="2" t="str">
        <f t="shared" si="74"/>
        <v>Same Var</v>
      </c>
      <c r="BE153" s="2">
        <f t="shared" si="75"/>
        <v>6.4537429446697654E-11</v>
      </c>
      <c r="BF153" s="2" t="str">
        <f t="shared" si="76"/>
        <v>NS</v>
      </c>
      <c r="BG153" s="2" t="str">
        <f t="shared" si="77"/>
        <v>NS</v>
      </c>
      <c r="BH153" s="2" t="str">
        <f t="shared" si="78"/>
        <v/>
      </c>
      <c r="BI153" s="2" t="str">
        <f t="shared" si="79"/>
        <v/>
      </c>
      <c r="BJ153" s="2" t="str">
        <f t="shared" si="80"/>
        <v/>
      </c>
    </row>
    <row r="154" spans="1:62" x14ac:dyDescent="0.2">
      <c r="A154" s="1" t="s">
        <v>142</v>
      </c>
      <c r="B154" s="27" t="s">
        <v>814</v>
      </c>
      <c r="C154" s="28">
        <v>37728</v>
      </c>
      <c r="D154" s="7">
        <v>0.43819444444444444</v>
      </c>
      <c r="E154" s="1">
        <v>0.1</v>
      </c>
      <c r="F154" s="1" t="s">
        <v>57</v>
      </c>
      <c r="G154" s="1" t="s">
        <v>1095</v>
      </c>
      <c r="H154" s="27" t="s">
        <v>886</v>
      </c>
      <c r="I154" s="27" t="s">
        <v>887</v>
      </c>
      <c r="J154" s="27" t="s">
        <v>888</v>
      </c>
      <c r="K154" s="2">
        <v>0.75</v>
      </c>
      <c r="L154" s="2">
        <v>0.25</v>
      </c>
      <c r="M154" s="27">
        <v>1850000</v>
      </c>
      <c r="N154" s="27">
        <v>1810000</v>
      </c>
      <c r="O154" s="27">
        <v>1850000</v>
      </c>
      <c r="P154" s="29"/>
      <c r="Q154" s="29"/>
      <c r="R154" s="29"/>
      <c r="S154" s="29"/>
      <c r="T154" s="29"/>
      <c r="U154" s="29"/>
      <c r="V154" s="29"/>
      <c r="W154" s="29"/>
      <c r="X154" s="29"/>
      <c r="Y154" s="29"/>
      <c r="Z154" s="29"/>
      <c r="AA154" s="29"/>
      <c r="AB154" s="29"/>
      <c r="AC154" s="2">
        <f t="shared" si="54"/>
        <v>1836666.6666666667</v>
      </c>
      <c r="AD154" s="2">
        <f t="shared" si="55"/>
        <v>23094.01076758503</v>
      </c>
      <c r="AE154" s="2">
        <f t="shared" si="56"/>
        <v>3</v>
      </c>
      <c r="AF154" s="27">
        <v>1750000</v>
      </c>
      <c r="AG154" s="27">
        <v>1750000</v>
      </c>
      <c r="AH154" s="27">
        <v>1690000</v>
      </c>
      <c r="AI154" s="29"/>
      <c r="AJ154" s="2">
        <f t="shared" si="57"/>
        <v>1730000</v>
      </c>
      <c r="AK154" s="2">
        <f t="shared" si="58"/>
        <v>34641.016151377546</v>
      </c>
      <c r="AL154" s="2">
        <f t="shared" si="59"/>
        <v>3</v>
      </c>
      <c r="AM154" s="2">
        <f t="shared" si="60"/>
        <v>2.5E+17</v>
      </c>
      <c r="AN154" s="2">
        <f t="shared" si="61"/>
        <v>8.5E+16</v>
      </c>
      <c r="AO154" s="2">
        <f t="shared" si="62"/>
        <v>3</v>
      </c>
      <c r="AP154" s="2">
        <f t="shared" si="63"/>
        <v>15.764279241373517</v>
      </c>
      <c r="AQ154" s="2">
        <f t="shared" si="64"/>
        <v>0.76489232840434507</v>
      </c>
      <c r="AR154" s="3" t="str">
        <f t="shared" si="65"/>
        <v>Nontoxic</v>
      </c>
      <c r="AS154" s="2">
        <f t="shared" si="66"/>
        <v>94.192377495462793</v>
      </c>
      <c r="AT154" s="4" t="s">
        <v>664</v>
      </c>
      <c r="AU154" s="4" t="s">
        <v>667</v>
      </c>
      <c r="AV154" s="2">
        <f t="shared" si="67"/>
        <v>2</v>
      </c>
      <c r="AW154" s="2">
        <f t="shared" si="68"/>
        <v>2</v>
      </c>
      <c r="AX154" s="2">
        <f t="shared" si="69"/>
        <v>533333333.33333331</v>
      </c>
      <c r="AY154" s="2">
        <f t="shared" si="70"/>
        <v>1200000000</v>
      </c>
      <c r="AZ154" s="2">
        <f t="shared" si="71"/>
        <v>866666666.66666663</v>
      </c>
      <c r="BA154" s="2">
        <f t="shared" si="72"/>
        <v>1.25</v>
      </c>
      <c r="BB154" s="2">
        <f t="shared" si="73"/>
        <v>0.25613666455531076</v>
      </c>
      <c r="BC154" s="2">
        <v>6.6349999999999998</v>
      </c>
      <c r="BD154" s="2" t="str">
        <f t="shared" si="74"/>
        <v>Same Var</v>
      </c>
      <c r="BE154" s="2">
        <f t="shared" si="75"/>
        <v>5.6774995127392728E-3</v>
      </c>
      <c r="BF154" s="2" t="str">
        <f t="shared" si="76"/>
        <v>Sig</v>
      </c>
      <c r="BG154" s="2" t="str">
        <f t="shared" si="77"/>
        <v>Sig</v>
      </c>
      <c r="BH154" s="2" t="str">
        <f t="shared" si="78"/>
        <v>Wilcoxon</v>
      </c>
      <c r="BI154" s="2" t="str">
        <f t="shared" si="79"/>
        <v/>
      </c>
      <c r="BJ154" s="2" t="str">
        <f t="shared" si="80"/>
        <v>NOECToxicLess25</v>
      </c>
    </row>
    <row r="155" spans="1:62" x14ac:dyDescent="0.2">
      <c r="A155" s="1" t="s">
        <v>142</v>
      </c>
      <c r="B155" s="27" t="s">
        <v>1097</v>
      </c>
      <c r="C155" s="28">
        <v>37728</v>
      </c>
      <c r="D155" s="7">
        <v>0.51041666666666663</v>
      </c>
      <c r="E155" s="1">
        <v>0.1</v>
      </c>
      <c r="F155" s="1" t="s">
        <v>57</v>
      </c>
      <c r="G155" s="1" t="s">
        <v>1095</v>
      </c>
      <c r="H155" s="27" t="s">
        <v>886</v>
      </c>
      <c r="I155" s="27" t="s">
        <v>887</v>
      </c>
      <c r="J155" s="27" t="s">
        <v>888</v>
      </c>
      <c r="K155" s="2">
        <v>0.75</v>
      </c>
      <c r="L155" s="2">
        <v>0.25</v>
      </c>
      <c r="M155" s="27">
        <v>1850000</v>
      </c>
      <c r="N155" s="27">
        <v>1810000</v>
      </c>
      <c r="O155" s="27">
        <v>1850000</v>
      </c>
      <c r="P155" s="29"/>
      <c r="Q155" s="29"/>
      <c r="R155" s="29"/>
      <c r="S155" s="29"/>
      <c r="T155" s="29"/>
      <c r="U155" s="29"/>
      <c r="V155" s="29"/>
      <c r="W155" s="29"/>
      <c r="X155" s="29"/>
      <c r="Y155" s="29"/>
      <c r="Z155" s="29"/>
      <c r="AA155" s="29"/>
      <c r="AB155" s="29"/>
      <c r="AC155" s="2">
        <f t="shared" si="54"/>
        <v>1836666.6666666667</v>
      </c>
      <c r="AD155" s="2">
        <f t="shared" si="55"/>
        <v>23094.01076758503</v>
      </c>
      <c r="AE155" s="2">
        <f t="shared" si="56"/>
        <v>3</v>
      </c>
      <c r="AF155" s="27">
        <v>3920000</v>
      </c>
      <c r="AG155" s="27">
        <v>3670000</v>
      </c>
      <c r="AH155" s="27">
        <v>3230000</v>
      </c>
      <c r="AI155" s="29"/>
      <c r="AJ155" s="2">
        <f t="shared" si="57"/>
        <v>3606666.6666666665</v>
      </c>
      <c r="AK155" s="2">
        <f t="shared" si="58"/>
        <v>349332.69720043859</v>
      </c>
      <c r="AL155" s="2">
        <f t="shared" si="59"/>
        <v>3</v>
      </c>
      <c r="AM155" s="2">
        <f t="shared" si="60"/>
        <v>1.6628271604938265E+21</v>
      </c>
      <c r="AN155" s="2">
        <f t="shared" si="61"/>
        <v>8.2734580246913548E+20</v>
      </c>
      <c r="AO155" s="2">
        <f t="shared" si="62"/>
        <v>2</v>
      </c>
      <c r="AP155" s="2">
        <f t="shared" si="63"/>
        <v>11.039026169632988</v>
      </c>
      <c r="AQ155" s="2">
        <f t="shared" si="64"/>
        <v>0.81649658092772592</v>
      </c>
      <c r="AR155" s="3" t="str">
        <f t="shared" si="65"/>
        <v>Nontoxic</v>
      </c>
      <c r="AS155" s="2">
        <f t="shared" si="66"/>
        <v>196.37023593466424</v>
      </c>
      <c r="AT155" s="26" t="s">
        <v>884</v>
      </c>
      <c r="AU155" s="4" t="s">
        <v>666</v>
      </c>
      <c r="AV155" s="2">
        <f t="shared" si="67"/>
        <v>2</v>
      </c>
      <c r="AW155" s="2">
        <f t="shared" si="68"/>
        <v>2</v>
      </c>
      <c r="AX155" s="2">
        <f t="shared" si="69"/>
        <v>533333333.33333331</v>
      </c>
      <c r="AY155" s="2">
        <f t="shared" si="70"/>
        <v>122033333333.33331</v>
      </c>
      <c r="AZ155" s="2">
        <f t="shared" si="71"/>
        <v>61283333333.333321</v>
      </c>
      <c r="BA155" s="2">
        <f t="shared" si="72"/>
        <v>1.25</v>
      </c>
      <c r="BB155" s="2">
        <f t="shared" si="73"/>
        <v>6.488528425796221</v>
      </c>
      <c r="BC155" s="2">
        <v>6.6349999999999998</v>
      </c>
      <c r="BD155" s="2" t="str">
        <f t="shared" si="74"/>
        <v>Same Var</v>
      </c>
      <c r="BE155" s="2">
        <f t="shared" si="75"/>
        <v>4.6869049365408876E-4</v>
      </c>
      <c r="BF155" s="2" t="str">
        <f t="shared" si="76"/>
        <v>NS</v>
      </c>
      <c r="BG155" s="2" t="str">
        <f t="shared" si="77"/>
        <v>NS</v>
      </c>
      <c r="BH155" s="2" t="str">
        <f t="shared" si="78"/>
        <v/>
      </c>
      <c r="BI155" s="2" t="str">
        <f t="shared" si="79"/>
        <v/>
      </c>
      <c r="BJ155" s="2" t="str">
        <f t="shared" si="80"/>
        <v/>
      </c>
    </row>
    <row r="156" spans="1:62" x14ac:dyDescent="0.2">
      <c r="A156" s="1" t="s">
        <v>926</v>
      </c>
      <c r="B156" s="27" t="s">
        <v>1216</v>
      </c>
      <c r="C156" s="28">
        <v>39330</v>
      </c>
      <c r="D156" s="7">
        <v>0.54861111111111116</v>
      </c>
      <c r="E156" s="1">
        <v>0.1</v>
      </c>
      <c r="F156" s="1" t="s">
        <v>57</v>
      </c>
      <c r="G156" s="1" t="s">
        <v>1218</v>
      </c>
      <c r="H156" s="27" t="s">
        <v>886</v>
      </c>
      <c r="I156" s="27" t="s">
        <v>887</v>
      </c>
      <c r="J156" s="27" t="s">
        <v>888</v>
      </c>
      <c r="K156" s="2">
        <v>0.75</v>
      </c>
      <c r="L156" s="2">
        <v>0.25</v>
      </c>
      <c r="M156" s="27">
        <v>1210000</v>
      </c>
      <c r="N156" s="27">
        <v>1180000</v>
      </c>
      <c r="O156" s="27">
        <v>1170000</v>
      </c>
      <c r="P156" s="27">
        <v>1220000</v>
      </c>
      <c r="Q156" s="29"/>
      <c r="R156" s="29"/>
      <c r="S156" s="29"/>
      <c r="T156" s="29"/>
      <c r="U156" s="29"/>
      <c r="V156" s="29"/>
      <c r="W156" s="29"/>
      <c r="X156" s="29"/>
      <c r="Y156" s="29"/>
      <c r="Z156" s="29"/>
      <c r="AA156" s="29"/>
      <c r="AB156" s="29"/>
      <c r="AC156" s="2">
        <f t="shared" si="54"/>
        <v>1195000</v>
      </c>
      <c r="AD156" s="2">
        <f t="shared" si="55"/>
        <v>23804.761428476166</v>
      </c>
      <c r="AE156" s="2">
        <f t="shared" si="56"/>
        <v>4</v>
      </c>
      <c r="AF156" s="27">
        <v>1110000</v>
      </c>
      <c r="AG156" s="27">
        <v>1060000</v>
      </c>
      <c r="AH156" s="27">
        <v>1040000</v>
      </c>
      <c r="AI156" s="27">
        <v>1020000</v>
      </c>
      <c r="AJ156" s="2">
        <f t="shared" si="57"/>
        <v>1057500</v>
      </c>
      <c r="AK156" s="2">
        <f t="shared" si="58"/>
        <v>38622.100754188228</v>
      </c>
      <c r="AL156" s="2">
        <f t="shared" si="59"/>
        <v>4</v>
      </c>
      <c r="AM156" s="2">
        <f t="shared" si="60"/>
        <v>2.0485053168402784E+17</v>
      </c>
      <c r="AN156" s="2">
        <f t="shared" si="61"/>
        <v>4.8472312644675944E+16</v>
      </c>
      <c r="AO156" s="2">
        <f t="shared" si="62"/>
        <v>4</v>
      </c>
      <c r="AP156" s="2">
        <f t="shared" si="63"/>
        <v>7.5794981175942304</v>
      </c>
      <c r="AQ156" s="2">
        <f t="shared" si="64"/>
        <v>0.74069708411268287</v>
      </c>
      <c r="AR156" s="3" t="str">
        <f t="shared" si="65"/>
        <v>Nontoxic</v>
      </c>
      <c r="AS156" s="2">
        <f t="shared" si="66"/>
        <v>88.493723849372387</v>
      </c>
      <c r="AT156" s="4" t="s">
        <v>663</v>
      </c>
      <c r="AV156" s="2">
        <f t="shared" si="67"/>
        <v>3</v>
      </c>
      <c r="AW156" s="2">
        <f t="shared" si="68"/>
        <v>3</v>
      </c>
      <c r="AX156" s="2">
        <f t="shared" si="69"/>
        <v>566666666.66666663</v>
      </c>
      <c r="AY156" s="2">
        <f t="shared" si="70"/>
        <v>1491666666.666667</v>
      </c>
      <c r="AZ156" s="2">
        <f t="shared" si="71"/>
        <v>1029166666.6666669</v>
      </c>
      <c r="BA156" s="2">
        <f t="shared" si="72"/>
        <v>1.1666666666666667</v>
      </c>
      <c r="BB156" s="2">
        <f t="shared" si="73"/>
        <v>0.58008548859223197</v>
      </c>
      <c r="BC156" s="2">
        <v>6.6349999999999998</v>
      </c>
      <c r="BD156" s="2" t="str">
        <f t="shared" si="74"/>
        <v>Same Var</v>
      </c>
      <c r="BE156" s="2">
        <f t="shared" si="75"/>
        <v>4.5713892173580075E-4</v>
      </c>
      <c r="BF156" s="2" t="str">
        <f t="shared" si="76"/>
        <v>Sig</v>
      </c>
      <c r="BG156" s="2" t="str">
        <f t="shared" si="77"/>
        <v>Sig</v>
      </c>
      <c r="BH156" s="2" t="str">
        <f t="shared" si="78"/>
        <v>Same Var T-test</v>
      </c>
      <c r="BI156" s="2" t="str">
        <f t="shared" si="79"/>
        <v/>
      </c>
      <c r="BJ156" s="2" t="str">
        <f t="shared" si="80"/>
        <v>NOECToxicLess25</v>
      </c>
    </row>
    <row r="157" spans="1:62" x14ac:dyDescent="0.2">
      <c r="A157" s="1" t="s">
        <v>926</v>
      </c>
      <c r="B157" s="27" t="s">
        <v>1222</v>
      </c>
      <c r="C157" s="28">
        <v>39330</v>
      </c>
      <c r="D157" s="7">
        <v>0.33333333333333331</v>
      </c>
      <c r="E157" s="1">
        <v>0.1</v>
      </c>
      <c r="F157" s="1" t="s">
        <v>57</v>
      </c>
      <c r="G157" s="1" t="s">
        <v>1218</v>
      </c>
      <c r="H157" s="27" t="s">
        <v>886</v>
      </c>
      <c r="I157" s="27" t="s">
        <v>887</v>
      </c>
      <c r="J157" s="27" t="s">
        <v>888</v>
      </c>
      <c r="K157" s="2">
        <v>0.75</v>
      </c>
      <c r="L157" s="2">
        <v>0.25</v>
      </c>
      <c r="M157" s="27">
        <v>1210000</v>
      </c>
      <c r="N157" s="27">
        <v>1180000</v>
      </c>
      <c r="O157" s="27">
        <v>1170000</v>
      </c>
      <c r="P157" s="27">
        <v>1220000</v>
      </c>
      <c r="Q157" s="29"/>
      <c r="R157" s="29"/>
      <c r="S157" s="29"/>
      <c r="T157" s="29"/>
      <c r="U157" s="29"/>
      <c r="V157" s="29"/>
      <c r="W157" s="29"/>
      <c r="X157" s="29"/>
      <c r="Y157" s="29"/>
      <c r="Z157" s="29"/>
      <c r="AA157" s="29"/>
      <c r="AB157" s="29"/>
      <c r="AC157" s="2">
        <f t="shared" si="54"/>
        <v>1195000</v>
      </c>
      <c r="AD157" s="2">
        <f t="shared" si="55"/>
        <v>23804.761428476166</v>
      </c>
      <c r="AE157" s="2">
        <f t="shared" si="56"/>
        <v>4</v>
      </c>
      <c r="AF157" s="27">
        <v>1040000</v>
      </c>
      <c r="AG157" s="27">
        <v>1150000</v>
      </c>
      <c r="AH157" s="27">
        <v>1030000</v>
      </c>
      <c r="AI157" s="27">
        <v>956000</v>
      </c>
      <c r="AJ157" s="2">
        <f t="shared" si="57"/>
        <v>1044000</v>
      </c>
      <c r="AK157" s="2">
        <f t="shared" si="58"/>
        <v>79983.331596860429</v>
      </c>
      <c r="AL157" s="2">
        <f t="shared" si="59"/>
        <v>4</v>
      </c>
      <c r="AM157" s="2">
        <f t="shared" si="60"/>
        <v>2.81911095876736E+18</v>
      </c>
      <c r="AN157" s="2">
        <f t="shared" si="61"/>
        <v>8.5473906958912E+17</v>
      </c>
      <c r="AO157" s="2">
        <f t="shared" si="62"/>
        <v>3</v>
      </c>
      <c r="AP157" s="2">
        <f t="shared" si="63"/>
        <v>3.6057818396872632</v>
      </c>
      <c r="AQ157" s="2">
        <f t="shared" si="64"/>
        <v>0.76489232840434507</v>
      </c>
      <c r="AR157" s="3" t="str">
        <f t="shared" si="65"/>
        <v>Nontoxic</v>
      </c>
      <c r="AS157" s="2">
        <f t="shared" si="66"/>
        <v>87.364016736401666</v>
      </c>
      <c r="AT157" s="4" t="s">
        <v>663</v>
      </c>
      <c r="AV157" s="2">
        <f t="shared" si="67"/>
        <v>3</v>
      </c>
      <c r="AW157" s="2">
        <f t="shared" si="68"/>
        <v>3</v>
      </c>
      <c r="AX157" s="2">
        <f t="shared" si="69"/>
        <v>566666666.66666663</v>
      </c>
      <c r="AY157" s="2">
        <f t="shared" si="70"/>
        <v>6397333333.3333321</v>
      </c>
      <c r="AZ157" s="2">
        <f t="shared" si="71"/>
        <v>3481999999.9999995</v>
      </c>
      <c r="BA157" s="2">
        <f t="shared" si="72"/>
        <v>1.1666666666666667</v>
      </c>
      <c r="BB157" s="2">
        <f t="shared" si="73"/>
        <v>3.1045281002451146</v>
      </c>
      <c r="BC157" s="2">
        <v>6.6349999999999998</v>
      </c>
      <c r="BD157" s="2" t="str">
        <f t="shared" si="74"/>
        <v>Same Var</v>
      </c>
      <c r="BE157" s="2">
        <f t="shared" si="75"/>
        <v>5.5558455123446262E-3</v>
      </c>
      <c r="BF157" s="2" t="str">
        <f t="shared" si="76"/>
        <v>Sig</v>
      </c>
      <c r="BG157" s="2" t="str">
        <f t="shared" si="77"/>
        <v>Sig</v>
      </c>
      <c r="BH157" s="2" t="str">
        <f t="shared" si="78"/>
        <v>Same Var T-test</v>
      </c>
      <c r="BI157" s="2" t="str">
        <f t="shared" si="79"/>
        <v/>
      </c>
      <c r="BJ157" s="2" t="str">
        <f t="shared" si="80"/>
        <v>NOECToxicLess25</v>
      </c>
    </row>
    <row r="158" spans="1:62" x14ac:dyDescent="0.2">
      <c r="A158" s="1" t="s">
        <v>926</v>
      </c>
      <c r="B158" s="27" t="s">
        <v>1223</v>
      </c>
      <c r="C158" s="28">
        <v>39330</v>
      </c>
      <c r="D158" s="7">
        <v>0.36805555555555558</v>
      </c>
      <c r="E158" s="1">
        <v>0.1</v>
      </c>
      <c r="F158" s="1" t="s">
        <v>57</v>
      </c>
      <c r="G158" s="1" t="s">
        <v>1218</v>
      </c>
      <c r="H158" s="27" t="s">
        <v>886</v>
      </c>
      <c r="I158" s="27" t="s">
        <v>887</v>
      </c>
      <c r="J158" s="27" t="s">
        <v>888</v>
      </c>
      <c r="K158" s="2">
        <v>0.75</v>
      </c>
      <c r="L158" s="2">
        <v>0.25</v>
      </c>
      <c r="M158" s="27">
        <v>1210000</v>
      </c>
      <c r="N158" s="27">
        <v>1180000</v>
      </c>
      <c r="O158" s="27">
        <v>1170000</v>
      </c>
      <c r="P158" s="27">
        <v>1220000</v>
      </c>
      <c r="Q158" s="29"/>
      <c r="R158" s="29"/>
      <c r="S158" s="29"/>
      <c r="T158" s="29"/>
      <c r="U158" s="29"/>
      <c r="V158" s="29"/>
      <c r="W158" s="29"/>
      <c r="X158" s="29"/>
      <c r="Y158" s="29"/>
      <c r="Z158" s="29"/>
      <c r="AA158" s="29"/>
      <c r="AB158" s="29"/>
      <c r="AC158" s="2">
        <f t="shared" si="54"/>
        <v>1195000</v>
      </c>
      <c r="AD158" s="2">
        <f t="shared" si="55"/>
        <v>23804.761428476166</v>
      </c>
      <c r="AE158" s="2">
        <f t="shared" si="56"/>
        <v>4</v>
      </c>
      <c r="AF158" s="27">
        <v>849000</v>
      </c>
      <c r="AG158" s="27">
        <v>871000</v>
      </c>
      <c r="AH158" s="27">
        <v>902000</v>
      </c>
      <c r="AI158" s="27">
        <v>966000</v>
      </c>
      <c r="AJ158" s="2">
        <f t="shared" si="57"/>
        <v>897000</v>
      </c>
      <c r="AK158" s="2">
        <f t="shared" si="58"/>
        <v>50878.941288775524</v>
      </c>
      <c r="AL158" s="2">
        <f t="shared" si="59"/>
        <v>4</v>
      </c>
      <c r="AM158" s="2">
        <f t="shared" si="60"/>
        <v>5.2831697960069453E+17</v>
      </c>
      <c r="AN158" s="2">
        <f t="shared" si="61"/>
        <v>1.4172493070023152E+17</v>
      </c>
      <c r="AO158" s="2">
        <f t="shared" si="62"/>
        <v>4</v>
      </c>
      <c r="AP158" s="2">
        <f t="shared" si="63"/>
        <v>2.7818750613988648E-2</v>
      </c>
      <c r="AQ158" s="2">
        <f t="shared" si="64"/>
        <v>0.74069708411268287</v>
      </c>
      <c r="AR158" s="3" t="str">
        <f t="shared" si="65"/>
        <v>Toxic</v>
      </c>
      <c r="AS158" s="2">
        <f t="shared" si="66"/>
        <v>75.062761506276161</v>
      </c>
      <c r="AT158" s="4" t="s">
        <v>663</v>
      </c>
      <c r="AV158" s="2">
        <f t="shared" si="67"/>
        <v>3</v>
      </c>
      <c r="AW158" s="2">
        <f t="shared" si="68"/>
        <v>3</v>
      </c>
      <c r="AX158" s="2">
        <f t="shared" si="69"/>
        <v>566666666.66666663</v>
      </c>
      <c r="AY158" s="2">
        <f t="shared" si="70"/>
        <v>2588666666.666667</v>
      </c>
      <c r="AZ158" s="2">
        <f t="shared" si="71"/>
        <v>1577666666.6666667</v>
      </c>
      <c r="BA158" s="2">
        <f t="shared" si="72"/>
        <v>1.1666666666666667</v>
      </c>
      <c r="BB158" s="2">
        <f t="shared" si="73"/>
        <v>1.3596043357969083</v>
      </c>
      <c r="BC158" s="2">
        <v>6.6349999999999998</v>
      </c>
      <c r="BD158" s="2" t="str">
        <f t="shared" si="74"/>
        <v>Same Var</v>
      </c>
      <c r="BE158" s="2">
        <f t="shared" si="75"/>
        <v>2.0639407831504377E-5</v>
      </c>
      <c r="BF158" s="2" t="str">
        <f t="shared" si="76"/>
        <v>Sig</v>
      </c>
      <c r="BG158" s="2" t="str">
        <f t="shared" si="77"/>
        <v>Sig</v>
      </c>
      <c r="BH158" s="2" t="str">
        <f t="shared" si="78"/>
        <v>Same Var T-test</v>
      </c>
      <c r="BI158" s="2" t="str">
        <f t="shared" si="79"/>
        <v>TSTToxicLess25</v>
      </c>
      <c r="BJ158" s="2" t="str">
        <f t="shared" si="80"/>
        <v>NOECToxicLess25</v>
      </c>
    </row>
    <row r="159" spans="1:62" x14ac:dyDescent="0.2">
      <c r="A159" s="1" t="s">
        <v>926</v>
      </c>
      <c r="B159" s="27" t="s">
        <v>1224</v>
      </c>
      <c r="C159" s="28">
        <v>39330</v>
      </c>
      <c r="D159" s="7">
        <v>0.40277777777777779</v>
      </c>
      <c r="E159" s="1">
        <v>0.1</v>
      </c>
      <c r="F159" s="1" t="s">
        <v>57</v>
      </c>
      <c r="G159" s="1" t="s">
        <v>1218</v>
      </c>
      <c r="H159" s="27" t="s">
        <v>886</v>
      </c>
      <c r="I159" s="27" t="s">
        <v>887</v>
      </c>
      <c r="J159" s="27" t="s">
        <v>888</v>
      </c>
      <c r="K159" s="2">
        <v>0.75</v>
      </c>
      <c r="L159" s="2">
        <v>0.25</v>
      </c>
      <c r="M159" s="27">
        <v>1210000</v>
      </c>
      <c r="N159" s="27">
        <v>1180000</v>
      </c>
      <c r="O159" s="27">
        <v>1170000</v>
      </c>
      <c r="P159" s="27">
        <v>1220000</v>
      </c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">
        <f t="shared" si="54"/>
        <v>1195000</v>
      </c>
      <c r="AD159" s="2">
        <f t="shared" si="55"/>
        <v>23804.761428476166</v>
      </c>
      <c r="AE159" s="2">
        <f t="shared" si="56"/>
        <v>4</v>
      </c>
      <c r="AF159" s="27">
        <v>1260000</v>
      </c>
      <c r="AG159" s="27">
        <v>1280000</v>
      </c>
      <c r="AH159" s="27">
        <v>1320000</v>
      </c>
      <c r="AI159" s="27">
        <v>1250000</v>
      </c>
      <c r="AJ159" s="2">
        <f t="shared" si="57"/>
        <v>1277500</v>
      </c>
      <c r="AK159" s="2">
        <f t="shared" si="58"/>
        <v>30956.959368344516</v>
      </c>
      <c r="AL159" s="2">
        <f t="shared" si="59"/>
        <v>4</v>
      </c>
      <c r="AM159" s="2">
        <f t="shared" si="60"/>
        <v>1.0193386501736114E+17</v>
      </c>
      <c r="AN159" s="2">
        <f t="shared" si="61"/>
        <v>2.1250090422453704E+16</v>
      </c>
      <c r="AO159" s="2">
        <f t="shared" si="62"/>
        <v>5</v>
      </c>
      <c r="AP159" s="2">
        <f t="shared" si="63"/>
        <v>21.336846332559308</v>
      </c>
      <c r="AQ159" s="2">
        <f t="shared" si="64"/>
        <v>0.72668684380042159</v>
      </c>
      <c r="AR159" s="3" t="str">
        <f t="shared" si="65"/>
        <v>Nontoxic</v>
      </c>
      <c r="AS159" s="2">
        <f t="shared" si="66"/>
        <v>106.90376569037656</v>
      </c>
      <c r="AT159" s="26" t="s">
        <v>884</v>
      </c>
      <c r="AU159" s="4" t="s">
        <v>666</v>
      </c>
      <c r="AV159" s="2">
        <f t="shared" si="67"/>
        <v>3</v>
      </c>
      <c r="AW159" s="2">
        <f t="shared" si="68"/>
        <v>3</v>
      </c>
      <c r="AX159" s="2">
        <f t="shared" si="69"/>
        <v>566666666.66666663</v>
      </c>
      <c r="AY159" s="2">
        <f t="shared" si="70"/>
        <v>958333333.33333337</v>
      </c>
      <c r="AZ159" s="2">
        <f t="shared" si="71"/>
        <v>762500000</v>
      </c>
      <c r="BA159" s="2">
        <f t="shared" si="72"/>
        <v>1.1666666666666667</v>
      </c>
      <c r="BB159" s="2">
        <f t="shared" si="73"/>
        <v>0.17546942834638504</v>
      </c>
      <c r="BC159" s="2">
        <v>6.6349999999999998</v>
      </c>
      <c r="BD159" s="2" t="str">
        <f t="shared" si="74"/>
        <v>Same Var</v>
      </c>
      <c r="BE159" s="2">
        <f t="shared" si="75"/>
        <v>2.7646397083792161E-3</v>
      </c>
      <c r="BF159" s="2" t="str">
        <f t="shared" si="76"/>
        <v>NS</v>
      </c>
      <c r="BG159" s="2" t="str">
        <f t="shared" si="77"/>
        <v>NS</v>
      </c>
      <c r="BH159" s="2" t="str">
        <f t="shared" si="78"/>
        <v/>
      </c>
      <c r="BI159" s="2" t="str">
        <f t="shared" si="79"/>
        <v/>
      </c>
      <c r="BJ159" s="2" t="str">
        <f t="shared" si="80"/>
        <v/>
      </c>
    </row>
    <row r="160" spans="1:62" x14ac:dyDescent="0.2">
      <c r="A160" s="1" t="s">
        <v>926</v>
      </c>
      <c r="B160" s="27" t="s">
        <v>1225</v>
      </c>
      <c r="C160" s="28">
        <v>39330</v>
      </c>
      <c r="D160" s="7">
        <v>0.47222222222222221</v>
      </c>
      <c r="E160" s="1">
        <v>0.1</v>
      </c>
      <c r="F160" s="1" t="s">
        <v>57</v>
      </c>
      <c r="G160" s="1" t="s">
        <v>1218</v>
      </c>
      <c r="H160" s="27" t="s">
        <v>886</v>
      </c>
      <c r="I160" s="27" t="s">
        <v>887</v>
      </c>
      <c r="J160" s="27" t="s">
        <v>888</v>
      </c>
      <c r="K160" s="2">
        <v>0.75</v>
      </c>
      <c r="L160" s="2">
        <v>0.25</v>
      </c>
      <c r="M160" s="27">
        <v>1210000</v>
      </c>
      <c r="N160" s="27">
        <v>1180000</v>
      </c>
      <c r="O160" s="27">
        <v>1170000</v>
      </c>
      <c r="P160" s="27">
        <v>1220000</v>
      </c>
      <c r="Q160" s="29"/>
      <c r="R160" s="29"/>
      <c r="S160" s="29"/>
      <c r="T160" s="29"/>
      <c r="U160" s="29"/>
      <c r="V160" s="29"/>
      <c r="W160" s="29"/>
      <c r="X160" s="29"/>
      <c r="Y160" s="29"/>
      <c r="Z160" s="29"/>
      <c r="AA160" s="29"/>
      <c r="AB160" s="29"/>
      <c r="AC160" s="2">
        <f t="shared" si="54"/>
        <v>1195000</v>
      </c>
      <c r="AD160" s="2">
        <f t="shared" si="55"/>
        <v>23804.761428476166</v>
      </c>
      <c r="AE160" s="2">
        <f t="shared" si="56"/>
        <v>4</v>
      </c>
      <c r="AF160" s="27">
        <v>1040000</v>
      </c>
      <c r="AG160" s="27">
        <v>1050000</v>
      </c>
      <c r="AH160" s="27">
        <v>987000</v>
      </c>
      <c r="AI160" s="27">
        <v>977000</v>
      </c>
      <c r="AJ160" s="2">
        <f t="shared" si="57"/>
        <v>1013500</v>
      </c>
      <c r="AK160" s="2">
        <f t="shared" si="58"/>
        <v>36828.431046317099</v>
      </c>
      <c r="AL160" s="2">
        <f t="shared" si="59"/>
        <v>4</v>
      </c>
      <c r="AM160" s="2">
        <f t="shared" si="60"/>
        <v>1.7536901085069443E+17</v>
      </c>
      <c r="AN160" s="2">
        <f t="shared" si="61"/>
        <v>4.0442534866898144E+16</v>
      </c>
      <c r="AO160" s="2">
        <f t="shared" si="62"/>
        <v>4</v>
      </c>
      <c r="AP160" s="2">
        <f t="shared" si="63"/>
        <v>5.7296044146104004</v>
      </c>
      <c r="AQ160" s="2">
        <f t="shared" si="64"/>
        <v>0.74069708411268287</v>
      </c>
      <c r="AR160" s="3" t="str">
        <f t="shared" si="65"/>
        <v>Nontoxic</v>
      </c>
      <c r="AS160" s="2">
        <f t="shared" si="66"/>
        <v>84.811715481171547</v>
      </c>
      <c r="AT160" s="4" t="s">
        <v>663</v>
      </c>
      <c r="AV160" s="2">
        <f t="shared" si="67"/>
        <v>3</v>
      </c>
      <c r="AW160" s="2">
        <f t="shared" si="68"/>
        <v>3</v>
      </c>
      <c r="AX160" s="2">
        <f t="shared" si="69"/>
        <v>566666666.66666663</v>
      </c>
      <c r="AY160" s="2">
        <f t="shared" si="70"/>
        <v>1356333333.3333333</v>
      </c>
      <c r="AZ160" s="2">
        <f t="shared" si="71"/>
        <v>961500000</v>
      </c>
      <c r="BA160" s="2">
        <f t="shared" si="72"/>
        <v>1.1666666666666667</v>
      </c>
      <c r="BB160" s="2">
        <f t="shared" si="73"/>
        <v>0.47488533260886762</v>
      </c>
      <c r="BC160" s="2">
        <v>6.6349999999999998</v>
      </c>
      <c r="BD160" s="2" t="str">
        <f t="shared" si="74"/>
        <v>Same Var</v>
      </c>
      <c r="BE160" s="2">
        <f t="shared" si="75"/>
        <v>8.4135373541368633E-5</v>
      </c>
      <c r="BF160" s="2" t="str">
        <f t="shared" si="76"/>
        <v>Sig</v>
      </c>
      <c r="BG160" s="2" t="str">
        <f t="shared" si="77"/>
        <v>Sig</v>
      </c>
      <c r="BH160" s="2" t="str">
        <f t="shared" si="78"/>
        <v>Same Var T-test</v>
      </c>
      <c r="BI160" s="2" t="str">
        <f t="shared" si="79"/>
        <v/>
      </c>
      <c r="BJ160" s="2" t="str">
        <f t="shared" si="80"/>
        <v>NOECToxicLess25</v>
      </c>
    </row>
    <row r="161" spans="1:62" x14ac:dyDescent="0.2">
      <c r="A161" s="1" t="s">
        <v>926</v>
      </c>
      <c r="B161" s="27" t="s">
        <v>1226</v>
      </c>
      <c r="C161" s="28">
        <v>39330</v>
      </c>
      <c r="D161" s="7">
        <v>0.51388888888888884</v>
      </c>
      <c r="E161" s="1">
        <v>0.1</v>
      </c>
      <c r="F161" s="1" t="s">
        <v>57</v>
      </c>
      <c r="G161" s="1" t="s">
        <v>1218</v>
      </c>
      <c r="H161" s="27" t="s">
        <v>886</v>
      </c>
      <c r="I161" s="27" t="s">
        <v>887</v>
      </c>
      <c r="J161" s="27" t="s">
        <v>888</v>
      </c>
      <c r="K161" s="2">
        <v>0.75</v>
      </c>
      <c r="L161" s="2">
        <v>0.25</v>
      </c>
      <c r="M161" s="27">
        <v>1210000</v>
      </c>
      <c r="N161" s="27">
        <v>1180000</v>
      </c>
      <c r="O161" s="27">
        <v>1170000</v>
      </c>
      <c r="P161" s="27">
        <v>1220000</v>
      </c>
      <c r="Q161" s="29"/>
      <c r="R161" s="29"/>
      <c r="S161" s="29"/>
      <c r="T161" s="29"/>
      <c r="U161" s="29"/>
      <c r="V161" s="29"/>
      <c r="W161" s="29"/>
      <c r="X161" s="29"/>
      <c r="Y161" s="29"/>
      <c r="Z161" s="29"/>
      <c r="AA161" s="29"/>
      <c r="AB161" s="29"/>
      <c r="AC161" s="2">
        <f t="shared" si="54"/>
        <v>1195000</v>
      </c>
      <c r="AD161" s="2">
        <f t="shared" si="55"/>
        <v>23804.761428476166</v>
      </c>
      <c r="AE161" s="2">
        <f t="shared" si="56"/>
        <v>4</v>
      </c>
      <c r="AF161" s="27">
        <v>987000</v>
      </c>
      <c r="AG161" s="27">
        <v>945000</v>
      </c>
      <c r="AH161" s="27">
        <v>924000</v>
      </c>
      <c r="AI161" s="27">
        <v>945000</v>
      </c>
      <c r="AJ161" s="2">
        <f t="shared" si="57"/>
        <v>950250</v>
      </c>
      <c r="AK161" s="2">
        <f t="shared" si="58"/>
        <v>26424.420523447625</v>
      </c>
      <c r="AL161" s="2">
        <f t="shared" si="59"/>
        <v>4</v>
      </c>
      <c r="AM161" s="2">
        <f t="shared" si="60"/>
        <v>6.46430625E+16</v>
      </c>
      <c r="AN161" s="2">
        <f t="shared" si="61"/>
        <v>1.22740546875E+16</v>
      </c>
      <c r="AO161" s="2">
        <f t="shared" si="62"/>
        <v>5</v>
      </c>
      <c r="AP161" s="2">
        <f t="shared" si="63"/>
        <v>3.3865951261809499</v>
      </c>
      <c r="AQ161" s="2">
        <f t="shared" si="64"/>
        <v>0.72668684380042159</v>
      </c>
      <c r="AR161" s="3" t="str">
        <f t="shared" si="65"/>
        <v>Nontoxic</v>
      </c>
      <c r="AS161" s="2">
        <f t="shared" si="66"/>
        <v>79.518828451882854</v>
      </c>
      <c r="AT161" s="4" t="s">
        <v>663</v>
      </c>
      <c r="AV161" s="2">
        <f t="shared" si="67"/>
        <v>3</v>
      </c>
      <c r="AW161" s="2">
        <f t="shared" si="68"/>
        <v>3</v>
      </c>
      <c r="AX161" s="2">
        <f t="shared" si="69"/>
        <v>566666666.66666663</v>
      </c>
      <c r="AY161" s="2">
        <f t="shared" si="70"/>
        <v>698250000</v>
      </c>
      <c r="AZ161" s="2">
        <f t="shared" si="71"/>
        <v>632458333.33333337</v>
      </c>
      <c r="BA161" s="2">
        <f t="shared" si="72"/>
        <v>1.1666666666666667</v>
      </c>
      <c r="BB161" s="2">
        <f t="shared" si="73"/>
        <v>2.7977755773459224E-2</v>
      </c>
      <c r="BC161" s="2">
        <v>6.6349999999999998</v>
      </c>
      <c r="BD161" s="2" t="str">
        <f t="shared" si="74"/>
        <v>Same Var</v>
      </c>
      <c r="BE161" s="2">
        <f t="shared" si="75"/>
        <v>4.5748834646859918E-6</v>
      </c>
      <c r="BF161" s="2" t="str">
        <f t="shared" si="76"/>
        <v>Sig</v>
      </c>
      <c r="BG161" s="2" t="str">
        <f t="shared" si="77"/>
        <v>Sig</v>
      </c>
      <c r="BH161" s="2" t="str">
        <f t="shared" si="78"/>
        <v>Same Var T-test</v>
      </c>
      <c r="BI161" s="2" t="str">
        <f t="shared" si="79"/>
        <v/>
      </c>
      <c r="BJ161" s="2" t="str">
        <f t="shared" si="80"/>
        <v>NOECToxicLess25</v>
      </c>
    </row>
    <row r="162" spans="1:62" x14ac:dyDescent="0.2">
      <c r="A162" s="1" t="s">
        <v>926</v>
      </c>
      <c r="B162" s="27" t="s">
        <v>1227</v>
      </c>
      <c r="C162" s="28">
        <v>39330</v>
      </c>
      <c r="D162" s="7">
        <v>0.59027777777777779</v>
      </c>
      <c r="E162" s="1">
        <v>0.1</v>
      </c>
      <c r="F162" s="1" t="s">
        <v>57</v>
      </c>
      <c r="G162" s="1" t="s">
        <v>1218</v>
      </c>
      <c r="H162" s="27" t="s">
        <v>886</v>
      </c>
      <c r="I162" s="27" t="s">
        <v>887</v>
      </c>
      <c r="J162" s="27" t="s">
        <v>888</v>
      </c>
      <c r="K162" s="2">
        <v>0.75</v>
      </c>
      <c r="L162" s="2">
        <v>0.25</v>
      </c>
      <c r="M162" s="27">
        <v>1210000</v>
      </c>
      <c r="N162" s="27">
        <v>1180000</v>
      </c>
      <c r="O162" s="27">
        <v>1170000</v>
      </c>
      <c r="P162" s="27">
        <v>1220000</v>
      </c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">
        <f t="shared" si="54"/>
        <v>1195000</v>
      </c>
      <c r="AD162" s="2">
        <f t="shared" si="55"/>
        <v>23804.761428476166</v>
      </c>
      <c r="AE162" s="2">
        <f t="shared" si="56"/>
        <v>4</v>
      </c>
      <c r="AF162" s="27">
        <v>977000</v>
      </c>
      <c r="AG162" s="27">
        <v>1080000</v>
      </c>
      <c r="AH162" s="27">
        <v>1040000</v>
      </c>
      <c r="AI162" s="27">
        <v>966000</v>
      </c>
      <c r="AJ162" s="2">
        <f t="shared" si="57"/>
        <v>1015750</v>
      </c>
      <c r="AK162" s="2">
        <f t="shared" si="58"/>
        <v>53829.205208077648</v>
      </c>
      <c r="AL162" s="2">
        <f t="shared" si="59"/>
        <v>4</v>
      </c>
      <c r="AM162" s="2">
        <f t="shared" si="60"/>
        <v>6.4655000694444467E+17</v>
      </c>
      <c r="AN162" s="2">
        <f t="shared" si="61"/>
        <v>1.7703314033564819E+17</v>
      </c>
      <c r="AO162" s="2">
        <f t="shared" si="62"/>
        <v>4</v>
      </c>
      <c r="AP162" s="2">
        <f t="shared" si="63"/>
        <v>4.2142216616960448</v>
      </c>
      <c r="AQ162" s="2">
        <f t="shared" si="64"/>
        <v>0.74069708411268287</v>
      </c>
      <c r="AR162" s="3" t="str">
        <f t="shared" si="65"/>
        <v>Nontoxic</v>
      </c>
      <c r="AS162" s="2">
        <f t="shared" si="66"/>
        <v>85</v>
      </c>
      <c r="AT162" s="4" t="s">
        <v>663</v>
      </c>
      <c r="AV162" s="2">
        <f t="shared" si="67"/>
        <v>3</v>
      </c>
      <c r="AW162" s="2">
        <f t="shared" si="68"/>
        <v>3</v>
      </c>
      <c r="AX162" s="2">
        <f t="shared" si="69"/>
        <v>566666666.66666663</v>
      </c>
      <c r="AY162" s="2">
        <f t="shared" si="70"/>
        <v>2897583333.333334</v>
      </c>
      <c r="AZ162" s="2">
        <f t="shared" si="71"/>
        <v>1732125000.0000002</v>
      </c>
      <c r="BA162" s="2">
        <f t="shared" si="72"/>
        <v>1.1666666666666667</v>
      </c>
      <c r="BB162" s="2">
        <f t="shared" si="73"/>
        <v>1.5500698411772027</v>
      </c>
      <c r="BC162" s="2">
        <v>6.6349999999999998</v>
      </c>
      <c r="BD162" s="2" t="str">
        <f t="shared" si="74"/>
        <v>Same Var</v>
      </c>
      <c r="BE162" s="2">
        <f t="shared" si="75"/>
        <v>4.4559906181870242E-4</v>
      </c>
      <c r="BF162" s="2" t="str">
        <f t="shared" si="76"/>
        <v>Sig</v>
      </c>
      <c r="BG162" s="2" t="str">
        <f t="shared" si="77"/>
        <v>Sig</v>
      </c>
      <c r="BH162" s="2" t="str">
        <f t="shared" si="78"/>
        <v>Same Var T-test</v>
      </c>
      <c r="BI162" s="2" t="str">
        <f t="shared" si="79"/>
        <v/>
      </c>
      <c r="BJ162" s="2" t="str">
        <f t="shared" si="80"/>
        <v>NOECToxicLess25</v>
      </c>
    </row>
    <row r="163" spans="1:62" x14ac:dyDescent="0.2">
      <c r="A163" s="1" t="s">
        <v>142</v>
      </c>
      <c r="B163" s="27" t="s">
        <v>293</v>
      </c>
      <c r="C163" s="28">
        <v>39687</v>
      </c>
      <c r="D163" s="7">
        <v>0.41319444444444442</v>
      </c>
      <c r="E163" s="1">
        <v>0.1</v>
      </c>
      <c r="F163" s="1" t="s">
        <v>57</v>
      </c>
      <c r="G163" s="1" t="s">
        <v>923</v>
      </c>
      <c r="H163" s="27" t="s">
        <v>886</v>
      </c>
      <c r="I163" s="27" t="s">
        <v>887</v>
      </c>
      <c r="J163" s="27" t="s">
        <v>888</v>
      </c>
      <c r="K163" s="2">
        <v>0.75</v>
      </c>
      <c r="L163" s="2">
        <v>0.25</v>
      </c>
      <c r="M163" s="27">
        <v>2341500</v>
      </c>
      <c r="N163" s="27">
        <v>2311600</v>
      </c>
      <c r="O163" s="27">
        <v>2337100</v>
      </c>
      <c r="P163" s="27">
        <v>2374300</v>
      </c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">
        <f t="shared" si="54"/>
        <v>2341125</v>
      </c>
      <c r="AD163" s="2">
        <f t="shared" si="55"/>
        <v>25746.50461713201</v>
      </c>
      <c r="AE163" s="2">
        <f t="shared" si="56"/>
        <v>4</v>
      </c>
      <c r="AF163" s="27">
        <v>843070</v>
      </c>
      <c r="AG163" s="27">
        <v>624050</v>
      </c>
      <c r="AH163" s="27">
        <v>948510</v>
      </c>
      <c r="AI163" s="27">
        <v>922430</v>
      </c>
      <c r="AJ163" s="2">
        <f t="shared" si="57"/>
        <v>834515</v>
      </c>
      <c r="AK163" s="2">
        <f t="shared" si="58"/>
        <v>147300.83898833254</v>
      </c>
      <c r="AL163" s="2">
        <f t="shared" si="59"/>
        <v>4</v>
      </c>
      <c r="AM163" s="2">
        <f t="shared" si="60"/>
        <v>3.0443933410967097E+19</v>
      </c>
      <c r="AN163" s="2">
        <f t="shared" si="61"/>
        <v>9.8108781705100063E+18</v>
      </c>
      <c r="AO163" s="2">
        <f t="shared" si="62"/>
        <v>3</v>
      </c>
      <c r="AP163" s="2">
        <f t="shared" si="63"/>
        <v>-12.403362388997401</v>
      </c>
      <c r="AQ163" s="2">
        <f t="shared" si="64"/>
        <v>0.76489232840434507</v>
      </c>
      <c r="AR163" s="3" t="str">
        <f t="shared" si="65"/>
        <v>Toxic</v>
      </c>
      <c r="AS163" s="2">
        <f t="shared" si="66"/>
        <v>35.645896737679536</v>
      </c>
      <c r="AT163" s="4" t="s">
        <v>663</v>
      </c>
      <c r="AV163" s="2">
        <f t="shared" si="67"/>
        <v>3</v>
      </c>
      <c r="AW163" s="2">
        <f t="shared" si="68"/>
        <v>3</v>
      </c>
      <c r="AX163" s="2">
        <f t="shared" si="69"/>
        <v>662882499.99999988</v>
      </c>
      <c r="AY163" s="2">
        <f t="shared" si="70"/>
        <v>21697537166.666668</v>
      </c>
      <c r="AZ163" s="2">
        <f t="shared" si="71"/>
        <v>11180209833.333334</v>
      </c>
      <c r="BA163" s="2">
        <f t="shared" si="72"/>
        <v>1.1666666666666667</v>
      </c>
      <c r="BB163" s="2">
        <f t="shared" si="73"/>
        <v>5.5600694797559438</v>
      </c>
      <c r="BC163" s="2">
        <v>6.6349999999999998</v>
      </c>
      <c r="BD163" s="2" t="str">
        <f t="shared" si="74"/>
        <v>Same Var</v>
      </c>
      <c r="BE163" s="2">
        <f t="shared" si="75"/>
        <v>4.8506873715111556E-7</v>
      </c>
      <c r="BF163" s="2" t="str">
        <f t="shared" si="76"/>
        <v>Sig</v>
      </c>
      <c r="BG163" s="2" t="str">
        <f t="shared" si="77"/>
        <v>Sig</v>
      </c>
      <c r="BH163" s="2" t="str">
        <f t="shared" si="78"/>
        <v>Same Var T-test</v>
      </c>
      <c r="BI163" s="2" t="str">
        <f t="shared" si="79"/>
        <v/>
      </c>
      <c r="BJ163" s="2" t="str">
        <f t="shared" si="80"/>
        <v/>
      </c>
    </row>
    <row r="164" spans="1:62" x14ac:dyDescent="0.2">
      <c r="A164" s="1" t="s">
        <v>142</v>
      </c>
      <c r="B164" s="27" t="s">
        <v>297</v>
      </c>
      <c r="C164" s="28">
        <v>39687</v>
      </c>
      <c r="D164" s="7">
        <v>0.5625</v>
      </c>
      <c r="E164" s="1">
        <v>0.1</v>
      </c>
      <c r="F164" s="1" t="s">
        <v>57</v>
      </c>
      <c r="G164" s="1" t="s">
        <v>923</v>
      </c>
      <c r="H164" s="27" t="s">
        <v>886</v>
      </c>
      <c r="I164" s="27" t="s">
        <v>887</v>
      </c>
      <c r="J164" s="27" t="s">
        <v>888</v>
      </c>
      <c r="K164" s="2">
        <v>0.75</v>
      </c>
      <c r="L164" s="2">
        <v>0.25</v>
      </c>
      <c r="M164" s="27">
        <v>2341500</v>
      </c>
      <c r="N164" s="27">
        <v>2311600</v>
      </c>
      <c r="O164" s="27">
        <v>2337100</v>
      </c>
      <c r="P164" s="27">
        <v>2374300</v>
      </c>
      <c r="Q164" s="29"/>
      <c r="R164" s="29"/>
      <c r="S164" s="29"/>
      <c r="T164" s="29"/>
      <c r="U164" s="29"/>
      <c r="V164" s="29"/>
      <c r="W164" s="29"/>
      <c r="X164" s="29"/>
      <c r="Y164" s="29"/>
      <c r="Z164" s="29"/>
      <c r="AA164" s="29"/>
      <c r="AB164" s="29"/>
      <c r="AC164" s="2">
        <f t="shared" si="54"/>
        <v>2341125</v>
      </c>
      <c r="AD164" s="2">
        <f t="shared" si="55"/>
        <v>25746.50461713201</v>
      </c>
      <c r="AE164" s="2">
        <f t="shared" si="56"/>
        <v>4</v>
      </c>
      <c r="AF164" s="27">
        <v>155550</v>
      </c>
      <c r="AG164" s="27">
        <v>130480</v>
      </c>
      <c r="AH164" s="27">
        <v>124850</v>
      </c>
      <c r="AI164" s="27">
        <v>143970</v>
      </c>
      <c r="AJ164" s="2">
        <f t="shared" si="57"/>
        <v>138712.5</v>
      </c>
      <c r="AK164" s="2">
        <f t="shared" si="58"/>
        <v>13797.169697683168</v>
      </c>
      <c r="AL164" s="2">
        <f t="shared" si="59"/>
        <v>4</v>
      </c>
      <c r="AM164" s="2">
        <f t="shared" si="60"/>
        <v>1.9826984242630284E+16</v>
      </c>
      <c r="AN164" s="2">
        <f t="shared" si="61"/>
        <v>3651473654120088.5</v>
      </c>
      <c r="AO164" s="2">
        <f t="shared" si="62"/>
        <v>5</v>
      </c>
      <c r="AP164" s="2">
        <f t="shared" si="63"/>
        <v>-136.27967973865452</v>
      </c>
      <c r="AQ164" s="2">
        <f t="shared" si="64"/>
        <v>0.72668684380042159</v>
      </c>
      <c r="AR164" s="3" t="str">
        <f t="shared" si="65"/>
        <v>Toxic</v>
      </c>
      <c r="AS164" s="2">
        <f t="shared" si="66"/>
        <v>5.9250360403652094</v>
      </c>
      <c r="AT164" s="4" t="s">
        <v>663</v>
      </c>
      <c r="AV164" s="2">
        <f t="shared" si="67"/>
        <v>3</v>
      </c>
      <c r="AW164" s="2">
        <f t="shared" si="68"/>
        <v>3</v>
      </c>
      <c r="AX164" s="2">
        <f t="shared" si="69"/>
        <v>662882499.99999988</v>
      </c>
      <c r="AY164" s="2">
        <f t="shared" si="70"/>
        <v>190361891.66666666</v>
      </c>
      <c r="AZ164" s="2">
        <f t="shared" si="71"/>
        <v>426622195.83333325</v>
      </c>
      <c r="BA164" s="2">
        <f t="shared" si="72"/>
        <v>1.1666666666666667</v>
      </c>
      <c r="BB164" s="2">
        <f t="shared" si="73"/>
        <v>0.94184476800831718</v>
      </c>
      <c r="BC164" s="2">
        <v>6.6349999999999998</v>
      </c>
      <c r="BD164" s="2" t="str">
        <f t="shared" si="74"/>
        <v>Same Var</v>
      </c>
      <c r="BE164" s="2">
        <f t="shared" si="75"/>
        <v>2.8682789596268525E-12</v>
      </c>
      <c r="BF164" s="2" t="str">
        <f t="shared" si="76"/>
        <v>Sig</v>
      </c>
      <c r="BG164" s="2" t="str">
        <f t="shared" si="77"/>
        <v>Sig</v>
      </c>
      <c r="BH164" s="2" t="str">
        <f t="shared" si="78"/>
        <v>Same Var T-test</v>
      </c>
      <c r="BI164" s="2" t="str">
        <f t="shared" si="79"/>
        <v/>
      </c>
      <c r="BJ164" s="2" t="str">
        <f t="shared" si="80"/>
        <v/>
      </c>
    </row>
    <row r="165" spans="1:62" x14ac:dyDescent="0.2">
      <c r="A165" s="1" t="s">
        <v>142</v>
      </c>
      <c r="B165" s="27" t="s">
        <v>304</v>
      </c>
      <c r="C165" s="28">
        <v>39687</v>
      </c>
      <c r="D165" s="7">
        <v>0.4861111111111111</v>
      </c>
      <c r="E165" s="1">
        <v>0.1</v>
      </c>
      <c r="F165" s="1" t="s">
        <v>57</v>
      </c>
      <c r="G165" s="1" t="s">
        <v>923</v>
      </c>
      <c r="H165" s="27" t="s">
        <v>886</v>
      </c>
      <c r="I165" s="27" t="s">
        <v>887</v>
      </c>
      <c r="J165" s="27" t="s">
        <v>888</v>
      </c>
      <c r="K165" s="2">
        <v>0.75</v>
      </c>
      <c r="L165" s="2">
        <v>0.25</v>
      </c>
      <c r="M165" s="27">
        <v>2341500</v>
      </c>
      <c r="N165" s="27">
        <v>2311600</v>
      </c>
      <c r="O165" s="27">
        <v>2337100</v>
      </c>
      <c r="P165" s="27">
        <v>2374300</v>
      </c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">
        <f t="shared" si="54"/>
        <v>2341125</v>
      </c>
      <c r="AD165" s="2">
        <f t="shared" si="55"/>
        <v>25746.50461713201</v>
      </c>
      <c r="AE165" s="2">
        <f t="shared" si="56"/>
        <v>4</v>
      </c>
      <c r="AF165" s="27">
        <v>206990</v>
      </c>
      <c r="AG165" s="27">
        <v>178480</v>
      </c>
      <c r="AH165" s="27">
        <v>168480</v>
      </c>
      <c r="AI165" s="27">
        <v>183090</v>
      </c>
      <c r="AJ165" s="2">
        <f t="shared" si="57"/>
        <v>184260</v>
      </c>
      <c r="AK165" s="2">
        <f t="shared" si="58"/>
        <v>16334.407447675188</v>
      </c>
      <c r="AL165" s="2">
        <f t="shared" si="59"/>
        <v>4</v>
      </c>
      <c r="AM165" s="2">
        <f t="shared" si="60"/>
        <v>2.5574748063557776E+16</v>
      </c>
      <c r="AN165" s="2">
        <f t="shared" si="61"/>
        <v>4379628987869520</v>
      </c>
      <c r="AO165" s="2">
        <f t="shared" si="62"/>
        <v>6</v>
      </c>
      <c r="AP165" s="2">
        <f t="shared" si="63"/>
        <v>-124.27526233212475</v>
      </c>
      <c r="AQ165" s="2">
        <f t="shared" si="64"/>
        <v>0.71755819649141217</v>
      </c>
      <c r="AR165" s="3" t="str">
        <f t="shared" si="65"/>
        <v>Toxic</v>
      </c>
      <c r="AS165" s="2">
        <f t="shared" si="66"/>
        <v>7.8705750440493354</v>
      </c>
      <c r="AT165" s="4" t="s">
        <v>663</v>
      </c>
      <c r="AV165" s="2">
        <f t="shared" si="67"/>
        <v>3</v>
      </c>
      <c r="AW165" s="2">
        <f t="shared" si="68"/>
        <v>3</v>
      </c>
      <c r="AX165" s="2">
        <f t="shared" si="69"/>
        <v>662882499.99999988</v>
      </c>
      <c r="AY165" s="2">
        <f t="shared" si="70"/>
        <v>266812866.66666666</v>
      </c>
      <c r="AZ165" s="2">
        <f t="shared" si="71"/>
        <v>464847683.33333325</v>
      </c>
      <c r="BA165" s="2">
        <f t="shared" si="72"/>
        <v>1.1666666666666667</v>
      </c>
      <c r="BB165" s="2">
        <f t="shared" si="73"/>
        <v>0.51499103116258227</v>
      </c>
      <c r="BC165" s="2">
        <v>6.6349999999999998</v>
      </c>
      <c r="BD165" s="2" t="str">
        <f t="shared" si="74"/>
        <v>Same Var</v>
      </c>
      <c r="BE165" s="2">
        <f t="shared" si="75"/>
        <v>4.2056810270399604E-12</v>
      </c>
      <c r="BF165" s="2" t="str">
        <f t="shared" si="76"/>
        <v>Sig</v>
      </c>
      <c r="BG165" s="2" t="str">
        <f t="shared" si="77"/>
        <v>Sig</v>
      </c>
      <c r="BH165" s="2" t="str">
        <f t="shared" si="78"/>
        <v>Same Var T-test</v>
      </c>
      <c r="BI165" s="2" t="str">
        <f t="shared" si="79"/>
        <v/>
      </c>
      <c r="BJ165" s="2" t="str">
        <f t="shared" si="80"/>
        <v/>
      </c>
    </row>
    <row r="166" spans="1:62" x14ac:dyDescent="0.2">
      <c r="A166" s="1" t="s">
        <v>142</v>
      </c>
      <c r="B166" s="27" t="s">
        <v>308</v>
      </c>
      <c r="C166" s="28">
        <v>39687</v>
      </c>
      <c r="D166" s="7">
        <v>0.52083333333333337</v>
      </c>
      <c r="E166" s="1">
        <v>0.1</v>
      </c>
      <c r="F166" s="1" t="s">
        <v>57</v>
      </c>
      <c r="G166" s="1" t="s">
        <v>923</v>
      </c>
      <c r="H166" s="27" t="s">
        <v>886</v>
      </c>
      <c r="I166" s="27" t="s">
        <v>887</v>
      </c>
      <c r="J166" s="27" t="s">
        <v>888</v>
      </c>
      <c r="K166" s="2">
        <v>0.75</v>
      </c>
      <c r="L166" s="2">
        <v>0.25</v>
      </c>
      <c r="M166" s="27">
        <v>2341500</v>
      </c>
      <c r="N166" s="27">
        <v>2311600</v>
      </c>
      <c r="O166" s="27">
        <v>2337100</v>
      </c>
      <c r="P166" s="27">
        <v>2374300</v>
      </c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">
        <f t="shared" si="54"/>
        <v>2341125</v>
      </c>
      <c r="AD166" s="2">
        <f t="shared" si="55"/>
        <v>25746.50461713201</v>
      </c>
      <c r="AE166" s="2">
        <f t="shared" si="56"/>
        <v>4</v>
      </c>
      <c r="AF166" s="27">
        <v>1149000</v>
      </c>
      <c r="AG166" s="27">
        <v>1020200</v>
      </c>
      <c r="AH166" s="27">
        <v>1150300</v>
      </c>
      <c r="AI166" s="27">
        <v>1171200</v>
      </c>
      <c r="AJ166" s="2">
        <f t="shared" si="57"/>
        <v>1122675</v>
      </c>
      <c r="AK166" s="2">
        <f t="shared" si="58"/>
        <v>69069.886105789017</v>
      </c>
      <c r="AL166" s="2">
        <f t="shared" si="59"/>
        <v>4</v>
      </c>
      <c r="AM166" s="2">
        <f t="shared" si="60"/>
        <v>1.6534877427510623E+18</v>
      </c>
      <c r="AN166" s="2">
        <f t="shared" si="61"/>
        <v>4.770443032711712E+17</v>
      </c>
      <c r="AO166" s="2">
        <f t="shared" si="62"/>
        <v>3</v>
      </c>
      <c r="AP166" s="2">
        <f t="shared" si="63"/>
        <v>-17.657093924132344</v>
      </c>
      <c r="AQ166" s="2">
        <f t="shared" si="64"/>
        <v>0.76489232840434507</v>
      </c>
      <c r="AR166" s="3" t="str">
        <f t="shared" si="65"/>
        <v>Toxic</v>
      </c>
      <c r="AS166" s="2">
        <f t="shared" si="66"/>
        <v>47.954509050136153</v>
      </c>
      <c r="AT166" s="4" t="s">
        <v>663</v>
      </c>
      <c r="AV166" s="2">
        <f t="shared" si="67"/>
        <v>3</v>
      </c>
      <c r="AW166" s="2">
        <f t="shared" si="68"/>
        <v>3</v>
      </c>
      <c r="AX166" s="2">
        <f t="shared" si="69"/>
        <v>662882499.99999988</v>
      </c>
      <c r="AY166" s="2">
        <f t="shared" si="70"/>
        <v>4770649166.666667</v>
      </c>
      <c r="AZ166" s="2">
        <f t="shared" si="71"/>
        <v>2716765833.3333335</v>
      </c>
      <c r="BA166" s="2">
        <f t="shared" si="72"/>
        <v>1.1666666666666667</v>
      </c>
      <c r="BB166" s="2">
        <f t="shared" si="73"/>
        <v>2.1794385135321437</v>
      </c>
      <c r="BC166" s="2">
        <v>6.6349999999999998</v>
      </c>
      <c r="BD166" s="2" t="str">
        <f t="shared" si="74"/>
        <v>Same Var</v>
      </c>
      <c r="BE166" s="2">
        <f t="shared" si="75"/>
        <v>2.5483102778895446E-8</v>
      </c>
      <c r="BF166" s="2" t="str">
        <f t="shared" si="76"/>
        <v>Sig</v>
      </c>
      <c r="BG166" s="2" t="str">
        <f t="shared" si="77"/>
        <v>Sig</v>
      </c>
      <c r="BH166" s="2" t="str">
        <f t="shared" si="78"/>
        <v>Same Var T-test</v>
      </c>
      <c r="BI166" s="2" t="str">
        <f t="shared" si="79"/>
        <v/>
      </c>
      <c r="BJ166" s="2" t="str">
        <f t="shared" si="80"/>
        <v/>
      </c>
    </row>
    <row r="167" spans="1:62" x14ac:dyDescent="0.2">
      <c r="A167" s="1" t="s">
        <v>142</v>
      </c>
      <c r="B167" s="27" t="s">
        <v>312</v>
      </c>
      <c r="C167" s="28">
        <v>39687</v>
      </c>
      <c r="D167" s="7">
        <v>0.53125</v>
      </c>
      <c r="E167" s="1">
        <v>0.1</v>
      </c>
      <c r="F167" s="1" t="s">
        <v>57</v>
      </c>
      <c r="G167" s="1" t="s">
        <v>923</v>
      </c>
      <c r="H167" s="27" t="s">
        <v>886</v>
      </c>
      <c r="I167" s="27" t="s">
        <v>887</v>
      </c>
      <c r="J167" s="27" t="s">
        <v>888</v>
      </c>
      <c r="K167" s="2">
        <v>0.75</v>
      </c>
      <c r="L167" s="2">
        <v>0.25</v>
      </c>
      <c r="M167" s="27">
        <v>2341500</v>
      </c>
      <c r="N167" s="27">
        <v>2311600</v>
      </c>
      <c r="O167" s="27">
        <v>2337100</v>
      </c>
      <c r="P167" s="27">
        <v>2374300</v>
      </c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">
        <f t="shared" si="54"/>
        <v>2341125</v>
      </c>
      <c r="AD167" s="2">
        <f t="shared" si="55"/>
        <v>25746.50461713201</v>
      </c>
      <c r="AE167" s="2">
        <f t="shared" si="56"/>
        <v>4</v>
      </c>
      <c r="AF167" s="27">
        <v>321170</v>
      </c>
      <c r="AG167" s="27">
        <v>502080</v>
      </c>
      <c r="AH167" s="27">
        <v>488990</v>
      </c>
      <c r="AI167" s="27">
        <v>356830</v>
      </c>
      <c r="AJ167" s="2">
        <f t="shared" si="57"/>
        <v>417267.5</v>
      </c>
      <c r="AK167" s="2">
        <f t="shared" si="58"/>
        <v>91696.415915054531</v>
      </c>
      <c r="AL167" s="2">
        <f t="shared" si="59"/>
        <v>4</v>
      </c>
      <c r="AM167" s="2">
        <f t="shared" si="60"/>
        <v>4.8192368236530545E+18</v>
      </c>
      <c r="AN167" s="2">
        <f t="shared" si="61"/>
        <v>1.4757793767252275E+18</v>
      </c>
      <c r="AO167" s="2">
        <f t="shared" si="62"/>
        <v>3</v>
      </c>
      <c r="AP167" s="2">
        <f t="shared" si="63"/>
        <v>-28.569230829153053</v>
      </c>
      <c r="AQ167" s="2">
        <f t="shared" si="64"/>
        <v>0.76489232840434507</v>
      </c>
      <c r="AR167" s="3" t="str">
        <f t="shared" si="65"/>
        <v>Toxic</v>
      </c>
      <c r="AS167" s="2">
        <f t="shared" si="66"/>
        <v>17.823375513908914</v>
      </c>
      <c r="AT167" s="4" t="s">
        <v>663</v>
      </c>
      <c r="AV167" s="2">
        <f t="shared" si="67"/>
        <v>3</v>
      </c>
      <c r="AW167" s="2">
        <f t="shared" si="68"/>
        <v>3</v>
      </c>
      <c r="AX167" s="2">
        <f t="shared" si="69"/>
        <v>662882499.99999988</v>
      </c>
      <c r="AY167" s="2">
        <f t="shared" si="70"/>
        <v>8408232691.666666</v>
      </c>
      <c r="AZ167" s="2">
        <f t="shared" si="71"/>
        <v>4535557595.833333</v>
      </c>
      <c r="BA167" s="2">
        <f t="shared" si="72"/>
        <v>1.1666666666666667</v>
      </c>
      <c r="BB167" s="2">
        <f t="shared" si="73"/>
        <v>3.3578801505960314</v>
      </c>
      <c r="BC167" s="2">
        <v>6.6349999999999998</v>
      </c>
      <c r="BD167" s="2" t="str">
        <f t="shared" si="74"/>
        <v>Same Var</v>
      </c>
      <c r="BE167" s="2">
        <f t="shared" si="75"/>
        <v>7.6887354349953071E-9</v>
      </c>
      <c r="BF167" s="2" t="str">
        <f t="shared" si="76"/>
        <v>Sig</v>
      </c>
      <c r="BG167" s="2" t="str">
        <f t="shared" si="77"/>
        <v>Sig</v>
      </c>
      <c r="BH167" s="2" t="str">
        <f t="shared" si="78"/>
        <v>Same Var T-test</v>
      </c>
      <c r="BI167" s="2" t="str">
        <f t="shared" si="79"/>
        <v/>
      </c>
      <c r="BJ167" s="2" t="str">
        <f t="shared" si="80"/>
        <v/>
      </c>
    </row>
    <row r="168" spans="1:62" x14ac:dyDescent="0.2">
      <c r="A168" s="1" t="s">
        <v>142</v>
      </c>
      <c r="B168" s="27" t="s">
        <v>318</v>
      </c>
      <c r="C168" s="28">
        <v>39687</v>
      </c>
      <c r="D168" s="7">
        <v>0.44791666666666669</v>
      </c>
      <c r="E168" s="1">
        <v>0.1</v>
      </c>
      <c r="F168" s="1" t="s">
        <v>57</v>
      </c>
      <c r="G168" s="1" t="s">
        <v>923</v>
      </c>
      <c r="H168" s="27" t="s">
        <v>886</v>
      </c>
      <c r="I168" s="27" t="s">
        <v>887</v>
      </c>
      <c r="J168" s="27" t="s">
        <v>888</v>
      </c>
      <c r="K168" s="2">
        <v>0.75</v>
      </c>
      <c r="L168" s="2">
        <v>0.25</v>
      </c>
      <c r="M168" s="27">
        <v>2341500</v>
      </c>
      <c r="N168" s="27">
        <v>2311600</v>
      </c>
      <c r="O168" s="27">
        <v>2337100</v>
      </c>
      <c r="P168" s="27">
        <v>2374300</v>
      </c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">
        <f t="shared" si="54"/>
        <v>2341125</v>
      </c>
      <c r="AD168" s="2">
        <f t="shared" si="55"/>
        <v>25746.50461713201</v>
      </c>
      <c r="AE168" s="2">
        <f t="shared" si="56"/>
        <v>4</v>
      </c>
      <c r="AF168" s="27">
        <v>153520</v>
      </c>
      <c r="AG168" s="27">
        <v>145360</v>
      </c>
      <c r="AH168" s="27">
        <v>104350</v>
      </c>
      <c r="AI168" s="27">
        <v>170290</v>
      </c>
      <c r="AJ168" s="2">
        <f t="shared" si="57"/>
        <v>143380</v>
      </c>
      <c r="AK168" s="2">
        <f t="shared" si="58"/>
        <v>28013.264715130936</v>
      </c>
      <c r="AL168" s="2">
        <f t="shared" si="59"/>
        <v>4</v>
      </c>
      <c r="AM168" s="2">
        <f t="shared" si="60"/>
        <v>8.3754444597346224E+16</v>
      </c>
      <c r="AN168" s="2">
        <f t="shared" si="61"/>
        <v>1.5726138784330256E+16</v>
      </c>
      <c r="AO168" s="2">
        <f t="shared" si="62"/>
        <v>5</v>
      </c>
      <c r="AP168" s="2">
        <f t="shared" si="63"/>
        <v>-94.784646393747764</v>
      </c>
      <c r="AQ168" s="2">
        <f t="shared" si="64"/>
        <v>0.72668684380042159</v>
      </c>
      <c r="AR168" s="3" t="str">
        <f t="shared" si="65"/>
        <v>Toxic</v>
      </c>
      <c r="AS168" s="2">
        <f t="shared" si="66"/>
        <v>6.1244060013882216</v>
      </c>
      <c r="AT168" s="4" t="s">
        <v>663</v>
      </c>
      <c r="AV168" s="2">
        <f t="shared" si="67"/>
        <v>3</v>
      </c>
      <c r="AW168" s="2">
        <f t="shared" si="68"/>
        <v>3</v>
      </c>
      <c r="AX168" s="2">
        <f t="shared" si="69"/>
        <v>662882499.99999988</v>
      </c>
      <c r="AY168" s="2">
        <f t="shared" si="70"/>
        <v>784742999.99999988</v>
      </c>
      <c r="AZ168" s="2">
        <f t="shared" si="71"/>
        <v>723812749.99999988</v>
      </c>
      <c r="BA168" s="2">
        <f t="shared" si="72"/>
        <v>1.1666666666666667</v>
      </c>
      <c r="BB168" s="2">
        <f t="shared" si="73"/>
        <v>1.8286527312000089E-2</v>
      </c>
      <c r="BC168" s="2">
        <v>6.6349999999999998</v>
      </c>
      <c r="BD168" s="2" t="str">
        <f t="shared" si="74"/>
        <v>Same Var</v>
      </c>
      <c r="BE168" s="2">
        <f t="shared" si="75"/>
        <v>1.4180327800082209E-11</v>
      </c>
      <c r="BF168" s="2" t="str">
        <f t="shared" si="76"/>
        <v>Sig</v>
      </c>
      <c r="BG168" s="2" t="str">
        <f t="shared" si="77"/>
        <v>Sig</v>
      </c>
      <c r="BH168" s="2" t="str">
        <f t="shared" si="78"/>
        <v>Same Var T-test</v>
      </c>
      <c r="BI168" s="2" t="str">
        <f t="shared" si="79"/>
        <v/>
      </c>
      <c r="BJ168" s="2" t="str">
        <f t="shared" si="80"/>
        <v/>
      </c>
    </row>
    <row r="169" spans="1:62" x14ac:dyDescent="0.2">
      <c r="A169" s="1" t="s">
        <v>926</v>
      </c>
      <c r="B169" s="27" t="s">
        <v>951</v>
      </c>
      <c r="C169" s="28">
        <v>38531</v>
      </c>
      <c r="D169" s="7">
        <v>0.4236111111111111</v>
      </c>
      <c r="E169" s="1">
        <v>0.1</v>
      </c>
      <c r="F169" s="1" t="s">
        <v>57</v>
      </c>
      <c r="G169" s="1" t="s">
        <v>952</v>
      </c>
      <c r="H169" s="27" t="s">
        <v>886</v>
      </c>
      <c r="I169" s="27" t="s">
        <v>887</v>
      </c>
      <c r="J169" s="27" t="s">
        <v>888</v>
      </c>
      <c r="K169" s="2">
        <v>0.75</v>
      </c>
      <c r="L169" s="2">
        <v>0.25</v>
      </c>
      <c r="M169" s="27">
        <v>249400</v>
      </c>
      <c r="N169" s="27">
        <v>305200</v>
      </c>
      <c r="O169" s="27">
        <v>252200</v>
      </c>
      <c r="P169" s="27">
        <v>276900</v>
      </c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">
        <f t="shared" si="54"/>
        <v>270925</v>
      </c>
      <c r="AD169" s="2">
        <f t="shared" si="55"/>
        <v>25977.089264709135</v>
      </c>
      <c r="AE169" s="2">
        <f t="shared" si="56"/>
        <v>4</v>
      </c>
      <c r="AF169" s="27">
        <v>3668700</v>
      </c>
      <c r="AG169" s="27">
        <v>3115400</v>
      </c>
      <c r="AH169" s="27">
        <v>3821600</v>
      </c>
      <c r="AI169" s="27">
        <v>3956200</v>
      </c>
      <c r="AJ169" s="2">
        <f t="shared" si="57"/>
        <v>3640475</v>
      </c>
      <c r="AK169" s="2">
        <f t="shared" si="58"/>
        <v>369228.45118796936</v>
      </c>
      <c r="AL169" s="2">
        <f t="shared" si="59"/>
        <v>4</v>
      </c>
      <c r="AM169" s="2">
        <f t="shared" si="60"/>
        <v>1.1680883363791138E+21</v>
      </c>
      <c r="AN169" s="2">
        <f t="shared" si="61"/>
        <v>3.8720661089586328E+20</v>
      </c>
      <c r="AO169" s="2">
        <f t="shared" si="62"/>
        <v>3</v>
      </c>
      <c r="AP169" s="2">
        <f t="shared" si="63"/>
        <v>18.592857774317171</v>
      </c>
      <c r="AQ169" s="2">
        <f t="shared" si="64"/>
        <v>0.76489232840434507</v>
      </c>
      <c r="AR169" s="3" t="str">
        <f t="shared" si="65"/>
        <v>Nontoxic</v>
      </c>
      <c r="AS169" s="2">
        <f t="shared" si="66"/>
        <v>1343.7205868782873</v>
      </c>
      <c r="AT169" s="26" t="s">
        <v>884</v>
      </c>
      <c r="AU169" s="4" t="s">
        <v>666</v>
      </c>
      <c r="AV169" s="2">
        <f t="shared" si="67"/>
        <v>3</v>
      </c>
      <c r="AW169" s="2">
        <f t="shared" si="68"/>
        <v>3</v>
      </c>
      <c r="AX169" s="2">
        <f t="shared" si="69"/>
        <v>674809166.66666663</v>
      </c>
      <c r="AY169" s="2">
        <f t="shared" si="70"/>
        <v>136329649166.66667</v>
      </c>
      <c r="AZ169" s="2">
        <f t="shared" si="71"/>
        <v>68502229166.666664</v>
      </c>
      <c r="BA169" s="2">
        <f t="shared" si="72"/>
        <v>1.1666666666666667</v>
      </c>
      <c r="BB169" s="2">
        <f t="shared" si="73"/>
        <v>10.11081104995897</v>
      </c>
      <c r="BC169" s="2">
        <v>6.6349999999999998</v>
      </c>
      <c r="BD169" s="2" t="str">
        <f t="shared" si="74"/>
        <v>Sig Diff Var</v>
      </c>
      <c r="BE169" s="2">
        <f t="shared" si="75"/>
        <v>1.7032498205285342E-4</v>
      </c>
      <c r="BF169" s="2" t="str">
        <f t="shared" si="76"/>
        <v>NS</v>
      </c>
      <c r="BG169" s="2" t="str">
        <f t="shared" si="77"/>
        <v>NS</v>
      </c>
      <c r="BH169" s="2" t="str">
        <f t="shared" si="78"/>
        <v/>
      </c>
      <c r="BI169" s="2" t="str">
        <f t="shared" si="79"/>
        <v/>
      </c>
      <c r="BJ169" s="2" t="str">
        <f t="shared" si="80"/>
        <v/>
      </c>
    </row>
    <row r="170" spans="1:62" x14ac:dyDescent="0.2">
      <c r="A170" s="1" t="s">
        <v>926</v>
      </c>
      <c r="B170" s="27" t="s">
        <v>955</v>
      </c>
      <c r="C170" s="28">
        <v>38531</v>
      </c>
      <c r="D170" s="7">
        <v>0.47916666666666669</v>
      </c>
      <c r="E170" s="1">
        <v>0.1</v>
      </c>
      <c r="F170" s="1" t="s">
        <v>57</v>
      </c>
      <c r="G170" s="1" t="s">
        <v>952</v>
      </c>
      <c r="H170" s="27" t="s">
        <v>886</v>
      </c>
      <c r="I170" s="27" t="s">
        <v>887</v>
      </c>
      <c r="J170" s="27" t="s">
        <v>888</v>
      </c>
      <c r="K170" s="2">
        <v>0.75</v>
      </c>
      <c r="L170" s="2">
        <v>0.25</v>
      </c>
      <c r="M170" s="27">
        <v>249400</v>
      </c>
      <c r="N170" s="27">
        <v>305200</v>
      </c>
      <c r="O170" s="27">
        <v>252200</v>
      </c>
      <c r="P170" s="27">
        <v>276900</v>
      </c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">
        <f t="shared" si="54"/>
        <v>270925</v>
      </c>
      <c r="AD170" s="2">
        <f t="shared" si="55"/>
        <v>25977.089264709135</v>
      </c>
      <c r="AE170" s="2">
        <f t="shared" si="56"/>
        <v>4</v>
      </c>
      <c r="AF170" s="27">
        <v>4231300</v>
      </c>
      <c r="AG170" s="27">
        <v>4399400</v>
      </c>
      <c r="AH170" s="27">
        <v>4662900</v>
      </c>
      <c r="AI170" s="27">
        <v>4838200</v>
      </c>
      <c r="AJ170" s="2">
        <f t="shared" si="57"/>
        <v>4532950</v>
      </c>
      <c r="AK170" s="2">
        <f t="shared" si="58"/>
        <v>270119.04165879654</v>
      </c>
      <c r="AL170" s="2">
        <f t="shared" si="59"/>
        <v>4</v>
      </c>
      <c r="AM170" s="2">
        <f t="shared" si="60"/>
        <v>3.362077667134482E+20</v>
      </c>
      <c r="AN170" s="2">
        <f t="shared" si="61"/>
        <v>1.1091526394075754E+20</v>
      </c>
      <c r="AO170" s="2">
        <f t="shared" si="62"/>
        <v>3</v>
      </c>
      <c r="AP170" s="2">
        <f t="shared" si="63"/>
        <v>31.975070620371294</v>
      </c>
      <c r="AQ170" s="2">
        <f t="shared" si="64"/>
        <v>0.76489232840434507</v>
      </c>
      <c r="AR170" s="3" t="str">
        <f t="shared" si="65"/>
        <v>Nontoxic</v>
      </c>
      <c r="AS170" s="2">
        <f t="shared" si="66"/>
        <v>1673.138322413952</v>
      </c>
      <c r="AT170" s="26" t="s">
        <v>884</v>
      </c>
      <c r="AU170" s="4" t="s">
        <v>666</v>
      </c>
      <c r="AV170" s="2">
        <f t="shared" si="67"/>
        <v>3</v>
      </c>
      <c r="AW170" s="2">
        <f t="shared" si="68"/>
        <v>3</v>
      </c>
      <c r="AX170" s="2">
        <f t="shared" si="69"/>
        <v>674809166.66666663</v>
      </c>
      <c r="AY170" s="2">
        <f t="shared" si="70"/>
        <v>72964296666.666656</v>
      </c>
      <c r="AZ170" s="2">
        <f t="shared" si="71"/>
        <v>36819552916.666664</v>
      </c>
      <c r="BA170" s="2">
        <f t="shared" si="72"/>
        <v>1.1666666666666667</v>
      </c>
      <c r="BB170" s="2">
        <f t="shared" si="73"/>
        <v>8.5253481669489428</v>
      </c>
      <c r="BC170" s="2">
        <v>6.6349999999999998</v>
      </c>
      <c r="BD170" s="2" t="str">
        <f t="shared" si="74"/>
        <v>Sig Diff Var</v>
      </c>
      <c r="BE170" s="2">
        <f t="shared" si="75"/>
        <v>3.0796088361864884E-5</v>
      </c>
      <c r="BF170" s="2" t="str">
        <f t="shared" si="76"/>
        <v>NS</v>
      </c>
      <c r="BG170" s="2" t="str">
        <f t="shared" si="77"/>
        <v>NS</v>
      </c>
      <c r="BH170" s="2" t="str">
        <f t="shared" si="78"/>
        <v/>
      </c>
      <c r="BI170" s="2" t="str">
        <f t="shared" si="79"/>
        <v/>
      </c>
      <c r="BJ170" s="2" t="str">
        <f t="shared" si="80"/>
        <v/>
      </c>
    </row>
    <row r="171" spans="1:62" x14ac:dyDescent="0.2">
      <c r="A171" s="1" t="s">
        <v>926</v>
      </c>
      <c r="B171" s="27" t="s">
        <v>971</v>
      </c>
      <c r="C171" s="28">
        <v>38531</v>
      </c>
      <c r="D171" s="7">
        <v>0.33333333333333331</v>
      </c>
      <c r="E171" s="1">
        <v>0.1</v>
      </c>
      <c r="F171" s="1" t="s">
        <v>57</v>
      </c>
      <c r="G171" s="1" t="s">
        <v>952</v>
      </c>
      <c r="H171" s="27" t="s">
        <v>886</v>
      </c>
      <c r="I171" s="27" t="s">
        <v>887</v>
      </c>
      <c r="J171" s="27" t="s">
        <v>888</v>
      </c>
      <c r="K171" s="2">
        <v>0.75</v>
      </c>
      <c r="L171" s="2">
        <v>0.25</v>
      </c>
      <c r="M171" s="27">
        <v>249400</v>
      </c>
      <c r="N171" s="27">
        <v>305200</v>
      </c>
      <c r="O171" s="27">
        <v>252200</v>
      </c>
      <c r="P171" s="27">
        <v>276900</v>
      </c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">
        <f t="shared" si="54"/>
        <v>270925</v>
      </c>
      <c r="AD171" s="2">
        <f t="shared" si="55"/>
        <v>25977.089264709135</v>
      </c>
      <c r="AE171" s="2">
        <f t="shared" si="56"/>
        <v>4</v>
      </c>
      <c r="AF171" s="27">
        <v>4102000</v>
      </c>
      <c r="AG171" s="27">
        <v>3752600</v>
      </c>
      <c r="AH171" s="27">
        <v>3628000</v>
      </c>
      <c r="AI171" s="27">
        <v>3659000</v>
      </c>
      <c r="AJ171" s="2">
        <f t="shared" si="57"/>
        <v>3785400</v>
      </c>
      <c r="AK171" s="2">
        <f t="shared" si="58"/>
        <v>217610.60023200462</v>
      </c>
      <c r="AL171" s="2">
        <f t="shared" si="59"/>
        <v>4</v>
      </c>
      <c r="AM171" s="2">
        <f t="shared" si="60"/>
        <v>1.4240814473410652E+20</v>
      </c>
      <c r="AN171" s="2">
        <f t="shared" si="61"/>
        <v>4.6720432393494364E+19</v>
      </c>
      <c r="AO171" s="2">
        <f t="shared" si="62"/>
        <v>3</v>
      </c>
      <c r="AP171" s="2">
        <f t="shared" si="63"/>
        <v>32.791922593172615</v>
      </c>
      <c r="AQ171" s="2">
        <f t="shared" si="64"/>
        <v>0.76489232840434507</v>
      </c>
      <c r="AR171" s="3" t="str">
        <f t="shared" si="65"/>
        <v>Nontoxic</v>
      </c>
      <c r="AS171" s="2">
        <f t="shared" si="66"/>
        <v>1397.2132508996956</v>
      </c>
      <c r="AT171" s="26" t="s">
        <v>884</v>
      </c>
      <c r="AU171" s="4" t="s">
        <v>666</v>
      </c>
      <c r="AV171" s="2">
        <f t="shared" si="67"/>
        <v>3</v>
      </c>
      <c r="AW171" s="2">
        <f t="shared" si="68"/>
        <v>3</v>
      </c>
      <c r="AX171" s="2">
        <f t="shared" si="69"/>
        <v>674809166.66666663</v>
      </c>
      <c r="AY171" s="2">
        <f t="shared" si="70"/>
        <v>47354373333.333328</v>
      </c>
      <c r="AZ171" s="2">
        <f t="shared" si="71"/>
        <v>24014591250</v>
      </c>
      <c r="BA171" s="2">
        <f t="shared" si="72"/>
        <v>1.1666666666666667</v>
      </c>
      <c r="BB171" s="2">
        <f t="shared" si="73"/>
        <v>7.4391155887858202</v>
      </c>
      <c r="BC171" s="2">
        <v>6.6349999999999998</v>
      </c>
      <c r="BD171" s="2" t="str">
        <f t="shared" si="74"/>
        <v>Sig Diff Var</v>
      </c>
      <c r="BE171" s="2">
        <f t="shared" si="75"/>
        <v>2.677553396158786E-5</v>
      </c>
      <c r="BF171" s="2" t="str">
        <f t="shared" si="76"/>
        <v>NS</v>
      </c>
      <c r="BG171" s="2" t="str">
        <f t="shared" si="77"/>
        <v>NS</v>
      </c>
      <c r="BH171" s="2" t="str">
        <f t="shared" si="78"/>
        <v/>
      </c>
      <c r="BI171" s="2" t="str">
        <f t="shared" si="79"/>
        <v/>
      </c>
      <c r="BJ171" s="2" t="str">
        <f t="shared" si="80"/>
        <v/>
      </c>
    </row>
    <row r="172" spans="1:62" x14ac:dyDescent="0.2">
      <c r="A172" s="1" t="s">
        <v>926</v>
      </c>
      <c r="B172" s="27" t="s">
        <v>974</v>
      </c>
      <c r="C172" s="28">
        <v>38531</v>
      </c>
      <c r="D172" s="7">
        <v>0.30555555555555558</v>
      </c>
      <c r="E172" s="1">
        <v>0.1</v>
      </c>
      <c r="F172" s="1" t="s">
        <v>57</v>
      </c>
      <c r="G172" s="1" t="s">
        <v>952</v>
      </c>
      <c r="H172" s="27" t="s">
        <v>886</v>
      </c>
      <c r="I172" s="27" t="s">
        <v>887</v>
      </c>
      <c r="J172" s="27" t="s">
        <v>888</v>
      </c>
      <c r="K172" s="2">
        <v>0.75</v>
      </c>
      <c r="L172" s="2">
        <v>0.25</v>
      </c>
      <c r="M172" s="27">
        <v>249400</v>
      </c>
      <c r="N172" s="27">
        <v>305200</v>
      </c>
      <c r="O172" s="27">
        <v>252200</v>
      </c>
      <c r="P172" s="27">
        <v>276900</v>
      </c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">
        <f t="shared" si="54"/>
        <v>270925</v>
      </c>
      <c r="AD172" s="2">
        <f t="shared" si="55"/>
        <v>25977.089264709135</v>
      </c>
      <c r="AE172" s="2">
        <f t="shared" si="56"/>
        <v>4</v>
      </c>
      <c r="AF172" s="27">
        <v>3840000</v>
      </c>
      <c r="AG172" s="27">
        <v>4732400</v>
      </c>
      <c r="AH172" s="27">
        <v>4302800</v>
      </c>
      <c r="AI172" s="27">
        <v>4032400</v>
      </c>
      <c r="AJ172" s="2">
        <f t="shared" si="57"/>
        <v>4226900</v>
      </c>
      <c r="AK172" s="2">
        <f t="shared" si="58"/>
        <v>386787.15938700276</v>
      </c>
      <c r="AL172" s="2">
        <f t="shared" si="59"/>
        <v>4</v>
      </c>
      <c r="AM172" s="2">
        <f t="shared" si="60"/>
        <v>1.4059478941568425E+21</v>
      </c>
      <c r="AN172" s="2">
        <f t="shared" si="61"/>
        <v>4.6628318029810559E+20</v>
      </c>
      <c r="AO172" s="2">
        <f t="shared" si="62"/>
        <v>3</v>
      </c>
      <c r="AP172" s="2">
        <f t="shared" si="63"/>
        <v>20.779445834649852</v>
      </c>
      <c r="AQ172" s="2">
        <f t="shared" si="64"/>
        <v>0.76489232840434507</v>
      </c>
      <c r="AR172" s="3" t="str">
        <f t="shared" si="65"/>
        <v>Nontoxic</v>
      </c>
      <c r="AS172" s="2">
        <f t="shared" si="66"/>
        <v>1560.1734797453169</v>
      </c>
      <c r="AT172" s="26" t="s">
        <v>884</v>
      </c>
      <c r="AU172" s="4" t="s">
        <v>666</v>
      </c>
      <c r="AV172" s="2">
        <f t="shared" si="67"/>
        <v>3</v>
      </c>
      <c r="AW172" s="2">
        <f t="shared" si="68"/>
        <v>3</v>
      </c>
      <c r="AX172" s="2">
        <f t="shared" si="69"/>
        <v>674809166.66666663</v>
      </c>
      <c r="AY172" s="2">
        <f t="shared" si="70"/>
        <v>149604306666.66669</v>
      </c>
      <c r="AZ172" s="2">
        <f t="shared" si="71"/>
        <v>75139557916.666672</v>
      </c>
      <c r="BA172" s="2">
        <f t="shared" si="72"/>
        <v>1.1666666666666667</v>
      </c>
      <c r="BB172" s="2">
        <f t="shared" si="73"/>
        <v>10.347494925751642</v>
      </c>
      <c r="BC172" s="2">
        <v>6.6349999999999998</v>
      </c>
      <c r="BD172" s="2" t="str">
        <f t="shared" si="74"/>
        <v>Sig Diff Var</v>
      </c>
      <c r="BE172" s="2">
        <f t="shared" si="75"/>
        <v>1.2144904905594095E-4</v>
      </c>
      <c r="BF172" s="2" t="str">
        <f t="shared" si="76"/>
        <v>NS</v>
      </c>
      <c r="BG172" s="2" t="str">
        <f t="shared" si="77"/>
        <v>NS</v>
      </c>
      <c r="BH172" s="2" t="str">
        <f t="shared" si="78"/>
        <v/>
      </c>
      <c r="BI172" s="2" t="str">
        <f t="shared" si="79"/>
        <v/>
      </c>
      <c r="BJ172" s="2" t="str">
        <f t="shared" si="80"/>
        <v/>
      </c>
    </row>
    <row r="173" spans="1:62" x14ac:dyDescent="0.2">
      <c r="A173" s="1" t="s">
        <v>926</v>
      </c>
      <c r="B173" s="27" t="s">
        <v>1282</v>
      </c>
      <c r="C173" s="28">
        <v>38580</v>
      </c>
      <c r="D173" s="7">
        <v>0.63888888888888884</v>
      </c>
      <c r="E173" s="1">
        <v>0.1</v>
      </c>
      <c r="F173" s="1" t="s">
        <v>57</v>
      </c>
      <c r="G173" s="1" t="s">
        <v>1285</v>
      </c>
      <c r="H173" s="27" t="s">
        <v>886</v>
      </c>
      <c r="I173" s="27" t="s">
        <v>887</v>
      </c>
      <c r="J173" s="27" t="s">
        <v>888</v>
      </c>
      <c r="K173" s="2">
        <v>0.75</v>
      </c>
      <c r="L173" s="2">
        <v>0.25</v>
      </c>
      <c r="M173" s="27">
        <v>208000</v>
      </c>
      <c r="N173" s="27">
        <v>197000</v>
      </c>
      <c r="O173" s="27">
        <v>184000</v>
      </c>
      <c r="P173" s="27">
        <v>245000</v>
      </c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">
        <f t="shared" si="54"/>
        <v>208500</v>
      </c>
      <c r="AD173" s="2">
        <f t="shared" si="55"/>
        <v>26236.107434856516</v>
      </c>
      <c r="AE173" s="2">
        <f t="shared" si="56"/>
        <v>4</v>
      </c>
      <c r="AF173" s="27">
        <v>299000</v>
      </c>
      <c r="AG173" s="27">
        <v>368000</v>
      </c>
      <c r="AH173" s="27">
        <v>369000</v>
      </c>
      <c r="AI173" s="27">
        <v>419000</v>
      </c>
      <c r="AJ173" s="2">
        <f t="shared" si="57"/>
        <v>363750</v>
      </c>
      <c r="AK173" s="2">
        <f t="shared" si="58"/>
        <v>49297.565862829375</v>
      </c>
      <c r="AL173" s="2">
        <f t="shared" si="59"/>
        <v>4</v>
      </c>
      <c r="AM173" s="2">
        <f t="shared" si="60"/>
        <v>4.9612212915039066E+17</v>
      </c>
      <c r="AN173" s="2">
        <f t="shared" si="61"/>
        <v>1.261672754720052E+17</v>
      </c>
      <c r="AO173" s="2">
        <f t="shared" si="62"/>
        <v>4</v>
      </c>
      <c r="AP173" s="2">
        <f t="shared" si="63"/>
        <v>7.8137452755409713</v>
      </c>
      <c r="AQ173" s="2">
        <f t="shared" si="64"/>
        <v>0.74069708411268287</v>
      </c>
      <c r="AR173" s="3" t="str">
        <f t="shared" si="65"/>
        <v>Nontoxic</v>
      </c>
      <c r="AS173" s="2">
        <f t="shared" si="66"/>
        <v>174.46043165467626</v>
      </c>
      <c r="AT173" s="26" t="s">
        <v>884</v>
      </c>
      <c r="AU173" s="4" t="s">
        <v>666</v>
      </c>
      <c r="AV173" s="2">
        <f t="shared" si="67"/>
        <v>3</v>
      </c>
      <c r="AW173" s="2">
        <f t="shared" si="68"/>
        <v>3</v>
      </c>
      <c r="AX173" s="2">
        <f t="shared" si="69"/>
        <v>688333333.33333337</v>
      </c>
      <c r="AY173" s="2">
        <f t="shared" si="70"/>
        <v>2430250000</v>
      </c>
      <c r="AZ173" s="2">
        <f t="shared" si="71"/>
        <v>1559291666.6666667</v>
      </c>
      <c r="BA173" s="2">
        <f t="shared" si="72"/>
        <v>1.1666666666666667</v>
      </c>
      <c r="BB173" s="2">
        <f t="shared" si="73"/>
        <v>0.96158891871792196</v>
      </c>
      <c r="BC173" s="2">
        <v>6.6349999999999998</v>
      </c>
      <c r="BD173" s="2" t="str">
        <f t="shared" si="74"/>
        <v>Same Var</v>
      </c>
      <c r="BE173" s="2">
        <f t="shared" si="75"/>
        <v>7.1631938308085868E-4</v>
      </c>
      <c r="BF173" s="2" t="str">
        <f t="shared" si="76"/>
        <v>NS</v>
      </c>
      <c r="BG173" s="2" t="str">
        <f t="shared" si="77"/>
        <v>NS</v>
      </c>
      <c r="BH173" s="2" t="str">
        <f t="shared" si="78"/>
        <v/>
      </c>
      <c r="BI173" s="2" t="str">
        <f t="shared" si="79"/>
        <v/>
      </c>
      <c r="BJ173" s="2" t="str">
        <f t="shared" si="80"/>
        <v/>
      </c>
    </row>
    <row r="174" spans="1:62" x14ac:dyDescent="0.2">
      <c r="A174" s="1" t="s">
        <v>926</v>
      </c>
      <c r="B174" s="27" t="s">
        <v>1290</v>
      </c>
      <c r="C174" s="28">
        <v>38580</v>
      </c>
      <c r="D174" s="7">
        <v>0.59722222222222221</v>
      </c>
      <c r="E174" s="1">
        <v>0.1</v>
      </c>
      <c r="F174" s="1" t="s">
        <v>57</v>
      </c>
      <c r="G174" s="1" t="s">
        <v>1285</v>
      </c>
      <c r="H174" s="27" t="s">
        <v>886</v>
      </c>
      <c r="I174" s="27" t="s">
        <v>887</v>
      </c>
      <c r="J174" s="27" t="s">
        <v>888</v>
      </c>
      <c r="K174" s="2">
        <v>0.75</v>
      </c>
      <c r="L174" s="2">
        <v>0.25</v>
      </c>
      <c r="M174" s="27">
        <v>208000</v>
      </c>
      <c r="N174" s="27">
        <v>197000</v>
      </c>
      <c r="O174" s="27">
        <v>184000</v>
      </c>
      <c r="P174" s="27">
        <v>245000</v>
      </c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">
        <f t="shared" si="54"/>
        <v>208500</v>
      </c>
      <c r="AD174" s="2">
        <f t="shared" si="55"/>
        <v>26236.107434856516</v>
      </c>
      <c r="AE174" s="2">
        <f t="shared" si="56"/>
        <v>4</v>
      </c>
      <c r="AF174" s="27">
        <v>331000</v>
      </c>
      <c r="AG174" s="27">
        <v>342000</v>
      </c>
      <c r="AH174" s="27">
        <v>365000</v>
      </c>
      <c r="AI174" s="27">
        <v>302000</v>
      </c>
      <c r="AJ174" s="2">
        <f t="shared" si="57"/>
        <v>335000</v>
      </c>
      <c r="AK174" s="2">
        <f t="shared" si="58"/>
        <v>26166.135875720483</v>
      </c>
      <c r="AL174" s="2">
        <f t="shared" si="59"/>
        <v>4</v>
      </c>
      <c r="AM174" s="2">
        <f t="shared" si="60"/>
        <v>7.1804459662543384E+16</v>
      </c>
      <c r="AN174" s="2">
        <f t="shared" si="61"/>
        <v>1.2889220929181128E+16</v>
      </c>
      <c r="AO174" s="2">
        <f t="shared" si="62"/>
        <v>6</v>
      </c>
      <c r="AP174" s="2">
        <f t="shared" si="63"/>
        <v>10.912000750736304</v>
      </c>
      <c r="AQ174" s="2">
        <f t="shared" si="64"/>
        <v>0.71755819649141217</v>
      </c>
      <c r="AR174" s="3" t="str">
        <f t="shared" si="65"/>
        <v>Nontoxic</v>
      </c>
      <c r="AS174" s="2">
        <f t="shared" si="66"/>
        <v>160.67146282973621</v>
      </c>
      <c r="AT174" s="26" t="s">
        <v>884</v>
      </c>
      <c r="AU174" s="4" t="s">
        <v>666</v>
      </c>
      <c r="AV174" s="2">
        <f t="shared" si="67"/>
        <v>3</v>
      </c>
      <c r="AW174" s="2">
        <f t="shared" si="68"/>
        <v>3</v>
      </c>
      <c r="AX174" s="2">
        <f t="shared" si="69"/>
        <v>688333333.33333337</v>
      </c>
      <c r="AY174" s="2">
        <f t="shared" si="70"/>
        <v>684666666.66666651</v>
      </c>
      <c r="AZ174" s="2">
        <f t="shared" si="71"/>
        <v>686499999.99999988</v>
      </c>
      <c r="BA174" s="2">
        <f t="shared" si="72"/>
        <v>1.1666666666666667</v>
      </c>
      <c r="BB174" s="2">
        <f t="shared" si="73"/>
        <v>1.8339090782352025E-5</v>
      </c>
      <c r="BC174" s="2">
        <v>6.6349999999999998</v>
      </c>
      <c r="BD174" s="2" t="str">
        <f t="shared" si="74"/>
        <v>Same Var</v>
      </c>
      <c r="BE174" s="2">
        <f t="shared" si="75"/>
        <v>2.4228807374956254E-4</v>
      </c>
      <c r="BF174" s="2" t="str">
        <f t="shared" si="76"/>
        <v>NS</v>
      </c>
      <c r="BG174" s="2" t="str">
        <f t="shared" si="77"/>
        <v>NS</v>
      </c>
      <c r="BH174" s="2" t="str">
        <f t="shared" si="78"/>
        <v/>
      </c>
      <c r="BI174" s="2" t="str">
        <f t="shared" si="79"/>
        <v/>
      </c>
      <c r="BJ174" s="2" t="str">
        <f t="shared" si="80"/>
        <v/>
      </c>
    </row>
    <row r="175" spans="1:62" x14ac:dyDescent="0.2">
      <c r="A175" s="1" t="s">
        <v>926</v>
      </c>
      <c r="B175" s="27" t="s">
        <v>1296</v>
      </c>
      <c r="C175" s="28">
        <v>38580</v>
      </c>
      <c r="D175" s="7">
        <v>0.49305555555555558</v>
      </c>
      <c r="E175" s="1">
        <v>0.1</v>
      </c>
      <c r="F175" s="1" t="s">
        <v>57</v>
      </c>
      <c r="G175" s="1" t="s">
        <v>1285</v>
      </c>
      <c r="H175" s="27" t="s">
        <v>886</v>
      </c>
      <c r="I175" s="27" t="s">
        <v>887</v>
      </c>
      <c r="J175" s="27" t="s">
        <v>888</v>
      </c>
      <c r="K175" s="2">
        <v>0.75</v>
      </c>
      <c r="L175" s="2">
        <v>0.25</v>
      </c>
      <c r="M175" s="27">
        <v>208000</v>
      </c>
      <c r="N175" s="27">
        <v>197000</v>
      </c>
      <c r="O175" s="27">
        <v>184000</v>
      </c>
      <c r="P175" s="27">
        <v>245000</v>
      </c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">
        <f t="shared" si="54"/>
        <v>208500</v>
      </c>
      <c r="AD175" s="2">
        <f t="shared" si="55"/>
        <v>26236.107434856516</v>
      </c>
      <c r="AE175" s="2">
        <f t="shared" si="56"/>
        <v>4</v>
      </c>
      <c r="AF175" s="27">
        <v>296000</v>
      </c>
      <c r="AG175" s="27">
        <v>203000</v>
      </c>
      <c r="AH175" s="27">
        <v>216000</v>
      </c>
      <c r="AI175" s="27">
        <v>211000</v>
      </c>
      <c r="AJ175" s="2">
        <f t="shared" si="57"/>
        <v>231500</v>
      </c>
      <c r="AK175" s="2">
        <f t="shared" si="58"/>
        <v>43332.051263085465</v>
      </c>
      <c r="AL175" s="2">
        <f t="shared" si="59"/>
        <v>4</v>
      </c>
      <c r="AM175" s="2">
        <f t="shared" si="60"/>
        <v>3.2059777476671002E+17</v>
      </c>
      <c r="AN175" s="2">
        <f t="shared" si="61"/>
        <v>7.6573880651403344E+16</v>
      </c>
      <c r="AO175" s="2">
        <f t="shared" si="62"/>
        <v>4</v>
      </c>
      <c r="AP175" s="2">
        <f t="shared" si="63"/>
        <v>3.1571437689687563</v>
      </c>
      <c r="AQ175" s="2">
        <f t="shared" si="64"/>
        <v>0.74069708411268287</v>
      </c>
      <c r="AR175" s="3" t="str">
        <f t="shared" si="65"/>
        <v>Nontoxic</v>
      </c>
      <c r="AS175" s="2">
        <f t="shared" si="66"/>
        <v>111.03117505995203</v>
      </c>
      <c r="AT175" s="26" t="s">
        <v>884</v>
      </c>
      <c r="AU175" s="4" t="s">
        <v>666</v>
      </c>
      <c r="AV175" s="2">
        <f t="shared" si="67"/>
        <v>3</v>
      </c>
      <c r="AW175" s="2">
        <f t="shared" si="68"/>
        <v>3</v>
      </c>
      <c r="AX175" s="2">
        <f t="shared" si="69"/>
        <v>688333333.33333337</v>
      </c>
      <c r="AY175" s="2">
        <f t="shared" si="70"/>
        <v>1877666666.6666665</v>
      </c>
      <c r="AZ175" s="2">
        <f t="shared" si="71"/>
        <v>1283000000</v>
      </c>
      <c r="BA175" s="2">
        <f t="shared" si="72"/>
        <v>1.1666666666666667</v>
      </c>
      <c r="BB175" s="2">
        <f t="shared" si="73"/>
        <v>0.62191121728538479</v>
      </c>
      <c r="BC175" s="2">
        <v>6.6349999999999998</v>
      </c>
      <c r="BD175" s="2" t="str">
        <f t="shared" si="74"/>
        <v>Same Var</v>
      </c>
      <c r="BE175" s="2">
        <f t="shared" si="75"/>
        <v>0.1994170055213268</v>
      </c>
      <c r="BF175" s="2" t="str">
        <f t="shared" si="76"/>
        <v>NS</v>
      </c>
      <c r="BG175" s="2" t="str">
        <f t="shared" si="77"/>
        <v>NS</v>
      </c>
      <c r="BH175" s="2" t="str">
        <f t="shared" si="78"/>
        <v/>
      </c>
      <c r="BI175" s="2" t="str">
        <f t="shared" si="79"/>
        <v/>
      </c>
      <c r="BJ175" s="2" t="str">
        <f t="shared" si="80"/>
        <v/>
      </c>
    </row>
    <row r="176" spans="1:62" x14ac:dyDescent="0.2">
      <c r="A176" s="1" t="s">
        <v>926</v>
      </c>
      <c r="B176" s="27" t="s">
        <v>1050</v>
      </c>
      <c r="C176" s="28">
        <v>38532</v>
      </c>
      <c r="D176" s="7">
        <v>0.53472222222222221</v>
      </c>
      <c r="E176" s="1">
        <v>0.1</v>
      </c>
      <c r="F176" s="1" t="s">
        <v>57</v>
      </c>
      <c r="G176" s="1" t="s">
        <v>1052</v>
      </c>
      <c r="H176" s="27" t="s">
        <v>886</v>
      </c>
      <c r="I176" s="27" t="s">
        <v>887</v>
      </c>
      <c r="J176" s="27" t="s">
        <v>888</v>
      </c>
      <c r="K176" s="2">
        <v>0.75</v>
      </c>
      <c r="L176" s="2">
        <v>0.25</v>
      </c>
      <c r="M176" s="27">
        <v>359100</v>
      </c>
      <c r="N176" s="27">
        <v>315800</v>
      </c>
      <c r="O176" s="27">
        <v>313000</v>
      </c>
      <c r="P176" s="27">
        <v>361100</v>
      </c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">
        <f t="shared" si="54"/>
        <v>337250</v>
      </c>
      <c r="AD176" s="2">
        <f t="shared" si="55"/>
        <v>26422.275955463538</v>
      </c>
      <c r="AE176" s="2">
        <f t="shared" si="56"/>
        <v>4</v>
      </c>
      <c r="AF176" s="27">
        <v>3725300</v>
      </c>
      <c r="AG176" s="27">
        <v>3669500</v>
      </c>
      <c r="AH176" s="27">
        <v>3823900</v>
      </c>
      <c r="AI176" s="27">
        <v>3854000</v>
      </c>
      <c r="AJ176" s="2">
        <f t="shared" si="57"/>
        <v>3768175</v>
      </c>
      <c r="AK176" s="2">
        <f t="shared" si="58"/>
        <v>85724.806794766235</v>
      </c>
      <c r="AL176" s="2">
        <f t="shared" si="59"/>
        <v>4</v>
      </c>
      <c r="AM176" s="2">
        <f t="shared" si="60"/>
        <v>3.7456225632011955E+18</v>
      </c>
      <c r="AN176" s="2">
        <f t="shared" si="61"/>
        <v>1.1282964811236407E+18</v>
      </c>
      <c r="AO176" s="2">
        <f t="shared" si="62"/>
        <v>3</v>
      </c>
      <c r="AP176" s="2">
        <f t="shared" si="63"/>
        <v>79.904947309628426</v>
      </c>
      <c r="AQ176" s="2">
        <f t="shared" si="64"/>
        <v>0.76489232840434507</v>
      </c>
      <c r="AR176" s="3" t="str">
        <f t="shared" si="65"/>
        <v>Nontoxic</v>
      </c>
      <c r="AS176" s="2">
        <f t="shared" si="66"/>
        <v>1117.323943661972</v>
      </c>
      <c r="AT176" s="26" t="s">
        <v>884</v>
      </c>
      <c r="AU176" s="4" t="s">
        <v>666</v>
      </c>
      <c r="AV176" s="2">
        <f t="shared" si="67"/>
        <v>3</v>
      </c>
      <c r="AW176" s="2">
        <f t="shared" si="68"/>
        <v>3</v>
      </c>
      <c r="AX176" s="2">
        <f t="shared" si="69"/>
        <v>698136666.66666663</v>
      </c>
      <c r="AY176" s="2">
        <f t="shared" si="70"/>
        <v>7348742499.999999</v>
      </c>
      <c r="AZ176" s="2">
        <f t="shared" si="71"/>
        <v>4023439583.3333325</v>
      </c>
      <c r="BA176" s="2">
        <f t="shared" si="72"/>
        <v>1.1666666666666667</v>
      </c>
      <c r="BB176" s="2">
        <f t="shared" si="73"/>
        <v>2.9547912774946616</v>
      </c>
      <c r="BC176" s="2">
        <v>6.6349999999999998</v>
      </c>
      <c r="BD176" s="2" t="str">
        <f t="shared" si="74"/>
        <v>Same Var</v>
      </c>
      <c r="BE176" s="2">
        <f t="shared" si="75"/>
        <v>1.6801207380411827E-10</v>
      </c>
      <c r="BF176" s="2" t="str">
        <f t="shared" si="76"/>
        <v>NS</v>
      </c>
      <c r="BG176" s="2" t="str">
        <f t="shared" si="77"/>
        <v>NS</v>
      </c>
      <c r="BH176" s="2" t="str">
        <f t="shared" si="78"/>
        <v/>
      </c>
      <c r="BI176" s="2" t="str">
        <f t="shared" si="79"/>
        <v/>
      </c>
      <c r="BJ176" s="2" t="str">
        <f t="shared" si="80"/>
        <v/>
      </c>
    </row>
    <row r="177" spans="1:62" x14ac:dyDescent="0.2">
      <c r="A177" s="1" t="s">
        <v>926</v>
      </c>
      <c r="B177" s="27" t="s">
        <v>1060</v>
      </c>
      <c r="C177" s="28">
        <v>38532</v>
      </c>
      <c r="D177" s="7">
        <v>0.4513888888888889</v>
      </c>
      <c r="E177" s="1">
        <v>0.1</v>
      </c>
      <c r="F177" s="1" t="s">
        <v>57</v>
      </c>
      <c r="G177" s="1" t="s">
        <v>1052</v>
      </c>
      <c r="H177" s="27" t="s">
        <v>886</v>
      </c>
      <c r="I177" s="27" t="s">
        <v>887</v>
      </c>
      <c r="J177" s="27" t="s">
        <v>888</v>
      </c>
      <c r="K177" s="2">
        <v>0.75</v>
      </c>
      <c r="L177" s="2">
        <v>0.25</v>
      </c>
      <c r="M177" s="27">
        <v>359100</v>
      </c>
      <c r="N177" s="27">
        <v>315800</v>
      </c>
      <c r="O177" s="27">
        <v>313000</v>
      </c>
      <c r="P177" s="27">
        <v>361100</v>
      </c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">
        <f t="shared" si="54"/>
        <v>337250</v>
      </c>
      <c r="AD177" s="2">
        <f t="shared" si="55"/>
        <v>26422.275955463538</v>
      </c>
      <c r="AE177" s="2">
        <f t="shared" si="56"/>
        <v>4</v>
      </c>
      <c r="AF177" s="27">
        <v>4477500</v>
      </c>
      <c r="AG177" s="27">
        <v>4899300</v>
      </c>
      <c r="AH177" s="27">
        <v>4298400</v>
      </c>
      <c r="AI177" s="27">
        <v>4416800</v>
      </c>
      <c r="AJ177" s="2">
        <f t="shared" si="57"/>
        <v>4523000</v>
      </c>
      <c r="AK177" s="2">
        <f t="shared" si="58"/>
        <v>261658.51791982618</v>
      </c>
      <c r="AL177" s="2">
        <f t="shared" si="59"/>
        <v>4</v>
      </c>
      <c r="AM177" s="2">
        <f t="shared" si="60"/>
        <v>2.9633799351946582E+20</v>
      </c>
      <c r="AN177" s="2">
        <f t="shared" si="61"/>
        <v>9.7659064316563079E+19</v>
      </c>
      <c r="AO177" s="2">
        <f t="shared" si="62"/>
        <v>3</v>
      </c>
      <c r="AP177" s="2">
        <f t="shared" si="63"/>
        <v>32.545233946711278</v>
      </c>
      <c r="AQ177" s="2">
        <f t="shared" si="64"/>
        <v>0.76489232840434507</v>
      </c>
      <c r="AR177" s="3" t="str">
        <f t="shared" si="65"/>
        <v>Nontoxic</v>
      </c>
      <c r="AS177" s="2">
        <f t="shared" si="66"/>
        <v>1341.1415863602667</v>
      </c>
      <c r="AT177" s="26" t="s">
        <v>884</v>
      </c>
      <c r="AU177" s="4" t="s">
        <v>666</v>
      </c>
      <c r="AV177" s="2">
        <f t="shared" si="67"/>
        <v>3</v>
      </c>
      <c r="AW177" s="2">
        <f t="shared" si="68"/>
        <v>3</v>
      </c>
      <c r="AX177" s="2">
        <f t="shared" si="69"/>
        <v>698136666.66666663</v>
      </c>
      <c r="AY177" s="2">
        <f t="shared" si="70"/>
        <v>68465179999.999992</v>
      </c>
      <c r="AZ177" s="2">
        <f t="shared" si="71"/>
        <v>34581658333.333328</v>
      </c>
      <c r="BA177" s="2">
        <f t="shared" si="72"/>
        <v>1.1666666666666667</v>
      </c>
      <c r="BB177" s="2">
        <f t="shared" si="73"/>
        <v>8.2791307904842597</v>
      </c>
      <c r="BC177" s="2">
        <v>6.6349999999999998</v>
      </c>
      <c r="BD177" s="2" t="str">
        <f t="shared" si="74"/>
        <v>Sig Diff Var</v>
      </c>
      <c r="BE177" s="2">
        <f t="shared" si="75"/>
        <v>2.9148509989682117E-5</v>
      </c>
      <c r="BF177" s="2" t="str">
        <f t="shared" si="76"/>
        <v>NS</v>
      </c>
      <c r="BG177" s="2" t="str">
        <f t="shared" si="77"/>
        <v>NS</v>
      </c>
      <c r="BH177" s="2" t="str">
        <f t="shared" si="78"/>
        <v/>
      </c>
      <c r="BI177" s="2" t="str">
        <f t="shared" si="79"/>
        <v/>
      </c>
      <c r="BJ177" s="2" t="str">
        <f t="shared" si="80"/>
        <v/>
      </c>
    </row>
    <row r="178" spans="1:62" x14ac:dyDescent="0.2">
      <c r="A178" s="1" t="s">
        <v>926</v>
      </c>
      <c r="B178" s="27" t="s">
        <v>1063</v>
      </c>
      <c r="C178" s="28">
        <v>38532</v>
      </c>
      <c r="D178" s="7">
        <v>0.4236111111111111</v>
      </c>
      <c r="E178" s="1">
        <v>0.1</v>
      </c>
      <c r="F178" s="1" t="s">
        <v>57</v>
      </c>
      <c r="G178" s="1" t="s">
        <v>1052</v>
      </c>
      <c r="H178" s="27" t="s">
        <v>886</v>
      </c>
      <c r="I178" s="27" t="s">
        <v>887</v>
      </c>
      <c r="J178" s="27" t="s">
        <v>888</v>
      </c>
      <c r="K178" s="2">
        <v>0.75</v>
      </c>
      <c r="L178" s="2">
        <v>0.25</v>
      </c>
      <c r="M178" s="27">
        <v>359100</v>
      </c>
      <c r="N178" s="27">
        <v>315800</v>
      </c>
      <c r="O178" s="27">
        <v>313000</v>
      </c>
      <c r="P178" s="27">
        <v>361100</v>
      </c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">
        <f t="shared" si="54"/>
        <v>337250</v>
      </c>
      <c r="AD178" s="2">
        <f t="shared" si="55"/>
        <v>26422.275955463538</v>
      </c>
      <c r="AE178" s="2">
        <f t="shared" si="56"/>
        <v>4</v>
      </c>
      <c r="AF178" s="27">
        <v>4027500</v>
      </c>
      <c r="AG178" s="27">
        <v>3885500</v>
      </c>
      <c r="AH178" s="27">
        <v>3568600</v>
      </c>
      <c r="AI178" s="27">
        <v>3948700</v>
      </c>
      <c r="AJ178" s="2">
        <f t="shared" si="57"/>
        <v>3857575</v>
      </c>
      <c r="AK178" s="2">
        <f t="shared" si="58"/>
        <v>201216.82128158835</v>
      </c>
      <c r="AL178" s="2">
        <f t="shared" si="59"/>
        <v>4</v>
      </c>
      <c r="AM178" s="2">
        <f t="shared" si="60"/>
        <v>1.0445305547479146E+20</v>
      </c>
      <c r="AN178" s="2">
        <f t="shared" si="61"/>
        <v>3.4155193672632893E+19</v>
      </c>
      <c r="AO178" s="2">
        <f t="shared" si="62"/>
        <v>3</v>
      </c>
      <c r="AP178" s="2">
        <f t="shared" si="63"/>
        <v>35.655892304836897</v>
      </c>
      <c r="AQ178" s="2">
        <f t="shared" si="64"/>
        <v>0.76489232840434507</v>
      </c>
      <c r="AR178" s="3" t="str">
        <f t="shared" si="65"/>
        <v>Nontoxic</v>
      </c>
      <c r="AS178" s="2">
        <f t="shared" si="66"/>
        <v>1143.8324684951815</v>
      </c>
      <c r="AT178" s="26" t="s">
        <v>884</v>
      </c>
      <c r="AU178" s="4" t="s">
        <v>666</v>
      </c>
      <c r="AV178" s="2">
        <f t="shared" si="67"/>
        <v>3</v>
      </c>
      <c r="AW178" s="2">
        <f t="shared" si="68"/>
        <v>3</v>
      </c>
      <c r="AX178" s="2">
        <f t="shared" si="69"/>
        <v>698136666.66666663</v>
      </c>
      <c r="AY178" s="2">
        <f t="shared" si="70"/>
        <v>40488209166.666664</v>
      </c>
      <c r="AZ178" s="2">
        <f t="shared" si="71"/>
        <v>20593172916.666668</v>
      </c>
      <c r="BA178" s="2">
        <f t="shared" si="72"/>
        <v>1.1666666666666667</v>
      </c>
      <c r="BB178" s="2">
        <f t="shared" si="73"/>
        <v>6.9640683838434008</v>
      </c>
      <c r="BC178" s="2">
        <v>6.6349999999999998</v>
      </c>
      <c r="BD178" s="2" t="str">
        <f t="shared" si="74"/>
        <v>Sig Diff Var</v>
      </c>
      <c r="BE178" s="2">
        <f t="shared" si="75"/>
        <v>2.0060484119489801E-5</v>
      </c>
      <c r="BF178" s="2" t="str">
        <f t="shared" si="76"/>
        <v>NS</v>
      </c>
      <c r="BG178" s="2" t="str">
        <f t="shared" si="77"/>
        <v>NS</v>
      </c>
      <c r="BH178" s="2" t="str">
        <f t="shared" si="78"/>
        <v/>
      </c>
      <c r="BI178" s="2" t="str">
        <f t="shared" si="79"/>
        <v/>
      </c>
      <c r="BJ178" s="2" t="str">
        <f t="shared" si="80"/>
        <v/>
      </c>
    </row>
    <row r="179" spans="1:62" x14ac:dyDescent="0.2">
      <c r="A179" s="1" t="s">
        <v>926</v>
      </c>
      <c r="B179" s="27" t="s">
        <v>1064</v>
      </c>
      <c r="C179" s="28">
        <v>38532</v>
      </c>
      <c r="D179" s="7">
        <v>0.375</v>
      </c>
      <c r="E179" s="1">
        <v>0.1</v>
      </c>
      <c r="F179" s="1" t="s">
        <v>57</v>
      </c>
      <c r="G179" s="1" t="s">
        <v>1052</v>
      </c>
      <c r="H179" s="27" t="s">
        <v>886</v>
      </c>
      <c r="I179" s="27" t="s">
        <v>887</v>
      </c>
      <c r="J179" s="27" t="s">
        <v>888</v>
      </c>
      <c r="K179" s="2">
        <v>0.75</v>
      </c>
      <c r="L179" s="2">
        <v>0.25</v>
      </c>
      <c r="M179" s="27">
        <v>359100</v>
      </c>
      <c r="N179" s="27">
        <v>315800</v>
      </c>
      <c r="O179" s="27">
        <v>313000</v>
      </c>
      <c r="P179" s="27">
        <v>361100</v>
      </c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">
        <f t="shared" si="54"/>
        <v>337250</v>
      </c>
      <c r="AD179" s="2">
        <f t="shared" si="55"/>
        <v>26422.275955463538</v>
      </c>
      <c r="AE179" s="2">
        <f t="shared" si="56"/>
        <v>4</v>
      </c>
      <c r="AF179" s="27">
        <v>2816600</v>
      </c>
      <c r="AG179" s="27">
        <v>3618300</v>
      </c>
      <c r="AH179" s="27">
        <v>2984800</v>
      </c>
      <c r="AI179" s="27">
        <v>3479800</v>
      </c>
      <c r="AJ179" s="2">
        <f t="shared" si="57"/>
        <v>3224875</v>
      </c>
      <c r="AK179" s="2">
        <f t="shared" si="58"/>
        <v>384748.60515233403</v>
      </c>
      <c r="AL179" s="2">
        <f t="shared" si="59"/>
        <v>4</v>
      </c>
      <c r="AM179" s="2">
        <f t="shared" si="60"/>
        <v>1.3768587803983219E+21</v>
      </c>
      <c r="AN179" s="2">
        <f t="shared" si="61"/>
        <v>4.56530749992991E+20</v>
      </c>
      <c r="AO179" s="2">
        <f t="shared" si="62"/>
        <v>3</v>
      </c>
      <c r="AP179" s="2">
        <f t="shared" si="63"/>
        <v>15.428273260078885</v>
      </c>
      <c r="AQ179" s="2">
        <f t="shared" si="64"/>
        <v>0.76489232840434507</v>
      </c>
      <c r="AR179" s="3" t="str">
        <f t="shared" si="65"/>
        <v>Nontoxic</v>
      </c>
      <c r="AS179" s="2">
        <f t="shared" si="66"/>
        <v>956.22683469236472</v>
      </c>
      <c r="AT179" s="26" t="s">
        <v>884</v>
      </c>
      <c r="AU179" s="4" t="s">
        <v>666</v>
      </c>
      <c r="AV179" s="2">
        <f t="shared" si="67"/>
        <v>3</v>
      </c>
      <c r="AW179" s="2">
        <f t="shared" si="68"/>
        <v>3</v>
      </c>
      <c r="AX179" s="2">
        <f t="shared" si="69"/>
        <v>698136666.66666663</v>
      </c>
      <c r="AY179" s="2">
        <f t="shared" si="70"/>
        <v>148031489166.66663</v>
      </c>
      <c r="AZ179" s="2">
        <f t="shared" si="71"/>
        <v>74364812916.666641</v>
      </c>
      <c r="BA179" s="2">
        <f t="shared" si="72"/>
        <v>1.1666666666666667</v>
      </c>
      <c r="BB179" s="2">
        <f t="shared" si="73"/>
        <v>10.233980106917857</v>
      </c>
      <c r="BC179" s="2">
        <v>6.6349999999999998</v>
      </c>
      <c r="BD179" s="2" t="str">
        <f t="shared" si="74"/>
        <v>Sig Diff Var</v>
      </c>
      <c r="BE179" s="2">
        <f t="shared" si="75"/>
        <v>3.0704690626783644E-4</v>
      </c>
      <c r="BF179" s="2" t="str">
        <f t="shared" si="76"/>
        <v>NS</v>
      </c>
      <c r="BG179" s="2" t="str">
        <f t="shared" si="77"/>
        <v>NS</v>
      </c>
      <c r="BH179" s="2" t="str">
        <f t="shared" si="78"/>
        <v/>
      </c>
      <c r="BI179" s="2" t="str">
        <f t="shared" si="79"/>
        <v/>
      </c>
      <c r="BJ179" s="2" t="str">
        <f t="shared" si="80"/>
        <v/>
      </c>
    </row>
    <row r="180" spans="1:62" x14ac:dyDescent="0.2">
      <c r="A180" s="1" t="s">
        <v>926</v>
      </c>
      <c r="B180" s="27" t="s">
        <v>1066</v>
      </c>
      <c r="C180" s="28">
        <v>38532</v>
      </c>
      <c r="D180" s="7">
        <v>0.34027777777777779</v>
      </c>
      <c r="E180" s="1">
        <v>0.1</v>
      </c>
      <c r="F180" s="1" t="s">
        <v>57</v>
      </c>
      <c r="G180" s="1" t="s">
        <v>1052</v>
      </c>
      <c r="H180" s="27" t="s">
        <v>886</v>
      </c>
      <c r="I180" s="27" t="s">
        <v>887</v>
      </c>
      <c r="J180" s="27" t="s">
        <v>888</v>
      </c>
      <c r="K180" s="2">
        <v>0.75</v>
      </c>
      <c r="L180" s="2">
        <v>0.25</v>
      </c>
      <c r="M180" s="27">
        <v>359100</v>
      </c>
      <c r="N180" s="27">
        <v>315800</v>
      </c>
      <c r="O180" s="27">
        <v>313000</v>
      </c>
      <c r="P180" s="27">
        <v>361100</v>
      </c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">
        <f t="shared" si="54"/>
        <v>337250</v>
      </c>
      <c r="AD180" s="2">
        <f t="shared" si="55"/>
        <v>26422.275955463538</v>
      </c>
      <c r="AE180" s="2">
        <f t="shared" si="56"/>
        <v>4</v>
      </c>
      <c r="AF180" s="27">
        <v>5110700</v>
      </c>
      <c r="AG180" s="27">
        <v>4424600</v>
      </c>
      <c r="AH180" s="27">
        <v>4544800</v>
      </c>
      <c r="AI180" s="27">
        <v>4478600</v>
      </c>
      <c r="AJ180" s="2">
        <f t="shared" si="57"/>
        <v>4639675</v>
      </c>
      <c r="AK180" s="2">
        <f t="shared" si="58"/>
        <v>317840.7502193512</v>
      </c>
      <c r="AL180" s="2">
        <f t="shared" si="59"/>
        <v>4</v>
      </c>
      <c r="AM180" s="2">
        <f t="shared" si="60"/>
        <v>6.4281827236116994E+20</v>
      </c>
      <c r="AN180" s="2">
        <f t="shared" si="61"/>
        <v>2.1261976493716531E+20</v>
      </c>
      <c r="AO180" s="2">
        <f t="shared" si="62"/>
        <v>3</v>
      </c>
      <c r="AP180" s="2">
        <f t="shared" si="63"/>
        <v>27.549872540012959</v>
      </c>
      <c r="AQ180" s="2">
        <f t="shared" si="64"/>
        <v>0.76489232840434507</v>
      </c>
      <c r="AR180" s="3" t="str">
        <f t="shared" si="65"/>
        <v>Nontoxic</v>
      </c>
      <c r="AS180" s="2">
        <f t="shared" si="66"/>
        <v>1375.7375833951075</v>
      </c>
      <c r="AT180" s="26" t="s">
        <v>884</v>
      </c>
      <c r="AU180" s="4" t="s">
        <v>666</v>
      </c>
      <c r="AV180" s="2">
        <f t="shared" si="67"/>
        <v>3</v>
      </c>
      <c r="AW180" s="2">
        <f t="shared" si="68"/>
        <v>3</v>
      </c>
      <c r="AX180" s="2">
        <f t="shared" si="69"/>
        <v>698136666.66666663</v>
      </c>
      <c r="AY180" s="2">
        <f t="shared" si="70"/>
        <v>101022742500</v>
      </c>
      <c r="AZ180" s="2">
        <f t="shared" si="71"/>
        <v>50860439583.333336</v>
      </c>
      <c r="BA180" s="2">
        <f t="shared" si="72"/>
        <v>1.1666666666666667</v>
      </c>
      <c r="BB180" s="2">
        <f t="shared" si="73"/>
        <v>9.2627113860903254</v>
      </c>
      <c r="BC180" s="2">
        <v>6.6349999999999998</v>
      </c>
      <c r="BD180" s="2" t="str">
        <f t="shared" si="74"/>
        <v>Sig Diff Var</v>
      </c>
      <c r="BE180" s="2">
        <f t="shared" si="75"/>
        <v>5.0609354662070297E-5</v>
      </c>
      <c r="BF180" s="2" t="str">
        <f t="shared" si="76"/>
        <v>NS</v>
      </c>
      <c r="BG180" s="2" t="str">
        <f t="shared" si="77"/>
        <v>NS</v>
      </c>
      <c r="BH180" s="2" t="str">
        <f t="shared" si="78"/>
        <v/>
      </c>
      <c r="BI180" s="2" t="str">
        <f t="shared" si="79"/>
        <v/>
      </c>
      <c r="BJ180" s="2" t="str">
        <f t="shared" si="80"/>
        <v/>
      </c>
    </row>
    <row r="181" spans="1:62" x14ac:dyDescent="0.2">
      <c r="A181" s="1" t="s">
        <v>142</v>
      </c>
      <c r="B181" s="27" t="s">
        <v>814</v>
      </c>
      <c r="C181" s="28">
        <v>37763</v>
      </c>
      <c r="D181" s="7">
        <v>0.47916666666666669</v>
      </c>
      <c r="E181" s="1">
        <v>0.1</v>
      </c>
      <c r="F181" s="1" t="s">
        <v>57</v>
      </c>
      <c r="G181" s="1" t="s">
        <v>1096</v>
      </c>
      <c r="H181" s="27" t="s">
        <v>886</v>
      </c>
      <c r="I181" s="27" t="s">
        <v>887</v>
      </c>
      <c r="J181" s="27" t="s">
        <v>888</v>
      </c>
      <c r="K181" s="2">
        <v>0.75</v>
      </c>
      <c r="L181" s="2">
        <v>0.25</v>
      </c>
      <c r="M181" s="27">
        <v>2100000</v>
      </c>
      <c r="N181" s="27">
        <v>2090000</v>
      </c>
      <c r="O181" s="27">
        <v>2050000</v>
      </c>
      <c r="P181" s="29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">
        <f t="shared" si="54"/>
        <v>2080000</v>
      </c>
      <c r="AD181" s="2">
        <f t="shared" si="55"/>
        <v>26457.513110645905</v>
      </c>
      <c r="AE181" s="2">
        <f t="shared" si="56"/>
        <v>3</v>
      </c>
      <c r="AF181" s="27">
        <v>4700000</v>
      </c>
      <c r="AG181" s="27">
        <v>3710000</v>
      </c>
      <c r="AH181" s="27">
        <v>4300000</v>
      </c>
      <c r="AI181" s="29"/>
      <c r="AJ181" s="2">
        <f t="shared" si="57"/>
        <v>4236666.666666667</v>
      </c>
      <c r="AK181" s="2">
        <f t="shared" si="58"/>
        <v>498029.45026708342</v>
      </c>
      <c r="AL181" s="2">
        <f t="shared" si="59"/>
        <v>3</v>
      </c>
      <c r="AM181" s="2">
        <f t="shared" si="60"/>
        <v>6.8573350815007706E+21</v>
      </c>
      <c r="AN181" s="2">
        <f t="shared" si="61"/>
        <v>3.417816082417052E+21</v>
      </c>
      <c r="AO181" s="2">
        <f t="shared" si="62"/>
        <v>2</v>
      </c>
      <c r="AP181" s="2">
        <f t="shared" si="63"/>
        <v>9.3015526281805894</v>
      </c>
      <c r="AQ181" s="2">
        <f t="shared" si="64"/>
        <v>0.81649658092772592</v>
      </c>
      <c r="AR181" s="3" t="str">
        <f t="shared" si="65"/>
        <v>Nontoxic</v>
      </c>
      <c r="AS181" s="2">
        <f t="shared" si="66"/>
        <v>203.68589743589746</v>
      </c>
      <c r="AT181" s="26" t="s">
        <v>884</v>
      </c>
      <c r="AU181" s="4" t="s">
        <v>666</v>
      </c>
      <c r="AV181" s="2">
        <f t="shared" si="67"/>
        <v>2</v>
      </c>
      <c r="AW181" s="2">
        <f t="shared" si="68"/>
        <v>2</v>
      </c>
      <c r="AX181" s="2">
        <f t="shared" si="69"/>
        <v>700000000</v>
      </c>
      <c r="AY181" s="2">
        <f t="shared" si="70"/>
        <v>248033333333.33331</v>
      </c>
      <c r="AZ181" s="2">
        <f t="shared" si="71"/>
        <v>124366666666.66666</v>
      </c>
      <c r="BA181" s="2">
        <f t="shared" si="72"/>
        <v>1.25</v>
      </c>
      <c r="BB181" s="2">
        <f t="shared" si="73"/>
        <v>7.1833282901146047</v>
      </c>
      <c r="BC181" s="2">
        <v>6.6349999999999998</v>
      </c>
      <c r="BD181" s="2" t="str">
        <f t="shared" si="74"/>
        <v>Sig Diff Var</v>
      </c>
      <c r="BE181" s="2">
        <f t="shared" si="75"/>
        <v>8.5465619137403033E-3</v>
      </c>
      <c r="BF181" s="2" t="str">
        <f t="shared" si="76"/>
        <v>NS</v>
      </c>
      <c r="BG181" s="2" t="str">
        <f t="shared" si="77"/>
        <v>NS</v>
      </c>
      <c r="BH181" s="2" t="str">
        <f t="shared" si="78"/>
        <v/>
      </c>
      <c r="BI181" s="2" t="str">
        <f t="shared" si="79"/>
        <v/>
      </c>
      <c r="BJ181" s="2" t="str">
        <f t="shared" si="80"/>
        <v/>
      </c>
    </row>
    <row r="182" spans="1:62" x14ac:dyDescent="0.2">
      <c r="A182" s="1" t="s">
        <v>142</v>
      </c>
      <c r="B182" s="27" t="s">
        <v>1097</v>
      </c>
      <c r="C182" s="28">
        <v>37763</v>
      </c>
      <c r="D182" s="7">
        <v>0.54305555555555551</v>
      </c>
      <c r="E182" s="1">
        <v>0.1</v>
      </c>
      <c r="F182" s="1" t="s">
        <v>57</v>
      </c>
      <c r="G182" s="1" t="s">
        <v>1096</v>
      </c>
      <c r="H182" s="27" t="s">
        <v>886</v>
      </c>
      <c r="I182" s="27" t="s">
        <v>887</v>
      </c>
      <c r="J182" s="27" t="s">
        <v>888</v>
      </c>
      <c r="K182" s="2">
        <v>0.75</v>
      </c>
      <c r="L182" s="2">
        <v>0.25</v>
      </c>
      <c r="M182" s="27">
        <v>2100000</v>
      </c>
      <c r="N182" s="27">
        <v>2090000</v>
      </c>
      <c r="O182" s="27">
        <v>2050000</v>
      </c>
      <c r="P182" s="29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">
        <f t="shared" si="54"/>
        <v>2080000</v>
      </c>
      <c r="AD182" s="2">
        <f t="shared" si="55"/>
        <v>26457.513110645905</v>
      </c>
      <c r="AE182" s="2">
        <f t="shared" si="56"/>
        <v>3</v>
      </c>
      <c r="AF182" s="27">
        <v>5050000</v>
      </c>
      <c r="AG182" s="27">
        <v>3550000</v>
      </c>
      <c r="AH182" s="27">
        <v>4060000</v>
      </c>
      <c r="AI182" s="29"/>
      <c r="AJ182" s="2">
        <f t="shared" si="57"/>
        <v>4220000</v>
      </c>
      <c r="AK182" s="2">
        <f t="shared" si="58"/>
        <v>762692.59862673376</v>
      </c>
      <c r="AL182" s="2">
        <f t="shared" si="59"/>
        <v>3</v>
      </c>
      <c r="AM182" s="2">
        <f t="shared" si="60"/>
        <v>3.7648125976562499E+22</v>
      </c>
      <c r="AN182" s="2">
        <f t="shared" si="61"/>
        <v>1.8798613613281251E+22</v>
      </c>
      <c r="AO182" s="2">
        <f t="shared" si="62"/>
        <v>2</v>
      </c>
      <c r="AP182" s="2">
        <f t="shared" si="63"/>
        <v>6.0387325547746116</v>
      </c>
      <c r="AQ182" s="2">
        <f t="shared" si="64"/>
        <v>0.81649658092772592</v>
      </c>
      <c r="AR182" s="3" t="str">
        <f t="shared" si="65"/>
        <v>Nontoxic</v>
      </c>
      <c r="AS182" s="2">
        <f t="shared" si="66"/>
        <v>202.88461538461539</v>
      </c>
      <c r="AT182" s="26" t="s">
        <v>884</v>
      </c>
      <c r="AU182" s="4" t="s">
        <v>666</v>
      </c>
      <c r="AV182" s="2">
        <f t="shared" si="67"/>
        <v>2</v>
      </c>
      <c r="AW182" s="2">
        <f t="shared" si="68"/>
        <v>2</v>
      </c>
      <c r="AX182" s="2">
        <f t="shared" si="69"/>
        <v>700000000</v>
      </c>
      <c r="AY182" s="2">
        <f t="shared" si="70"/>
        <v>581700000000</v>
      </c>
      <c r="AZ182" s="2">
        <f t="shared" si="71"/>
        <v>291200000000</v>
      </c>
      <c r="BA182" s="2">
        <f t="shared" si="72"/>
        <v>1.25</v>
      </c>
      <c r="BB182" s="2">
        <f t="shared" si="73"/>
        <v>8.541985161067327</v>
      </c>
      <c r="BC182" s="2">
        <v>6.6349999999999998</v>
      </c>
      <c r="BD182" s="2" t="str">
        <f t="shared" si="74"/>
        <v>Sig Diff Var</v>
      </c>
      <c r="BE182" s="2">
        <f t="shared" si="75"/>
        <v>1.9841446871089533E-2</v>
      </c>
      <c r="BF182" s="2" t="str">
        <f t="shared" si="76"/>
        <v>NS</v>
      </c>
      <c r="BG182" s="2" t="str">
        <f t="shared" si="77"/>
        <v>NS</v>
      </c>
      <c r="BH182" s="2" t="str">
        <f t="shared" si="78"/>
        <v/>
      </c>
      <c r="BI182" s="2" t="str">
        <f t="shared" si="79"/>
        <v/>
      </c>
      <c r="BJ182" s="2" t="str">
        <f t="shared" si="80"/>
        <v/>
      </c>
    </row>
    <row r="183" spans="1:62" x14ac:dyDescent="0.2">
      <c r="A183" s="1" t="s">
        <v>926</v>
      </c>
      <c r="B183" s="27" t="s">
        <v>1055</v>
      </c>
      <c r="C183" s="28">
        <v>38519</v>
      </c>
      <c r="D183" s="7">
        <v>0.38194444444444442</v>
      </c>
      <c r="E183" s="1">
        <v>0.1</v>
      </c>
      <c r="F183" s="1" t="s">
        <v>57</v>
      </c>
      <c r="G183" s="1" t="s">
        <v>1056</v>
      </c>
      <c r="H183" s="27" t="s">
        <v>886</v>
      </c>
      <c r="I183" s="27" t="s">
        <v>887</v>
      </c>
      <c r="J183" s="27" t="s">
        <v>888</v>
      </c>
      <c r="K183" s="2">
        <v>0.75</v>
      </c>
      <c r="L183" s="2">
        <v>0.25</v>
      </c>
      <c r="M183" s="27">
        <v>363800</v>
      </c>
      <c r="N183" s="27">
        <v>335400</v>
      </c>
      <c r="O183" s="27">
        <v>401000</v>
      </c>
      <c r="P183" s="27">
        <v>372300</v>
      </c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">
        <f t="shared" si="54"/>
        <v>368125</v>
      </c>
      <c r="AD183" s="2">
        <f t="shared" si="55"/>
        <v>27005.107541599114</v>
      </c>
      <c r="AE183" s="2">
        <f t="shared" si="56"/>
        <v>4</v>
      </c>
      <c r="AF183" s="27">
        <v>5662600</v>
      </c>
      <c r="AG183" s="27">
        <v>5762200</v>
      </c>
      <c r="AH183" s="27">
        <v>5506900</v>
      </c>
      <c r="AI183" s="27">
        <v>5561800</v>
      </c>
      <c r="AJ183" s="2">
        <f t="shared" si="57"/>
        <v>5623375</v>
      </c>
      <c r="AK183" s="2">
        <f t="shared" si="58"/>
        <v>112796.11030527604</v>
      </c>
      <c r="AL183" s="2">
        <f t="shared" si="59"/>
        <v>4</v>
      </c>
      <c r="AM183" s="2">
        <f t="shared" si="60"/>
        <v>1.0780026313532424E+19</v>
      </c>
      <c r="AN183" s="2">
        <f t="shared" si="61"/>
        <v>3.375876110456364E+18</v>
      </c>
      <c r="AO183" s="2">
        <f t="shared" si="62"/>
        <v>3</v>
      </c>
      <c r="AP183" s="2">
        <f t="shared" si="63"/>
        <v>93.32071809088589</v>
      </c>
      <c r="AQ183" s="2">
        <f t="shared" si="64"/>
        <v>0.76489232840434507</v>
      </c>
      <c r="AR183" s="3" t="str">
        <f t="shared" si="65"/>
        <v>Nontoxic</v>
      </c>
      <c r="AS183" s="2">
        <f t="shared" si="66"/>
        <v>1527.572156196944</v>
      </c>
      <c r="AT183" s="26" t="s">
        <v>884</v>
      </c>
      <c r="AU183" s="4" t="s">
        <v>666</v>
      </c>
      <c r="AV183" s="2">
        <f t="shared" si="67"/>
        <v>3</v>
      </c>
      <c r="AW183" s="2">
        <f t="shared" si="68"/>
        <v>3</v>
      </c>
      <c r="AX183" s="2">
        <f t="shared" si="69"/>
        <v>729275833.33333337</v>
      </c>
      <c r="AY183" s="2">
        <f t="shared" si="70"/>
        <v>12722962500</v>
      </c>
      <c r="AZ183" s="2">
        <f t="shared" si="71"/>
        <v>6726119166.666667</v>
      </c>
      <c r="BA183" s="2">
        <f t="shared" si="72"/>
        <v>1.1666666666666667</v>
      </c>
      <c r="BB183" s="2">
        <f t="shared" si="73"/>
        <v>4.0738923657120916</v>
      </c>
      <c r="BC183" s="2">
        <v>6.6349999999999998</v>
      </c>
      <c r="BD183" s="2" t="str">
        <f t="shared" si="74"/>
        <v>Same Var</v>
      </c>
      <c r="BE183" s="2">
        <f t="shared" si="75"/>
        <v>6.0825338672530572E-11</v>
      </c>
      <c r="BF183" s="2" t="str">
        <f t="shared" si="76"/>
        <v>NS</v>
      </c>
      <c r="BG183" s="2" t="str">
        <f t="shared" si="77"/>
        <v>NS</v>
      </c>
      <c r="BH183" s="2" t="str">
        <f t="shared" si="78"/>
        <v/>
      </c>
      <c r="BI183" s="2" t="str">
        <f t="shared" si="79"/>
        <v/>
      </c>
      <c r="BJ183" s="2" t="str">
        <f t="shared" si="80"/>
        <v/>
      </c>
    </row>
    <row r="184" spans="1:62" x14ac:dyDescent="0.2">
      <c r="A184" s="1" t="s">
        <v>926</v>
      </c>
      <c r="B184" s="27" t="s">
        <v>1065</v>
      </c>
      <c r="C184" s="28">
        <v>38519</v>
      </c>
      <c r="D184" s="7">
        <v>0.43055555555555558</v>
      </c>
      <c r="E184" s="1">
        <v>0.1</v>
      </c>
      <c r="F184" s="1" t="s">
        <v>57</v>
      </c>
      <c r="G184" s="1" t="s">
        <v>1056</v>
      </c>
      <c r="H184" s="27" t="s">
        <v>886</v>
      </c>
      <c r="I184" s="27" t="s">
        <v>887</v>
      </c>
      <c r="J184" s="27" t="s">
        <v>888</v>
      </c>
      <c r="K184" s="2">
        <v>0.75</v>
      </c>
      <c r="L184" s="2">
        <v>0.25</v>
      </c>
      <c r="M184" s="27">
        <v>363800</v>
      </c>
      <c r="N184" s="27">
        <v>335400</v>
      </c>
      <c r="O184" s="27">
        <v>401000</v>
      </c>
      <c r="P184" s="27">
        <v>372300</v>
      </c>
      <c r="Q184" s="29"/>
      <c r="R184" s="29"/>
      <c r="S184" s="29"/>
      <c r="T184" s="29"/>
      <c r="U184" s="29"/>
      <c r="V184" s="29"/>
      <c r="W184" s="29"/>
      <c r="X184" s="29"/>
      <c r="Y184" s="29"/>
      <c r="Z184" s="29"/>
      <c r="AA184" s="29"/>
      <c r="AB184" s="29"/>
      <c r="AC184" s="2">
        <f t="shared" si="54"/>
        <v>368125</v>
      </c>
      <c r="AD184" s="2">
        <f t="shared" si="55"/>
        <v>27005.107541599114</v>
      </c>
      <c r="AE184" s="2">
        <f t="shared" si="56"/>
        <v>4</v>
      </c>
      <c r="AF184" s="27">
        <v>5615000</v>
      </c>
      <c r="AG184" s="27">
        <v>5967500</v>
      </c>
      <c r="AH184" s="27">
        <v>5997100</v>
      </c>
      <c r="AI184" s="27">
        <v>5890700</v>
      </c>
      <c r="AJ184" s="2">
        <f t="shared" si="57"/>
        <v>5867575</v>
      </c>
      <c r="AK184" s="2">
        <f t="shared" si="58"/>
        <v>174251.37732597697</v>
      </c>
      <c r="AL184" s="2">
        <f t="shared" si="59"/>
        <v>4</v>
      </c>
      <c r="AM184" s="2">
        <f t="shared" si="60"/>
        <v>5.9189019634650006E+19</v>
      </c>
      <c r="AN184" s="2">
        <f t="shared" si="61"/>
        <v>1.9210687326558446E+19</v>
      </c>
      <c r="AO184" s="2">
        <f t="shared" si="62"/>
        <v>3</v>
      </c>
      <c r="AP184" s="2">
        <f t="shared" si="63"/>
        <v>63.748003269284709</v>
      </c>
      <c r="AQ184" s="2">
        <f t="shared" si="64"/>
        <v>0.76489232840434507</v>
      </c>
      <c r="AR184" s="3" t="str">
        <f t="shared" si="65"/>
        <v>Nontoxic</v>
      </c>
      <c r="AS184" s="2">
        <f t="shared" si="66"/>
        <v>1593.9083191850593</v>
      </c>
      <c r="AT184" s="26" t="s">
        <v>884</v>
      </c>
      <c r="AU184" s="4" t="s">
        <v>666</v>
      </c>
      <c r="AV184" s="2">
        <f t="shared" si="67"/>
        <v>3</v>
      </c>
      <c r="AW184" s="2">
        <f t="shared" si="68"/>
        <v>3</v>
      </c>
      <c r="AX184" s="2">
        <f t="shared" si="69"/>
        <v>729275833.33333337</v>
      </c>
      <c r="AY184" s="2">
        <f t="shared" si="70"/>
        <v>30363542500</v>
      </c>
      <c r="AZ184" s="2">
        <f t="shared" si="71"/>
        <v>15546409166.666666</v>
      </c>
      <c r="BA184" s="2">
        <f t="shared" si="72"/>
        <v>1.1666666666666667</v>
      </c>
      <c r="BB184" s="2">
        <f t="shared" si="73"/>
        <v>6.1460228517030284</v>
      </c>
      <c r="BC184" s="2">
        <v>6.6349999999999998</v>
      </c>
      <c r="BD184" s="2" t="str">
        <f t="shared" si="74"/>
        <v>Same Var</v>
      </c>
      <c r="BE184" s="2">
        <f t="shared" si="75"/>
        <v>5.70692038274874E-10</v>
      </c>
      <c r="BF184" s="2" t="str">
        <f t="shared" si="76"/>
        <v>NS</v>
      </c>
      <c r="BG184" s="2" t="str">
        <f t="shared" si="77"/>
        <v>NS</v>
      </c>
      <c r="BH184" s="2" t="str">
        <f t="shared" si="78"/>
        <v/>
      </c>
      <c r="BI184" s="2" t="str">
        <f t="shared" si="79"/>
        <v/>
      </c>
      <c r="BJ184" s="2" t="str">
        <f t="shared" si="80"/>
        <v/>
      </c>
    </row>
    <row r="185" spans="1:62" x14ac:dyDescent="0.2">
      <c r="A185" s="1" t="s">
        <v>926</v>
      </c>
      <c r="B185" s="27" t="s">
        <v>1280</v>
      </c>
      <c r="C185" s="28">
        <v>38519</v>
      </c>
      <c r="D185" s="7">
        <v>0.3125</v>
      </c>
      <c r="E185" s="1">
        <v>0.1</v>
      </c>
      <c r="F185" s="1" t="s">
        <v>57</v>
      </c>
      <c r="G185" s="1" t="s">
        <v>1056</v>
      </c>
      <c r="H185" s="27" t="s">
        <v>886</v>
      </c>
      <c r="I185" s="27" t="s">
        <v>887</v>
      </c>
      <c r="J185" s="27" t="s">
        <v>888</v>
      </c>
      <c r="K185" s="2">
        <v>0.75</v>
      </c>
      <c r="L185" s="2">
        <v>0.25</v>
      </c>
      <c r="M185" s="27">
        <v>363800</v>
      </c>
      <c r="N185" s="27">
        <v>335400</v>
      </c>
      <c r="O185" s="27">
        <v>401000</v>
      </c>
      <c r="P185" s="27">
        <v>372300</v>
      </c>
      <c r="Q185" s="29"/>
      <c r="R185" s="29"/>
      <c r="S185" s="29"/>
      <c r="T185" s="29"/>
      <c r="U185" s="29"/>
      <c r="V185" s="29"/>
      <c r="W185" s="29"/>
      <c r="X185" s="29"/>
      <c r="Y185" s="29"/>
      <c r="Z185" s="29"/>
      <c r="AA185" s="29"/>
      <c r="AB185" s="29"/>
      <c r="AC185" s="2">
        <f t="shared" si="54"/>
        <v>368125</v>
      </c>
      <c r="AD185" s="2">
        <f t="shared" si="55"/>
        <v>27005.107541599114</v>
      </c>
      <c r="AE185" s="2">
        <f t="shared" si="56"/>
        <v>4</v>
      </c>
      <c r="AF185" s="27">
        <v>5797100</v>
      </c>
      <c r="AG185" s="27">
        <v>5347800</v>
      </c>
      <c r="AH185" s="27">
        <v>5983000</v>
      </c>
      <c r="AI185" s="27">
        <v>5881800</v>
      </c>
      <c r="AJ185" s="2">
        <f t="shared" si="57"/>
        <v>5752425</v>
      </c>
      <c r="AK185" s="2">
        <f t="shared" si="58"/>
        <v>280249.86916440597</v>
      </c>
      <c r="AL185" s="2">
        <f t="shared" si="59"/>
        <v>4</v>
      </c>
      <c r="AM185" s="2">
        <f t="shared" si="60"/>
        <v>3.8957094733633238E+20</v>
      </c>
      <c r="AN185" s="2">
        <f t="shared" si="61"/>
        <v>1.2851454535053369E+20</v>
      </c>
      <c r="AO185" s="2">
        <f t="shared" si="62"/>
        <v>3</v>
      </c>
      <c r="AP185" s="2">
        <f t="shared" si="63"/>
        <v>38.980110805439772</v>
      </c>
      <c r="AQ185" s="2">
        <f t="shared" si="64"/>
        <v>0.76489232840434507</v>
      </c>
      <c r="AR185" s="3" t="str">
        <f t="shared" si="65"/>
        <v>Nontoxic</v>
      </c>
      <c r="AS185" s="2">
        <f t="shared" si="66"/>
        <v>1562.6281833616299</v>
      </c>
      <c r="AT185" s="26" t="s">
        <v>884</v>
      </c>
      <c r="AU185" s="4" t="s">
        <v>666</v>
      </c>
      <c r="AV185" s="2">
        <f t="shared" si="67"/>
        <v>3</v>
      </c>
      <c r="AW185" s="2">
        <f t="shared" si="68"/>
        <v>3</v>
      </c>
      <c r="AX185" s="2">
        <f t="shared" si="69"/>
        <v>729275833.33333337</v>
      </c>
      <c r="AY185" s="2">
        <f t="shared" si="70"/>
        <v>78539989166.666672</v>
      </c>
      <c r="AZ185" s="2">
        <f t="shared" si="71"/>
        <v>39634632500</v>
      </c>
      <c r="BA185" s="2">
        <f t="shared" si="72"/>
        <v>1.1666666666666667</v>
      </c>
      <c r="BB185" s="2">
        <f t="shared" si="73"/>
        <v>8.5152906601694465</v>
      </c>
      <c r="BC185" s="2">
        <v>6.6349999999999998</v>
      </c>
      <c r="BD185" s="2" t="str">
        <f t="shared" si="74"/>
        <v>Sig Diff Var</v>
      </c>
      <c r="BE185" s="2">
        <f t="shared" si="75"/>
        <v>1.6884119696395271E-5</v>
      </c>
      <c r="BF185" s="2" t="str">
        <f t="shared" si="76"/>
        <v>NS</v>
      </c>
      <c r="BG185" s="2" t="str">
        <f t="shared" si="77"/>
        <v>NS</v>
      </c>
      <c r="BH185" s="2" t="str">
        <f t="shared" si="78"/>
        <v/>
      </c>
      <c r="BI185" s="2" t="str">
        <f t="shared" si="79"/>
        <v/>
      </c>
      <c r="BJ185" s="2" t="str">
        <f t="shared" si="80"/>
        <v/>
      </c>
    </row>
    <row r="186" spans="1:62" x14ac:dyDescent="0.2">
      <c r="A186" s="1" t="s">
        <v>926</v>
      </c>
      <c r="B186" s="27" t="s">
        <v>1055</v>
      </c>
      <c r="C186" s="28">
        <v>38561</v>
      </c>
      <c r="D186" s="7">
        <v>0.3888888888888889</v>
      </c>
      <c r="E186" s="1">
        <v>0.1</v>
      </c>
      <c r="F186" s="1" t="s">
        <v>57</v>
      </c>
      <c r="G186" s="1" t="s">
        <v>1059</v>
      </c>
      <c r="H186" s="27" t="s">
        <v>886</v>
      </c>
      <c r="I186" s="27" t="s">
        <v>887</v>
      </c>
      <c r="J186" s="27" t="s">
        <v>888</v>
      </c>
      <c r="K186" s="2">
        <v>0.75</v>
      </c>
      <c r="L186" s="2">
        <v>0.25</v>
      </c>
      <c r="M186" s="27">
        <v>381400</v>
      </c>
      <c r="N186" s="27">
        <v>437600</v>
      </c>
      <c r="O186" s="27">
        <v>388000</v>
      </c>
      <c r="P186" s="27">
        <v>382200</v>
      </c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">
        <f t="shared" si="54"/>
        <v>397300</v>
      </c>
      <c r="AD186" s="2">
        <f t="shared" si="55"/>
        <v>27027.146846581247</v>
      </c>
      <c r="AE186" s="2">
        <f t="shared" si="56"/>
        <v>4</v>
      </c>
      <c r="AF186" s="27">
        <v>3693900</v>
      </c>
      <c r="AG186" s="27">
        <v>3359500</v>
      </c>
      <c r="AH186" s="27">
        <v>3446600</v>
      </c>
      <c r="AI186" s="27">
        <v>4068200</v>
      </c>
      <c r="AJ186" s="2">
        <f t="shared" si="57"/>
        <v>3642050</v>
      </c>
      <c r="AK186" s="2">
        <f t="shared" si="58"/>
        <v>317452.06987302296</v>
      </c>
      <c r="AL186" s="2">
        <f t="shared" si="59"/>
        <v>4</v>
      </c>
      <c r="AM186" s="2">
        <f t="shared" si="60"/>
        <v>6.3992181875703218E+20</v>
      </c>
      <c r="AN186" s="2">
        <f t="shared" si="61"/>
        <v>2.1158195944523471E+20</v>
      </c>
      <c r="AO186" s="2">
        <f t="shared" si="62"/>
        <v>3</v>
      </c>
      <c r="AP186" s="2">
        <f t="shared" si="63"/>
        <v>21.025400617483456</v>
      </c>
      <c r="AQ186" s="2">
        <f t="shared" si="64"/>
        <v>0.76489232840434507</v>
      </c>
      <c r="AR186" s="3" t="str">
        <f t="shared" si="65"/>
        <v>Nontoxic</v>
      </c>
      <c r="AS186" s="2">
        <f t="shared" si="66"/>
        <v>916.70022652907119</v>
      </c>
      <c r="AT186" s="26" t="s">
        <v>884</v>
      </c>
      <c r="AU186" s="4" t="s">
        <v>666</v>
      </c>
      <c r="AV186" s="2">
        <f t="shared" si="67"/>
        <v>3</v>
      </c>
      <c r="AW186" s="2">
        <f t="shared" si="68"/>
        <v>3</v>
      </c>
      <c r="AX186" s="2">
        <f t="shared" si="69"/>
        <v>730466666.66666663</v>
      </c>
      <c r="AY186" s="2">
        <f t="shared" si="70"/>
        <v>100775816666.66666</v>
      </c>
      <c r="AZ186" s="2">
        <f t="shared" si="71"/>
        <v>50753141666.666664</v>
      </c>
      <c r="BA186" s="2">
        <f t="shared" si="72"/>
        <v>1.1666666666666667</v>
      </c>
      <c r="BB186" s="2">
        <f t="shared" si="73"/>
        <v>9.1417379358404176</v>
      </c>
      <c r="BC186" s="2">
        <v>6.6349999999999998</v>
      </c>
      <c r="BD186" s="2" t="str">
        <f t="shared" si="74"/>
        <v>Sig Diff Var</v>
      </c>
      <c r="BE186" s="2">
        <f t="shared" si="75"/>
        <v>1.1803274763492846E-4</v>
      </c>
      <c r="BF186" s="2" t="str">
        <f t="shared" si="76"/>
        <v>NS</v>
      </c>
      <c r="BG186" s="2" t="str">
        <f t="shared" si="77"/>
        <v>NS</v>
      </c>
      <c r="BH186" s="2" t="str">
        <f t="shared" si="78"/>
        <v/>
      </c>
      <c r="BI186" s="2" t="str">
        <f t="shared" si="79"/>
        <v/>
      </c>
      <c r="BJ186" s="2" t="str">
        <f t="shared" si="80"/>
        <v/>
      </c>
    </row>
    <row r="187" spans="1:62" x14ac:dyDescent="0.2">
      <c r="A187" s="1" t="s">
        <v>926</v>
      </c>
      <c r="B187" s="27" t="s">
        <v>1065</v>
      </c>
      <c r="C187" s="28">
        <v>38561</v>
      </c>
      <c r="D187" s="7">
        <v>0.4236111111111111</v>
      </c>
      <c r="E187" s="1">
        <v>0.1</v>
      </c>
      <c r="F187" s="1" t="s">
        <v>57</v>
      </c>
      <c r="G187" s="1" t="s">
        <v>1059</v>
      </c>
      <c r="H187" s="27" t="s">
        <v>886</v>
      </c>
      <c r="I187" s="27" t="s">
        <v>887</v>
      </c>
      <c r="J187" s="27" t="s">
        <v>888</v>
      </c>
      <c r="K187" s="2">
        <v>0.75</v>
      </c>
      <c r="L187" s="2">
        <v>0.25</v>
      </c>
      <c r="M187" s="27">
        <v>381400</v>
      </c>
      <c r="N187" s="27">
        <v>437600</v>
      </c>
      <c r="O187" s="27">
        <v>388000</v>
      </c>
      <c r="P187" s="27">
        <v>382200</v>
      </c>
      <c r="Q187" s="29"/>
      <c r="R187" s="29"/>
      <c r="S187" s="29"/>
      <c r="T187" s="29"/>
      <c r="U187" s="29"/>
      <c r="V187" s="29"/>
      <c r="W187" s="29"/>
      <c r="X187" s="29"/>
      <c r="Y187" s="29"/>
      <c r="Z187" s="29"/>
      <c r="AA187" s="29"/>
      <c r="AB187" s="29"/>
      <c r="AC187" s="2">
        <f t="shared" si="54"/>
        <v>397300</v>
      </c>
      <c r="AD187" s="2">
        <f t="shared" si="55"/>
        <v>27027.146846581247</v>
      </c>
      <c r="AE187" s="2">
        <f t="shared" si="56"/>
        <v>4</v>
      </c>
      <c r="AF187" s="27">
        <v>3088200</v>
      </c>
      <c r="AG187" s="27">
        <v>3388300</v>
      </c>
      <c r="AH187" s="27">
        <v>3415400</v>
      </c>
      <c r="AI187" s="27">
        <v>4033600</v>
      </c>
      <c r="AJ187" s="2">
        <f t="shared" si="57"/>
        <v>3481375</v>
      </c>
      <c r="AK187" s="2">
        <f t="shared" si="58"/>
        <v>396885.66258642636</v>
      </c>
      <c r="AL187" s="2">
        <f t="shared" si="59"/>
        <v>4</v>
      </c>
      <c r="AM187" s="2">
        <f t="shared" si="60"/>
        <v>1.558850368194601E+21</v>
      </c>
      <c r="AN187" s="2">
        <f t="shared" si="61"/>
        <v>5.1692002809042036E+20</v>
      </c>
      <c r="AO187" s="2">
        <f t="shared" si="62"/>
        <v>3</v>
      </c>
      <c r="AP187" s="2">
        <f t="shared" si="63"/>
        <v>16.021017856448474</v>
      </c>
      <c r="AQ187" s="2">
        <f t="shared" si="64"/>
        <v>0.76489232840434507</v>
      </c>
      <c r="AR187" s="3" t="str">
        <f t="shared" si="65"/>
        <v>Nontoxic</v>
      </c>
      <c r="AS187" s="2">
        <f t="shared" si="66"/>
        <v>876.25849484017112</v>
      </c>
      <c r="AT187" s="26" t="s">
        <v>884</v>
      </c>
      <c r="AU187" s="4" t="s">
        <v>666</v>
      </c>
      <c r="AV187" s="2">
        <f t="shared" si="67"/>
        <v>3</v>
      </c>
      <c r="AW187" s="2">
        <f t="shared" si="68"/>
        <v>3</v>
      </c>
      <c r="AX187" s="2">
        <f t="shared" si="69"/>
        <v>730466666.66666663</v>
      </c>
      <c r="AY187" s="2">
        <f t="shared" si="70"/>
        <v>157518229166.66669</v>
      </c>
      <c r="AZ187" s="2">
        <f t="shared" si="71"/>
        <v>79124347916.666672</v>
      </c>
      <c r="BA187" s="2">
        <f t="shared" si="72"/>
        <v>1.1666666666666667</v>
      </c>
      <c r="BB187" s="2">
        <f t="shared" si="73"/>
        <v>10.276898826526965</v>
      </c>
      <c r="BC187" s="2">
        <v>6.6349999999999998</v>
      </c>
      <c r="BD187" s="2" t="str">
        <f t="shared" si="74"/>
        <v>Sig Diff Var</v>
      </c>
      <c r="BE187" s="2">
        <f t="shared" si="75"/>
        <v>2.7687787741839301E-4</v>
      </c>
      <c r="BF187" s="2" t="str">
        <f t="shared" si="76"/>
        <v>NS</v>
      </c>
      <c r="BG187" s="2" t="str">
        <f t="shared" si="77"/>
        <v>NS</v>
      </c>
      <c r="BH187" s="2" t="str">
        <f t="shared" si="78"/>
        <v/>
      </c>
      <c r="BI187" s="2" t="str">
        <f t="shared" si="79"/>
        <v/>
      </c>
      <c r="BJ187" s="2" t="str">
        <f t="shared" si="80"/>
        <v/>
      </c>
    </row>
    <row r="188" spans="1:62" x14ac:dyDescent="0.2">
      <c r="A188" s="1" t="s">
        <v>926</v>
      </c>
      <c r="B188" s="27" t="s">
        <v>1280</v>
      </c>
      <c r="C188" s="28">
        <v>38561</v>
      </c>
      <c r="D188" s="7">
        <v>0.31944444444444442</v>
      </c>
      <c r="E188" s="1">
        <v>0.1</v>
      </c>
      <c r="F188" s="1" t="s">
        <v>57</v>
      </c>
      <c r="G188" s="1" t="s">
        <v>1059</v>
      </c>
      <c r="H188" s="27" t="s">
        <v>886</v>
      </c>
      <c r="I188" s="27" t="s">
        <v>887</v>
      </c>
      <c r="J188" s="27" t="s">
        <v>888</v>
      </c>
      <c r="K188" s="2">
        <v>0.75</v>
      </c>
      <c r="L188" s="2">
        <v>0.25</v>
      </c>
      <c r="M188" s="27">
        <v>381400</v>
      </c>
      <c r="N188" s="27">
        <v>437600</v>
      </c>
      <c r="O188" s="27">
        <v>388000</v>
      </c>
      <c r="P188" s="27">
        <v>382200</v>
      </c>
      <c r="Q188" s="29"/>
      <c r="R188" s="29"/>
      <c r="S188" s="29"/>
      <c r="T188" s="29"/>
      <c r="U188" s="29"/>
      <c r="V188" s="29"/>
      <c r="W188" s="29"/>
      <c r="X188" s="29"/>
      <c r="Y188" s="29"/>
      <c r="Z188" s="29"/>
      <c r="AA188" s="29"/>
      <c r="AB188" s="29"/>
      <c r="AC188" s="2">
        <f t="shared" si="54"/>
        <v>397300</v>
      </c>
      <c r="AD188" s="2">
        <f t="shared" si="55"/>
        <v>27027.146846581247</v>
      </c>
      <c r="AE188" s="2">
        <f t="shared" si="56"/>
        <v>4</v>
      </c>
      <c r="AF188" s="27">
        <v>1373300</v>
      </c>
      <c r="AG188" s="27">
        <v>1224800</v>
      </c>
      <c r="AH188" s="27">
        <v>1483200</v>
      </c>
      <c r="AI188" s="27">
        <v>1474700</v>
      </c>
      <c r="AJ188" s="2">
        <f t="shared" si="57"/>
        <v>1389000</v>
      </c>
      <c r="AK188" s="2">
        <f t="shared" si="58"/>
        <v>120313.8396029318</v>
      </c>
      <c r="AL188" s="2">
        <f t="shared" si="59"/>
        <v>4</v>
      </c>
      <c r="AM188" s="2">
        <f t="shared" si="60"/>
        <v>1.3850134436534766E+19</v>
      </c>
      <c r="AN188" s="2">
        <f t="shared" si="61"/>
        <v>4.3688877648761723E+18</v>
      </c>
      <c r="AO188" s="2">
        <f t="shared" si="62"/>
        <v>3</v>
      </c>
      <c r="AP188" s="2">
        <f t="shared" si="63"/>
        <v>17.884269472169272</v>
      </c>
      <c r="AQ188" s="2">
        <f t="shared" si="64"/>
        <v>0.76489232840434507</v>
      </c>
      <c r="AR188" s="3" t="str">
        <f t="shared" si="65"/>
        <v>Nontoxic</v>
      </c>
      <c r="AS188" s="2">
        <f t="shared" si="66"/>
        <v>349.60986659954693</v>
      </c>
      <c r="AT188" s="26" t="s">
        <v>884</v>
      </c>
      <c r="AU188" s="4" t="s">
        <v>666</v>
      </c>
      <c r="AV188" s="2">
        <f t="shared" si="67"/>
        <v>3</v>
      </c>
      <c r="AW188" s="2">
        <f t="shared" si="68"/>
        <v>3</v>
      </c>
      <c r="AX188" s="2">
        <f t="shared" si="69"/>
        <v>730466666.66666663</v>
      </c>
      <c r="AY188" s="2">
        <f t="shared" si="70"/>
        <v>14475420000</v>
      </c>
      <c r="AZ188" s="2">
        <f t="shared" si="71"/>
        <v>7602943333.333333</v>
      </c>
      <c r="BA188" s="2">
        <f t="shared" si="72"/>
        <v>1.1666666666666667</v>
      </c>
      <c r="BB188" s="2">
        <f t="shared" si="73"/>
        <v>4.368061406924336</v>
      </c>
      <c r="BC188" s="2">
        <v>6.6349999999999998</v>
      </c>
      <c r="BD188" s="2" t="str">
        <f t="shared" si="74"/>
        <v>Same Var</v>
      </c>
      <c r="BE188" s="2">
        <f t="shared" si="75"/>
        <v>1.8352783272205986E-6</v>
      </c>
      <c r="BF188" s="2" t="str">
        <f t="shared" si="76"/>
        <v>NS</v>
      </c>
      <c r="BG188" s="2" t="str">
        <f t="shared" si="77"/>
        <v>NS</v>
      </c>
      <c r="BH188" s="2" t="str">
        <f t="shared" si="78"/>
        <v/>
      </c>
      <c r="BI188" s="2" t="str">
        <f t="shared" si="79"/>
        <v/>
      </c>
      <c r="BJ188" s="2" t="str">
        <f t="shared" si="80"/>
        <v/>
      </c>
    </row>
    <row r="189" spans="1:62" x14ac:dyDescent="0.2">
      <c r="A189" s="1" t="s">
        <v>926</v>
      </c>
      <c r="B189" s="27" t="s">
        <v>1281</v>
      </c>
      <c r="C189" s="28">
        <v>38561</v>
      </c>
      <c r="D189" s="7">
        <v>0.35416666666666669</v>
      </c>
      <c r="E189" s="1">
        <v>0.1</v>
      </c>
      <c r="F189" s="1" t="s">
        <v>57</v>
      </c>
      <c r="G189" s="1" t="s">
        <v>1059</v>
      </c>
      <c r="H189" s="27" t="s">
        <v>886</v>
      </c>
      <c r="I189" s="27" t="s">
        <v>887</v>
      </c>
      <c r="J189" s="27" t="s">
        <v>888</v>
      </c>
      <c r="K189" s="2">
        <v>0.75</v>
      </c>
      <c r="L189" s="2">
        <v>0.25</v>
      </c>
      <c r="M189" s="27">
        <v>381400</v>
      </c>
      <c r="N189" s="27">
        <v>437600</v>
      </c>
      <c r="O189" s="27">
        <v>388000</v>
      </c>
      <c r="P189" s="27">
        <v>382200</v>
      </c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">
        <f t="shared" si="54"/>
        <v>397300</v>
      </c>
      <c r="AD189" s="2">
        <f t="shared" si="55"/>
        <v>27027.146846581247</v>
      </c>
      <c r="AE189" s="2">
        <f t="shared" si="56"/>
        <v>4</v>
      </c>
      <c r="AF189" s="27">
        <v>3076800</v>
      </c>
      <c r="AG189" s="27">
        <v>3198100</v>
      </c>
      <c r="AH189" s="27">
        <v>3315200</v>
      </c>
      <c r="AI189" s="27">
        <v>3006900</v>
      </c>
      <c r="AJ189" s="2">
        <f t="shared" si="57"/>
        <v>3149250</v>
      </c>
      <c r="AK189" s="2">
        <f t="shared" si="58"/>
        <v>135939.01819075592</v>
      </c>
      <c r="AL189" s="2">
        <f t="shared" si="59"/>
        <v>4</v>
      </c>
      <c r="AM189" s="2">
        <f t="shared" si="60"/>
        <v>2.2302724469324005E+19</v>
      </c>
      <c r="AN189" s="2">
        <f t="shared" si="61"/>
        <v>7.1178681016236257E+18</v>
      </c>
      <c r="AO189" s="2">
        <f t="shared" si="62"/>
        <v>3</v>
      </c>
      <c r="AP189" s="2">
        <f t="shared" si="63"/>
        <v>41.490591513850653</v>
      </c>
      <c r="AQ189" s="2">
        <f t="shared" si="64"/>
        <v>0.76489232840434507</v>
      </c>
      <c r="AR189" s="3" t="str">
        <f t="shared" si="65"/>
        <v>Nontoxic</v>
      </c>
      <c r="AS189" s="2">
        <f t="shared" si="66"/>
        <v>792.66297508180207</v>
      </c>
      <c r="AT189" s="26" t="s">
        <v>884</v>
      </c>
      <c r="AU189" s="4" t="s">
        <v>666</v>
      </c>
      <c r="AV189" s="2">
        <f t="shared" si="67"/>
        <v>3</v>
      </c>
      <c r="AW189" s="2">
        <f t="shared" si="68"/>
        <v>3</v>
      </c>
      <c r="AX189" s="2">
        <f t="shared" si="69"/>
        <v>730466666.66666663</v>
      </c>
      <c r="AY189" s="2">
        <f t="shared" si="70"/>
        <v>18479416666.666668</v>
      </c>
      <c r="AZ189" s="2">
        <f t="shared" si="71"/>
        <v>9604941666.666666</v>
      </c>
      <c r="BA189" s="2">
        <f t="shared" si="72"/>
        <v>1.1666666666666667</v>
      </c>
      <c r="BB189" s="2">
        <f t="shared" si="73"/>
        <v>4.9422076086158553</v>
      </c>
      <c r="BC189" s="2">
        <v>6.6349999999999998</v>
      </c>
      <c r="BD189" s="2" t="str">
        <f t="shared" si="74"/>
        <v>Same Var</v>
      </c>
      <c r="BE189" s="2">
        <f t="shared" si="75"/>
        <v>8.5210906676755963E-9</v>
      </c>
      <c r="BF189" s="2" t="str">
        <f t="shared" si="76"/>
        <v>NS</v>
      </c>
      <c r="BG189" s="2" t="str">
        <f t="shared" si="77"/>
        <v>NS</v>
      </c>
      <c r="BH189" s="2" t="str">
        <f t="shared" si="78"/>
        <v/>
      </c>
      <c r="BI189" s="2" t="str">
        <f t="shared" si="79"/>
        <v/>
      </c>
      <c r="BJ189" s="2" t="str">
        <f t="shared" si="80"/>
        <v/>
      </c>
    </row>
    <row r="190" spans="1:62" x14ac:dyDescent="0.2">
      <c r="A190" s="1" t="s">
        <v>926</v>
      </c>
      <c r="B190" s="27" t="s">
        <v>927</v>
      </c>
      <c r="C190" s="28">
        <v>38530</v>
      </c>
      <c r="D190" s="7">
        <v>0.3888888888888889</v>
      </c>
      <c r="E190" s="1">
        <v>0.1</v>
      </c>
      <c r="F190" s="1" t="s">
        <v>57</v>
      </c>
      <c r="G190" s="1" t="s">
        <v>929</v>
      </c>
      <c r="H190" s="27" t="s">
        <v>886</v>
      </c>
      <c r="I190" s="27" t="s">
        <v>887</v>
      </c>
      <c r="J190" s="27" t="s">
        <v>888</v>
      </c>
      <c r="K190" s="2">
        <v>0.75</v>
      </c>
      <c r="L190" s="2">
        <v>0.25</v>
      </c>
      <c r="M190" s="27">
        <v>394500</v>
      </c>
      <c r="N190" s="27">
        <v>339300</v>
      </c>
      <c r="O190" s="27">
        <v>374100</v>
      </c>
      <c r="P190" s="27">
        <v>338400</v>
      </c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">
        <f t="shared" si="54"/>
        <v>361575</v>
      </c>
      <c r="AD190" s="2">
        <f t="shared" si="55"/>
        <v>27532.934823589003</v>
      </c>
      <c r="AE190" s="2">
        <f t="shared" si="56"/>
        <v>4</v>
      </c>
      <c r="AF190" s="27">
        <v>1716000</v>
      </c>
      <c r="AG190" s="27">
        <v>1853200</v>
      </c>
      <c r="AH190" s="27">
        <v>1569400</v>
      </c>
      <c r="AI190" s="27">
        <v>2035100</v>
      </c>
      <c r="AJ190" s="2">
        <f t="shared" si="57"/>
        <v>1793425</v>
      </c>
      <c r="AK190" s="2">
        <f t="shared" si="58"/>
        <v>198462.16054116379</v>
      </c>
      <c r="AL190" s="2">
        <f t="shared" si="59"/>
        <v>4</v>
      </c>
      <c r="AM190" s="2">
        <f t="shared" si="60"/>
        <v>9.9070367258456048E+19</v>
      </c>
      <c r="AN190" s="2">
        <f t="shared" si="61"/>
        <v>3.232365931351815E+19</v>
      </c>
      <c r="AO190" s="2">
        <f t="shared" si="62"/>
        <v>3</v>
      </c>
      <c r="AP190" s="2">
        <f t="shared" si="63"/>
        <v>15.258022689381267</v>
      </c>
      <c r="AQ190" s="2">
        <f t="shared" si="64"/>
        <v>0.76489232840434507</v>
      </c>
      <c r="AR190" s="3" t="str">
        <f t="shared" si="65"/>
        <v>Nontoxic</v>
      </c>
      <c r="AS190" s="2">
        <f t="shared" si="66"/>
        <v>496.00359538131784</v>
      </c>
      <c r="AT190" s="26" t="s">
        <v>884</v>
      </c>
      <c r="AU190" s="4" t="s">
        <v>666</v>
      </c>
      <c r="AV190" s="2">
        <f t="shared" si="67"/>
        <v>3</v>
      </c>
      <c r="AW190" s="2">
        <f t="shared" si="68"/>
        <v>3</v>
      </c>
      <c r="AX190" s="2">
        <f t="shared" si="69"/>
        <v>758062500</v>
      </c>
      <c r="AY190" s="2">
        <f t="shared" si="70"/>
        <v>39387229166.666672</v>
      </c>
      <c r="AZ190" s="2">
        <f t="shared" si="71"/>
        <v>20072645833.333336</v>
      </c>
      <c r="BA190" s="2">
        <f t="shared" si="72"/>
        <v>1.1666666666666667</v>
      </c>
      <c r="BB190" s="2">
        <f t="shared" si="73"/>
        <v>6.6915354361823667</v>
      </c>
      <c r="BC190" s="2">
        <v>6.6349999999999998</v>
      </c>
      <c r="BD190" s="2" t="str">
        <f t="shared" si="74"/>
        <v>Sig Diff Var</v>
      </c>
      <c r="BE190" s="2">
        <f t="shared" si="75"/>
        <v>3.0317308128141666E-4</v>
      </c>
      <c r="BF190" s="2" t="str">
        <f t="shared" si="76"/>
        <v>NS</v>
      </c>
      <c r="BG190" s="2" t="str">
        <f t="shared" si="77"/>
        <v>NS</v>
      </c>
      <c r="BH190" s="2" t="str">
        <f t="shared" si="78"/>
        <v/>
      </c>
      <c r="BI190" s="2" t="str">
        <f t="shared" si="79"/>
        <v/>
      </c>
      <c r="BJ190" s="2" t="str">
        <f t="shared" si="80"/>
        <v/>
      </c>
    </row>
    <row r="191" spans="1:62" x14ac:dyDescent="0.2">
      <c r="A191" s="1" t="s">
        <v>926</v>
      </c>
      <c r="B191" s="27" t="s">
        <v>949</v>
      </c>
      <c r="C191" s="28">
        <v>38530</v>
      </c>
      <c r="D191" s="7">
        <v>0.54166666666666663</v>
      </c>
      <c r="E191" s="1">
        <v>0.1</v>
      </c>
      <c r="F191" s="1" t="s">
        <v>57</v>
      </c>
      <c r="G191" s="1" t="s">
        <v>929</v>
      </c>
      <c r="H191" s="27" t="s">
        <v>886</v>
      </c>
      <c r="I191" s="27" t="s">
        <v>887</v>
      </c>
      <c r="J191" s="27" t="s">
        <v>888</v>
      </c>
      <c r="K191" s="2">
        <v>0.75</v>
      </c>
      <c r="L191" s="2">
        <v>0.25</v>
      </c>
      <c r="M191" s="27">
        <v>394500</v>
      </c>
      <c r="N191" s="27">
        <v>339300</v>
      </c>
      <c r="O191" s="27">
        <v>374100</v>
      </c>
      <c r="P191" s="27">
        <v>338400</v>
      </c>
      <c r="Q191" s="29"/>
      <c r="R191" s="29"/>
      <c r="S191" s="29"/>
      <c r="T191" s="29"/>
      <c r="U191" s="29"/>
      <c r="V191" s="29"/>
      <c r="W191" s="29"/>
      <c r="X191" s="29"/>
      <c r="Y191" s="29"/>
      <c r="Z191" s="29"/>
      <c r="AA191" s="29"/>
      <c r="AB191" s="29"/>
      <c r="AC191" s="2">
        <f t="shared" si="54"/>
        <v>361575</v>
      </c>
      <c r="AD191" s="2">
        <f t="shared" si="55"/>
        <v>27532.934823589003</v>
      </c>
      <c r="AE191" s="2">
        <f t="shared" si="56"/>
        <v>4</v>
      </c>
      <c r="AF191" s="27">
        <v>3725000</v>
      </c>
      <c r="AG191" s="27">
        <v>3959500</v>
      </c>
      <c r="AH191" s="27">
        <v>3568500</v>
      </c>
      <c r="AI191" s="27">
        <v>3747700</v>
      </c>
      <c r="AJ191" s="2">
        <f t="shared" si="57"/>
        <v>3750175</v>
      </c>
      <c r="AK191" s="2">
        <f t="shared" si="58"/>
        <v>160688.79602096305</v>
      </c>
      <c r="AL191" s="2">
        <f t="shared" si="59"/>
        <v>4</v>
      </c>
      <c r="AM191" s="2">
        <f t="shared" si="60"/>
        <v>4.3057545109173871E+19</v>
      </c>
      <c r="AN191" s="2">
        <f t="shared" si="61"/>
        <v>1.3893752978721614E+19</v>
      </c>
      <c r="AO191" s="2">
        <f t="shared" si="62"/>
        <v>3</v>
      </c>
      <c r="AP191" s="2">
        <f t="shared" si="63"/>
        <v>42.947840566579252</v>
      </c>
      <c r="AQ191" s="2">
        <f t="shared" si="64"/>
        <v>0.76489232840434507</v>
      </c>
      <c r="AR191" s="3" t="str">
        <f t="shared" si="65"/>
        <v>Nontoxic</v>
      </c>
      <c r="AS191" s="2">
        <f t="shared" si="66"/>
        <v>1037.1776256654914</v>
      </c>
      <c r="AT191" s="26" t="s">
        <v>884</v>
      </c>
      <c r="AU191" s="4" t="s">
        <v>666</v>
      </c>
      <c r="AV191" s="2">
        <f t="shared" si="67"/>
        <v>3</v>
      </c>
      <c r="AW191" s="2">
        <f t="shared" si="68"/>
        <v>3</v>
      </c>
      <c r="AX191" s="2">
        <f t="shared" si="69"/>
        <v>758062500</v>
      </c>
      <c r="AY191" s="2">
        <f t="shared" si="70"/>
        <v>25820889166.666672</v>
      </c>
      <c r="AZ191" s="2">
        <f t="shared" si="71"/>
        <v>13289475833.333336</v>
      </c>
      <c r="BA191" s="2">
        <f t="shared" si="72"/>
        <v>1.1666666666666667</v>
      </c>
      <c r="BB191" s="2">
        <f t="shared" si="73"/>
        <v>5.6565012432572042</v>
      </c>
      <c r="BC191" s="2">
        <v>6.6349999999999998</v>
      </c>
      <c r="BD191" s="2" t="str">
        <f t="shared" si="74"/>
        <v>Same Var</v>
      </c>
      <c r="BE191" s="2">
        <f t="shared" si="75"/>
        <v>6.4808795650222781E-9</v>
      </c>
      <c r="BF191" s="2" t="str">
        <f t="shared" si="76"/>
        <v>NS</v>
      </c>
      <c r="BG191" s="2" t="str">
        <f t="shared" si="77"/>
        <v>NS</v>
      </c>
      <c r="BH191" s="2" t="str">
        <f t="shared" si="78"/>
        <v/>
      </c>
      <c r="BI191" s="2" t="str">
        <f t="shared" si="79"/>
        <v/>
      </c>
      <c r="BJ191" s="2" t="str">
        <f t="shared" si="80"/>
        <v/>
      </c>
    </row>
    <row r="192" spans="1:62" x14ac:dyDescent="0.2">
      <c r="A192" s="1" t="s">
        <v>926</v>
      </c>
      <c r="B192" s="27" t="s">
        <v>967</v>
      </c>
      <c r="C192" s="28">
        <v>38530</v>
      </c>
      <c r="D192" s="7">
        <v>0.44444444444444442</v>
      </c>
      <c r="E192" s="1">
        <v>0.1</v>
      </c>
      <c r="F192" s="1" t="s">
        <v>57</v>
      </c>
      <c r="G192" s="1" t="s">
        <v>929</v>
      </c>
      <c r="H192" s="27" t="s">
        <v>886</v>
      </c>
      <c r="I192" s="27" t="s">
        <v>887</v>
      </c>
      <c r="J192" s="27" t="s">
        <v>888</v>
      </c>
      <c r="K192" s="2">
        <v>0.75</v>
      </c>
      <c r="L192" s="2">
        <v>0.25</v>
      </c>
      <c r="M192" s="27">
        <v>394500</v>
      </c>
      <c r="N192" s="27">
        <v>339300</v>
      </c>
      <c r="O192" s="27">
        <v>374100</v>
      </c>
      <c r="P192" s="27">
        <v>338400</v>
      </c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">
        <f t="shared" si="54"/>
        <v>361575</v>
      </c>
      <c r="AD192" s="2">
        <f t="shared" si="55"/>
        <v>27532.934823589003</v>
      </c>
      <c r="AE192" s="2">
        <f t="shared" si="56"/>
        <v>4</v>
      </c>
      <c r="AF192" s="27">
        <v>3607700</v>
      </c>
      <c r="AG192" s="27">
        <v>2569400</v>
      </c>
      <c r="AH192" s="27">
        <v>3895500</v>
      </c>
      <c r="AI192" s="27">
        <v>3309700</v>
      </c>
      <c r="AJ192" s="2">
        <f t="shared" si="57"/>
        <v>3345575</v>
      </c>
      <c r="AK192" s="2">
        <f t="shared" si="58"/>
        <v>570047.26923884719</v>
      </c>
      <c r="AL192" s="2">
        <f t="shared" si="59"/>
        <v>4</v>
      </c>
      <c r="AM192" s="2">
        <f t="shared" si="60"/>
        <v>6.6170211992169307E+21</v>
      </c>
      <c r="AN192" s="2">
        <f t="shared" si="61"/>
        <v>2.1999002481284101E+21</v>
      </c>
      <c r="AO192" s="2">
        <f t="shared" si="62"/>
        <v>3</v>
      </c>
      <c r="AP192" s="2">
        <f t="shared" si="63"/>
        <v>10.779381859324094</v>
      </c>
      <c r="AQ192" s="2">
        <f t="shared" si="64"/>
        <v>0.76489232840434507</v>
      </c>
      <c r="AR192" s="3" t="str">
        <f t="shared" si="65"/>
        <v>Nontoxic</v>
      </c>
      <c r="AS192" s="2">
        <f t="shared" si="66"/>
        <v>925.27829634239095</v>
      </c>
      <c r="AT192" s="26" t="s">
        <v>884</v>
      </c>
      <c r="AU192" s="4" t="s">
        <v>666</v>
      </c>
      <c r="AV192" s="2">
        <f t="shared" si="67"/>
        <v>3</v>
      </c>
      <c r="AW192" s="2">
        <f t="shared" si="68"/>
        <v>3</v>
      </c>
      <c r="AX192" s="2">
        <f t="shared" si="69"/>
        <v>758062500</v>
      </c>
      <c r="AY192" s="2">
        <f t="shared" si="70"/>
        <v>324953889166.66675</v>
      </c>
      <c r="AZ192" s="2">
        <f t="shared" si="71"/>
        <v>162855975833.33337</v>
      </c>
      <c r="BA192" s="2">
        <f t="shared" si="72"/>
        <v>1.1666666666666667</v>
      </c>
      <c r="BB192" s="2">
        <f t="shared" si="73"/>
        <v>12.031813550263109</v>
      </c>
      <c r="BC192" s="2">
        <v>6.6349999999999998</v>
      </c>
      <c r="BD192" s="2" t="str">
        <f t="shared" si="74"/>
        <v>Sig Diff Var</v>
      </c>
      <c r="BE192" s="2">
        <f t="shared" si="75"/>
        <v>9.1456445915719391E-4</v>
      </c>
      <c r="BF192" s="2" t="str">
        <f t="shared" si="76"/>
        <v>NS</v>
      </c>
      <c r="BG192" s="2" t="str">
        <f t="shared" si="77"/>
        <v>NS</v>
      </c>
      <c r="BH192" s="2" t="str">
        <f t="shared" si="78"/>
        <v/>
      </c>
      <c r="BI192" s="2" t="str">
        <f t="shared" si="79"/>
        <v/>
      </c>
      <c r="BJ192" s="2" t="str">
        <f t="shared" si="80"/>
        <v/>
      </c>
    </row>
    <row r="193" spans="1:62" x14ac:dyDescent="0.2">
      <c r="A193" s="1" t="s">
        <v>926</v>
      </c>
      <c r="B193" s="27" t="s">
        <v>970</v>
      </c>
      <c r="C193" s="28">
        <v>38530</v>
      </c>
      <c r="D193" s="7">
        <v>0.3263888888888889</v>
      </c>
      <c r="E193" s="1">
        <v>0.1</v>
      </c>
      <c r="F193" s="1" t="s">
        <v>57</v>
      </c>
      <c r="G193" s="1" t="s">
        <v>929</v>
      </c>
      <c r="H193" s="27" t="s">
        <v>886</v>
      </c>
      <c r="I193" s="27" t="s">
        <v>887</v>
      </c>
      <c r="J193" s="27" t="s">
        <v>888</v>
      </c>
      <c r="K193" s="2">
        <v>0.75</v>
      </c>
      <c r="L193" s="2">
        <v>0.25</v>
      </c>
      <c r="M193" s="27">
        <v>394500</v>
      </c>
      <c r="N193" s="27">
        <v>339300</v>
      </c>
      <c r="O193" s="27">
        <v>374100</v>
      </c>
      <c r="P193" s="27">
        <v>338400</v>
      </c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">
        <f t="shared" si="54"/>
        <v>361575</v>
      </c>
      <c r="AD193" s="2">
        <f t="shared" si="55"/>
        <v>27532.934823589003</v>
      </c>
      <c r="AE193" s="2">
        <f t="shared" si="56"/>
        <v>4</v>
      </c>
      <c r="AF193" s="27">
        <v>4225600</v>
      </c>
      <c r="AG193" s="27">
        <v>3955900</v>
      </c>
      <c r="AH193" s="27">
        <v>3503300</v>
      </c>
      <c r="AI193" s="27">
        <v>4105300</v>
      </c>
      <c r="AJ193" s="2">
        <f t="shared" si="57"/>
        <v>3947525</v>
      </c>
      <c r="AK193" s="2">
        <f t="shared" si="58"/>
        <v>316029.87596111861</v>
      </c>
      <c r="AL193" s="2">
        <f t="shared" si="59"/>
        <v>4</v>
      </c>
      <c r="AM193" s="2">
        <f t="shared" si="60"/>
        <v>6.2877183178216964E+20</v>
      </c>
      <c r="AN193" s="2">
        <f t="shared" si="61"/>
        <v>2.0781612458354504E+20</v>
      </c>
      <c r="AO193" s="2">
        <f t="shared" si="62"/>
        <v>3</v>
      </c>
      <c r="AP193" s="2">
        <f t="shared" si="63"/>
        <v>23.216291237454417</v>
      </c>
      <c r="AQ193" s="2">
        <f t="shared" si="64"/>
        <v>0.76489232840434507</v>
      </c>
      <c r="AR193" s="3" t="str">
        <f t="shared" si="65"/>
        <v>Nontoxic</v>
      </c>
      <c r="AS193" s="2">
        <f t="shared" si="66"/>
        <v>1091.7582797483233</v>
      </c>
      <c r="AT193" s="26" t="s">
        <v>884</v>
      </c>
      <c r="AU193" s="4" t="s">
        <v>666</v>
      </c>
      <c r="AV193" s="2">
        <f t="shared" si="67"/>
        <v>3</v>
      </c>
      <c r="AW193" s="2">
        <f t="shared" si="68"/>
        <v>3</v>
      </c>
      <c r="AX193" s="2">
        <f t="shared" si="69"/>
        <v>758062500</v>
      </c>
      <c r="AY193" s="2">
        <f t="shared" si="70"/>
        <v>99874882500.000015</v>
      </c>
      <c r="AZ193" s="2">
        <f t="shared" si="71"/>
        <v>50316472500.000008</v>
      </c>
      <c r="BA193" s="2">
        <f t="shared" si="72"/>
        <v>1.1666666666666667</v>
      </c>
      <c r="BB193" s="2">
        <f t="shared" si="73"/>
        <v>9.0250360263388938</v>
      </c>
      <c r="BC193" s="2">
        <v>6.6349999999999998</v>
      </c>
      <c r="BD193" s="2" t="str">
        <f t="shared" si="74"/>
        <v>Sig Diff Var</v>
      </c>
      <c r="BE193" s="2">
        <f t="shared" si="75"/>
        <v>8.5683774940360999E-5</v>
      </c>
      <c r="BF193" s="2" t="str">
        <f t="shared" si="76"/>
        <v>NS</v>
      </c>
      <c r="BG193" s="2" t="str">
        <f t="shared" si="77"/>
        <v>NS</v>
      </c>
      <c r="BH193" s="2" t="str">
        <f t="shared" si="78"/>
        <v/>
      </c>
      <c r="BI193" s="2" t="str">
        <f t="shared" si="79"/>
        <v/>
      </c>
      <c r="BJ193" s="2" t="str">
        <f t="shared" si="80"/>
        <v/>
      </c>
    </row>
    <row r="194" spans="1:62" x14ac:dyDescent="0.2">
      <c r="A194" s="1" t="s">
        <v>926</v>
      </c>
      <c r="B194" s="27" t="s">
        <v>941</v>
      </c>
      <c r="C194" s="28">
        <v>39302</v>
      </c>
      <c r="D194" s="7">
        <v>0.29166666666666669</v>
      </c>
      <c r="E194" s="1">
        <v>0.1</v>
      </c>
      <c r="F194" s="1" t="s">
        <v>57</v>
      </c>
      <c r="G194" s="1" t="s">
        <v>942</v>
      </c>
      <c r="H194" s="27" t="s">
        <v>886</v>
      </c>
      <c r="I194" s="27" t="s">
        <v>887</v>
      </c>
      <c r="J194" s="27" t="s">
        <v>888</v>
      </c>
      <c r="K194" s="2">
        <v>0.75</v>
      </c>
      <c r="L194" s="2">
        <v>0.25</v>
      </c>
      <c r="M194" s="27">
        <v>1140000</v>
      </c>
      <c r="N194" s="27">
        <v>1110000</v>
      </c>
      <c r="O194" s="27">
        <v>1160000</v>
      </c>
      <c r="P194" s="27">
        <v>1100000</v>
      </c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">
        <f t="shared" si="54"/>
        <v>1127500</v>
      </c>
      <c r="AD194" s="2">
        <f t="shared" si="55"/>
        <v>27537.852736430512</v>
      </c>
      <c r="AE194" s="2">
        <f t="shared" si="56"/>
        <v>4</v>
      </c>
      <c r="AF194" s="27">
        <v>796000</v>
      </c>
      <c r="AG194" s="27">
        <v>892000</v>
      </c>
      <c r="AH194" s="27">
        <v>913000</v>
      </c>
      <c r="AI194" s="27">
        <v>945000</v>
      </c>
      <c r="AJ194" s="2">
        <f t="shared" si="57"/>
        <v>886500</v>
      </c>
      <c r="AK194" s="2">
        <f t="shared" si="58"/>
        <v>64148.265759878501</v>
      </c>
      <c r="AL194" s="2">
        <f t="shared" si="59"/>
        <v>4</v>
      </c>
      <c r="AM194" s="2">
        <f t="shared" si="60"/>
        <v>1.2891118713378906E+18</v>
      </c>
      <c r="AN194" s="2">
        <f t="shared" si="61"/>
        <v>3.565662618001303E+17</v>
      </c>
      <c r="AO194" s="2">
        <f t="shared" si="62"/>
        <v>4</v>
      </c>
      <c r="AP194" s="2">
        <f t="shared" si="63"/>
        <v>1.2130679085583382</v>
      </c>
      <c r="AQ194" s="2">
        <f t="shared" si="64"/>
        <v>0.74069708411268287</v>
      </c>
      <c r="AR194" s="3" t="str">
        <f t="shared" si="65"/>
        <v>Nontoxic</v>
      </c>
      <c r="AS194" s="2">
        <f t="shared" si="66"/>
        <v>78.625277161862527</v>
      </c>
      <c r="AT194" s="4" t="s">
        <v>663</v>
      </c>
      <c r="AV194" s="2">
        <f t="shared" si="67"/>
        <v>3</v>
      </c>
      <c r="AW194" s="2">
        <f t="shared" si="68"/>
        <v>3</v>
      </c>
      <c r="AX194" s="2">
        <f t="shared" si="69"/>
        <v>758333333.33333337</v>
      </c>
      <c r="AY194" s="2">
        <f t="shared" si="70"/>
        <v>4115000000.0000005</v>
      </c>
      <c r="AZ194" s="2">
        <f t="shared" si="71"/>
        <v>2436666666.666667</v>
      </c>
      <c r="BA194" s="2">
        <f t="shared" si="72"/>
        <v>1.1666666666666667</v>
      </c>
      <c r="BB194" s="2">
        <f t="shared" si="73"/>
        <v>1.6540852431171189</v>
      </c>
      <c r="BC194" s="2">
        <v>6.6349999999999998</v>
      </c>
      <c r="BD194" s="2" t="str">
        <f t="shared" si="74"/>
        <v>Same Var</v>
      </c>
      <c r="BE194" s="2">
        <f t="shared" si="75"/>
        <v>2.280985245158863E-4</v>
      </c>
      <c r="BF194" s="2" t="str">
        <f t="shared" si="76"/>
        <v>Sig</v>
      </c>
      <c r="BG194" s="2" t="str">
        <f t="shared" si="77"/>
        <v>Sig</v>
      </c>
      <c r="BH194" s="2" t="str">
        <f t="shared" si="78"/>
        <v>Same Var T-test</v>
      </c>
      <c r="BI194" s="2" t="str">
        <f t="shared" si="79"/>
        <v/>
      </c>
      <c r="BJ194" s="2" t="str">
        <f t="shared" si="80"/>
        <v>NOECToxicLess25</v>
      </c>
    </row>
    <row r="195" spans="1:62" x14ac:dyDescent="0.2">
      <c r="A195" s="1" t="s">
        <v>926</v>
      </c>
      <c r="B195" s="27" t="s">
        <v>1055</v>
      </c>
      <c r="C195" s="28">
        <v>39302</v>
      </c>
      <c r="D195" s="7">
        <v>0.3611111111111111</v>
      </c>
      <c r="E195" s="1">
        <v>0.1</v>
      </c>
      <c r="F195" s="1" t="s">
        <v>57</v>
      </c>
      <c r="G195" s="1" t="s">
        <v>942</v>
      </c>
      <c r="H195" s="27" t="s">
        <v>886</v>
      </c>
      <c r="I195" s="27" t="s">
        <v>887</v>
      </c>
      <c r="J195" s="27" t="s">
        <v>888</v>
      </c>
      <c r="K195" s="2">
        <v>0.75</v>
      </c>
      <c r="L195" s="2">
        <v>0.25</v>
      </c>
      <c r="M195" s="27">
        <v>1140000</v>
      </c>
      <c r="N195" s="27">
        <v>1110000</v>
      </c>
      <c r="O195" s="27">
        <v>1160000</v>
      </c>
      <c r="P195" s="27">
        <v>1100000</v>
      </c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">
        <f t="shared" ref="AC195:AC258" si="81">AVERAGE(M195:AB195)</f>
        <v>1127500</v>
      </c>
      <c r="AD195" s="2">
        <f t="shared" ref="AD195:AD258" si="82">STDEV(M195:AB195)</f>
        <v>27537.852736430512</v>
      </c>
      <c r="AE195" s="2">
        <f t="shared" ref="AE195:AE258" si="83">COUNT(M195:AB195)</f>
        <v>4</v>
      </c>
      <c r="AF195" s="27">
        <v>1150000</v>
      </c>
      <c r="AG195" s="27">
        <v>1070000</v>
      </c>
      <c r="AH195" s="27">
        <v>1140000</v>
      </c>
      <c r="AI195" s="27">
        <v>1110000</v>
      </c>
      <c r="AJ195" s="2">
        <f t="shared" ref="AJ195:AJ258" si="84">AVERAGE(AF195:AI195)</f>
        <v>1117500</v>
      </c>
      <c r="AK195" s="2">
        <f t="shared" ref="AK195:AK258" si="85">STDEV(AF195:AI195)</f>
        <v>35939.764421413041</v>
      </c>
      <c r="AL195" s="2">
        <f t="shared" ref="AL195:AL258" si="86">COUNT(AF195:AI195)</f>
        <v>4</v>
      </c>
      <c r="AM195" s="2">
        <f t="shared" ref="AM195:AM258" si="87">((AK195^2/AL195)+(((K195^2)*(AD195^2))/AE195))^2</f>
        <v>1.8451946682400176E+17</v>
      </c>
      <c r="AN195" s="2">
        <f t="shared" ref="AN195:AN258" si="88">(((AK195^2)/AL195)^2)/(AL195-1)+((((K195^2)*(AD195^2))/AE195)^2)/(AE195-1)</f>
        <v>3.8549132170500584E+16</v>
      </c>
      <c r="AO195" s="2">
        <f t="shared" ref="AO195:AO258" si="89">ROUND(AM195/AN195,0)</f>
        <v>5</v>
      </c>
      <c r="AP195" s="2">
        <f t="shared" ref="AP195:AP258" si="90">(AJ195-(K195*AC195))/((((AK195^2)/AL195)+(((K195^2)*(AD195^2))/AE195))^0.5)</f>
        <v>13.117731174752848</v>
      </c>
      <c r="AQ195" s="2">
        <f t="shared" ref="AQ195:AQ258" si="91">TINV((2*L195),AO195)</f>
        <v>0.72668684380042159</v>
      </c>
      <c r="AR195" s="3" t="str">
        <f t="shared" ref="AR195:AR258" si="92">IF(AND(AD195=0,AK195=0),IF(AJ195&lt;(K195*AC195),"Toxic","Nontoxic"),IF(AP195&gt;AQ195,"Nontoxic","Toxic"))</f>
        <v>Nontoxic</v>
      </c>
      <c r="AS195" s="2">
        <f t="shared" ref="AS195:AS258" si="93">(AJ195/AC195)*100</f>
        <v>99.113082039911305</v>
      </c>
      <c r="AT195" s="4" t="s">
        <v>663</v>
      </c>
      <c r="AV195" s="2">
        <f t="shared" ref="AV195:AV258" si="94">COUNT(M195:AB195)-1</f>
        <v>3</v>
      </c>
      <c r="AW195" s="2">
        <f t="shared" ref="AW195:AW258" si="95">COUNT(AF195:AI195)-1</f>
        <v>3</v>
      </c>
      <c r="AX195" s="2">
        <f t="shared" ref="AX195:AX258" si="96">(STDEV(M195:AB195))^2</f>
        <v>758333333.33333337</v>
      </c>
      <c r="AY195" s="2">
        <f t="shared" ref="AY195:AY258" si="97">(STDEV(AF195:AI195))^2</f>
        <v>1291666666.6666667</v>
      </c>
      <c r="AZ195" s="2">
        <f t="shared" ref="AZ195:AZ258" si="98">((AV195*AX195)+(AW195*AY195))/(AV195+AW195)</f>
        <v>1025000000</v>
      </c>
      <c r="BA195" s="2">
        <f t="shared" ref="BA195:BA258" si="99">1+(((1/AV195+1/AW195)-(1/(AV195+AW195)))/3)</f>
        <v>1.1666666666666667</v>
      </c>
      <c r="BB195" s="2">
        <f t="shared" ref="BB195:BB258" si="100">(((AV195+AW195)*LN(AZ195))-((AV195*LN(AX195))+(AW195*LN(AY195))))/BA195</f>
        <v>0.18021622450818392</v>
      </c>
      <c r="BC195" s="2">
        <v>6.6349999999999998</v>
      </c>
      <c r="BD195" s="2" t="str">
        <f t="shared" ref="BD195:BD258" si="101">IF(BB195&gt;BC195,"Sig Diff Var","Same Var")</f>
        <v>Same Var</v>
      </c>
      <c r="BE195" s="2">
        <f t="shared" ref="BE195:BE258" si="102">TTEST(AF195:AI195,M195:AB195,1,IF(BD195="Same Var",2,IF(BD195="Sig Diff Var",3,"Wakka Wakka")))</f>
        <v>0.3370811743209392</v>
      </c>
      <c r="BF195" s="2" t="str">
        <f t="shared" ref="BF195:BF258" si="103">IF(AND(BE195&lt;0.05,AS195&lt;100),"Sig","NS")</f>
        <v>NS</v>
      </c>
      <c r="BG195" s="2" t="str">
        <f t="shared" ref="BG195:BG258" si="104">IF(AT195="Normal",BF195,IF(AT195="Non-normal",AU195,IF(AT195="-","NS","Bleh")))</f>
        <v>NS</v>
      </c>
      <c r="BH195" s="2" t="str">
        <f t="shared" ref="BH195:BH258" si="105">IF(AT195="Non-normal","Wilcoxon",IF(AND(AT195="Normal",BD195="Same Var"),"Same Var T-test",IF(AND(AT195="Normal",BD195="Sig Diff Var"),"Diff Var T-test","")))</f>
        <v>Same Var T-test</v>
      </c>
      <c r="BI195" s="2" t="str">
        <f t="shared" ref="BI195:BI258" si="106">IF(AND(AR195="Toxic",AS195&gt;75),"TSTToxicLess25","")</f>
        <v/>
      </c>
      <c r="BJ195" s="2" t="str">
        <f t="shared" ref="BJ195:BJ258" si="107">IF(AND(BG195="Sig",AS195&gt;75),"NOECToxicLess25","")</f>
        <v/>
      </c>
    </row>
    <row r="196" spans="1:62" x14ac:dyDescent="0.2">
      <c r="A196" s="1" t="s">
        <v>926</v>
      </c>
      <c r="B196" s="27" t="s">
        <v>1060</v>
      </c>
      <c r="C196" s="28">
        <v>39302</v>
      </c>
      <c r="D196" s="7">
        <v>0.52083333333333337</v>
      </c>
      <c r="E196" s="1">
        <v>0.1</v>
      </c>
      <c r="F196" s="1" t="s">
        <v>57</v>
      </c>
      <c r="G196" s="1" t="s">
        <v>942</v>
      </c>
      <c r="H196" s="27" t="s">
        <v>886</v>
      </c>
      <c r="I196" s="27" t="s">
        <v>887</v>
      </c>
      <c r="J196" s="27" t="s">
        <v>888</v>
      </c>
      <c r="K196" s="2">
        <v>0.75</v>
      </c>
      <c r="L196" s="2">
        <v>0.25</v>
      </c>
      <c r="M196" s="27">
        <v>1140000</v>
      </c>
      <c r="N196" s="27">
        <v>1110000</v>
      </c>
      <c r="O196" s="27">
        <v>1160000</v>
      </c>
      <c r="P196" s="27">
        <v>1100000</v>
      </c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">
        <f t="shared" si="81"/>
        <v>1127500</v>
      </c>
      <c r="AD196" s="2">
        <f t="shared" si="82"/>
        <v>27537.852736430512</v>
      </c>
      <c r="AE196" s="2">
        <f t="shared" si="83"/>
        <v>4</v>
      </c>
      <c r="AF196" s="27">
        <v>1090000</v>
      </c>
      <c r="AG196" s="27">
        <v>1080000</v>
      </c>
      <c r="AH196" s="27">
        <v>1200000</v>
      </c>
      <c r="AI196" s="27">
        <v>1160000</v>
      </c>
      <c r="AJ196" s="2">
        <f t="shared" si="84"/>
        <v>1132500</v>
      </c>
      <c r="AK196" s="2">
        <f t="shared" si="85"/>
        <v>57373.048260195021</v>
      </c>
      <c r="AL196" s="2">
        <f t="shared" si="86"/>
        <v>4</v>
      </c>
      <c r="AM196" s="2">
        <f t="shared" si="87"/>
        <v>8.6407675849066854E+17</v>
      </c>
      <c r="AN196" s="2">
        <f t="shared" si="88"/>
        <v>2.2952135439272285E+17</v>
      </c>
      <c r="AO196" s="2">
        <f t="shared" si="89"/>
        <v>4</v>
      </c>
      <c r="AP196" s="2">
        <f t="shared" si="90"/>
        <v>9.409241641453594</v>
      </c>
      <c r="AQ196" s="2">
        <f t="shared" si="91"/>
        <v>0.74069708411268287</v>
      </c>
      <c r="AR196" s="3" t="str">
        <f t="shared" si="92"/>
        <v>Nontoxic</v>
      </c>
      <c r="AS196" s="2">
        <f t="shared" si="93"/>
        <v>100.44345898004434</v>
      </c>
      <c r="AT196" s="26" t="s">
        <v>884</v>
      </c>
      <c r="AU196" s="4" t="s">
        <v>666</v>
      </c>
      <c r="AV196" s="2">
        <f t="shared" si="94"/>
        <v>3</v>
      </c>
      <c r="AW196" s="2">
        <f t="shared" si="95"/>
        <v>3</v>
      </c>
      <c r="AX196" s="2">
        <f t="shared" si="96"/>
        <v>758333333.33333337</v>
      </c>
      <c r="AY196" s="2">
        <f t="shared" si="97"/>
        <v>3291666666.666667</v>
      </c>
      <c r="AZ196" s="2">
        <f t="shared" si="98"/>
        <v>2025000000</v>
      </c>
      <c r="BA196" s="2">
        <f t="shared" si="99"/>
        <v>1.1666666666666667</v>
      </c>
      <c r="BB196" s="2">
        <f t="shared" si="100"/>
        <v>1.276399582105187</v>
      </c>
      <c r="BC196" s="2">
        <v>6.6349999999999998</v>
      </c>
      <c r="BD196" s="2" t="str">
        <f t="shared" si="101"/>
        <v>Same Var</v>
      </c>
      <c r="BE196" s="2">
        <f t="shared" si="102"/>
        <v>0.44014649257440991</v>
      </c>
      <c r="BF196" s="2" t="str">
        <f t="shared" si="103"/>
        <v>NS</v>
      </c>
      <c r="BG196" s="2" t="str">
        <f t="shared" si="104"/>
        <v>NS</v>
      </c>
      <c r="BH196" s="2" t="str">
        <f t="shared" si="105"/>
        <v/>
      </c>
      <c r="BI196" s="2" t="str">
        <f t="shared" si="106"/>
        <v/>
      </c>
      <c r="BJ196" s="2" t="str">
        <f t="shared" si="107"/>
        <v/>
      </c>
    </row>
    <row r="197" spans="1:62" x14ac:dyDescent="0.2">
      <c r="A197" s="1" t="s">
        <v>926</v>
      </c>
      <c r="B197" s="27" t="s">
        <v>1216</v>
      </c>
      <c r="C197" s="28">
        <v>39302</v>
      </c>
      <c r="D197" s="7">
        <v>0.4375</v>
      </c>
      <c r="E197" s="1">
        <v>0.1</v>
      </c>
      <c r="F197" s="1" t="s">
        <v>57</v>
      </c>
      <c r="G197" s="1" t="s">
        <v>942</v>
      </c>
      <c r="H197" s="27" t="s">
        <v>886</v>
      </c>
      <c r="I197" s="27" t="s">
        <v>887</v>
      </c>
      <c r="J197" s="27" t="s">
        <v>888</v>
      </c>
      <c r="K197" s="2">
        <v>0.75</v>
      </c>
      <c r="L197" s="2">
        <v>0.25</v>
      </c>
      <c r="M197" s="27">
        <v>1140000</v>
      </c>
      <c r="N197" s="27">
        <v>1110000</v>
      </c>
      <c r="O197" s="27">
        <v>1160000</v>
      </c>
      <c r="P197" s="27">
        <v>1100000</v>
      </c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">
        <f t="shared" si="81"/>
        <v>1127500</v>
      </c>
      <c r="AD197" s="2">
        <f t="shared" si="82"/>
        <v>27537.852736430512</v>
      </c>
      <c r="AE197" s="2">
        <f t="shared" si="83"/>
        <v>4</v>
      </c>
      <c r="AF197" s="27">
        <v>1050000</v>
      </c>
      <c r="AG197" s="27">
        <v>1070000</v>
      </c>
      <c r="AH197" s="27">
        <v>1050000</v>
      </c>
      <c r="AI197" s="27">
        <v>1090000</v>
      </c>
      <c r="AJ197" s="2">
        <f t="shared" si="84"/>
        <v>1065000</v>
      </c>
      <c r="AK197" s="2">
        <f t="shared" si="85"/>
        <v>19148.542155126761</v>
      </c>
      <c r="AL197" s="2">
        <f t="shared" si="86"/>
        <v>4</v>
      </c>
      <c r="AM197" s="2">
        <f t="shared" si="87"/>
        <v>3.93257819281684E+16</v>
      </c>
      <c r="AN197" s="2">
        <f t="shared" si="88"/>
        <v>6591666892722800</v>
      </c>
      <c r="AO197" s="2">
        <f t="shared" si="89"/>
        <v>6</v>
      </c>
      <c r="AP197" s="2">
        <f t="shared" si="90"/>
        <v>15.578218543029644</v>
      </c>
      <c r="AQ197" s="2">
        <f t="shared" si="91"/>
        <v>0.71755819649141217</v>
      </c>
      <c r="AR197" s="3" t="str">
        <f t="shared" si="92"/>
        <v>Nontoxic</v>
      </c>
      <c r="AS197" s="2">
        <f t="shared" si="93"/>
        <v>94.456762749445673</v>
      </c>
      <c r="AT197" s="26" t="s">
        <v>884</v>
      </c>
      <c r="AU197" s="4" t="s">
        <v>666</v>
      </c>
      <c r="AV197" s="2">
        <f t="shared" si="94"/>
        <v>3</v>
      </c>
      <c r="AW197" s="2">
        <f t="shared" si="95"/>
        <v>3</v>
      </c>
      <c r="AX197" s="2">
        <f t="shared" si="96"/>
        <v>758333333.33333337</v>
      </c>
      <c r="AY197" s="2">
        <f t="shared" si="97"/>
        <v>366666666.66666663</v>
      </c>
      <c r="AZ197" s="2">
        <f t="shared" si="98"/>
        <v>562500000</v>
      </c>
      <c r="BA197" s="2">
        <f t="shared" si="99"/>
        <v>1.1666666666666667</v>
      </c>
      <c r="BB197" s="2">
        <f t="shared" si="100"/>
        <v>0.33224414225622106</v>
      </c>
      <c r="BC197" s="2">
        <v>6.6349999999999998</v>
      </c>
      <c r="BD197" s="2" t="str">
        <f t="shared" si="101"/>
        <v>Same Var</v>
      </c>
      <c r="BE197" s="2">
        <f t="shared" si="102"/>
        <v>4.8868798204807209E-3</v>
      </c>
      <c r="BF197" s="2" t="str">
        <f t="shared" si="103"/>
        <v>Sig</v>
      </c>
      <c r="BG197" s="2" t="str">
        <f t="shared" si="104"/>
        <v>NS</v>
      </c>
      <c r="BH197" s="2" t="str">
        <f t="shared" si="105"/>
        <v/>
      </c>
      <c r="BI197" s="2" t="str">
        <f t="shared" si="106"/>
        <v/>
      </c>
      <c r="BJ197" s="2" t="str">
        <f t="shared" si="107"/>
        <v/>
      </c>
    </row>
    <row r="198" spans="1:62" x14ac:dyDescent="0.2">
      <c r="A198" s="1" t="s">
        <v>926</v>
      </c>
      <c r="B198" s="27" t="s">
        <v>1221</v>
      </c>
      <c r="C198" s="28">
        <v>39302</v>
      </c>
      <c r="D198" s="7">
        <v>0.47222222222222221</v>
      </c>
      <c r="E198" s="1">
        <v>0.1</v>
      </c>
      <c r="F198" s="1" t="s">
        <v>57</v>
      </c>
      <c r="G198" s="1" t="s">
        <v>942</v>
      </c>
      <c r="H198" s="27" t="s">
        <v>886</v>
      </c>
      <c r="I198" s="27" t="s">
        <v>887</v>
      </c>
      <c r="J198" s="27" t="s">
        <v>888</v>
      </c>
      <c r="K198" s="2">
        <v>0.75</v>
      </c>
      <c r="L198" s="2">
        <v>0.25</v>
      </c>
      <c r="M198" s="27">
        <v>1140000</v>
      </c>
      <c r="N198" s="27">
        <v>1110000</v>
      </c>
      <c r="O198" s="27">
        <v>1160000</v>
      </c>
      <c r="P198" s="27">
        <v>1100000</v>
      </c>
      <c r="Q198" s="29"/>
      <c r="R198" s="29"/>
      <c r="S198" s="29"/>
      <c r="T198" s="29"/>
      <c r="U198" s="29"/>
      <c r="V198" s="29"/>
      <c r="W198" s="29"/>
      <c r="X198" s="29"/>
      <c r="Y198" s="29"/>
      <c r="Z198" s="29"/>
      <c r="AA198" s="29"/>
      <c r="AB198" s="29"/>
      <c r="AC198" s="2">
        <f t="shared" si="81"/>
        <v>1127500</v>
      </c>
      <c r="AD198" s="2">
        <f t="shared" si="82"/>
        <v>27537.852736430512</v>
      </c>
      <c r="AE198" s="2">
        <f t="shared" si="83"/>
        <v>4</v>
      </c>
      <c r="AF198" s="27">
        <v>1260000</v>
      </c>
      <c r="AG198" s="27">
        <v>1280000</v>
      </c>
      <c r="AH198" s="27">
        <v>1130000</v>
      </c>
      <c r="AI198" s="27">
        <v>1280000</v>
      </c>
      <c r="AJ198" s="2">
        <f t="shared" si="84"/>
        <v>1237500</v>
      </c>
      <c r="AK198" s="2">
        <f t="shared" si="85"/>
        <v>72284.161474004795</v>
      </c>
      <c r="AL198" s="2">
        <f t="shared" si="86"/>
        <v>4</v>
      </c>
      <c r="AM198" s="2">
        <f t="shared" si="87"/>
        <v>1.9962599182128899E+18</v>
      </c>
      <c r="AN198" s="2">
        <f t="shared" si="88"/>
        <v>5.7255376180013005E+17</v>
      </c>
      <c r="AO198" s="2">
        <f t="shared" si="89"/>
        <v>3</v>
      </c>
      <c r="AP198" s="2">
        <f t="shared" si="90"/>
        <v>10.425413432130849</v>
      </c>
      <c r="AQ198" s="2">
        <f t="shared" si="91"/>
        <v>0.76489232840434507</v>
      </c>
      <c r="AR198" s="3" t="str">
        <f t="shared" si="92"/>
        <v>Nontoxic</v>
      </c>
      <c r="AS198" s="2">
        <f t="shared" si="93"/>
        <v>109.75609756097562</v>
      </c>
      <c r="AT198" s="26" t="s">
        <v>884</v>
      </c>
      <c r="AU198" s="4" t="s">
        <v>666</v>
      </c>
      <c r="AV198" s="2">
        <f t="shared" si="94"/>
        <v>3</v>
      </c>
      <c r="AW198" s="2">
        <f t="shared" si="95"/>
        <v>3</v>
      </c>
      <c r="AX198" s="2">
        <f t="shared" si="96"/>
        <v>758333333.33333337</v>
      </c>
      <c r="AY198" s="2">
        <f t="shared" si="97"/>
        <v>5224999999.999999</v>
      </c>
      <c r="AZ198" s="2">
        <f t="shared" si="98"/>
        <v>2991666666.666666</v>
      </c>
      <c r="BA198" s="2">
        <f t="shared" si="99"/>
        <v>1.1666666666666667</v>
      </c>
      <c r="BB198" s="2">
        <f t="shared" si="100"/>
        <v>2.095299590983172</v>
      </c>
      <c r="BC198" s="2">
        <v>6.6349999999999998</v>
      </c>
      <c r="BD198" s="2" t="str">
        <f t="shared" si="101"/>
        <v>Same Var</v>
      </c>
      <c r="BE198" s="2">
        <f t="shared" si="102"/>
        <v>1.4703367747028335E-2</v>
      </c>
      <c r="BF198" s="2" t="str">
        <f t="shared" si="103"/>
        <v>NS</v>
      </c>
      <c r="BG198" s="2" t="str">
        <f t="shared" si="104"/>
        <v>NS</v>
      </c>
      <c r="BH198" s="2" t="str">
        <f t="shared" si="105"/>
        <v/>
      </c>
      <c r="BI198" s="2" t="str">
        <f t="shared" si="106"/>
        <v/>
      </c>
      <c r="BJ198" s="2" t="str">
        <f t="shared" si="107"/>
        <v/>
      </c>
    </row>
    <row r="199" spans="1:62" x14ac:dyDescent="0.2">
      <c r="A199" s="1" t="s">
        <v>926</v>
      </c>
      <c r="B199" s="27" t="s">
        <v>1304</v>
      </c>
      <c r="C199" s="28">
        <v>39302</v>
      </c>
      <c r="D199" s="7">
        <v>0.33333333333333331</v>
      </c>
      <c r="E199" s="1">
        <v>0.1</v>
      </c>
      <c r="F199" s="1" t="s">
        <v>57</v>
      </c>
      <c r="G199" s="1" t="s">
        <v>942</v>
      </c>
      <c r="H199" s="27" t="s">
        <v>886</v>
      </c>
      <c r="I199" s="27" t="s">
        <v>887</v>
      </c>
      <c r="J199" s="27" t="s">
        <v>888</v>
      </c>
      <c r="K199" s="2">
        <v>0.75</v>
      </c>
      <c r="L199" s="2">
        <v>0.25</v>
      </c>
      <c r="M199" s="27">
        <v>1140000</v>
      </c>
      <c r="N199" s="27">
        <v>1110000</v>
      </c>
      <c r="O199" s="27">
        <v>1160000</v>
      </c>
      <c r="P199" s="27">
        <v>1100000</v>
      </c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">
        <f t="shared" si="81"/>
        <v>1127500</v>
      </c>
      <c r="AD199" s="2">
        <f t="shared" si="82"/>
        <v>27537.852736430512</v>
      </c>
      <c r="AE199" s="2">
        <f t="shared" si="83"/>
        <v>4</v>
      </c>
      <c r="AF199" s="27">
        <v>265000</v>
      </c>
      <c r="AG199" s="27">
        <v>297000</v>
      </c>
      <c r="AH199" s="27">
        <v>573000</v>
      </c>
      <c r="AI199" s="27">
        <v>276000</v>
      </c>
      <c r="AJ199" s="2">
        <f t="shared" si="84"/>
        <v>352750</v>
      </c>
      <c r="AK199" s="2">
        <f t="shared" si="85"/>
        <v>147432.18780171446</v>
      </c>
      <c r="AL199" s="2">
        <f t="shared" si="86"/>
        <v>4</v>
      </c>
      <c r="AM199" s="2">
        <f t="shared" si="87"/>
        <v>3.0699391119384777E+19</v>
      </c>
      <c r="AN199" s="2">
        <f t="shared" si="88"/>
        <v>9.846802492268884E+18</v>
      </c>
      <c r="AO199" s="2">
        <f t="shared" si="89"/>
        <v>3</v>
      </c>
      <c r="AP199" s="2">
        <f t="shared" si="90"/>
        <v>-6.6214689918127201</v>
      </c>
      <c r="AQ199" s="2">
        <f t="shared" si="91"/>
        <v>0.76489232840434507</v>
      </c>
      <c r="AR199" s="3" t="str">
        <f t="shared" si="92"/>
        <v>Toxic</v>
      </c>
      <c r="AS199" s="2">
        <f t="shared" si="93"/>
        <v>31.286031042128602</v>
      </c>
      <c r="AT199" s="26" t="s">
        <v>884</v>
      </c>
      <c r="AU199" s="4" t="s">
        <v>666</v>
      </c>
      <c r="AV199" s="2">
        <f t="shared" si="94"/>
        <v>3</v>
      </c>
      <c r="AW199" s="2">
        <f t="shared" si="95"/>
        <v>3</v>
      </c>
      <c r="AX199" s="2">
        <f t="shared" si="96"/>
        <v>758333333.33333337</v>
      </c>
      <c r="AY199" s="2">
        <f t="shared" si="97"/>
        <v>21736250000.000004</v>
      </c>
      <c r="AZ199" s="2">
        <f t="shared" si="98"/>
        <v>11247291666.66667</v>
      </c>
      <c r="BA199" s="2">
        <f t="shared" si="99"/>
        <v>1.1666666666666667</v>
      </c>
      <c r="BB199" s="2">
        <f t="shared" si="100"/>
        <v>5.2403286353271916</v>
      </c>
      <c r="BC199" s="2">
        <v>6.6349999999999998</v>
      </c>
      <c r="BD199" s="2" t="str">
        <f t="shared" si="101"/>
        <v>Same Var</v>
      </c>
      <c r="BE199" s="2">
        <f t="shared" si="102"/>
        <v>2.4041764025067604E-5</v>
      </c>
      <c r="BF199" s="2" t="str">
        <f t="shared" si="103"/>
        <v>Sig</v>
      </c>
      <c r="BG199" s="2" t="str">
        <f t="shared" si="104"/>
        <v>NS</v>
      </c>
      <c r="BH199" s="2" t="str">
        <f t="shared" si="105"/>
        <v/>
      </c>
      <c r="BI199" s="2" t="str">
        <f t="shared" si="106"/>
        <v/>
      </c>
      <c r="BJ199" s="2" t="str">
        <f t="shared" si="107"/>
        <v/>
      </c>
    </row>
    <row r="200" spans="1:62" x14ac:dyDescent="0.2">
      <c r="A200" s="1" t="s">
        <v>926</v>
      </c>
      <c r="B200" s="27" t="s">
        <v>927</v>
      </c>
      <c r="C200" s="28">
        <v>38516</v>
      </c>
      <c r="D200" s="7">
        <v>0.35416666666666669</v>
      </c>
      <c r="E200" s="1">
        <v>0.1</v>
      </c>
      <c r="F200" s="1" t="s">
        <v>57</v>
      </c>
      <c r="G200" s="1" t="s">
        <v>928</v>
      </c>
      <c r="H200" s="27" t="s">
        <v>886</v>
      </c>
      <c r="I200" s="27" t="s">
        <v>887</v>
      </c>
      <c r="J200" s="27" t="s">
        <v>888</v>
      </c>
      <c r="K200" s="2">
        <v>0.75</v>
      </c>
      <c r="L200" s="2">
        <v>0.25</v>
      </c>
      <c r="M200" s="27">
        <v>300100</v>
      </c>
      <c r="N200" s="27">
        <v>319900</v>
      </c>
      <c r="O200" s="27">
        <v>260000</v>
      </c>
      <c r="P200" s="27">
        <v>267300</v>
      </c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">
        <f t="shared" si="81"/>
        <v>286825</v>
      </c>
      <c r="AD200" s="2">
        <f t="shared" si="82"/>
        <v>28112.793647495557</v>
      </c>
      <c r="AE200" s="2">
        <f t="shared" si="83"/>
        <v>4</v>
      </c>
      <c r="AF200" s="27">
        <v>737900</v>
      </c>
      <c r="AG200" s="27">
        <v>863900</v>
      </c>
      <c r="AH200" s="27">
        <v>832100</v>
      </c>
      <c r="AI200" s="27">
        <v>1094100</v>
      </c>
      <c r="AJ200" s="2">
        <f t="shared" si="84"/>
        <v>882000</v>
      </c>
      <c r="AK200" s="2">
        <f t="shared" si="85"/>
        <v>151182.93554498802</v>
      </c>
      <c r="AL200" s="2">
        <f t="shared" si="86"/>
        <v>4</v>
      </c>
      <c r="AM200" s="2">
        <f t="shared" si="87"/>
        <v>3.3933071999194542E+19</v>
      </c>
      <c r="AN200" s="2">
        <f t="shared" si="88"/>
        <v>1.0887649357727609E+19</v>
      </c>
      <c r="AO200" s="2">
        <f t="shared" si="89"/>
        <v>3</v>
      </c>
      <c r="AP200" s="2">
        <f t="shared" si="90"/>
        <v>8.7376111288399603</v>
      </c>
      <c r="AQ200" s="2">
        <f t="shared" si="91"/>
        <v>0.76489232840434507</v>
      </c>
      <c r="AR200" s="3" t="str">
        <f t="shared" si="92"/>
        <v>Nontoxic</v>
      </c>
      <c r="AS200" s="2">
        <f t="shared" si="93"/>
        <v>307.5045759609518</v>
      </c>
      <c r="AT200" s="26" t="s">
        <v>884</v>
      </c>
      <c r="AU200" s="4" t="s">
        <v>666</v>
      </c>
      <c r="AV200" s="2">
        <f t="shared" si="94"/>
        <v>3</v>
      </c>
      <c r="AW200" s="2">
        <f t="shared" si="95"/>
        <v>3</v>
      </c>
      <c r="AX200" s="2">
        <f t="shared" si="96"/>
        <v>790329166.66666651</v>
      </c>
      <c r="AY200" s="2">
        <f t="shared" si="97"/>
        <v>22856280000.000004</v>
      </c>
      <c r="AZ200" s="2">
        <f t="shared" si="98"/>
        <v>11823304583.333336</v>
      </c>
      <c r="BA200" s="2">
        <f t="shared" si="99"/>
        <v>1.1666666666666667</v>
      </c>
      <c r="BB200" s="2">
        <f t="shared" si="100"/>
        <v>5.2617212617733538</v>
      </c>
      <c r="BC200" s="2">
        <v>6.6349999999999998</v>
      </c>
      <c r="BD200" s="2" t="str">
        <f t="shared" si="101"/>
        <v>Same Var</v>
      </c>
      <c r="BE200" s="2">
        <f t="shared" si="102"/>
        <v>1.2207014509601471E-4</v>
      </c>
      <c r="BF200" s="2" t="str">
        <f t="shared" si="103"/>
        <v>NS</v>
      </c>
      <c r="BG200" s="2" t="str">
        <f t="shared" si="104"/>
        <v>NS</v>
      </c>
      <c r="BH200" s="2" t="str">
        <f t="shared" si="105"/>
        <v/>
      </c>
      <c r="BI200" s="2" t="str">
        <f t="shared" si="106"/>
        <v/>
      </c>
      <c r="BJ200" s="2" t="str">
        <f t="shared" si="107"/>
        <v/>
      </c>
    </row>
    <row r="201" spans="1:62" x14ac:dyDescent="0.2">
      <c r="A201" s="1" t="s">
        <v>926</v>
      </c>
      <c r="B201" s="27" t="s">
        <v>970</v>
      </c>
      <c r="C201" s="28">
        <v>38516</v>
      </c>
      <c r="D201" s="7">
        <v>0.4236111111111111</v>
      </c>
      <c r="E201" s="1">
        <v>0.1</v>
      </c>
      <c r="F201" s="1" t="s">
        <v>57</v>
      </c>
      <c r="G201" s="1" t="s">
        <v>928</v>
      </c>
      <c r="H201" s="27" t="s">
        <v>886</v>
      </c>
      <c r="I201" s="27" t="s">
        <v>887</v>
      </c>
      <c r="J201" s="27" t="s">
        <v>888</v>
      </c>
      <c r="K201" s="2">
        <v>0.75</v>
      </c>
      <c r="L201" s="2">
        <v>0.25</v>
      </c>
      <c r="M201" s="27">
        <v>300100</v>
      </c>
      <c r="N201" s="27">
        <v>319900</v>
      </c>
      <c r="O201" s="27">
        <v>260000</v>
      </c>
      <c r="P201" s="27">
        <v>267300</v>
      </c>
      <c r="Q201" s="29"/>
      <c r="R201" s="29"/>
      <c r="S201" s="29"/>
      <c r="T201" s="29"/>
      <c r="U201" s="29"/>
      <c r="V201" s="29"/>
      <c r="W201" s="29"/>
      <c r="X201" s="29"/>
      <c r="Y201" s="29"/>
      <c r="Z201" s="29"/>
      <c r="AA201" s="29"/>
      <c r="AB201" s="29"/>
      <c r="AC201" s="2">
        <f t="shared" si="81"/>
        <v>286825</v>
      </c>
      <c r="AD201" s="2">
        <f t="shared" si="82"/>
        <v>28112.793647495557</v>
      </c>
      <c r="AE201" s="2">
        <f t="shared" si="83"/>
        <v>4</v>
      </c>
      <c r="AF201" s="27">
        <v>2192300</v>
      </c>
      <c r="AG201" s="27">
        <v>2105900</v>
      </c>
      <c r="AH201" s="27">
        <v>2349000</v>
      </c>
      <c r="AI201" s="27">
        <v>2774700</v>
      </c>
      <c r="AJ201" s="2">
        <f t="shared" si="84"/>
        <v>2355475</v>
      </c>
      <c r="AK201" s="2">
        <f t="shared" si="85"/>
        <v>297043.92913058051</v>
      </c>
      <c r="AL201" s="2">
        <f t="shared" si="86"/>
        <v>4</v>
      </c>
      <c r="AM201" s="2">
        <f t="shared" si="87"/>
        <v>4.9150508665192782E+20</v>
      </c>
      <c r="AN201" s="2">
        <f t="shared" si="88"/>
        <v>1.6220062021770923E+20</v>
      </c>
      <c r="AO201" s="2">
        <f t="shared" si="89"/>
        <v>3</v>
      </c>
      <c r="AP201" s="2">
        <f t="shared" si="90"/>
        <v>14.374874474532751</v>
      </c>
      <c r="AQ201" s="2">
        <f t="shared" si="91"/>
        <v>0.76489232840434507</v>
      </c>
      <c r="AR201" s="3" t="str">
        <f t="shared" si="92"/>
        <v>Nontoxic</v>
      </c>
      <c r="AS201" s="2">
        <f t="shared" si="93"/>
        <v>821.22374270025273</v>
      </c>
      <c r="AT201" s="26" t="s">
        <v>884</v>
      </c>
      <c r="AU201" s="4" t="s">
        <v>666</v>
      </c>
      <c r="AV201" s="2">
        <f t="shared" si="94"/>
        <v>3</v>
      </c>
      <c r="AW201" s="2">
        <f t="shared" si="95"/>
        <v>3</v>
      </c>
      <c r="AX201" s="2">
        <f t="shared" si="96"/>
        <v>790329166.66666651</v>
      </c>
      <c r="AY201" s="2">
        <f t="shared" si="97"/>
        <v>88235095833.333344</v>
      </c>
      <c r="AZ201" s="2">
        <f t="shared" si="98"/>
        <v>44512712500.000008</v>
      </c>
      <c r="BA201" s="2">
        <f t="shared" si="99"/>
        <v>1.1666666666666667</v>
      </c>
      <c r="BB201" s="2">
        <f t="shared" si="100"/>
        <v>8.6061872645776862</v>
      </c>
      <c r="BC201" s="2">
        <v>6.6349999999999998</v>
      </c>
      <c r="BD201" s="2" t="str">
        <f t="shared" si="101"/>
        <v>Sig Diff Var</v>
      </c>
      <c r="BE201" s="2">
        <f t="shared" si="102"/>
        <v>3.6995932318876752E-4</v>
      </c>
      <c r="BF201" s="2" t="str">
        <f t="shared" si="103"/>
        <v>NS</v>
      </c>
      <c r="BG201" s="2" t="str">
        <f t="shared" si="104"/>
        <v>NS</v>
      </c>
      <c r="BH201" s="2" t="str">
        <f t="shared" si="105"/>
        <v/>
      </c>
      <c r="BI201" s="2" t="str">
        <f t="shared" si="106"/>
        <v/>
      </c>
      <c r="BJ201" s="2" t="str">
        <f t="shared" si="107"/>
        <v/>
      </c>
    </row>
    <row r="202" spans="1:62" x14ac:dyDescent="0.2">
      <c r="A202" s="1" t="s">
        <v>926</v>
      </c>
      <c r="B202" s="27" t="s">
        <v>971</v>
      </c>
      <c r="C202" s="28">
        <v>38516</v>
      </c>
      <c r="D202" s="7">
        <v>0.5625</v>
      </c>
      <c r="E202" s="1">
        <v>0.1</v>
      </c>
      <c r="F202" s="1" t="s">
        <v>57</v>
      </c>
      <c r="G202" s="1" t="s">
        <v>928</v>
      </c>
      <c r="H202" s="27" t="s">
        <v>886</v>
      </c>
      <c r="I202" s="27" t="s">
        <v>887</v>
      </c>
      <c r="J202" s="27" t="s">
        <v>888</v>
      </c>
      <c r="K202" s="2">
        <v>0.75</v>
      </c>
      <c r="L202" s="2">
        <v>0.25</v>
      </c>
      <c r="M202" s="27">
        <v>300100</v>
      </c>
      <c r="N202" s="27">
        <v>319900</v>
      </c>
      <c r="O202" s="27">
        <v>260000</v>
      </c>
      <c r="P202" s="27">
        <v>267300</v>
      </c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">
        <f t="shared" si="81"/>
        <v>286825</v>
      </c>
      <c r="AD202" s="2">
        <f t="shared" si="82"/>
        <v>28112.793647495557</v>
      </c>
      <c r="AE202" s="2">
        <f t="shared" si="83"/>
        <v>4</v>
      </c>
      <c r="AF202" s="27">
        <v>1142200</v>
      </c>
      <c r="AG202" s="27">
        <v>1105600</v>
      </c>
      <c r="AH202" s="27">
        <v>1130700</v>
      </c>
      <c r="AI202" s="27">
        <v>1022100</v>
      </c>
      <c r="AJ202" s="2">
        <f t="shared" si="84"/>
        <v>1100150</v>
      </c>
      <c r="AK202" s="2">
        <f t="shared" si="85"/>
        <v>54231.018184553141</v>
      </c>
      <c r="AL202" s="2">
        <f t="shared" si="86"/>
        <v>4</v>
      </c>
      <c r="AM202" s="2">
        <f t="shared" si="87"/>
        <v>7.1637750887497984E+17</v>
      </c>
      <c r="AN202" s="2">
        <f t="shared" si="88"/>
        <v>1.8431529873339171E+17</v>
      </c>
      <c r="AO202" s="2">
        <f t="shared" si="89"/>
        <v>4</v>
      </c>
      <c r="AP202" s="2">
        <f t="shared" si="90"/>
        <v>30.420974361529673</v>
      </c>
      <c r="AQ202" s="2">
        <f t="shared" si="91"/>
        <v>0.74069708411268287</v>
      </c>
      <c r="AR202" s="3" t="str">
        <f t="shared" si="92"/>
        <v>Nontoxic</v>
      </c>
      <c r="AS202" s="2">
        <f t="shared" si="93"/>
        <v>383.56140503791511</v>
      </c>
      <c r="AT202" s="26" t="s">
        <v>884</v>
      </c>
      <c r="AU202" s="4" t="s">
        <v>666</v>
      </c>
      <c r="AV202" s="2">
        <f t="shared" si="94"/>
        <v>3</v>
      </c>
      <c r="AW202" s="2">
        <f t="shared" si="95"/>
        <v>3</v>
      </c>
      <c r="AX202" s="2">
        <f t="shared" si="96"/>
        <v>790329166.66666651</v>
      </c>
      <c r="AY202" s="2">
        <f t="shared" si="97"/>
        <v>2941003333.3333335</v>
      </c>
      <c r="AZ202" s="2">
        <f t="shared" si="98"/>
        <v>1865666250</v>
      </c>
      <c r="BA202" s="2">
        <f t="shared" si="99"/>
        <v>1.1666666666666667</v>
      </c>
      <c r="BB202" s="2">
        <f t="shared" si="100"/>
        <v>1.0383207852281575</v>
      </c>
      <c r="BC202" s="2">
        <v>6.6349999999999998</v>
      </c>
      <c r="BD202" s="2" t="str">
        <f t="shared" si="101"/>
        <v>Same Var</v>
      </c>
      <c r="BE202" s="2">
        <f t="shared" si="102"/>
        <v>9.2575195746779424E-8</v>
      </c>
      <c r="BF202" s="2" t="str">
        <f t="shared" si="103"/>
        <v>NS</v>
      </c>
      <c r="BG202" s="2" t="str">
        <f t="shared" si="104"/>
        <v>NS</v>
      </c>
      <c r="BH202" s="2" t="str">
        <f t="shared" si="105"/>
        <v/>
      </c>
      <c r="BI202" s="2" t="str">
        <f t="shared" si="106"/>
        <v/>
      </c>
      <c r="BJ202" s="2" t="str">
        <f t="shared" si="107"/>
        <v/>
      </c>
    </row>
    <row r="203" spans="1:62" x14ac:dyDescent="0.2">
      <c r="A203" s="1" t="s">
        <v>926</v>
      </c>
      <c r="B203" s="27" t="s">
        <v>974</v>
      </c>
      <c r="C203" s="28">
        <v>38516</v>
      </c>
      <c r="D203" s="7">
        <v>0.51388888888888884</v>
      </c>
      <c r="E203" s="1">
        <v>0.1</v>
      </c>
      <c r="F203" s="1" t="s">
        <v>57</v>
      </c>
      <c r="G203" s="1" t="s">
        <v>928</v>
      </c>
      <c r="H203" s="27" t="s">
        <v>886</v>
      </c>
      <c r="I203" s="27" t="s">
        <v>887</v>
      </c>
      <c r="J203" s="27" t="s">
        <v>888</v>
      </c>
      <c r="K203" s="2">
        <v>0.75</v>
      </c>
      <c r="L203" s="2">
        <v>0.25</v>
      </c>
      <c r="M203" s="27">
        <v>300100</v>
      </c>
      <c r="N203" s="27">
        <v>319900</v>
      </c>
      <c r="O203" s="27">
        <v>260000</v>
      </c>
      <c r="P203" s="27">
        <v>267300</v>
      </c>
      <c r="Q203" s="29"/>
      <c r="R203" s="29"/>
      <c r="S203" s="29"/>
      <c r="T203" s="29"/>
      <c r="U203" s="29"/>
      <c r="V203" s="29"/>
      <c r="W203" s="29"/>
      <c r="X203" s="29"/>
      <c r="Y203" s="29"/>
      <c r="Z203" s="29"/>
      <c r="AA203" s="29"/>
      <c r="AB203" s="29"/>
      <c r="AC203" s="2">
        <f t="shared" si="81"/>
        <v>286825</v>
      </c>
      <c r="AD203" s="2">
        <f t="shared" si="82"/>
        <v>28112.793647495557</v>
      </c>
      <c r="AE203" s="2">
        <f t="shared" si="83"/>
        <v>4</v>
      </c>
      <c r="AF203" s="27">
        <v>992600</v>
      </c>
      <c r="AG203" s="27">
        <v>947100</v>
      </c>
      <c r="AH203" s="27">
        <v>1104200</v>
      </c>
      <c r="AI203" s="27">
        <v>1075100</v>
      </c>
      <c r="AJ203" s="2">
        <f t="shared" si="84"/>
        <v>1029750</v>
      </c>
      <c r="AK203" s="2">
        <f t="shared" si="85"/>
        <v>72596.074274026687</v>
      </c>
      <c r="AL203" s="2">
        <f t="shared" si="86"/>
        <v>4</v>
      </c>
      <c r="AM203" s="2">
        <f t="shared" si="87"/>
        <v>2.0411480842724618E+18</v>
      </c>
      <c r="AN203" s="2">
        <f t="shared" si="88"/>
        <v>5.8276117434635456E+17</v>
      </c>
      <c r="AO203" s="2">
        <f t="shared" si="89"/>
        <v>4</v>
      </c>
      <c r="AP203" s="2">
        <f t="shared" si="90"/>
        <v>21.55224114055704</v>
      </c>
      <c r="AQ203" s="2">
        <f t="shared" si="91"/>
        <v>0.74069708411268287</v>
      </c>
      <c r="AR203" s="3" t="str">
        <f t="shared" si="92"/>
        <v>Nontoxic</v>
      </c>
      <c r="AS203" s="2">
        <f t="shared" si="93"/>
        <v>359.0168221040704</v>
      </c>
      <c r="AT203" s="26" t="s">
        <v>884</v>
      </c>
      <c r="AU203" s="4" t="s">
        <v>666</v>
      </c>
      <c r="AV203" s="2">
        <f t="shared" si="94"/>
        <v>3</v>
      </c>
      <c r="AW203" s="2">
        <f t="shared" si="95"/>
        <v>3</v>
      </c>
      <c r="AX203" s="2">
        <f t="shared" si="96"/>
        <v>790329166.66666651</v>
      </c>
      <c r="AY203" s="2">
        <f t="shared" si="97"/>
        <v>5270189999.999999</v>
      </c>
      <c r="AZ203" s="2">
        <f t="shared" si="98"/>
        <v>3030259583.3333325</v>
      </c>
      <c r="BA203" s="2">
        <f t="shared" si="99"/>
        <v>1.1666666666666667</v>
      </c>
      <c r="BB203" s="2">
        <f t="shared" si="100"/>
        <v>2.0328066319865292</v>
      </c>
      <c r="BC203" s="2">
        <v>6.6349999999999998</v>
      </c>
      <c r="BD203" s="2" t="str">
        <f t="shared" si="101"/>
        <v>Same Var</v>
      </c>
      <c r="BE203" s="2">
        <f t="shared" si="102"/>
        <v>6.688452758539915E-7</v>
      </c>
      <c r="BF203" s="2" t="str">
        <f t="shared" si="103"/>
        <v>NS</v>
      </c>
      <c r="BG203" s="2" t="str">
        <f t="shared" si="104"/>
        <v>NS</v>
      </c>
      <c r="BH203" s="2" t="str">
        <f t="shared" si="105"/>
        <v/>
      </c>
      <c r="BI203" s="2" t="str">
        <f t="shared" si="106"/>
        <v/>
      </c>
      <c r="BJ203" s="2" t="str">
        <f t="shared" si="107"/>
        <v/>
      </c>
    </row>
    <row r="204" spans="1:62" x14ac:dyDescent="0.2">
      <c r="A204" s="1" t="s">
        <v>926</v>
      </c>
      <c r="B204" s="27" t="s">
        <v>949</v>
      </c>
      <c r="C204" s="28">
        <v>38517</v>
      </c>
      <c r="D204" s="7">
        <v>0.47916666666666669</v>
      </c>
      <c r="E204" s="1">
        <v>0.1</v>
      </c>
      <c r="F204" s="1" t="s">
        <v>57</v>
      </c>
      <c r="G204" s="1" t="s">
        <v>950</v>
      </c>
      <c r="H204" s="27" t="s">
        <v>886</v>
      </c>
      <c r="I204" s="27" t="s">
        <v>887</v>
      </c>
      <c r="J204" s="27" t="s">
        <v>888</v>
      </c>
      <c r="K204" s="2">
        <v>0.75</v>
      </c>
      <c r="L204" s="2">
        <v>0.25</v>
      </c>
      <c r="M204" s="27">
        <v>331100</v>
      </c>
      <c r="N204" s="27">
        <v>289300</v>
      </c>
      <c r="O204" s="27">
        <v>355500</v>
      </c>
      <c r="P204" s="27">
        <v>305100</v>
      </c>
      <c r="Q204" s="29"/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">
        <f t="shared" si="81"/>
        <v>320250</v>
      </c>
      <c r="AD204" s="2">
        <f t="shared" si="82"/>
        <v>29141.665475169168</v>
      </c>
      <c r="AE204" s="2">
        <f t="shared" si="83"/>
        <v>4</v>
      </c>
      <c r="AF204" s="27">
        <v>3028400</v>
      </c>
      <c r="AG204" s="27">
        <v>3196400</v>
      </c>
      <c r="AH204" s="27">
        <v>2883600</v>
      </c>
      <c r="AI204" s="27">
        <v>3146500</v>
      </c>
      <c r="AJ204" s="2">
        <f t="shared" si="84"/>
        <v>3063725</v>
      </c>
      <c r="AK204" s="2">
        <f t="shared" si="85"/>
        <v>139220.72103917098</v>
      </c>
      <c r="AL204" s="2">
        <f t="shared" si="86"/>
        <v>4</v>
      </c>
      <c r="AM204" s="2">
        <f t="shared" si="87"/>
        <v>2.4651485145998823E+19</v>
      </c>
      <c r="AN204" s="2">
        <f t="shared" si="88"/>
        <v>7.831374546129751E+18</v>
      </c>
      <c r="AO204" s="2">
        <f t="shared" si="89"/>
        <v>3</v>
      </c>
      <c r="AP204" s="2">
        <f t="shared" si="90"/>
        <v>40.071240557265575</v>
      </c>
      <c r="AQ204" s="2">
        <f t="shared" si="91"/>
        <v>0.76489232840434507</v>
      </c>
      <c r="AR204" s="3" t="str">
        <f t="shared" si="92"/>
        <v>Nontoxic</v>
      </c>
      <c r="AS204" s="2">
        <f t="shared" si="93"/>
        <v>956.66666666666663</v>
      </c>
      <c r="AT204" s="26" t="s">
        <v>884</v>
      </c>
      <c r="AU204" s="4" t="s">
        <v>666</v>
      </c>
      <c r="AV204" s="2">
        <f t="shared" si="94"/>
        <v>3</v>
      </c>
      <c r="AW204" s="2">
        <f t="shared" si="95"/>
        <v>3</v>
      </c>
      <c r="AX204" s="2">
        <f t="shared" si="96"/>
        <v>849236666.66666663</v>
      </c>
      <c r="AY204" s="2">
        <f t="shared" si="97"/>
        <v>19382409166.666664</v>
      </c>
      <c r="AZ204" s="2">
        <f t="shared" si="98"/>
        <v>10115822916.666666</v>
      </c>
      <c r="BA204" s="2">
        <f t="shared" si="99"/>
        <v>1.1666666666666667</v>
      </c>
      <c r="BB204" s="2">
        <f t="shared" si="100"/>
        <v>4.6986508496954196</v>
      </c>
      <c r="BC204" s="2">
        <v>6.6349999999999998</v>
      </c>
      <c r="BD204" s="2" t="str">
        <f t="shared" si="101"/>
        <v>Same Var</v>
      </c>
      <c r="BE204" s="2">
        <f t="shared" si="102"/>
        <v>1.0134301985813504E-8</v>
      </c>
      <c r="BF204" s="2" t="str">
        <f t="shared" si="103"/>
        <v>NS</v>
      </c>
      <c r="BG204" s="2" t="str">
        <f t="shared" si="104"/>
        <v>NS</v>
      </c>
      <c r="BH204" s="2" t="str">
        <f t="shared" si="105"/>
        <v/>
      </c>
      <c r="BI204" s="2" t="str">
        <f t="shared" si="106"/>
        <v/>
      </c>
      <c r="BJ204" s="2" t="str">
        <f t="shared" si="107"/>
        <v/>
      </c>
    </row>
    <row r="205" spans="1:62" x14ac:dyDescent="0.2">
      <c r="A205" s="1" t="s">
        <v>926</v>
      </c>
      <c r="B205" s="27" t="s">
        <v>951</v>
      </c>
      <c r="C205" s="28">
        <v>38517</v>
      </c>
      <c r="D205" s="7">
        <v>0.55555555555555558</v>
      </c>
      <c r="E205" s="1">
        <v>0.1</v>
      </c>
      <c r="F205" s="1" t="s">
        <v>57</v>
      </c>
      <c r="G205" s="1" t="s">
        <v>950</v>
      </c>
      <c r="H205" s="27" t="s">
        <v>886</v>
      </c>
      <c r="I205" s="27" t="s">
        <v>887</v>
      </c>
      <c r="J205" s="27" t="s">
        <v>888</v>
      </c>
      <c r="K205" s="2">
        <v>0.75</v>
      </c>
      <c r="L205" s="2">
        <v>0.25</v>
      </c>
      <c r="M205" s="27">
        <v>331100</v>
      </c>
      <c r="N205" s="27">
        <v>289300</v>
      </c>
      <c r="O205" s="27">
        <v>355500</v>
      </c>
      <c r="P205" s="27">
        <v>305100</v>
      </c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">
        <f t="shared" si="81"/>
        <v>320250</v>
      </c>
      <c r="AD205" s="2">
        <f t="shared" si="82"/>
        <v>29141.665475169168</v>
      </c>
      <c r="AE205" s="2">
        <f t="shared" si="83"/>
        <v>4</v>
      </c>
      <c r="AF205" s="27">
        <v>2698900</v>
      </c>
      <c r="AG205" s="27">
        <v>2562300</v>
      </c>
      <c r="AH205" s="27">
        <v>3392900</v>
      </c>
      <c r="AI205" s="27">
        <v>2718300</v>
      </c>
      <c r="AJ205" s="2">
        <f t="shared" si="84"/>
        <v>2843100</v>
      </c>
      <c r="AK205" s="2">
        <f t="shared" si="85"/>
        <v>373049.30862644239</v>
      </c>
      <c r="AL205" s="2">
        <f t="shared" si="86"/>
        <v>4</v>
      </c>
      <c r="AM205" s="2">
        <f t="shared" si="87"/>
        <v>1.2187688841589387E+21</v>
      </c>
      <c r="AN205" s="2">
        <f t="shared" si="88"/>
        <v>4.034863410762983E+20</v>
      </c>
      <c r="AO205" s="2">
        <f t="shared" si="89"/>
        <v>3</v>
      </c>
      <c r="AP205" s="2">
        <f t="shared" si="90"/>
        <v>13.93090175800425</v>
      </c>
      <c r="AQ205" s="2">
        <f t="shared" si="91"/>
        <v>0.76489232840434507</v>
      </c>
      <c r="AR205" s="3" t="str">
        <f t="shared" si="92"/>
        <v>Nontoxic</v>
      </c>
      <c r="AS205" s="2">
        <f t="shared" si="93"/>
        <v>887.77517564402808</v>
      </c>
      <c r="AT205" s="26" t="s">
        <v>884</v>
      </c>
      <c r="AU205" s="4" t="s">
        <v>666</v>
      </c>
      <c r="AV205" s="2">
        <f t="shared" si="94"/>
        <v>3</v>
      </c>
      <c r="AW205" s="2">
        <f t="shared" si="95"/>
        <v>3</v>
      </c>
      <c r="AX205" s="2">
        <f t="shared" si="96"/>
        <v>849236666.66666663</v>
      </c>
      <c r="AY205" s="2">
        <f t="shared" si="97"/>
        <v>139165786666.66666</v>
      </c>
      <c r="AZ205" s="2">
        <f t="shared" si="98"/>
        <v>70007511666.666672</v>
      </c>
      <c r="BA205" s="2">
        <f t="shared" si="99"/>
        <v>1.1666666666666667</v>
      </c>
      <c r="BB205" s="2">
        <f t="shared" si="100"/>
        <v>9.5784596526203156</v>
      </c>
      <c r="BC205" s="2">
        <v>6.6349999999999998</v>
      </c>
      <c r="BD205" s="2" t="str">
        <f t="shared" si="101"/>
        <v>Sig Diff Var</v>
      </c>
      <c r="BE205" s="2">
        <f t="shared" si="102"/>
        <v>4.1431486791870006E-4</v>
      </c>
      <c r="BF205" s="2" t="str">
        <f t="shared" si="103"/>
        <v>NS</v>
      </c>
      <c r="BG205" s="2" t="str">
        <f t="shared" si="104"/>
        <v>NS</v>
      </c>
      <c r="BH205" s="2" t="str">
        <f t="shared" si="105"/>
        <v/>
      </c>
      <c r="BI205" s="2" t="str">
        <f t="shared" si="106"/>
        <v/>
      </c>
      <c r="BJ205" s="2" t="str">
        <f t="shared" si="107"/>
        <v/>
      </c>
    </row>
    <row r="206" spans="1:62" x14ac:dyDescent="0.2">
      <c r="A206" s="1" t="s">
        <v>926</v>
      </c>
      <c r="B206" s="27" t="s">
        <v>955</v>
      </c>
      <c r="C206" s="28">
        <v>38517</v>
      </c>
      <c r="D206" s="7">
        <v>0.61111111111111116</v>
      </c>
      <c r="E206" s="1">
        <v>0.1</v>
      </c>
      <c r="F206" s="1" t="s">
        <v>57</v>
      </c>
      <c r="G206" s="1" t="s">
        <v>950</v>
      </c>
      <c r="H206" s="27" t="s">
        <v>886</v>
      </c>
      <c r="I206" s="27" t="s">
        <v>887</v>
      </c>
      <c r="J206" s="27" t="s">
        <v>888</v>
      </c>
      <c r="K206" s="2">
        <v>0.75</v>
      </c>
      <c r="L206" s="2">
        <v>0.25</v>
      </c>
      <c r="M206" s="27">
        <v>331100</v>
      </c>
      <c r="N206" s="27">
        <v>289300</v>
      </c>
      <c r="O206" s="27">
        <v>355500</v>
      </c>
      <c r="P206" s="27">
        <v>305100</v>
      </c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">
        <f t="shared" si="81"/>
        <v>320250</v>
      </c>
      <c r="AD206" s="2">
        <f t="shared" si="82"/>
        <v>29141.665475169168</v>
      </c>
      <c r="AE206" s="2">
        <f t="shared" si="83"/>
        <v>4</v>
      </c>
      <c r="AF206" s="27">
        <v>3117700</v>
      </c>
      <c r="AG206" s="27">
        <v>3188300</v>
      </c>
      <c r="AH206" s="27">
        <v>3074500</v>
      </c>
      <c r="AI206" s="27">
        <v>3153700</v>
      </c>
      <c r="AJ206" s="2">
        <f t="shared" si="84"/>
        <v>3133550</v>
      </c>
      <c r="AK206" s="2">
        <f t="shared" si="85"/>
        <v>48791.085251303848</v>
      </c>
      <c r="AL206" s="2">
        <f t="shared" si="86"/>
        <v>4</v>
      </c>
      <c r="AM206" s="2">
        <f t="shared" si="87"/>
        <v>5.1060514894104006E+17</v>
      </c>
      <c r="AN206" s="2">
        <f t="shared" si="88"/>
        <v>1.2281888823008626E+17</v>
      </c>
      <c r="AO206" s="2">
        <f t="shared" si="89"/>
        <v>4</v>
      </c>
      <c r="AP206" s="2">
        <f t="shared" si="90"/>
        <v>108.23844663278182</v>
      </c>
      <c r="AQ206" s="2">
        <f t="shared" si="91"/>
        <v>0.74069708411268287</v>
      </c>
      <c r="AR206" s="3" t="str">
        <f t="shared" si="92"/>
        <v>Nontoxic</v>
      </c>
      <c r="AS206" s="2">
        <f t="shared" si="93"/>
        <v>978.46994535519127</v>
      </c>
      <c r="AT206" s="26" t="s">
        <v>884</v>
      </c>
      <c r="AU206" s="4" t="s">
        <v>666</v>
      </c>
      <c r="AV206" s="2">
        <f t="shared" si="94"/>
        <v>3</v>
      </c>
      <c r="AW206" s="2">
        <f t="shared" si="95"/>
        <v>3</v>
      </c>
      <c r="AX206" s="2">
        <f t="shared" si="96"/>
        <v>849236666.66666663</v>
      </c>
      <c r="AY206" s="2">
        <f t="shared" si="97"/>
        <v>2380570000</v>
      </c>
      <c r="AZ206" s="2">
        <f t="shared" si="98"/>
        <v>1614903333.3333333</v>
      </c>
      <c r="BA206" s="2">
        <f t="shared" si="99"/>
        <v>1.1666666666666667</v>
      </c>
      <c r="BB206" s="2">
        <f t="shared" si="100"/>
        <v>0.65475672713792821</v>
      </c>
      <c r="BC206" s="2">
        <v>6.6349999999999998</v>
      </c>
      <c r="BD206" s="2" t="str">
        <f t="shared" si="101"/>
        <v>Same Var</v>
      </c>
      <c r="BE206" s="2">
        <f t="shared" si="102"/>
        <v>3.5779105975959791E-11</v>
      </c>
      <c r="BF206" s="2" t="str">
        <f t="shared" si="103"/>
        <v>NS</v>
      </c>
      <c r="BG206" s="2" t="str">
        <f t="shared" si="104"/>
        <v>NS</v>
      </c>
      <c r="BH206" s="2" t="str">
        <f t="shared" si="105"/>
        <v/>
      </c>
      <c r="BI206" s="2" t="str">
        <f t="shared" si="106"/>
        <v/>
      </c>
      <c r="BJ206" s="2" t="str">
        <f t="shared" si="107"/>
        <v/>
      </c>
    </row>
    <row r="207" spans="1:62" x14ac:dyDescent="0.2">
      <c r="A207" s="1" t="s">
        <v>926</v>
      </c>
      <c r="B207" s="27" t="s">
        <v>967</v>
      </c>
      <c r="C207" s="28">
        <v>38517</v>
      </c>
      <c r="D207" s="7">
        <v>0.36805555555555558</v>
      </c>
      <c r="E207" s="1">
        <v>0.1</v>
      </c>
      <c r="F207" s="1" t="s">
        <v>57</v>
      </c>
      <c r="G207" s="1" t="s">
        <v>950</v>
      </c>
      <c r="H207" s="27" t="s">
        <v>886</v>
      </c>
      <c r="I207" s="27" t="s">
        <v>887</v>
      </c>
      <c r="J207" s="27" t="s">
        <v>888</v>
      </c>
      <c r="K207" s="2">
        <v>0.75</v>
      </c>
      <c r="L207" s="2">
        <v>0.25</v>
      </c>
      <c r="M207" s="27">
        <v>331100</v>
      </c>
      <c r="N207" s="27">
        <v>289300</v>
      </c>
      <c r="O207" s="27">
        <v>355500</v>
      </c>
      <c r="P207" s="27">
        <v>305100</v>
      </c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">
        <f t="shared" si="81"/>
        <v>320250</v>
      </c>
      <c r="AD207" s="2">
        <f t="shared" si="82"/>
        <v>29141.665475169168</v>
      </c>
      <c r="AE207" s="2">
        <f t="shared" si="83"/>
        <v>4</v>
      </c>
      <c r="AF207" s="27">
        <v>2694600</v>
      </c>
      <c r="AG207" s="27">
        <v>2198900</v>
      </c>
      <c r="AH207" s="27">
        <v>2887300</v>
      </c>
      <c r="AI207" s="27">
        <v>3181700</v>
      </c>
      <c r="AJ207" s="2">
        <f t="shared" si="84"/>
        <v>2740625</v>
      </c>
      <c r="AK207" s="2">
        <f t="shared" si="85"/>
        <v>412974.97401981475</v>
      </c>
      <c r="AL207" s="2">
        <f t="shared" si="86"/>
        <v>4</v>
      </c>
      <c r="AM207" s="2">
        <f t="shared" si="87"/>
        <v>1.8281188222524861E+21</v>
      </c>
      <c r="AN207" s="2">
        <f t="shared" si="88"/>
        <v>6.0597834947191295E+20</v>
      </c>
      <c r="AO207" s="2">
        <f t="shared" si="89"/>
        <v>3</v>
      </c>
      <c r="AP207" s="2">
        <f t="shared" si="90"/>
        <v>12.09246665565505</v>
      </c>
      <c r="AQ207" s="2">
        <f t="shared" si="91"/>
        <v>0.76489232840434507</v>
      </c>
      <c r="AR207" s="3" t="str">
        <f t="shared" si="92"/>
        <v>Nontoxic</v>
      </c>
      <c r="AS207" s="2">
        <f t="shared" si="93"/>
        <v>855.77673692427788</v>
      </c>
      <c r="AT207" s="26" t="s">
        <v>884</v>
      </c>
      <c r="AU207" s="4" t="s">
        <v>666</v>
      </c>
      <c r="AV207" s="2">
        <f t="shared" si="94"/>
        <v>3</v>
      </c>
      <c r="AW207" s="2">
        <f t="shared" si="95"/>
        <v>3</v>
      </c>
      <c r="AX207" s="2">
        <f t="shared" si="96"/>
        <v>849236666.66666663</v>
      </c>
      <c r="AY207" s="2">
        <f t="shared" si="97"/>
        <v>170548329166.66666</v>
      </c>
      <c r="AZ207" s="2">
        <f t="shared" si="98"/>
        <v>85698782916.666672</v>
      </c>
      <c r="BA207" s="2">
        <f t="shared" si="99"/>
        <v>1.1666666666666667</v>
      </c>
      <c r="BB207" s="2">
        <f t="shared" si="100"/>
        <v>10.095623762843339</v>
      </c>
      <c r="BC207" s="2">
        <v>6.6349999999999998</v>
      </c>
      <c r="BD207" s="2" t="str">
        <f t="shared" si="101"/>
        <v>Sig Diff Var</v>
      </c>
      <c r="BE207" s="2">
        <f t="shared" si="102"/>
        <v>6.4132586025072015E-4</v>
      </c>
      <c r="BF207" s="2" t="str">
        <f t="shared" si="103"/>
        <v>NS</v>
      </c>
      <c r="BG207" s="2" t="str">
        <f t="shared" si="104"/>
        <v>NS</v>
      </c>
      <c r="BH207" s="2" t="str">
        <f t="shared" si="105"/>
        <v/>
      </c>
      <c r="BI207" s="2" t="str">
        <f t="shared" si="106"/>
        <v/>
      </c>
      <c r="BJ207" s="2" t="str">
        <f t="shared" si="107"/>
        <v/>
      </c>
    </row>
    <row r="208" spans="1:62" x14ac:dyDescent="0.2">
      <c r="A208" s="1" t="s">
        <v>926</v>
      </c>
      <c r="B208" s="27" t="s">
        <v>1133</v>
      </c>
      <c r="C208" s="28">
        <v>38855</v>
      </c>
      <c r="D208" s="7">
        <v>0.5</v>
      </c>
      <c r="E208" s="1">
        <v>0.1</v>
      </c>
      <c r="F208" s="1" t="s">
        <v>57</v>
      </c>
      <c r="G208" s="1" t="s">
        <v>1143</v>
      </c>
      <c r="H208" s="27" t="s">
        <v>886</v>
      </c>
      <c r="I208" s="27" t="s">
        <v>887</v>
      </c>
      <c r="J208" s="27" t="s">
        <v>888</v>
      </c>
      <c r="K208" s="2">
        <v>0.75</v>
      </c>
      <c r="L208" s="2">
        <v>0.25</v>
      </c>
      <c r="M208" s="27">
        <v>253000</v>
      </c>
      <c r="N208" s="27">
        <v>200000</v>
      </c>
      <c r="O208" s="27">
        <v>268000</v>
      </c>
      <c r="P208" s="27">
        <v>243000</v>
      </c>
      <c r="Q208" s="29"/>
      <c r="R208" s="29"/>
      <c r="S208" s="29"/>
      <c r="T208" s="29"/>
      <c r="U208" s="29"/>
      <c r="V208" s="29"/>
      <c r="W208" s="29"/>
      <c r="X208" s="29"/>
      <c r="Y208" s="29"/>
      <c r="Z208" s="29"/>
      <c r="AA208" s="29"/>
      <c r="AB208" s="29"/>
      <c r="AC208" s="2">
        <f t="shared" si="81"/>
        <v>241000</v>
      </c>
      <c r="AD208" s="2">
        <f t="shared" si="82"/>
        <v>29200.456617434367</v>
      </c>
      <c r="AE208" s="2">
        <f t="shared" si="83"/>
        <v>4</v>
      </c>
      <c r="AF208" s="27">
        <v>2329000</v>
      </c>
      <c r="AG208" s="27">
        <v>2288000</v>
      </c>
      <c r="AH208" s="27">
        <v>2213000</v>
      </c>
      <c r="AI208" s="27">
        <v>1713000</v>
      </c>
      <c r="AJ208" s="2">
        <f t="shared" si="84"/>
        <v>2135750</v>
      </c>
      <c r="AK208" s="2">
        <f t="shared" si="85"/>
        <v>285896.68879975972</v>
      </c>
      <c r="AL208" s="2">
        <f t="shared" si="86"/>
        <v>4</v>
      </c>
      <c r="AM208" s="2">
        <f t="shared" si="87"/>
        <v>4.2247248272667089E+20</v>
      </c>
      <c r="AN208" s="2">
        <f t="shared" si="88"/>
        <v>1.391906997148799E+20</v>
      </c>
      <c r="AO208" s="2">
        <f t="shared" si="89"/>
        <v>3</v>
      </c>
      <c r="AP208" s="2">
        <f t="shared" si="90"/>
        <v>13.636319084687088</v>
      </c>
      <c r="AQ208" s="2">
        <f t="shared" si="91"/>
        <v>0.76489232840434507</v>
      </c>
      <c r="AR208" s="3" t="str">
        <f t="shared" si="92"/>
        <v>Nontoxic</v>
      </c>
      <c r="AS208" s="2">
        <f t="shared" si="93"/>
        <v>886.20331950207469</v>
      </c>
      <c r="AT208" s="26" t="s">
        <v>884</v>
      </c>
      <c r="AU208" s="4" t="s">
        <v>666</v>
      </c>
      <c r="AV208" s="2">
        <f t="shared" si="94"/>
        <v>3</v>
      </c>
      <c r="AW208" s="2">
        <f t="shared" si="95"/>
        <v>3</v>
      </c>
      <c r="AX208" s="2">
        <f t="shared" si="96"/>
        <v>852666666.66666651</v>
      </c>
      <c r="AY208" s="2">
        <f t="shared" si="97"/>
        <v>81736916666.666656</v>
      </c>
      <c r="AZ208" s="2">
        <f t="shared" si="98"/>
        <v>41294791666.666664</v>
      </c>
      <c r="BA208" s="2">
        <f t="shared" si="99"/>
        <v>1.1666666666666667</v>
      </c>
      <c r="BB208" s="2">
        <f t="shared" si="100"/>
        <v>8.2217663840926072</v>
      </c>
      <c r="BC208" s="2">
        <v>6.6349999999999998</v>
      </c>
      <c r="BD208" s="2" t="str">
        <f t="shared" si="101"/>
        <v>Sig Diff Var</v>
      </c>
      <c r="BE208" s="2">
        <f t="shared" si="102"/>
        <v>4.2417167028681562E-4</v>
      </c>
      <c r="BF208" s="2" t="str">
        <f t="shared" si="103"/>
        <v>NS</v>
      </c>
      <c r="BG208" s="2" t="str">
        <f t="shared" si="104"/>
        <v>NS</v>
      </c>
      <c r="BH208" s="2" t="str">
        <f t="shared" si="105"/>
        <v/>
      </c>
      <c r="BI208" s="2" t="str">
        <f t="shared" si="106"/>
        <v/>
      </c>
      <c r="BJ208" s="2" t="str">
        <f t="shared" si="107"/>
        <v/>
      </c>
    </row>
    <row r="209" spans="1:62" x14ac:dyDescent="0.2">
      <c r="A209" s="1" t="s">
        <v>926</v>
      </c>
      <c r="B209" s="27" t="s">
        <v>1182</v>
      </c>
      <c r="C209" s="28">
        <v>38855</v>
      </c>
      <c r="D209" s="7">
        <v>0.63194444444444442</v>
      </c>
      <c r="E209" s="1">
        <v>0.1</v>
      </c>
      <c r="F209" s="1" t="s">
        <v>57</v>
      </c>
      <c r="G209" s="1" t="s">
        <v>1143</v>
      </c>
      <c r="H209" s="27" t="s">
        <v>886</v>
      </c>
      <c r="I209" s="27" t="s">
        <v>887</v>
      </c>
      <c r="J209" s="27" t="s">
        <v>888</v>
      </c>
      <c r="K209" s="2">
        <v>0.75</v>
      </c>
      <c r="L209" s="2">
        <v>0.25</v>
      </c>
      <c r="M209" s="27">
        <v>253000</v>
      </c>
      <c r="N209" s="27">
        <v>200000</v>
      </c>
      <c r="O209" s="27">
        <v>268000</v>
      </c>
      <c r="P209" s="27">
        <v>243000</v>
      </c>
      <c r="Q209" s="29"/>
      <c r="R209" s="29"/>
      <c r="S209" s="29"/>
      <c r="T209" s="29"/>
      <c r="U209" s="29"/>
      <c r="V209" s="29"/>
      <c r="W209" s="29"/>
      <c r="X209" s="29"/>
      <c r="Y209" s="29"/>
      <c r="Z209" s="29"/>
      <c r="AA209" s="29"/>
      <c r="AB209" s="29"/>
      <c r="AC209" s="2">
        <f t="shared" si="81"/>
        <v>241000</v>
      </c>
      <c r="AD209" s="2">
        <f t="shared" si="82"/>
        <v>29200.456617434367</v>
      </c>
      <c r="AE209" s="2">
        <f t="shared" si="83"/>
        <v>4</v>
      </c>
      <c r="AF209" s="27">
        <v>2756000</v>
      </c>
      <c r="AG209" s="27">
        <v>2978000</v>
      </c>
      <c r="AH209" s="27">
        <v>3359000</v>
      </c>
      <c r="AI209" s="27">
        <v>3011000</v>
      </c>
      <c r="AJ209" s="2">
        <f t="shared" si="84"/>
        <v>3026000</v>
      </c>
      <c r="AK209" s="2">
        <f t="shared" si="85"/>
        <v>249210.7541820778</v>
      </c>
      <c r="AL209" s="2">
        <f t="shared" si="86"/>
        <v>4</v>
      </c>
      <c r="AM209" s="2">
        <f t="shared" si="87"/>
        <v>2.4481002854003914E+20</v>
      </c>
      <c r="AN209" s="2">
        <f t="shared" si="88"/>
        <v>8.0362193252929716E+19</v>
      </c>
      <c r="AO209" s="2">
        <f t="shared" si="89"/>
        <v>3</v>
      </c>
      <c r="AP209" s="2">
        <f t="shared" si="90"/>
        <v>22.746424032480718</v>
      </c>
      <c r="AQ209" s="2">
        <f t="shared" si="91"/>
        <v>0.76489232840434507</v>
      </c>
      <c r="AR209" s="3" t="str">
        <f t="shared" si="92"/>
        <v>Nontoxic</v>
      </c>
      <c r="AS209" s="2">
        <f t="shared" si="93"/>
        <v>1255.6016597510372</v>
      </c>
      <c r="AT209" s="26" t="s">
        <v>884</v>
      </c>
      <c r="AU209" s="4" t="s">
        <v>666</v>
      </c>
      <c r="AV209" s="2">
        <f t="shared" si="94"/>
        <v>3</v>
      </c>
      <c r="AW209" s="2">
        <f t="shared" si="95"/>
        <v>3</v>
      </c>
      <c r="AX209" s="2">
        <f t="shared" si="96"/>
        <v>852666666.66666651</v>
      </c>
      <c r="AY209" s="2">
        <f t="shared" si="97"/>
        <v>62106000000.000008</v>
      </c>
      <c r="AZ209" s="2">
        <f t="shared" si="98"/>
        <v>31479333333.33334</v>
      </c>
      <c r="BA209" s="2">
        <f t="shared" si="99"/>
        <v>1.1666666666666667</v>
      </c>
      <c r="BB209" s="2">
        <f t="shared" si="100"/>
        <v>7.5322452203932109</v>
      </c>
      <c r="BC209" s="2">
        <v>6.6349999999999998</v>
      </c>
      <c r="BD209" s="2" t="str">
        <f t="shared" si="101"/>
        <v>Sig Diff Var</v>
      </c>
      <c r="BE209" s="2">
        <f t="shared" si="102"/>
        <v>8.3567875067749281E-5</v>
      </c>
      <c r="BF209" s="2" t="str">
        <f t="shared" si="103"/>
        <v>NS</v>
      </c>
      <c r="BG209" s="2" t="str">
        <f t="shared" si="104"/>
        <v>NS</v>
      </c>
      <c r="BH209" s="2" t="str">
        <f t="shared" si="105"/>
        <v/>
      </c>
      <c r="BI209" s="2" t="str">
        <f t="shared" si="106"/>
        <v/>
      </c>
      <c r="BJ209" s="2" t="str">
        <f t="shared" si="107"/>
        <v/>
      </c>
    </row>
    <row r="210" spans="1:62" x14ac:dyDescent="0.2">
      <c r="A210" s="1" t="s">
        <v>926</v>
      </c>
      <c r="B210" s="27" t="s">
        <v>1207</v>
      </c>
      <c r="C210" s="28">
        <v>38855</v>
      </c>
      <c r="D210" s="7">
        <v>0.56944444444444442</v>
      </c>
      <c r="E210" s="1">
        <v>0.1</v>
      </c>
      <c r="F210" s="1" t="s">
        <v>57</v>
      </c>
      <c r="G210" s="1" t="s">
        <v>1143</v>
      </c>
      <c r="H210" s="27" t="s">
        <v>886</v>
      </c>
      <c r="I210" s="27" t="s">
        <v>887</v>
      </c>
      <c r="J210" s="27" t="s">
        <v>888</v>
      </c>
      <c r="K210" s="2">
        <v>0.75</v>
      </c>
      <c r="L210" s="2">
        <v>0.25</v>
      </c>
      <c r="M210" s="27">
        <v>253000</v>
      </c>
      <c r="N210" s="27">
        <v>200000</v>
      </c>
      <c r="O210" s="27">
        <v>268000</v>
      </c>
      <c r="P210" s="27">
        <v>243000</v>
      </c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">
        <f t="shared" si="81"/>
        <v>241000</v>
      </c>
      <c r="AD210" s="2">
        <f t="shared" si="82"/>
        <v>29200.456617434367</v>
      </c>
      <c r="AE210" s="2">
        <f t="shared" si="83"/>
        <v>4</v>
      </c>
      <c r="AF210" s="27">
        <v>1774000</v>
      </c>
      <c r="AG210" s="27">
        <v>2245000</v>
      </c>
      <c r="AH210" s="27">
        <v>2168000</v>
      </c>
      <c r="AI210" s="27">
        <v>2222000</v>
      </c>
      <c r="AJ210" s="2">
        <f t="shared" si="84"/>
        <v>2102250</v>
      </c>
      <c r="AK210" s="2">
        <f t="shared" si="85"/>
        <v>221200.32399011837</v>
      </c>
      <c r="AL210" s="2">
        <f t="shared" si="86"/>
        <v>4</v>
      </c>
      <c r="AM210" s="2">
        <f t="shared" si="87"/>
        <v>1.5257936675792103E+20</v>
      </c>
      <c r="AN210" s="2">
        <f t="shared" si="88"/>
        <v>4.9881961777379926E+19</v>
      </c>
      <c r="AO210" s="2">
        <f t="shared" si="89"/>
        <v>3</v>
      </c>
      <c r="AP210" s="2">
        <f t="shared" si="90"/>
        <v>17.28886315439463</v>
      </c>
      <c r="AQ210" s="2">
        <f t="shared" si="91"/>
        <v>0.76489232840434507</v>
      </c>
      <c r="AR210" s="3" t="str">
        <f t="shared" si="92"/>
        <v>Nontoxic</v>
      </c>
      <c r="AS210" s="2">
        <f t="shared" si="93"/>
        <v>872.30290456431533</v>
      </c>
      <c r="AT210" s="26" t="s">
        <v>884</v>
      </c>
      <c r="AU210" s="4" t="s">
        <v>666</v>
      </c>
      <c r="AV210" s="2">
        <f t="shared" si="94"/>
        <v>3</v>
      </c>
      <c r="AW210" s="2">
        <f t="shared" si="95"/>
        <v>3</v>
      </c>
      <c r="AX210" s="2">
        <f t="shared" si="96"/>
        <v>852666666.66666651</v>
      </c>
      <c r="AY210" s="2">
        <f t="shared" si="97"/>
        <v>48929583333.333336</v>
      </c>
      <c r="AZ210" s="2">
        <f t="shared" si="98"/>
        <v>24891125000</v>
      </c>
      <c r="BA210" s="2">
        <f t="shared" si="99"/>
        <v>1.1666666666666667</v>
      </c>
      <c r="BB210" s="2">
        <f t="shared" si="100"/>
        <v>6.9377837767183905</v>
      </c>
      <c r="BC210" s="2">
        <v>6.6349999999999998</v>
      </c>
      <c r="BD210" s="2" t="str">
        <f t="shared" si="101"/>
        <v>Sig Diff Var</v>
      </c>
      <c r="BE210" s="2">
        <f t="shared" si="102"/>
        <v>1.9209771984505839E-4</v>
      </c>
      <c r="BF210" s="2" t="str">
        <f t="shared" si="103"/>
        <v>NS</v>
      </c>
      <c r="BG210" s="2" t="str">
        <f t="shared" si="104"/>
        <v>NS</v>
      </c>
      <c r="BH210" s="2" t="str">
        <f t="shared" si="105"/>
        <v/>
      </c>
      <c r="BI210" s="2" t="str">
        <f t="shared" si="106"/>
        <v/>
      </c>
      <c r="BJ210" s="2" t="str">
        <f t="shared" si="107"/>
        <v/>
      </c>
    </row>
    <row r="211" spans="1:62" x14ac:dyDescent="0.2">
      <c r="A211" s="1" t="s">
        <v>142</v>
      </c>
      <c r="B211" s="27" t="s">
        <v>482</v>
      </c>
      <c r="C211" s="28">
        <v>39009</v>
      </c>
      <c r="D211" s="7">
        <v>0.47291666666666665</v>
      </c>
      <c r="E211" s="1">
        <v>0.1</v>
      </c>
      <c r="F211" s="1" t="s">
        <v>57</v>
      </c>
      <c r="G211" s="1" t="s">
        <v>1109</v>
      </c>
      <c r="H211" s="27" t="s">
        <v>886</v>
      </c>
      <c r="I211" s="27" t="s">
        <v>887</v>
      </c>
      <c r="J211" s="27" t="s">
        <v>888</v>
      </c>
      <c r="K211" s="2">
        <v>0.75</v>
      </c>
      <c r="L211" s="2">
        <v>0.25</v>
      </c>
      <c r="M211" s="27">
        <v>1690000</v>
      </c>
      <c r="N211" s="27">
        <v>1750000</v>
      </c>
      <c r="O211" s="27">
        <v>1710000</v>
      </c>
      <c r="P211" s="29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">
        <f t="shared" si="81"/>
        <v>1716666.6666666667</v>
      </c>
      <c r="AD211" s="2">
        <f t="shared" si="82"/>
        <v>30550.50463303893</v>
      </c>
      <c r="AE211" s="2">
        <f t="shared" si="83"/>
        <v>3</v>
      </c>
      <c r="AF211" s="27">
        <v>3230000</v>
      </c>
      <c r="AG211" s="27">
        <v>3360000</v>
      </c>
      <c r="AH211" s="27">
        <v>3340000</v>
      </c>
      <c r="AI211" s="29"/>
      <c r="AJ211" s="2">
        <f t="shared" si="84"/>
        <v>3310000</v>
      </c>
      <c r="AK211" s="2">
        <f t="shared" si="85"/>
        <v>70000</v>
      </c>
      <c r="AL211" s="2">
        <f t="shared" si="86"/>
        <v>3</v>
      </c>
      <c r="AM211" s="2">
        <f t="shared" si="87"/>
        <v>3.2700694444444442E+18</v>
      </c>
      <c r="AN211" s="2">
        <f t="shared" si="88"/>
        <v>1.3492013888888888E+18</v>
      </c>
      <c r="AO211" s="2">
        <f t="shared" si="89"/>
        <v>2</v>
      </c>
      <c r="AP211" s="2">
        <f t="shared" si="90"/>
        <v>47.560814816304223</v>
      </c>
      <c r="AQ211" s="2">
        <f t="shared" si="91"/>
        <v>0.81649658092772592</v>
      </c>
      <c r="AR211" s="3" t="str">
        <f t="shared" si="92"/>
        <v>Nontoxic</v>
      </c>
      <c r="AS211" s="2">
        <f t="shared" si="93"/>
        <v>192.8155339805825</v>
      </c>
      <c r="AT211" s="26" t="s">
        <v>884</v>
      </c>
      <c r="AU211" s="4" t="s">
        <v>666</v>
      </c>
      <c r="AV211" s="2">
        <f t="shared" si="94"/>
        <v>2</v>
      </c>
      <c r="AW211" s="2">
        <f t="shared" si="95"/>
        <v>2</v>
      </c>
      <c r="AX211" s="2">
        <f t="shared" si="96"/>
        <v>933333333.33333313</v>
      </c>
      <c r="AY211" s="2">
        <f t="shared" si="97"/>
        <v>4900000000</v>
      </c>
      <c r="AZ211" s="2">
        <f t="shared" si="98"/>
        <v>2916666666.6666665</v>
      </c>
      <c r="BA211" s="2">
        <f t="shared" si="99"/>
        <v>1.25</v>
      </c>
      <c r="BB211" s="2">
        <f t="shared" si="100"/>
        <v>0.99302478363712221</v>
      </c>
      <c r="BC211" s="2">
        <v>6.6349999999999998</v>
      </c>
      <c r="BD211" s="2" t="str">
        <f t="shared" si="101"/>
        <v>Same Var</v>
      </c>
      <c r="BE211" s="2">
        <f t="shared" si="102"/>
        <v>1.7509407686939202E-6</v>
      </c>
      <c r="BF211" s="2" t="str">
        <f t="shared" si="103"/>
        <v>NS</v>
      </c>
      <c r="BG211" s="2" t="str">
        <f t="shared" si="104"/>
        <v>NS</v>
      </c>
      <c r="BH211" s="2" t="str">
        <f t="shared" si="105"/>
        <v/>
      </c>
      <c r="BI211" s="2" t="str">
        <f t="shared" si="106"/>
        <v/>
      </c>
      <c r="BJ211" s="2" t="str">
        <f t="shared" si="107"/>
        <v/>
      </c>
    </row>
    <row r="212" spans="1:62" x14ac:dyDescent="0.2">
      <c r="A212" s="1" t="s">
        <v>142</v>
      </c>
      <c r="B212" s="27" t="s">
        <v>504</v>
      </c>
      <c r="C212" s="28">
        <v>39009</v>
      </c>
      <c r="D212" s="7">
        <v>0.35069444444444442</v>
      </c>
      <c r="E212" s="1">
        <v>0.1</v>
      </c>
      <c r="F212" s="1" t="s">
        <v>57</v>
      </c>
      <c r="G212" s="1" t="s">
        <v>1109</v>
      </c>
      <c r="H212" s="27" t="s">
        <v>886</v>
      </c>
      <c r="I212" s="27" t="s">
        <v>887</v>
      </c>
      <c r="J212" s="27" t="s">
        <v>888</v>
      </c>
      <c r="K212" s="2">
        <v>0.75</v>
      </c>
      <c r="L212" s="2">
        <v>0.25</v>
      </c>
      <c r="M212" s="27">
        <v>1690000</v>
      </c>
      <c r="N212" s="27">
        <v>1750000</v>
      </c>
      <c r="O212" s="27">
        <v>1710000</v>
      </c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">
        <f t="shared" si="81"/>
        <v>1716666.6666666667</v>
      </c>
      <c r="AD212" s="2">
        <f t="shared" si="82"/>
        <v>30550.50463303893</v>
      </c>
      <c r="AE212" s="2">
        <f t="shared" si="83"/>
        <v>3</v>
      </c>
      <c r="AF212" s="27">
        <v>2330000</v>
      </c>
      <c r="AG212" s="27">
        <v>2480000</v>
      </c>
      <c r="AH212" s="27">
        <v>2440000</v>
      </c>
      <c r="AI212" s="29"/>
      <c r="AJ212" s="2">
        <f t="shared" si="84"/>
        <v>2416666.6666666665</v>
      </c>
      <c r="AK212" s="2">
        <f t="shared" si="85"/>
        <v>77674.534651540293</v>
      </c>
      <c r="AL212" s="2">
        <f t="shared" si="86"/>
        <v>3</v>
      </c>
      <c r="AM212" s="2">
        <f t="shared" si="87"/>
        <v>4.7790817901234565E+18</v>
      </c>
      <c r="AN212" s="2">
        <f t="shared" si="88"/>
        <v>2.0375964506172846E+18</v>
      </c>
      <c r="AO212" s="2">
        <f t="shared" si="89"/>
        <v>2</v>
      </c>
      <c r="AP212" s="2">
        <f t="shared" si="90"/>
        <v>24.150266821458704</v>
      </c>
      <c r="AQ212" s="2">
        <f t="shared" si="91"/>
        <v>0.81649658092772592</v>
      </c>
      <c r="AR212" s="3" t="str">
        <f t="shared" si="92"/>
        <v>Nontoxic</v>
      </c>
      <c r="AS212" s="2">
        <f t="shared" si="93"/>
        <v>140.77669902912621</v>
      </c>
      <c r="AT212" s="26" t="s">
        <v>884</v>
      </c>
      <c r="AU212" s="4" t="s">
        <v>666</v>
      </c>
      <c r="AV212" s="2">
        <f t="shared" si="94"/>
        <v>2</v>
      </c>
      <c r="AW212" s="2">
        <f t="shared" si="95"/>
        <v>2</v>
      </c>
      <c r="AX212" s="2">
        <f t="shared" si="96"/>
        <v>933333333.33333313</v>
      </c>
      <c r="AY212" s="2">
        <f t="shared" si="97"/>
        <v>6033333333.333334</v>
      </c>
      <c r="AZ212" s="2">
        <f t="shared" si="98"/>
        <v>3483333333.3333335</v>
      </c>
      <c r="BA212" s="2">
        <f t="shared" si="99"/>
        <v>1.25</v>
      </c>
      <c r="BB212" s="2">
        <f t="shared" si="100"/>
        <v>1.2282761621899225</v>
      </c>
      <c r="BC212" s="2">
        <v>6.6349999999999998</v>
      </c>
      <c r="BD212" s="2" t="str">
        <f t="shared" si="101"/>
        <v>Same Var</v>
      </c>
      <c r="BE212" s="2">
        <f t="shared" si="102"/>
        <v>6.5303775396850889E-5</v>
      </c>
      <c r="BF212" s="2" t="str">
        <f t="shared" si="103"/>
        <v>NS</v>
      </c>
      <c r="BG212" s="2" t="str">
        <f t="shared" si="104"/>
        <v>NS</v>
      </c>
      <c r="BH212" s="2" t="str">
        <f t="shared" si="105"/>
        <v/>
      </c>
      <c r="BI212" s="2" t="str">
        <f t="shared" si="106"/>
        <v/>
      </c>
      <c r="BJ212" s="2" t="str">
        <f t="shared" si="107"/>
        <v/>
      </c>
    </row>
    <row r="213" spans="1:62" x14ac:dyDescent="0.2">
      <c r="A213" s="1" t="s">
        <v>142</v>
      </c>
      <c r="B213" s="27" t="s">
        <v>516</v>
      </c>
      <c r="C213" s="28">
        <v>39009</v>
      </c>
      <c r="D213" s="7">
        <v>0.55138888888888893</v>
      </c>
      <c r="E213" s="1">
        <v>0.1</v>
      </c>
      <c r="F213" s="1" t="s">
        <v>57</v>
      </c>
      <c r="G213" s="1" t="s">
        <v>1109</v>
      </c>
      <c r="H213" s="27" t="s">
        <v>886</v>
      </c>
      <c r="I213" s="27" t="s">
        <v>887</v>
      </c>
      <c r="J213" s="27" t="s">
        <v>888</v>
      </c>
      <c r="K213" s="2">
        <v>0.75</v>
      </c>
      <c r="L213" s="2">
        <v>0.25</v>
      </c>
      <c r="M213" s="27">
        <v>1690000</v>
      </c>
      <c r="N213" s="27">
        <v>1750000</v>
      </c>
      <c r="O213" s="27">
        <v>1710000</v>
      </c>
      <c r="P213" s="29"/>
      <c r="Q213" s="29"/>
      <c r="R213" s="29"/>
      <c r="S213" s="29"/>
      <c r="T213" s="29"/>
      <c r="U213" s="29"/>
      <c r="V213" s="29"/>
      <c r="W213" s="29"/>
      <c r="X213" s="29"/>
      <c r="Y213" s="29"/>
      <c r="Z213" s="29"/>
      <c r="AA213" s="29"/>
      <c r="AB213" s="29"/>
      <c r="AC213" s="2">
        <f t="shared" si="81"/>
        <v>1716666.6666666667</v>
      </c>
      <c r="AD213" s="2">
        <f t="shared" si="82"/>
        <v>30550.50463303893</v>
      </c>
      <c r="AE213" s="2">
        <f t="shared" si="83"/>
        <v>3</v>
      </c>
      <c r="AF213" s="27">
        <v>3050000</v>
      </c>
      <c r="AG213" s="27">
        <v>3030000</v>
      </c>
      <c r="AH213" s="27">
        <v>2970000</v>
      </c>
      <c r="AI213" s="29"/>
      <c r="AJ213" s="2">
        <f t="shared" si="84"/>
        <v>3016666.6666666665</v>
      </c>
      <c r="AK213" s="2">
        <f t="shared" si="85"/>
        <v>41633.319989322656</v>
      </c>
      <c r="AL213" s="2">
        <f t="shared" si="86"/>
        <v>3</v>
      </c>
      <c r="AM213" s="2">
        <f t="shared" si="87"/>
        <v>5.6667438271604941E+17</v>
      </c>
      <c r="AN213" s="2">
        <f t="shared" si="88"/>
        <v>1.822260802469136E+17</v>
      </c>
      <c r="AO213" s="2">
        <f t="shared" si="89"/>
        <v>3</v>
      </c>
      <c r="AP213" s="2">
        <f t="shared" si="90"/>
        <v>63.023636695194142</v>
      </c>
      <c r="AQ213" s="2">
        <f t="shared" si="91"/>
        <v>0.76489232840434507</v>
      </c>
      <c r="AR213" s="3" t="str">
        <f t="shared" si="92"/>
        <v>Nontoxic</v>
      </c>
      <c r="AS213" s="2">
        <f t="shared" si="93"/>
        <v>175.72815533980582</v>
      </c>
      <c r="AT213" s="26" t="s">
        <v>884</v>
      </c>
      <c r="AU213" s="4" t="s">
        <v>666</v>
      </c>
      <c r="AV213" s="2">
        <f t="shared" si="94"/>
        <v>2</v>
      </c>
      <c r="AW213" s="2">
        <f t="shared" si="95"/>
        <v>2</v>
      </c>
      <c r="AX213" s="2">
        <f t="shared" si="96"/>
        <v>933333333.33333313</v>
      </c>
      <c r="AY213" s="2">
        <f t="shared" si="97"/>
        <v>1733333333.3333335</v>
      </c>
      <c r="AZ213" s="2">
        <f t="shared" si="98"/>
        <v>1333333333.3333333</v>
      </c>
      <c r="BA213" s="2">
        <f t="shared" si="99"/>
        <v>1.25</v>
      </c>
      <c r="BB213" s="2">
        <f t="shared" si="100"/>
        <v>0.15089708715397593</v>
      </c>
      <c r="BC213" s="2">
        <v>6.6349999999999998</v>
      </c>
      <c r="BD213" s="2" t="str">
        <f t="shared" si="101"/>
        <v>Same Var</v>
      </c>
      <c r="BE213" s="2">
        <f t="shared" si="102"/>
        <v>8.2703044113996761E-7</v>
      </c>
      <c r="BF213" s="2" t="str">
        <f t="shared" si="103"/>
        <v>NS</v>
      </c>
      <c r="BG213" s="2" t="str">
        <f t="shared" si="104"/>
        <v>NS</v>
      </c>
      <c r="BH213" s="2" t="str">
        <f t="shared" si="105"/>
        <v/>
      </c>
      <c r="BI213" s="2" t="str">
        <f t="shared" si="106"/>
        <v/>
      </c>
      <c r="BJ213" s="2" t="str">
        <f t="shared" si="107"/>
        <v/>
      </c>
    </row>
    <row r="214" spans="1:62" x14ac:dyDescent="0.2">
      <c r="A214" s="1" t="s">
        <v>142</v>
      </c>
      <c r="B214" s="27" t="s">
        <v>529</v>
      </c>
      <c r="C214" s="28">
        <v>38554</v>
      </c>
      <c r="D214" s="7">
        <v>0.5</v>
      </c>
      <c r="E214" s="1">
        <v>0.1</v>
      </c>
      <c r="F214" s="1" t="s">
        <v>57</v>
      </c>
      <c r="G214" s="1" t="s">
        <v>1245</v>
      </c>
      <c r="H214" s="27" t="s">
        <v>886</v>
      </c>
      <c r="I214" s="27" t="s">
        <v>887</v>
      </c>
      <c r="J214" s="27" t="s">
        <v>888</v>
      </c>
      <c r="K214" s="2">
        <v>0.75</v>
      </c>
      <c r="L214" s="2">
        <v>0.25</v>
      </c>
      <c r="M214" s="27">
        <v>1750000</v>
      </c>
      <c r="N214" s="27">
        <v>1710000</v>
      </c>
      <c r="O214" s="27">
        <v>1690000</v>
      </c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">
        <f t="shared" si="81"/>
        <v>1716666.6666666667</v>
      </c>
      <c r="AD214" s="2">
        <f t="shared" si="82"/>
        <v>30550.50463303893</v>
      </c>
      <c r="AE214" s="2">
        <f t="shared" si="83"/>
        <v>3</v>
      </c>
      <c r="AF214" s="27">
        <v>3260000</v>
      </c>
      <c r="AG214" s="27">
        <v>3380000</v>
      </c>
      <c r="AH214" s="27">
        <v>3920000</v>
      </c>
      <c r="AI214" s="29"/>
      <c r="AJ214" s="2">
        <f t="shared" si="84"/>
        <v>3520000</v>
      </c>
      <c r="AK214" s="2">
        <f t="shared" si="85"/>
        <v>351567.91662493889</v>
      </c>
      <c r="AL214" s="2">
        <f t="shared" si="86"/>
        <v>3</v>
      </c>
      <c r="AM214" s="2">
        <f t="shared" si="87"/>
        <v>1.7118906249999994E+21</v>
      </c>
      <c r="AN214" s="2">
        <f t="shared" si="88"/>
        <v>8.4873531249999977E+20</v>
      </c>
      <c r="AO214" s="2">
        <f t="shared" si="89"/>
        <v>2</v>
      </c>
      <c r="AP214" s="2">
        <f t="shared" si="90"/>
        <v>10.975453248869812</v>
      </c>
      <c r="AQ214" s="2">
        <f t="shared" si="91"/>
        <v>0.81649658092772592</v>
      </c>
      <c r="AR214" s="3" t="str">
        <f t="shared" si="92"/>
        <v>Nontoxic</v>
      </c>
      <c r="AS214" s="2">
        <f t="shared" si="93"/>
        <v>205.04854368932038</v>
      </c>
      <c r="AT214" s="26" t="s">
        <v>884</v>
      </c>
      <c r="AU214" s="4" t="s">
        <v>666</v>
      </c>
      <c r="AV214" s="2">
        <f t="shared" si="94"/>
        <v>2</v>
      </c>
      <c r="AW214" s="2">
        <f t="shared" si="95"/>
        <v>2</v>
      </c>
      <c r="AX214" s="2">
        <f t="shared" si="96"/>
        <v>933333333.33333313</v>
      </c>
      <c r="AY214" s="2">
        <f t="shared" si="97"/>
        <v>123599999999.99998</v>
      </c>
      <c r="AZ214" s="2">
        <f t="shared" si="98"/>
        <v>62266666666.666656</v>
      </c>
      <c r="BA214" s="2">
        <f t="shared" si="99"/>
        <v>1.25</v>
      </c>
      <c r="BB214" s="2">
        <f t="shared" si="100"/>
        <v>5.6236716811466065</v>
      </c>
      <c r="BC214" s="2">
        <v>6.6349999999999998</v>
      </c>
      <c r="BD214" s="2" t="str">
        <f t="shared" si="101"/>
        <v>Same Var</v>
      </c>
      <c r="BE214" s="2">
        <f t="shared" si="102"/>
        <v>4.4984540793352728E-4</v>
      </c>
      <c r="BF214" s="2" t="str">
        <f t="shared" si="103"/>
        <v>NS</v>
      </c>
      <c r="BG214" s="2" t="str">
        <f t="shared" si="104"/>
        <v>NS</v>
      </c>
      <c r="BH214" s="2" t="str">
        <f t="shared" si="105"/>
        <v/>
      </c>
      <c r="BI214" s="2" t="str">
        <f t="shared" si="106"/>
        <v/>
      </c>
      <c r="BJ214" s="2" t="str">
        <f t="shared" si="107"/>
        <v/>
      </c>
    </row>
    <row r="215" spans="1:62" x14ac:dyDescent="0.2">
      <c r="A215" s="1" t="s">
        <v>142</v>
      </c>
      <c r="B215" s="27" t="s">
        <v>529</v>
      </c>
      <c r="C215" s="28">
        <v>39009</v>
      </c>
      <c r="D215" s="7">
        <v>0.48819444444444443</v>
      </c>
      <c r="E215" s="1">
        <v>0.1</v>
      </c>
      <c r="F215" s="1" t="s">
        <v>57</v>
      </c>
      <c r="G215" s="1" t="s">
        <v>1109</v>
      </c>
      <c r="H215" s="27" t="s">
        <v>886</v>
      </c>
      <c r="I215" s="27" t="s">
        <v>887</v>
      </c>
      <c r="J215" s="27" t="s">
        <v>888</v>
      </c>
      <c r="K215" s="2">
        <v>0.75</v>
      </c>
      <c r="L215" s="2">
        <v>0.25</v>
      </c>
      <c r="M215" s="27">
        <v>1690000</v>
      </c>
      <c r="N215" s="27">
        <v>1750000</v>
      </c>
      <c r="O215" s="27">
        <v>1710000</v>
      </c>
      <c r="P215" s="29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">
        <f t="shared" si="81"/>
        <v>1716666.6666666667</v>
      </c>
      <c r="AD215" s="2">
        <f t="shared" si="82"/>
        <v>30550.50463303893</v>
      </c>
      <c r="AE215" s="2">
        <f t="shared" si="83"/>
        <v>3</v>
      </c>
      <c r="AF215" s="27">
        <v>3610000</v>
      </c>
      <c r="AG215" s="27">
        <v>3480000</v>
      </c>
      <c r="AH215" s="27">
        <v>3670000</v>
      </c>
      <c r="AI215" s="29"/>
      <c r="AJ215" s="2">
        <f t="shared" si="84"/>
        <v>3586666.6666666665</v>
      </c>
      <c r="AK215" s="2">
        <f t="shared" si="85"/>
        <v>97125.348562223109</v>
      </c>
      <c r="AL215" s="2">
        <f t="shared" si="86"/>
        <v>3</v>
      </c>
      <c r="AM215" s="2">
        <f t="shared" si="87"/>
        <v>1.1018711419753087E+19</v>
      </c>
      <c r="AN215" s="2">
        <f t="shared" si="88"/>
        <v>4.9590779320987658E+18</v>
      </c>
      <c r="AO215" s="2">
        <f t="shared" si="89"/>
        <v>2</v>
      </c>
      <c r="AP215" s="2">
        <f t="shared" si="90"/>
        <v>39.905959014332133</v>
      </c>
      <c r="AQ215" s="2">
        <f t="shared" si="91"/>
        <v>0.81649658092772592</v>
      </c>
      <c r="AR215" s="3" t="str">
        <f t="shared" si="92"/>
        <v>Nontoxic</v>
      </c>
      <c r="AS215" s="2">
        <f t="shared" si="93"/>
        <v>208.93203883495141</v>
      </c>
      <c r="AT215" s="26" t="s">
        <v>884</v>
      </c>
      <c r="AU215" s="4" t="s">
        <v>666</v>
      </c>
      <c r="AV215" s="2">
        <f t="shared" si="94"/>
        <v>2</v>
      </c>
      <c r="AW215" s="2">
        <f t="shared" si="95"/>
        <v>2</v>
      </c>
      <c r="AX215" s="2">
        <f t="shared" si="96"/>
        <v>933333333.33333313</v>
      </c>
      <c r="AY215" s="2">
        <f t="shared" si="97"/>
        <v>9433333333.333334</v>
      </c>
      <c r="AZ215" s="2">
        <f t="shared" si="98"/>
        <v>5183333333.333334</v>
      </c>
      <c r="BA215" s="2">
        <f t="shared" si="99"/>
        <v>1.25</v>
      </c>
      <c r="BB215" s="2">
        <f t="shared" si="100"/>
        <v>1.7850240886722304</v>
      </c>
      <c r="BC215" s="2">
        <v>6.6349999999999998</v>
      </c>
      <c r="BD215" s="2" t="str">
        <f t="shared" si="101"/>
        <v>Same Var</v>
      </c>
      <c r="BE215" s="2">
        <f t="shared" si="102"/>
        <v>2.9102810248077502E-6</v>
      </c>
      <c r="BF215" s="2" t="str">
        <f t="shared" si="103"/>
        <v>NS</v>
      </c>
      <c r="BG215" s="2" t="str">
        <f t="shared" si="104"/>
        <v>NS</v>
      </c>
      <c r="BH215" s="2" t="str">
        <f t="shared" si="105"/>
        <v/>
      </c>
      <c r="BI215" s="2" t="str">
        <f t="shared" si="106"/>
        <v/>
      </c>
      <c r="BJ215" s="2" t="str">
        <f t="shared" si="107"/>
        <v/>
      </c>
    </row>
    <row r="216" spans="1:62" x14ac:dyDescent="0.2">
      <c r="A216" s="1" t="s">
        <v>142</v>
      </c>
      <c r="B216" s="27" t="s">
        <v>531</v>
      </c>
      <c r="C216" s="28">
        <v>38554</v>
      </c>
      <c r="D216" s="7">
        <v>0.55277777777777781</v>
      </c>
      <c r="E216" s="1">
        <v>0.1</v>
      </c>
      <c r="F216" s="1" t="s">
        <v>57</v>
      </c>
      <c r="G216" s="1" t="s">
        <v>1245</v>
      </c>
      <c r="H216" s="27" t="s">
        <v>886</v>
      </c>
      <c r="I216" s="27" t="s">
        <v>887</v>
      </c>
      <c r="J216" s="27" t="s">
        <v>888</v>
      </c>
      <c r="K216" s="2">
        <v>0.75</v>
      </c>
      <c r="L216" s="2">
        <v>0.25</v>
      </c>
      <c r="M216" s="27">
        <v>1750000</v>
      </c>
      <c r="N216" s="27">
        <v>1710000</v>
      </c>
      <c r="O216" s="27">
        <v>1690000</v>
      </c>
      <c r="P216" s="29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">
        <f t="shared" si="81"/>
        <v>1716666.6666666667</v>
      </c>
      <c r="AD216" s="2">
        <f t="shared" si="82"/>
        <v>30550.50463303893</v>
      </c>
      <c r="AE216" s="2">
        <f t="shared" si="83"/>
        <v>3</v>
      </c>
      <c r="AF216" s="27">
        <v>3710000</v>
      </c>
      <c r="AG216" s="27">
        <v>3630000</v>
      </c>
      <c r="AH216" s="27">
        <v>3380000</v>
      </c>
      <c r="AI216" s="29"/>
      <c r="AJ216" s="2">
        <f t="shared" si="84"/>
        <v>3573333.3333333335</v>
      </c>
      <c r="AK216" s="2">
        <f t="shared" si="85"/>
        <v>172143.35111567142</v>
      </c>
      <c r="AL216" s="2">
        <f t="shared" si="86"/>
        <v>3</v>
      </c>
      <c r="AM216" s="2">
        <f t="shared" si="87"/>
        <v>1.010583410493827E+20</v>
      </c>
      <c r="AN216" s="2">
        <f t="shared" si="88"/>
        <v>4.8800559413580235E+19</v>
      </c>
      <c r="AO216" s="2">
        <f t="shared" si="89"/>
        <v>2</v>
      </c>
      <c r="AP216" s="2">
        <f t="shared" si="90"/>
        <v>22.798250455215516</v>
      </c>
      <c r="AQ216" s="2">
        <f t="shared" si="91"/>
        <v>0.81649658092772592</v>
      </c>
      <c r="AR216" s="3" t="str">
        <f t="shared" si="92"/>
        <v>Nontoxic</v>
      </c>
      <c r="AS216" s="2">
        <f t="shared" si="93"/>
        <v>208.15533980582526</v>
      </c>
      <c r="AT216" s="26" t="s">
        <v>884</v>
      </c>
      <c r="AU216" s="4" t="s">
        <v>666</v>
      </c>
      <c r="AV216" s="2">
        <f t="shared" si="94"/>
        <v>2</v>
      </c>
      <c r="AW216" s="2">
        <f t="shared" si="95"/>
        <v>2</v>
      </c>
      <c r="AX216" s="2">
        <f t="shared" si="96"/>
        <v>933333333.33333313</v>
      </c>
      <c r="AY216" s="2">
        <f t="shared" si="97"/>
        <v>29633333333.333332</v>
      </c>
      <c r="AZ216" s="2">
        <f t="shared" si="98"/>
        <v>15283333333.333332</v>
      </c>
      <c r="BA216" s="2">
        <f t="shared" si="99"/>
        <v>1.25</v>
      </c>
      <c r="BB216" s="2">
        <f t="shared" si="100"/>
        <v>3.4137901403262845</v>
      </c>
      <c r="BC216" s="2">
        <v>6.6349999999999998</v>
      </c>
      <c r="BD216" s="2" t="str">
        <f t="shared" si="101"/>
        <v>Same Var</v>
      </c>
      <c r="BE216" s="2">
        <f t="shared" si="102"/>
        <v>2.5699794630524466E-5</v>
      </c>
      <c r="BF216" s="2" t="str">
        <f t="shared" si="103"/>
        <v>NS</v>
      </c>
      <c r="BG216" s="2" t="str">
        <f t="shared" si="104"/>
        <v>NS</v>
      </c>
      <c r="BH216" s="2" t="str">
        <f t="shared" si="105"/>
        <v/>
      </c>
      <c r="BI216" s="2" t="str">
        <f t="shared" si="106"/>
        <v/>
      </c>
      <c r="BJ216" s="2" t="str">
        <f t="shared" si="107"/>
        <v/>
      </c>
    </row>
    <row r="217" spans="1:62" x14ac:dyDescent="0.2">
      <c r="A217" s="1" t="s">
        <v>142</v>
      </c>
      <c r="B217" s="27" t="s">
        <v>532</v>
      </c>
      <c r="C217" s="28">
        <v>39009</v>
      </c>
      <c r="D217" s="7">
        <v>0.45624999999999999</v>
      </c>
      <c r="E217" s="1">
        <v>0.1</v>
      </c>
      <c r="F217" s="1" t="s">
        <v>57</v>
      </c>
      <c r="G217" s="1" t="s">
        <v>1109</v>
      </c>
      <c r="H217" s="27" t="s">
        <v>886</v>
      </c>
      <c r="I217" s="27" t="s">
        <v>887</v>
      </c>
      <c r="J217" s="27" t="s">
        <v>888</v>
      </c>
      <c r="K217" s="2">
        <v>0.75</v>
      </c>
      <c r="L217" s="2">
        <v>0.25</v>
      </c>
      <c r="M217" s="27">
        <v>1690000</v>
      </c>
      <c r="N217" s="27">
        <v>1750000</v>
      </c>
      <c r="O217" s="27">
        <v>1710000</v>
      </c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">
        <f t="shared" si="81"/>
        <v>1716666.6666666667</v>
      </c>
      <c r="AD217" s="2">
        <f t="shared" si="82"/>
        <v>30550.50463303893</v>
      </c>
      <c r="AE217" s="2">
        <f t="shared" si="83"/>
        <v>3</v>
      </c>
      <c r="AF217" s="27">
        <v>2990000</v>
      </c>
      <c r="AG217" s="27">
        <v>3150000</v>
      </c>
      <c r="AH217" s="27">
        <v>3130000</v>
      </c>
      <c r="AI217" s="29"/>
      <c r="AJ217" s="2">
        <f t="shared" si="84"/>
        <v>3090000</v>
      </c>
      <c r="AK217" s="2">
        <f t="shared" si="85"/>
        <v>87177.978870813473</v>
      </c>
      <c r="AL217" s="2">
        <f t="shared" si="86"/>
        <v>3</v>
      </c>
      <c r="AM217" s="2">
        <f t="shared" si="87"/>
        <v>7.3350694444444457E+18</v>
      </c>
      <c r="AN217" s="2">
        <f t="shared" si="88"/>
        <v>3.2242013888888893E+18</v>
      </c>
      <c r="AO217" s="2">
        <f t="shared" si="89"/>
        <v>2</v>
      </c>
      <c r="AP217" s="2">
        <f t="shared" si="90"/>
        <v>34.635719668040345</v>
      </c>
      <c r="AQ217" s="2">
        <f t="shared" si="91"/>
        <v>0.81649658092772592</v>
      </c>
      <c r="AR217" s="3" t="str">
        <f t="shared" si="92"/>
        <v>Nontoxic</v>
      </c>
      <c r="AS217" s="2">
        <f t="shared" si="93"/>
        <v>179.99999999999997</v>
      </c>
      <c r="AT217" s="26" t="s">
        <v>884</v>
      </c>
      <c r="AU217" s="4" t="s">
        <v>666</v>
      </c>
      <c r="AV217" s="2">
        <f t="shared" si="94"/>
        <v>2</v>
      </c>
      <c r="AW217" s="2">
        <f t="shared" si="95"/>
        <v>2</v>
      </c>
      <c r="AX217" s="2">
        <f t="shared" si="96"/>
        <v>933333333.33333313</v>
      </c>
      <c r="AY217" s="2">
        <f t="shared" si="97"/>
        <v>7600000000</v>
      </c>
      <c r="AZ217" s="2">
        <f t="shared" si="98"/>
        <v>4266666666.6666665</v>
      </c>
      <c r="BA217" s="2">
        <f t="shared" si="99"/>
        <v>1.25</v>
      </c>
      <c r="BB217" s="2">
        <f t="shared" si="100"/>
        <v>1.5080166219353373</v>
      </c>
      <c r="BC217" s="2">
        <v>6.6349999999999998</v>
      </c>
      <c r="BD217" s="2" t="str">
        <f t="shared" si="101"/>
        <v>Same Var</v>
      </c>
      <c r="BE217" s="2">
        <f t="shared" si="102"/>
        <v>6.7555131268785997E-6</v>
      </c>
      <c r="BF217" s="2" t="str">
        <f t="shared" si="103"/>
        <v>NS</v>
      </c>
      <c r="BG217" s="2" t="str">
        <f t="shared" si="104"/>
        <v>NS</v>
      </c>
      <c r="BH217" s="2" t="str">
        <f t="shared" si="105"/>
        <v/>
      </c>
      <c r="BI217" s="2" t="str">
        <f t="shared" si="106"/>
        <v/>
      </c>
      <c r="BJ217" s="2" t="str">
        <f t="shared" si="107"/>
        <v/>
      </c>
    </row>
    <row r="218" spans="1:62" x14ac:dyDescent="0.2">
      <c r="A218" s="1" t="s">
        <v>142</v>
      </c>
      <c r="B218" s="27" t="s">
        <v>1249</v>
      </c>
      <c r="C218" s="28">
        <v>38398</v>
      </c>
      <c r="D218" s="7">
        <v>0.35347222222222224</v>
      </c>
      <c r="E218" s="1">
        <v>0.1</v>
      </c>
      <c r="F218" s="1" t="s">
        <v>57</v>
      </c>
      <c r="G218" s="1" t="s">
        <v>1253</v>
      </c>
      <c r="H218" s="27" t="s">
        <v>886</v>
      </c>
      <c r="I218" s="27" t="s">
        <v>887</v>
      </c>
      <c r="J218" s="27" t="s">
        <v>888</v>
      </c>
      <c r="K218" s="2">
        <v>0.75</v>
      </c>
      <c r="L218" s="2">
        <v>0.25</v>
      </c>
      <c r="M218" s="27">
        <v>1750000</v>
      </c>
      <c r="N218" s="27">
        <v>1790000</v>
      </c>
      <c r="O218" s="27">
        <v>1730000</v>
      </c>
      <c r="P218" s="29"/>
      <c r="Q218" s="29"/>
      <c r="R218" s="29"/>
      <c r="S218" s="29"/>
      <c r="T218" s="29"/>
      <c r="U218" s="29"/>
      <c r="V218" s="29"/>
      <c r="W218" s="29"/>
      <c r="X218" s="29"/>
      <c r="Y218" s="29"/>
      <c r="Z218" s="29"/>
      <c r="AA218" s="29"/>
      <c r="AB218" s="29"/>
      <c r="AC218" s="2">
        <f t="shared" si="81"/>
        <v>1756666.6666666667</v>
      </c>
      <c r="AD218" s="2">
        <f t="shared" si="82"/>
        <v>30550.50463303893</v>
      </c>
      <c r="AE218" s="2">
        <f t="shared" si="83"/>
        <v>3</v>
      </c>
      <c r="AF218" s="27">
        <v>400000</v>
      </c>
      <c r="AG218" s="27">
        <v>381000</v>
      </c>
      <c r="AH218" s="27">
        <v>381000</v>
      </c>
      <c r="AI218" s="29"/>
      <c r="AJ218" s="2">
        <f t="shared" si="84"/>
        <v>387333.33333333331</v>
      </c>
      <c r="AK218" s="2">
        <f t="shared" si="85"/>
        <v>10969.655114602889</v>
      </c>
      <c r="AL218" s="2">
        <f t="shared" si="86"/>
        <v>3</v>
      </c>
      <c r="AM218" s="2">
        <f t="shared" si="87"/>
        <v>4.6272790123456776E+16</v>
      </c>
      <c r="AN218" s="2">
        <f t="shared" si="88"/>
        <v>1.6116950617283944E+16</v>
      </c>
      <c r="AO218" s="2">
        <f t="shared" si="89"/>
        <v>3</v>
      </c>
      <c r="AP218" s="2">
        <f t="shared" si="90"/>
        <v>-63.420454545454554</v>
      </c>
      <c r="AQ218" s="2">
        <f t="shared" si="91"/>
        <v>0.76489232840434507</v>
      </c>
      <c r="AR218" s="3" t="str">
        <f t="shared" si="92"/>
        <v>Toxic</v>
      </c>
      <c r="AS218" s="2">
        <f t="shared" si="93"/>
        <v>22.049335863377607</v>
      </c>
      <c r="AT218" s="4" t="s">
        <v>664</v>
      </c>
      <c r="AU218" s="4" t="s">
        <v>667</v>
      </c>
      <c r="AV218" s="2">
        <f t="shared" si="94"/>
        <v>2</v>
      </c>
      <c r="AW218" s="2">
        <f t="shared" si="95"/>
        <v>2</v>
      </c>
      <c r="AX218" s="2">
        <f t="shared" si="96"/>
        <v>933333333.33333313</v>
      </c>
      <c r="AY218" s="2">
        <f t="shared" si="97"/>
        <v>120333333.33333331</v>
      </c>
      <c r="AZ218" s="2">
        <f t="shared" si="98"/>
        <v>526833333.33333325</v>
      </c>
      <c r="BA218" s="2">
        <f t="shared" si="99"/>
        <v>1.25</v>
      </c>
      <c r="BB218" s="2">
        <f t="shared" si="100"/>
        <v>1.4475846541042643</v>
      </c>
      <c r="BC218" s="2">
        <v>6.6349999999999998</v>
      </c>
      <c r="BD218" s="2" t="str">
        <f t="shared" si="101"/>
        <v>Same Var</v>
      </c>
      <c r="BE218" s="2">
        <f t="shared" si="102"/>
        <v>1.0512508984677398E-7</v>
      </c>
      <c r="BF218" s="2" t="str">
        <f t="shared" si="103"/>
        <v>Sig</v>
      </c>
      <c r="BG218" s="2" t="str">
        <f t="shared" si="104"/>
        <v>Sig</v>
      </c>
      <c r="BH218" s="2" t="str">
        <f t="shared" si="105"/>
        <v>Wilcoxon</v>
      </c>
      <c r="BI218" s="2" t="str">
        <f t="shared" si="106"/>
        <v/>
      </c>
      <c r="BJ218" s="2" t="str">
        <f t="shared" si="107"/>
        <v/>
      </c>
    </row>
    <row r="219" spans="1:62" x14ac:dyDescent="0.2">
      <c r="A219" s="1" t="s">
        <v>142</v>
      </c>
      <c r="B219" s="27" t="s">
        <v>1265</v>
      </c>
      <c r="C219" s="28">
        <v>38398</v>
      </c>
      <c r="D219" s="7">
        <v>0.37708333333333333</v>
      </c>
      <c r="E219" s="1">
        <v>0.1</v>
      </c>
      <c r="F219" s="1" t="s">
        <v>57</v>
      </c>
      <c r="G219" s="1" t="s">
        <v>1253</v>
      </c>
      <c r="H219" s="27" t="s">
        <v>886</v>
      </c>
      <c r="I219" s="27" t="s">
        <v>887</v>
      </c>
      <c r="J219" s="27" t="s">
        <v>888</v>
      </c>
      <c r="K219" s="2">
        <v>0.75</v>
      </c>
      <c r="L219" s="2">
        <v>0.25</v>
      </c>
      <c r="M219" s="27">
        <v>1750000</v>
      </c>
      <c r="N219" s="27">
        <v>1790000</v>
      </c>
      <c r="O219" s="27">
        <v>1730000</v>
      </c>
      <c r="P219" s="29"/>
      <c r="Q219" s="29"/>
      <c r="R219" s="29"/>
      <c r="S219" s="29"/>
      <c r="T219" s="29"/>
      <c r="U219" s="29"/>
      <c r="V219" s="29"/>
      <c r="W219" s="29"/>
      <c r="X219" s="29"/>
      <c r="Y219" s="29"/>
      <c r="Z219" s="29"/>
      <c r="AA219" s="29"/>
      <c r="AB219" s="29"/>
      <c r="AC219" s="2">
        <f t="shared" si="81"/>
        <v>1756666.6666666667</v>
      </c>
      <c r="AD219" s="2">
        <f t="shared" si="82"/>
        <v>30550.50463303893</v>
      </c>
      <c r="AE219" s="2">
        <f t="shared" si="83"/>
        <v>3</v>
      </c>
      <c r="AF219" s="27">
        <v>1470000</v>
      </c>
      <c r="AG219" s="27">
        <v>1400000</v>
      </c>
      <c r="AH219" s="27">
        <v>1410000</v>
      </c>
      <c r="AI219" s="29"/>
      <c r="AJ219" s="2">
        <f t="shared" si="84"/>
        <v>1426666.6666666667</v>
      </c>
      <c r="AK219" s="2">
        <f t="shared" si="85"/>
        <v>37859.388972001827</v>
      </c>
      <c r="AL219" s="2">
        <f t="shared" si="86"/>
        <v>3</v>
      </c>
      <c r="AM219" s="2">
        <f t="shared" si="87"/>
        <v>4.2611882716049382E+17</v>
      </c>
      <c r="AN219" s="2">
        <f t="shared" si="88"/>
        <v>1.2944830246913584E+17</v>
      </c>
      <c r="AO219" s="2">
        <f t="shared" si="89"/>
        <v>3</v>
      </c>
      <c r="AP219" s="2">
        <f t="shared" si="90"/>
        <v>4.2727488785000496</v>
      </c>
      <c r="AQ219" s="2">
        <f t="shared" si="91"/>
        <v>0.76489232840434507</v>
      </c>
      <c r="AR219" s="3" t="str">
        <f t="shared" si="92"/>
        <v>Nontoxic</v>
      </c>
      <c r="AS219" s="2">
        <f t="shared" si="93"/>
        <v>81.21442125237192</v>
      </c>
      <c r="AT219" s="4" t="s">
        <v>663</v>
      </c>
      <c r="AV219" s="2">
        <f t="shared" si="94"/>
        <v>2</v>
      </c>
      <c r="AW219" s="2">
        <f t="shared" si="95"/>
        <v>2</v>
      </c>
      <c r="AX219" s="2">
        <f t="shared" si="96"/>
        <v>933333333.33333313</v>
      </c>
      <c r="AY219" s="2">
        <f t="shared" si="97"/>
        <v>1433333333.3333335</v>
      </c>
      <c r="AZ219" s="2">
        <f t="shared" si="98"/>
        <v>1183333333.3333333</v>
      </c>
      <c r="BA219" s="2">
        <f t="shared" si="99"/>
        <v>1.25</v>
      </c>
      <c r="BB219" s="2">
        <f t="shared" si="100"/>
        <v>7.3057227350363976E-2</v>
      </c>
      <c r="BC219" s="2">
        <v>6.6349999999999998</v>
      </c>
      <c r="BD219" s="2" t="str">
        <f t="shared" si="101"/>
        <v>Same Var</v>
      </c>
      <c r="BE219" s="2">
        <f t="shared" si="102"/>
        <v>1.5010978347475501E-4</v>
      </c>
      <c r="BF219" s="2" t="str">
        <f t="shared" si="103"/>
        <v>Sig</v>
      </c>
      <c r="BG219" s="2" t="str">
        <f t="shared" si="104"/>
        <v>Sig</v>
      </c>
      <c r="BH219" s="2" t="str">
        <f t="shared" si="105"/>
        <v>Same Var T-test</v>
      </c>
      <c r="BI219" s="2" t="str">
        <f t="shared" si="106"/>
        <v/>
      </c>
      <c r="BJ219" s="2" t="str">
        <f t="shared" si="107"/>
        <v>NOECToxicLess25</v>
      </c>
    </row>
    <row r="220" spans="1:62" x14ac:dyDescent="0.2">
      <c r="A220" s="1" t="s">
        <v>142</v>
      </c>
      <c r="B220" s="27" t="s">
        <v>1266</v>
      </c>
      <c r="C220" s="28">
        <v>38398</v>
      </c>
      <c r="D220" s="7">
        <v>0.40138888888888891</v>
      </c>
      <c r="E220" s="1">
        <v>0.1</v>
      </c>
      <c r="F220" s="1" t="s">
        <v>57</v>
      </c>
      <c r="G220" s="1" t="s">
        <v>1253</v>
      </c>
      <c r="H220" s="27" t="s">
        <v>886</v>
      </c>
      <c r="I220" s="27" t="s">
        <v>887</v>
      </c>
      <c r="J220" s="27" t="s">
        <v>888</v>
      </c>
      <c r="K220" s="2">
        <v>0.75</v>
      </c>
      <c r="L220" s="2">
        <v>0.25</v>
      </c>
      <c r="M220" s="27">
        <v>1750000</v>
      </c>
      <c r="N220" s="27">
        <v>1790000</v>
      </c>
      <c r="O220" s="27">
        <v>1730000</v>
      </c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">
        <f t="shared" si="81"/>
        <v>1756666.6666666667</v>
      </c>
      <c r="AD220" s="2">
        <f t="shared" si="82"/>
        <v>30550.50463303893</v>
      </c>
      <c r="AE220" s="2">
        <f t="shared" si="83"/>
        <v>3</v>
      </c>
      <c r="AF220" s="27">
        <v>1630000</v>
      </c>
      <c r="AG220" s="27">
        <v>1670000</v>
      </c>
      <c r="AH220" s="27">
        <v>1770000</v>
      </c>
      <c r="AI220" s="29"/>
      <c r="AJ220" s="2">
        <f t="shared" si="84"/>
        <v>1690000</v>
      </c>
      <c r="AK220" s="2">
        <f t="shared" si="85"/>
        <v>72111.025509279789</v>
      </c>
      <c r="AL220" s="2">
        <f t="shared" si="86"/>
        <v>3</v>
      </c>
      <c r="AM220" s="2">
        <f t="shared" si="87"/>
        <v>3.6417361111111107E+18</v>
      </c>
      <c r="AN220" s="2">
        <f t="shared" si="88"/>
        <v>1.5175347222222221E+18</v>
      </c>
      <c r="AO220" s="2">
        <f t="shared" si="89"/>
        <v>2</v>
      </c>
      <c r="AP220" s="2">
        <f t="shared" si="90"/>
        <v>8.5270568597820624</v>
      </c>
      <c r="AQ220" s="2">
        <f t="shared" si="91"/>
        <v>0.81649658092772592</v>
      </c>
      <c r="AR220" s="3" t="str">
        <f t="shared" si="92"/>
        <v>Nontoxic</v>
      </c>
      <c r="AS220" s="2">
        <f t="shared" si="93"/>
        <v>96.204933586337759</v>
      </c>
      <c r="AT220" s="4" t="s">
        <v>663</v>
      </c>
      <c r="AV220" s="2">
        <f t="shared" si="94"/>
        <v>2</v>
      </c>
      <c r="AW220" s="2">
        <f t="shared" si="95"/>
        <v>2</v>
      </c>
      <c r="AX220" s="2">
        <f t="shared" si="96"/>
        <v>933333333.33333313</v>
      </c>
      <c r="AY220" s="2">
        <f t="shared" si="97"/>
        <v>5200000000</v>
      </c>
      <c r="AZ220" s="2">
        <f t="shared" si="98"/>
        <v>3066666666.6666665</v>
      </c>
      <c r="BA220" s="2">
        <f t="shared" si="99"/>
        <v>1.25</v>
      </c>
      <c r="BB220" s="2">
        <f t="shared" si="100"/>
        <v>1.0584266186773448</v>
      </c>
      <c r="BC220" s="2">
        <v>6.6349999999999998</v>
      </c>
      <c r="BD220" s="2" t="str">
        <f t="shared" si="101"/>
        <v>Same Var</v>
      </c>
      <c r="BE220" s="2">
        <f t="shared" si="102"/>
        <v>0.10719198637245671</v>
      </c>
      <c r="BF220" s="2" t="str">
        <f t="shared" si="103"/>
        <v>NS</v>
      </c>
      <c r="BG220" s="2" t="str">
        <f t="shared" si="104"/>
        <v>NS</v>
      </c>
      <c r="BH220" s="2" t="str">
        <f t="shared" si="105"/>
        <v>Same Var T-test</v>
      </c>
      <c r="BI220" s="2" t="str">
        <f t="shared" si="106"/>
        <v/>
      </c>
      <c r="BJ220" s="2" t="str">
        <f t="shared" si="107"/>
        <v/>
      </c>
    </row>
    <row r="221" spans="1:62" x14ac:dyDescent="0.2">
      <c r="A221" s="1" t="s">
        <v>142</v>
      </c>
      <c r="B221" s="27" t="s">
        <v>1280</v>
      </c>
      <c r="C221" s="28">
        <v>38398</v>
      </c>
      <c r="D221" s="7">
        <v>0.47499999999999998</v>
      </c>
      <c r="E221" s="1">
        <v>0.1</v>
      </c>
      <c r="F221" s="1" t="s">
        <v>57</v>
      </c>
      <c r="G221" s="1" t="s">
        <v>1253</v>
      </c>
      <c r="H221" s="27" t="s">
        <v>886</v>
      </c>
      <c r="I221" s="27" t="s">
        <v>887</v>
      </c>
      <c r="J221" s="27" t="s">
        <v>888</v>
      </c>
      <c r="K221" s="2">
        <v>0.75</v>
      </c>
      <c r="L221" s="2">
        <v>0.25</v>
      </c>
      <c r="M221" s="27">
        <v>1750000</v>
      </c>
      <c r="N221" s="27">
        <v>1790000</v>
      </c>
      <c r="O221" s="27">
        <v>1730000</v>
      </c>
      <c r="P221" s="29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">
        <f t="shared" si="81"/>
        <v>1756666.6666666667</v>
      </c>
      <c r="AD221" s="2">
        <f t="shared" si="82"/>
        <v>30550.50463303893</v>
      </c>
      <c r="AE221" s="2">
        <f t="shared" si="83"/>
        <v>3</v>
      </c>
      <c r="AF221" s="27">
        <v>2170000</v>
      </c>
      <c r="AG221" s="27">
        <v>2210000</v>
      </c>
      <c r="AH221" s="27">
        <v>2230000</v>
      </c>
      <c r="AI221" s="29"/>
      <c r="AJ221" s="2">
        <f t="shared" si="84"/>
        <v>2203333.3333333335</v>
      </c>
      <c r="AK221" s="2">
        <f t="shared" si="85"/>
        <v>30550.50463303893</v>
      </c>
      <c r="AL221" s="2">
        <f t="shared" si="86"/>
        <v>3</v>
      </c>
      <c r="AM221" s="2">
        <f t="shared" si="87"/>
        <v>2.3630401234567894E+17</v>
      </c>
      <c r="AN221" s="2">
        <f t="shared" si="88"/>
        <v>6.3707561728395032E+16</v>
      </c>
      <c r="AO221" s="2">
        <f t="shared" si="89"/>
        <v>4</v>
      </c>
      <c r="AP221" s="2">
        <f t="shared" si="90"/>
        <v>40.177623480880861</v>
      </c>
      <c r="AQ221" s="2">
        <f t="shared" si="91"/>
        <v>0.74069708411268287</v>
      </c>
      <c r="AR221" s="3" t="str">
        <f t="shared" si="92"/>
        <v>Nontoxic</v>
      </c>
      <c r="AS221" s="2">
        <f t="shared" si="93"/>
        <v>125.42694497153701</v>
      </c>
      <c r="AT221" s="26" t="s">
        <v>884</v>
      </c>
      <c r="AU221" s="4" t="s">
        <v>666</v>
      </c>
      <c r="AV221" s="2">
        <f t="shared" si="94"/>
        <v>2</v>
      </c>
      <c r="AW221" s="2">
        <f t="shared" si="95"/>
        <v>2</v>
      </c>
      <c r="AX221" s="2">
        <f t="shared" si="96"/>
        <v>933333333.33333313</v>
      </c>
      <c r="AY221" s="2">
        <f t="shared" si="97"/>
        <v>933333333.33333313</v>
      </c>
      <c r="AZ221" s="2">
        <f t="shared" si="98"/>
        <v>933333333.33333313</v>
      </c>
      <c r="BA221" s="2">
        <f t="shared" si="99"/>
        <v>1.25</v>
      </c>
      <c r="BB221" s="2">
        <f t="shared" si="100"/>
        <v>0</v>
      </c>
      <c r="BC221" s="2">
        <v>6.6349999999999998</v>
      </c>
      <c r="BD221" s="2" t="str">
        <f t="shared" si="101"/>
        <v>Same Var</v>
      </c>
      <c r="BE221" s="2">
        <f t="shared" si="102"/>
        <v>2.8582617176642405E-5</v>
      </c>
      <c r="BF221" s="2" t="str">
        <f t="shared" si="103"/>
        <v>NS</v>
      </c>
      <c r="BG221" s="2" t="str">
        <f t="shared" si="104"/>
        <v>NS</v>
      </c>
      <c r="BH221" s="2" t="str">
        <f t="shared" si="105"/>
        <v/>
      </c>
      <c r="BI221" s="2" t="str">
        <f t="shared" si="106"/>
        <v/>
      </c>
      <c r="BJ221" s="2" t="str">
        <f t="shared" si="107"/>
        <v/>
      </c>
    </row>
    <row r="222" spans="1:62" x14ac:dyDescent="0.2">
      <c r="A222" s="1" t="s">
        <v>142</v>
      </c>
      <c r="B222" s="27" t="s">
        <v>516</v>
      </c>
      <c r="C222" s="28">
        <v>38582</v>
      </c>
      <c r="D222" s="7">
        <v>0.58125000000000004</v>
      </c>
      <c r="E222" s="1">
        <v>0.1</v>
      </c>
      <c r="F222" s="1" t="s">
        <v>57</v>
      </c>
      <c r="G222" s="1" t="s">
        <v>1241</v>
      </c>
      <c r="H222" s="27" t="s">
        <v>886</v>
      </c>
      <c r="I222" s="27" t="s">
        <v>887</v>
      </c>
      <c r="J222" s="27" t="s">
        <v>888</v>
      </c>
      <c r="K222" s="2">
        <v>0.75</v>
      </c>
      <c r="L222" s="2">
        <v>0.25</v>
      </c>
      <c r="M222" s="27">
        <v>1770000</v>
      </c>
      <c r="N222" s="27">
        <v>1790000</v>
      </c>
      <c r="O222" s="27">
        <v>1730000</v>
      </c>
      <c r="P222" s="29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">
        <f t="shared" si="81"/>
        <v>1763333.3333333333</v>
      </c>
      <c r="AD222" s="2">
        <f t="shared" si="82"/>
        <v>30550.50463303893</v>
      </c>
      <c r="AE222" s="2">
        <f t="shared" si="83"/>
        <v>3</v>
      </c>
      <c r="AF222" s="27">
        <v>3590000</v>
      </c>
      <c r="AG222" s="27">
        <v>3650000</v>
      </c>
      <c r="AH222" s="27">
        <v>4050000</v>
      </c>
      <c r="AI222" s="29"/>
      <c r="AJ222" s="2">
        <f t="shared" si="84"/>
        <v>3763333.3333333335</v>
      </c>
      <c r="AK222" s="2">
        <f t="shared" si="85"/>
        <v>250066.65778014736</v>
      </c>
      <c r="AL222" s="2">
        <f t="shared" si="86"/>
        <v>3</v>
      </c>
      <c r="AM222" s="2">
        <f t="shared" si="87"/>
        <v>4.4181704475308648E+20</v>
      </c>
      <c r="AN222" s="2">
        <f t="shared" si="88"/>
        <v>2.1726074459876547E+20</v>
      </c>
      <c r="AO222" s="2">
        <f t="shared" si="89"/>
        <v>2</v>
      </c>
      <c r="AP222" s="2">
        <f t="shared" si="90"/>
        <v>16.83555775796588</v>
      </c>
      <c r="AQ222" s="2">
        <f t="shared" si="91"/>
        <v>0.81649658092772592</v>
      </c>
      <c r="AR222" s="3" t="str">
        <f t="shared" si="92"/>
        <v>Nontoxic</v>
      </c>
      <c r="AS222" s="2">
        <f t="shared" si="93"/>
        <v>213.42155009451798</v>
      </c>
      <c r="AT222" s="26" t="s">
        <v>884</v>
      </c>
      <c r="AU222" s="4" t="s">
        <v>666</v>
      </c>
      <c r="AV222" s="2">
        <f t="shared" si="94"/>
        <v>2</v>
      </c>
      <c r="AW222" s="2">
        <f t="shared" si="95"/>
        <v>2</v>
      </c>
      <c r="AX222" s="2">
        <f t="shared" si="96"/>
        <v>933333333.33333313</v>
      </c>
      <c r="AY222" s="2">
        <f t="shared" si="97"/>
        <v>62533333333.333336</v>
      </c>
      <c r="AZ222" s="2">
        <f t="shared" si="98"/>
        <v>31733333333.333336</v>
      </c>
      <c r="BA222" s="2">
        <f t="shared" si="99"/>
        <v>1.25</v>
      </c>
      <c r="BB222" s="2">
        <f t="shared" si="100"/>
        <v>4.5568454877461706</v>
      </c>
      <c r="BC222" s="2">
        <v>6.6349999999999998</v>
      </c>
      <c r="BD222" s="2" t="str">
        <f t="shared" si="101"/>
        <v>Same Var</v>
      </c>
      <c r="BE222" s="2">
        <f t="shared" si="102"/>
        <v>8.1038305634529979E-5</v>
      </c>
      <c r="BF222" s="2" t="str">
        <f t="shared" si="103"/>
        <v>NS</v>
      </c>
      <c r="BG222" s="2" t="str">
        <f t="shared" si="104"/>
        <v>NS</v>
      </c>
      <c r="BH222" s="2" t="str">
        <f t="shared" si="105"/>
        <v/>
      </c>
      <c r="BI222" s="2" t="str">
        <f t="shared" si="106"/>
        <v/>
      </c>
      <c r="BJ222" s="2" t="str">
        <f t="shared" si="107"/>
        <v/>
      </c>
    </row>
    <row r="223" spans="1:62" x14ac:dyDescent="0.2">
      <c r="A223" s="1" t="s">
        <v>142</v>
      </c>
      <c r="B223" s="27" t="s">
        <v>529</v>
      </c>
      <c r="C223" s="28">
        <v>38582</v>
      </c>
      <c r="D223" s="7">
        <v>0.5180555555555556</v>
      </c>
      <c r="E223" s="1">
        <v>0.1</v>
      </c>
      <c r="F223" s="1" t="s">
        <v>57</v>
      </c>
      <c r="G223" s="1" t="s">
        <v>1241</v>
      </c>
      <c r="H223" s="27" t="s">
        <v>886</v>
      </c>
      <c r="I223" s="27" t="s">
        <v>887</v>
      </c>
      <c r="J223" s="27" t="s">
        <v>888</v>
      </c>
      <c r="K223" s="2">
        <v>0.75</v>
      </c>
      <c r="L223" s="2">
        <v>0.25</v>
      </c>
      <c r="M223" s="27">
        <v>1770000</v>
      </c>
      <c r="N223" s="27">
        <v>1790000</v>
      </c>
      <c r="O223" s="27">
        <v>1730000</v>
      </c>
      <c r="P223" s="29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">
        <f t="shared" si="81"/>
        <v>1763333.3333333333</v>
      </c>
      <c r="AD223" s="2">
        <f t="shared" si="82"/>
        <v>30550.50463303893</v>
      </c>
      <c r="AE223" s="2">
        <f t="shared" si="83"/>
        <v>3</v>
      </c>
      <c r="AF223" s="27">
        <v>3590000</v>
      </c>
      <c r="AG223" s="27">
        <v>3460000</v>
      </c>
      <c r="AH223" s="27">
        <v>4310000</v>
      </c>
      <c r="AI223" s="29"/>
      <c r="AJ223" s="2">
        <f t="shared" si="84"/>
        <v>3786666.6666666665</v>
      </c>
      <c r="AK223" s="2">
        <f t="shared" si="85"/>
        <v>457857.32857881981</v>
      </c>
      <c r="AL223" s="2">
        <f t="shared" si="86"/>
        <v>3</v>
      </c>
      <c r="AM223" s="2">
        <f t="shared" si="87"/>
        <v>4.9073916743827168E+21</v>
      </c>
      <c r="AN223" s="2">
        <f t="shared" si="88"/>
        <v>2.4414672260802475E+21</v>
      </c>
      <c r="AO223" s="2">
        <f t="shared" si="89"/>
        <v>2</v>
      </c>
      <c r="AP223" s="2">
        <f t="shared" si="90"/>
        <v>9.3101654324653289</v>
      </c>
      <c r="AQ223" s="2">
        <f t="shared" si="91"/>
        <v>0.81649658092772592</v>
      </c>
      <c r="AR223" s="3" t="str">
        <f t="shared" si="92"/>
        <v>Nontoxic</v>
      </c>
      <c r="AS223" s="2">
        <f t="shared" si="93"/>
        <v>214.74480151228735</v>
      </c>
      <c r="AT223" s="26" t="s">
        <v>884</v>
      </c>
      <c r="AU223" s="4" t="s">
        <v>666</v>
      </c>
      <c r="AV223" s="2">
        <f t="shared" si="94"/>
        <v>2</v>
      </c>
      <c r="AW223" s="2">
        <f t="shared" si="95"/>
        <v>2</v>
      </c>
      <c r="AX223" s="2">
        <f t="shared" si="96"/>
        <v>933333333.33333313</v>
      </c>
      <c r="AY223" s="2">
        <f t="shared" si="97"/>
        <v>209633333333.33337</v>
      </c>
      <c r="AZ223" s="2">
        <f t="shared" si="98"/>
        <v>105283333333.33336</v>
      </c>
      <c r="BA223" s="2">
        <f t="shared" si="99"/>
        <v>1.25</v>
      </c>
      <c r="BB223" s="2">
        <f t="shared" si="100"/>
        <v>6.4591090495340833</v>
      </c>
      <c r="BC223" s="2">
        <v>6.6349999999999998</v>
      </c>
      <c r="BD223" s="2" t="str">
        <f t="shared" si="101"/>
        <v>Same Var</v>
      </c>
      <c r="BE223" s="2">
        <f t="shared" si="102"/>
        <v>7.8942413202299307E-4</v>
      </c>
      <c r="BF223" s="2" t="str">
        <f t="shared" si="103"/>
        <v>NS</v>
      </c>
      <c r="BG223" s="2" t="str">
        <f t="shared" si="104"/>
        <v>NS</v>
      </c>
      <c r="BH223" s="2" t="str">
        <f t="shared" si="105"/>
        <v/>
      </c>
      <c r="BI223" s="2" t="str">
        <f t="shared" si="106"/>
        <v/>
      </c>
      <c r="BJ223" s="2" t="str">
        <f t="shared" si="107"/>
        <v/>
      </c>
    </row>
    <row r="224" spans="1:62" x14ac:dyDescent="0.2">
      <c r="A224" s="1" t="s">
        <v>142</v>
      </c>
      <c r="B224" s="27" t="s">
        <v>482</v>
      </c>
      <c r="C224" s="28">
        <v>39100</v>
      </c>
      <c r="D224" s="7">
        <v>0.44027777777777777</v>
      </c>
      <c r="E224" s="1">
        <v>0.1</v>
      </c>
      <c r="F224" s="1" t="s">
        <v>57</v>
      </c>
      <c r="G224" s="1" t="s">
        <v>1112</v>
      </c>
      <c r="H224" s="27" t="s">
        <v>886</v>
      </c>
      <c r="I224" s="27" t="s">
        <v>887</v>
      </c>
      <c r="J224" s="27" t="s">
        <v>888</v>
      </c>
      <c r="K224" s="2">
        <v>0.75</v>
      </c>
      <c r="L224" s="2">
        <v>0.25</v>
      </c>
      <c r="M224" s="27">
        <v>1750000</v>
      </c>
      <c r="N224" s="27">
        <v>1810000</v>
      </c>
      <c r="O224" s="27">
        <v>1790000</v>
      </c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">
        <f t="shared" si="81"/>
        <v>1783333.3333333333</v>
      </c>
      <c r="AD224" s="2">
        <f t="shared" si="82"/>
        <v>30550.50463303893</v>
      </c>
      <c r="AE224" s="2">
        <f t="shared" si="83"/>
        <v>3</v>
      </c>
      <c r="AF224" s="27">
        <v>4310000</v>
      </c>
      <c r="AG224" s="27">
        <v>4740000</v>
      </c>
      <c r="AH224" s="27">
        <v>4840000</v>
      </c>
      <c r="AI224" s="29"/>
      <c r="AJ224" s="2">
        <f t="shared" si="84"/>
        <v>4630000</v>
      </c>
      <c r="AK224" s="2">
        <f t="shared" si="85"/>
        <v>281602.55680657446</v>
      </c>
      <c r="AL224" s="2">
        <f t="shared" si="86"/>
        <v>3</v>
      </c>
      <c r="AM224" s="2">
        <f t="shared" si="87"/>
        <v>7.0800340277777767E+20</v>
      </c>
      <c r="AN224" s="2">
        <f t="shared" si="88"/>
        <v>3.4937586805555554E+20</v>
      </c>
      <c r="AO224" s="2">
        <f t="shared" si="89"/>
        <v>2</v>
      </c>
      <c r="AP224" s="2">
        <f t="shared" si="90"/>
        <v>20.184451275308717</v>
      </c>
      <c r="AQ224" s="2">
        <f t="shared" si="91"/>
        <v>0.81649658092772592</v>
      </c>
      <c r="AR224" s="3" t="str">
        <f t="shared" si="92"/>
        <v>Nontoxic</v>
      </c>
      <c r="AS224" s="2">
        <f t="shared" si="93"/>
        <v>259.62616822429908</v>
      </c>
      <c r="AT224" s="26" t="s">
        <v>884</v>
      </c>
      <c r="AU224" s="4" t="s">
        <v>666</v>
      </c>
      <c r="AV224" s="2">
        <f t="shared" si="94"/>
        <v>2</v>
      </c>
      <c r="AW224" s="2">
        <f t="shared" si="95"/>
        <v>2</v>
      </c>
      <c r="AX224" s="2">
        <f t="shared" si="96"/>
        <v>933333333.33333313</v>
      </c>
      <c r="AY224" s="2">
        <f t="shared" si="97"/>
        <v>79300000000</v>
      </c>
      <c r="AZ224" s="2">
        <f t="shared" si="98"/>
        <v>40116666666.666664</v>
      </c>
      <c r="BA224" s="2">
        <f t="shared" si="99"/>
        <v>1.25</v>
      </c>
      <c r="BB224" s="2">
        <f t="shared" si="100"/>
        <v>4.9269415903489513</v>
      </c>
      <c r="BC224" s="2">
        <v>6.6349999999999998</v>
      </c>
      <c r="BD224" s="2" t="str">
        <f t="shared" si="101"/>
        <v>Same Var</v>
      </c>
      <c r="BE224" s="2">
        <f t="shared" si="102"/>
        <v>3.1970275661544048E-5</v>
      </c>
      <c r="BF224" s="2" t="str">
        <f t="shared" si="103"/>
        <v>NS</v>
      </c>
      <c r="BG224" s="2" t="str">
        <f t="shared" si="104"/>
        <v>NS</v>
      </c>
      <c r="BH224" s="2" t="str">
        <f t="shared" si="105"/>
        <v/>
      </c>
      <c r="BI224" s="2" t="str">
        <f t="shared" si="106"/>
        <v/>
      </c>
      <c r="BJ224" s="2" t="str">
        <f t="shared" si="107"/>
        <v/>
      </c>
    </row>
    <row r="225" spans="1:62" x14ac:dyDescent="0.2">
      <c r="A225" s="1" t="s">
        <v>142</v>
      </c>
      <c r="B225" s="27" t="s">
        <v>504</v>
      </c>
      <c r="C225" s="28">
        <v>39100</v>
      </c>
      <c r="D225" s="7">
        <v>0.33888888888888891</v>
      </c>
      <c r="E225" s="1">
        <v>0.1</v>
      </c>
      <c r="F225" s="1" t="s">
        <v>57</v>
      </c>
      <c r="G225" s="1" t="s">
        <v>1112</v>
      </c>
      <c r="H225" s="27" t="s">
        <v>886</v>
      </c>
      <c r="I225" s="27" t="s">
        <v>887</v>
      </c>
      <c r="J225" s="27" t="s">
        <v>888</v>
      </c>
      <c r="K225" s="2">
        <v>0.75</v>
      </c>
      <c r="L225" s="2">
        <v>0.25</v>
      </c>
      <c r="M225" s="27">
        <v>1750000</v>
      </c>
      <c r="N225" s="27">
        <v>1810000</v>
      </c>
      <c r="O225" s="27">
        <v>1790000</v>
      </c>
      <c r="P225" s="29"/>
      <c r="Q225" s="29"/>
      <c r="R225" s="29"/>
      <c r="S225" s="29"/>
      <c r="T225" s="29"/>
      <c r="U225" s="29"/>
      <c r="V225" s="29"/>
      <c r="W225" s="29"/>
      <c r="X225" s="29"/>
      <c r="Y225" s="29"/>
      <c r="Z225" s="29"/>
      <c r="AA225" s="29"/>
      <c r="AB225" s="29"/>
      <c r="AC225" s="2">
        <f t="shared" si="81"/>
        <v>1783333.3333333333</v>
      </c>
      <c r="AD225" s="2">
        <f t="shared" si="82"/>
        <v>30550.50463303893</v>
      </c>
      <c r="AE225" s="2">
        <f t="shared" si="83"/>
        <v>3</v>
      </c>
      <c r="AF225" s="27">
        <v>1340000</v>
      </c>
      <c r="AG225" s="27">
        <v>1280000</v>
      </c>
      <c r="AH225" s="27">
        <v>1320000</v>
      </c>
      <c r="AI225" s="29"/>
      <c r="AJ225" s="2">
        <f t="shared" si="84"/>
        <v>1313333.3333333333</v>
      </c>
      <c r="AK225" s="2">
        <f t="shared" si="85"/>
        <v>30550.50463303893</v>
      </c>
      <c r="AL225" s="2">
        <f t="shared" si="86"/>
        <v>3</v>
      </c>
      <c r="AM225" s="2">
        <f t="shared" si="87"/>
        <v>2.3630401234567894E+17</v>
      </c>
      <c r="AN225" s="2">
        <f t="shared" si="88"/>
        <v>6.3707561728395032E+16</v>
      </c>
      <c r="AO225" s="2">
        <f t="shared" si="89"/>
        <v>4</v>
      </c>
      <c r="AP225" s="2">
        <f t="shared" si="90"/>
        <v>-1.0960969717267626</v>
      </c>
      <c r="AQ225" s="2">
        <f t="shared" si="91"/>
        <v>0.74069708411268287</v>
      </c>
      <c r="AR225" s="3" t="str">
        <f t="shared" si="92"/>
        <v>Toxic</v>
      </c>
      <c r="AS225" s="2">
        <f t="shared" si="93"/>
        <v>73.644859813084111</v>
      </c>
      <c r="AT225" s="4" t="s">
        <v>663</v>
      </c>
      <c r="AU225" s="4" t="s">
        <v>667</v>
      </c>
      <c r="AV225" s="2">
        <f t="shared" si="94"/>
        <v>2</v>
      </c>
      <c r="AW225" s="2">
        <f t="shared" si="95"/>
        <v>2</v>
      </c>
      <c r="AX225" s="2">
        <f t="shared" si="96"/>
        <v>933333333.33333313</v>
      </c>
      <c r="AY225" s="2">
        <f t="shared" si="97"/>
        <v>933333333.33333313</v>
      </c>
      <c r="AZ225" s="2">
        <f t="shared" si="98"/>
        <v>933333333.33333313</v>
      </c>
      <c r="BA225" s="2">
        <f t="shared" si="99"/>
        <v>1.25</v>
      </c>
      <c r="BB225" s="2">
        <f t="shared" si="100"/>
        <v>0</v>
      </c>
      <c r="BC225" s="2">
        <v>6.6349999999999998</v>
      </c>
      <c r="BD225" s="2" t="str">
        <f t="shared" si="101"/>
        <v>Same Var</v>
      </c>
      <c r="BE225" s="2">
        <f t="shared" si="102"/>
        <v>2.336195648530148E-5</v>
      </c>
      <c r="BF225" s="2" t="str">
        <f t="shared" si="103"/>
        <v>Sig</v>
      </c>
      <c r="BG225" s="2" t="str">
        <f t="shared" si="104"/>
        <v>Sig</v>
      </c>
      <c r="BH225" s="2" t="str">
        <f t="shared" si="105"/>
        <v>Same Var T-test</v>
      </c>
      <c r="BI225" s="2" t="str">
        <f t="shared" si="106"/>
        <v/>
      </c>
      <c r="BJ225" s="2" t="str">
        <f t="shared" si="107"/>
        <v/>
      </c>
    </row>
    <row r="226" spans="1:62" x14ac:dyDescent="0.2">
      <c r="A226" s="1" t="s">
        <v>142</v>
      </c>
      <c r="B226" s="27" t="s">
        <v>516</v>
      </c>
      <c r="C226" s="28">
        <v>39100</v>
      </c>
      <c r="D226" s="7">
        <v>0.52222222222222225</v>
      </c>
      <c r="E226" s="1">
        <v>0.1</v>
      </c>
      <c r="F226" s="1" t="s">
        <v>57</v>
      </c>
      <c r="G226" s="1" t="s">
        <v>1112</v>
      </c>
      <c r="H226" s="27" t="s">
        <v>886</v>
      </c>
      <c r="I226" s="27" t="s">
        <v>887</v>
      </c>
      <c r="J226" s="27" t="s">
        <v>888</v>
      </c>
      <c r="K226" s="2">
        <v>0.75</v>
      </c>
      <c r="L226" s="2">
        <v>0.25</v>
      </c>
      <c r="M226" s="27">
        <v>1750000</v>
      </c>
      <c r="N226" s="27">
        <v>1810000</v>
      </c>
      <c r="O226" s="27">
        <v>1790000</v>
      </c>
      <c r="P226" s="29"/>
      <c r="Q226" s="29"/>
      <c r="R226" s="29"/>
      <c r="S226" s="29"/>
      <c r="T226" s="29"/>
      <c r="U226" s="29"/>
      <c r="V226" s="29"/>
      <c r="W226" s="29"/>
      <c r="X226" s="29"/>
      <c r="Y226" s="29"/>
      <c r="Z226" s="29"/>
      <c r="AA226" s="29"/>
      <c r="AB226" s="29"/>
      <c r="AC226" s="2">
        <f t="shared" si="81"/>
        <v>1783333.3333333333</v>
      </c>
      <c r="AD226" s="2">
        <f t="shared" si="82"/>
        <v>30550.50463303893</v>
      </c>
      <c r="AE226" s="2">
        <f t="shared" si="83"/>
        <v>3</v>
      </c>
      <c r="AF226" s="27">
        <v>3840000</v>
      </c>
      <c r="AG226" s="27">
        <v>3900000</v>
      </c>
      <c r="AH226" s="27">
        <v>3880000</v>
      </c>
      <c r="AI226" s="29"/>
      <c r="AJ226" s="2">
        <f t="shared" si="84"/>
        <v>3873333.3333333335</v>
      </c>
      <c r="AK226" s="2">
        <f t="shared" si="85"/>
        <v>30550.50463303893</v>
      </c>
      <c r="AL226" s="2">
        <f t="shared" si="86"/>
        <v>3</v>
      </c>
      <c r="AM226" s="2">
        <f t="shared" si="87"/>
        <v>2.3630401234567894E+17</v>
      </c>
      <c r="AN226" s="2">
        <f t="shared" si="88"/>
        <v>6.3707561728395032E+16</v>
      </c>
      <c r="AO226" s="2">
        <f t="shared" si="89"/>
        <v>4</v>
      </c>
      <c r="AP226" s="2">
        <f t="shared" si="90"/>
        <v>115.01458913670785</v>
      </c>
      <c r="AQ226" s="2">
        <f t="shared" si="91"/>
        <v>0.74069708411268287</v>
      </c>
      <c r="AR226" s="3" t="str">
        <f t="shared" si="92"/>
        <v>Nontoxic</v>
      </c>
      <c r="AS226" s="2">
        <f t="shared" si="93"/>
        <v>217.196261682243</v>
      </c>
      <c r="AT226" s="26" t="s">
        <v>884</v>
      </c>
      <c r="AU226" s="4" t="s">
        <v>666</v>
      </c>
      <c r="AV226" s="2">
        <f t="shared" si="94"/>
        <v>2</v>
      </c>
      <c r="AW226" s="2">
        <f t="shared" si="95"/>
        <v>2</v>
      </c>
      <c r="AX226" s="2">
        <f t="shared" si="96"/>
        <v>933333333.33333313</v>
      </c>
      <c r="AY226" s="2">
        <f t="shared" si="97"/>
        <v>933333333.33333313</v>
      </c>
      <c r="AZ226" s="2">
        <f t="shared" si="98"/>
        <v>933333333.33333313</v>
      </c>
      <c r="BA226" s="2">
        <f t="shared" si="99"/>
        <v>1.25</v>
      </c>
      <c r="BB226" s="2">
        <f t="shared" si="100"/>
        <v>0</v>
      </c>
      <c r="BC226" s="2">
        <v>6.6349999999999998</v>
      </c>
      <c r="BD226" s="2" t="str">
        <f t="shared" si="101"/>
        <v>Same Var</v>
      </c>
      <c r="BE226" s="2">
        <f t="shared" si="102"/>
        <v>6.0815577063266513E-8</v>
      </c>
      <c r="BF226" s="2" t="str">
        <f t="shared" si="103"/>
        <v>NS</v>
      </c>
      <c r="BG226" s="2" t="str">
        <f t="shared" si="104"/>
        <v>NS</v>
      </c>
      <c r="BH226" s="2" t="str">
        <f t="shared" si="105"/>
        <v/>
      </c>
      <c r="BI226" s="2" t="str">
        <f t="shared" si="106"/>
        <v/>
      </c>
      <c r="BJ226" s="2" t="str">
        <f t="shared" si="107"/>
        <v/>
      </c>
    </row>
    <row r="227" spans="1:62" x14ac:dyDescent="0.2">
      <c r="A227" s="1" t="s">
        <v>142</v>
      </c>
      <c r="B227" s="27" t="s">
        <v>529</v>
      </c>
      <c r="C227" s="28">
        <v>39100</v>
      </c>
      <c r="D227" s="7">
        <v>0.46597222222222223</v>
      </c>
      <c r="E227" s="1">
        <v>0.1</v>
      </c>
      <c r="F227" s="1" t="s">
        <v>57</v>
      </c>
      <c r="G227" s="1" t="s">
        <v>1112</v>
      </c>
      <c r="H227" s="27" t="s">
        <v>886</v>
      </c>
      <c r="I227" s="27" t="s">
        <v>887</v>
      </c>
      <c r="J227" s="27" t="s">
        <v>888</v>
      </c>
      <c r="K227" s="2">
        <v>0.75</v>
      </c>
      <c r="L227" s="2">
        <v>0.25</v>
      </c>
      <c r="M227" s="27">
        <v>1750000</v>
      </c>
      <c r="N227" s="27">
        <v>1810000</v>
      </c>
      <c r="O227" s="27">
        <v>1790000</v>
      </c>
      <c r="P227" s="29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">
        <f t="shared" si="81"/>
        <v>1783333.3333333333</v>
      </c>
      <c r="AD227" s="2">
        <f t="shared" si="82"/>
        <v>30550.50463303893</v>
      </c>
      <c r="AE227" s="2">
        <f t="shared" si="83"/>
        <v>3</v>
      </c>
      <c r="AF227" s="27">
        <v>4160000</v>
      </c>
      <c r="AG227" s="27">
        <v>4370000</v>
      </c>
      <c r="AH227" s="27">
        <v>4290000</v>
      </c>
      <c r="AI227" s="29"/>
      <c r="AJ227" s="2">
        <f t="shared" si="84"/>
        <v>4273333.333333333</v>
      </c>
      <c r="AK227" s="2">
        <f t="shared" si="85"/>
        <v>105987.42063723097</v>
      </c>
      <c r="AL227" s="2">
        <f t="shared" si="86"/>
        <v>3</v>
      </c>
      <c r="AM227" s="2">
        <f t="shared" si="87"/>
        <v>1.5362044753086421E+19</v>
      </c>
      <c r="AN227" s="2">
        <f t="shared" si="88"/>
        <v>7.0257445987654328E+18</v>
      </c>
      <c r="AO227" s="2">
        <f t="shared" si="89"/>
        <v>2</v>
      </c>
      <c r="AP227" s="2">
        <f t="shared" si="90"/>
        <v>46.894201004825049</v>
      </c>
      <c r="AQ227" s="2">
        <f t="shared" si="91"/>
        <v>0.81649658092772592</v>
      </c>
      <c r="AR227" s="3" t="str">
        <f t="shared" si="92"/>
        <v>Nontoxic</v>
      </c>
      <c r="AS227" s="2">
        <f t="shared" si="93"/>
        <v>239.62616822429905</v>
      </c>
      <c r="AT227" s="26" t="s">
        <v>884</v>
      </c>
      <c r="AU227" s="4" t="s">
        <v>666</v>
      </c>
      <c r="AV227" s="2">
        <f t="shared" si="94"/>
        <v>2</v>
      </c>
      <c r="AW227" s="2">
        <f t="shared" si="95"/>
        <v>2</v>
      </c>
      <c r="AX227" s="2">
        <f t="shared" si="96"/>
        <v>933333333.33333313</v>
      </c>
      <c r="AY227" s="2">
        <f t="shared" si="97"/>
        <v>11233333333.333334</v>
      </c>
      <c r="AZ227" s="2">
        <f t="shared" si="98"/>
        <v>6083333333.333334</v>
      </c>
      <c r="BA227" s="2">
        <f t="shared" si="99"/>
        <v>1.25</v>
      </c>
      <c r="BB227" s="2">
        <f t="shared" si="100"/>
        <v>2.0179406488280391</v>
      </c>
      <c r="BC227" s="2">
        <v>6.6349999999999998</v>
      </c>
      <c r="BD227" s="2" t="str">
        <f t="shared" si="101"/>
        <v>Same Var</v>
      </c>
      <c r="BE227" s="2">
        <f t="shared" si="102"/>
        <v>1.2780066111137479E-6</v>
      </c>
      <c r="BF227" s="2" t="str">
        <f t="shared" si="103"/>
        <v>NS</v>
      </c>
      <c r="BG227" s="2" t="str">
        <f t="shared" si="104"/>
        <v>NS</v>
      </c>
      <c r="BH227" s="2" t="str">
        <f t="shared" si="105"/>
        <v/>
      </c>
      <c r="BI227" s="2" t="str">
        <f t="shared" si="106"/>
        <v/>
      </c>
      <c r="BJ227" s="2" t="str">
        <f t="shared" si="107"/>
        <v/>
      </c>
    </row>
    <row r="228" spans="1:62" x14ac:dyDescent="0.2">
      <c r="A228" s="1" t="s">
        <v>142</v>
      </c>
      <c r="B228" s="27" t="s">
        <v>1249</v>
      </c>
      <c r="C228" s="28">
        <v>38434</v>
      </c>
      <c r="D228" s="7">
        <v>0.35972222222222222</v>
      </c>
      <c r="E228" s="1">
        <v>0.1</v>
      </c>
      <c r="F228" s="1" t="s">
        <v>57</v>
      </c>
      <c r="G228" s="1" t="s">
        <v>1254</v>
      </c>
      <c r="H228" s="27" t="s">
        <v>886</v>
      </c>
      <c r="I228" s="27" t="s">
        <v>887</v>
      </c>
      <c r="J228" s="27" t="s">
        <v>888</v>
      </c>
      <c r="K228" s="2">
        <v>0.75</v>
      </c>
      <c r="L228" s="2">
        <v>0.25</v>
      </c>
      <c r="M228" s="27">
        <v>1910000</v>
      </c>
      <c r="N228" s="27">
        <v>1850000</v>
      </c>
      <c r="O228" s="27">
        <v>1870000</v>
      </c>
      <c r="P228" s="29"/>
      <c r="Q228" s="29"/>
      <c r="R228" s="29"/>
      <c r="S228" s="29"/>
      <c r="T228" s="29"/>
      <c r="U228" s="29"/>
      <c r="V228" s="29"/>
      <c r="W228" s="29"/>
      <c r="X228" s="29"/>
      <c r="Y228" s="29"/>
      <c r="Z228" s="29"/>
      <c r="AA228" s="29"/>
      <c r="AB228" s="29"/>
      <c r="AC228" s="2">
        <f t="shared" si="81"/>
        <v>1876666.6666666667</v>
      </c>
      <c r="AD228" s="2">
        <f t="shared" si="82"/>
        <v>30550.50463303893</v>
      </c>
      <c r="AE228" s="2">
        <f t="shared" si="83"/>
        <v>3</v>
      </c>
      <c r="AF228" s="27">
        <v>1450000</v>
      </c>
      <c r="AG228" s="27">
        <v>1380000</v>
      </c>
      <c r="AH228" s="27">
        <v>1400000</v>
      </c>
      <c r="AI228" s="29"/>
      <c r="AJ228" s="2">
        <f t="shared" si="84"/>
        <v>1410000</v>
      </c>
      <c r="AK228" s="2">
        <f t="shared" si="85"/>
        <v>36055.512754639894</v>
      </c>
      <c r="AL228" s="2">
        <f t="shared" si="86"/>
        <v>3</v>
      </c>
      <c r="AM228" s="2">
        <f t="shared" si="87"/>
        <v>3.7006944444444435E+17</v>
      </c>
      <c r="AN228" s="2">
        <f t="shared" si="88"/>
        <v>1.0920138888888888E+17</v>
      </c>
      <c r="AO228" s="2">
        <f t="shared" si="89"/>
        <v>3</v>
      </c>
      <c r="AP228" s="2">
        <f t="shared" si="90"/>
        <v>0.10136060675992289</v>
      </c>
      <c r="AQ228" s="2">
        <f t="shared" si="91"/>
        <v>0.76489232840434507</v>
      </c>
      <c r="AR228" s="3" t="str">
        <f t="shared" si="92"/>
        <v>Toxic</v>
      </c>
      <c r="AS228" s="2">
        <f t="shared" si="93"/>
        <v>75.13321492007104</v>
      </c>
      <c r="AT228" s="4" t="s">
        <v>663</v>
      </c>
      <c r="AV228" s="2">
        <f t="shared" si="94"/>
        <v>2</v>
      </c>
      <c r="AW228" s="2">
        <f t="shared" si="95"/>
        <v>2</v>
      </c>
      <c r="AX228" s="2">
        <f t="shared" si="96"/>
        <v>933333333.33333313</v>
      </c>
      <c r="AY228" s="2">
        <f t="shared" si="97"/>
        <v>1300000000</v>
      </c>
      <c r="AZ228" s="2">
        <f t="shared" si="98"/>
        <v>1116666666.6666665</v>
      </c>
      <c r="BA228" s="2">
        <f t="shared" si="99"/>
        <v>1.25</v>
      </c>
      <c r="BB228" s="2">
        <f t="shared" si="100"/>
        <v>4.3719554171514116E-2</v>
      </c>
      <c r="BC228" s="2">
        <v>6.6349999999999998</v>
      </c>
      <c r="BD228" s="2" t="str">
        <f t="shared" si="101"/>
        <v>Same Var</v>
      </c>
      <c r="BE228" s="2">
        <f t="shared" si="102"/>
        <v>3.4270922998184524E-5</v>
      </c>
      <c r="BF228" s="2" t="str">
        <f t="shared" si="103"/>
        <v>Sig</v>
      </c>
      <c r="BG228" s="2" t="str">
        <f t="shared" si="104"/>
        <v>Sig</v>
      </c>
      <c r="BH228" s="2" t="str">
        <f t="shared" si="105"/>
        <v>Same Var T-test</v>
      </c>
      <c r="BI228" s="2" t="str">
        <f t="shared" si="106"/>
        <v>TSTToxicLess25</v>
      </c>
      <c r="BJ228" s="2" t="str">
        <f t="shared" si="107"/>
        <v>NOECToxicLess25</v>
      </c>
    </row>
    <row r="229" spans="1:62" x14ac:dyDescent="0.2">
      <c r="A229" s="1" t="s">
        <v>142</v>
      </c>
      <c r="B229" s="27" t="s">
        <v>1265</v>
      </c>
      <c r="C229" s="28">
        <v>38434</v>
      </c>
      <c r="D229" s="7">
        <v>0.39027777777777778</v>
      </c>
      <c r="E229" s="1">
        <v>0.1</v>
      </c>
      <c r="F229" s="1" t="s">
        <v>57</v>
      </c>
      <c r="G229" s="1" t="s">
        <v>1254</v>
      </c>
      <c r="H229" s="27" t="s">
        <v>886</v>
      </c>
      <c r="I229" s="27" t="s">
        <v>887</v>
      </c>
      <c r="J229" s="27" t="s">
        <v>888</v>
      </c>
      <c r="K229" s="2">
        <v>0.75</v>
      </c>
      <c r="L229" s="2">
        <v>0.25</v>
      </c>
      <c r="M229" s="27">
        <v>1910000</v>
      </c>
      <c r="N229" s="27">
        <v>1850000</v>
      </c>
      <c r="O229" s="27">
        <v>1870000</v>
      </c>
      <c r="P229" s="29"/>
      <c r="Q229" s="29"/>
      <c r="R229" s="29"/>
      <c r="S229" s="29"/>
      <c r="T229" s="29"/>
      <c r="U229" s="29"/>
      <c r="V229" s="29"/>
      <c r="W229" s="29"/>
      <c r="X229" s="29"/>
      <c r="Y229" s="29"/>
      <c r="Z229" s="29"/>
      <c r="AA229" s="29"/>
      <c r="AB229" s="29"/>
      <c r="AC229" s="2">
        <f t="shared" si="81"/>
        <v>1876666.6666666667</v>
      </c>
      <c r="AD229" s="2">
        <f t="shared" si="82"/>
        <v>30550.50463303893</v>
      </c>
      <c r="AE229" s="2">
        <f t="shared" si="83"/>
        <v>3</v>
      </c>
      <c r="AF229" s="27">
        <v>1550000</v>
      </c>
      <c r="AG229" s="27">
        <v>1630000</v>
      </c>
      <c r="AH229" s="27">
        <v>1730000</v>
      </c>
      <c r="AI229" s="29"/>
      <c r="AJ229" s="2">
        <f t="shared" si="84"/>
        <v>1636666.6666666667</v>
      </c>
      <c r="AK229" s="2">
        <f t="shared" si="85"/>
        <v>90184.99505645789</v>
      </c>
      <c r="AL229" s="2">
        <f t="shared" si="86"/>
        <v>3</v>
      </c>
      <c r="AM229" s="2">
        <f t="shared" si="87"/>
        <v>8.3296373456790129E+18</v>
      </c>
      <c r="AN229" s="2">
        <f t="shared" si="88"/>
        <v>3.6903742283950618E+18</v>
      </c>
      <c r="AO229" s="2">
        <f t="shared" si="89"/>
        <v>2</v>
      </c>
      <c r="AP229" s="2">
        <f t="shared" si="90"/>
        <v>4.2657453338341726</v>
      </c>
      <c r="AQ229" s="2">
        <f t="shared" si="91"/>
        <v>0.81649658092772592</v>
      </c>
      <c r="AR229" s="3" t="str">
        <f t="shared" si="92"/>
        <v>Nontoxic</v>
      </c>
      <c r="AS229" s="2">
        <f t="shared" si="93"/>
        <v>87.211367673179396</v>
      </c>
      <c r="AT229" s="4" t="s">
        <v>663</v>
      </c>
      <c r="AV229" s="2">
        <f t="shared" si="94"/>
        <v>2</v>
      </c>
      <c r="AW229" s="2">
        <f t="shared" si="95"/>
        <v>2</v>
      </c>
      <c r="AX229" s="2">
        <f t="shared" si="96"/>
        <v>933333333.33333313</v>
      </c>
      <c r="AY229" s="2">
        <f t="shared" si="97"/>
        <v>8133333333.333334</v>
      </c>
      <c r="AZ229" s="2">
        <f t="shared" si="98"/>
        <v>4533333333.333334</v>
      </c>
      <c r="BA229" s="2">
        <f t="shared" si="99"/>
        <v>1.25</v>
      </c>
      <c r="BB229" s="2">
        <f t="shared" si="100"/>
        <v>1.5934992576059244</v>
      </c>
      <c r="BC229" s="2">
        <v>6.6349999999999998</v>
      </c>
      <c r="BD229" s="2" t="str">
        <f t="shared" si="101"/>
        <v>Same Var</v>
      </c>
      <c r="BE229" s="2">
        <f t="shared" si="102"/>
        <v>6.0044826768908145E-3</v>
      </c>
      <c r="BF229" s="2" t="str">
        <f t="shared" si="103"/>
        <v>Sig</v>
      </c>
      <c r="BG229" s="2" t="str">
        <f t="shared" si="104"/>
        <v>Sig</v>
      </c>
      <c r="BH229" s="2" t="str">
        <f t="shared" si="105"/>
        <v>Same Var T-test</v>
      </c>
      <c r="BI229" s="2" t="str">
        <f t="shared" si="106"/>
        <v/>
      </c>
      <c r="BJ229" s="2" t="str">
        <f t="shared" si="107"/>
        <v>NOECToxicLess25</v>
      </c>
    </row>
    <row r="230" spans="1:62" x14ac:dyDescent="0.2">
      <c r="A230" s="1" t="s">
        <v>142</v>
      </c>
      <c r="B230" s="27" t="s">
        <v>1266</v>
      </c>
      <c r="C230" s="28">
        <v>38434</v>
      </c>
      <c r="D230" s="7">
        <v>0.4152777777777778</v>
      </c>
      <c r="E230" s="1">
        <v>0.1</v>
      </c>
      <c r="F230" s="1" t="s">
        <v>57</v>
      </c>
      <c r="G230" s="1" t="s">
        <v>1254</v>
      </c>
      <c r="H230" s="27" t="s">
        <v>886</v>
      </c>
      <c r="I230" s="27" t="s">
        <v>887</v>
      </c>
      <c r="J230" s="27" t="s">
        <v>888</v>
      </c>
      <c r="K230" s="2">
        <v>0.75</v>
      </c>
      <c r="L230" s="2">
        <v>0.25</v>
      </c>
      <c r="M230" s="27">
        <v>1910000</v>
      </c>
      <c r="N230" s="27">
        <v>1850000</v>
      </c>
      <c r="O230" s="27">
        <v>1870000</v>
      </c>
      <c r="P230" s="29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">
        <f t="shared" si="81"/>
        <v>1876666.6666666667</v>
      </c>
      <c r="AD230" s="2">
        <f t="shared" si="82"/>
        <v>30550.50463303893</v>
      </c>
      <c r="AE230" s="2">
        <f t="shared" si="83"/>
        <v>3</v>
      </c>
      <c r="AF230" s="27">
        <v>1810000</v>
      </c>
      <c r="AG230" s="27">
        <v>1690000</v>
      </c>
      <c r="AH230" s="27">
        <v>1630000</v>
      </c>
      <c r="AI230" s="29"/>
      <c r="AJ230" s="2">
        <f t="shared" si="84"/>
        <v>1710000</v>
      </c>
      <c r="AK230" s="2">
        <f t="shared" si="85"/>
        <v>91651.513899116806</v>
      </c>
      <c r="AL230" s="2">
        <f t="shared" si="86"/>
        <v>3</v>
      </c>
      <c r="AM230" s="2">
        <f t="shared" si="87"/>
        <v>8.8506250000000031E+18</v>
      </c>
      <c r="AN230" s="2">
        <f t="shared" si="88"/>
        <v>3.9353125000000015E+18</v>
      </c>
      <c r="AO230" s="2">
        <f t="shared" si="89"/>
        <v>2</v>
      </c>
      <c r="AP230" s="2">
        <f t="shared" si="90"/>
        <v>5.5460259070206783</v>
      </c>
      <c r="AQ230" s="2">
        <f t="shared" si="91"/>
        <v>0.81649658092772592</v>
      </c>
      <c r="AR230" s="3" t="str">
        <f t="shared" si="92"/>
        <v>Nontoxic</v>
      </c>
      <c r="AS230" s="2">
        <f t="shared" si="93"/>
        <v>91.119005328596799</v>
      </c>
      <c r="AT230" s="4" t="s">
        <v>663</v>
      </c>
      <c r="AV230" s="2">
        <f t="shared" si="94"/>
        <v>2</v>
      </c>
      <c r="AW230" s="2">
        <f t="shared" si="95"/>
        <v>2</v>
      </c>
      <c r="AX230" s="2">
        <f t="shared" si="96"/>
        <v>933333333.33333313</v>
      </c>
      <c r="AY230" s="2">
        <f t="shared" si="97"/>
        <v>8400000000.000001</v>
      </c>
      <c r="AZ230" s="2">
        <f t="shared" si="98"/>
        <v>4666666666.666667</v>
      </c>
      <c r="BA230" s="2">
        <f t="shared" si="99"/>
        <v>1.25</v>
      </c>
      <c r="BB230" s="2">
        <f t="shared" si="100"/>
        <v>1.634641996051164</v>
      </c>
      <c r="BC230" s="2">
        <v>6.6349999999999998</v>
      </c>
      <c r="BD230" s="2" t="str">
        <f t="shared" si="101"/>
        <v>Same Var</v>
      </c>
      <c r="BE230" s="2">
        <f t="shared" si="102"/>
        <v>2.0207522373143865E-2</v>
      </c>
      <c r="BF230" s="2" t="str">
        <f t="shared" si="103"/>
        <v>Sig</v>
      </c>
      <c r="BG230" s="2" t="str">
        <f t="shared" si="104"/>
        <v>Sig</v>
      </c>
      <c r="BH230" s="2" t="str">
        <f t="shared" si="105"/>
        <v>Same Var T-test</v>
      </c>
      <c r="BI230" s="2" t="str">
        <f t="shared" si="106"/>
        <v/>
      </c>
      <c r="BJ230" s="2" t="str">
        <f t="shared" si="107"/>
        <v>NOECToxicLess25</v>
      </c>
    </row>
    <row r="231" spans="1:62" x14ac:dyDescent="0.2">
      <c r="A231" s="1" t="s">
        <v>142</v>
      </c>
      <c r="B231" s="27" t="s">
        <v>1280</v>
      </c>
      <c r="C231" s="28">
        <v>38434</v>
      </c>
      <c r="D231" s="7">
        <v>0.49166666666666664</v>
      </c>
      <c r="E231" s="1">
        <v>0.1</v>
      </c>
      <c r="F231" s="1" t="s">
        <v>57</v>
      </c>
      <c r="G231" s="1" t="s">
        <v>1254</v>
      </c>
      <c r="H231" s="27" t="s">
        <v>886</v>
      </c>
      <c r="I231" s="27" t="s">
        <v>887</v>
      </c>
      <c r="J231" s="27" t="s">
        <v>888</v>
      </c>
      <c r="K231" s="2">
        <v>0.75</v>
      </c>
      <c r="L231" s="2">
        <v>0.25</v>
      </c>
      <c r="M231" s="27">
        <v>1910000</v>
      </c>
      <c r="N231" s="27">
        <v>1850000</v>
      </c>
      <c r="O231" s="27">
        <v>1870000</v>
      </c>
      <c r="P231" s="29"/>
      <c r="Q231" s="29"/>
      <c r="R231" s="29"/>
      <c r="S231" s="29"/>
      <c r="T231" s="29"/>
      <c r="U231" s="29"/>
      <c r="V231" s="29"/>
      <c r="W231" s="29"/>
      <c r="X231" s="29"/>
      <c r="Y231" s="29"/>
      <c r="Z231" s="29"/>
      <c r="AA231" s="29"/>
      <c r="AB231" s="29"/>
      <c r="AC231" s="2">
        <f t="shared" si="81"/>
        <v>1876666.6666666667</v>
      </c>
      <c r="AD231" s="2">
        <f t="shared" si="82"/>
        <v>30550.50463303893</v>
      </c>
      <c r="AE231" s="2">
        <f t="shared" si="83"/>
        <v>3</v>
      </c>
      <c r="AF231" s="27">
        <v>2640000</v>
      </c>
      <c r="AG231" s="27">
        <v>2600000</v>
      </c>
      <c r="AH231" s="27">
        <v>2600000</v>
      </c>
      <c r="AI231" s="29"/>
      <c r="AJ231" s="2">
        <f t="shared" si="84"/>
        <v>2613333.3333333335</v>
      </c>
      <c r="AK231" s="2">
        <f t="shared" si="85"/>
        <v>23094.01076758503</v>
      </c>
      <c r="AL231" s="2">
        <f t="shared" si="86"/>
        <v>3</v>
      </c>
      <c r="AM231" s="2">
        <f t="shared" si="87"/>
        <v>1.2445216049382712E+17</v>
      </c>
      <c r="AN231" s="2">
        <f t="shared" si="88"/>
        <v>3.111496913580246E+16</v>
      </c>
      <c r="AO231" s="2">
        <f t="shared" si="89"/>
        <v>4</v>
      </c>
      <c r="AP231" s="2">
        <f t="shared" si="90"/>
        <v>64.200243456255848</v>
      </c>
      <c r="AQ231" s="2">
        <f t="shared" si="91"/>
        <v>0.74069708411268287</v>
      </c>
      <c r="AR231" s="3" t="str">
        <f t="shared" si="92"/>
        <v>Nontoxic</v>
      </c>
      <c r="AS231" s="2">
        <f t="shared" si="93"/>
        <v>139.25399644760213</v>
      </c>
      <c r="AT231" s="26" t="s">
        <v>884</v>
      </c>
      <c r="AU231" s="4" t="s">
        <v>666</v>
      </c>
      <c r="AV231" s="2">
        <f t="shared" si="94"/>
        <v>2</v>
      </c>
      <c r="AW231" s="2">
        <f t="shared" si="95"/>
        <v>2</v>
      </c>
      <c r="AX231" s="2">
        <f t="shared" si="96"/>
        <v>933333333.33333313</v>
      </c>
      <c r="AY231" s="2">
        <f t="shared" si="97"/>
        <v>533333333.33333331</v>
      </c>
      <c r="AZ231" s="2">
        <f t="shared" si="98"/>
        <v>733333333.33333325</v>
      </c>
      <c r="BA231" s="2">
        <f t="shared" si="99"/>
        <v>1.25</v>
      </c>
      <c r="BB231" s="2">
        <f t="shared" si="100"/>
        <v>0.12366667888263691</v>
      </c>
      <c r="BC231" s="2">
        <v>6.6349999999999998</v>
      </c>
      <c r="BD231" s="2" t="str">
        <f t="shared" si="101"/>
        <v>Same Var</v>
      </c>
      <c r="BE231" s="2">
        <f t="shared" si="102"/>
        <v>2.4202135287343294E-6</v>
      </c>
      <c r="BF231" s="2" t="str">
        <f t="shared" si="103"/>
        <v>NS</v>
      </c>
      <c r="BG231" s="2" t="str">
        <f t="shared" si="104"/>
        <v>NS</v>
      </c>
      <c r="BH231" s="2" t="str">
        <f t="shared" si="105"/>
        <v/>
      </c>
      <c r="BI231" s="2" t="str">
        <f t="shared" si="106"/>
        <v/>
      </c>
      <c r="BJ231" s="2" t="str">
        <f t="shared" si="107"/>
        <v/>
      </c>
    </row>
    <row r="232" spans="1:62" x14ac:dyDescent="0.2">
      <c r="A232" s="1" t="s">
        <v>142</v>
      </c>
      <c r="B232" s="27" t="s">
        <v>858</v>
      </c>
      <c r="C232" s="28">
        <v>37727</v>
      </c>
      <c r="D232" s="7">
        <v>0.46944444444444444</v>
      </c>
      <c r="E232" s="1">
        <v>0.1</v>
      </c>
      <c r="F232" s="1" t="s">
        <v>57</v>
      </c>
      <c r="G232" s="1" t="s">
        <v>1113</v>
      </c>
      <c r="H232" s="27" t="s">
        <v>886</v>
      </c>
      <c r="I232" s="27" t="s">
        <v>887</v>
      </c>
      <c r="J232" s="27" t="s">
        <v>888</v>
      </c>
      <c r="K232" s="2">
        <v>0.75</v>
      </c>
      <c r="L232" s="2">
        <v>0.25</v>
      </c>
      <c r="M232" s="27">
        <v>1910000</v>
      </c>
      <c r="N232" s="27">
        <v>1870000</v>
      </c>
      <c r="O232" s="27">
        <v>1930000</v>
      </c>
      <c r="P232" s="29"/>
      <c r="Q232" s="29"/>
      <c r="R232" s="29"/>
      <c r="S232" s="29"/>
      <c r="T232" s="29"/>
      <c r="U232" s="29"/>
      <c r="V232" s="29"/>
      <c r="W232" s="29"/>
      <c r="X232" s="29"/>
      <c r="Y232" s="29"/>
      <c r="Z232" s="29"/>
      <c r="AA232" s="29"/>
      <c r="AB232" s="29"/>
      <c r="AC232" s="2">
        <f t="shared" si="81"/>
        <v>1903333.3333333333</v>
      </c>
      <c r="AD232" s="2">
        <f t="shared" si="82"/>
        <v>30550.50463303893</v>
      </c>
      <c r="AE232" s="2">
        <f t="shared" si="83"/>
        <v>3</v>
      </c>
      <c r="AF232" s="27">
        <v>1730000</v>
      </c>
      <c r="AG232" s="27">
        <v>1710000</v>
      </c>
      <c r="AH232" s="27">
        <v>1710000</v>
      </c>
      <c r="AI232" s="29"/>
      <c r="AJ232" s="2">
        <f t="shared" si="84"/>
        <v>1716666.6666666667</v>
      </c>
      <c r="AK232" s="2">
        <f t="shared" si="85"/>
        <v>11547.005383792515</v>
      </c>
      <c r="AL232" s="2">
        <f t="shared" si="86"/>
        <v>3</v>
      </c>
      <c r="AM232" s="2">
        <f t="shared" si="87"/>
        <v>4.8155864197530856E+16</v>
      </c>
      <c r="AN232" s="2">
        <f t="shared" si="88"/>
        <v>1.6300154320987648E+16</v>
      </c>
      <c r="AO232" s="2">
        <f t="shared" si="89"/>
        <v>3</v>
      </c>
      <c r="AP232" s="2">
        <f t="shared" si="90"/>
        <v>19.520275081066522</v>
      </c>
      <c r="AQ232" s="2">
        <f t="shared" si="91"/>
        <v>0.76489232840434507</v>
      </c>
      <c r="AR232" s="3" t="str">
        <f t="shared" si="92"/>
        <v>Nontoxic</v>
      </c>
      <c r="AS232" s="2">
        <f t="shared" si="93"/>
        <v>90.192644483362528</v>
      </c>
      <c r="AT232" s="4" t="s">
        <v>664</v>
      </c>
      <c r="AU232" s="4" t="s">
        <v>667</v>
      </c>
      <c r="AV232" s="2">
        <f t="shared" si="94"/>
        <v>2</v>
      </c>
      <c r="AW232" s="2">
        <f t="shared" si="95"/>
        <v>2</v>
      </c>
      <c r="AX232" s="2">
        <f t="shared" si="96"/>
        <v>933333333.33333313</v>
      </c>
      <c r="AY232" s="2">
        <f t="shared" si="97"/>
        <v>133333333.33333333</v>
      </c>
      <c r="AZ232" s="2">
        <f t="shared" si="98"/>
        <v>533333333.33333325</v>
      </c>
      <c r="BA232" s="2">
        <f t="shared" si="99"/>
        <v>1.25</v>
      </c>
      <c r="BB232" s="2">
        <f t="shared" si="100"/>
        <v>1.3226857170951576</v>
      </c>
      <c r="BC232" s="2">
        <v>6.6349999999999998</v>
      </c>
      <c r="BD232" s="2" t="str">
        <f t="shared" si="101"/>
        <v>Same Var</v>
      </c>
      <c r="BE232" s="2">
        <f t="shared" si="102"/>
        <v>2.9220530765140454E-4</v>
      </c>
      <c r="BF232" s="2" t="str">
        <f t="shared" si="103"/>
        <v>Sig</v>
      </c>
      <c r="BG232" s="2" t="str">
        <f t="shared" si="104"/>
        <v>Sig</v>
      </c>
      <c r="BH232" s="2" t="str">
        <f t="shared" si="105"/>
        <v>Wilcoxon</v>
      </c>
      <c r="BI232" s="2" t="str">
        <f t="shared" si="106"/>
        <v/>
      </c>
      <c r="BJ232" s="2" t="str">
        <f t="shared" si="107"/>
        <v>NOECToxicLess25</v>
      </c>
    </row>
    <row r="233" spans="1:62" x14ac:dyDescent="0.2">
      <c r="A233" s="1" t="s">
        <v>142</v>
      </c>
      <c r="B233" s="27" t="s">
        <v>859</v>
      </c>
      <c r="C233" s="28">
        <v>37727</v>
      </c>
      <c r="D233" s="7">
        <v>0.56041666666666667</v>
      </c>
      <c r="E233" s="1">
        <v>0.1</v>
      </c>
      <c r="F233" s="1" t="s">
        <v>57</v>
      </c>
      <c r="G233" s="1" t="s">
        <v>1113</v>
      </c>
      <c r="H233" s="27" t="s">
        <v>886</v>
      </c>
      <c r="I233" s="27" t="s">
        <v>887</v>
      </c>
      <c r="J233" s="27" t="s">
        <v>888</v>
      </c>
      <c r="K233" s="2">
        <v>0.75</v>
      </c>
      <c r="L233" s="2">
        <v>0.25</v>
      </c>
      <c r="M233" s="27">
        <v>1910000</v>
      </c>
      <c r="N233" s="27">
        <v>1870000</v>
      </c>
      <c r="O233" s="27">
        <v>1930000</v>
      </c>
      <c r="P233" s="29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">
        <f t="shared" si="81"/>
        <v>1903333.3333333333</v>
      </c>
      <c r="AD233" s="2">
        <f t="shared" si="82"/>
        <v>30550.50463303893</v>
      </c>
      <c r="AE233" s="2">
        <f t="shared" si="83"/>
        <v>3</v>
      </c>
      <c r="AF233" s="27">
        <v>1690000</v>
      </c>
      <c r="AG233" s="27">
        <v>1630000</v>
      </c>
      <c r="AH233" s="27">
        <v>1710000</v>
      </c>
      <c r="AI233" s="29"/>
      <c r="AJ233" s="2">
        <f t="shared" si="84"/>
        <v>1676666.6666666667</v>
      </c>
      <c r="AK233" s="2">
        <f t="shared" si="85"/>
        <v>41633.319989322656</v>
      </c>
      <c r="AL233" s="2">
        <f t="shared" si="86"/>
        <v>3</v>
      </c>
      <c r="AM233" s="2">
        <f t="shared" si="87"/>
        <v>5.6667438271604941E+17</v>
      </c>
      <c r="AN233" s="2">
        <f t="shared" si="88"/>
        <v>1.822260802469136E+17</v>
      </c>
      <c r="AO233" s="2">
        <f t="shared" si="89"/>
        <v>3</v>
      </c>
      <c r="AP233" s="2">
        <f t="shared" si="90"/>
        <v>9.0814782515002683</v>
      </c>
      <c r="AQ233" s="2">
        <f t="shared" si="91"/>
        <v>0.76489232840434507</v>
      </c>
      <c r="AR233" s="3" t="str">
        <f t="shared" si="92"/>
        <v>Nontoxic</v>
      </c>
      <c r="AS233" s="2">
        <f t="shared" si="93"/>
        <v>88.091068301225931</v>
      </c>
      <c r="AT233" s="4" t="s">
        <v>663</v>
      </c>
      <c r="AV233" s="2">
        <f t="shared" si="94"/>
        <v>2</v>
      </c>
      <c r="AW233" s="2">
        <f t="shared" si="95"/>
        <v>2</v>
      </c>
      <c r="AX233" s="2">
        <f t="shared" si="96"/>
        <v>933333333.33333313</v>
      </c>
      <c r="AY233" s="2">
        <f t="shared" si="97"/>
        <v>1733333333.3333335</v>
      </c>
      <c r="AZ233" s="2">
        <f t="shared" si="98"/>
        <v>1333333333.3333333</v>
      </c>
      <c r="BA233" s="2">
        <f t="shared" si="99"/>
        <v>1.25</v>
      </c>
      <c r="BB233" s="2">
        <f t="shared" si="100"/>
        <v>0.15089708715397593</v>
      </c>
      <c r="BC233" s="2">
        <v>6.6349999999999998</v>
      </c>
      <c r="BD233" s="2" t="str">
        <f t="shared" si="101"/>
        <v>Same Var</v>
      </c>
      <c r="BE233" s="2">
        <f t="shared" si="102"/>
        <v>8.0308861002614991E-4</v>
      </c>
      <c r="BF233" s="2" t="str">
        <f t="shared" si="103"/>
        <v>Sig</v>
      </c>
      <c r="BG233" s="2" t="str">
        <f t="shared" si="104"/>
        <v>Sig</v>
      </c>
      <c r="BH233" s="2" t="str">
        <f t="shared" si="105"/>
        <v>Same Var T-test</v>
      </c>
      <c r="BI233" s="2" t="str">
        <f t="shared" si="106"/>
        <v/>
      </c>
      <c r="BJ233" s="2" t="str">
        <f t="shared" si="107"/>
        <v>NOECToxicLess25</v>
      </c>
    </row>
    <row r="234" spans="1:62" x14ac:dyDescent="0.2">
      <c r="A234" s="1" t="s">
        <v>142</v>
      </c>
      <c r="B234" s="27" t="s">
        <v>1249</v>
      </c>
      <c r="C234" s="28">
        <v>38643</v>
      </c>
      <c r="D234" s="7">
        <v>0.42222222222222222</v>
      </c>
      <c r="E234" s="1">
        <v>0.1</v>
      </c>
      <c r="F234" s="1" t="s">
        <v>57</v>
      </c>
      <c r="G234" s="1" t="s">
        <v>1261</v>
      </c>
      <c r="H234" s="27" t="s">
        <v>886</v>
      </c>
      <c r="I234" s="27" t="s">
        <v>887</v>
      </c>
      <c r="J234" s="27" t="s">
        <v>888</v>
      </c>
      <c r="K234" s="2">
        <v>0.75</v>
      </c>
      <c r="L234" s="2">
        <v>0.25</v>
      </c>
      <c r="M234" s="27">
        <v>1930000</v>
      </c>
      <c r="N234" s="27">
        <v>1910000</v>
      </c>
      <c r="O234" s="27">
        <v>1870000</v>
      </c>
      <c r="P234" s="29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">
        <f t="shared" si="81"/>
        <v>1903333.3333333333</v>
      </c>
      <c r="AD234" s="2">
        <f t="shared" si="82"/>
        <v>30550.50463303893</v>
      </c>
      <c r="AE234" s="2">
        <f t="shared" si="83"/>
        <v>3</v>
      </c>
      <c r="AF234" s="27">
        <v>2520000</v>
      </c>
      <c r="AG234" s="27">
        <v>2460000</v>
      </c>
      <c r="AH234" s="27">
        <v>2500000</v>
      </c>
      <c r="AI234" s="29"/>
      <c r="AJ234" s="2">
        <f t="shared" si="84"/>
        <v>2493333.3333333335</v>
      </c>
      <c r="AK234" s="2">
        <f t="shared" si="85"/>
        <v>30550.50463303893</v>
      </c>
      <c r="AL234" s="2">
        <f t="shared" si="86"/>
        <v>3</v>
      </c>
      <c r="AM234" s="2">
        <f t="shared" si="87"/>
        <v>2.3630401234567894E+17</v>
      </c>
      <c r="AN234" s="2">
        <f t="shared" si="88"/>
        <v>6.3707561728395032E+16</v>
      </c>
      <c r="AO234" s="2">
        <f t="shared" si="89"/>
        <v>4</v>
      </c>
      <c r="AP234" s="2">
        <f t="shared" si="90"/>
        <v>48.341656097880175</v>
      </c>
      <c r="AQ234" s="2">
        <f t="shared" si="91"/>
        <v>0.74069708411268287</v>
      </c>
      <c r="AR234" s="3" t="str">
        <f t="shared" si="92"/>
        <v>Nontoxic</v>
      </c>
      <c r="AS234" s="2">
        <f t="shared" si="93"/>
        <v>130.9982486865149</v>
      </c>
      <c r="AT234" s="26" t="s">
        <v>884</v>
      </c>
      <c r="AU234" s="4" t="s">
        <v>666</v>
      </c>
      <c r="AV234" s="2">
        <f t="shared" si="94"/>
        <v>2</v>
      </c>
      <c r="AW234" s="2">
        <f t="shared" si="95"/>
        <v>2</v>
      </c>
      <c r="AX234" s="2">
        <f t="shared" si="96"/>
        <v>933333333.33333313</v>
      </c>
      <c r="AY234" s="2">
        <f t="shared" si="97"/>
        <v>933333333.33333313</v>
      </c>
      <c r="AZ234" s="2">
        <f t="shared" si="98"/>
        <v>933333333.33333313</v>
      </c>
      <c r="BA234" s="2">
        <f t="shared" si="99"/>
        <v>1.25</v>
      </c>
      <c r="BB234" s="2">
        <f t="shared" si="100"/>
        <v>0</v>
      </c>
      <c r="BC234" s="2">
        <v>6.6349999999999998</v>
      </c>
      <c r="BD234" s="2" t="str">
        <f t="shared" si="101"/>
        <v>Same Var</v>
      </c>
      <c r="BE234" s="2">
        <f t="shared" si="102"/>
        <v>9.472107168967897E-6</v>
      </c>
      <c r="BF234" s="2" t="str">
        <f t="shared" si="103"/>
        <v>NS</v>
      </c>
      <c r="BG234" s="2" t="str">
        <f t="shared" si="104"/>
        <v>NS</v>
      </c>
      <c r="BH234" s="2" t="str">
        <f t="shared" si="105"/>
        <v/>
      </c>
      <c r="BI234" s="2" t="str">
        <f t="shared" si="106"/>
        <v/>
      </c>
      <c r="BJ234" s="2" t="str">
        <f t="shared" si="107"/>
        <v/>
      </c>
    </row>
    <row r="235" spans="1:62" x14ac:dyDescent="0.2">
      <c r="A235" s="1" t="s">
        <v>142</v>
      </c>
      <c r="B235" s="27" t="s">
        <v>1265</v>
      </c>
      <c r="C235" s="28">
        <v>38643</v>
      </c>
      <c r="D235" s="7">
        <v>0.43888888888888888</v>
      </c>
      <c r="E235" s="1">
        <v>0.1</v>
      </c>
      <c r="F235" s="1" t="s">
        <v>57</v>
      </c>
      <c r="G235" s="1" t="s">
        <v>1261</v>
      </c>
      <c r="H235" s="27" t="s">
        <v>886</v>
      </c>
      <c r="I235" s="27" t="s">
        <v>887</v>
      </c>
      <c r="J235" s="27" t="s">
        <v>888</v>
      </c>
      <c r="K235" s="2">
        <v>0.75</v>
      </c>
      <c r="L235" s="2">
        <v>0.25</v>
      </c>
      <c r="M235" s="27">
        <v>1930000</v>
      </c>
      <c r="N235" s="27">
        <v>1910000</v>
      </c>
      <c r="O235" s="27">
        <v>1870000</v>
      </c>
      <c r="P235" s="29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">
        <f t="shared" si="81"/>
        <v>1903333.3333333333</v>
      </c>
      <c r="AD235" s="2">
        <f t="shared" si="82"/>
        <v>30550.50463303893</v>
      </c>
      <c r="AE235" s="2">
        <f t="shared" si="83"/>
        <v>3</v>
      </c>
      <c r="AF235" s="27">
        <v>1160000</v>
      </c>
      <c r="AG235" s="27">
        <v>1180000</v>
      </c>
      <c r="AH235" s="27">
        <v>1180000</v>
      </c>
      <c r="AI235" s="29"/>
      <c r="AJ235" s="2">
        <f t="shared" si="84"/>
        <v>1173333.3333333333</v>
      </c>
      <c r="AK235" s="2">
        <f t="shared" si="85"/>
        <v>11547.005383792515</v>
      </c>
      <c r="AL235" s="2">
        <f t="shared" si="86"/>
        <v>3</v>
      </c>
      <c r="AM235" s="2">
        <f t="shared" si="87"/>
        <v>4.8155864197530856E+16</v>
      </c>
      <c r="AN235" s="2">
        <f t="shared" si="88"/>
        <v>1.6300154320987648E+16</v>
      </c>
      <c r="AO235" s="2">
        <f t="shared" si="89"/>
        <v>3</v>
      </c>
      <c r="AP235" s="2">
        <f t="shared" si="90"/>
        <v>-17.157590489121869</v>
      </c>
      <c r="AQ235" s="2">
        <f t="shared" si="91"/>
        <v>0.76489232840434507</v>
      </c>
      <c r="AR235" s="3" t="str">
        <f t="shared" si="92"/>
        <v>Toxic</v>
      </c>
      <c r="AS235" s="2">
        <f t="shared" si="93"/>
        <v>61.646234676007005</v>
      </c>
      <c r="AT235" s="4" t="s">
        <v>664</v>
      </c>
      <c r="AU235" s="4" t="s">
        <v>667</v>
      </c>
      <c r="AV235" s="2">
        <f t="shared" si="94"/>
        <v>2</v>
      </c>
      <c r="AW235" s="2">
        <f t="shared" si="95"/>
        <v>2</v>
      </c>
      <c r="AX235" s="2">
        <f t="shared" si="96"/>
        <v>933333333.33333313</v>
      </c>
      <c r="AY235" s="2">
        <f t="shared" si="97"/>
        <v>133333333.33333333</v>
      </c>
      <c r="AZ235" s="2">
        <f t="shared" si="98"/>
        <v>533333333.33333325</v>
      </c>
      <c r="BA235" s="2">
        <f t="shared" si="99"/>
        <v>1.25</v>
      </c>
      <c r="BB235" s="2">
        <f t="shared" si="100"/>
        <v>1.3226857170951576</v>
      </c>
      <c r="BC235" s="2">
        <v>6.6349999999999998</v>
      </c>
      <c r="BD235" s="2" t="str">
        <f t="shared" si="101"/>
        <v>Same Var</v>
      </c>
      <c r="BE235" s="2">
        <f t="shared" si="102"/>
        <v>1.3295829914619878E-6</v>
      </c>
      <c r="BF235" s="2" t="str">
        <f t="shared" si="103"/>
        <v>Sig</v>
      </c>
      <c r="BG235" s="2" t="str">
        <f t="shared" si="104"/>
        <v>Sig</v>
      </c>
      <c r="BH235" s="2" t="str">
        <f t="shared" si="105"/>
        <v>Wilcoxon</v>
      </c>
      <c r="BI235" s="2" t="str">
        <f t="shared" si="106"/>
        <v/>
      </c>
      <c r="BJ235" s="2" t="str">
        <f t="shared" si="107"/>
        <v/>
      </c>
    </row>
    <row r="236" spans="1:62" x14ac:dyDescent="0.2">
      <c r="A236" s="1" t="s">
        <v>142</v>
      </c>
      <c r="B236" s="27" t="s">
        <v>983</v>
      </c>
      <c r="C236" s="28">
        <v>37768</v>
      </c>
      <c r="D236" s="7">
        <v>0.32361111111111113</v>
      </c>
      <c r="E236" s="1">
        <v>0.1</v>
      </c>
      <c r="F236" s="1" t="s">
        <v>57</v>
      </c>
      <c r="G236" s="1" t="s">
        <v>987</v>
      </c>
      <c r="H236" s="27" t="s">
        <v>886</v>
      </c>
      <c r="I236" s="27" t="s">
        <v>887</v>
      </c>
      <c r="J236" s="27" t="s">
        <v>888</v>
      </c>
      <c r="K236" s="2">
        <v>0.75</v>
      </c>
      <c r="L236" s="2">
        <v>0.25</v>
      </c>
      <c r="M236" s="27">
        <v>2070000</v>
      </c>
      <c r="N236" s="27">
        <v>2010000</v>
      </c>
      <c r="O236" s="27">
        <v>2030000</v>
      </c>
      <c r="P236" s="29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">
        <f t="shared" si="81"/>
        <v>2036666.6666666667</v>
      </c>
      <c r="AD236" s="2">
        <f t="shared" si="82"/>
        <v>30550.50463303893</v>
      </c>
      <c r="AE236" s="2">
        <f t="shared" si="83"/>
        <v>3</v>
      </c>
      <c r="AF236" s="27">
        <v>1320000</v>
      </c>
      <c r="AG236" s="27">
        <v>1270000</v>
      </c>
      <c r="AH236" s="27">
        <v>1230000</v>
      </c>
      <c r="AI236" s="29"/>
      <c r="AJ236" s="2">
        <f t="shared" si="84"/>
        <v>1273333.3333333333</v>
      </c>
      <c r="AK236" s="2">
        <f t="shared" si="85"/>
        <v>45092.497528228945</v>
      </c>
      <c r="AL236" s="2">
        <f t="shared" si="86"/>
        <v>3</v>
      </c>
      <c r="AM236" s="2">
        <f t="shared" si="87"/>
        <v>7.2722993827160499E+17</v>
      </c>
      <c r="AN236" s="2">
        <f t="shared" si="88"/>
        <v>2.4500385802469136E+17</v>
      </c>
      <c r="AO236" s="2">
        <f t="shared" si="89"/>
        <v>3</v>
      </c>
      <c r="AP236" s="2">
        <f t="shared" si="90"/>
        <v>-8.7036347194140831</v>
      </c>
      <c r="AQ236" s="2">
        <f t="shared" si="91"/>
        <v>0.76489232840434507</v>
      </c>
      <c r="AR236" s="3" t="str">
        <f t="shared" si="92"/>
        <v>Toxic</v>
      </c>
      <c r="AS236" s="2">
        <f t="shared" si="93"/>
        <v>62.520458265139112</v>
      </c>
      <c r="AT236" s="4" t="s">
        <v>663</v>
      </c>
      <c r="AV236" s="2">
        <f t="shared" si="94"/>
        <v>2</v>
      </c>
      <c r="AW236" s="2">
        <f t="shared" si="95"/>
        <v>2</v>
      </c>
      <c r="AX236" s="2">
        <f t="shared" si="96"/>
        <v>933333333.33333313</v>
      </c>
      <c r="AY236" s="2">
        <f t="shared" si="97"/>
        <v>2033333333.3333335</v>
      </c>
      <c r="AZ236" s="2">
        <f t="shared" si="98"/>
        <v>1483333333.3333333</v>
      </c>
      <c r="BA236" s="2">
        <f t="shared" si="99"/>
        <v>1.25</v>
      </c>
      <c r="BB236" s="2">
        <f t="shared" si="100"/>
        <v>0.23664000639340657</v>
      </c>
      <c r="BC236" s="2">
        <v>6.6349999999999998</v>
      </c>
      <c r="BD236" s="2" t="str">
        <f t="shared" si="101"/>
        <v>Same Var</v>
      </c>
      <c r="BE236" s="2">
        <f t="shared" si="102"/>
        <v>8.5440053698732335E-6</v>
      </c>
      <c r="BF236" s="2" t="str">
        <f t="shared" si="103"/>
        <v>Sig</v>
      </c>
      <c r="BG236" s="2" t="str">
        <f t="shared" si="104"/>
        <v>Sig</v>
      </c>
      <c r="BH236" s="2" t="str">
        <f t="shared" si="105"/>
        <v>Same Var T-test</v>
      </c>
      <c r="BI236" s="2" t="str">
        <f t="shared" si="106"/>
        <v/>
      </c>
      <c r="BJ236" s="2" t="str">
        <f t="shared" si="107"/>
        <v/>
      </c>
    </row>
    <row r="237" spans="1:62" x14ac:dyDescent="0.2">
      <c r="A237" s="1" t="s">
        <v>142</v>
      </c>
      <c r="B237" s="27" t="s">
        <v>1279</v>
      </c>
      <c r="C237" s="28">
        <v>37768</v>
      </c>
      <c r="D237" s="7">
        <v>0.44444444444444442</v>
      </c>
      <c r="E237" s="1">
        <v>0.1</v>
      </c>
      <c r="F237" s="1" t="s">
        <v>57</v>
      </c>
      <c r="G237" s="1" t="s">
        <v>987</v>
      </c>
      <c r="H237" s="27" t="s">
        <v>886</v>
      </c>
      <c r="I237" s="27" t="s">
        <v>887</v>
      </c>
      <c r="J237" s="27" t="s">
        <v>888</v>
      </c>
      <c r="K237" s="2">
        <v>0.75</v>
      </c>
      <c r="L237" s="2">
        <v>0.25</v>
      </c>
      <c r="M237" s="27">
        <v>2070000</v>
      </c>
      <c r="N237" s="27">
        <v>2010000</v>
      </c>
      <c r="O237" s="27">
        <v>2030000</v>
      </c>
      <c r="P237" s="29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">
        <f t="shared" si="81"/>
        <v>2036666.6666666667</v>
      </c>
      <c r="AD237" s="2">
        <f t="shared" si="82"/>
        <v>30550.50463303893</v>
      </c>
      <c r="AE237" s="2">
        <f t="shared" si="83"/>
        <v>3</v>
      </c>
      <c r="AF237" s="27">
        <v>3460000</v>
      </c>
      <c r="AG237" s="27">
        <v>3390000</v>
      </c>
      <c r="AH237" s="27">
        <v>3580000</v>
      </c>
      <c r="AI237" s="29"/>
      <c r="AJ237" s="2">
        <f t="shared" si="84"/>
        <v>3476666.6666666665</v>
      </c>
      <c r="AK237" s="2">
        <f t="shared" si="85"/>
        <v>96090.23536933049</v>
      </c>
      <c r="AL237" s="2">
        <f t="shared" si="86"/>
        <v>3</v>
      </c>
      <c r="AM237" s="2">
        <f t="shared" si="87"/>
        <v>1.0580563271604935E+19</v>
      </c>
      <c r="AN237" s="2">
        <f t="shared" si="88"/>
        <v>4.7516705246913567E+18</v>
      </c>
      <c r="AO237" s="2">
        <f t="shared" si="89"/>
        <v>2</v>
      </c>
      <c r="AP237" s="2">
        <f t="shared" si="90"/>
        <v>34.176043092123336</v>
      </c>
      <c r="AQ237" s="2">
        <f t="shared" si="91"/>
        <v>0.81649658092772592</v>
      </c>
      <c r="AR237" s="3" t="str">
        <f t="shared" si="92"/>
        <v>Nontoxic</v>
      </c>
      <c r="AS237" s="2">
        <f t="shared" si="93"/>
        <v>170.70376432078558</v>
      </c>
      <c r="AT237" s="26" t="s">
        <v>884</v>
      </c>
      <c r="AU237" s="4" t="s">
        <v>666</v>
      </c>
      <c r="AV237" s="2">
        <f t="shared" si="94"/>
        <v>2</v>
      </c>
      <c r="AW237" s="2">
        <f t="shared" si="95"/>
        <v>2</v>
      </c>
      <c r="AX237" s="2">
        <f t="shared" si="96"/>
        <v>933333333.33333313</v>
      </c>
      <c r="AY237" s="2">
        <f t="shared" si="97"/>
        <v>9233333333.3333321</v>
      </c>
      <c r="AZ237" s="2">
        <f t="shared" si="98"/>
        <v>5083333333.333333</v>
      </c>
      <c r="BA237" s="2">
        <f t="shared" si="99"/>
        <v>1.25</v>
      </c>
      <c r="BB237" s="2">
        <f t="shared" si="100"/>
        <v>1.7569714811718313</v>
      </c>
      <c r="BC237" s="2">
        <v>6.6349999999999998</v>
      </c>
      <c r="BD237" s="2" t="str">
        <f t="shared" si="101"/>
        <v>Same Var</v>
      </c>
      <c r="BE237" s="2">
        <f t="shared" si="102"/>
        <v>7.9262709793944087E-6</v>
      </c>
      <c r="BF237" s="2" t="str">
        <f t="shared" si="103"/>
        <v>NS</v>
      </c>
      <c r="BG237" s="2" t="str">
        <f t="shared" si="104"/>
        <v>NS</v>
      </c>
      <c r="BH237" s="2" t="str">
        <f t="shared" si="105"/>
        <v/>
      </c>
      <c r="BI237" s="2" t="str">
        <f t="shared" si="106"/>
        <v/>
      </c>
      <c r="BJ237" s="2" t="str">
        <f t="shared" si="107"/>
        <v/>
      </c>
    </row>
    <row r="238" spans="1:62" x14ac:dyDescent="0.2">
      <c r="A238" s="1" t="s">
        <v>926</v>
      </c>
      <c r="B238" s="27" t="s">
        <v>1157</v>
      </c>
      <c r="C238" s="28">
        <v>38517</v>
      </c>
      <c r="D238" s="7">
        <v>0.48958333333333331</v>
      </c>
      <c r="E238" s="1">
        <v>0.1</v>
      </c>
      <c r="F238" s="1" t="s">
        <v>57</v>
      </c>
      <c r="G238" s="1" t="s">
        <v>1159</v>
      </c>
      <c r="H238" s="27" t="s">
        <v>886</v>
      </c>
      <c r="I238" s="27" t="s">
        <v>887</v>
      </c>
      <c r="J238" s="27" t="s">
        <v>888</v>
      </c>
      <c r="K238" s="2">
        <v>0.75</v>
      </c>
      <c r="L238" s="2">
        <v>0.25</v>
      </c>
      <c r="M238" s="27">
        <v>675000</v>
      </c>
      <c r="N238" s="27">
        <v>662000</v>
      </c>
      <c r="O238" s="27">
        <v>628000</v>
      </c>
      <c r="P238" s="27">
        <v>608000</v>
      </c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">
        <f t="shared" si="81"/>
        <v>643250</v>
      </c>
      <c r="AD238" s="2">
        <f t="shared" si="82"/>
        <v>30739.49685122817</v>
      </c>
      <c r="AE238" s="2">
        <f t="shared" si="83"/>
        <v>4</v>
      </c>
      <c r="AF238" s="27">
        <v>2414000</v>
      </c>
      <c r="AG238" s="27">
        <v>2427000</v>
      </c>
      <c r="AH238" s="27">
        <v>2339000</v>
      </c>
      <c r="AI238" s="27">
        <v>2380000</v>
      </c>
      <c r="AJ238" s="2">
        <f t="shared" si="84"/>
        <v>2390000</v>
      </c>
      <c r="AK238" s="2">
        <f t="shared" si="85"/>
        <v>39353.102376644551</v>
      </c>
      <c r="AL238" s="2">
        <f t="shared" si="86"/>
        <v>4</v>
      </c>
      <c r="AM238" s="2">
        <f t="shared" si="87"/>
        <v>2.7044739791022416E+17</v>
      </c>
      <c r="AN238" s="2">
        <f t="shared" si="88"/>
        <v>5.5851610501324704E+16</v>
      </c>
      <c r="AO238" s="2">
        <f t="shared" si="89"/>
        <v>5</v>
      </c>
      <c r="AP238" s="2">
        <f t="shared" si="90"/>
        <v>83.648483992073551</v>
      </c>
      <c r="AQ238" s="2">
        <f t="shared" si="91"/>
        <v>0.72668684380042159</v>
      </c>
      <c r="AR238" s="3" t="str">
        <f t="shared" si="92"/>
        <v>Nontoxic</v>
      </c>
      <c r="AS238" s="2">
        <f t="shared" si="93"/>
        <v>371.55071900505249</v>
      </c>
      <c r="AT238" s="26" t="s">
        <v>884</v>
      </c>
      <c r="AU238" s="4" t="s">
        <v>666</v>
      </c>
      <c r="AV238" s="2">
        <f t="shared" si="94"/>
        <v>3</v>
      </c>
      <c r="AW238" s="2">
        <f t="shared" si="95"/>
        <v>3</v>
      </c>
      <c r="AX238" s="2">
        <f t="shared" si="96"/>
        <v>944916666.66666663</v>
      </c>
      <c r="AY238" s="2">
        <f t="shared" si="97"/>
        <v>1548666666.666667</v>
      </c>
      <c r="AZ238" s="2">
        <f t="shared" si="98"/>
        <v>1246791666.6666667</v>
      </c>
      <c r="BA238" s="2">
        <f t="shared" si="99"/>
        <v>1.1666666666666667</v>
      </c>
      <c r="BB238" s="2">
        <f t="shared" si="100"/>
        <v>0.15534350573486222</v>
      </c>
      <c r="BC238" s="2">
        <v>6.6349999999999998</v>
      </c>
      <c r="BD238" s="2" t="str">
        <f t="shared" si="101"/>
        <v>Same Var</v>
      </c>
      <c r="BE238" s="2">
        <f t="shared" si="102"/>
        <v>2.8693546898547236E-10</v>
      </c>
      <c r="BF238" s="2" t="str">
        <f t="shared" si="103"/>
        <v>NS</v>
      </c>
      <c r="BG238" s="2" t="str">
        <f t="shared" si="104"/>
        <v>NS</v>
      </c>
      <c r="BH238" s="2" t="str">
        <f t="shared" si="105"/>
        <v/>
      </c>
      <c r="BI238" s="2" t="str">
        <f t="shared" si="106"/>
        <v/>
      </c>
      <c r="BJ238" s="2" t="str">
        <f t="shared" si="107"/>
        <v/>
      </c>
    </row>
    <row r="239" spans="1:62" x14ac:dyDescent="0.2">
      <c r="A239" s="1" t="s">
        <v>926</v>
      </c>
      <c r="B239" s="27" t="s">
        <v>1163</v>
      </c>
      <c r="C239" s="28">
        <v>38517</v>
      </c>
      <c r="D239" s="7">
        <v>0.52777777777777779</v>
      </c>
      <c r="E239" s="1">
        <v>0.1</v>
      </c>
      <c r="F239" s="1" t="s">
        <v>57</v>
      </c>
      <c r="G239" s="1" t="s">
        <v>1159</v>
      </c>
      <c r="H239" s="27" t="s">
        <v>886</v>
      </c>
      <c r="I239" s="27" t="s">
        <v>887</v>
      </c>
      <c r="J239" s="27" t="s">
        <v>888</v>
      </c>
      <c r="K239" s="2">
        <v>0.75</v>
      </c>
      <c r="L239" s="2">
        <v>0.25</v>
      </c>
      <c r="M239" s="27">
        <v>675000</v>
      </c>
      <c r="N239" s="27">
        <v>662000</v>
      </c>
      <c r="O239" s="27">
        <v>628000</v>
      </c>
      <c r="P239" s="27">
        <v>608000</v>
      </c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">
        <f t="shared" si="81"/>
        <v>643250</v>
      </c>
      <c r="AD239" s="2">
        <f t="shared" si="82"/>
        <v>30739.49685122817</v>
      </c>
      <c r="AE239" s="2">
        <f t="shared" si="83"/>
        <v>4</v>
      </c>
      <c r="AF239" s="27">
        <v>1631000</v>
      </c>
      <c r="AG239" s="27">
        <v>2023000</v>
      </c>
      <c r="AH239" s="27">
        <v>1838000</v>
      </c>
      <c r="AI239" s="27">
        <v>1854000</v>
      </c>
      <c r="AJ239" s="2">
        <f t="shared" si="84"/>
        <v>1836500</v>
      </c>
      <c r="AK239" s="2">
        <f t="shared" si="85"/>
        <v>160541.79102858753</v>
      </c>
      <c r="AL239" s="2">
        <f t="shared" si="86"/>
        <v>4</v>
      </c>
      <c r="AM239" s="2">
        <f t="shared" si="87"/>
        <v>4.3247663462363357E+19</v>
      </c>
      <c r="AN239" s="2">
        <f t="shared" si="88"/>
        <v>1.3845091714667991E+19</v>
      </c>
      <c r="AO239" s="2">
        <f t="shared" si="89"/>
        <v>3</v>
      </c>
      <c r="AP239" s="2">
        <f t="shared" si="90"/>
        <v>16.697369139596649</v>
      </c>
      <c r="AQ239" s="2">
        <f t="shared" si="91"/>
        <v>0.76489232840434507</v>
      </c>
      <c r="AR239" s="3" t="str">
        <f t="shared" si="92"/>
        <v>Nontoxic</v>
      </c>
      <c r="AS239" s="2">
        <f t="shared" si="93"/>
        <v>285.50330353672757</v>
      </c>
      <c r="AT239" s="26" t="s">
        <v>884</v>
      </c>
      <c r="AU239" s="4" t="s">
        <v>666</v>
      </c>
      <c r="AV239" s="2">
        <f t="shared" si="94"/>
        <v>3</v>
      </c>
      <c r="AW239" s="2">
        <f t="shared" si="95"/>
        <v>3</v>
      </c>
      <c r="AX239" s="2">
        <f t="shared" si="96"/>
        <v>944916666.66666663</v>
      </c>
      <c r="AY239" s="2">
        <f t="shared" si="97"/>
        <v>25773666666.666668</v>
      </c>
      <c r="AZ239" s="2">
        <f t="shared" si="98"/>
        <v>13359291666.666666</v>
      </c>
      <c r="BA239" s="2">
        <f t="shared" si="99"/>
        <v>1.1666666666666667</v>
      </c>
      <c r="BB239" s="2">
        <f t="shared" si="100"/>
        <v>5.1215902339558932</v>
      </c>
      <c r="BC239" s="2">
        <v>6.6349999999999998</v>
      </c>
      <c r="BD239" s="2" t="str">
        <f t="shared" si="101"/>
        <v>Same Var</v>
      </c>
      <c r="BE239" s="2">
        <f t="shared" si="102"/>
        <v>3.2395806168822173E-6</v>
      </c>
      <c r="BF239" s="2" t="str">
        <f t="shared" si="103"/>
        <v>NS</v>
      </c>
      <c r="BG239" s="2" t="str">
        <f t="shared" si="104"/>
        <v>NS</v>
      </c>
      <c r="BH239" s="2" t="str">
        <f t="shared" si="105"/>
        <v/>
      </c>
      <c r="BI239" s="2" t="str">
        <f t="shared" si="106"/>
        <v/>
      </c>
      <c r="BJ239" s="2" t="str">
        <f t="shared" si="107"/>
        <v/>
      </c>
    </row>
    <row r="240" spans="1:62" x14ac:dyDescent="0.2">
      <c r="A240" s="1" t="s">
        <v>926</v>
      </c>
      <c r="B240" s="27" t="s">
        <v>1305</v>
      </c>
      <c r="C240" s="28">
        <v>38517</v>
      </c>
      <c r="D240" s="7">
        <v>0.4236111111111111</v>
      </c>
      <c r="E240" s="1">
        <v>0.1</v>
      </c>
      <c r="F240" s="1" t="s">
        <v>57</v>
      </c>
      <c r="G240" s="1" t="s">
        <v>1159</v>
      </c>
      <c r="H240" s="27" t="s">
        <v>886</v>
      </c>
      <c r="I240" s="27" t="s">
        <v>887</v>
      </c>
      <c r="J240" s="27" t="s">
        <v>888</v>
      </c>
      <c r="K240" s="2">
        <v>0.75</v>
      </c>
      <c r="L240" s="2">
        <v>0.25</v>
      </c>
      <c r="M240" s="27">
        <v>675000</v>
      </c>
      <c r="N240" s="27">
        <v>662000</v>
      </c>
      <c r="O240" s="27">
        <v>628000</v>
      </c>
      <c r="P240" s="27">
        <v>608000</v>
      </c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">
        <f t="shared" si="81"/>
        <v>643250</v>
      </c>
      <c r="AD240" s="2">
        <f t="shared" si="82"/>
        <v>30739.49685122817</v>
      </c>
      <c r="AE240" s="2">
        <f t="shared" si="83"/>
        <v>4</v>
      </c>
      <c r="AF240" s="27">
        <v>2383000</v>
      </c>
      <c r="AG240" s="27">
        <v>1857000</v>
      </c>
      <c r="AH240" s="27">
        <v>1842000</v>
      </c>
      <c r="AI240" s="27">
        <v>1913000</v>
      </c>
      <c r="AJ240" s="2">
        <f t="shared" si="84"/>
        <v>1998750</v>
      </c>
      <c r="AK240" s="2">
        <f t="shared" si="85"/>
        <v>257982.39604024665</v>
      </c>
      <c r="AL240" s="2">
        <f t="shared" si="86"/>
        <v>4</v>
      </c>
      <c r="AM240" s="2">
        <f t="shared" si="87"/>
        <v>2.8128683735152355E+20</v>
      </c>
      <c r="AN240" s="2">
        <f t="shared" si="88"/>
        <v>9.228832169513676E+19</v>
      </c>
      <c r="AO240" s="2">
        <f t="shared" si="89"/>
        <v>3</v>
      </c>
      <c r="AP240" s="2">
        <f t="shared" si="90"/>
        <v>11.708502759989086</v>
      </c>
      <c r="AQ240" s="2">
        <f t="shared" si="91"/>
        <v>0.76489232840434507</v>
      </c>
      <c r="AR240" s="3" t="str">
        <f t="shared" si="92"/>
        <v>Nontoxic</v>
      </c>
      <c r="AS240" s="2">
        <f t="shared" si="93"/>
        <v>310.72677808006216</v>
      </c>
      <c r="AT240" s="26" t="s">
        <v>884</v>
      </c>
      <c r="AU240" s="4" t="s">
        <v>666</v>
      </c>
      <c r="AV240" s="2">
        <f t="shared" si="94"/>
        <v>3</v>
      </c>
      <c r="AW240" s="2">
        <f t="shared" si="95"/>
        <v>3</v>
      </c>
      <c r="AX240" s="2">
        <f t="shared" si="96"/>
        <v>944916666.66666663</v>
      </c>
      <c r="AY240" s="2">
        <f t="shared" si="97"/>
        <v>66554916666.666672</v>
      </c>
      <c r="AZ240" s="2">
        <f t="shared" si="98"/>
        <v>33749916666.666668</v>
      </c>
      <c r="BA240" s="2">
        <f t="shared" si="99"/>
        <v>1.1666666666666667</v>
      </c>
      <c r="BB240" s="2">
        <f t="shared" si="100"/>
        <v>7.4483666068030301</v>
      </c>
      <c r="BC240" s="2">
        <v>6.6349999999999998</v>
      </c>
      <c r="BD240" s="2" t="str">
        <f t="shared" si="101"/>
        <v>Sig Diff Var</v>
      </c>
      <c r="BE240" s="2">
        <f t="shared" si="102"/>
        <v>8.3015975956976539E-4</v>
      </c>
      <c r="BF240" s="2" t="str">
        <f t="shared" si="103"/>
        <v>NS</v>
      </c>
      <c r="BG240" s="2" t="str">
        <f t="shared" si="104"/>
        <v>NS</v>
      </c>
      <c r="BH240" s="2" t="str">
        <f t="shared" si="105"/>
        <v/>
      </c>
      <c r="BI240" s="2" t="str">
        <f t="shared" si="106"/>
        <v/>
      </c>
      <c r="BJ240" s="2" t="str">
        <f t="shared" si="107"/>
        <v/>
      </c>
    </row>
    <row r="241" spans="1:62" x14ac:dyDescent="0.2">
      <c r="A241" s="1" t="s">
        <v>926</v>
      </c>
      <c r="B241" s="27" t="s">
        <v>1311</v>
      </c>
      <c r="C241" s="28">
        <v>38517</v>
      </c>
      <c r="D241" s="7">
        <v>0.33333333333333331</v>
      </c>
      <c r="E241" s="1">
        <v>0.1</v>
      </c>
      <c r="F241" s="1" t="s">
        <v>57</v>
      </c>
      <c r="G241" s="1" t="s">
        <v>1159</v>
      </c>
      <c r="H241" s="27" t="s">
        <v>886</v>
      </c>
      <c r="I241" s="27" t="s">
        <v>887</v>
      </c>
      <c r="J241" s="27" t="s">
        <v>888</v>
      </c>
      <c r="K241" s="2">
        <v>0.75</v>
      </c>
      <c r="L241" s="2">
        <v>0.25</v>
      </c>
      <c r="M241" s="27">
        <v>675000</v>
      </c>
      <c r="N241" s="27">
        <v>662000</v>
      </c>
      <c r="O241" s="27">
        <v>628000</v>
      </c>
      <c r="P241" s="27">
        <v>608000</v>
      </c>
      <c r="Q241" s="29"/>
      <c r="R241" s="29"/>
      <c r="S241" s="29"/>
      <c r="T241" s="29"/>
      <c r="U241" s="29"/>
      <c r="V241" s="29"/>
      <c r="W241" s="29"/>
      <c r="X241" s="29"/>
      <c r="Y241" s="29"/>
      <c r="Z241" s="29"/>
      <c r="AA241" s="29"/>
      <c r="AB241" s="29"/>
      <c r="AC241" s="2">
        <f t="shared" si="81"/>
        <v>643250</v>
      </c>
      <c r="AD241" s="2">
        <f t="shared" si="82"/>
        <v>30739.49685122817</v>
      </c>
      <c r="AE241" s="2">
        <f t="shared" si="83"/>
        <v>4</v>
      </c>
      <c r="AF241" s="27">
        <v>1642000</v>
      </c>
      <c r="AG241" s="27">
        <v>1804000</v>
      </c>
      <c r="AH241" s="27">
        <v>2173000</v>
      </c>
      <c r="AI241" s="27">
        <v>2081000</v>
      </c>
      <c r="AJ241" s="2">
        <f t="shared" si="84"/>
        <v>1925000</v>
      </c>
      <c r="AK241" s="2">
        <f t="shared" si="85"/>
        <v>245336.50360270482</v>
      </c>
      <c r="AL241" s="2">
        <f t="shared" si="86"/>
        <v>4</v>
      </c>
      <c r="AM241" s="2">
        <f t="shared" si="87"/>
        <v>2.3044390373731988E+20</v>
      </c>
      <c r="AN241" s="2">
        <f t="shared" si="88"/>
        <v>7.5481637684575388E+19</v>
      </c>
      <c r="AO241" s="2">
        <f t="shared" si="89"/>
        <v>3</v>
      </c>
      <c r="AP241" s="2">
        <f t="shared" si="90"/>
        <v>11.708286268879601</v>
      </c>
      <c r="AQ241" s="2">
        <f t="shared" si="91"/>
        <v>0.76489232840434507</v>
      </c>
      <c r="AR241" s="3" t="str">
        <f t="shared" si="92"/>
        <v>Nontoxic</v>
      </c>
      <c r="AS241" s="2">
        <f t="shared" si="93"/>
        <v>299.26156237854644</v>
      </c>
      <c r="AT241" s="26" t="s">
        <v>884</v>
      </c>
      <c r="AU241" s="4" t="s">
        <v>666</v>
      </c>
      <c r="AV241" s="2">
        <f t="shared" si="94"/>
        <v>3</v>
      </c>
      <c r="AW241" s="2">
        <f t="shared" si="95"/>
        <v>3</v>
      </c>
      <c r="AX241" s="2">
        <f t="shared" si="96"/>
        <v>944916666.66666663</v>
      </c>
      <c r="AY241" s="2">
        <f t="shared" si="97"/>
        <v>60189999999.999992</v>
      </c>
      <c r="AZ241" s="2">
        <f t="shared" si="98"/>
        <v>30567458333.333328</v>
      </c>
      <c r="BA241" s="2">
        <f t="shared" si="99"/>
        <v>1.1666666666666667</v>
      </c>
      <c r="BB241" s="2">
        <f t="shared" si="100"/>
        <v>7.197491039405528</v>
      </c>
      <c r="BC241" s="2">
        <v>6.6349999999999998</v>
      </c>
      <c r="BD241" s="2" t="str">
        <f t="shared" si="101"/>
        <v>Sig Diff Var</v>
      </c>
      <c r="BE241" s="2">
        <f t="shared" si="102"/>
        <v>8.3553079512570358E-4</v>
      </c>
      <c r="BF241" s="2" t="str">
        <f t="shared" si="103"/>
        <v>NS</v>
      </c>
      <c r="BG241" s="2" t="str">
        <f t="shared" si="104"/>
        <v>NS</v>
      </c>
      <c r="BH241" s="2" t="str">
        <f t="shared" si="105"/>
        <v/>
      </c>
      <c r="BI241" s="2" t="str">
        <f t="shared" si="106"/>
        <v/>
      </c>
      <c r="BJ241" s="2" t="str">
        <f t="shared" si="107"/>
        <v/>
      </c>
    </row>
    <row r="242" spans="1:62" x14ac:dyDescent="0.2">
      <c r="A242" s="1" t="s">
        <v>926</v>
      </c>
      <c r="B242" s="27" t="s">
        <v>1315</v>
      </c>
      <c r="C242" s="28">
        <v>38517</v>
      </c>
      <c r="D242" s="7">
        <v>0.36805555555555558</v>
      </c>
      <c r="E242" s="1">
        <v>0.1</v>
      </c>
      <c r="F242" s="1" t="s">
        <v>57</v>
      </c>
      <c r="G242" s="1" t="s">
        <v>1159</v>
      </c>
      <c r="H242" s="27" t="s">
        <v>886</v>
      </c>
      <c r="I242" s="27" t="s">
        <v>887</v>
      </c>
      <c r="J242" s="27" t="s">
        <v>888</v>
      </c>
      <c r="K242" s="2">
        <v>0.75</v>
      </c>
      <c r="L242" s="2">
        <v>0.25</v>
      </c>
      <c r="M242" s="27">
        <v>675000</v>
      </c>
      <c r="N242" s="27">
        <v>662000</v>
      </c>
      <c r="O242" s="27">
        <v>628000</v>
      </c>
      <c r="P242" s="27">
        <v>608000</v>
      </c>
      <c r="Q242" s="29"/>
      <c r="R242" s="29"/>
      <c r="S242" s="29"/>
      <c r="T242" s="29"/>
      <c r="U242" s="29"/>
      <c r="V242" s="29"/>
      <c r="W242" s="29"/>
      <c r="X242" s="29"/>
      <c r="Y242" s="29"/>
      <c r="Z242" s="29"/>
      <c r="AA242" s="29"/>
      <c r="AB242" s="29"/>
      <c r="AC242" s="2">
        <f t="shared" si="81"/>
        <v>643250</v>
      </c>
      <c r="AD242" s="2">
        <f t="shared" si="82"/>
        <v>30739.49685122817</v>
      </c>
      <c r="AE242" s="2">
        <f t="shared" si="83"/>
        <v>4</v>
      </c>
      <c r="AF242" s="27">
        <v>2362000</v>
      </c>
      <c r="AG242" s="27">
        <v>2420000</v>
      </c>
      <c r="AH242" s="27">
        <v>2275000</v>
      </c>
      <c r="AI242" s="27">
        <v>2162000</v>
      </c>
      <c r="AJ242" s="2">
        <f t="shared" si="84"/>
        <v>2304750</v>
      </c>
      <c r="AK242" s="2">
        <f t="shared" si="85"/>
        <v>112283.49537368942</v>
      </c>
      <c r="AL242" s="2">
        <f t="shared" si="86"/>
        <v>4</v>
      </c>
      <c r="AM242" s="2">
        <f t="shared" si="87"/>
        <v>1.0789745089804757E+19</v>
      </c>
      <c r="AN242" s="2">
        <f t="shared" si="88"/>
        <v>3.3173680493034086E+18</v>
      </c>
      <c r="AO242" s="2">
        <f t="shared" si="89"/>
        <v>3</v>
      </c>
      <c r="AP242" s="2">
        <f t="shared" si="90"/>
        <v>31.795822074843525</v>
      </c>
      <c r="AQ242" s="2">
        <f t="shared" si="91"/>
        <v>0.76489232840434507</v>
      </c>
      <c r="AR242" s="3" t="str">
        <f t="shared" si="92"/>
        <v>Nontoxic</v>
      </c>
      <c r="AS242" s="2">
        <f t="shared" si="93"/>
        <v>358.29770695685971</v>
      </c>
      <c r="AT242" s="26" t="s">
        <v>884</v>
      </c>
      <c r="AU242" s="4" t="s">
        <v>666</v>
      </c>
      <c r="AV242" s="2">
        <f t="shared" si="94"/>
        <v>3</v>
      </c>
      <c r="AW242" s="2">
        <f t="shared" si="95"/>
        <v>3</v>
      </c>
      <c r="AX242" s="2">
        <f t="shared" si="96"/>
        <v>944916666.66666663</v>
      </c>
      <c r="AY242" s="2">
        <f t="shared" si="97"/>
        <v>12607583333.333334</v>
      </c>
      <c r="AZ242" s="2">
        <f t="shared" si="98"/>
        <v>6776250000</v>
      </c>
      <c r="BA242" s="2">
        <f t="shared" si="99"/>
        <v>1.1666666666666667</v>
      </c>
      <c r="BB242" s="2">
        <f t="shared" si="100"/>
        <v>3.4693913756932</v>
      </c>
      <c r="BC242" s="2">
        <v>6.6349999999999998</v>
      </c>
      <c r="BD242" s="2" t="str">
        <f t="shared" si="101"/>
        <v>Same Var</v>
      </c>
      <c r="BE242" s="2">
        <f t="shared" si="102"/>
        <v>6.1204719665427268E-8</v>
      </c>
      <c r="BF242" s="2" t="str">
        <f t="shared" si="103"/>
        <v>NS</v>
      </c>
      <c r="BG242" s="2" t="str">
        <f t="shared" si="104"/>
        <v>NS</v>
      </c>
      <c r="BH242" s="2" t="str">
        <f t="shared" si="105"/>
        <v/>
      </c>
      <c r="BI242" s="2" t="str">
        <f t="shared" si="106"/>
        <v/>
      </c>
      <c r="BJ242" s="2" t="str">
        <f t="shared" si="107"/>
        <v/>
      </c>
    </row>
    <row r="243" spans="1:62" x14ac:dyDescent="0.2">
      <c r="A243" s="1" t="s">
        <v>926</v>
      </c>
      <c r="B243" s="27" t="s">
        <v>1024</v>
      </c>
      <c r="C243" s="28">
        <v>39245</v>
      </c>
      <c r="D243" s="7">
        <v>0.58333333333333337</v>
      </c>
      <c r="E243" s="1">
        <v>0.1</v>
      </c>
      <c r="F243" s="1" t="s">
        <v>57</v>
      </c>
      <c r="G243" s="1" t="s">
        <v>1026</v>
      </c>
      <c r="H243" s="27" t="s">
        <v>886</v>
      </c>
      <c r="I243" s="27" t="s">
        <v>887</v>
      </c>
      <c r="J243" s="27" t="s">
        <v>888</v>
      </c>
      <c r="K243" s="2">
        <v>0.75</v>
      </c>
      <c r="L243" s="2">
        <v>0.25</v>
      </c>
      <c r="M243" s="27">
        <v>240746</v>
      </c>
      <c r="N243" s="27">
        <v>227720</v>
      </c>
      <c r="O243" s="27">
        <v>279824</v>
      </c>
      <c r="P243" s="27">
        <v>292850</v>
      </c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">
        <f t="shared" si="81"/>
        <v>260285</v>
      </c>
      <c r="AD243" s="2">
        <f t="shared" si="82"/>
        <v>31008.082236733055</v>
      </c>
      <c r="AE243" s="2">
        <f t="shared" si="83"/>
        <v>4</v>
      </c>
      <c r="AF243" s="27">
        <v>1699658</v>
      </c>
      <c r="AG243" s="27">
        <v>1934126</v>
      </c>
      <c r="AH243" s="27">
        <v>1829918</v>
      </c>
      <c r="AI243" s="27">
        <v>2103464</v>
      </c>
      <c r="AJ243" s="2">
        <f t="shared" si="84"/>
        <v>1891791.5</v>
      </c>
      <c r="AK243" s="2">
        <f t="shared" si="85"/>
        <v>170627.34146964841</v>
      </c>
      <c r="AL243" s="2">
        <f t="shared" si="86"/>
        <v>4</v>
      </c>
      <c r="AM243" s="2">
        <f t="shared" si="87"/>
        <v>5.4961961901218185E+19</v>
      </c>
      <c r="AN243" s="2">
        <f t="shared" si="88"/>
        <v>1.7664571627380378E+19</v>
      </c>
      <c r="AO243" s="2">
        <f t="shared" si="89"/>
        <v>3</v>
      </c>
      <c r="AP243" s="2">
        <f t="shared" si="90"/>
        <v>19.704172932357508</v>
      </c>
      <c r="AQ243" s="2">
        <f t="shared" si="91"/>
        <v>0.76489232840434507</v>
      </c>
      <c r="AR243" s="3" t="str">
        <f t="shared" si="92"/>
        <v>Nontoxic</v>
      </c>
      <c r="AS243" s="2">
        <f t="shared" si="93"/>
        <v>726.81541387325433</v>
      </c>
      <c r="AT243" s="26" t="s">
        <v>884</v>
      </c>
      <c r="AU243" s="4" t="s">
        <v>666</v>
      </c>
      <c r="AV243" s="2">
        <f t="shared" si="94"/>
        <v>3</v>
      </c>
      <c r="AW243" s="2">
        <f t="shared" si="95"/>
        <v>3</v>
      </c>
      <c r="AX243" s="2">
        <f t="shared" si="96"/>
        <v>961501164</v>
      </c>
      <c r="AY243" s="2">
        <f t="shared" si="97"/>
        <v>29113689657</v>
      </c>
      <c r="AZ243" s="2">
        <f t="shared" si="98"/>
        <v>15037595410.5</v>
      </c>
      <c r="BA243" s="2">
        <f t="shared" si="99"/>
        <v>1.1666666666666667</v>
      </c>
      <c r="BB243" s="2">
        <f t="shared" si="100"/>
        <v>5.3721202039114759</v>
      </c>
      <c r="BC243" s="2">
        <v>6.6349999999999998</v>
      </c>
      <c r="BD243" s="2" t="str">
        <f t="shared" si="101"/>
        <v>Same Var</v>
      </c>
      <c r="BE243" s="2">
        <f t="shared" si="102"/>
        <v>7.2781789713374667E-7</v>
      </c>
      <c r="BF243" s="2" t="str">
        <f t="shared" si="103"/>
        <v>NS</v>
      </c>
      <c r="BG243" s="2" t="str">
        <f t="shared" si="104"/>
        <v>NS</v>
      </c>
      <c r="BH243" s="2" t="str">
        <f t="shared" si="105"/>
        <v/>
      </c>
      <c r="BI243" s="2" t="str">
        <f t="shared" si="106"/>
        <v/>
      </c>
      <c r="BJ243" s="2" t="str">
        <f t="shared" si="107"/>
        <v/>
      </c>
    </row>
    <row r="244" spans="1:62" x14ac:dyDescent="0.2">
      <c r="A244" s="1" t="s">
        <v>926</v>
      </c>
      <c r="B244" s="27" t="s">
        <v>1268</v>
      </c>
      <c r="C244" s="28">
        <v>39245</v>
      </c>
      <c r="D244" s="7">
        <v>0.34027777777777779</v>
      </c>
      <c r="E244" s="1">
        <v>0.1</v>
      </c>
      <c r="F244" s="1" t="s">
        <v>57</v>
      </c>
      <c r="G244" s="1" t="s">
        <v>1026</v>
      </c>
      <c r="H244" s="27" t="s">
        <v>886</v>
      </c>
      <c r="I244" s="27" t="s">
        <v>887</v>
      </c>
      <c r="J244" s="27" t="s">
        <v>888</v>
      </c>
      <c r="K244" s="2">
        <v>0.75</v>
      </c>
      <c r="L244" s="2">
        <v>0.25</v>
      </c>
      <c r="M244" s="27">
        <v>240746</v>
      </c>
      <c r="N244" s="27">
        <v>227720</v>
      </c>
      <c r="O244" s="27">
        <v>279824</v>
      </c>
      <c r="P244" s="27">
        <v>292850</v>
      </c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">
        <f t="shared" si="81"/>
        <v>260285</v>
      </c>
      <c r="AD244" s="2">
        <f t="shared" si="82"/>
        <v>31008.082236733055</v>
      </c>
      <c r="AE244" s="2">
        <f t="shared" si="83"/>
        <v>4</v>
      </c>
      <c r="AF244" s="27">
        <v>1569398</v>
      </c>
      <c r="AG244" s="27">
        <v>1764788</v>
      </c>
      <c r="AH244" s="27">
        <v>1777814</v>
      </c>
      <c r="AI244" s="27">
        <v>1608476</v>
      </c>
      <c r="AJ244" s="2">
        <f t="shared" si="84"/>
        <v>1680119</v>
      </c>
      <c r="AK244" s="2">
        <f t="shared" si="85"/>
        <v>106622.40520641053</v>
      </c>
      <c r="AL244" s="2">
        <f t="shared" si="86"/>
        <v>4</v>
      </c>
      <c r="AM244" s="2">
        <f t="shared" si="87"/>
        <v>8.8642880428878254E+18</v>
      </c>
      <c r="AN244" s="2">
        <f t="shared" si="88"/>
        <v>2.6985751136422349E+18</v>
      </c>
      <c r="AO244" s="2">
        <f t="shared" si="89"/>
        <v>3</v>
      </c>
      <c r="AP244" s="2">
        <f t="shared" si="90"/>
        <v>27.213711584974419</v>
      </c>
      <c r="AQ244" s="2">
        <f t="shared" si="91"/>
        <v>0.76489232840434507</v>
      </c>
      <c r="AR244" s="3" t="str">
        <f t="shared" si="92"/>
        <v>Nontoxic</v>
      </c>
      <c r="AS244" s="2">
        <f t="shared" si="93"/>
        <v>645.49205678391002</v>
      </c>
      <c r="AT244" s="26" t="s">
        <v>884</v>
      </c>
      <c r="AU244" s="4" t="s">
        <v>666</v>
      </c>
      <c r="AV244" s="2">
        <f t="shared" si="94"/>
        <v>3</v>
      </c>
      <c r="AW244" s="2">
        <f t="shared" si="95"/>
        <v>3</v>
      </c>
      <c r="AX244" s="2">
        <f t="shared" si="96"/>
        <v>961501164</v>
      </c>
      <c r="AY244" s="2">
        <f t="shared" si="97"/>
        <v>11368337292</v>
      </c>
      <c r="AZ244" s="2">
        <f t="shared" si="98"/>
        <v>6164919228</v>
      </c>
      <c r="BA244" s="2">
        <f t="shared" si="99"/>
        <v>1.1666666666666667</v>
      </c>
      <c r="BB244" s="2">
        <f t="shared" si="100"/>
        <v>3.2044564603105852</v>
      </c>
      <c r="BC244" s="2">
        <v>6.6349999999999998</v>
      </c>
      <c r="BD244" s="2" t="str">
        <f t="shared" si="101"/>
        <v>Same Var</v>
      </c>
      <c r="BE244" s="2">
        <f t="shared" si="102"/>
        <v>1.1779533763964222E-7</v>
      </c>
      <c r="BF244" s="2" t="str">
        <f t="shared" si="103"/>
        <v>NS</v>
      </c>
      <c r="BG244" s="2" t="str">
        <f t="shared" si="104"/>
        <v>NS</v>
      </c>
      <c r="BH244" s="2" t="str">
        <f t="shared" si="105"/>
        <v/>
      </c>
      <c r="BI244" s="2" t="str">
        <f t="shared" si="106"/>
        <v/>
      </c>
      <c r="BJ244" s="2" t="str">
        <f t="shared" si="107"/>
        <v/>
      </c>
    </row>
    <row r="245" spans="1:62" x14ac:dyDescent="0.2">
      <c r="A245" s="1" t="s">
        <v>926</v>
      </c>
      <c r="B245" s="27" t="s">
        <v>1270</v>
      </c>
      <c r="C245" s="28">
        <v>39245</v>
      </c>
      <c r="D245" s="7">
        <v>0.38194444444444442</v>
      </c>
      <c r="E245" s="1">
        <v>0.1</v>
      </c>
      <c r="F245" s="1" t="s">
        <v>57</v>
      </c>
      <c r="G245" s="1" t="s">
        <v>1026</v>
      </c>
      <c r="H245" s="27" t="s">
        <v>886</v>
      </c>
      <c r="I245" s="27" t="s">
        <v>887</v>
      </c>
      <c r="J245" s="27" t="s">
        <v>888</v>
      </c>
      <c r="K245" s="2">
        <v>0.75</v>
      </c>
      <c r="L245" s="2">
        <v>0.25</v>
      </c>
      <c r="M245" s="27">
        <v>240746</v>
      </c>
      <c r="N245" s="27">
        <v>227720</v>
      </c>
      <c r="O245" s="27">
        <v>279824</v>
      </c>
      <c r="P245" s="27">
        <v>292850</v>
      </c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">
        <f t="shared" si="81"/>
        <v>260285</v>
      </c>
      <c r="AD245" s="2">
        <f t="shared" si="82"/>
        <v>31008.082236733055</v>
      </c>
      <c r="AE245" s="2">
        <f t="shared" si="83"/>
        <v>4</v>
      </c>
      <c r="AF245" s="27">
        <v>1165592</v>
      </c>
      <c r="AG245" s="27">
        <v>1517294</v>
      </c>
      <c r="AH245" s="27">
        <v>1608476</v>
      </c>
      <c r="AI245" s="27">
        <v>1478216</v>
      </c>
      <c r="AJ245" s="2">
        <f t="shared" si="84"/>
        <v>1442394.5</v>
      </c>
      <c r="AK245" s="2">
        <f t="shared" si="85"/>
        <v>192436.83258929409</v>
      </c>
      <c r="AL245" s="2">
        <f t="shared" si="86"/>
        <v>4</v>
      </c>
      <c r="AM245" s="2">
        <f t="shared" si="87"/>
        <v>8.8232107337850765E+19</v>
      </c>
      <c r="AN245" s="2">
        <f t="shared" si="88"/>
        <v>2.8576181004641722E+19</v>
      </c>
      <c r="AO245" s="2">
        <f t="shared" si="89"/>
        <v>3</v>
      </c>
      <c r="AP245" s="2">
        <f t="shared" si="90"/>
        <v>12.868346189850033</v>
      </c>
      <c r="AQ245" s="2">
        <f t="shared" si="91"/>
        <v>0.76489232840434507</v>
      </c>
      <c r="AR245" s="3" t="str">
        <f t="shared" si="92"/>
        <v>Nontoxic</v>
      </c>
      <c r="AS245" s="2">
        <f t="shared" si="93"/>
        <v>554.15967112972316</v>
      </c>
      <c r="AT245" s="26" t="s">
        <v>884</v>
      </c>
      <c r="AU245" s="4" t="s">
        <v>666</v>
      </c>
      <c r="AV245" s="2">
        <f t="shared" si="94"/>
        <v>3</v>
      </c>
      <c r="AW245" s="2">
        <f t="shared" si="95"/>
        <v>3</v>
      </c>
      <c r="AX245" s="2">
        <f t="shared" si="96"/>
        <v>961501164</v>
      </c>
      <c r="AY245" s="2">
        <f t="shared" si="97"/>
        <v>37031934537</v>
      </c>
      <c r="AZ245" s="2">
        <f t="shared" si="98"/>
        <v>18996717850.5</v>
      </c>
      <c r="BA245" s="2">
        <f t="shared" si="99"/>
        <v>1.1666666666666667</v>
      </c>
      <c r="BB245" s="2">
        <f t="shared" si="100"/>
        <v>5.9554576450987202</v>
      </c>
      <c r="BC245" s="2">
        <v>6.6349999999999998</v>
      </c>
      <c r="BD245" s="2" t="str">
        <f t="shared" si="101"/>
        <v>Same Var</v>
      </c>
      <c r="BE245" s="2">
        <f t="shared" si="102"/>
        <v>9.5428781464459127E-6</v>
      </c>
      <c r="BF245" s="2" t="str">
        <f t="shared" si="103"/>
        <v>NS</v>
      </c>
      <c r="BG245" s="2" t="str">
        <f t="shared" si="104"/>
        <v>NS</v>
      </c>
      <c r="BH245" s="2" t="str">
        <f t="shared" si="105"/>
        <v/>
      </c>
      <c r="BI245" s="2" t="str">
        <f t="shared" si="106"/>
        <v/>
      </c>
      <c r="BJ245" s="2" t="str">
        <f t="shared" si="107"/>
        <v/>
      </c>
    </row>
    <row r="246" spans="1:62" x14ac:dyDescent="0.2">
      <c r="A246" s="1" t="s">
        <v>926</v>
      </c>
      <c r="B246" s="27" t="s">
        <v>1303</v>
      </c>
      <c r="C246" s="28">
        <v>39245</v>
      </c>
      <c r="D246" s="7">
        <v>0.3263888888888889</v>
      </c>
      <c r="E246" s="1">
        <v>0.1</v>
      </c>
      <c r="F246" s="1" t="s">
        <v>57</v>
      </c>
      <c r="G246" s="1" t="s">
        <v>1026</v>
      </c>
      <c r="H246" s="27" t="s">
        <v>886</v>
      </c>
      <c r="I246" s="27" t="s">
        <v>887</v>
      </c>
      <c r="J246" s="27" t="s">
        <v>888</v>
      </c>
      <c r="K246" s="2">
        <v>0.75</v>
      </c>
      <c r="L246" s="2">
        <v>0.25</v>
      </c>
      <c r="M246" s="27">
        <v>240746</v>
      </c>
      <c r="N246" s="27">
        <v>227720</v>
      </c>
      <c r="O246" s="27">
        <v>279824</v>
      </c>
      <c r="P246" s="27">
        <v>292850</v>
      </c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">
        <f t="shared" si="81"/>
        <v>260285</v>
      </c>
      <c r="AD246" s="2">
        <f t="shared" si="82"/>
        <v>31008.082236733055</v>
      </c>
      <c r="AE246" s="2">
        <f t="shared" si="83"/>
        <v>4</v>
      </c>
      <c r="AF246" s="27">
        <v>1855970</v>
      </c>
      <c r="AG246" s="27">
        <v>1934126</v>
      </c>
      <c r="AH246" s="27">
        <v>2246750</v>
      </c>
      <c r="AI246" s="27">
        <v>2403062</v>
      </c>
      <c r="AJ246" s="2">
        <f t="shared" si="84"/>
        <v>2109977</v>
      </c>
      <c r="AK246" s="2">
        <f t="shared" si="85"/>
        <v>258230.38873842868</v>
      </c>
      <c r="AL246" s="2">
        <f t="shared" si="86"/>
        <v>4</v>
      </c>
      <c r="AM246" s="2">
        <f t="shared" si="87"/>
        <v>2.8243977114839643E+20</v>
      </c>
      <c r="AN246" s="2">
        <f t="shared" si="88"/>
        <v>9.2643878234188268E+19</v>
      </c>
      <c r="AO246" s="2">
        <f t="shared" si="89"/>
        <v>3</v>
      </c>
      <c r="AP246" s="2">
        <f t="shared" si="90"/>
        <v>14.770106294156449</v>
      </c>
      <c r="AQ246" s="2">
        <f t="shared" si="91"/>
        <v>0.76489232840434507</v>
      </c>
      <c r="AR246" s="3" t="str">
        <f t="shared" si="92"/>
        <v>Nontoxic</v>
      </c>
      <c r="AS246" s="2">
        <f t="shared" si="93"/>
        <v>810.64102810380928</v>
      </c>
      <c r="AT246" s="26" t="s">
        <v>884</v>
      </c>
      <c r="AU246" s="4" t="s">
        <v>666</v>
      </c>
      <c r="AV246" s="2">
        <f t="shared" si="94"/>
        <v>3</v>
      </c>
      <c r="AW246" s="2">
        <f t="shared" si="95"/>
        <v>3</v>
      </c>
      <c r="AX246" s="2">
        <f t="shared" si="96"/>
        <v>961501164</v>
      </c>
      <c r="AY246" s="2">
        <f t="shared" si="97"/>
        <v>66682933667.999992</v>
      </c>
      <c r="AZ246" s="2">
        <f t="shared" si="98"/>
        <v>33822217415.999996</v>
      </c>
      <c r="BA246" s="2">
        <f t="shared" si="99"/>
        <v>1.1666666666666667</v>
      </c>
      <c r="BB246" s="2">
        <f t="shared" si="100"/>
        <v>7.4096903913625898</v>
      </c>
      <c r="BC246" s="2">
        <v>6.6349999999999998</v>
      </c>
      <c r="BD246" s="2" t="str">
        <f t="shared" si="101"/>
        <v>Sig Diff Var</v>
      </c>
      <c r="BE246" s="2">
        <f t="shared" si="102"/>
        <v>3.2358944244528537E-4</v>
      </c>
      <c r="BF246" s="2" t="str">
        <f t="shared" si="103"/>
        <v>NS</v>
      </c>
      <c r="BG246" s="2" t="str">
        <f t="shared" si="104"/>
        <v>NS</v>
      </c>
      <c r="BH246" s="2" t="str">
        <f t="shared" si="105"/>
        <v/>
      </c>
      <c r="BI246" s="2" t="str">
        <f t="shared" si="106"/>
        <v/>
      </c>
      <c r="BJ246" s="2" t="str">
        <f t="shared" si="107"/>
        <v/>
      </c>
    </row>
    <row r="247" spans="1:62" x14ac:dyDescent="0.2">
      <c r="A247" s="1" t="s">
        <v>926</v>
      </c>
      <c r="B247" s="27" t="s">
        <v>1182</v>
      </c>
      <c r="C247" s="28">
        <v>39196</v>
      </c>
      <c r="D247" s="7">
        <v>0.46527777777777779</v>
      </c>
      <c r="E247" s="1">
        <v>0.1</v>
      </c>
      <c r="F247" s="1" t="s">
        <v>57</v>
      </c>
      <c r="G247" s="1" t="s">
        <v>1187</v>
      </c>
      <c r="H247" s="27" t="s">
        <v>886</v>
      </c>
      <c r="I247" s="27" t="s">
        <v>887</v>
      </c>
      <c r="J247" s="27" t="s">
        <v>888</v>
      </c>
      <c r="K247" s="2">
        <v>0.75</v>
      </c>
      <c r="L247" s="2">
        <v>0.25</v>
      </c>
      <c r="M247" s="27">
        <v>514292</v>
      </c>
      <c r="N247" s="27">
        <v>449162</v>
      </c>
      <c r="O247" s="27">
        <v>514292</v>
      </c>
      <c r="P247" s="27">
        <v>501266</v>
      </c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">
        <f t="shared" si="81"/>
        <v>494753</v>
      </c>
      <c r="AD247" s="2">
        <f t="shared" si="82"/>
        <v>31008.082236733055</v>
      </c>
      <c r="AE247" s="2">
        <f t="shared" si="83"/>
        <v>4</v>
      </c>
      <c r="AF247" s="27">
        <v>1686632</v>
      </c>
      <c r="AG247" s="27">
        <v>2194646</v>
      </c>
      <c r="AH247" s="27">
        <v>1686632</v>
      </c>
      <c r="AI247" s="27">
        <v>1699658</v>
      </c>
      <c r="AJ247" s="2">
        <f t="shared" si="84"/>
        <v>1816892</v>
      </c>
      <c r="AK247" s="2">
        <f t="shared" si="85"/>
        <v>251910.85094532947</v>
      </c>
      <c r="AL247" s="2">
        <f t="shared" si="86"/>
        <v>4</v>
      </c>
      <c r="AM247" s="2">
        <f t="shared" si="87"/>
        <v>2.5599936983038781E+20</v>
      </c>
      <c r="AN247" s="2">
        <f t="shared" si="88"/>
        <v>8.3903061333843411E+19</v>
      </c>
      <c r="AO247" s="2">
        <f t="shared" si="89"/>
        <v>3</v>
      </c>
      <c r="AP247" s="2">
        <f t="shared" si="90"/>
        <v>11.43027506704211</v>
      </c>
      <c r="AQ247" s="2">
        <f t="shared" si="91"/>
        <v>0.76489232840434507</v>
      </c>
      <c r="AR247" s="3" t="str">
        <f t="shared" si="92"/>
        <v>Nontoxic</v>
      </c>
      <c r="AS247" s="2">
        <f t="shared" si="93"/>
        <v>367.23213401434657</v>
      </c>
      <c r="AT247" s="26" t="s">
        <v>884</v>
      </c>
      <c r="AU247" s="4" t="s">
        <v>666</v>
      </c>
      <c r="AV247" s="2">
        <f t="shared" si="94"/>
        <v>3</v>
      </c>
      <c r="AW247" s="2">
        <f t="shared" si="95"/>
        <v>3</v>
      </c>
      <c r="AX247" s="2">
        <f t="shared" si="96"/>
        <v>961501164</v>
      </c>
      <c r="AY247" s="2">
        <f t="shared" si="97"/>
        <v>63459076824</v>
      </c>
      <c r="AZ247" s="2">
        <f t="shared" si="98"/>
        <v>32210288994</v>
      </c>
      <c r="BA247" s="2">
        <f t="shared" si="99"/>
        <v>1.1666666666666667</v>
      </c>
      <c r="BB247" s="2">
        <f t="shared" si="100"/>
        <v>7.2859786344915758</v>
      </c>
      <c r="BC247" s="2">
        <v>6.6349999999999998</v>
      </c>
      <c r="BD247" s="2" t="str">
        <f t="shared" si="101"/>
        <v>Sig Diff Var</v>
      </c>
      <c r="BE247" s="2">
        <f t="shared" si="102"/>
        <v>8.2726391620682347E-4</v>
      </c>
      <c r="BF247" s="2" t="str">
        <f t="shared" si="103"/>
        <v>NS</v>
      </c>
      <c r="BG247" s="2" t="str">
        <f t="shared" si="104"/>
        <v>NS</v>
      </c>
      <c r="BH247" s="2" t="str">
        <f t="shared" si="105"/>
        <v/>
      </c>
      <c r="BI247" s="2" t="str">
        <f t="shared" si="106"/>
        <v/>
      </c>
      <c r="BJ247" s="2" t="str">
        <f t="shared" si="107"/>
        <v/>
      </c>
    </row>
    <row r="248" spans="1:62" x14ac:dyDescent="0.2">
      <c r="A248" s="1" t="s">
        <v>926</v>
      </c>
      <c r="B248" s="27" t="s">
        <v>1311</v>
      </c>
      <c r="C248" s="28">
        <v>39196</v>
      </c>
      <c r="D248" s="7">
        <v>0.63888888888888884</v>
      </c>
      <c r="E248" s="1">
        <v>0.1</v>
      </c>
      <c r="F248" s="1" t="s">
        <v>57</v>
      </c>
      <c r="G248" s="1" t="s">
        <v>1187</v>
      </c>
      <c r="H248" s="27" t="s">
        <v>886</v>
      </c>
      <c r="I248" s="27" t="s">
        <v>887</v>
      </c>
      <c r="J248" s="27" t="s">
        <v>888</v>
      </c>
      <c r="K248" s="2">
        <v>0.75</v>
      </c>
      <c r="L248" s="2">
        <v>0.25</v>
      </c>
      <c r="M248" s="27">
        <v>514292</v>
      </c>
      <c r="N248" s="27">
        <v>449162</v>
      </c>
      <c r="O248" s="27">
        <v>514292</v>
      </c>
      <c r="P248" s="27">
        <v>501266</v>
      </c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">
        <f t="shared" si="81"/>
        <v>494753</v>
      </c>
      <c r="AD248" s="2">
        <f t="shared" si="82"/>
        <v>31008.082236733055</v>
      </c>
      <c r="AE248" s="2">
        <f t="shared" si="83"/>
        <v>4</v>
      </c>
      <c r="AF248" s="27">
        <v>1374008</v>
      </c>
      <c r="AG248" s="27">
        <v>1556372</v>
      </c>
      <c r="AH248" s="27">
        <v>1543346</v>
      </c>
      <c r="AI248" s="27">
        <v>1426112</v>
      </c>
      <c r="AJ248" s="2">
        <f t="shared" si="84"/>
        <v>1474959.5</v>
      </c>
      <c r="AK248" s="2">
        <f t="shared" si="85"/>
        <v>89222.553477245878</v>
      </c>
      <c r="AL248" s="2">
        <f t="shared" si="86"/>
        <v>4</v>
      </c>
      <c r="AM248" s="2">
        <f t="shared" si="87"/>
        <v>4.5172278743239199E+18</v>
      </c>
      <c r="AN248" s="2">
        <f t="shared" si="88"/>
        <v>1.3263475993998011E+18</v>
      </c>
      <c r="AO248" s="2">
        <f t="shared" si="89"/>
        <v>3</v>
      </c>
      <c r="AP248" s="2">
        <f t="shared" si="90"/>
        <v>23.944714768202918</v>
      </c>
      <c r="AQ248" s="2">
        <f t="shared" si="91"/>
        <v>0.76489232840434507</v>
      </c>
      <c r="AR248" s="3" t="str">
        <f t="shared" si="92"/>
        <v>Nontoxic</v>
      </c>
      <c r="AS248" s="2">
        <f t="shared" si="93"/>
        <v>298.1203752175328</v>
      </c>
      <c r="AT248" s="26" t="s">
        <v>884</v>
      </c>
      <c r="AU248" s="4" t="s">
        <v>666</v>
      </c>
      <c r="AV248" s="2">
        <f t="shared" si="94"/>
        <v>3</v>
      </c>
      <c r="AW248" s="2">
        <f t="shared" si="95"/>
        <v>3</v>
      </c>
      <c r="AX248" s="2">
        <f t="shared" si="96"/>
        <v>961501164</v>
      </c>
      <c r="AY248" s="2">
        <f t="shared" si="97"/>
        <v>7960664049</v>
      </c>
      <c r="AZ248" s="2">
        <f t="shared" si="98"/>
        <v>4461082606.5</v>
      </c>
      <c r="BA248" s="2">
        <f t="shared" si="99"/>
        <v>1.1666666666666667</v>
      </c>
      <c r="BB248" s="2">
        <f t="shared" si="100"/>
        <v>2.4570772216630496</v>
      </c>
      <c r="BC248" s="2">
        <v>6.6349999999999998</v>
      </c>
      <c r="BD248" s="2" t="str">
        <f t="shared" si="101"/>
        <v>Same Var</v>
      </c>
      <c r="BE248" s="2">
        <f t="shared" si="102"/>
        <v>4.0721742231655155E-7</v>
      </c>
      <c r="BF248" s="2" t="str">
        <f t="shared" si="103"/>
        <v>NS</v>
      </c>
      <c r="BG248" s="2" t="str">
        <f t="shared" si="104"/>
        <v>NS</v>
      </c>
      <c r="BH248" s="2" t="str">
        <f t="shared" si="105"/>
        <v/>
      </c>
      <c r="BI248" s="2" t="str">
        <f t="shared" si="106"/>
        <v/>
      </c>
      <c r="BJ248" s="2" t="str">
        <f t="shared" si="107"/>
        <v/>
      </c>
    </row>
    <row r="249" spans="1:62" x14ac:dyDescent="0.2">
      <c r="A249" s="1" t="s">
        <v>926</v>
      </c>
      <c r="B249" s="27" t="s">
        <v>1314</v>
      </c>
      <c r="C249" s="28">
        <v>39196</v>
      </c>
      <c r="D249" s="7">
        <v>0.5625</v>
      </c>
      <c r="E249" s="1">
        <v>0.1</v>
      </c>
      <c r="F249" s="1" t="s">
        <v>57</v>
      </c>
      <c r="G249" s="1" t="s">
        <v>1187</v>
      </c>
      <c r="H249" s="27" t="s">
        <v>886</v>
      </c>
      <c r="I249" s="27" t="s">
        <v>887</v>
      </c>
      <c r="J249" s="27" t="s">
        <v>888</v>
      </c>
      <c r="K249" s="2">
        <v>0.75</v>
      </c>
      <c r="L249" s="2">
        <v>0.25</v>
      </c>
      <c r="M249" s="27">
        <v>514292</v>
      </c>
      <c r="N249" s="27">
        <v>449162</v>
      </c>
      <c r="O249" s="27">
        <v>514292</v>
      </c>
      <c r="P249" s="27">
        <v>501266</v>
      </c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">
        <f t="shared" si="81"/>
        <v>494753</v>
      </c>
      <c r="AD249" s="2">
        <f t="shared" si="82"/>
        <v>31008.082236733055</v>
      </c>
      <c r="AE249" s="2">
        <f t="shared" si="83"/>
        <v>4</v>
      </c>
      <c r="AF249" s="27">
        <v>2051360</v>
      </c>
      <c r="AG249" s="27">
        <v>2168594</v>
      </c>
      <c r="AH249" s="27">
        <v>2168594</v>
      </c>
      <c r="AI249" s="27">
        <v>1934126</v>
      </c>
      <c r="AJ249" s="2">
        <f t="shared" si="84"/>
        <v>2080668.5</v>
      </c>
      <c r="AK249" s="2">
        <f t="shared" si="85"/>
        <v>112243.00955070654</v>
      </c>
      <c r="AL249" s="2">
        <f t="shared" si="86"/>
        <v>4</v>
      </c>
      <c r="AM249" s="2">
        <f t="shared" si="87"/>
        <v>1.0790137031727921E+19</v>
      </c>
      <c r="AN249" s="2">
        <f t="shared" si="88"/>
        <v>3.3128029875878482E+18</v>
      </c>
      <c r="AO249" s="2">
        <f t="shared" si="89"/>
        <v>3</v>
      </c>
      <c r="AP249" s="2">
        <f t="shared" si="90"/>
        <v>29.82900189632192</v>
      </c>
      <c r="AQ249" s="2">
        <f t="shared" si="91"/>
        <v>0.76489232840434507</v>
      </c>
      <c r="AR249" s="3" t="str">
        <f t="shared" si="92"/>
        <v>Nontoxic</v>
      </c>
      <c r="AS249" s="2">
        <f t="shared" si="93"/>
        <v>420.54691937188863</v>
      </c>
      <c r="AT249" s="26" t="s">
        <v>884</v>
      </c>
      <c r="AU249" s="4" t="s">
        <v>666</v>
      </c>
      <c r="AV249" s="2">
        <f t="shared" si="94"/>
        <v>3</v>
      </c>
      <c r="AW249" s="2">
        <f t="shared" si="95"/>
        <v>3</v>
      </c>
      <c r="AX249" s="2">
        <f t="shared" si="96"/>
        <v>961501164</v>
      </c>
      <c r="AY249" s="2">
        <f t="shared" si="97"/>
        <v>12598493193</v>
      </c>
      <c r="AZ249" s="2">
        <f t="shared" si="98"/>
        <v>6779997178.5</v>
      </c>
      <c r="BA249" s="2">
        <f t="shared" si="99"/>
        <v>1.1666666666666667</v>
      </c>
      <c r="BB249" s="2">
        <f t="shared" si="100"/>
        <v>3.4293488297144643</v>
      </c>
      <c r="BC249" s="2">
        <v>6.6349999999999998</v>
      </c>
      <c r="BD249" s="2" t="str">
        <f t="shared" si="101"/>
        <v>Same Var</v>
      </c>
      <c r="BE249" s="2">
        <f t="shared" si="102"/>
        <v>8.0911226881368422E-8</v>
      </c>
      <c r="BF249" s="2" t="str">
        <f t="shared" si="103"/>
        <v>NS</v>
      </c>
      <c r="BG249" s="2" t="str">
        <f t="shared" si="104"/>
        <v>NS</v>
      </c>
      <c r="BH249" s="2" t="str">
        <f t="shared" si="105"/>
        <v/>
      </c>
      <c r="BI249" s="2" t="str">
        <f t="shared" si="106"/>
        <v/>
      </c>
      <c r="BJ249" s="2" t="str">
        <f t="shared" si="107"/>
        <v/>
      </c>
    </row>
    <row r="250" spans="1:62" x14ac:dyDescent="0.2">
      <c r="A250" s="1" t="s">
        <v>926</v>
      </c>
      <c r="B250" s="27" t="s">
        <v>1081</v>
      </c>
      <c r="C250" s="28">
        <v>39287</v>
      </c>
      <c r="D250" s="7">
        <v>0.52777777777777779</v>
      </c>
      <c r="E250" s="1">
        <v>0.1</v>
      </c>
      <c r="F250" s="1" t="s">
        <v>57</v>
      </c>
      <c r="G250" s="1" t="s">
        <v>1091</v>
      </c>
      <c r="H250" s="27" t="s">
        <v>886</v>
      </c>
      <c r="I250" s="27" t="s">
        <v>887</v>
      </c>
      <c r="J250" s="27" t="s">
        <v>888</v>
      </c>
      <c r="K250" s="2">
        <v>0.75</v>
      </c>
      <c r="L250" s="2">
        <v>0.25</v>
      </c>
      <c r="M250" s="27">
        <v>579422</v>
      </c>
      <c r="N250" s="27">
        <v>514291</v>
      </c>
      <c r="O250" s="27">
        <v>579422</v>
      </c>
      <c r="P250" s="27">
        <v>566396</v>
      </c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">
        <f t="shared" si="81"/>
        <v>559882.75</v>
      </c>
      <c r="AD250" s="2">
        <f t="shared" si="82"/>
        <v>31008.572334920547</v>
      </c>
      <c r="AE250" s="2">
        <f t="shared" si="83"/>
        <v>4</v>
      </c>
      <c r="AF250" s="27">
        <v>1113488</v>
      </c>
      <c r="AG250" s="27">
        <v>957176</v>
      </c>
      <c r="AH250" s="27">
        <v>1230722</v>
      </c>
      <c r="AI250" s="27">
        <v>1243748</v>
      </c>
      <c r="AJ250" s="2">
        <f t="shared" si="84"/>
        <v>1136283.5</v>
      </c>
      <c r="AK250" s="2">
        <f t="shared" si="85"/>
        <v>132999.22358044051</v>
      </c>
      <c r="AL250" s="2">
        <f t="shared" si="86"/>
        <v>4</v>
      </c>
      <c r="AM250" s="2">
        <f t="shared" si="87"/>
        <v>2.0770020030617649E+19</v>
      </c>
      <c r="AN250" s="2">
        <f t="shared" si="88"/>
        <v>6.5247072019639419E+18</v>
      </c>
      <c r="AO250" s="2">
        <f t="shared" si="89"/>
        <v>3</v>
      </c>
      <c r="AP250" s="2">
        <f t="shared" si="90"/>
        <v>10.61155508601586</v>
      </c>
      <c r="AQ250" s="2">
        <f t="shared" si="91"/>
        <v>0.76489232840434507</v>
      </c>
      <c r="AR250" s="3" t="str">
        <f t="shared" si="92"/>
        <v>Nontoxic</v>
      </c>
      <c r="AS250" s="2">
        <f t="shared" si="93"/>
        <v>202.95026056794927</v>
      </c>
      <c r="AT250" s="26" t="s">
        <v>884</v>
      </c>
      <c r="AU250" s="4" t="s">
        <v>666</v>
      </c>
      <c r="AV250" s="2">
        <f t="shared" si="94"/>
        <v>3</v>
      </c>
      <c r="AW250" s="2">
        <f t="shared" si="95"/>
        <v>3</v>
      </c>
      <c r="AX250" s="2">
        <f t="shared" si="96"/>
        <v>961531558.24999988</v>
      </c>
      <c r="AY250" s="2">
        <f t="shared" si="97"/>
        <v>17688793473.000004</v>
      </c>
      <c r="AZ250" s="2">
        <f t="shared" si="98"/>
        <v>9325162515.6250019</v>
      </c>
      <c r="BA250" s="2">
        <f t="shared" si="99"/>
        <v>1.1666666666666667</v>
      </c>
      <c r="BB250" s="2">
        <f t="shared" si="100"/>
        <v>4.1958755416491558</v>
      </c>
      <c r="BC250" s="2">
        <v>6.6349999999999998</v>
      </c>
      <c r="BD250" s="2" t="str">
        <f t="shared" si="101"/>
        <v>Same Var</v>
      </c>
      <c r="BE250" s="2">
        <f t="shared" si="102"/>
        <v>7.5430413636525017E-5</v>
      </c>
      <c r="BF250" s="2" t="str">
        <f t="shared" si="103"/>
        <v>NS</v>
      </c>
      <c r="BG250" s="2" t="str">
        <f t="shared" si="104"/>
        <v>NS</v>
      </c>
      <c r="BH250" s="2" t="str">
        <f t="shared" si="105"/>
        <v/>
      </c>
      <c r="BI250" s="2" t="str">
        <f t="shared" si="106"/>
        <v/>
      </c>
      <c r="BJ250" s="2" t="str">
        <f t="shared" si="107"/>
        <v/>
      </c>
    </row>
    <row r="251" spans="1:62" x14ac:dyDescent="0.2">
      <c r="A251" s="1" t="s">
        <v>926</v>
      </c>
      <c r="B251" s="27" t="s">
        <v>1126</v>
      </c>
      <c r="C251" s="28">
        <v>39287</v>
      </c>
      <c r="D251" s="7">
        <v>0.47916666666666669</v>
      </c>
      <c r="E251" s="1">
        <v>0.1</v>
      </c>
      <c r="F251" s="1" t="s">
        <v>57</v>
      </c>
      <c r="G251" s="1" t="s">
        <v>1091</v>
      </c>
      <c r="H251" s="27" t="s">
        <v>886</v>
      </c>
      <c r="I251" s="27" t="s">
        <v>887</v>
      </c>
      <c r="J251" s="27" t="s">
        <v>888</v>
      </c>
      <c r="K251" s="2">
        <v>0.75</v>
      </c>
      <c r="L251" s="2">
        <v>0.25</v>
      </c>
      <c r="M251" s="27">
        <v>579422</v>
      </c>
      <c r="N251" s="27">
        <v>514291</v>
      </c>
      <c r="O251" s="27">
        <v>579422</v>
      </c>
      <c r="P251" s="27">
        <v>566396</v>
      </c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">
        <f t="shared" si="81"/>
        <v>559882.75</v>
      </c>
      <c r="AD251" s="2">
        <f t="shared" si="82"/>
        <v>31008.572334920547</v>
      </c>
      <c r="AE251" s="2">
        <f t="shared" si="83"/>
        <v>4</v>
      </c>
      <c r="AF251" s="27">
        <v>266798</v>
      </c>
      <c r="AG251" s="27">
        <v>266798</v>
      </c>
      <c r="AH251" s="27">
        <v>253772</v>
      </c>
      <c r="AI251" s="27">
        <v>149564</v>
      </c>
      <c r="AJ251" s="2">
        <f t="shared" si="84"/>
        <v>234233</v>
      </c>
      <c r="AK251" s="2">
        <f t="shared" si="85"/>
        <v>56779.017638560814</v>
      </c>
      <c r="AL251" s="2">
        <f t="shared" si="86"/>
        <v>4</v>
      </c>
      <c r="AM251" s="2">
        <f t="shared" si="87"/>
        <v>8.8581901381636902E+17</v>
      </c>
      <c r="AN251" s="2">
        <f t="shared" si="88"/>
        <v>2.2262050238390368E+17</v>
      </c>
      <c r="AO251" s="2">
        <f t="shared" si="89"/>
        <v>4</v>
      </c>
      <c r="AP251" s="2">
        <f t="shared" si="90"/>
        <v>-6.0523869359401941</v>
      </c>
      <c r="AQ251" s="2">
        <f t="shared" si="91"/>
        <v>0.74069708411268287</v>
      </c>
      <c r="AR251" s="3" t="str">
        <f t="shared" si="92"/>
        <v>Toxic</v>
      </c>
      <c r="AS251" s="2">
        <f t="shared" si="93"/>
        <v>41.836080858001075</v>
      </c>
      <c r="AT251" s="4" t="s">
        <v>663</v>
      </c>
      <c r="AV251" s="2">
        <f t="shared" si="94"/>
        <v>3</v>
      </c>
      <c r="AW251" s="2">
        <f t="shared" si="95"/>
        <v>3</v>
      </c>
      <c r="AX251" s="2">
        <f t="shared" si="96"/>
        <v>961531558.24999988</v>
      </c>
      <c r="AY251" s="2">
        <f t="shared" si="97"/>
        <v>3223856844</v>
      </c>
      <c r="AZ251" s="2">
        <f t="shared" si="98"/>
        <v>2092694201.125</v>
      </c>
      <c r="BA251" s="2">
        <f t="shared" si="99"/>
        <v>1.1666666666666667</v>
      </c>
      <c r="BB251" s="2">
        <f t="shared" si="100"/>
        <v>0.88856775433151003</v>
      </c>
      <c r="BC251" s="2">
        <v>6.6349999999999998</v>
      </c>
      <c r="BD251" s="2" t="str">
        <f t="shared" si="101"/>
        <v>Same Var</v>
      </c>
      <c r="BE251" s="2">
        <f t="shared" si="102"/>
        <v>2.7872858387416055E-5</v>
      </c>
      <c r="BF251" s="2" t="str">
        <f t="shared" si="103"/>
        <v>Sig</v>
      </c>
      <c r="BG251" s="2" t="str">
        <f t="shared" si="104"/>
        <v>Sig</v>
      </c>
      <c r="BH251" s="2" t="str">
        <f t="shared" si="105"/>
        <v>Same Var T-test</v>
      </c>
      <c r="BI251" s="2" t="str">
        <f t="shared" si="106"/>
        <v/>
      </c>
      <c r="BJ251" s="2" t="str">
        <f t="shared" si="107"/>
        <v/>
      </c>
    </row>
    <row r="252" spans="1:62" x14ac:dyDescent="0.2">
      <c r="A252" s="1" t="s">
        <v>926</v>
      </c>
      <c r="B252" s="27" t="s">
        <v>1157</v>
      </c>
      <c r="C252" s="28">
        <v>39287</v>
      </c>
      <c r="D252" s="7">
        <v>0.43055555555555558</v>
      </c>
      <c r="E252" s="1">
        <v>0.1</v>
      </c>
      <c r="F252" s="1" t="s">
        <v>57</v>
      </c>
      <c r="G252" s="1" t="s">
        <v>1091</v>
      </c>
      <c r="H252" s="27" t="s">
        <v>886</v>
      </c>
      <c r="I252" s="27" t="s">
        <v>887</v>
      </c>
      <c r="J252" s="27" t="s">
        <v>888</v>
      </c>
      <c r="K252" s="2">
        <v>0.75</v>
      </c>
      <c r="L252" s="2">
        <v>0.25</v>
      </c>
      <c r="M252" s="27">
        <v>579422</v>
      </c>
      <c r="N252" s="27">
        <v>514291</v>
      </c>
      <c r="O252" s="27">
        <v>579422</v>
      </c>
      <c r="P252" s="27">
        <v>566396</v>
      </c>
      <c r="Q252" s="29"/>
      <c r="R252" s="29"/>
      <c r="S252" s="29"/>
      <c r="T252" s="29"/>
      <c r="U252" s="29"/>
      <c r="V252" s="29"/>
      <c r="W252" s="29"/>
      <c r="X252" s="29"/>
      <c r="Y252" s="29"/>
      <c r="Z252" s="29"/>
      <c r="AA252" s="29"/>
      <c r="AB252" s="29"/>
      <c r="AC252" s="2">
        <f t="shared" si="81"/>
        <v>559882.75</v>
      </c>
      <c r="AD252" s="2">
        <f t="shared" si="82"/>
        <v>31008.572334920547</v>
      </c>
      <c r="AE252" s="2">
        <f t="shared" si="83"/>
        <v>4</v>
      </c>
      <c r="AF252" s="27">
        <v>410084</v>
      </c>
      <c r="AG252" s="27">
        <v>397058</v>
      </c>
      <c r="AH252" s="27">
        <v>436136</v>
      </c>
      <c r="AI252" s="27">
        <v>410084</v>
      </c>
      <c r="AJ252" s="2">
        <f t="shared" si="84"/>
        <v>413340.5</v>
      </c>
      <c r="AK252" s="2">
        <f t="shared" si="85"/>
        <v>16390.690558972798</v>
      </c>
      <c r="AL252" s="2">
        <f t="shared" si="86"/>
        <v>4</v>
      </c>
      <c r="AM252" s="2">
        <f t="shared" si="87"/>
        <v>4.0957283776280376E+16</v>
      </c>
      <c r="AN252" s="2">
        <f t="shared" si="88"/>
        <v>7598052740297406</v>
      </c>
      <c r="AO252" s="2">
        <f t="shared" si="89"/>
        <v>5</v>
      </c>
      <c r="AP252" s="2">
        <f t="shared" si="90"/>
        <v>-0.46194030407686065</v>
      </c>
      <c r="AQ252" s="2">
        <f t="shared" si="91"/>
        <v>0.72668684380042159</v>
      </c>
      <c r="AR252" s="3" t="str">
        <f t="shared" si="92"/>
        <v>Toxic</v>
      </c>
      <c r="AS252" s="2">
        <f t="shared" si="93"/>
        <v>73.826260944813896</v>
      </c>
      <c r="AT252" s="4" t="s">
        <v>663</v>
      </c>
      <c r="AV252" s="2">
        <f t="shared" si="94"/>
        <v>3</v>
      </c>
      <c r="AW252" s="2">
        <f t="shared" si="95"/>
        <v>3</v>
      </c>
      <c r="AX252" s="2">
        <f t="shared" si="96"/>
        <v>961531558.24999988</v>
      </c>
      <c r="AY252" s="2">
        <f t="shared" si="97"/>
        <v>268654737</v>
      </c>
      <c r="AZ252" s="2">
        <f t="shared" si="98"/>
        <v>615093147.62499988</v>
      </c>
      <c r="BA252" s="2">
        <f t="shared" si="99"/>
        <v>1.1666666666666667</v>
      </c>
      <c r="BB252" s="2">
        <f t="shared" si="100"/>
        <v>0.98123913198284229</v>
      </c>
      <c r="BC252" s="2">
        <v>6.6349999999999998</v>
      </c>
      <c r="BD252" s="2" t="str">
        <f t="shared" si="101"/>
        <v>Same Var</v>
      </c>
      <c r="BE252" s="2">
        <f t="shared" si="102"/>
        <v>7.9827726797949495E-5</v>
      </c>
      <c r="BF252" s="2" t="str">
        <f t="shared" si="103"/>
        <v>Sig</v>
      </c>
      <c r="BG252" s="2" t="str">
        <f t="shared" si="104"/>
        <v>Sig</v>
      </c>
      <c r="BH252" s="2" t="str">
        <f t="shared" si="105"/>
        <v>Same Var T-test</v>
      </c>
      <c r="BI252" s="2" t="str">
        <f t="shared" si="106"/>
        <v/>
      </c>
      <c r="BJ252" s="2" t="str">
        <f t="shared" si="107"/>
        <v/>
      </c>
    </row>
    <row r="253" spans="1:62" x14ac:dyDescent="0.2">
      <c r="A253" s="1" t="s">
        <v>926</v>
      </c>
      <c r="B253" s="27" t="s">
        <v>1163</v>
      </c>
      <c r="C253" s="28">
        <v>39287</v>
      </c>
      <c r="D253" s="7">
        <v>0.64583333333333337</v>
      </c>
      <c r="E253" s="1">
        <v>0.1</v>
      </c>
      <c r="F253" s="1" t="s">
        <v>57</v>
      </c>
      <c r="G253" s="1" t="s">
        <v>1091</v>
      </c>
      <c r="H253" s="27" t="s">
        <v>886</v>
      </c>
      <c r="I253" s="27" t="s">
        <v>887</v>
      </c>
      <c r="J253" s="27" t="s">
        <v>888</v>
      </c>
      <c r="K253" s="2">
        <v>0.75</v>
      </c>
      <c r="L253" s="2">
        <v>0.25</v>
      </c>
      <c r="M253" s="27">
        <v>579422</v>
      </c>
      <c r="N253" s="27">
        <v>514291</v>
      </c>
      <c r="O253" s="27">
        <v>579422</v>
      </c>
      <c r="P253" s="27">
        <v>566396</v>
      </c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">
        <f t="shared" si="81"/>
        <v>559882.75</v>
      </c>
      <c r="AD253" s="2">
        <f t="shared" si="82"/>
        <v>31008.572334920547</v>
      </c>
      <c r="AE253" s="2">
        <f t="shared" si="83"/>
        <v>4</v>
      </c>
      <c r="AF253" s="27">
        <v>540344</v>
      </c>
      <c r="AG253" s="27">
        <v>514292</v>
      </c>
      <c r="AH253" s="27">
        <v>657578</v>
      </c>
      <c r="AI253" s="27">
        <v>696656</v>
      </c>
      <c r="AJ253" s="2">
        <f t="shared" si="84"/>
        <v>602217.5</v>
      </c>
      <c r="AK253" s="2">
        <f t="shared" si="85"/>
        <v>88586.377423393948</v>
      </c>
      <c r="AL253" s="2">
        <f t="shared" si="86"/>
        <v>4</v>
      </c>
      <c r="AM253" s="2">
        <f t="shared" si="87"/>
        <v>4.3978365535837297E+18</v>
      </c>
      <c r="AN253" s="2">
        <f t="shared" si="88"/>
        <v>1.2890940321903583E+18</v>
      </c>
      <c r="AO253" s="2">
        <f t="shared" si="89"/>
        <v>3</v>
      </c>
      <c r="AP253" s="2">
        <f t="shared" si="90"/>
        <v>3.9809786739567961</v>
      </c>
      <c r="AQ253" s="2">
        <f t="shared" si="91"/>
        <v>0.76489232840434507</v>
      </c>
      <c r="AR253" s="3" t="str">
        <f t="shared" si="92"/>
        <v>Nontoxic</v>
      </c>
      <c r="AS253" s="2">
        <f t="shared" si="93"/>
        <v>107.56135994545286</v>
      </c>
      <c r="AT253" s="26" t="s">
        <v>884</v>
      </c>
      <c r="AU253" s="4" t="s">
        <v>666</v>
      </c>
      <c r="AV253" s="2">
        <f t="shared" si="94"/>
        <v>3</v>
      </c>
      <c r="AW253" s="2">
        <f t="shared" si="95"/>
        <v>3</v>
      </c>
      <c r="AX253" s="2">
        <f t="shared" si="96"/>
        <v>961531558.24999988</v>
      </c>
      <c r="AY253" s="2">
        <f t="shared" si="97"/>
        <v>7847546265.000001</v>
      </c>
      <c r="AZ253" s="2">
        <f t="shared" si="98"/>
        <v>4404538911.625001</v>
      </c>
      <c r="BA253" s="2">
        <f t="shared" si="99"/>
        <v>1.1666666666666667</v>
      </c>
      <c r="BB253" s="2">
        <f t="shared" si="100"/>
        <v>2.4281952363344073</v>
      </c>
      <c r="BC253" s="2">
        <v>6.6349999999999998</v>
      </c>
      <c r="BD253" s="2" t="str">
        <f t="shared" si="101"/>
        <v>Same Var</v>
      </c>
      <c r="BE253" s="2">
        <f t="shared" si="102"/>
        <v>0.2008785313648643</v>
      </c>
      <c r="BF253" s="2" t="str">
        <f t="shared" si="103"/>
        <v>NS</v>
      </c>
      <c r="BG253" s="2" t="str">
        <f t="shared" si="104"/>
        <v>NS</v>
      </c>
      <c r="BH253" s="2" t="str">
        <f t="shared" si="105"/>
        <v/>
      </c>
      <c r="BI253" s="2" t="str">
        <f t="shared" si="106"/>
        <v/>
      </c>
      <c r="BJ253" s="2" t="str">
        <f t="shared" si="107"/>
        <v/>
      </c>
    </row>
    <row r="254" spans="1:62" x14ac:dyDescent="0.2">
      <c r="A254" s="1" t="s">
        <v>926</v>
      </c>
      <c r="B254" s="27" t="s">
        <v>1055</v>
      </c>
      <c r="C254" s="28">
        <v>38547</v>
      </c>
      <c r="D254" s="7">
        <v>0.3888888888888889</v>
      </c>
      <c r="E254" s="1">
        <v>0.1</v>
      </c>
      <c r="F254" s="1" t="s">
        <v>57</v>
      </c>
      <c r="G254" s="1" t="s">
        <v>1058</v>
      </c>
      <c r="H254" s="27" t="s">
        <v>886</v>
      </c>
      <c r="I254" s="27" t="s">
        <v>712</v>
      </c>
      <c r="J254" s="27" t="s">
        <v>888</v>
      </c>
      <c r="K254" s="2">
        <v>0.75</v>
      </c>
      <c r="L254" s="2">
        <v>0.25</v>
      </c>
      <c r="M254" s="27">
        <v>590200</v>
      </c>
      <c r="N254" s="27">
        <v>534700</v>
      </c>
      <c r="O254" s="27">
        <v>589900</v>
      </c>
      <c r="P254" s="27">
        <v>609000</v>
      </c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">
        <f t="shared" si="81"/>
        <v>580950</v>
      </c>
      <c r="AD254" s="2">
        <f t="shared" si="82"/>
        <v>32101.557594609018</v>
      </c>
      <c r="AE254" s="2">
        <f t="shared" si="83"/>
        <v>4</v>
      </c>
      <c r="AF254" s="27">
        <v>3600600</v>
      </c>
      <c r="AG254" s="27">
        <v>4158200</v>
      </c>
      <c r="AH254" s="27">
        <v>4152200</v>
      </c>
      <c r="AI254" s="27">
        <v>3541600</v>
      </c>
      <c r="AJ254" s="2">
        <f t="shared" si="84"/>
        <v>3863150</v>
      </c>
      <c r="AK254" s="2">
        <f t="shared" si="85"/>
        <v>338098.26480871899</v>
      </c>
      <c r="AL254" s="2">
        <f t="shared" si="86"/>
        <v>4</v>
      </c>
      <c r="AM254" s="2">
        <f t="shared" si="87"/>
        <v>8.2498342143211733E+20</v>
      </c>
      <c r="AN254" s="2">
        <f t="shared" si="88"/>
        <v>2.7223358205861128E+20</v>
      </c>
      <c r="AO254" s="2">
        <f t="shared" si="89"/>
        <v>3</v>
      </c>
      <c r="AP254" s="2">
        <f t="shared" si="90"/>
        <v>20.22358938062079</v>
      </c>
      <c r="AQ254" s="2">
        <f t="shared" si="91"/>
        <v>0.76489232840434507</v>
      </c>
      <c r="AR254" s="3" t="str">
        <f t="shared" si="92"/>
        <v>Nontoxic</v>
      </c>
      <c r="AS254" s="2">
        <f t="shared" si="93"/>
        <v>664.97116791462258</v>
      </c>
      <c r="AT254" s="26" t="s">
        <v>884</v>
      </c>
      <c r="AU254" s="4" t="s">
        <v>666</v>
      </c>
      <c r="AV254" s="2">
        <f t="shared" si="94"/>
        <v>3</v>
      </c>
      <c r="AW254" s="2">
        <f t="shared" si="95"/>
        <v>3</v>
      </c>
      <c r="AX254" s="2">
        <f t="shared" si="96"/>
        <v>1030509999.9999999</v>
      </c>
      <c r="AY254" s="2">
        <f t="shared" si="97"/>
        <v>114310436666.66667</v>
      </c>
      <c r="AZ254" s="2">
        <f t="shared" si="98"/>
        <v>57670473333.333336</v>
      </c>
      <c r="BA254" s="2">
        <f t="shared" si="99"/>
        <v>1.1666666666666667</v>
      </c>
      <c r="BB254" s="2">
        <f t="shared" si="100"/>
        <v>8.5899058175390337</v>
      </c>
      <c r="BC254" s="2">
        <v>6.6349999999999998</v>
      </c>
      <c r="BD254" s="2" t="str">
        <f t="shared" si="101"/>
        <v>Sig Diff Var</v>
      </c>
      <c r="BE254" s="2">
        <f t="shared" si="102"/>
        <v>1.3533735277515086E-4</v>
      </c>
      <c r="BF254" s="2" t="str">
        <f t="shared" si="103"/>
        <v>NS</v>
      </c>
      <c r="BG254" s="2" t="str">
        <f t="shared" si="104"/>
        <v>NS</v>
      </c>
      <c r="BH254" s="2" t="str">
        <f t="shared" si="105"/>
        <v/>
      </c>
      <c r="BI254" s="2" t="str">
        <f t="shared" si="106"/>
        <v/>
      </c>
      <c r="BJ254" s="2" t="str">
        <f t="shared" si="107"/>
        <v/>
      </c>
    </row>
    <row r="255" spans="1:62" x14ac:dyDescent="0.2">
      <c r="A255" s="1" t="s">
        <v>926</v>
      </c>
      <c r="B255" s="27" t="s">
        <v>1055</v>
      </c>
      <c r="C255" s="28">
        <v>38547</v>
      </c>
      <c r="D255" s="7">
        <v>0.3888888888888889</v>
      </c>
      <c r="E255" s="1">
        <v>0.1</v>
      </c>
      <c r="F255" s="1" t="s">
        <v>57</v>
      </c>
      <c r="G255" s="1" t="s">
        <v>1058</v>
      </c>
      <c r="H255" s="27" t="s">
        <v>886</v>
      </c>
      <c r="I255" s="27" t="s">
        <v>887</v>
      </c>
      <c r="J255" s="27" t="s">
        <v>888</v>
      </c>
      <c r="K255" s="2">
        <v>0.75</v>
      </c>
      <c r="L255" s="2">
        <v>0.25</v>
      </c>
      <c r="M255" s="27">
        <v>590200</v>
      </c>
      <c r="N255" s="27">
        <v>534700</v>
      </c>
      <c r="O255" s="27">
        <v>589900</v>
      </c>
      <c r="P255" s="27">
        <v>609000</v>
      </c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">
        <f t="shared" si="81"/>
        <v>580950</v>
      </c>
      <c r="AD255" s="2">
        <f t="shared" si="82"/>
        <v>32101.557594609018</v>
      </c>
      <c r="AE255" s="2">
        <f t="shared" si="83"/>
        <v>4</v>
      </c>
      <c r="AF255" s="27">
        <v>3600600</v>
      </c>
      <c r="AG255" s="27">
        <v>4158200</v>
      </c>
      <c r="AH255" s="27">
        <v>4152200</v>
      </c>
      <c r="AI255" s="27">
        <v>3541600</v>
      </c>
      <c r="AJ255" s="2">
        <f t="shared" si="84"/>
        <v>3863150</v>
      </c>
      <c r="AK255" s="2">
        <f t="shared" si="85"/>
        <v>338098.26480871899</v>
      </c>
      <c r="AL255" s="2">
        <f t="shared" si="86"/>
        <v>4</v>
      </c>
      <c r="AM255" s="2">
        <f t="shared" si="87"/>
        <v>8.2498342143211733E+20</v>
      </c>
      <c r="AN255" s="2">
        <f t="shared" si="88"/>
        <v>2.7223358205861128E+20</v>
      </c>
      <c r="AO255" s="2">
        <f t="shared" si="89"/>
        <v>3</v>
      </c>
      <c r="AP255" s="2">
        <f t="shared" si="90"/>
        <v>20.22358938062079</v>
      </c>
      <c r="AQ255" s="2">
        <f t="shared" si="91"/>
        <v>0.76489232840434507</v>
      </c>
      <c r="AR255" s="3" t="str">
        <f t="shared" si="92"/>
        <v>Nontoxic</v>
      </c>
      <c r="AS255" s="2">
        <f t="shared" si="93"/>
        <v>664.97116791462258</v>
      </c>
      <c r="AT255" s="26" t="s">
        <v>884</v>
      </c>
      <c r="AU255" s="4" t="s">
        <v>666</v>
      </c>
      <c r="AV255" s="2">
        <f t="shared" si="94"/>
        <v>3</v>
      </c>
      <c r="AW255" s="2">
        <f t="shared" si="95"/>
        <v>3</v>
      </c>
      <c r="AX255" s="2">
        <f t="shared" si="96"/>
        <v>1030509999.9999999</v>
      </c>
      <c r="AY255" s="2">
        <f t="shared" si="97"/>
        <v>114310436666.66667</v>
      </c>
      <c r="AZ255" s="2">
        <f t="shared" si="98"/>
        <v>57670473333.333336</v>
      </c>
      <c r="BA255" s="2">
        <f t="shared" si="99"/>
        <v>1.1666666666666667</v>
      </c>
      <c r="BB255" s="2">
        <f t="shared" si="100"/>
        <v>8.5899058175390337</v>
      </c>
      <c r="BC255" s="2">
        <v>6.6349999999999998</v>
      </c>
      <c r="BD255" s="2" t="str">
        <f t="shared" si="101"/>
        <v>Sig Diff Var</v>
      </c>
      <c r="BE255" s="2">
        <f t="shared" si="102"/>
        <v>1.3533735277515086E-4</v>
      </c>
      <c r="BF255" s="2" t="str">
        <f t="shared" si="103"/>
        <v>NS</v>
      </c>
      <c r="BG255" s="2" t="str">
        <f t="shared" si="104"/>
        <v>NS</v>
      </c>
      <c r="BH255" s="2" t="str">
        <f t="shared" si="105"/>
        <v/>
      </c>
      <c r="BI255" s="2" t="str">
        <f t="shared" si="106"/>
        <v/>
      </c>
      <c r="BJ255" s="2" t="str">
        <f t="shared" si="107"/>
        <v/>
      </c>
    </row>
    <row r="256" spans="1:62" x14ac:dyDescent="0.2">
      <c r="A256" s="1" t="s">
        <v>926</v>
      </c>
      <c r="B256" s="27" t="s">
        <v>1065</v>
      </c>
      <c r="C256" s="28">
        <v>38547</v>
      </c>
      <c r="D256" s="7">
        <v>0.43055555555555558</v>
      </c>
      <c r="E256" s="1">
        <v>0.1</v>
      </c>
      <c r="F256" s="1" t="s">
        <v>57</v>
      </c>
      <c r="G256" s="1" t="s">
        <v>1058</v>
      </c>
      <c r="H256" s="27" t="s">
        <v>886</v>
      </c>
      <c r="I256" s="27" t="s">
        <v>712</v>
      </c>
      <c r="J256" s="27" t="s">
        <v>888</v>
      </c>
      <c r="K256" s="2">
        <v>0.75</v>
      </c>
      <c r="L256" s="2">
        <v>0.25</v>
      </c>
      <c r="M256" s="27">
        <v>590200</v>
      </c>
      <c r="N256" s="27">
        <v>534700</v>
      </c>
      <c r="O256" s="27">
        <v>589900</v>
      </c>
      <c r="P256" s="27">
        <v>609000</v>
      </c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">
        <f t="shared" si="81"/>
        <v>580950</v>
      </c>
      <c r="AD256" s="2">
        <f t="shared" si="82"/>
        <v>32101.557594609018</v>
      </c>
      <c r="AE256" s="2">
        <f t="shared" si="83"/>
        <v>4</v>
      </c>
      <c r="AF256" s="27">
        <v>4168200</v>
      </c>
      <c r="AG256" s="27">
        <v>4212500</v>
      </c>
      <c r="AH256" s="27">
        <v>4122700</v>
      </c>
      <c r="AI256" s="27">
        <v>4256800</v>
      </c>
      <c r="AJ256" s="2">
        <f t="shared" si="84"/>
        <v>4190050</v>
      </c>
      <c r="AK256" s="2">
        <f t="shared" si="85"/>
        <v>57657.06085699016</v>
      </c>
      <c r="AL256" s="2">
        <f t="shared" si="86"/>
        <v>4</v>
      </c>
      <c r="AM256" s="2">
        <f t="shared" si="87"/>
        <v>9.5257528833346637E+17</v>
      </c>
      <c r="AN256" s="2">
        <f t="shared" si="88"/>
        <v>2.3723379505568672E+17</v>
      </c>
      <c r="AO256" s="2">
        <f t="shared" si="89"/>
        <v>4</v>
      </c>
      <c r="AP256" s="2">
        <f t="shared" si="90"/>
        <v>120.17343737407278</v>
      </c>
      <c r="AQ256" s="2">
        <f t="shared" si="91"/>
        <v>0.74069708411268287</v>
      </c>
      <c r="AR256" s="3" t="str">
        <f t="shared" si="92"/>
        <v>Nontoxic</v>
      </c>
      <c r="AS256" s="2">
        <f t="shared" si="93"/>
        <v>721.24107066012573</v>
      </c>
      <c r="AT256" s="26" t="s">
        <v>884</v>
      </c>
      <c r="AU256" s="4" t="s">
        <v>666</v>
      </c>
      <c r="AV256" s="2">
        <f t="shared" si="94"/>
        <v>3</v>
      </c>
      <c r="AW256" s="2">
        <f t="shared" si="95"/>
        <v>3</v>
      </c>
      <c r="AX256" s="2">
        <f t="shared" si="96"/>
        <v>1030509999.9999999</v>
      </c>
      <c r="AY256" s="2">
        <f t="shared" si="97"/>
        <v>3324336666.666667</v>
      </c>
      <c r="AZ256" s="2">
        <f t="shared" si="98"/>
        <v>2177423333.3333335</v>
      </c>
      <c r="BA256" s="2">
        <f t="shared" si="99"/>
        <v>1.1666666666666667</v>
      </c>
      <c r="BB256" s="2">
        <f t="shared" si="100"/>
        <v>0.83561261224482608</v>
      </c>
      <c r="BC256" s="2">
        <v>6.6349999999999998</v>
      </c>
      <c r="BD256" s="2" t="str">
        <f t="shared" si="101"/>
        <v>Same Var</v>
      </c>
      <c r="BE256" s="2">
        <f t="shared" si="102"/>
        <v>1.9681008040389911E-11</v>
      </c>
      <c r="BF256" s="2" t="str">
        <f t="shared" si="103"/>
        <v>NS</v>
      </c>
      <c r="BG256" s="2" t="str">
        <f t="shared" si="104"/>
        <v>NS</v>
      </c>
      <c r="BH256" s="2" t="str">
        <f t="shared" si="105"/>
        <v/>
      </c>
      <c r="BI256" s="2" t="str">
        <f t="shared" si="106"/>
        <v/>
      </c>
      <c r="BJ256" s="2" t="str">
        <f t="shared" si="107"/>
        <v/>
      </c>
    </row>
    <row r="257" spans="1:62" x14ac:dyDescent="0.2">
      <c r="A257" s="1" t="s">
        <v>926</v>
      </c>
      <c r="B257" s="27" t="s">
        <v>1065</v>
      </c>
      <c r="C257" s="28">
        <v>38547</v>
      </c>
      <c r="D257" s="7">
        <v>0.43055555555555558</v>
      </c>
      <c r="E257" s="1">
        <v>0.1</v>
      </c>
      <c r="F257" s="1" t="s">
        <v>57</v>
      </c>
      <c r="G257" s="1" t="s">
        <v>1058</v>
      </c>
      <c r="H257" s="27" t="s">
        <v>886</v>
      </c>
      <c r="I257" s="27" t="s">
        <v>887</v>
      </c>
      <c r="J257" s="27" t="s">
        <v>888</v>
      </c>
      <c r="K257" s="2">
        <v>0.75</v>
      </c>
      <c r="L257" s="2">
        <v>0.25</v>
      </c>
      <c r="M257" s="27">
        <v>590200</v>
      </c>
      <c r="N257" s="27">
        <v>534700</v>
      </c>
      <c r="O257" s="27">
        <v>589900</v>
      </c>
      <c r="P257" s="27">
        <v>609000</v>
      </c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">
        <f t="shared" si="81"/>
        <v>580950</v>
      </c>
      <c r="AD257" s="2">
        <f t="shared" si="82"/>
        <v>32101.557594609018</v>
      </c>
      <c r="AE257" s="2">
        <f t="shared" si="83"/>
        <v>4</v>
      </c>
      <c r="AF257" s="27">
        <v>4168200</v>
      </c>
      <c r="AG257" s="27">
        <v>4212500</v>
      </c>
      <c r="AH257" s="27">
        <v>4122700</v>
      </c>
      <c r="AI257" s="27">
        <v>4256800</v>
      </c>
      <c r="AJ257" s="2">
        <f t="shared" si="84"/>
        <v>4190050</v>
      </c>
      <c r="AK257" s="2">
        <f t="shared" si="85"/>
        <v>57657.06085699016</v>
      </c>
      <c r="AL257" s="2">
        <f t="shared" si="86"/>
        <v>4</v>
      </c>
      <c r="AM257" s="2">
        <f t="shared" si="87"/>
        <v>9.5257528833346637E+17</v>
      </c>
      <c r="AN257" s="2">
        <f t="shared" si="88"/>
        <v>2.3723379505568672E+17</v>
      </c>
      <c r="AO257" s="2">
        <f t="shared" si="89"/>
        <v>4</v>
      </c>
      <c r="AP257" s="2">
        <f t="shared" si="90"/>
        <v>120.17343737407278</v>
      </c>
      <c r="AQ257" s="2">
        <f t="shared" si="91"/>
        <v>0.74069708411268287</v>
      </c>
      <c r="AR257" s="3" t="str">
        <f t="shared" si="92"/>
        <v>Nontoxic</v>
      </c>
      <c r="AS257" s="2">
        <f t="shared" si="93"/>
        <v>721.24107066012573</v>
      </c>
      <c r="AT257" s="26" t="s">
        <v>884</v>
      </c>
      <c r="AU257" s="4" t="s">
        <v>666</v>
      </c>
      <c r="AV257" s="2">
        <f t="shared" si="94"/>
        <v>3</v>
      </c>
      <c r="AW257" s="2">
        <f t="shared" si="95"/>
        <v>3</v>
      </c>
      <c r="AX257" s="2">
        <f t="shared" si="96"/>
        <v>1030509999.9999999</v>
      </c>
      <c r="AY257" s="2">
        <f t="shared" si="97"/>
        <v>3324336666.666667</v>
      </c>
      <c r="AZ257" s="2">
        <f t="shared" si="98"/>
        <v>2177423333.3333335</v>
      </c>
      <c r="BA257" s="2">
        <f t="shared" si="99"/>
        <v>1.1666666666666667</v>
      </c>
      <c r="BB257" s="2">
        <f t="shared" si="100"/>
        <v>0.83561261224482608</v>
      </c>
      <c r="BC257" s="2">
        <v>6.6349999999999998</v>
      </c>
      <c r="BD257" s="2" t="str">
        <f t="shared" si="101"/>
        <v>Same Var</v>
      </c>
      <c r="BE257" s="2">
        <f t="shared" si="102"/>
        <v>1.9681008040389911E-11</v>
      </c>
      <c r="BF257" s="2" t="str">
        <f t="shared" si="103"/>
        <v>NS</v>
      </c>
      <c r="BG257" s="2" t="str">
        <f t="shared" si="104"/>
        <v>NS</v>
      </c>
      <c r="BH257" s="2" t="str">
        <f t="shared" si="105"/>
        <v/>
      </c>
      <c r="BI257" s="2" t="str">
        <f t="shared" si="106"/>
        <v/>
      </c>
      <c r="BJ257" s="2" t="str">
        <f t="shared" si="107"/>
        <v/>
      </c>
    </row>
    <row r="258" spans="1:62" x14ac:dyDescent="0.2">
      <c r="A258" s="1" t="s">
        <v>926</v>
      </c>
      <c r="B258" s="27" t="s">
        <v>1280</v>
      </c>
      <c r="C258" s="28">
        <v>38547</v>
      </c>
      <c r="D258" s="7">
        <v>0.3125</v>
      </c>
      <c r="E258" s="1">
        <v>0.1</v>
      </c>
      <c r="F258" s="1" t="s">
        <v>57</v>
      </c>
      <c r="G258" s="1" t="s">
        <v>1058</v>
      </c>
      <c r="H258" s="27" t="s">
        <v>886</v>
      </c>
      <c r="I258" s="27" t="s">
        <v>712</v>
      </c>
      <c r="J258" s="27" t="s">
        <v>888</v>
      </c>
      <c r="K258" s="2">
        <v>0.75</v>
      </c>
      <c r="L258" s="2">
        <v>0.25</v>
      </c>
      <c r="M258" s="27">
        <v>590200</v>
      </c>
      <c r="N258" s="27">
        <v>534700</v>
      </c>
      <c r="O258" s="27">
        <v>589900</v>
      </c>
      <c r="P258" s="27">
        <v>609000</v>
      </c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">
        <f t="shared" si="81"/>
        <v>580950</v>
      </c>
      <c r="AD258" s="2">
        <f t="shared" si="82"/>
        <v>32101.557594609018</v>
      </c>
      <c r="AE258" s="2">
        <f t="shared" si="83"/>
        <v>4</v>
      </c>
      <c r="AF258" s="27">
        <v>3368000</v>
      </c>
      <c r="AG258" s="27">
        <v>3732600</v>
      </c>
      <c r="AH258" s="27">
        <v>3614400</v>
      </c>
      <c r="AI258" s="27">
        <v>3307400</v>
      </c>
      <c r="AJ258" s="2">
        <f t="shared" si="84"/>
        <v>3505600</v>
      </c>
      <c r="AK258" s="2">
        <f t="shared" si="85"/>
        <v>201315.20889722498</v>
      </c>
      <c r="AL258" s="2">
        <f t="shared" si="86"/>
        <v>4</v>
      </c>
      <c r="AM258" s="2">
        <f t="shared" si="87"/>
        <v>1.0561403237523371E+20</v>
      </c>
      <c r="AN258" s="2">
        <f t="shared" si="88"/>
        <v>3.4225826280642482E+19</v>
      </c>
      <c r="AO258" s="2">
        <f t="shared" si="89"/>
        <v>3</v>
      </c>
      <c r="AP258" s="2">
        <f t="shared" si="90"/>
        <v>30.282522904554348</v>
      </c>
      <c r="AQ258" s="2">
        <f t="shared" si="91"/>
        <v>0.76489232840434507</v>
      </c>
      <c r="AR258" s="3" t="str">
        <f t="shared" si="92"/>
        <v>Nontoxic</v>
      </c>
      <c r="AS258" s="2">
        <f t="shared" si="93"/>
        <v>603.42542387468802</v>
      </c>
      <c r="AT258" s="26" t="s">
        <v>884</v>
      </c>
      <c r="AU258" s="4" t="s">
        <v>666</v>
      </c>
      <c r="AV258" s="2">
        <f t="shared" si="94"/>
        <v>3</v>
      </c>
      <c r="AW258" s="2">
        <f t="shared" si="95"/>
        <v>3</v>
      </c>
      <c r="AX258" s="2">
        <f t="shared" si="96"/>
        <v>1030509999.9999999</v>
      </c>
      <c r="AY258" s="2">
        <f t="shared" si="97"/>
        <v>40527813333.333328</v>
      </c>
      <c r="AZ258" s="2">
        <f t="shared" si="98"/>
        <v>20779161666.666664</v>
      </c>
      <c r="BA258" s="2">
        <f t="shared" si="99"/>
        <v>1.1666666666666667</v>
      </c>
      <c r="BB258" s="2">
        <f t="shared" si="100"/>
        <v>6.0064944954402133</v>
      </c>
      <c r="BC258" s="2">
        <v>6.6349999999999998</v>
      </c>
      <c r="BD258" s="2" t="str">
        <f t="shared" si="101"/>
        <v>Same Var</v>
      </c>
      <c r="BE258" s="2">
        <f t="shared" si="102"/>
        <v>5.9339717518351725E-8</v>
      </c>
      <c r="BF258" s="2" t="str">
        <f t="shared" si="103"/>
        <v>NS</v>
      </c>
      <c r="BG258" s="2" t="str">
        <f t="shared" si="104"/>
        <v>NS</v>
      </c>
      <c r="BH258" s="2" t="str">
        <f t="shared" si="105"/>
        <v/>
      </c>
      <c r="BI258" s="2" t="str">
        <f t="shared" si="106"/>
        <v/>
      </c>
      <c r="BJ258" s="2" t="str">
        <f t="shared" si="107"/>
        <v/>
      </c>
    </row>
    <row r="259" spans="1:62" x14ac:dyDescent="0.2">
      <c r="A259" s="1" t="s">
        <v>926</v>
      </c>
      <c r="B259" s="27" t="s">
        <v>1280</v>
      </c>
      <c r="C259" s="28">
        <v>38547</v>
      </c>
      <c r="D259" s="7">
        <v>0.3125</v>
      </c>
      <c r="E259" s="1">
        <v>0.1</v>
      </c>
      <c r="F259" s="1" t="s">
        <v>57</v>
      </c>
      <c r="G259" s="1" t="s">
        <v>1058</v>
      </c>
      <c r="H259" s="27" t="s">
        <v>886</v>
      </c>
      <c r="I259" s="27" t="s">
        <v>887</v>
      </c>
      <c r="J259" s="27" t="s">
        <v>888</v>
      </c>
      <c r="K259" s="2">
        <v>0.75</v>
      </c>
      <c r="L259" s="2">
        <v>0.25</v>
      </c>
      <c r="M259" s="27">
        <v>590200</v>
      </c>
      <c r="N259" s="27">
        <v>534700</v>
      </c>
      <c r="O259" s="27">
        <v>589900</v>
      </c>
      <c r="P259" s="27">
        <v>609000</v>
      </c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">
        <f t="shared" ref="AC259:AC322" si="108">AVERAGE(M259:AB259)</f>
        <v>580950</v>
      </c>
      <c r="AD259" s="2">
        <f t="shared" ref="AD259:AD322" si="109">STDEV(M259:AB259)</f>
        <v>32101.557594609018</v>
      </c>
      <c r="AE259" s="2">
        <f t="shared" ref="AE259:AE322" si="110">COUNT(M259:AB259)</f>
        <v>4</v>
      </c>
      <c r="AF259" s="27">
        <v>3368000</v>
      </c>
      <c r="AG259" s="27">
        <v>3732600</v>
      </c>
      <c r="AH259" s="27">
        <v>3614400</v>
      </c>
      <c r="AI259" s="27">
        <v>3307400</v>
      </c>
      <c r="AJ259" s="2">
        <f t="shared" ref="AJ259:AJ322" si="111">AVERAGE(AF259:AI259)</f>
        <v>3505600</v>
      </c>
      <c r="AK259" s="2">
        <f t="shared" ref="AK259:AK322" si="112">STDEV(AF259:AI259)</f>
        <v>201315.20889722498</v>
      </c>
      <c r="AL259" s="2">
        <f t="shared" ref="AL259:AL322" si="113">COUNT(AF259:AI259)</f>
        <v>4</v>
      </c>
      <c r="AM259" s="2">
        <f t="shared" ref="AM259:AM322" si="114">((AK259^2/AL259)+(((K259^2)*(AD259^2))/AE259))^2</f>
        <v>1.0561403237523371E+20</v>
      </c>
      <c r="AN259" s="2">
        <f t="shared" ref="AN259:AN322" si="115">(((AK259^2)/AL259)^2)/(AL259-1)+((((K259^2)*(AD259^2))/AE259)^2)/(AE259-1)</f>
        <v>3.4225826280642482E+19</v>
      </c>
      <c r="AO259" s="2">
        <f t="shared" ref="AO259:AO322" si="116">ROUND(AM259/AN259,0)</f>
        <v>3</v>
      </c>
      <c r="AP259" s="2">
        <f t="shared" ref="AP259:AP322" si="117">(AJ259-(K259*AC259))/((((AK259^2)/AL259)+(((K259^2)*(AD259^2))/AE259))^0.5)</f>
        <v>30.282522904554348</v>
      </c>
      <c r="AQ259" s="2">
        <f t="shared" ref="AQ259:AQ322" si="118">TINV((2*L259),AO259)</f>
        <v>0.76489232840434507</v>
      </c>
      <c r="AR259" s="3" t="str">
        <f t="shared" ref="AR259:AR322" si="119">IF(AND(AD259=0,AK259=0),IF(AJ259&lt;(K259*AC259),"Toxic","Nontoxic"),IF(AP259&gt;AQ259,"Nontoxic","Toxic"))</f>
        <v>Nontoxic</v>
      </c>
      <c r="AS259" s="2">
        <f t="shared" ref="AS259:AS322" si="120">(AJ259/AC259)*100</f>
        <v>603.42542387468802</v>
      </c>
      <c r="AT259" s="26" t="s">
        <v>884</v>
      </c>
      <c r="AU259" s="4" t="s">
        <v>666</v>
      </c>
      <c r="AV259" s="2">
        <f t="shared" ref="AV259:AV322" si="121">COUNT(M259:AB259)-1</f>
        <v>3</v>
      </c>
      <c r="AW259" s="2">
        <f t="shared" ref="AW259:AW322" si="122">COUNT(AF259:AI259)-1</f>
        <v>3</v>
      </c>
      <c r="AX259" s="2">
        <f t="shared" ref="AX259:AX322" si="123">(STDEV(M259:AB259))^2</f>
        <v>1030509999.9999999</v>
      </c>
      <c r="AY259" s="2">
        <f t="shared" ref="AY259:AY322" si="124">(STDEV(AF259:AI259))^2</f>
        <v>40527813333.333328</v>
      </c>
      <c r="AZ259" s="2">
        <f t="shared" ref="AZ259:AZ322" si="125">((AV259*AX259)+(AW259*AY259))/(AV259+AW259)</f>
        <v>20779161666.666664</v>
      </c>
      <c r="BA259" s="2">
        <f t="shared" ref="BA259:BA322" si="126">1+(((1/AV259+1/AW259)-(1/(AV259+AW259)))/3)</f>
        <v>1.1666666666666667</v>
      </c>
      <c r="BB259" s="2">
        <f t="shared" ref="BB259:BB322" si="127">(((AV259+AW259)*LN(AZ259))-((AV259*LN(AX259))+(AW259*LN(AY259))))/BA259</f>
        <v>6.0064944954402133</v>
      </c>
      <c r="BC259" s="2">
        <v>6.6349999999999998</v>
      </c>
      <c r="BD259" s="2" t="str">
        <f t="shared" ref="BD259:BD322" si="128">IF(BB259&gt;BC259,"Sig Diff Var","Same Var")</f>
        <v>Same Var</v>
      </c>
      <c r="BE259" s="2">
        <f t="shared" ref="BE259:BE322" si="129">TTEST(AF259:AI259,M259:AB259,1,IF(BD259="Same Var",2,IF(BD259="Sig Diff Var",3,"Wakka Wakka")))</f>
        <v>5.9339717518351725E-8</v>
      </c>
      <c r="BF259" s="2" t="str">
        <f t="shared" ref="BF259:BF322" si="130">IF(AND(BE259&lt;0.05,AS259&lt;100),"Sig","NS")</f>
        <v>NS</v>
      </c>
      <c r="BG259" s="2" t="str">
        <f t="shared" ref="BG259:BG322" si="131">IF(AT259="Normal",BF259,IF(AT259="Non-normal",AU259,IF(AT259="-","NS","Bleh")))</f>
        <v>NS</v>
      </c>
      <c r="BH259" s="2" t="str">
        <f t="shared" ref="BH259:BH322" si="132">IF(AT259="Non-normal","Wilcoxon",IF(AND(AT259="Normal",BD259="Same Var"),"Same Var T-test",IF(AND(AT259="Normal",BD259="Sig Diff Var"),"Diff Var T-test","")))</f>
        <v/>
      </c>
      <c r="BI259" s="2" t="str">
        <f t="shared" ref="BI259:BI322" si="133">IF(AND(AR259="Toxic",AS259&gt;75),"TSTToxicLess25","")</f>
        <v/>
      </c>
      <c r="BJ259" s="2" t="str">
        <f t="shared" ref="BJ259:BJ322" si="134">IF(AND(BG259="Sig",AS259&gt;75),"NOECToxicLess25","")</f>
        <v/>
      </c>
    </row>
    <row r="260" spans="1:62" x14ac:dyDescent="0.2">
      <c r="A260" s="1" t="s">
        <v>926</v>
      </c>
      <c r="B260" s="27" t="s">
        <v>1281</v>
      </c>
      <c r="C260" s="28">
        <v>38547</v>
      </c>
      <c r="D260" s="7">
        <v>0.34722222222222221</v>
      </c>
      <c r="E260" s="1">
        <v>0.1</v>
      </c>
      <c r="F260" s="1" t="s">
        <v>57</v>
      </c>
      <c r="G260" s="1" t="s">
        <v>1058</v>
      </c>
      <c r="H260" s="27" t="s">
        <v>886</v>
      </c>
      <c r="I260" s="27" t="s">
        <v>712</v>
      </c>
      <c r="J260" s="27" t="s">
        <v>888</v>
      </c>
      <c r="K260" s="2">
        <v>0.75</v>
      </c>
      <c r="L260" s="2">
        <v>0.25</v>
      </c>
      <c r="M260" s="27">
        <v>590200</v>
      </c>
      <c r="N260" s="27">
        <v>534700</v>
      </c>
      <c r="O260" s="27">
        <v>589900</v>
      </c>
      <c r="P260" s="27">
        <v>609000</v>
      </c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">
        <f t="shared" si="108"/>
        <v>580950</v>
      </c>
      <c r="AD260" s="2">
        <f t="shared" si="109"/>
        <v>32101.557594609018</v>
      </c>
      <c r="AE260" s="2">
        <f t="shared" si="110"/>
        <v>4</v>
      </c>
      <c r="AF260" s="27">
        <v>3895700</v>
      </c>
      <c r="AG260" s="27">
        <v>3655800</v>
      </c>
      <c r="AH260" s="27">
        <v>3856500</v>
      </c>
      <c r="AI260" s="27">
        <v>3212600</v>
      </c>
      <c r="AJ260" s="2">
        <f t="shared" si="111"/>
        <v>3655150</v>
      </c>
      <c r="AK260" s="2">
        <f t="shared" si="112"/>
        <v>313186.33963398426</v>
      </c>
      <c r="AL260" s="2">
        <f t="shared" si="113"/>
        <v>4</v>
      </c>
      <c r="AM260" s="2">
        <f t="shared" si="114"/>
        <v>6.0842814656747418E+20</v>
      </c>
      <c r="AN260" s="2">
        <f t="shared" si="115"/>
        <v>2.0044036005950574E+20</v>
      </c>
      <c r="AO260" s="2">
        <f t="shared" si="116"/>
        <v>3</v>
      </c>
      <c r="AP260" s="2">
        <f t="shared" si="117"/>
        <v>20.498763939710301</v>
      </c>
      <c r="AQ260" s="2">
        <f t="shared" si="118"/>
        <v>0.76489232840434507</v>
      </c>
      <c r="AR260" s="3" t="str">
        <f t="shared" si="119"/>
        <v>Nontoxic</v>
      </c>
      <c r="AS260" s="2">
        <f t="shared" si="120"/>
        <v>629.16774249074786</v>
      </c>
      <c r="AT260" s="26" t="s">
        <v>884</v>
      </c>
      <c r="AU260" s="4" t="s">
        <v>666</v>
      </c>
      <c r="AV260" s="2">
        <f t="shared" si="121"/>
        <v>3</v>
      </c>
      <c r="AW260" s="2">
        <f t="shared" si="122"/>
        <v>3</v>
      </c>
      <c r="AX260" s="2">
        <f t="shared" si="123"/>
        <v>1030509999.9999999</v>
      </c>
      <c r="AY260" s="2">
        <f t="shared" si="124"/>
        <v>98085683333.333344</v>
      </c>
      <c r="AZ260" s="2">
        <f t="shared" si="125"/>
        <v>49558096666.666664</v>
      </c>
      <c r="BA260" s="2">
        <f t="shared" si="126"/>
        <v>1.1666666666666667</v>
      </c>
      <c r="BB260" s="2">
        <f t="shared" si="127"/>
        <v>8.2038755855830505</v>
      </c>
      <c r="BC260" s="2">
        <v>6.6349999999999998</v>
      </c>
      <c r="BD260" s="2" t="str">
        <f t="shared" si="128"/>
        <v>Sig Diff Var</v>
      </c>
      <c r="BE260" s="2">
        <f t="shared" si="129"/>
        <v>1.2876859544560821E-4</v>
      </c>
      <c r="BF260" s="2" t="str">
        <f t="shared" si="130"/>
        <v>NS</v>
      </c>
      <c r="BG260" s="2" t="str">
        <f t="shared" si="131"/>
        <v>NS</v>
      </c>
      <c r="BH260" s="2" t="str">
        <f t="shared" si="132"/>
        <v/>
      </c>
      <c r="BI260" s="2" t="str">
        <f t="shared" si="133"/>
        <v/>
      </c>
      <c r="BJ260" s="2" t="str">
        <f t="shared" si="134"/>
        <v/>
      </c>
    </row>
    <row r="261" spans="1:62" x14ac:dyDescent="0.2">
      <c r="A261" s="1" t="s">
        <v>926</v>
      </c>
      <c r="B261" s="27" t="s">
        <v>1281</v>
      </c>
      <c r="C261" s="28">
        <v>38547</v>
      </c>
      <c r="D261" s="7">
        <v>0.34722222222222221</v>
      </c>
      <c r="E261" s="1">
        <v>0.1</v>
      </c>
      <c r="F261" s="1" t="s">
        <v>57</v>
      </c>
      <c r="G261" s="1" t="s">
        <v>1058</v>
      </c>
      <c r="H261" s="27" t="s">
        <v>886</v>
      </c>
      <c r="I261" s="27" t="s">
        <v>887</v>
      </c>
      <c r="J261" s="27" t="s">
        <v>888</v>
      </c>
      <c r="K261" s="2">
        <v>0.75</v>
      </c>
      <c r="L261" s="2">
        <v>0.25</v>
      </c>
      <c r="M261" s="27">
        <v>590200</v>
      </c>
      <c r="N261" s="27">
        <v>534700</v>
      </c>
      <c r="O261" s="27">
        <v>589900</v>
      </c>
      <c r="P261" s="27">
        <v>609000</v>
      </c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">
        <f t="shared" si="108"/>
        <v>580950</v>
      </c>
      <c r="AD261" s="2">
        <f t="shared" si="109"/>
        <v>32101.557594609018</v>
      </c>
      <c r="AE261" s="2">
        <f t="shared" si="110"/>
        <v>4</v>
      </c>
      <c r="AF261" s="27">
        <v>3895700</v>
      </c>
      <c r="AG261" s="27">
        <v>3655800</v>
      </c>
      <c r="AH261" s="27">
        <v>3856500</v>
      </c>
      <c r="AI261" s="27">
        <v>3212600</v>
      </c>
      <c r="AJ261" s="2">
        <f t="shared" si="111"/>
        <v>3655150</v>
      </c>
      <c r="AK261" s="2">
        <f t="shared" si="112"/>
        <v>313186.33963398426</v>
      </c>
      <c r="AL261" s="2">
        <f t="shared" si="113"/>
        <v>4</v>
      </c>
      <c r="AM261" s="2">
        <f t="shared" si="114"/>
        <v>6.0842814656747418E+20</v>
      </c>
      <c r="AN261" s="2">
        <f t="shared" si="115"/>
        <v>2.0044036005950574E+20</v>
      </c>
      <c r="AO261" s="2">
        <f t="shared" si="116"/>
        <v>3</v>
      </c>
      <c r="AP261" s="2">
        <f t="shared" si="117"/>
        <v>20.498763939710301</v>
      </c>
      <c r="AQ261" s="2">
        <f t="shared" si="118"/>
        <v>0.76489232840434507</v>
      </c>
      <c r="AR261" s="3" t="str">
        <f t="shared" si="119"/>
        <v>Nontoxic</v>
      </c>
      <c r="AS261" s="2">
        <f t="shared" si="120"/>
        <v>629.16774249074786</v>
      </c>
      <c r="AT261" s="26" t="s">
        <v>884</v>
      </c>
      <c r="AU261" s="4" t="s">
        <v>666</v>
      </c>
      <c r="AV261" s="2">
        <f t="shared" si="121"/>
        <v>3</v>
      </c>
      <c r="AW261" s="2">
        <f t="shared" si="122"/>
        <v>3</v>
      </c>
      <c r="AX261" s="2">
        <f t="shared" si="123"/>
        <v>1030509999.9999999</v>
      </c>
      <c r="AY261" s="2">
        <f t="shared" si="124"/>
        <v>98085683333.333344</v>
      </c>
      <c r="AZ261" s="2">
        <f t="shared" si="125"/>
        <v>49558096666.666664</v>
      </c>
      <c r="BA261" s="2">
        <f t="shared" si="126"/>
        <v>1.1666666666666667</v>
      </c>
      <c r="BB261" s="2">
        <f t="shared" si="127"/>
        <v>8.2038755855830505</v>
      </c>
      <c r="BC261" s="2">
        <v>6.6349999999999998</v>
      </c>
      <c r="BD261" s="2" t="str">
        <f t="shared" si="128"/>
        <v>Sig Diff Var</v>
      </c>
      <c r="BE261" s="2">
        <f t="shared" si="129"/>
        <v>1.2876859544560821E-4</v>
      </c>
      <c r="BF261" s="2" t="str">
        <f t="shared" si="130"/>
        <v>NS</v>
      </c>
      <c r="BG261" s="2" t="str">
        <f t="shared" si="131"/>
        <v>NS</v>
      </c>
      <c r="BH261" s="2" t="str">
        <f t="shared" si="132"/>
        <v/>
      </c>
      <c r="BI261" s="2" t="str">
        <f t="shared" si="133"/>
        <v/>
      </c>
      <c r="BJ261" s="2" t="str">
        <f t="shared" si="134"/>
        <v/>
      </c>
    </row>
    <row r="262" spans="1:62" x14ac:dyDescent="0.2">
      <c r="A262" s="1" t="s">
        <v>926</v>
      </c>
      <c r="B262" s="27" t="s">
        <v>1317</v>
      </c>
      <c r="C262" s="28">
        <v>38551</v>
      </c>
      <c r="D262" s="7">
        <v>0.54861111111111116</v>
      </c>
      <c r="E262" s="1">
        <v>0.1</v>
      </c>
      <c r="F262" s="1" t="s">
        <v>57</v>
      </c>
      <c r="G262" s="1" t="s">
        <v>1320</v>
      </c>
      <c r="H262" s="27" t="s">
        <v>886</v>
      </c>
      <c r="I262" s="27" t="s">
        <v>712</v>
      </c>
      <c r="J262" s="27" t="s">
        <v>888</v>
      </c>
      <c r="K262" s="2">
        <v>0.75</v>
      </c>
      <c r="L262" s="2">
        <v>0.25</v>
      </c>
      <c r="M262" s="27">
        <v>425800</v>
      </c>
      <c r="N262" s="27">
        <v>473000</v>
      </c>
      <c r="O262" s="27">
        <v>439500</v>
      </c>
      <c r="P262" s="27">
        <v>393300</v>
      </c>
      <c r="Q262" s="29"/>
      <c r="R262" s="29"/>
      <c r="S262" s="29"/>
      <c r="T262" s="29"/>
      <c r="U262" s="29"/>
      <c r="V262" s="29"/>
      <c r="W262" s="29"/>
      <c r="X262" s="29"/>
      <c r="Y262" s="29"/>
      <c r="Z262" s="29"/>
      <c r="AA262" s="29"/>
      <c r="AB262" s="29"/>
      <c r="AC262" s="2">
        <f t="shared" si="108"/>
        <v>432900</v>
      </c>
      <c r="AD262" s="2">
        <f t="shared" si="109"/>
        <v>33015.85477716224</v>
      </c>
      <c r="AE262" s="2">
        <f t="shared" si="110"/>
        <v>4</v>
      </c>
      <c r="AF262" s="27">
        <v>3940100</v>
      </c>
      <c r="AG262" s="27">
        <v>3173500</v>
      </c>
      <c r="AH262" s="27">
        <v>3459700</v>
      </c>
      <c r="AI262" s="27">
        <v>2995400</v>
      </c>
      <c r="AJ262" s="2">
        <f t="shared" si="111"/>
        <v>3392175</v>
      </c>
      <c r="AK262" s="2">
        <f t="shared" si="112"/>
        <v>412322.92664043477</v>
      </c>
      <c r="AL262" s="2">
        <f t="shared" si="113"/>
        <v>4</v>
      </c>
      <c r="AM262" s="2">
        <f t="shared" si="114"/>
        <v>1.8195204106199774E+21</v>
      </c>
      <c r="AN262" s="2">
        <f t="shared" si="115"/>
        <v>6.0216338836966107E+20</v>
      </c>
      <c r="AO262" s="2">
        <f t="shared" si="116"/>
        <v>3</v>
      </c>
      <c r="AP262" s="2">
        <f t="shared" si="117"/>
        <v>14.852355592397332</v>
      </c>
      <c r="AQ262" s="2">
        <f t="shared" si="118"/>
        <v>0.76489232840434507</v>
      </c>
      <c r="AR262" s="3" t="str">
        <f t="shared" si="119"/>
        <v>Nontoxic</v>
      </c>
      <c r="AS262" s="2">
        <f t="shared" si="120"/>
        <v>783.5932085932086</v>
      </c>
      <c r="AT262" s="26" t="s">
        <v>884</v>
      </c>
      <c r="AU262" s="4" t="s">
        <v>666</v>
      </c>
      <c r="AV262" s="2">
        <f t="shared" si="121"/>
        <v>3</v>
      </c>
      <c r="AW262" s="2">
        <f t="shared" si="122"/>
        <v>3</v>
      </c>
      <c r="AX262" s="2">
        <f t="shared" si="123"/>
        <v>1090046666.6666667</v>
      </c>
      <c r="AY262" s="2">
        <f t="shared" si="124"/>
        <v>170010195833.33334</v>
      </c>
      <c r="AZ262" s="2">
        <f t="shared" si="125"/>
        <v>85550121250</v>
      </c>
      <c r="BA262" s="2">
        <f t="shared" si="126"/>
        <v>1.1666666666666667</v>
      </c>
      <c r="BB262" s="2">
        <f t="shared" si="127"/>
        <v>9.4528952119332281</v>
      </c>
      <c r="BC262" s="2">
        <v>6.6349999999999998</v>
      </c>
      <c r="BD262" s="2" t="str">
        <f t="shared" si="128"/>
        <v>Sig Diff Var</v>
      </c>
      <c r="BE262" s="2">
        <f t="shared" si="129"/>
        <v>3.4568195167124601E-4</v>
      </c>
      <c r="BF262" s="2" t="str">
        <f t="shared" si="130"/>
        <v>NS</v>
      </c>
      <c r="BG262" s="2" t="str">
        <f t="shared" si="131"/>
        <v>NS</v>
      </c>
      <c r="BH262" s="2" t="str">
        <f t="shared" si="132"/>
        <v/>
      </c>
      <c r="BI262" s="2" t="str">
        <f t="shared" si="133"/>
        <v/>
      </c>
      <c r="BJ262" s="2" t="str">
        <f t="shared" si="134"/>
        <v/>
      </c>
    </row>
    <row r="263" spans="1:62" x14ac:dyDescent="0.2">
      <c r="A263" s="1" t="s">
        <v>926</v>
      </c>
      <c r="B263" s="27" t="s">
        <v>1317</v>
      </c>
      <c r="C263" s="28">
        <v>38551</v>
      </c>
      <c r="D263" s="7">
        <v>0.54861111111111116</v>
      </c>
      <c r="E263" s="1">
        <v>0.1</v>
      </c>
      <c r="F263" s="1" t="s">
        <v>57</v>
      </c>
      <c r="G263" s="1" t="s">
        <v>1320</v>
      </c>
      <c r="H263" s="27" t="s">
        <v>886</v>
      </c>
      <c r="I263" s="27" t="s">
        <v>887</v>
      </c>
      <c r="J263" s="27" t="s">
        <v>888</v>
      </c>
      <c r="K263" s="2">
        <v>0.75</v>
      </c>
      <c r="L263" s="2">
        <v>0.25</v>
      </c>
      <c r="M263" s="27">
        <v>425800</v>
      </c>
      <c r="N263" s="27">
        <v>473000</v>
      </c>
      <c r="O263" s="27">
        <v>439500</v>
      </c>
      <c r="P263" s="27">
        <v>393300</v>
      </c>
      <c r="Q263" s="29"/>
      <c r="R263" s="29"/>
      <c r="S263" s="29"/>
      <c r="T263" s="29"/>
      <c r="U263" s="29"/>
      <c r="V263" s="29"/>
      <c r="W263" s="29"/>
      <c r="X263" s="29"/>
      <c r="Y263" s="29"/>
      <c r="Z263" s="29"/>
      <c r="AA263" s="29"/>
      <c r="AB263" s="29"/>
      <c r="AC263" s="2">
        <f t="shared" si="108"/>
        <v>432900</v>
      </c>
      <c r="AD263" s="2">
        <f t="shared" si="109"/>
        <v>33015.85477716224</v>
      </c>
      <c r="AE263" s="2">
        <f t="shared" si="110"/>
        <v>4</v>
      </c>
      <c r="AF263" s="27">
        <v>3940100</v>
      </c>
      <c r="AG263" s="27">
        <v>3173500</v>
      </c>
      <c r="AH263" s="27">
        <v>3459700</v>
      </c>
      <c r="AI263" s="27">
        <v>2995400</v>
      </c>
      <c r="AJ263" s="2">
        <f t="shared" si="111"/>
        <v>3392175</v>
      </c>
      <c r="AK263" s="2">
        <f t="shared" si="112"/>
        <v>412322.92664043477</v>
      </c>
      <c r="AL263" s="2">
        <f t="shared" si="113"/>
        <v>4</v>
      </c>
      <c r="AM263" s="2">
        <f t="shared" si="114"/>
        <v>1.8195204106199774E+21</v>
      </c>
      <c r="AN263" s="2">
        <f t="shared" si="115"/>
        <v>6.0216338836966107E+20</v>
      </c>
      <c r="AO263" s="2">
        <f t="shared" si="116"/>
        <v>3</v>
      </c>
      <c r="AP263" s="2">
        <f t="shared" si="117"/>
        <v>14.852355592397332</v>
      </c>
      <c r="AQ263" s="2">
        <f t="shared" si="118"/>
        <v>0.76489232840434507</v>
      </c>
      <c r="AR263" s="3" t="str">
        <f t="shared" si="119"/>
        <v>Nontoxic</v>
      </c>
      <c r="AS263" s="2">
        <f t="shared" si="120"/>
        <v>783.5932085932086</v>
      </c>
      <c r="AT263" s="26" t="s">
        <v>884</v>
      </c>
      <c r="AU263" s="4" t="s">
        <v>666</v>
      </c>
      <c r="AV263" s="2">
        <f t="shared" si="121"/>
        <v>3</v>
      </c>
      <c r="AW263" s="2">
        <f t="shared" si="122"/>
        <v>3</v>
      </c>
      <c r="AX263" s="2">
        <f t="shared" si="123"/>
        <v>1090046666.6666667</v>
      </c>
      <c r="AY263" s="2">
        <f t="shared" si="124"/>
        <v>170010195833.33334</v>
      </c>
      <c r="AZ263" s="2">
        <f t="shared" si="125"/>
        <v>85550121250</v>
      </c>
      <c r="BA263" s="2">
        <f t="shared" si="126"/>
        <v>1.1666666666666667</v>
      </c>
      <c r="BB263" s="2">
        <f t="shared" si="127"/>
        <v>9.4528952119332281</v>
      </c>
      <c r="BC263" s="2">
        <v>6.6349999999999998</v>
      </c>
      <c r="BD263" s="2" t="str">
        <f t="shared" si="128"/>
        <v>Sig Diff Var</v>
      </c>
      <c r="BE263" s="2">
        <f t="shared" si="129"/>
        <v>3.4568195167124601E-4</v>
      </c>
      <c r="BF263" s="2" t="str">
        <f t="shared" si="130"/>
        <v>NS</v>
      </c>
      <c r="BG263" s="2" t="str">
        <f t="shared" si="131"/>
        <v>NS</v>
      </c>
      <c r="BH263" s="2" t="str">
        <f t="shared" si="132"/>
        <v/>
      </c>
      <c r="BI263" s="2" t="str">
        <f t="shared" si="133"/>
        <v/>
      </c>
      <c r="BJ263" s="2" t="str">
        <f t="shared" si="134"/>
        <v/>
      </c>
    </row>
    <row r="264" spans="1:62" x14ac:dyDescent="0.2">
      <c r="A264" s="1" t="s">
        <v>926</v>
      </c>
      <c r="B264" s="27" t="s">
        <v>1325</v>
      </c>
      <c r="C264" s="28">
        <v>38551</v>
      </c>
      <c r="D264" s="7">
        <v>0.49305555555555558</v>
      </c>
      <c r="E264" s="1">
        <v>0.1</v>
      </c>
      <c r="F264" s="1" t="s">
        <v>57</v>
      </c>
      <c r="G264" s="1" t="s">
        <v>1320</v>
      </c>
      <c r="H264" s="27" t="s">
        <v>886</v>
      </c>
      <c r="I264" s="27" t="s">
        <v>712</v>
      </c>
      <c r="J264" s="27" t="s">
        <v>888</v>
      </c>
      <c r="K264" s="2">
        <v>0.75</v>
      </c>
      <c r="L264" s="2">
        <v>0.25</v>
      </c>
      <c r="M264" s="27">
        <v>425800</v>
      </c>
      <c r="N264" s="27">
        <v>473000</v>
      </c>
      <c r="O264" s="27">
        <v>439500</v>
      </c>
      <c r="P264" s="27">
        <v>393300</v>
      </c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">
        <f t="shared" si="108"/>
        <v>432900</v>
      </c>
      <c r="AD264" s="2">
        <f t="shared" si="109"/>
        <v>33015.85477716224</v>
      </c>
      <c r="AE264" s="2">
        <f t="shared" si="110"/>
        <v>4</v>
      </c>
      <c r="AF264" s="27">
        <v>4742100</v>
      </c>
      <c r="AG264" s="27">
        <v>4787500</v>
      </c>
      <c r="AH264" s="27">
        <v>4096100</v>
      </c>
      <c r="AI264" s="27">
        <v>4378800</v>
      </c>
      <c r="AJ264" s="2">
        <f t="shared" si="111"/>
        <v>4501125</v>
      </c>
      <c r="AK264" s="2">
        <f t="shared" si="112"/>
        <v>326133.02372907085</v>
      </c>
      <c r="AL264" s="2">
        <f t="shared" si="113"/>
        <v>4</v>
      </c>
      <c r="AM264" s="2">
        <f t="shared" si="114"/>
        <v>7.1524020437228677E+20</v>
      </c>
      <c r="AN264" s="2">
        <f t="shared" si="115"/>
        <v>2.3569604926555482E+20</v>
      </c>
      <c r="AO264" s="2">
        <f t="shared" si="116"/>
        <v>3</v>
      </c>
      <c r="AP264" s="2">
        <f t="shared" si="117"/>
        <v>25.538436570030594</v>
      </c>
      <c r="AQ264" s="2">
        <f t="shared" si="118"/>
        <v>0.76489232840434507</v>
      </c>
      <c r="AR264" s="3" t="str">
        <f t="shared" si="119"/>
        <v>Nontoxic</v>
      </c>
      <c r="AS264" s="2">
        <f t="shared" si="120"/>
        <v>1039.7609147609148</v>
      </c>
      <c r="AT264" s="26" t="s">
        <v>884</v>
      </c>
      <c r="AU264" s="4" t="s">
        <v>666</v>
      </c>
      <c r="AV264" s="2">
        <f t="shared" si="121"/>
        <v>3</v>
      </c>
      <c r="AW264" s="2">
        <f t="shared" si="122"/>
        <v>3</v>
      </c>
      <c r="AX264" s="2">
        <f t="shared" si="123"/>
        <v>1090046666.6666667</v>
      </c>
      <c r="AY264" s="2">
        <f t="shared" si="124"/>
        <v>106362749166.66669</v>
      </c>
      <c r="AZ264" s="2">
        <f t="shared" si="125"/>
        <v>53726397916.666679</v>
      </c>
      <c r="BA264" s="2">
        <f t="shared" si="126"/>
        <v>1.1666666666666667</v>
      </c>
      <c r="BB264" s="2">
        <f t="shared" si="127"/>
        <v>8.266456289617004</v>
      </c>
      <c r="BC264" s="2">
        <v>6.6349999999999998</v>
      </c>
      <c r="BD264" s="2" t="str">
        <f t="shared" si="128"/>
        <v>Sig Diff Var</v>
      </c>
      <c r="BE264" s="2">
        <f t="shared" si="129"/>
        <v>6.2230207175000238E-5</v>
      </c>
      <c r="BF264" s="2" t="str">
        <f t="shared" si="130"/>
        <v>NS</v>
      </c>
      <c r="BG264" s="2" t="str">
        <f t="shared" si="131"/>
        <v>NS</v>
      </c>
      <c r="BH264" s="2" t="str">
        <f t="shared" si="132"/>
        <v/>
      </c>
      <c r="BI264" s="2" t="str">
        <f t="shared" si="133"/>
        <v/>
      </c>
      <c r="BJ264" s="2" t="str">
        <f t="shared" si="134"/>
        <v/>
      </c>
    </row>
    <row r="265" spans="1:62" x14ac:dyDescent="0.2">
      <c r="A265" s="1" t="s">
        <v>926</v>
      </c>
      <c r="B265" s="27" t="s">
        <v>1325</v>
      </c>
      <c r="C265" s="28">
        <v>38551</v>
      </c>
      <c r="D265" s="7">
        <v>0.49305555555555558</v>
      </c>
      <c r="E265" s="1">
        <v>0.1</v>
      </c>
      <c r="F265" s="1" t="s">
        <v>57</v>
      </c>
      <c r="G265" s="1" t="s">
        <v>1320</v>
      </c>
      <c r="H265" s="27" t="s">
        <v>886</v>
      </c>
      <c r="I265" s="27" t="s">
        <v>887</v>
      </c>
      <c r="J265" s="27" t="s">
        <v>888</v>
      </c>
      <c r="K265" s="2">
        <v>0.75</v>
      </c>
      <c r="L265" s="2">
        <v>0.25</v>
      </c>
      <c r="M265" s="27">
        <v>425800</v>
      </c>
      <c r="N265" s="27">
        <v>473000</v>
      </c>
      <c r="O265" s="27">
        <v>439500</v>
      </c>
      <c r="P265" s="27">
        <v>393300</v>
      </c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">
        <f t="shared" si="108"/>
        <v>432900</v>
      </c>
      <c r="AD265" s="2">
        <f t="shared" si="109"/>
        <v>33015.85477716224</v>
      </c>
      <c r="AE265" s="2">
        <f t="shared" si="110"/>
        <v>4</v>
      </c>
      <c r="AF265" s="27">
        <v>4742100</v>
      </c>
      <c r="AG265" s="27">
        <v>4787500</v>
      </c>
      <c r="AH265" s="27">
        <v>4096100</v>
      </c>
      <c r="AI265" s="27">
        <v>4378800</v>
      </c>
      <c r="AJ265" s="2">
        <f t="shared" si="111"/>
        <v>4501125</v>
      </c>
      <c r="AK265" s="2">
        <f t="shared" si="112"/>
        <v>326133.02372907085</v>
      </c>
      <c r="AL265" s="2">
        <f t="shared" si="113"/>
        <v>4</v>
      </c>
      <c r="AM265" s="2">
        <f t="shared" si="114"/>
        <v>7.1524020437228677E+20</v>
      </c>
      <c r="AN265" s="2">
        <f t="shared" si="115"/>
        <v>2.3569604926555482E+20</v>
      </c>
      <c r="AO265" s="2">
        <f t="shared" si="116"/>
        <v>3</v>
      </c>
      <c r="AP265" s="2">
        <f t="shared" si="117"/>
        <v>25.538436570030594</v>
      </c>
      <c r="AQ265" s="2">
        <f t="shared" si="118"/>
        <v>0.76489232840434507</v>
      </c>
      <c r="AR265" s="3" t="str">
        <f t="shared" si="119"/>
        <v>Nontoxic</v>
      </c>
      <c r="AS265" s="2">
        <f t="shared" si="120"/>
        <v>1039.7609147609148</v>
      </c>
      <c r="AT265" s="26" t="s">
        <v>884</v>
      </c>
      <c r="AU265" s="4" t="s">
        <v>666</v>
      </c>
      <c r="AV265" s="2">
        <f t="shared" si="121"/>
        <v>3</v>
      </c>
      <c r="AW265" s="2">
        <f t="shared" si="122"/>
        <v>3</v>
      </c>
      <c r="AX265" s="2">
        <f t="shared" si="123"/>
        <v>1090046666.6666667</v>
      </c>
      <c r="AY265" s="2">
        <f t="shared" si="124"/>
        <v>106362749166.66669</v>
      </c>
      <c r="AZ265" s="2">
        <f t="shared" si="125"/>
        <v>53726397916.666679</v>
      </c>
      <c r="BA265" s="2">
        <f t="shared" si="126"/>
        <v>1.1666666666666667</v>
      </c>
      <c r="BB265" s="2">
        <f t="shared" si="127"/>
        <v>8.266456289617004</v>
      </c>
      <c r="BC265" s="2">
        <v>6.6349999999999998</v>
      </c>
      <c r="BD265" s="2" t="str">
        <f t="shared" si="128"/>
        <v>Sig Diff Var</v>
      </c>
      <c r="BE265" s="2">
        <f t="shared" si="129"/>
        <v>6.2230207175000238E-5</v>
      </c>
      <c r="BF265" s="2" t="str">
        <f t="shared" si="130"/>
        <v>NS</v>
      </c>
      <c r="BG265" s="2" t="str">
        <f t="shared" si="131"/>
        <v>NS</v>
      </c>
      <c r="BH265" s="2" t="str">
        <f t="shared" si="132"/>
        <v/>
      </c>
      <c r="BI265" s="2" t="str">
        <f t="shared" si="133"/>
        <v/>
      </c>
      <c r="BJ265" s="2" t="str">
        <f t="shared" si="134"/>
        <v/>
      </c>
    </row>
    <row r="266" spans="1:62" x14ac:dyDescent="0.2">
      <c r="A266" s="1" t="s">
        <v>926</v>
      </c>
      <c r="B266" s="27" t="s">
        <v>1331</v>
      </c>
      <c r="C266" s="28">
        <v>38551</v>
      </c>
      <c r="D266" s="7">
        <v>0.61805555555555558</v>
      </c>
      <c r="E266" s="1">
        <v>0.1</v>
      </c>
      <c r="F266" s="1" t="s">
        <v>57</v>
      </c>
      <c r="G266" s="1" t="s">
        <v>1320</v>
      </c>
      <c r="H266" s="27" t="s">
        <v>886</v>
      </c>
      <c r="I266" s="27" t="s">
        <v>712</v>
      </c>
      <c r="J266" s="27" t="s">
        <v>888</v>
      </c>
      <c r="K266" s="2">
        <v>0.75</v>
      </c>
      <c r="L266" s="2">
        <v>0.25</v>
      </c>
      <c r="M266" s="27">
        <v>425800</v>
      </c>
      <c r="N266" s="27">
        <v>473000</v>
      </c>
      <c r="O266" s="27">
        <v>439500</v>
      </c>
      <c r="P266" s="27">
        <v>393300</v>
      </c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">
        <f t="shared" si="108"/>
        <v>432900</v>
      </c>
      <c r="AD266" s="2">
        <f t="shared" si="109"/>
        <v>33015.85477716224</v>
      </c>
      <c r="AE266" s="2">
        <f t="shared" si="110"/>
        <v>4</v>
      </c>
      <c r="AF266" s="27">
        <v>4682600</v>
      </c>
      <c r="AG266" s="27">
        <v>4263800</v>
      </c>
      <c r="AH266" s="27">
        <v>4452300</v>
      </c>
      <c r="AI266" s="27">
        <v>4305400</v>
      </c>
      <c r="AJ266" s="2">
        <f t="shared" si="111"/>
        <v>4426025</v>
      </c>
      <c r="AK266" s="2">
        <f t="shared" si="112"/>
        <v>189198.70286729417</v>
      </c>
      <c r="AL266" s="2">
        <f t="shared" si="113"/>
        <v>4</v>
      </c>
      <c r="AM266" s="2">
        <f t="shared" si="114"/>
        <v>8.285232230194271E+19</v>
      </c>
      <c r="AN266" s="2">
        <f t="shared" si="115"/>
        <v>2.6702921867033895E+19</v>
      </c>
      <c r="AO266" s="2">
        <f t="shared" si="116"/>
        <v>3</v>
      </c>
      <c r="AP266" s="2">
        <f t="shared" si="117"/>
        <v>42.988338613452768</v>
      </c>
      <c r="AQ266" s="2">
        <f t="shared" si="118"/>
        <v>0.76489232840434507</v>
      </c>
      <c r="AR266" s="3" t="str">
        <f t="shared" si="119"/>
        <v>Nontoxic</v>
      </c>
      <c r="AS266" s="2">
        <f t="shared" si="120"/>
        <v>1022.4127974127974</v>
      </c>
      <c r="AT266" s="26" t="s">
        <v>884</v>
      </c>
      <c r="AU266" s="4" t="s">
        <v>666</v>
      </c>
      <c r="AV266" s="2">
        <f t="shared" si="121"/>
        <v>3</v>
      </c>
      <c r="AW266" s="2">
        <f t="shared" si="122"/>
        <v>3</v>
      </c>
      <c r="AX266" s="2">
        <f t="shared" si="123"/>
        <v>1090046666.6666667</v>
      </c>
      <c r="AY266" s="2">
        <f t="shared" si="124"/>
        <v>35796149166.666664</v>
      </c>
      <c r="AZ266" s="2">
        <f t="shared" si="125"/>
        <v>18443097916.666668</v>
      </c>
      <c r="BA266" s="2">
        <f t="shared" si="126"/>
        <v>1.1666666666666667</v>
      </c>
      <c r="BB266" s="2">
        <f t="shared" si="127"/>
        <v>5.567964625157515</v>
      </c>
      <c r="BC266" s="2">
        <v>6.6349999999999998</v>
      </c>
      <c r="BD266" s="2" t="str">
        <f t="shared" si="128"/>
        <v>Same Var</v>
      </c>
      <c r="BE266" s="2">
        <f t="shared" si="129"/>
        <v>6.4693220512949413E-9</v>
      </c>
      <c r="BF266" s="2" t="str">
        <f t="shared" si="130"/>
        <v>NS</v>
      </c>
      <c r="BG266" s="2" t="str">
        <f t="shared" si="131"/>
        <v>NS</v>
      </c>
      <c r="BH266" s="2" t="str">
        <f t="shared" si="132"/>
        <v/>
      </c>
      <c r="BI266" s="2" t="str">
        <f t="shared" si="133"/>
        <v/>
      </c>
      <c r="BJ266" s="2" t="str">
        <f t="shared" si="134"/>
        <v/>
      </c>
    </row>
    <row r="267" spans="1:62" x14ac:dyDescent="0.2">
      <c r="A267" s="1" t="s">
        <v>926</v>
      </c>
      <c r="B267" s="27" t="s">
        <v>1331</v>
      </c>
      <c r="C267" s="28">
        <v>38551</v>
      </c>
      <c r="D267" s="7">
        <v>0.61805555555555558</v>
      </c>
      <c r="E267" s="1">
        <v>0.1</v>
      </c>
      <c r="F267" s="1" t="s">
        <v>57</v>
      </c>
      <c r="G267" s="1" t="s">
        <v>1320</v>
      </c>
      <c r="H267" s="27" t="s">
        <v>886</v>
      </c>
      <c r="I267" s="27" t="s">
        <v>887</v>
      </c>
      <c r="J267" s="27" t="s">
        <v>888</v>
      </c>
      <c r="K267" s="2">
        <v>0.75</v>
      </c>
      <c r="L267" s="2">
        <v>0.25</v>
      </c>
      <c r="M267" s="27">
        <v>425800</v>
      </c>
      <c r="N267" s="27">
        <v>473000</v>
      </c>
      <c r="O267" s="27">
        <v>439500</v>
      </c>
      <c r="P267" s="27">
        <v>393300</v>
      </c>
      <c r="Q267" s="29"/>
      <c r="R267" s="29"/>
      <c r="S267" s="29"/>
      <c r="T267" s="29"/>
      <c r="U267" s="29"/>
      <c r="V267" s="29"/>
      <c r="W267" s="29"/>
      <c r="X267" s="29"/>
      <c r="Y267" s="29"/>
      <c r="Z267" s="29"/>
      <c r="AA267" s="29"/>
      <c r="AB267" s="29"/>
      <c r="AC267" s="2">
        <f t="shared" si="108"/>
        <v>432900</v>
      </c>
      <c r="AD267" s="2">
        <f t="shared" si="109"/>
        <v>33015.85477716224</v>
      </c>
      <c r="AE267" s="2">
        <f t="shared" si="110"/>
        <v>4</v>
      </c>
      <c r="AF267" s="27">
        <v>4682600</v>
      </c>
      <c r="AG267" s="27">
        <v>4263800</v>
      </c>
      <c r="AH267" s="27">
        <v>4452300</v>
      </c>
      <c r="AI267" s="27">
        <v>4305400</v>
      </c>
      <c r="AJ267" s="2">
        <f t="shared" si="111"/>
        <v>4426025</v>
      </c>
      <c r="AK267" s="2">
        <f t="shared" si="112"/>
        <v>189198.70286729417</v>
      </c>
      <c r="AL267" s="2">
        <f t="shared" si="113"/>
        <v>4</v>
      </c>
      <c r="AM267" s="2">
        <f t="shared" si="114"/>
        <v>8.285232230194271E+19</v>
      </c>
      <c r="AN267" s="2">
        <f t="shared" si="115"/>
        <v>2.6702921867033895E+19</v>
      </c>
      <c r="AO267" s="2">
        <f t="shared" si="116"/>
        <v>3</v>
      </c>
      <c r="AP267" s="2">
        <f t="shared" si="117"/>
        <v>42.988338613452768</v>
      </c>
      <c r="AQ267" s="2">
        <f t="shared" si="118"/>
        <v>0.76489232840434507</v>
      </c>
      <c r="AR267" s="3" t="str">
        <f t="shared" si="119"/>
        <v>Nontoxic</v>
      </c>
      <c r="AS267" s="2">
        <f t="shared" si="120"/>
        <v>1022.4127974127974</v>
      </c>
      <c r="AT267" s="26" t="s">
        <v>884</v>
      </c>
      <c r="AU267" s="4" t="s">
        <v>666</v>
      </c>
      <c r="AV267" s="2">
        <f t="shared" si="121"/>
        <v>3</v>
      </c>
      <c r="AW267" s="2">
        <f t="shared" si="122"/>
        <v>3</v>
      </c>
      <c r="AX267" s="2">
        <f t="shared" si="123"/>
        <v>1090046666.6666667</v>
      </c>
      <c r="AY267" s="2">
        <f t="shared" si="124"/>
        <v>35796149166.666664</v>
      </c>
      <c r="AZ267" s="2">
        <f t="shared" si="125"/>
        <v>18443097916.666668</v>
      </c>
      <c r="BA267" s="2">
        <f t="shared" si="126"/>
        <v>1.1666666666666667</v>
      </c>
      <c r="BB267" s="2">
        <f t="shared" si="127"/>
        <v>5.567964625157515</v>
      </c>
      <c r="BC267" s="2">
        <v>6.6349999999999998</v>
      </c>
      <c r="BD267" s="2" t="str">
        <f t="shared" si="128"/>
        <v>Same Var</v>
      </c>
      <c r="BE267" s="2">
        <f t="shared" si="129"/>
        <v>6.4693220512949413E-9</v>
      </c>
      <c r="BF267" s="2" t="str">
        <f t="shared" si="130"/>
        <v>NS</v>
      </c>
      <c r="BG267" s="2" t="str">
        <f t="shared" si="131"/>
        <v>NS</v>
      </c>
      <c r="BH267" s="2" t="str">
        <f t="shared" si="132"/>
        <v/>
      </c>
      <c r="BI267" s="2" t="str">
        <f t="shared" si="133"/>
        <v/>
      </c>
      <c r="BJ267" s="2" t="str">
        <f t="shared" si="134"/>
        <v/>
      </c>
    </row>
    <row r="268" spans="1:62" x14ac:dyDescent="0.2">
      <c r="A268" s="1" t="s">
        <v>926</v>
      </c>
      <c r="B268" s="27" t="s">
        <v>1334</v>
      </c>
      <c r="C268" s="28">
        <v>38551</v>
      </c>
      <c r="D268" s="7">
        <v>0.39583333333333331</v>
      </c>
      <c r="E268" s="1">
        <v>0.1</v>
      </c>
      <c r="F268" s="1" t="s">
        <v>57</v>
      </c>
      <c r="G268" s="1" t="s">
        <v>1320</v>
      </c>
      <c r="H268" s="27" t="s">
        <v>886</v>
      </c>
      <c r="I268" s="27" t="s">
        <v>712</v>
      </c>
      <c r="J268" s="27" t="s">
        <v>888</v>
      </c>
      <c r="K268" s="2">
        <v>0.75</v>
      </c>
      <c r="L268" s="2">
        <v>0.25</v>
      </c>
      <c r="M268" s="27">
        <v>425800</v>
      </c>
      <c r="N268" s="27">
        <v>473000</v>
      </c>
      <c r="O268" s="27">
        <v>439500</v>
      </c>
      <c r="P268" s="27">
        <v>393300</v>
      </c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">
        <f t="shared" si="108"/>
        <v>432900</v>
      </c>
      <c r="AD268" s="2">
        <f t="shared" si="109"/>
        <v>33015.85477716224</v>
      </c>
      <c r="AE268" s="2">
        <f t="shared" si="110"/>
        <v>4</v>
      </c>
      <c r="AF268" s="27">
        <v>4723400</v>
      </c>
      <c r="AG268" s="27">
        <v>4512900</v>
      </c>
      <c r="AH268" s="27">
        <v>5122100</v>
      </c>
      <c r="AI268" s="27">
        <v>4543600</v>
      </c>
      <c r="AJ268" s="2">
        <f t="shared" si="111"/>
        <v>4725500</v>
      </c>
      <c r="AK268" s="2">
        <f t="shared" si="112"/>
        <v>280227.49091883661</v>
      </c>
      <c r="AL268" s="2">
        <f t="shared" si="113"/>
        <v>4</v>
      </c>
      <c r="AM268" s="2">
        <f t="shared" si="114"/>
        <v>3.9145213991296893E+20</v>
      </c>
      <c r="AN268" s="2">
        <f t="shared" si="115"/>
        <v>1.2847782988419903E+20</v>
      </c>
      <c r="AO268" s="2">
        <f t="shared" si="116"/>
        <v>3</v>
      </c>
      <c r="AP268" s="2">
        <f t="shared" si="117"/>
        <v>31.287036669621532</v>
      </c>
      <c r="AQ268" s="2">
        <f t="shared" si="118"/>
        <v>0.76489232840434507</v>
      </c>
      <c r="AR268" s="3" t="str">
        <f t="shared" si="119"/>
        <v>Nontoxic</v>
      </c>
      <c r="AS268" s="2">
        <f t="shared" si="120"/>
        <v>1091.5915915915916</v>
      </c>
      <c r="AT268" s="26" t="s">
        <v>884</v>
      </c>
      <c r="AU268" s="4" t="s">
        <v>666</v>
      </c>
      <c r="AV268" s="2">
        <f t="shared" si="121"/>
        <v>3</v>
      </c>
      <c r="AW268" s="2">
        <f t="shared" si="122"/>
        <v>3</v>
      </c>
      <c r="AX268" s="2">
        <f t="shared" si="123"/>
        <v>1090046666.6666667</v>
      </c>
      <c r="AY268" s="2">
        <f t="shared" si="124"/>
        <v>78527446666.666656</v>
      </c>
      <c r="AZ268" s="2">
        <f t="shared" si="125"/>
        <v>39808746666.666664</v>
      </c>
      <c r="BA268" s="2">
        <f t="shared" si="126"/>
        <v>1.1666666666666667</v>
      </c>
      <c r="BB268" s="2">
        <f t="shared" si="127"/>
        <v>7.5047261033682835</v>
      </c>
      <c r="BC268" s="2">
        <v>6.6349999999999998</v>
      </c>
      <c r="BD268" s="2" t="str">
        <f t="shared" si="128"/>
        <v>Sig Diff Var</v>
      </c>
      <c r="BE268" s="2">
        <f t="shared" si="129"/>
        <v>3.1665511360085585E-5</v>
      </c>
      <c r="BF268" s="2" t="str">
        <f t="shared" si="130"/>
        <v>NS</v>
      </c>
      <c r="BG268" s="2" t="str">
        <f t="shared" si="131"/>
        <v>NS</v>
      </c>
      <c r="BH268" s="2" t="str">
        <f t="shared" si="132"/>
        <v/>
      </c>
      <c r="BI268" s="2" t="str">
        <f t="shared" si="133"/>
        <v/>
      </c>
      <c r="BJ268" s="2" t="str">
        <f t="shared" si="134"/>
        <v/>
      </c>
    </row>
    <row r="269" spans="1:62" x14ac:dyDescent="0.2">
      <c r="A269" s="1" t="s">
        <v>926</v>
      </c>
      <c r="B269" s="27" t="s">
        <v>1334</v>
      </c>
      <c r="C269" s="28">
        <v>38551</v>
      </c>
      <c r="D269" s="7">
        <v>0.39583333333333331</v>
      </c>
      <c r="E269" s="1">
        <v>0.1</v>
      </c>
      <c r="F269" s="1" t="s">
        <v>57</v>
      </c>
      <c r="G269" s="1" t="s">
        <v>1320</v>
      </c>
      <c r="H269" s="27" t="s">
        <v>886</v>
      </c>
      <c r="I269" s="27" t="s">
        <v>887</v>
      </c>
      <c r="J269" s="27" t="s">
        <v>888</v>
      </c>
      <c r="K269" s="2">
        <v>0.75</v>
      </c>
      <c r="L269" s="2">
        <v>0.25</v>
      </c>
      <c r="M269" s="27">
        <v>425800</v>
      </c>
      <c r="N269" s="27">
        <v>473000</v>
      </c>
      <c r="O269" s="27">
        <v>439500</v>
      </c>
      <c r="P269" s="27">
        <v>393300</v>
      </c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">
        <f t="shared" si="108"/>
        <v>432900</v>
      </c>
      <c r="AD269" s="2">
        <f t="shared" si="109"/>
        <v>33015.85477716224</v>
      </c>
      <c r="AE269" s="2">
        <f t="shared" si="110"/>
        <v>4</v>
      </c>
      <c r="AF269" s="27">
        <v>4723400</v>
      </c>
      <c r="AG269" s="27">
        <v>4512900</v>
      </c>
      <c r="AH269" s="27">
        <v>5122100</v>
      </c>
      <c r="AI269" s="27">
        <v>4543600</v>
      </c>
      <c r="AJ269" s="2">
        <f t="shared" si="111"/>
        <v>4725500</v>
      </c>
      <c r="AK269" s="2">
        <f t="shared" si="112"/>
        <v>280227.49091883661</v>
      </c>
      <c r="AL269" s="2">
        <f t="shared" si="113"/>
        <v>4</v>
      </c>
      <c r="AM269" s="2">
        <f t="shared" si="114"/>
        <v>3.9145213991296893E+20</v>
      </c>
      <c r="AN269" s="2">
        <f t="shared" si="115"/>
        <v>1.2847782988419903E+20</v>
      </c>
      <c r="AO269" s="2">
        <f t="shared" si="116"/>
        <v>3</v>
      </c>
      <c r="AP269" s="2">
        <f t="shared" si="117"/>
        <v>31.287036669621532</v>
      </c>
      <c r="AQ269" s="2">
        <f t="shared" si="118"/>
        <v>0.76489232840434507</v>
      </c>
      <c r="AR269" s="3" t="str">
        <f t="shared" si="119"/>
        <v>Nontoxic</v>
      </c>
      <c r="AS269" s="2">
        <f t="shared" si="120"/>
        <v>1091.5915915915916</v>
      </c>
      <c r="AT269" s="26" t="s">
        <v>884</v>
      </c>
      <c r="AU269" s="4" t="s">
        <v>666</v>
      </c>
      <c r="AV269" s="2">
        <f t="shared" si="121"/>
        <v>3</v>
      </c>
      <c r="AW269" s="2">
        <f t="shared" si="122"/>
        <v>3</v>
      </c>
      <c r="AX269" s="2">
        <f t="shared" si="123"/>
        <v>1090046666.6666667</v>
      </c>
      <c r="AY269" s="2">
        <f t="shared" si="124"/>
        <v>78527446666.666656</v>
      </c>
      <c r="AZ269" s="2">
        <f t="shared" si="125"/>
        <v>39808746666.666664</v>
      </c>
      <c r="BA269" s="2">
        <f t="shared" si="126"/>
        <v>1.1666666666666667</v>
      </c>
      <c r="BB269" s="2">
        <f t="shared" si="127"/>
        <v>7.5047261033682835</v>
      </c>
      <c r="BC269" s="2">
        <v>6.6349999999999998</v>
      </c>
      <c r="BD269" s="2" t="str">
        <f t="shared" si="128"/>
        <v>Sig Diff Var</v>
      </c>
      <c r="BE269" s="2">
        <f t="shared" si="129"/>
        <v>3.1665511360085585E-5</v>
      </c>
      <c r="BF269" s="2" t="str">
        <f t="shared" si="130"/>
        <v>NS</v>
      </c>
      <c r="BG269" s="2" t="str">
        <f t="shared" si="131"/>
        <v>NS</v>
      </c>
      <c r="BH269" s="2" t="str">
        <f t="shared" si="132"/>
        <v/>
      </c>
      <c r="BI269" s="2" t="str">
        <f t="shared" si="133"/>
        <v/>
      </c>
      <c r="BJ269" s="2" t="str">
        <f t="shared" si="134"/>
        <v/>
      </c>
    </row>
    <row r="270" spans="1:62" x14ac:dyDescent="0.2">
      <c r="A270" s="1" t="s">
        <v>926</v>
      </c>
      <c r="B270" s="27" t="s">
        <v>1335</v>
      </c>
      <c r="C270" s="28">
        <v>38551</v>
      </c>
      <c r="D270" s="7">
        <v>0.4513888888888889</v>
      </c>
      <c r="E270" s="1">
        <v>0.1</v>
      </c>
      <c r="F270" s="1" t="s">
        <v>57</v>
      </c>
      <c r="G270" s="1" t="s">
        <v>1320</v>
      </c>
      <c r="H270" s="27" t="s">
        <v>886</v>
      </c>
      <c r="I270" s="27" t="s">
        <v>712</v>
      </c>
      <c r="J270" s="27" t="s">
        <v>888</v>
      </c>
      <c r="K270" s="2">
        <v>0.75</v>
      </c>
      <c r="L270" s="2">
        <v>0.25</v>
      </c>
      <c r="M270" s="27">
        <v>425800</v>
      </c>
      <c r="N270" s="27">
        <v>473000</v>
      </c>
      <c r="O270" s="27">
        <v>439500</v>
      </c>
      <c r="P270" s="27">
        <v>393300</v>
      </c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">
        <f t="shared" si="108"/>
        <v>432900</v>
      </c>
      <c r="AD270" s="2">
        <f t="shared" si="109"/>
        <v>33015.85477716224</v>
      </c>
      <c r="AE270" s="2">
        <f t="shared" si="110"/>
        <v>4</v>
      </c>
      <c r="AF270" s="27">
        <v>4161300</v>
      </c>
      <c r="AG270" s="27">
        <v>3495000</v>
      </c>
      <c r="AH270" s="27">
        <v>4003500</v>
      </c>
      <c r="AI270" s="27">
        <v>4144800</v>
      </c>
      <c r="AJ270" s="2">
        <f t="shared" si="111"/>
        <v>3951150</v>
      </c>
      <c r="AK270" s="2">
        <f t="shared" si="112"/>
        <v>312237.45771447732</v>
      </c>
      <c r="AL270" s="2">
        <f t="shared" si="113"/>
        <v>4</v>
      </c>
      <c r="AM270" s="2">
        <f t="shared" si="114"/>
        <v>6.0154161438799089E+20</v>
      </c>
      <c r="AN270" s="2">
        <f t="shared" si="115"/>
        <v>1.980231430172558E+20</v>
      </c>
      <c r="AO270" s="2">
        <f t="shared" si="116"/>
        <v>3</v>
      </c>
      <c r="AP270" s="2">
        <f t="shared" si="117"/>
        <v>23.156252078264423</v>
      </c>
      <c r="AQ270" s="2">
        <f t="shared" si="118"/>
        <v>0.76489232840434507</v>
      </c>
      <c r="AR270" s="3" t="str">
        <f t="shared" si="119"/>
        <v>Nontoxic</v>
      </c>
      <c r="AS270" s="2">
        <f t="shared" si="120"/>
        <v>912.71656271656275</v>
      </c>
      <c r="AT270" s="26" t="s">
        <v>884</v>
      </c>
      <c r="AU270" s="4" t="s">
        <v>666</v>
      </c>
      <c r="AV270" s="2">
        <f t="shared" si="121"/>
        <v>3</v>
      </c>
      <c r="AW270" s="2">
        <f t="shared" si="122"/>
        <v>3</v>
      </c>
      <c r="AX270" s="2">
        <f t="shared" si="123"/>
        <v>1090046666.6666667</v>
      </c>
      <c r="AY270" s="2">
        <f t="shared" si="124"/>
        <v>97492230000.000015</v>
      </c>
      <c r="AZ270" s="2">
        <f t="shared" si="125"/>
        <v>49291138333.333344</v>
      </c>
      <c r="BA270" s="2">
        <f t="shared" si="126"/>
        <v>1.1666666666666667</v>
      </c>
      <c r="BB270" s="2">
        <f t="shared" si="127"/>
        <v>8.0472739855390341</v>
      </c>
      <c r="BC270" s="2">
        <v>6.6349999999999998</v>
      </c>
      <c r="BD270" s="2" t="str">
        <f t="shared" si="128"/>
        <v>Sig Diff Var</v>
      </c>
      <c r="BE270" s="2">
        <f t="shared" si="129"/>
        <v>8.3929012416229356E-5</v>
      </c>
      <c r="BF270" s="2" t="str">
        <f t="shared" si="130"/>
        <v>NS</v>
      </c>
      <c r="BG270" s="2" t="str">
        <f t="shared" si="131"/>
        <v>NS</v>
      </c>
      <c r="BH270" s="2" t="str">
        <f t="shared" si="132"/>
        <v/>
      </c>
      <c r="BI270" s="2" t="str">
        <f t="shared" si="133"/>
        <v/>
      </c>
      <c r="BJ270" s="2" t="str">
        <f t="shared" si="134"/>
        <v/>
      </c>
    </row>
    <row r="271" spans="1:62" x14ac:dyDescent="0.2">
      <c r="A271" s="1" t="s">
        <v>926</v>
      </c>
      <c r="B271" s="27" t="s">
        <v>1335</v>
      </c>
      <c r="C271" s="28">
        <v>38551</v>
      </c>
      <c r="D271" s="7">
        <v>0.4513888888888889</v>
      </c>
      <c r="E271" s="1">
        <v>0.1</v>
      </c>
      <c r="F271" s="1" t="s">
        <v>57</v>
      </c>
      <c r="G271" s="1" t="s">
        <v>1320</v>
      </c>
      <c r="H271" s="27" t="s">
        <v>886</v>
      </c>
      <c r="I271" s="27" t="s">
        <v>887</v>
      </c>
      <c r="J271" s="27" t="s">
        <v>888</v>
      </c>
      <c r="K271" s="2">
        <v>0.75</v>
      </c>
      <c r="L271" s="2">
        <v>0.25</v>
      </c>
      <c r="M271" s="27">
        <v>425800</v>
      </c>
      <c r="N271" s="27">
        <v>473000</v>
      </c>
      <c r="O271" s="27">
        <v>439500</v>
      </c>
      <c r="P271" s="27">
        <v>393300</v>
      </c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">
        <f t="shared" si="108"/>
        <v>432900</v>
      </c>
      <c r="AD271" s="2">
        <f t="shared" si="109"/>
        <v>33015.85477716224</v>
      </c>
      <c r="AE271" s="2">
        <f t="shared" si="110"/>
        <v>4</v>
      </c>
      <c r="AF271" s="27">
        <v>4161300</v>
      </c>
      <c r="AG271" s="27">
        <v>3495000</v>
      </c>
      <c r="AH271" s="27">
        <v>4003500</v>
      </c>
      <c r="AI271" s="27">
        <v>4144800</v>
      </c>
      <c r="AJ271" s="2">
        <f t="shared" si="111"/>
        <v>3951150</v>
      </c>
      <c r="AK271" s="2">
        <f t="shared" si="112"/>
        <v>312237.45771447732</v>
      </c>
      <c r="AL271" s="2">
        <f t="shared" si="113"/>
        <v>4</v>
      </c>
      <c r="AM271" s="2">
        <f t="shared" si="114"/>
        <v>6.0154161438799089E+20</v>
      </c>
      <c r="AN271" s="2">
        <f t="shared" si="115"/>
        <v>1.980231430172558E+20</v>
      </c>
      <c r="AO271" s="2">
        <f t="shared" si="116"/>
        <v>3</v>
      </c>
      <c r="AP271" s="2">
        <f t="shared" si="117"/>
        <v>23.156252078264423</v>
      </c>
      <c r="AQ271" s="2">
        <f t="shared" si="118"/>
        <v>0.76489232840434507</v>
      </c>
      <c r="AR271" s="3" t="str">
        <f t="shared" si="119"/>
        <v>Nontoxic</v>
      </c>
      <c r="AS271" s="2">
        <f t="shared" si="120"/>
        <v>912.71656271656275</v>
      </c>
      <c r="AT271" s="26" t="s">
        <v>884</v>
      </c>
      <c r="AU271" s="4" t="s">
        <v>666</v>
      </c>
      <c r="AV271" s="2">
        <f t="shared" si="121"/>
        <v>3</v>
      </c>
      <c r="AW271" s="2">
        <f t="shared" si="122"/>
        <v>3</v>
      </c>
      <c r="AX271" s="2">
        <f t="shared" si="123"/>
        <v>1090046666.6666667</v>
      </c>
      <c r="AY271" s="2">
        <f t="shared" si="124"/>
        <v>97492230000.000015</v>
      </c>
      <c r="AZ271" s="2">
        <f t="shared" si="125"/>
        <v>49291138333.333344</v>
      </c>
      <c r="BA271" s="2">
        <f t="shared" si="126"/>
        <v>1.1666666666666667</v>
      </c>
      <c r="BB271" s="2">
        <f t="shared" si="127"/>
        <v>8.0472739855390341</v>
      </c>
      <c r="BC271" s="2">
        <v>6.6349999999999998</v>
      </c>
      <c r="BD271" s="2" t="str">
        <f t="shared" si="128"/>
        <v>Sig Diff Var</v>
      </c>
      <c r="BE271" s="2">
        <f t="shared" si="129"/>
        <v>8.3929012416229356E-5</v>
      </c>
      <c r="BF271" s="2" t="str">
        <f t="shared" si="130"/>
        <v>NS</v>
      </c>
      <c r="BG271" s="2" t="str">
        <f t="shared" si="131"/>
        <v>NS</v>
      </c>
      <c r="BH271" s="2" t="str">
        <f t="shared" si="132"/>
        <v/>
      </c>
      <c r="BI271" s="2" t="str">
        <f t="shared" si="133"/>
        <v/>
      </c>
      <c r="BJ271" s="2" t="str">
        <f t="shared" si="134"/>
        <v/>
      </c>
    </row>
    <row r="272" spans="1:62" x14ac:dyDescent="0.2">
      <c r="A272" s="1" t="s">
        <v>926</v>
      </c>
      <c r="B272" s="27" t="s">
        <v>1290</v>
      </c>
      <c r="C272" s="28">
        <v>39191</v>
      </c>
      <c r="D272" s="7">
        <v>0.44444444444444442</v>
      </c>
      <c r="E272" s="1">
        <v>0.1</v>
      </c>
      <c r="F272" s="1" t="s">
        <v>57</v>
      </c>
      <c r="G272" s="1" t="s">
        <v>1292</v>
      </c>
      <c r="H272" s="27" t="s">
        <v>886</v>
      </c>
      <c r="I272" s="27" t="s">
        <v>887</v>
      </c>
      <c r="J272" s="27" t="s">
        <v>888</v>
      </c>
      <c r="K272" s="2">
        <v>0.75</v>
      </c>
      <c r="L272" s="2">
        <v>0.25</v>
      </c>
      <c r="M272" s="27">
        <v>730000</v>
      </c>
      <c r="N272" s="27">
        <v>770000</v>
      </c>
      <c r="O272" s="27">
        <v>810000</v>
      </c>
      <c r="P272" s="27">
        <v>781000</v>
      </c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">
        <f t="shared" si="108"/>
        <v>772750</v>
      </c>
      <c r="AD272" s="2">
        <f t="shared" si="109"/>
        <v>33119.732285552469</v>
      </c>
      <c r="AE272" s="2">
        <f t="shared" si="110"/>
        <v>4</v>
      </c>
      <c r="AF272" s="27">
        <v>683000</v>
      </c>
      <c r="AG272" s="27">
        <v>698000</v>
      </c>
      <c r="AH272" s="27">
        <v>722000</v>
      </c>
      <c r="AI272" s="27">
        <v>636000</v>
      </c>
      <c r="AJ272" s="2">
        <f t="shared" si="111"/>
        <v>684750</v>
      </c>
      <c r="AK272" s="2">
        <f t="shared" si="112"/>
        <v>36252.586114648431</v>
      </c>
      <c r="AL272" s="2">
        <f t="shared" si="113"/>
        <v>4</v>
      </c>
      <c r="AM272" s="2">
        <f t="shared" si="114"/>
        <v>2.3311168214416502E+17</v>
      </c>
      <c r="AN272" s="2">
        <f t="shared" si="115"/>
        <v>4.3915861333211272E+16</v>
      </c>
      <c r="AO272" s="2">
        <f t="shared" si="116"/>
        <v>5</v>
      </c>
      <c r="AP272" s="2">
        <f t="shared" si="117"/>
        <v>4.7871068780839359</v>
      </c>
      <c r="AQ272" s="2">
        <f t="shared" si="118"/>
        <v>0.72668684380042159</v>
      </c>
      <c r="AR272" s="3" t="str">
        <f t="shared" si="119"/>
        <v>Nontoxic</v>
      </c>
      <c r="AS272" s="2">
        <f t="shared" si="120"/>
        <v>88.612099644128122</v>
      </c>
      <c r="AT272" s="4" t="s">
        <v>663</v>
      </c>
      <c r="AV272" s="2">
        <f t="shared" si="121"/>
        <v>3</v>
      </c>
      <c r="AW272" s="2">
        <f t="shared" si="122"/>
        <v>3</v>
      </c>
      <c r="AX272" s="2">
        <f t="shared" si="123"/>
        <v>1096916666.6666665</v>
      </c>
      <c r="AY272" s="2">
        <f t="shared" si="124"/>
        <v>1314250000.0000002</v>
      </c>
      <c r="AZ272" s="2">
        <f t="shared" si="125"/>
        <v>1205583333.3333333</v>
      </c>
      <c r="BA272" s="2">
        <f t="shared" si="126"/>
        <v>1.1666666666666667</v>
      </c>
      <c r="BB272" s="2">
        <f t="shared" si="127"/>
        <v>2.0976977175986834E-2</v>
      </c>
      <c r="BC272" s="2">
        <v>6.6349999999999998</v>
      </c>
      <c r="BD272" s="2" t="str">
        <f t="shared" si="128"/>
        <v>Same Var</v>
      </c>
      <c r="BE272" s="2">
        <f t="shared" si="129"/>
        <v>5.7918096592460711E-3</v>
      </c>
      <c r="BF272" s="2" t="str">
        <f t="shared" si="130"/>
        <v>Sig</v>
      </c>
      <c r="BG272" s="2" t="str">
        <f t="shared" si="131"/>
        <v>Sig</v>
      </c>
      <c r="BH272" s="2" t="str">
        <f t="shared" si="132"/>
        <v>Same Var T-test</v>
      </c>
      <c r="BI272" s="2" t="str">
        <f t="shared" si="133"/>
        <v/>
      </c>
      <c r="BJ272" s="2" t="str">
        <f t="shared" si="134"/>
        <v>NOECToxicLess25</v>
      </c>
    </row>
    <row r="273" spans="1:62" x14ac:dyDescent="0.2">
      <c r="A273" s="1" t="s">
        <v>926</v>
      </c>
      <c r="B273" s="27" t="s">
        <v>956</v>
      </c>
      <c r="C273" s="28">
        <v>39343</v>
      </c>
      <c r="D273" s="7">
        <v>0.3611111111111111</v>
      </c>
      <c r="E273" s="1">
        <v>0.1</v>
      </c>
      <c r="F273" s="1" t="s">
        <v>57</v>
      </c>
      <c r="G273" s="1" t="s">
        <v>960</v>
      </c>
      <c r="H273" s="27" t="s">
        <v>886</v>
      </c>
      <c r="I273" s="27" t="s">
        <v>887</v>
      </c>
      <c r="J273" s="27" t="s">
        <v>888</v>
      </c>
      <c r="K273" s="2">
        <v>0.75</v>
      </c>
      <c r="L273" s="2">
        <v>0.25</v>
      </c>
      <c r="M273" s="27">
        <v>1160000</v>
      </c>
      <c r="N273" s="27">
        <v>1190000</v>
      </c>
      <c r="O273" s="27">
        <v>1160000</v>
      </c>
      <c r="P273" s="27">
        <v>1230000</v>
      </c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">
        <f t="shared" si="108"/>
        <v>1185000</v>
      </c>
      <c r="AD273" s="2">
        <f t="shared" si="109"/>
        <v>33166.247903554002</v>
      </c>
      <c r="AE273" s="2">
        <f t="shared" si="110"/>
        <v>4</v>
      </c>
      <c r="AF273" s="27">
        <v>1440000</v>
      </c>
      <c r="AG273" s="27">
        <v>1440000</v>
      </c>
      <c r="AH273" s="27">
        <v>1390000</v>
      </c>
      <c r="AI273" s="27">
        <v>1510000</v>
      </c>
      <c r="AJ273" s="2">
        <f t="shared" si="111"/>
        <v>1445000</v>
      </c>
      <c r="AK273" s="2">
        <f t="shared" si="112"/>
        <v>49328.828623162473</v>
      </c>
      <c r="AL273" s="2">
        <f t="shared" si="113"/>
        <v>4</v>
      </c>
      <c r="AM273" s="2">
        <f t="shared" si="114"/>
        <v>5.8220079210069453E+17</v>
      </c>
      <c r="AN273" s="2">
        <f t="shared" si="115"/>
        <v>1.3133255570023149E+17</v>
      </c>
      <c r="AO273" s="2">
        <f t="shared" si="116"/>
        <v>4</v>
      </c>
      <c r="AP273" s="2">
        <f t="shared" si="117"/>
        <v>20.137327166048912</v>
      </c>
      <c r="AQ273" s="2">
        <f t="shared" si="118"/>
        <v>0.74069708411268287</v>
      </c>
      <c r="AR273" s="3" t="str">
        <f t="shared" si="119"/>
        <v>Nontoxic</v>
      </c>
      <c r="AS273" s="2">
        <f t="shared" si="120"/>
        <v>121.94092827004219</v>
      </c>
      <c r="AT273" s="26" t="s">
        <v>884</v>
      </c>
      <c r="AU273" s="4" t="s">
        <v>666</v>
      </c>
      <c r="AV273" s="2">
        <f t="shared" si="121"/>
        <v>3</v>
      </c>
      <c r="AW273" s="2">
        <f t="shared" si="122"/>
        <v>3</v>
      </c>
      <c r="AX273" s="2">
        <f t="shared" si="123"/>
        <v>1100000000.0000002</v>
      </c>
      <c r="AY273" s="2">
        <f t="shared" si="124"/>
        <v>2433333333.3333335</v>
      </c>
      <c r="AZ273" s="2">
        <f t="shared" si="125"/>
        <v>1766666666.6666667</v>
      </c>
      <c r="BA273" s="2">
        <f t="shared" si="126"/>
        <v>1.1666666666666667</v>
      </c>
      <c r="BB273" s="2">
        <f t="shared" si="127"/>
        <v>0.39501469154410934</v>
      </c>
      <c r="BC273" s="2">
        <v>6.6349999999999998</v>
      </c>
      <c r="BD273" s="2" t="str">
        <f t="shared" si="128"/>
        <v>Same Var</v>
      </c>
      <c r="BE273" s="2">
        <f t="shared" si="129"/>
        <v>6.1755574832285092E-5</v>
      </c>
      <c r="BF273" s="2" t="str">
        <f t="shared" si="130"/>
        <v>NS</v>
      </c>
      <c r="BG273" s="2" t="str">
        <f t="shared" si="131"/>
        <v>NS</v>
      </c>
      <c r="BH273" s="2" t="str">
        <f t="shared" si="132"/>
        <v/>
      </c>
      <c r="BI273" s="2" t="str">
        <f t="shared" si="133"/>
        <v/>
      </c>
      <c r="BJ273" s="2" t="str">
        <f t="shared" si="134"/>
        <v/>
      </c>
    </row>
    <row r="274" spans="1:62" x14ac:dyDescent="0.2">
      <c r="A274" s="1" t="s">
        <v>926</v>
      </c>
      <c r="B274" s="27" t="s">
        <v>971</v>
      </c>
      <c r="C274" s="28">
        <v>39343</v>
      </c>
      <c r="D274" s="7">
        <v>0.3125</v>
      </c>
      <c r="E274" s="1">
        <v>0.1</v>
      </c>
      <c r="F274" s="1" t="s">
        <v>57</v>
      </c>
      <c r="G274" s="1" t="s">
        <v>960</v>
      </c>
      <c r="H274" s="27" t="s">
        <v>886</v>
      </c>
      <c r="I274" s="27" t="s">
        <v>887</v>
      </c>
      <c r="J274" s="27" t="s">
        <v>888</v>
      </c>
      <c r="K274" s="2">
        <v>0.75</v>
      </c>
      <c r="L274" s="2">
        <v>0.25</v>
      </c>
      <c r="M274" s="27">
        <v>1160000</v>
      </c>
      <c r="N274" s="27">
        <v>1190000</v>
      </c>
      <c r="O274" s="27">
        <v>1160000</v>
      </c>
      <c r="P274" s="27">
        <v>1230000</v>
      </c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">
        <f t="shared" si="108"/>
        <v>1185000</v>
      </c>
      <c r="AD274" s="2">
        <f t="shared" si="109"/>
        <v>33166.247903554002</v>
      </c>
      <c r="AE274" s="2">
        <f t="shared" si="110"/>
        <v>4</v>
      </c>
      <c r="AF274" s="27">
        <v>1550000</v>
      </c>
      <c r="AG274" s="27">
        <v>1560000</v>
      </c>
      <c r="AH274" s="27">
        <v>1480000</v>
      </c>
      <c r="AI274" s="27">
        <v>1330000</v>
      </c>
      <c r="AJ274" s="2">
        <f t="shared" si="111"/>
        <v>1480000</v>
      </c>
      <c r="AK274" s="2">
        <f t="shared" si="112"/>
        <v>106144.55552060438</v>
      </c>
      <c r="AL274" s="2">
        <f t="shared" si="113"/>
        <v>4</v>
      </c>
      <c r="AM274" s="2">
        <f t="shared" si="114"/>
        <v>8.8289455837673605E+18</v>
      </c>
      <c r="AN274" s="2">
        <f t="shared" si="115"/>
        <v>2.652513111255787E+18</v>
      </c>
      <c r="AO274" s="2">
        <f t="shared" si="116"/>
        <v>3</v>
      </c>
      <c r="AP274" s="2">
        <f t="shared" si="117"/>
        <v>10.846607970686659</v>
      </c>
      <c r="AQ274" s="2">
        <f t="shared" si="118"/>
        <v>0.76489232840434507</v>
      </c>
      <c r="AR274" s="3" t="str">
        <f t="shared" si="119"/>
        <v>Nontoxic</v>
      </c>
      <c r="AS274" s="2">
        <f t="shared" si="120"/>
        <v>124.89451476793249</v>
      </c>
      <c r="AT274" s="26" t="s">
        <v>884</v>
      </c>
      <c r="AU274" s="4" t="s">
        <v>666</v>
      </c>
      <c r="AV274" s="2">
        <f t="shared" si="121"/>
        <v>3</v>
      </c>
      <c r="AW274" s="2">
        <f t="shared" si="122"/>
        <v>3</v>
      </c>
      <c r="AX274" s="2">
        <f t="shared" si="123"/>
        <v>1100000000.0000002</v>
      </c>
      <c r="AY274" s="2">
        <f t="shared" si="124"/>
        <v>11266666666.666666</v>
      </c>
      <c r="AZ274" s="2">
        <f t="shared" si="125"/>
        <v>6183333333.333333</v>
      </c>
      <c r="BA274" s="2">
        <f t="shared" si="126"/>
        <v>1.1666666666666667</v>
      </c>
      <c r="BB274" s="2">
        <f t="shared" si="127"/>
        <v>2.896859075516943</v>
      </c>
      <c r="BC274" s="2">
        <v>6.6349999999999998</v>
      </c>
      <c r="BD274" s="2" t="str">
        <f t="shared" si="128"/>
        <v>Same Var</v>
      </c>
      <c r="BE274" s="2">
        <f t="shared" si="129"/>
        <v>9.1011658476230117E-4</v>
      </c>
      <c r="BF274" s="2" t="str">
        <f t="shared" si="130"/>
        <v>NS</v>
      </c>
      <c r="BG274" s="2" t="str">
        <f t="shared" si="131"/>
        <v>NS</v>
      </c>
      <c r="BH274" s="2" t="str">
        <f t="shared" si="132"/>
        <v/>
      </c>
      <c r="BI274" s="2" t="str">
        <f t="shared" si="133"/>
        <v/>
      </c>
      <c r="BJ274" s="2" t="str">
        <f t="shared" si="134"/>
        <v/>
      </c>
    </row>
    <row r="275" spans="1:62" x14ac:dyDescent="0.2">
      <c r="A275" s="1" t="s">
        <v>926</v>
      </c>
      <c r="B275" s="27" t="s">
        <v>977</v>
      </c>
      <c r="C275" s="28">
        <v>39343</v>
      </c>
      <c r="D275" s="7">
        <v>0.41666666666666669</v>
      </c>
      <c r="E275" s="1">
        <v>0.1</v>
      </c>
      <c r="F275" s="1" t="s">
        <v>57</v>
      </c>
      <c r="G275" s="1" t="s">
        <v>960</v>
      </c>
      <c r="H275" s="27" t="s">
        <v>886</v>
      </c>
      <c r="I275" s="27" t="s">
        <v>887</v>
      </c>
      <c r="J275" s="27" t="s">
        <v>888</v>
      </c>
      <c r="K275" s="2">
        <v>0.75</v>
      </c>
      <c r="L275" s="2">
        <v>0.25</v>
      </c>
      <c r="M275" s="27">
        <v>1160000</v>
      </c>
      <c r="N275" s="27">
        <v>1190000</v>
      </c>
      <c r="O275" s="27">
        <v>1160000</v>
      </c>
      <c r="P275" s="27">
        <v>1230000</v>
      </c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">
        <f t="shared" si="108"/>
        <v>1185000</v>
      </c>
      <c r="AD275" s="2">
        <f t="shared" si="109"/>
        <v>33166.247903554002</v>
      </c>
      <c r="AE275" s="2">
        <f t="shared" si="110"/>
        <v>4</v>
      </c>
      <c r="AF275" s="27">
        <v>1510000</v>
      </c>
      <c r="AG275" s="27">
        <v>1500000</v>
      </c>
      <c r="AH275" s="27">
        <v>1500000</v>
      </c>
      <c r="AI275" s="27">
        <v>1520000</v>
      </c>
      <c r="AJ275" s="2">
        <f t="shared" si="111"/>
        <v>1507500</v>
      </c>
      <c r="AK275" s="2">
        <f t="shared" si="112"/>
        <v>9574.2710775633805</v>
      </c>
      <c r="AL275" s="2">
        <f t="shared" si="113"/>
        <v>4</v>
      </c>
      <c r="AM275" s="2">
        <f t="shared" si="114"/>
        <v>3.154324001736112E+16</v>
      </c>
      <c r="AN275" s="2">
        <f t="shared" si="115"/>
        <v>8151132089120373</v>
      </c>
      <c r="AO275" s="2">
        <f t="shared" si="116"/>
        <v>4</v>
      </c>
      <c r="AP275" s="2">
        <f t="shared" si="117"/>
        <v>46.428925911443635</v>
      </c>
      <c r="AQ275" s="2">
        <f t="shared" si="118"/>
        <v>0.74069708411268287</v>
      </c>
      <c r="AR275" s="3" t="str">
        <f t="shared" si="119"/>
        <v>Nontoxic</v>
      </c>
      <c r="AS275" s="2">
        <f t="shared" si="120"/>
        <v>127.21518987341771</v>
      </c>
      <c r="AT275" s="26" t="s">
        <v>884</v>
      </c>
      <c r="AU275" s="4" t="s">
        <v>666</v>
      </c>
      <c r="AV275" s="2">
        <f t="shared" si="121"/>
        <v>3</v>
      </c>
      <c r="AW275" s="2">
        <f t="shared" si="122"/>
        <v>3</v>
      </c>
      <c r="AX275" s="2">
        <f t="shared" si="123"/>
        <v>1100000000.0000002</v>
      </c>
      <c r="AY275" s="2">
        <f t="shared" si="124"/>
        <v>91666666.666666657</v>
      </c>
      <c r="AZ275" s="2">
        <f t="shared" si="125"/>
        <v>595833333.33333349</v>
      </c>
      <c r="BA275" s="2">
        <f t="shared" si="126"/>
        <v>1.1666666666666667</v>
      </c>
      <c r="BB275" s="2">
        <f t="shared" si="127"/>
        <v>3.2366512388961923</v>
      </c>
      <c r="BC275" s="2">
        <v>6.6349999999999998</v>
      </c>
      <c r="BD275" s="2" t="str">
        <f t="shared" si="128"/>
        <v>Same Var</v>
      </c>
      <c r="BE275" s="2">
        <f t="shared" si="129"/>
        <v>7.5848887297744902E-7</v>
      </c>
      <c r="BF275" s="2" t="str">
        <f t="shared" si="130"/>
        <v>NS</v>
      </c>
      <c r="BG275" s="2" t="str">
        <f t="shared" si="131"/>
        <v>NS</v>
      </c>
      <c r="BH275" s="2" t="str">
        <f t="shared" si="132"/>
        <v/>
      </c>
      <c r="BI275" s="2" t="str">
        <f t="shared" si="133"/>
        <v/>
      </c>
      <c r="BJ275" s="2" t="str">
        <f t="shared" si="134"/>
        <v/>
      </c>
    </row>
    <row r="276" spans="1:62" x14ac:dyDescent="0.2">
      <c r="A276" s="1" t="s">
        <v>926</v>
      </c>
      <c r="B276" s="27" t="s">
        <v>979</v>
      </c>
      <c r="C276" s="28">
        <v>39343</v>
      </c>
      <c r="D276" s="7">
        <v>0.33333333333333331</v>
      </c>
      <c r="E276" s="1">
        <v>0.1</v>
      </c>
      <c r="F276" s="1" t="s">
        <v>57</v>
      </c>
      <c r="G276" s="1" t="s">
        <v>960</v>
      </c>
      <c r="H276" s="27" t="s">
        <v>886</v>
      </c>
      <c r="I276" s="27" t="s">
        <v>887</v>
      </c>
      <c r="J276" s="27" t="s">
        <v>888</v>
      </c>
      <c r="K276" s="2">
        <v>0.75</v>
      </c>
      <c r="L276" s="2">
        <v>0.25</v>
      </c>
      <c r="M276" s="27">
        <v>1160000</v>
      </c>
      <c r="N276" s="27">
        <v>1190000</v>
      </c>
      <c r="O276" s="27">
        <v>1160000</v>
      </c>
      <c r="P276" s="27">
        <v>1230000</v>
      </c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">
        <f t="shared" si="108"/>
        <v>1185000</v>
      </c>
      <c r="AD276" s="2">
        <f t="shared" si="109"/>
        <v>33166.247903554002</v>
      </c>
      <c r="AE276" s="2">
        <f t="shared" si="110"/>
        <v>4</v>
      </c>
      <c r="AF276" s="27">
        <v>1370000</v>
      </c>
      <c r="AG276" s="27">
        <v>1400000</v>
      </c>
      <c r="AH276" s="27">
        <v>1500000</v>
      </c>
      <c r="AI276" s="27">
        <v>1480000</v>
      </c>
      <c r="AJ276" s="2">
        <f t="shared" si="111"/>
        <v>1437500</v>
      </c>
      <c r="AK276" s="2">
        <f t="shared" si="112"/>
        <v>62383.224240709671</v>
      </c>
      <c r="AL276" s="2">
        <f t="shared" si="113"/>
        <v>4</v>
      </c>
      <c r="AM276" s="2">
        <f t="shared" si="114"/>
        <v>1.2714911566840279E+18</v>
      </c>
      <c r="AN276" s="2">
        <f t="shared" si="115"/>
        <v>3.2349835431134259E+17</v>
      </c>
      <c r="AO276" s="2">
        <f t="shared" si="116"/>
        <v>4</v>
      </c>
      <c r="AP276" s="2">
        <f t="shared" si="117"/>
        <v>16.341661008800752</v>
      </c>
      <c r="AQ276" s="2">
        <f t="shared" si="118"/>
        <v>0.74069708411268287</v>
      </c>
      <c r="AR276" s="3" t="str">
        <f t="shared" si="119"/>
        <v>Nontoxic</v>
      </c>
      <c r="AS276" s="2">
        <f t="shared" si="120"/>
        <v>121.30801687763713</v>
      </c>
      <c r="AT276" s="26" t="s">
        <v>884</v>
      </c>
      <c r="AU276" s="4" t="s">
        <v>666</v>
      </c>
      <c r="AV276" s="2">
        <f t="shared" si="121"/>
        <v>3</v>
      </c>
      <c r="AW276" s="2">
        <f t="shared" si="122"/>
        <v>3</v>
      </c>
      <c r="AX276" s="2">
        <f t="shared" si="123"/>
        <v>1100000000.0000002</v>
      </c>
      <c r="AY276" s="2">
        <f t="shared" si="124"/>
        <v>3891666666.6666665</v>
      </c>
      <c r="AZ276" s="2">
        <f t="shared" si="125"/>
        <v>2495833333.3333335</v>
      </c>
      <c r="BA276" s="2">
        <f t="shared" si="126"/>
        <v>1.1666666666666667</v>
      </c>
      <c r="BB276" s="2">
        <f t="shared" si="127"/>
        <v>0.96453682677192931</v>
      </c>
      <c r="BC276" s="2">
        <v>6.6349999999999998</v>
      </c>
      <c r="BD276" s="2" t="str">
        <f t="shared" si="128"/>
        <v>Same Var</v>
      </c>
      <c r="BE276" s="2">
        <f t="shared" si="129"/>
        <v>1.8901528223613101E-4</v>
      </c>
      <c r="BF276" s="2" t="str">
        <f t="shared" si="130"/>
        <v>NS</v>
      </c>
      <c r="BG276" s="2" t="str">
        <f t="shared" si="131"/>
        <v>NS</v>
      </c>
      <c r="BH276" s="2" t="str">
        <f t="shared" si="132"/>
        <v/>
      </c>
      <c r="BI276" s="2" t="str">
        <f t="shared" si="133"/>
        <v/>
      </c>
      <c r="BJ276" s="2" t="str">
        <f t="shared" si="134"/>
        <v/>
      </c>
    </row>
    <row r="277" spans="1:62" x14ac:dyDescent="0.2">
      <c r="A277" s="1" t="s">
        <v>926</v>
      </c>
      <c r="B277" s="27" t="s">
        <v>1055</v>
      </c>
      <c r="C277" s="28">
        <v>39343</v>
      </c>
      <c r="D277" s="7">
        <v>0.52777777777777779</v>
      </c>
      <c r="E277" s="1">
        <v>0.1</v>
      </c>
      <c r="F277" s="1" t="s">
        <v>57</v>
      </c>
      <c r="G277" s="1" t="s">
        <v>960</v>
      </c>
      <c r="H277" s="27" t="s">
        <v>886</v>
      </c>
      <c r="I277" s="27" t="s">
        <v>887</v>
      </c>
      <c r="J277" s="27" t="s">
        <v>888</v>
      </c>
      <c r="K277" s="2">
        <v>0.75</v>
      </c>
      <c r="L277" s="2">
        <v>0.25</v>
      </c>
      <c r="M277" s="27">
        <v>1160000</v>
      </c>
      <c r="N277" s="27">
        <v>1190000</v>
      </c>
      <c r="O277" s="27">
        <v>1160000</v>
      </c>
      <c r="P277" s="27">
        <v>1230000</v>
      </c>
      <c r="Q277" s="29"/>
      <c r="R277" s="29"/>
      <c r="S277" s="29"/>
      <c r="T277" s="29"/>
      <c r="U277" s="29"/>
      <c r="V277" s="29"/>
      <c r="W277" s="29"/>
      <c r="X277" s="29"/>
      <c r="Y277" s="29"/>
      <c r="Z277" s="29"/>
      <c r="AA277" s="29"/>
      <c r="AB277" s="29"/>
      <c r="AC277" s="2">
        <f t="shared" si="108"/>
        <v>1185000</v>
      </c>
      <c r="AD277" s="2">
        <f t="shared" si="109"/>
        <v>33166.247903554002</v>
      </c>
      <c r="AE277" s="2">
        <f t="shared" si="110"/>
        <v>4</v>
      </c>
      <c r="AF277" s="27">
        <v>1140000</v>
      </c>
      <c r="AG277" s="27">
        <v>1170000</v>
      </c>
      <c r="AH277" s="27">
        <v>1260000</v>
      </c>
      <c r="AI277" s="27">
        <v>1200000</v>
      </c>
      <c r="AJ277" s="2">
        <f t="shared" si="111"/>
        <v>1192500</v>
      </c>
      <c r="AK277" s="2">
        <f t="shared" si="112"/>
        <v>51234.753829797992</v>
      </c>
      <c r="AL277" s="2">
        <f t="shared" si="113"/>
        <v>4</v>
      </c>
      <c r="AM277" s="2">
        <f t="shared" si="114"/>
        <v>6.5761962890624998E+17</v>
      </c>
      <c r="AN277" s="2">
        <f t="shared" si="115"/>
        <v>1.5153076171875002E+17</v>
      </c>
      <c r="AO277" s="2">
        <f t="shared" si="116"/>
        <v>4</v>
      </c>
      <c r="AP277" s="2">
        <f t="shared" si="117"/>
        <v>10.666516135739375</v>
      </c>
      <c r="AQ277" s="2">
        <f t="shared" si="118"/>
        <v>0.74069708411268287</v>
      </c>
      <c r="AR277" s="3" t="str">
        <f t="shared" si="119"/>
        <v>Nontoxic</v>
      </c>
      <c r="AS277" s="2">
        <f t="shared" si="120"/>
        <v>100.63291139240506</v>
      </c>
      <c r="AT277" s="26" t="s">
        <v>884</v>
      </c>
      <c r="AU277" s="4" t="s">
        <v>666</v>
      </c>
      <c r="AV277" s="2">
        <f t="shared" si="121"/>
        <v>3</v>
      </c>
      <c r="AW277" s="2">
        <f t="shared" si="122"/>
        <v>3</v>
      </c>
      <c r="AX277" s="2">
        <f t="shared" si="123"/>
        <v>1100000000.0000002</v>
      </c>
      <c r="AY277" s="2">
        <f t="shared" si="124"/>
        <v>2625000000</v>
      </c>
      <c r="AZ277" s="2">
        <f t="shared" si="125"/>
        <v>1862500000</v>
      </c>
      <c r="BA277" s="2">
        <f t="shared" si="126"/>
        <v>1.1666666666666667</v>
      </c>
      <c r="BB277" s="2">
        <f t="shared" si="127"/>
        <v>0.47172411435920475</v>
      </c>
      <c r="BC277" s="2">
        <v>6.6349999999999998</v>
      </c>
      <c r="BD277" s="2" t="str">
        <f t="shared" si="128"/>
        <v>Same Var</v>
      </c>
      <c r="BE277" s="2">
        <f t="shared" si="129"/>
        <v>0.40702588896160813</v>
      </c>
      <c r="BF277" s="2" t="str">
        <f t="shared" si="130"/>
        <v>NS</v>
      </c>
      <c r="BG277" s="2" t="str">
        <f t="shared" si="131"/>
        <v>NS</v>
      </c>
      <c r="BH277" s="2" t="str">
        <f t="shared" si="132"/>
        <v/>
      </c>
      <c r="BI277" s="2" t="str">
        <f t="shared" si="133"/>
        <v/>
      </c>
      <c r="BJ277" s="2" t="str">
        <f t="shared" si="134"/>
        <v/>
      </c>
    </row>
    <row r="278" spans="1:62" x14ac:dyDescent="0.2">
      <c r="A278" s="1" t="s">
        <v>926</v>
      </c>
      <c r="B278" s="27" t="s">
        <v>1060</v>
      </c>
      <c r="C278" s="28">
        <v>39343</v>
      </c>
      <c r="D278" s="7">
        <v>0.54861111111111116</v>
      </c>
      <c r="E278" s="1">
        <v>0.1</v>
      </c>
      <c r="F278" s="1" t="s">
        <v>57</v>
      </c>
      <c r="G278" s="1" t="s">
        <v>960</v>
      </c>
      <c r="H278" s="27" t="s">
        <v>886</v>
      </c>
      <c r="I278" s="27" t="s">
        <v>887</v>
      </c>
      <c r="J278" s="27" t="s">
        <v>888</v>
      </c>
      <c r="K278" s="2">
        <v>0.75</v>
      </c>
      <c r="L278" s="2">
        <v>0.25</v>
      </c>
      <c r="M278" s="27">
        <v>1160000</v>
      </c>
      <c r="N278" s="27">
        <v>1190000</v>
      </c>
      <c r="O278" s="27">
        <v>1160000</v>
      </c>
      <c r="P278" s="27">
        <v>1230000</v>
      </c>
      <c r="Q278" s="29"/>
      <c r="R278" s="29"/>
      <c r="S278" s="29"/>
      <c r="T278" s="29"/>
      <c r="U278" s="29"/>
      <c r="V278" s="29"/>
      <c r="W278" s="29"/>
      <c r="X278" s="29"/>
      <c r="Y278" s="29"/>
      <c r="Z278" s="29"/>
      <c r="AA278" s="29"/>
      <c r="AB278" s="29"/>
      <c r="AC278" s="2">
        <f t="shared" si="108"/>
        <v>1185000</v>
      </c>
      <c r="AD278" s="2">
        <f t="shared" si="109"/>
        <v>33166.247903554002</v>
      </c>
      <c r="AE278" s="2">
        <f t="shared" si="110"/>
        <v>4</v>
      </c>
      <c r="AF278" s="27">
        <v>1240000</v>
      </c>
      <c r="AG278" s="27">
        <v>1300000</v>
      </c>
      <c r="AH278" s="27">
        <v>1220000</v>
      </c>
      <c r="AI278" s="27">
        <v>1210000</v>
      </c>
      <c r="AJ278" s="2">
        <f t="shared" si="111"/>
        <v>1242500</v>
      </c>
      <c r="AK278" s="2">
        <f t="shared" si="112"/>
        <v>40311.288741492746</v>
      </c>
      <c r="AL278" s="2">
        <f t="shared" si="113"/>
        <v>4</v>
      </c>
      <c r="AM278" s="2">
        <f t="shared" si="114"/>
        <v>3.1465087890624998E+17</v>
      </c>
      <c r="AN278" s="2">
        <f t="shared" si="115"/>
        <v>6.2989095052083312E+16</v>
      </c>
      <c r="AO278" s="2">
        <f t="shared" si="116"/>
        <v>5</v>
      </c>
      <c r="AP278" s="2">
        <f t="shared" si="117"/>
        <v>14.936168735330044</v>
      </c>
      <c r="AQ278" s="2">
        <f t="shared" si="118"/>
        <v>0.72668684380042159</v>
      </c>
      <c r="AR278" s="3" t="str">
        <f t="shared" si="119"/>
        <v>Nontoxic</v>
      </c>
      <c r="AS278" s="2">
        <f t="shared" si="120"/>
        <v>104.85232067510549</v>
      </c>
      <c r="AT278" s="26" t="s">
        <v>884</v>
      </c>
      <c r="AU278" s="4" t="s">
        <v>666</v>
      </c>
      <c r="AV278" s="2">
        <f t="shared" si="121"/>
        <v>3</v>
      </c>
      <c r="AW278" s="2">
        <f t="shared" si="122"/>
        <v>3</v>
      </c>
      <c r="AX278" s="2">
        <f t="shared" si="123"/>
        <v>1100000000.0000002</v>
      </c>
      <c r="AY278" s="2">
        <f t="shared" si="124"/>
        <v>1624999999.9999998</v>
      </c>
      <c r="AZ278" s="2">
        <f t="shared" si="125"/>
        <v>1362500000</v>
      </c>
      <c r="BA278" s="2">
        <f t="shared" si="126"/>
        <v>1.1666666666666667</v>
      </c>
      <c r="BB278" s="2">
        <f t="shared" si="127"/>
        <v>9.7262998777296161E-2</v>
      </c>
      <c r="BC278" s="2">
        <v>6.6349999999999998</v>
      </c>
      <c r="BD278" s="2" t="str">
        <f t="shared" si="128"/>
        <v>Same Var</v>
      </c>
      <c r="BE278" s="2">
        <f t="shared" si="129"/>
        <v>3.4906521079092152E-2</v>
      </c>
      <c r="BF278" s="2" t="str">
        <f t="shared" si="130"/>
        <v>NS</v>
      </c>
      <c r="BG278" s="2" t="str">
        <f t="shared" si="131"/>
        <v>NS</v>
      </c>
      <c r="BH278" s="2" t="str">
        <f t="shared" si="132"/>
        <v/>
      </c>
      <c r="BI278" s="2" t="str">
        <f t="shared" si="133"/>
        <v/>
      </c>
      <c r="BJ278" s="2" t="str">
        <f t="shared" si="134"/>
        <v/>
      </c>
    </row>
    <row r="279" spans="1:62" x14ac:dyDescent="0.2">
      <c r="A279" s="1" t="s">
        <v>926</v>
      </c>
      <c r="B279" s="27" t="s">
        <v>1063</v>
      </c>
      <c r="C279" s="28">
        <v>39343</v>
      </c>
      <c r="D279" s="7">
        <v>0.56944444444444442</v>
      </c>
      <c r="E279" s="1">
        <v>0.1</v>
      </c>
      <c r="F279" s="1" t="s">
        <v>57</v>
      </c>
      <c r="G279" s="1" t="s">
        <v>960</v>
      </c>
      <c r="H279" s="27" t="s">
        <v>886</v>
      </c>
      <c r="I279" s="27" t="s">
        <v>887</v>
      </c>
      <c r="J279" s="27" t="s">
        <v>888</v>
      </c>
      <c r="K279" s="2">
        <v>0.75</v>
      </c>
      <c r="L279" s="2">
        <v>0.25</v>
      </c>
      <c r="M279" s="27">
        <v>1160000</v>
      </c>
      <c r="N279" s="27">
        <v>1190000</v>
      </c>
      <c r="O279" s="27">
        <v>1160000</v>
      </c>
      <c r="P279" s="27">
        <v>1230000</v>
      </c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">
        <f t="shared" si="108"/>
        <v>1185000</v>
      </c>
      <c r="AD279" s="2">
        <f t="shared" si="109"/>
        <v>33166.247903554002</v>
      </c>
      <c r="AE279" s="2">
        <f t="shared" si="110"/>
        <v>4</v>
      </c>
      <c r="AF279" s="27">
        <v>1260000</v>
      </c>
      <c r="AG279" s="27">
        <v>1320000</v>
      </c>
      <c r="AH279" s="27">
        <v>1360000</v>
      </c>
      <c r="AI279" s="27">
        <v>1310000</v>
      </c>
      <c r="AJ279" s="2">
        <f t="shared" si="111"/>
        <v>1312500</v>
      </c>
      <c r="AK279" s="2">
        <f t="shared" si="112"/>
        <v>41129.875597510218</v>
      </c>
      <c r="AL279" s="2">
        <f t="shared" si="113"/>
        <v>4</v>
      </c>
      <c r="AM279" s="2">
        <f t="shared" si="114"/>
        <v>3.336265733506944E+17</v>
      </c>
      <c r="AN279" s="2">
        <f t="shared" si="115"/>
        <v>6.7595576533564808E+16</v>
      </c>
      <c r="AO279" s="2">
        <f t="shared" si="116"/>
        <v>5</v>
      </c>
      <c r="AP279" s="2">
        <f t="shared" si="117"/>
        <v>17.631714805919895</v>
      </c>
      <c r="AQ279" s="2">
        <f t="shared" si="118"/>
        <v>0.72668684380042159</v>
      </c>
      <c r="AR279" s="3" t="str">
        <f t="shared" si="119"/>
        <v>Nontoxic</v>
      </c>
      <c r="AS279" s="2">
        <f t="shared" si="120"/>
        <v>110.75949367088607</v>
      </c>
      <c r="AT279" s="26" t="s">
        <v>884</v>
      </c>
      <c r="AU279" s="4" t="s">
        <v>666</v>
      </c>
      <c r="AV279" s="2">
        <f t="shared" si="121"/>
        <v>3</v>
      </c>
      <c r="AW279" s="2">
        <f t="shared" si="122"/>
        <v>3</v>
      </c>
      <c r="AX279" s="2">
        <f t="shared" si="123"/>
        <v>1100000000.0000002</v>
      </c>
      <c r="AY279" s="2">
        <f t="shared" si="124"/>
        <v>1691666666.6666665</v>
      </c>
      <c r="AZ279" s="2">
        <f t="shared" si="125"/>
        <v>1395833333.3333335</v>
      </c>
      <c r="BA279" s="2">
        <f t="shared" si="126"/>
        <v>1.1666666666666667</v>
      </c>
      <c r="BB279" s="2">
        <f t="shared" si="127"/>
        <v>0.11817977374823027</v>
      </c>
      <c r="BC279" s="2">
        <v>6.6349999999999998</v>
      </c>
      <c r="BD279" s="2" t="str">
        <f t="shared" si="128"/>
        <v>Same Var</v>
      </c>
      <c r="BE279" s="2">
        <f t="shared" si="129"/>
        <v>1.4607233767005689E-3</v>
      </c>
      <c r="BF279" s="2" t="str">
        <f t="shared" si="130"/>
        <v>NS</v>
      </c>
      <c r="BG279" s="2" t="str">
        <f t="shared" si="131"/>
        <v>NS</v>
      </c>
      <c r="BH279" s="2" t="str">
        <f t="shared" si="132"/>
        <v/>
      </c>
      <c r="BI279" s="2" t="str">
        <f t="shared" si="133"/>
        <v/>
      </c>
      <c r="BJ279" s="2" t="str">
        <f t="shared" si="134"/>
        <v/>
      </c>
    </row>
    <row r="280" spans="1:62" x14ac:dyDescent="0.2">
      <c r="A280" s="1" t="s">
        <v>926</v>
      </c>
      <c r="B280" s="27" t="s">
        <v>1304</v>
      </c>
      <c r="C280" s="28">
        <v>39343</v>
      </c>
      <c r="D280" s="7">
        <v>0.50694444444444442</v>
      </c>
      <c r="E280" s="1">
        <v>0.1</v>
      </c>
      <c r="F280" s="1" t="s">
        <v>57</v>
      </c>
      <c r="G280" s="1" t="s">
        <v>960</v>
      </c>
      <c r="H280" s="27" t="s">
        <v>886</v>
      </c>
      <c r="I280" s="27" t="s">
        <v>887</v>
      </c>
      <c r="J280" s="27" t="s">
        <v>888</v>
      </c>
      <c r="K280" s="2">
        <v>0.75</v>
      </c>
      <c r="L280" s="2">
        <v>0.25</v>
      </c>
      <c r="M280" s="27">
        <v>1160000</v>
      </c>
      <c r="N280" s="27">
        <v>1190000</v>
      </c>
      <c r="O280" s="27">
        <v>1160000</v>
      </c>
      <c r="P280" s="27">
        <v>1230000</v>
      </c>
      <c r="Q280" s="29"/>
      <c r="R280" s="29"/>
      <c r="S280" s="29"/>
      <c r="T280" s="29"/>
      <c r="U280" s="29"/>
      <c r="V280" s="29"/>
      <c r="W280" s="29"/>
      <c r="X280" s="29"/>
      <c r="Y280" s="29"/>
      <c r="Z280" s="29"/>
      <c r="AA280" s="29"/>
      <c r="AB280" s="29"/>
      <c r="AC280" s="2">
        <f t="shared" si="108"/>
        <v>1185000</v>
      </c>
      <c r="AD280" s="2">
        <f t="shared" si="109"/>
        <v>33166.247903554002</v>
      </c>
      <c r="AE280" s="2">
        <f t="shared" si="110"/>
        <v>4</v>
      </c>
      <c r="AF280" s="27">
        <v>1170000</v>
      </c>
      <c r="AG280" s="27">
        <v>1150000</v>
      </c>
      <c r="AH280" s="27">
        <v>1260000</v>
      </c>
      <c r="AI280" s="27">
        <v>1270000</v>
      </c>
      <c r="AJ280" s="2">
        <f t="shared" si="111"/>
        <v>1212500</v>
      </c>
      <c r="AK280" s="2">
        <f t="shared" si="112"/>
        <v>61305.247192498406</v>
      </c>
      <c r="AL280" s="2">
        <f t="shared" si="113"/>
        <v>4</v>
      </c>
      <c r="AM280" s="2">
        <f t="shared" si="114"/>
        <v>1.1974286566840282E+18</v>
      </c>
      <c r="AN280" s="2">
        <f t="shared" si="115"/>
        <v>3.0224835431134259E+17</v>
      </c>
      <c r="AO280" s="2">
        <f t="shared" si="116"/>
        <v>4</v>
      </c>
      <c r="AP280" s="2">
        <f t="shared" si="117"/>
        <v>9.7869499021136619</v>
      </c>
      <c r="AQ280" s="2">
        <f t="shared" si="118"/>
        <v>0.74069708411268287</v>
      </c>
      <c r="AR280" s="3" t="str">
        <f t="shared" si="119"/>
        <v>Nontoxic</v>
      </c>
      <c r="AS280" s="2">
        <f t="shared" si="120"/>
        <v>102.32067510548524</v>
      </c>
      <c r="AT280" s="26" t="s">
        <v>884</v>
      </c>
      <c r="AU280" s="4" t="s">
        <v>666</v>
      </c>
      <c r="AV280" s="2">
        <f t="shared" si="121"/>
        <v>3</v>
      </c>
      <c r="AW280" s="2">
        <f t="shared" si="122"/>
        <v>3</v>
      </c>
      <c r="AX280" s="2">
        <f t="shared" si="123"/>
        <v>1100000000.0000002</v>
      </c>
      <c r="AY280" s="2">
        <f t="shared" si="124"/>
        <v>3758333333.3333335</v>
      </c>
      <c r="AZ280" s="2">
        <f t="shared" si="125"/>
        <v>2429166666.6666665</v>
      </c>
      <c r="BA280" s="2">
        <f t="shared" si="126"/>
        <v>1.1666666666666667</v>
      </c>
      <c r="BB280" s="2">
        <f t="shared" si="127"/>
        <v>0.91494192726526069</v>
      </c>
      <c r="BC280" s="2">
        <v>6.6349999999999998</v>
      </c>
      <c r="BD280" s="2" t="str">
        <f t="shared" si="128"/>
        <v>Same Var</v>
      </c>
      <c r="BE280" s="2">
        <f t="shared" si="129"/>
        <v>0.23005095067783743</v>
      </c>
      <c r="BF280" s="2" t="str">
        <f t="shared" si="130"/>
        <v>NS</v>
      </c>
      <c r="BG280" s="2" t="str">
        <f t="shared" si="131"/>
        <v>NS</v>
      </c>
      <c r="BH280" s="2" t="str">
        <f t="shared" si="132"/>
        <v/>
      </c>
      <c r="BI280" s="2" t="str">
        <f t="shared" si="133"/>
        <v/>
      </c>
      <c r="BJ280" s="2" t="str">
        <f t="shared" si="134"/>
        <v/>
      </c>
    </row>
    <row r="281" spans="1:62" x14ac:dyDescent="0.2">
      <c r="A281" s="1" t="s">
        <v>926</v>
      </c>
      <c r="B281" s="27" t="s">
        <v>1055</v>
      </c>
      <c r="C281" s="28">
        <v>38533</v>
      </c>
      <c r="D281" s="7">
        <v>0.3263888888888889</v>
      </c>
      <c r="E281" s="1">
        <v>0.1</v>
      </c>
      <c r="F281" s="1" t="s">
        <v>57</v>
      </c>
      <c r="G281" s="1" t="s">
        <v>1057</v>
      </c>
      <c r="H281" s="27" t="s">
        <v>886</v>
      </c>
      <c r="I281" s="27" t="s">
        <v>887</v>
      </c>
      <c r="J281" s="27" t="s">
        <v>888</v>
      </c>
      <c r="K281" s="2">
        <v>0.75</v>
      </c>
      <c r="L281" s="2">
        <v>0.25</v>
      </c>
      <c r="M281" s="27">
        <v>603700</v>
      </c>
      <c r="N281" s="27">
        <v>555500</v>
      </c>
      <c r="O281" s="27">
        <v>636300</v>
      </c>
      <c r="P281" s="27">
        <v>601400</v>
      </c>
      <c r="Q281" s="29"/>
      <c r="R281" s="29"/>
      <c r="S281" s="29"/>
      <c r="T281" s="29"/>
      <c r="U281" s="29"/>
      <c r="V281" s="29"/>
      <c r="W281" s="29"/>
      <c r="X281" s="29"/>
      <c r="Y281" s="29"/>
      <c r="Z281" s="29"/>
      <c r="AA281" s="29"/>
      <c r="AB281" s="29"/>
      <c r="AC281" s="2">
        <f t="shared" si="108"/>
        <v>599225</v>
      </c>
      <c r="AD281" s="2">
        <f t="shared" si="109"/>
        <v>33222.419638952648</v>
      </c>
      <c r="AE281" s="2">
        <f t="shared" si="110"/>
        <v>4</v>
      </c>
      <c r="AF281" s="27">
        <v>5171700</v>
      </c>
      <c r="AG281" s="27">
        <v>5442200</v>
      </c>
      <c r="AH281" s="27">
        <v>5281300</v>
      </c>
      <c r="AI281" s="27">
        <v>5031200</v>
      </c>
      <c r="AJ281" s="2">
        <f t="shared" si="111"/>
        <v>5231600</v>
      </c>
      <c r="AK281" s="2">
        <f t="shared" si="112"/>
        <v>173753.29253475074</v>
      </c>
      <c r="AL281" s="2">
        <f t="shared" si="113"/>
        <v>4</v>
      </c>
      <c r="AM281" s="2">
        <f t="shared" si="114"/>
        <v>5.9332566780607619E+19</v>
      </c>
      <c r="AN281" s="2">
        <f t="shared" si="115"/>
        <v>1.8996542299756577E+19</v>
      </c>
      <c r="AO281" s="2">
        <f t="shared" si="116"/>
        <v>3</v>
      </c>
      <c r="AP281" s="2">
        <f t="shared" si="117"/>
        <v>54.488235982208529</v>
      </c>
      <c r="AQ281" s="2">
        <f t="shared" si="118"/>
        <v>0.76489232840434507</v>
      </c>
      <c r="AR281" s="3" t="str">
        <f t="shared" si="119"/>
        <v>Nontoxic</v>
      </c>
      <c r="AS281" s="2">
        <f t="shared" si="120"/>
        <v>873.06103717301517</v>
      </c>
      <c r="AT281" s="26" t="s">
        <v>884</v>
      </c>
      <c r="AU281" s="4" t="s">
        <v>666</v>
      </c>
      <c r="AV281" s="2">
        <f t="shared" si="121"/>
        <v>3</v>
      </c>
      <c r="AW281" s="2">
        <f t="shared" si="122"/>
        <v>3</v>
      </c>
      <c r="AX281" s="2">
        <f t="shared" si="123"/>
        <v>1103729166.6666665</v>
      </c>
      <c r="AY281" s="2">
        <f t="shared" si="124"/>
        <v>30190206666.666668</v>
      </c>
      <c r="AZ281" s="2">
        <f t="shared" si="125"/>
        <v>15646967916.666666</v>
      </c>
      <c r="BA281" s="2">
        <f t="shared" si="126"/>
        <v>1.1666666666666667</v>
      </c>
      <c r="BB281" s="2">
        <f t="shared" si="127"/>
        <v>5.1283083157795684</v>
      </c>
      <c r="BC281" s="2">
        <v>6.6349999999999998</v>
      </c>
      <c r="BD281" s="2" t="str">
        <f t="shared" si="128"/>
        <v>Same Var</v>
      </c>
      <c r="BE281" s="2">
        <f t="shared" si="129"/>
        <v>1.6261514466071993E-9</v>
      </c>
      <c r="BF281" s="2" t="str">
        <f t="shared" si="130"/>
        <v>NS</v>
      </c>
      <c r="BG281" s="2" t="str">
        <f t="shared" si="131"/>
        <v>NS</v>
      </c>
      <c r="BH281" s="2" t="str">
        <f t="shared" si="132"/>
        <v/>
      </c>
      <c r="BI281" s="2" t="str">
        <f t="shared" si="133"/>
        <v/>
      </c>
      <c r="BJ281" s="2" t="str">
        <f t="shared" si="134"/>
        <v/>
      </c>
    </row>
    <row r="282" spans="1:62" x14ac:dyDescent="0.2">
      <c r="A282" s="1" t="s">
        <v>926</v>
      </c>
      <c r="B282" s="27" t="s">
        <v>1065</v>
      </c>
      <c r="C282" s="28">
        <v>38533</v>
      </c>
      <c r="D282" s="7">
        <v>0.39583333333333331</v>
      </c>
      <c r="E282" s="1">
        <v>0.1</v>
      </c>
      <c r="F282" s="1" t="s">
        <v>57</v>
      </c>
      <c r="G282" s="1" t="s">
        <v>1057</v>
      </c>
      <c r="H282" s="27" t="s">
        <v>886</v>
      </c>
      <c r="I282" s="27" t="s">
        <v>887</v>
      </c>
      <c r="J282" s="27" t="s">
        <v>888</v>
      </c>
      <c r="K282" s="2">
        <v>0.75</v>
      </c>
      <c r="L282" s="2">
        <v>0.25</v>
      </c>
      <c r="M282" s="27">
        <v>603700</v>
      </c>
      <c r="N282" s="27">
        <v>555500</v>
      </c>
      <c r="O282" s="27">
        <v>636300</v>
      </c>
      <c r="P282" s="27">
        <v>601400</v>
      </c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">
        <f t="shared" si="108"/>
        <v>599225</v>
      </c>
      <c r="AD282" s="2">
        <f t="shared" si="109"/>
        <v>33222.419638952648</v>
      </c>
      <c r="AE282" s="2">
        <f t="shared" si="110"/>
        <v>4</v>
      </c>
      <c r="AF282" s="27">
        <v>5202200</v>
      </c>
      <c r="AG282" s="27">
        <v>5360500</v>
      </c>
      <c r="AH282" s="27">
        <v>5319500</v>
      </c>
      <c r="AI282" s="27">
        <v>4931200</v>
      </c>
      <c r="AJ282" s="2">
        <f t="shared" si="111"/>
        <v>5203350</v>
      </c>
      <c r="AK282" s="2">
        <f t="shared" si="112"/>
        <v>193437.23357547619</v>
      </c>
      <c r="AL282" s="2">
        <f t="shared" si="113"/>
        <v>4</v>
      </c>
      <c r="AM282" s="2">
        <f t="shared" si="114"/>
        <v>9.0434446343827866E+19</v>
      </c>
      <c r="AN282" s="2">
        <f t="shared" si="115"/>
        <v>2.9176863163061441E+19</v>
      </c>
      <c r="AO282" s="2">
        <f t="shared" si="116"/>
        <v>3</v>
      </c>
      <c r="AP282" s="2">
        <f t="shared" si="117"/>
        <v>48.749416941936964</v>
      </c>
      <c r="AQ282" s="2">
        <f t="shared" si="118"/>
        <v>0.76489232840434507</v>
      </c>
      <c r="AR282" s="3" t="str">
        <f t="shared" si="119"/>
        <v>Nontoxic</v>
      </c>
      <c r="AS282" s="2">
        <f t="shared" si="120"/>
        <v>868.34661437690352</v>
      </c>
      <c r="AT282" s="26" t="s">
        <v>884</v>
      </c>
      <c r="AU282" s="4" t="s">
        <v>666</v>
      </c>
      <c r="AV282" s="2">
        <f t="shared" si="121"/>
        <v>3</v>
      </c>
      <c r="AW282" s="2">
        <f t="shared" si="122"/>
        <v>3</v>
      </c>
      <c r="AX282" s="2">
        <f t="shared" si="123"/>
        <v>1103729166.6666665</v>
      </c>
      <c r="AY282" s="2">
        <f t="shared" si="124"/>
        <v>37417963333.333336</v>
      </c>
      <c r="AZ282" s="2">
        <f t="shared" si="125"/>
        <v>19260846250</v>
      </c>
      <c r="BA282" s="2">
        <f t="shared" si="126"/>
        <v>1.1666666666666667</v>
      </c>
      <c r="BB282" s="2">
        <f t="shared" si="127"/>
        <v>5.6450653647026208</v>
      </c>
      <c r="BC282" s="2">
        <v>6.6349999999999998</v>
      </c>
      <c r="BD282" s="2" t="str">
        <f t="shared" si="128"/>
        <v>Same Var</v>
      </c>
      <c r="BE282" s="2">
        <f t="shared" si="129"/>
        <v>3.14212772337498E-9</v>
      </c>
      <c r="BF282" s="2" t="str">
        <f t="shared" si="130"/>
        <v>NS</v>
      </c>
      <c r="BG282" s="2" t="str">
        <f t="shared" si="131"/>
        <v>NS</v>
      </c>
      <c r="BH282" s="2" t="str">
        <f t="shared" si="132"/>
        <v/>
      </c>
      <c r="BI282" s="2" t="str">
        <f t="shared" si="133"/>
        <v/>
      </c>
      <c r="BJ282" s="2" t="str">
        <f t="shared" si="134"/>
        <v/>
      </c>
    </row>
    <row r="283" spans="1:62" x14ac:dyDescent="0.2">
      <c r="A283" s="1" t="s">
        <v>926</v>
      </c>
      <c r="B283" s="27" t="s">
        <v>1280</v>
      </c>
      <c r="C283" s="28">
        <v>38533</v>
      </c>
      <c r="D283" s="7">
        <v>0.5</v>
      </c>
      <c r="E283" s="1">
        <v>0.1</v>
      </c>
      <c r="F283" s="1" t="s">
        <v>57</v>
      </c>
      <c r="G283" s="1" t="s">
        <v>1057</v>
      </c>
      <c r="H283" s="27" t="s">
        <v>886</v>
      </c>
      <c r="I283" s="27" t="s">
        <v>887</v>
      </c>
      <c r="J283" s="27" t="s">
        <v>888</v>
      </c>
      <c r="K283" s="2">
        <v>0.75</v>
      </c>
      <c r="L283" s="2">
        <v>0.25</v>
      </c>
      <c r="M283" s="27">
        <v>603700</v>
      </c>
      <c r="N283" s="27">
        <v>555500</v>
      </c>
      <c r="O283" s="27">
        <v>636300</v>
      </c>
      <c r="P283" s="27">
        <v>601400</v>
      </c>
      <c r="Q283" s="29"/>
      <c r="R283" s="29"/>
      <c r="S283" s="29"/>
      <c r="T283" s="29"/>
      <c r="U283" s="29"/>
      <c r="V283" s="29"/>
      <c r="W283" s="29"/>
      <c r="X283" s="29"/>
      <c r="Y283" s="29"/>
      <c r="Z283" s="29"/>
      <c r="AA283" s="29"/>
      <c r="AB283" s="29"/>
      <c r="AC283" s="2">
        <f t="shared" si="108"/>
        <v>599225</v>
      </c>
      <c r="AD283" s="2">
        <f t="shared" si="109"/>
        <v>33222.419638952648</v>
      </c>
      <c r="AE283" s="2">
        <f t="shared" si="110"/>
        <v>4</v>
      </c>
      <c r="AF283" s="27">
        <v>1030200</v>
      </c>
      <c r="AG283" s="27">
        <v>1195000</v>
      </c>
      <c r="AH283" s="27">
        <v>1042400</v>
      </c>
      <c r="AI283" s="27">
        <v>1255200</v>
      </c>
      <c r="AJ283" s="2">
        <f t="shared" si="111"/>
        <v>1130700</v>
      </c>
      <c r="AK283" s="2">
        <f t="shared" si="112"/>
        <v>111850.91267694987</v>
      </c>
      <c r="AL283" s="2">
        <f t="shared" si="113"/>
        <v>4</v>
      </c>
      <c r="AM283" s="2">
        <f t="shared" si="114"/>
        <v>1.0777226118338728E+19</v>
      </c>
      <c r="AN283" s="2">
        <f t="shared" si="115"/>
        <v>3.2687756542704614E+18</v>
      </c>
      <c r="AO283" s="2">
        <f t="shared" si="116"/>
        <v>3</v>
      </c>
      <c r="AP283" s="2">
        <f t="shared" si="117"/>
        <v>11.890488243756407</v>
      </c>
      <c r="AQ283" s="2">
        <f t="shared" si="118"/>
        <v>0.76489232840434507</v>
      </c>
      <c r="AR283" s="3" t="str">
        <f t="shared" si="119"/>
        <v>Nontoxic</v>
      </c>
      <c r="AS283" s="2">
        <f t="shared" si="120"/>
        <v>188.6937294004756</v>
      </c>
      <c r="AT283" s="26" t="s">
        <v>884</v>
      </c>
      <c r="AU283" s="4" t="s">
        <v>666</v>
      </c>
      <c r="AV283" s="2">
        <f t="shared" si="121"/>
        <v>3</v>
      </c>
      <c r="AW283" s="2">
        <f t="shared" si="122"/>
        <v>3</v>
      </c>
      <c r="AX283" s="2">
        <f t="shared" si="123"/>
        <v>1103729166.6666665</v>
      </c>
      <c r="AY283" s="2">
        <f t="shared" si="124"/>
        <v>12510626666.666664</v>
      </c>
      <c r="AZ283" s="2">
        <f t="shared" si="125"/>
        <v>6807177916.6666651</v>
      </c>
      <c r="BA283" s="2">
        <f t="shared" si="126"/>
        <v>1.1666666666666667</v>
      </c>
      <c r="BB283" s="2">
        <f t="shared" si="127"/>
        <v>3.1131829251620173</v>
      </c>
      <c r="BC283" s="2">
        <v>6.6349999999999998</v>
      </c>
      <c r="BD283" s="2" t="str">
        <f t="shared" si="128"/>
        <v>Same Var</v>
      </c>
      <c r="BE283" s="2">
        <f t="shared" si="129"/>
        <v>4.915194171255685E-5</v>
      </c>
      <c r="BF283" s="2" t="str">
        <f t="shared" si="130"/>
        <v>NS</v>
      </c>
      <c r="BG283" s="2" t="str">
        <f t="shared" si="131"/>
        <v>NS</v>
      </c>
      <c r="BH283" s="2" t="str">
        <f t="shared" si="132"/>
        <v/>
      </c>
      <c r="BI283" s="2" t="str">
        <f t="shared" si="133"/>
        <v/>
      </c>
      <c r="BJ283" s="2" t="str">
        <f t="shared" si="134"/>
        <v/>
      </c>
    </row>
    <row r="284" spans="1:62" x14ac:dyDescent="0.2">
      <c r="A284" s="1" t="s">
        <v>926</v>
      </c>
      <c r="B284" s="27" t="s">
        <v>1317</v>
      </c>
      <c r="C284" s="28">
        <v>38565</v>
      </c>
      <c r="D284" s="7">
        <v>0.60416666666666663</v>
      </c>
      <c r="E284" s="1">
        <v>0.1</v>
      </c>
      <c r="F284" s="1" t="s">
        <v>57</v>
      </c>
      <c r="G284" s="1" t="s">
        <v>1321</v>
      </c>
      <c r="H284" s="27" t="s">
        <v>886</v>
      </c>
      <c r="I284" s="27" t="s">
        <v>887</v>
      </c>
      <c r="J284" s="27" t="s">
        <v>888</v>
      </c>
      <c r="K284" s="2">
        <v>0.75</v>
      </c>
      <c r="L284" s="2">
        <v>0.25</v>
      </c>
      <c r="M284" s="27">
        <v>381200</v>
      </c>
      <c r="N284" s="27">
        <v>408500</v>
      </c>
      <c r="O284" s="27">
        <v>452100</v>
      </c>
      <c r="P284" s="27">
        <v>382000</v>
      </c>
      <c r="Q284" s="29"/>
      <c r="R284" s="29"/>
      <c r="S284" s="29"/>
      <c r="T284" s="29"/>
      <c r="U284" s="29"/>
      <c r="V284" s="29"/>
      <c r="W284" s="29"/>
      <c r="X284" s="29"/>
      <c r="Y284" s="29"/>
      <c r="Z284" s="29"/>
      <c r="AA284" s="29"/>
      <c r="AB284" s="29"/>
      <c r="AC284" s="2">
        <f t="shared" si="108"/>
        <v>405950</v>
      </c>
      <c r="AD284" s="2">
        <f t="shared" si="109"/>
        <v>33279.072503101204</v>
      </c>
      <c r="AE284" s="2">
        <f t="shared" si="110"/>
        <v>4</v>
      </c>
      <c r="AF284" s="27">
        <v>3228900</v>
      </c>
      <c r="AG284" s="27">
        <v>3741600</v>
      </c>
      <c r="AH284" s="27">
        <v>3286400</v>
      </c>
      <c r="AI284" s="27">
        <v>3164400</v>
      </c>
      <c r="AJ284" s="2">
        <f t="shared" si="111"/>
        <v>3355325</v>
      </c>
      <c r="AK284" s="2">
        <f t="shared" si="112"/>
        <v>262294.15262258518</v>
      </c>
      <c r="AL284" s="2">
        <f t="shared" si="113"/>
        <v>4</v>
      </c>
      <c r="AM284" s="2">
        <f t="shared" si="114"/>
        <v>3.0120634588997596E+20</v>
      </c>
      <c r="AN284" s="2">
        <f t="shared" si="115"/>
        <v>9.8616323060142817E+19</v>
      </c>
      <c r="AO284" s="2">
        <f t="shared" si="116"/>
        <v>3</v>
      </c>
      <c r="AP284" s="2">
        <f t="shared" si="117"/>
        <v>23.15829625593571</v>
      </c>
      <c r="AQ284" s="2">
        <f t="shared" si="118"/>
        <v>0.76489232840434507</v>
      </c>
      <c r="AR284" s="3" t="str">
        <f t="shared" si="119"/>
        <v>Nontoxic</v>
      </c>
      <c r="AS284" s="2">
        <f t="shared" si="120"/>
        <v>826.53651927577289</v>
      </c>
      <c r="AT284" s="26" t="s">
        <v>884</v>
      </c>
      <c r="AU284" s="4" t="s">
        <v>666</v>
      </c>
      <c r="AV284" s="2">
        <f t="shared" si="121"/>
        <v>3</v>
      </c>
      <c r="AW284" s="2">
        <f t="shared" si="122"/>
        <v>3</v>
      </c>
      <c r="AX284" s="2">
        <f t="shared" si="123"/>
        <v>1107496666.6666667</v>
      </c>
      <c r="AY284" s="2">
        <f t="shared" si="124"/>
        <v>68798222500.000015</v>
      </c>
      <c r="AZ284" s="2">
        <f t="shared" si="125"/>
        <v>34952859583.333344</v>
      </c>
      <c r="BA284" s="2">
        <f t="shared" si="126"/>
        <v>1.1666666666666667</v>
      </c>
      <c r="BB284" s="2">
        <f t="shared" si="127"/>
        <v>7.1349954356475589</v>
      </c>
      <c r="BC284" s="2">
        <v>6.6349999999999998</v>
      </c>
      <c r="BD284" s="2" t="str">
        <f t="shared" si="128"/>
        <v>Sig Diff Var</v>
      </c>
      <c r="BE284" s="2">
        <f t="shared" si="129"/>
        <v>7.9781009766319861E-5</v>
      </c>
      <c r="BF284" s="2" t="str">
        <f t="shared" si="130"/>
        <v>NS</v>
      </c>
      <c r="BG284" s="2" t="str">
        <f t="shared" si="131"/>
        <v>NS</v>
      </c>
      <c r="BH284" s="2" t="str">
        <f t="shared" si="132"/>
        <v/>
      </c>
      <c r="BI284" s="2" t="str">
        <f t="shared" si="133"/>
        <v/>
      </c>
      <c r="BJ284" s="2" t="str">
        <f t="shared" si="134"/>
        <v/>
      </c>
    </row>
    <row r="285" spans="1:62" x14ac:dyDescent="0.2">
      <c r="A285" s="1" t="s">
        <v>926</v>
      </c>
      <c r="B285" s="27" t="s">
        <v>1325</v>
      </c>
      <c r="C285" s="28">
        <v>38565</v>
      </c>
      <c r="D285" s="7">
        <v>0.54166666666666663</v>
      </c>
      <c r="E285" s="1">
        <v>0.1</v>
      </c>
      <c r="F285" s="1" t="s">
        <v>57</v>
      </c>
      <c r="G285" s="1" t="s">
        <v>1321</v>
      </c>
      <c r="H285" s="27" t="s">
        <v>886</v>
      </c>
      <c r="I285" s="27" t="s">
        <v>887</v>
      </c>
      <c r="J285" s="27" t="s">
        <v>888</v>
      </c>
      <c r="K285" s="2">
        <v>0.75</v>
      </c>
      <c r="L285" s="2">
        <v>0.25</v>
      </c>
      <c r="M285" s="27">
        <v>381200</v>
      </c>
      <c r="N285" s="27">
        <v>408500</v>
      </c>
      <c r="O285" s="27">
        <v>452100</v>
      </c>
      <c r="P285" s="27">
        <v>382000</v>
      </c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">
        <f t="shared" si="108"/>
        <v>405950</v>
      </c>
      <c r="AD285" s="2">
        <f t="shared" si="109"/>
        <v>33279.072503101204</v>
      </c>
      <c r="AE285" s="2">
        <f t="shared" si="110"/>
        <v>4</v>
      </c>
      <c r="AF285" s="27">
        <v>4020900</v>
      </c>
      <c r="AG285" s="27">
        <v>4074900</v>
      </c>
      <c r="AH285" s="27">
        <v>4131800</v>
      </c>
      <c r="AI285" s="27">
        <v>3982900</v>
      </c>
      <c r="AJ285" s="2">
        <f t="shared" si="111"/>
        <v>4052625</v>
      </c>
      <c r="AK285" s="2">
        <f t="shared" si="112"/>
        <v>64891.98075776903</v>
      </c>
      <c r="AL285" s="2">
        <f t="shared" si="113"/>
        <v>4</v>
      </c>
      <c r="AM285" s="2">
        <f t="shared" si="114"/>
        <v>1.4604336034327498E+18</v>
      </c>
      <c r="AN285" s="2">
        <f t="shared" si="115"/>
        <v>3.7750727187426291E+17</v>
      </c>
      <c r="AO285" s="2">
        <f t="shared" si="116"/>
        <v>4</v>
      </c>
      <c r="AP285" s="2">
        <f t="shared" si="117"/>
        <v>107.81965975194194</v>
      </c>
      <c r="AQ285" s="2">
        <f t="shared" si="118"/>
        <v>0.74069708411268287</v>
      </c>
      <c r="AR285" s="3" t="str">
        <f t="shared" si="119"/>
        <v>Nontoxic</v>
      </c>
      <c r="AS285" s="2">
        <f t="shared" si="120"/>
        <v>998.30644168000993</v>
      </c>
      <c r="AT285" s="26" t="s">
        <v>884</v>
      </c>
      <c r="AU285" s="4" t="s">
        <v>666</v>
      </c>
      <c r="AV285" s="2">
        <f t="shared" si="121"/>
        <v>3</v>
      </c>
      <c r="AW285" s="2">
        <f t="shared" si="122"/>
        <v>3</v>
      </c>
      <c r="AX285" s="2">
        <f t="shared" si="123"/>
        <v>1107496666.6666667</v>
      </c>
      <c r="AY285" s="2">
        <f t="shared" si="124"/>
        <v>4210969166.666666</v>
      </c>
      <c r="AZ285" s="2">
        <f t="shared" si="125"/>
        <v>2659232916.6666665</v>
      </c>
      <c r="BA285" s="2">
        <f t="shared" si="126"/>
        <v>1.1666666666666667</v>
      </c>
      <c r="BB285" s="2">
        <f t="shared" si="127"/>
        <v>1.0704352315190622</v>
      </c>
      <c r="BC285" s="2">
        <v>6.6349999999999998</v>
      </c>
      <c r="BD285" s="2" t="str">
        <f t="shared" si="128"/>
        <v>Same Var</v>
      </c>
      <c r="BE285" s="2">
        <f t="shared" si="129"/>
        <v>3.368114588678661E-11</v>
      </c>
      <c r="BF285" s="2" t="str">
        <f t="shared" si="130"/>
        <v>NS</v>
      </c>
      <c r="BG285" s="2" t="str">
        <f t="shared" si="131"/>
        <v>NS</v>
      </c>
      <c r="BH285" s="2" t="str">
        <f t="shared" si="132"/>
        <v/>
      </c>
      <c r="BI285" s="2" t="str">
        <f t="shared" si="133"/>
        <v/>
      </c>
      <c r="BJ285" s="2" t="str">
        <f t="shared" si="134"/>
        <v/>
      </c>
    </row>
    <row r="286" spans="1:62" x14ac:dyDescent="0.2">
      <c r="A286" s="1" t="s">
        <v>926</v>
      </c>
      <c r="B286" s="27" t="s">
        <v>1331</v>
      </c>
      <c r="C286" s="28">
        <v>38565</v>
      </c>
      <c r="D286" s="7">
        <v>0.65277777777777779</v>
      </c>
      <c r="E286" s="1">
        <v>0.1</v>
      </c>
      <c r="F286" s="1" t="s">
        <v>57</v>
      </c>
      <c r="G286" s="1" t="s">
        <v>1321</v>
      </c>
      <c r="H286" s="27" t="s">
        <v>886</v>
      </c>
      <c r="I286" s="27" t="s">
        <v>887</v>
      </c>
      <c r="J286" s="27" t="s">
        <v>888</v>
      </c>
      <c r="K286" s="2">
        <v>0.75</v>
      </c>
      <c r="L286" s="2">
        <v>0.25</v>
      </c>
      <c r="M286" s="27">
        <v>381200</v>
      </c>
      <c r="N286" s="27">
        <v>408500</v>
      </c>
      <c r="O286" s="27">
        <v>452100</v>
      </c>
      <c r="P286" s="27">
        <v>382000</v>
      </c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">
        <f t="shared" si="108"/>
        <v>405950</v>
      </c>
      <c r="AD286" s="2">
        <f t="shared" si="109"/>
        <v>33279.072503101204</v>
      </c>
      <c r="AE286" s="2">
        <f t="shared" si="110"/>
        <v>4</v>
      </c>
      <c r="AF286" s="27">
        <v>3832500</v>
      </c>
      <c r="AG286" s="27">
        <v>3716300</v>
      </c>
      <c r="AH286" s="27">
        <v>4044700</v>
      </c>
      <c r="AI286" s="27">
        <v>3299300</v>
      </c>
      <c r="AJ286" s="2">
        <f t="shared" si="111"/>
        <v>3723200</v>
      </c>
      <c r="AK286" s="2">
        <f t="shared" si="112"/>
        <v>313606.73887317325</v>
      </c>
      <c r="AL286" s="2">
        <f t="shared" si="113"/>
        <v>4</v>
      </c>
      <c r="AM286" s="2">
        <f t="shared" si="114"/>
        <v>6.1221794854220268E+20</v>
      </c>
      <c r="AN286" s="2">
        <f t="shared" si="115"/>
        <v>2.0151980428587903E+20</v>
      </c>
      <c r="AO286" s="2">
        <f t="shared" si="116"/>
        <v>3</v>
      </c>
      <c r="AP286" s="2">
        <f t="shared" si="117"/>
        <v>21.733978911049228</v>
      </c>
      <c r="AQ286" s="2">
        <f t="shared" si="118"/>
        <v>0.76489232840434507</v>
      </c>
      <c r="AR286" s="3" t="str">
        <f t="shared" si="119"/>
        <v>Nontoxic</v>
      </c>
      <c r="AS286" s="2">
        <f t="shared" si="120"/>
        <v>917.1572853799729</v>
      </c>
      <c r="AT286" s="26" t="s">
        <v>884</v>
      </c>
      <c r="AU286" s="4" t="s">
        <v>666</v>
      </c>
      <c r="AV286" s="2">
        <f t="shared" si="121"/>
        <v>3</v>
      </c>
      <c r="AW286" s="2">
        <f t="shared" si="122"/>
        <v>3</v>
      </c>
      <c r="AX286" s="2">
        <f t="shared" si="123"/>
        <v>1107496666.6666667</v>
      </c>
      <c r="AY286" s="2">
        <f t="shared" si="124"/>
        <v>98349186666.666672</v>
      </c>
      <c r="AZ286" s="2">
        <f t="shared" si="125"/>
        <v>49728341666.666664</v>
      </c>
      <c r="BA286" s="2">
        <f t="shared" si="126"/>
        <v>1.1666666666666667</v>
      </c>
      <c r="BB286" s="2">
        <f t="shared" si="127"/>
        <v>8.0293463040759843</v>
      </c>
      <c r="BC286" s="2">
        <v>6.6349999999999998</v>
      </c>
      <c r="BD286" s="2" t="str">
        <f t="shared" si="128"/>
        <v>Sig Diff Var</v>
      </c>
      <c r="BE286" s="2">
        <f t="shared" si="129"/>
        <v>1.0168839068361195E-4</v>
      </c>
      <c r="BF286" s="2" t="str">
        <f t="shared" si="130"/>
        <v>NS</v>
      </c>
      <c r="BG286" s="2" t="str">
        <f t="shared" si="131"/>
        <v>NS</v>
      </c>
      <c r="BH286" s="2" t="str">
        <f t="shared" si="132"/>
        <v/>
      </c>
      <c r="BI286" s="2" t="str">
        <f t="shared" si="133"/>
        <v/>
      </c>
      <c r="BJ286" s="2" t="str">
        <f t="shared" si="134"/>
        <v/>
      </c>
    </row>
    <row r="287" spans="1:62" x14ac:dyDescent="0.2">
      <c r="A287" s="1" t="s">
        <v>926</v>
      </c>
      <c r="B287" s="27" t="s">
        <v>1334</v>
      </c>
      <c r="C287" s="28">
        <v>38565</v>
      </c>
      <c r="D287" s="7">
        <v>0.3611111111111111</v>
      </c>
      <c r="E287" s="1">
        <v>0.1</v>
      </c>
      <c r="F287" s="1" t="s">
        <v>57</v>
      </c>
      <c r="G287" s="1" t="s">
        <v>1321</v>
      </c>
      <c r="H287" s="27" t="s">
        <v>886</v>
      </c>
      <c r="I287" s="27" t="s">
        <v>887</v>
      </c>
      <c r="J287" s="27" t="s">
        <v>888</v>
      </c>
      <c r="K287" s="2">
        <v>0.75</v>
      </c>
      <c r="L287" s="2">
        <v>0.25</v>
      </c>
      <c r="M287" s="27">
        <v>381200</v>
      </c>
      <c r="N287" s="27">
        <v>408500</v>
      </c>
      <c r="O287" s="27">
        <v>452100</v>
      </c>
      <c r="P287" s="27">
        <v>382000</v>
      </c>
      <c r="Q287" s="29"/>
      <c r="R287" s="29"/>
      <c r="S287" s="29"/>
      <c r="T287" s="29"/>
      <c r="U287" s="29"/>
      <c r="V287" s="29"/>
      <c r="W287" s="29"/>
      <c r="X287" s="29"/>
      <c r="Y287" s="29"/>
      <c r="Z287" s="29"/>
      <c r="AA287" s="29"/>
      <c r="AB287" s="29"/>
      <c r="AC287" s="2">
        <f t="shared" si="108"/>
        <v>405950</v>
      </c>
      <c r="AD287" s="2">
        <f t="shared" si="109"/>
        <v>33279.072503101204</v>
      </c>
      <c r="AE287" s="2">
        <f t="shared" si="110"/>
        <v>4</v>
      </c>
      <c r="AF287" s="27">
        <v>3329500</v>
      </c>
      <c r="AG287" s="27">
        <v>2849200</v>
      </c>
      <c r="AH287" s="27">
        <v>3195500</v>
      </c>
      <c r="AI287" s="27">
        <v>3176300</v>
      </c>
      <c r="AJ287" s="2">
        <f t="shared" si="111"/>
        <v>3137625</v>
      </c>
      <c r="AK287" s="2">
        <f t="shared" si="112"/>
        <v>204001.85252426835</v>
      </c>
      <c r="AL287" s="2">
        <f t="shared" si="113"/>
        <v>4</v>
      </c>
      <c r="AM287" s="2">
        <f t="shared" si="114"/>
        <v>1.1151213590480568E+20</v>
      </c>
      <c r="AN287" s="2">
        <f t="shared" si="115"/>
        <v>3.6090467787888157E+19</v>
      </c>
      <c r="AO287" s="2">
        <f t="shared" si="116"/>
        <v>3</v>
      </c>
      <c r="AP287" s="2">
        <f t="shared" si="117"/>
        <v>27.570265681098697</v>
      </c>
      <c r="AQ287" s="2">
        <f t="shared" si="118"/>
        <v>0.76489232840434507</v>
      </c>
      <c r="AR287" s="3" t="str">
        <f t="shared" si="119"/>
        <v>Nontoxic</v>
      </c>
      <c r="AS287" s="2">
        <f t="shared" si="120"/>
        <v>772.90922527404848</v>
      </c>
      <c r="AT287" s="26" t="s">
        <v>884</v>
      </c>
      <c r="AU287" s="4" t="s">
        <v>666</v>
      </c>
      <c r="AV287" s="2">
        <f t="shared" si="121"/>
        <v>3</v>
      </c>
      <c r="AW287" s="2">
        <f t="shared" si="122"/>
        <v>3</v>
      </c>
      <c r="AX287" s="2">
        <f t="shared" si="123"/>
        <v>1107496666.6666667</v>
      </c>
      <c r="AY287" s="2">
        <f t="shared" si="124"/>
        <v>41616755833.333336</v>
      </c>
      <c r="AZ287" s="2">
        <f t="shared" si="125"/>
        <v>21362126250</v>
      </c>
      <c r="BA287" s="2">
        <f t="shared" si="126"/>
        <v>1.1666666666666667</v>
      </c>
      <c r="BB287" s="2">
        <f t="shared" si="127"/>
        <v>5.8953446269124949</v>
      </c>
      <c r="BC287" s="2">
        <v>6.6349999999999998</v>
      </c>
      <c r="BD287" s="2" t="str">
        <f t="shared" si="128"/>
        <v>Same Var</v>
      </c>
      <c r="BE287" s="2">
        <f t="shared" si="129"/>
        <v>9.6781632902459052E-8</v>
      </c>
      <c r="BF287" s="2" t="str">
        <f t="shared" si="130"/>
        <v>NS</v>
      </c>
      <c r="BG287" s="2" t="str">
        <f t="shared" si="131"/>
        <v>NS</v>
      </c>
      <c r="BH287" s="2" t="str">
        <f t="shared" si="132"/>
        <v/>
      </c>
      <c r="BI287" s="2" t="str">
        <f t="shared" si="133"/>
        <v/>
      </c>
      <c r="BJ287" s="2" t="str">
        <f t="shared" si="134"/>
        <v/>
      </c>
    </row>
    <row r="288" spans="1:62" x14ac:dyDescent="0.2">
      <c r="A288" s="1" t="s">
        <v>926</v>
      </c>
      <c r="B288" s="27" t="s">
        <v>1335</v>
      </c>
      <c r="C288" s="28">
        <v>38565</v>
      </c>
      <c r="D288" s="7">
        <v>0.41666666666666669</v>
      </c>
      <c r="E288" s="1">
        <v>0.1</v>
      </c>
      <c r="F288" s="1" t="s">
        <v>57</v>
      </c>
      <c r="G288" s="1" t="s">
        <v>1321</v>
      </c>
      <c r="H288" s="27" t="s">
        <v>886</v>
      </c>
      <c r="I288" s="27" t="s">
        <v>887</v>
      </c>
      <c r="J288" s="27" t="s">
        <v>888</v>
      </c>
      <c r="K288" s="2">
        <v>0.75</v>
      </c>
      <c r="L288" s="2">
        <v>0.25</v>
      </c>
      <c r="M288" s="27">
        <v>381200</v>
      </c>
      <c r="N288" s="27">
        <v>408500</v>
      </c>
      <c r="O288" s="27">
        <v>452100</v>
      </c>
      <c r="P288" s="27">
        <v>382000</v>
      </c>
      <c r="Q288" s="29"/>
      <c r="R288" s="29"/>
      <c r="S288" s="29"/>
      <c r="T288" s="29"/>
      <c r="U288" s="29"/>
      <c r="V288" s="29"/>
      <c r="W288" s="29"/>
      <c r="X288" s="29"/>
      <c r="Y288" s="29"/>
      <c r="Z288" s="29"/>
      <c r="AA288" s="29"/>
      <c r="AB288" s="29"/>
      <c r="AC288" s="2">
        <f t="shared" si="108"/>
        <v>405950</v>
      </c>
      <c r="AD288" s="2">
        <f t="shared" si="109"/>
        <v>33279.072503101204</v>
      </c>
      <c r="AE288" s="2">
        <f t="shared" si="110"/>
        <v>4</v>
      </c>
      <c r="AF288" s="27">
        <v>3540400</v>
      </c>
      <c r="AG288" s="27">
        <v>4028600</v>
      </c>
      <c r="AH288" s="27">
        <v>3585000</v>
      </c>
      <c r="AI288" s="27">
        <v>3769200</v>
      </c>
      <c r="AJ288" s="2">
        <f t="shared" si="111"/>
        <v>3730800</v>
      </c>
      <c r="AK288" s="2">
        <f t="shared" si="112"/>
        <v>221862.72031746717</v>
      </c>
      <c r="AL288" s="2">
        <f t="shared" si="113"/>
        <v>4</v>
      </c>
      <c r="AM288" s="2">
        <f t="shared" si="114"/>
        <v>1.5528919123980989E+20</v>
      </c>
      <c r="AN288" s="2">
        <f t="shared" si="115"/>
        <v>5.0485382912467878E+19</v>
      </c>
      <c r="AO288" s="2">
        <f t="shared" si="116"/>
        <v>3</v>
      </c>
      <c r="AP288" s="2">
        <f t="shared" si="117"/>
        <v>30.69338821469206</v>
      </c>
      <c r="AQ288" s="2">
        <f t="shared" si="118"/>
        <v>0.76489232840434507</v>
      </c>
      <c r="AR288" s="3" t="str">
        <f t="shared" si="119"/>
        <v>Nontoxic</v>
      </c>
      <c r="AS288" s="2">
        <f t="shared" si="120"/>
        <v>919.0294371227983</v>
      </c>
      <c r="AT288" s="26" t="s">
        <v>884</v>
      </c>
      <c r="AU288" s="4" t="s">
        <v>666</v>
      </c>
      <c r="AV288" s="2">
        <f t="shared" si="121"/>
        <v>3</v>
      </c>
      <c r="AW288" s="2">
        <f t="shared" si="122"/>
        <v>3</v>
      </c>
      <c r="AX288" s="2">
        <f t="shared" si="123"/>
        <v>1107496666.6666667</v>
      </c>
      <c r="AY288" s="2">
        <f t="shared" si="124"/>
        <v>49223066666.666664</v>
      </c>
      <c r="AZ288" s="2">
        <f t="shared" si="125"/>
        <v>25165281666.666668</v>
      </c>
      <c r="BA288" s="2">
        <f t="shared" si="126"/>
        <v>1.1666666666666667</v>
      </c>
      <c r="BB288" s="2">
        <f t="shared" si="127"/>
        <v>6.3063414114454783</v>
      </c>
      <c r="BC288" s="2">
        <v>6.6349999999999998</v>
      </c>
      <c r="BD288" s="2" t="str">
        <f t="shared" si="128"/>
        <v>Same Var</v>
      </c>
      <c r="BE288" s="2">
        <f t="shared" si="129"/>
        <v>4.888741021972143E-8</v>
      </c>
      <c r="BF288" s="2" t="str">
        <f t="shared" si="130"/>
        <v>NS</v>
      </c>
      <c r="BG288" s="2" t="str">
        <f t="shared" si="131"/>
        <v>NS</v>
      </c>
      <c r="BH288" s="2" t="str">
        <f t="shared" si="132"/>
        <v/>
      </c>
      <c r="BI288" s="2" t="str">
        <f t="shared" si="133"/>
        <v/>
      </c>
      <c r="BJ288" s="2" t="str">
        <f t="shared" si="134"/>
        <v/>
      </c>
    </row>
    <row r="289" spans="1:62" x14ac:dyDescent="0.2">
      <c r="A289" s="1" t="s">
        <v>926</v>
      </c>
      <c r="B289" s="27" t="s">
        <v>1270</v>
      </c>
      <c r="C289" s="28">
        <v>39141</v>
      </c>
      <c r="D289" s="7">
        <v>0.36805555555555558</v>
      </c>
      <c r="E289" s="1">
        <v>0.1</v>
      </c>
      <c r="F289" s="1" t="s">
        <v>57</v>
      </c>
      <c r="G289" s="1" t="s">
        <v>1272</v>
      </c>
      <c r="H289" s="27" t="s">
        <v>886</v>
      </c>
      <c r="I289" s="27" t="s">
        <v>887</v>
      </c>
      <c r="J289" s="27" t="s">
        <v>888</v>
      </c>
      <c r="K289" s="2">
        <v>0.75</v>
      </c>
      <c r="L289" s="2">
        <v>0.25</v>
      </c>
      <c r="M289" s="27">
        <v>1348000</v>
      </c>
      <c r="N289" s="27">
        <v>1284000</v>
      </c>
      <c r="O289" s="27">
        <v>1268000</v>
      </c>
      <c r="P289" s="27">
        <v>1296000</v>
      </c>
      <c r="Q289" s="29"/>
      <c r="R289" s="29"/>
      <c r="S289" s="29"/>
      <c r="T289" s="29"/>
      <c r="U289" s="29"/>
      <c r="V289" s="29"/>
      <c r="W289" s="29"/>
      <c r="X289" s="29"/>
      <c r="Y289" s="29"/>
      <c r="Z289" s="29"/>
      <c r="AA289" s="29"/>
      <c r="AB289" s="29"/>
      <c r="AC289" s="2">
        <f t="shared" si="108"/>
        <v>1299000</v>
      </c>
      <c r="AD289" s="2">
        <f t="shared" si="109"/>
        <v>34621.765793596758</v>
      </c>
      <c r="AE289" s="2">
        <f t="shared" si="110"/>
        <v>4</v>
      </c>
      <c r="AF289" s="27">
        <v>1961000</v>
      </c>
      <c r="AG289" s="27">
        <v>1863000</v>
      </c>
      <c r="AH289" s="27">
        <v>1431000</v>
      </c>
      <c r="AI289" s="27">
        <v>1377000</v>
      </c>
      <c r="AJ289" s="2">
        <f t="shared" si="111"/>
        <v>1658000</v>
      </c>
      <c r="AK289" s="2">
        <f t="shared" si="112"/>
        <v>296829.91762960824</v>
      </c>
      <c r="AL289" s="2">
        <f t="shared" si="113"/>
        <v>4</v>
      </c>
      <c r="AM289" s="2">
        <f t="shared" si="114"/>
        <v>4.9264299469140643E+20</v>
      </c>
      <c r="AN289" s="2">
        <f t="shared" si="115"/>
        <v>1.6173904743880216E+20</v>
      </c>
      <c r="AO289" s="2">
        <f t="shared" si="116"/>
        <v>3</v>
      </c>
      <c r="AP289" s="2">
        <f t="shared" si="117"/>
        <v>4.5894882408567437</v>
      </c>
      <c r="AQ289" s="2">
        <f t="shared" si="118"/>
        <v>0.76489232840434507</v>
      </c>
      <c r="AR289" s="3" t="str">
        <f t="shared" si="119"/>
        <v>Nontoxic</v>
      </c>
      <c r="AS289" s="2">
        <f t="shared" si="120"/>
        <v>127.63664357197844</v>
      </c>
      <c r="AT289" s="26" t="s">
        <v>884</v>
      </c>
      <c r="AU289" s="4" t="s">
        <v>666</v>
      </c>
      <c r="AV289" s="2">
        <f t="shared" si="121"/>
        <v>3</v>
      </c>
      <c r="AW289" s="2">
        <f t="shared" si="122"/>
        <v>3</v>
      </c>
      <c r="AX289" s="2">
        <f t="shared" si="123"/>
        <v>1198666666.6666665</v>
      </c>
      <c r="AY289" s="2">
        <f t="shared" si="124"/>
        <v>88108000000.000015</v>
      </c>
      <c r="AZ289" s="2">
        <f t="shared" si="125"/>
        <v>44653333333.333344</v>
      </c>
      <c r="BA289" s="2">
        <f t="shared" si="126"/>
        <v>1.1666666666666667</v>
      </c>
      <c r="BB289" s="2">
        <f t="shared" si="127"/>
        <v>7.5550750864781628</v>
      </c>
      <c r="BC289" s="2">
        <v>6.6349999999999998</v>
      </c>
      <c r="BD289" s="2" t="str">
        <f t="shared" si="128"/>
        <v>Sig Diff Var</v>
      </c>
      <c r="BE289" s="2">
        <f t="shared" si="129"/>
        <v>4.6683711229644397E-2</v>
      </c>
      <c r="BF289" s="2" t="str">
        <f t="shared" si="130"/>
        <v>NS</v>
      </c>
      <c r="BG289" s="2" t="str">
        <f t="shared" si="131"/>
        <v>NS</v>
      </c>
      <c r="BH289" s="2" t="str">
        <f t="shared" si="132"/>
        <v/>
      </c>
      <c r="BI289" s="2" t="str">
        <f t="shared" si="133"/>
        <v/>
      </c>
      <c r="BJ289" s="2" t="str">
        <f t="shared" si="134"/>
        <v/>
      </c>
    </row>
    <row r="290" spans="1:62" x14ac:dyDescent="0.2">
      <c r="A290" s="1" t="s">
        <v>926</v>
      </c>
      <c r="B290" s="27" t="s">
        <v>1282</v>
      </c>
      <c r="C290" s="28">
        <v>39141</v>
      </c>
      <c r="D290" s="7">
        <v>0.68055555555555558</v>
      </c>
      <c r="E290" s="1">
        <v>0.1</v>
      </c>
      <c r="F290" s="1" t="s">
        <v>57</v>
      </c>
      <c r="G290" s="1" t="s">
        <v>1272</v>
      </c>
      <c r="H290" s="27" t="s">
        <v>886</v>
      </c>
      <c r="I290" s="27" t="s">
        <v>887</v>
      </c>
      <c r="J290" s="27" t="s">
        <v>888</v>
      </c>
      <c r="K290" s="2">
        <v>0.75</v>
      </c>
      <c r="L290" s="2">
        <v>0.25</v>
      </c>
      <c r="M290" s="27">
        <v>1348000</v>
      </c>
      <c r="N290" s="27">
        <v>1284000</v>
      </c>
      <c r="O290" s="27">
        <v>1268000</v>
      </c>
      <c r="P290" s="27">
        <v>1296000</v>
      </c>
      <c r="Q290" s="29"/>
      <c r="R290" s="29"/>
      <c r="S290" s="29"/>
      <c r="T290" s="29"/>
      <c r="U290" s="29"/>
      <c r="V290" s="29"/>
      <c r="W290" s="29"/>
      <c r="X290" s="29"/>
      <c r="Y290" s="29"/>
      <c r="Z290" s="29"/>
      <c r="AA290" s="29"/>
      <c r="AB290" s="29"/>
      <c r="AC290" s="2">
        <f t="shared" si="108"/>
        <v>1299000</v>
      </c>
      <c r="AD290" s="2">
        <f t="shared" si="109"/>
        <v>34621.765793596758</v>
      </c>
      <c r="AE290" s="2">
        <f t="shared" si="110"/>
        <v>4</v>
      </c>
      <c r="AF290" s="27">
        <v>1617000</v>
      </c>
      <c r="AG290" s="27">
        <v>1801000</v>
      </c>
      <c r="AH290" s="27">
        <v>1450000</v>
      </c>
      <c r="AI290" s="27">
        <v>2017000</v>
      </c>
      <c r="AJ290" s="2">
        <f t="shared" si="111"/>
        <v>1721250</v>
      </c>
      <c r="AK290" s="2">
        <f t="shared" si="112"/>
        <v>243770.89654017356</v>
      </c>
      <c r="AL290" s="2">
        <f t="shared" si="113"/>
        <v>4</v>
      </c>
      <c r="AM290" s="2">
        <f t="shared" si="114"/>
        <v>2.2573935639062499E+20</v>
      </c>
      <c r="AN290" s="2">
        <f t="shared" si="115"/>
        <v>7.3577002106770833E+19</v>
      </c>
      <c r="AO290" s="2">
        <f t="shared" si="116"/>
        <v>3</v>
      </c>
      <c r="AP290" s="2">
        <f t="shared" si="117"/>
        <v>6.0942291644538269</v>
      </c>
      <c r="AQ290" s="2">
        <f t="shared" si="118"/>
        <v>0.76489232840434507</v>
      </c>
      <c r="AR290" s="3" t="str">
        <f t="shared" si="119"/>
        <v>Nontoxic</v>
      </c>
      <c r="AS290" s="2">
        <f t="shared" si="120"/>
        <v>132.50577367205543</v>
      </c>
      <c r="AT290" s="26" t="s">
        <v>884</v>
      </c>
      <c r="AU290" s="4" t="s">
        <v>666</v>
      </c>
      <c r="AV290" s="2">
        <f t="shared" si="121"/>
        <v>3</v>
      </c>
      <c r="AW290" s="2">
        <f t="shared" si="122"/>
        <v>3</v>
      </c>
      <c r="AX290" s="2">
        <f t="shared" si="123"/>
        <v>1198666666.6666665</v>
      </c>
      <c r="AY290" s="2">
        <f t="shared" si="124"/>
        <v>59424250000</v>
      </c>
      <c r="AZ290" s="2">
        <f t="shared" si="125"/>
        <v>30311458333.333332</v>
      </c>
      <c r="BA290" s="2">
        <f t="shared" si="126"/>
        <v>1.1666666666666667</v>
      </c>
      <c r="BB290" s="2">
        <f t="shared" si="127"/>
        <v>6.5755012822329491</v>
      </c>
      <c r="BC290" s="2">
        <v>6.6349999999999998</v>
      </c>
      <c r="BD290" s="2" t="str">
        <f t="shared" si="128"/>
        <v>Same Var</v>
      </c>
      <c r="BE290" s="2">
        <f t="shared" si="129"/>
        <v>6.9864626227693905E-3</v>
      </c>
      <c r="BF290" s="2" t="str">
        <f t="shared" si="130"/>
        <v>NS</v>
      </c>
      <c r="BG290" s="2" t="str">
        <f t="shared" si="131"/>
        <v>NS</v>
      </c>
      <c r="BH290" s="2" t="str">
        <f t="shared" si="132"/>
        <v/>
      </c>
      <c r="BI290" s="2" t="str">
        <f t="shared" si="133"/>
        <v/>
      </c>
      <c r="BJ290" s="2" t="str">
        <f t="shared" si="134"/>
        <v/>
      </c>
    </row>
    <row r="291" spans="1:62" x14ac:dyDescent="0.2">
      <c r="A291" s="1" t="s">
        <v>926</v>
      </c>
      <c r="B291" s="27" t="s">
        <v>1293</v>
      </c>
      <c r="C291" s="28">
        <v>39141</v>
      </c>
      <c r="D291" s="7">
        <v>0.61805555555555558</v>
      </c>
      <c r="E291" s="1">
        <v>0.1</v>
      </c>
      <c r="F291" s="1" t="s">
        <v>57</v>
      </c>
      <c r="G291" s="1" t="s">
        <v>1272</v>
      </c>
      <c r="H291" s="27" t="s">
        <v>886</v>
      </c>
      <c r="I291" s="27" t="s">
        <v>887</v>
      </c>
      <c r="J291" s="27" t="s">
        <v>888</v>
      </c>
      <c r="K291" s="2">
        <v>0.75</v>
      </c>
      <c r="L291" s="2">
        <v>0.25</v>
      </c>
      <c r="M291" s="27">
        <v>1348000</v>
      </c>
      <c r="N291" s="27">
        <v>1284000</v>
      </c>
      <c r="O291" s="27">
        <v>1268000</v>
      </c>
      <c r="P291" s="27">
        <v>1296000</v>
      </c>
      <c r="Q291" s="29"/>
      <c r="R291" s="29"/>
      <c r="S291" s="29"/>
      <c r="T291" s="29"/>
      <c r="U291" s="29"/>
      <c r="V291" s="29"/>
      <c r="W291" s="29"/>
      <c r="X291" s="29"/>
      <c r="Y291" s="29"/>
      <c r="Z291" s="29"/>
      <c r="AA291" s="29"/>
      <c r="AB291" s="29"/>
      <c r="AC291" s="2">
        <f t="shared" si="108"/>
        <v>1299000</v>
      </c>
      <c r="AD291" s="2">
        <f t="shared" si="109"/>
        <v>34621.765793596758</v>
      </c>
      <c r="AE291" s="2">
        <f t="shared" si="110"/>
        <v>4</v>
      </c>
      <c r="AF291" s="27">
        <v>1997000</v>
      </c>
      <c r="AG291" s="27">
        <v>1832000</v>
      </c>
      <c r="AH291" s="27">
        <v>1622000</v>
      </c>
      <c r="AI291" s="27">
        <v>1639000</v>
      </c>
      <c r="AJ291" s="2">
        <f t="shared" si="111"/>
        <v>1772500</v>
      </c>
      <c r="AK291" s="2">
        <f t="shared" si="112"/>
        <v>177400.67643613988</v>
      </c>
      <c r="AL291" s="2">
        <f t="shared" si="113"/>
        <v>4</v>
      </c>
      <c r="AM291" s="2">
        <f t="shared" si="114"/>
        <v>6.4582318597656232E+19</v>
      </c>
      <c r="AN291" s="2">
        <f t="shared" si="115"/>
        <v>2.0643301126302081E+19</v>
      </c>
      <c r="AO291" s="2">
        <f t="shared" si="116"/>
        <v>3</v>
      </c>
      <c r="AP291" s="2">
        <f t="shared" si="117"/>
        <v>8.9045201092197388</v>
      </c>
      <c r="AQ291" s="2">
        <f t="shared" si="118"/>
        <v>0.76489232840434507</v>
      </c>
      <c r="AR291" s="3" t="str">
        <f t="shared" si="119"/>
        <v>Nontoxic</v>
      </c>
      <c r="AS291" s="2">
        <f t="shared" si="120"/>
        <v>136.45111624326404</v>
      </c>
      <c r="AT291" s="26" t="s">
        <v>884</v>
      </c>
      <c r="AU291" s="4" t="s">
        <v>666</v>
      </c>
      <c r="AV291" s="2">
        <f t="shared" si="121"/>
        <v>3</v>
      </c>
      <c r="AW291" s="2">
        <f t="shared" si="122"/>
        <v>3</v>
      </c>
      <c r="AX291" s="2">
        <f t="shared" si="123"/>
        <v>1198666666.6666665</v>
      </c>
      <c r="AY291" s="2">
        <f t="shared" si="124"/>
        <v>31470999999.999996</v>
      </c>
      <c r="AZ291" s="2">
        <f t="shared" si="125"/>
        <v>16334833333.33333</v>
      </c>
      <c r="BA291" s="2">
        <f t="shared" si="126"/>
        <v>1.1666666666666667</v>
      </c>
      <c r="BB291" s="2">
        <f t="shared" si="127"/>
        <v>5.0305458062914568</v>
      </c>
      <c r="BC291" s="2">
        <v>6.6349999999999998</v>
      </c>
      <c r="BD291" s="2" t="str">
        <f t="shared" si="128"/>
        <v>Same Var</v>
      </c>
      <c r="BE291" s="2">
        <f t="shared" si="129"/>
        <v>9.6979999031729207E-4</v>
      </c>
      <c r="BF291" s="2" t="str">
        <f t="shared" si="130"/>
        <v>NS</v>
      </c>
      <c r="BG291" s="2" t="str">
        <f t="shared" si="131"/>
        <v>NS</v>
      </c>
      <c r="BH291" s="2" t="str">
        <f t="shared" si="132"/>
        <v/>
      </c>
      <c r="BI291" s="2" t="str">
        <f t="shared" si="133"/>
        <v/>
      </c>
      <c r="BJ291" s="2" t="str">
        <f t="shared" si="134"/>
        <v/>
      </c>
    </row>
    <row r="292" spans="1:62" x14ac:dyDescent="0.2">
      <c r="A292" s="1" t="s">
        <v>926</v>
      </c>
      <c r="B292" s="27" t="s">
        <v>1298</v>
      </c>
      <c r="C292" s="28">
        <v>39141</v>
      </c>
      <c r="D292" s="7">
        <v>0.50694444444444442</v>
      </c>
      <c r="E292" s="1">
        <v>0.1</v>
      </c>
      <c r="F292" s="1" t="s">
        <v>57</v>
      </c>
      <c r="G292" s="1" t="s">
        <v>1272</v>
      </c>
      <c r="H292" s="27" t="s">
        <v>886</v>
      </c>
      <c r="I292" s="27" t="s">
        <v>887</v>
      </c>
      <c r="J292" s="27" t="s">
        <v>888</v>
      </c>
      <c r="K292" s="2">
        <v>0.75</v>
      </c>
      <c r="L292" s="2">
        <v>0.25</v>
      </c>
      <c r="M292" s="27">
        <v>1348000</v>
      </c>
      <c r="N292" s="27">
        <v>1284000</v>
      </c>
      <c r="O292" s="27">
        <v>1268000</v>
      </c>
      <c r="P292" s="27">
        <v>1296000</v>
      </c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">
        <f t="shared" si="108"/>
        <v>1299000</v>
      </c>
      <c r="AD292" s="2">
        <f t="shared" si="109"/>
        <v>34621.765793596758</v>
      </c>
      <c r="AE292" s="2">
        <f t="shared" si="110"/>
        <v>4</v>
      </c>
      <c r="AF292" s="27">
        <v>1535000</v>
      </c>
      <c r="AG292" s="27">
        <v>1642000</v>
      </c>
      <c r="AH292" s="27">
        <v>1651000</v>
      </c>
      <c r="AI292" s="27">
        <v>1422000</v>
      </c>
      <c r="AJ292" s="2">
        <f t="shared" si="111"/>
        <v>1562500</v>
      </c>
      <c r="AK292" s="2">
        <f t="shared" si="112"/>
        <v>107469.3754828168</v>
      </c>
      <c r="AL292" s="2">
        <f t="shared" si="113"/>
        <v>4</v>
      </c>
      <c r="AM292" s="2">
        <f t="shared" si="114"/>
        <v>9.3390086671006925E+18</v>
      </c>
      <c r="AN292" s="2">
        <f t="shared" si="115"/>
        <v>2.7885294411168978E+18</v>
      </c>
      <c r="AO292" s="2">
        <f t="shared" si="116"/>
        <v>3</v>
      </c>
      <c r="AP292" s="2">
        <f t="shared" si="117"/>
        <v>10.641105310363056</v>
      </c>
      <c r="AQ292" s="2">
        <f t="shared" si="118"/>
        <v>0.76489232840434507</v>
      </c>
      <c r="AR292" s="3" t="str">
        <f t="shared" si="119"/>
        <v>Nontoxic</v>
      </c>
      <c r="AS292" s="2">
        <f t="shared" si="120"/>
        <v>120.28483448806774</v>
      </c>
      <c r="AT292" s="26" t="s">
        <v>884</v>
      </c>
      <c r="AU292" s="4" t="s">
        <v>666</v>
      </c>
      <c r="AV292" s="2">
        <f t="shared" si="121"/>
        <v>3</v>
      </c>
      <c r="AW292" s="2">
        <f t="shared" si="122"/>
        <v>3</v>
      </c>
      <c r="AX292" s="2">
        <f t="shared" si="123"/>
        <v>1198666666.6666665</v>
      </c>
      <c r="AY292" s="2">
        <f t="shared" si="124"/>
        <v>11549666666.666666</v>
      </c>
      <c r="AZ292" s="2">
        <f t="shared" si="125"/>
        <v>6374166666.666667</v>
      </c>
      <c r="BA292" s="2">
        <f t="shared" si="126"/>
        <v>1.1666666666666667</v>
      </c>
      <c r="BB292" s="2">
        <f t="shared" si="127"/>
        <v>2.7685036867572013</v>
      </c>
      <c r="BC292" s="2">
        <v>6.6349999999999998</v>
      </c>
      <c r="BD292" s="2" t="str">
        <f t="shared" si="128"/>
        <v>Same Var</v>
      </c>
      <c r="BE292" s="2">
        <f t="shared" si="129"/>
        <v>1.7201948795322781E-3</v>
      </c>
      <c r="BF292" s="2" t="str">
        <f t="shared" si="130"/>
        <v>NS</v>
      </c>
      <c r="BG292" s="2" t="str">
        <f t="shared" si="131"/>
        <v>NS</v>
      </c>
      <c r="BH292" s="2" t="str">
        <f t="shared" si="132"/>
        <v/>
      </c>
      <c r="BI292" s="2" t="str">
        <f t="shared" si="133"/>
        <v/>
      </c>
      <c r="BJ292" s="2" t="str">
        <f t="shared" si="134"/>
        <v/>
      </c>
    </row>
    <row r="293" spans="1:62" x14ac:dyDescent="0.2">
      <c r="A293" s="1" t="s">
        <v>142</v>
      </c>
      <c r="B293" s="27" t="s">
        <v>504</v>
      </c>
      <c r="C293" s="28">
        <v>39170</v>
      </c>
      <c r="D293" s="7">
        <v>0.35833333333333334</v>
      </c>
      <c r="E293" s="1">
        <v>0.1</v>
      </c>
      <c r="F293" s="1" t="s">
        <v>57</v>
      </c>
      <c r="G293" s="1" t="s">
        <v>1230</v>
      </c>
      <c r="H293" s="27" t="s">
        <v>886</v>
      </c>
      <c r="I293" s="27" t="s">
        <v>887</v>
      </c>
      <c r="J293" s="27" t="s">
        <v>888</v>
      </c>
      <c r="K293" s="2">
        <v>0.75</v>
      </c>
      <c r="L293" s="2">
        <v>0.25</v>
      </c>
      <c r="M293" s="27">
        <v>1530000</v>
      </c>
      <c r="N293" s="27">
        <v>1530000</v>
      </c>
      <c r="O293" s="27">
        <v>1590000</v>
      </c>
      <c r="P293" s="29"/>
      <c r="Q293" s="29"/>
      <c r="R293" s="29"/>
      <c r="S293" s="29"/>
      <c r="T293" s="29"/>
      <c r="U293" s="29"/>
      <c r="V293" s="29"/>
      <c r="W293" s="29"/>
      <c r="X293" s="29"/>
      <c r="Y293" s="29"/>
      <c r="Z293" s="29"/>
      <c r="AA293" s="29"/>
      <c r="AB293" s="29"/>
      <c r="AC293" s="2">
        <f t="shared" si="108"/>
        <v>1550000</v>
      </c>
      <c r="AD293" s="2">
        <f t="shared" si="109"/>
        <v>34641.016151377546</v>
      </c>
      <c r="AE293" s="2">
        <f t="shared" si="110"/>
        <v>3</v>
      </c>
      <c r="AF293" s="27">
        <v>3860000</v>
      </c>
      <c r="AG293" s="27">
        <v>3780000</v>
      </c>
      <c r="AH293" s="27">
        <v>3920000</v>
      </c>
      <c r="AI293" s="29"/>
      <c r="AJ293" s="2">
        <f t="shared" si="111"/>
        <v>3853333.3333333335</v>
      </c>
      <c r="AK293" s="2">
        <f t="shared" si="112"/>
        <v>70237.691685684928</v>
      </c>
      <c r="AL293" s="2">
        <f t="shared" si="113"/>
        <v>3</v>
      </c>
      <c r="AM293" s="2">
        <f t="shared" si="114"/>
        <v>3.4948225308641981E+18</v>
      </c>
      <c r="AN293" s="2">
        <f t="shared" si="115"/>
        <v>1.3774112654320991E+18</v>
      </c>
      <c r="AO293" s="2">
        <f t="shared" si="116"/>
        <v>3</v>
      </c>
      <c r="AP293" s="2">
        <f t="shared" si="117"/>
        <v>62.234401484092459</v>
      </c>
      <c r="AQ293" s="2">
        <f t="shared" si="118"/>
        <v>0.76489232840434507</v>
      </c>
      <c r="AR293" s="3" t="str">
        <f t="shared" si="119"/>
        <v>Nontoxic</v>
      </c>
      <c r="AS293" s="2">
        <f t="shared" si="120"/>
        <v>248.60215053763443</v>
      </c>
      <c r="AT293" s="26" t="s">
        <v>884</v>
      </c>
      <c r="AU293" s="4" t="s">
        <v>666</v>
      </c>
      <c r="AV293" s="2">
        <f t="shared" si="121"/>
        <v>2</v>
      </c>
      <c r="AW293" s="2">
        <f t="shared" si="122"/>
        <v>2</v>
      </c>
      <c r="AX293" s="2">
        <f t="shared" si="123"/>
        <v>1200000000</v>
      </c>
      <c r="AY293" s="2">
        <f t="shared" si="124"/>
        <v>4933333333.333334</v>
      </c>
      <c r="AZ293" s="2">
        <f t="shared" si="125"/>
        <v>3066666666.666667</v>
      </c>
      <c r="BA293" s="2">
        <f t="shared" si="126"/>
        <v>1.25</v>
      </c>
      <c r="BB293" s="2">
        <f t="shared" si="127"/>
        <v>0.74055350700457434</v>
      </c>
      <c r="BC293" s="2">
        <v>6.6349999999999998</v>
      </c>
      <c r="BD293" s="2" t="str">
        <f t="shared" si="128"/>
        <v>Same Var</v>
      </c>
      <c r="BE293" s="2">
        <f t="shared" si="129"/>
        <v>4.4435473835247001E-7</v>
      </c>
      <c r="BF293" s="2" t="str">
        <f t="shared" si="130"/>
        <v>NS</v>
      </c>
      <c r="BG293" s="2" t="str">
        <f t="shared" si="131"/>
        <v>NS</v>
      </c>
      <c r="BH293" s="2" t="str">
        <f t="shared" si="132"/>
        <v/>
      </c>
      <c r="BI293" s="2" t="str">
        <f t="shared" si="133"/>
        <v/>
      </c>
      <c r="BJ293" s="2" t="str">
        <f t="shared" si="134"/>
        <v/>
      </c>
    </row>
    <row r="294" spans="1:62" x14ac:dyDescent="0.2">
      <c r="A294" s="1" t="s">
        <v>142</v>
      </c>
      <c r="B294" s="27" t="s">
        <v>516</v>
      </c>
      <c r="C294" s="28">
        <v>39170</v>
      </c>
      <c r="D294" s="7">
        <v>0.60347222222222219</v>
      </c>
      <c r="E294" s="1">
        <v>0.1</v>
      </c>
      <c r="F294" s="1" t="s">
        <v>57</v>
      </c>
      <c r="G294" s="1" t="s">
        <v>1230</v>
      </c>
      <c r="H294" s="27" t="s">
        <v>886</v>
      </c>
      <c r="I294" s="27" t="s">
        <v>887</v>
      </c>
      <c r="J294" s="27" t="s">
        <v>888</v>
      </c>
      <c r="K294" s="2">
        <v>0.75</v>
      </c>
      <c r="L294" s="2">
        <v>0.25</v>
      </c>
      <c r="M294" s="27">
        <v>1530000</v>
      </c>
      <c r="N294" s="27">
        <v>1530000</v>
      </c>
      <c r="O294" s="27">
        <v>1590000</v>
      </c>
      <c r="P294" s="29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">
        <f t="shared" si="108"/>
        <v>1550000</v>
      </c>
      <c r="AD294" s="2">
        <f t="shared" si="109"/>
        <v>34641.016151377546</v>
      </c>
      <c r="AE294" s="2">
        <f t="shared" si="110"/>
        <v>3</v>
      </c>
      <c r="AF294" s="27">
        <v>4090000</v>
      </c>
      <c r="AG294" s="27">
        <v>3950000</v>
      </c>
      <c r="AH294" s="27">
        <v>3880000</v>
      </c>
      <c r="AI294" s="29"/>
      <c r="AJ294" s="2">
        <f t="shared" si="111"/>
        <v>3973333.3333333335</v>
      </c>
      <c r="AK294" s="2">
        <f t="shared" si="112"/>
        <v>106926.76621563626</v>
      </c>
      <c r="AL294" s="2">
        <f t="shared" si="113"/>
        <v>3</v>
      </c>
      <c r="AM294" s="2">
        <f t="shared" si="114"/>
        <v>1.6290192901234565E+19</v>
      </c>
      <c r="AN294" s="2">
        <f t="shared" si="115"/>
        <v>7.2875964506172826E+18</v>
      </c>
      <c r="AO294" s="2">
        <f t="shared" si="116"/>
        <v>2</v>
      </c>
      <c r="AP294" s="2">
        <f t="shared" si="117"/>
        <v>44.243913886949336</v>
      </c>
      <c r="AQ294" s="2">
        <f t="shared" si="118"/>
        <v>0.81649658092772592</v>
      </c>
      <c r="AR294" s="3" t="str">
        <f t="shared" si="119"/>
        <v>Nontoxic</v>
      </c>
      <c r="AS294" s="2">
        <f t="shared" si="120"/>
        <v>256.3440860215054</v>
      </c>
      <c r="AT294" s="26" t="s">
        <v>884</v>
      </c>
      <c r="AU294" s="4" t="s">
        <v>666</v>
      </c>
      <c r="AV294" s="2">
        <f t="shared" si="121"/>
        <v>2</v>
      </c>
      <c r="AW294" s="2">
        <f t="shared" si="122"/>
        <v>2</v>
      </c>
      <c r="AX294" s="2">
        <f t="shared" si="123"/>
        <v>1200000000</v>
      </c>
      <c r="AY294" s="2">
        <f t="shared" si="124"/>
        <v>11433333333.333332</v>
      </c>
      <c r="AZ294" s="2">
        <f t="shared" si="125"/>
        <v>6316666666.666666</v>
      </c>
      <c r="BA294" s="2">
        <f t="shared" si="126"/>
        <v>1.25</v>
      </c>
      <c r="BB294" s="2">
        <f t="shared" si="127"/>
        <v>1.7080458614766598</v>
      </c>
      <c r="BC294" s="2">
        <v>6.6349999999999998</v>
      </c>
      <c r="BD294" s="2" t="str">
        <f t="shared" si="128"/>
        <v>Same Var</v>
      </c>
      <c r="BE294" s="2">
        <f t="shared" si="129"/>
        <v>1.5352839396589167E-6</v>
      </c>
      <c r="BF294" s="2" t="str">
        <f t="shared" si="130"/>
        <v>NS</v>
      </c>
      <c r="BG294" s="2" t="str">
        <f t="shared" si="131"/>
        <v>NS</v>
      </c>
      <c r="BH294" s="2" t="str">
        <f t="shared" si="132"/>
        <v/>
      </c>
      <c r="BI294" s="2" t="str">
        <f t="shared" si="133"/>
        <v/>
      </c>
      <c r="BJ294" s="2" t="str">
        <f t="shared" si="134"/>
        <v/>
      </c>
    </row>
    <row r="295" spans="1:62" x14ac:dyDescent="0.2">
      <c r="A295" s="1" t="s">
        <v>142</v>
      </c>
      <c r="B295" s="27" t="s">
        <v>482</v>
      </c>
      <c r="C295" s="28">
        <v>38799</v>
      </c>
      <c r="D295" s="7">
        <v>0.46180555555555558</v>
      </c>
      <c r="E295" s="1">
        <v>0.1</v>
      </c>
      <c r="F295" s="1" t="s">
        <v>57</v>
      </c>
      <c r="G295" s="1" t="s">
        <v>1104</v>
      </c>
      <c r="H295" s="27" t="s">
        <v>886</v>
      </c>
      <c r="I295" s="27" t="s">
        <v>887</v>
      </c>
      <c r="J295" s="27" t="s">
        <v>888</v>
      </c>
      <c r="K295" s="2">
        <v>0.75</v>
      </c>
      <c r="L295" s="2">
        <v>0.25</v>
      </c>
      <c r="M295" s="27">
        <v>1790000</v>
      </c>
      <c r="N295" s="27">
        <v>1850000</v>
      </c>
      <c r="O295" s="27">
        <v>1850000</v>
      </c>
      <c r="P295" s="29"/>
      <c r="Q295" s="29"/>
      <c r="R295" s="29"/>
      <c r="S295" s="29"/>
      <c r="T295" s="29"/>
      <c r="U295" s="29"/>
      <c r="V295" s="29"/>
      <c r="W295" s="29"/>
      <c r="X295" s="29"/>
      <c r="Y295" s="29"/>
      <c r="Z295" s="29"/>
      <c r="AA295" s="29"/>
      <c r="AB295" s="29"/>
      <c r="AC295" s="2">
        <f t="shared" si="108"/>
        <v>1830000</v>
      </c>
      <c r="AD295" s="2">
        <f t="shared" si="109"/>
        <v>34641.016151377546</v>
      </c>
      <c r="AE295" s="2">
        <f t="shared" si="110"/>
        <v>3</v>
      </c>
      <c r="AF295" s="27">
        <v>2640000</v>
      </c>
      <c r="AG295" s="27">
        <v>2620000</v>
      </c>
      <c r="AH295" s="27">
        <v>2680000</v>
      </c>
      <c r="AI295" s="29"/>
      <c r="AJ295" s="2">
        <f t="shared" si="111"/>
        <v>2646666.6666666665</v>
      </c>
      <c r="AK295" s="2">
        <f t="shared" si="112"/>
        <v>30550.50463303893</v>
      </c>
      <c r="AL295" s="2">
        <f t="shared" si="113"/>
        <v>3</v>
      </c>
      <c r="AM295" s="2">
        <f t="shared" si="114"/>
        <v>2.8741512345679005E+17</v>
      </c>
      <c r="AN295" s="2">
        <f t="shared" si="115"/>
        <v>7.370756172839504E+16</v>
      </c>
      <c r="AO295" s="2">
        <f t="shared" si="116"/>
        <v>4</v>
      </c>
      <c r="AP295" s="2">
        <f t="shared" si="117"/>
        <v>55.029914144737695</v>
      </c>
      <c r="AQ295" s="2">
        <f t="shared" si="118"/>
        <v>0.74069708411268287</v>
      </c>
      <c r="AR295" s="3" t="str">
        <f t="shared" si="119"/>
        <v>Nontoxic</v>
      </c>
      <c r="AS295" s="2">
        <f t="shared" si="120"/>
        <v>144.62659380692168</v>
      </c>
      <c r="AT295" s="26" t="s">
        <v>884</v>
      </c>
      <c r="AU295" s="4" t="s">
        <v>666</v>
      </c>
      <c r="AV295" s="2">
        <f t="shared" si="121"/>
        <v>2</v>
      </c>
      <c r="AW295" s="2">
        <f t="shared" si="122"/>
        <v>2</v>
      </c>
      <c r="AX295" s="2">
        <f t="shared" si="123"/>
        <v>1200000000</v>
      </c>
      <c r="AY295" s="2">
        <f t="shared" si="124"/>
        <v>933333333.33333313</v>
      </c>
      <c r="AZ295" s="2">
        <f t="shared" si="125"/>
        <v>1066666666.6666665</v>
      </c>
      <c r="BA295" s="2">
        <f t="shared" si="126"/>
        <v>1.25</v>
      </c>
      <c r="BB295" s="2">
        <f t="shared" si="127"/>
        <v>2.5197371149022273E-2</v>
      </c>
      <c r="BC295" s="2">
        <v>6.6349999999999998</v>
      </c>
      <c r="BD295" s="2" t="str">
        <f t="shared" si="128"/>
        <v>Same Var</v>
      </c>
      <c r="BE295" s="2">
        <f t="shared" si="129"/>
        <v>3.3863833976535229E-6</v>
      </c>
      <c r="BF295" s="2" t="str">
        <f t="shared" si="130"/>
        <v>NS</v>
      </c>
      <c r="BG295" s="2" t="str">
        <f t="shared" si="131"/>
        <v>NS</v>
      </c>
      <c r="BH295" s="2" t="str">
        <f t="shared" si="132"/>
        <v/>
      </c>
      <c r="BI295" s="2" t="str">
        <f t="shared" si="133"/>
        <v/>
      </c>
      <c r="BJ295" s="2" t="str">
        <f t="shared" si="134"/>
        <v/>
      </c>
    </row>
    <row r="296" spans="1:62" x14ac:dyDescent="0.2">
      <c r="A296" s="1" t="s">
        <v>142</v>
      </c>
      <c r="B296" s="27" t="s">
        <v>504</v>
      </c>
      <c r="C296" s="28">
        <v>38799</v>
      </c>
      <c r="D296" s="7">
        <v>0.3298611111111111</v>
      </c>
      <c r="E296" s="1">
        <v>0.1</v>
      </c>
      <c r="F296" s="1" t="s">
        <v>57</v>
      </c>
      <c r="G296" s="1" t="s">
        <v>1104</v>
      </c>
      <c r="H296" s="27" t="s">
        <v>886</v>
      </c>
      <c r="I296" s="27" t="s">
        <v>887</v>
      </c>
      <c r="J296" s="27" t="s">
        <v>888</v>
      </c>
      <c r="K296" s="2">
        <v>0.75</v>
      </c>
      <c r="L296" s="2">
        <v>0.25</v>
      </c>
      <c r="M296" s="27">
        <v>1790000</v>
      </c>
      <c r="N296" s="27">
        <v>1850000</v>
      </c>
      <c r="O296" s="27">
        <v>1850000</v>
      </c>
      <c r="P296" s="29"/>
      <c r="Q296" s="29"/>
      <c r="R296" s="29"/>
      <c r="S296" s="29"/>
      <c r="T296" s="29"/>
      <c r="U296" s="29"/>
      <c r="V296" s="29"/>
      <c r="W296" s="29"/>
      <c r="X296" s="29"/>
      <c r="Y296" s="29"/>
      <c r="Z296" s="29"/>
      <c r="AA296" s="29"/>
      <c r="AB296" s="29"/>
      <c r="AC296" s="2">
        <f t="shared" si="108"/>
        <v>1830000</v>
      </c>
      <c r="AD296" s="2">
        <f t="shared" si="109"/>
        <v>34641.016151377546</v>
      </c>
      <c r="AE296" s="2">
        <f t="shared" si="110"/>
        <v>3</v>
      </c>
      <c r="AF296" s="27">
        <v>2110000</v>
      </c>
      <c r="AG296" s="27">
        <v>2030000</v>
      </c>
      <c r="AH296" s="27">
        <v>2070000</v>
      </c>
      <c r="AI296" s="29"/>
      <c r="AJ296" s="2">
        <f t="shared" si="111"/>
        <v>2070000</v>
      </c>
      <c r="AK296" s="2">
        <f t="shared" si="112"/>
        <v>40000</v>
      </c>
      <c r="AL296" s="2">
        <f t="shared" si="113"/>
        <v>3</v>
      </c>
      <c r="AM296" s="2">
        <f t="shared" si="114"/>
        <v>5.7506944444444435E+17</v>
      </c>
      <c r="AN296" s="2">
        <f t="shared" si="115"/>
        <v>1.6753472222222221E+17</v>
      </c>
      <c r="AO296" s="2">
        <f t="shared" si="116"/>
        <v>3</v>
      </c>
      <c r="AP296" s="2">
        <f t="shared" si="117"/>
        <v>25.328772242189384</v>
      </c>
      <c r="AQ296" s="2">
        <f t="shared" si="118"/>
        <v>0.76489232840434507</v>
      </c>
      <c r="AR296" s="3" t="str">
        <f t="shared" si="119"/>
        <v>Nontoxic</v>
      </c>
      <c r="AS296" s="2">
        <f t="shared" si="120"/>
        <v>113.11475409836065</v>
      </c>
      <c r="AT296" s="26" t="s">
        <v>884</v>
      </c>
      <c r="AU296" s="4" t="s">
        <v>666</v>
      </c>
      <c r="AV296" s="2">
        <f t="shared" si="121"/>
        <v>2</v>
      </c>
      <c r="AW296" s="2">
        <f t="shared" si="122"/>
        <v>2</v>
      </c>
      <c r="AX296" s="2">
        <f t="shared" si="123"/>
        <v>1200000000</v>
      </c>
      <c r="AY296" s="2">
        <f t="shared" si="124"/>
        <v>1600000000</v>
      </c>
      <c r="AZ296" s="2">
        <f t="shared" si="125"/>
        <v>1400000000</v>
      </c>
      <c r="BA296" s="2">
        <f t="shared" si="126"/>
        <v>1.25</v>
      </c>
      <c r="BB296" s="2">
        <f t="shared" si="127"/>
        <v>3.2990859524375082E-2</v>
      </c>
      <c r="BC296" s="2">
        <v>6.6349999999999998</v>
      </c>
      <c r="BD296" s="2" t="str">
        <f t="shared" si="128"/>
        <v>Same Var</v>
      </c>
      <c r="BE296" s="2">
        <f t="shared" si="129"/>
        <v>7.093056130143368E-4</v>
      </c>
      <c r="BF296" s="2" t="str">
        <f t="shared" si="130"/>
        <v>NS</v>
      </c>
      <c r="BG296" s="2" t="str">
        <f t="shared" si="131"/>
        <v>NS</v>
      </c>
      <c r="BH296" s="2" t="str">
        <f t="shared" si="132"/>
        <v/>
      </c>
      <c r="BI296" s="2" t="str">
        <f t="shared" si="133"/>
        <v/>
      </c>
      <c r="BJ296" s="2" t="str">
        <f t="shared" si="134"/>
        <v/>
      </c>
    </row>
    <row r="297" spans="1:62" x14ac:dyDescent="0.2">
      <c r="A297" s="1" t="s">
        <v>142</v>
      </c>
      <c r="B297" s="27" t="s">
        <v>516</v>
      </c>
      <c r="C297" s="28">
        <v>38799</v>
      </c>
      <c r="D297" s="7">
        <v>0.5444444444444444</v>
      </c>
      <c r="E297" s="1">
        <v>0.1</v>
      </c>
      <c r="F297" s="1" t="s">
        <v>57</v>
      </c>
      <c r="G297" s="1" t="s">
        <v>1104</v>
      </c>
      <c r="H297" s="27" t="s">
        <v>886</v>
      </c>
      <c r="I297" s="27" t="s">
        <v>887</v>
      </c>
      <c r="J297" s="27" t="s">
        <v>888</v>
      </c>
      <c r="K297" s="2">
        <v>0.75</v>
      </c>
      <c r="L297" s="2">
        <v>0.25</v>
      </c>
      <c r="M297" s="27">
        <v>1790000</v>
      </c>
      <c r="N297" s="27">
        <v>1850000</v>
      </c>
      <c r="O297" s="27">
        <v>1850000</v>
      </c>
      <c r="P297" s="29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">
        <f t="shared" si="108"/>
        <v>1830000</v>
      </c>
      <c r="AD297" s="2">
        <f t="shared" si="109"/>
        <v>34641.016151377546</v>
      </c>
      <c r="AE297" s="2">
        <f t="shared" si="110"/>
        <v>3</v>
      </c>
      <c r="AF297" s="27">
        <v>2250000</v>
      </c>
      <c r="AG297" s="27">
        <v>2330000</v>
      </c>
      <c r="AH297" s="27">
        <v>2310000</v>
      </c>
      <c r="AI297" s="29"/>
      <c r="AJ297" s="2">
        <f t="shared" si="111"/>
        <v>2296666.6666666665</v>
      </c>
      <c r="AK297" s="2">
        <f t="shared" si="112"/>
        <v>41633.319989322656</v>
      </c>
      <c r="AL297" s="2">
        <f t="shared" si="113"/>
        <v>3</v>
      </c>
      <c r="AM297" s="2">
        <f t="shared" si="114"/>
        <v>6.444521604938272E+17</v>
      </c>
      <c r="AN297" s="2">
        <f t="shared" si="115"/>
        <v>1.922260802469136E+17</v>
      </c>
      <c r="AO297" s="2">
        <f t="shared" si="116"/>
        <v>3</v>
      </c>
      <c r="AP297" s="2">
        <f t="shared" si="117"/>
        <v>32.617647058823522</v>
      </c>
      <c r="AQ297" s="2">
        <f t="shared" si="118"/>
        <v>0.76489232840434507</v>
      </c>
      <c r="AR297" s="3" t="str">
        <f t="shared" si="119"/>
        <v>Nontoxic</v>
      </c>
      <c r="AS297" s="2">
        <f t="shared" si="120"/>
        <v>125.50091074681238</v>
      </c>
      <c r="AT297" s="26" t="s">
        <v>884</v>
      </c>
      <c r="AU297" s="4" t="s">
        <v>666</v>
      </c>
      <c r="AV297" s="2">
        <f t="shared" si="121"/>
        <v>2</v>
      </c>
      <c r="AW297" s="2">
        <f t="shared" si="122"/>
        <v>2</v>
      </c>
      <c r="AX297" s="2">
        <f t="shared" si="123"/>
        <v>1200000000</v>
      </c>
      <c r="AY297" s="2">
        <f t="shared" si="124"/>
        <v>1733333333.3333335</v>
      </c>
      <c r="AZ297" s="2">
        <f t="shared" si="125"/>
        <v>1466666666.6666667</v>
      </c>
      <c r="BA297" s="2">
        <f t="shared" si="126"/>
        <v>1.25</v>
      </c>
      <c r="BB297" s="2">
        <f t="shared" si="127"/>
        <v>5.3786577278367532E-2</v>
      </c>
      <c r="BC297" s="2">
        <v>6.6349999999999998</v>
      </c>
      <c r="BD297" s="2" t="str">
        <f t="shared" si="128"/>
        <v>Same Var</v>
      </c>
      <c r="BE297" s="2">
        <f t="shared" si="129"/>
        <v>5.8706438411874983E-5</v>
      </c>
      <c r="BF297" s="2" t="str">
        <f t="shared" si="130"/>
        <v>NS</v>
      </c>
      <c r="BG297" s="2" t="str">
        <f t="shared" si="131"/>
        <v>NS</v>
      </c>
      <c r="BH297" s="2" t="str">
        <f t="shared" si="132"/>
        <v/>
      </c>
      <c r="BI297" s="2" t="str">
        <f t="shared" si="133"/>
        <v/>
      </c>
      <c r="BJ297" s="2" t="str">
        <f t="shared" si="134"/>
        <v/>
      </c>
    </row>
    <row r="298" spans="1:62" x14ac:dyDescent="0.2">
      <c r="A298" s="1" t="s">
        <v>142</v>
      </c>
      <c r="B298" s="27" t="s">
        <v>529</v>
      </c>
      <c r="C298" s="28">
        <v>38799</v>
      </c>
      <c r="D298" s="7">
        <v>0.47916666666666669</v>
      </c>
      <c r="E298" s="1">
        <v>0.1</v>
      </c>
      <c r="F298" s="1" t="s">
        <v>57</v>
      </c>
      <c r="G298" s="1" t="s">
        <v>1104</v>
      </c>
      <c r="H298" s="27" t="s">
        <v>886</v>
      </c>
      <c r="I298" s="27" t="s">
        <v>887</v>
      </c>
      <c r="J298" s="27" t="s">
        <v>888</v>
      </c>
      <c r="K298" s="2">
        <v>0.75</v>
      </c>
      <c r="L298" s="2">
        <v>0.25</v>
      </c>
      <c r="M298" s="27">
        <v>1790000</v>
      </c>
      <c r="N298" s="27">
        <v>1850000</v>
      </c>
      <c r="O298" s="27">
        <v>1850000</v>
      </c>
      <c r="P298" s="29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">
        <f t="shared" si="108"/>
        <v>1830000</v>
      </c>
      <c r="AD298" s="2">
        <f t="shared" si="109"/>
        <v>34641.016151377546</v>
      </c>
      <c r="AE298" s="2">
        <f t="shared" si="110"/>
        <v>3</v>
      </c>
      <c r="AF298" s="27">
        <v>3090000</v>
      </c>
      <c r="AG298" s="27">
        <v>3010000</v>
      </c>
      <c r="AH298" s="27">
        <v>3110000</v>
      </c>
      <c r="AI298" s="29"/>
      <c r="AJ298" s="2">
        <f t="shared" si="111"/>
        <v>3070000</v>
      </c>
      <c r="AK298" s="2">
        <f t="shared" si="112"/>
        <v>52915.02622129181</v>
      </c>
      <c r="AL298" s="2">
        <f t="shared" si="113"/>
        <v>3</v>
      </c>
      <c r="AM298" s="2">
        <f t="shared" si="114"/>
        <v>1.3417361111111114E+18</v>
      </c>
      <c r="AN298" s="2">
        <f t="shared" si="115"/>
        <v>4.6086805555555558E+17</v>
      </c>
      <c r="AO298" s="2">
        <f t="shared" si="116"/>
        <v>3</v>
      </c>
      <c r="AP298" s="2">
        <f t="shared" si="117"/>
        <v>49.876159585156792</v>
      </c>
      <c r="AQ298" s="2">
        <f t="shared" si="118"/>
        <v>0.76489232840434507</v>
      </c>
      <c r="AR298" s="3" t="str">
        <f t="shared" si="119"/>
        <v>Nontoxic</v>
      </c>
      <c r="AS298" s="2">
        <f t="shared" si="120"/>
        <v>167.75956284153006</v>
      </c>
      <c r="AT298" s="26" t="s">
        <v>884</v>
      </c>
      <c r="AU298" s="4" t="s">
        <v>666</v>
      </c>
      <c r="AV298" s="2">
        <f t="shared" si="121"/>
        <v>2</v>
      </c>
      <c r="AW298" s="2">
        <f t="shared" si="122"/>
        <v>2</v>
      </c>
      <c r="AX298" s="2">
        <f t="shared" si="123"/>
        <v>1200000000</v>
      </c>
      <c r="AY298" s="2">
        <f t="shared" si="124"/>
        <v>2800000000</v>
      </c>
      <c r="AZ298" s="2">
        <f t="shared" si="125"/>
        <v>2000000000</v>
      </c>
      <c r="BA298" s="2">
        <f t="shared" si="126"/>
        <v>1.25</v>
      </c>
      <c r="BB298" s="2">
        <f t="shared" si="127"/>
        <v>0.27896541943164266</v>
      </c>
      <c r="BC298" s="2">
        <v>6.6349999999999998</v>
      </c>
      <c r="BD298" s="2" t="str">
        <f t="shared" si="128"/>
        <v>Same Var</v>
      </c>
      <c r="BE298" s="2">
        <f t="shared" si="129"/>
        <v>2.2428771564185053E-6</v>
      </c>
      <c r="BF298" s="2" t="str">
        <f t="shared" si="130"/>
        <v>NS</v>
      </c>
      <c r="BG298" s="2" t="str">
        <f t="shared" si="131"/>
        <v>NS</v>
      </c>
      <c r="BH298" s="2" t="str">
        <f t="shared" si="132"/>
        <v/>
      </c>
      <c r="BI298" s="2" t="str">
        <f t="shared" si="133"/>
        <v/>
      </c>
      <c r="BJ298" s="2" t="str">
        <f t="shared" si="134"/>
        <v/>
      </c>
    </row>
    <row r="299" spans="1:62" x14ac:dyDescent="0.2">
      <c r="A299" s="1" t="s">
        <v>142</v>
      </c>
      <c r="B299" s="27" t="s">
        <v>532</v>
      </c>
      <c r="C299" s="28">
        <v>38799</v>
      </c>
      <c r="D299" s="7">
        <v>0.43958333333333333</v>
      </c>
      <c r="E299" s="1">
        <v>0.1</v>
      </c>
      <c r="F299" s="1" t="s">
        <v>57</v>
      </c>
      <c r="G299" s="1" t="s">
        <v>1104</v>
      </c>
      <c r="H299" s="27" t="s">
        <v>886</v>
      </c>
      <c r="I299" s="27" t="s">
        <v>887</v>
      </c>
      <c r="J299" s="27" t="s">
        <v>888</v>
      </c>
      <c r="K299" s="2">
        <v>0.75</v>
      </c>
      <c r="L299" s="2">
        <v>0.25</v>
      </c>
      <c r="M299" s="27">
        <v>1790000</v>
      </c>
      <c r="N299" s="27">
        <v>1850000</v>
      </c>
      <c r="O299" s="27">
        <v>1850000</v>
      </c>
      <c r="P299" s="29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">
        <f t="shared" si="108"/>
        <v>1830000</v>
      </c>
      <c r="AD299" s="2">
        <f t="shared" si="109"/>
        <v>34641.016151377546</v>
      </c>
      <c r="AE299" s="2">
        <f t="shared" si="110"/>
        <v>3</v>
      </c>
      <c r="AF299" s="27">
        <v>2900000</v>
      </c>
      <c r="AG299" s="27">
        <v>2880000</v>
      </c>
      <c r="AH299" s="27">
        <v>3300000</v>
      </c>
      <c r="AI299" s="29"/>
      <c r="AJ299" s="2">
        <f t="shared" si="111"/>
        <v>3026666.6666666665</v>
      </c>
      <c r="AK299" s="2">
        <f t="shared" si="112"/>
        <v>236924.74191889146</v>
      </c>
      <c r="AL299" s="2">
        <f t="shared" si="113"/>
        <v>3</v>
      </c>
      <c r="AM299" s="2">
        <f t="shared" si="114"/>
        <v>3.5857630401234567E+20</v>
      </c>
      <c r="AN299" s="2">
        <f t="shared" si="115"/>
        <v>1.7507815200617284E+20</v>
      </c>
      <c r="AO299" s="2">
        <f t="shared" si="116"/>
        <v>2</v>
      </c>
      <c r="AP299" s="2">
        <f t="shared" si="117"/>
        <v>12.020813754774535</v>
      </c>
      <c r="AQ299" s="2">
        <f t="shared" si="118"/>
        <v>0.81649658092772592</v>
      </c>
      <c r="AR299" s="3" t="str">
        <f t="shared" si="119"/>
        <v>Nontoxic</v>
      </c>
      <c r="AS299" s="2">
        <f t="shared" si="120"/>
        <v>165.39162112932604</v>
      </c>
      <c r="AT299" s="26" t="s">
        <v>884</v>
      </c>
      <c r="AU299" s="4" t="s">
        <v>666</v>
      </c>
      <c r="AV299" s="2">
        <f t="shared" si="121"/>
        <v>2</v>
      </c>
      <c r="AW299" s="2">
        <f t="shared" si="122"/>
        <v>2</v>
      </c>
      <c r="AX299" s="2">
        <f t="shared" si="123"/>
        <v>1200000000</v>
      </c>
      <c r="AY299" s="2">
        <f t="shared" si="124"/>
        <v>56133333333.333328</v>
      </c>
      <c r="AZ299" s="2">
        <f t="shared" si="125"/>
        <v>28666666666.666664</v>
      </c>
      <c r="BA299" s="2">
        <f t="shared" si="126"/>
        <v>1.25</v>
      </c>
      <c r="BB299" s="2">
        <f t="shared" si="127"/>
        <v>4.0022698323787607</v>
      </c>
      <c r="BC299" s="2">
        <v>6.6349999999999998</v>
      </c>
      <c r="BD299" s="2" t="str">
        <f t="shared" si="128"/>
        <v>Same Var</v>
      </c>
      <c r="BE299" s="2">
        <f t="shared" si="129"/>
        <v>4.8990957088512971E-4</v>
      </c>
      <c r="BF299" s="2" t="str">
        <f t="shared" si="130"/>
        <v>NS</v>
      </c>
      <c r="BG299" s="2" t="str">
        <f t="shared" si="131"/>
        <v>NS</v>
      </c>
      <c r="BH299" s="2" t="str">
        <f t="shared" si="132"/>
        <v/>
      </c>
      <c r="BI299" s="2" t="str">
        <f t="shared" si="133"/>
        <v/>
      </c>
      <c r="BJ299" s="2" t="str">
        <f t="shared" si="134"/>
        <v/>
      </c>
    </row>
    <row r="300" spans="1:62" x14ac:dyDescent="0.2">
      <c r="A300" s="1" t="s">
        <v>142</v>
      </c>
      <c r="B300" s="27" t="s">
        <v>1249</v>
      </c>
      <c r="C300" s="28">
        <v>38489</v>
      </c>
      <c r="D300" s="7">
        <v>0.37777777777777777</v>
      </c>
      <c r="E300" s="1">
        <v>0.1</v>
      </c>
      <c r="F300" s="1" t="s">
        <v>57</v>
      </c>
      <c r="G300" s="1" t="s">
        <v>1256</v>
      </c>
      <c r="H300" s="27" t="s">
        <v>886</v>
      </c>
      <c r="I300" s="27" t="s">
        <v>887</v>
      </c>
      <c r="J300" s="27" t="s">
        <v>888</v>
      </c>
      <c r="K300" s="2">
        <v>0.75</v>
      </c>
      <c r="L300" s="2">
        <v>0.25</v>
      </c>
      <c r="M300" s="27">
        <v>2130000</v>
      </c>
      <c r="N300" s="27">
        <v>2190000</v>
      </c>
      <c r="O300" s="27">
        <v>2190000</v>
      </c>
      <c r="P300" s="29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">
        <f t="shared" si="108"/>
        <v>2170000</v>
      </c>
      <c r="AD300" s="2">
        <f t="shared" si="109"/>
        <v>34641.016151377546</v>
      </c>
      <c r="AE300" s="2">
        <f t="shared" si="110"/>
        <v>3</v>
      </c>
      <c r="AF300" s="27">
        <v>3420000</v>
      </c>
      <c r="AG300" s="27">
        <v>3320000</v>
      </c>
      <c r="AH300" s="27">
        <v>3400000</v>
      </c>
      <c r="AI300" s="29"/>
      <c r="AJ300" s="2">
        <f t="shared" si="111"/>
        <v>3380000</v>
      </c>
      <c r="AK300" s="2">
        <f t="shared" si="112"/>
        <v>52915.02622129181</v>
      </c>
      <c r="AL300" s="2">
        <f t="shared" si="113"/>
        <v>3</v>
      </c>
      <c r="AM300" s="2">
        <f t="shared" si="114"/>
        <v>1.3417361111111114E+18</v>
      </c>
      <c r="AN300" s="2">
        <f t="shared" si="115"/>
        <v>4.6086805555555558E+17</v>
      </c>
      <c r="AO300" s="2">
        <f t="shared" si="116"/>
        <v>3</v>
      </c>
      <c r="AP300" s="2">
        <f t="shared" si="117"/>
        <v>51.49217653784229</v>
      </c>
      <c r="AQ300" s="2">
        <f t="shared" si="118"/>
        <v>0.76489232840434507</v>
      </c>
      <c r="AR300" s="3" t="str">
        <f t="shared" si="119"/>
        <v>Nontoxic</v>
      </c>
      <c r="AS300" s="2">
        <f t="shared" si="120"/>
        <v>155.76036866359445</v>
      </c>
      <c r="AT300" s="26" t="s">
        <v>884</v>
      </c>
      <c r="AU300" s="4" t="s">
        <v>666</v>
      </c>
      <c r="AV300" s="2">
        <f t="shared" si="121"/>
        <v>2</v>
      </c>
      <c r="AW300" s="2">
        <f t="shared" si="122"/>
        <v>2</v>
      </c>
      <c r="AX300" s="2">
        <f t="shared" si="123"/>
        <v>1200000000</v>
      </c>
      <c r="AY300" s="2">
        <f t="shared" si="124"/>
        <v>2800000000</v>
      </c>
      <c r="AZ300" s="2">
        <f t="shared" si="125"/>
        <v>2000000000</v>
      </c>
      <c r="BA300" s="2">
        <f t="shared" si="126"/>
        <v>1.25</v>
      </c>
      <c r="BB300" s="2">
        <f t="shared" si="127"/>
        <v>0.27896541943164266</v>
      </c>
      <c r="BC300" s="2">
        <v>6.6349999999999998</v>
      </c>
      <c r="BD300" s="2" t="str">
        <f t="shared" si="128"/>
        <v>Same Var</v>
      </c>
      <c r="BE300" s="2">
        <f t="shared" si="129"/>
        <v>2.4730058063778948E-6</v>
      </c>
      <c r="BF300" s="2" t="str">
        <f t="shared" si="130"/>
        <v>NS</v>
      </c>
      <c r="BG300" s="2" t="str">
        <f t="shared" si="131"/>
        <v>NS</v>
      </c>
      <c r="BH300" s="2" t="str">
        <f t="shared" si="132"/>
        <v/>
      </c>
      <c r="BI300" s="2" t="str">
        <f t="shared" si="133"/>
        <v/>
      </c>
      <c r="BJ300" s="2" t="str">
        <f t="shared" si="134"/>
        <v/>
      </c>
    </row>
    <row r="301" spans="1:62" x14ac:dyDescent="0.2">
      <c r="A301" s="1" t="s">
        <v>142</v>
      </c>
      <c r="B301" s="27" t="s">
        <v>1265</v>
      </c>
      <c r="C301" s="28">
        <v>38489</v>
      </c>
      <c r="D301" s="7">
        <v>0.41041666666666665</v>
      </c>
      <c r="E301" s="1">
        <v>0.1</v>
      </c>
      <c r="F301" s="1" t="s">
        <v>57</v>
      </c>
      <c r="G301" s="1" t="s">
        <v>1256</v>
      </c>
      <c r="H301" s="27" t="s">
        <v>886</v>
      </c>
      <c r="I301" s="27" t="s">
        <v>887</v>
      </c>
      <c r="J301" s="27" t="s">
        <v>888</v>
      </c>
      <c r="K301" s="2">
        <v>0.75</v>
      </c>
      <c r="L301" s="2">
        <v>0.25</v>
      </c>
      <c r="M301" s="27">
        <v>2130000</v>
      </c>
      <c r="N301" s="27">
        <v>2190000</v>
      </c>
      <c r="O301" s="27">
        <v>2190000</v>
      </c>
      <c r="P301" s="29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">
        <f t="shared" si="108"/>
        <v>2170000</v>
      </c>
      <c r="AD301" s="2">
        <f t="shared" si="109"/>
        <v>34641.016151377546</v>
      </c>
      <c r="AE301" s="2">
        <f t="shared" si="110"/>
        <v>3</v>
      </c>
      <c r="AF301" s="27">
        <v>1360000</v>
      </c>
      <c r="AG301" s="27">
        <v>1470000</v>
      </c>
      <c r="AH301" s="27">
        <v>1340000</v>
      </c>
      <c r="AI301" s="29"/>
      <c r="AJ301" s="2">
        <f t="shared" si="111"/>
        <v>1390000</v>
      </c>
      <c r="AK301" s="2">
        <f t="shared" si="112"/>
        <v>70000</v>
      </c>
      <c r="AL301" s="2">
        <f t="shared" si="113"/>
        <v>3</v>
      </c>
      <c r="AM301" s="2">
        <f t="shared" si="114"/>
        <v>3.4534027777777777E+18</v>
      </c>
      <c r="AN301" s="2">
        <f t="shared" si="115"/>
        <v>1.3592013888888888E+18</v>
      </c>
      <c r="AO301" s="2">
        <f t="shared" si="116"/>
        <v>3</v>
      </c>
      <c r="AP301" s="2">
        <f t="shared" si="117"/>
        <v>-5.5093682953177963</v>
      </c>
      <c r="AQ301" s="2">
        <f t="shared" si="118"/>
        <v>0.76489232840434507</v>
      </c>
      <c r="AR301" s="3" t="str">
        <f t="shared" si="119"/>
        <v>Toxic</v>
      </c>
      <c r="AS301" s="2">
        <f t="shared" si="120"/>
        <v>64.055299539170505</v>
      </c>
      <c r="AT301" s="4" t="s">
        <v>664</v>
      </c>
      <c r="AU301" s="4" t="s">
        <v>667</v>
      </c>
      <c r="AV301" s="2">
        <f t="shared" si="121"/>
        <v>2</v>
      </c>
      <c r="AW301" s="2">
        <f t="shared" si="122"/>
        <v>2</v>
      </c>
      <c r="AX301" s="2">
        <f t="shared" si="123"/>
        <v>1200000000</v>
      </c>
      <c r="AY301" s="2">
        <f t="shared" si="124"/>
        <v>4900000000</v>
      </c>
      <c r="AZ301" s="2">
        <f t="shared" si="125"/>
        <v>3050000000</v>
      </c>
      <c r="BA301" s="2">
        <f t="shared" si="126"/>
        <v>1.25</v>
      </c>
      <c r="BB301" s="2">
        <f t="shared" si="127"/>
        <v>0.73396227092497379</v>
      </c>
      <c r="BC301" s="2">
        <v>6.6349999999999998</v>
      </c>
      <c r="BD301" s="2" t="str">
        <f t="shared" si="128"/>
        <v>Same Var</v>
      </c>
      <c r="BE301" s="2">
        <f t="shared" si="129"/>
        <v>3.2775179777765751E-5</v>
      </c>
      <c r="BF301" s="2" t="str">
        <f t="shared" si="130"/>
        <v>Sig</v>
      </c>
      <c r="BG301" s="2" t="str">
        <f t="shared" si="131"/>
        <v>Sig</v>
      </c>
      <c r="BH301" s="2" t="str">
        <f t="shared" si="132"/>
        <v>Wilcoxon</v>
      </c>
      <c r="BI301" s="2" t="str">
        <f t="shared" si="133"/>
        <v/>
      </c>
      <c r="BJ301" s="2" t="str">
        <f t="shared" si="134"/>
        <v/>
      </c>
    </row>
    <row r="302" spans="1:62" x14ac:dyDescent="0.2">
      <c r="A302" s="1" t="s">
        <v>142</v>
      </c>
      <c r="B302" s="27" t="s">
        <v>1266</v>
      </c>
      <c r="C302" s="28">
        <v>38489</v>
      </c>
      <c r="D302" s="7">
        <v>0.43819444444444444</v>
      </c>
      <c r="E302" s="1">
        <v>0.1</v>
      </c>
      <c r="F302" s="1" t="s">
        <v>57</v>
      </c>
      <c r="G302" s="1" t="s">
        <v>1256</v>
      </c>
      <c r="H302" s="27" t="s">
        <v>886</v>
      </c>
      <c r="I302" s="27" t="s">
        <v>887</v>
      </c>
      <c r="J302" s="27" t="s">
        <v>888</v>
      </c>
      <c r="K302" s="2">
        <v>0.75</v>
      </c>
      <c r="L302" s="2">
        <v>0.25</v>
      </c>
      <c r="M302" s="27">
        <v>2130000</v>
      </c>
      <c r="N302" s="27">
        <v>2190000</v>
      </c>
      <c r="O302" s="27">
        <v>2190000</v>
      </c>
      <c r="P302" s="29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">
        <f t="shared" si="108"/>
        <v>2170000</v>
      </c>
      <c r="AD302" s="2">
        <f t="shared" si="109"/>
        <v>34641.016151377546</v>
      </c>
      <c r="AE302" s="2">
        <f t="shared" si="110"/>
        <v>3</v>
      </c>
      <c r="AF302" s="27">
        <v>1750000</v>
      </c>
      <c r="AG302" s="27">
        <v>1590000</v>
      </c>
      <c r="AH302" s="27">
        <v>1530000</v>
      </c>
      <c r="AI302" s="29"/>
      <c r="AJ302" s="2">
        <f t="shared" si="111"/>
        <v>1623333.3333333333</v>
      </c>
      <c r="AK302" s="2">
        <f t="shared" si="112"/>
        <v>113724.81406154654</v>
      </c>
      <c r="AL302" s="2">
        <f t="shared" si="113"/>
        <v>3</v>
      </c>
      <c r="AM302" s="2">
        <f t="shared" si="114"/>
        <v>2.0576304012345684E+19</v>
      </c>
      <c r="AN302" s="2">
        <f t="shared" si="115"/>
        <v>9.318152006172842E+18</v>
      </c>
      <c r="AO302" s="2">
        <f t="shared" si="116"/>
        <v>2</v>
      </c>
      <c r="AP302" s="2">
        <f t="shared" si="117"/>
        <v>-6.1865270517994876E-2</v>
      </c>
      <c r="AQ302" s="2">
        <f t="shared" si="118"/>
        <v>0.81649658092772592</v>
      </c>
      <c r="AR302" s="3" t="str">
        <f t="shared" si="119"/>
        <v>Toxic</v>
      </c>
      <c r="AS302" s="2">
        <f t="shared" si="120"/>
        <v>74.807987711213514</v>
      </c>
      <c r="AT302" s="4" t="s">
        <v>664</v>
      </c>
      <c r="AU302" s="4" t="s">
        <v>667</v>
      </c>
      <c r="AV302" s="2">
        <f t="shared" si="121"/>
        <v>2</v>
      </c>
      <c r="AW302" s="2">
        <f t="shared" si="122"/>
        <v>2</v>
      </c>
      <c r="AX302" s="2">
        <f t="shared" si="123"/>
        <v>1200000000</v>
      </c>
      <c r="AY302" s="2">
        <f t="shared" si="124"/>
        <v>12933333333.333334</v>
      </c>
      <c r="AZ302" s="2">
        <f t="shared" si="125"/>
        <v>7066666666.666667</v>
      </c>
      <c r="BA302" s="2">
        <f t="shared" si="126"/>
        <v>1.25</v>
      </c>
      <c r="BB302" s="2">
        <f t="shared" si="127"/>
        <v>1.8698372340234186</v>
      </c>
      <c r="BC302" s="2">
        <v>6.6349999999999998</v>
      </c>
      <c r="BD302" s="2" t="str">
        <f t="shared" si="128"/>
        <v>Same Var</v>
      </c>
      <c r="BE302" s="2">
        <f t="shared" si="129"/>
        <v>6.732240779966129E-4</v>
      </c>
      <c r="BF302" s="2" t="str">
        <f t="shared" si="130"/>
        <v>Sig</v>
      </c>
      <c r="BG302" s="2" t="str">
        <f t="shared" si="131"/>
        <v>Sig</v>
      </c>
      <c r="BH302" s="2" t="str">
        <f t="shared" si="132"/>
        <v>Wilcoxon</v>
      </c>
      <c r="BI302" s="2" t="str">
        <f t="shared" si="133"/>
        <v/>
      </c>
      <c r="BJ302" s="2" t="str">
        <f t="shared" si="134"/>
        <v/>
      </c>
    </row>
    <row r="303" spans="1:62" x14ac:dyDescent="0.2">
      <c r="A303" s="1" t="s">
        <v>142</v>
      </c>
      <c r="B303" s="27" t="s">
        <v>1280</v>
      </c>
      <c r="C303" s="28">
        <v>38489</v>
      </c>
      <c r="D303" s="7">
        <v>0.52569444444444446</v>
      </c>
      <c r="E303" s="1">
        <v>0.1</v>
      </c>
      <c r="F303" s="1" t="s">
        <v>57</v>
      </c>
      <c r="G303" s="1" t="s">
        <v>1256</v>
      </c>
      <c r="H303" s="27" t="s">
        <v>886</v>
      </c>
      <c r="I303" s="27" t="s">
        <v>887</v>
      </c>
      <c r="J303" s="27" t="s">
        <v>888</v>
      </c>
      <c r="K303" s="2">
        <v>0.75</v>
      </c>
      <c r="L303" s="2">
        <v>0.25</v>
      </c>
      <c r="M303" s="27">
        <v>2130000</v>
      </c>
      <c r="N303" s="27">
        <v>2190000</v>
      </c>
      <c r="O303" s="27">
        <v>2190000</v>
      </c>
      <c r="P303" s="29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">
        <f t="shared" si="108"/>
        <v>2170000</v>
      </c>
      <c r="AD303" s="2">
        <f t="shared" si="109"/>
        <v>34641.016151377546</v>
      </c>
      <c r="AE303" s="2">
        <f t="shared" si="110"/>
        <v>3</v>
      </c>
      <c r="AF303" s="27">
        <v>2640000</v>
      </c>
      <c r="AG303" s="27">
        <v>2440000</v>
      </c>
      <c r="AH303" s="27">
        <v>2580000</v>
      </c>
      <c r="AI303" s="29"/>
      <c r="AJ303" s="2">
        <f t="shared" si="111"/>
        <v>2553333.3333333335</v>
      </c>
      <c r="AK303" s="2">
        <f t="shared" si="112"/>
        <v>102632.02878893769</v>
      </c>
      <c r="AL303" s="2">
        <f t="shared" si="113"/>
        <v>3</v>
      </c>
      <c r="AM303" s="2">
        <f t="shared" si="114"/>
        <v>1.3958526234567909E+19</v>
      </c>
      <c r="AN303" s="2">
        <f t="shared" si="115"/>
        <v>6.1892631172839537E+18</v>
      </c>
      <c r="AO303" s="2">
        <f t="shared" si="116"/>
        <v>2</v>
      </c>
      <c r="AP303" s="2">
        <f t="shared" si="117"/>
        <v>15.146870804469359</v>
      </c>
      <c r="AQ303" s="2">
        <f t="shared" si="118"/>
        <v>0.81649658092772592</v>
      </c>
      <c r="AR303" s="3" t="str">
        <f t="shared" si="119"/>
        <v>Nontoxic</v>
      </c>
      <c r="AS303" s="2">
        <f t="shared" si="120"/>
        <v>117.66513056835639</v>
      </c>
      <c r="AT303" s="26" t="s">
        <v>884</v>
      </c>
      <c r="AU303" s="4" t="s">
        <v>666</v>
      </c>
      <c r="AV303" s="2">
        <f t="shared" si="121"/>
        <v>2</v>
      </c>
      <c r="AW303" s="2">
        <f t="shared" si="122"/>
        <v>2</v>
      </c>
      <c r="AX303" s="2">
        <f t="shared" si="123"/>
        <v>1200000000</v>
      </c>
      <c r="AY303" s="2">
        <f t="shared" si="124"/>
        <v>10533333333.333336</v>
      </c>
      <c r="AZ303" s="2">
        <f t="shared" si="125"/>
        <v>5866666666.6666679</v>
      </c>
      <c r="BA303" s="2">
        <f t="shared" si="126"/>
        <v>1.25</v>
      </c>
      <c r="BB303" s="2">
        <f t="shared" si="127"/>
        <v>1.602730940853246</v>
      </c>
      <c r="BC303" s="2">
        <v>6.6349999999999998</v>
      </c>
      <c r="BD303" s="2" t="str">
        <f t="shared" si="128"/>
        <v>Same Var</v>
      </c>
      <c r="BE303" s="2">
        <f t="shared" si="129"/>
        <v>1.7948605574850589E-3</v>
      </c>
      <c r="BF303" s="2" t="str">
        <f t="shared" si="130"/>
        <v>NS</v>
      </c>
      <c r="BG303" s="2" t="str">
        <f t="shared" si="131"/>
        <v>NS</v>
      </c>
      <c r="BH303" s="2" t="str">
        <f t="shared" si="132"/>
        <v/>
      </c>
      <c r="BI303" s="2" t="str">
        <f t="shared" si="133"/>
        <v/>
      </c>
      <c r="BJ303" s="2" t="str">
        <f t="shared" si="134"/>
        <v/>
      </c>
    </row>
    <row r="304" spans="1:62" x14ac:dyDescent="0.2">
      <c r="A304" s="1" t="s">
        <v>142</v>
      </c>
      <c r="B304" s="27" t="s">
        <v>1281</v>
      </c>
      <c r="C304" s="28">
        <v>38489</v>
      </c>
      <c r="D304" s="7">
        <v>0.56874999999999998</v>
      </c>
      <c r="E304" s="1">
        <v>0.1</v>
      </c>
      <c r="F304" s="1" t="s">
        <v>57</v>
      </c>
      <c r="G304" s="1" t="s">
        <v>1256</v>
      </c>
      <c r="H304" s="27" t="s">
        <v>886</v>
      </c>
      <c r="I304" s="27" t="s">
        <v>887</v>
      </c>
      <c r="J304" s="27" t="s">
        <v>888</v>
      </c>
      <c r="K304" s="2">
        <v>0.75</v>
      </c>
      <c r="L304" s="2">
        <v>0.25</v>
      </c>
      <c r="M304" s="27">
        <v>2130000</v>
      </c>
      <c r="N304" s="27">
        <v>2190000</v>
      </c>
      <c r="O304" s="27">
        <v>2190000</v>
      </c>
      <c r="P304" s="29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">
        <f t="shared" si="108"/>
        <v>2170000</v>
      </c>
      <c r="AD304" s="2">
        <f t="shared" si="109"/>
        <v>34641.016151377546</v>
      </c>
      <c r="AE304" s="2">
        <f t="shared" si="110"/>
        <v>3</v>
      </c>
      <c r="AF304" s="27">
        <v>3760000</v>
      </c>
      <c r="AG304" s="27">
        <v>3950000</v>
      </c>
      <c r="AH304" s="27">
        <v>3740000</v>
      </c>
      <c r="AI304" s="29"/>
      <c r="AJ304" s="2">
        <f t="shared" si="111"/>
        <v>3816666.6666666665</v>
      </c>
      <c r="AK304" s="2">
        <f t="shared" si="112"/>
        <v>115902.25767142474</v>
      </c>
      <c r="AL304" s="2">
        <f t="shared" si="113"/>
        <v>3</v>
      </c>
      <c r="AM304" s="2">
        <f t="shared" si="114"/>
        <v>2.2116118827160502E+19</v>
      </c>
      <c r="AN304" s="2">
        <f t="shared" si="115"/>
        <v>1.0050559413580251E+19</v>
      </c>
      <c r="AO304" s="2">
        <f t="shared" si="116"/>
        <v>2</v>
      </c>
      <c r="AP304" s="2">
        <f t="shared" si="117"/>
        <v>31.922845650475754</v>
      </c>
      <c r="AQ304" s="2">
        <f t="shared" si="118"/>
        <v>0.81649658092772592</v>
      </c>
      <c r="AR304" s="3" t="str">
        <f t="shared" si="119"/>
        <v>Nontoxic</v>
      </c>
      <c r="AS304" s="2">
        <f t="shared" si="120"/>
        <v>175.8832565284178</v>
      </c>
      <c r="AT304" s="26" t="s">
        <v>884</v>
      </c>
      <c r="AU304" s="4" t="s">
        <v>666</v>
      </c>
      <c r="AV304" s="2">
        <f t="shared" si="121"/>
        <v>2</v>
      </c>
      <c r="AW304" s="2">
        <f t="shared" si="122"/>
        <v>2</v>
      </c>
      <c r="AX304" s="2">
        <f t="shared" si="123"/>
        <v>1200000000</v>
      </c>
      <c r="AY304" s="2">
        <f t="shared" si="124"/>
        <v>13433333333.333336</v>
      </c>
      <c r="AZ304" s="2">
        <f t="shared" si="125"/>
        <v>7316666666.6666679</v>
      </c>
      <c r="BA304" s="2">
        <f t="shared" si="126"/>
        <v>1.25</v>
      </c>
      <c r="BB304" s="2">
        <f t="shared" si="127"/>
        <v>1.9203983434042471</v>
      </c>
      <c r="BC304" s="2">
        <v>6.6349999999999998</v>
      </c>
      <c r="BD304" s="2" t="str">
        <f t="shared" si="128"/>
        <v>Same Var</v>
      </c>
      <c r="BE304" s="2">
        <f t="shared" si="129"/>
        <v>9.5929455945229176E-6</v>
      </c>
      <c r="BF304" s="2" t="str">
        <f t="shared" si="130"/>
        <v>NS</v>
      </c>
      <c r="BG304" s="2" t="str">
        <f t="shared" si="131"/>
        <v>NS</v>
      </c>
      <c r="BH304" s="2" t="str">
        <f t="shared" si="132"/>
        <v/>
      </c>
      <c r="BI304" s="2" t="str">
        <f t="shared" si="133"/>
        <v/>
      </c>
      <c r="BJ304" s="2" t="str">
        <f t="shared" si="134"/>
        <v/>
      </c>
    </row>
    <row r="305" spans="1:62" x14ac:dyDescent="0.2">
      <c r="A305" s="1" t="s">
        <v>142</v>
      </c>
      <c r="B305" s="27" t="s">
        <v>814</v>
      </c>
      <c r="C305" s="28">
        <v>37650</v>
      </c>
      <c r="D305" s="7">
        <v>0.51736111111111116</v>
      </c>
      <c r="E305" s="1">
        <v>0.1</v>
      </c>
      <c r="F305" s="1" t="s">
        <v>57</v>
      </c>
      <c r="G305" s="1" t="s">
        <v>1093</v>
      </c>
      <c r="H305" s="27" t="s">
        <v>886</v>
      </c>
      <c r="I305" s="27" t="s">
        <v>887</v>
      </c>
      <c r="J305" s="27" t="s">
        <v>888</v>
      </c>
      <c r="K305" s="2">
        <v>0.75</v>
      </c>
      <c r="L305" s="2">
        <v>0.25</v>
      </c>
      <c r="M305" s="27">
        <v>3260000</v>
      </c>
      <c r="N305" s="27">
        <v>3320000</v>
      </c>
      <c r="O305" s="27">
        <v>3260000</v>
      </c>
      <c r="P305" s="29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">
        <f t="shared" si="108"/>
        <v>3280000</v>
      </c>
      <c r="AD305" s="2">
        <f t="shared" si="109"/>
        <v>34641.016151377546</v>
      </c>
      <c r="AE305" s="2">
        <f t="shared" si="110"/>
        <v>3</v>
      </c>
      <c r="AF305" s="27">
        <v>5040000</v>
      </c>
      <c r="AG305" s="27">
        <v>4870000</v>
      </c>
      <c r="AH305" s="27">
        <v>4670000</v>
      </c>
      <c r="AI305" s="29"/>
      <c r="AJ305" s="2">
        <f t="shared" si="111"/>
        <v>4860000</v>
      </c>
      <c r="AK305" s="2">
        <f t="shared" si="112"/>
        <v>185202.59177452134</v>
      </c>
      <c r="AL305" s="2">
        <f t="shared" si="113"/>
        <v>3</v>
      </c>
      <c r="AM305" s="2">
        <f t="shared" si="114"/>
        <v>1.3591673611111113E+20</v>
      </c>
      <c r="AN305" s="2">
        <f t="shared" si="115"/>
        <v>6.5385868055555564E+19</v>
      </c>
      <c r="AO305" s="2">
        <f t="shared" si="116"/>
        <v>2</v>
      </c>
      <c r="AP305" s="2">
        <f t="shared" si="117"/>
        <v>22.227622249143238</v>
      </c>
      <c r="AQ305" s="2">
        <f t="shared" si="118"/>
        <v>0.81649658092772592</v>
      </c>
      <c r="AR305" s="3" t="str">
        <f t="shared" si="119"/>
        <v>Nontoxic</v>
      </c>
      <c r="AS305" s="2">
        <f t="shared" si="120"/>
        <v>148.17073170731706</v>
      </c>
      <c r="AT305" s="26" t="s">
        <v>884</v>
      </c>
      <c r="AU305" s="4" t="s">
        <v>666</v>
      </c>
      <c r="AV305" s="2">
        <f t="shared" si="121"/>
        <v>2</v>
      </c>
      <c r="AW305" s="2">
        <f t="shared" si="122"/>
        <v>2</v>
      </c>
      <c r="AX305" s="2">
        <f t="shared" si="123"/>
        <v>1200000000</v>
      </c>
      <c r="AY305" s="2">
        <f t="shared" si="124"/>
        <v>34300000000</v>
      </c>
      <c r="AZ305" s="2">
        <f t="shared" si="125"/>
        <v>17750000000</v>
      </c>
      <c r="BA305" s="2">
        <f t="shared" si="126"/>
        <v>1.25</v>
      </c>
      <c r="BB305" s="2">
        <f t="shared" si="127"/>
        <v>3.2564865934031899</v>
      </c>
      <c r="BC305" s="2">
        <v>6.6349999999999998</v>
      </c>
      <c r="BD305" s="2" t="str">
        <f t="shared" si="128"/>
        <v>Same Var</v>
      </c>
      <c r="BE305" s="2">
        <f t="shared" si="129"/>
        <v>6.532901352960964E-5</v>
      </c>
      <c r="BF305" s="2" t="str">
        <f t="shared" si="130"/>
        <v>NS</v>
      </c>
      <c r="BG305" s="2" t="str">
        <f t="shared" si="131"/>
        <v>NS</v>
      </c>
      <c r="BH305" s="2" t="str">
        <f t="shared" si="132"/>
        <v/>
      </c>
      <c r="BI305" s="2" t="str">
        <f t="shared" si="133"/>
        <v/>
      </c>
      <c r="BJ305" s="2" t="str">
        <f t="shared" si="134"/>
        <v/>
      </c>
    </row>
    <row r="306" spans="1:62" x14ac:dyDescent="0.2">
      <c r="A306" s="1" t="s">
        <v>142</v>
      </c>
      <c r="B306" s="27" t="s">
        <v>1097</v>
      </c>
      <c r="C306" s="28">
        <v>37650</v>
      </c>
      <c r="D306" s="7">
        <v>0.48055555555555557</v>
      </c>
      <c r="E306" s="1">
        <v>0.1</v>
      </c>
      <c r="F306" s="1" t="s">
        <v>57</v>
      </c>
      <c r="G306" s="1" t="s">
        <v>1093</v>
      </c>
      <c r="H306" s="27" t="s">
        <v>886</v>
      </c>
      <c r="I306" s="27" t="s">
        <v>887</v>
      </c>
      <c r="J306" s="27" t="s">
        <v>888</v>
      </c>
      <c r="K306" s="2">
        <v>0.75</v>
      </c>
      <c r="L306" s="2">
        <v>0.25</v>
      </c>
      <c r="M306" s="27">
        <v>3260000</v>
      </c>
      <c r="N306" s="27">
        <v>3320000</v>
      </c>
      <c r="O306" s="27">
        <v>3260000</v>
      </c>
      <c r="P306" s="29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">
        <f t="shared" si="108"/>
        <v>3280000</v>
      </c>
      <c r="AD306" s="2">
        <f t="shared" si="109"/>
        <v>34641.016151377546</v>
      </c>
      <c r="AE306" s="2">
        <f t="shared" si="110"/>
        <v>3</v>
      </c>
      <c r="AF306" s="27">
        <v>362000</v>
      </c>
      <c r="AG306" s="27">
        <v>362000</v>
      </c>
      <c r="AH306" s="27">
        <v>381000</v>
      </c>
      <c r="AI306" s="29"/>
      <c r="AJ306" s="2">
        <f t="shared" si="111"/>
        <v>368333.33333333331</v>
      </c>
      <c r="AK306" s="2">
        <f t="shared" si="112"/>
        <v>10969.655114602889</v>
      </c>
      <c r="AL306" s="2">
        <f t="shared" si="113"/>
        <v>3</v>
      </c>
      <c r="AM306" s="2">
        <f t="shared" si="114"/>
        <v>7.0283901234567896E+16</v>
      </c>
      <c r="AN306" s="2">
        <f t="shared" si="115"/>
        <v>2.6116950617283952E+16</v>
      </c>
      <c r="AO306" s="2">
        <f t="shared" si="116"/>
        <v>3</v>
      </c>
      <c r="AP306" s="2">
        <f t="shared" si="117"/>
        <v>-128.4631332856988</v>
      </c>
      <c r="AQ306" s="2">
        <f t="shared" si="118"/>
        <v>0.76489232840434507</v>
      </c>
      <c r="AR306" s="3" t="str">
        <f t="shared" si="119"/>
        <v>Toxic</v>
      </c>
      <c r="AS306" s="2">
        <f t="shared" si="120"/>
        <v>11.229674796747966</v>
      </c>
      <c r="AT306" s="4" t="s">
        <v>664</v>
      </c>
      <c r="AU306" s="4" t="s">
        <v>667</v>
      </c>
      <c r="AV306" s="2">
        <f t="shared" si="121"/>
        <v>2</v>
      </c>
      <c r="AW306" s="2">
        <f t="shared" si="122"/>
        <v>2</v>
      </c>
      <c r="AX306" s="2">
        <f t="shared" si="123"/>
        <v>1200000000</v>
      </c>
      <c r="AY306" s="2">
        <f t="shared" si="124"/>
        <v>120333333.33333331</v>
      </c>
      <c r="AZ306" s="2">
        <f t="shared" si="125"/>
        <v>660166666.66666663</v>
      </c>
      <c r="BA306" s="2">
        <f t="shared" si="126"/>
        <v>1.25</v>
      </c>
      <c r="BB306" s="2">
        <f t="shared" si="127"/>
        <v>1.767427442154974</v>
      </c>
      <c r="BC306" s="2">
        <v>6.6349999999999998</v>
      </c>
      <c r="BD306" s="2" t="str">
        <f t="shared" si="128"/>
        <v>Same Var</v>
      </c>
      <c r="BE306" s="2">
        <f t="shared" si="129"/>
        <v>8.0821891968702628E-9</v>
      </c>
      <c r="BF306" s="2" t="str">
        <f t="shared" si="130"/>
        <v>Sig</v>
      </c>
      <c r="BG306" s="2" t="str">
        <f t="shared" si="131"/>
        <v>Sig</v>
      </c>
      <c r="BH306" s="2" t="str">
        <f t="shared" si="132"/>
        <v>Wilcoxon</v>
      </c>
      <c r="BI306" s="2" t="str">
        <f t="shared" si="133"/>
        <v/>
      </c>
      <c r="BJ306" s="2" t="str">
        <f t="shared" si="134"/>
        <v/>
      </c>
    </row>
    <row r="307" spans="1:62" x14ac:dyDescent="0.2">
      <c r="A307" s="1" t="s">
        <v>142</v>
      </c>
      <c r="B307" s="27" t="s">
        <v>858</v>
      </c>
      <c r="C307" s="28">
        <v>37650</v>
      </c>
      <c r="D307" s="7">
        <v>0.41597222222222224</v>
      </c>
      <c r="E307" s="1">
        <v>0.1</v>
      </c>
      <c r="F307" s="1" t="s">
        <v>57</v>
      </c>
      <c r="G307" s="1" t="s">
        <v>1093</v>
      </c>
      <c r="H307" s="27" t="s">
        <v>886</v>
      </c>
      <c r="I307" s="27" t="s">
        <v>887</v>
      </c>
      <c r="J307" s="27" t="s">
        <v>888</v>
      </c>
      <c r="K307" s="2">
        <v>0.75</v>
      </c>
      <c r="L307" s="2">
        <v>0.25</v>
      </c>
      <c r="M307" s="27">
        <v>3260000</v>
      </c>
      <c r="N307" s="27">
        <v>3320000</v>
      </c>
      <c r="O307" s="27">
        <v>3260000</v>
      </c>
      <c r="P307" s="29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">
        <f t="shared" si="108"/>
        <v>3280000</v>
      </c>
      <c r="AD307" s="2">
        <f t="shared" si="109"/>
        <v>34641.016151377546</v>
      </c>
      <c r="AE307" s="2">
        <f t="shared" si="110"/>
        <v>3</v>
      </c>
      <c r="AF307" s="27">
        <v>4590000</v>
      </c>
      <c r="AG307" s="27">
        <v>4390000</v>
      </c>
      <c r="AH307" s="27">
        <v>4330000</v>
      </c>
      <c r="AI307" s="29"/>
      <c r="AJ307" s="2">
        <f t="shared" si="111"/>
        <v>4436666.666666667</v>
      </c>
      <c r="AK307" s="2">
        <f t="shared" si="112"/>
        <v>136137.18571108091</v>
      </c>
      <c r="AL307" s="2">
        <f t="shared" si="113"/>
        <v>3</v>
      </c>
      <c r="AM307" s="2">
        <f t="shared" si="114"/>
        <v>4.0995563271604937E+19</v>
      </c>
      <c r="AN307" s="2">
        <f t="shared" si="115"/>
        <v>1.9107781635802472E+19</v>
      </c>
      <c r="AO307" s="2">
        <f t="shared" si="116"/>
        <v>2</v>
      </c>
      <c r="AP307" s="2">
        <f t="shared" si="117"/>
        <v>24.702973026657105</v>
      </c>
      <c r="AQ307" s="2">
        <f t="shared" si="118"/>
        <v>0.81649658092772592</v>
      </c>
      <c r="AR307" s="3" t="str">
        <f t="shared" si="119"/>
        <v>Nontoxic</v>
      </c>
      <c r="AS307" s="2">
        <f t="shared" si="120"/>
        <v>135.26422764227644</v>
      </c>
      <c r="AT307" s="26" t="s">
        <v>884</v>
      </c>
      <c r="AU307" s="4" t="s">
        <v>666</v>
      </c>
      <c r="AV307" s="2">
        <f t="shared" si="121"/>
        <v>2</v>
      </c>
      <c r="AW307" s="2">
        <f t="shared" si="122"/>
        <v>2</v>
      </c>
      <c r="AX307" s="2">
        <f t="shared" si="123"/>
        <v>1200000000</v>
      </c>
      <c r="AY307" s="2">
        <f t="shared" si="124"/>
        <v>18533333333.333332</v>
      </c>
      <c r="AZ307" s="2">
        <f t="shared" si="125"/>
        <v>9866666666.666666</v>
      </c>
      <c r="BA307" s="2">
        <f t="shared" si="126"/>
        <v>1.25</v>
      </c>
      <c r="BB307" s="2">
        <f t="shared" si="127"/>
        <v>2.3622906815062947</v>
      </c>
      <c r="BC307" s="2">
        <v>6.6349999999999998</v>
      </c>
      <c r="BD307" s="2" t="str">
        <f t="shared" si="128"/>
        <v>Same Var</v>
      </c>
      <c r="BE307" s="2">
        <f t="shared" si="129"/>
        <v>7.0201156178861931E-5</v>
      </c>
      <c r="BF307" s="2" t="str">
        <f t="shared" si="130"/>
        <v>NS</v>
      </c>
      <c r="BG307" s="2" t="str">
        <f t="shared" si="131"/>
        <v>NS</v>
      </c>
      <c r="BH307" s="2" t="str">
        <f t="shared" si="132"/>
        <v/>
      </c>
      <c r="BI307" s="2" t="str">
        <f t="shared" si="133"/>
        <v/>
      </c>
      <c r="BJ307" s="2" t="str">
        <f t="shared" si="134"/>
        <v/>
      </c>
    </row>
    <row r="308" spans="1:62" x14ac:dyDescent="0.2">
      <c r="A308" s="1" t="s">
        <v>142</v>
      </c>
      <c r="B308" s="27" t="s">
        <v>859</v>
      </c>
      <c r="C308" s="28">
        <v>37650</v>
      </c>
      <c r="D308" s="7">
        <v>0.35486111111111113</v>
      </c>
      <c r="E308" s="1">
        <v>0.1</v>
      </c>
      <c r="F308" s="1" t="s">
        <v>57</v>
      </c>
      <c r="G308" s="1" t="s">
        <v>1093</v>
      </c>
      <c r="H308" s="27" t="s">
        <v>886</v>
      </c>
      <c r="I308" s="27" t="s">
        <v>887</v>
      </c>
      <c r="J308" s="27" t="s">
        <v>888</v>
      </c>
      <c r="K308" s="2">
        <v>0.75</v>
      </c>
      <c r="L308" s="2">
        <v>0.25</v>
      </c>
      <c r="M308" s="27">
        <v>3260000</v>
      </c>
      <c r="N308" s="27">
        <v>3320000</v>
      </c>
      <c r="O308" s="27">
        <v>3260000</v>
      </c>
      <c r="P308" s="29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">
        <f t="shared" si="108"/>
        <v>3280000</v>
      </c>
      <c r="AD308" s="2">
        <f t="shared" si="109"/>
        <v>34641.016151377546</v>
      </c>
      <c r="AE308" s="2">
        <f t="shared" si="110"/>
        <v>3</v>
      </c>
      <c r="AF308" s="27">
        <v>1830000</v>
      </c>
      <c r="AG308" s="27">
        <v>1630000</v>
      </c>
      <c r="AH308" s="27">
        <v>1610000</v>
      </c>
      <c r="AI308" s="29"/>
      <c r="AJ308" s="2">
        <f t="shared" si="111"/>
        <v>1690000</v>
      </c>
      <c r="AK308" s="2">
        <f t="shared" si="112"/>
        <v>121655.25060596439</v>
      </c>
      <c r="AL308" s="2">
        <f t="shared" si="113"/>
        <v>3</v>
      </c>
      <c r="AM308" s="2">
        <f t="shared" si="114"/>
        <v>2.6608402777777775E+19</v>
      </c>
      <c r="AN308" s="2">
        <f t="shared" si="115"/>
        <v>1.2194201388888887E+19</v>
      </c>
      <c r="AO308" s="2">
        <f t="shared" si="116"/>
        <v>2</v>
      </c>
      <c r="AP308" s="2">
        <f t="shared" si="117"/>
        <v>-10.721017963385938</v>
      </c>
      <c r="AQ308" s="2">
        <f t="shared" si="118"/>
        <v>0.81649658092772592</v>
      </c>
      <c r="AR308" s="3" t="str">
        <f t="shared" si="119"/>
        <v>Toxic</v>
      </c>
      <c r="AS308" s="2">
        <f t="shared" si="120"/>
        <v>51.524390243902438</v>
      </c>
      <c r="AT308" s="4" t="s">
        <v>664</v>
      </c>
      <c r="AU308" s="4" t="s">
        <v>667</v>
      </c>
      <c r="AV308" s="2">
        <f t="shared" si="121"/>
        <v>2</v>
      </c>
      <c r="AW308" s="2">
        <f t="shared" si="122"/>
        <v>2</v>
      </c>
      <c r="AX308" s="2">
        <f t="shared" si="123"/>
        <v>1200000000</v>
      </c>
      <c r="AY308" s="2">
        <f t="shared" si="124"/>
        <v>14800000000</v>
      </c>
      <c r="AZ308" s="2">
        <f t="shared" si="125"/>
        <v>8000000000</v>
      </c>
      <c r="BA308" s="2">
        <f t="shared" si="126"/>
        <v>1.25</v>
      </c>
      <c r="BB308" s="2">
        <f t="shared" si="127"/>
        <v>2.051094953273048</v>
      </c>
      <c r="BC308" s="2">
        <v>6.6349999999999998</v>
      </c>
      <c r="BD308" s="2" t="str">
        <f t="shared" si="128"/>
        <v>Same Var</v>
      </c>
      <c r="BE308" s="2">
        <f t="shared" si="129"/>
        <v>1.3165786135149813E-5</v>
      </c>
      <c r="BF308" s="2" t="str">
        <f t="shared" si="130"/>
        <v>Sig</v>
      </c>
      <c r="BG308" s="2" t="str">
        <f t="shared" si="131"/>
        <v>Sig</v>
      </c>
      <c r="BH308" s="2" t="str">
        <f t="shared" si="132"/>
        <v>Wilcoxon</v>
      </c>
      <c r="BI308" s="2" t="str">
        <f t="shared" si="133"/>
        <v/>
      </c>
      <c r="BJ308" s="2" t="str">
        <f t="shared" si="134"/>
        <v/>
      </c>
    </row>
    <row r="309" spans="1:62" x14ac:dyDescent="0.2">
      <c r="A309" s="1" t="s">
        <v>926</v>
      </c>
      <c r="B309" s="27" t="s">
        <v>1031</v>
      </c>
      <c r="C309" s="28">
        <v>39245</v>
      </c>
      <c r="D309" s="7">
        <v>0.54861111111111116</v>
      </c>
      <c r="E309" s="1">
        <v>0.1</v>
      </c>
      <c r="F309" s="1" t="s">
        <v>57</v>
      </c>
      <c r="G309" s="1" t="s">
        <v>1039</v>
      </c>
      <c r="H309" s="27" t="s">
        <v>886</v>
      </c>
      <c r="I309" s="27" t="s">
        <v>887</v>
      </c>
      <c r="J309" s="27" t="s">
        <v>888</v>
      </c>
      <c r="K309" s="2">
        <v>0.75</v>
      </c>
      <c r="L309" s="2">
        <v>0.25</v>
      </c>
      <c r="M309" s="27">
        <v>410084</v>
      </c>
      <c r="N309" s="27">
        <v>357980</v>
      </c>
      <c r="O309" s="27">
        <v>397058</v>
      </c>
      <c r="P309" s="27">
        <v>331928</v>
      </c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">
        <f t="shared" si="108"/>
        <v>374262.5</v>
      </c>
      <c r="AD309" s="2">
        <f t="shared" si="109"/>
        <v>35870.806974474384</v>
      </c>
      <c r="AE309" s="2">
        <f t="shared" si="110"/>
        <v>4</v>
      </c>
      <c r="AF309" s="27">
        <v>892046</v>
      </c>
      <c r="AG309" s="27">
        <v>931124</v>
      </c>
      <c r="AH309" s="27">
        <v>944150</v>
      </c>
      <c r="AI309" s="27">
        <v>996254</v>
      </c>
      <c r="AJ309" s="2">
        <f t="shared" si="111"/>
        <v>940893.5</v>
      </c>
      <c r="AK309" s="2">
        <f t="shared" si="112"/>
        <v>43038.398123071449</v>
      </c>
      <c r="AL309" s="2">
        <f t="shared" si="113"/>
        <v>4</v>
      </c>
      <c r="AM309" s="2">
        <f t="shared" si="114"/>
        <v>4.1476201287600403E+17</v>
      </c>
      <c r="AN309" s="2">
        <f t="shared" si="115"/>
        <v>8.2393381120612448E+16</v>
      </c>
      <c r="AO309" s="2">
        <f t="shared" si="116"/>
        <v>5</v>
      </c>
      <c r="AP309" s="2">
        <f t="shared" si="117"/>
        <v>26.014983601029584</v>
      </c>
      <c r="AQ309" s="2">
        <f t="shared" si="118"/>
        <v>0.72668684380042159</v>
      </c>
      <c r="AR309" s="3" t="str">
        <f t="shared" si="119"/>
        <v>Nontoxic</v>
      </c>
      <c r="AS309" s="2">
        <f t="shared" si="120"/>
        <v>251.39935205904948</v>
      </c>
      <c r="AT309" s="26" t="s">
        <v>884</v>
      </c>
      <c r="AU309" s="4" t="s">
        <v>666</v>
      </c>
      <c r="AV309" s="2">
        <f t="shared" si="121"/>
        <v>3</v>
      </c>
      <c r="AW309" s="2">
        <f t="shared" si="122"/>
        <v>3</v>
      </c>
      <c r="AX309" s="2">
        <f t="shared" si="123"/>
        <v>1286714793.0000002</v>
      </c>
      <c r="AY309" s="2">
        <f t="shared" si="124"/>
        <v>1852303713</v>
      </c>
      <c r="AZ309" s="2">
        <f t="shared" si="125"/>
        <v>1569509253</v>
      </c>
      <c r="BA309" s="2">
        <f t="shared" si="126"/>
        <v>1.1666666666666667</v>
      </c>
      <c r="BB309" s="2">
        <f t="shared" si="127"/>
        <v>8.4866330331436757E-2</v>
      </c>
      <c r="BC309" s="2">
        <v>6.6349999999999998</v>
      </c>
      <c r="BD309" s="2" t="str">
        <f t="shared" si="128"/>
        <v>Same Var</v>
      </c>
      <c r="BE309" s="2">
        <f t="shared" si="129"/>
        <v>4.7432203028123202E-7</v>
      </c>
      <c r="BF309" s="2" t="str">
        <f t="shared" si="130"/>
        <v>NS</v>
      </c>
      <c r="BG309" s="2" t="str">
        <f t="shared" si="131"/>
        <v>NS</v>
      </c>
      <c r="BH309" s="2" t="str">
        <f t="shared" si="132"/>
        <v/>
      </c>
      <c r="BI309" s="2" t="str">
        <f t="shared" si="133"/>
        <v/>
      </c>
      <c r="BJ309" s="2" t="str">
        <f t="shared" si="134"/>
        <v/>
      </c>
    </row>
    <row r="310" spans="1:62" x14ac:dyDescent="0.2">
      <c r="A310" s="1" t="s">
        <v>926</v>
      </c>
      <c r="B310" s="27" t="s">
        <v>1045</v>
      </c>
      <c r="C310" s="28">
        <v>39245</v>
      </c>
      <c r="D310" s="7">
        <v>0.61805555555555558</v>
      </c>
      <c r="E310" s="1">
        <v>0.1</v>
      </c>
      <c r="F310" s="1" t="s">
        <v>57</v>
      </c>
      <c r="G310" s="1" t="s">
        <v>1039</v>
      </c>
      <c r="H310" s="27" t="s">
        <v>886</v>
      </c>
      <c r="I310" s="27" t="s">
        <v>887</v>
      </c>
      <c r="J310" s="27" t="s">
        <v>888</v>
      </c>
      <c r="K310" s="2">
        <v>0.75</v>
      </c>
      <c r="L310" s="2">
        <v>0.25</v>
      </c>
      <c r="M310" s="27">
        <v>410084</v>
      </c>
      <c r="N310" s="27">
        <v>357980</v>
      </c>
      <c r="O310" s="27">
        <v>397058</v>
      </c>
      <c r="P310" s="27">
        <v>331928</v>
      </c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">
        <f t="shared" si="108"/>
        <v>374262.5</v>
      </c>
      <c r="AD310" s="2">
        <f t="shared" si="109"/>
        <v>35870.806974474384</v>
      </c>
      <c r="AE310" s="2">
        <f t="shared" si="110"/>
        <v>4</v>
      </c>
      <c r="AF310" s="27">
        <v>1790840</v>
      </c>
      <c r="AG310" s="27">
        <v>1882022</v>
      </c>
      <c r="AH310" s="27">
        <v>1738736</v>
      </c>
      <c r="AI310" s="27">
        <v>1921100</v>
      </c>
      <c r="AJ310" s="2">
        <f t="shared" si="111"/>
        <v>1833174.5</v>
      </c>
      <c r="AK310" s="2">
        <f t="shared" si="112"/>
        <v>83322.28989292121</v>
      </c>
      <c r="AL310" s="2">
        <f t="shared" si="113"/>
        <v>4</v>
      </c>
      <c r="AM310" s="2">
        <f t="shared" si="114"/>
        <v>3.6733374137135043E+18</v>
      </c>
      <c r="AN310" s="2">
        <f t="shared" si="115"/>
        <v>1.0150750719211532E+18</v>
      </c>
      <c r="AO310" s="2">
        <f t="shared" si="116"/>
        <v>4</v>
      </c>
      <c r="AP310" s="2">
        <f t="shared" si="117"/>
        <v>35.461748393490076</v>
      </c>
      <c r="AQ310" s="2">
        <f t="shared" si="118"/>
        <v>0.74069708411268287</v>
      </c>
      <c r="AR310" s="3" t="str">
        <f t="shared" si="119"/>
        <v>Nontoxic</v>
      </c>
      <c r="AS310" s="2">
        <f t="shared" si="120"/>
        <v>489.80982599111587</v>
      </c>
      <c r="AT310" s="26" t="s">
        <v>884</v>
      </c>
      <c r="AU310" s="4" t="s">
        <v>666</v>
      </c>
      <c r="AV310" s="2">
        <f t="shared" si="121"/>
        <v>3</v>
      </c>
      <c r="AW310" s="2">
        <f t="shared" si="122"/>
        <v>3</v>
      </c>
      <c r="AX310" s="2">
        <f t="shared" si="123"/>
        <v>1286714793.0000002</v>
      </c>
      <c r="AY310" s="2">
        <f t="shared" si="124"/>
        <v>6942603993</v>
      </c>
      <c r="AZ310" s="2">
        <f t="shared" si="125"/>
        <v>4114659393</v>
      </c>
      <c r="BA310" s="2">
        <f t="shared" si="126"/>
        <v>1.1666666666666667</v>
      </c>
      <c r="BB310" s="2">
        <f t="shared" si="127"/>
        <v>1.6440246000813008</v>
      </c>
      <c r="BC310" s="2">
        <v>6.6349999999999998</v>
      </c>
      <c r="BD310" s="2" t="str">
        <f t="shared" si="128"/>
        <v>Same Var</v>
      </c>
      <c r="BE310" s="2">
        <f t="shared" si="129"/>
        <v>3.0020494654261528E-8</v>
      </c>
      <c r="BF310" s="2" t="str">
        <f t="shared" si="130"/>
        <v>NS</v>
      </c>
      <c r="BG310" s="2" t="str">
        <f t="shared" si="131"/>
        <v>NS</v>
      </c>
      <c r="BH310" s="2" t="str">
        <f t="shared" si="132"/>
        <v/>
      </c>
      <c r="BI310" s="2" t="str">
        <f t="shared" si="133"/>
        <v/>
      </c>
      <c r="BJ310" s="2" t="str">
        <f t="shared" si="134"/>
        <v/>
      </c>
    </row>
    <row r="311" spans="1:62" x14ac:dyDescent="0.2">
      <c r="A311" s="1" t="s">
        <v>926</v>
      </c>
      <c r="B311" s="27" t="s">
        <v>1047</v>
      </c>
      <c r="C311" s="28">
        <v>39245</v>
      </c>
      <c r="D311" s="7">
        <v>0.39583333333333331</v>
      </c>
      <c r="E311" s="1">
        <v>0.1</v>
      </c>
      <c r="F311" s="1" t="s">
        <v>57</v>
      </c>
      <c r="G311" s="1" t="s">
        <v>1039</v>
      </c>
      <c r="H311" s="27" t="s">
        <v>886</v>
      </c>
      <c r="I311" s="27" t="s">
        <v>887</v>
      </c>
      <c r="J311" s="27" t="s">
        <v>888</v>
      </c>
      <c r="K311" s="2">
        <v>0.75</v>
      </c>
      <c r="L311" s="2">
        <v>0.25</v>
      </c>
      <c r="M311" s="27">
        <v>410084</v>
      </c>
      <c r="N311" s="27">
        <v>357980</v>
      </c>
      <c r="O311" s="27">
        <v>397058</v>
      </c>
      <c r="P311" s="27">
        <v>331928</v>
      </c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">
        <f t="shared" si="108"/>
        <v>374262.5</v>
      </c>
      <c r="AD311" s="2">
        <f t="shared" si="109"/>
        <v>35870.806974474384</v>
      </c>
      <c r="AE311" s="2">
        <f t="shared" si="110"/>
        <v>4</v>
      </c>
      <c r="AF311" s="27">
        <v>722708</v>
      </c>
      <c r="AG311" s="27">
        <v>631526</v>
      </c>
      <c r="AH311" s="27">
        <v>631526</v>
      </c>
      <c r="AI311" s="27">
        <v>800864</v>
      </c>
      <c r="AJ311" s="2">
        <f t="shared" si="111"/>
        <v>696656</v>
      </c>
      <c r="AK311" s="2">
        <f t="shared" si="112"/>
        <v>81694.242489908676</v>
      </c>
      <c r="AL311" s="2">
        <f t="shared" si="113"/>
        <v>4</v>
      </c>
      <c r="AM311" s="2">
        <f t="shared" si="114"/>
        <v>3.4203971756321019E+18</v>
      </c>
      <c r="AN311" s="2">
        <f t="shared" si="115"/>
        <v>9.388635816720576E+17</v>
      </c>
      <c r="AO311" s="2">
        <f t="shared" si="116"/>
        <v>4</v>
      </c>
      <c r="AP311" s="2">
        <f t="shared" si="117"/>
        <v>9.6723392613050851</v>
      </c>
      <c r="AQ311" s="2">
        <f t="shared" si="118"/>
        <v>0.74069708411268287</v>
      </c>
      <c r="AR311" s="3" t="str">
        <f t="shared" si="119"/>
        <v>Nontoxic</v>
      </c>
      <c r="AS311" s="2">
        <f t="shared" si="120"/>
        <v>186.14101065428676</v>
      </c>
      <c r="AT311" s="26" t="s">
        <v>884</v>
      </c>
      <c r="AU311" s="4" t="s">
        <v>666</v>
      </c>
      <c r="AV311" s="2">
        <f t="shared" si="121"/>
        <v>3</v>
      </c>
      <c r="AW311" s="2">
        <f t="shared" si="122"/>
        <v>3</v>
      </c>
      <c r="AX311" s="2">
        <f t="shared" si="123"/>
        <v>1286714793.0000002</v>
      </c>
      <c r="AY311" s="2">
        <f t="shared" si="124"/>
        <v>6673949256</v>
      </c>
      <c r="AZ311" s="2">
        <f t="shared" si="125"/>
        <v>3980332024.5</v>
      </c>
      <c r="BA311" s="2">
        <f t="shared" si="126"/>
        <v>1.1666666666666667</v>
      </c>
      <c r="BB311" s="2">
        <f t="shared" si="127"/>
        <v>1.5748107507182079</v>
      </c>
      <c r="BC311" s="2">
        <v>6.6349999999999998</v>
      </c>
      <c r="BD311" s="2" t="str">
        <f t="shared" si="128"/>
        <v>Same Var</v>
      </c>
      <c r="BE311" s="2">
        <f t="shared" si="129"/>
        <v>1.7802204457987051E-4</v>
      </c>
      <c r="BF311" s="2" t="str">
        <f t="shared" si="130"/>
        <v>NS</v>
      </c>
      <c r="BG311" s="2" t="str">
        <f t="shared" si="131"/>
        <v>NS</v>
      </c>
      <c r="BH311" s="2" t="str">
        <f t="shared" si="132"/>
        <v/>
      </c>
      <c r="BI311" s="2" t="str">
        <f t="shared" si="133"/>
        <v/>
      </c>
      <c r="BJ311" s="2" t="str">
        <f t="shared" si="134"/>
        <v/>
      </c>
    </row>
    <row r="312" spans="1:62" x14ac:dyDescent="0.2">
      <c r="A312" s="1" t="s">
        <v>926</v>
      </c>
      <c r="B312" s="27" t="s">
        <v>1267</v>
      </c>
      <c r="C312" s="28">
        <v>39245</v>
      </c>
      <c r="D312" s="7">
        <v>0.4513888888888889</v>
      </c>
      <c r="E312" s="1">
        <v>0.1</v>
      </c>
      <c r="F312" s="1" t="s">
        <v>57</v>
      </c>
      <c r="G312" s="1" t="s">
        <v>1039</v>
      </c>
      <c r="H312" s="27" t="s">
        <v>886</v>
      </c>
      <c r="I312" s="27" t="s">
        <v>887</v>
      </c>
      <c r="J312" s="27" t="s">
        <v>888</v>
      </c>
      <c r="K312" s="2">
        <v>0.75</v>
      </c>
      <c r="L312" s="2">
        <v>0.25</v>
      </c>
      <c r="M312" s="27">
        <v>410084</v>
      </c>
      <c r="N312" s="27">
        <v>357980</v>
      </c>
      <c r="O312" s="27">
        <v>397058</v>
      </c>
      <c r="P312" s="27">
        <v>331928</v>
      </c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">
        <f t="shared" si="108"/>
        <v>374262.5</v>
      </c>
      <c r="AD312" s="2">
        <f t="shared" si="109"/>
        <v>35870.806974474384</v>
      </c>
      <c r="AE312" s="2">
        <f t="shared" si="110"/>
        <v>4</v>
      </c>
      <c r="AF312" s="27">
        <v>553370</v>
      </c>
      <c r="AG312" s="27">
        <v>644552</v>
      </c>
      <c r="AH312" s="27">
        <v>514292</v>
      </c>
      <c r="AI312" s="27">
        <v>657578</v>
      </c>
      <c r="AJ312" s="2">
        <f t="shared" si="111"/>
        <v>592448</v>
      </c>
      <c r="AK312" s="2">
        <f t="shared" si="112"/>
        <v>69742.847031075522</v>
      </c>
      <c r="AL312" s="2">
        <f t="shared" si="113"/>
        <v>4</v>
      </c>
      <c r="AM312" s="2">
        <f t="shared" si="114"/>
        <v>1.9514984870336937E+18</v>
      </c>
      <c r="AN312" s="2">
        <f t="shared" si="115"/>
        <v>5.038120577316553E+17</v>
      </c>
      <c r="AO312" s="2">
        <f t="shared" si="116"/>
        <v>4</v>
      </c>
      <c r="AP312" s="2">
        <f t="shared" si="117"/>
        <v>8.340958773668973</v>
      </c>
      <c r="AQ312" s="2">
        <f t="shared" si="118"/>
        <v>0.74069708411268287</v>
      </c>
      <c r="AR312" s="3" t="str">
        <f t="shared" si="119"/>
        <v>Nontoxic</v>
      </c>
      <c r="AS312" s="2">
        <f t="shared" si="120"/>
        <v>158.29745165492136</v>
      </c>
      <c r="AT312" s="26" t="s">
        <v>884</v>
      </c>
      <c r="AU312" s="4" t="s">
        <v>666</v>
      </c>
      <c r="AV312" s="2">
        <f t="shared" si="121"/>
        <v>3</v>
      </c>
      <c r="AW312" s="2">
        <f t="shared" si="122"/>
        <v>3</v>
      </c>
      <c r="AX312" s="2">
        <f t="shared" si="123"/>
        <v>1286714793.0000002</v>
      </c>
      <c r="AY312" s="2">
        <f t="shared" si="124"/>
        <v>4864064712</v>
      </c>
      <c r="AZ312" s="2">
        <f t="shared" si="125"/>
        <v>3075389752.5</v>
      </c>
      <c r="BA312" s="2">
        <f t="shared" si="126"/>
        <v>1.1666666666666667</v>
      </c>
      <c r="BB312" s="2">
        <f t="shared" si="127"/>
        <v>1.0617339527157046</v>
      </c>
      <c r="BC312" s="2">
        <v>6.6349999999999998</v>
      </c>
      <c r="BD312" s="2" t="str">
        <f t="shared" si="128"/>
        <v>Same Var</v>
      </c>
      <c r="BE312" s="2">
        <f t="shared" si="129"/>
        <v>7.1371234118596829E-4</v>
      </c>
      <c r="BF312" s="2" t="str">
        <f t="shared" si="130"/>
        <v>NS</v>
      </c>
      <c r="BG312" s="2" t="str">
        <f t="shared" si="131"/>
        <v>NS</v>
      </c>
      <c r="BH312" s="2" t="str">
        <f t="shared" si="132"/>
        <v/>
      </c>
      <c r="BI312" s="2" t="str">
        <f t="shared" si="133"/>
        <v/>
      </c>
      <c r="BJ312" s="2" t="str">
        <f t="shared" si="134"/>
        <v/>
      </c>
    </row>
    <row r="313" spans="1:62" x14ac:dyDescent="0.2">
      <c r="A313" s="1" t="s">
        <v>926</v>
      </c>
      <c r="B313" s="27" t="s">
        <v>1031</v>
      </c>
      <c r="C313" s="28">
        <v>38580</v>
      </c>
      <c r="D313" s="7">
        <v>0.53472222222222221</v>
      </c>
      <c r="E313" s="1">
        <v>0.1</v>
      </c>
      <c r="F313" s="1" t="s">
        <v>57</v>
      </c>
      <c r="G313" s="1" t="s">
        <v>1036</v>
      </c>
      <c r="H313" s="27" t="s">
        <v>886</v>
      </c>
      <c r="I313" s="27" t="s">
        <v>887</v>
      </c>
      <c r="J313" s="27" t="s">
        <v>888</v>
      </c>
      <c r="K313" s="2">
        <v>0.75</v>
      </c>
      <c r="L313" s="2">
        <v>0.25</v>
      </c>
      <c r="M313" s="27">
        <v>168000</v>
      </c>
      <c r="N313" s="27">
        <v>252000</v>
      </c>
      <c r="O313" s="27">
        <v>231000</v>
      </c>
      <c r="P313" s="27">
        <v>209000</v>
      </c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">
        <f t="shared" si="108"/>
        <v>215000</v>
      </c>
      <c r="AD313" s="2">
        <f t="shared" si="109"/>
        <v>35916.569992135941</v>
      </c>
      <c r="AE313" s="2">
        <f t="shared" si="110"/>
        <v>4</v>
      </c>
      <c r="AF313" s="27">
        <v>234000</v>
      </c>
      <c r="AG313" s="27">
        <v>134000</v>
      </c>
      <c r="AH313" s="27">
        <v>297000</v>
      </c>
      <c r="AI313" s="27">
        <v>263000</v>
      </c>
      <c r="AJ313" s="2">
        <f t="shared" si="111"/>
        <v>232000</v>
      </c>
      <c r="AK313" s="2">
        <f t="shared" si="112"/>
        <v>70223.452872479378</v>
      </c>
      <c r="AL313" s="2">
        <f t="shared" si="113"/>
        <v>4</v>
      </c>
      <c r="AM313" s="2">
        <f t="shared" si="114"/>
        <v>2.0000735990668393E+18</v>
      </c>
      <c r="AN313" s="2">
        <f t="shared" si="115"/>
        <v>5.1759541843894643E+17</v>
      </c>
      <c r="AO313" s="2">
        <f t="shared" si="116"/>
        <v>4</v>
      </c>
      <c r="AP313" s="2">
        <f t="shared" si="117"/>
        <v>1.8813298657678152</v>
      </c>
      <c r="AQ313" s="2">
        <f t="shared" si="118"/>
        <v>0.74069708411268287</v>
      </c>
      <c r="AR313" s="3" t="str">
        <f t="shared" si="119"/>
        <v>Nontoxic</v>
      </c>
      <c r="AS313" s="2">
        <f t="shared" si="120"/>
        <v>107.90697674418605</v>
      </c>
      <c r="AT313" s="26" t="s">
        <v>884</v>
      </c>
      <c r="AU313" s="4" t="s">
        <v>666</v>
      </c>
      <c r="AV313" s="2">
        <f t="shared" si="121"/>
        <v>3</v>
      </c>
      <c r="AW313" s="2">
        <f t="shared" si="122"/>
        <v>3</v>
      </c>
      <c r="AX313" s="2">
        <f t="shared" si="123"/>
        <v>1290000000</v>
      </c>
      <c r="AY313" s="2">
        <f t="shared" si="124"/>
        <v>4931333333.3333321</v>
      </c>
      <c r="AZ313" s="2">
        <f t="shared" si="125"/>
        <v>3110666666.666666</v>
      </c>
      <c r="BA313" s="2">
        <f t="shared" si="126"/>
        <v>1.1666666666666667</v>
      </c>
      <c r="BB313" s="2">
        <f t="shared" si="127"/>
        <v>1.0785150208568632</v>
      </c>
      <c r="BC313" s="2">
        <v>6.6349999999999998</v>
      </c>
      <c r="BD313" s="2" t="str">
        <f t="shared" si="128"/>
        <v>Same Var</v>
      </c>
      <c r="BE313" s="2">
        <f t="shared" si="129"/>
        <v>0.34074071122445559</v>
      </c>
      <c r="BF313" s="2" t="str">
        <f t="shared" si="130"/>
        <v>NS</v>
      </c>
      <c r="BG313" s="2" t="str">
        <f t="shared" si="131"/>
        <v>NS</v>
      </c>
      <c r="BH313" s="2" t="str">
        <f t="shared" si="132"/>
        <v/>
      </c>
      <c r="BI313" s="2" t="str">
        <f t="shared" si="133"/>
        <v/>
      </c>
      <c r="BJ313" s="2" t="str">
        <f t="shared" si="134"/>
        <v/>
      </c>
    </row>
    <row r="314" spans="1:62" x14ac:dyDescent="0.2">
      <c r="A314" s="1" t="s">
        <v>926</v>
      </c>
      <c r="B314" s="27" t="s">
        <v>1047</v>
      </c>
      <c r="C314" s="28">
        <v>38580</v>
      </c>
      <c r="D314" s="7">
        <v>0.4513888888888889</v>
      </c>
      <c r="E314" s="1">
        <v>0.1</v>
      </c>
      <c r="F314" s="1" t="s">
        <v>57</v>
      </c>
      <c r="G314" s="1" t="s">
        <v>1036</v>
      </c>
      <c r="H314" s="27" t="s">
        <v>886</v>
      </c>
      <c r="I314" s="27" t="s">
        <v>887</v>
      </c>
      <c r="J314" s="27" t="s">
        <v>888</v>
      </c>
      <c r="K314" s="2">
        <v>0.75</v>
      </c>
      <c r="L314" s="2">
        <v>0.25</v>
      </c>
      <c r="M314" s="27">
        <v>168000</v>
      </c>
      <c r="N314" s="27">
        <v>252000</v>
      </c>
      <c r="O314" s="27">
        <v>231000</v>
      </c>
      <c r="P314" s="27">
        <v>209000</v>
      </c>
      <c r="Q314" s="29"/>
      <c r="R314" s="29"/>
      <c r="S314" s="29"/>
      <c r="T314" s="29"/>
      <c r="U314" s="29"/>
      <c r="V314" s="29"/>
      <c r="W314" s="29"/>
      <c r="X314" s="29"/>
      <c r="Y314" s="29"/>
      <c r="Z314" s="29"/>
      <c r="AA314" s="29"/>
      <c r="AB314" s="29"/>
      <c r="AC314" s="2">
        <f t="shared" si="108"/>
        <v>215000</v>
      </c>
      <c r="AD314" s="2">
        <f t="shared" si="109"/>
        <v>35916.569992135941</v>
      </c>
      <c r="AE314" s="2">
        <f t="shared" si="110"/>
        <v>4</v>
      </c>
      <c r="AF314" s="27">
        <v>231000</v>
      </c>
      <c r="AG314" s="27">
        <v>214000</v>
      </c>
      <c r="AH314" s="27">
        <v>241000</v>
      </c>
      <c r="AI314" s="27">
        <v>223000</v>
      </c>
      <c r="AJ314" s="2">
        <f t="shared" si="111"/>
        <v>227250</v>
      </c>
      <c r="AK314" s="2">
        <f t="shared" si="112"/>
        <v>11500</v>
      </c>
      <c r="AL314" s="2">
        <f t="shared" si="113"/>
        <v>4</v>
      </c>
      <c r="AM314" s="2">
        <f t="shared" si="114"/>
        <v>4.5996844726562496E+16</v>
      </c>
      <c r="AN314" s="2">
        <f t="shared" si="115"/>
        <v>1.1333785481770834E+16</v>
      </c>
      <c r="AO314" s="2">
        <f t="shared" si="116"/>
        <v>4</v>
      </c>
      <c r="AP314" s="2">
        <f t="shared" si="117"/>
        <v>4.5067339968834759</v>
      </c>
      <c r="AQ314" s="2">
        <f t="shared" si="118"/>
        <v>0.74069708411268287</v>
      </c>
      <c r="AR314" s="3" t="str">
        <f t="shared" si="119"/>
        <v>Nontoxic</v>
      </c>
      <c r="AS314" s="2">
        <f t="shared" si="120"/>
        <v>105.69767441860465</v>
      </c>
      <c r="AT314" s="26" t="s">
        <v>884</v>
      </c>
      <c r="AU314" s="4" t="s">
        <v>666</v>
      </c>
      <c r="AV314" s="2">
        <f t="shared" si="121"/>
        <v>3</v>
      </c>
      <c r="AW314" s="2">
        <f t="shared" si="122"/>
        <v>3</v>
      </c>
      <c r="AX314" s="2">
        <f t="shared" si="123"/>
        <v>1290000000</v>
      </c>
      <c r="AY314" s="2">
        <f t="shared" si="124"/>
        <v>132250000</v>
      </c>
      <c r="AZ314" s="2">
        <f t="shared" si="125"/>
        <v>711125000</v>
      </c>
      <c r="BA314" s="2">
        <f t="shared" si="126"/>
        <v>1.1666666666666667</v>
      </c>
      <c r="BB314" s="2">
        <f t="shared" si="127"/>
        <v>2.7941268292650006</v>
      </c>
      <c r="BC314" s="2">
        <v>6.6349999999999998</v>
      </c>
      <c r="BD314" s="2" t="str">
        <f t="shared" si="128"/>
        <v>Same Var</v>
      </c>
      <c r="BE314" s="2">
        <f t="shared" si="129"/>
        <v>0.26998916817166796</v>
      </c>
      <c r="BF314" s="2" t="str">
        <f t="shared" si="130"/>
        <v>NS</v>
      </c>
      <c r="BG314" s="2" t="str">
        <f t="shared" si="131"/>
        <v>NS</v>
      </c>
      <c r="BH314" s="2" t="str">
        <f t="shared" si="132"/>
        <v/>
      </c>
      <c r="BI314" s="2" t="str">
        <f t="shared" si="133"/>
        <v/>
      </c>
      <c r="BJ314" s="2" t="str">
        <f t="shared" si="134"/>
        <v/>
      </c>
    </row>
    <row r="315" spans="1:62" x14ac:dyDescent="0.2">
      <c r="A315" s="1" t="s">
        <v>926</v>
      </c>
      <c r="B315" s="27" t="s">
        <v>1118</v>
      </c>
      <c r="C315" s="28">
        <v>38580</v>
      </c>
      <c r="D315" s="7">
        <v>0.61458333333333337</v>
      </c>
      <c r="E315" s="1">
        <v>0.1</v>
      </c>
      <c r="F315" s="1" t="s">
        <v>57</v>
      </c>
      <c r="G315" s="1" t="s">
        <v>1036</v>
      </c>
      <c r="H315" s="27" t="s">
        <v>886</v>
      </c>
      <c r="I315" s="27" t="s">
        <v>887</v>
      </c>
      <c r="J315" s="27" t="s">
        <v>888</v>
      </c>
      <c r="K315" s="2">
        <v>0.75</v>
      </c>
      <c r="L315" s="2">
        <v>0.25</v>
      </c>
      <c r="M315" s="27">
        <v>168000</v>
      </c>
      <c r="N315" s="27">
        <v>252000</v>
      </c>
      <c r="O315" s="27">
        <v>231000</v>
      </c>
      <c r="P315" s="27">
        <v>209000</v>
      </c>
      <c r="Q315" s="29"/>
      <c r="R315" s="29"/>
      <c r="S315" s="29"/>
      <c r="T315" s="29"/>
      <c r="U315" s="29"/>
      <c r="V315" s="29"/>
      <c r="W315" s="29"/>
      <c r="X315" s="29"/>
      <c r="Y315" s="29"/>
      <c r="Z315" s="29"/>
      <c r="AA315" s="29"/>
      <c r="AB315" s="29"/>
      <c r="AC315" s="2">
        <f t="shared" si="108"/>
        <v>215000</v>
      </c>
      <c r="AD315" s="2">
        <f t="shared" si="109"/>
        <v>35916.569992135941</v>
      </c>
      <c r="AE315" s="2">
        <f t="shared" si="110"/>
        <v>4</v>
      </c>
      <c r="AF315" s="27">
        <v>1159000</v>
      </c>
      <c r="AG315" s="27">
        <v>1274000</v>
      </c>
      <c r="AH315" s="27">
        <v>1397000</v>
      </c>
      <c r="AI315" s="27">
        <v>1790000</v>
      </c>
      <c r="AJ315" s="2">
        <f t="shared" si="111"/>
        <v>1405000</v>
      </c>
      <c r="AK315" s="2">
        <f t="shared" si="112"/>
        <v>274448.53798116685</v>
      </c>
      <c r="AL315" s="2">
        <f t="shared" si="113"/>
        <v>4</v>
      </c>
      <c r="AM315" s="2">
        <f t="shared" si="114"/>
        <v>3.6145257925878894E+20</v>
      </c>
      <c r="AN315" s="2">
        <f t="shared" si="115"/>
        <v>1.1820687949251296E+20</v>
      </c>
      <c r="AO315" s="2">
        <f t="shared" si="116"/>
        <v>3</v>
      </c>
      <c r="AP315" s="2">
        <f t="shared" si="117"/>
        <v>9.0202850462948394</v>
      </c>
      <c r="AQ315" s="2">
        <f t="shared" si="118"/>
        <v>0.76489232840434507</v>
      </c>
      <c r="AR315" s="3" t="str">
        <f t="shared" si="119"/>
        <v>Nontoxic</v>
      </c>
      <c r="AS315" s="2">
        <f t="shared" si="120"/>
        <v>653.48837209302326</v>
      </c>
      <c r="AT315" s="26" t="s">
        <v>884</v>
      </c>
      <c r="AU315" s="4" t="s">
        <v>666</v>
      </c>
      <c r="AV315" s="2">
        <f t="shared" si="121"/>
        <v>3</v>
      </c>
      <c r="AW315" s="2">
        <f t="shared" si="122"/>
        <v>3</v>
      </c>
      <c r="AX315" s="2">
        <f t="shared" si="123"/>
        <v>1290000000</v>
      </c>
      <c r="AY315" s="2">
        <f t="shared" si="124"/>
        <v>75321999999.999985</v>
      </c>
      <c r="AZ315" s="2">
        <f t="shared" si="125"/>
        <v>38305999999.999992</v>
      </c>
      <c r="BA315" s="2">
        <f t="shared" si="126"/>
        <v>1.1666666666666667</v>
      </c>
      <c r="BB315" s="2">
        <f t="shared" si="127"/>
        <v>6.9809107077736998</v>
      </c>
      <c r="BC315" s="2">
        <v>6.6349999999999998</v>
      </c>
      <c r="BD315" s="2" t="str">
        <f t="shared" si="128"/>
        <v>Sig Diff Var</v>
      </c>
      <c r="BE315" s="2">
        <f t="shared" si="129"/>
        <v>1.4517533600933625E-3</v>
      </c>
      <c r="BF315" s="2" t="str">
        <f t="shared" si="130"/>
        <v>NS</v>
      </c>
      <c r="BG315" s="2" t="str">
        <f t="shared" si="131"/>
        <v>NS</v>
      </c>
      <c r="BH315" s="2" t="str">
        <f t="shared" si="132"/>
        <v/>
      </c>
      <c r="BI315" s="2" t="str">
        <f t="shared" si="133"/>
        <v/>
      </c>
      <c r="BJ315" s="2" t="str">
        <f t="shared" si="134"/>
        <v/>
      </c>
    </row>
    <row r="316" spans="1:62" x14ac:dyDescent="0.2">
      <c r="A316" s="1" t="s">
        <v>926</v>
      </c>
      <c r="B316" s="27" t="s">
        <v>1157</v>
      </c>
      <c r="C316" s="28">
        <v>38580</v>
      </c>
      <c r="D316" s="7">
        <v>0.51041666666666663</v>
      </c>
      <c r="E316" s="1">
        <v>0.1</v>
      </c>
      <c r="F316" s="1" t="s">
        <v>57</v>
      </c>
      <c r="G316" s="1" t="s">
        <v>1036</v>
      </c>
      <c r="H316" s="27" t="s">
        <v>886</v>
      </c>
      <c r="I316" s="27" t="s">
        <v>887</v>
      </c>
      <c r="J316" s="27" t="s">
        <v>888</v>
      </c>
      <c r="K316" s="2">
        <v>0.75</v>
      </c>
      <c r="L316" s="2">
        <v>0.25</v>
      </c>
      <c r="M316" s="27">
        <v>168000</v>
      </c>
      <c r="N316" s="27">
        <v>252000</v>
      </c>
      <c r="O316" s="27">
        <v>231000</v>
      </c>
      <c r="P316" s="27">
        <v>209000</v>
      </c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">
        <f t="shared" si="108"/>
        <v>215000</v>
      </c>
      <c r="AD316" s="2">
        <f t="shared" si="109"/>
        <v>35916.569992135941</v>
      </c>
      <c r="AE316" s="2">
        <f t="shared" si="110"/>
        <v>4</v>
      </c>
      <c r="AF316" s="27">
        <v>1437000</v>
      </c>
      <c r="AG316" s="27">
        <v>2737000</v>
      </c>
      <c r="AH316" s="27">
        <v>2823000</v>
      </c>
      <c r="AI316" s="27">
        <v>2926000</v>
      </c>
      <c r="AJ316" s="2">
        <f t="shared" si="111"/>
        <v>2480750</v>
      </c>
      <c r="AK316" s="2">
        <f t="shared" si="112"/>
        <v>700109.69378614752</v>
      </c>
      <c r="AL316" s="2">
        <f t="shared" si="113"/>
        <v>4</v>
      </c>
      <c r="AM316" s="2">
        <f t="shared" si="114"/>
        <v>1.5060149823372498E+22</v>
      </c>
      <c r="AN316" s="2">
        <f t="shared" si="115"/>
        <v>5.0052304538780733E+21</v>
      </c>
      <c r="AO316" s="2">
        <f t="shared" si="116"/>
        <v>3</v>
      </c>
      <c r="AP316" s="2">
        <f t="shared" si="117"/>
        <v>6.6212052960548782</v>
      </c>
      <c r="AQ316" s="2">
        <f t="shared" si="118"/>
        <v>0.76489232840434507</v>
      </c>
      <c r="AR316" s="3" t="str">
        <f t="shared" si="119"/>
        <v>Nontoxic</v>
      </c>
      <c r="AS316" s="2">
        <f t="shared" si="120"/>
        <v>1153.8372093023256</v>
      </c>
      <c r="AT316" s="26" t="s">
        <v>884</v>
      </c>
      <c r="AU316" s="4" t="s">
        <v>666</v>
      </c>
      <c r="AV316" s="2">
        <f t="shared" si="121"/>
        <v>3</v>
      </c>
      <c r="AW316" s="2">
        <f t="shared" si="122"/>
        <v>3</v>
      </c>
      <c r="AX316" s="2">
        <f t="shared" si="123"/>
        <v>1290000000</v>
      </c>
      <c r="AY316" s="2">
        <f t="shared" si="124"/>
        <v>490153583333.33325</v>
      </c>
      <c r="AZ316" s="2">
        <f t="shared" si="125"/>
        <v>245721791666.66663</v>
      </c>
      <c r="BA316" s="2">
        <f t="shared" si="126"/>
        <v>1.1666666666666667</v>
      </c>
      <c r="BB316" s="2">
        <f t="shared" si="127"/>
        <v>11.723242988033194</v>
      </c>
      <c r="BC316" s="2">
        <v>6.6349999999999998</v>
      </c>
      <c r="BD316" s="2" t="str">
        <f t="shared" si="128"/>
        <v>Sig Diff Var</v>
      </c>
      <c r="BE316" s="2">
        <f t="shared" si="129"/>
        <v>3.6962466046859921E-3</v>
      </c>
      <c r="BF316" s="2" t="str">
        <f t="shared" si="130"/>
        <v>NS</v>
      </c>
      <c r="BG316" s="2" t="str">
        <f t="shared" si="131"/>
        <v>NS</v>
      </c>
      <c r="BH316" s="2" t="str">
        <f t="shared" si="132"/>
        <v/>
      </c>
      <c r="BI316" s="2" t="str">
        <f t="shared" si="133"/>
        <v/>
      </c>
      <c r="BJ316" s="2" t="str">
        <f t="shared" si="134"/>
        <v/>
      </c>
    </row>
    <row r="317" spans="1:62" x14ac:dyDescent="0.2">
      <c r="A317" s="1" t="s">
        <v>926</v>
      </c>
      <c r="B317" s="27" t="s">
        <v>1163</v>
      </c>
      <c r="C317" s="28">
        <v>38580</v>
      </c>
      <c r="D317" s="7">
        <v>0.5625</v>
      </c>
      <c r="E317" s="1">
        <v>0.1</v>
      </c>
      <c r="F317" s="1" t="s">
        <v>57</v>
      </c>
      <c r="G317" s="1" t="s">
        <v>1036</v>
      </c>
      <c r="H317" s="27" t="s">
        <v>886</v>
      </c>
      <c r="I317" s="27" t="s">
        <v>887</v>
      </c>
      <c r="J317" s="27" t="s">
        <v>888</v>
      </c>
      <c r="K317" s="2">
        <v>0.75</v>
      </c>
      <c r="L317" s="2">
        <v>0.25</v>
      </c>
      <c r="M317" s="27">
        <v>168000</v>
      </c>
      <c r="N317" s="27">
        <v>252000</v>
      </c>
      <c r="O317" s="27">
        <v>231000</v>
      </c>
      <c r="P317" s="27">
        <v>209000</v>
      </c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">
        <f t="shared" si="108"/>
        <v>215000</v>
      </c>
      <c r="AD317" s="2">
        <f t="shared" si="109"/>
        <v>35916.569992135941</v>
      </c>
      <c r="AE317" s="2">
        <f t="shared" si="110"/>
        <v>4</v>
      </c>
      <c r="AF317" s="27">
        <v>1377000</v>
      </c>
      <c r="AG317" s="27">
        <v>924000</v>
      </c>
      <c r="AH317" s="27">
        <v>1643000</v>
      </c>
      <c r="AI317" s="27">
        <v>1955000</v>
      </c>
      <c r="AJ317" s="2">
        <f t="shared" si="111"/>
        <v>1474750</v>
      </c>
      <c r="AK317" s="2">
        <f t="shared" si="112"/>
        <v>436588.57444204076</v>
      </c>
      <c r="AL317" s="2">
        <f t="shared" si="113"/>
        <v>4</v>
      </c>
      <c r="AM317" s="2">
        <f t="shared" si="114"/>
        <v>2.2880726217475052E+21</v>
      </c>
      <c r="AN317" s="2">
        <f t="shared" si="115"/>
        <v>7.5692791229474144E+20</v>
      </c>
      <c r="AO317" s="2">
        <f t="shared" si="116"/>
        <v>3</v>
      </c>
      <c r="AP317" s="2">
        <f t="shared" si="117"/>
        <v>6.0056860566024586</v>
      </c>
      <c r="AQ317" s="2">
        <f t="shared" si="118"/>
        <v>0.76489232840434507</v>
      </c>
      <c r="AR317" s="3" t="str">
        <f t="shared" si="119"/>
        <v>Nontoxic</v>
      </c>
      <c r="AS317" s="2">
        <f t="shared" si="120"/>
        <v>685.93023255813955</v>
      </c>
      <c r="AT317" s="26" t="s">
        <v>884</v>
      </c>
      <c r="AU317" s="4" t="s">
        <v>666</v>
      </c>
      <c r="AV317" s="2">
        <f t="shared" si="121"/>
        <v>3</v>
      </c>
      <c r="AW317" s="2">
        <f t="shared" si="122"/>
        <v>3</v>
      </c>
      <c r="AX317" s="2">
        <f t="shared" si="123"/>
        <v>1290000000</v>
      </c>
      <c r="AY317" s="2">
        <f t="shared" si="124"/>
        <v>190609583333.33337</v>
      </c>
      <c r="AZ317" s="2">
        <f t="shared" si="125"/>
        <v>95949791666.666687</v>
      </c>
      <c r="BA317" s="2">
        <f t="shared" si="126"/>
        <v>1.1666666666666667</v>
      </c>
      <c r="BB317" s="2">
        <f t="shared" si="127"/>
        <v>9.3157215794109565</v>
      </c>
      <c r="BC317" s="2">
        <v>6.6349999999999998</v>
      </c>
      <c r="BD317" s="2" t="str">
        <f t="shared" si="128"/>
        <v>Sig Diff Var</v>
      </c>
      <c r="BE317" s="2">
        <f t="shared" si="129"/>
        <v>5.0315896635599973E-3</v>
      </c>
      <c r="BF317" s="2" t="str">
        <f t="shared" si="130"/>
        <v>NS</v>
      </c>
      <c r="BG317" s="2" t="str">
        <f t="shared" si="131"/>
        <v>NS</v>
      </c>
      <c r="BH317" s="2" t="str">
        <f t="shared" si="132"/>
        <v/>
      </c>
      <c r="BI317" s="2" t="str">
        <f t="shared" si="133"/>
        <v/>
      </c>
      <c r="BJ317" s="2" t="str">
        <f t="shared" si="134"/>
        <v/>
      </c>
    </row>
    <row r="318" spans="1:62" x14ac:dyDescent="0.2">
      <c r="A318" s="1" t="s">
        <v>926</v>
      </c>
      <c r="B318" s="27" t="s">
        <v>1300</v>
      </c>
      <c r="C318" s="28">
        <v>38580</v>
      </c>
      <c r="D318" s="7">
        <v>0.38194444444444442</v>
      </c>
      <c r="E318" s="1">
        <v>0.1</v>
      </c>
      <c r="F318" s="1" t="s">
        <v>57</v>
      </c>
      <c r="G318" s="1" t="s">
        <v>1036</v>
      </c>
      <c r="H318" s="27" t="s">
        <v>886</v>
      </c>
      <c r="I318" s="27" t="s">
        <v>887</v>
      </c>
      <c r="J318" s="27" t="s">
        <v>888</v>
      </c>
      <c r="K318" s="2">
        <v>0.75</v>
      </c>
      <c r="L318" s="2">
        <v>0.25</v>
      </c>
      <c r="M318" s="27">
        <v>168000</v>
      </c>
      <c r="N318" s="27">
        <v>252000</v>
      </c>
      <c r="O318" s="27">
        <v>231000</v>
      </c>
      <c r="P318" s="27">
        <v>209000</v>
      </c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">
        <f t="shared" si="108"/>
        <v>215000</v>
      </c>
      <c r="AD318" s="2">
        <f t="shared" si="109"/>
        <v>35916.569992135941</v>
      </c>
      <c r="AE318" s="2">
        <f t="shared" si="110"/>
        <v>4</v>
      </c>
      <c r="AF318" s="27">
        <v>261000</v>
      </c>
      <c r="AG318" s="27">
        <v>363000</v>
      </c>
      <c r="AH318" s="27">
        <v>266000</v>
      </c>
      <c r="AI318" s="27">
        <v>277000</v>
      </c>
      <c r="AJ318" s="2">
        <f t="shared" si="111"/>
        <v>291750</v>
      </c>
      <c r="AK318" s="2">
        <f t="shared" si="112"/>
        <v>47967.871191732767</v>
      </c>
      <c r="AL318" s="2">
        <f t="shared" si="113"/>
        <v>4</v>
      </c>
      <c r="AM318" s="2">
        <f t="shared" si="114"/>
        <v>5.7249715375434022E+17</v>
      </c>
      <c r="AN318" s="2">
        <f t="shared" si="115"/>
        <v>1.2126560724103008E+17</v>
      </c>
      <c r="AO318" s="2">
        <f t="shared" si="116"/>
        <v>5</v>
      </c>
      <c r="AP318" s="2">
        <f t="shared" si="117"/>
        <v>4.744245766296233</v>
      </c>
      <c r="AQ318" s="2">
        <f t="shared" si="118"/>
        <v>0.72668684380042159</v>
      </c>
      <c r="AR318" s="3" t="str">
        <f t="shared" si="119"/>
        <v>Nontoxic</v>
      </c>
      <c r="AS318" s="2">
        <f t="shared" si="120"/>
        <v>135.69767441860466</v>
      </c>
      <c r="AT318" s="26" t="s">
        <v>884</v>
      </c>
      <c r="AU318" s="4" t="s">
        <v>666</v>
      </c>
      <c r="AV318" s="2">
        <f t="shared" si="121"/>
        <v>3</v>
      </c>
      <c r="AW318" s="2">
        <f t="shared" si="122"/>
        <v>3</v>
      </c>
      <c r="AX318" s="2">
        <f t="shared" si="123"/>
        <v>1290000000</v>
      </c>
      <c r="AY318" s="2">
        <f t="shared" si="124"/>
        <v>2300916666.6666665</v>
      </c>
      <c r="AZ318" s="2">
        <f t="shared" si="125"/>
        <v>1795458333.3333333</v>
      </c>
      <c r="BA318" s="2">
        <f t="shared" si="126"/>
        <v>1.1666666666666667</v>
      </c>
      <c r="BB318" s="2">
        <f t="shared" si="127"/>
        <v>0.21232502709241477</v>
      </c>
      <c r="BC318" s="2">
        <v>6.6349999999999998</v>
      </c>
      <c r="BD318" s="2" t="str">
        <f t="shared" si="128"/>
        <v>Same Var</v>
      </c>
      <c r="BE318" s="2">
        <f t="shared" si="129"/>
        <v>2.140912487938252E-2</v>
      </c>
      <c r="BF318" s="2" t="str">
        <f t="shared" si="130"/>
        <v>NS</v>
      </c>
      <c r="BG318" s="2" t="str">
        <f t="shared" si="131"/>
        <v>NS</v>
      </c>
      <c r="BH318" s="2" t="str">
        <f t="shared" si="132"/>
        <v/>
      </c>
      <c r="BI318" s="2" t="str">
        <f t="shared" si="133"/>
        <v/>
      </c>
      <c r="BJ318" s="2" t="str">
        <f t="shared" si="134"/>
        <v/>
      </c>
    </row>
    <row r="319" spans="1:62" x14ac:dyDescent="0.2">
      <c r="A319" s="1" t="s">
        <v>926</v>
      </c>
      <c r="B319" s="27" t="s">
        <v>1301</v>
      </c>
      <c r="C319" s="28">
        <v>38580</v>
      </c>
      <c r="D319" s="7">
        <v>0.34027777777777779</v>
      </c>
      <c r="E319" s="1">
        <v>0.1</v>
      </c>
      <c r="F319" s="1" t="s">
        <v>57</v>
      </c>
      <c r="G319" s="1" t="s">
        <v>1036</v>
      </c>
      <c r="H319" s="27" t="s">
        <v>886</v>
      </c>
      <c r="I319" s="27" t="s">
        <v>887</v>
      </c>
      <c r="J319" s="27" t="s">
        <v>888</v>
      </c>
      <c r="K319" s="2">
        <v>0.75</v>
      </c>
      <c r="L319" s="2">
        <v>0.25</v>
      </c>
      <c r="M319" s="27">
        <v>168000</v>
      </c>
      <c r="N319" s="27">
        <v>252000</v>
      </c>
      <c r="O319" s="27">
        <v>231000</v>
      </c>
      <c r="P319" s="27">
        <v>209000</v>
      </c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">
        <f t="shared" si="108"/>
        <v>215000</v>
      </c>
      <c r="AD319" s="2">
        <f t="shared" si="109"/>
        <v>35916.569992135941</v>
      </c>
      <c r="AE319" s="2">
        <f t="shared" si="110"/>
        <v>4</v>
      </c>
      <c r="AF319" s="27">
        <v>357000</v>
      </c>
      <c r="AG319" s="27">
        <v>246000</v>
      </c>
      <c r="AH319" s="27">
        <v>279000</v>
      </c>
      <c r="AI319" s="27">
        <v>178000</v>
      </c>
      <c r="AJ319" s="2">
        <f t="shared" si="111"/>
        <v>265000</v>
      </c>
      <c r="AK319" s="2">
        <f t="shared" si="112"/>
        <v>74363.969770312833</v>
      </c>
      <c r="AL319" s="2">
        <f t="shared" si="113"/>
        <v>4</v>
      </c>
      <c r="AM319" s="2">
        <f t="shared" si="114"/>
        <v>2.4458027587890632E+18</v>
      </c>
      <c r="AN319" s="2">
        <f t="shared" si="115"/>
        <v>6.4807149251302118E+17</v>
      </c>
      <c r="AO319" s="2">
        <f t="shared" si="116"/>
        <v>4</v>
      </c>
      <c r="AP319" s="2">
        <f t="shared" si="117"/>
        <v>2.6235101438859414</v>
      </c>
      <c r="AQ319" s="2">
        <f t="shared" si="118"/>
        <v>0.74069708411268287</v>
      </c>
      <c r="AR319" s="3" t="str">
        <f t="shared" si="119"/>
        <v>Nontoxic</v>
      </c>
      <c r="AS319" s="2">
        <f t="shared" si="120"/>
        <v>123.25581395348837</v>
      </c>
      <c r="AT319" s="26" t="s">
        <v>884</v>
      </c>
      <c r="AU319" s="4" t="s">
        <v>666</v>
      </c>
      <c r="AV319" s="2">
        <f t="shared" si="121"/>
        <v>3</v>
      </c>
      <c r="AW319" s="2">
        <f t="shared" si="122"/>
        <v>3</v>
      </c>
      <c r="AX319" s="2">
        <f t="shared" si="123"/>
        <v>1290000000</v>
      </c>
      <c r="AY319" s="2">
        <f t="shared" si="124"/>
        <v>5530000000.000001</v>
      </c>
      <c r="AZ319" s="2">
        <f t="shared" si="125"/>
        <v>3410000000.0000005</v>
      </c>
      <c r="BA319" s="2">
        <f t="shared" si="126"/>
        <v>1.1666666666666667</v>
      </c>
      <c r="BB319" s="2">
        <f t="shared" si="127"/>
        <v>1.2563859823277912</v>
      </c>
      <c r="BC319" s="2">
        <v>6.6349999999999998</v>
      </c>
      <c r="BD319" s="2" t="str">
        <f t="shared" si="128"/>
        <v>Same Var</v>
      </c>
      <c r="BE319" s="2">
        <f t="shared" si="129"/>
        <v>0.1357309501150783</v>
      </c>
      <c r="BF319" s="2" t="str">
        <f t="shared" si="130"/>
        <v>NS</v>
      </c>
      <c r="BG319" s="2" t="str">
        <f t="shared" si="131"/>
        <v>NS</v>
      </c>
      <c r="BH319" s="2" t="str">
        <f t="shared" si="132"/>
        <v/>
      </c>
      <c r="BI319" s="2" t="str">
        <f t="shared" si="133"/>
        <v/>
      </c>
      <c r="BJ319" s="2" t="str">
        <f t="shared" si="134"/>
        <v/>
      </c>
    </row>
    <row r="320" spans="1:62" x14ac:dyDescent="0.2">
      <c r="A320" s="1" t="s">
        <v>926</v>
      </c>
      <c r="B320" s="27" t="s">
        <v>1305</v>
      </c>
      <c r="C320" s="28">
        <v>38580</v>
      </c>
      <c r="D320" s="7">
        <v>0.44444444444444442</v>
      </c>
      <c r="E320" s="1">
        <v>0.1</v>
      </c>
      <c r="F320" s="1" t="s">
        <v>57</v>
      </c>
      <c r="G320" s="1" t="s">
        <v>1036</v>
      </c>
      <c r="H320" s="27" t="s">
        <v>886</v>
      </c>
      <c r="I320" s="27" t="s">
        <v>887</v>
      </c>
      <c r="J320" s="27" t="s">
        <v>888</v>
      </c>
      <c r="K320" s="2">
        <v>0.75</v>
      </c>
      <c r="L320" s="2">
        <v>0.25</v>
      </c>
      <c r="M320" s="27">
        <v>168000</v>
      </c>
      <c r="N320" s="27">
        <v>252000</v>
      </c>
      <c r="O320" s="27">
        <v>231000</v>
      </c>
      <c r="P320" s="27">
        <v>209000</v>
      </c>
      <c r="Q320" s="29"/>
      <c r="R320" s="29"/>
      <c r="S320" s="29"/>
      <c r="T320" s="29"/>
      <c r="U320" s="29"/>
      <c r="V320" s="29"/>
      <c r="W320" s="29"/>
      <c r="X320" s="29"/>
      <c r="Y320" s="29"/>
      <c r="Z320" s="29"/>
      <c r="AA320" s="29"/>
      <c r="AB320" s="29"/>
      <c r="AC320" s="2">
        <f t="shared" si="108"/>
        <v>215000</v>
      </c>
      <c r="AD320" s="2">
        <f t="shared" si="109"/>
        <v>35916.569992135941</v>
      </c>
      <c r="AE320" s="2">
        <f t="shared" si="110"/>
        <v>4</v>
      </c>
      <c r="AF320" s="27">
        <v>1886000</v>
      </c>
      <c r="AG320" s="27">
        <v>1047000</v>
      </c>
      <c r="AH320" s="27">
        <v>2137000</v>
      </c>
      <c r="AI320" s="27">
        <v>1671000</v>
      </c>
      <c r="AJ320" s="2">
        <f t="shared" si="111"/>
        <v>1685250</v>
      </c>
      <c r="AK320" s="2">
        <f t="shared" si="112"/>
        <v>466170.48026088765</v>
      </c>
      <c r="AL320" s="2">
        <f t="shared" si="113"/>
        <v>4</v>
      </c>
      <c r="AM320" s="2">
        <f t="shared" si="114"/>
        <v>2.9713548631433365E+21</v>
      </c>
      <c r="AN320" s="2">
        <f t="shared" si="115"/>
        <v>9.8388124036418529E+20</v>
      </c>
      <c r="AO320" s="2">
        <f t="shared" si="116"/>
        <v>3</v>
      </c>
      <c r="AP320" s="2">
        <f t="shared" si="117"/>
        <v>6.5274918243178819</v>
      </c>
      <c r="AQ320" s="2">
        <f t="shared" si="118"/>
        <v>0.76489232840434507</v>
      </c>
      <c r="AR320" s="3" t="str">
        <f t="shared" si="119"/>
        <v>Nontoxic</v>
      </c>
      <c r="AS320" s="2">
        <f t="shared" si="120"/>
        <v>783.8372093023255</v>
      </c>
      <c r="AT320" s="26" t="s">
        <v>884</v>
      </c>
      <c r="AU320" s="4" t="s">
        <v>666</v>
      </c>
      <c r="AV320" s="2">
        <f t="shared" si="121"/>
        <v>3</v>
      </c>
      <c r="AW320" s="2">
        <f t="shared" si="122"/>
        <v>3</v>
      </c>
      <c r="AX320" s="2">
        <f t="shared" si="123"/>
        <v>1290000000</v>
      </c>
      <c r="AY320" s="2">
        <f t="shared" si="124"/>
        <v>217314916666.66663</v>
      </c>
      <c r="AZ320" s="2">
        <f t="shared" si="125"/>
        <v>109302458333.33331</v>
      </c>
      <c r="BA320" s="2">
        <f t="shared" si="126"/>
        <v>1.1666666666666667</v>
      </c>
      <c r="BB320" s="2">
        <f t="shared" si="127"/>
        <v>9.6486377767919205</v>
      </c>
      <c r="BC320" s="2">
        <v>6.6349999999999998</v>
      </c>
      <c r="BD320" s="2" t="str">
        <f t="shared" si="128"/>
        <v>Sig Diff Var</v>
      </c>
      <c r="BE320" s="2">
        <f t="shared" si="129"/>
        <v>3.9192089514087022E-3</v>
      </c>
      <c r="BF320" s="2" t="str">
        <f t="shared" si="130"/>
        <v>NS</v>
      </c>
      <c r="BG320" s="2" t="str">
        <f t="shared" si="131"/>
        <v>NS</v>
      </c>
      <c r="BH320" s="2" t="str">
        <f t="shared" si="132"/>
        <v/>
      </c>
      <c r="BI320" s="2" t="str">
        <f t="shared" si="133"/>
        <v/>
      </c>
      <c r="BJ320" s="2" t="str">
        <f t="shared" si="134"/>
        <v/>
      </c>
    </row>
    <row r="321" spans="1:62" x14ac:dyDescent="0.2">
      <c r="A321" s="1" t="s">
        <v>926</v>
      </c>
      <c r="B321" s="27" t="s">
        <v>1311</v>
      </c>
      <c r="C321" s="28">
        <v>38580</v>
      </c>
      <c r="D321" s="7">
        <v>0.33333333333333331</v>
      </c>
      <c r="E321" s="1">
        <v>0.1</v>
      </c>
      <c r="F321" s="1" t="s">
        <v>57</v>
      </c>
      <c r="G321" s="1" t="s">
        <v>1036</v>
      </c>
      <c r="H321" s="27" t="s">
        <v>886</v>
      </c>
      <c r="I321" s="27" t="s">
        <v>887</v>
      </c>
      <c r="J321" s="27" t="s">
        <v>888</v>
      </c>
      <c r="K321" s="2">
        <v>0.75</v>
      </c>
      <c r="L321" s="2">
        <v>0.25</v>
      </c>
      <c r="M321" s="27">
        <v>168000</v>
      </c>
      <c r="N321" s="27">
        <v>252000</v>
      </c>
      <c r="O321" s="27">
        <v>231000</v>
      </c>
      <c r="P321" s="27">
        <v>209000</v>
      </c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">
        <f t="shared" si="108"/>
        <v>215000</v>
      </c>
      <c r="AD321" s="2">
        <f t="shared" si="109"/>
        <v>35916.569992135941</v>
      </c>
      <c r="AE321" s="2">
        <f t="shared" si="110"/>
        <v>4</v>
      </c>
      <c r="AF321" s="27">
        <v>2296000</v>
      </c>
      <c r="AG321" s="27">
        <v>2247000</v>
      </c>
      <c r="AH321" s="27">
        <v>1938000</v>
      </c>
      <c r="AI321" s="27">
        <v>1825000</v>
      </c>
      <c r="AJ321" s="2">
        <f t="shared" si="111"/>
        <v>2076500</v>
      </c>
      <c r="AK321" s="2">
        <f t="shared" si="112"/>
        <v>230712.66400727406</v>
      </c>
      <c r="AL321" s="2">
        <f t="shared" si="113"/>
        <v>4</v>
      </c>
      <c r="AM321" s="2">
        <f t="shared" si="114"/>
        <v>1.819393512396918E+20</v>
      </c>
      <c r="AN321" s="2">
        <f t="shared" si="115"/>
        <v>5.9037125022605607E+19</v>
      </c>
      <c r="AO321" s="2">
        <f t="shared" si="116"/>
        <v>3</v>
      </c>
      <c r="AP321" s="2">
        <f t="shared" si="117"/>
        <v>16.490879207338626</v>
      </c>
      <c r="AQ321" s="2">
        <f t="shared" si="118"/>
        <v>0.76489232840434507</v>
      </c>
      <c r="AR321" s="3" t="str">
        <f t="shared" si="119"/>
        <v>Nontoxic</v>
      </c>
      <c r="AS321" s="2">
        <f t="shared" si="120"/>
        <v>965.81395348837214</v>
      </c>
      <c r="AT321" s="26" t="s">
        <v>884</v>
      </c>
      <c r="AU321" s="4" t="s">
        <v>666</v>
      </c>
      <c r="AV321" s="2">
        <f t="shared" si="121"/>
        <v>3</v>
      </c>
      <c r="AW321" s="2">
        <f t="shared" si="122"/>
        <v>3</v>
      </c>
      <c r="AX321" s="2">
        <f t="shared" si="123"/>
        <v>1290000000</v>
      </c>
      <c r="AY321" s="2">
        <f t="shared" si="124"/>
        <v>53228333333.333328</v>
      </c>
      <c r="AZ321" s="2">
        <f t="shared" si="125"/>
        <v>27259166666.666668</v>
      </c>
      <c r="BA321" s="2">
        <f t="shared" si="126"/>
        <v>1.1666666666666667</v>
      </c>
      <c r="BB321" s="2">
        <f t="shared" si="127"/>
        <v>6.1239771194288029</v>
      </c>
      <c r="BC321" s="2">
        <v>6.6349999999999998</v>
      </c>
      <c r="BD321" s="2" t="str">
        <f t="shared" si="128"/>
        <v>Same Var</v>
      </c>
      <c r="BE321" s="2">
        <f t="shared" si="129"/>
        <v>1.9317182517662433E-6</v>
      </c>
      <c r="BF321" s="2" t="str">
        <f t="shared" si="130"/>
        <v>NS</v>
      </c>
      <c r="BG321" s="2" t="str">
        <f t="shared" si="131"/>
        <v>NS</v>
      </c>
      <c r="BH321" s="2" t="str">
        <f t="shared" si="132"/>
        <v/>
      </c>
      <c r="BI321" s="2" t="str">
        <f t="shared" si="133"/>
        <v/>
      </c>
      <c r="BJ321" s="2" t="str">
        <f t="shared" si="134"/>
        <v/>
      </c>
    </row>
    <row r="322" spans="1:62" x14ac:dyDescent="0.2">
      <c r="A322" s="1" t="s">
        <v>926</v>
      </c>
      <c r="B322" s="27" t="s">
        <v>1311</v>
      </c>
      <c r="C322" s="28">
        <v>38853</v>
      </c>
      <c r="D322" s="7">
        <v>0.39583333333333331</v>
      </c>
      <c r="E322" s="1">
        <v>0.1</v>
      </c>
      <c r="F322" s="1" t="s">
        <v>57</v>
      </c>
      <c r="G322" s="1" t="s">
        <v>1313</v>
      </c>
      <c r="H322" s="27" t="s">
        <v>886</v>
      </c>
      <c r="I322" s="27" t="s">
        <v>887</v>
      </c>
      <c r="J322" s="27" t="s">
        <v>888</v>
      </c>
      <c r="K322" s="2">
        <v>0.75</v>
      </c>
      <c r="L322" s="2">
        <v>0.25</v>
      </c>
      <c r="M322" s="27">
        <v>187000</v>
      </c>
      <c r="N322" s="27">
        <v>254000</v>
      </c>
      <c r="O322" s="27">
        <v>270000</v>
      </c>
      <c r="P322" s="27">
        <v>236000</v>
      </c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">
        <f t="shared" si="108"/>
        <v>236750</v>
      </c>
      <c r="AD322" s="2">
        <f t="shared" si="109"/>
        <v>35957.150424730084</v>
      </c>
      <c r="AE322" s="2">
        <f t="shared" si="110"/>
        <v>4</v>
      </c>
      <c r="AF322" s="27">
        <v>2213000</v>
      </c>
      <c r="AG322" s="27">
        <v>2098000</v>
      </c>
      <c r="AH322" s="27">
        <v>1910000</v>
      </c>
      <c r="AI322" s="27">
        <v>2047000</v>
      </c>
      <c r="AJ322" s="2">
        <f t="shared" si="111"/>
        <v>2067000</v>
      </c>
      <c r="AK322" s="2">
        <f t="shared" si="112"/>
        <v>125599.89384284262</v>
      </c>
      <c r="AL322" s="2">
        <f t="shared" si="113"/>
        <v>4</v>
      </c>
      <c r="AM322" s="2">
        <f t="shared" si="114"/>
        <v>1.7020985773724031E+19</v>
      </c>
      <c r="AN322" s="2">
        <f t="shared" si="115"/>
        <v>5.1956261888975933E+18</v>
      </c>
      <c r="AO322" s="2">
        <f t="shared" si="116"/>
        <v>3</v>
      </c>
      <c r="AP322" s="2">
        <f t="shared" si="117"/>
        <v>29.416185357099234</v>
      </c>
      <c r="AQ322" s="2">
        <f t="shared" si="118"/>
        <v>0.76489232840434507</v>
      </c>
      <c r="AR322" s="3" t="str">
        <f t="shared" si="119"/>
        <v>Nontoxic</v>
      </c>
      <c r="AS322" s="2">
        <f t="shared" si="120"/>
        <v>873.07286166842653</v>
      </c>
      <c r="AT322" s="26" t="s">
        <v>884</v>
      </c>
      <c r="AU322" s="4" t="s">
        <v>666</v>
      </c>
      <c r="AV322" s="2">
        <f t="shared" si="121"/>
        <v>3</v>
      </c>
      <c r="AW322" s="2">
        <f t="shared" si="122"/>
        <v>3</v>
      </c>
      <c r="AX322" s="2">
        <f t="shared" si="123"/>
        <v>1292916666.6666667</v>
      </c>
      <c r="AY322" s="2">
        <f t="shared" si="124"/>
        <v>15775333333.333336</v>
      </c>
      <c r="AZ322" s="2">
        <f t="shared" si="125"/>
        <v>8534125000.000001</v>
      </c>
      <c r="BA322" s="2">
        <f t="shared" si="126"/>
        <v>1.1666666666666667</v>
      </c>
      <c r="BB322" s="2">
        <f t="shared" si="127"/>
        <v>3.2729077982734385</v>
      </c>
      <c r="BC322" s="2">
        <v>6.6349999999999998</v>
      </c>
      <c r="BD322" s="2" t="str">
        <f t="shared" si="128"/>
        <v>Same Var</v>
      </c>
      <c r="BE322" s="2">
        <f t="shared" si="129"/>
        <v>6.8378172696269348E-8</v>
      </c>
      <c r="BF322" s="2" t="str">
        <f t="shared" si="130"/>
        <v>NS</v>
      </c>
      <c r="BG322" s="2" t="str">
        <f t="shared" si="131"/>
        <v>NS</v>
      </c>
      <c r="BH322" s="2" t="str">
        <f t="shared" si="132"/>
        <v/>
      </c>
      <c r="BI322" s="2" t="str">
        <f t="shared" si="133"/>
        <v/>
      </c>
      <c r="BJ322" s="2" t="str">
        <f t="shared" si="134"/>
        <v/>
      </c>
    </row>
    <row r="323" spans="1:62" x14ac:dyDescent="0.2">
      <c r="A323" s="1" t="s">
        <v>926</v>
      </c>
      <c r="B323" s="27" t="s">
        <v>1314</v>
      </c>
      <c r="C323" s="28">
        <v>38853</v>
      </c>
      <c r="D323" s="7">
        <v>0.55208333333333337</v>
      </c>
      <c r="E323" s="1">
        <v>0.1</v>
      </c>
      <c r="F323" s="1" t="s">
        <v>57</v>
      </c>
      <c r="G323" s="1" t="s">
        <v>1313</v>
      </c>
      <c r="H323" s="27" t="s">
        <v>886</v>
      </c>
      <c r="I323" s="27" t="s">
        <v>887</v>
      </c>
      <c r="J323" s="27" t="s">
        <v>888</v>
      </c>
      <c r="K323" s="2">
        <v>0.75</v>
      </c>
      <c r="L323" s="2">
        <v>0.25</v>
      </c>
      <c r="M323" s="27">
        <v>187000</v>
      </c>
      <c r="N323" s="27">
        <v>254000</v>
      </c>
      <c r="O323" s="27">
        <v>270000</v>
      </c>
      <c r="P323" s="27">
        <v>236000</v>
      </c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">
        <f t="shared" ref="AC323:AC386" si="135">AVERAGE(M323:AB323)</f>
        <v>236750</v>
      </c>
      <c r="AD323" s="2">
        <f t="shared" ref="AD323:AD386" si="136">STDEV(M323:AB323)</f>
        <v>35957.150424730084</v>
      </c>
      <c r="AE323" s="2">
        <f t="shared" ref="AE323:AE386" si="137">COUNT(M323:AB323)</f>
        <v>4</v>
      </c>
      <c r="AF323" s="27">
        <v>1782000</v>
      </c>
      <c r="AG323" s="27">
        <v>1462000</v>
      </c>
      <c r="AH323" s="27">
        <v>1409000</v>
      </c>
      <c r="AI323" s="27">
        <v>1529000</v>
      </c>
      <c r="AJ323" s="2">
        <f t="shared" ref="AJ323:AJ386" si="138">AVERAGE(AF323:AI323)</f>
        <v>1545500</v>
      </c>
      <c r="AK323" s="2">
        <f t="shared" ref="AK323:AK386" si="139">STDEV(AF323:AI323)</f>
        <v>165135.2980639411</v>
      </c>
      <c r="AL323" s="2">
        <f t="shared" ref="AL323:AL386" si="140">COUNT(AF323:AI323)</f>
        <v>4</v>
      </c>
      <c r="AM323" s="2">
        <f t="shared" ref="AM323:AM386" si="141">((AK323^2/AL323)+(((K323^2)*(AD323^2))/AE323))^2</f>
        <v>4.8989263609010487E+19</v>
      </c>
      <c r="AN323" s="2">
        <f t="shared" ref="AN323:AN386" si="142">(((AK323^2)/AL323)^2)/(AL323-1)+((((K323^2)*(AD323^2))/AE323)^2)/(AE323-1)</f>
        <v>1.5503409070842036E+19</v>
      </c>
      <c r="AO323" s="2">
        <f t="shared" ref="AO323:AO386" si="143">ROUND(AM323/AN323,0)</f>
        <v>3</v>
      </c>
      <c r="AP323" s="2">
        <f t="shared" ref="AP323:AP386" si="144">(AJ323-(K323*AC323))/((((AK323^2)/AL323)+(((K323^2)*(AD323^2))/AE323))^0.5)</f>
        <v>16.350876091613781</v>
      </c>
      <c r="AQ323" s="2">
        <f t="shared" ref="AQ323:AQ386" si="145">TINV((2*L323),AO323)</f>
        <v>0.76489232840434507</v>
      </c>
      <c r="AR323" s="3" t="str">
        <f t="shared" ref="AR323:AR386" si="146">IF(AND(AD323=0,AK323=0),IF(AJ323&lt;(K323*AC323),"Toxic","Nontoxic"),IF(AP323&gt;AQ323,"Nontoxic","Toxic"))</f>
        <v>Nontoxic</v>
      </c>
      <c r="AS323" s="2">
        <f t="shared" ref="AS323:AS386" si="147">(AJ323/AC323)*100</f>
        <v>652.79831045406547</v>
      </c>
      <c r="AT323" s="26" t="s">
        <v>884</v>
      </c>
      <c r="AU323" s="4" t="s">
        <v>666</v>
      </c>
      <c r="AV323" s="2">
        <f t="shared" ref="AV323:AV386" si="148">COUNT(M323:AB323)-1</f>
        <v>3</v>
      </c>
      <c r="AW323" s="2">
        <f t="shared" ref="AW323:AW386" si="149">COUNT(AF323:AI323)-1</f>
        <v>3</v>
      </c>
      <c r="AX323" s="2">
        <f t="shared" ref="AX323:AX386" si="150">(STDEV(M323:AB323))^2</f>
        <v>1292916666.6666667</v>
      </c>
      <c r="AY323" s="2">
        <f t="shared" ref="AY323:AY386" si="151">(STDEV(AF323:AI323))^2</f>
        <v>27269666666.666668</v>
      </c>
      <c r="AZ323" s="2">
        <f t="shared" ref="AZ323:AZ386" si="152">((AV323*AX323)+(AW323*AY323))/(AV323+AW323)</f>
        <v>14281291666.666666</v>
      </c>
      <c r="BA323" s="2">
        <f t="shared" ref="BA323:BA386" si="153">1+(((1/AV323+1/AW323)-(1/(AV323+AW323)))/3)</f>
        <v>1.1666666666666667</v>
      </c>
      <c r="BB323" s="2">
        <f t="shared" ref="BB323:BB386" si="154">(((AV323+AW323)*LN(AZ323))-((AV323*LN(AX323))+(AW323*LN(AY323))))/BA323</f>
        <v>4.5134362025658152</v>
      </c>
      <c r="BC323" s="2">
        <v>6.6349999999999998</v>
      </c>
      <c r="BD323" s="2" t="str">
        <f t="shared" ref="BD323:BD386" si="155">IF(BB323&gt;BC323,"Sig Diff Var","Same Var")</f>
        <v>Same Var</v>
      </c>
      <c r="BE323" s="2">
        <f t="shared" ref="BE323:BE386" si="156">TTEST(AF323:AI323,M323:AB323,1,IF(BD323="Same Var",2,IF(BD323="Sig Diff Var",3,"Wakka Wakka")))</f>
        <v>2.2917759318367007E-6</v>
      </c>
      <c r="BF323" s="2" t="str">
        <f t="shared" ref="BF323:BF386" si="157">IF(AND(BE323&lt;0.05,AS323&lt;100),"Sig","NS")</f>
        <v>NS</v>
      </c>
      <c r="BG323" s="2" t="str">
        <f t="shared" ref="BG323:BG386" si="158">IF(AT323="Normal",BF323,IF(AT323="Non-normal",AU323,IF(AT323="-","NS","Bleh")))</f>
        <v>NS</v>
      </c>
      <c r="BH323" s="2" t="str">
        <f t="shared" ref="BH323:BH386" si="159">IF(AT323="Non-normal","Wilcoxon",IF(AND(AT323="Normal",BD323="Same Var"),"Same Var T-test",IF(AND(AT323="Normal",BD323="Sig Diff Var"),"Diff Var T-test","")))</f>
        <v/>
      </c>
      <c r="BI323" s="2" t="str">
        <f t="shared" ref="BI323:BI386" si="160">IF(AND(AR323="Toxic",AS323&gt;75),"TSTToxicLess25","")</f>
        <v/>
      </c>
      <c r="BJ323" s="2" t="str">
        <f t="shared" ref="BJ323:BJ386" si="161">IF(AND(BG323="Sig",AS323&gt;75),"NOECToxicLess25","")</f>
        <v/>
      </c>
    </row>
    <row r="324" spans="1:62" x14ac:dyDescent="0.2">
      <c r="A324" s="1" t="s">
        <v>926</v>
      </c>
      <c r="B324" s="27" t="s">
        <v>1210</v>
      </c>
      <c r="C324" s="28">
        <v>38567</v>
      </c>
      <c r="D324" s="7">
        <v>0.46527777777777779</v>
      </c>
      <c r="E324" s="1">
        <v>0.1</v>
      </c>
      <c r="F324" s="1" t="s">
        <v>57</v>
      </c>
      <c r="G324" s="1" t="s">
        <v>1214</v>
      </c>
      <c r="H324" s="27" t="s">
        <v>886</v>
      </c>
      <c r="I324" s="27" t="s">
        <v>887</v>
      </c>
      <c r="J324" s="27" t="s">
        <v>888</v>
      </c>
      <c r="K324" s="2">
        <v>0.75</v>
      </c>
      <c r="L324" s="2">
        <v>0.25</v>
      </c>
      <c r="M324" s="27">
        <v>861600</v>
      </c>
      <c r="N324" s="27">
        <v>924000</v>
      </c>
      <c r="O324" s="27">
        <v>839400</v>
      </c>
      <c r="P324" s="27">
        <v>893100</v>
      </c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">
        <f t="shared" si="135"/>
        <v>879525</v>
      </c>
      <c r="AD324" s="2">
        <f t="shared" si="136"/>
        <v>36939.714400628494</v>
      </c>
      <c r="AE324" s="2">
        <f t="shared" si="137"/>
        <v>4</v>
      </c>
      <c r="AF324" s="27">
        <v>4463200</v>
      </c>
      <c r="AG324" s="27">
        <v>4621600</v>
      </c>
      <c r="AH324" s="27">
        <v>4511400</v>
      </c>
      <c r="AI324" s="27">
        <v>5056800</v>
      </c>
      <c r="AJ324" s="2">
        <f t="shared" si="138"/>
        <v>4663250</v>
      </c>
      <c r="AK324" s="2">
        <f t="shared" si="139"/>
        <v>270613.34655432892</v>
      </c>
      <c r="AL324" s="2">
        <f t="shared" si="140"/>
        <v>4</v>
      </c>
      <c r="AM324" s="2">
        <f t="shared" si="141"/>
        <v>3.4224203107503328E+20</v>
      </c>
      <c r="AN324" s="2">
        <f t="shared" si="142"/>
        <v>1.1173862371718396E+20</v>
      </c>
      <c r="AO324" s="2">
        <f t="shared" si="143"/>
        <v>3</v>
      </c>
      <c r="AP324" s="2">
        <f t="shared" si="144"/>
        <v>29.435269904747024</v>
      </c>
      <c r="AQ324" s="2">
        <f t="shared" si="145"/>
        <v>0.76489232840434507</v>
      </c>
      <c r="AR324" s="3" t="str">
        <f t="shared" si="146"/>
        <v>Nontoxic</v>
      </c>
      <c r="AS324" s="2">
        <f t="shared" si="147"/>
        <v>530.20096074585717</v>
      </c>
      <c r="AT324" s="26" t="s">
        <v>884</v>
      </c>
      <c r="AU324" s="4" t="s">
        <v>666</v>
      </c>
      <c r="AV324" s="2">
        <f t="shared" si="148"/>
        <v>3</v>
      </c>
      <c r="AW324" s="2">
        <f t="shared" si="149"/>
        <v>3</v>
      </c>
      <c r="AX324" s="2">
        <f t="shared" si="150"/>
        <v>1364542500.0000002</v>
      </c>
      <c r="AY324" s="2">
        <f t="shared" si="151"/>
        <v>73231583333.333328</v>
      </c>
      <c r="AZ324" s="2">
        <f t="shared" si="152"/>
        <v>37298062916.666664</v>
      </c>
      <c r="BA324" s="2">
        <f t="shared" si="153"/>
        <v>1.1666666666666667</v>
      </c>
      <c r="BB324" s="2">
        <f t="shared" si="154"/>
        <v>6.7716945866779383</v>
      </c>
      <c r="BC324" s="2">
        <v>6.6349999999999998</v>
      </c>
      <c r="BD324" s="2" t="str">
        <f t="shared" si="155"/>
        <v>Sig Diff Var</v>
      </c>
      <c r="BE324" s="2">
        <f t="shared" si="156"/>
        <v>3.9438264865825444E-5</v>
      </c>
      <c r="BF324" s="2" t="str">
        <f t="shared" si="157"/>
        <v>NS</v>
      </c>
      <c r="BG324" s="2" t="str">
        <f t="shared" si="158"/>
        <v>NS</v>
      </c>
      <c r="BH324" s="2" t="str">
        <f t="shared" si="159"/>
        <v/>
      </c>
      <c r="BI324" s="2" t="str">
        <f t="shared" si="160"/>
        <v/>
      </c>
      <c r="BJ324" s="2" t="str">
        <f t="shared" si="161"/>
        <v/>
      </c>
    </row>
    <row r="325" spans="1:62" x14ac:dyDescent="0.2">
      <c r="A325" s="1" t="s">
        <v>926</v>
      </c>
      <c r="B325" s="27" t="s">
        <v>1263</v>
      </c>
      <c r="C325" s="28">
        <v>38567</v>
      </c>
      <c r="D325" s="7">
        <v>0.40277777777777779</v>
      </c>
      <c r="E325" s="1">
        <v>0.1</v>
      </c>
      <c r="F325" s="1" t="s">
        <v>57</v>
      </c>
      <c r="G325" s="1" t="s">
        <v>1214</v>
      </c>
      <c r="H325" s="27" t="s">
        <v>886</v>
      </c>
      <c r="I325" s="27" t="s">
        <v>887</v>
      </c>
      <c r="J325" s="27" t="s">
        <v>888</v>
      </c>
      <c r="K325" s="2">
        <v>0.75</v>
      </c>
      <c r="L325" s="2">
        <v>0.25</v>
      </c>
      <c r="M325" s="27">
        <v>861600</v>
      </c>
      <c r="N325" s="27">
        <v>924000</v>
      </c>
      <c r="O325" s="27">
        <v>839400</v>
      </c>
      <c r="P325" s="27">
        <v>893100</v>
      </c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">
        <f t="shared" si="135"/>
        <v>879525</v>
      </c>
      <c r="AD325" s="2">
        <f t="shared" si="136"/>
        <v>36939.714400628494</v>
      </c>
      <c r="AE325" s="2">
        <f t="shared" si="137"/>
        <v>4</v>
      </c>
      <c r="AF325" s="27">
        <v>4253300</v>
      </c>
      <c r="AG325" s="27">
        <v>3529400</v>
      </c>
      <c r="AH325" s="27">
        <v>4469100</v>
      </c>
      <c r="AI325" s="27">
        <v>4254700</v>
      </c>
      <c r="AJ325" s="2">
        <f t="shared" si="138"/>
        <v>4126625</v>
      </c>
      <c r="AK325" s="2">
        <f t="shared" si="139"/>
        <v>410859.50051893247</v>
      </c>
      <c r="AL325" s="2">
        <f t="shared" si="140"/>
        <v>4</v>
      </c>
      <c r="AM325" s="2">
        <f t="shared" si="141"/>
        <v>1.7971894329241884E+21</v>
      </c>
      <c r="AN325" s="2">
        <f t="shared" si="142"/>
        <v>5.9366449621158842E+20</v>
      </c>
      <c r="AO325" s="2">
        <f t="shared" si="143"/>
        <v>3</v>
      </c>
      <c r="AP325" s="2">
        <f t="shared" si="144"/>
        <v>16.838485560556634</v>
      </c>
      <c r="AQ325" s="2">
        <f t="shared" si="145"/>
        <v>0.76489232840434507</v>
      </c>
      <c r="AR325" s="3" t="str">
        <f t="shared" si="146"/>
        <v>Nontoxic</v>
      </c>
      <c r="AS325" s="2">
        <f t="shared" si="147"/>
        <v>469.18791393081494</v>
      </c>
      <c r="AT325" s="26" t="s">
        <v>884</v>
      </c>
      <c r="AU325" s="4" t="s">
        <v>666</v>
      </c>
      <c r="AV325" s="2">
        <f t="shared" si="148"/>
        <v>3</v>
      </c>
      <c r="AW325" s="2">
        <f t="shared" si="149"/>
        <v>3</v>
      </c>
      <c r="AX325" s="2">
        <f t="shared" si="150"/>
        <v>1364542500.0000002</v>
      </c>
      <c r="AY325" s="2">
        <f t="shared" si="151"/>
        <v>168805529166.66669</v>
      </c>
      <c r="AZ325" s="2">
        <f t="shared" si="152"/>
        <v>85085035833.333344</v>
      </c>
      <c r="BA325" s="2">
        <f t="shared" si="153"/>
        <v>1.1666666666666667</v>
      </c>
      <c r="BB325" s="2">
        <f t="shared" si="154"/>
        <v>8.8656063710606148</v>
      </c>
      <c r="BC325" s="2">
        <v>6.6349999999999998</v>
      </c>
      <c r="BD325" s="2" t="str">
        <f t="shared" si="155"/>
        <v>Sig Diff Var</v>
      </c>
      <c r="BE325" s="2">
        <f t="shared" si="156"/>
        <v>2.5462020396112896E-4</v>
      </c>
      <c r="BF325" s="2" t="str">
        <f t="shared" si="157"/>
        <v>NS</v>
      </c>
      <c r="BG325" s="2" t="str">
        <f t="shared" si="158"/>
        <v>NS</v>
      </c>
      <c r="BH325" s="2" t="str">
        <f t="shared" si="159"/>
        <v/>
      </c>
      <c r="BI325" s="2" t="str">
        <f t="shared" si="160"/>
        <v/>
      </c>
      <c r="BJ325" s="2" t="str">
        <f t="shared" si="161"/>
        <v/>
      </c>
    </row>
    <row r="326" spans="1:62" x14ac:dyDescent="0.2">
      <c r="A326" s="1" t="s">
        <v>926</v>
      </c>
      <c r="B326" s="27" t="s">
        <v>1264</v>
      </c>
      <c r="C326" s="28">
        <v>38567</v>
      </c>
      <c r="D326" s="7">
        <v>0.3611111111111111</v>
      </c>
      <c r="E326" s="1">
        <v>0.1</v>
      </c>
      <c r="F326" s="1" t="s">
        <v>57</v>
      </c>
      <c r="G326" s="1" t="s">
        <v>1214</v>
      </c>
      <c r="H326" s="27" t="s">
        <v>886</v>
      </c>
      <c r="I326" s="27" t="s">
        <v>887</v>
      </c>
      <c r="J326" s="27" t="s">
        <v>888</v>
      </c>
      <c r="K326" s="2">
        <v>0.75</v>
      </c>
      <c r="L326" s="2">
        <v>0.25</v>
      </c>
      <c r="M326" s="27">
        <v>861600</v>
      </c>
      <c r="N326" s="27">
        <v>924000</v>
      </c>
      <c r="O326" s="27">
        <v>839400</v>
      </c>
      <c r="P326" s="27">
        <v>893100</v>
      </c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">
        <f t="shared" si="135"/>
        <v>879525</v>
      </c>
      <c r="AD326" s="2">
        <f t="shared" si="136"/>
        <v>36939.714400628494</v>
      </c>
      <c r="AE326" s="2">
        <f t="shared" si="137"/>
        <v>4</v>
      </c>
      <c r="AF326" s="27">
        <v>2735000</v>
      </c>
      <c r="AG326" s="27">
        <v>3497800</v>
      </c>
      <c r="AH326" s="27">
        <v>3418600</v>
      </c>
      <c r="AI326" s="27">
        <v>2997300</v>
      </c>
      <c r="AJ326" s="2">
        <f t="shared" si="138"/>
        <v>3162175</v>
      </c>
      <c r="AK326" s="2">
        <f t="shared" si="139"/>
        <v>359657.32185883087</v>
      </c>
      <c r="AL326" s="2">
        <f t="shared" si="140"/>
        <v>4</v>
      </c>
      <c r="AM326" s="2">
        <f t="shared" si="141"/>
        <v>1.0582162594679735E+21</v>
      </c>
      <c r="AN326" s="2">
        <f t="shared" si="142"/>
        <v>3.4860184228793752E+20</v>
      </c>
      <c r="AO326" s="2">
        <f t="shared" si="143"/>
        <v>3</v>
      </c>
      <c r="AP326" s="2">
        <f t="shared" si="144"/>
        <v>13.87509297126387</v>
      </c>
      <c r="AQ326" s="2">
        <f t="shared" si="145"/>
        <v>0.76489232840434507</v>
      </c>
      <c r="AR326" s="3" t="str">
        <f t="shared" si="146"/>
        <v>Nontoxic</v>
      </c>
      <c r="AS326" s="2">
        <f t="shared" si="147"/>
        <v>359.53213382223362</v>
      </c>
      <c r="AT326" s="26" t="s">
        <v>884</v>
      </c>
      <c r="AU326" s="4" t="s">
        <v>666</v>
      </c>
      <c r="AV326" s="2">
        <f t="shared" si="148"/>
        <v>3</v>
      </c>
      <c r="AW326" s="2">
        <f t="shared" si="149"/>
        <v>3</v>
      </c>
      <c r="AX326" s="2">
        <f t="shared" si="150"/>
        <v>1364542500.0000002</v>
      </c>
      <c r="AY326" s="2">
        <f t="shared" si="151"/>
        <v>129353389166.66666</v>
      </c>
      <c r="AZ326" s="2">
        <f t="shared" si="152"/>
        <v>65358965833.333336</v>
      </c>
      <c r="BA326" s="2">
        <f t="shared" si="153"/>
        <v>1.1666666666666667</v>
      </c>
      <c r="BB326" s="2">
        <f t="shared" si="154"/>
        <v>8.1936564124516007</v>
      </c>
      <c r="BC326" s="2">
        <v>6.6349999999999998</v>
      </c>
      <c r="BD326" s="2" t="str">
        <f t="shared" si="155"/>
        <v>Sig Diff Var</v>
      </c>
      <c r="BE326" s="2">
        <f t="shared" si="156"/>
        <v>4.8287891185889293E-4</v>
      </c>
      <c r="BF326" s="2" t="str">
        <f t="shared" si="157"/>
        <v>NS</v>
      </c>
      <c r="BG326" s="2" t="str">
        <f t="shared" si="158"/>
        <v>NS</v>
      </c>
      <c r="BH326" s="2" t="str">
        <f t="shared" si="159"/>
        <v/>
      </c>
      <c r="BI326" s="2" t="str">
        <f t="shared" si="160"/>
        <v/>
      </c>
      <c r="BJ326" s="2" t="str">
        <f t="shared" si="161"/>
        <v/>
      </c>
    </row>
    <row r="327" spans="1:62" x14ac:dyDescent="0.2">
      <c r="A327" s="1" t="s">
        <v>926</v>
      </c>
      <c r="B327" s="27" t="s">
        <v>1316</v>
      </c>
      <c r="C327" s="28">
        <v>38567</v>
      </c>
      <c r="D327" s="7">
        <v>0.53472222222222221</v>
      </c>
      <c r="E327" s="1">
        <v>0.1</v>
      </c>
      <c r="F327" s="1" t="s">
        <v>57</v>
      </c>
      <c r="G327" s="1" t="s">
        <v>1214</v>
      </c>
      <c r="H327" s="27" t="s">
        <v>886</v>
      </c>
      <c r="I327" s="27" t="s">
        <v>887</v>
      </c>
      <c r="J327" s="27" t="s">
        <v>888</v>
      </c>
      <c r="K327" s="2">
        <v>0.75</v>
      </c>
      <c r="L327" s="2">
        <v>0.25</v>
      </c>
      <c r="M327" s="27">
        <v>861600</v>
      </c>
      <c r="N327" s="27">
        <v>924000</v>
      </c>
      <c r="O327" s="27">
        <v>839400</v>
      </c>
      <c r="P327" s="27">
        <v>893100</v>
      </c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">
        <f t="shared" si="135"/>
        <v>879525</v>
      </c>
      <c r="AD327" s="2">
        <f t="shared" si="136"/>
        <v>36939.714400628494</v>
      </c>
      <c r="AE327" s="2">
        <f t="shared" si="137"/>
        <v>4</v>
      </c>
      <c r="AF327" s="27">
        <v>4752600</v>
      </c>
      <c r="AG327" s="27">
        <v>4512600</v>
      </c>
      <c r="AH327" s="27">
        <v>5003400</v>
      </c>
      <c r="AI327" s="27">
        <v>4652300</v>
      </c>
      <c r="AJ327" s="2">
        <f t="shared" si="138"/>
        <v>4730225</v>
      </c>
      <c r="AK327" s="2">
        <f t="shared" si="139"/>
        <v>207008.99135061743</v>
      </c>
      <c r="AL327" s="2">
        <f t="shared" si="140"/>
        <v>4</v>
      </c>
      <c r="AM327" s="2">
        <f t="shared" si="141"/>
        <v>1.1892053892552144E+20</v>
      </c>
      <c r="AN327" s="2">
        <f t="shared" si="142"/>
        <v>3.8269686803747758E+19</v>
      </c>
      <c r="AO327" s="2">
        <f t="shared" si="143"/>
        <v>3</v>
      </c>
      <c r="AP327" s="2">
        <f t="shared" si="144"/>
        <v>38.98003373522026</v>
      </c>
      <c r="AQ327" s="2">
        <f t="shared" si="145"/>
        <v>0.76489232840434507</v>
      </c>
      <c r="AR327" s="3" t="str">
        <f t="shared" si="146"/>
        <v>Nontoxic</v>
      </c>
      <c r="AS327" s="2">
        <f t="shared" si="147"/>
        <v>537.81586651885959</v>
      </c>
      <c r="AT327" s="26" t="s">
        <v>884</v>
      </c>
      <c r="AU327" s="4" t="s">
        <v>666</v>
      </c>
      <c r="AV327" s="2">
        <f t="shared" si="148"/>
        <v>3</v>
      </c>
      <c r="AW327" s="2">
        <f t="shared" si="149"/>
        <v>3</v>
      </c>
      <c r="AX327" s="2">
        <f t="shared" si="150"/>
        <v>1364542500.0000002</v>
      </c>
      <c r="AY327" s="2">
        <f t="shared" si="151"/>
        <v>42852722500</v>
      </c>
      <c r="AZ327" s="2">
        <f t="shared" si="152"/>
        <v>22108632500</v>
      </c>
      <c r="BA327" s="2">
        <f t="shared" si="153"/>
        <v>1.1666666666666667</v>
      </c>
      <c r="BB327" s="2">
        <f t="shared" si="154"/>
        <v>5.4600374571261909</v>
      </c>
      <c r="BC327" s="2">
        <v>6.6349999999999998</v>
      </c>
      <c r="BD327" s="2" t="str">
        <f t="shared" si="155"/>
        <v>Same Var</v>
      </c>
      <c r="BE327" s="2">
        <f t="shared" si="156"/>
        <v>1.3821113372573627E-8</v>
      </c>
      <c r="BF327" s="2" t="str">
        <f t="shared" si="157"/>
        <v>NS</v>
      </c>
      <c r="BG327" s="2" t="str">
        <f t="shared" si="158"/>
        <v>NS</v>
      </c>
      <c r="BH327" s="2" t="str">
        <f t="shared" si="159"/>
        <v/>
      </c>
      <c r="BI327" s="2" t="str">
        <f t="shared" si="160"/>
        <v/>
      </c>
      <c r="BJ327" s="2" t="str">
        <f t="shared" si="161"/>
        <v/>
      </c>
    </row>
    <row r="328" spans="1:62" x14ac:dyDescent="0.2">
      <c r="A328" s="1" t="s">
        <v>926</v>
      </c>
      <c r="B328" s="27" t="s">
        <v>1081</v>
      </c>
      <c r="C328" s="28">
        <v>39141</v>
      </c>
      <c r="D328" s="7">
        <v>0.55208333333333337</v>
      </c>
      <c r="E328" s="1">
        <v>0.1</v>
      </c>
      <c r="F328" s="1" t="s">
        <v>57</v>
      </c>
      <c r="G328" s="1" t="s">
        <v>1087</v>
      </c>
      <c r="H328" s="27" t="s">
        <v>886</v>
      </c>
      <c r="I328" s="27" t="s">
        <v>887</v>
      </c>
      <c r="J328" s="27" t="s">
        <v>888</v>
      </c>
      <c r="K328" s="2">
        <v>0.75</v>
      </c>
      <c r="L328" s="2">
        <v>0.25</v>
      </c>
      <c r="M328" s="27">
        <v>899000</v>
      </c>
      <c r="N328" s="27">
        <v>945000</v>
      </c>
      <c r="O328" s="27">
        <v>968000</v>
      </c>
      <c r="P328" s="27">
        <v>890000</v>
      </c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">
        <f t="shared" si="135"/>
        <v>925500</v>
      </c>
      <c r="AD328" s="2">
        <f t="shared" si="136"/>
        <v>37188.707963574103</v>
      </c>
      <c r="AE328" s="2">
        <f t="shared" si="137"/>
        <v>4</v>
      </c>
      <c r="AF328" s="27">
        <v>1024000</v>
      </c>
      <c r="AG328" s="27">
        <v>1354000</v>
      </c>
      <c r="AH328" s="27">
        <v>928000</v>
      </c>
      <c r="AI328" s="27">
        <v>1169000</v>
      </c>
      <c r="AJ328" s="2">
        <f t="shared" si="138"/>
        <v>1118750</v>
      </c>
      <c r="AK328" s="2">
        <f t="shared" si="139"/>
        <v>185500</v>
      </c>
      <c r="AL328" s="2">
        <f t="shared" si="140"/>
        <v>4</v>
      </c>
      <c r="AM328" s="2">
        <f t="shared" si="141"/>
        <v>7.7388033720947261E+19</v>
      </c>
      <c r="AN328" s="2">
        <f t="shared" si="142"/>
        <v>2.468063524617513E+19</v>
      </c>
      <c r="AO328" s="2">
        <f t="shared" si="143"/>
        <v>3</v>
      </c>
      <c r="AP328" s="2">
        <f t="shared" si="144"/>
        <v>4.5272774101444861</v>
      </c>
      <c r="AQ328" s="2">
        <f t="shared" si="145"/>
        <v>0.76489232840434507</v>
      </c>
      <c r="AR328" s="3" t="str">
        <f t="shared" si="146"/>
        <v>Nontoxic</v>
      </c>
      <c r="AS328" s="2">
        <f t="shared" si="147"/>
        <v>120.88060507833605</v>
      </c>
      <c r="AT328" s="26" t="s">
        <v>884</v>
      </c>
      <c r="AU328" s="4" t="s">
        <v>666</v>
      </c>
      <c r="AV328" s="2">
        <f t="shared" si="148"/>
        <v>3</v>
      </c>
      <c r="AW328" s="2">
        <f t="shared" si="149"/>
        <v>3</v>
      </c>
      <c r="AX328" s="2">
        <f t="shared" si="150"/>
        <v>1383000000</v>
      </c>
      <c r="AY328" s="2">
        <f t="shared" si="151"/>
        <v>34410250000</v>
      </c>
      <c r="AZ328" s="2">
        <f t="shared" si="152"/>
        <v>17896625000</v>
      </c>
      <c r="BA328" s="2">
        <f t="shared" si="153"/>
        <v>1.1666666666666667</v>
      </c>
      <c r="BB328" s="2">
        <f t="shared" si="154"/>
        <v>4.9027236618118195</v>
      </c>
      <c r="BC328" s="2">
        <v>6.6349999999999998</v>
      </c>
      <c r="BD328" s="2" t="str">
        <f t="shared" si="155"/>
        <v>Same Var</v>
      </c>
      <c r="BE328" s="2">
        <f t="shared" si="156"/>
        <v>4.3546468321652675E-2</v>
      </c>
      <c r="BF328" s="2" t="str">
        <f t="shared" si="157"/>
        <v>NS</v>
      </c>
      <c r="BG328" s="2" t="str">
        <f t="shared" si="158"/>
        <v>NS</v>
      </c>
      <c r="BH328" s="2" t="str">
        <f t="shared" si="159"/>
        <v/>
      </c>
      <c r="BI328" s="2" t="str">
        <f t="shared" si="160"/>
        <v/>
      </c>
      <c r="BJ328" s="2" t="str">
        <f t="shared" si="161"/>
        <v/>
      </c>
    </row>
    <row r="329" spans="1:62" x14ac:dyDescent="0.2">
      <c r="A329" s="1" t="s">
        <v>926</v>
      </c>
      <c r="B329" s="27" t="s">
        <v>1126</v>
      </c>
      <c r="C329" s="28">
        <v>39141</v>
      </c>
      <c r="D329" s="7">
        <v>0.59027777777777779</v>
      </c>
      <c r="E329" s="1">
        <v>0.1</v>
      </c>
      <c r="F329" s="1" t="s">
        <v>57</v>
      </c>
      <c r="G329" s="1" t="s">
        <v>1087</v>
      </c>
      <c r="H329" s="27" t="s">
        <v>886</v>
      </c>
      <c r="I329" s="27" t="s">
        <v>887</v>
      </c>
      <c r="J329" s="27" t="s">
        <v>888</v>
      </c>
      <c r="K329" s="2">
        <v>0.75</v>
      </c>
      <c r="L329" s="2">
        <v>0.25</v>
      </c>
      <c r="M329" s="27">
        <v>899000</v>
      </c>
      <c r="N329" s="27">
        <v>945000</v>
      </c>
      <c r="O329" s="27">
        <v>968000</v>
      </c>
      <c r="P329" s="27">
        <v>890000</v>
      </c>
      <c r="Q329" s="29"/>
      <c r="R329" s="29"/>
      <c r="S329" s="29"/>
      <c r="T329" s="29"/>
      <c r="U329" s="29"/>
      <c r="V329" s="29"/>
      <c r="W329" s="29"/>
      <c r="X329" s="29"/>
      <c r="Y329" s="29"/>
      <c r="Z329" s="29"/>
      <c r="AA329" s="29"/>
      <c r="AB329" s="29"/>
      <c r="AC329" s="2">
        <f t="shared" si="135"/>
        <v>925500</v>
      </c>
      <c r="AD329" s="2">
        <f t="shared" si="136"/>
        <v>37188.707963574103</v>
      </c>
      <c r="AE329" s="2">
        <f t="shared" si="137"/>
        <v>4</v>
      </c>
      <c r="AF329" s="27">
        <v>991000</v>
      </c>
      <c r="AG329" s="27">
        <v>1061000</v>
      </c>
      <c r="AH329" s="27">
        <v>1237000</v>
      </c>
      <c r="AI329" s="27">
        <v>1512000</v>
      </c>
      <c r="AJ329" s="2">
        <f t="shared" si="138"/>
        <v>1200250</v>
      </c>
      <c r="AK329" s="2">
        <f t="shared" si="139"/>
        <v>232174.32387468402</v>
      </c>
      <c r="AL329" s="2">
        <f t="shared" si="140"/>
        <v>4</v>
      </c>
      <c r="AM329" s="2">
        <f t="shared" si="141"/>
        <v>1.8688840873830842E+20</v>
      </c>
      <c r="AN329" s="2">
        <f t="shared" si="142"/>
        <v>6.0548858908212183E+19</v>
      </c>
      <c r="AO329" s="2">
        <f t="shared" si="143"/>
        <v>3</v>
      </c>
      <c r="AP329" s="2">
        <f t="shared" si="144"/>
        <v>4.3287469465986383</v>
      </c>
      <c r="AQ329" s="2">
        <f t="shared" si="145"/>
        <v>0.76489232840434507</v>
      </c>
      <c r="AR329" s="3" t="str">
        <f t="shared" si="146"/>
        <v>Nontoxic</v>
      </c>
      <c r="AS329" s="2">
        <f t="shared" si="147"/>
        <v>129.68665586169638</v>
      </c>
      <c r="AT329" s="26" t="s">
        <v>884</v>
      </c>
      <c r="AU329" s="4" t="s">
        <v>666</v>
      </c>
      <c r="AV329" s="2">
        <f t="shared" si="148"/>
        <v>3</v>
      </c>
      <c r="AW329" s="2">
        <f t="shared" si="149"/>
        <v>3</v>
      </c>
      <c r="AX329" s="2">
        <f t="shared" si="150"/>
        <v>1383000000</v>
      </c>
      <c r="AY329" s="2">
        <f t="shared" si="151"/>
        <v>53904916666.666672</v>
      </c>
      <c r="AZ329" s="2">
        <f t="shared" si="152"/>
        <v>27643958333.333332</v>
      </c>
      <c r="BA329" s="2">
        <f t="shared" si="153"/>
        <v>1.1666666666666667</v>
      </c>
      <c r="BB329" s="2">
        <f t="shared" si="154"/>
        <v>5.9845825367875376</v>
      </c>
      <c r="BC329" s="2">
        <v>6.6349999999999998</v>
      </c>
      <c r="BD329" s="2" t="str">
        <f t="shared" si="155"/>
        <v>Same Var</v>
      </c>
      <c r="BE329" s="2">
        <f t="shared" si="156"/>
        <v>2.904220229278557E-2</v>
      </c>
      <c r="BF329" s="2" t="str">
        <f t="shared" si="157"/>
        <v>NS</v>
      </c>
      <c r="BG329" s="2" t="str">
        <f t="shared" si="158"/>
        <v>NS</v>
      </c>
      <c r="BH329" s="2" t="str">
        <f t="shared" si="159"/>
        <v/>
      </c>
      <c r="BI329" s="2" t="str">
        <f t="shared" si="160"/>
        <v/>
      </c>
      <c r="BJ329" s="2" t="str">
        <f t="shared" si="161"/>
        <v/>
      </c>
    </row>
    <row r="330" spans="1:62" x14ac:dyDescent="0.2">
      <c r="A330" s="1" t="s">
        <v>926</v>
      </c>
      <c r="B330" s="27" t="s">
        <v>1133</v>
      </c>
      <c r="C330" s="28">
        <v>39141</v>
      </c>
      <c r="D330" s="7">
        <v>0.40972222222222221</v>
      </c>
      <c r="E330" s="1">
        <v>0.1</v>
      </c>
      <c r="F330" s="1" t="s">
        <v>57</v>
      </c>
      <c r="G330" s="1" t="s">
        <v>1087</v>
      </c>
      <c r="H330" s="27" t="s">
        <v>886</v>
      </c>
      <c r="I330" s="27" t="s">
        <v>887</v>
      </c>
      <c r="J330" s="27" t="s">
        <v>888</v>
      </c>
      <c r="K330" s="2">
        <v>0.75</v>
      </c>
      <c r="L330" s="2">
        <v>0.25</v>
      </c>
      <c r="M330" s="27">
        <v>899000</v>
      </c>
      <c r="N330" s="27">
        <v>945000</v>
      </c>
      <c r="O330" s="27">
        <v>968000</v>
      </c>
      <c r="P330" s="27">
        <v>890000</v>
      </c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">
        <f t="shared" si="135"/>
        <v>925500</v>
      </c>
      <c r="AD330" s="2">
        <f t="shared" si="136"/>
        <v>37188.707963574103</v>
      </c>
      <c r="AE330" s="2">
        <f t="shared" si="137"/>
        <v>4</v>
      </c>
      <c r="AF330" s="27">
        <v>285000</v>
      </c>
      <c r="AG330" s="27">
        <v>340000</v>
      </c>
      <c r="AH330" s="27">
        <v>321000</v>
      </c>
      <c r="AI330" s="27">
        <v>249000</v>
      </c>
      <c r="AJ330" s="2">
        <f t="shared" si="138"/>
        <v>298750</v>
      </c>
      <c r="AK330" s="2">
        <f t="shared" si="139"/>
        <v>40252.329125157463</v>
      </c>
      <c r="AL330" s="2">
        <f t="shared" si="140"/>
        <v>4</v>
      </c>
      <c r="AM330" s="2">
        <f t="shared" si="141"/>
        <v>3.594564553222656E+17</v>
      </c>
      <c r="AN330" s="2">
        <f t="shared" si="142"/>
        <v>6.7299933675130192E+16</v>
      </c>
      <c r="AO330" s="2">
        <f t="shared" si="143"/>
        <v>5</v>
      </c>
      <c r="AP330" s="2">
        <f t="shared" si="144"/>
        <v>-16.147215191560861</v>
      </c>
      <c r="AQ330" s="2">
        <f t="shared" si="145"/>
        <v>0.72668684380042159</v>
      </c>
      <c r="AR330" s="3" t="str">
        <f t="shared" si="146"/>
        <v>Toxic</v>
      </c>
      <c r="AS330" s="2">
        <f t="shared" si="147"/>
        <v>32.279848730415992</v>
      </c>
      <c r="AT330" s="4" t="s">
        <v>663</v>
      </c>
      <c r="AV330" s="2">
        <f t="shared" si="148"/>
        <v>3</v>
      </c>
      <c r="AW330" s="2">
        <f t="shared" si="149"/>
        <v>3</v>
      </c>
      <c r="AX330" s="2">
        <f t="shared" si="150"/>
        <v>1383000000</v>
      </c>
      <c r="AY330" s="2">
        <f t="shared" si="151"/>
        <v>1620249999.9999998</v>
      </c>
      <c r="AZ330" s="2">
        <f t="shared" si="152"/>
        <v>1501625000</v>
      </c>
      <c r="BA330" s="2">
        <f t="shared" si="153"/>
        <v>1.1666666666666667</v>
      </c>
      <c r="BB330" s="2">
        <f t="shared" si="154"/>
        <v>1.6097654855570909E-2</v>
      </c>
      <c r="BC330" s="2">
        <v>6.6349999999999998</v>
      </c>
      <c r="BD330" s="2" t="str">
        <f t="shared" si="155"/>
        <v>Same Var</v>
      </c>
      <c r="BE330" s="2">
        <f t="shared" si="156"/>
        <v>2.287182256106378E-7</v>
      </c>
      <c r="BF330" s="2" t="str">
        <f t="shared" si="157"/>
        <v>Sig</v>
      </c>
      <c r="BG330" s="2" t="str">
        <f t="shared" si="158"/>
        <v>Sig</v>
      </c>
      <c r="BH330" s="2" t="str">
        <f t="shared" si="159"/>
        <v>Same Var T-test</v>
      </c>
      <c r="BI330" s="2" t="str">
        <f t="shared" si="160"/>
        <v/>
      </c>
      <c r="BJ330" s="2" t="str">
        <f t="shared" si="161"/>
        <v/>
      </c>
    </row>
    <row r="331" spans="1:62" x14ac:dyDescent="0.2">
      <c r="A331" s="1" t="s">
        <v>926</v>
      </c>
      <c r="B331" s="27" t="s">
        <v>1197</v>
      </c>
      <c r="C331" s="28">
        <v>39141</v>
      </c>
      <c r="D331" s="7">
        <v>0.52777777777777779</v>
      </c>
      <c r="E331" s="1">
        <v>0.1</v>
      </c>
      <c r="F331" s="1" t="s">
        <v>57</v>
      </c>
      <c r="G331" s="1" t="s">
        <v>1087</v>
      </c>
      <c r="H331" s="27" t="s">
        <v>886</v>
      </c>
      <c r="I331" s="27" t="s">
        <v>887</v>
      </c>
      <c r="J331" s="27" t="s">
        <v>888</v>
      </c>
      <c r="K331" s="2">
        <v>0.75</v>
      </c>
      <c r="L331" s="2">
        <v>0.25</v>
      </c>
      <c r="M331" s="27">
        <v>899000</v>
      </c>
      <c r="N331" s="27">
        <v>945000</v>
      </c>
      <c r="O331" s="27">
        <v>968000</v>
      </c>
      <c r="P331" s="27">
        <v>890000</v>
      </c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">
        <f t="shared" si="135"/>
        <v>925500</v>
      </c>
      <c r="AD331" s="2">
        <f t="shared" si="136"/>
        <v>37188.707963574103</v>
      </c>
      <c r="AE331" s="2">
        <f t="shared" si="137"/>
        <v>4</v>
      </c>
      <c r="AF331" s="27">
        <v>1184000</v>
      </c>
      <c r="AG331" s="27">
        <v>1382000</v>
      </c>
      <c r="AH331" s="27">
        <v>1128000</v>
      </c>
      <c r="AI331" s="27">
        <v>1266000</v>
      </c>
      <c r="AJ331" s="2">
        <f t="shared" si="138"/>
        <v>1240000</v>
      </c>
      <c r="AK331" s="2">
        <f t="shared" si="139"/>
        <v>110332.82980751166</v>
      </c>
      <c r="AL331" s="2">
        <f t="shared" si="140"/>
        <v>4</v>
      </c>
      <c r="AM331" s="2">
        <f t="shared" si="141"/>
        <v>1.0483463512396919E+19</v>
      </c>
      <c r="AN331" s="2">
        <f t="shared" si="142"/>
        <v>3.0999006499656397E+18</v>
      </c>
      <c r="AO331" s="2">
        <f t="shared" si="143"/>
        <v>3</v>
      </c>
      <c r="AP331" s="2">
        <f t="shared" si="144"/>
        <v>9.5932775146286922</v>
      </c>
      <c r="AQ331" s="2">
        <f t="shared" si="145"/>
        <v>0.76489232840434507</v>
      </c>
      <c r="AR331" s="3" t="str">
        <f t="shared" si="146"/>
        <v>Nontoxic</v>
      </c>
      <c r="AS331" s="2">
        <f t="shared" si="147"/>
        <v>133.98163155051324</v>
      </c>
      <c r="AT331" s="26" t="s">
        <v>884</v>
      </c>
      <c r="AU331" s="4" t="s">
        <v>666</v>
      </c>
      <c r="AV331" s="2">
        <f t="shared" si="148"/>
        <v>3</v>
      </c>
      <c r="AW331" s="2">
        <f t="shared" si="149"/>
        <v>3</v>
      </c>
      <c r="AX331" s="2">
        <f t="shared" si="150"/>
        <v>1383000000</v>
      </c>
      <c r="AY331" s="2">
        <f t="shared" si="151"/>
        <v>12173333333.333334</v>
      </c>
      <c r="AZ331" s="2">
        <f t="shared" si="152"/>
        <v>6778166666.666667</v>
      </c>
      <c r="BA331" s="2">
        <f t="shared" si="153"/>
        <v>1.1666666666666667</v>
      </c>
      <c r="BB331" s="2">
        <f t="shared" si="154"/>
        <v>2.5814841550438161</v>
      </c>
      <c r="BC331" s="2">
        <v>6.6349999999999998</v>
      </c>
      <c r="BD331" s="2" t="str">
        <f t="shared" si="155"/>
        <v>Same Var</v>
      </c>
      <c r="BE331" s="2">
        <f t="shared" si="156"/>
        <v>8.3013033675541359E-4</v>
      </c>
      <c r="BF331" s="2" t="str">
        <f t="shared" si="157"/>
        <v>NS</v>
      </c>
      <c r="BG331" s="2" t="str">
        <f t="shared" si="158"/>
        <v>NS</v>
      </c>
      <c r="BH331" s="2" t="str">
        <f t="shared" si="159"/>
        <v/>
      </c>
      <c r="BI331" s="2" t="str">
        <f t="shared" si="160"/>
        <v/>
      </c>
      <c r="BJ331" s="2" t="str">
        <f t="shared" si="161"/>
        <v/>
      </c>
    </row>
    <row r="332" spans="1:62" x14ac:dyDescent="0.2">
      <c r="A332" s="1" t="s">
        <v>926</v>
      </c>
      <c r="B332" s="27" t="s">
        <v>1031</v>
      </c>
      <c r="C332" s="28">
        <v>38524</v>
      </c>
      <c r="D332" s="7">
        <v>0.4861111111111111</v>
      </c>
      <c r="E332" s="1">
        <v>0.1</v>
      </c>
      <c r="F332" s="1" t="s">
        <v>57</v>
      </c>
      <c r="G332" s="1" t="s">
        <v>1034</v>
      </c>
      <c r="H332" s="27" t="s">
        <v>886</v>
      </c>
      <c r="I332" s="27" t="s">
        <v>887</v>
      </c>
      <c r="J332" s="27" t="s">
        <v>888</v>
      </c>
      <c r="K332" s="2">
        <v>0.75</v>
      </c>
      <c r="L332" s="2">
        <v>0.25</v>
      </c>
      <c r="M332" s="27">
        <v>1561000</v>
      </c>
      <c r="N332" s="27">
        <v>1488000</v>
      </c>
      <c r="O332" s="27">
        <v>1530000</v>
      </c>
      <c r="P332" s="27">
        <v>1571000</v>
      </c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">
        <f t="shared" si="135"/>
        <v>1537500</v>
      </c>
      <c r="AD332" s="2">
        <f t="shared" si="136"/>
        <v>37331.845208436549</v>
      </c>
      <c r="AE332" s="2">
        <f t="shared" si="137"/>
        <v>4</v>
      </c>
      <c r="AF332" s="27">
        <v>1799000</v>
      </c>
      <c r="AG332" s="27">
        <v>1383000</v>
      </c>
      <c r="AH332" s="27">
        <v>2461000</v>
      </c>
      <c r="AI332" s="27">
        <v>1649000</v>
      </c>
      <c r="AJ332" s="2">
        <f t="shared" si="138"/>
        <v>1823000</v>
      </c>
      <c r="AK332" s="2">
        <f t="shared" si="139"/>
        <v>458801.33681874408</v>
      </c>
      <c r="AL332" s="2">
        <f t="shared" si="140"/>
        <v>4</v>
      </c>
      <c r="AM332" s="2">
        <f t="shared" si="141"/>
        <v>2.7900211764655219E+21</v>
      </c>
      <c r="AN332" s="2">
        <f t="shared" si="142"/>
        <v>9.2313131721767387E+20</v>
      </c>
      <c r="AO332" s="2">
        <f t="shared" si="143"/>
        <v>3</v>
      </c>
      <c r="AP332" s="2">
        <f t="shared" si="144"/>
        <v>2.914686806757679</v>
      </c>
      <c r="AQ332" s="2">
        <f t="shared" si="145"/>
        <v>0.76489232840434507</v>
      </c>
      <c r="AR332" s="3" t="str">
        <f t="shared" si="146"/>
        <v>Nontoxic</v>
      </c>
      <c r="AS332" s="2">
        <f t="shared" si="147"/>
        <v>118.56910569105692</v>
      </c>
      <c r="AT332" s="26" t="s">
        <v>884</v>
      </c>
      <c r="AU332" s="4" t="s">
        <v>666</v>
      </c>
      <c r="AV332" s="2">
        <f t="shared" si="148"/>
        <v>3</v>
      </c>
      <c r="AW332" s="2">
        <f t="shared" si="149"/>
        <v>3</v>
      </c>
      <c r="AX332" s="2">
        <f t="shared" si="150"/>
        <v>1393666666.666667</v>
      </c>
      <c r="AY332" s="2">
        <f t="shared" si="151"/>
        <v>210498666666.66666</v>
      </c>
      <c r="AZ332" s="2">
        <f t="shared" si="152"/>
        <v>105946166666.66667</v>
      </c>
      <c r="BA332" s="2">
        <f t="shared" si="153"/>
        <v>1.1666666666666667</v>
      </c>
      <c r="BB332" s="2">
        <f t="shared" si="154"/>
        <v>9.3714292909524648</v>
      </c>
      <c r="BC332" s="2">
        <v>6.6349999999999998</v>
      </c>
      <c r="BD332" s="2" t="str">
        <f t="shared" si="155"/>
        <v>Sig Diff Var</v>
      </c>
      <c r="BE332" s="2">
        <f t="shared" si="156"/>
        <v>0.15097132498529187</v>
      </c>
      <c r="BF332" s="2" t="str">
        <f t="shared" si="157"/>
        <v>NS</v>
      </c>
      <c r="BG332" s="2" t="str">
        <f t="shared" si="158"/>
        <v>NS</v>
      </c>
      <c r="BH332" s="2" t="str">
        <f t="shared" si="159"/>
        <v/>
      </c>
      <c r="BI332" s="2" t="str">
        <f t="shared" si="160"/>
        <v/>
      </c>
      <c r="BJ332" s="2" t="str">
        <f t="shared" si="161"/>
        <v/>
      </c>
    </row>
    <row r="333" spans="1:62" x14ac:dyDescent="0.2">
      <c r="A333" s="1" t="s">
        <v>926</v>
      </c>
      <c r="B333" s="27" t="s">
        <v>1045</v>
      </c>
      <c r="C333" s="28">
        <v>38524</v>
      </c>
      <c r="D333" s="7">
        <v>0.52083333333333337</v>
      </c>
      <c r="E333" s="1">
        <v>0.1</v>
      </c>
      <c r="F333" s="1" t="s">
        <v>57</v>
      </c>
      <c r="G333" s="1" t="s">
        <v>1034</v>
      </c>
      <c r="H333" s="27" t="s">
        <v>886</v>
      </c>
      <c r="I333" s="27" t="s">
        <v>887</v>
      </c>
      <c r="J333" s="27" t="s">
        <v>888</v>
      </c>
      <c r="K333" s="2">
        <v>0.75</v>
      </c>
      <c r="L333" s="2">
        <v>0.25</v>
      </c>
      <c r="M333" s="27">
        <v>1561000</v>
      </c>
      <c r="N333" s="27">
        <v>1488000</v>
      </c>
      <c r="O333" s="27">
        <v>1530000</v>
      </c>
      <c r="P333" s="27">
        <v>1571000</v>
      </c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">
        <f t="shared" si="135"/>
        <v>1537500</v>
      </c>
      <c r="AD333" s="2">
        <f t="shared" si="136"/>
        <v>37331.845208436549</v>
      </c>
      <c r="AE333" s="2">
        <f t="shared" si="137"/>
        <v>4</v>
      </c>
      <c r="AF333" s="27">
        <v>2590000</v>
      </c>
      <c r="AG333" s="27">
        <v>1858000</v>
      </c>
      <c r="AH333" s="27">
        <v>2081000</v>
      </c>
      <c r="AI333" s="27">
        <v>2670000</v>
      </c>
      <c r="AJ333" s="2">
        <f t="shared" si="138"/>
        <v>2299750</v>
      </c>
      <c r="AK333" s="2">
        <f t="shared" si="139"/>
        <v>393414.43372945359</v>
      </c>
      <c r="AL333" s="2">
        <f t="shared" si="140"/>
        <v>4</v>
      </c>
      <c r="AM333" s="2">
        <f t="shared" si="141"/>
        <v>1.5124098193528909E+21</v>
      </c>
      <c r="AN333" s="2">
        <f t="shared" si="142"/>
        <v>4.9908102889953139E+20</v>
      </c>
      <c r="AO333" s="2">
        <f t="shared" si="143"/>
        <v>3</v>
      </c>
      <c r="AP333" s="2">
        <f t="shared" si="144"/>
        <v>5.8143883362047077</v>
      </c>
      <c r="AQ333" s="2">
        <f t="shared" si="145"/>
        <v>0.76489232840434507</v>
      </c>
      <c r="AR333" s="3" t="str">
        <f t="shared" si="146"/>
        <v>Nontoxic</v>
      </c>
      <c r="AS333" s="2">
        <f t="shared" si="147"/>
        <v>149.57723577235774</v>
      </c>
      <c r="AT333" s="26" t="s">
        <v>884</v>
      </c>
      <c r="AU333" s="4" t="s">
        <v>666</v>
      </c>
      <c r="AV333" s="2">
        <f t="shared" si="148"/>
        <v>3</v>
      </c>
      <c r="AW333" s="2">
        <f t="shared" si="149"/>
        <v>3</v>
      </c>
      <c r="AX333" s="2">
        <f t="shared" si="150"/>
        <v>1393666666.666667</v>
      </c>
      <c r="AY333" s="2">
        <f t="shared" si="151"/>
        <v>154774916666.66663</v>
      </c>
      <c r="AZ333" s="2">
        <f t="shared" si="152"/>
        <v>78084291666.666641</v>
      </c>
      <c r="BA333" s="2">
        <f t="shared" si="153"/>
        <v>1.1666666666666667</v>
      </c>
      <c r="BB333" s="2">
        <f t="shared" si="154"/>
        <v>8.5928598938044001</v>
      </c>
      <c r="BC333" s="2">
        <v>6.6349999999999998</v>
      </c>
      <c r="BD333" s="2" t="str">
        <f t="shared" si="155"/>
        <v>Sig Diff Var</v>
      </c>
      <c r="BE333" s="2">
        <f t="shared" si="156"/>
        <v>1.4907902352319072E-2</v>
      </c>
      <c r="BF333" s="2" t="str">
        <f t="shared" si="157"/>
        <v>NS</v>
      </c>
      <c r="BG333" s="2" t="str">
        <f t="shared" si="158"/>
        <v>NS</v>
      </c>
      <c r="BH333" s="2" t="str">
        <f t="shared" si="159"/>
        <v/>
      </c>
      <c r="BI333" s="2" t="str">
        <f t="shared" si="160"/>
        <v/>
      </c>
      <c r="BJ333" s="2" t="str">
        <f t="shared" si="161"/>
        <v/>
      </c>
    </row>
    <row r="334" spans="1:62" x14ac:dyDescent="0.2">
      <c r="A334" s="1" t="s">
        <v>926</v>
      </c>
      <c r="B334" s="27" t="s">
        <v>1047</v>
      </c>
      <c r="C334" s="28">
        <v>38524</v>
      </c>
      <c r="D334" s="7">
        <v>0.4375</v>
      </c>
      <c r="E334" s="1">
        <v>0.1</v>
      </c>
      <c r="F334" s="1" t="s">
        <v>57</v>
      </c>
      <c r="G334" s="1" t="s">
        <v>1034</v>
      </c>
      <c r="H334" s="27" t="s">
        <v>886</v>
      </c>
      <c r="I334" s="27" t="s">
        <v>887</v>
      </c>
      <c r="J334" s="27" t="s">
        <v>888</v>
      </c>
      <c r="K334" s="2">
        <v>0.75</v>
      </c>
      <c r="L334" s="2">
        <v>0.25</v>
      </c>
      <c r="M334" s="27">
        <v>1561000</v>
      </c>
      <c r="N334" s="27">
        <v>1488000</v>
      </c>
      <c r="O334" s="27">
        <v>1530000</v>
      </c>
      <c r="P334" s="27">
        <v>1571000</v>
      </c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">
        <f t="shared" si="135"/>
        <v>1537500</v>
      </c>
      <c r="AD334" s="2">
        <f t="shared" si="136"/>
        <v>37331.845208436549</v>
      </c>
      <c r="AE334" s="2">
        <f t="shared" si="137"/>
        <v>4</v>
      </c>
      <c r="AF334" s="27">
        <v>2250000</v>
      </c>
      <c r="AG334" s="27">
        <v>2427000</v>
      </c>
      <c r="AH334" s="27">
        <v>1528000</v>
      </c>
      <c r="AI334" s="27">
        <v>2006000</v>
      </c>
      <c r="AJ334" s="2">
        <f t="shared" si="138"/>
        <v>2052750</v>
      </c>
      <c r="AK334" s="2">
        <f t="shared" si="139"/>
        <v>390093.47170475265</v>
      </c>
      <c r="AL334" s="2">
        <f t="shared" si="140"/>
        <v>4</v>
      </c>
      <c r="AM334" s="2">
        <f t="shared" si="141"/>
        <v>1.4622374522851833E+21</v>
      </c>
      <c r="AN334" s="2">
        <f t="shared" si="142"/>
        <v>4.8244189843425382E+20</v>
      </c>
      <c r="AO334" s="2">
        <f t="shared" si="143"/>
        <v>3</v>
      </c>
      <c r="AP334" s="2">
        <f t="shared" si="144"/>
        <v>4.6005212373384161</v>
      </c>
      <c r="AQ334" s="2">
        <f t="shared" si="145"/>
        <v>0.76489232840434507</v>
      </c>
      <c r="AR334" s="3" t="str">
        <f t="shared" si="146"/>
        <v>Nontoxic</v>
      </c>
      <c r="AS334" s="2">
        <f t="shared" si="147"/>
        <v>133.51219512195124</v>
      </c>
      <c r="AT334" s="26" t="s">
        <v>884</v>
      </c>
      <c r="AU334" s="4" t="s">
        <v>666</v>
      </c>
      <c r="AV334" s="2">
        <f t="shared" si="148"/>
        <v>3</v>
      </c>
      <c r="AW334" s="2">
        <f t="shared" si="149"/>
        <v>3</v>
      </c>
      <c r="AX334" s="2">
        <f t="shared" si="150"/>
        <v>1393666666.666667</v>
      </c>
      <c r="AY334" s="2">
        <f t="shared" si="151"/>
        <v>152172916666.66666</v>
      </c>
      <c r="AZ334" s="2">
        <f t="shared" si="152"/>
        <v>76783291666.666672</v>
      </c>
      <c r="BA334" s="2">
        <f t="shared" si="153"/>
        <v>1.1666666666666667</v>
      </c>
      <c r="BB334" s="2">
        <f t="shared" si="154"/>
        <v>8.5500475007353227</v>
      </c>
      <c r="BC334" s="2">
        <v>6.6349999999999998</v>
      </c>
      <c r="BD334" s="2" t="str">
        <f t="shared" si="155"/>
        <v>Sig Diff Var</v>
      </c>
      <c r="BE334" s="2">
        <f t="shared" si="156"/>
        <v>3.8440442079999207E-2</v>
      </c>
      <c r="BF334" s="2" t="str">
        <f t="shared" si="157"/>
        <v>NS</v>
      </c>
      <c r="BG334" s="2" t="str">
        <f t="shared" si="158"/>
        <v>NS</v>
      </c>
      <c r="BH334" s="2" t="str">
        <f t="shared" si="159"/>
        <v/>
      </c>
      <c r="BI334" s="2" t="str">
        <f t="shared" si="160"/>
        <v/>
      </c>
      <c r="BJ334" s="2" t="str">
        <f t="shared" si="161"/>
        <v/>
      </c>
    </row>
    <row r="335" spans="1:62" x14ac:dyDescent="0.2">
      <c r="A335" s="1" t="s">
        <v>926</v>
      </c>
      <c r="B335" s="27" t="s">
        <v>1300</v>
      </c>
      <c r="C335" s="28">
        <v>38524</v>
      </c>
      <c r="D335" s="7">
        <v>0.36805555555555558</v>
      </c>
      <c r="E335" s="1">
        <v>0.1</v>
      </c>
      <c r="F335" s="1" t="s">
        <v>57</v>
      </c>
      <c r="G335" s="1" t="s">
        <v>1034</v>
      </c>
      <c r="H335" s="27" t="s">
        <v>886</v>
      </c>
      <c r="I335" s="27" t="s">
        <v>887</v>
      </c>
      <c r="J335" s="27" t="s">
        <v>888</v>
      </c>
      <c r="K335" s="2">
        <v>0.75</v>
      </c>
      <c r="L335" s="2">
        <v>0.25</v>
      </c>
      <c r="M335" s="27">
        <v>1561000</v>
      </c>
      <c r="N335" s="27">
        <v>1488000</v>
      </c>
      <c r="O335" s="27">
        <v>1530000</v>
      </c>
      <c r="P335" s="27">
        <v>1571000</v>
      </c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">
        <f t="shared" si="135"/>
        <v>1537500</v>
      </c>
      <c r="AD335" s="2">
        <f t="shared" si="136"/>
        <v>37331.845208436549</v>
      </c>
      <c r="AE335" s="2">
        <f t="shared" si="137"/>
        <v>4</v>
      </c>
      <c r="AF335" s="27">
        <v>3030000</v>
      </c>
      <c r="AG335" s="27">
        <v>2777000</v>
      </c>
      <c r="AH335" s="27">
        <v>2579000</v>
      </c>
      <c r="AI335" s="27">
        <v>3141000</v>
      </c>
      <c r="AJ335" s="2">
        <f t="shared" si="138"/>
        <v>2881750</v>
      </c>
      <c r="AK335" s="2">
        <f t="shared" si="139"/>
        <v>252862.7756972808</v>
      </c>
      <c r="AL335" s="2">
        <f t="shared" si="140"/>
        <v>4</v>
      </c>
      <c r="AM335" s="2">
        <f t="shared" si="141"/>
        <v>2.6182088431643345E+20</v>
      </c>
      <c r="AN335" s="2">
        <f t="shared" si="142"/>
        <v>8.5185101559253844E+19</v>
      </c>
      <c r="AO335" s="2">
        <f t="shared" si="143"/>
        <v>3</v>
      </c>
      <c r="AP335" s="2">
        <f t="shared" si="144"/>
        <v>13.589382356018969</v>
      </c>
      <c r="AQ335" s="2">
        <f t="shared" si="145"/>
        <v>0.76489232840434507</v>
      </c>
      <c r="AR335" s="3" t="str">
        <f t="shared" si="146"/>
        <v>Nontoxic</v>
      </c>
      <c r="AS335" s="2">
        <f t="shared" si="147"/>
        <v>187.4308943089431</v>
      </c>
      <c r="AT335" s="26" t="s">
        <v>884</v>
      </c>
      <c r="AU335" s="4" t="s">
        <v>666</v>
      </c>
      <c r="AV335" s="2">
        <f t="shared" si="148"/>
        <v>3</v>
      </c>
      <c r="AW335" s="2">
        <f t="shared" si="149"/>
        <v>3</v>
      </c>
      <c r="AX335" s="2">
        <f t="shared" si="150"/>
        <v>1393666666.666667</v>
      </c>
      <c r="AY335" s="2">
        <f t="shared" si="151"/>
        <v>63939583333.333344</v>
      </c>
      <c r="AZ335" s="2">
        <f t="shared" si="152"/>
        <v>32666625000.000004</v>
      </c>
      <c r="BA335" s="2">
        <f t="shared" si="153"/>
        <v>1.1666666666666667</v>
      </c>
      <c r="BB335" s="2">
        <f t="shared" si="154"/>
        <v>6.3844226696366162</v>
      </c>
      <c r="BC335" s="2">
        <v>6.6349999999999998</v>
      </c>
      <c r="BD335" s="2" t="str">
        <f t="shared" si="155"/>
        <v>Same Var</v>
      </c>
      <c r="BE335" s="2">
        <f t="shared" si="156"/>
        <v>2.1695395075281339E-5</v>
      </c>
      <c r="BF335" s="2" t="str">
        <f t="shared" si="157"/>
        <v>NS</v>
      </c>
      <c r="BG335" s="2" t="str">
        <f t="shared" si="158"/>
        <v>NS</v>
      </c>
      <c r="BH335" s="2" t="str">
        <f t="shared" si="159"/>
        <v/>
      </c>
      <c r="BI335" s="2" t="str">
        <f t="shared" si="160"/>
        <v/>
      </c>
      <c r="BJ335" s="2" t="str">
        <f t="shared" si="161"/>
        <v/>
      </c>
    </row>
    <row r="336" spans="1:62" x14ac:dyDescent="0.2">
      <c r="A336" s="1" t="s">
        <v>926</v>
      </c>
      <c r="B336" s="27" t="s">
        <v>1301</v>
      </c>
      <c r="C336" s="28">
        <v>38524</v>
      </c>
      <c r="D336" s="7">
        <v>0.3125</v>
      </c>
      <c r="E336" s="1">
        <v>0.1</v>
      </c>
      <c r="F336" s="1" t="s">
        <v>57</v>
      </c>
      <c r="G336" s="1" t="s">
        <v>1034</v>
      </c>
      <c r="H336" s="27" t="s">
        <v>886</v>
      </c>
      <c r="I336" s="27" t="s">
        <v>887</v>
      </c>
      <c r="J336" s="27" t="s">
        <v>888</v>
      </c>
      <c r="K336" s="2">
        <v>0.75</v>
      </c>
      <c r="L336" s="2">
        <v>0.25</v>
      </c>
      <c r="M336" s="27">
        <v>1561000</v>
      </c>
      <c r="N336" s="27">
        <v>1488000</v>
      </c>
      <c r="O336" s="27">
        <v>1530000</v>
      </c>
      <c r="P336" s="27">
        <v>1571000</v>
      </c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">
        <f t="shared" si="135"/>
        <v>1537500</v>
      </c>
      <c r="AD336" s="2">
        <f t="shared" si="136"/>
        <v>37331.845208436549</v>
      </c>
      <c r="AE336" s="2">
        <f t="shared" si="137"/>
        <v>4</v>
      </c>
      <c r="AF336" s="27">
        <v>4326000</v>
      </c>
      <c r="AG336" s="27">
        <v>4126000</v>
      </c>
      <c r="AH336" s="27">
        <v>3674000</v>
      </c>
      <c r="AI336" s="27">
        <v>3434000</v>
      </c>
      <c r="AJ336" s="2">
        <f t="shared" si="138"/>
        <v>3890000</v>
      </c>
      <c r="AK336" s="2">
        <f t="shared" si="139"/>
        <v>408405.02771962376</v>
      </c>
      <c r="AL336" s="2">
        <f t="shared" si="140"/>
        <v>4</v>
      </c>
      <c r="AM336" s="2">
        <f t="shared" si="141"/>
        <v>1.7551617859030218E+21</v>
      </c>
      <c r="AN336" s="2">
        <f t="shared" si="142"/>
        <v>5.7960573721767392E+20</v>
      </c>
      <c r="AO336" s="2">
        <f t="shared" si="143"/>
        <v>3</v>
      </c>
      <c r="AP336" s="2">
        <f t="shared" si="144"/>
        <v>13.371362841640618</v>
      </c>
      <c r="AQ336" s="2">
        <f t="shared" si="145"/>
        <v>0.76489232840434507</v>
      </c>
      <c r="AR336" s="3" t="str">
        <f t="shared" si="146"/>
        <v>Nontoxic</v>
      </c>
      <c r="AS336" s="2">
        <f t="shared" si="147"/>
        <v>253.00813008130083</v>
      </c>
      <c r="AT336" s="26" t="s">
        <v>884</v>
      </c>
      <c r="AU336" s="4" t="s">
        <v>666</v>
      </c>
      <c r="AV336" s="2">
        <f t="shared" si="148"/>
        <v>3</v>
      </c>
      <c r="AW336" s="2">
        <f t="shared" si="149"/>
        <v>3</v>
      </c>
      <c r="AX336" s="2">
        <f t="shared" si="150"/>
        <v>1393666666.666667</v>
      </c>
      <c r="AY336" s="2">
        <f t="shared" si="151"/>
        <v>166794666666.66666</v>
      </c>
      <c r="AZ336" s="2">
        <f t="shared" si="152"/>
        <v>84094166666.666672</v>
      </c>
      <c r="BA336" s="2">
        <f t="shared" si="153"/>
        <v>1.1666666666666667</v>
      </c>
      <c r="BB336" s="2">
        <f t="shared" si="154"/>
        <v>8.7818727258144644</v>
      </c>
      <c r="BC336" s="2">
        <v>6.6349999999999998</v>
      </c>
      <c r="BD336" s="2" t="str">
        <f t="shared" si="155"/>
        <v>Sig Diff Var</v>
      </c>
      <c r="BE336" s="2">
        <f t="shared" si="156"/>
        <v>6.577518791801146E-4</v>
      </c>
      <c r="BF336" s="2" t="str">
        <f t="shared" si="157"/>
        <v>NS</v>
      </c>
      <c r="BG336" s="2" t="str">
        <f t="shared" si="158"/>
        <v>NS</v>
      </c>
      <c r="BH336" s="2" t="str">
        <f t="shared" si="159"/>
        <v/>
      </c>
      <c r="BI336" s="2" t="str">
        <f t="shared" si="160"/>
        <v/>
      </c>
      <c r="BJ336" s="2" t="str">
        <f t="shared" si="161"/>
        <v/>
      </c>
    </row>
    <row r="337" spans="1:62" x14ac:dyDescent="0.2">
      <c r="A337" s="1" t="s">
        <v>926</v>
      </c>
      <c r="B337" s="27" t="s">
        <v>1067</v>
      </c>
      <c r="C337" s="28">
        <v>38972</v>
      </c>
      <c r="D337" s="7">
        <v>0.6875</v>
      </c>
      <c r="E337" s="1">
        <v>0.1</v>
      </c>
      <c r="F337" s="1" t="s">
        <v>57</v>
      </c>
      <c r="G337" s="1" t="s">
        <v>1072</v>
      </c>
      <c r="H337" s="27" t="s">
        <v>886</v>
      </c>
      <c r="I337" s="27" t="s">
        <v>887</v>
      </c>
      <c r="J337" s="27" t="s">
        <v>888</v>
      </c>
      <c r="K337" s="2">
        <v>0.75</v>
      </c>
      <c r="L337" s="2">
        <v>0.25</v>
      </c>
      <c r="M337" s="27">
        <v>386700</v>
      </c>
      <c r="N337" s="27">
        <v>415200</v>
      </c>
      <c r="O337" s="27">
        <v>432800</v>
      </c>
      <c r="P337" s="27">
        <v>477000</v>
      </c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">
        <f t="shared" si="135"/>
        <v>427925</v>
      </c>
      <c r="AD337" s="2">
        <f t="shared" si="136"/>
        <v>37830.97276042476</v>
      </c>
      <c r="AE337" s="2">
        <f t="shared" si="137"/>
        <v>4</v>
      </c>
      <c r="AF337" s="27">
        <v>1713300</v>
      </c>
      <c r="AG337" s="27">
        <v>1754600</v>
      </c>
      <c r="AH337" s="27">
        <v>1617700</v>
      </c>
      <c r="AI337" s="27">
        <v>1520900</v>
      </c>
      <c r="AJ337" s="2">
        <f t="shared" si="138"/>
        <v>1651625</v>
      </c>
      <c r="AK337" s="2">
        <f t="shared" si="139"/>
        <v>104319.36141803527</v>
      </c>
      <c r="AL337" s="2">
        <f t="shared" si="140"/>
        <v>4</v>
      </c>
      <c r="AM337" s="2">
        <f t="shared" si="141"/>
        <v>8.5374547923739208E+18</v>
      </c>
      <c r="AN337" s="2">
        <f t="shared" si="142"/>
        <v>2.4807818899276191E+18</v>
      </c>
      <c r="AO337" s="2">
        <f t="shared" si="143"/>
        <v>3</v>
      </c>
      <c r="AP337" s="2">
        <f t="shared" si="144"/>
        <v>24.617385875164299</v>
      </c>
      <c r="AQ337" s="2">
        <f t="shared" si="145"/>
        <v>0.76489232840434507</v>
      </c>
      <c r="AR337" s="3" t="str">
        <f t="shared" si="146"/>
        <v>Nontoxic</v>
      </c>
      <c r="AS337" s="2">
        <f t="shared" si="147"/>
        <v>385.96132499853945</v>
      </c>
      <c r="AT337" s="26" t="s">
        <v>884</v>
      </c>
      <c r="AU337" s="4" t="s">
        <v>666</v>
      </c>
      <c r="AV337" s="2">
        <f t="shared" si="148"/>
        <v>3</v>
      </c>
      <c r="AW337" s="2">
        <f t="shared" si="149"/>
        <v>3</v>
      </c>
      <c r="AX337" s="2">
        <f t="shared" si="150"/>
        <v>1431182500.0000002</v>
      </c>
      <c r="AY337" s="2">
        <f t="shared" si="151"/>
        <v>10882529166.666666</v>
      </c>
      <c r="AZ337" s="2">
        <f t="shared" si="152"/>
        <v>6156855833.333333</v>
      </c>
      <c r="BA337" s="2">
        <f t="shared" si="153"/>
        <v>1.1666666666666667</v>
      </c>
      <c r="BB337" s="2">
        <f t="shared" si="154"/>
        <v>2.2872156709442573</v>
      </c>
      <c r="BC337" s="2">
        <v>6.6349999999999998</v>
      </c>
      <c r="BD337" s="2" t="str">
        <f t="shared" si="155"/>
        <v>Same Var</v>
      </c>
      <c r="BE337" s="2">
        <f t="shared" si="156"/>
        <v>2.8394417250801588E-7</v>
      </c>
      <c r="BF337" s="2" t="str">
        <f t="shared" si="157"/>
        <v>NS</v>
      </c>
      <c r="BG337" s="2" t="str">
        <f t="shared" si="158"/>
        <v>NS</v>
      </c>
      <c r="BH337" s="2" t="str">
        <f t="shared" si="159"/>
        <v/>
      </c>
      <c r="BI337" s="2" t="str">
        <f t="shared" si="160"/>
        <v/>
      </c>
      <c r="BJ337" s="2" t="str">
        <f t="shared" si="161"/>
        <v/>
      </c>
    </row>
    <row r="338" spans="1:62" x14ac:dyDescent="0.2">
      <c r="A338" s="1" t="s">
        <v>926</v>
      </c>
      <c r="B338" s="27" t="s">
        <v>1081</v>
      </c>
      <c r="C338" s="28">
        <v>38972</v>
      </c>
      <c r="D338" s="7">
        <v>0.55208333333333337</v>
      </c>
      <c r="E338" s="1">
        <v>0.1</v>
      </c>
      <c r="F338" s="1" t="s">
        <v>57</v>
      </c>
      <c r="G338" s="1" t="s">
        <v>1072</v>
      </c>
      <c r="H338" s="27" t="s">
        <v>886</v>
      </c>
      <c r="I338" s="27" t="s">
        <v>887</v>
      </c>
      <c r="J338" s="27" t="s">
        <v>888</v>
      </c>
      <c r="K338" s="2">
        <v>0.75</v>
      </c>
      <c r="L338" s="2">
        <v>0.25</v>
      </c>
      <c r="M338" s="27">
        <v>386700</v>
      </c>
      <c r="N338" s="27">
        <v>415200</v>
      </c>
      <c r="O338" s="27">
        <v>432800</v>
      </c>
      <c r="P338" s="27">
        <v>477000</v>
      </c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">
        <f t="shared" si="135"/>
        <v>427925</v>
      </c>
      <c r="AD338" s="2">
        <f t="shared" si="136"/>
        <v>37830.97276042476</v>
      </c>
      <c r="AE338" s="2">
        <f t="shared" si="137"/>
        <v>4</v>
      </c>
      <c r="AF338" s="27">
        <v>2275900</v>
      </c>
      <c r="AG338" s="27">
        <v>2178500</v>
      </c>
      <c r="AH338" s="27">
        <v>2217300</v>
      </c>
      <c r="AI338" s="27">
        <v>1905100</v>
      </c>
      <c r="AJ338" s="2">
        <f t="shared" si="138"/>
        <v>2144200</v>
      </c>
      <c r="AK338" s="2">
        <f t="shared" si="139"/>
        <v>164351.04705071601</v>
      </c>
      <c r="AL338" s="2">
        <f t="shared" si="140"/>
        <v>4</v>
      </c>
      <c r="AM338" s="2">
        <f t="shared" si="141"/>
        <v>4.8359182829165027E+19</v>
      </c>
      <c r="AN338" s="2">
        <f t="shared" si="142"/>
        <v>1.5213679512311519E+19</v>
      </c>
      <c r="AO338" s="2">
        <f t="shared" si="143"/>
        <v>3</v>
      </c>
      <c r="AP338" s="2">
        <f t="shared" si="144"/>
        <v>21.863917129043674</v>
      </c>
      <c r="AQ338" s="2">
        <f t="shared" si="145"/>
        <v>0.76489232840434507</v>
      </c>
      <c r="AR338" s="3" t="str">
        <f t="shared" si="146"/>
        <v>Nontoxic</v>
      </c>
      <c r="AS338" s="2">
        <f t="shared" si="147"/>
        <v>501.06911257813869</v>
      </c>
      <c r="AT338" s="26" t="s">
        <v>884</v>
      </c>
      <c r="AU338" s="4" t="s">
        <v>666</v>
      </c>
      <c r="AV338" s="2">
        <f t="shared" si="148"/>
        <v>3</v>
      </c>
      <c r="AW338" s="2">
        <f t="shared" si="149"/>
        <v>3</v>
      </c>
      <c r="AX338" s="2">
        <f t="shared" si="150"/>
        <v>1431182500.0000002</v>
      </c>
      <c r="AY338" s="2">
        <f t="shared" si="151"/>
        <v>27011266666.666668</v>
      </c>
      <c r="AZ338" s="2">
        <f t="shared" si="152"/>
        <v>14221224583.333334</v>
      </c>
      <c r="BA338" s="2">
        <f t="shared" si="153"/>
        <v>1.1666666666666667</v>
      </c>
      <c r="BB338" s="2">
        <f t="shared" si="154"/>
        <v>4.2549839658639064</v>
      </c>
      <c r="BC338" s="2">
        <v>6.6349999999999998</v>
      </c>
      <c r="BD338" s="2" t="str">
        <f t="shared" si="155"/>
        <v>Same Var</v>
      </c>
      <c r="BE338" s="2">
        <f t="shared" si="156"/>
        <v>4.5716930313520353E-7</v>
      </c>
      <c r="BF338" s="2" t="str">
        <f t="shared" si="157"/>
        <v>NS</v>
      </c>
      <c r="BG338" s="2" t="str">
        <f t="shared" si="158"/>
        <v>NS</v>
      </c>
      <c r="BH338" s="2" t="str">
        <f t="shared" si="159"/>
        <v/>
      </c>
      <c r="BI338" s="2" t="str">
        <f t="shared" si="160"/>
        <v/>
      </c>
      <c r="BJ338" s="2" t="str">
        <f t="shared" si="161"/>
        <v/>
      </c>
    </row>
    <row r="339" spans="1:62" x14ac:dyDescent="0.2">
      <c r="A339" s="1" t="s">
        <v>926</v>
      </c>
      <c r="B339" s="27" t="s">
        <v>1118</v>
      </c>
      <c r="C339" s="28">
        <v>38972</v>
      </c>
      <c r="D339" s="7">
        <v>0.65625</v>
      </c>
      <c r="E339" s="1">
        <v>0.1</v>
      </c>
      <c r="F339" s="1" t="s">
        <v>57</v>
      </c>
      <c r="G339" s="1" t="s">
        <v>1072</v>
      </c>
      <c r="H339" s="27" t="s">
        <v>886</v>
      </c>
      <c r="I339" s="27" t="s">
        <v>887</v>
      </c>
      <c r="J339" s="27" t="s">
        <v>888</v>
      </c>
      <c r="K339" s="2">
        <v>0.75</v>
      </c>
      <c r="L339" s="2">
        <v>0.25</v>
      </c>
      <c r="M339" s="27">
        <v>386700</v>
      </c>
      <c r="N339" s="27">
        <v>415200</v>
      </c>
      <c r="O339" s="27">
        <v>432800</v>
      </c>
      <c r="P339" s="27">
        <v>477000</v>
      </c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">
        <f t="shared" si="135"/>
        <v>427925</v>
      </c>
      <c r="AD339" s="2">
        <f t="shared" si="136"/>
        <v>37830.97276042476</v>
      </c>
      <c r="AE339" s="2">
        <f t="shared" si="137"/>
        <v>4</v>
      </c>
      <c r="AF339" s="27">
        <v>1801800</v>
      </c>
      <c r="AG339" s="27">
        <v>1813900</v>
      </c>
      <c r="AH339" s="27">
        <v>1853100</v>
      </c>
      <c r="AI339" s="27">
        <v>1842200</v>
      </c>
      <c r="AJ339" s="2">
        <f t="shared" si="138"/>
        <v>1827750</v>
      </c>
      <c r="AK339" s="2">
        <f t="shared" si="139"/>
        <v>23921.050701561304</v>
      </c>
      <c r="AL339" s="2">
        <f t="shared" si="140"/>
        <v>4</v>
      </c>
      <c r="AM339" s="2">
        <f t="shared" si="141"/>
        <v>1.1855227226690688E+17</v>
      </c>
      <c r="AN339" s="2">
        <f t="shared" si="142"/>
        <v>2.0323365974711156E+16</v>
      </c>
      <c r="AO339" s="2">
        <f t="shared" si="143"/>
        <v>6</v>
      </c>
      <c r="AP339" s="2">
        <f t="shared" si="144"/>
        <v>81.20447114831974</v>
      </c>
      <c r="AQ339" s="2">
        <f t="shared" si="145"/>
        <v>0.71755819649141217</v>
      </c>
      <c r="AR339" s="3" t="str">
        <f t="shared" si="146"/>
        <v>Nontoxic</v>
      </c>
      <c r="AS339" s="2">
        <f t="shared" si="147"/>
        <v>427.11923818426129</v>
      </c>
      <c r="AT339" s="26" t="s">
        <v>884</v>
      </c>
      <c r="AU339" s="4" t="s">
        <v>666</v>
      </c>
      <c r="AV339" s="2">
        <f t="shared" si="148"/>
        <v>3</v>
      </c>
      <c r="AW339" s="2">
        <f t="shared" si="149"/>
        <v>3</v>
      </c>
      <c r="AX339" s="2">
        <f t="shared" si="150"/>
        <v>1431182500.0000002</v>
      </c>
      <c r="AY339" s="2">
        <f t="shared" si="151"/>
        <v>572216666.66666651</v>
      </c>
      <c r="AZ339" s="2">
        <f t="shared" si="152"/>
        <v>1001699583.3333334</v>
      </c>
      <c r="BA339" s="2">
        <f t="shared" si="153"/>
        <v>1.1666666666666667</v>
      </c>
      <c r="BB339" s="2">
        <f t="shared" si="154"/>
        <v>0.52234155555754969</v>
      </c>
      <c r="BC339" s="2">
        <v>6.6349999999999998</v>
      </c>
      <c r="BD339" s="2" t="str">
        <f t="shared" si="155"/>
        <v>Same Var</v>
      </c>
      <c r="BE339" s="2">
        <f t="shared" si="156"/>
        <v>5.6131515325270845E-10</v>
      </c>
      <c r="BF339" s="2" t="str">
        <f t="shared" si="157"/>
        <v>NS</v>
      </c>
      <c r="BG339" s="2" t="str">
        <f t="shared" si="158"/>
        <v>NS</v>
      </c>
      <c r="BH339" s="2" t="str">
        <f t="shared" si="159"/>
        <v/>
      </c>
      <c r="BI339" s="2" t="str">
        <f t="shared" si="160"/>
        <v/>
      </c>
      <c r="BJ339" s="2" t="str">
        <f t="shared" si="161"/>
        <v/>
      </c>
    </row>
    <row r="340" spans="1:62" x14ac:dyDescent="0.2">
      <c r="A340" s="1" t="s">
        <v>926</v>
      </c>
      <c r="B340" s="27" t="s">
        <v>1067</v>
      </c>
      <c r="C340" s="28">
        <v>38855</v>
      </c>
      <c r="D340" s="7">
        <v>0.35416666666666669</v>
      </c>
      <c r="E340" s="1">
        <v>0.1</v>
      </c>
      <c r="F340" s="1" t="s">
        <v>57</v>
      </c>
      <c r="G340" s="1" t="s">
        <v>1068</v>
      </c>
      <c r="H340" s="27" t="s">
        <v>886</v>
      </c>
      <c r="I340" s="27" t="s">
        <v>887</v>
      </c>
      <c r="J340" s="27" t="s">
        <v>888</v>
      </c>
      <c r="K340" s="2">
        <v>0.75</v>
      </c>
      <c r="L340" s="2">
        <v>0.25</v>
      </c>
      <c r="M340" s="27">
        <v>216000</v>
      </c>
      <c r="N340" s="27">
        <v>267000</v>
      </c>
      <c r="O340" s="27">
        <v>309000</v>
      </c>
      <c r="P340" s="27">
        <v>267000</v>
      </c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">
        <f t="shared" si="135"/>
        <v>264750</v>
      </c>
      <c r="AD340" s="2">
        <f t="shared" si="136"/>
        <v>38055.879966176057</v>
      </c>
      <c r="AE340" s="2">
        <f t="shared" si="137"/>
        <v>4</v>
      </c>
      <c r="AF340" s="27">
        <v>2512000</v>
      </c>
      <c r="AG340" s="27">
        <v>2178000</v>
      </c>
      <c r="AH340" s="27">
        <v>2148000</v>
      </c>
      <c r="AI340" s="27">
        <v>2065000</v>
      </c>
      <c r="AJ340" s="2">
        <f t="shared" si="138"/>
        <v>2225750</v>
      </c>
      <c r="AK340" s="2">
        <f t="shared" si="139"/>
        <v>196727.17995572786</v>
      </c>
      <c r="AL340" s="2">
        <f t="shared" si="140"/>
        <v>4</v>
      </c>
      <c r="AM340" s="2">
        <f t="shared" si="141"/>
        <v>9.7595747245322338E+19</v>
      </c>
      <c r="AN340" s="2">
        <f t="shared" si="142"/>
        <v>3.1218253996975935E+19</v>
      </c>
      <c r="AO340" s="2">
        <f t="shared" si="143"/>
        <v>3</v>
      </c>
      <c r="AP340" s="2">
        <f t="shared" si="144"/>
        <v>20.395586392333112</v>
      </c>
      <c r="AQ340" s="2">
        <f t="shared" si="145"/>
        <v>0.76489232840434507</v>
      </c>
      <c r="AR340" s="3" t="str">
        <f t="shared" si="146"/>
        <v>Nontoxic</v>
      </c>
      <c r="AS340" s="2">
        <f t="shared" si="147"/>
        <v>840.69877242681764</v>
      </c>
      <c r="AT340" s="26" t="s">
        <v>884</v>
      </c>
      <c r="AU340" s="4" t="s">
        <v>666</v>
      </c>
      <c r="AV340" s="2">
        <f t="shared" si="148"/>
        <v>3</v>
      </c>
      <c r="AW340" s="2">
        <f t="shared" si="149"/>
        <v>3</v>
      </c>
      <c r="AX340" s="2">
        <f t="shared" si="150"/>
        <v>1448250000.0000002</v>
      </c>
      <c r="AY340" s="2">
        <f t="shared" si="151"/>
        <v>38701583333.333336</v>
      </c>
      <c r="AZ340" s="2">
        <f t="shared" si="152"/>
        <v>20074916666.666668</v>
      </c>
      <c r="BA340" s="2">
        <f t="shared" si="153"/>
        <v>1.1666666666666667</v>
      </c>
      <c r="BB340" s="2">
        <f t="shared" si="154"/>
        <v>5.0726719909257145</v>
      </c>
      <c r="BC340" s="2">
        <v>6.6349999999999998</v>
      </c>
      <c r="BD340" s="2" t="str">
        <f t="shared" si="155"/>
        <v>Same Var</v>
      </c>
      <c r="BE340" s="2">
        <f t="shared" si="156"/>
        <v>5.7618305837708069E-7</v>
      </c>
      <c r="BF340" s="2" t="str">
        <f t="shared" si="157"/>
        <v>NS</v>
      </c>
      <c r="BG340" s="2" t="str">
        <f t="shared" si="158"/>
        <v>NS</v>
      </c>
      <c r="BH340" s="2" t="str">
        <f t="shared" si="159"/>
        <v/>
      </c>
      <c r="BI340" s="2" t="str">
        <f t="shared" si="160"/>
        <v/>
      </c>
      <c r="BJ340" s="2" t="str">
        <f t="shared" si="161"/>
        <v/>
      </c>
    </row>
    <row r="341" spans="1:62" x14ac:dyDescent="0.2">
      <c r="A341" s="1" t="s">
        <v>926</v>
      </c>
      <c r="B341" s="27" t="s">
        <v>1197</v>
      </c>
      <c r="C341" s="28">
        <v>38855</v>
      </c>
      <c r="D341" s="7">
        <v>0.44444444444444442</v>
      </c>
      <c r="E341" s="1">
        <v>0.1</v>
      </c>
      <c r="F341" s="1" t="s">
        <v>57</v>
      </c>
      <c r="G341" s="1" t="s">
        <v>1068</v>
      </c>
      <c r="H341" s="27" t="s">
        <v>886</v>
      </c>
      <c r="I341" s="27" t="s">
        <v>887</v>
      </c>
      <c r="J341" s="27" t="s">
        <v>888</v>
      </c>
      <c r="K341" s="2">
        <v>0.75</v>
      </c>
      <c r="L341" s="2">
        <v>0.25</v>
      </c>
      <c r="M341" s="27">
        <v>216000</v>
      </c>
      <c r="N341" s="27">
        <v>267000</v>
      </c>
      <c r="O341" s="27">
        <v>309000</v>
      </c>
      <c r="P341" s="27">
        <v>267000</v>
      </c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">
        <f t="shared" si="135"/>
        <v>264750</v>
      </c>
      <c r="AD341" s="2">
        <f t="shared" si="136"/>
        <v>38055.879966176057</v>
      </c>
      <c r="AE341" s="2">
        <f t="shared" si="137"/>
        <v>4</v>
      </c>
      <c r="AF341" s="27">
        <v>2422000</v>
      </c>
      <c r="AG341" s="27">
        <v>2454000</v>
      </c>
      <c r="AH341" s="27">
        <v>2304000</v>
      </c>
      <c r="AI341" s="27">
        <v>2584000</v>
      </c>
      <c r="AJ341" s="2">
        <f t="shared" si="138"/>
        <v>2441000</v>
      </c>
      <c r="AK341" s="2">
        <f t="shared" si="139"/>
        <v>115105.74848083538</v>
      </c>
      <c r="AL341" s="2">
        <f t="shared" si="140"/>
        <v>4</v>
      </c>
      <c r="AM341" s="2">
        <f t="shared" si="141"/>
        <v>1.2362210218792391E+19</v>
      </c>
      <c r="AN341" s="2">
        <f t="shared" si="142"/>
        <v>3.6710098567849631E+18</v>
      </c>
      <c r="AO341" s="2">
        <f t="shared" si="143"/>
        <v>3</v>
      </c>
      <c r="AP341" s="2">
        <f t="shared" si="144"/>
        <v>37.817804841886087</v>
      </c>
      <c r="AQ341" s="2">
        <f t="shared" si="145"/>
        <v>0.76489232840434507</v>
      </c>
      <c r="AR341" s="3" t="str">
        <f t="shared" si="146"/>
        <v>Nontoxic</v>
      </c>
      <c r="AS341" s="2">
        <f t="shared" si="147"/>
        <v>922.0018885741265</v>
      </c>
      <c r="AT341" s="26" t="s">
        <v>884</v>
      </c>
      <c r="AU341" s="4" t="s">
        <v>666</v>
      </c>
      <c r="AV341" s="2">
        <f t="shared" si="148"/>
        <v>3</v>
      </c>
      <c r="AW341" s="2">
        <f t="shared" si="149"/>
        <v>3</v>
      </c>
      <c r="AX341" s="2">
        <f t="shared" si="150"/>
        <v>1448250000.0000002</v>
      </c>
      <c r="AY341" s="2">
        <f t="shared" si="151"/>
        <v>13249333333.333336</v>
      </c>
      <c r="AZ341" s="2">
        <f t="shared" si="152"/>
        <v>7348791666.6666679</v>
      </c>
      <c r="BA341" s="2">
        <f t="shared" si="153"/>
        <v>1.1666666666666667</v>
      </c>
      <c r="BB341" s="2">
        <f t="shared" si="154"/>
        <v>2.6608336290975019</v>
      </c>
      <c r="BC341" s="2">
        <v>6.6349999999999998</v>
      </c>
      <c r="BD341" s="2" t="str">
        <f t="shared" si="155"/>
        <v>Same Var</v>
      </c>
      <c r="BE341" s="2">
        <f t="shared" si="156"/>
        <v>1.5569837924335994E-8</v>
      </c>
      <c r="BF341" s="2" t="str">
        <f t="shared" si="157"/>
        <v>NS</v>
      </c>
      <c r="BG341" s="2" t="str">
        <f t="shared" si="158"/>
        <v>NS</v>
      </c>
      <c r="BH341" s="2" t="str">
        <f t="shared" si="159"/>
        <v/>
      </c>
      <c r="BI341" s="2" t="str">
        <f t="shared" si="160"/>
        <v/>
      </c>
      <c r="BJ341" s="2" t="str">
        <f t="shared" si="161"/>
        <v/>
      </c>
    </row>
    <row r="342" spans="1:62" x14ac:dyDescent="0.2">
      <c r="A342" s="1" t="s">
        <v>926</v>
      </c>
      <c r="B342" s="27" t="s">
        <v>1067</v>
      </c>
      <c r="C342" s="28">
        <v>39315</v>
      </c>
      <c r="D342" s="7">
        <v>0.67361111111111116</v>
      </c>
      <c r="E342" s="1">
        <v>0.1</v>
      </c>
      <c r="F342" s="1" t="s">
        <v>57</v>
      </c>
      <c r="G342" s="1" t="s">
        <v>1079</v>
      </c>
      <c r="H342" s="27" t="s">
        <v>886</v>
      </c>
      <c r="I342" s="27" t="s">
        <v>887</v>
      </c>
      <c r="J342" s="27" t="s">
        <v>888</v>
      </c>
      <c r="K342" s="2">
        <v>0.75</v>
      </c>
      <c r="L342" s="2">
        <v>0.25</v>
      </c>
      <c r="M342" s="27">
        <v>384032</v>
      </c>
      <c r="N342" s="27">
        <v>397058</v>
      </c>
      <c r="O342" s="27">
        <v>331928</v>
      </c>
      <c r="P342" s="27">
        <v>423110</v>
      </c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">
        <f t="shared" si="135"/>
        <v>384032</v>
      </c>
      <c r="AD342" s="2">
        <f t="shared" si="136"/>
        <v>38347.50568159551</v>
      </c>
      <c r="AE342" s="2">
        <f t="shared" si="137"/>
        <v>4</v>
      </c>
      <c r="AF342" s="27">
        <v>1282826</v>
      </c>
      <c r="AG342" s="27">
        <v>1400060</v>
      </c>
      <c r="AH342" s="27">
        <v>1347956</v>
      </c>
      <c r="AI342" s="27">
        <v>1413086</v>
      </c>
      <c r="AJ342" s="2">
        <f t="shared" si="138"/>
        <v>1360982</v>
      </c>
      <c r="AK342" s="2">
        <f t="shared" si="139"/>
        <v>59216.984928312588</v>
      </c>
      <c r="AL342" s="2">
        <f t="shared" si="140"/>
        <v>4</v>
      </c>
      <c r="AM342" s="2">
        <f t="shared" si="141"/>
        <v>1.1738774995660116E+18</v>
      </c>
      <c r="AN342" s="2">
        <f t="shared" si="142"/>
        <v>2.7043374699597453E+17</v>
      </c>
      <c r="AO342" s="2">
        <f t="shared" si="143"/>
        <v>4</v>
      </c>
      <c r="AP342" s="2">
        <f t="shared" si="144"/>
        <v>32.596954602746344</v>
      </c>
      <c r="AQ342" s="2">
        <f t="shared" si="145"/>
        <v>0.74069708411268287</v>
      </c>
      <c r="AR342" s="3" t="str">
        <f t="shared" si="146"/>
        <v>Nontoxic</v>
      </c>
      <c r="AS342" s="2">
        <f t="shared" si="147"/>
        <v>354.3928630947421</v>
      </c>
      <c r="AT342" s="26" t="s">
        <v>884</v>
      </c>
      <c r="AU342" s="4" t="s">
        <v>666</v>
      </c>
      <c r="AV342" s="2">
        <f t="shared" si="148"/>
        <v>3</v>
      </c>
      <c r="AW342" s="2">
        <f t="shared" si="149"/>
        <v>3</v>
      </c>
      <c r="AX342" s="2">
        <f t="shared" si="150"/>
        <v>1470531192</v>
      </c>
      <c r="AY342" s="2">
        <f t="shared" si="151"/>
        <v>3506651304</v>
      </c>
      <c r="AZ342" s="2">
        <f t="shared" si="152"/>
        <v>2488591248</v>
      </c>
      <c r="BA342" s="2">
        <f t="shared" si="153"/>
        <v>1.1666666666666667</v>
      </c>
      <c r="BB342" s="2">
        <f t="shared" si="154"/>
        <v>0.47095288655130418</v>
      </c>
      <c r="BC342" s="2">
        <v>6.6349999999999998</v>
      </c>
      <c r="BD342" s="2" t="str">
        <f t="shared" si="155"/>
        <v>Same Var</v>
      </c>
      <c r="BE342" s="2">
        <f t="shared" si="156"/>
        <v>7.3270101406288594E-8</v>
      </c>
      <c r="BF342" s="2" t="str">
        <f t="shared" si="157"/>
        <v>NS</v>
      </c>
      <c r="BG342" s="2" t="str">
        <f t="shared" si="158"/>
        <v>NS</v>
      </c>
      <c r="BH342" s="2" t="str">
        <f t="shared" si="159"/>
        <v/>
      </c>
      <c r="BI342" s="2" t="str">
        <f t="shared" si="160"/>
        <v/>
      </c>
      <c r="BJ342" s="2" t="str">
        <f t="shared" si="161"/>
        <v/>
      </c>
    </row>
    <row r="343" spans="1:62" x14ac:dyDescent="0.2">
      <c r="A343" s="1" t="s">
        <v>926</v>
      </c>
      <c r="B343" s="27" t="s">
        <v>1118</v>
      </c>
      <c r="C343" s="28">
        <v>39315</v>
      </c>
      <c r="D343" s="7">
        <v>0.70833333333333337</v>
      </c>
      <c r="E343" s="1">
        <v>0.1</v>
      </c>
      <c r="F343" s="1" t="s">
        <v>57</v>
      </c>
      <c r="G343" s="1" t="s">
        <v>1079</v>
      </c>
      <c r="H343" s="27" t="s">
        <v>886</v>
      </c>
      <c r="I343" s="27" t="s">
        <v>887</v>
      </c>
      <c r="J343" s="27" t="s">
        <v>888</v>
      </c>
      <c r="K343" s="2">
        <v>0.75</v>
      </c>
      <c r="L343" s="2">
        <v>0.25</v>
      </c>
      <c r="M343" s="27">
        <v>384032</v>
      </c>
      <c r="N343" s="27">
        <v>397058</v>
      </c>
      <c r="O343" s="27">
        <v>331928</v>
      </c>
      <c r="P343" s="27">
        <v>423110</v>
      </c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">
        <f t="shared" si="135"/>
        <v>384032</v>
      </c>
      <c r="AD343" s="2">
        <f t="shared" si="136"/>
        <v>38347.50568159551</v>
      </c>
      <c r="AE343" s="2">
        <f t="shared" si="137"/>
        <v>4</v>
      </c>
      <c r="AF343" s="27">
        <v>1803866</v>
      </c>
      <c r="AG343" s="27">
        <v>1478216</v>
      </c>
      <c r="AH343" s="27">
        <v>1855970</v>
      </c>
      <c r="AI343" s="27">
        <v>1764788</v>
      </c>
      <c r="AJ343" s="2">
        <f t="shared" si="138"/>
        <v>1725710</v>
      </c>
      <c r="AK343" s="2">
        <f t="shared" si="139"/>
        <v>169170.91757154951</v>
      </c>
      <c r="AL343" s="2">
        <f t="shared" si="140"/>
        <v>4</v>
      </c>
      <c r="AM343" s="2">
        <f t="shared" si="141"/>
        <v>5.4191583412705673E+19</v>
      </c>
      <c r="AN343" s="2">
        <f t="shared" si="142"/>
        <v>1.7077497767458277E+19</v>
      </c>
      <c r="AO343" s="2">
        <f t="shared" si="143"/>
        <v>3</v>
      </c>
      <c r="AP343" s="2">
        <f t="shared" si="144"/>
        <v>16.75641405978282</v>
      </c>
      <c r="AQ343" s="2">
        <f t="shared" si="145"/>
        <v>0.76489232840434507</v>
      </c>
      <c r="AR343" s="3" t="str">
        <f t="shared" si="146"/>
        <v>Nontoxic</v>
      </c>
      <c r="AS343" s="2">
        <f t="shared" si="147"/>
        <v>449.36619865011249</v>
      </c>
      <c r="AT343" s="26" t="s">
        <v>884</v>
      </c>
      <c r="AU343" s="4" t="s">
        <v>666</v>
      </c>
      <c r="AV343" s="2">
        <f t="shared" si="148"/>
        <v>3</v>
      </c>
      <c r="AW343" s="2">
        <f t="shared" si="149"/>
        <v>3</v>
      </c>
      <c r="AX343" s="2">
        <f t="shared" si="150"/>
        <v>1470531192</v>
      </c>
      <c r="AY343" s="2">
        <f t="shared" si="151"/>
        <v>28618799351.999996</v>
      </c>
      <c r="AZ343" s="2">
        <f t="shared" si="152"/>
        <v>15044665271.999998</v>
      </c>
      <c r="BA343" s="2">
        <f t="shared" si="153"/>
        <v>1.1666666666666667</v>
      </c>
      <c r="BB343" s="2">
        <f t="shared" si="154"/>
        <v>4.3260670549399993</v>
      </c>
      <c r="BC343" s="2">
        <v>6.6349999999999998</v>
      </c>
      <c r="BD343" s="2" t="str">
        <f t="shared" si="155"/>
        <v>Same Var</v>
      </c>
      <c r="BE343" s="2">
        <f t="shared" si="156"/>
        <v>2.3078173719794456E-6</v>
      </c>
      <c r="BF343" s="2" t="str">
        <f t="shared" si="157"/>
        <v>NS</v>
      </c>
      <c r="BG343" s="2" t="str">
        <f t="shared" si="158"/>
        <v>NS</v>
      </c>
      <c r="BH343" s="2" t="str">
        <f t="shared" si="159"/>
        <v/>
      </c>
      <c r="BI343" s="2" t="str">
        <f t="shared" si="160"/>
        <v/>
      </c>
      <c r="BJ343" s="2" t="str">
        <f t="shared" si="161"/>
        <v/>
      </c>
    </row>
    <row r="344" spans="1:62" x14ac:dyDescent="0.2">
      <c r="A344" s="1" t="s">
        <v>926</v>
      </c>
      <c r="B344" s="27" t="s">
        <v>1182</v>
      </c>
      <c r="C344" s="28">
        <v>39315</v>
      </c>
      <c r="D344" s="7">
        <v>0.6875</v>
      </c>
      <c r="E344" s="1">
        <v>0.1</v>
      </c>
      <c r="F344" s="1" t="s">
        <v>57</v>
      </c>
      <c r="G344" s="1" t="s">
        <v>1079</v>
      </c>
      <c r="H344" s="27" t="s">
        <v>886</v>
      </c>
      <c r="I344" s="27" t="s">
        <v>887</v>
      </c>
      <c r="J344" s="27" t="s">
        <v>888</v>
      </c>
      <c r="K344" s="2">
        <v>0.75</v>
      </c>
      <c r="L344" s="2">
        <v>0.25</v>
      </c>
      <c r="M344" s="27">
        <v>384032</v>
      </c>
      <c r="N344" s="27">
        <v>397058</v>
      </c>
      <c r="O344" s="27">
        <v>331928</v>
      </c>
      <c r="P344" s="27">
        <v>423110</v>
      </c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">
        <f t="shared" si="135"/>
        <v>384032</v>
      </c>
      <c r="AD344" s="2">
        <f t="shared" si="136"/>
        <v>38347.50568159551</v>
      </c>
      <c r="AE344" s="2">
        <f t="shared" si="137"/>
        <v>4</v>
      </c>
      <c r="AF344" s="27">
        <v>1647554</v>
      </c>
      <c r="AG344" s="27">
        <v>1882022</v>
      </c>
      <c r="AH344" s="27">
        <v>2194646</v>
      </c>
      <c r="AI344" s="27">
        <v>2064386</v>
      </c>
      <c r="AJ344" s="2">
        <f t="shared" si="138"/>
        <v>1947152</v>
      </c>
      <c r="AK344" s="2">
        <f t="shared" si="139"/>
        <v>237345.01560386727</v>
      </c>
      <c r="AL344" s="2">
        <f t="shared" si="140"/>
        <v>4</v>
      </c>
      <c r="AM344" s="2">
        <f t="shared" si="141"/>
        <v>2.0420288697728893E+20</v>
      </c>
      <c r="AN344" s="2">
        <f t="shared" si="142"/>
        <v>6.6126091607785685E+19</v>
      </c>
      <c r="AO344" s="2">
        <f t="shared" si="143"/>
        <v>3</v>
      </c>
      <c r="AP344" s="2">
        <f t="shared" si="144"/>
        <v>13.879199655808042</v>
      </c>
      <c r="AQ344" s="2">
        <f t="shared" si="145"/>
        <v>0.76489232840434507</v>
      </c>
      <c r="AR344" s="3" t="str">
        <f t="shared" si="146"/>
        <v>Nontoxic</v>
      </c>
      <c r="AS344" s="2">
        <f t="shared" si="147"/>
        <v>507.0285809515874</v>
      </c>
      <c r="AT344" s="26" t="s">
        <v>884</v>
      </c>
      <c r="AU344" s="4" t="s">
        <v>666</v>
      </c>
      <c r="AV344" s="2">
        <f t="shared" si="148"/>
        <v>3</v>
      </c>
      <c r="AW344" s="2">
        <f t="shared" si="149"/>
        <v>3</v>
      </c>
      <c r="AX344" s="2">
        <f t="shared" si="150"/>
        <v>1470531192</v>
      </c>
      <c r="AY344" s="2">
        <f t="shared" si="151"/>
        <v>56332656432</v>
      </c>
      <c r="AZ344" s="2">
        <f t="shared" si="152"/>
        <v>28901593812</v>
      </c>
      <c r="BA344" s="2">
        <f t="shared" si="153"/>
        <v>1.1666666666666667</v>
      </c>
      <c r="BB344" s="2">
        <f t="shared" si="154"/>
        <v>5.9423024180605672</v>
      </c>
      <c r="BC344" s="2">
        <v>6.6349999999999998</v>
      </c>
      <c r="BD344" s="2" t="str">
        <f t="shared" si="155"/>
        <v>Same Var</v>
      </c>
      <c r="BE344" s="2">
        <f t="shared" si="156"/>
        <v>6.3712425951801509E-6</v>
      </c>
      <c r="BF344" s="2" t="str">
        <f t="shared" si="157"/>
        <v>NS</v>
      </c>
      <c r="BG344" s="2" t="str">
        <f t="shared" si="158"/>
        <v>NS</v>
      </c>
      <c r="BH344" s="2" t="str">
        <f t="shared" si="159"/>
        <v/>
      </c>
      <c r="BI344" s="2" t="str">
        <f t="shared" si="160"/>
        <v/>
      </c>
      <c r="BJ344" s="2" t="str">
        <f t="shared" si="161"/>
        <v/>
      </c>
    </row>
    <row r="345" spans="1:62" x14ac:dyDescent="0.2">
      <c r="A345" s="1" t="s">
        <v>926</v>
      </c>
      <c r="B345" s="27" t="s">
        <v>1209</v>
      </c>
      <c r="C345" s="28">
        <v>39315</v>
      </c>
      <c r="D345" s="7">
        <v>0.59027777777777779</v>
      </c>
      <c r="E345" s="1">
        <v>0.1</v>
      </c>
      <c r="F345" s="1" t="s">
        <v>57</v>
      </c>
      <c r="G345" s="1" t="s">
        <v>1079</v>
      </c>
      <c r="H345" s="27" t="s">
        <v>886</v>
      </c>
      <c r="I345" s="27" t="s">
        <v>887</v>
      </c>
      <c r="J345" s="27" t="s">
        <v>888</v>
      </c>
      <c r="K345" s="2">
        <v>0.75</v>
      </c>
      <c r="L345" s="2">
        <v>0.25</v>
      </c>
      <c r="M345" s="27">
        <v>384032</v>
      </c>
      <c r="N345" s="27">
        <v>397058</v>
      </c>
      <c r="O345" s="27">
        <v>331928</v>
      </c>
      <c r="P345" s="27">
        <v>423110</v>
      </c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">
        <f t="shared" si="135"/>
        <v>384032</v>
      </c>
      <c r="AD345" s="2">
        <f t="shared" si="136"/>
        <v>38347.50568159551</v>
      </c>
      <c r="AE345" s="2">
        <f t="shared" si="137"/>
        <v>4</v>
      </c>
      <c r="AF345" s="27">
        <v>1439138</v>
      </c>
      <c r="AG345" s="27">
        <v>1321904</v>
      </c>
      <c r="AH345" s="27">
        <v>1347956</v>
      </c>
      <c r="AI345" s="27">
        <v>1347956</v>
      </c>
      <c r="AJ345" s="2">
        <f t="shared" si="138"/>
        <v>1364238.5</v>
      </c>
      <c r="AK345" s="2">
        <f t="shared" si="139"/>
        <v>51421.087123863879</v>
      </c>
      <c r="AL345" s="2">
        <f t="shared" si="140"/>
        <v>4</v>
      </c>
      <c r="AM345" s="2">
        <f t="shared" si="141"/>
        <v>7.531210969315552E+17</v>
      </c>
      <c r="AN345" s="2">
        <f t="shared" si="142"/>
        <v>1.5990896731844518E+17</v>
      </c>
      <c r="AO345" s="2">
        <f t="shared" si="143"/>
        <v>5</v>
      </c>
      <c r="AP345" s="2">
        <f t="shared" si="144"/>
        <v>36.532772776132816</v>
      </c>
      <c r="AQ345" s="2">
        <f t="shared" si="145"/>
        <v>0.72668684380042159</v>
      </c>
      <c r="AR345" s="3" t="str">
        <f t="shared" si="146"/>
        <v>Nontoxic</v>
      </c>
      <c r="AS345" s="2">
        <f t="shared" si="147"/>
        <v>355.24083930505788</v>
      </c>
      <c r="AT345" s="26" t="s">
        <v>884</v>
      </c>
      <c r="AU345" s="4" t="s">
        <v>666</v>
      </c>
      <c r="AV345" s="2">
        <f t="shared" si="148"/>
        <v>3</v>
      </c>
      <c r="AW345" s="2">
        <f t="shared" si="149"/>
        <v>3</v>
      </c>
      <c r="AX345" s="2">
        <f t="shared" si="150"/>
        <v>1470531192</v>
      </c>
      <c r="AY345" s="2">
        <f t="shared" si="151"/>
        <v>2644128200.9999995</v>
      </c>
      <c r="AZ345" s="2">
        <f t="shared" si="152"/>
        <v>2057329696.4999998</v>
      </c>
      <c r="BA345" s="2">
        <f t="shared" si="153"/>
        <v>1.1666666666666667</v>
      </c>
      <c r="BB345" s="2">
        <f t="shared" si="154"/>
        <v>0.21819254715546776</v>
      </c>
      <c r="BC345" s="2">
        <v>6.6349999999999998</v>
      </c>
      <c r="BD345" s="2" t="str">
        <f t="shared" si="155"/>
        <v>Same Var</v>
      </c>
      <c r="BE345" s="2">
        <f t="shared" si="156"/>
        <v>4.07276730042605E-8</v>
      </c>
      <c r="BF345" s="2" t="str">
        <f t="shared" si="157"/>
        <v>NS</v>
      </c>
      <c r="BG345" s="2" t="str">
        <f t="shared" si="158"/>
        <v>NS</v>
      </c>
      <c r="BH345" s="2" t="str">
        <f t="shared" si="159"/>
        <v/>
      </c>
      <c r="BI345" s="2" t="str">
        <f t="shared" si="160"/>
        <v/>
      </c>
      <c r="BJ345" s="2" t="str">
        <f t="shared" si="161"/>
        <v/>
      </c>
    </row>
    <row r="346" spans="1:62" x14ac:dyDescent="0.2">
      <c r="A346" s="1" t="s">
        <v>926</v>
      </c>
      <c r="B346" s="27" t="s">
        <v>1189</v>
      </c>
      <c r="C346" s="28">
        <v>39252</v>
      </c>
      <c r="D346" s="7">
        <v>0.51388888888888884</v>
      </c>
      <c r="E346" s="1">
        <v>0.1</v>
      </c>
      <c r="F346" s="1" t="s">
        <v>57</v>
      </c>
      <c r="G346" s="1" t="s">
        <v>1191</v>
      </c>
      <c r="H346" s="27" t="s">
        <v>886</v>
      </c>
      <c r="I346" s="27" t="s">
        <v>887</v>
      </c>
      <c r="J346" s="27" t="s">
        <v>888</v>
      </c>
      <c r="K346" s="2">
        <v>0.75</v>
      </c>
      <c r="L346" s="2">
        <v>0.25</v>
      </c>
      <c r="M346" s="27">
        <v>488240</v>
      </c>
      <c r="N346" s="27">
        <v>553370</v>
      </c>
      <c r="O346" s="27">
        <v>501266</v>
      </c>
      <c r="P346" s="27">
        <v>566396</v>
      </c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">
        <f t="shared" si="135"/>
        <v>527318</v>
      </c>
      <c r="AD346" s="2">
        <f t="shared" si="136"/>
        <v>38347.50568159551</v>
      </c>
      <c r="AE346" s="2">
        <f t="shared" si="137"/>
        <v>4</v>
      </c>
      <c r="AF346" s="27">
        <v>2468192</v>
      </c>
      <c r="AG346" s="27">
        <v>2676608</v>
      </c>
      <c r="AH346" s="27">
        <v>2533322</v>
      </c>
      <c r="AI346" s="27">
        <v>2507270</v>
      </c>
      <c r="AJ346" s="2">
        <f t="shared" si="138"/>
        <v>2546348</v>
      </c>
      <c r="AK346" s="2">
        <f t="shared" si="139"/>
        <v>90871.327887293475</v>
      </c>
      <c r="AL346" s="2">
        <f t="shared" si="140"/>
        <v>4</v>
      </c>
      <c r="AM346" s="2">
        <f t="shared" si="141"/>
        <v>5.1583176744779039E+18</v>
      </c>
      <c r="AN346" s="2">
        <f t="shared" si="142"/>
        <v>1.4348363551894044E+18</v>
      </c>
      <c r="AO346" s="2">
        <f t="shared" si="143"/>
        <v>4</v>
      </c>
      <c r="AP346" s="2">
        <f t="shared" si="144"/>
        <v>45.132045869782736</v>
      </c>
      <c r="AQ346" s="2">
        <f t="shared" si="145"/>
        <v>0.74069708411268287</v>
      </c>
      <c r="AR346" s="3" t="str">
        <f t="shared" si="146"/>
        <v>Nontoxic</v>
      </c>
      <c r="AS346" s="2">
        <f t="shared" si="147"/>
        <v>482.88660732233683</v>
      </c>
      <c r="AT346" s="26" t="s">
        <v>884</v>
      </c>
      <c r="AU346" s="4" t="s">
        <v>666</v>
      </c>
      <c r="AV346" s="2">
        <f t="shared" si="148"/>
        <v>3</v>
      </c>
      <c r="AW346" s="2">
        <f t="shared" si="149"/>
        <v>3</v>
      </c>
      <c r="AX346" s="2">
        <f t="shared" si="150"/>
        <v>1470531192</v>
      </c>
      <c r="AY346" s="2">
        <f t="shared" si="151"/>
        <v>8257598232.000001</v>
      </c>
      <c r="AZ346" s="2">
        <f t="shared" si="152"/>
        <v>4864064712.000001</v>
      </c>
      <c r="BA346" s="2">
        <f t="shared" si="153"/>
        <v>1.1666666666666667</v>
      </c>
      <c r="BB346" s="2">
        <f t="shared" si="154"/>
        <v>1.7151208271413581</v>
      </c>
      <c r="BC346" s="2">
        <v>6.6349999999999998</v>
      </c>
      <c r="BD346" s="2" t="str">
        <f t="shared" si="155"/>
        <v>Same Var</v>
      </c>
      <c r="BE346" s="2">
        <f t="shared" si="156"/>
        <v>7.0998874408478541E-9</v>
      </c>
      <c r="BF346" s="2" t="str">
        <f t="shared" si="157"/>
        <v>NS</v>
      </c>
      <c r="BG346" s="2" t="str">
        <f t="shared" si="158"/>
        <v>NS</v>
      </c>
      <c r="BH346" s="2" t="str">
        <f t="shared" si="159"/>
        <v/>
      </c>
      <c r="BI346" s="2" t="str">
        <f t="shared" si="160"/>
        <v/>
      </c>
      <c r="BJ346" s="2" t="str">
        <f t="shared" si="161"/>
        <v/>
      </c>
    </row>
    <row r="347" spans="1:62" x14ac:dyDescent="0.2">
      <c r="A347" s="1" t="s">
        <v>926</v>
      </c>
      <c r="B347" s="27" t="s">
        <v>1204</v>
      </c>
      <c r="C347" s="28">
        <v>39252</v>
      </c>
      <c r="D347" s="7">
        <v>0.82638888888888884</v>
      </c>
      <c r="E347" s="1">
        <v>0.1</v>
      </c>
      <c r="F347" s="1" t="s">
        <v>57</v>
      </c>
      <c r="G347" s="1" t="s">
        <v>1191</v>
      </c>
      <c r="H347" s="27" t="s">
        <v>886</v>
      </c>
      <c r="I347" s="27" t="s">
        <v>887</v>
      </c>
      <c r="J347" s="27" t="s">
        <v>888</v>
      </c>
      <c r="K347" s="2">
        <v>0.75</v>
      </c>
      <c r="L347" s="2">
        <v>0.25</v>
      </c>
      <c r="M347" s="27">
        <v>488240</v>
      </c>
      <c r="N347" s="27">
        <v>553370</v>
      </c>
      <c r="O347" s="27">
        <v>501266</v>
      </c>
      <c r="P347" s="27">
        <v>566396</v>
      </c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">
        <f t="shared" si="135"/>
        <v>527318</v>
      </c>
      <c r="AD347" s="2">
        <f t="shared" si="136"/>
        <v>38347.50568159551</v>
      </c>
      <c r="AE347" s="2">
        <f t="shared" si="137"/>
        <v>4</v>
      </c>
      <c r="AF347" s="27">
        <v>1855970</v>
      </c>
      <c r="AG347" s="27">
        <v>1973204</v>
      </c>
      <c r="AH347" s="27">
        <v>2064386</v>
      </c>
      <c r="AI347" s="27">
        <v>2155568</v>
      </c>
      <c r="AJ347" s="2">
        <f t="shared" si="138"/>
        <v>2012282</v>
      </c>
      <c r="AK347" s="2">
        <f t="shared" si="139"/>
        <v>128070.6003733878</v>
      </c>
      <c r="AL347" s="2">
        <f t="shared" si="140"/>
        <v>4</v>
      </c>
      <c r="AM347" s="2">
        <f t="shared" si="141"/>
        <v>1.8552946304032678E+19</v>
      </c>
      <c r="AN347" s="2">
        <f t="shared" si="142"/>
        <v>5.6190083648515092E+18</v>
      </c>
      <c r="AO347" s="2">
        <f t="shared" si="143"/>
        <v>3</v>
      </c>
      <c r="AP347" s="2">
        <f t="shared" si="144"/>
        <v>24.634930002100131</v>
      </c>
      <c r="AQ347" s="2">
        <f t="shared" si="145"/>
        <v>0.76489232840434507</v>
      </c>
      <c r="AR347" s="3" t="str">
        <f t="shared" si="146"/>
        <v>Nontoxic</v>
      </c>
      <c r="AS347" s="2">
        <f t="shared" si="147"/>
        <v>381.60692409513803</v>
      </c>
      <c r="AT347" s="26" t="s">
        <v>884</v>
      </c>
      <c r="AU347" s="4" t="s">
        <v>666</v>
      </c>
      <c r="AV347" s="2">
        <f t="shared" si="148"/>
        <v>3</v>
      </c>
      <c r="AW347" s="2">
        <f t="shared" si="149"/>
        <v>3</v>
      </c>
      <c r="AX347" s="2">
        <f t="shared" si="150"/>
        <v>1470531192</v>
      </c>
      <c r="AY347" s="2">
        <f t="shared" si="151"/>
        <v>16402078680</v>
      </c>
      <c r="AZ347" s="2">
        <f t="shared" si="152"/>
        <v>8936304936</v>
      </c>
      <c r="BA347" s="2">
        <f t="shared" si="153"/>
        <v>1.1666666666666667</v>
      </c>
      <c r="BB347" s="2">
        <f t="shared" si="154"/>
        <v>3.0785466987049404</v>
      </c>
      <c r="BC347" s="2">
        <v>6.6349999999999998</v>
      </c>
      <c r="BD347" s="2" t="str">
        <f t="shared" si="155"/>
        <v>Same Var</v>
      </c>
      <c r="BE347" s="2">
        <f t="shared" si="156"/>
        <v>2.7200929311113548E-7</v>
      </c>
      <c r="BF347" s="2" t="str">
        <f t="shared" si="157"/>
        <v>NS</v>
      </c>
      <c r="BG347" s="2" t="str">
        <f t="shared" si="158"/>
        <v>NS</v>
      </c>
      <c r="BH347" s="2" t="str">
        <f t="shared" si="159"/>
        <v/>
      </c>
      <c r="BI347" s="2" t="str">
        <f t="shared" si="160"/>
        <v/>
      </c>
      <c r="BJ347" s="2" t="str">
        <f t="shared" si="161"/>
        <v/>
      </c>
    </row>
    <row r="348" spans="1:62" x14ac:dyDescent="0.2">
      <c r="A348" s="1" t="s">
        <v>926</v>
      </c>
      <c r="B348" s="27" t="s">
        <v>1207</v>
      </c>
      <c r="C348" s="28">
        <v>39252</v>
      </c>
      <c r="D348" s="7">
        <v>0.4861111111111111</v>
      </c>
      <c r="E348" s="1">
        <v>0.1</v>
      </c>
      <c r="F348" s="1" t="s">
        <v>57</v>
      </c>
      <c r="G348" s="1" t="s">
        <v>1191</v>
      </c>
      <c r="H348" s="27" t="s">
        <v>886</v>
      </c>
      <c r="I348" s="27" t="s">
        <v>887</v>
      </c>
      <c r="J348" s="27" t="s">
        <v>888</v>
      </c>
      <c r="K348" s="2">
        <v>0.75</v>
      </c>
      <c r="L348" s="2">
        <v>0.25</v>
      </c>
      <c r="M348" s="27">
        <v>488240</v>
      </c>
      <c r="N348" s="27">
        <v>553370</v>
      </c>
      <c r="O348" s="27">
        <v>501266</v>
      </c>
      <c r="P348" s="27">
        <v>566396</v>
      </c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">
        <f t="shared" si="135"/>
        <v>527318</v>
      </c>
      <c r="AD348" s="2">
        <f t="shared" si="136"/>
        <v>38347.50568159551</v>
      </c>
      <c r="AE348" s="2">
        <f t="shared" si="137"/>
        <v>4</v>
      </c>
      <c r="AF348" s="27">
        <v>2233724</v>
      </c>
      <c r="AG348" s="27">
        <v>2129516</v>
      </c>
      <c r="AH348" s="27">
        <v>2298854</v>
      </c>
      <c r="AI348" s="27">
        <v>2077412</v>
      </c>
      <c r="AJ348" s="2">
        <f t="shared" si="138"/>
        <v>2184876.5</v>
      </c>
      <c r="AK348" s="2">
        <f t="shared" si="139"/>
        <v>99983.919512089546</v>
      </c>
      <c r="AL348" s="2">
        <f t="shared" si="140"/>
        <v>4</v>
      </c>
      <c r="AM348" s="2">
        <f t="shared" si="141"/>
        <v>7.3223791152549786E+18</v>
      </c>
      <c r="AN348" s="2">
        <f t="shared" si="142"/>
        <v>2.0962481260329656E+18</v>
      </c>
      <c r="AO348" s="2">
        <f t="shared" si="143"/>
        <v>3</v>
      </c>
      <c r="AP348" s="2">
        <f t="shared" si="144"/>
        <v>34.398655479366688</v>
      </c>
      <c r="AQ348" s="2">
        <f t="shared" si="145"/>
        <v>0.76489232840434507</v>
      </c>
      <c r="AR348" s="3" t="str">
        <f t="shared" si="146"/>
        <v>Nontoxic</v>
      </c>
      <c r="AS348" s="2">
        <f t="shared" si="147"/>
        <v>414.33755343075711</v>
      </c>
      <c r="AT348" s="26" t="s">
        <v>884</v>
      </c>
      <c r="AU348" s="4" t="s">
        <v>666</v>
      </c>
      <c r="AV348" s="2">
        <f t="shared" si="148"/>
        <v>3</v>
      </c>
      <c r="AW348" s="2">
        <f t="shared" si="149"/>
        <v>3</v>
      </c>
      <c r="AX348" s="2">
        <f t="shared" si="150"/>
        <v>1470531192</v>
      </c>
      <c r="AY348" s="2">
        <f t="shared" si="151"/>
        <v>9996784161</v>
      </c>
      <c r="AZ348" s="2">
        <f t="shared" si="152"/>
        <v>5733657676.5</v>
      </c>
      <c r="BA348" s="2">
        <f t="shared" si="153"/>
        <v>1.1666666666666667</v>
      </c>
      <c r="BB348" s="2">
        <f t="shared" si="154"/>
        <v>2.0695376110448365</v>
      </c>
      <c r="BC348" s="2">
        <v>6.6349999999999998</v>
      </c>
      <c r="BD348" s="2" t="str">
        <f t="shared" si="155"/>
        <v>Same Var</v>
      </c>
      <c r="BE348" s="2">
        <f t="shared" si="156"/>
        <v>3.7718147802223327E-8</v>
      </c>
      <c r="BF348" s="2" t="str">
        <f t="shared" si="157"/>
        <v>NS</v>
      </c>
      <c r="BG348" s="2" t="str">
        <f t="shared" si="158"/>
        <v>NS</v>
      </c>
      <c r="BH348" s="2" t="str">
        <f t="shared" si="159"/>
        <v/>
      </c>
      <c r="BI348" s="2" t="str">
        <f t="shared" si="160"/>
        <v/>
      </c>
      <c r="BJ348" s="2" t="str">
        <f t="shared" si="161"/>
        <v/>
      </c>
    </row>
    <row r="349" spans="1:62" x14ac:dyDescent="0.2">
      <c r="A349" s="1" t="s">
        <v>926</v>
      </c>
      <c r="B349" s="27" t="s">
        <v>1176</v>
      </c>
      <c r="C349" s="28">
        <v>39280</v>
      </c>
      <c r="D349" s="7">
        <v>0.69444444444444442</v>
      </c>
      <c r="E349" s="1">
        <v>0.1</v>
      </c>
      <c r="F349" s="1" t="s">
        <v>57</v>
      </c>
      <c r="G349" s="1" t="s">
        <v>1180</v>
      </c>
      <c r="H349" s="27" t="s">
        <v>886</v>
      </c>
      <c r="I349" s="27" t="s">
        <v>887</v>
      </c>
      <c r="J349" s="27" t="s">
        <v>888</v>
      </c>
      <c r="K349" s="2">
        <v>0.75</v>
      </c>
      <c r="L349" s="2">
        <v>0.25</v>
      </c>
      <c r="M349" s="27">
        <v>188642</v>
      </c>
      <c r="N349" s="27">
        <v>227720</v>
      </c>
      <c r="O349" s="27">
        <v>279824</v>
      </c>
      <c r="P349" s="27">
        <v>253772</v>
      </c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">
        <f t="shared" si="135"/>
        <v>237489.5</v>
      </c>
      <c r="AD349" s="2">
        <f t="shared" si="136"/>
        <v>38896.662594623718</v>
      </c>
      <c r="AE349" s="2">
        <f t="shared" si="137"/>
        <v>4</v>
      </c>
      <c r="AF349" s="27">
        <v>592448</v>
      </c>
      <c r="AG349" s="27">
        <v>696656</v>
      </c>
      <c r="AH349" s="27">
        <v>761786</v>
      </c>
      <c r="AI349" s="27">
        <v>579422</v>
      </c>
      <c r="AJ349" s="2">
        <f t="shared" si="138"/>
        <v>657578</v>
      </c>
      <c r="AK349" s="2">
        <f t="shared" si="139"/>
        <v>87056.829301324775</v>
      </c>
      <c r="AL349" s="2">
        <f t="shared" si="140"/>
        <v>4</v>
      </c>
      <c r="AM349" s="2">
        <f t="shared" si="141"/>
        <v>4.441478384604629E+18</v>
      </c>
      <c r="AN349" s="2">
        <f t="shared" si="142"/>
        <v>1.2117470134635041E+18</v>
      </c>
      <c r="AO349" s="2">
        <f t="shared" si="143"/>
        <v>4</v>
      </c>
      <c r="AP349" s="2">
        <f t="shared" si="144"/>
        <v>10.444106347852495</v>
      </c>
      <c r="AQ349" s="2">
        <f t="shared" si="145"/>
        <v>0.74069708411268287</v>
      </c>
      <c r="AR349" s="3" t="str">
        <f t="shared" si="146"/>
        <v>Nontoxic</v>
      </c>
      <c r="AS349" s="2">
        <f t="shared" si="147"/>
        <v>276.88718869676342</v>
      </c>
      <c r="AT349" s="26" t="s">
        <v>884</v>
      </c>
      <c r="AU349" s="4" t="s">
        <v>666</v>
      </c>
      <c r="AV349" s="2">
        <f t="shared" si="148"/>
        <v>3</v>
      </c>
      <c r="AW349" s="2">
        <f t="shared" si="149"/>
        <v>3</v>
      </c>
      <c r="AX349" s="2">
        <f t="shared" si="150"/>
        <v>1512950361</v>
      </c>
      <c r="AY349" s="2">
        <f t="shared" si="151"/>
        <v>7578891528</v>
      </c>
      <c r="AZ349" s="2">
        <f t="shared" si="152"/>
        <v>4545920944.5</v>
      </c>
      <c r="BA349" s="2">
        <f t="shared" si="153"/>
        <v>1.1666666666666667</v>
      </c>
      <c r="BB349" s="2">
        <f t="shared" si="154"/>
        <v>1.5146539504010872</v>
      </c>
      <c r="BC349" s="2">
        <v>6.6349999999999998</v>
      </c>
      <c r="BD349" s="2" t="str">
        <f t="shared" si="155"/>
        <v>Same Var</v>
      </c>
      <c r="BE349" s="2">
        <f t="shared" si="156"/>
        <v>5.9301230389459897E-5</v>
      </c>
      <c r="BF349" s="2" t="str">
        <f t="shared" si="157"/>
        <v>NS</v>
      </c>
      <c r="BG349" s="2" t="str">
        <f t="shared" si="158"/>
        <v>NS</v>
      </c>
      <c r="BH349" s="2" t="str">
        <f t="shared" si="159"/>
        <v/>
      </c>
      <c r="BI349" s="2" t="str">
        <f t="shared" si="160"/>
        <v/>
      </c>
      <c r="BJ349" s="2" t="str">
        <f t="shared" si="161"/>
        <v/>
      </c>
    </row>
    <row r="350" spans="1:62" x14ac:dyDescent="0.2">
      <c r="A350" s="1" t="s">
        <v>926</v>
      </c>
      <c r="B350" s="27" t="s">
        <v>1182</v>
      </c>
      <c r="C350" s="28">
        <v>39280</v>
      </c>
      <c r="D350" s="7">
        <v>0.40277777777777779</v>
      </c>
      <c r="E350" s="1">
        <v>0.1</v>
      </c>
      <c r="F350" s="1" t="s">
        <v>57</v>
      </c>
      <c r="G350" s="1" t="s">
        <v>1180</v>
      </c>
      <c r="H350" s="27" t="s">
        <v>886</v>
      </c>
      <c r="I350" s="27" t="s">
        <v>887</v>
      </c>
      <c r="J350" s="27" t="s">
        <v>888</v>
      </c>
      <c r="K350" s="2">
        <v>0.75</v>
      </c>
      <c r="L350" s="2">
        <v>0.25</v>
      </c>
      <c r="M350" s="27">
        <v>188642</v>
      </c>
      <c r="N350" s="27">
        <v>227720</v>
      </c>
      <c r="O350" s="27">
        <v>279824</v>
      </c>
      <c r="P350" s="27">
        <v>253772</v>
      </c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">
        <f t="shared" si="135"/>
        <v>237489.5</v>
      </c>
      <c r="AD350" s="2">
        <f t="shared" si="136"/>
        <v>38896.662594623718</v>
      </c>
      <c r="AE350" s="2">
        <f t="shared" si="137"/>
        <v>4</v>
      </c>
      <c r="AF350" s="27">
        <v>2129516</v>
      </c>
      <c r="AG350" s="27">
        <v>2416088</v>
      </c>
      <c r="AH350" s="27">
        <v>2272802</v>
      </c>
      <c r="AI350" s="27">
        <v>2103464</v>
      </c>
      <c r="AJ350" s="2">
        <f t="shared" si="138"/>
        <v>2230467.5</v>
      </c>
      <c r="AK350" s="2">
        <f t="shared" si="139"/>
        <v>144416.38212128152</v>
      </c>
      <c r="AL350" s="2">
        <f t="shared" si="140"/>
        <v>4</v>
      </c>
      <c r="AM350" s="2">
        <f t="shared" si="141"/>
        <v>2.9449957457052008E+19</v>
      </c>
      <c r="AN350" s="2">
        <f t="shared" si="142"/>
        <v>9.0771001954378445E+18</v>
      </c>
      <c r="AO350" s="2">
        <f t="shared" si="143"/>
        <v>3</v>
      </c>
      <c r="AP350" s="2">
        <f t="shared" si="144"/>
        <v>27.859950285107317</v>
      </c>
      <c r="AQ350" s="2">
        <f t="shared" si="145"/>
        <v>0.76489232840434507</v>
      </c>
      <c r="AR350" s="3" t="str">
        <f t="shared" si="146"/>
        <v>Nontoxic</v>
      </c>
      <c r="AS350" s="2">
        <f t="shared" si="147"/>
        <v>939.18573242185448</v>
      </c>
      <c r="AT350" s="26" t="s">
        <v>884</v>
      </c>
      <c r="AU350" s="4" t="s">
        <v>666</v>
      </c>
      <c r="AV350" s="2">
        <f t="shared" si="148"/>
        <v>3</v>
      </c>
      <c r="AW350" s="2">
        <f t="shared" si="149"/>
        <v>3</v>
      </c>
      <c r="AX350" s="2">
        <f t="shared" si="150"/>
        <v>1512950361</v>
      </c>
      <c r="AY350" s="2">
        <f t="shared" si="151"/>
        <v>20856091425</v>
      </c>
      <c r="AZ350" s="2">
        <f t="shared" si="152"/>
        <v>11184520893</v>
      </c>
      <c r="BA350" s="2">
        <f t="shared" si="153"/>
        <v>1.1666666666666667</v>
      </c>
      <c r="BB350" s="2">
        <f t="shared" si="154"/>
        <v>3.5417669973415236</v>
      </c>
      <c r="BC350" s="2">
        <v>6.6349999999999998</v>
      </c>
      <c r="BD350" s="2" t="str">
        <f t="shared" si="155"/>
        <v>Same Var</v>
      </c>
      <c r="BE350" s="2">
        <f t="shared" si="156"/>
        <v>9.2136114432629518E-8</v>
      </c>
      <c r="BF350" s="2" t="str">
        <f t="shared" si="157"/>
        <v>NS</v>
      </c>
      <c r="BG350" s="2" t="str">
        <f t="shared" si="158"/>
        <v>NS</v>
      </c>
      <c r="BH350" s="2" t="str">
        <f t="shared" si="159"/>
        <v/>
      </c>
      <c r="BI350" s="2" t="str">
        <f t="shared" si="160"/>
        <v/>
      </c>
      <c r="BJ350" s="2" t="str">
        <f t="shared" si="161"/>
        <v/>
      </c>
    </row>
    <row r="351" spans="1:62" x14ac:dyDescent="0.2">
      <c r="A351" s="1" t="s">
        <v>926</v>
      </c>
      <c r="B351" s="27" t="s">
        <v>1194</v>
      </c>
      <c r="C351" s="28">
        <v>39280</v>
      </c>
      <c r="D351" s="7">
        <v>0.63888888888888884</v>
      </c>
      <c r="E351" s="1">
        <v>0.1</v>
      </c>
      <c r="F351" s="1" t="s">
        <v>57</v>
      </c>
      <c r="G351" s="1" t="s">
        <v>1180</v>
      </c>
      <c r="H351" s="27" t="s">
        <v>886</v>
      </c>
      <c r="I351" s="27" t="s">
        <v>887</v>
      </c>
      <c r="J351" s="27" t="s">
        <v>888</v>
      </c>
      <c r="K351" s="2">
        <v>0.75</v>
      </c>
      <c r="L351" s="2">
        <v>0.25</v>
      </c>
      <c r="M351" s="27">
        <v>188642</v>
      </c>
      <c r="N351" s="27">
        <v>227720</v>
      </c>
      <c r="O351" s="27">
        <v>279824</v>
      </c>
      <c r="P351" s="27">
        <v>253772</v>
      </c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">
        <f t="shared" si="135"/>
        <v>237489.5</v>
      </c>
      <c r="AD351" s="2">
        <f t="shared" si="136"/>
        <v>38896.662594623718</v>
      </c>
      <c r="AE351" s="2">
        <f t="shared" si="137"/>
        <v>4</v>
      </c>
      <c r="AF351" s="27">
        <v>852968</v>
      </c>
      <c r="AG351" s="27">
        <v>865994</v>
      </c>
      <c r="AH351" s="27">
        <v>787838</v>
      </c>
      <c r="AI351" s="27">
        <v>787838</v>
      </c>
      <c r="AJ351" s="2">
        <f t="shared" si="138"/>
        <v>823659.5</v>
      </c>
      <c r="AK351" s="2">
        <f t="shared" si="139"/>
        <v>41703.548158400146</v>
      </c>
      <c r="AL351" s="2">
        <f t="shared" si="140"/>
        <v>4</v>
      </c>
      <c r="AM351" s="2">
        <f t="shared" si="141"/>
        <v>4.1932764220044467E+17</v>
      </c>
      <c r="AN351" s="2">
        <f t="shared" si="142"/>
        <v>7.810474059770024E+16</v>
      </c>
      <c r="AO351" s="2">
        <f t="shared" si="143"/>
        <v>5</v>
      </c>
      <c r="AP351" s="2">
        <f t="shared" si="144"/>
        <v>25.368008974581333</v>
      </c>
      <c r="AQ351" s="2">
        <f t="shared" si="145"/>
        <v>0.72668684380042159</v>
      </c>
      <c r="AR351" s="3" t="str">
        <f t="shared" si="146"/>
        <v>Nontoxic</v>
      </c>
      <c r="AS351" s="2">
        <f t="shared" si="147"/>
        <v>346.81933306525133</v>
      </c>
      <c r="AT351" s="26" t="s">
        <v>884</v>
      </c>
      <c r="AU351" s="4" t="s">
        <v>666</v>
      </c>
      <c r="AV351" s="2">
        <f t="shared" si="148"/>
        <v>3</v>
      </c>
      <c r="AW351" s="2">
        <f t="shared" si="149"/>
        <v>3</v>
      </c>
      <c r="AX351" s="2">
        <f t="shared" si="150"/>
        <v>1512950361</v>
      </c>
      <c r="AY351" s="2">
        <f t="shared" si="151"/>
        <v>1739185929.0000002</v>
      </c>
      <c r="AZ351" s="2">
        <f t="shared" si="152"/>
        <v>1626068145</v>
      </c>
      <c r="BA351" s="2">
        <f t="shared" si="153"/>
        <v>1.1666666666666667</v>
      </c>
      <c r="BB351" s="2">
        <f t="shared" si="154"/>
        <v>1.247417200845494E-2</v>
      </c>
      <c r="BC351" s="2">
        <v>6.6349999999999998</v>
      </c>
      <c r="BD351" s="2" t="str">
        <f t="shared" si="155"/>
        <v>Same Var</v>
      </c>
      <c r="BE351" s="2">
        <f t="shared" si="156"/>
        <v>4.3090741169580778E-7</v>
      </c>
      <c r="BF351" s="2" t="str">
        <f t="shared" si="157"/>
        <v>NS</v>
      </c>
      <c r="BG351" s="2" t="str">
        <f t="shared" si="158"/>
        <v>NS</v>
      </c>
      <c r="BH351" s="2" t="str">
        <f t="shared" si="159"/>
        <v/>
      </c>
      <c r="BI351" s="2" t="str">
        <f t="shared" si="160"/>
        <v/>
      </c>
      <c r="BJ351" s="2" t="str">
        <f t="shared" si="161"/>
        <v/>
      </c>
    </row>
    <row r="352" spans="1:62" x14ac:dyDescent="0.2">
      <c r="A352" s="1" t="s">
        <v>926</v>
      </c>
      <c r="B352" s="27" t="s">
        <v>1081</v>
      </c>
      <c r="C352" s="28">
        <v>39196</v>
      </c>
      <c r="D352" s="7">
        <v>0.625</v>
      </c>
      <c r="E352" s="1">
        <v>0.1</v>
      </c>
      <c r="F352" s="1" t="s">
        <v>57</v>
      </c>
      <c r="G352" s="1" t="s">
        <v>1088</v>
      </c>
      <c r="H352" s="27" t="s">
        <v>886</v>
      </c>
      <c r="I352" s="27" t="s">
        <v>887</v>
      </c>
      <c r="J352" s="27" t="s">
        <v>888</v>
      </c>
      <c r="K352" s="2">
        <v>0.75</v>
      </c>
      <c r="L352" s="2">
        <v>0.25</v>
      </c>
      <c r="M352" s="27">
        <v>540344</v>
      </c>
      <c r="N352" s="27">
        <v>488240</v>
      </c>
      <c r="O352" s="27">
        <v>514292</v>
      </c>
      <c r="P352" s="27">
        <v>579422</v>
      </c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">
        <f t="shared" si="135"/>
        <v>530574.5</v>
      </c>
      <c r="AD352" s="2">
        <f t="shared" si="136"/>
        <v>38896.662594623718</v>
      </c>
      <c r="AE352" s="2">
        <f t="shared" si="137"/>
        <v>4</v>
      </c>
      <c r="AF352" s="27">
        <v>1113488</v>
      </c>
      <c r="AG352" s="27">
        <v>1048358</v>
      </c>
      <c r="AH352" s="27">
        <v>1152566</v>
      </c>
      <c r="AI352" s="27">
        <v>1178618</v>
      </c>
      <c r="AJ352" s="2">
        <f t="shared" si="138"/>
        <v>1123257.5</v>
      </c>
      <c r="AK352" s="2">
        <f t="shared" si="139"/>
        <v>56654.365418738918</v>
      </c>
      <c r="AL352" s="2">
        <f t="shared" si="140"/>
        <v>4</v>
      </c>
      <c r="AM352" s="2">
        <f t="shared" si="141"/>
        <v>1.0306065225899363E+18</v>
      </c>
      <c r="AN352" s="2">
        <f t="shared" si="142"/>
        <v>2.2971966353955302E+17</v>
      </c>
      <c r="AO352" s="2">
        <f t="shared" si="143"/>
        <v>4</v>
      </c>
      <c r="AP352" s="2">
        <f t="shared" si="144"/>
        <v>22.764619620780895</v>
      </c>
      <c r="AQ352" s="2">
        <f t="shared" si="145"/>
        <v>0.74069708411268287</v>
      </c>
      <c r="AR352" s="3" t="str">
        <f t="shared" si="146"/>
        <v>Nontoxic</v>
      </c>
      <c r="AS352" s="2">
        <f t="shared" si="147"/>
        <v>211.70589615595924</v>
      </c>
      <c r="AT352" s="26" t="s">
        <v>884</v>
      </c>
      <c r="AU352" s="4" t="s">
        <v>666</v>
      </c>
      <c r="AV352" s="2">
        <f t="shared" si="148"/>
        <v>3</v>
      </c>
      <c r="AW352" s="2">
        <f t="shared" si="149"/>
        <v>3</v>
      </c>
      <c r="AX352" s="2">
        <f t="shared" si="150"/>
        <v>1512950361</v>
      </c>
      <c r="AY352" s="2">
        <f t="shared" si="151"/>
        <v>3209717121</v>
      </c>
      <c r="AZ352" s="2">
        <f t="shared" si="152"/>
        <v>2361333741</v>
      </c>
      <c r="BA352" s="2">
        <f t="shared" si="153"/>
        <v>1.1666666666666667</v>
      </c>
      <c r="BB352" s="2">
        <f t="shared" si="154"/>
        <v>0.35539398743194234</v>
      </c>
      <c r="BC352" s="2">
        <v>6.6349999999999998</v>
      </c>
      <c r="BD352" s="2" t="str">
        <f t="shared" si="155"/>
        <v>Same Var</v>
      </c>
      <c r="BE352" s="2">
        <f t="shared" si="156"/>
        <v>1.2160563613334852E-6</v>
      </c>
      <c r="BF352" s="2" t="str">
        <f t="shared" si="157"/>
        <v>NS</v>
      </c>
      <c r="BG352" s="2" t="str">
        <f t="shared" si="158"/>
        <v>NS</v>
      </c>
      <c r="BH352" s="2" t="str">
        <f t="shared" si="159"/>
        <v/>
      </c>
      <c r="BI352" s="2" t="str">
        <f t="shared" si="160"/>
        <v/>
      </c>
      <c r="BJ352" s="2" t="str">
        <f t="shared" si="161"/>
        <v/>
      </c>
    </row>
    <row r="353" spans="1:62" x14ac:dyDescent="0.2">
      <c r="A353" s="1" t="s">
        <v>926</v>
      </c>
      <c r="B353" s="27" t="s">
        <v>1126</v>
      </c>
      <c r="C353" s="28">
        <v>39196</v>
      </c>
      <c r="D353" s="7">
        <v>0.58333333333333337</v>
      </c>
      <c r="E353" s="1">
        <v>0.1</v>
      </c>
      <c r="F353" s="1" t="s">
        <v>57</v>
      </c>
      <c r="G353" s="1" t="s">
        <v>1088</v>
      </c>
      <c r="H353" s="27" t="s">
        <v>886</v>
      </c>
      <c r="I353" s="27" t="s">
        <v>887</v>
      </c>
      <c r="J353" s="27" t="s">
        <v>888</v>
      </c>
      <c r="K353" s="2">
        <v>0.75</v>
      </c>
      <c r="L353" s="2">
        <v>0.25</v>
      </c>
      <c r="M353" s="27">
        <v>540344</v>
      </c>
      <c r="N353" s="27">
        <v>488240</v>
      </c>
      <c r="O353" s="27">
        <v>514292</v>
      </c>
      <c r="P353" s="27">
        <v>579422</v>
      </c>
      <c r="Q353" s="29"/>
      <c r="R353" s="29"/>
      <c r="S353" s="29"/>
      <c r="T353" s="29"/>
      <c r="U353" s="29"/>
      <c r="V353" s="29"/>
      <c r="W353" s="29"/>
      <c r="X353" s="29"/>
      <c r="Y353" s="29"/>
      <c r="Z353" s="29"/>
      <c r="AA353" s="29"/>
      <c r="AB353" s="29"/>
      <c r="AC353" s="2">
        <f t="shared" si="135"/>
        <v>530574.5</v>
      </c>
      <c r="AD353" s="2">
        <f t="shared" si="136"/>
        <v>38896.662594623718</v>
      </c>
      <c r="AE353" s="2">
        <f t="shared" si="137"/>
        <v>4</v>
      </c>
      <c r="AF353" s="27">
        <v>2142542</v>
      </c>
      <c r="AG353" s="27">
        <v>2051360</v>
      </c>
      <c r="AH353" s="27">
        <v>2051360</v>
      </c>
      <c r="AI353" s="27">
        <v>1908074</v>
      </c>
      <c r="AJ353" s="2">
        <f t="shared" si="138"/>
        <v>2038334</v>
      </c>
      <c r="AK353" s="2">
        <f t="shared" si="139"/>
        <v>96895.696870397704</v>
      </c>
      <c r="AL353" s="2">
        <f t="shared" si="140"/>
        <v>4</v>
      </c>
      <c r="AM353" s="2">
        <f t="shared" si="141"/>
        <v>6.5533576343208376E+18</v>
      </c>
      <c r="AN353" s="2">
        <f t="shared" si="142"/>
        <v>1.8515286663170371E+18</v>
      </c>
      <c r="AO353" s="2">
        <f t="shared" si="143"/>
        <v>4</v>
      </c>
      <c r="AP353" s="2">
        <f t="shared" si="144"/>
        <v>32.421613232843256</v>
      </c>
      <c r="AQ353" s="2">
        <f t="shared" si="145"/>
        <v>0.74069708411268287</v>
      </c>
      <c r="AR353" s="3" t="str">
        <f t="shared" si="146"/>
        <v>Nontoxic</v>
      </c>
      <c r="AS353" s="2">
        <f t="shared" si="147"/>
        <v>384.17488967147875</v>
      </c>
      <c r="AT353" s="26" t="s">
        <v>884</v>
      </c>
      <c r="AU353" s="4" t="s">
        <v>666</v>
      </c>
      <c r="AV353" s="2">
        <f t="shared" si="148"/>
        <v>3</v>
      </c>
      <c r="AW353" s="2">
        <f t="shared" si="149"/>
        <v>3</v>
      </c>
      <c r="AX353" s="2">
        <f t="shared" si="150"/>
        <v>1512950361</v>
      </c>
      <c r="AY353" s="2">
        <f t="shared" si="151"/>
        <v>9388776072</v>
      </c>
      <c r="AZ353" s="2">
        <f t="shared" si="152"/>
        <v>5450863216.5</v>
      </c>
      <c r="BA353" s="2">
        <f t="shared" si="153"/>
        <v>1.1666666666666667</v>
      </c>
      <c r="BB353" s="2">
        <f t="shared" si="154"/>
        <v>1.8976407481759856</v>
      </c>
      <c r="BC353" s="2">
        <v>6.6349999999999998</v>
      </c>
      <c r="BD353" s="2" t="str">
        <f t="shared" si="155"/>
        <v>Same Var</v>
      </c>
      <c r="BE353" s="2">
        <f t="shared" si="156"/>
        <v>5.7070989590227515E-8</v>
      </c>
      <c r="BF353" s="2" t="str">
        <f t="shared" si="157"/>
        <v>NS</v>
      </c>
      <c r="BG353" s="2" t="str">
        <f t="shared" si="158"/>
        <v>NS</v>
      </c>
      <c r="BH353" s="2" t="str">
        <f t="shared" si="159"/>
        <v/>
      </c>
      <c r="BI353" s="2" t="str">
        <f t="shared" si="160"/>
        <v/>
      </c>
      <c r="BJ353" s="2" t="str">
        <f t="shared" si="161"/>
        <v/>
      </c>
    </row>
    <row r="354" spans="1:62" x14ac:dyDescent="0.2">
      <c r="A354" s="1" t="s">
        <v>926</v>
      </c>
      <c r="B354" s="27" t="s">
        <v>1157</v>
      </c>
      <c r="C354" s="28">
        <v>39196</v>
      </c>
      <c r="D354" s="7">
        <v>0.52777777777777779</v>
      </c>
      <c r="E354" s="1">
        <v>0.1</v>
      </c>
      <c r="F354" s="1" t="s">
        <v>57</v>
      </c>
      <c r="G354" s="1" t="s">
        <v>1088</v>
      </c>
      <c r="H354" s="27" t="s">
        <v>886</v>
      </c>
      <c r="I354" s="27" t="s">
        <v>887</v>
      </c>
      <c r="J354" s="27" t="s">
        <v>888</v>
      </c>
      <c r="K354" s="2">
        <v>0.75</v>
      </c>
      <c r="L354" s="2">
        <v>0.25</v>
      </c>
      <c r="M354" s="27">
        <v>540344</v>
      </c>
      <c r="N354" s="27">
        <v>488240</v>
      </c>
      <c r="O354" s="27">
        <v>514292</v>
      </c>
      <c r="P354" s="27">
        <v>579422</v>
      </c>
      <c r="Q354" s="29"/>
      <c r="R354" s="29"/>
      <c r="S354" s="29"/>
      <c r="T354" s="29"/>
      <c r="U354" s="29"/>
      <c r="V354" s="29"/>
      <c r="W354" s="29"/>
      <c r="X354" s="29"/>
      <c r="Y354" s="29"/>
      <c r="Z354" s="29"/>
      <c r="AA354" s="29"/>
      <c r="AB354" s="29"/>
      <c r="AC354" s="2">
        <f t="shared" si="135"/>
        <v>530574.5</v>
      </c>
      <c r="AD354" s="2">
        <f t="shared" si="136"/>
        <v>38896.662594623718</v>
      </c>
      <c r="AE354" s="2">
        <f t="shared" si="137"/>
        <v>4</v>
      </c>
      <c r="AF354" s="27">
        <v>918098</v>
      </c>
      <c r="AG354" s="27">
        <v>787838</v>
      </c>
      <c r="AH354" s="27">
        <v>761786</v>
      </c>
      <c r="AI354" s="27">
        <v>918098</v>
      </c>
      <c r="AJ354" s="2">
        <f t="shared" si="138"/>
        <v>846455</v>
      </c>
      <c r="AK354" s="2">
        <f t="shared" si="139"/>
        <v>83407.096316800293</v>
      </c>
      <c r="AL354" s="2">
        <f t="shared" si="140"/>
        <v>4</v>
      </c>
      <c r="AM354" s="2">
        <f t="shared" si="141"/>
        <v>3.8100876180770959E+18</v>
      </c>
      <c r="AN354" s="2">
        <f t="shared" si="142"/>
        <v>1.0233446454825734E+18</v>
      </c>
      <c r="AO354" s="2">
        <f t="shared" si="143"/>
        <v>4</v>
      </c>
      <c r="AP354" s="2">
        <f t="shared" si="144"/>
        <v>10.152010701485947</v>
      </c>
      <c r="AQ354" s="2">
        <f t="shared" si="145"/>
        <v>0.74069708411268287</v>
      </c>
      <c r="AR354" s="3" t="str">
        <f t="shared" si="146"/>
        <v>Nontoxic</v>
      </c>
      <c r="AS354" s="2">
        <f t="shared" si="147"/>
        <v>159.53556003916509</v>
      </c>
      <c r="AT354" s="26" t="s">
        <v>884</v>
      </c>
      <c r="AU354" s="4" t="s">
        <v>666</v>
      </c>
      <c r="AV354" s="2">
        <f t="shared" si="148"/>
        <v>3</v>
      </c>
      <c r="AW354" s="2">
        <f t="shared" si="149"/>
        <v>3</v>
      </c>
      <c r="AX354" s="2">
        <f t="shared" si="150"/>
        <v>1512950361</v>
      </c>
      <c r="AY354" s="2">
        <f t="shared" si="151"/>
        <v>6956743716.000001</v>
      </c>
      <c r="AZ354" s="2">
        <f t="shared" si="152"/>
        <v>4234847038.5000005</v>
      </c>
      <c r="BA354" s="2">
        <f t="shared" si="153"/>
        <v>1.1666666666666667</v>
      </c>
      <c r="BB354" s="2">
        <f t="shared" si="154"/>
        <v>1.3703690164031983</v>
      </c>
      <c r="BC354" s="2">
        <v>6.6349999999999998</v>
      </c>
      <c r="BD354" s="2" t="str">
        <f t="shared" si="155"/>
        <v>Same Var</v>
      </c>
      <c r="BE354" s="2">
        <f t="shared" si="156"/>
        <v>2.353555784192368E-4</v>
      </c>
      <c r="BF354" s="2" t="str">
        <f t="shared" si="157"/>
        <v>NS</v>
      </c>
      <c r="BG354" s="2" t="str">
        <f t="shared" si="158"/>
        <v>NS</v>
      </c>
      <c r="BH354" s="2" t="str">
        <f t="shared" si="159"/>
        <v/>
      </c>
      <c r="BI354" s="2" t="str">
        <f t="shared" si="160"/>
        <v/>
      </c>
      <c r="BJ354" s="2" t="str">
        <f t="shared" si="161"/>
        <v/>
      </c>
    </row>
    <row r="355" spans="1:62" x14ac:dyDescent="0.2">
      <c r="A355" s="1" t="s">
        <v>926</v>
      </c>
      <c r="B355" s="27" t="s">
        <v>1163</v>
      </c>
      <c r="C355" s="28">
        <v>39196</v>
      </c>
      <c r="D355" s="7">
        <v>0.40277777777777779</v>
      </c>
      <c r="E355" s="1">
        <v>0.1</v>
      </c>
      <c r="F355" s="1" t="s">
        <v>57</v>
      </c>
      <c r="G355" s="1" t="s">
        <v>1088</v>
      </c>
      <c r="H355" s="27" t="s">
        <v>886</v>
      </c>
      <c r="I355" s="27" t="s">
        <v>887</v>
      </c>
      <c r="J355" s="27" t="s">
        <v>888</v>
      </c>
      <c r="K355" s="2">
        <v>0.75</v>
      </c>
      <c r="L355" s="2">
        <v>0.25</v>
      </c>
      <c r="M355" s="27">
        <v>540344</v>
      </c>
      <c r="N355" s="27">
        <v>488240</v>
      </c>
      <c r="O355" s="27">
        <v>514292</v>
      </c>
      <c r="P355" s="27">
        <v>579422</v>
      </c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">
        <f t="shared" si="135"/>
        <v>530574.5</v>
      </c>
      <c r="AD355" s="2">
        <f t="shared" si="136"/>
        <v>38896.662594623718</v>
      </c>
      <c r="AE355" s="2">
        <f t="shared" si="137"/>
        <v>4</v>
      </c>
      <c r="AF355" s="27">
        <v>1243748</v>
      </c>
      <c r="AG355" s="27">
        <v>1334930</v>
      </c>
      <c r="AH355" s="27">
        <v>1347956</v>
      </c>
      <c r="AI355" s="27">
        <v>1556372</v>
      </c>
      <c r="AJ355" s="2">
        <f t="shared" si="138"/>
        <v>1370751.5</v>
      </c>
      <c r="AK355" s="2">
        <f t="shared" si="139"/>
        <v>132145.97195904233</v>
      </c>
      <c r="AL355" s="2">
        <f t="shared" si="140"/>
        <v>4</v>
      </c>
      <c r="AM355" s="2">
        <f t="shared" si="141"/>
        <v>2.0961729352230216E+19</v>
      </c>
      <c r="AN355" s="2">
        <f t="shared" si="142"/>
        <v>6.36802475913617E+18</v>
      </c>
      <c r="AO355" s="2">
        <f t="shared" si="143"/>
        <v>3</v>
      </c>
      <c r="AP355" s="2">
        <f t="shared" si="144"/>
        <v>14.377255552201619</v>
      </c>
      <c r="AQ355" s="2">
        <f t="shared" si="145"/>
        <v>0.76489232840434507</v>
      </c>
      <c r="AR355" s="3" t="str">
        <f t="shared" si="146"/>
        <v>Nontoxic</v>
      </c>
      <c r="AS355" s="2">
        <f t="shared" si="147"/>
        <v>258.35231433097522</v>
      </c>
      <c r="AT355" s="26" t="s">
        <v>884</v>
      </c>
      <c r="AU355" s="4" t="s">
        <v>666</v>
      </c>
      <c r="AV355" s="2">
        <f t="shared" si="148"/>
        <v>3</v>
      </c>
      <c r="AW355" s="2">
        <f t="shared" si="149"/>
        <v>3</v>
      </c>
      <c r="AX355" s="2">
        <f t="shared" si="150"/>
        <v>1512950361</v>
      </c>
      <c r="AY355" s="2">
        <f t="shared" si="151"/>
        <v>17462557905.000004</v>
      </c>
      <c r="AZ355" s="2">
        <f t="shared" si="152"/>
        <v>9487754133.0000019</v>
      </c>
      <c r="BA355" s="2">
        <f t="shared" si="153"/>
        <v>1.1666666666666667</v>
      </c>
      <c r="BB355" s="2">
        <f t="shared" si="154"/>
        <v>3.1522710610784328</v>
      </c>
      <c r="BC355" s="2">
        <v>6.6349999999999998</v>
      </c>
      <c r="BD355" s="2" t="str">
        <f t="shared" si="155"/>
        <v>Same Var</v>
      </c>
      <c r="BE355" s="2">
        <f t="shared" si="156"/>
        <v>9.2333957187872615E-6</v>
      </c>
      <c r="BF355" s="2" t="str">
        <f t="shared" si="157"/>
        <v>NS</v>
      </c>
      <c r="BG355" s="2" t="str">
        <f t="shared" si="158"/>
        <v>NS</v>
      </c>
      <c r="BH355" s="2" t="str">
        <f t="shared" si="159"/>
        <v/>
      </c>
      <c r="BI355" s="2" t="str">
        <f t="shared" si="160"/>
        <v/>
      </c>
      <c r="BJ355" s="2" t="str">
        <f t="shared" si="161"/>
        <v/>
      </c>
    </row>
    <row r="356" spans="1:62" x14ac:dyDescent="0.2">
      <c r="A356" s="1" t="s">
        <v>926</v>
      </c>
      <c r="B356" s="27" t="s">
        <v>1165</v>
      </c>
      <c r="C356" s="28">
        <v>38616</v>
      </c>
      <c r="D356" s="7">
        <v>0.33333333333333331</v>
      </c>
      <c r="E356" s="1">
        <v>0.1</v>
      </c>
      <c r="F356" s="1" t="s">
        <v>57</v>
      </c>
      <c r="G356" s="1" t="s">
        <v>1171</v>
      </c>
      <c r="H356" s="27" t="s">
        <v>886</v>
      </c>
      <c r="I356" s="27" t="s">
        <v>887</v>
      </c>
      <c r="J356" s="27" t="s">
        <v>888</v>
      </c>
      <c r="K356" s="2">
        <v>0.75</v>
      </c>
      <c r="L356" s="2">
        <v>0.25</v>
      </c>
      <c r="M356" s="27">
        <v>569000</v>
      </c>
      <c r="N356" s="27">
        <v>614000</v>
      </c>
      <c r="O356" s="27">
        <v>594000</v>
      </c>
      <c r="P356" s="27">
        <v>661000</v>
      </c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">
        <f t="shared" si="135"/>
        <v>609500</v>
      </c>
      <c r="AD356" s="2">
        <f t="shared" si="136"/>
        <v>38957.241517677641</v>
      </c>
      <c r="AE356" s="2">
        <f t="shared" si="137"/>
        <v>4</v>
      </c>
      <c r="AF356" s="27">
        <v>976000</v>
      </c>
      <c r="AG356" s="27">
        <v>803000</v>
      </c>
      <c r="AH356" s="27">
        <v>866000</v>
      </c>
      <c r="AI356" s="27">
        <v>1193000</v>
      </c>
      <c r="AJ356" s="2">
        <f t="shared" si="138"/>
        <v>959500</v>
      </c>
      <c r="AK356" s="2">
        <f t="shared" si="139"/>
        <v>171297.9859776524</v>
      </c>
      <c r="AL356" s="2">
        <f t="shared" si="140"/>
        <v>4</v>
      </c>
      <c r="AM356" s="2">
        <f t="shared" si="141"/>
        <v>5.6989995998291001E+19</v>
      </c>
      <c r="AN356" s="2">
        <f t="shared" si="142"/>
        <v>1.7952925653076167E+19</v>
      </c>
      <c r="AO356" s="2">
        <f t="shared" si="143"/>
        <v>3</v>
      </c>
      <c r="AP356" s="2">
        <f t="shared" si="144"/>
        <v>5.7820036644989132</v>
      </c>
      <c r="AQ356" s="2">
        <f t="shared" si="145"/>
        <v>0.76489232840434507</v>
      </c>
      <c r="AR356" s="3" t="str">
        <f t="shared" si="146"/>
        <v>Nontoxic</v>
      </c>
      <c r="AS356" s="2">
        <f t="shared" si="147"/>
        <v>157.42411812961444</v>
      </c>
      <c r="AT356" s="26" t="s">
        <v>884</v>
      </c>
      <c r="AU356" s="4" t="s">
        <v>666</v>
      </c>
      <c r="AV356" s="2">
        <f t="shared" si="148"/>
        <v>3</v>
      </c>
      <c r="AW356" s="2">
        <f t="shared" si="149"/>
        <v>3</v>
      </c>
      <c r="AX356" s="2">
        <f t="shared" si="150"/>
        <v>1517666666.6666665</v>
      </c>
      <c r="AY356" s="2">
        <f t="shared" si="151"/>
        <v>29342999999.999996</v>
      </c>
      <c r="AZ356" s="2">
        <f t="shared" si="152"/>
        <v>15430333333.33333</v>
      </c>
      <c r="BA356" s="2">
        <f t="shared" si="153"/>
        <v>1.1666666666666667</v>
      </c>
      <c r="BB356" s="2">
        <f t="shared" si="154"/>
        <v>4.3108520232817353</v>
      </c>
      <c r="BC356" s="2">
        <v>6.6349999999999998</v>
      </c>
      <c r="BD356" s="2" t="str">
        <f t="shared" si="155"/>
        <v>Same Var</v>
      </c>
      <c r="BE356" s="2">
        <f t="shared" si="156"/>
        <v>3.6221414793421989E-3</v>
      </c>
      <c r="BF356" s="2" t="str">
        <f t="shared" si="157"/>
        <v>NS</v>
      </c>
      <c r="BG356" s="2" t="str">
        <f t="shared" si="158"/>
        <v>NS</v>
      </c>
      <c r="BH356" s="2" t="str">
        <f t="shared" si="159"/>
        <v/>
      </c>
      <c r="BI356" s="2" t="str">
        <f t="shared" si="160"/>
        <v/>
      </c>
      <c r="BJ356" s="2" t="str">
        <f t="shared" si="161"/>
        <v/>
      </c>
    </row>
    <row r="357" spans="1:62" x14ac:dyDescent="0.2">
      <c r="A357" s="1" t="s">
        <v>926</v>
      </c>
      <c r="B357" s="27" t="s">
        <v>1182</v>
      </c>
      <c r="C357" s="28">
        <v>38616</v>
      </c>
      <c r="D357" s="7">
        <v>0.64583333333333337</v>
      </c>
      <c r="E357" s="1">
        <v>0.1</v>
      </c>
      <c r="F357" s="1" t="s">
        <v>57</v>
      </c>
      <c r="G357" s="1" t="s">
        <v>1171</v>
      </c>
      <c r="H357" s="27" t="s">
        <v>886</v>
      </c>
      <c r="I357" s="27" t="s">
        <v>887</v>
      </c>
      <c r="J357" s="27" t="s">
        <v>888</v>
      </c>
      <c r="K357" s="2">
        <v>0.75</v>
      </c>
      <c r="L357" s="2">
        <v>0.25</v>
      </c>
      <c r="M357" s="27">
        <v>569000</v>
      </c>
      <c r="N357" s="27">
        <v>614000</v>
      </c>
      <c r="O357" s="27">
        <v>594000</v>
      </c>
      <c r="P357" s="27">
        <v>661000</v>
      </c>
      <c r="Q357" s="29"/>
      <c r="R357" s="29"/>
      <c r="S357" s="29"/>
      <c r="T357" s="29"/>
      <c r="U357" s="29"/>
      <c r="V357" s="29"/>
      <c r="W357" s="29"/>
      <c r="X357" s="29"/>
      <c r="Y357" s="29"/>
      <c r="Z357" s="29"/>
      <c r="AA357" s="29"/>
      <c r="AB357" s="29"/>
      <c r="AC357" s="2">
        <f t="shared" si="135"/>
        <v>609500</v>
      </c>
      <c r="AD357" s="2">
        <f t="shared" si="136"/>
        <v>38957.241517677641</v>
      </c>
      <c r="AE357" s="2">
        <f t="shared" si="137"/>
        <v>4</v>
      </c>
      <c r="AF357" s="27">
        <v>1436000</v>
      </c>
      <c r="AG357" s="27">
        <v>1092000</v>
      </c>
      <c r="AH357" s="27">
        <v>1475000</v>
      </c>
      <c r="AI357" s="29"/>
      <c r="AJ357" s="2">
        <f t="shared" si="138"/>
        <v>1334333.3333333333</v>
      </c>
      <c r="AK357" s="2">
        <f t="shared" si="139"/>
        <v>210770.80759282937</v>
      </c>
      <c r="AL357" s="2">
        <f t="shared" si="140"/>
        <v>3</v>
      </c>
      <c r="AM357" s="2">
        <f t="shared" si="141"/>
        <v>2.2564645325282584E+20</v>
      </c>
      <c r="AN357" s="2">
        <f t="shared" si="142"/>
        <v>1.0965526030508315E+20</v>
      </c>
      <c r="AO357" s="2">
        <f t="shared" si="143"/>
        <v>2</v>
      </c>
      <c r="AP357" s="2">
        <f t="shared" si="144"/>
        <v>7.1572406661590762</v>
      </c>
      <c r="AQ357" s="2">
        <f t="shared" si="145"/>
        <v>0.81649658092772592</v>
      </c>
      <c r="AR357" s="3" t="str">
        <f t="shared" si="146"/>
        <v>Nontoxic</v>
      </c>
      <c r="AS357" s="2">
        <f t="shared" si="147"/>
        <v>218.92261416461579</v>
      </c>
      <c r="AT357" s="26" t="s">
        <v>884</v>
      </c>
      <c r="AU357" s="4" t="s">
        <v>666</v>
      </c>
      <c r="AV357" s="2">
        <f t="shared" si="148"/>
        <v>3</v>
      </c>
      <c r="AW357" s="2">
        <f t="shared" si="149"/>
        <v>2</v>
      </c>
      <c r="AX357" s="2">
        <f t="shared" si="150"/>
        <v>1517666666.6666665</v>
      </c>
      <c r="AY357" s="2">
        <f t="shared" si="151"/>
        <v>44424333333.333496</v>
      </c>
      <c r="AZ357" s="2">
        <f t="shared" si="152"/>
        <v>18680333333.333397</v>
      </c>
      <c r="BA357" s="2">
        <f t="shared" si="153"/>
        <v>1.211111111111111</v>
      </c>
      <c r="BB357" s="2">
        <f t="shared" si="154"/>
        <v>4.7875536721755925</v>
      </c>
      <c r="BC357" s="2">
        <v>6.6349999999999998</v>
      </c>
      <c r="BD357" s="2" t="str">
        <f t="shared" si="155"/>
        <v>Same Var</v>
      </c>
      <c r="BE357" s="2">
        <f t="shared" si="156"/>
        <v>4.7573482097196078E-4</v>
      </c>
      <c r="BF357" s="2" t="str">
        <f t="shared" si="157"/>
        <v>NS</v>
      </c>
      <c r="BG357" s="2" t="str">
        <f t="shared" si="158"/>
        <v>NS</v>
      </c>
      <c r="BH357" s="2" t="str">
        <f t="shared" si="159"/>
        <v/>
      </c>
      <c r="BI357" s="2" t="str">
        <f t="shared" si="160"/>
        <v/>
      </c>
      <c r="BJ357" s="2" t="str">
        <f t="shared" si="161"/>
        <v/>
      </c>
    </row>
    <row r="358" spans="1:62" x14ac:dyDescent="0.2">
      <c r="A358" s="1" t="s">
        <v>926</v>
      </c>
      <c r="B358" s="27" t="s">
        <v>1204</v>
      </c>
      <c r="C358" s="28">
        <v>38616</v>
      </c>
      <c r="D358" s="7">
        <v>0.39583333333333331</v>
      </c>
      <c r="E358" s="1">
        <v>0.1</v>
      </c>
      <c r="F358" s="1" t="s">
        <v>57</v>
      </c>
      <c r="G358" s="1" t="s">
        <v>1171</v>
      </c>
      <c r="H358" s="27" t="s">
        <v>886</v>
      </c>
      <c r="I358" s="27" t="s">
        <v>887</v>
      </c>
      <c r="J358" s="27" t="s">
        <v>888</v>
      </c>
      <c r="K358" s="2">
        <v>0.75</v>
      </c>
      <c r="L358" s="2">
        <v>0.25</v>
      </c>
      <c r="M358" s="27">
        <v>569000</v>
      </c>
      <c r="N358" s="27">
        <v>614000</v>
      </c>
      <c r="O358" s="27">
        <v>594000</v>
      </c>
      <c r="P358" s="27">
        <v>661000</v>
      </c>
      <c r="Q358" s="29"/>
      <c r="R358" s="29"/>
      <c r="S358" s="29"/>
      <c r="T358" s="29"/>
      <c r="U358" s="29"/>
      <c r="V358" s="29"/>
      <c r="W358" s="29"/>
      <c r="X358" s="29"/>
      <c r="Y358" s="29"/>
      <c r="Z358" s="29"/>
      <c r="AA358" s="29"/>
      <c r="AB358" s="29"/>
      <c r="AC358" s="2">
        <f t="shared" si="135"/>
        <v>609500</v>
      </c>
      <c r="AD358" s="2">
        <f t="shared" si="136"/>
        <v>38957.241517677641</v>
      </c>
      <c r="AE358" s="2">
        <f t="shared" si="137"/>
        <v>4</v>
      </c>
      <c r="AF358" s="27">
        <v>2519000</v>
      </c>
      <c r="AG358" s="27">
        <v>1130000</v>
      </c>
      <c r="AH358" s="27">
        <v>913000</v>
      </c>
      <c r="AI358" s="27">
        <v>1240000</v>
      </c>
      <c r="AJ358" s="2">
        <f t="shared" si="138"/>
        <v>1450500</v>
      </c>
      <c r="AK358" s="2">
        <f t="shared" si="139"/>
        <v>725173.31261797913</v>
      </c>
      <c r="AL358" s="2">
        <f t="shared" si="140"/>
        <v>4</v>
      </c>
      <c r="AM358" s="2">
        <f t="shared" si="141"/>
        <v>1.7340282177942733E+22</v>
      </c>
      <c r="AN358" s="2">
        <f t="shared" si="142"/>
        <v>5.7613884738012237E+21</v>
      </c>
      <c r="AO358" s="2">
        <f t="shared" si="143"/>
        <v>3</v>
      </c>
      <c r="AP358" s="2">
        <f t="shared" si="144"/>
        <v>2.7374688495260342</v>
      </c>
      <c r="AQ358" s="2">
        <f t="shared" si="145"/>
        <v>0.76489232840434507</v>
      </c>
      <c r="AR358" s="3" t="str">
        <f t="shared" si="146"/>
        <v>Nontoxic</v>
      </c>
      <c r="AS358" s="2">
        <f t="shared" si="147"/>
        <v>237.9819524200164</v>
      </c>
      <c r="AT358" s="26" t="s">
        <v>884</v>
      </c>
      <c r="AU358" s="4" t="s">
        <v>666</v>
      </c>
      <c r="AV358" s="2">
        <f t="shared" si="148"/>
        <v>3</v>
      </c>
      <c r="AW358" s="2">
        <f t="shared" si="149"/>
        <v>3</v>
      </c>
      <c r="AX358" s="2">
        <f t="shared" si="150"/>
        <v>1517666666.6666665</v>
      </c>
      <c r="AY358" s="2">
        <f t="shared" si="151"/>
        <v>525876333333.33331</v>
      </c>
      <c r="AZ358" s="2">
        <f t="shared" si="152"/>
        <v>263697000000</v>
      </c>
      <c r="BA358" s="2">
        <f t="shared" si="153"/>
        <v>1.1666666666666667</v>
      </c>
      <c r="BB358" s="2">
        <f t="shared" si="154"/>
        <v>11.487500455915859</v>
      </c>
      <c r="BC358" s="2">
        <v>6.6349999999999998</v>
      </c>
      <c r="BD358" s="2" t="str">
        <f t="shared" si="155"/>
        <v>Sig Diff Var</v>
      </c>
      <c r="BE358" s="2">
        <f t="shared" si="156"/>
        <v>5.1474144001671988E-2</v>
      </c>
      <c r="BF358" s="2" t="str">
        <f t="shared" si="157"/>
        <v>NS</v>
      </c>
      <c r="BG358" s="2" t="str">
        <f t="shared" si="158"/>
        <v>NS</v>
      </c>
      <c r="BH358" s="2" t="str">
        <f t="shared" si="159"/>
        <v/>
      </c>
      <c r="BI358" s="2" t="str">
        <f t="shared" si="160"/>
        <v/>
      </c>
      <c r="BJ358" s="2" t="str">
        <f t="shared" si="161"/>
        <v/>
      </c>
    </row>
    <row r="359" spans="1:62" x14ac:dyDescent="0.2">
      <c r="A359" s="1" t="s">
        <v>926</v>
      </c>
      <c r="B359" s="27" t="s">
        <v>1206</v>
      </c>
      <c r="C359" s="28">
        <v>38616</v>
      </c>
      <c r="D359" s="7">
        <v>0.56944444444444442</v>
      </c>
      <c r="E359" s="1">
        <v>0.1</v>
      </c>
      <c r="F359" s="1" t="s">
        <v>57</v>
      </c>
      <c r="G359" s="1" t="s">
        <v>1171</v>
      </c>
      <c r="H359" s="27" t="s">
        <v>886</v>
      </c>
      <c r="I359" s="27" t="s">
        <v>887</v>
      </c>
      <c r="J359" s="27" t="s">
        <v>888</v>
      </c>
      <c r="K359" s="2">
        <v>0.75</v>
      </c>
      <c r="L359" s="2">
        <v>0.25</v>
      </c>
      <c r="M359" s="27">
        <v>569000</v>
      </c>
      <c r="N359" s="27">
        <v>614000</v>
      </c>
      <c r="O359" s="27">
        <v>594000</v>
      </c>
      <c r="P359" s="27">
        <v>661000</v>
      </c>
      <c r="Q359" s="29"/>
      <c r="R359" s="29"/>
      <c r="S359" s="29"/>
      <c r="T359" s="29"/>
      <c r="U359" s="29"/>
      <c r="V359" s="29"/>
      <c r="W359" s="29"/>
      <c r="X359" s="29"/>
      <c r="Y359" s="29"/>
      <c r="Z359" s="29"/>
      <c r="AA359" s="29"/>
      <c r="AB359" s="29"/>
      <c r="AC359" s="2">
        <f t="shared" si="135"/>
        <v>609500</v>
      </c>
      <c r="AD359" s="2">
        <f t="shared" si="136"/>
        <v>38957.241517677641</v>
      </c>
      <c r="AE359" s="2">
        <f t="shared" si="137"/>
        <v>4</v>
      </c>
      <c r="AF359" s="27">
        <v>2485000</v>
      </c>
      <c r="AG359" s="27">
        <v>1804000</v>
      </c>
      <c r="AH359" s="27">
        <v>1493000</v>
      </c>
      <c r="AI359" s="27">
        <v>1758000</v>
      </c>
      <c r="AJ359" s="2">
        <f t="shared" si="138"/>
        <v>1885000</v>
      </c>
      <c r="AK359" s="2">
        <f t="shared" si="139"/>
        <v>422829.35880407674</v>
      </c>
      <c r="AL359" s="2">
        <f t="shared" si="140"/>
        <v>4</v>
      </c>
      <c r="AM359" s="2">
        <f t="shared" si="141"/>
        <v>2.0168711429817977E+21</v>
      </c>
      <c r="AN359" s="2">
        <f t="shared" si="142"/>
        <v>6.6593095453039093E+20</v>
      </c>
      <c r="AO359" s="2">
        <f t="shared" si="143"/>
        <v>3</v>
      </c>
      <c r="AP359" s="2">
        <f t="shared" si="144"/>
        <v>6.7378393475854521</v>
      </c>
      <c r="AQ359" s="2">
        <f t="shared" si="145"/>
        <v>0.76489232840434507</v>
      </c>
      <c r="AR359" s="3" t="str">
        <f t="shared" si="146"/>
        <v>Nontoxic</v>
      </c>
      <c r="AS359" s="2">
        <f t="shared" si="147"/>
        <v>309.26989335520921</v>
      </c>
      <c r="AT359" s="26" t="s">
        <v>884</v>
      </c>
      <c r="AU359" s="4" t="s">
        <v>666</v>
      </c>
      <c r="AV359" s="2">
        <f t="shared" si="148"/>
        <v>3</v>
      </c>
      <c r="AW359" s="2">
        <f t="shared" si="149"/>
        <v>3</v>
      </c>
      <c r="AX359" s="2">
        <f t="shared" si="150"/>
        <v>1517666666.6666665</v>
      </c>
      <c r="AY359" s="2">
        <f t="shared" si="151"/>
        <v>178784666666.66666</v>
      </c>
      <c r="AZ359" s="2">
        <f t="shared" si="152"/>
        <v>90151166666.666672</v>
      </c>
      <c r="BA359" s="2">
        <f t="shared" si="153"/>
        <v>1.1666666666666667</v>
      </c>
      <c r="BB359" s="2">
        <f t="shared" si="154"/>
        <v>8.7418790024665736</v>
      </c>
      <c r="BC359" s="2">
        <v>6.6349999999999998</v>
      </c>
      <c r="BD359" s="2" t="str">
        <f t="shared" si="155"/>
        <v>Sig Diff Var</v>
      </c>
      <c r="BE359" s="2">
        <f t="shared" si="156"/>
        <v>4.402107371645269E-3</v>
      </c>
      <c r="BF359" s="2" t="str">
        <f t="shared" si="157"/>
        <v>NS</v>
      </c>
      <c r="BG359" s="2" t="str">
        <f t="shared" si="158"/>
        <v>NS</v>
      </c>
      <c r="BH359" s="2" t="str">
        <f t="shared" si="159"/>
        <v/>
      </c>
      <c r="BI359" s="2" t="str">
        <f t="shared" si="160"/>
        <v/>
      </c>
      <c r="BJ359" s="2" t="str">
        <f t="shared" si="161"/>
        <v/>
      </c>
    </row>
    <row r="360" spans="1:62" x14ac:dyDescent="0.2">
      <c r="A360" s="1" t="s">
        <v>926</v>
      </c>
      <c r="B360" s="27" t="s">
        <v>1157</v>
      </c>
      <c r="C360" s="28">
        <v>39141</v>
      </c>
      <c r="D360" s="7">
        <v>0.63888888888888884</v>
      </c>
      <c r="E360" s="1">
        <v>0.1</v>
      </c>
      <c r="F360" s="1" t="s">
        <v>57</v>
      </c>
      <c r="G360" s="1" t="s">
        <v>1162</v>
      </c>
      <c r="H360" s="27" t="s">
        <v>886</v>
      </c>
      <c r="I360" s="27" t="s">
        <v>887</v>
      </c>
      <c r="J360" s="27" t="s">
        <v>888</v>
      </c>
      <c r="K360" s="2">
        <v>0.75</v>
      </c>
      <c r="L360" s="2">
        <v>0.25</v>
      </c>
      <c r="M360" s="27">
        <v>916000</v>
      </c>
      <c r="N360" s="27">
        <v>911000</v>
      </c>
      <c r="O360" s="27">
        <v>875000</v>
      </c>
      <c r="P360" s="27">
        <v>970000</v>
      </c>
      <c r="Q360" s="29"/>
      <c r="R360" s="29"/>
      <c r="S360" s="29"/>
      <c r="T360" s="29"/>
      <c r="U360" s="29"/>
      <c r="V360" s="29"/>
      <c r="W360" s="29"/>
      <c r="X360" s="29"/>
      <c r="Y360" s="29"/>
      <c r="Z360" s="29"/>
      <c r="AA360" s="29"/>
      <c r="AB360" s="29"/>
      <c r="AC360" s="2">
        <f t="shared" si="135"/>
        <v>918000</v>
      </c>
      <c r="AD360" s="2">
        <f t="shared" si="136"/>
        <v>39183.329788742216</v>
      </c>
      <c r="AE360" s="2">
        <f t="shared" si="137"/>
        <v>4</v>
      </c>
      <c r="AF360" s="27">
        <v>1181000</v>
      </c>
      <c r="AG360" s="27">
        <v>1089000</v>
      </c>
      <c r="AH360" s="27">
        <v>857000</v>
      </c>
      <c r="AI360" s="27">
        <v>1056000</v>
      </c>
      <c r="AJ360" s="2">
        <f t="shared" si="138"/>
        <v>1045750</v>
      </c>
      <c r="AK360" s="2">
        <f t="shared" si="139"/>
        <v>136497.55797571375</v>
      </c>
      <c r="AL360" s="2">
        <f t="shared" si="140"/>
        <v>4</v>
      </c>
      <c r="AM360" s="2">
        <f t="shared" si="141"/>
        <v>2.3753946747504345E+19</v>
      </c>
      <c r="AN360" s="2">
        <f t="shared" si="142"/>
        <v>7.2475363676576983E+18</v>
      </c>
      <c r="AO360" s="2">
        <f t="shared" si="143"/>
        <v>3</v>
      </c>
      <c r="AP360" s="2">
        <f t="shared" si="144"/>
        <v>5.1172695379956812</v>
      </c>
      <c r="AQ360" s="2">
        <f t="shared" si="145"/>
        <v>0.76489232840434507</v>
      </c>
      <c r="AR360" s="3" t="str">
        <f t="shared" si="146"/>
        <v>Nontoxic</v>
      </c>
      <c r="AS360" s="2">
        <f t="shared" si="147"/>
        <v>113.91612200435731</v>
      </c>
      <c r="AT360" s="26" t="s">
        <v>884</v>
      </c>
      <c r="AU360" s="4" t="s">
        <v>666</v>
      </c>
      <c r="AV360" s="2">
        <f t="shared" si="148"/>
        <v>3</v>
      </c>
      <c r="AW360" s="2">
        <f t="shared" si="149"/>
        <v>3</v>
      </c>
      <c r="AX360" s="2">
        <f t="shared" si="150"/>
        <v>1535333333.333333</v>
      </c>
      <c r="AY360" s="2">
        <f t="shared" si="151"/>
        <v>18631583333.333336</v>
      </c>
      <c r="AZ360" s="2">
        <f t="shared" si="152"/>
        <v>10083458333.333334</v>
      </c>
      <c r="BA360" s="2">
        <f t="shared" si="153"/>
        <v>1.1666666666666667</v>
      </c>
      <c r="BB360" s="2">
        <f t="shared" si="154"/>
        <v>3.2610520356419506</v>
      </c>
      <c r="BC360" s="2">
        <v>6.6349999999999998</v>
      </c>
      <c r="BD360" s="2" t="str">
        <f t="shared" si="155"/>
        <v>Same Var</v>
      </c>
      <c r="BE360" s="2">
        <f t="shared" si="156"/>
        <v>6.1046706732289749E-2</v>
      </c>
      <c r="BF360" s="2" t="str">
        <f t="shared" si="157"/>
        <v>NS</v>
      </c>
      <c r="BG360" s="2" t="str">
        <f t="shared" si="158"/>
        <v>NS</v>
      </c>
      <c r="BH360" s="2" t="str">
        <f t="shared" si="159"/>
        <v/>
      </c>
      <c r="BI360" s="2" t="str">
        <f t="shared" si="160"/>
        <v/>
      </c>
      <c r="BJ360" s="2" t="str">
        <f t="shared" si="161"/>
        <v/>
      </c>
    </row>
    <row r="361" spans="1:62" x14ac:dyDescent="0.2">
      <c r="A361" s="1" t="s">
        <v>926</v>
      </c>
      <c r="B361" s="27" t="s">
        <v>1163</v>
      </c>
      <c r="C361" s="28">
        <v>39141</v>
      </c>
      <c r="D361" s="7">
        <v>0.69791666666666663</v>
      </c>
      <c r="E361" s="1">
        <v>0.1</v>
      </c>
      <c r="F361" s="1" t="s">
        <v>57</v>
      </c>
      <c r="G361" s="1" t="s">
        <v>1162</v>
      </c>
      <c r="H361" s="27" t="s">
        <v>886</v>
      </c>
      <c r="I361" s="27" t="s">
        <v>887</v>
      </c>
      <c r="J361" s="27" t="s">
        <v>888</v>
      </c>
      <c r="K361" s="2">
        <v>0.75</v>
      </c>
      <c r="L361" s="2">
        <v>0.25</v>
      </c>
      <c r="M361" s="27">
        <v>916000</v>
      </c>
      <c r="N361" s="27">
        <v>911000</v>
      </c>
      <c r="O361" s="27">
        <v>875000</v>
      </c>
      <c r="P361" s="27">
        <v>970000</v>
      </c>
      <c r="Q361" s="29"/>
      <c r="R361" s="29"/>
      <c r="S361" s="29"/>
      <c r="T361" s="29"/>
      <c r="U361" s="29"/>
      <c r="V361" s="29"/>
      <c r="W361" s="29"/>
      <c r="X361" s="29"/>
      <c r="Y361" s="29"/>
      <c r="Z361" s="29"/>
      <c r="AA361" s="29"/>
      <c r="AB361" s="29"/>
      <c r="AC361" s="2">
        <f t="shared" si="135"/>
        <v>918000</v>
      </c>
      <c r="AD361" s="2">
        <f t="shared" si="136"/>
        <v>39183.329788742216</v>
      </c>
      <c r="AE361" s="2">
        <f t="shared" si="137"/>
        <v>4</v>
      </c>
      <c r="AF361" s="27">
        <v>903000</v>
      </c>
      <c r="AG361" s="27">
        <v>1224000</v>
      </c>
      <c r="AH361" s="27">
        <v>798000</v>
      </c>
      <c r="AI361" s="27">
        <v>1022000</v>
      </c>
      <c r="AJ361" s="2">
        <f t="shared" si="138"/>
        <v>986750</v>
      </c>
      <c r="AK361" s="2">
        <f t="shared" si="139"/>
        <v>182729.99206479487</v>
      </c>
      <c r="AL361" s="2">
        <f t="shared" si="140"/>
        <v>4</v>
      </c>
      <c r="AM361" s="2">
        <f t="shared" si="141"/>
        <v>7.3332997032226546E+19</v>
      </c>
      <c r="AN361" s="2">
        <f t="shared" si="142"/>
        <v>2.3242805066731766E+19</v>
      </c>
      <c r="AO361" s="2">
        <f t="shared" si="143"/>
        <v>3</v>
      </c>
      <c r="AP361" s="2">
        <f t="shared" si="144"/>
        <v>3.222965032948216</v>
      </c>
      <c r="AQ361" s="2">
        <f t="shared" si="145"/>
        <v>0.76489232840434507</v>
      </c>
      <c r="AR361" s="3" t="str">
        <f t="shared" si="146"/>
        <v>Nontoxic</v>
      </c>
      <c r="AS361" s="2">
        <f t="shared" si="147"/>
        <v>107.48910675381265</v>
      </c>
      <c r="AT361" s="26" t="s">
        <v>884</v>
      </c>
      <c r="AU361" s="4" t="s">
        <v>666</v>
      </c>
      <c r="AV361" s="2">
        <f t="shared" si="148"/>
        <v>3</v>
      </c>
      <c r="AW361" s="2">
        <f t="shared" si="149"/>
        <v>3</v>
      </c>
      <c r="AX361" s="2">
        <f t="shared" si="150"/>
        <v>1535333333.333333</v>
      </c>
      <c r="AY361" s="2">
        <f t="shared" si="151"/>
        <v>33390249999.999996</v>
      </c>
      <c r="AZ361" s="2">
        <f t="shared" si="152"/>
        <v>17462791666.666664</v>
      </c>
      <c r="BA361" s="2">
        <f t="shared" si="153"/>
        <v>1.1666666666666667</v>
      </c>
      <c r="BB361" s="2">
        <f t="shared" si="154"/>
        <v>4.5852001711018273</v>
      </c>
      <c r="BC361" s="2">
        <v>6.6349999999999998</v>
      </c>
      <c r="BD361" s="2" t="str">
        <f t="shared" si="155"/>
        <v>Same Var</v>
      </c>
      <c r="BE361" s="2">
        <f t="shared" si="156"/>
        <v>0.24481693984211772</v>
      </c>
      <c r="BF361" s="2" t="str">
        <f t="shared" si="157"/>
        <v>NS</v>
      </c>
      <c r="BG361" s="2" t="str">
        <f t="shared" si="158"/>
        <v>NS</v>
      </c>
      <c r="BH361" s="2" t="str">
        <f t="shared" si="159"/>
        <v/>
      </c>
      <c r="BI361" s="2" t="str">
        <f t="shared" si="160"/>
        <v/>
      </c>
      <c r="BJ361" s="2" t="str">
        <f t="shared" si="161"/>
        <v/>
      </c>
    </row>
    <row r="362" spans="1:62" x14ac:dyDescent="0.2">
      <c r="A362" s="1" t="s">
        <v>926</v>
      </c>
      <c r="B362" s="27" t="s">
        <v>1165</v>
      </c>
      <c r="C362" s="28">
        <v>39141</v>
      </c>
      <c r="D362" s="7">
        <v>0.57986111111111116</v>
      </c>
      <c r="E362" s="1">
        <v>0.1</v>
      </c>
      <c r="F362" s="1" t="s">
        <v>57</v>
      </c>
      <c r="G362" s="1" t="s">
        <v>1162</v>
      </c>
      <c r="H362" s="27" t="s">
        <v>886</v>
      </c>
      <c r="I362" s="27" t="s">
        <v>887</v>
      </c>
      <c r="J362" s="27" t="s">
        <v>888</v>
      </c>
      <c r="K362" s="2">
        <v>0.75</v>
      </c>
      <c r="L362" s="2">
        <v>0.25</v>
      </c>
      <c r="M362" s="27">
        <v>916000</v>
      </c>
      <c r="N362" s="27">
        <v>911000</v>
      </c>
      <c r="O362" s="27">
        <v>875000</v>
      </c>
      <c r="P362" s="27">
        <v>970000</v>
      </c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">
        <f t="shared" si="135"/>
        <v>918000</v>
      </c>
      <c r="AD362" s="2">
        <f t="shared" si="136"/>
        <v>39183.329788742216</v>
      </c>
      <c r="AE362" s="2">
        <f t="shared" si="137"/>
        <v>4</v>
      </c>
      <c r="AF362" s="27">
        <v>498000</v>
      </c>
      <c r="AG362" s="27">
        <v>737000</v>
      </c>
      <c r="AH362" s="27">
        <v>703000</v>
      </c>
      <c r="AI362" s="27">
        <v>634000</v>
      </c>
      <c r="AJ362" s="2">
        <f t="shared" si="138"/>
        <v>643000</v>
      </c>
      <c r="AK362" s="2">
        <f t="shared" si="139"/>
        <v>105738.67157604481</v>
      </c>
      <c r="AL362" s="2">
        <f t="shared" si="140"/>
        <v>4</v>
      </c>
      <c r="AM362" s="2">
        <f t="shared" si="141"/>
        <v>9.0665601094835087E+18</v>
      </c>
      <c r="AN362" s="2">
        <f t="shared" si="142"/>
        <v>2.6198574010778363E+18</v>
      </c>
      <c r="AO362" s="2">
        <f t="shared" si="143"/>
        <v>3</v>
      </c>
      <c r="AP362" s="2">
        <f t="shared" si="144"/>
        <v>-0.82918370795783769</v>
      </c>
      <c r="AQ362" s="2">
        <f t="shared" si="145"/>
        <v>0.76489232840434507</v>
      </c>
      <c r="AR362" s="3" t="str">
        <f t="shared" si="146"/>
        <v>Toxic</v>
      </c>
      <c r="AS362" s="2">
        <f t="shared" si="147"/>
        <v>70.04357298474946</v>
      </c>
      <c r="AT362" s="4" t="s">
        <v>663</v>
      </c>
      <c r="AV362" s="2">
        <f t="shared" si="148"/>
        <v>3</v>
      </c>
      <c r="AW362" s="2">
        <f t="shared" si="149"/>
        <v>3</v>
      </c>
      <c r="AX362" s="2">
        <f t="shared" si="150"/>
        <v>1535333333.333333</v>
      </c>
      <c r="AY362" s="2">
        <f t="shared" si="151"/>
        <v>11180666666.666668</v>
      </c>
      <c r="AZ362" s="2">
        <f t="shared" si="152"/>
        <v>6358000000</v>
      </c>
      <c r="BA362" s="2">
        <f t="shared" si="153"/>
        <v>1.1666666666666667</v>
      </c>
      <c r="BB362" s="2">
        <f t="shared" si="154"/>
        <v>2.2024134411570424</v>
      </c>
      <c r="BC362" s="2">
        <v>6.6349999999999998</v>
      </c>
      <c r="BD362" s="2" t="str">
        <f t="shared" si="155"/>
        <v>Same Var</v>
      </c>
      <c r="BE362" s="2">
        <f t="shared" si="156"/>
        <v>1.3867726164184233E-3</v>
      </c>
      <c r="BF362" s="2" t="str">
        <f t="shared" si="157"/>
        <v>Sig</v>
      </c>
      <c r="BG362" s="2" t="str">
        <f t="shared" si="158"/>
        <v>Sig</v>
      </c>
      <c r="BH362" s="2" t="str">
        <f t="shared" si="159"/>
        <v>Same Var T-test</v>
      </c>
      <c r="BI362" s="2" t="str">
        <f t="shared" si="160"/>
        <v/>
      </c>
      <c r="BJ362" s="2" t="str">
        <f t="shared" si="161"/>
        <v/>
      </c>
    </row>
    <row r="363" spans="1:62" x14ac:dyDescent="0.2">
      <c r="A363" s="1" t="s">
        <v>926</v>
      </c>
      <c r="B363" s="27" t="s">
        <v>1204</v>
      </c>
      <c r="C363" s="28">
        <v>39141</v>
      </c>
      <c r="D363" s="7">
        <v>0.65625</v>
      </c>
      <c r="E363" s="1">
        <v>0.1</v>
      </c>
      <c r="F363" s="1" t="s">
        <v>57</v>
      </c>
      <c r="G363" s="1" t="s">
        <v>1162</v>
      </c>
      <c r="H363" s="27" t="s">
        <v>886</v>
      </c>
      <c r="I363" s="27" t="s">
        <v>887</v>
      </c>
      <c r="J363" s="27" t="s">
        <v>888</v>
      </c>
      <c r="K363" s="2">
        <v>0.75</v>
      </c>
      <c r="L363" s="2">
        <v>0.25</v>
      </c>
      <c r="M363" s="27">
        <v>916000</v>
      </c>
      <c r="N363" s="27">
        <v>911000</v>
      </c>
      <c r="O363" s="27">
        <v>875000</v>
      </c>
      <c r="P363" s="27">
        <v>970000</v>
      </c>
      <c r="Q363" s="29"/>
      <c r="R363" s="29"/>
      <c r="S363" s="29"/>
      <c r="T363" s="29"/>
      <c r="U363" s="29"/>
      <c r="V363" s="29"/>
      <c r="W363" s="29"/>
      <c r="X363" s="29"/>
      <c r="Y363" s="29"/>
      <c r="Z363" s="29"/>
      <c r="AA363" s="29"/>
      <c r="AB363" s="29"/>
      <c r="AC363" s="2">
        <f t="shared" si="135"/>
        <v>918000</v>
      </c>
      <c r="AD363" s="2">
        <f t="shared" si="136"/>
        <v>39183.329788742216</v>
      </c>
      <c r="AE363" s="2">
        <f t="shared" si="137"/>
        <v>4</v>
      </c>
      <c r="AF363" s="27">
        <v>990000</v>
      </c>
      <c r="AG363" s="27">
        <v>1049000</v>
      </c>
      <c r="AH363" s="27">
        <v>911000</v>
      </c>
      <c r="AI363" s="27">
        <v>1070000</v>
      </c>
      <c r="AJ363" s="2">
        <f t="shared" si="138"/>
        <v>1005000</v>
      </c>
      <c r="AK363" s="2">
        <f t="shared" si="139"/>
        <v>71232.015274032499</v>
      </c>
      <c r="AL363" s="2">
        <f t="shared" si="140"/>
        <v>4</v>
      </c>
      <c r="AM363" s="2">
        <f t="shared" si="141"/>
        <v>2.2034619150390618E+18</v>
      </c>
      <c r="AN363" s="2">
        <f t="shared" si="142"/>
        <v>5.5190258626302067E+17</v>
      </c>
      <c r="AO363" s="2">
        <f t="shared" si="143"/>
        <v>4</v>
      </c>
      <c r="AP363" s="2">
        <f t="shared" si="144"/>
        <v>8.2148062948717158</v>
      </c>
      <c r="AQ363" s="2">
        <f t="shared" si="145"/>
        <v>0.74069708411268287</v>
      </c>
      <c r="AR363" s="3" t="str">
        <f t="shared" si="146"/>
        <v>Nontoxic</v>
      </c>
      <c r="AS363" s="2">
        <f t="shared" si="147"/>
        <v>109.47712418300655</v>
      </c>
      <c r="AT363" s="26" t="s">
        <v>884</v>
      </c>
      <c r="AU363" s="4" t="s">
        <v>666</v>
      </c>
      <c r="AV363" s="2">
        <f t="shared" si="148"/>
        <v>3</v>
      </c>
      <c r="AW363" s="2">
        <f t="shared" si="149"/>
        <v>3</v>
      </c>
      <c r="AX363" s="2">
        <f t="shared" si="150"/>
        <v>1535333333.333333</v>
      </c>
      <c r="AY363" s="2">
        <f t="shared" si="151"/>
        <v>5073999999.999999</v>
      </c>
      <c r="AZ363" s="2">
        <f t="shared" si="152"/>
        <v>3304666666.666666</v>
      </c>
      <c r="BA363" s="2">
        <f t="shared" si="153"/>
        <v>1.1666666666666667</v>
      </c>
      <c r="BB363" s="2">
        <f t="shared" si="154"/>
        <v>0.86861378045075199</v>
      </c>
      <c r="BC363" s="2">
        <v>6.6349999999999998</v>
      </c>
      <c r="BD363" s="2" t="str">
        <f t="shared" si="155"/>
        <v>Same Var</v>
      </c>
      <c r="BE363" s="2">
        <f t="shared" si="156"/>
        <v>3.806051293630909E-2</v>
      </c>
      <c r="BF363" s="2" t="str">
        <f t="shared" si="157"/>
        <v>NS</v>
      </c>
      <c r="BG363" s="2" t="str">
        <f t="shared" si="158"/>
        <v>NS</v>
      </c>
      <c r="BH363" s="2" t="str">
        <f t="shared" si="159"/>
        <v/>
      </c>
      <c r="BI363" s="2" t="str">
        <f t="shared" si="160"/>
        <v/>
      </c>
      <c r="BJ363" s="2" t="str">
        <f t="shared" si="161"/>
        <v/>
      </c>
    </row>
    <row r="364" spans="1:62" x14ac:dyDescent="0.2">
      <c r="A364" s="1" t="s">
        <v>926</v>
      </c>
      <c r="B364" s="27" t="s">
        <v>1207</v>
      </c>
      <c r="C364" s="28">
        <v>39141</v>
      </c>
      <c r="D364" s="7">
        <v>0.70486111111111116</v>
      </c>
      <c r="E364" s="1">
        <v>0.1</v>
      </c>
      <c r="F364" s="1" t="s">
        <v>57</v>
      </c>
      <c r="G364" s="1" t="s">
        <v>1162</v>
      </c>
      <c r="H364" s="27" t="s">
        <v>886</v>
      </c>
      <c r="I364" s="27" t="s">
        <v>887</v>
      </c>
      <c r="J364" s="27" t="s">
        <v>888</v>
      </c>
      <c r="K364" s="2">
        <v>0.75</v>
      </c>
      <c r="L364" s="2">
        <v>0.25</v>
      </c>
      <c r="M364" s="27">
        <v>916000</v>
      </c>
      <c r="N364" s="27">
        <v>911000</v>
      </c>
      <c r="O364" s="27">
        <v>875000</v>
      </c>
      <c r="P364" s="27">
        <v>970000</v>
      </c>
      <c r="Q364" s="29"/>
      <c r="R364" s="29"/>
      <c r="S364" s="29"/>
      <c r="T364" s="29"/>
      <c r="U364" s="29"/>
      <c r="V364" s="29"/>
      <c r="W364" s="29"/>
      <c r="X364" s="29"/>
      <c r="Y364" s="29"/>
      <c r="Z364" s="29"/>
      <c r="AA364" s="29"/>
      <c r="AB364" s="29"/>
      <c r="AC364" s="2">
        <f t="shared" si="135"/>
        <v>918000</v>
      </c>
      <c r="AD364" s="2">
        <f t="shared" si="136"/>
        <v>39183.329788742216</v>
      </c>
      <c r="AE364" s="2">
        <f t="shared" si="137"/>
        <v>4</v>
      </c>
      <c r="AF364" s="27">
        <v>1062000</v>
      </c>
      <c r="AG364" s="27">
        <v>1190000</v>
      </c>
      <c r="AH364" s="27">
        <v>1111000</v>
      </c>
      <c r="AI364" s="27">
        <v>1162000</v>
      </c>
      <c r="AJ364" s="2">
        <f t="shared" si="138"/>
        <v>1131250</v>
      </c>
      <c r="AK364" s="2">
        <f t="shared" si="139"/>
        <v>56576.64417996764</v>
      </c>
      <c r="AL364" s="2">
        <f t="shared" si="140"/>
        <v>4</v>
      </c>
      <c r="AM364" s="2">
        <f t="shared" si="141"/>
        <v>1.03253118500434E+18</v>
      </c>
      <c r="AN364" s="2">
        <f t="shared" si="142"/>
        <v>2.2899407599102998E+17</v>
      </c>
      <c r="AO364" s="2">
        <f t="shared" si="143"/>
        <v>5</v>
      </c>
      <c r="AP364" s="2">
        <f t="shared" si="144"/>
        <v>13.889377300365915</v>
      </c>
      <c r="AQ364" s="2">
        <f t="shared" si="145"/>
        <v>0.72668684380042159</v>
      </c>
      <c r="AR364" s="3" t="str">
        <f t="shared" si="146"/>
        <v>Nontoxic</v>
      </c>
      <c r="AS364" s="2">
        <f t="shared" si="147"/>
        <v>123.22984749455337</v>
      </c>
      <c r="AT364" s="26" t="s">
        <v>884</v>
      </c>
      <c r="AU364" s="4" t="s">
        <v>666</v>
      </c>
      <c r="AV364" s="2">
        <f t="shared" si="148"/>
        <v>3</v>
      </c>
      <c r="AW364" s="2">
        <f t="shared" si="149"/>
        <v>3</v>
      </c>
      <c r="AX364" s="2">
        <f t="shared" si="150"/>
        <v>1535333333.333333</v>
      </c>
      <c r="AY364" s="2">
        <f t="shared" si="151"/>
        <v>3200916666.666666</v>
      </c>
      <c r="AZ364" s="2">
        <f t="shared" si="152"/>
        <v>2368124999.9999995</v>
      </c>
      <c r="BA364" s="2">
        <f t="shared" si="153"/>
        <v>1.1666666666666667</v>
      </c>
      <c r="BB364" s="2">
        <f t="shared" si="154"/>
        <v>0.33946011188590675</v>
      </c>
      <c r="BC364" s="2">
        <v>6.6349999999999998</v>
      </c>
      <c r="BD364" s="2" t="str">
        <f t="shared" si="155"/>
        <v>Same Var</v>
      </c>
      <c r="BE364" s="2">
        <f t="shared" si="156"/>
        <v>4.0670019671695573E-4</v>
      </c>
      <c r="BF364" s="2" t="str">
        <f t="shared" si="157"/>
        <v>NS</v>
      </c>
      <c r="BG364" s="2" t="str">
        <f t="shared" si="158"/>
        <v>NS</v>
      </c>
      <c r="BH364" s="2" t="str">
        <f t="shared" si="159"/>
        <v/>
      </c>
      <c r="BI364" s="2" t="str">
        <f t="shared" si="160"/>
        <v/>
      </c>
      <c r="BJ364" s="2" t="str">
        <f t="shared" si="161"/>
        <v/>
      </c>
    </row>
    <row r="365" spans="1:62" x14ac:dyDescent="0.2">
      <c r="A365" s="1" t="s">
        <v>926</v>
      </c>
      <c r="B365" s="27" t="s">
        <v>988</v>
      </c>
      <c r="C365" s="28">
        <v>39124</v>
      </c>
      <c r="D365" s="7">
        <v>0.43055555555555558</v>
      </c>
      <c r="E365" s="1">
        <v>0.1</v>
      </c>
      <c r="F365" s="1" t="s">
        <v>57</v>
      </c>
      <c r="G365" s="1" t="s">
        <v>996</v>
      </c>
      <c r="H365" s="27" t="s">
        <v>886</v>
      </c>
      <c r="I365" s="27" t="s">
        <v>887</v>
      </c>
      <c r="J365" s="27" t="s">
        <v>888</v>
      </c>
      <c r="K365" s="2">
        <v>0.75</v>
      </c>
      <c r="L365" s="2">
        <v>0.25</v>
      </c>
      <c r="M365" s="27">
        <v>908000</v>
      </c>
      <c r="N365" s="27">
        <v>864000</v>
      </c>
      <c r="O365" s="27">
        <v>946000</v>
      </c>
      <c r="P365" s="27">
        <v>864000</v>
      </c>
      <c r="Q365" s="29"/>
      <c r="R365" s="29"/>
      <c r="S365" s="29"/>
      <c r="T365" s="29"/>
      <c r="U365" s="29"/>
      <c r="V365" s="29"/>
      <c r="W365" s="29"/>
      <c r="X365" s="29"/>
      <c r="Y365" s="29"/>
      <c r="Z365" s="29"/>
      <c r="AA365" s="29"/>
      <c r="AB365" s="29"/>
      <c r="AC365" s="2">
        <f t="shared" si="135"/>
        <v>895500</v>
      </c>
      <c r="AD365" s="2">
        <f t="shared" si="136"/>
        <v>39543.225294184929</v>
      </c>
      <c r="AE365" s="2">
        <f t="shared" si="137"/>
        <v>4</v>
      </c>
      <c r="AF365" s="27">
        <v>1790000</v>
      </c>
      <c r="AG365" s="27">
        <v>1646000</v>
      </c>
      <c r="AH365" s="27">
        <v>1755000</v>
      </c>
      <c r="AI365" s="27">
        <v>1680000</v>
      </c>
      <c r="AJ365" s="2">
        <f t="shared" si="138"/>
        <v>1717750</v>
      </c>
      <c r="AK365" s="2">
        <f t="shared" si="139"/>
        <v>66284.110715414543</v>
      </c>
      <c r="AL365" s="2">
        <f t="shared" si="140"/>
        <v>4</v>
      </c>
      <c r="AM365" s="2">
        <f t="shared" si="141"/>
        <v>1.7378791862250432E+18</v>
      </c>
      <c r="AN365" s="2">
        <f t="shared" si="142"/>
        <v>4.1827509788230611E+17</v>
      </c>
      <c r="AO365" s="2">
        <f t="shared" si="143"/>
        <v>4</v>
      </c>
      <c r="AP365" s="2">
        <f t="shared" si="144"/>
        <v>28.81235024091945</v>
      </c>
      <c r="AQ365" s="2">
        <f t="shared" si="145"/>
        <v>0.74069708411268287</v>
      </c>
      <c r="AR365" s="3" t="str">
        <f t="shared" si="146"/>
        <v>Nontoxic</v>
      </c>
      <c r="AS365" s="2">
        <f t="shared" si="147"/>
        <v>191.82021217197095</v>
      </c>
      <c r="AT365" s="26" t="s">
        <v>884</v>
      </c>
      <c r="AU365" s="4" t="s">
        <v>666</v>
      </c>
      <c r="AV365" s="2">
        <f t="shared" si="148"/>
        <v>3</v>
      </c>
      <c r="AW365" s="2">
        <f t="shared" si="149"/>
        <v>3</v>
      </c>
      <c r="AX365" s="2">
        <f t="shared" si="150"/>
        <v>1563666666.6666667</v>
      </c>
      <c r="AY365" s="2">
        <f t="shared" si="151"/>
        <v>4393583333.333333</v>
      </c>
      <c r="AZ365" s="2">
        <f t="shared" si="152"/>
        <v>2978625000</v>
      </c>
      <c r="BA365" s="2">
        <f t="shared" si="153"/>
        <v>1.1666666666666667</v>
      </c>
      <c r="BB365" s="2">
        <f t="shared" si="154"/>
        <v>0.65762983391775665</v>
      </c>
      <c r="BC365" s="2">
        <v>6.6349999999999998</v>
      </c>
      <c r="BD365" s="2" t="str">
        <f t="shared" si="155"/>
        <v>Same Var</v>
      </c>
      <c r="BE365" s="2">
        <f t="shared" si="156"/>
        <v>3.4852719626769053E-7</v>
      </c>
      <c r="BF365" s="2" t="str">
        <f t="shared" si="157"/>
        <v>NS</v>
      </c>
      <c r="BG365" s="2" t="str">
        <f t="shared" si="158"/>
        <v>NS</v>
      </c>
      <c r="BH365" s="2" t="str">
        <f t="shared" si="159"/>
        <v/>
      </c>
      <c r="BI365" s="2" t="str">
        <f t="shared" si="160"/>
        <v/>
      </c>
      <c r="BJ365" s="2" t="str">
        <f t="shared" si="161"/>
        <v/>
      </c>
    </row>
    <row r="366" spans="1:62" x14ac:dyDescent="0.2">
      <c r="A366" s="1" t="s">
        <v>926</v>
      </c>
      <c r="B366" s="27" t="s">
        <v>1047</v>
      </c>
      <c r="C366" s="28">
        <v>39124</v>
      </c>
      <c r="D366" s="7">
        <v>0.3125</v>
      </c>
      <c r="E366" s="1">
        <v>0.1</v>
      </c>
      <c r="F366" s="1" t="s">
        <v>57</v>
      </c>
      <c r="G366" s="1" t="s">
        <v>996</v>
      </c>
      <c r="H366" s="27" t="s">
        <v>886</v>
      </c>
      <c r="I366" s="27" t="s">
        <v>887</v>
      </c>
      <c r="J366" s="27" t="s">
        <v>888</v>
      </c>
      <c r="K366" s="2">
        <v>0.75</v>
      </c>
      <c r="L366" s="2">
        <v>0.25</v>
      </c>
      <c r="M366" s="27">
        <v>908000</v>
      </c>
      <c r="N366" s="27">
        <v>864000</v>
      </c>
      <c r="O366" s="27">
        <v>946000</v>
      </c>
      <c r="P366" s="27">
        <v>864000</v>
      </c>
      <c r="Q366" s="29"/>
      <c r="R366" s="29"/>
      <c r="S366" s="29"/>
      <c r="T366" s="29"/>
      <c r="U366" s="29"/>
      <c r="V366" s="29"/>
      <c r="W366" s="29"/>
      <c r="X366" s="29"/>
      <c r="Y366" s="29"/>
      <c r="Z366" s="29"/>
      <c r="AA366" s="29"/>
      <c r="AB366" s="29"/>
      <c r="AC366" s="2">
        <f t="shared" si="135"/>
        <v>895500</v>
      </c>
      <c r="AD366" s="2">
        <f t="shared" si="136"/>
        <v>39543.225294184929</v>
      </c>
      <c r="AE366" s="2">
        <f t="shared" si="137"/>
        <v>4</v>
      </c>
      <c r="AF366" s="27">
        <v>1311000</v>
      </c>
      <c r="AG366" s="27">
        <v>1388000</v>
      </c>
      <c r="AH366" s="27">
        <v>1367000</v>
      </c>
      <c r="AI366" s="27">
        <v>1306000</v>
      </c>
      <c r="AJ366" s="2">
        <f t="shared" si="138"/>
        <v>1343000</v>
      </c>
      <c r="AK366" s="2">
        <f t="shared" si="139"/>
        <v>40800.32679607685</v>
      </c>
      <c r="AL366" s="2">
        <f t="shared" si="140"/>
        <v>4</v>
      </c>
      <c r="AM366" s="2">
        <f t="shared" si="141"/>
        <v>4.0456887828233504E+17</v>
      </c>
      <c r="AN366" s="2">
        <f t="shared" si="142"/>
        <v>7.384886046911168E+16</v>
      </c>
      <c r="AO366" s="2">
        <f t="shared" si="143"/>
        <v>5</v>
      </c>
      <c r="AP366" s="2">
        <f t="shared" si="144"/>
        <v>26.620551438976467</v>
      </c>
      <c r="AQ366" s="2">
        <f t="shared" si="145"/>
        <v>0.72668684380042159</v>
      </c>
      <c r="AR366" s="3" t="str">
        <f t="shared" si="146"/>
        <v>Nontoxic</v>
      </c>
      <c r="AS366" s="2">
        <f t="shared" si="147"/>
        <v>149.97208263539923</v>
      </c>
      <c r="AT366" s="26" t="s">
        <v>884</v>
      </c>
      <c r="AU366" s="4" t="s">
        <v>666</v>
      </c>
      <c r="AV366" s="2">
        <f t="shared" si="148"/>
        <v>3</v>
      </c>
      <c r="AW366" s="2">
        <f t="shared" si="149"/>
        <v>3</v>
      </c>
      <c r="AX366" s="2">
        <f t="shared" si="150"/>
        <v>1563666666.6666667</v>
      </c>
      <c r="AY366" s="2">
        <f t="shared" si="151"/>
        <v>1664666666.6666665</v>
      </c>
      <c r="AZ366" s="2">
        <f t="shared" si="152"/>
        <v>1614166666.6666667</v>
      </c>
      <c r="BA366" s="2">
        <f t="shared" si="153"/>
        <v>1.1666666666666667</v>
      </c>
      <c r="BB366" s="2">
        <f t="shared" si="154"/>
        <v>2.5181007277654184E-3</v>
      </c>
      <c r="BC366" s="2">
        <v>6.6349999999999998</v>
      </c>
      <c r="BD366" s="2" t="str">
        <f t="shared" si="155"/>
        <v>Same Var</v>
      </c>
      <c r="BE366" s="2">
        <f t="shared" si="156"/>
        <v>2.0750237514690359E-6</v>
      </c>
      <c r="BF366" s="2" t="str">
        <f t="shared" si="157"/>
        <v>NS</v>
      </c>
      <c r="BG366" s="2" t="str">
        <f t="shared" si="158"/>
        <v>NS</v>
      </c>
      <c r="BH366" s="2" t="str">
        <f t="shared" si="159"/>
        <v/>
      </c>
      <c r="BI366" s="2" t="str">
        <f t="shared" si="160"/>
        <v/>
      </c>
      <c r="BJ366" s="2" t="str">
        <f t="shared" si="161"/>
        <v/>
      </c>
    </row>
    <row r="367" spans="1:62" x14ac:dyDescent="0.2">
      <c r="A367" s="1" t="s">
        <v>926</v>
      </c>
      <c r="B367" s="27" t="s">
        <v>1267</v>
      </c>
      <c r="C367" s="28">
        <v>39124</v>
      </c>
      <c r="D367" s="7">
        <v>0.3888888888888889</v>
      </c>
      <c r="E367" s="1">
        <v>0.1</v>
      </c>
      <c r="F367" s="1" t="s">
        <v>57</v>
      </c>
      <c r="G367" s="1" t="s">
        <v>996</v>
      </c>
      <c r="H367" s="27" t="s">
        <v>886</v>
      </c>
      <c r="I367" s="27" t="s">
        <v>887</v>
      </c>
      <c r="J367" s="27" t="s">
        <v>888</v>
      </c>
      <c r="K367" s="2">
        <v>0.75</v>
      </c>
      <c r="L367" s="2">
        <v>0.25</v>
      </c>
      <c r="M367" s="27">
        <v>908000</v>
      </c>
      <c r="N367" s="27">
        <v>864000</v>
      </c>
      <c r="O367" s="27">
        <v>946000</v>
      </c>
      <c r="P367" s="27">
        <v>864000</v>
      </c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  <c r="AB367" s="29"/>
      <c r="AC367" s="2">
        <f t="shared" si="135"/>
        <v>895500</v>
      </c>
      <c r="AD367" s="2">
        <f t="shared" si="136"/>
        <v>39543.225294184929</v>
      </c>
      <c r="AE367" s="2">
        <f t="shared" si="137"/>
        <v>4</v>
      </c>
      <c r="AF367" s="27">
        <v>1435000</v>
      </c>
      <c r="AG367" s="27">
        <v>1659000</v>
      </c>
      <c r="AH367" s="27">
        <v>1620000</v>
      </c>
      <c r="AI367" s="27">
        <v>1667000</v>
      </c>
      <c r="AJ367" s="2">
        <f t="shared" si="138"/>
        <v>1595250</v>
      </c>
      <c r="AK367" s="2">
        <f t="shared" si="139"/>
        <v>108788.40318097635</v>
      </c>
      <c r="AL367" s="2">
        <f t="shared" si="140"/>
        <v>4</v>
      </c>
      <c r="AM367" s="2">
        <f t="shared" si="141"/>
        <v>1.0103623779975043E+19</v>
      </c>
      <c r="AN367" s="2">
        <f t="shared" si="142"/>
        <v>2.9341433895489725E+18</v>
      </c>
      <c r="AO367" s="2">
        <f t="shared" si="143"/>
        <v>3</v>
      </c>
      <c r="AP367" s="2">
        <f t="shared" si="144"/>
        <v>16.382357084407179</v>
      </c>
      <c r="AQ367" s="2">
        <f t="shared" si="145"/>
        <v>0.76489232840434507</v>
      </c>
      <c r="AR367" s="3" t="str">
        <f t="shared" si="146"/>
        <v>Nontoxic</v>
      </c>
      <c r="AS367" s="2">
        <f t="shared" si="147"/>
        <v>178.14070351758795</v>
      </c>
      <c r="AT367" s="26" t="s">
        <v>884</v>
      </c>
      <c r="AU367" s="4" t="s">
        <v>666</v>
      </c>
      <c r="AV367" s="2">
        <f t="shared" si="148"/>
        <v>3</v>
      </c>
      <c r="AW367" s="2">
        <f t="shared" si="149"/>
        <v>3</v>
      </c>
      <c r="AX367" s="2">
        <f t="shared" si="150"/>
        <v>1563666666.6666667</v>
      </c>
      <c r="AY367" s="2">
        <f t="shared" si="151"/>
        <v>11834916666.666666</v>
      </c>
      <c r="AZ367" s="2">
        <f t="shared" si="152"/>
        <v>6699291666.666667</v>
      </c>
      <c r="BA367" s="2">
        <f t="shared" si="153"/>
        <v>1.1666666666666667</v>
      </c>
      <c r="BB367" s="2">
        <f t="shared" si="154"/>
        <v>2.2780694737861609</v>
      </c>
      <c r="BC367" s="2">
        <v>6.6349999999999998</v>
      </c>
      <c r="BD367" s="2" t="str">
        <f t="shared" si="155"/>
        <v>Same Var</v>
      </c>
      <c r="BE367" s="2">
        <f t="shared" si="156"/>
        <v>9.7214714541262867E-6</v>
      </c>
      <c r="BF367" s="2" t="str">
        <f t="shared" si="157"/>
        <v>NS</v>
      </c>
      <c r="BG367" s="2" t="str">
        <f t="shared" si="158"/>
        <v>NS</v>
      </c>
      <c r="BH367" s="2" t="str">
        <f t="shared" si="159"/>
        <v/>
      </c>
      <c r="BI367" s="2" t="str">
        <f t="shared" si="160"/>
        <v/>
      </c>
      <c r="BJ367" s="2" t="str">
        <f t="shared" si="161"/>
        <v/>
      </c>
    </row>
    <row r="368" spans="1:62" x14ac:dyDescent="0.2">
      <c r="A368" s="1" t="s">
        <v>926</v>
      </c>
      <c r="B368" s="27" t="s">
        <v>1303</v>
      </c>
      <c r="C368" s="28">
        <v>39124</v>
      </c>
      <c r="D368" s="7">
        <v>0.30555555555555558</v>
      </c>
      <c r="E368" s="1">
        <v>0.1</v>
      </c>
      <c r="F368" s="1" t="s">
        <v>57</v>
      </c>
      <c r="G368" s="1" t="s">
        <v>996</v>
      </c>
      <c r="H368" s="27" t="s">
        <v>886</v>
      </c>
      <c r="I368" s="27" t="s">
        <v>887</v>
      </c>
      <c r="J368" s="27" t="s">
        <v>888</v>
      </c>
      <c r="K368" s="2">
        <v>0.75</v>
      </c>
      <c r="L368" s="2">
        <v>0.25</v>
      </c>
      <c r="M368" s="27">
        <v>908000</v>
      </c>
      <c r="N368" s="27">
        <v>864000</v>
      </c>
      <c r="O368" s="27">
        <v>946000</v>
      </c>
      <c r="P368" s="27">
        <v>864000</v>
      </c>
      <c r="Q368" s="29"/>
      <c r="R368" s="29"/>
      <c r="S368" s="29"/>
      <c r="T368" s="29"/>
      <c r="U368" s="29"/>
      <c r="V368" s="29"/>
      <c r="W368" s="29"/>
      <c r="X368" s="29"/>
      <c r="Y368" s="29"/>
      <c r="Z368" s="29"/>
      <c r="AA368" s="29"/>
      <c r="AB368" s="29"/>
      <c r="AC368" s="2">
        <f t="shared" si="135"/>
        <v>895500</v>
      </c>
      <c r="AD368" s="2">
        <f t="shared" si="136"/>
        <v>39543.225294184929</v>
      </c>
      <c r="AE368" s="2">
        <f t="shared" si="137"/>
        <v>4</v>
      </c>
      <c r="AF368" s="27">
        <v>2270000</v>
      </c>
      <c r="AG368" s="27">
        <v>2594000</v>
      </c>
      <c r="AH368" s="27">
        <v>2592000</v>
      </c>
      <c r="AI368" s="27">
        <v>2594000</v>
      </c>
      <c r="AJ368" s="2">
        <f t="shared" si="138"/>
        <v>2512500</v>
      </c>
      <c r="AK368" s="2">
        <f t="shared" si="139"/>
        <v>161669.41578418599</v>
      </c>
      <c r="AL368" s="2">
        <f t="shared" si="140"/>
        <v>4</v>
      </c>
      <c r="AM368" s="2">
        <f t="shared" si="141"/>
        <v>4.5618415582275404E+19</v>
      </c>
      <c r="AN368" s="2">
        <f t="shared" si="142"/>
        <v>1.4248258316487637E+19</v>
      </c>
      <c r="AO368" s="2">
        <f t="shared" si="143"/>
        <v>3</v>
      </c>
      <c r="AP368" s="2">
        <f t="shared" si="144"/>
        <v>22.399547778210611</v>
      </c>
      <c r="AQ368" s="2">
        <f t="shared" si="145"/>
        <v>0.76489232840434507</v>
      </c>
      <c r="AR368" s="3" t="str">
        <f t="shared" si="146"/>
        <v>Nontoxic</v>
      </c>
      <c r="AS368" s="2">
        <f t="shared" si="147"/>
        <v>280.56951423785597</v>
      </c>
      <c r="AT368" s="26" t="s">
        <v>884</v>
      </c>
      <c r="AU368" s="4" t="s">
        <v>666</v>
      </c>
      <c r="AV368" s="2">
        <f t="shared" si="148"/>
        <v>3</v>
      </c>
      <c r="AW368" s="2">
        <f t="shared" si="149"/>
        <v>3</v>
      </c>
      <c r="AX368" s="2">
        <f t="shared" si="150"/>
        <v>1563666666.6666667</v>
      </c>
      <c r="AY368" s="2">
        <f t="shared" si="151"/>
        <v>26137000000.000004</v>
      </c>
      <c r="AZ368" s="2">
        <f t="shared" si="152"/>
        <v>13850333333.333336</v>
      </c>
      <c r="BA368" s="2">
        <f t="shared" si="153"/>
        <v>1.1666666666666667</v>
      </c>
      <c r="BB368" s="2">
        <f t="shared" si="154"/>
        <v>3.9760281612460546</v>
      </c>
      <c r="BC368" s="2">
        <v>6.6349999999999998</v>
      </c>
      <c r="BD368" s="2" t="str">
        <f t="shared" si="155"/>
        <v>Same Var</v>
      </c>
      <c r="BE368" s="2">
        <f t="shared" si="156"/>
        <v>6.0162615720848308E-7</v>
      </c>
      <c r="BF368" s="2" t="str">
        <f t="shared" si="157"/>
        <v>NS</v>
      </c>
      <c r="BG368" s="2" t="str">
        <f t="shared" si="158"/>
        <v>NS</v>
      </c>
      <c r="BH368" s="2" t="str">
        <f t="shared" si="159"/>
        <v/>
      </c>
      <c r="BI368" s="2" t="str">
        <f t="shared" si="160"/>
        <v/>
      </c>
      <c r="BJ368" s="2" t="str">
        <f t="shared" si="161"/>
        <v/>
      </c>
    </row>
    <row r="369" spans="1:62" x14ac:dyDescent="0.2">
      <c r="A369" s="1" t="s">
        <v>142</v>
      </c>
      <c r="B369" s="27" t="s">
        <v>516</v>
      </c>
      <c r="C369" s="28">
        <v>38463</v>
      </c>
      <c r="D369" s="7">
        <v>0.56319444444444444</v>
      </c>
      <c r="E369" s="1">
        <v>0.1</v>
      </c>
      <c r="F369" s="1" t="s">
        <v>57</v>
      </c>
      <c r="G369" s="1" t="s">
        <v>1238</v>
      </c>
      <c r="H369" s="27" t="s">
        <v>886</v>
      </c>
      <c r="I369" s="27" t="s">
        <v>887</v>
      </c>
      <c r="J369" s="27" t="s">
        <v>888</v>
      </c>
      <c r="K369" s="2">
        <v>0.75</v>
      </c>
      <c r="L369" s="2">
        <v>0.25</v>
      </c>
      <c r="M369" s="27">
        <v>1590000</v>
      </c>
      <c r="N369" s="27">
        <v>1670000</v>
      </c>
      <c r="O369" s="27">
        <v>1630000</v>
      </c>
      <c r="P369" s="29"/>
      <c r="Q369" s="29"/>
      <c r="R369" s="29"/>
      <c r="S369" s="29"/>
      <c r="T369" s="29"/>
      <c r="U369" s="29"/>
      <c r="V369" s="29"/>
      <c r="W369" s="29"/>
      <c r="X369" s="29"/>
      <c r="Y369" s="29"/>
      <c r="Z369" s="29"/>
      <c r="AA369" s="29"/>
      <c r="AB369" s="29"/>
      <c r="AC369" s="2">
        <f t="shared" si="135"/>
        <v>1630000</v>
      </c>
      <c r="AD369" s="2">
        <f t="shared" si="136"/>
        <v>40000</v>
      </c>
      <c r="AE369" s="2">
        <f t="shared" si="137"/>
        <v>3</v>
      </c>
      <c r="AF369" s="27">
        <v>2330000</v>
      </c>
      <c r="AG369" s="27">
        <v>2330000</v>
      </c>
      <c r="AH369" s="27">
        <v>2310000</v>
      </c>
      <c r="AI369" s="29"/>
      <c r="AJ369" s="2">
        <f t="shared" si="138"/>
        <v>2323333.3333333335</v>
      </c>
      <c r="AK369" s="2">
        <f t="shared" si="139"/>
        <v>11547.005383792515</v>
      </c>
      <c r="AL369" s="2">
        <f t="shared" si="140"/>
        <v>3</v>
      </c>
      <c r="AM369" s="2">
        <f t="shared" si="141"/>
        <v>1.1864197530864195E+17</v>
      </c>
      <c r="AN369" s="2">
        <f t="shared" si="142"/>
        <v>4.5987654320987656E+16</v>
      </c>
      <c r="AO369" s="2">
        <f t="shared" si="143"/>
        <v>3</v>
      </c>
      <c r="AP369" s="2">
        <f t="shared" si="144"/>
        <v>59.314650994342422</v>
      </c>
      <c r="AQ369" s="2">
        <f t="shared" si="145"/>
        <v>0.76489232840434507</v>
      </c>
      <c r="AR369" s="3" t="str">
        <f t="shared" si="146"/>
        <v>Nontoxic</v>
      </c>
      <c r="AS369" s="2">
        <f t="shared" si="147"/>
        <v>142.5357873210634</v>
      </c>
      <c r="AT369" s="26" t="s">
        <v>884</v>
      </c>
      <c r="AU369" s="4" t="s">
        <v>666</v>
      </c>
      <c r="AV369" s="2">
        <f t="shared" si="148"/>
        <v>2</v>
      </c>
      <c r="AW369" s="2">
        <f t="shared" si="149"/>
        <v>2</v>
      </c>
      <c r="AX369" s="2">
        <f t="shared" si="150"/>
        <v>1600000000</v>
      </c>
      <c r="AY369" s="2">
        <f t="shared" si="151"/>
        <v>133333333.33333333</v>
      </c>
      <c r="AZ369" s="2">
        <f t="shared" si="152"/>
        <v>866666666.66666663</v>
      </c>
      <c r="BA369" s="2">
        <f t="shared" si="153"/>
        <v>1.25</v>
      </c>
      <c r="BB369" s="2">
        <f t="shared" si="154"/>
        <v>2.0139163264242823</v>
      </c>
      <c r="BC369" s="2">
        <v>6.6349999999999998</v>
      </c>
      <c r="BD369" s="2" t="str">
        <f t="shared" si="155"/>
        <v>Same Var</v>
      </c>
      <c r="BE369" s="2">
        <f t="shared" si="156"/>
        <v>4.2993486980436196E-6</v>
      </c>
      <c r="BF369" s="2" t="str">
        <f t="shared" si="157"/>
        <v>NS</v>
      </c>
      <c r="BG369" s="2" t="str">
        <f t="shared" si="158"/>
        <v>NS</v>
      </c>
      <c r="BH369" s="2" t="str">
        <f t="shared" si="159"/>
        <v/>
      </c>
      <c r="BI369" s="2" t="str">
        <f t="shared" si="160"/>
        <v/>
      </c>
      <c r="BJ369" s="2" t="str">
        <f t="shared" si="161"/>
        <v/>
      </c>
    </row>
    <row r="370" spans="1:62" x14ac:dyDescent="0.2">
      <c r="A370" s="1" t="s">
        <v>142</v>
      </c>
      <c r="B370" s="27" t="s">
        <v>529</v>
      </c>
      <c r="C370" s="28">
        <v>38463</v>
      </c>
      <c r="D370" s="7">
        <v>0.49861111111111112</v>
      </c>
      <c r="E370" s="1">
        <v>0.1</v>
      </c>
      <c r="F370" s="1" t="s">
        <v>57</v>
      </c>
      <c r="G370" s="1" t="s">
        <v>1238</v>
      </c>
      <c r="H370" s="27" t="s">
        <v>886</v>
      </c>
      <c r="I370" s="27" t="s">
        <v>887</v>
      </c>
      <c r="J370" s="27" t="s">
        <v>888</v>
      </c>
      <c r="K370" s="2">
        <v>0.75</v>
      </c>
      <c r="L370" s="2">
        <v>0.25</v>
      </c>
      <c r="M370" s="27">
        <v>1590000</v>
      </c>
      <c r="N370" s="27">
        <v>1670000</v>
      </c>
      <c r="O370" s="27">
        <v>1630000</v>
      </c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">
        <f t="shared" si="135"/>
        <v>1630000</v>
      </c>
      <c r="AD370" s="2">
        <f t="shared" si="136"/>
        <v>40000</v>
      </c>
      <c r="AE370" s="2">
        <f t="shared" si="137"/>
        <v>3</v>
      </c>
      <c r="AF370" s="27">
        <v>3530000</v>
      </c>
      <c r="AG370" s="27">
        <v>3500000</v>
      </c>
      <c r="AH370" s="27">
        <v>3570000</v>
      </c>
      <c r="AI370" s="29"/>
      <c r="AJ370" s="2">
        <f t="shared" si="138"/>
        <v>3533333.3333333335</v>
      </c>
      <c r="AK370" s="2">
        <f t="shared" si="139"/>
        <v>35118.845842842464</v>
      </c>
      <c r="AL370" s="2">
        <f t="shared" si="140"/>
        <v>3</v>
      </c>
      <c r="AM370" s="2">
        <f t="shared" si="141"/>
        <v>5.056790123456791E+17</v>
      </c>
      <c r="AN370" s="2">
        <f t="shared" si="142"/>
        <v>1.2950617283950619E+17</v>
      </c>
      <c r="AO370" s="2">
        <f t="shared" si="143"/>
        <v>4</v>
      </c>
      <c r="AP370" s="2">
        <f t="shared" si="144"/>
        <v>86.65625</v>
      </c>
      <c r="AQ370" s="2">
        <f t="shared" si="145"/>
        <v>0.74069708411268287</v>
      </c>
      <c r="AR370" s="3" t="str">
        <f t="shared" si="146"/>
        <v>Nontoxic</v>
      </c>
      <c r="AS370" s="2">
        <f t="shared" si="147"/>
        <v>216.76891615541925</v>
      </c>
      <c r="AT370" s="26" t="s">
        <v>884</v>
      </c>
      <c r="AU370" s="4" t="s">
        <v>666</v>
      </c>
      <c r="AV370" s="2">
        <f t="shared" si="148"/>
        <v>2</v>
      </c>
      <c r="AW370" s="2">
        <f t="shared" si="149"/>
        <v>2</v>
      </c>
      <c r="AX370" s="2">
        <f t="shared" si="150"/>
        <v>1600000000</v>
      </c>
      <c r="AY370" s="2">
        <f t="shared" si="151"/>
        <v>1233333333.3333335</v>
      </c>
      <c r="AZ370" s="2">
        <f t="shared" si="152"/>
        <v>1416666666.6666667</v>
      </c>
      <c r="BA370" s="2">
        <f t="shared" si="153"/>
        <v>1.25</v>
      </c>
      <c r="BB370" s="2">
        <f t="shared" si="154"/>
        <v>2.7022765293804697E-2</v>
      </c>
      <c r="BC370" s="2">
        <v>6.6349999999999998</v>
      </c>
      <c r="BD370" s="2" t="str">
        <f t="shared" si="155"/>
        <v>Same Var</v>
      </c>
      <c r="BE370" s="2">
        <f t="shared" si="156"/>
        <v>2.0354490524083483E-7</v>
      </c>
      <c r="BF370" s="2" t="str">
        <f t="shared" si="157"/>
        <v>NS</v>
      </c>
      <c r="BG370" s="2" t="str">
        <f t="shared" si="158"/>
        <v>NS</v>
      </c>
      <c r="BH370" s="2" t="str">
        <f t="shared" si="159"/>
        <v/>
      </c>
      <c r="BI370" s="2" t="str">
        <f t="shared" si="160"/>
        <v/>
      </c>
      <c r="BJ370" s="2" t="str">
        <f t="shared" si="161"/>
        <v/>
      </c>
    </row>
    <row r="371" spans="1:62" x14ac:dyDescent="0.2">
      <c r="A371" s="1" t="s">
        <v>142</v>
      </c>
      <c r="B371" s="27" t="s">
        <v>1249</v>
      </c>
      <c r="C371" s="28">
        <v>38524</v>
      </c>
      <c r="D371" s="7">
        <v>0.37638888888888888</v>
      </c>
      <c r="E371" s="1">
        <v>0.1</v>
      </c>
      <c r="F371" s="1" t="s">
        <v>57</v>
      </c>
      <c r="G371" s="1" t="s">
        <v>1257</v>
      </c>
      <c r="H371" s="27" t="s">
        <v>886</v>
      </c>
      <c r="I371" s="27" t="s">
        <v>887</v>
      </c>
      <c r="J371" s="27" t="s">
        <v>888</v>
      </c>
      <c r="K371" s="2">
        <v>0.75</v>
      </c>
      <c r="L371" s="2">
        <v>0.25</v>
      </c>
      <c r="M371" s="27">
        <v>1770000</v>
      </c>
      <c r="N371" s="27">
        <v>1730000</v>
      </c>
      <c r="O371" s="27">
        <v>1690000</v>
      </c>
      <c r="P371" s="29"/>
      <c r="Q371" s="29"/>
      <c r="R371" s="29"/>
      <c r="S371" s="29"/>
      <c r="T371" s="29"/>
      <c r="U371" s="29"/>
      <c r="V371" s="29"/>
      <c r="W371" s="29"/>
      <c r="X371" s="29"/>
      <c r="Y371" s="29"/>
      <c r="Z371" s="29"/>
      <c r="AA371" s="29"/>
      <c r="AB371" s="29"/>
      <c r="AC371" s="2">
        <f t="shared" si="135"/>
        <v>1730000</v>
      </c>
      <c r="AD371" s="2">
        <f t="shared" si="136"/>
        <v>40000</v>
      </c>
      <c r="AE371" s="2">
        <f t="shared" si="137"/>
        <v>3</v>
      </c>
      <c r="AF371" s="27">
        <v>1060000</v>
      </c>
      <c r="AG371" s="27">
        <v>1040000</v>
      </c>
      <c r="AH371" s="27">
        <v>866000</v>
      </c>
      <c r="AI371" s="29"/>
      <c r="AJ371" s="2">
        <f t="shared" si="138"/>
        <v>988666.66666666663</v>
      </c>
      <c r="AK371" s="2">
        <f t="shared" si="139"/>
        <v>106702.07745556472</v>
      </c>
      <c r="AL371" s="2">
        <f t="shared" si="140"/>
        <v>3</v>
      </c>
      <c r="AM371" s="2">
        <f t="shared" si="141"/>
        <v>1.676993501234568E+19</v>
      </c>
      <c r="AN371" s="2">
        <f t="shared" si="142"/>
        <v>7.2464341728395059E+18</v>
      </c>
      <c r="AO371" s="2">
        <f t="shared" si="143"/>
        <v>2</v>
      </c>
      <c r="AP371" s="2">
        <f t="shared" si="144"/>
        <v>-4.8260445210914913</v>
      </c>
      <c r="AQ371" s="2">
        <f t="shared" si="145"/>
        <v>0.81649658092772592</v>
      </c>
      <c r="AR371" s="3" t="str">
        <f t="shared" si="146"/>
        <v>Toxic</v>
      </c>
      <c r="AS371" s="2">
        <f t="shared" si="147"/>
        <v>57.148362235067438</v>
      </c>
      <c r="AT371" s="4" t="s">
        <v>663</v>
      </c>
      <c r="AV371" s="2">
        <f t="shared" si="148"/>
        <v>2</v>
      </c>
      <c r="AW371" s="2">
        <f t="shared" si="149"/>
        <v>2</v>
      </c>
      <c r="AX371" s="2">
        <f t="shared" si="150"/>
        <v>1600000000</v>
      </c>
      <c r="AY371" s="2">
        <f t="shared" si="151"/>
        <v>11385333333.333334</v>
      </c>
      <c r="AZ371" s="2">
        <f t="shared" si="152"/>
        <v>6492666666.666667</v>
      </c>
      <c r="BA371" s="2">
        <f t="shared" si="153"/>
        <v>1.25</v>
      </c>
      <c r="BB371" s="2">
        <f t="shared" si="154"/>
        <v>1.3424273009900958</v>
      </c>
      <c r="BC371" s="2">
        <v>6.6349999999999998</v>
      </c>
      <c r="BD371" s="2" t="str">
        <f t="shared" si="155"/>
        <v>Same Var</v>
      </c>
      <c r="BE371" s="2">
        <f t="shared" si="156"/>
        <v>1.7671150618160826E-4</v>
      </c>
      <c r="BF371" s="2" t="str">
        <f t="shared" si="157"/>
        <v>Sig</v>
      </c>
      <c r="BG371" s="2" t="str">
        <f t="shared" si="158"/>
        <v>Sig</v>
      </c>
      <c r="BH371" s="2" t="str">
        <f t="shared" si="159"/>
        <v>Same Var T-test</v>
      </c>
      <c r="BI371" s="2" t="str">
        <f t="shared" si="160"/>
        <v/>
      </c>
      <c r="BJ371" s="2" t="str">
        <f t="shared" si="161"/>
        <v/>
      </c>
    </row>
    <row r="372" spans="1:62" x14ac:dyDescent="0.2">
      <c r="A372" s="1" t="s">
        <v>142</v>
      </c>
      <c r="B372" s="27" t="s">
        <v>1265</v>
      </c>
      <c r="C372" s="28">
        <v>38524</v>
      </c>
      <c r="D372" s="7">
        <v>0.40486111111111112</v>
      </c>
      <c r="E372" s="1">
        <v>0.1</v>
      </c>
      <c r="F372" s="1" t="s">
        <v>57</v>
      </c>
      <c r="G372" s="1" t="s">
        <v>1257</v>
      </c>
      <c r="H372" s="27" t="s">
        <v>886</v>
      </c>
      <c r="I372" s="27" t="s">
        <v>887</v>
      </c>
      <c r="J372" s="27" t="s">
        <v>888</v>
      </c>
      <c r="K372" s="2">
        <v>0.75</v>
      </c>
      <c r="L372" s="2">
        <v>0.25</v>
      </c>
      <c r="M372" s="27">
        <v>1770000</v>
      </c>
      <c r="N372" s="27">
        <v>1730000</v>
      </c>
      <c r="O372" s="27">
        <v>1690000</v>
      </c>
      <c r="P372" s="29"/>
      <c r="Q372" s="29"/>
      <c r="R372" s="29"/>
      <c r="S372" s="29"/>
      <c r="T372" s="29"/>
      <c r="U372" s="29"/>
      <c r="V372" s="29"/>
      <c r="W372" s="29"/>
      <c r="X372" s="29"/>
      <c r="Y372" s="29"/>
      <c r="Z372" s="29"/>
      <c r="AA372" s="29"/>
      <c r="AB372" s="29"/>
      <c r="AC372" s="2">
        <f t="shared" si="135"/>
        <v>1730000</v>
      </c>
      <c r="AD372" s="2">
        <f t="shared" si="136"/>
        <v>40000</v>
      </c>
      <c r="AE372" s="2">
        <f t="shared" si="137"/>
        <v>3</v>
      </c>
      <c r="AF372" s="27">
        <v>1260000</v>
      </c>
      <c r="AG372" s="27">
        <v>1200000</v>
      </c>
      <c r="AH372" s="27">
        <v>1180000</v>
      </c>
      <c r="AI372" s="29"/>
      <c r="AJ372" s="2">
        <f t="shared" si="138"/>
        <v>1213333.3333333333</v>
      </c>
      <c r="AK372" s="2">
        <f t="shared" si="139"/>
        <v>41633.319989322656</v>
      </c>
      <c r="AL372" s="2">
        <f t="shared" si="140"/>
        <v>3</v>
      </c>
      <c r="AM372" s="2">
        <f t="shared" si="141"/>
        <v>7.7049382716049382E+17</v>
      </c>
      <c r="AN372" s="2">
        <f t="shared" si="142"/>
        <v>2.119135802469136E+17</v>
      </c>
      <c r="AO372" s="2">
        <f t="shared" si="143"/>
        <v>4</v>
      </c>
      <c r="AP372" s="2">
        <f t="shared" si="144"/>
        <v>-2.840846949838213</v>
      </c>
      <c r="AQ372" s="2">
        <f t="shared" si="145"/>
        <v>0.74069708411268287</v>
      </c>
      <c r="AR372" s="3" t="str">
        <f t="shared" si="146"/>
        <v>Toxic</v>
      </c>
      <c r="AS372" s="2">
        <f t="shared" si="147"/>
        <v>70.134874759152211</v>
      </c>
      <c r="AT372" s="4" t="s">
        <v>663</v>
      </c>
      <c r="AV372" s="2">
        <f t="shared" si="148"/>
        <v>2</v>
      </c>
      <c r="AW372" s="2">
        <f t="shared" si="149"/>
        <v>2</v>
      </c>
      <c r="AX372" s="2">
        <f t="shared" si="150"/>
        <v>1600000000</v>
      </c>
      <c r="AY372" s="2">
        <f t="shared" si="151"/>
        <v>1733333333.3333335</v>
      </c>
      <c r="AZ372" s="2">
        <f t="shared" si="152"/>
        <v>1666666666.6666667</v>
      </c>
      <c r="BA372" s="2">
        <f t="shared" si="153"/>
        <v>1.25</v>
      </c>
      <c r="BB372" s="2">
        <f t="shared" si="154"/>
        <v>2.5620501871685521E-3</v>
      </c>
      <c r="BC372" s="2">
        <v>6.6349999999999998</v>
      </c>
      <c r="BD372" s="2" t="str">
        <f t="shared" si="155"/>
        <v>Same Var</v>
      </c>
      <c r="BE372" s="2">
        <f t="shared" si="156"/>
        <v>5.056364661475255E-5</v>
      </c>
      <c r="BF372" s="2" t="str">
        <f t="shared" si="157"/>
        <v>Sig</v>
      </c>
      <c r="BG372" s="2" t="str">
        <f t="shared" si="158"/>
        <v>Sig</v>
      </c>
      <c r="BH372" s="2" t="str">
        <f t="shared" si="159"/>
        <v>Same Var T-test</v>
      </c>
      <c r="BI372" s="2" t="str">
        <f t="shared" si="160"/>
        <v/>
      </c>
      <c r="BJ372" s="2" t="str">
        <f t="shared" si="161"/>
        <v/>
      </c>
    </row>
    <row r="373" spans="1:62" x14ac:dyDescent="0.2">
      <c r="A373" s="1" t="s">
        <v>142</v>
      </c>
      <c r="B373" s="27" t="s">
        <v>1266</v>
      </c>
      <c r="C373" s="28">
        <v>38524</v>
      </c>
      <c r="D373" s="7">
        <v>0.43333333333333335</v>
      </c>
      <c r="E373" s="1">
        <v>0.1</v>
      </c>
      <c r="F373" s="1" t="s">
        <v>57</v>
      </c>
      <c r="G373" s="1" t="s">
        <v>1257</v>
      </c>
      <c r="H373" s="27" t="s">
        <v>886</v>
      </c>
      <c r="I373" s="27" t="s">
        <v>887</v>
      </c>
      <c r="J373" s="27" t="s">
        <v>888</v>
      </c>
      <c r="K373" s="2">
        <v>0.75</v>
      </c>
      <c r="L373" s="2">
        <v>0.25</v>
      </c>
      <c r="M373" s="27">
        <v>1770000</v>
      </c>
      <c r="N373" s="27">
        <v>1730000</v>
      </c>
      <c r="O373" s="27">
        <v>1690000</v>
      </c>
      <c r="P373" s="29"/>
      <c r="Q373" s="29"/>
      <c r="R373" s="29"/>
      <c r="S373" s="29"/>
      <c r="T373" s="29"/>
      <c r="U373" s="29"/>
      <c r="V373" s="29"/>
      <c r="W373" s="29"/>
      <c r="X373" s="29"/>
      <c r="Y373" s="29"/>
      <c r="Z373" s="29"/>
      <c r="AA373" s="29"/>
      <c r="AB373" s="29"/>
      <c r="AC373" s="2">
        <f t="shared" si="135"/>
        <v>1730000</v>
      </c>
      <c r="AD373" s="2">
        <f t="shared" si="136"/>
        <v>40000</v>
      </c>
      <c r="AE373" s="2">
        <f t="shared" si="137"/>
        <v>3</v>
      </c>
      <c r="AF373" s="27">
        <v>1530000</v>
      </c>
      <c r="AG373" s="27">
        <v>1490000</v>
      </c>
      <c r="AH373" s="27">
        <v>1490000</v>
      </c>
      <c r="AI373" s="29"/>
      <c r="AJ373" s="2">
        <f t="shared" si="138"/>
        <v>1503333.3333333333</v>
      </c>
      <c r="AK373" s="2">
        <f t="shared" si="139"/>
        <v>23094.01076758503</v>
      </c>
      <c r="AL373" s="2">
        <f t="shared" si="140"/>
        <v>3</v>
      </c>
      <c r="AM373" s="2">
        <f t="shared" si="141"/>
        <v>2.2827160493827162E+17</v>
      </c>
      <c r="AN373" s="2">
        <f t="shared" si="142"/>
        <v>6.0802469135802464E+16</v>
      </c>
      <c r="AO373" s="2">
        <f t="shared" si="143"/>
        <v>4</v>
      </c>
      <c r="AP373" s="2">
        <f t="shared" si="144"/>
        <v>9.4167867180383347</v>
      </c>
      <c r="AQ373" s="2">
        <f t="shared" si="145"/>
        <v>0.74069708411268287</v>
      </c>
      <c r="AR373" s="3" t="str">
        <f t="shared" si="146"/>
        <v>Nontoxic</v>
      </c>
      <c r="AS373" s="2">
        <f t="shared" si="147"/>
        <v>86.897880539499027</v>
      </c>
      <c r="AT373" s="4" t="s">
        <v>664</v>
      </c>
      <c r="AU373" s="4" t="s">
        <v>667</v>
      </c>
      <c r="AV373" s="2">
        <f t="shared" si="148"/>
        <v>2</v>
      </c>
      <c r="AW373" s="2">
        <f t="shared" si="149"/>
        <v>2</v>
      </c>
      <c r="AX373" s="2">
        <f t="shared" si="150"/>
        <v>1600000000</v>
      </c>
      <c r="AY373" s="2">
        <f t="shared" si="151"/>
        <v>533333333.33333331</v>
      </c>
      <c r="AZ373" s="2">
        <f t="shared" si="152"/>
        <v>1066666666.6666666</v>
      </c>
      <c r="BA373" s="2">
        <f t="shared" si="153"/>
        <v>1.25</v>
      </c>
      <c r="BB373" s="2">
        <f t="shared" si="154"/>
        <v>0.46029131592284783</v>
      </c>
      <c r="BC373" s="2">
        <v>6.6349999999999998</v>
      </c>
      <c r="BD373" s="2" t="str">
        <f t="shared" si="155"/>
        <v>Same Var</v>
      </c>
      <c r="BE373" s="2">
        <f t="shared" si="156"/>
        <v>5.252890353946247E-4</v>
      </c>
      <c r="BF373" s="2" t="str">
        <f t="shared" si="157"/>
        <v>Sig</v>
      </c>
      <c r="BG373" s="2" t="str">
        <f t="shared" si="158"/>
        <v>Sig</v>
      </c>
      <c r="BH373" s="2" t="str">
        <f t="shared" si="159"/>
        <v>Wilcoxon</v>
      </c>
      <c r="BI373" s="2" t="str">
        <f t="shared" si="160"/>
        <v/>
      </c>
      <c r="BJ373" s="2" t="str">
        <f t="shared" si="161"/>
        <v>NOECToxicLess25</v>
      </c>
    </row>
    <row r="374" spans="1:62" x14ac:dyDescent="0.2">
      <c r="A374" s="1" t="s">
        <v>142</v>
      </c>
      <c r="B374" s="27" t="s">
        <v>1280</v>
      </c>
      <c r="C374" s="28">
        <v>38524</v>
      </c>
      <c r="D374" s="7">
        <v>0.51111111111111107</v>
      </c>
      <c r="E374" s="1">
        <v>0.1</v>
      </c>
      <c r="F374" s="1" t="s">
        <v>57</v>
      </c>
      <c r="G374" s="1" t="s">
        <v>1257</v>
      </c>
      <c r="H374" s="27" t="s">
        <v>886</v>
      </c>
      <c r="I374" s="27" t="s">
        <v>887</v>
      </c>
      <c r="J374" s="27" t="s">
        <v>888</v>
      </c>
      <c r="K374" s="2">
        <v>0.75</v>
      </c>
      <c r="L374" s="2">
        <v>0.25</v>
      </c>
      <c r="M374" s="27">
        <v>1770000</v>
      </c>
      <c r="N374" s="27">
        <v>1730000</v>
      </c>
      <c r="O374" s="27">
        <v>1690000</v>
      </c>
      <c r="P374" s="29"/>
      <c r="Q374" s="29"/>
      <c r="R374" s="29"/>
      <c r="S374" s="29"/>
      <c r="T374" s="29"/>
      <c r="U374" s="29"/>
      <c r="V374" s="29"/>
      <c r="W374" s="29"/>
      <c r="X374" s="29"/>
      <c r="Y374" s="29"/>
      <c r="Z374" s="29"/>
      <c r="AA374" s="29"/>
      <c r="AB374" s="29"/>
      <c r="AC374" s="2">
        <f t="shared" si="135"/>
        <v>1730000</v>
      </c>
      <c r="AD374" s="2">
        <f t="shared" si="136"/>
        <v>40000</v>
      </c>
      <c r="AE374" s="2">
        <f t="shared" si="137"/>
        <v>3</v>
      </c>
      <c r="AF374" s="27">
        <v>2930000</v>
      </c>
      <c r="AG374" s="27">
        <v>2780000</v>
      </c>
      <c r="AH374" s="27">
        <v>2820000</v>
      </c>
      <c r="AI374" s="29"/>
      <c r="AJ374" s="2">
        <f t="shared" si="138"/>
        <v>2843333.3333333335</v>
      </c>
      <c r="AK374" s="2">
        <f t="shared" si="139"/>
        <v>77674.534651540293</v>
      </c>
      <c r="AL374" s="2">
        <f t="shared" si="140"/>
        <v>3</v>
      </c>
      <c r="AM374" s="2">
        <f t="shared" si="141"/>
        <v>5.3412345679012372E+18</v>
      </c>
      <c r="AN374" s="2">
        <f t="shared" si="142"/>
        <v>2.0672839506172846E+18</v>
      </c>
      <c r="AO374" s="2">
        <f t="shared" si="143"/>
        <v>3</v>
      </c>
      <c r="AP374" s="2">
        <f t="shared" si="144"/>
        <v>32.155276999931253</v>
      </c>
      <c r="AQ374" s="2">
        <f t="shared" si="145"/>
        <v>0.76489232840434507</v>
      </c>
      <c r="AR374" s="3" t="str">
        <f t="shared" si="146"/>
        <v>Nontoxic</v>
      </c>
      <c r="AS374" s="2">
        <f t="shared" si="147"/>
        <v>164.35452793834298</v>
      </c>
      <c r="AT374" s="26" t="s">
        <v>884</v>
      </c>
      <c r="AU374" s="4" t="s">
        <v>666</v>
      </c>
      <c r="AV374" s="2">
        <f t="shared" si="148"/>
        <v>2</v>
      </c>
      <c r="AW374" s="2">
        <f t="shared" si="149"/>
        <v>2</v>
      </c>
      <c r="AX374" s="2">
        <f t="shared" si="150"/>
        <v>1600000000</v>
      </c>
      <c r="AY374" s="2">
        <f t="shared" si="151"/>
        <v>6033333333.333334</v>
      </c>
      <c r="AZ374" s="2">
        <f t="shared" si="152"/>
        <v>3816666666.666667</v>
      </c>
      <c r="BA374" s="2">
        <f t="shared" si="153"/>
        <v>1.25</v>
      </c>
      <c r="BB374" s="2">
        <f t="shared" si="154"/>
        <v>0.65832256610378859</v>
      </c>
      <c r="BC374" s="2">
        <v>6.6349999999999998</v>
      </c>
      <c r="BD374" s="2" t="str">
        <f t="shared" si="155"/>
        <v>Same Var</v>
      </c>
      <c r="BE374" s="2">
        <f t="shared" si="156"/>
        <v>1.2470567081677907E-5</v>
      </c>
      <c r="BF374" s="2" t="str">
        <f t="shared" si="157"/>
        <v>NS</v>
      </c>
      <c r="BG374" s="2" t="str">
        <f t="shared" si="158"/>
        <v>NS</v>
      </c>
      <c r="BH374" s="2" t="str">
        <f t="shared" si="159"/>
        <v/>
      </c>
      <c r="BI374" s="2" t="str">
        <f t="shared" si="160"/>
        <v/>
      </c>
      <c r="BJ374" s="2" t="str">
        <f t="shared" si="161"/>
        <v/>
      </c>
    </row>
    <row r="375" spans="1:62" x14ac:dyDescent="0.2">
      <c r="A375" s="1" t="s">
        <v>142</v>
      </c>
      <c r="B375" s="27" t="s">
        <v>1281</v>
      </c>
      <c r="C375" s="28">
        <v>38524</v>
      </c>
      <c r="D375" s="7">
        <v>0.55277777777777781</v>
      </c>
      <c r="E375" s="1">
        <v>0.1</v>
      </c>
      <c r="F375" s="1" t="s">
        <v>57</v>
      </c>
      <c r="G375" s="1" t="s">
        <v>1257</v>
      </c>
      <c r="H375" s="27" t="s">
        <v>886</v>
      </c>
      <c r="I375" s="27" t="s">
        <v>887</v>
      </c>
      <c r="J375" s="27" t="s">
        <v>888</v>
      </c>
      <c r="K375" s="2">
        <v>0.75</v>
      </c>
      <c r="L375" s="2">
        <v>0.25</v>
      </c>
      <c r="M375" s="27">
        <v>1770000</v>
      </c>
      <c r="N375" s="27">
        <v>1730000</v>
      </c>
      <c r="O375" s="27">
        <v>1690000</v>
      </c>
      <c r="P375" s="29"/>
      <c r="Q375" s="29"/>
      <c r="R375" s="29"/>
      <c r="S375" s="29"/>
      <c r="T375" s="29"/>
      <c r="U375" s="29"/>
      <c r="V375" s="29"/>
      <c r="W375" s="29"/>
      <c r="X375" s="29"/>
      <c r="Y375" s="29"/>
      <c r="Z375" s="29"/>
      <c r="AA375" s="29"/>
      <c r="AB375" s="29"/>
      <c r="AC375" s="2">
        <f t="shared" si="135"/>
        <v>1730000</v>
      </c>
      <c r="AD375" s="2">
        <f t="shared" si="136"/>
        <v>40000</v>
      </c>
      <c r="AE375" s="2">
        <f t="shared" si="137"/>
        <v>3</v>
      </c>
      <c r="AF375" s="27">
        <v>3260000</v>
      </c>
      <c r="AG375" s="27">
        <v>3570000</v>
      </c>
      <c r="AH375" s="27">
        <v>3530000</v>
      </c>
      <c r="AI375" s="29"/>
      <c r="AJ375" s="2">
        <f t="shared" si="138"/>
        <v>3453333.3333333335</v>
      </c>
      <c r="AK375" s="2">
        <f t="shared" si="139"/>
        <v>168621.86493255652</v>
      </c>
      <c r="AL375" s="2">
        <f t="shared" si="140"/>
        <v>3</v>
      </c>
      <c r="AM375" s="2">
        <f t="shared" si="141"/>
        <v>9.5604938271604949E+19</v>
      </c>
      <c r="AN375" s="2">
        <f t="shared" si="142"/>
        <v>4.4959135802469147E+19</v>
      </c>
      <c r="AO375" s="2">
        <f t="shared" si="143"/>
        <v>2</v>
      </c>
      <c r="AP375" s="2">
        <f t="shared" si="144"/>
        <v>21.801938052405092</v>
      </c>
      <c r="AQ375" s="2">
        <f t="shared" si="145"/>
        <v>0.81649658092772592</v>
      </c>
      <c r="AR375" s="3" t="str">
        <f t="shared" si="146"/>
        <v>Nontoxic</v>
      </c>
      <c r="AS375" s="2">
        <f t="shared" si="147"/>
        <v>199.61464354527939</v>
      </c>
      <c r="AT375" s="26" t="s">
        <v>884</v>
      </c>
      <c r="AU375" s="4" t="s">
        <v>666</v>
      </c>
      <c r="AV375" s="2">
        <f t="shared" si="148"/>
        <v>2</v>
      </c>
      <c r="AW375" s="2">
        <f t="shared" si="149"/>
        <v>2</v>
      </c>
      <c r="AX375" s="2">
        <f t="shared" si="150"/>
        <v>1600000000</v>
      </c>
      <c r="AY375" s="2">
        <f t="shared" si="151"/>
        <v>28433333333.333336</v>
      </c>
      <c r="AZ375" s="2">
        <f t="shared" si="152"/>
        <v>15016666666.666668</v>
      </c>
      <c r="BA375" s="2">
        <f t="shared" si="153"/>
        <v>1.25</v>
      </c>
      <c r="BB375" s="2">
        <f t="shared" si="154"/>
        <v>2.5612089531155449</v>
      </c>
      <c r="BC375" s="2">
        <v>6.6349999999999998</v>
      </c>
      <c r="BD375" s="2" t="str">
        <f t="shared" si="155"/>
        <v>Same Var</v>
      </c>
      <c r="BE375" s="2">
        <f t="shared" si="156"/>
        <v>3.3335844626889092E-5</v>
      </c>
      <c r="BF375" s="2" t="str">
        <f t="shared" si="157"/>
        <v>NS</v>
      </c>
      <c r="BG375" s="2" t="str">
        <f t="shared" si="158"/>
        <v>NS</v>
      </c>
      <c r="BH375" s="2" t="str">
        <f t="shared" si="159"/>
        <v/>
      </c>
      <c r="BI375" s="2" t="str">
        <f t="shared" si="160"/>
        <v/>
      </c>
      <c r="BJ375" s="2" t="str">
        <f t="shared" si="161"/>
        <v/>
      </c>
    </row>
    <row r="376" spans="1:62" x14ac:dyDescent="0.2">
      <c r="A376" s="1" t="s">
        <v>142</v>
      </c>
      <c r="B376" s="27" t="s">
        <v>482</v>
      </c>
      <c r="C376" s="28">
        <v>39065</v>
      </c>
      <c r="D376" s="7">
        <v>0.48958333333333331</v>
      </c>
      <c r="E376" s="1">
        <v>0.1</v>
      </c>
      <c r="F376" s="1" t="s">
        <v>57</v>
      </c>
      <c r="G376" s="1" t="s">
        <v>1111</v>
      </c>
      <c r="H376" s="27" t="s">
        <v>886</v>
      </c>
      <c r="I376" s="27" t="s">
        <v>887</v>
      </c>
      <c r="J376" s="27" t="s">
        <v>888</v>
      </c>
      <c r="K376" s="2">
        <v>0.75</v>
      </c>
      <c r="L376" s="2">
        <v>0.25</v>
      </c>
      <c r="M376" s="27">
        <v>1950000</v>
      </c>
      <c r="N376" s="27">
        <v>1990000</v>
      </c>
      <c r="O376" s="27">
        <v>2030000</v>
      </c>
      <c r="P376" s="29"/>
      <c r="Q376" s="29"/>
      <c r="R376" s="29"/>
      <c r="S376" s="29"/>
      <c r="T376" s="29"/>
      <c r="U376" s="29"/>
      <c r="V376" s="29"/>
      <c r="W376" s="29"/>
      <c r="X376" s="29"/>
      <c r="Y376" s="29"/>
      <c r="Z376" s="29"/>
      <c r="AA376" s="29"/>
      <c r="AB376" s="29"/>
      <c r="AC376" s="2">
        <f t="shared" si="135"/>
        <v>1990000</v>
      </c>
      <c r="AD376" s="2">
        <f t="shared" si="136"/>
        <v>40000</v>
      </c>
      <c r="AE376" s="2">
        <f t="shared" si="137"/>
        <v>3</v>
      </c>
      <c r="AF376" s="27">
        <v>5460000</v>
      </c>
      <c r="AG376" s="27">
        <v>4890000</v>
      </c>
      <c r="AH376" s="27">
        <v>5570000</v>
      </c>
      <c r="AI376" s="29"/>
      <c r="AJ376" s="2">
        <f t="shared" si="138"/>
        <v>5306666.666666667</v>
      </c>
      <c r="AK376" s="2">
        <f t="shared" si="139"/>
        <v>365011.4153466071</v>
      </c>
      <c r="AL376" s="2">
        <f t="shared" si="140"/>
        <v>3</v>
      </c>
      <c r="AM376" s="2">
        <f t="shared" si="141"/>
        <v>1.999083456790123E+21</v>
      </c>
      <c r="AN376" s="2">
        <f t="shared" si="142"/>
        <v>9.8621839506172818E+20</v>
      </c>
      <c r="AO376" s="2">
        <f t="shared" si="143"/>
        <v>2</v>
      </c>
      <c r="AP376" s="2">
        <f t="shared" si="144"/>
        <v>18.038147549647743</v>
      </c>
      <c r="AQ376" s="2">
        <f t="shared" si="145"/>
        <v>0.81649658092772592</v>
      </c>
      <c r="AR376" s="3" t="str">
        <f t="shared" si="146"/>
        <v>Nontoxic</v>
      </c>
      <c r="AS376" s="2">
        <f t="shared" si="147"/>
        <v>266.66666666666669</v>
      </c>
      <c r="AT376" s="26" t="s">
        <v>884</v>
      </c>
      <c r="AU376" s="4" t="s">
        <v>666</v>
      </c>
      <c r="AV376" s="2">
        <f t="shared" si="148"/>
        <v>2</v>
      </c>
      <c r="AW376" s="2">
        <f t="shared" si="149"/>
        <v>2</v>
      </c>
      <c r="AX376" s="2">
        <f t="shared" si="150"/>
        <v>1600000000</v>
      </c>
      <c r="AY376" s="2">
        <f t="shared" si="151"/>
        <v>133233333333.33333</v>
      </c>
      <c r="AZ376" s="2">
        <f t="shared" si="152"/>
        <v>67416666666.666664</v>
      </c>
      <c r="BA376" s="2">
        <f t="shared" si="153"/>
        <v>1.25</v>
      </c>
      <c r="BB376" s="2">
        <f t="shared" si="154"/>
        <v>4.8954862851937264</v>
      </c>
      <c r="BC376" s="2">
        <v>6.6349999999999998</v>
      </c>
      <c r="BD376" s="2" t="str">
        <f t="shared" si="155"/>
        <v>Same Var</v>
      </c>
      <c r="BE376" s="2">
        <f t="shared" si="156"/>
        <v>4.8744786062464082E-5</v>
      </c>
      <c r="BF376" s="2" t="str">
        <f t="shared" si="157"/>
        <v>NS</v>
      </c>
      <c r="BG376" s="2" t="str">
        <f t="shared" si="158"/>
        <v>NS</v>
      </c>
      <c r="BH376" s="2" t="str">
        <f t="shared" si="159"/>
        <v/>
      </c>
      <c r="BI376" s="2" t="str">
        <f t="shared" si="160"/>
        <v/>
      </c>
      <c r="BJ376" s="2" t="str">
        <f t="shared" si="161"/>
        <v/>
      </c>
    </row>
    <row r="377" spans="1:62" x14ac:dyDescent="0.2">
      <c r="A377" s="1" t="s">
        <v>142</v>
      </c>
      <c r="B377" s="27" t="s">
        <v>504</v>
      </c>
      <c r="C377" s="28">
        <v>39065</v>
      </c>
      <c r="D377" s="7">
        <v>0.34097222222222223</v>
      </c>
      <c r="E377" s="1">
        <v>0.1</v>
      </c>
      <c r="F377" s="1" t="s">
        <v>57</v>
      </c>
      <c r="G377" s="1" t="s">
        <v>1111</v>
      </c>
      <c r="H377" s="27" t="s">
        <v>886</v>
      </c>
      <c r="I377" s="27" t="s">
        <v>887</v>
      </c>
      <c r="J377" s="27" t="s">
        <v>888</v>
      </c>
      <c r="K377" s="2">
        <v>0.75</v>
      </c>
      <c r="L377" s="2">
        <v>0.25</v>
      </c>
      <c r="M377" s="27">
        <v>1950000</v>
      </c>
      <c r="N377" s="27">
        <v>1990000</v>
      </c>
      <c r="O377" s="27">
        <v>2030000</v>
      </c>
      <c r="P377" s="29"/>
      <c r="Q377" s="29"/>
      <c r="R377" s="29"/>
      <c r="S377" s="29"/>
      <c r="T377" s="29"/>
      <c r="U377" s="29"/>
      <c r="V377" s="29"/>
      <c r="W377" s="29"/>
      <c r="X377" s="29"/>
      <c r="Y377" s="29"/>
      <c r="Z377" s="29"/>
      <c r="AA377" s="29"/>
      <c r="AB377" s="29"/>
      <c r="AC377" s="2">
        <f t="shared" si="135"/>
        <v>1990000</v>
      </c>
      <c r="AD377" s="2">
        <f t="shared" si="136"/>
        <v>40000</v>
      </c>
      <c r="AE377" s="2">
        <f t="shared" si="137"/>
        <v>3</v>
      </c>
      <c r="AF377" s="27">
        <v>2500000</v>
      </c>
      <c r="AG377" s="27">
        <v>2480000</v>
      </c>
      <c r="AH377" s="27">
        <v>2580000</v>
      </c>
      <c r="AI377" s="29"/>
      <c r="AJ377" s="2">
        <f t="shared" si="138"/>
        <v>2520000</v>
      </c>
      <c r="AK377" s="2">
        <f t="shared" si="139"/>
        <v>52915.02622129181</v>
      </c>
      <c r="AL377" s="2">
        <f t="shared" si="140"/>
        <v>3</v>
      </c>
      <c r="AM377" s="2">
        <f t="shared" si="141"/>
        <v>1.5211111111111114E+18</v>
      </c>
      <c r="AN377" s="2">
        <f t="shared" si="142"/>
        <v>4.8055555555555558E+17</v>
      </c>
      <c r="AO377" s="2">
        <f t="shared" si="143"/>
        <v>3</v>
      </c>
      <c r="AP377" s="2">
        <f t="shared" si="144"/>
        <v>29.257795219070779</v>
      </c>
      <c r="AQ377" s="2">
        <f t="shared" si="145"/>
        <v>0.76489232840434507</v>
      </c>
      <c r="AR377" s="3" t="str">
        <f t="shared" si="146"/>
        <v>Nontoxic</v>
      </c>
      <c r="AS377" s="2">
        <f t="shared" si="147"/>
        <v>126.63316582914572</v>
      </c>
      <c r="AT377" s="26" t="s">
        <v>884</v>
      </c>
      <c r="AU377" s="4" t="s">
        <v>666</v>
      </c>
      <c r="AV377" s="2">
        <f t="shared" si="148"/>
        <v>2</v>
      </c>
      <c r="AW377" s="2">
        <f t="shared" si="149"/>
        <v>2</v>
      </c>
      <c r="AX377" s="2">
        <f t="shared" si="150"/>
        <v>1600000000</v>
      </c>
      <c r="AY377" s="2">
        <f t="shared" si="151"/>
        <v>2800000000</v>
      </c>
      <c r="AZ377" s="2">
        <f t="shared" si="152"/>
        <v>2200000000</v>
      </c>
      <c r="BA377" s="2">
        <f t="shared" si="153"/>
        <v>1.25</v>
      </c>
      <c r="BB377" s="2">
        <f t="shared" si="154"/>
        <v>0.12366667888263691</v>
      </c>
      <c r="BC377" s="2">
        <v>6.6349999999999998</v>
      </c>
      <c r="BD377" s="2" t="str">
        <f t="shared" si="155"/>
        <v>Same Var</v>
      </c>
      <c r="BE377" s="2">
        <f t="shared" si="156"/>
        <v>7.9015560076123488E-5</v>
      </c>
      <c r="BF377" s="2" t="str">
        <f t="shared" si="157"/>
        <v>NS</v>
      </c>
      <c r="BG377" s="2" t="str">
        <f t="shared" si="158"/>
        <v>NS</v>
      </c>
      <c r="BH377" s="2" t="str">
        <f t="shared" si="159"/>
        <v/>
      </c>
      <c r="BI377" s="2" t="str">
        <f t="shared" si="160"/>
        <v/>
      </c>
      <c r="BJ377" s="2" t="str">
        <f t="shared" si="161"/>
        <v/>
      </c>
    </row>
    <row r="378" spans="1:62" x14ac:dyDescent="0.2">
      <c r="A378" s="1" t="s">
        <v>142</v>
      </c>
      <c r="B378" s="27" t="s">
        <v>516</v>
      </c>
      <c r="C378" s="28">
        <v>39065</v>
      </c>
      <c r="D378" s="7">
        <v>0.57499999999999996</v>
      </c>
      <c r="E378" s="1">
        <v>0.1</v>
      </c>
      <c r="F378" s="1" t="s">
        <v>57</v>
      </c>
      <c r="G378" s="1" t="s">
        <v>1111</v>
      </c>
      <c r="H378" s="27" t="s">
        <v>886</v>
      </c>
      <c r="I378" s="27" t="s">
        <v>887</v>
      </c>
      <c r="J378" s="27" t="s">
        <v>888</v>
      </c>
      <c r="K378" s="2">
        <v>0.75</v>
      </c>
      <c r="L378" s="2">
        <v>0.25</v>
      </c>
      <c r="M378" s="27">
        <v>1950000</v>
      </c>
      <c r="N378" s="27">
        <v>1990000</v>
      </c>
      <c r="O378" s="27">
        <v>2030000</v>
      </c>
      <c r="P378" s="29"/>
      <c r="Q378" s="29"/>
      <c r="R378" s="29"/>
      <c r="S378" s="29"/>
      <c r="T378" s="29"/>
      <c r="U378" s="29"/>
      <c r="V378" s="29"/>
      <c r="W378" s="29"/>
      <c r="X378" s="29"/>
      <c r="Y378" s="29"/>
      <c r="Z378" s="29"/>
      <c r="AA378" s="29"/>
      <c r="AB378" s="29"/>
      <c r="AC378" s="2">
        <f t="shared" si="135"/>
        <v>1990000</v>
      </c>
      <c r="AD378" s="2">
        <f t="shared" si="136"/>
        <v>40000</v>
      </c>
      <c r="AE378" s="2">
        <f t="shared" si="137"/>
        <v>3</v>
      </c>
      <c r="AF378" s="27">
        <v>4520000</v>
      </c>
      <c r="AG378" s="27">
        <v>4690000</v>
      </c>
      <c r="AH378" s="27">
        <v>4240000</v>
      </c>
      <c r="AI378" s="29"/>
      <c r="AJ378" s="2">
        <f t="shared" si="138"/>
        <v>4483333.333333333</v>
      </c>
      <c r="AK378" s="2">
        <f t="shared" si="139"/>
        <v>227229.69289539018</v>
      </c>
      <c r="AL378" s="2">
        <f t="shared" si="140"/>
        <v>3</v>
      </c>
      <c r="AM378" s="2">
        <f t="shared" si="141"/>
        <v>3.0663901234567899E+20</v>
      </c>
      <c r="AN378" s="2">
        <f t="shared" si="142"/>
        <v>1.4815617283950615E+20</v>
      </c>
      <c r="AO378" s="2">
        <f t="shared" si="143"/>
        <v>2</v>
      </c>
      <c r="AP378" s="2">
        <f t="shared" si="144"/>
        <v>22.60140098443879</v>
      </c>
      <c r="AQ378" s="2">
        <f t="shared" si="145"/>
        <v>0.81649658092772592</v>
      </c>
      <c r="AR378" s="3" t="str">
        <f t="shared" si="146"/>
        <v>Nontoxic</v>
      </c>
      <c r="AS378" s="2">
        <f t="shared" si="147"/>
        <v>225.29313232830819</v>
      </c>
      <c r="AT378" s="26" t="s">
        <v>884</v>
      </c>
      <c r="AU378" s="4" t="s">
        <v>666</v>
      </c>
      <c r="AV378" s="2">
        <f t="shared" si="148"/>
        <v>2</v>
      </c>
      <c r="AW378" s="2">
        <f t="shared" si="149"/>
        <v>2</v>
      </c>
      <c r="AX378" s="2">
        <f t="shared" si="150"/>
        <v>1600000000</v>
      </c>
      <c r="AY378" s="2">
        <f t="shared" si="151"/>
        <v>51633333333.333336</v>
      </c>
      <c r="AZ378" s="2">
        <f t="shared" si="152"/>
        <v>26616666666.666668</v>
      </c>
      <c r="BA378" s="2">
        <f t="shared" si="153"/>
        <v>1.25</v>
      </c>
      <c r="BB378" s="2">
        <f t="shared" si="154"/>
        <v>3.4382465343766055</v>
      </c>
      <c r="BC378" s="2">
        <v>6.6349999999999998</v>
      </c>
      <c r="BD378" s="2" t="str">
        <f t="shared" si="155"/>
        <v>Same Var</v>
      </c>
      <c r="BE378" s="2">
        <f t="shared" si="156"/>
        <v>2.3983109298993712E-5</v>
      </c>
      <c r="BF378" s="2" t="str">
        <f t="shared" si="157"/>
        <v>NS</v>
      </c>
      <c r="BG378" s="2" t="str">
        <f t="shared" si="158"/>
        <v>NS</v>
      </c>
      <c r="BH378" s="2" t="str">
        <f t="shared" si="159"/>
        <v/>
      </c>
      <c r="BI378" s="2" t="str">
        <f t="shared" si="160"/>
        <v/>
      </c>
      <c r="BJ378" s="2" t="str">
        <f t="shared" si="161"/>
        <v/>
      </c>
    </row>
    <row r="379" spans="1:62" x14ac:dyDescent="0.2">
      <c r="A379" s="1" t="s">
        <v>142</v>
      </c>
      <c r="B379" s="27" t="s">
        <v>529</v>
      </c>
      <c r="C379" s="28">
        <v>39065</v>
      </c>
      <c r="D379" s="7">
        <v>0.50902777777777775</v>
      </c>
      <c r="E379" s="1">
        <v>0.1</v>
      </c>
      <c r="F379" s="1" t="s">
        <v>57</v>
      </c>
      <c r="G379" s="1" t="s">
        <v>1111</v>
      </c>
      <c r="H379" s="27" t="s">
        <v>886</v>
      </c>
      <c r="I379" s="27" t="s">
        <v>887</v>
      </c>
      <c r="J379" s="27" t="s">
        <v>888</v>
      </c>
      <c r="K379" s="2">
        <v>0.75</v>
      </c>
      <c r="L379" s="2">
        <v>0.25</v>
      </c>
      <c r="M379" s="27">
        <v>1950000</v>
      </c>
      <c r="N379" s="27">
        <v>1990000</v>
      </c>
      <c r="O379" s="27">
        <v>2030000</v>
      </c>
      <c r="P379" s="29"/>
      <c r="Q379" s="29"/>
      <c r="R379" s="29"/>
      <c r="S379" s="29"/>
      <c r="T379" s="29"/>
      <c r="U379" s="29"/>
      <c r="V379" s="29"/>
      <c r="W379" s="29"/>
      <c r="X379" s="29"/>
      <c r="Y379" s="29"/>
      <c r="Z379" s="29"/>
      <c r="AA379" s="29"/>
      <c r="AB379" s="29"/>
      <c r="AC379" s="2">
        <f t="shared" si="135"/>
        <v>1990000</v>
      </c>
      <c r="AD379" s="2">
        <f t="shared" si="136"/>
        <v>40000</v>
      </c>
      <c r="AE379" s="2">
        <f t="shared" si="137"/>
        <v>3</v>
      </c>
      <c r="AF379" s="27">
        <v>4670000</v>
      </c>
      <c r="AG379" s="27">
        <v>5170000</v>
      </c>
      <c r="AH379" s="27">
        <v>4840000</v>
      </c>
      <c r="AI379" s="29"/>
      <c r="AJ379" s="2">
        <f t="shared" si="138"/>
        <v>4893333.333333333</v>
      </c>
      <c r="AK379" s="2">
        <f t="shared" si="139"/>
        <v>254230.86620891126</v>
      </c>
      <c r="AL379" s="2">
        <f t="shared" si="140"/>
        <v>3</v>
      </c>
      <c r="AM379" s="2">
        <f t="shared" si="141"/>
        <v>4.7717975308641986E+20</v>
      </c>
      <c r="AN379" s="2">
        <f t="shared" si="142"/>
        <v>2.3212654320987659E+20</v>
      </c>
      <c r="AO379" s="2">
        <f t="shared" si="143"/>
        <v>2</v>
      </c>
      <c r="AP379" s="2">
        <f t="shared" si="144"/>
        <v>23.00990611674732</v>
      </c>
      <c r="AQ379" s="2">
        <f t="shared" si="145"/>
        <v>0.81649658092772592</v>
      </c>
      <c r="AR379" s="3" t="str">
        <f t="shared" si="146"/>
        <v>Nontoxic</v>
      </c>
      <c r="AS379" s="2">
        <f t="shared" si="147"/>
        <v>245.89614740368506</v>
      </c>
      <c r="AT379" s="26" t="s">
        <v>884</v>
      </c>
      <c r="AU379" s="4" t="s">
        <v>666</v>
      </c>
      <c r="AV379" s="2">
        <f t="shared" si="148"/>
        <v>2</v>
      </c>
      <c r="AW379" s="2">
        <f t="shared" si="149"/>
        <v>2</v>
      </c>
      <c r="AX379" s="2">
        <f t="shared" si="150"/>
        <v>1600000000</v>
      </c>
      <c r="AY379" s="2">
        <f t="shared" si="151"/>
        <v>64633333333.333336</v>
      </c>
      <c r="AZ379" s="2">
        <f t="shared" si="152"/>
        <v>33116666666.666668</v>
      </c>
      <c r="BA379" s="2">
        <f t="shared" si="153"/>
        <v>1.25</v>
      </c>
      <c r="BB379" s="2">
        <f t="shared" si="154"/>
        <v>3.7781431325331254</v>
      </c>
      <c r="BC379" s="2">
        <v>6.6349999999999998</v>
      </c>
      <c r="BD379" s="2" t="str">
        <f t="shared" si="155"/>
        <v>Same Var</v>
      </c>
      <c r="BE379" s="2">
        <f t="shared" si="156"/>
        <v>2.0225484859882353E-5</v>
      </c>
      <c r="BF379" s="2" t="str">
        <f t="shared" si="157"/>
        <v>NS</v>
      </c>
      <c r="BG379" s="2" t="str">
        <f t="shared" si="158"/>
        <v>NS</v>
      </c>
      <c r="BH379" s="2" t="str">
        <f t="shared" si="159"/>
        <v/>
      </c>
      <c r="BI379" s="2" t="str">
        <f t="shared" si="160"/>
        <v/>
      </c>
      <c r="BJ379" s="2" t="str">
        <f t="shared" si="161"/>
        <v/>
      </c>
    </row>
    <row r="380" spans="1:62" x14ac:dyDescent="0.2">
      <c r="A380" s="1" t="s">
        <v>926</v>
      </c>
      <c r="B380" s="27" t="s">
        <v>1126</v>
      </c>
      <c r="C380" s="28">
        <v>38937</v>
      </c>
      <c r="D380" s="7">
        <v>0.625</v>
      </c>
      <c r="E380" s="1">
        <v>0.1</v>
      </c>
      <c r="F380" s="1" t="s">
        <v>57</v>
      </c>
      <c r="G380" s="1" t="s">
        <v>1129</v>
      </c>
      <c r="H380" s="27" t="s">
        <v>886</v>
      </c>
      <c r="I380" s="27" t="s">
        <v>887</v>
      </c>
      <c r="J380" s="27" t="s">
        <v>888</v>
      </c>
      <c r="K380" s="2">
        <v>0.75</v>
      </c>
      <c r="L380" s="2">
        <v>0.25</v>
      </c>
      <c r="M380" s="27">
        <v>346000</v>
      </c>
      <c r="N380" s="27">
        <v>303000</v>
      </c>
      <c r="O380" s="27">
        <v>296000</v>
      </c>
      <c r="P380" s="27">
        <v>382000</v>
      </c>
      <c r="Q380" s="29"/>
      <c r="R380" s="29"/>
      <c r="S380" s="29"/>
      <c r="T380" s="29"/>
      <c r="U380" s="29"/>
      <c r="V380" s="29"/>
      <c r="W380" s="29"/>
      <c r="X380" s="29"/>
      <c r="Y380" s="29"/>
      <c r="Z380" s="29"/>
      <c r="AA380" s="29"/>
      <c r="AB380" s="29"/>
      <c r="AC380" s="2">
        <f t="shared" si="135"/>
        <v>331750</v>
      </c>
      <c r="AD380" s="2">
        <f t="shared" si="136"/>
        <v>40136.226363058435</v>
      </c>
      <c r="AE380" s="2">
        <f t="shared" si="137"/>
        <v>4</v>
      </c>
      <c r="AF380" s="27">
        <v>1323000</v>
      </c>
      <c r="AG380" s="27">
        <v>1720000</v>
      </c>
      <c r="AH380" s="27">
        <v>1757000</v>
      </c>
      <c r="AI380" s="27">
        <v>1798000</v>
      </c>
      <c r="AJ380" s="2">
        <f t="shared" si="138"/>
        <v>1649500</v>
      </c>
      <c r="AK380" s="2">
        <f t="shared" si="139"/>
        <v>219985.60558969912</v>
      </c>
      <c r="AL380" s="2">
        <f t="shared" si="140"/>
        <v>4</v>
      </c>
      <c r="AM380" s="2">
        <f t="shared" si="141"/>
        <v>1.5190443743721682E+20</v>
      </c>
      <c r="AN380" s="2">
        <f t="shared" si="142"/>
        <v>4.8807668005764981E+19</v>
      </c>
      <c r="AO380" s="2">
        <f t="shared" si="143"/>
        <v>3</v>
      </c>
      <c r="AP380" s="2">
        <f t="shared" si="144"/>
        <v>12.616783122499534</v>
      </c>
      <c r="AQ380" s="2">
        <f t="shared" si="145"/>
        <v>0.76489232840434507</v>
      </c>
      <c r="AR380" s="3" t="str">
        <f t="shared" si="146"/>
        <v>Nontoxic</v>
      </c>
      <c r="AS380" s="2">
        <f t="shared" si="147"/>
        <v>497.21175584024115</v>
      </c>
      <c r="AT380" s="26" t="s">
        <v>884</v>
      </c>
      <c r="AU380" s="4" t="s">
        <v>666</v>
      </c>
      <c r="AV380" s="2">
        <f t="shared" si="148"/>
        <v>3</v>
      </c>
      <c r="AW380" s="2">
        <f t="shared" si="149"/>
        <v>3</v>
      </c>
      <c r="AX380" s="2">
        <f t="shared" si="150"/>
        <v>1610916666.666667</v>
      </c>
      <c r="AY380" s="2">
        <f t="shared" si="151"/>
        <v>48393666666.666656</v>
      </c>
      <c r="AZ380" s="2">
        <f t="shared" si="152"/>
        <v>25002291666.66666</v>
      </c>
      <c r="BA380" s="2">
        <f t="shared" si="153"/>
        <v>1.1666666666666667</v>
      </c>
      <c r="BB380" s="2">
        <f t="shared" si="154"/>
        <v>5.3531039528998487</v>
      </c>
      <c r="BC380" s="2">
        <v>6.6349999999999998</v>
      </c>
      <c r="BD380" s="2" t="str">
        <f t="shared" si="155"/>
        <v>Same Var</v>
      </c>
      <c r="BE380" s="2">
        <f t="shared" si="156"/>
        <v>1.1269117894993962E-5</v>
      </c>
      <c r="BF380" s="2" t="str">
        <f t="shared" si="157"/>
        <v>NS</v>
      </c>
      <c r="BG380" s="2" t="str">
        <f t="shared" si="158"/>
        <v>NS</v>
      </c>
      <c r="BH380" s="2" t="str">
        <f t="shared" si="159"/>
        <v/>
      </c>
      <c r="BI380" s="2" t="str">
        <f t="shared" si="160"/>
        <v/>
      </c>
      <c r="BJ380" s="2" t="str">
        <f t="shared" si="161"/>
        <v/>
      </c>
    </row>
    <row r="381" spans="1:62" x14ac:dyDescent="0.2">
      <c r="A381" s="1" t="s">
        <v>926</v>
      </c>
      <c r="B381" s="27" t="s">
        <v>1305</v>
      </c>
      <c r="C381" s="28">
        <v>38937</v>
      </c>
      <c r="D381" s="7">
        <v>0.51388888888888884</v>
      </c>
      <c r="E381" s="1">
        <v>0.1</v>
      </c>
      <c r="F381" s="1" t="s">
        <v>57</v>
      </c>
      <c r="G381" s="1" t="s">
        <v>1129</v>
      </c>
      <c r="H381" s="27" t="s">
        <v>886</v>
      </c>
      <c r="I381" s="27" t="s">
        <v>887</v>
      </c>
      <c r="J381" s="27" t="s">
        <v>888</v>
      </c>
      <c r="K381" s="2">
        <v>0.75</v>
      </c>
      <c r="L381" s="2">
        <v>0.25</v>
      </c>
      <c r="M381" s="27">
        <v>346000</v>
      </c>
      <c r="N381" s="27">
        <v>303000</v>
      </c>
      <c r="O381" s="27">
        <v>296000</v>
      </c>
      <c r="P381" s="27">
        <v>382000</v>
      </c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  <c r="AB381" s="29"/>
      <c r="AC381" s="2">
        <f t="shared" si="135"/>
        <v>331750</v>
      </c>
      <c r="AD381" s="2">
        <f t="shared" si="136"/>
        <v>40136.226363058435</v>
      </c>
      <c r="AE381" s="2">
        <f t="shared" si="137"/>
        <v>4</v>
      </c>
      <c r="AF381" s="27">
        <v>1531000</v>
      </c>
      <c r="AG381" s="27">
        <v>1564000</v>
      </c>
      <c r="AH381" s="27">
        <v>1268000</v>
      </c>
      <c r="AI381" s="27">
        <v>1683000</v>
      </c>
      <c r="AJ381" s="2">
        <f t="shared" si="138"/>
        <v>1511500</v>
      </c>
      <c r="AK381" s="2">
        <f t="shared" si="139"/>
        <v>174967.61605127581</v>
      </c>
      <c r="AL381" s="2">
        <f t="shared" si="140"/>
        <v>4</v>
      </c>
      <c r="AM381" s="2">
        <f t="shared" si="141"/>
        <v>6.2093640731487699E+19</v>
      </c>
      <c r="AN381" s="2">
        <f t="shared" si="142"/>
        <v>1.9542034950209442E+19</v>
      </c>
      <c r="AO381" s="2">
        <f t="shared" si="143"/>
        <v>3</v>
      </c>
      <c r="AP381" s="2">
        <f t="shared" si="144"/>
        <v>14.224404702839379</v>
      </c>
      <c r="AQ381" s="2">
        <f t="shared" si="145"/>
        <v>0.76489232840434507</v>
      </c>
      <c r="AR381" s="3" t="str">
        <f t="shared" si="146"/>
        <v>Nontoxic</v>
      </c>
      <c r="AS381" s="2">
        <f t="shared" si="147"/>
        <v>455.61416729464963</v>
      </c>
      <c r="AT381" s="26" t="s">
        <v>884</v>
      </c>
      <c r="AU381" s="4" t="s">
        <v>666</v>
      </c>
      <c r="AV381" s="2">
        <f t="shared" si="148"/>
        <v>3</v>
      </c>
      <c r="AW381" s="2">
        <f t="shared" si="149"/>
        <v>3</v>
      </c>
      <c r="AX381" s="2">
        <f t="shared" si="150"/>
        <v>1610916666.666667</v>
      </c>
      <c r="AY381" s="2">
        <f t="shared" si="151"/>
        <v>30613666666.666668</v>
      </c>
      <c r="AZ381" s="2">
        <f t="shared" si="152"/>
        <v>16112291666.666666</v>
      </c>
      <c r="BA381" s="2">
        <f t="shared" si="153"/>
        <v>1.1666666666666667</v>
      </c>
      <c r="BB381" s="2">
        <f t="shared" si="154"/>
        <v>4.2709242060683925</v>
      </c>
      <c r="BC381" s="2">
        <v>6.6349999999999998</v>
      </c>
      <c r="BD381" s="2" t="str">
        <f t="shared" si="155"/>
        <v>Same Var</v>
      </c>
      <c r="BE381" s="2">
        <f t="shared" si="156"/>
        <v>5.983822817062624E-6</v>
      </c>
      <c r="BF381" s="2" t="str">
        <f t="shared" si="157"/>
        <v>NS</v>
      </c>
      <c r="BG381" s="2" t="str">
        <f t="shared" si="158"/>
        <v>NS</v>
      </c>
      <c r="BH381" s="2" t="str">
        <f t="shared" si="159"/>
        <v/>
      </c>
      <c r="BI381" s="2" t="str">
        <f t="shared" si="160"/>
        <v/>
      </c>
      <c r="BJ381" s="2" t="str">
        <f t="shared" si="161"/>
        <v/>
      </c>
    </row>
    <row r="382" spans="1:62" x14ac:dyDescent="0.2">
      <c r="A382" s="1" t="s">
        <v>926</v>
      </c>
      <c r="B382" s="27" t="s">
        <v>1309</v>
      </c>
      <c r="C382" s="28">
        <v>38937</v>
      </c>
      <c r="D382" s="7">
        <v>0.44444444444444442</v>
      </c>
      <c r="E382" s="1">
        <v>0.1</v>
      </c>
      <c r="F382" s="1" t="s">
        <v>57</v>
      </c>
      <c r="G382" s="1" t="s">
        <v>1129</v>
      </c>
      <c r="H382" s="27" t="s">
        <v>886</v>
      </c>
      <c r="I382" s="27" t="s">
        <v>887</v>
      </c>
      <c r="J382" s="27" t="s">
        <v>888</v>
      </c>
      <c r="K382" s="2">
        <v>0.75</v>
      </c>
      <c r="L382" s="2">
        <v>0.25</v>
      </c>
      <c r="M382" s="27">
        <v>346000</v>
      </c>
      <c r="N382" s="27">
        <v>303000</v>
      </c>
      <c r="O382" s="27">
        <v>296000</v>
      </c>
      <c r="P382" s="27">
        <v>382000</v>
      </c>
      <c r="Q382" s="29"/>
      <c r="R382" s="29"/>
      <c r="S382" s="29"/>
      <c r="T382" s="29"/>
      <c r="U382" s="29"/>
      <c r="V382" s="29"/>
      <c r="W382" s="29"/>
      <c r="X382" s="29"/>
      <c r="Y382" s="29"/>
      <c r="Z382" s="29"/>
      <c r="AA382" s="29"/>
      <c r="AB382" s="29"/>
      <c r="AC382" s="2">
        <f t="shared" si="135"/>
        <v>331750</v>
      </c>
      <c r="AD382" s="2">
        <f t="shared" si="136"/>
        <v>40136.226363058435</v>
      </c>
      <c r="AE382" s="2">
        <f t="shared" si="137"/>
        <v>4</v>
      </c>
      <c r="AF382" s="27">
        <v>1315000</v>
      </c>
      <c r="AG382" s="27">
        <v>1325000</v>
      </c>
      <c r="AH382" s="27">
        <v>1694000</v>
      </c>
      <c r="AI382" s="27">
        <v>1371000</v>
      </c>
      <c r="AJ382" s="2">
        <f t="shared" si="138"/>
        <v>1426250</v>
      </c>
      <c r="AK382" s="2">
        <f t="shared" si="139"/>
        <v>180158.03247889524</v>
      </c>
      <c r="AL382" s="2">
        <f t="shared" si="140"/>
        <v>4</v>
      </c>
      <c r="AM382" s="2">
        <f t="shared" si="141"/>
        <v>6.9568349490439545E+19</v>
      </c>
      <c r="AN382" s="2">
        <f t="shared" si="142"/>
        <v>2.1964011048733757E+19</v>
      </c>
      <c r="AO382" s="2">
        <f t="shared" si="143"/>
        <v>3</v>
      </c>
      <c r="AP382" s="2">
        <f t="shared" si="144"/>
        <v>12.892434644073413</v>
      </c>
      <c r="AQ382" s="2">
        <f t="shared" si="145"/>
        <v>0.76489232840434507</v>
      </c>
      <c r="AR382" s="3" t="str">
        <f t="shared" si="146"/>
        <v>Nontoxic</v>
      </c>
      <c r="AS382" s="2">
        <f t="shared" si="147"/>
        <v>429.91710625470984</v>
      </c>
      <c r="AT382" s="26" t="s">
        <v>884</v>
      </c>
      <c r="AU382" s="4" t="s">
        <v>666</v>
      </c>
      <c r="AV382" s="2">
        <f t="shared" si="148"/>
        <v>3</v>
      </c>
      <c r="AW382" s="2">
        <f t="shared" si="149"/>
        <v>3</v>
      </c>
      <c r="AX382" s="2">
        <f t="shared" si="150"/>
        <v>1610916666.666667</v>
      </c>
      <c r="AY382" s="2">
        <f t="shared" si="151"/>
        <v>32456916666.666672</v>
      </c>
      <c r="AZ382" s="2">
        <f t="shared" si="152"/>
        <v>17033916666.66667</v>
      </c>
      <c r="BA382" s="2">
        <f t="shared" si="153"/>
        <v>1.1666666666666667</v>
      </c>
      <c r="BB382" s="2">
        <f t="shared" si="154"/>
        <v>4.4066467672424698</v>
      </c>
      <c r="BC382" s="2">
        <v>6.6349999999999998</v>
      </c>
      <c r="BD382" s="2" t="str">
        <f t="shared" si="155"/>
        <v>Same Var</v>
      </c>
      <c r="BE382" s="2">
        <f t="shared" si="156"/>
        <v>1.0868884132340331E-5</v>
      </c>
      <c r="BF382" s="2" t="str">
        <f t="shared" si="157"/>
        <v>NS</v>
      </c>
      <c r="BG382" s="2" t="str">
        <f t="shared" si="158"/>
        <v>NS</v>
      </c>
      <c r="BH382" s="2" t="str">
        <f t="shared" si="159"/>
        <v/>
      </c>
      <c r="BI382" s="2" t="str">
        <f t="shared" si="160"/>
        <v/>
      </c>
      <c r="BJ382" s="2" t="str">
        <f t="shared" si="161"/>
        <v/>
      </c>
    </row>
    <row r="383" spans="1:62" x14ac:dyDescent="0.2">
      <c r="A383" s="1" t="s">
        <v>926</v>
      </c>
      <c r="B383" s="27" t="s">
        <v>1311</v>
      </c>
      <c r="C383" s="28">
        <v>38937</v>
      </c>
      <c r="D383" s="7">
        <v>0.34375</v>
      </c>
      <c r="E383" s="1">
        <v>0.1</v>
      </c>
      <c r="F383" s="1" t="s">
        <v>57</v>
      </c>
      <c r="G383" s="1" t="s">
        <v>1129</v>
      </c>
      <c r="H383" s="27" t="s">
        <v>886</v>
      </c>
      <c r="I383" s="27" t="s">
        <v>887</v>
      </c>
      <c r="J383" s="27" t="s">
        <v>888</v>
      </c>
      <c r="K383" s="2">
        <v>0.75</v>
      </c>
      <c r="L383" s="2">
        <v>0.25</v>
      </c>
      <c r="M383" s="27">
        <v>346000</v>
      </c>
      <c r="N383" s="27">
        <v>303000</v>
      </c>
      <c r="O383" s="27">
        <v>296000</v>
      </c>
      <c r="P383" s="27">
        <v>382000</v>
      </c>
      <c r="Q383" s="29"/>
      <c r="R383" s="29"/>
      <c r="S383" s="29"/>
      <c r="T383" s="29"/>
      <c r="U383" s="29"/>
      <c r="V383" s="29"/>
      <c r="W383" s="29"/>
      <c r="X383" s="29"/>
      <c r="Y383" s="29"/>
      <c r="Z383" s="29"/>
      <c r="AA383" s="29"/>
      <c r="AB383" s="29"/>
      <c r="AC383" s="2">
        <f t="shared" si="135"/>
        <v>331750</v>
      </c>
      <c r="AD383" s="2">
        <f t="shared" si="136"/>
        <v>40136.226363058435</v>
      </c>
      <c r="AE383" s="2">
        <f t="shared" si="137"/>
        <v>4</v>
      </c>
      <c r="AF383" s="27">
        <v>1583000</v>
      </c>
      <c r="AG383" s="27">
        <v>1856000</v>
      </c>
      <c r="AH383" s="27">
        <v>1592000</v>
      </c>
      <c r="AI383" s="27">
        <v>1764000</v>
      </c>
      <c r="AJ383" s="2">
        <f t="shared" si="138"/>
        <v>1698750</v>
      </c>
      <c r="AK383" s="2">
        <f t="shared" si="139"/>
        <v>133888.94651912083</v>
      </c>
      <c r="AL383" s="2">
        <f t="shared" si="140"/>
        <v>4</v>
      </c>
      <c r="AM383" s="2">
        <f t="shared" si="141"/>
        <v>2.2166183540786733E+19</v>
      </c>
      <c r="AN383" s="2">
        <f t="shared" si="142"/>
        <v>6.7119068728078182E+18</v>
      </c>
      <c r="AO383" s="2">
        <f t="shared" si="143"/>
        <v>3</v>
      </c>
      <c r="AP383" s="2">
        <f t="shared" si="144"/>
        <v>21.131316313586559</v>
      </c>
      <c r="AQ383" s="2">
        <f t="shared" si="145"/>
        <v>0.76489232840434507</v>
      </c>
      <c r="AR383" s="3" t="str">
        <f t="shared" si="146"/>
        <v>Nontoxic</v>
      </c>
      <c r="AS383" s="2">
        <f t="shared" si="147"/>
        <v>512.05727204220045</v>
      </c>
      <c r="AT383" s="26" t="s">
        <v>884</v>
      </c>
      <c r="AU383" s="4" t="s">
        <v>666</v>
      </c>
      <c r="AV383" s="2">
        <f t="shared" si="148"/>
        <v>3</v>
      </c>
      <c r="AW383" s="2">
        <f t="shared" si="149"/>
        <v>3</v>
      </c>
      <c r="AX383" s="2">
        <f t="shared" si="150"/>
        <v>1610916666.666667</v>
      </c>
      <c r="AY383" s="2">
        <f t="shared" si="151"/>
        <v>17926249999.999996</v>
      </c>
      <c r="AZ383" s="2">
        <f t="shared" si="152"/>
        <v>9768583333.3333302</v>
      </c>
      <c r="BA383" s="2">
        <f t="shared" si="153"/>
        <v>1.1666666666666667</v>
      </c>
      <c r="BB383" s="2">
        <f t="shared" si="154"/>
        <v>3.0735602060328149</v>
      </c>
      <c r="BC383" s="2">
        <v>6.6349999999999998</v>
      </c>
      <c r="BD383" s="2" t="str">
        <f t="shared" si="155"/>
        <v>Same Var</v>
      </c>
      <c r="BE383" s="2">
        <f t="shared" si="156"/>
        <v>5.7852790733158435E-7</v>
      </c>
      <c r="BF383" s="2" t="str">
        <f t="shared" si="157"/>
        <v>NS</v>
      </c>
      <c r="BG383" s="2" t="str">
        <f t="shared" si="158"/>
        <v>NS</v>
      </c>
      <c r="BH383" s="2" t="str">
        <f t="shared" si="159"/>
        <v/>
      </c>
      <c r="BI383" s="2" t="str">
        <f t="shared" si="160"/>
        <v/>
      </c>
      <c r="BJ383" s="2" t="str">
        <f t="shared" si="161"/>
        <v/>
      </c>
    </row>
    <row r="384" spans="1:62" x14ac:dyDescent="0.2">
      <c r="A384" s="1" t="s">
        <v>926</v>
      </c>
      <c r="B384" s="27" t="s">
        <v>1314</v>
      </c>
      <c r="C384" s="28">
        <v>38937</v>
      </c>
      <c r="D384" s="7">
        <v>0.39583333333333331</v>
      </c>
      <c r="E384" s="1">
        <v>0.1</v>
      </c>
      <c r="F384" s="1" t="s">
        <v>57</v>
      </c>
      <c r="G384" s="1" t="s">
        <v>1129</v>
      </c>
      <c r="H384" s="27" t="s">
        <v>886</v>
      </c>
      <c r="I384" s="27" t="s">
        <v>887</v>
      </c>
      <c r="J384" s="27" t="s">
        <v>888</v>
      </c>
      <c r="K384" s="2">
        <v>0.75</v>
      </c>
      <c r="L384" s="2">
        <v>0.25</v>
      </c>
      <c r="M384" s="27">
        <v>346000</v>
      </c>
      <c r="N384" s="27">
        <v>303000</v>
      </c>
      <c r="O384" s="27">
        <v>296000</v>
      </c>
      <c r="P384" s="27">
        <v>382000</v>
      </c>
      <c r="Q384" s="29"/>
      <c r="R384" s="29"/>
      <c r="S384" s="29"/>
      <c r="T384" s="29"/>
      <c r="U384" s="29"/>
      <c r="V384" s="29"/>
      <c r="W384" s="29"/>
      <c r="X384" s="29"/>
      <c r="Y384" s="29"/>
      <c r="Z384" s="29"/>
      <c r="AA384" s="29"/>
      <c r="AB384" s="29"/>
      <c r="AC384" s="2">
        <f t="shared" si="135"/>
        <v>331750</v>
      </c>
      <c r="AD384" s="2">
        <f t="shared" si="136"/>
        <v>40136.226363058435</v>
      </c>
      <c r="AE384" s="2">
        <f t="shared" si="137"/>
        <v>4</v>
      </c>
      <c r="AF384" s="27">
        <v>1312000</v>
      </c>
      <c r="AG384" s="27">
        <v>1232000</v>
      </c>
      <c r="AH384" s="27">
        <v>1031000</v>
      </c>
      <c r="AI384" s="27">
        <v>1420000</v>
      </c>
      <c r="AJ384" s="2">
        <f t="shared" si="138"/>
        <v>1248750</v>
      </c>
      <c r="AK384" s="2">
        <f t="shared" si="139"/>
        <v>164339.84098000501</v>
      </c>
      <c r="AL384" s="2">
        <f t="shared" si="140"/>
        <v>4</v>
      </c>
      <c r="AM384" s="2">
        <f t="shared" si="141"/>
        <v>4.8698499076377027E+19</v>
      </c>
      <c r="AN384" s="2">
        <f t="shared" si="142"/>
        <v>1.5213138507067081E+19</v>
      </c>
      <c r="AO384" s="2">
        <f t="shared" si="143"/>
        <v>3</v>
      </c>
      <c r="AP384" s="2">
        <f t="shared" si="144"/>
        <v>11.969994799171499</v>
      </c>
      <c r="AQ384" s="2">
        <f t="shared" si="145"/>
        <v>0.76489232840434507</v>
      </c>
      <c r="AR384" s="3" t="str">
        <f t="shared" si="146"/>
        <v>Nontoxic</v>
      </c>
      <c r="AS384" s="2">
        <f t="shared" si="147"/>
        <v>376.41296156744539</v>
      </c>
      <c r="AT384" s="26" t="s">
        <v>884</v>
      </c>
      <c r="AU384" s="4" t="s">
        <v>666</v>
      </c>
      <c r="AV384" s="2">
        <f t="shared" si="148"/>
        <v>3</v>
      </c>
      <c r="AW384" s="2">
        <f t="shared" si="149"/>
        <v>3</v>
      </c>
      <c r="AX384" s="2">
        <f t="shared" si="150"/>
        <v>1610916666.666667</v>
      </c>
      <c r="AY384" s="2">
        <f t="shared" si="151"/>
        <v>27007583333.333336</v>
      </c>
      <c r="AZ384" s="2">
        <f t="shared" si="152"/>
        <v>14309250000</v>
      </c>
      <c r="BA384" s="2">
        <f t="shared" si="153"/>
        <v>1.1666666666666667</v>
      </c>
      <c r="BB384" s="2">
        <f t="shared" si="154"/>
        <v>3.9828633342900157</v>
      </c>
      <c r="BC384" s="2">
        <v>6.6349999999999998</v>
      </c>
      <c r="BD384" s="2" t="str">
        <f t="shared" si="155"/>
        <v>Same Var</v>
      </c>
      <c r="BE384" s="2">
        <f t="shared" si="156"/>
        <v>1.8239842395577982E-5</v>
      </c>
      <c r="BF384" s="2" t="str">
        <f t="shared" si="157"/>
        <v>NS</v>
      </c>
      <c r="BG384" s="2" t="str">
        <f t="shared" si="158"/>
        <v>NS</v>
      </c>
      <c r="BH384" s="2" t="str">
        <f t="shared" si="159"/>
        <v/>
      </c>
      <c r="BI384" s="2" t="str">
        <f t="shared" si="160"/>
        <v/>
      </c>
      <c r="BJ384" s="2" t="str">
        <f t="shared" si="161"/>
        <v/>
      </c>
    </row>
    <row r="385" spans="1:62" x14ac:dyDescent="0.2">
      <c r="A385" s="1" t="s">
        <v>926</v>
      </c>
      <c r="B385" s="27" t="s">
        <v>1031</v>
      </c>
      <c r="C385" s="28">
        <v>39280</v>
      </c>
      <c r="D385" s="7">
        <v>0.51388888888888884</v>
      </c>
      <c r="E385" s="1">
        <v>0.1</v>
      </c>
      <c r="F385" s="1" t="s">
        <v>57</v>
      </c>
      <c r="G385" s="1" t="s">
        <v>1041</v>
      </c>
      <c r="H385" s="27" t="s">
        <v>886</v>
      </c>
      <c r="I385" s="27" t="s">
        <v>887</v>
      </c>
      <c r="J385" s="27" t="s">
        <v>888</v>
      </c>
      <c r="K385" s="2">
        <v>0.75</v>
      </c>
      <c r="L385" s="2">
        <v>0.25</v>
      </c>
      <c r="M385" s="27">
        <v>384032</v>
      </c>
      <c r="N385" s="27">
        <v>423110</v>
      </c>
      <c r="O385" s="27">
        <v>449162</v>
      </c>
      <c r="P385" s="27">
        <v>357980</v>
      </c>
      <c r="Q385" s="29"/>
      <c r="R385" s="29"/>
      <c r="S385" s="29"/>
      <c r="T385" s="29"/>
      <c r="U385" s="29"/>
      <c r="V385" s="29"/>
      <c r="W385" s="29"/>
      <c r="X385" s="29"/>
      <c r="Y385" s="29"/>
      <c r="Z385" s="29"/>
      <c r="AA385" s="29"/>
      <c r="AB385" s="29"/>
      <c r="AC385" s="2">
        <f t="shared" si="135"/>
        <v>403571</v>
      </c>
      <c r="AD385" s="2">
        <f t="shared" si="136"/>
        <v>40499.479848511633</v>
      </c>
      <c r="AE385" s="2">
        <f t="shared" si="137"/>
        <v>4</v>
      </c>
      <c r="AF385" s="27">
        <v>748760</v>
      </c>
      <c r="AG385" s="27">
        <v>813890</v>
      </c>
      <c r="AH385" s="27">
        <v>748760</v>
      </c>
      <c r="AI385" s="27">
        <v>722708</v>
      </c>
      <c r="AJ385" s="2">
        <f t="shared" si="138"/>
        <v>758529.5</v>
      </c>
      <c r="AK385" s="2">
        <f t="shared" si="139"/>
        <v>38896.662594623718</v>
      </c>
      <c r="AL385" s="2">
        <f t="shared" si="140"/>
        <v>4</v>
      </c>
      <c r="AM385" s="2">
        <f t="shared" si="141"/>
        <v>3.707492505179223E+17</v>
      </c>
      <c r="AN385" s="2">
        <f t="shared" si="142"/>
        <v>6.5421683052716904E+16</v>
      </c>
      <c r="AO385" s="2">
        <f t="shared" si="143"/>
        <v>6</v>
      </c>
      <c r="AP385" s="2">
        <f t="shared" si="144"/>
        <v>18.473665667402646</v>
      </c>
      <c r="AQ385" s="2">
        <f t="shared" si="145"/>
        <v>0.71755819649141217</v>
      </c>
      <c r="AR385" s="3" t="str">
        <f t="shared" si="146"/>
        <v>Nontoxic</v>
      </c>
      <c r="AS385" s="2">
        <f t="shared" si="147"/>
        <v>187.9544119869862</v>
      </c>
      <c r="AT385" s="26" t="s">
        <v>884</v>
      </c>
      <c r="AU385" s="4" t="s">
        <v>666</v>
      </c>
      <c r="AV385" s="2">
        <f t="shared" si="148"/>
        <v>3</v>
      </c>
      <c r="AW385" s="2">
        <f t="shared" si="149"/>
        <v>3</v>
      </c>
      <c r="AX385" s="2">
        <f t="shared" si="150"/>
        <v>1640207868</v>
      </c>
      <c r="AY385" s="2">
        <f t="shared" si="151"/>
        <v>1512950361</v>
      </c>
      <c r="AZ385" s="2">
        <f t="shared" si="152"/>
        <v>1576579114.5</v>
      </c>
      <c r="BA385" s="2">
        <f t="shared" si="153"/>
        <v>1.1666666666666667</v>
      </c>
      <c r="BB385" s="2">
        <f t="shared" si="154"/>
        <v>4.1918303110557121E-3</v>
      </c>
      <c r="BC385" s="2">
        <v>6.6349999999999998</v>
      </c>
      <c r="BD385" s="2" t="str">
        <f t="shared" si="155"/>
        <v>Same Var</v>
      </c>
      <c r="BE385" s="2">
        <f t="shared" si="156"/>
        <v>7.5029949266336234E-6</v>
      </c>
      <c r="BF385" s="2" t="str">
        <f t="shared" si="157"/>
        <v>NS</v>
      </c>
      <c r="BG385" s="2" t="str">
        <f t="shared" si="158"/>
        <v>NS</v>
      </c>
      <c r="BH385" s="2" t="str">
        <f t="shared" si="159"/>
        <v/>
      </c>
      <c r="BI385" s="2" t="str">
        <f t="shared" si="160"/>
        <v/>
      </c>
      <c r="BJ385" s="2" t="str">
        <f t="shared" si="161"/>
        <v/>
      </c>
    </row>
    <row r="386" spans="1:62" x14ac:dyDescent="0.2">
      <c r="A386" s="1" t="s">
        <v>926</v>
      </c>
      <c r="B386" s="27" t="s">
        <v>1047</v>
      </c>
      <c r="C386" s="28">
        <v>39280</v>
      </c>
      <c r="D386" s="7">
        <v>0.43055555555555558</v>
      </c>
      <c r="E386" s="1">
        <v>0.1</v>
      </c>
      <c r="F386" s="1" t="s">
        <v>57</v>
      </c>
      <c r="G386" s="1" t="s">
        <v>1041</v>
      </c>
      <c r="H386" s="27" t="s">
        <v>886</v>
      </c>
      <c r="I386" s="27" t="s">
        <v>887</v>
      </c>
      <c r="J386" s="27" t="s">
        <v>888</v>
      </c>
      <c r="K386" s="2">
        <v>0.75</v>
      </c>
      <c r="L386" s="2">
        <v>0.25</v>
      </c>
      <c r="M386" s="27">
        <v>384032</v>
      </c>
      <c r="N386" s="27">
        <v>423110</v>
      </c>
      <c r="O386" s="27">
        <v>449162</v>
      </c>
      <c r="P386" s="27">
        <v>357980</v>
      </c>
      <c r="Q386" s="29"/>
      <c r="R386" s="29"/>
      <c r="S386" s="29"/>
      <c r="T386" s="29"/>
      <c r="U386" s="29"/>
      <c r="V386" s="29"/>
      <c r="W386" s="29"/>
      <c r="X386" s="29"/>
      <c r="Y386" s="29"/>
      <c r="Z386" s="29"/>
      <c r="AA386" s="29"/>
      <c r="AB386" s="29"/>
      <c r="AC386" s="2">
        <f t="shared" si="135"/>
        <v>403571</v>
      </c>
      <c r="AD386" s="2">
        <f t="shared" si="136"/>
        <v>40499.479848511633</v>
      </c>
      <c r="AE386" s="2">
        <f t="shared" si="137"/>
        <v>4</v>
      </c>
      <c r="AF386" s="27">
        <v>423110</v>
      </c>
      <c r="AG386" s="27">
        <v>357980</v>
      </c>
      <c r="AH386" s="27">
        <v>501266</v>
      </c>
      <c r="AI386" s="27">
        <v>475214</v>
      </c>
      <c r="AJ386" s="2">
        <f t="shared" si="138"/>
        <v>439392.5</v>
      </c>
      <c r="AK386" s="2">
        <f t="shared" si="139"/>
        <v>63257.739518575909</v>
      </c>
      <c r="AL386" s="2">
        <f t="shared" si="140"/>
        <v>4</v>
      </c>
      <c r="AM386" s="2">
        <f t="shared" si="141"/>
        <v>1.5154585797094541E+18</v>
      </c>
      <c r="AN386" s="2">
        <f t="shared" si="142"/>
        <v>3.5132410917163942E+17</v>
      </c>
      <c r="AO386" s="2">
        <f t="shared" si="143"/>
        <v>4</v>
      </c>
      <c r="AP386" s="2">
        <f t="shared" si="144"/>
        <v>3.8965276880931112</v>
      </c>
      <c r="AQ386" s="2">
        <f t="shared" si="145"/>
        <v>0.74069708411268287</v>
      </c>
      <c r="AR386" s="3" t="str">
        <f t="shared" si="146"/>
        <v>Nontoxic</v>
      </c>
      <c r="AS386" s="2">
        <f t="shared" si="147"/>
        <v>108.8761333197876</v>
      </c>
      <c r="AT386" s="26" t="s">
        <v>884</v>
      </c>
      <c r="AU386" s="4" t="s">
        <v>666</v>
      </c>
      <c r="AV386" s="2">
        <f t="shared" si="148"/>
        <v>3</v>
      </c>
      <c r="AW386" s="2">
        <f t="shared" si="149"/>
        <v>3</v>
      </c>
      <c r="AX386" s="2">
        <f t="shared" si="150"/>
        <v>1640207868</v>
      </c>
      <c r="AY386" s="2">
        <f t="shared" si="151"/>
        <v>4001541609.0000005</v>
      </c>
      <c r="AZ386" s="2">
        <f t="shared" si="152"/>
        <v>2820874738.5000005</v>
      </c>
      <c r="BA386" s="2">
        <f t="shared" si="153"/>
        <v>1.1666666666666667</v>
      </c>
      <c r="BB386" s="2">
        <f t="shared" si="154"/>
        <v>0.49523498719773734</v>
      </c>
      <c r="BC386" s="2">
        <v>6.6349999999999998</v>
      </c>
      <c r="BD386" s="2" t="str">
        <f t="shared" si="155"/>
        <v>Same Var</v>
      </c>
      <c r="BE386" s="2">
        <f t="shared" si="156"/>
        <v>0.18850223000475486</v>
      </c>
      <c r="BF386" s="2" t="str">
        <f t="shared" si="157"/>
        <v>NS</v>
      </c>
      <c r="BG386" s="2" t="str">
        <f t="shared" si="158"/>
        <v>NS</v>
      </c>
      <c r="BH386" s="2" t="str">
        <f t="shared" si="159"/>
        <v/>
      </c>
      <c r="BI386" s="2" t="str">
        <f t="shared" si="160"/>
        <v/>
      </c>
      <c r="BJ386" s="2" t="str">
        <f t="shared" si="161"/>
        <v/>
      </c>
    </row>
    <row r="387" spans="1:62" x14ac:dyDescent="0.2">
      <c r="A387" s="1" t="s">
        <v>926</v>
      </c>
      <c r="B387" s="27" t="s">
        <v>1267</v>
      </c>
      <c r="C387" s="28">
        <v>39280</v>
      </c>
      <c r="D387" s="7">
        <v>0.46527777777777779</v>
      </c>
      <c r="E387" s="1">
        <v>0.1</v>
      </c>
      <c r="F387" s="1" t="s">
        <v>57</v>
      </c>
      <c r="G387" s="1" t="s">
        <v>1041</v>
      </c>
      <c r="H387" s="27" t="s">
        <v>886</v>
      </c>
      <c r="I387" s="27" t="s">
        <v>887</v>
      </c>
      <c r="J387" s="27" t="s">
        <v>888</v>
      </c>
      <c r="K387" s="2">
        <v>0.75</v>
      </c>
      <c r="L387" s="2">
        <v>0.25</v>
      </c>
      <c r="M387" s="27">
        <v>384032</v>
      </c>
      <c r="N387" s="27">
        <v>423110</v>
      </c>
      <c r="O387" s="27">
        <v>449162</v>
      </c>
      <c r="P387" s="27">
        <v>357980</v>
      </c>
      <c r="Q387" s="29"/>
      <c r="R387" s="29"/>
      <c r="S387" s="29"/>
      <c r="T387" s="29"/>
      <c r="U387" s="29"/>
      <c r="V387" s="29"/>
      <c r="W387" s="29"/>
      <c r="X387" s="29"/>
      <c r="Y387" s="29"/>
      <c r="Z387" s="29"/>
      <c r="AA387" s="29"/>
      <c r="AB387" s="29"/>
      <c r="AC387" s="2">
        <f t="shared" ref="AC387:AC450" si="162">AVERAGE(M387:AB387)</f>
        <v>403571</v>
      </c>
      <c r="AD387" s="2">
        <f t="shared" ref="AD387:AD450" si="163">STDEV(M387:AB387)</f>
        <v>40499.479848511633</v>
      </c>
      <c r="AE387" s="2">
        <f t="shared" ref="AE387:AE450" si="164">COUNT(M387:AB387)</f>
        <v>4</v>
      </c>
      <c r="AF387" s="27">
        <v>1217696</v>
      </c>
      <c r="AG387" s="27">
        <v>1126514</v>
      </c>
      <c r="AH387" s="27">
        <v>918098</v>
      </c>
      <c r="AI387" s="27">
        <v>1413086</v>
      </c>
      <c r="AJ387" s="2">
        <f t="shared" ref="AJ387:AJ450" si="165">AVERAGE(AF387:AI387)</f>
        <v>1168848.5</v>
      </c>
      <c r="AK387" s="2">
        <f t="shared" ref="AK387:AK450" si="166">STDEV(AF387:AI387)</f>
        <v>205512.41471259104</v>
      </c>
      <c r="AL387" s="2">
        <f t="shared" ref="AL387:AL450" si="167">COUNT(AF387:AI387)</f>
        <v>4</v>
      </c>
      <c r="AM387" s="2">
        <f t="shared" ref="AM387:AM450" si="168">((AK387^2/AL387)+(((K387^2)*(AD387^2))/AE387))^2</f>
        <v>1.1641314585449264E+20</v>
      </c>
      <c r="AN387" s="2">
        <f t="shared" ref="AN387:AN450" si="169">(((AK387^2)/AL387)^2)/(AL387-1)+((((K387^2)*(AD387^2))/AE387)^2)/(AE387-1)</f>
        <v>3.7180754819218301E+19</v>
      </c>
      <c r="AO387" s="2">
        <f t="shared" ref="AO387:AO450" si="170">ROUND(AM387/AN387,0)</f>
        <v>3</v>
      </c>
      <c r="AP387" s="2">
        <f t="shared" ref="AP387:AP450" si="171">(AJ387-(K387*AC387))/((((AK387^2)/AL387)+(((K387^2)*(AD387^2))/AE387))^0.5)</f>
        <v>8.3387846207908112</v>
      </c>
      <c r="AQ387" s="2">
        <f t="shared" ref="AQ387:AQ450" si="172">TINV((2*L387),AO387)</f>
        <v>0.76489232840434507</v>
      </c>
      <c r="AR387" s="3" t="str">
        <f t="shared" ref="AR387:AR450" si="173">IF(AND(AD387=0,AK387=0),IF(AJ387&lt;(K387*AC387),"Toxic","Nontoxic"),IF(AP387&gt;AQ387,"Nontoxic","Toxic"))</f>
        <v>Nontoxic</v>
      </c>
      <c r="AS387" s="2">
        <f t="shared" ref="AS387:AS450" si="174">(AJ387/AC387)*100</f>
        <v>289.62648455909863</v>
      </c>
      <c r="AT387" s="26" t="s">
        <v>884</v>
      </c>
      <c r="AU387" s="4" t="s">
        <v>666</v>
      </c>
      <c r="AV387" s="2">
        <f t="shared" ref="AV387:AV450" si="175">COUNT(M387:AB387)-1</f>
        <v>3</v>
      </c>
      <c r="AW387" s="2">
        <f t="shared" ref="AW387:AW450" si="176">COUNT(AF387:AI387)-1</f>
        <v>3</v>
      </c>
      <c r="AX387" s="2">
        <f t="shared" ref="AX387:AX450" si="177">(STDEV(M387:AB387))^2</f>
        <v>1640207868</v>
      </c>
      <c r="AY387" s="2">
        <f t="shared" ref="AY387:AY450" si="178">(STDEV(AF387:AI387))^2</f>
        <v>42235352601.000008</v>
      </c>
      <c r="AZ387" s="2">
        <f t="shared" ref="AZ387:AZ450" si="179">((AV387*AX387)+(AW387*AY387))/(AV387+AW387)</f>
        <v>21937780234.500004</v>
      </c>
      <c r="BA387" s="2">
        <f t="shared" ref="BA387:BA450" si="180">1+(((1/AV387+1/AW387)-(1/(AV387+AW387)))/3)</f>
        <v>1.1666666666666667</v>
      </c>
      <c r="BB387" s="2">
        <f t="shared" ref="BB387:BB450" si="181">(((AV387+AW387)*LN(AZ387))-((AV387*LN(AX387))+(AW387*LN(AY387))))/BA387</f>
        <v>4.9843027503113069</v>
      </c>
      <c r="BC387" s="2">
        <v>6.6349999999999998</v>
      </c>
      <c r="BD387" s="2" t="str">
        <f t="shared" ref="BD387:BD450" si="182">IF(BB387&gt;BC387,"Sig Diff Var","Same Var")</f>
        <v>Same Var</v>
      </c>
      <c r="BE387" s="2">
        <f t="shared" ref="BE387:BE450" si="183">TTEST(AF387:AI387,M387:AB387,1,IF(BD387="Same Var",2,IF(BD387="Sig Diff Var",3,"Wakka Wakka")))</f>
        <v>1.6759999231163853E-4</v>
      </c>
      <c r="BF387" s="2" t="str">
        <f t="shared" ref="BF387:BF450" si="184">IF(AND(BE387&lt;0.05,AS387&lt;100),"Sig","NS")</f>
        <v>NS</v>
      </c>
      <c r="BG387" s="2" t="str">
        <f t="shared" ref="BG387:BG450" si="185">IF(AT387="Normal",BF387,IF(AT387="Non-normal",AU387,IF(AT387="-","NS","Bleh")))</f>
        <v>NS</v>
      </c>
      <c r="BH387" s="2" t="str">
        <f t="shared" ref="BH387:BH450" si="186">IF(AT387="Non-normal","Wilcoxon",IF(AND(AT387="Normal",BD387="Same Var"),"Same Var T-test",IF(AND(AT387="Normal",BD387="Sig Diff Var"),"Diff Var T-test","")))</f>
        <v/>
      </c>
      <c r="BI387" s="2" t="str">
        <f t="shared" ref="BI387:BI450" si="187">IF(AND(AR387="Toxic",AS387&gt;75),"TSTToxicLess25","")</f>
        <v/>
      </c>
      <c r="BJ387" s="2" t="str">
        <f t="shared" ref="BJ387:BJ450" si="188">IF(AND(BG387="Sig",AS387&gt;75),"NOECToxicLess25","")</f>
        <v/>
      </c>
    </row>
    <row r="388" spans="1:62" x14ac:dyDescent="0.2">
      <c r="A388" s="1" t="s">
        <v>926</v>
      </c>
      <c r="B388" s="27" t="s">
        <v>1270</v>
      </c>
      <c r="C388" s="28">
        <v>39280</v>
      </c>
      <c r="D388" s="7">
        <v>0.60416666666666663</v>
      </c>
      <c r="E388" s="1">
        <v>0.1</v>
      </c>
      <c r="F388" s="1" t="s">
        <v>57</v>
      </c>
      <c r="G388" s="1" t="s">
        <v>1041</v>
      </c>
      <c r="H388" s="27" t="s">
        <v>886</v>
      </c>
      <c r="I388" s="27" t="s">
        <v>887</v>
      </c>
      <c r="J388" s="27" t="s">
        <v>888</v>
      </c>
      <c r="K388" s="2">
        <v>0.75</v>
      </c>
      <c r="L388" s="2">
        <v>0.25</v>
      </c>
      <c r="M388" s="27">
        <v>384032</v>
      </c>
      <c r="N388" s="27">
        <v>423110</v>
      </c>
      <c r="O388" s="27">
        <v>449162</v>
      </c>
      <c r="P388" s="27">
        <v>357980</v>
      </c>
      <c r="Q388" s="29"/>
      <c r="R388" s="29"/>
      <c r="S388" s="29"/>
      <c r="T388" s="29"/>
      <c r="U388" s="29"/>
      <c r="V388" s="29"/>
      <c r="W388" s="29"/>
      <c r="X388" s="29"/>
      <c r="Y388" s="29"/>
      <c r="Z388" s="29"/>
      <c r="AA388" s="29"/>
      <c r="AB388" s="29"/>
      <c r="AC388" s="2">
        <f t="shared" si="162"/>
        <v>403571</v>
      </c>
      <c r="AD388" s="2">
        <f t="shared" si="163"/>
        <v>40499.479848511633</v>
      </c>
      <c r="AE388" s="2">
        <f t="shared" si="164"/>
        <v>4</v>
      </c>
      <c r="AF388" s="27">
        <v>1347956</v>
      </c>
      <c r="AG388" s="27">
        <v>1569398</v>
      </c>
      <c r="AH388" s="27">
        <v>1295852</v>
      </c>
      <c r="AI388" s="27">
        <v>1374008</v>
      </c>
      <c r="AJ388" s="2">
        <f t="shared" si="165"/>
        <v>1396803.5</v>
      </c>
      <c r="AK388" s="2">
        <f t="shared" si="166"/>
        <v>119562.78665621675</v>
      </c>
      <c r="AL388" s="2">
        <f t="shared" si="167"/>
        <v>4</v>
      </c>
      <c r="AM388" s="2">
        <f t="shared" si="168"/>
        <v>1.4473986043549618E+19</v>
      </c>
      <c r="AN388" s="2">
        <f t="shared" si="169"/>
        <v>4.2751183149067914E+18</v>
      </c>
      <c r="AO388" s="2">
        <f t="shared" si="170"/>
        <v>3</v>
      </c>
      <c r="AP388" s="2">
        <f t="shared" si="171"/>
        <v>17.738627068011585</v>
      </c>
      <c r="AQ388" s="2">
        <f t="shared" si="172"/>
        <v>0.76489232840434507</v>
      </c>
      <c r="AR388" s="3" t="str">
        <f t="shared" si="173"/>
        <v>Nontoxic</v>
      </c>
      <c r="AS388" s="2">
        <f t="shared" si="174"/>
        <v>346.11096932138332</v>
      </c>
      <c r="AT388" s="26" t="s">
        <v>884</v>
      </c>
      <c r="AU388" s="4" t="s">
        <v>666</v>
      </c>
      <c r="AV388" s="2">
        <f t="shared" si="175"/>
        <v>3</v>
      </c>
      <c r="AW388" s="2">
        <f t="shared" si="176"/>
        <v>3</v>
      </c>
      <c r="AX388" s="2">
        <f t="shared" si="177"/>
        <v>1640207868</v>
      </c>
      <c r="AY388" s="2">
        <f t="shared" si="178"/>
        <v>14295259953.000002</v>
      </c>
      <c r="AZ388" s="2">
        <f t="shared" si="179"/>
        <v>7967733910.500001</v>
      </c>
      <c r="BA388" s="2">
        <f t="shared" si="180"/>
        <v>1.1666666666666667</v>
      </c>
      <c r="BB388" s="2">
        <f t="shared" si="181"/>
        <v>2.5612695175701186</v>
      </c>
      <c r="BC388" s="2">
        <v>6.6349999999999998</v>
      </c>
      <c r="BD388" s="2" t="str">
        <f t="shared" si="182"/>
        <v>Same Var</v>
      </c>
      <c r="BE388" s="2">
        <f t="shared" si="183"/>
        <v>2.0872817347372803E-6</v>
      </c>
      <c r="BF388" s="2" t="str">
        <f t="shared" si="184"/>
        <v>NS</v>
      </c>
      <c r="BG388" s="2" t="str">
        <f t="shared" si="185"/>
        <v>NS</v>
      </c>
      <c r="BH388" s="2" t="str">
        <f t="shared" si="186"/>
        <v/>
      </c>
      <c r="BI388" s="2" t="str">
        <f t="shared" si="187"/>
        <v/>
      </c>
      <c r="BJ388" s="2" t="str">
        <f t="shared" si="188"/>
        <v/>
      </c>
    </row>
    <row r="389" spans="1:62" x14ac:dyDescent="0.2">
      <c r="A389" s="1" t="s">
        <v>926</v>
      </c>
      <c r="B389" s="27" t="s">
        <v>1290</v>
      </c>
      <c r="C389" s="28">
        <v>39280</v>
      </c>
      <c r="D389" s="7">
        <v>0.55555555555555558</v>
      </c>
      <c r="E389" s="1">
        <v>0.1</v>
      </c>
      <c r="F389" s="1" t="s">
        <v>57</v>
      </c>
      <c r="G389" s="1" t="s">
        <v>1041</v>
      </c>
      <c r="H389" s="27" t="s">
        <v>886</v>
      </c>
      <c r="I389" s="27" t="s">
        <v>887</v>
      </c>
      <c r="J389" s="27" t="s">
        <v>888</v>
      </c>
      <c r="K389" s="2">
        <v>0.75</v>
      </c>
      <c r="L389" s="2">
        <v>0.25</v>
      </c>
      <c r="M389" s="27">
        <v>384032</v>
      </c>
      <c r="N389" s="27">
        <v>423110</v>
      </c>
      <c r="O389" s="27">
        <v>449162</v>
      </c>
      <c r="P389" s="27">
        <v>357980</v>
      </c>
      <c r="Q389" s="29"/>
      <c r="R389" s="29"/>
      <c r="S389" s="29"/>
      <c r="T389" s="29"/>
      <c r="U389" s="29"/>
      <c r="V389" s="29"/>
      <c r="W389" s="29"/>
      <c r="X389" s="29"/>
      <c r="Y389" s="29"/>
      <c r="Z389" s="29"/>
      <c r="AA389" s="29"/>
      <c r="AB389" s="29"/>
      <c r="AC389" s="2">
        <f t="shared" si="162"/>
        <v>403571</v>
      </c>
      <c r="AD389" s="2">
        <f t="shared" si="163"/>
        <v>40499.479848511633</v>
      </c>
      <c r="AE389" s="2">
        <f t="shared" si="164"/>
        <v>4</v>
      </c>
      <c r="AF389" s="27">
        <v>1087436</v>
      </c>
      <c r="AG389" s="27">
        <v>787838</v>
      </c>
      <c r="AH389" s="27">
        <v>527318</v>
      </c>
      <c r="AI389" s="27">
        <v>1282826</v>
      </c>
      <c r="AJ389" s="2">
        <f t="shared" si="165"/>
        <v>921354.5</v>
      </c>
      <c r="AK389" s="2">
        <f t="shared" si="166"/>
        <v>332333.2308888174</v>
      </c>
      <c r="AL389" s="2">
        <f t="shared" si="167"/>
        <v>4</v>
      </c>
      <c r="AM389" s="2">
        <f t="shared" si="168"/>
        <v>7.7517687043348182E+20</v>
      </c>
      <c r="AN389" s="2">
        <f t="shared" si="169"/>
        <v>2.5414650791140616E+20</v>
      </c>
      <c r="AO389" s="2">
        <f t="shared" si="170"/>
        <v>3</v>
      </c>
      <c r="AP389" s="2">
        <f t="shared" si="171"/>
        <v>3.7077738999423033</v>
      </c>
      <c r="AQ389" s="2">
        <f t="shared" si="172"/>
        <v>0.76489232840434507</v>
      </c>
      <c r="AR389" s="3" t="str">
        <f t="shared" si="173"/>
        <v>Nontoxic</v>
      </c>
      <c r="AS389" s="2">
        <f t="shared" si="174"/>
        <v>228.30047253147526</v>
      </c>
      <c r="AT389" s="26" t="s">
        <v>884</v>
      </c>
      <c r="AU389" s="4" t="s">
        <v>666</v>
      </c>
      <c r="AV389" s="2">
        <f t="shared" si="175"/>
        <v>3</v>
      </c>
      <c r="AW389" s="2">
        <f t="shared" si="176"/>
        <v>3</v>
      </c>
      <c r="AX389" s="2">
        <f t="shared" si="177"/>
        <v>1640207868</v>
      </c>
      <c r="AY389" s="2">
        <f t="shared" si="178"/>
        <v>110445376353.00002</v>
      </c>
      <c r="AZ389" s="2">
        <f t="shared" si="179"/>
        <v>56042792110.500008</v>
      </c>
      <c r="BA389" s="2">
        <f t="shared" si="180"/>
        <v>1.1666666666666667</v>
      </c>
      <c r="BB389" s="2">
        <f t="shared" si="181"/>
        <v>7.3359952401542525</v>
      </c>
      <c r="BC389" s="2">
        <v>6.6349999999999998</v>
      </c>
      <c r="BD389" s="2" t="str">
        <f t="shared" si="182"/>
        <v>Sig Diff Var</v>
      </c>
      <c r="BE389" s="2">
        <f t="shared" si="183"/>
        <v>2.576815022415745E-2</v>
      </c>
      <c r="BF389" s="2" t="str">
        <f t="shared" si="184"/>
        <v>NS</v>
      </c>
      <c r="BG389" s="2" t="str">
        <f t="shared" si="185"/>
        <v>NS</v>
      </c>
      <c r="BH389" s="2" t="str">
        <f t="shared" si="186"/>
        <v/>
      </c>
      <c r="BI389" s="2" t="str">
        <f t="shared" si="187"/>
        <v/>
      </c>
      <c r="BJ389" s="2" t="str">
        <f t="shared" si="188"/>
        <v/>
      </c>
    </row>
    <row r="390" spans="1:62" x14ac:dyDescent="0.2">
      <c r="A390" s="1" t="s">
        <v>926</v>
      </c>
      <c r="B390" s="27" t="s">
        <v>1198</v>
      </c>
      <c r="C390" s="28">
        <v>39231</v>
      </c>
      <c r="D390" s="7">
        <v>0.61805555555555558</v>
      </c>
      <c r="E390" s="1">
        <v>0.1</v>
      </c>
      <c r="F390" s="1" t="s">
        <v>57</v>
      </c>
      <c r="G390" s="1" t="s">
        <v>1199</v>
      </c>
      <c r="H390" s="27" t="s">
        <v>886</v>
      </c>
      <c r="I390" s="27" t="s">
        <v>887</v>
      </c>
      <c r="J390" s="27" t="s">
        <v>888</v>
      </c>
      <c r="K390" s="2">
        <v>0.75</v>
      </c>
      <c r="L390" s="2">
        <v>0.25</v>
      </c>
      <c r="M390" s="27">
        <v>540344</v>
      </c>
      <c r="N390" s="27">
        <v>488240</v>
      </c>
      <c r="O390" s="27">
        <v>501266</v>
      </c>
      <c r="P390" s="27">
        <v>579422</v>
      </c>
      <c r="Q390" s="29"/>
      <c r="R390" s="29"/>
      <c r="S390" s="29"/>
      <c r="T390" s="29"/>
      <c r="U390" s="29"/>
      <c r="V390" s="29"/>
      <c r="W390" s="29"/>
      <c r="X390" s="29"/>
      <c r="Y390" s="29"/>
      <c r="Z390" s="29"/>
      <c r="AA390" s="29"/>
      <c r="AB390" s="29"/>
      <c r="AC390" s="2">
        <f t="shared" si="162"/>
        <v>527318</v>
      </c>
      <c r="AD390" s="2">
        <f t="shared" si="163"/>
        <v>41191.828801353309</v>
      </c>
      <c r="AE390" s="2">
        <f t="shared" si="164"/>
        <v>4</v>
      </c>
      <c r="AF390" s="27">
        <v>1165592</v>
      </c>
      <c r="AG390" s="27">
        <v>1374008</v>
      </c>
      <c r="AH390" s="27">
        <v>1295852</v>
      </c>
      <c r="AI390" s="27">
        <v>1439138</v>
      </c>
      <c r="AJ390" s="2">
        <f t="shared" si="165"/>
        <v>1318647.5</v>
      </c>
      <c r="AK390" s="2">
        <f t="shared" si="166"/>
        <v>117655.38158962385</v>
      </c>
      <c r="AL390" s="2">
        <f t="shared" si="167"/>
        <v>4</v>
      </c>
      <c r="AM390" s="2">
        <f t="shared" si="168"/>
        <v>1.3684857704058474E+19</v>
      </c>
      <c r="AN390" s="2">
        <f t="shared" si="169"/>
        <v>4.0111196113177518E+18</v>
      </c>
      <c r="AO390" s="2">
        <f t="shared" si="170"/>
        <v>3</v>
      </c>
      <c r="AP390" s="2">
        <f t="shared" si="171"/>
        <v>15.178065985396545</v>
      </c>
      <c r="AQ390" s="2">
        <f t="shared" si="172"/>
        <v>0.76489232840434507</v>
      </c>
      <c r="AR390" s="3" t="str">
        <f t="shared" si="173"/>
        <v>Nontoxic</v>
      </c>
      <c r="AS390" s="2">
        <f t="shared" si="174"/>
        <v>250.06684770859331</v>
      </c>
      <c r="AT390" s="26" t="s">
        <v>884</v>
      </c>
      <c r="AU390" s="4" t="s">
        <v>666</v>
      </c>
      <c r="AV390" s="2">
        <f t="shared" si="175"/>
        <v>3</v>
      </c>
      <c r="AW390" s="2">
        <f t="shared" si="176"/>
        <v>3</v>
      </c>
      <c r="AX390" s="2">
        <f t="shared" si="177"/>
        <v>1696766760</v>
      </c>
      <c r="AY390" s="2">
        <f t="shared" si="178"/>
        <v>13842788817</v>
      </c>
      <c r="AZ390" s="2">
        <f t="shared" si="179"/>
        <v>7769777788.5</v>
      </c>
      <c r="BA390" s="2">
        <f t="shared" si="180"/>
        <v>1.1666666666666667</v>
      </c>
      <c r="BB390" s="2">
        <f t="shared" si="181"/>
        <v>2.4274135603923486</v>
      </c>
      <c r="BC390" s="2">
        <v>6.6349999999999998</v>
      </c>
      <c r="BD390" s="2" t="str">
        <f t="shared" si="182"/>
        <v>Same Var</v>
      </c>
      <c r="BE390" s="2">
        <f t="shared" si="183"/>
        <v>7.3211893333731278E-6</v>
      </c>
      <c r="BF390" s="2" t="str">
        <f t="shared" si="184"/>
        <v>NS</v>
      </c>
      <c r="BG390" s="2" t="str">
        <f t="shared" si="185"/>
        <v>NS</v>
      </c>
      <c r="BH390" s="2" t="str">
        <f t="shared" si="186"/>
        <v/>
      </c>
      <c r="BI390" s="2" t="str">
        <f t="shared" si="187"/>
        <v/>
      </c>
      <c r="BJ390" s="2" t="str">
        <f t="shared" si="188"/>
        <v/>
      </c>
    </row>
    <row r="391" spans="1:62" x14ac:dyDescent="0.2">
      <c r="A391" s="1" t="s">
        <v>926</v>
      </c>
      <c r="B391" s="27" t="s">
        <v>1309</v>
      </c>
      <c r="C391" s="28">
        <v>39231</v>
      </c>
      <c r="D391" s="7">
        <v>0.52777777777777779</v>
      </c>
      <c r="E391" s="1">
        <v>0.1</v>
      </c>
      <c r="F391" s="1" t="s">
        <v>57</v>
      </c>
      <c r="G391" s="1" t="s">
        <v>1199</v>
      </c>
      <c r="H391" s="27" t="s">
        <v>886</v>
      </c>
      <c r="I391" s="27" t="s">
        <v>887</v>
      </c>
      <c r="J391" s="27" t="s">
        <v>888</v>
      </c>
      <c r="K391" s="2">
        <v>0.75</v>
      </c>
      <c r="L391" s="2">
        <v>0.25</v>
      </c>
      <c r="M391" s="27">
        <v>540344</v>
      </c>
      <c r="N391" s="27">
        <v>488240</v>
      </c>
      <c r="O391" s="27">
        <v>501266</v>
      </c>
      <c r="P391" s="27">
        <v>579422</v>
      </c>
      <c r="Q391" s="29"/>
      <c r="R391" s="29"/>
      <c r="S391" s="29"/>
      <c r="T391" s="29"/>
      <c r="U391" s="29"/>
      <c r="V391" s="29"/>
      <c r="W391" s="29"/>
      <c r="X391" s="29"/>
      <c r="Y391" s="29"/>
      <c r="Z391" s="29"/>
      <c r="AA391" s="29"/>
      <c r="AB391" s="29"/>
      <c r="AC391" s="2">
        <f t="shared" si="162"/>
        <v>527318</v>
      </c>
      <c r="AD391" s="2">
        <f t="shared" si="163"/>
        <v>41191.828801353309</v>
      </c>
      <c r="AE391" s="2">
        <f t="shared" si="164"/>
        <v>4</v>
      </c>
      <c r="AF391" s="27">
        <v>423110</v>
      </c>
      <c r="AG391" s="27">
        <v>384032</v>
      </c>
      <c r="AH391" s="27">
        <v>423110</v>
      </c>
      <c r="AI391" s="27">
        <v>423110</v>
      </c>
      <c r="AJ391" s="2">
        <f t="shared" si="165"/>
        <v>413340.5</v>
      </c>
      <c r="AK391" s="2">
        <f t="shared" si="166"/>
        <v>19539</v>
      </c>
      <c r="AL391" s="2">
        <f t="shared" si="167"/>
        <v>4</v>
      </c>
      <c r="AM391" s="2">
        <f t="shared" si="168"/>
        <v>1.115900411210012E+17</v>
      </c>
      <c r="AN391" s="2">
        <f t="shared" si="169"/>
        <v>2.201436185380296E+16</v>
      </c>
      <c r="AO391" s="2">
        <f t="shared" si="170"/>
        <v>5</v>
      </c>
      <c r="AP391" s="2">
        <f t="shared" si="171"/>
        <v>0.97674347522812843</v>
      </c>
      <c r="AQ391" s="2">
        <f t="shared" si="172"/>
        <v>0.72668684380042159</v>
      </c>
      <c r="AR391" s="3" t="str">
        <f t="shared" si="173"/>
        <v>Nontoxic</v>
      </c>
      <c r="AS391" s="2">
        <f t="shared" si="174"/>
        <v>78.38543345761002</v>
      </c>
      <c r="AT391" s="4" t="s">
        <v>664</v>
      </c>
      <c r="AU391" s="4" t="s">
        <v>667</v>
      </c>
      <c r="AV391" s="2">
        <f t="shared" si="175"/>
        <v>3</v>
      </c>
      <c r="AW391" s="2">
        <f t="shared" si="176"/>
        <v>3</v>
      </c>
      <c r="AX391" s="2">
        <f t="shared" si="177"/>
        <v>1696766760</v>
      </c>
      <c r="AY391" s="2">
        <f t="shared" si="178"/>
        <v>381772521</v>
      </c>
      <c r="AZ391" s="2">
        <f t="shared" si="179"/>
        <v>1039269640.5</v>
      </c>
      <c r="BA391" s="2">
        <f t="shared" si="180"/>
        <v>1.1666666666666667</v>
      </c>
      <c r="BB391" s="2">
        <f t="shared" si="181"/>
        <v>1.3146228093888062</v>
      </c>
      <c r="BC391" s="2">
        <v>6.6349999999999998</v>
      </c>
      <c r="BD391" s="2" t="str">
        <f t="shared" si="182"/>
        <v>Same Var</v>
      </c>
      <c r="BE391" s="2">
        <f t="shared" si="183"/>
        <v>1.2261708803792746E-3</v>
      </c>
      <c r="BF391" s="2" t="str">
        <f t="shared" si="184"/>
        <v>Sig</v>
      </c>
      <c r="BG391" s="2" t="str">
        <f t="shared" si="185"/>
        <v>Sig</v>
      </c>
      <c r="BH391" s="2" t="str">
        <f t="shared" si="186"/>
        <v>Wilcoxon</v>
      </c>
      <c r="BI391" s="2" t="str">
        <f t="shared" si="187"/>
        <v/>
      </c>
      <c r="BJ391" s="2" t="str">
        <f t="shared" si="188"/>
        <v>NOECToxicLess25</v>
      </c>
    </row>
    <row r="392" spans="1:62" x14ac:dyDescent="0.2">
      <c r="A392" s="1" t="s">
        <v>926</v>
      </c>
      <c r="B392" s="27" t="s">
        <v>1311</v>
      </c>
      <c r="C392" s="28">
        <v>39231</v>
      </c>
      <c r="D392" s="7">
        <v>0.63888888888888884</v>
      </c>
      <c r="E392" s="1">
        <v>0.1</v>
      </c>
      <c r="F392" s="1" t="s">
        <v>57</v>
      </c>
      <c r="G392" s="1" t="s">
        <v>1199</v>
      </c>
      <c r="H392" s="27" t="s">
        <v>886</v>
      </c>
      <c r="I392" s="27" t="s">
        <v>887</v>
      </c>
      <c r="J392" s="27" t="s">
        <v>888</v>
      </c>
      <c r="K392" s="2">
        <v>0.75</v>
      </c>
      <c r="L392" s="2">
        <v>0.25</v>
      </c>
      <c r="M392" s="27">
        <v>540344</v>
      </c>
      <c r="N392" s="27">
        <v>488240</v>
      </c>
      <c r="O392" s="27">
        <v>501266</v>
      </c>
      <c r="P392" s="27">
        <v>579422</v>
      </c>
      <c r="Q392" s="29"/>
      <c r="R392" s="29"/>
      <c r="S392" s="29"/>
      <c r="T392" s="29"/>
      <c r="U392" s="29"/>
      <c r="V392" s="29"/>
      <c r="W392" s="29"/>
      <c r="X392" s="29"/>
      <c r="Y392" s="29"/>
      <c r="Z392" s="29"/>
      <c r="AA392" s="29"/>
      <c r="AB392" s="29"/>
      <c r="AC392" s="2">
        <f t="shared" si="162"/>
        <v>527318</v>
      </c>
      <c r="AD392" s="2">
        <f t="shared" si="163"/>
        <v>41191.828801353309</v>
      </c>
      <c r="AE392" s="2">
        <f t="shared" si="164"/>
        <v>4</v>
      </c>
      <c r="AF392" s="27">
        <v>826916</v>
      </c>
      <c r="AG392" s="27">
        <v>1165592</v>
      </c>
      <c r="AH392" s="27">
        <v>1087436</v>
      </c>
      <c r="AI392" s="27">
        <v>931124</v>
      </c>
      <c r="AJ392" s="2">
        <f t="shared" si="165"/>
        <v>1002767</v>
      </c>
      <c r="AK392" s="2">
        <f t="shared" si="166"/>
        <v>152465.42103703384</v>
      </c>
      <c r="AL392" s="2">
        <f t="shared" si="167"/>
        <v>4</v>
      </c>
      <c r="AM392" s="2">
        <f t="shared" si="168"/>
        <v>3.6602911142517047E+19</v>
      </c>
      <c r="AN392" s="2">
        <f t="shared" si="169"/>
        <v>1.127653587540729E+19</v>
      </c>
      <c r="AO392" s="2">
        <f t="shared" si="170"/>
        <v>3</v>
      </c>
      <c r="AP392" s="2">
        <f t="shared" si="171"/>
        <v>7.8074461740678993</v>
      </c>
      <c r="AQ392" s="2">
        <f t="shared" si="172"/>
        <v>0.76489232840434507</v>
      </c>
      <c r="AR392" s="3" t="str">
        <f t="shared" si="173"/>
        <v>Nontoxic</v>
      </c>
      <c r="AS392" s="2">
        <f t="shared" si="174"/>
        <v>190.16362043396964</v>
      </c>
      <c r="AT392" s="26" t="s">
        <v>884</v>
      </c>
      <c r="AU392" s="4" t="s">
        <v>666</v>
      </c>
      <c r="AV392" s="2">
        <f t="shared" si="175"/>
        <v>3</v>
      </c>
      <c r="AW392" s="2">
        <f t="shared" si="176"/>
        <v>3</v>
      </c>
      <c r="AX392" s="2">
        <f t="shared" si="177"/>
        <v>1696766760</v>
      </c>
      <c r="AY392" s="2">
        <f t="shared" si="178"/>
        <v>23245704612</v>
      </c>
      <c r="AZ392" s="2">
        <f t="shared" si="179"/>
        <v>12471235686</v>
      </c>
      <c r="BA392" s="2">
        <f t="shared" si="180"/>
        <v>1.1666666666666667</v>
      </c>
      <c r="BB392" s="2">
        <f t="shared" si="181"/>
        <v>3.5280123264396446</v>
      </c>
      <c r="BC392" s="2">
        <v>6.6349999999999998</v>
      </c>
      <c r="BD392" s="2" t="str">
        <f t="shared" si="182"/>
        <v>Same Var</v>
      </c>
      <c r="BE392" s="2">
        <f t="shared" si="183"/>
        <v>4.7352856237360523E-4</v>
      </c>
      <c r="BF392" s="2" t="str">
        <f t="shared" si="184"/>
        <v>NS</v>
      </c>
      <c r="BG392" s="2" t="str">
        <f t="shared" si="185"/>
        <v>NS</v>
      </c>
      <c r="BH392" s="2" t="str">
        <f t="shared" si="186"/>
        <v/>
      </c>
      <c r="BI392" s="2" t="str">
        <f t="shared" si="187"/>
        <v/>
      </c>
      <c r="BJ392" s="2" t="str">
        <f t="shared" si="188"/>
        <v/>
      </c>
    </row>
    <row r="393" spans="1:62" x14ac:dyDescent="0.2">
      <c r="A393" s="1" t="s">
        <v>926</v>
      </c>
      <c r="B393" s="27" t="s">
        <v>1314</v>
      </c>
      <c r="C393" s="28">
        <v>39231</v>
      </c>
      <c r="D393" s="7">
        <v>0.57638888888888884</v>
      </c>
      <c r="E393" s="1">
        <v>0.1</v>
      </c>
      <c r="F393" s="1" t="s">
        <v>57</v>
      </c>
      <c r="G393" s="1" t="s">
        <v>1199</v>
      </c>
      <c r="H393" s="27" t="s">
        <v>886</v>
      </c>
      <c r="I393" s="27" t="s">
        <v>887</v>
      </c>
      <c r="J393" s="27" t="s">
        <v>888</v>
      </c>
      <c r="K393" s="2">
        <v>0.75</v>
      </c>
      <c r="L393" s="2">
        <v>0.25</v>
      </c>
      <c r="M393" s="27">
        <v>540344</v>
      </c>
      <c r="N393" s="27">
        <v>488240</v>
      </c>
      <c r="O393" s="27">
        <v>501266</v>
      </c>
      <c r="P393" s="27">
        <v>579422</v>
      </c>
      <c r="Q393" s="29"/>
      <c r="R393" s="29"/>
      <c r="S393" s="29"/>
      <c r="T393" s="29"/>
      <c r="U393" s="29"/>
      <c r="V393" s="29"/>
      <c r="W393" s="29"/>
      <c r="X393" s="29"/>
      <c r="Y393" s="29"/>
      <c r="Z393" s="29"/>
      <c r="AA393" s="29"/>
      <c r="AB393" s="29"/>
      <c r="AC393" s="2">
        <f t="shared" si="162"/>
        <v>527318</v>
      </c>
      <c r="AD393" s="2">
        <f t="shared" si="163"/>
        <v>41191.828801353309</v>
      </c>
      <c r="AE393" s="2">
        <f t="shared" si="164"/>
        <v>4</v>
      </c>
      <c r="AF393" s="27">
        <v>344954</v>
      </c>
      <c r="AG393" s="27">
        <v>318902</v>
      </c>
      <c r="AH393" s="27">
        <v>331928</v>
      </c>
      <c r="AI393" s="27">
        <v>357980</v>
      </c>
      <c r="AJ393" s="2">
        <f t="shared" si="165"/>
        <v>338441</v>
      </c>
      <c r="AK393" s="2">
        <f t="shared" si="166"/>
        <v>16816.493689232604</v>
      </c>
      <c r="AL393" s="2">
        <f t="shared" si="167"/>
        <v>4</v>
      </c>
      <c r="AM393" s="2">
        <f t="shared" si="168"/>
        <v>9.5670474212106656E+16</v>
      </c>
      <c r="AN393" s="2">
        <f t="shared" si="169"/>
        <v>2.0643996204136212E+16</v>
      </c>
      <c r="AO393" s="2">
        <f t="shared" si="170"/>
        <v>5</v>
      </c>
      <c r="AP393" s="2">
        <f t="shared" si="171"/>
        <v>-3.24371086391983</v>
      </c>
      <c r="AQ393" s="2">
        <f t="shared" si="172"/>
        <v>0.72668684380042159</v>
      </c>
      <c r="AR393" s="3" t="str">
        <f t="shared" si="173"/>
        <v>Toxic</v>
      </c>
      <c r="AS393" s="2">
        <f t="shared" si="174"/>
        <v>64.181575444039467</v>
      </c>
      <c r="AT393" s="4" t="s">
        <v>663</v>
      </c>
      <c r="AV393" s="2">
        <f t="shared" si="175"/>
        <v>3</v>
      </c>
      <c r="AW393" s="2">
        <f t="shared" si="176"/>
        <v>3</v>
      </c>
      <c r="AX393" s="2">
        <f t="shared" si="177"/>
        <v>1696766760</v>
      </c>
      <c r="AY393" s="2">
        <f t="shared" si="178"/>
        <v>282794460</v>
      </c>
      <c r="AZ393" s="2">
        <f t="shared" si="179"/>
        <v>989780610</v>
      </c>
      <c r="BA393" s="2">
        <f t="shared" si="180"/>
        <v>1.1666666666666667</v>
      </c>
      <c r="BB393" s="2">
        <f t="shared" si="181"/>
        <v>1.8353994885325975</v>
      </c>
      <c r="BC393" s="2">
        <v>6.6349999999999998</v>
      </c>
      <c r="BD393" s="2" t="str">
        <f t="shared" si="182"/>
        <v>Same Var</v>
      </c>
      <c r="BE393" s="2">
        <f t="shared" si="183"/>
        <v>7.3027800055094512E-5</v>
      </c>
      <c r="BF393" s="2" t="str">
        <f t="shared" si="184"/>
        <v>Sig</v>
      </c>
      <c r="BG393" s="2" t="str">
        <f t="shared" si="185"/>
        <v>Sig</v>
      </c>
      <c r="BH393" s="2" t="str">
        <f t="shared" si="186"/>
        <v>Same Var T-test</v>
      </c>
      <c r="BI393" s="2" t="str">
        <f t="shared" si="187"/>
        <v/>
      </c>
      <c r="BJ393" s="2" t="str">
        <f t="shared" si="188"/>
        <v/>
      </c>
    </row>
    <row r="394" spans="1:62" x14ac:dyDescent="0.2">
      <c r="A394" s="1" t="s">
        <v>142</v>
      </c>
      <c r="B394" s="27" t="s">
        <v>1249</v>
      </c>
      <c r="C394" s="28">
        <v>38615</v>
      </c>
      <c r="D394" s="7">
        <v>0.46388888888888891</v>
      </c>
      <c r="E394" s="1">
        <v>0.1</v>
      </c>
      <c r="F394" s="1" t="s">
        <v>57</v>
      </c>
      <c r="G394" s="1" t="s">
        <v>1260</v>
      </c>
      <c r="H394" s="27" t="s">
        <v>886</v>
      </c>
      <c r="I394" s="27" t="s">
        <v>887</v>
      </c>
      <c r="J394" s="27" t="s">
        <v>888</v>
      </c>
      <c r="K394" s="2">
        <v>0.75</v>
      </c>
      <c r="L394" s="2">
        <v>0.25</v>
      </c>
      <c r="M394" s="27">
        <v>1690000</v>
      </c>
      <c r="N394" s="27">
        <v>1770000</v>
      </c>
      <c r="O394" s="27">
        <v>1750000</v>
      </c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  <c r="AB394" s="29"/>
      <c r="AC394" s="2">
        <f t="shared" si="162"/>
        <v>1736666.6666666667</v>
      </c>
      <c r="AD394" s="2">
        <f t="shared" si="163"/>
        <v>41633.319989322656</v>
      </c>
      <c r="AE394" s="2">
        <f t="shared" si="164"/>
        <v>3</v>
      </c>
      <c r="AF394" s="27">
        <v>5080000</v>
      </c>
      <c r="AG394" s="27">
        <v>4800000</v>
      </c>
      <c r="AH394" s="27">
        <v>4410000</v>
      </c>
      <c r="AI394" s="29"/>
      <c r="AJ394" s="2">
        <f t="shared" si="165"/>
        <v>4763333.333333333</v>
      </c>
      <c r="AK394" s="2">
        <f t="shared" si="166"/>
        <v>336501.60970392602</v>
      </c>
      <c r="AL394" s="2">
        <f t="shared" si="167"/>
        <v>3</v>
      </c>
      <c r="AM394" s="2">
        <f t="shared" si="168"/>
        <v>1.4492826003086424E+21</v>
      </c>
      <c r="AN394" s="2">
        <f t="shared" si="169"/>
        <v>7.1237435570987676E+20</v>
      </c>
      <c r="AO394" s="2">
        <f t="shared" si="170"/>
        <v>2</v>
      </c>
      <c r="AP394" s="2">
        <f t="shared" si="171"/>
        <v>17.737500287634919</v>
      </c>
      <c r="AQ394" s="2">
        <f t="shared" si="172"/>
        <v>0.81649658092772592</v>
      </c>
      <c r="AR394" s="3" t="str">
        <f t="shared" si="173"/>
        <v>Nontoxic</v>
      </c>
      <c r="AS394" s="2">
        <f t="shared" si="174"/>
        <v>274.28023032629551</v>
      </c>
      <c r="AT394" s="26" t="s">
        <v>884</v>
      </c>
      <c r="AU394" s="4" t="s">
        <v>666</v>
      </c>
      <c r="AV394" s="2">
        <f t="shared" si="175"/>
        <v>2</v>
      </c>
      <c r="AW394" s="2">
        <f t="shared" si="176"/>
        <v>2</v>
      </c>
      <c r="AX394" s="2">
        <f t="shared" si="177"/>
        <v>1733333333.3333335</v>
      </c>
      <c r="AY394" s="2">
        <f t="shared" si="178"/>
        <v>113233333333.33336</v>
      </c>
      <c r="AZ394" s="2">
        <f t="shared" si="179"/>
        <v>57483333333.333344</v>
      </c>
      <c r="BA394" s="2">
        <f t="shared" si="180"/>
        <v>1.25</v>
      </c>
      <c r="BB394" s="2">
        <f t="shared" si="181"/>
        <v>4.5175890848188489</v>
      </c>
      <c r="BC394" s="2">
        <v>6.6349999999999998</v>
      </c>
      <c r="BD394" s="2" t="str">
        <f t="shared" si="182"/>
        <v>Same Var</v>
      </c>
      <c r="BE394" s="2">
        <f t="shared" si="183"/>
        <v>5.1067941266935472E-5</v>
      </c>
      <c r="BF394" s="2" t="str">
        <f t="shared" si="184"/>
        <v>NS</v>
      </c>
      <c r="BG394" s="2" t="str">
        <f t="shared" si="185"/>
        <v>NS</v>
      </c>
      <c r="BH394" s="2" t="str">
        <f t="shared" si="186"/>
        <v/>
      </c>
      <c r="BI394" s="2" t="str">
        <f t="shared" si="187"/>
        <v/>
      </c>
      <c r="BJ394" s="2" t="str">
        <f t="shared" si="188"/>
        <v/>
      </c>
    </row>
    <row r="395" spans="1:62" x14ac:dyDescent="0.2">
      <c r="A395" s="1" t="s">
        <v>142</v>
      </c>
      <c r="B395" s="27" t="s">
        <v>1266</v>
      </c>
      <c r="C395" s="28">
        <v>38615</v>
      </c>
      <c r="D395" s="7">
        <v>0.51875000000000004</v>
      </c>
      <c r="E395" s="1">
        <v>0.1</v>
      </c>
      <c r="F395" s="1" t="s">
        <v>57</v>
      </c>
      <c r="G395" s="1" t="s">
        <v>1260</v>
      </c>
      <c r="H395" s="27" t="s">
        <v>886</v>
      </c>
      <c r="I395" s="27" t="s">
        <v>887</v>
      </c>
      <c r="J395" s="27" t="s">
        <v>888</v>
      </c>
      <c r="K395" s="2">
        <v>0.75</v>
      </c>
      <c r="L395" s="2">
        <v>0.25</v>
      </c>
      <c r="M395" s="27">
        <v>1690000</v>
      </c>
      <c r="N395" s="27">
        <v>1770000</v>
      </c>
      <c r="O395" s="27">
        <v>1750000</v>
      </c>
      <c r="P395" s="29"/>
      <c r="Q395" s="29"/>
      <c r="R395" s="29"/>
      <c r="S395" s="29"/>
      <c r="T395" s="29"/>
      <c r="U395" s="29"/>
      <c r="V395" s="29"/>
      <c r="W395" s="29"/>
      <c r="X395" s="29"/>
      <c r="Y395" s="29"/>
      <c r="Z395" s="29"/>
      <c r="AA395" s="29"/>
      <c r="AB395" s="29"/>
      <c r="AC395" s="2">
        <f t="shared" si="162"/>
        <v>1736666.6666666667</v>
      </c>
      <c r="AD395" s="2">
        <f t="shared" si="163"/>
        <v>41633.319989322656</v>
      </c>
      <c r="AE395" s="2">
        <f t="shared" si="164"/>
        <v>3</v>
      </c>
      <c r="AF395" s="27">
        <v>1340000</v>
      </c>
      <c r="AG395" s="27">
        <v>1340000</v>
      </c>
      <c r="AH395" s="27">
        <v>1340000</v>
      </c>
      <c r="AI395" s="29"/>
      <c r="AJ395" s="2">
        <f t="shared" si="165"/>
        <v>1340000</v>
      </c>
      <c r="AK395" s="2">
        <f t="shared" si="166"/>
        <v>0</v>
      </c>
      <c r="AL395" s="2">
        <f t="shared" si="167"/>
        <v>3</v>
      </c>
      <c r="AM395" s="2">
        <f t="shared" si="168"/>
        <v>1.0562500000000003E+17</v>
      </c>
      <c r="AN395" s="2">
        <f t="shared" si="169"/>
        <v>5.2812500000000016E+16</v>
      </c>
      <c r="AO395" s="2">
        <f t="shared" si="170"/>
        <v>2</v>
      </c>
      <c r="AP395" s="2">
        <f t="shared" si="171"/>
        <v>2.080125735844609</v>
      </c>
      <c r="AQ395" s="2">
        <f t="shared" si="172"/>
        <v>0.81649658092772592</v>
      </c>
      <c r="AR395" s="3" t="str">
        <f t="shared" si="173"/>
        <v>Nontoxic</v>
      </c>
      <c r="AS395" s="2">
        <f t="shared" si="174"/>
        <v>77.159309021113245</v>
      </c>
      <c r="AT395" s="4" t="s">
        <v>664</v>
      </c>
      <c r="AU395" s="4" t="s">
        <v>667</v>
      </c>
      <c r="AV395" s="2">
        <f t="shared" si="175"/>
        <v>2</v>
      </c>
      <c r="AW395" s="2">
        <f t="shared" si="176"/>
        <v>2</v>
      </c>
      <c r="AX395" s="2">
        <f t="shared" si="177"/>
        <v>1733333333.3333335</v>
      </c>
      <c r="AY395" s="2">
        <f t="shared" si="178"/>
        <v>0</v>
      </c>
      <c r="AZ395" s="2">
        <f t="shared" si="179"/>
        <v>866666666.66666675</v>
      </c>
      <c r="BA395" s="2">
        <f t="shared" si="180"/>
        <v>1.25</v>
      </c>
      <c r="BB395" s="2" t="e">
        <f t="shared" si="181"/>
        <v>#NUM!</v>
      </c>
      <c r="BC395" s="2">
        <v>6.6349999999999998</v>
      </c>
      <c r="BD395" s="2" t="e">
        <f t="shared" si="182"/>
        <v>#NUM!</v>
      </c>
      <c r="BE395" s="2" t="e">
        <f t="shared" si="183"/>
        <v>#NUM!</v>
      </c>
      <c r="BF395" s="2" t="e">
        <f t="shared" si="184"/>
        <v>#NUM!</v>
      </c>
      <c r="BG395" s="2" t="str">
        <f t="shared" si="185"/>
        <v>Sig</v>
      </c>
      <c r="BH395" s="2" t="str">
        <f t="shared" si="186"/>
        <v>Wilcoxon</v>
      </c>
      <c r="BI395" s="2" t="str">
        <f t="shared" si="187"/>
        <v/>
      </c>
      <c r="BJ395" s="2" t="str">
        <f t="shared" si="188"/>
        <v>NOECToxicLess25</v>
      </c>
    </row>
    <row r="396" spans="1:62" x14ac:dyDescent="0.2">
      <c r="A396" s="1" t="s">
        <v>142</v>
      </c>
      <c r="B396" s="27" t="s">
        <v>516</v>
      </c>
      <c r="C396" s="28">
        <v>38400</v>
      </c>
      <c r="D396" s="7">
        <v>0.59236111111111112</v>
      </c>
      <c r="E396" s="1">
        <v>0.1</v>
      </c>
      <c r="F396" s="1" t="s">
        <v>57</v>
      </c>
      <c r="G396" s="1" t="s">
        <v>1236</v>
      </c>
      <c r="H396" s="27" t="s">
        <v>886</v>
      </c>
      <c r="I396" s="27" t="s">
        <v>887</v>
      </c>
      <c r="J396" s="27" t="s">
        <v>888</v>
      </c>
      <c r="K396" s="2">
        <v>0.75</v>
      </c>
      <c r="L396" s="2">
        <v>0.25</v>
      </c>
      <c r="M396" s="27">
        <v>1750000</v>
      </c>
      <c r="N396" s="27">
        <v>1770000</v>
      </c>
      <c r="O396" s="27">
        <v>1830000</v>
      </c>
      <c r="P396" s="29"/>
      <c r="Q396" s="29"/>
      <c r="R396" s="29"/>
      <c r="S396" s="29"/>
      <c r="T396" s="29"/>
      <c r="U396" s="29"/>
      <c r="V396" s="29"/>
      <c r="W396" s="29"/>
      <c r="X396" s="29"/>
      <c r="Y396" s="29"/>
      <c r="Z396" s="29"/>
      <c r="AA396" s="29"/>
      <c r="AB396" s="29"/>
      <c r="AC396" s="2">
        <f t="shared" si="162"/>
        <v>1783333.3333333333</v>
      </c>
      <c r="AD396" s="2">
        <f t="shared" si="163"/>
        <v>41633.319989322656</v>
      </c>
      <c r="AE396" s="2">
        <f t="shared" si="164"/>
        <v>3</v>
      </c>
      <c r="AF396" s="27">
        <v>4090000</v>
      </c>
      <c r="AG396" s="27">
        <v>3760000</v>
      </c>
      <c r="AH396" s="27">
        <v>3950000</v>
      </c>
      <c r="AI396" s="29"/>
      <c r="AJ396" s="2">
        <f t="shared" si="165"/>
        <v>3933333.3333333335</v>
      </c>
      <c r="AK396" s="2">
        <f t="shared" si="166"/>
        <v>165630.10998406459</v>
      </c>
      <c r="AL396" s="2">
        <f t="shared" si="167"/>
        <v>3</v>
      </c>
      <c r="AM396" s="2">
        <f t="shared" si="168"/>
        <v>8.9670378086419759E+19</v>
      </c>
      <c r="AN396" s="2">
        <f t="shared" si="169"/>
        <v>4.1863244598765429E+19</v>
      </c>
      <c r="AO396" s="2">
        <f t="shared" si="170"/>
        <v>2</v>
      </c>
      <c r="AP396" s="2">
        <f t="shared" si="171"/>
        <v>26.675621999025772</v>
      </c>
      <c r="AQ396" s="2">
        <f t="shared" si="172"/>
        <v>0.81649658092772592</v>
      </c>
      <c r="AR396" s="3" t="str">
        <f t="shared" si="173"/>
        <v>Nontoxic</v>
      </c>
      <c r="AS396" s="2">
        <f t="shared" si="174"/>
        <v>220.56074766355144</v>
      </c>
      <c r="AT396" s="26" t="s">
        <v>884</v>
      </c>
      <c r="AU396" s="4" t="s">
        <v>666</v>
      </c>
      <c r="AV396" s="2">
        <f t="shared" si="175"/>
        <v>2</v>
      </c>
      <c r="AW396" s="2">
        <f t="shared" si="176"/>
        <v>2</v>
      </c>
      <c r="AX396" s="2">
        <f t="shared" si="177"/>
        <v>1733333333.3333335</v>
      </c>
      <c r="AY396" s="2">
        <f t="shared" si="178"/>
        <v>27433333333.333332</v>
      </c>
      <c r="AZ396" s="2">
        <f t="shared" si="179"/>
        <v>14583333333.333332</v>
      </c>
      <c r="BA396" s="2">
        <f t="shared" si="180"/>
        <v>1.25</v>
      </c>
      <c r="BB396" s="2">
        <f t="shared" si="181"/>
        <v>2.3967255877389335</v>
      </c>
      <c r="BC396" s="2">
        <v>6.6349999999999998</v>
      </c>
      <c r="BD396" s="2" t="str">
        <f t="shared" si="182"/>
        <v>Same Var</v>
      </c>
      <c r="BE396" s="2">
        <f t="shared" si="183"/>
        <v>1.3086798496780715E-5</v>
      </c>
      <c r="BF396" s="2" t="str">
        <f t="shared" si="184"/>
        <v>NS</v>
      </c>
      <c r="BG396" s="2" t="str">
        <f t="shared" si="185"/>
        <v>NS</v>
      </c>
      <c r="BH396" s="2" t="str">
        <f t="shared" si="186"/>
        <v/>
      </c>
      <c r="BI396" s="2" t="str">
        <f t="shared" si="187"/>
        <v/>
      </c>
      <c r="BJ396" s="2" t="str">
        <f t="shared" si="188"/>
        <v/>
      </c>
    </row>
    <row r="397" spans="1:62" x14ac:dyDescent="0.2">
      <c r="A397" s="1" t="s">
        <v>142</v>
      </c>
      <c r="B397" s="27" t="s">
        <v>529</v>
      </c>
      <c r="C397" s="28">
        <v>38400</v>
      </c>
      <c r="D397" s="7">
        <v>0.52152777777777781</v>
      </c>
      <c r="E397" s="1">
        <v>0.1</v>
      </c>
      <c r="F397" s="1" t="s">
        <v>57</v>
      </c>
      <c r="G397" s="1" t="s">
        <v>1236</v>
      </c>
      <c r="H397" s="27" t="s">
        <v>886</v>
      </c>
      <c r="I397" s="27" t="s">
        <v>887</v>
      </c>
      <c r="J397" s="27" t="s">
        <v>888</v>
      </c>
      <c r="K397" s="2">
        <v>0.75</v>
      </c>
      <c r="L397" s="2">
        <v>0.25</v>
      </c>
      <c r="M397" s="27">
        <v>1750000</v>
      </c>
      <c r="N397" s="27">
        <v>1770000</v>
      </c>
      <c r="O397" s="27">
        <v>1830000</v>
      </c>
      <c r="P397" s="29"/>
      <c r="Q397" s="29"/>
      <c r="R397" s="29"/>
      <c r="S397" s="29"/>
      <c r="T397" s="29"/>
      <c r="U397" s="29"/>
      <c r="V397" s="29"/>
      <c r="W397" s="29"/>
      <c r="X397" s="29"/>
      <c r="Y397" s="29"/>
      <c r="Z397" s="29"/>
      <c r="AA397" s="29"/>
      <c r="AB397" s="29"/>
      <c r="AC397" s="2">
        <f t="shared" si="162"/>
        <v>1783333.3333333333</v>
      </c>
      <c r="AD397" s="2">
        <f t="shared" si="163"/>
        <v>41633.319989322656</v>
      </c>
      <c r="AE397" s="2">
        <f t="shared" si="164"/>
        <v>3</v>
      </c>
      <c r="AF397" s="27">
        <v>5660000</v>
      </c>
      <c r="AG397" s="27">
        <v>4690000</v>
      </c>
      <c r="AH397" s="27">
        <v>4500000</v>
      </c>
      <c r="AI397" s="29"/>
      <c r="AJ397" s="2">
        <f t="shared" si="165"/>
        <v>4950000</v>
      </c>
      <c r="AK397" s="2">
        <f t="shared" si="166"/>
        <v>622173.60921209119</v>
      </c>
      <c r="AL397" s="2">
        <f t="shared" si="167"/>
        <v>3</v>
      </c>
      <c r="AM397" s="2">
        <f t="shared" si="168"/>
        <v>1.6733578402777772E+22</v>
      </c>
      <c r="AN397" s="2">
        <f t="shared" si="169"/>
        <v>8.3248533680555525E+21</v>
      </c>
      <c r="AO397" s="2">
        <f t="shared" si="170"/>
        <v>2</v>
      </c>
      <c r="AP397" s="2">
        <f t="shared" si="171"/>
        <v>10.044091260319947</v>
      </c>
      <c r="AQ397" s="2">
        <f t="shared" si="172"/>
        <v>0.81649658092772592</v>
      </c>
      <c r="AR397" s="3" t="str">
        <f t="shared" si="173"/>
        <v>Nontoxic</v>
      </c>
      <c r="AS397" s="2">
        <f t="shared" si="174"/>
        <v>277.57009345794393</v>
      </c>
      <c r="AT397" s="26" t="s">
        <v>884</v>
      </c>
      <c r="AU397" s="4" t="s">
        <v>666</v>
      </c>
      <c r="AV397" s="2">
        <f t="shared" si="175"/>
        <v>2</v>
      </c>
      <c r="AW397" s="2">
        <f t="shared" si="176"/>
        <v>2</v>
      </c>
      <c r="AX397" s="2">
        <f t="shared" si="177"/>
        <v>1733333333.3333335</v>
      </c>
      <c r="AY397" s="2">
        <f t="shared" si="178"/>
        <v>387099999999.99994</v>
      </c>
      <c r="AZ397" s="2">
        <f t="shared" si="179"/>
        <v>194416666666.66663</v>
      </c>
      <c r="BA397" s="2">
        <f t="shared" si="180"/>
        <v>1.25</v>
      </c>
      <c r="BB397" s="2">
        <f t="shared" si="181"/>
        <v>6.4500445599423752</v>
      </c>
      <c r="BC397" s="2">
        <v>6.6349999999999998</v>
      </c>
      <c r="BD397" s="2" t="str">
        <f t="shared" si="182"/>
        <v>Same Var</v>
      </c>
      <c r="BE397" s="2">
        <f t="shared" si="183"/>
        <v>4.6075588272094753E-4</v>
      </c>
      <c r="BF397" s="2" t="str">
        <f t="shared" si="184"/>
        <v>NS</v>
      </c>
      <c r="BG397" s="2" t="str">
        <f t="shared" si="185"/>
        <v>NS</v>
      </c>
      <c r="BH397" s="2" t="str">
        <f t="shared" si="186"/>
        <v/>
      </c>
      <c r="BI397" s="2" t="str">
        <f t="shared" si="187"/>
        <v/>
      </c>
      <c r="BJ397" s="2" t="str">
        <f t="shared" si="188"/>
        <v/>
      </c>
    </row>
    <row r="398" spans="1:62" x14ac:dyDescent="0.2">
      <c r="A398" s="1" t="s">
        <v>142</v>
      </c>
      <c r="B398" s="27" t="s">
        <v>482</v>
      </c>
      <c r="C398" s="28">
        <v>38715</v>
      </c>
      <c r="D398" s="7">
        <v>0.46666666666666667</v>
      </c>
      <c r="E398" s="1">
        <v>0.1</v>
      </c>
      <c r="F398" s="1" t="s">
        <v>57</v>
      </c>
      <c r="G398" s="1" t="s">
        <v>1101</v>
      </c>
      <c r="H398" s="27" t="s">
        <v>886</v>
      </c>
      <c r="I398" s="27" t="s">
        <v>887</v>
      </c>
      <c r="J398" s="27" t="s">
        <v>888</v>
      </c>
      <c r="K398" s="2">
        <v>0.75</v>
      </c>
      <c r="L398" s="2">
        <v>0.25</v>
      </c>
      <c r="M398" s="27">
        <v>2010000</v>
      </c>
      <c r="N398" s="27">
        <v>1950000</v>
      </c>
      <c r="O398" s="27">
        <v>2030000</v>
      </c>
      <c r="P398" s="29"/>
      <c r="Q398" s="29"/>
      <c r="R398" s="29"/>
      <c r="S398" s="29"/>
      <c r="T398" s="29"/>
      <c r="U398" s="29"/>
      <c r="V398" s="29"/>
      <c r="W398" s="29"/>
      <c r="X398" s="29"/>
      <c r="Y398" s="29"/>
      <c r="Z398" s="29"/>
      <c r="AA398" s="29"/>
      <c r="AB398" s="29"/>
      <c r="AC398" s="2">
        <f t="shared" si="162"/>
        <v>1996666.6666666667</v>
      </c>
      <c r="AD398" s="2">
        <f t="shared" si="163"/>
        <v>41633.319989322656</v>
      </c>
      <c r="AE398" s="2">
        <f t="shared" si="164"/>
        <v>3</v>
      </c>
      <c r="AF398" s="27">
        <v>2350000</v>
      </c>
      <c r="AG398" s="27">
        <v>2270000</v>
      </c>
      <c r="AH398" s="27">
        <v>2370000</v>
      </c>
      <c r="AI398" s="29"/>
      <c r="AJ398" s="2">
        <f t="shared" si="165"/>
        <v>2330000</v>
      </c>
      <c r="AK398" s="2">
        <f t="shared" si="166"/>
        <v>52915.02622129181</v>
      </c>
      <c r="AL398" s="2">
        <f t="shared" si="167"/>
        <v>3</v>
      </c>
      <c r="AM398" s="2">
        <f t="shared" si="168"/>
        <v>1.5834027777777782E+18</v>
      </c>
      <c r="AN398" s="2">
        <f t="shared" si="169"/>
        <v>4.8836805555555558E+17</v>
      </c>
      <c r="AO398" s="2">
        <f t="shared" si="170"/>
        <v>3</v>
      </c>
      <c r="AP398" s="2">
        <f t="shared" si="171"/>
        <v>23.468557237460232</v>
      </c>
      <c r="AQ398" s="2">
        <f t="shared" si="172"/>
        <v>0.76489232840434507</v>
      </c>
      <c r="AR398" s="3" t="str">
        <f t="shared" si="173"/>
        <v>Nontoxic</v>
      </c>
      <c r="AS398" s="2">
        <f t="shared" si="174"/>
        <v>116.69449081803005</v>
      </c>
      <c r="AT398" s="26" t="s">
        <v>884</v>
      </c>
      <c r="AU398" s="4" t="s">
        <v>666</v>
      </c>
      <c r="AV398" s="2">
        <f t="shared" si="175"/>
        <v>2</v>
      </c>
      <c r="AW398" s="2">
        <f t="shared" si="176"/>
        <v>2</v>
      </c>
      <c r="AX398" s="2">
        <f t="shared" si="177"/>
        <v>1733333333.3333335</v>
      </c>
      <c r="AY398" s="2">
        <f t="shared" si="178"/>
        <v>2800000000</v>
      </c>
      <c r="AZ398" s="2">
        <f t="shared" si="179"/>
        <v>2266666666.666667</v>
      </c>
      <c r="BA398" s="2">
        <f t="shared" si="180"/>
        <v>1.25</v>
      </c>
      <c r="BB398" s="2">
        <f t="shared" si="181"/>
        <v>9.1127828683954706E-2</v>
      </c>
      <c r="BC398" s="2">
        <v>6.6349999999999998</v>
      </c>
      <c r="BD398" s="2" t="str">
        <f t="shared" si="182"/>
        <v>Same Var</v>
      </c>
      <c r="BE398" s="2">
        <f t="shared" si="183"/>
        <v>5.0794224110871583E-4</v>
      </c>
      <c r="BF398" s="2" t="str">
        <f t="shared" si="184"/>
        <v>NS</v>
      </c>
      <c r="BG398" s="2" t="str">
        <f t="shared" si="185"/>
        <v>NS</v>
      </c>
      <c r="BH398" s="2" t="str">
        <f t="shared" si="186"/>
        <v/>
      </c>
      <c r="BI398" s="2" t="str">
        <f t="shared" si="187"/>
        <v/>
      </c>
      <c r="BJ398" s="2" t="str">
        <f t="shared" si="188"/>
        <v/>
      </c>
    </row>
    <row r="399" spans="1:62" x14ac:dyDescent="0.2">
      <c r="A399" s="1" t="s">
        <v>142</v>
      </c>
      <c r="B399" s="27" t="s">
        <v>504</v>
      </c>
      <c r="C399" s="28">
        <v>38715</v>
      </c>
      <c r="D399" s="7">
        <v>0.3347222222222222</v>
      </c>
      <c r="E399" s="1">
        <v>0.1</v>
      </c>
      <c r="F399" s="1" t="s">
        <v>57</v>
      </c>
      <c r="G399" s="1" t="s">
        <v>1101</v>
      </c>
      <c r="H399" s="27" t="s">
        <v>886</v>
      </c>
      <c r="I399" s="27" t="s">
        <v>887</v>
      </c>
      <c r="J399" s="27" t="s">
        <v>888</v>
      </c>
      <c r="K399" s="2">
        <v>0.75</v>
      </c>
      <c r="L399" s="2">
        <v>0.25</v>
      </c>
      <c r="M399" s="27">
        <v>2010000</v>
      </c>
      <c r="N399" s="27">
        <v>1950000</v>
      </c>
      <c r="O399" s="27">
        <v>2030000</v>
      </c>
      <c r="P399" s="29"/>
      <c r="Q399" s="29"/>
      <c r="R399" s="29"/>
      <c r="S399" s="29"/>
      <c r="T399" s="29"/>
      <c r="U399" s="29"/>
      <c r="V399" s="29"/>
      <c r="W399" s="29"/>
      <c r="X399" s="29"/>
      <c r="Y399" s="29"/>
      <c r="Z399" s="29"/>
      <c r="AA399" s="29"/>
      <c r="AB399" s="29"/>
      <c r="AC399" s="2">
        <f t="shared" si="162"/>
        <v>1996666.6666666667</v>
      </c>
      <c r="AD399" s="2">
        <f t="shared" si="163"/>
        <v>41633.319989322656</v>
      </c>
      <c r="AE399" s="2">
        <f t="shared" si="164"/>
        <v>3</v>
      </c>
      <c r="AF399" s="27">
        <v>3050000</v>
      </c>
      <c r="AG399" s="27">
        <v>3110000</v>
      </c>
      <c r="AH399" s="27">
        <v>3030000</v>
      </c>
      <c r="AI399" s="29"/>
      <c r="AJ399" s="2">
        <f t="shared" si="165"/>
        <v>3063333.3333333335</v>
      </c>
      <c r="AK399" s="2">
        <f t="shared" si="166"/>
        <v>41633.319989322656</v>
      </c>
      <c r="AL399" s="2">
        <f t="shared" si="167"/>
        <v>3</v>
      </c>
      <c r="AM399" s="2">
        <f t="shared" si="168"/>
        <v>8.1500771604938291E+17</v>
      </c>
      <c r="AN399" s="2">
        <f t="shared" si="169"/>
        <v>2.197260802469136E+17</v>
      </c>
      <c r="AO399" s="2">
        <f t="shared" si="170"/>
        <v>4</v>
      </c>
      <c r="AP399" s="2">
        <f t="shared" si="171"/>
        <v>52.114083435360271</v>
      </c>
      <c r="AQ399" s="2">
        <f t="shared" si="172"/>
        <v>0.74069708411268287</v>
      </c>
      <c r="AR399" s="3" t="str">
        <f t="shared" si="173"/>
        <v>Nontoxic</v>
      </c>
      <c r="AS399" s="2">
        <f t="shared" si="174"/>
        <v>153.42237061769617</v>
      </c>
      <c r="AT399" s="26" t="s">
        <v>884</v>
      </c>
      <c r="AU399" s="4" t="s">
        <v>666</v>
      </c>
      <c r="AV399" s="2">
        <f t="shared" si="175"/>
        <v>2</v>
      </c>
      <c r="AW399" s="2">
        <f t="shared" si="176"/>
        <v>2</v>
      </c>
      <c r="AX399" s="2">
        <f t="shared" si="177"/>
        <v>1733333333.3333335</v>
      </c>
      <c r="AY399" s="2">
        <f t="shared" si="178"/>
        <v>1733333333.3333335</v>
      </c>
      <c r="AZ399" s="2">
        <f t="shared" si="179"/>
        <v>1733333333.3333335</v>
      </c>
      <c r="BA399" s="2">
        <f t="shared" si="180"/>
        <v>1.25</v>
      </c>
      <c r="BB399" s="2">
        <f t="shared" si="181"/>
        <v>0</v>
      </c>
      <c r="BC399" s="2">
        <v>6.6349999999999998</v>
      </c>
      <c r="BD399" s="2" t="str">
        <f t="shared" si="182"/>
        <v>Same Var</v>
      </c>
      <c r="BE399" s="2">
        <f t="shared" si="183"/>
        <v>3.0736413729595099E-6</v>
      </c>
      <c r="BF399" s="2" t="str">
        <f t="shared" si="184"/>
        <v>NS</v>
      </c>
      <c r="BG399" s="2" t="str">
        <f t="shared" si="185"/>
        <v>NS</v>
      </c>
      <c r="BH399" s="2" t="str">
        <f t="shared" si="186"/>
        <v/>
      </c>
      <c r="BI399" s="2" t="str">
        <f t="shared" si="187"/>
        <v/>
      </c>
      <c r="BJ399" s="2" t="str">
        <f t="shared" si="188"/>
        <v/>
      </c>
    </row>
    <row r="400" spans="1:62" x14ac:dyDescent="0.2">
      <c r="A400" s="1" t="s">
        <v>142</v>
      </c>
      <c r="B400" s="27" t="s">
        <v>516</v>
      </c>
      <c r="C400" s="28">
        <v>38715</v>
      </c>
      <c r="D400" s="7">
        <v>0.54861111111111116</v>
      </c>
      <c r="E400" s="1">
        <v>0.1</v>
      </c>
      <c r="F400" s="1" t="s">
        <v>57</v>
      </c>
      <c r="G400" s="1" t="s">
        <v>1101</v>
      </c>
      <c r="H400" s="27" t="s">
        <v>886</v>
      </c>
      <c r="I400" s="27" t="s">
        <v>887</v>
      </c>
      <c r="J400" s="27" t="s">
        <v>888</v>
      </c>
      <c r="K400" s="2">
        <v>0.75</v>
      </c>
      <c r="L400" s="2">
        <v>0.25</v>
      </c>
      <c r="M400" s="27">
        <v>2010000</v>
      </c>
      <c r="N400" s="27">
        <v>1950000</v>
      </c>
      <c r="O400" s="27">
        <v>2030000</v>
      </c>
      <c r="P400" s="29"/>
      <c r="Q400" s="29"/>
      <c r="R400" s="29"/>
      <c r="S400" s="29"/>
      <c r="T400" s="29"/>
      <c r="U400" s="29"/>
      <c r="V400" s="29"/>
      <c r="W400" s="29"/>
      <c r="X400" s="29"/>
      <c r="Y400" s="29"/>
      <c r="Z400" s="29"/>
      <c r="AA400" s="29"/>
      <c r="AB400" s="29"/>
      <c r="AC400" s="2">
        <f t="shared" si="162"/>
        <v>1996666.6666666667</v>
      </c>
      <c r="AD400" s="2">
        <f t="shared" si="163"/>
        <v>41633.319989322656</v>
      </c>
      <c r="AE400" s="2">
        <f t="shared" si="164"/>
        <v>3</v>
      </c>
      <c r="AF400" s="27">
        <v>2250000</v>
      </c>
      <c r="AG400" s="27">
        <v>2330000</v>
      </c>
      <c r="AH400" s="27">
        <v>2370000</v>
      </c>
      <c r="AI400" s="29"/>
      <c r="AJ400" s="2">
        <f t="shared" si="165"/>
        <v>2316666.6666666665</v>
      </c>
      <c r="AK400" s="2">
        <f t="shared" si="166"/>
        <v>61101.009266077861</v>
      </c>
      <c r="AL400" s="2">
        <f t="shared" si="167"/>
        <v>3</v>
      </c>
      <c r="AM400" s="2">
        <f t="shared" si="168"/>
        <v>2.4631558641975301E+18</v>
      </c>
      <c r="AN400" s="2">
        <f t="shared" si="169"/>
        <v>8.2713348765432064E+17</v>
      </c>
      <c r="AO400" s="2">
        <f t="shared" si="170"/>
        <v>3</v>
      </c>
      <c r="AP400" s="2">
        <f t="shared" si="171"/>
        <v>20.677560407958641</v>
      </c>
      <c r="AQ400" s="2">
        <f t="shared" si="172"/>
        <v>0.76489232840434507</v>
      </c>
      <c r="AR400" s="3" t="str">
        <f t="shared" si="173"/>
        <v>Nontoxic</v>
      </c>
      <c r="AS400" s="2">
        <f t="shared" si="174"/>
        <v>116.02671118530883</v>
      </c>
      <c r="AT400" s="26" t="s">
        <v>884</v>
      </c>
      <c r="AU400" s="4" t="s">
        <v>666</v>
      </c>
      <c r="AV400" s="2">
        <f t="shared" si="175"/>
        <v>2</v>
      </c>
      <c r="AW400" s="2">
        <f t="shared" si="176"/>
        <v>2</v>
      </c>
      <c r="AX400" s="2">
        <f t="shared" si="177"/>
        <v>1733333333.3333335</v>
      </c>
      <c r="AY400" s="2">
        <f t="shared" si="178"/>
        <v>3733333333.3333325</v>
      </c>
      <c r="AZ400" s="2">
        <f t="shared" si="179"/>
        <v>2733333333.333333</v>
      </c>
      <c r="BA400" s="2">
        <f t="shared" si="180"/>
        <v>1.25</v>
      </c>
      <c r="BB400" s="2">
        <f t="shared" si="181"/>
        <v>0.2299134474431753</v>
      </c>
      <c r="BC400" s="2">
        <v>6.6349999999999998</v>
      </c>
      <c r="BD400" s="2" t="str">
        <f t="shared" si="182"/>
        <v>Same Var</v>
      </c>
      <c r="BE400" s="2">
        <f t="shared" si="183"/>
        <v>8.4699602529735723E-4</v>
      </c>
      <c r="BF400" s="2" t="str">
        <f t="shared" si="184"/>
        <v>NS</v>
      </c>
      <c r="BG400" s="2" t="str">
        <f t="shared" si="185"/>
        <v>NS</v>
      </c>
      <c r="BH400" s="2" t="str">
        <f t="shared" si="186"/>
        <v/>
      </c>
      <c r="BI400" s="2" t="str">
        <f t="shared" si="187"/>
        <v/>
      </c>
      <c r="BJ400" s="2" t="str">
        <f t="shared" si="188"/>
        <v/>
      </c>
    </row>
    <row r="401" spans="1:62" x14ac:dyDescent="0.2">
      <c r="A401" s="1" t="s">
        <v>142</v>
      </c>
      <c r="B401" s="27" t="s">
        <v>529</v>
      </c>
      <c r="C401" s="28">
        <v>38715</v>
      </c>
      <c r="D401" s="7">
        <v>0.48541666666666666</v>
      </c>
      <c r="E401" s="1">
        <v>0.1</v>
      </c>
      <c r="F401" s="1" t="s">
        <v>57</v>
      </c>
      <c r="G401" s="1" t="s">
        <v>1101</v>
      </c>
      <c r="H401" s="27" t="s">
        <v>886</v>
      </c>
      <c r="I401" s="27" t="s">
        <v>887</v>
      </c>
      <c r="J401" s="27" t="s">
        <v>888</v>
      </c>
      <c r="K401" s="2">
        <v>0.75</v>
      </c>
      <c r="L401" s="2">
        <v>0.25</v>
      </c>
      <c r="M401" s="27">
        <v>2010000</v>
      </c>
      <c r="N401" s="27">
        <v>1950000</v>
      </c>
      <c r="O401" s="27">
        <v>2030000</v>
      </c>
      <c r="P401" s="29"/>
      <c r="Q401" s="29"/>
      <c r="R401" s="29"/>
      <c r="S401" s="29"/>
      <c r="T401" s="29"/>
      <c r="U401" s="29"/>
      <c r="V401" s="29"/>
      <c r="W401" s="29"/>
      <c r="X401" s="29"/>
      <c r="Y401" s="29"/>
      <c r="Z401" s="29"/>
      <c r="AA401" s="29"/>
      <c r="AB401" s="29"/>
      <c r="AC401" s="2">
        <f t="shared" si="162"/>
        <v>1996666.6666666667</v>
      </c>
      <c r="AD401" s="2">
        <f t="shared" si="163"/>
        <v>41633.319989322656</v>
      </c>
      <c r="AE401" s="2">
        <f t="shared" si="164"/>
        <v>3</v>
      </c>
      <c r="AF401" s="27">
        <v>2660000</v>
      </c>
      <c r="AG401" s="27">
        <v>2680000</v>
      </c>
      <c r="AH401" s="27">
        <v>2700000</v>
      </c>
      <c r="AI401" s="29"/>
      <c r="AJ401" s="2">
        <f t="shared" si="165"/>
        <v>2680000</v>
      </c>
      <c r="AK401" s="2">
        <f t="shared" si="166"/>
        <v>20000</v>
      </c>
      <c r="AL401" s="2">
        <f t="shared" si="167"/>
        <v>3</v>
      </c>
      <c r="AM401" s="2">
        <f t="shared" si="168"/>
        <v>2.1006944444444448E+17</v>
      </c>
      <c r="AN401" s="2">
        <f t="shared" si="169"/>
        <v>6.1701388888888904E+16</v>
      </c>
      <c r="AO401" s="2">
        <f t="shared" si="170"/>
        <v>3</v>
      </c>
      <c r="AP401" s="2">
        <f t="shared" si="171"/>
        <v>55.234500088260049</v>
      </c>
      <c r="AQ401" s="2">
        <f t="shared" si="172"/>
        <v>0.76489232840434507</v>
      </c>
      <c r="AR401" s="3" t="str">
        <f t="shared" si="173"/>
        <v>Nontoxic</v>
      </c>
      <c r="AS401" s="2">
        <f t="shared" si="174"/>
        <v>134.2237061769616</v>
      </c>
      <c r="AT401" s="26" t="s">
        <v>884</v>
      </c>
      <c r="AU401" s="4" t="s">
        <v>666</v>
      </c>
      <c r="AV401" s="2">
        <f t="shared" si="175"/>
        <v>2</v>
      </c>
      <c r="AW401" s="2">
        <f t="shared" si="176"/>
        <v>2</v>
      </c>
      <c r="AX401" s="2">
        <f t="shared" si="177"/>
        <v>1733333333.3333335</v>
      </c>
      <c r="AY401" s="2">
        <f t="shared" si="178"/>
        <v>400000000</v>
      </c>
      <c r="AZ401" s="2">
        <f t="shared" si="179"/>
        <v>1066666666.6666667</v>
      </c>
      <c r="BA401" s="2">
        <f t="shared" si="180"/>
        <v>1.25</v>
      </c>
      <c r="BB401" s="2">
        <f t="shared" si="181"/>
        <v>0.79251429956804031</v>
      </c>
      <c r="BC401" s="2">
        <v>6.6349999999999998</v>
      </c>
      <c r="BD401" s="2" t="str">
        <f t="shared" si="182"/>
        <v>Same Var</v>
      </c>
      <c r="BE401" s="2">
        <f t="shared" si="183"/>
        <v>6.887622271626075E-6</v>
      </c>
      <c r="BF401" s="2" t="str">
        <f t="shared" si="184"/>
        <v>NS</v>
      </c>
      <c r="BG401" s="2" t="str">
        <f t="shared" si="185"/>
        <v>NS</v>
      </c>
      <c r="BH401" s="2" t="str">
        <f t="shared" si="186"/>
        <v/>
      </c>
      <c r="BI401" s="2" t="str">
        <f t="shared" si="187"/>
        <v/>
      </c>
      <c r="BJ401" s="2" t="str">
        <f t="shared" si="188"/>
        <v/>
      </c>
    </row>
    <row r="402" spans="1:62" x14ac:dyDescent="0.2">
      <c r="A402" s="1" t="s">
        <v>142</v>
      </c>
      <c r="B402" s="27" t="s">
        <v>532</v>
      </c>
      <c r="C402" s="28">
        <v>38715</v>
      </c>
      <c r="D402" s="7">
        <v>0.44374999999999998</v>
      </c>
      <c r="E402" s="1">
        <v>0.1</v>
      </c>
      <c r="F402" s="1" t="s">
        <v>57</v>
      </c>
      <c r="G402" s="1" t="s">
        <v>1101</v>
      </c>
      <c r="H402" s="27" t="s">
        <v>886</v>
      </c>
      <c r="I402" s="27" t="s">
        <v>887</v>
      </c>
      <c r="J402" s="27" t="s">
        <v>888</v>
      </c>
      <c r="K402" s="2">
        <v>0.75</v>
      </c>
      <c r="L402" s="2">
        <v>0.25</v>
      </c>
      <c r="M402" s="27">
        <v>2010000</v>
      </c>
      <c r="N402" s="27">
        <v>1950000</v>
      </c>
      <c r="O402" s="27">
        <v>2030000</v>
      </c>
      <c r="P402" s="29"/>
      <c r="Q402" s="29"/>
      <c r="R402" s="29"/>
      <c r="S402" s="29"/>
      <c r="T402" s="29"/>
      <c r="U402" s="29"/>
      <c r="V402" s="29"/>
      <c r="W402" s="29"/>
      <c r="X402" s="29"/>
      <c r="Y402" s="29"/>
      <c r="Z402" s="29"/>
      <c r="AA402" s="29"/>
      <c r="AB402" s="29"/>
      <c r="AC402" s="2">
        <f t="shared" si="162"/>
        <v>1996666.6666666667</v>
      </c>
      <c r="AD402" s="2">
        <f t="shared" si="163"/>
        <v>41633.319989322656</v>
      </c>
      <c r="AE402" s="2">
        <f t="shared" si="164"/>
        <v>3</v>
      </c>
      <c r="AF402" s="27">
        <v>2560000</v>
      </c>
      <c r="AG402" s="27">
        <v>2520000</v>
      </c>
      <c r="AH402" s="27">
        <v>2480000</v>
      </c>
      <c r="AI402" s="29"/>
      <c r="AJ402" s="2">
        <f t="shared" si="165"/>
        <v>2520000</v>
      </c>
      <c r="AK402" s="2">
        <f t="shared" si="166"/>
        <v>40000</v>
      </c>
      <c r="AL402" s="2">
        <f t="shared" si="167"/>
        <v>3</v>
      </c>
      <c r="AM402" s="2">
        <f t="shared" si="168"/>
        <v>7.3673611111111117E+17</v>
      </c>
      <c r="AN402" s="2">
        <f t="shared" si="169"/>
        <v>1.9503472222222221E+17</v>
      </c>
      <c r="AO402" s="2">
        <f t="shared" si="170"/>
        <v>4</v>
      </c>
      <c r="AP402" s="2">
        <f t="shared" si="171"/>
        <v>34.900795606699035</v>
      </c>
      <c r="AQ402" s="2">
        <f t="shared" si="172"/>
        <v>0.74069708411268287</v>
      </c>
      <c r="AR402" s="3" t="str">
        <f t="shared" si="173"/>
        <v>Nontoxic</v>
      </c>
      <c r="AS402" s="2">
        <f t="shared" si="174"/>
        <v>126.21035058430716</v>
      </c>
      <c r="AT402" s="26" t="s">
        <v>884</v>
      </c>
      <c r="AU402" s="4" t="s">
        <v>666</v>
      </c>
      <c r="AV402" s="2">
        <f t="shared" si="175"/>
        <v>2</v>
      </c>
      <c r="AW402" s="2">
        <f t="shared" si="176"/>
        <v>2</v>
      </c>
      <c r="AX402" s="2">
        <f t="shared" si="177"/>
        <v>1733333333.3333335</v>
      </c>
      <c r="AY402" s="2">
        <f t="shared" si="178"/>
        <v>1600000000</v>
      </c>
      <c r="AZ402" s="2">
        <f t="shared" si="179"/>
        <v>1666666666.6666667</v>
      </c>
      <c r="BA402" s="2">
        <f t="shared" si="180"/>
        <v>1.25</v>
      </c>
      <c r="BB402" s="2">
        <f t="shared" si="181"/>
        <v>2.5620501871685521E-3</v>
      </c>
      <c r="BC402" s="2">
        <v>6.6349999999999998</v>
      </c>
      <c r="BD402" s="2" t="str">
        <f t="shared" si="182"/>
        <v>Same Var</v>
      </c>
      <c r="BE402" s="2">
        <f t="shared" si="183"/>
        <v>4.8069202998018057E-5</v>
      </c>
      <c r="BF402" s="2" t="str">
        <f t="shared" si="184"/>
        <v>NS</v>
      </c>
      <c r="BG402" s="2" t="str">
        <f t="shared" si="185"/>
        <v>NS</v>
      </c>
      <c r="BH402" s="2" t="str">
        <f t="shared" si="186"/>
        <v/>
      </c>
      <c r="BI402" s="2" t="str">
        <f t="shared" si="187"/>
        <v/>
      </c>
      <c r="BJ402" s="2" t="str">
        <f t="shared" si="188"/>
        <v/>
      </c>
    </row>
    <row r="403" spans="1:62" x14ac:dyDescent="0.2">
      <c r="A403" s="1" t="s">
        <v>142</v>
      </c>
      <c r="B403" s="27" t="s">
        <v>983</v>
      </c>
      <c r="C403" s="28">
        <v>37649</v>
      </c>
      <c r="D403" s="7">
        <v>0.30694444444444446</v>
      </c>
      <c r="E403" s="1">
        <v>0.1</v>
      </c>
      <c r="F403" s="1" t="s">
        <v>57</v>
      </c>
      <c r="G403" s="1" t="s">
        <v>984</v>
      </c>
      <c r="H403" s="27" t="s">
        <v>886</v>
      </c>
      <c r="I403" s="27" t="s">
        <v>887</v>
      </c>
      <c r="J403" s="27" t="s">
        <v>888</v>
      </c>
      <c r="K403" s="2">
        <v>0.75</v>
      </c>
      <c r="L403" s="2">
        <v>0.25</v>
      </c>
      <c r="M403" s="27">
        <v>3070000</v>
      </c>
      <c r="N403" s="27">
        <v>3150000</v>
      </c>
      <c r="O403" s="27">
        <v>3090000</v>
      </c>
      <c r="P403" s="29"/>
      <c r="Q403" s="29"/>
      <c r="R403" s="29"/>
      <c r="S403" s="29"/>
      <c r="T403" s="29"/>
      <c r="U403" s="29"/>
      <c r="V403" s="29"/>
      <c r="W403" s="29"/>
      <c r="X403" s="29"/>
      <c r="Y403" s="29"/>
      <c r="Z403" s="29"/>
      <c r="AA403" s="29"/>
      <c r="AB403" s="29"/>
      <c r="AC403" s="2">
        <f t="shared" si="162"/>
        <v>3103333.3333333335</v>
      </c>
      <c r="AD403" s="2">
        <f t="shared" si="163"/>
        <v>41633.319989322656</v>
      </c>
      <c r="AE403" s="2">
        <f t="shared" si="164"/>
        <v>3</v>
      </c>
      <c r="AF403" s="27">
        <v>3070000</v>
      </c>
      <c r="AG403" s="27">
        <v>3150000</v>
      </c>
      <c r="AH403" s="27">
        <v>3090000</v>
      </c>
      <c r="AI403" s="29"/>
      <c r="AJ403" s="2">
        <f t="shared" si="165"/>
        <v>3103333.3333333335</v>
      </c>
      <c r="AK403" s="2">
        <f t="shared" si="166"/>
        <v>41633.319989322656</v>
      </c>
      <c r="AL403" s="2">
        <f t="shared" si="167"/>
        <v>3</v>
      </c>
      <c r="AM403" s="2">
        <f t="shared" si="168"/>
        <v>8.1500771604938291E+17</v>
      </c>
      <c r="AN403" s="2">
        <f t="shared" si="169"/>
        <v>2.197260802469136E+17</v>
      </c>
      <c r="AO403" s="2">
        <f t="shared" si="170"/>
        <v>4</v>
      </c>
      <c r="AP403" s="2">
        <f t="shared" si="171"/>
        <v>25.821294134284418</v>
      </c>
      <c r="AQ403" s="2">
        <f t="shared" si="172"/>
        <v>0.74069708411268287</v>
      </c>
      <c r="AR403" s="3" t="str">
        <f t="shared" si="173"/>
        <v>Nontoxic</v>
      </c>
      <c r="AS403" s="2">
        <f t="shared" si="174"/>
        <v>100</v>
      </c>
      <c r="AT403" s="26" t="s">
        <v>884</v>
      </c>
      <c r="AU403" s="4" t="s">
        <v>666</v>
      </c>
      <c r="AV403" s="2">
        <f t="shared" si="175"/>
        <v>2</v>
      </c>
      <c r="AW403" s="2">
        <f t="shared" si="176"/>
        <v>2</v>
      </c>
      <c r="AX403" s="2">
        <f t="shared" si="177"/>
        <v>1733333333.3333335</v>
      </c>
      <c r="AY403" s="2">
        <f t="shared" si="178"/>
        <v>1733333333.3333335</v>
      </c>
      <c r="AZ403" s="2">
        <f t="shared" si="179"/>
        <v>1733333333.3333335</v>
      </c>
      <c r="BA403" s="2">
        <f t="shared" si="180"/>
        <v>1.25</v>
      </c>
      <c r="BB403" s="2">
        <f t="shared" si="181"/>
        <v>0</v>
      </c>
      <c r="BC403" s="2">
        <v>6.6349999999999998</v>
      </c>
      <c r="BD403" s="2" t="str">
        <f t="shared" si="182"/>
        <v>Same Var</v>
      </c>
      <c r="BE403" s="2">
        <f t="shared" si="183"/>
        <v>0.5</v>
      </c>
      <c r="BF403" s="2" t="str">
        <f t="shared" si="184"/>
        <v>NS</v>
      </c>
      <c r="BG403" s="2" t="str">
        <f t="shared" si="185"/>
        <v>NS</v>
      </c>
      <c r="BH403" s="2" t="str">
        <f t="shared" si="186"/>
        <v/>
      </c>
      <c r="BI403" s="2" t="str">
        <f t="shared" si="187"/>
        <v/>
      </c>
      <c r="BJ403" s="2" t="str">
        <f t="shared" si="188"/>
        <v/>
      </c>
    </row>
    <row r="404" spans="1:62" x14ac:dyDescent="0.2">
      <c r="A404" s="1" t="s">
        <v>142</v>
      </c>
      <c r="B404" s="27" t="s">
        <v>482</v>
      </c>
      <c r="C404" s="28">
        <v>37651</v>
      </c>
      <c r="D404" s="7">
        <v>0.49513888888888891</v>
      </c>
      <c r="E404" s="1">
        <v>0.1</v>
      </c>
      <c r="F404" s="1" t="s">
        <v>57</v>
      </c>
      <c r="G404" s="1" t="s">
        <v>1098</v>
      </c>
      <c r="H404" s="27" t="s">
        <v>886</v>
      </c>
      <c r="I404" s="27" t="s">
        <v>887</v>
      </c>
      <c r="J404" s="27" t="s">
        <v>888</v>
      </c>
      <c r="K404" s="2">
        <v>0.75</v>
      </c>
      <c r="L404" s="2">
        <v>0.25</v>
      </c>
      <c r="M404" s="27">
        <v>3070000</v>
      </c>
      <c r="N404" s="27">
        <v>3130000</v>
      </c>
      <c r="O404" s="27">
        <v>3150000</v>
      </c>
      <c r="P404" s="29"/>
      <c r="Q404" s="29"/>
      <c r="R404" s="29"/>
      <c r="S404" s="29"/>
      <c r="T404" s="29"/>
      <c r="U404" s="29"/>
      <c r="V404" s="29"/>
      <c r="W404" s="29"/>
      <c r="X404" s="29"/>
      <c r="Y404" s="29"/>
      <c r="Z404" s="29"/>
      <c r="AA404" s="29"/>
      <c r="AB404" s="29"/>
      <c r="AC404" s="2">
        <f t="shared" si="162"/>
        <v>3116666.6666666665</v>
      </c>
      <c r="AD404" s="2">
        <f t="shared" si="163"/>
        <v>41633.319989322656</v>
      </c>
      <c r="AE404" s="2">
        <f t="shared" si="164"/>
        <v>3</v>
      </c>
      <c r="AF404" s="27">
        <v>4800000</v>
      </c>
      <c r="AG404" s="27">
        <v>4800000</v>
      </c>
      <c r="AH404" s="27">
        <v>5770000</v>
      </c>
      <c r="AI404" s="29"/>
      <c r="AJ404" s="2">
        <f t="shared" si="165"/>
        <v>5123333.333333333</v>
      </c>
      <c r="AK404" s="2">
        <f t="shared" si="166"/>
        <v>560029.76111393701</v>
      </c>
      <c r="AL404" s="2">
        <f t="shared" si="167"/>
        <v>3</v>
      </c>
      <c r="AM404" s="2">
        <f t="shared" si="168"/>
        <v>1.0997600378086423E+22</v>
      </c>
      <c r="AN404" s="2">
        <f t="shared" si="169"/>
        <v>5.4648232445987667E+21</v>
      </c>
      <c r="AO404" s="2">
        <f t="shared" si="170"/>
        <v>2</v>
      </c>
      <c r="AP404" s="2">
        <f t="shared" si="171"/>
        <v>8.6026181674314941</v>
      </c>
      <c r="AQ404" s="2">
        <f t="shared" si="172"/>
        <v>0.81649658092772592</v>
      </c>
      <c r="AR404" s="3" t="str">
        <f t="shared" si="173"/>
        <v>Nontoxic</v>
      </c>
      <c r="AS404" s="2">
        <f t="shared" si="174"/>
        <v>164.38502673796791</v>
      </c>
      <c r="AT404" s="26" t="s">
        <v>884</v>
      </c>
      <c r="AU404" s="4" t="s">
        <v>666</v>
      </c>
      <c r="AV404" s="2">
        <f t="shared" si="175"/>
        <v>2</v>
      </c>
      <c r="AW404" s="2">
        <f t="shared" si="176"/>
        <v>2</v>
      </c>
      <c r="AX404" s="2">
        <f t="shared" si="177"/>
        <v>1733333333.3333335</v>
      </c>
      <c r="AY404" s="2">
        <f t="shared" si="178"/>
        <v>313633333333.33337</v>
      </c>
      <c r="AZ404" s="2">
        <f t="shared" si="179"/>
        <v>157683333333.33334</v>
      </c>
      <c r="BA404" s="2">
        <f t="shared" si="180"/>
        <v>1.25</v>
      </c>
      <c r="BB404" s="2">
        <f t="shared" si="181"/>
        <v>6.1166507083212762</v>
      </c>
      <c r="BC404" s="2">
        <v>6.6349999999999998</v>
      </c>
      <c r="BD404" s="2" t="str">
        <f t="shared" si="182"/>
        <v>Same Var</v>
      </c>
      <c r="BE404" s="2">
        <f t="shared" si="183"/>
        <v>1.732073526213687E-3</v>
      </c>
      <c r="BF404" s="2" t="str">
        <f t="shared" si="184"/>
        <v>NS</v>
      </c>
      <c r="BG404" s="2" t="str">
        <f t="shared" si="185"/>
        <v>NS</v>
      </c>
      <c r="BH404" s="2" t="str">
        <f t="shared" si="186"/>
        <v/>
      </c>
      <c r="BI404" s="2" t="str">
        <f t="shared" si="187"/>
        <v/>
      </c>
      <c r="BJ404" s="2" t="str">
        <f t="shared" si="188"/>
        <v/>
      </c>
    </row>
    <row r="405" spans="1:62" x14ac:dyDescent="0.2">
      <c r="A405" s="1" t="s">
        <v>142</v>
      </c>
      <c r="B405" s="27" t="s">
        <v>516</v>
      </c>
      <c r="C405" s="28">
        <v>37651</v>
      </c>
      <c r="D405" s="7">
        <v>0.57222222222222219</v>
      </c>
      <c r="E405" s="1">
        <v>0.1</v>
      </c>
      <c r="F405" s="1" t="s">
        <v>57</v>
      </c>
      <c r="G405" s="1" t="s">
        <v>1098</v>
      </c>
      <c r="H405" s="27" t="s">
        <v>886</v>
      </c>
      <c r="I405" s="27" t="s">
        <v>887</v>
      </c>
      <c r="J405" s="27" t="s">
        <v>888</v>
      </c>
      <c r="K405" s="2">
        <v>0.75</v>
      </c>
      <c r="L405" s="2">
        <v>0.25</v>
      </c>
      <c r="M405" s="27">
        <v>3070000</v>
      </c>
      <c r="N405" s="27">
        <v>3130000</v>
      </c>
      <c r="O405" s="27">
        <v>3150000</v>
      </c>
      <c r="P405" s="29"/>
      <c r="Q405" s="29"/>
      <c r="R405" s="29"/>
      <c r="S405" s="29"/>
      <c r="T405" s="29"/>
      <c r="U405" s="29"/>
      <c r="V405" s="29"/>
      <c r="W405" s="29"/>
      <c r="X405" s="29"/>
      <c r="Y405" s="29"/>
      <c r="Z405" s="29"/>
      <c r="AA405" s="29"/>
      <c r="AB405" s="29"/>
      <c r="AC405" s="2">
        <f t="shared" si="162"/>
        <v>3116666.6666666665</v>
      </c>
      <c r="AD405" s="2">
        <f t="shared" si="163"/>
        <v>41633.319989322656</v>
      </c>
      <c r="AE405" s="2">
        <f t="shared" si="164"/>
        <v>3</v>
      </c>
      <c r="AF405" s="27">
        <v>4800000</v>
      </c>
      <c r="AG405" s="27">
        <v>4820000</v>
      </c>
      <c r="AH405" s="27">
        <v>6350000</v>
      </c>
      <c r="AI405" s="29"/>
      <c r="AJ405" s="2">
        <f t="shared" si="165"/>
        <v>5323333.333333333</v>
      </c>
      <c r="AK405" s="2">
        <f t="shared" si="166"/>
        <v>889175.64818956656</v>
      </c>
      <c r="AL405" s="2">
        <f t="shared" si="167"/>
        <v>3</v>
      </c>
      <c r="AM405" s="2">
        <f t="shared" si="168"/>
        <v>6.9627083711420196E+22</v>
      </c>
      <c r="AN405" s="2">
        <f t="shared" si="169"/>
        <v>3.4727889911265656E+22</v>
      </c>
      <c r="AO405" s="2">
        <f t="shared" si="170"/>
        <v>2</v>
      </c>
      <c r="AP405" s="2">
        <f t="shared" si="171"/>
        <v>5.8126076717638977</v>
      </c>
      <c r="AQ405" s="2">
        <f t="shared" si="172"/>
        <v>0.81649658092772592</v>
      </c>
      <c r="AR405" s="3" t="str">
        <f t="shared" si="173"/>
        <v>Nontoxic</v>
      </c>
      <c r="AS405" s="2">
        <f t="shared" si="174"/>
        <v>170.80213903743316</v>
      </c>
      <c r="AT405" s="26" t="s">
        <v>884</v>
      </c>
      <c r="AU405" s="4" t="s">
        <v>666</v>
      </c>
      <c r="AV405" s="2">
        <f t="shared" si="175"/>
        <v>2</v>
      </c>
      <c r="AW405" s="2">
        <f t="shared" si="176"/>
        <v>2</v>
      </c>
      <c r="AX405" s="2">
        <f t="shared" si="177"/>
        <v>1733333333.3333335</v>
      </c>
      <c r="AY405" s="2">
        <f t="shared" si="178"/>
        <v>790633333333.33582</v>
      </c>
      <c r="AZ405" s="2">
        <f t="shared" si="179"/>
        <v>396183333333.33459</v>
      </c>
      <c r="BA405" s="2">
        <f t="shared" si="180"/>
        <v>1.25</v>
      </c>
      <c r="BB405" s="2">
        <f t="shared" si="181"/>
        <v>7.5853975763236123</v>
      </c>
      <c r="BC405" s="2">
        <v>6.6349999999999998</v>
      </c>
      <c r="BD405" s="2" t="str">
        <f t="shared" si="182"/>
        <v>Sig Diff Var</v>
      </c>
      <c r="BE405" s="2">
        <f t="shared" si="183"/>
        <v>2.4902425614087658E-2</v>
      </c>
      <c r="BF405" s="2" t="str">
        <f t="shared" si="184"/>
        <v>NS</v>
      </c>
      <c r="BG405" s="2" t="str">
        <f t="shared" si="185"/>
        <v>NS</v>
      </c>
      <c r="BH405" s="2" t="str">
        <f t="shared" si="186"/>
        <v/>
      </c>
      <c r="BI405" s="2" t="str">
        <f t="shared" si="187"/>
        <v/>
      </c>
      <c r="BJ405" s="2" t="str">
        <f t="shared" si="188"/>
        <v/>
      </c>
    </row>
    <row r="406" spans="1:62" x14ac:dyDescent="0.2">
      <c r="A406" s="1" t="s">
        <v>926</v>
      </c>
      <c r="B406" s="27" t="s">
        <v>1270</v>
      </c>
      <c r="C406" s="28">
        <v>39124</v>
      </c>
      <c r="D406" s="7">
        <v>0.4375</v>
      </c>
      <c r="E406" s="1">
        <v>0.1</v>
      </c>
      <c r="F406" s="1" t="s">
        <v>57</v>
      </c>
      <c r="G406" s="1" t="s">
        <v>1271</v>
      </c>
      <c r="H406" s="27" t="s">
        <v>886</v>
      </c>
      <c r="I406" s="27" t="s">
        <v>887</v>
      </c>
      <c r="J406" s="27" t="s">
        <v>888</v>
      </c>
      <c r="K406" s="2">
        <v>0.75</v>
      </c>
      <c r="L406" s="2">
        <v>0.25</v>
      </c>
      <c r="M406" s="27">
        <v>895000</v>
      </c>
      <c r="N406" s="27">
        <v>802000</v>
      </c>
      <c r="O406" s="27">
        <v>812000</v>
      </c>
      <c r="P406" s="27">
        <v>830000</v>
      </c>
      <c r="Q406" s="29"/>
      <c r="R406" s="29"/>
      <c r="S406" s="29"/>
      <c r="T406" s="29"/>
      <c r="U406" s="29"/>
      <c r="V406" s="29"/>
      <c r="W406" s="29"/>
      <c r="X406" s="29"/>
      <c r="Y406" s="29"/>
      <c r="Z406" s="29"/>
      <c r="AA406" s="29"/>
      <c r="AB406" s="29"/>
      <c r="AC406" s="2">
        <f t="shared" si="162"/>
        <v>834750</v>
      </c>
      <c r="AD406" s="2">
        <f t="shared" si="163"/>
        <v>41804.106656324249</v>
      </c>
      <c r="AE406" s="2">
        <f t="shared" si="164"/>
        <v>4</v>
      </c>
      <c r="AF406" s="27">
        <v>1814000</v>
      </c>
      <c r="AG406" s="27">
        <v>1873000</v>
      </c>
      <c r="AH406" s="27">
        <v>1870000</v>
      </c>
      <c r="AI406" s="27">
        <v>2048000</v>
      </c>
      <c r="AJ406" s="2">
        <f t="shared" si="165"/>
        <v>1901250</v>
      </c>
      <c r="AK406" s="2">
        <f t="shared" si="166"/>
        <v>101526.26917863837</v>
      </c>
      <c r="AL406" s="2">
        <f t="shared" si="167"/>
        <v>4</v>
      </c>
      <c r="AM406" s="2">
        <f t="shared" si="168"/>
        <v>7.9673515523698606E+18</v>
      </c>
      <c r="AN406" s="2">
        <f t="shared" si="169"/>
        <v>2.2335957060959432E+18</v>
      </c>
      <c r="AO406" s="2">
        <f t="shared" si="170"/>
        <v>4</v>
      </c>
      <c r="AP406" s="2">
        <f t="shared" si="171"/>
        <v>24.001896120310683</v>
      </c>
      <c r="AQ406" s="2">
        <f t="shared" si="172"/>
        <v>0.74069708411268287</v>
      </c>
      <c r="AR406" s="3" t="str">
        <f t="shared" si="173"/>
        <v>Nontoxic</v>
      </c>
      <c r="AS406" s="2">
        <f t="shared" si="174"/>
        <v>227.76280323450132</v>
      </c>
      <c r="AT406" s="26" t="s">
        <v>884</v>
      </c>
      <c r="AU406" s="4" t="s">
        <v>666</v>
      </c>
      <c r="AV406" s="2">
        <f t="shared" si="175"/>
        <v>3</v>
      </c>
      <c r="AW406" s="2">
        <f t="shared" si="176"/>
        <v>3</v>
      </c>
      <c r="AX406" s="2">
        <f t="shared" si="177"/>
        <v>1747583333.3333335</v>
      </c>
      <c r="AY406" s="2">
        <f t="shared" si="178"/>
        <v>10307583333.333334</v>
      </c>
      <c r="AZ406" s="2">
        <f t="shared" si="179"/>
        <v>6027583333.333333</v>
      </c>
      <c r="BA406" s="2">
        <f t="shared" si="180"/>
        <v>1.1666666666666667</v>
      </c>
      <c r="BB406" s="2">
        <f t="shared" si="181"/>
        <v>1.8040591582557355</v>
      </c>
      <c r="BC406" s="2">
        <v>6.6349999999999998</v>
      </c>
      <c r="BD406" s="2" t="str">
        <f t="shared" si="182"/>
        <v>Same Var</v>
      </c>
      <c r="BE406" s="2">
        <f t="shared" si="183"/>
        <v>6.0236983321621955E-7</v>
      </c>
      <c r="BF406" s="2" t="str">
        <f t="shared" si="184"/>
        <v>NS</v>
      </c>
      <c r="BG406" s="2" t="str">
        <f t="shared" si="185"/>
        <v>NS</v>
      </c>
      <c r="BH406" s="2" t="str">
        <f t="shared" si="186"/>
        <v/>
      </c>
      <c r="BI406" s="2" t="str">
        <f t="shared" si="187"/>
        <v/>
      </c>
      <c r="BJ406" s="2" t="str">
        <f t="shared" si="188"/>
        <v/>
      </c>
    </row>
    <row r="407" spans="1:62" x14ac:dyDescent="0.2">
      <c r="A407" s="1" t="s">
        <v>926</v>
      </c>
      <c r="B407" s="27" t="s">
        <v>1282</v>
      </c>
      <c r="C407" s="28">
        <v>39124</v>
      </c>
      <c r="D407" s="7">
        <v>0.76388888888888884</v>
      </c>
      <c r="E407" s="1">
        <v>0.1</v>
      </c>
      <c r="F407" s="1" t="s">
        <v>57</v>
      </c>
      <c r="G407" s="1" t="s">
        <v>1271</v>
      </c>
      <c r="H407" s="27" t="s">
        <v>886</v>
      </c>
      <c r="I407" s="27" t="s">
        <v>887</v>
      </c>
      <c r="J407" s="27" t="s">
        <v>888</v>
      </c>
      <c r="K407" s="2">
        <v>0.75</v>
      </c>
      <c r="L407" s="2">
        <v>0.25</v>
      </c>
      <c r="M407" s="27">
        <v>895000</v>
      </c>
      <c r="N407" s="27">
        <v>802000</v>
      </c>
      <c r="O407" s="27">
        <v>812000</v>
      </c>
      <c r="P407" s="27">
        <v>830000</v>
      </c>
      <c r="Q407" s="29"/>
      <c r="R407" s="29"/>
      <c r="S407" s="29"/>
      <c r="T407" s="29"/>
      <c r="U407" s="29"/>
      <c r="V407" s="29"/>
      <c r="W407" s="29"/>
      <c r="X407" s="29"/>
      <c r="Y407" s="29"/>
      <c r="Z407" s="29"/>
      <c r="AA407" s="29"/>
      <c r="AB407" s="29"/>
      <c r="AC407" s="2">
        <f t="shared" si="162"/>
        <v>834750</v>
      </c>
      <c r="AD407" s="2">
        <f t="shared" si="163"/>
        <v>41804.106656324249</v>
      </c>
      <c r="AE407" s="2">
        <f t="shared" si="164"/>
        <v>4</v>
      </c>
      <c r="AF407" s="27">
        <v>1547000</v>
      </c>
      <c r="AG407" s="27">
        <v>1597000</v>
      </c>
      <c r="AH407" s="27">
        <v>1669000</v>
      </c>
      <c r="AI407" s="27">
        <v>1441000</v>
      </c>
      <c r="AJ407" s="2">
        <f t="shared" si="165"/>
        <v>1563500</v>
      </c>
      <c r="AK407" s="2">
        <f t="shared" si="166"/>
        <v>95796.659649488822</v>
      </c>
      <c r="AL407" s="2">
        <f t="shared" si="167"/>
        <v>4</v>
      </c>
      <c r="AM407" s="2">
        <f t="shared" si="168"/>
        <v>6.4516198437652593E+18</v>
      </c>
      <c r="AN407" s="2">
        <f t="shared" si="169"/>
        <v>1.7746593483123779E+18</v>
      </c>
      <c r="AO407" s="2">
        <f t="shared" si="170"/>
        <v>4</v>
      </c>
      <c r="AP407" s="2">
        <f t="shared" si="171"/>
        <v>18.600521910002204</v>
      </c>
      <c r="AQ407" s="2">
        <f t="shared" si="172"/>
        <v>0.74069708411268287</v>
      </c>
      <c r="AR407" s="3" t="str">
        <f t="shared" si="173"/>
        <v>Nontoxic</v>
      </c>
      <c r="AS407" s="2">
        <f t="shared" si="174"/>
        <v>187.30158730158729</v>
      </c>
      <c r="AT407" s="26" t="s">
        <v>884</v>
      </c>
      <c r="AU407" s="4" t="s">
        <v>666</v>
      </c>
      <c r="AV407" s="2">
        <f t="shared" si="175"/>
        <v>3</v>
      </c>
      <c r="AW407" s="2">
        <f t="shared" si="176"/>
        <v>3</v>
      </c>
      <c r="AX407" s="2">
        <f t="shared" si="177"/>
        <v>1747583333.3333335</v>
      </c>
      <c r="AY407" s="2">
        <f t="shared" si="178"/>
        <v>9177000000</v>
      </c>
      <c r="AZ407" s="2">
        <f t="shared" si="179"/>
        <v>5462291666.666667</v>
      </c>
      <c r="BA407" s="2">
        <f t="shared" si="180"/>
        <v>1.1666666666666667</v>
      </c>
      <c r="BB407" s="2">
        <f t="shared" si="181"/>
        <v>1.5963495601893263</v>
      </c>
      <c r="BC407" s="2">
        <v>6.6349999999999998</v>
      </c>
      <c r="BD407" s="2" t="str">
        <f t="shared" si="182"/>
        <v>Same Var</v>
      </c>
      <c r="BE407" s="2">
        <f t="shared" si="183"/>
        <v>4.2381774779959954E-6</v>
      </c>
      <c r="BF407" s="2" t="str">
        <f t="shared" si="184"/>
        <v>NS</v>
      </c>
      <c r="BG407" s="2" t="str">
        <f t="shared" si="185"/>
        <v>NS</v>
      </c>
      <c r="BH407" s="2" t="str">
        <f t="shared" si="186"/>
        <v/>
      </c>
      <c r="BI407" s="2" t="str">
        <f t="shared" si="187"/>
        <v/>
      </c>
      <c r="BJ407" s="2" t="str">
        <f t="shared" si="188"/>
        <v/>
      </c>
    </row>
    <row r="408" spans="1:62" x14ac:dyDescent="0.2">
      <c r="A408" s="1" t="s">
        <v>926</v>
      </c>
      <c r="B408" s="27" t="s">
        <v>1293</v>
      </c>
      <c r="C408" s="28">
        <v>39124</v>
      </c>
      <c r="D408" s="7">
        <v>0.70138888888888884</v>
      </c>
      <c r="E408" s="1">
        <v>0.1</v>
      </c>
      <c r="F408" s="1" t="s">
        <v>57</v>
      </c>
      <c r="G408" s="1" t="s">
        <v>1271</v>
      </c>
      <c r="H408" s="27" t="s">
        <v>886</v>
      </c>
      <c r="I408" s="27" t="s">
        <v>887</v>
      </c>
      <c r="J408" s="27" t="s">
        <v>888</v>
      </c>
      <c r="K408" s="2">
        <v>0.75</v>
      </c>
      <c r="L408" s="2">
        <v>0.25</v>
      </c>
      <c r="M408" s="27">
        <v>895000</v>
      </c>
      <c r="N408" s="27">
        <v>802000</v>
      </c>
      <c r="O408" s="27">
        <v>812000</v>
      </c>
      <c r="P408" s="27">
        <v>830000</v>
      </c>
      <c r="Q408" s="29"/>
      <c r="R408" s="29"/>
      <c r="S408" s="29"/>
      <c r="T408" s="29"/>
      <c r="U408" s="29"/>
      <c r="V408" s="29"/>
      <c r="W408" s="29"/>
      <c r="X408" s="29"/>
      <c r="Y408" s="29"/>
      <c r="Z408" s="29"/>
      <c r="AA408" s="29"/>
      <c r="AB408" s="29"/>
      <c r="AC408" s="2">
        <f t="shared" si="162"/>
        <v>834750</v>
      </c>
      <c r="AD408" s="2">
        <f t="shared" si="163"/>
        <v>41804.106656324249</v>
      </c>
      <c r="AE408" s="2">
        <f t="shared" si="164"/>
        <v>4</v>
      </c>
      <c r="AF408" s="27">
        <v>1593000</v>
      </c>
      <c r="AG408" s="27">
        <v>1785000</v>
      </c>
      <c r="AH408" s="27">
        <v>1639000</v>
      </c>
      <c r="AI408" s="27">
        <v>1664000</v>
      </c>
      <c r="AJ408" s="2">
        <f t="shared" si="165"/>
        <v>1670250</v>
      </c>
      <c r="AK408" s="2">
        <f t="shared" si="166"/>
        <v>81956.797562292952</v>
      </c>
      <c r="AL408" s="2">
        <f t="shared" si="167"/>
        <v>4</v>
      </c>
      <c r="AM408" s="2">
        <f t="shared" si="168"/>
        <v>3.7055598310156938E+18</v>
      </c>
      <c r="AN408" s="2">
        <f t="shared" si="169"/>
        <v>9.6006852554038758E+17</v>
      </c>
      <c r="AO408" s="2">
        <f t="shared" si="170"/>
        <v>4</v>
      </c>
      <c r="AP408" s="2">
        <f t="shared" si="171"/>
        <v>23.799346523898077</v>
      </c>
      <c r="AQ408" s="2">
        <f t="shared" si="172"/>
        <v>0.74069708411268287</v>
      </c>
      <c r="AR408" s="3" t="str">
        <f t="shared" si="173"/>
        <v>Nontoxic</v>
      </c>
      <c r="AS408" s="2">
        <f t="shared" si="174"/>
        <v>200.08984725965857</v>
      </c>
      <c r="AT408" s="26" t="s">
        <v>884</v>
      </c>
      <c r="AU408" s="4" t="s">
        <v>666</v>
      </c>
      <c r="AV408" s="2">
        <f t="shared" si="175"/>
        <v>3</v>
      </c>
      <c r="AW408" s="2">
        <f t="shared" si="176"/>
        <v>3</v>
      </c>
      <c r="AX408" s="2">
        <f t="shared" si="177"/>
        <v>1747583333.3333335</v>
      </c>
      <c r="AY408" s="2">
        <f t="shared" si="178"/>
        <v>6716916666.6666679</v>
      </c>
      <c r="AZ408" s="2">
        <f t="shared" si="179"/>
        <v>4232250000.0000005</v>
      </c>
      <c r="BA408" s="2">
        <f t="shared" si="180"/>
        <v>1.1666666666666667</v>
      </c>
      <c r="BB408" s="2">
        <f t="shared" si="181"/>
        <v>1.0866971109442716</v>
      </c>
      <c r="BC408" s="2">
        <v>6.6349999999999998</v>
      </c>
      <c r="BD408" s="2" t="str">
        <f t="shared" si="182"/>
        <v>Same Var</v>
      </c>
      <c r="BE408" s="2">
        <f t="shared" si="183"/>
        <v>8.9673732398410659E-7</v>
      </c>
      <c r="BF408" s="2" t="str">
        <f t="shared" si="184"/>
        <v>NS</v>
      </c>
      <c r="BG408" s="2" t="str">
        <f t="shared" si="185"/>
        <v>NS</v>
      </c>
      <c r="BH408" s="2" t="str">
        <f t="shared" si="186"/>
        <v/>
      </c>
      <c r="BI408" s="2" t="str">
        <f t="shared" si="187"/>
        <v/>
      </c>
      <c r="BJ408" s="2" t="str">
        <f t="shared" si="188"/>
        <v/>
      </c>
    </row>
    <row r="409" spans="1:62" x14ac:dyDescent="0.2">
      <c r="A409" s="1" t="s">
        <v>926</v>
      </c>
      <c r="B409" s="27" t="s">
        <v>1298</v>
      </c>
      <c r="C409" s="28">
        <v>39124</v>
      </c>
      <c r="D409" s="7">
        <v>0.5625</v>
      </c>
      <c r="E409" s="1">
        <v>0.1</v>
      </c>
      <c r="F409" s="1" t="s">
        <v>57</v>
      </c>
      <c r="G409" s="1" t="s">
        <v>1271</v>
      </c>
      <c r="H409" s="27" t="s">
        <v>886</v>
      </c>
      <c r="I409" s="27" t="s">
        <v>887</v>
      </c>
      <c r="J409" s="27" t="s">
        <v>888</v>
      </c>
      <c r="K409" s="2">
        <v>0.75</v>
      </c>
      <c r="L409" s="2">
        <v>0.25</v>
      </c>
      <c r="M409" s="27">
        <v>895000</v>
      </c>
      <c r="N409" s="27">
        <v>802000</v>
      </c>
      <c r="O409" s="27">
        <v>812000</v>
      </c>
      <c r="P409" s="27">
        <v>830000</v>
      </c>
      <c r="Q409" s="29"/>
      <c r="R409" s="29"/>
      <c r="S409" s="29"/>
      <c r="T409" s="29"/>
      <c r="U409" s="29"/>
      <c r="V409" s="29"/>
      <c r="W409" s="29"/>
      <c r="X409" s="29"/>
      <c r="Y409" s="29"/>
      <c r="Z409" s="29"/>
      <c r="AA409" s="29"/>
      <c r="AB409" s="29"/>
      <c r="AC409" s="2">
        <f t="shared" si="162"/>
        <v>834750</v>
      </c>
      <c r="AD409" s="2">
        <f t="shared" si="163"/>
        <v>41804.106656324249</v>
      </c>
      <c r="AE409" s="2">
        <f t="shared" si="164"/>
        <v>4</v>
      </c>
      <c r="AF409" s="27">
        <v>1843000</v>
      </c>
      <c r="AG409" s="27">
        <v>1914000</v>
      </c>
      <c r="AH409" s="27">
        <v>1924000</v>
      </c>
      <c r="AI409" s="27">
        <v>1857000</v>
      </c>
      <c r="AJ409" s="2">
        <f t="shared" si="165"/>
        <v>1884500</v>
      </c>
      <c r="AK409" s="2">
        <f t="shared" si="166"/>
        <v>40451.61719058131</v>
      </c>
      <c r="AL409" s="2">
        <f t="shared" si="167"/>
        <v>4</v>
      </c>
      <c r="AM409" s="2">
        <f t="shared" si="168"/>
        <v>4.2881181034511994E+17</v>
      </c>
      <c r="AN409" s="2">
        <f t="shared" si="169"/>
        <v>7.5914718682748304E+16</v>
      </c>
      <c r="AO409" s="2">
        <f t="shared" si="170"/>
        <v>6</v>
      </c>
      <c r="AP409" s="2">
        <f t="shared" si="171"/>
        <v>49.177332375656718</v>
      </c>
      <c r="AQ409" s="2">
        <f t="shared" si="172"/>
        <v>0.71755819649141217</v>
      </c>
      <c r="AR409" s="3" t="str">
        <f t="shared" si="173"/>
        <v>Nontoxic</v>
      </c>
      <c r="AS409" s="2">
        <f t="shared" si="174"/>
        <v>225.75621443545973</v>
      </c>
      <c r="AT409" s="26" t="s">
        <v>884</v>
      </c>
      <c r="AU409" s="4" t="s">
        <v>666</v>
      </c>
      <c r="AV409" s="2">
        <f t="shared" si="175"/>
        <v>3</v>
      </c>
      <c r="AW409" s="2">
        <f t="shared" si="176"/>
        <v>3</v>
      </c>
      <c r="AX409" s="2">
        <f t="shared" si="177"/>
        <v>1747583333.3333335</v>
      </c>
      <c r="AY409" s="2">
        <f t="shared" si="178"/>
        <v>1636333333.3333333</v>
      </c>
      <c r="AZ409" s="2">
        <f t="shared" si="179"/>
        <v>1691958333.3333333</v>
      </c>
      <c r="BA409" s="2">
        <f t="shared" si="180"/>
        <v>1.1666666666666667</v>
      </c>
      <c r="BB409" s="2">
        <f t="shared" si="181"/>
        <v>2.7808015211933574E-3</v>
      </c>
      <c r="BC409" s="2">
        <v>6.6349999999999998</v>
      </c>
      <c r="BD409" s="2" t="str">
        <f t="shared" si="182"/>
        <v>Same Var</v>
      </c>
      <c r="BE409" s="2">
        <f t="shared" si="183"/>
        <v>1.5086833842720121E-8</v>
      </c>
      <c r="BF409" s="2" t="str">
        <f t="shared" si="184"/>
        <v>NS</v>
      </c>
      <c r="BG409" s="2" t="str">
        <f t="shared" si="185"/>
        <v>NS</v>
      </c>
      <c r="BH409" s="2" t="str">
        <f t="shared" si="186"/>
        <v/>
      </c>
      <c r="BI409" s="2" t="str">
        <f t="shared" si="187"/>
        <v/>
      </c>
      <c r="BJ409" s="2" t="str">
        <f t="shared" si="188"/>
        <v/>
      </c>
    </row>
    <row r="410" spans="1:62" x14ac:dyDescent="0.2">
      <c r="A410" s="1" t="s">
        <v>926</v>
      </c>
      <c r="B410" s="27" t="s">
        <v>1067</v>
      </c>
      <c r="C410" s="28">
        <v>39125</v>
      </c>
      <c r="D410" s="7">
        <v>0.54861111111111116</v>
      </c>
      <c r="E410" s="1">
        <v>0.1</v>
      </c>
      <c r="F410" s="1" t="s">
        <v>57</v>
      </c>
      <c r="G410" s="1" t="s">
        <v>1073</v>
      </c>
      <c r="H410" s="27" t="s">
        <v>886</v>
      </c>
      <c r="I410" s="27" t="s">
        <v>887</v>
      </c>
      <c r="J410" s="27" t="s">
        <v>888</v>
      </c>
      <c r="K410" s="2">
        <v>0.75</v>
      </c>
      <c r="L410" s="2">
        <v>0.25</v>
      </c>
      <c r="M410" s="27">
        <v>863000</v>
      </c>
      <c r="N410" s="27">
        <v>828000</v>
      </c>
      <c r="O410" s="27">
        <v>798000</v>
      </c>
      <c r="P410" s="27">
        <v>896000</v>
      </c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  <c r="AB410" s="29"/>
      <c r="AC410" s="2">
        <f t="shared" si="162"/>
        <v>846250</v>
      </c>
      <c r="AD410" s="2">
        <f t="shared" si="163"/>
        <v>42492.156138907958</v>
      </c>
      <c r="AE410" s="2">
        <f t="shared" si="164"/>
        <v>4</v>
      </c>
      <c r="AF410" s="27">
        <v>1333000</v>
      </c>
      <c r="AG410" s="27">
        <v>974000</v>
      </c>
      <c r="AH410" s="27">
        <v>1432000</v>
      </c>
      <c r="AI410" s="27">
        <v>1374000</v>
      </c>
      <c r="AJ410" s="2">
        <f t="shared" si="165"/>
        <v>1278250</v>
      </c>
      <c r="AK410" s="2">
        <f t="shared" si="166"/>
        <v>206859.65451645388</v>
      </c>
      <c r="AL410" s="2">
        <f t="shared" si="167"/>
        <v>4</v>
      </c>
      <c r="AM410" s="2">
        <f t="shared" si="168"/>
        <v>1.1993840385925458E+20</v>
      </c>
      <c r="AN410" s="2">
        <f t="shared" si="169"/>
        <v>3.816862656359918E+19</v>
      </c>
      <c r="AO410" s="2">
        <f t="shared" si="170"/>
        <v>3</v>
      </c>
      <c r="AP410" s="2">
        <f t="shared" si="171"/>
        <v>6.1496608285579644</v>
      </c>
      <c r="AQ410" s="2">
        <f t="shared" si="172"/>
        <v>0.76489232840434507</v>
      </c>
      <c r="AR410" s="3" t="str">
        <f t="shared" si="173"/>
        <v>Nontoxic</v>
      </c>
      <c r="AS410" s="2">
        <f t="shared" si="174"/>
        <v>151.04874446085671</v>
      </c>
      <c r="AT410" s="26" t="s">
        <v>884</v>
      </c>
      <c r="AU410" s="4" t="s">
        <v>666</v>
      </c>
      <c r="AV410" s="2">
        <f t="shared" si="175"/>
        <v>3</v>
      </c>
      <c r="AW410" s="2">
        <f t="shared" si="176"/>
        <v>3</v>
      </c>
      <c r="AX410" s="2">
        <f t="shared" si="177"/>
        <v>1805583333.3333333</v>
      </c>
      <c r="AY410" s="2">
        <f t="shared" si="178"/>
        <v>42790916666.666656</v>
      </c>
      <c r="AZ410" s="2">
        <f t="shared" si="179"/>
        <v>22298249999.999996</v>
      </c>
      <c r="BA410" s="2">
        <f t="shared" si="180"/>
        <v>1.1666666666666667</v>
      </c>
      <c r="BB410" s="2">
        <f t="shared" si="181"/>
        <v>4.7875032810365896</v>
      </c>
      <c r="BC410" s="2">
        <v>6.6349999999999998</v>
      </c>
      <c r="BD410" s="2" t="str">
        <f t="shared" si="182"/>
        <v>Same Var</v>
      </c>
      <c r="BE410" s="2">
        <f t="shared" si="183"/>
        <v>3.2098669082365541E-3</v>
      </c>
      <c r="BF410" s="2" t="str">
        <f t="shared" si="184"/>
        <v>NS</v>
      </c>
      <c r="BG410" s="2" t="str">
        <f t="shared" si="185"/>
        <v>NS</v>
      </c>
      <c r="BH410" s="2" t="str">
        <f t="shared" si="186"/>
        <v/>
      </c>
      <c r="BI410" s="2" t="str">
        <f t="shared" si="187"/>
        <v/>
      </c>
      <c r="BJ410" s="2" t="str">
        <f t="shared" si="188"/>
        <v/>
      </c>
    </row>
    <row r="411" spans="1:62" x14ac:dyDescent="0.2">
      <c r="A411" s="1" t="s">
        <v>926</v>
      </c>
      <c r="B411" s="27" t="s">
        <v>1189</v>
      </c>
      <c r="C411" s="28">
        <v>39125</v>
      </c>
      <c r="D411" s="7">
        <v>0.4513888888888889</v>
      </c>
      <c r="E411" s="1">
        <v>0.1</v>
      </c>
      <c r="F411" s="1" t="s">
        <v>57</v>
      </c>
      <c r="G411" s="1" t="s">
        <v>1073</v>
      </c>
      <c r="H411" s="27" t="s">
        <v>886</v>
      </c>
      <c r="I411" s="27" t="s">
        <v>887</v>
      </c>
      <c r="J411" s="27" t="s">
        <v>888</v>
      </c>
      <c r="K411" s="2">
        <v>0.75</v>
      </c>
      <c r="L411" s="2">
        <v>0.25</v>
      </c>
      <c r="M411" s="27">
        <v>863000</v>
      </c>
      <c r="N411" s="27">
        <v>828000</v>
      </c>
      <c r="O411" s="27">
        <v>798000</v>
      </c>
      <c r="P411" s="27">
        <v>896000</v>
      </c>
      <c r="Q411" s="29"/>
      <c r="R411" s="29"/>
      <c r="S411" s="29"/>
      <c r="T411" s="29"/>
      <c r="U411" s="29"/>
      <c r="V411" s="29"/>
      <c r="W411" s="29"/>
      <c r="X411" s="29"/>
      <c r="Y411" s="29"/>
      <c r="Z411" s="29"/>
      <c r="AA411" s="29"/>
      <c r="AB411" s="29"/>
      <c r="AC411" s="2">
        <f t="shared" si="162"/>
        <v>846250</v>
      </c>
      <c r="AD411" s="2">
        <f t="shared" si="163"/>
        <v>42492.156138907958</v>
      </c>
      <c r="AE411" s="2">
        <f t="shared" si="164"/>
        <v>4</v>
      </c>
      <c r="AF411" s="27">
        <v>2069000</v>
      </c>
      <c r="AG411" s="27">
        <v>2030000</v>
      </c>
      <c r="AH411" s="27">
        <v>1904000</v>
      </c>
      <c r="AI411" s="27">
        <v>1779000</v>
      </c>
      <c r="AJ411" s="2">
        <f t="shared" si="165"/>
        <v>1945500</v>
      </c>
      <c r="AK411" s="2">
        <f t="shared" si="166"/>
        <v>131449.61011733735</v>
      </c>
      <c r="AL411" s="2">
        <f t="shared" si="167"/>
        <v>4</v>
      </c>
      <c r="AM411" s="2">
        <f t="shared" si="168"/>
        <v>2.0918367224868766E+19</v>
      </c>
      <c r="AN411" s="2">
        <f t="shared" si="169"/>
        <v>6.2415701433156301E+18</v>
      </c>
      <c r="AO411" s="2">
        <f t="shared" si="170"/>
        <v>3</v>
      </c>
      <c r="AP411" s="2">
        <f t="shared" si="171"/>
        <v>19.382448043954231</v>
      </c>
      <c r="AQ411" s="2">
        <f t="shared" si="172"/>
        <v>0.76489232840434507</v>
      </c>
      <c r="AR411" s="3" t="str">
        <f t="shared" si="173"/>
        <v>Nontoxic</v>
      </c>
      <c r="AS411" s="2">
        <f t="shared" si="174"/>
        <v>229.89660265878879</v>
      </c>
      <c r="AT411" s="26" t="s">
        <v>884</v>
      </c>
      <c r="AU411" s="4" t="s">
        <v>666</v>
      </c>
      <c r="AV411" s="2">
        <f t="shared" si="175"/>
        <v>3</v>
      </c>
      <c r="AW411" s="2">
        <f t="shared" si="176"/>
        <v>3</v>
      </c>
      <c r="AX411" s="2">
        <f t="shared" si="177"/>
        <v>1805583333.3333333</v>
      </c>
      <c r="AY411" s="2">
        <f t="shared" si="178"/>
        <v>17278999999.999996</v>
      </c>
      <c r="AZ411" s="2">
        <f t="shared" si="179"/>
        <v>9542291666.6666641</v>
      </c>
      <c r="BA411" s="2">
        <f t="shared" si="180"/>
        <v>1.1666666666666667</v>
      </c>
      <c r="BB411" s="2">
        <f t="shared" si="181"/>
        <v>2.7542359008553001</v>
      </c>
      <c r="BC411" s="2">
        <v>6.6349999999999998</v>
      </c>
      <c r="BD411" s="2" t="str">
        <f t="shared" si="182"/>
        <v>Same Var</v>
      </c>
      <c r="BE411" s="2">
        <f t="shared" si="183"/>
        <v>1.9537185488740245E-6</v>
      </c>
      <c r="BF411" s="2" t="str">
        <f t="shared" si="184"/>
        <v>NS</v>
      </c>
      <c r="BG411" s="2" t="str">
        <f t="shared" si="185"/>
        <v>NS</v>
      </c>
      <c r="BH411" s="2" t="str">
        <f t="shared" si="186"/>
        <v/>
      </c>
      <c r="BI411" s="2" t="str">
        <f t="shared" si="187"/>
        <v/>
      </c>
      <c r="BJ411" s="2" t="str">
        <f t="shared" si="188"/>
        <v/>
      </c>
    </row>
    <row r="412" spans="1:62" x14ac:dyDescent="0.2">
      <c r="A412" s="1" t="s">
        <v>926</v>
      </c>
      <c r="B412" s="27" t="s">
        <v>1197</v>
      </c>
      <c r="C412" s="28">
        <v>39125</v>
      </c>
      <c r="D412" s="7">
        <v>0.4861111111111111</v>
      </c>
      <c r="E412" s="1">
        <v>0.1</v>
      </c>
      <c r="F412" s="1" t="s">
        <v>57</v>
      </c>
      <c r="G412" s="1" t="s">
        <v>1073</v>
      </c>
      <c r="H412" s="27" t="s">
        <v>886</v>
      </c>
      <c r="I412" s="27" t="s">
        <v>887</v>
      </c>
      <c r="J412" s="27" t="s">
        <v>888</v>
      </c>
      <c r="K412" s="2">
        <v>0.75</v>
      </c>
      <c r="L412" s="2">
        <v>0.25</v>
      </c>
      <c r="M412" s="27">
        <v>863000</v>
      </c>
      <c r="N412" s="27">
        <v>828000</v>
      </c>
      <c r="O412" s="27">
        <v>798000</v>
      </c>
      <c r="P412" s="27">
        <v>896000</v>
      </c>
      <c r="Q412" s="29"/>
      <c r="R412" s="29"/>
      <c r="S412" s="29"/>
      <c r="T412" s="29"/>
      <c r="U412" s="29"/>
      <c r="V412" s="29"/>
      <c r="W412" s="29"/>
      <c r="X412" s="29"/>
      <c r="Y412" s="29"/>
      <c r="Z412" s="29"/>
      <c r="AA412" s="29"/>
      <c r="AB412" s="29"/>
      <c r="AC412" s="2">
        <f t="shared" si="162"/>
        <v>846250</v>
      </c>
      <c r="AD412" s="2">
        <f t="shared" si="163"/>
        <v>42492.156138907958</v>
      </c>
      <c r="AE412" s="2">
        <f t="shared" si="164"/>
        <v>4</v>
      </c>
      <c r="AF412" s="27">
        <v>1663000</v>
      </c>
      <c r="AG412" s="27">
        <v>1706000</v>
      </c>
      <c r="AH412" s="27">
        <v>1557000</v>
      </c>
      <c r="AI412" s="27">
        <v>1853000</v>
      </c>
      <c r="AJ412" s="2">
        <f t="shared" si="165"/>
        <v>1694750</v>
      </c>
      <c r="AK412" s="2">
        <f t="shared" si="166"/>
        <v>122682.17746138461</v>
      </c>
      <c r="AL412" s="2">
        <f t="shared" si="167"/>
        <v>4</v>
      </c>
      <c r="AM412" s="2">
        <f t="shared" si="168"/>
        <v>1.6133391450400457E+19</v>
      </c>
      <c r="AN412" s="2">
        <f t="shared" si="169"/>
        <v>4.7408670497103094E+18</v>
      </c>
      <c r="AO412" s="2">
        <f t="shared" si="170"/>
        <v>3</v>
      </c>
      <c r="AP412" s="2">
        <f t="shared" si="171"/>
        <v>16.726306612891307</v>
      </c>
      <c r="AQ412" s="2">
        <f t="shared" si="172"/>
        <v>0.76489232840434507</v>
      </c>
      <c r="AR412" s="3" t="str">
        <f t="shared" si="173"/>
        <v>Nontoxic</v>
      </c>
      <c r="AS412" s="2">
        <f t="shared" si="174"/>
        <v>200.26587887740027</v>
      </c>
      <c r="AT412" s="26" t="s">
        <v>884</v>
      </c>
      <c r="AU412" s="4" t="s">
        <v>666</v>
      </c>
      <c r="AV412" s="2">
        <f t="shared" si="175"/>
        <v>3</v>
      </c>
      <c r="AW412" s="2">
        <f t="shared" si="176"/>
        <v>3</v>
      </c>
      <c r="AX412" s="2">
        <f t="shared" si="177"/>
        <v>1805583333.3333333</v>
      </c>
      <c r="AY412" s="2">
        <f t="shared" si="178"/>
        <v>15050916666.666666</v>
      </c>
      <c r="AZ412" s="2">
        <f t="shared" si="179"/>
        <v>8428250000</v>
      </c>
      <c r="BA412" s="2">
        <f t="shared" si="180"/>
        <v>1.1666666666666667</v>
      </c>
      <c r="BB412" s="2">
        <f t="shared" si="181"/>
        <v>2.4707718095122653</v>
      </c>
      <c r="BC412" s="2">
        <v>6.6349999999999998</v>
      </c>
      <c r="BD412" s="2" t="str">
        <f t="shared" si="182"/>
        <v>Same Var</v>
      </c>
      <c r="BE412" s="2">
        <f t="shared" si="183"/>
        <v>6.181833197569239E-6</v>
      </c>
      <c r="BF412" s="2" t="str">
        <f t="shared" si="184"/>
        <v>NS</v>
      </c>
      <c r="BG412" s="2" t="str">
        <f t="shared" si="185"/>
        <v>NS</v>
      </c>
      <c r="BH412" s="2" t="str">
        <f t="shared" si="186"/>
        <v/>
      </c>
      <c r="BI412" s="2" t="str">
        <f t="shared" si="187"/>
        <v/>
      </c>
      <c r="BJ412" s="2" t="str">
        <f t="shared" si="188"/>
        <v/>
      </c>
    </row>
    <row r="413" spans="1:62" x14ac:dyDescent="0.2">
      <c r="A413" s="1" t="s">
        <v>926</v>
      </c>
      <c r="B413" s="27" t="s">
        <v>1204</v>
      </c>
      <c r="C413" s="28">
        <v>39125</v>
      </c>
      <c r="D413" s="7">
        <v>0.3888888888888889</v>
      </c>
      <c r="E413" s="1">
        <v>0.1</v>
      </c>
      <c r="F413" s="1" t="s">
        <v>57</v>
      </c>
      <c r="G413" s="1" t="s">
        <v>1073</v>
      </c>
      <c r="H413" s="27" t="s">
        <v>886</v>
      </c>
      <c r="I413" s="27" t="s">
        <v>887</v>
      </c>
      <c r="J413" s="27" t="s">
        <v>888</v>
      </c>
      <c r="K413" s="2">
        <v>0.75</v>
      </c>
      <c r="L413" s="2">
        <v>0.25</v>
      </c>
      <c r="M413" s="27">
        <v>863000</v>
      </c>
      <c r="N413" s="27">
        <v>828000</v>
      </c>
      <c r="O413" s="27">
        <v>798000</v>
      </c>
      <c r="P413" s="27">
        <v>896000</v>
      </c>
      <c r="Q413" s="29"/>
      <c r="R413" s="29"/>
      <c r="S413" s="29"/>
      <c r="T413" s="29"/>
      <c r="U413" s="29"/>
      <c r="V413" s="29"/>
      <c r="W413" s="29"/>
      <c r="X413" s="29"/>
      <c r="Y413" s="29"/>
      <c r="Z413" s="29"/>
      <c r="AA413" s="29"/>
      <c r="AB413" s="29"/>
      <c r="AC413" s="2">
        <f t="shared" si="162"/>
        <v>846250</v>
      </c>
      <c r="AD413" s="2">
        <f t="shared" si="163"/>
        <v>42492.156138907958</v>
      </c>
      <c r="AE413" s="2">
        <f t="shared" si="164"/>
        <v>4</v>
      </c>
      <c r="AF413" s="27">
        <v>1315000</v>
      </c>
      <c r="AG413" s="27">
        <v>1410000</v>
      </c>
      <c r="AH413" s="27">
        <v>1273000</v>
      </c>
      <c r="AI413" s="27">
        <v>1472000</v>
      </c>
      <c r="AJ413" s="2">
        <f t="shared" si="165"/>
        <v>1367500</v>
      </c>
      <c r="AK413" s="2">
        <f t="shared" si="166"/>
        <v>90209.01654860597</v>
      </c>
      <c r="AL413" s="2">
        <f t="shared" si="167"/>
        <v>4</v>
      </c>
      <c r="AM413" s="2">
        <f t="shared" si="168"/>
        <v>5.2364396484798843E+18</v>
      </c>
      <c r="AN413" s="2">
        <f t="shared" si="169"/>
        <v>1.40110718035267E+18</v>
      </c>
      <c r="AO413" s="2">
        <f t="shared" si="170"/>
        <v>4</v>
      </c>
      <c r="AP413" s="2">
        <f t="shared" si="171"/>
        <v>15.319120879685828</v>
      </c>
      <c r="AQ413" s="2">
        <f t="shared" si="172"/>
        <v>0.74069708411268287</v>
      </c>
      <c r="AR413" s="3" t="str">
        <f t="shared" si="173"/>
        <v>Nontoxic</v>
      </c>
      <c r="AS413" s="2">
        <f t="shared" si="174"/>
        <v>161.59527326440178</v>
      </c>
      <c r="AT413" s="26" t="s">
        <v>884</v>
      </c>
      <c r="AU413" s="4" t="s">
        <v>666</v>
      </c>
      <c r="AV413" s="2">
        <f t="shared" si="175"/>
        <v>3</v>
      </c>
      <c r="AW413" s="2">
        <f t="shared" si="176"/>
        <v>3</v>
      </c>
      <c r="AX413" s="2">
        <f t="shared" si="177"/>
        <v>1805583333.3333333</v>
      </c>
      <c r="AY413" s="2">
        <f t="shared" si="178"/>
        <v>8137666666.666666</v>
      </c>
      <c r="AZ413" s="2">
        <f t="shared" si="179"/>
        <v>4971625000</v>
      </c>
      <c r="BA413" s="2">
        <f t="shared" si="180"/>
        <v>1.1666666666666667</v>
      </c>
      <c r="BB413" s="2">
        <f t="shared" si="181"/>
        <v>1.3374161802136166</v>
      </c>
      <c r="BC413" s="2">
        <v>6.6349999999999998</v>
      </c>
      <c r="BD413" s="2" t="str">
        <f t="shared" si="182"/>
        <v>Same Var</v>
      </c>
      <c r="BE413" s="2">
        <f t="shared" si="183"/>
        <v>2.2461465110723618E-5</v>
      </c>
      <c r="BF413" s="2" t="str">
        <f t="shared" si="184"/>
        <v>NS</v>
      </c>
      <c r="BG413" s="2" t="str">
        <f t="shared" si="185"/>
        <v>NS</v>
      </c>
      <c r="BH413" s="2" t="str">
        <f t="shared" si="186"/>
        <v/>
      </c>
      <c r="BI413" s="2" t="str">
        <f t="shared" si="187"/>
        <v/>
      </c>
      <c r="BJ413" s="2" t="str">
        <f t="shared" si="188"/>
        <v/>
      </c>
    </row>
    <row r="414" spans="1:62" x14ac:dyDescent="0.2">
      <c r="A414" s="1" t="s">
        <v>926</v>
      </c>
      <c r="B414" s="27" t="s">
        <v>1207</v>
      </c>
      <c r="C414" s="28">
        <v>39125</v>
      </c>
      <c r="D414" s="7">
        <v>0.43055555555555558</v>
      </c>
      <c r="E414" s="1">
        <v>0.1</v>
      </c>
      <c r="F414" s="1" t="s">
        <v>57</v>
      </c>
      <c r="G414" s="1" t="s">
        <v>1073</v>
      </c>
      <c r="H414" s="27" t="s">
        <v>886</v>
      </c>
      <c r="I414" s="27" t="s">
        <v>887</v>
      </c>
      <c r="J414" s="27" t="s">
        <v>888</v>
      </c>
      <c r="K414" s="2">
        <v>0.75</v>
      </c>
      <c r="L414" s="2">
        <v>0.25</v>
      </c>
      <c r="M414" s="27">
        <v>863000</v>
      </c>
      <c r="N414" s="27">
        <v>828000</v>
      </c>
      <c r="O414" s="27">
        <v>798000</v>
      </c>
      <c r="P414" s="27">
        <v>896000</v>
      </c>
      <c r="Q414" s="29"/>
      <c r="R414" s="29"/>
      <c r="S414" s="29"/>
      <c r="T414" s="29"/>
      <c r="U414" s="29"/>
      <c r="V414" s="29"/>
      <c r="W414" s="29"/>
      <c r="X414" s="29"/>
      <c r="Y414" s="29"/>
      <c r="Z414" s="29"/>
      <c r="AA414" s="29"/>
      <c r="AB414" s="29"/>
      <c r="AC414" s="2">
        <f t="shared" si="162"/>
        <v>846250</v>
      </c>
      <c r="AD414" s="2">
        <f t="shared" si="163"/>
        <v>42492.156138907958</v>
      </c>
      <c r="AE414" s="2">
        <f t="shared" si="164"/>
        <v>4</v>
      </c>
      <c r="AF414" s="27">
        <v>1510000</v>
      </c>
      <c r="AG414" s="27">
        <v>1645000</v>
      </c>
      <c r="AH414" s="27">
        <v>1627000</v>
      </c>
      <c r="AI414" s="27">
        <v>1522000</v>
      </c>
      <c r="AJ414" s="2">
        <f t="shared" si="165"/>
        <v>1576000</v>
      </c>
      <c r="AK414" s="2">
        <f t="shared" si="166"/>
        <v>69842.680360936894</v>
      </c>
      <c r="AL414" s="2">
        <f t="shared" si="167"/>
        <v>4</v>
      </c>
      <c r="AM414" s="2">
        <f t="shared" si="168"/>
        <v>2.1709374885406495E+18</v>
      </c>
      <c r="AN414" s="2">
        <f t="shared" si="169"/>
        <v>5.1721687248229978E+17</v>
      </c>
      <c r="AO414" s="2">
        <f t="shared" si="170"/>
        <v>4</v>
      </c>
      <c r="AP414" s="2">
        <f t="shared" si="171"/>
        <v>24.522909550456205</v>
      </c>
      <c r="AQ414" s="2">
        <f t="shared" si="172"/>
        <v>0.74069708411268287</v>
      </c>
      <c r="AR414" s="3" t="str">
        <f t="shared" si="173"/>
        <v>Nontoxic</v>
      </c>
      <c r="AS414" s="2">
        <f t="shared" si="174"/>
        <v>186.23338257016249</v>
      </c>
      <c r="AT414" s="26" t="s">
        <v>884</v>
      </c>
      <c r="AU414" s="4" t="s">
        <v>666</v>
      </c>
      <c r="AV414" s="2">
        <f t="shared" si="175"/>
        <v>3</v>
      </c>
      <c r="AW414" s="2">
        <f t="shared" si="176"/>
        <v>3</v>
      </c>
      <c r="AX414" s="2">
        <f t="shared" si="177"/>
        <v>1805583333.3333333</v>
      </c>
      <c r="AY414" s="2">
        <f t="shared" si="178"/>
        <v>4878000000</v>
      </c>
      <c r="AZ414" s="2">
        <f t="shared" si="179"/>
        <v>3341791666.6666665</v>
      </c>
      <c r="BA414" s="2">
        <f t="shared" si="180"/>
        <v>1.1666666666666667</v>
      </c>
      <c r="BB414" s="2">
        <f t="shared" si="181"/>
        <v>0.61044470970973308</v>
      </c>
      <c r="BC414" s="2">
        <v>6.6349999999999998</v>
      </c>
      <c r="BD414" s="2" t="str">
        <f t="shared" si="182"/>
        <v>Same Var</v>
      </c>
      <c r="BE414" s="2">
        <f t="shared" si="183"/>
        <v>9.9268175758305347E-7</v>
      </c>
      <c r="BF414" s="2" t="str">
        <f t="shared" si="184"/>
        <v>NS</v>
      </c>
      <c r="BG414" s="2" t="str">
        <f t="shared" si="185"/>
        <v>NS</v>
      </c>
      <c r="BH414" s="2" t="str">
        <f t="shared" si="186"/>
        <v/>
      </c>
      <c r="BI414" s="2" t="str">
        <f t="shared" si="187"/>
        <v/>
      </c>
      <c r="BJ414" s="2" t="str">
        <f t="shared" si="188"/>
        <v/>
      </c>
    </row>
    <row r="415" spans="1:62" x14ac:dyDescent="0.2">
      <c r="A415" s="1" t="s">
        <v>926</v>
      </c>
      <c r="B415" s="27" t="s">
        <v>1126</v>
      </c>
      <c r="C415" s="28">
        <v>39294</v>
      </c>
      <c r="D415" s="7">
        <v>0.58333333333333337</v>
      </c>
      <c r="E415" s="1">
        <v>0.1</v>
      </c>
      <c r="F415" s="1" t="s">
        <v>57</v>
      </c>
      <c r="G415" s="1" t="s">
        <v>1131</v>
      </c>
      <c r="H415" s="27" t="s">
        <v>886</v>
      </c>
      <c r="I415" s="27" t="s">
        <v>887</v>
      </c>
      <c r="J415" s="27" t="s">
        <v>888</v>
      </c>
      <c r="K415" s="2">
        <v>0.75</v>
      </c>
      <c r="L415" s="2">
        <v>0.25</v>
      </c>
      <c r="M415" s="27">
        <v>566396</v>
      </c>
      <c r="N415" s="27">
        <v>566396</v>
      </c>
      <c r="O415" s="27">
        <v>657578</v>
      </c>
      <c r="P415" s="27">
        <v>605474</v>
      </c>
      <c r="Q415" s="29"/>
      <c r="R415" s="29"/>
      <c r="S415" s="29"/>
      <c r="T415" s="29"/>
      <c r="U415" s="29"/>
      <c r="V415" s="29"/>
      <c r="W415" s="29"/>
      <c r="X415" s="29"/>
      <c r="Y415" s="29"/>
      <c r="Z415" s="29"/>
      <c r="AA415" s="29"/>
      <c r="AB415" s="29"/>
      <c r="AC415" s="2">
        <f t="shared" si="162"/>
        <v>598961</v>
      </c>
      <c r="AD415" s="2">
        <f t="shared" si="163"/>
        <v>43202.354519169436</v>
      </c>
      <c r="AE415" s="2">
        <f t="shared" si="164"/>
        <v>4</v>
      </c>
      <c r="AF415" s="27">
        <v>696656</v>
      </c>
      <c r="AG415" s="27">
        <v>553370</v>
      </c>
      <c r="AH415" s="27">
        <v>709682</v>
      </c>
      <c r="AI415" s="27">
        <v>631526</v>
      </c>
      <c r="AJ415" s="2">
        <f t="shared" si="165"/>
        <v>647808.5</v>
      </c>
      <c r="AK415" s="2">
        <f t="shared" si="166"/>
        <v>71643</v>
      </c>
      <c r="AL415" s="2">
        <f t="shared" si="167"/>
        <v>4</v>
      </c>
      <c r="AM415" s="2">
        <f t="shared" si="168"/>
        <v>2.3890291941657836E+18</v>
      </c>
      <c r="AN415" s="2">
        <f t="shared" si="169"/>
        <v>5.7181344305593747E+17</v>
      </c>
      <c r="AO415" s="2">
        <f t="shared" si="170"/>
        <v>4</v>
      </c>
      <c r="AP415" s="2">
        <f t="shared" si="171"/>
        <v>5.0512293854165042</v>
      </c>
      <c r="AQ415" s="2">
        <f t="shared" si="172"/>
        <v>0.74069708411268287</v>
      </c>
      <c r="AR415" s="3" t="str">
        <f t="shared" si="173"/>
        <v>Nontoxic</v>
      </c>
      <c r="AS415" s="2">
        <f t="shared" si="174"/>
        <v>108.15537238651598</v>
      </c>
      <c r="AT415" s="26" t="s">
        <v>884</v>
      </c>
      <c r="AU415" s="4" t="s">
        <v>666</v>
      </c>
      <c r="AV415" s="2">
        <f t="shared" si="175"/>
        <v>3</v>
      </c>
      <c r="AW415" s="2">
        <f t="shared" si="176"/>
        <v>3</v>
      </c>
      <c r="AX415" s="2">
        <f t="shared" si="177"/>
        <v>1866443435.9999998</v>
      </c>
      <c r="AY415" s="2">
        <f t="shared" si="178"/>
        <v>5132719449</v>
      </c>
      <c r="AZ415" s="2">
        <f t="shared" si="179"/>
        <v>3499581442.5</v>
      </c>
      <c r="BA415" s="2">
        <f t="shared" si="180"/>
        <v>1.1666666666666667</v>
      </c>
      <c r="BB415" s="2">
        <f t="shared" si="181"/>
        <v>0.63158504699897222</v>
      </c>
      <c r="BC415" s="2">
        <v>6.6349999999999998</v>
      </c>
      <c r="BD415" s="2" t="str">
        <f t="shared" si="182"/>
        <v>Same Var</v>
      </c>
      <c r="BE415" s="2">
        <f t="shared" si="183"/>
        <v>0.14360407022211133</v>
      </c>
      <c r="BF415" s="2" t="str">
        <f t="shared" si="184"/>
        <v>NS</v>
      </c>
      <c r="BG415" s="2" t="str">
        <f t="shared" si="185"/>
        <v>NS</v>
      </c>
      <c r="BH415" s="2" t="str">
        <f t="shared" si="186"/>
        <v/>
      </c>
      <c r="BI415" s="2" t="str">
        <f t="shared" si="187"/>
        <v/>
      </c>
      <c r="BJ415" s="2" t="str">
        <f t="shared" si="188"/>
        <v/>
      </c>
    </row>
    <row r="416" spans="1:62" x14ac:dyDescent="0.2">
      <c r="A416" s="1" t="s">
        <v>926</v>
      </c>
      <c r="B416" s="27" t="s">
        <v>1157</v>
      </c>
      <c r="C416" s="28">
        <v>39294</v>
      </c>
      <c r="D416" s="7">
        <v>0.61111111111111116</v>
      </c>
      <c r="E416" s="1">
        <v>0.1</v>
      </c>
      <c r="F416" s="1" t="s">
        <v>57</v>
      </c>
      <c r="G416" s="1" t="s">
        <v>1131</v>
      </c>
      <c r="H416" s="27" t="s">
        <v>886</v>
      </c>
      <c r="I416" s="27" t="s">
        <v>887</v>
      </c>
      <c r="J416" s="27" t="s">
        <v>888</v>
      </c>
      <c r="K416" s="2">
        <v>0.75</v>
      </c>
      <c r="L416" s="2">
        <v>0.25</v>
      </c>
      <c r="M416" s="27">
        <v>566396</v>
      </c>
      <c r="N416" s="27">
        <v>566396</v>
      </c>
      <c r="O416" s="27">
        <v>657578</v>
      </c>
      <c r="P416" s="27">
        <v>605474</v>
      </c>
      <c r="Q416" s="29"/>
      <c r="R416" s="29"/>
      <c r="S416" s="29"/>
      <c r="T416" s="29"/>
      <c r="U416" s="29"/>
      <c r="V416" s="29"/>
      <c r="W416" s="29"/>
      <c r="X416" s="29"/>
      <c r="Y416" s="29"/>
      <c r="Z416" s="29"/>
      <c r="AA416" s="29"/>
      <c r="AB416" s="29"/>
      <c r="AC416" s="2">
        <f t="shared" si="162"/>
        <v>598961</v>
      </c>
      <c r="AD416" s="2">
        <f t="shared" si="163"/>
        <v>43202.354519169436</v>
      </c>
      <c r="AE416" s="2">
        <f t="shared" si="164"/>
        <v>4</v>
      </c>
      <c r="AF416" s="27">
        <v>1191644</v>
      </c>
      <c r="AG416" s="27">
        <v>1087436</v>
      </c>
      <c r="AH416" s="27">
        <v>970202</v>
      </c>
      <c r="AI416" s="27">
        <v>1126514</v>
      </c>
      <c r="AJ416" s="2">
        <f t="shared" si="165"/>
        <v>1093949</v>
      </c>
      <c r="AK416" s="2">
        <f t="shared" si="166"/>
        <v>93024.246710199164</v>
      </c>
      <c r="AL416" s="2">
        <f t="shared" si="167"/>
        <v>4</v>
      </c>
      <c r="AM416" s="2">
        <f t="shared" si="168"/>
        <v>5.8847299179598275E+18</v>
      </c>
      <c r="AN416" s="2">
        <f t="shared" si="169"/>
        <v>1.5830308308913308E+18</v>
      </c>
      <c r="AO416" s="2">
        <f t="shared" si="170"/>
        <v>4</v>
      </c>
      <c r="AP416" s="2">
        <f t="shared" si="171"/>
        <v>13.090163353525751</v>
      </c>
      <c r="AQ416" s="2">
        <f t="shared" si="172"/>
        <v>0.74069708411268287</v>
      </c>
      <c r="AR416" s="3" t="str">
        <f t="shared" si="173"/>
        <v>Nontoxic</v>
      </c>
      <c r="AS416" s="2">
        <f t="shared" si="174"/>
        <v>182.64110685002862</v>
      </c>
      <c r="AT416" s="26" t="s">
        <v>884</v>
      </c>
      <c r="AU416" s="4" t="s">
        <v>666</v>
      </c>
      <c r="AV416" s="2">
        <f t="shared" si="175"/>
        <v>3</v>
      </c>
      <c r="AW416" s="2">
        <f t="shared" si="176"/>
        <v>3</v>
      </c>
      <c r="AX416" s="2">
        <f t="shared" si="177"/>
        <v>1866443435.9999998</v>
      </c>
      <c r="AY416" s="2">
        <f t="shared" si="178"/>
        <v>8653510476</v>
      </c>
      <c r="AZ416" s="2">
        <f t="shared" si="179"/>
        <v>5259976956</v>
      </c>
      <c r="BA416" s="2">
        <f t="shared" si="180"/>
        <v>1.1666666666666667</v>
      </c>
      <c r="BB416" s="2">
        <f t="shared" si="181"/>
        <v>1.3840804374366775</v>
      </c>
      <c r="BC416" s="2">
        <v>6.6349999999999998</v>
      </c>
      <c r="BD416" s="2" t="str">
        <f t="shared" si="182"/>
        <v>Same Var</v>
      </c>
      <c r="BE416" s="2">
        <f t="shared" si="183"/>
        <v>3.5428802338064789E-5</v>
      </c>
      <c r="BF416" s="2" t="str">
        <f t="shared" si="184"/>
        <v>NS</v>
      </c>
      <c r="BG416" s="2" t="str">
        <f t="shared" si="185"/>
        <v>NS</v>
      </c>
      <c r="BH416" s="2" t="str">
        <f t="shared" si="186"/>
        <v/>
      </c>
      <c r="BI416" s="2" t="str">
        <f t="shared" si="187"/>
        <v/>
      </c>
      <c r="BJ416" s="2" t="str">
        <f t="shared" si="188"/>
        <v/>
      </c>
    </row>
    <row r="417" spans="1:62" x14ac:dyDescent="0.2">
      <c r="A417" s="1" t="s">
        <v>926</v>
      </c>
      <c r="B417" s="27" t="s">
        <v>1309</v>
      </c>
      <c r="C417" s="28">
        <v>39294</v>
      </c>
      <c r="D417" s="7">
        <v>0.53472222222222221</v>
      </c>
      <c r="E417" s="1">
        <v>0.1</v>
      </c>
      <c r="F417" s="1" t="s">
        <v>57</v>
      </c>
      <c r="G417" s="1" t="s">
        <v>1131</v>
      </c>
      <c r="H417" s="27" t="s">
        <v>886</v>
      </c>
      <c r="I417" s="27" t="s">
        <v>887</v>
      </c>
      <c r="J417" s="27" t="s">
        <v>888</v>
      </c>
      <c r="K417" s="2">
        <v>0.75</v>
      </c>
      <c r="L417" s="2">
        <v>0.25</v>
      </c>
      <c r="M417" s="27">
        <v>566396</v>
      </c>
      <c r="N417" s="27">
        <v>566396</v>
      </c>
      <c r="O417" s="27">
        <v>657578</v>
      </c>
      <c r="P417" s="27">
        <v>605474</v>
      </c>
      <c r="Q417" s="29"/>
      <c r="R417" s="29"/>
      <c r="S417" s="29"/>
      <c r="T417" s="29"/>
      <c r="U417" s="29"/>
      <c r="V417" s="29"/>
      <c r="W417" s="29"/>
      <c r="X417" s="29"/>
      <c r="Y417" s="29"/>
      <c r="Z417" s="29"/>
      <c r="AA417" s="29"/>
      <c r="AB417" s="29"/>
      <c r="AC417" s="2">
        <f t="shared" si="162"/>
        <v>598961</v>
      </c>
      <c r="AD417" s="2">
        <f t="shared" si="163"/>
        <v>43202.354519169436</v>
      </c>
      <c r="AE417" s="2">
        <f t="shared" si="164"/>
        <v>4</v>
      </c>
      <c r="AF417" s="27">
        <v>344954</v>
      </c>
      <c r="AG417" s="27">
        <v>475214</v>
      </c>
      <c r="AH417" s="27">
        <v>371006</v>
      </c>
      <c r="AI417" s="27">
        <v>475214</v>
      </c>
      <c r="AJ417" s="2">
        <f t="shared" si="165"/>
        <v>416597</v>
      </c>
      <c r="AK417" s="2">
        <f t="shared" si="166"/>
        <v>68515.604324854343</v>
      </c>
      <c r="AL417" s="2">
        <f t="shared" si="167"/>
        <v>4</v>
      </c>
      <c r="AM417" s="2">
        <f t="shared" si="168"/>
        <v>2.0622844568681147E+18</v>
      </c>
      <c r="AN417" s="2">
        <f t="shared" si="169"/>
        <v>4.8207323660587629E+17</v>
      </c>
      <c r="AO417" s="2">
        <f t="shared" si="170"/>
        <v>4</v>
      </c>
      <c r="AP417" s="2">
        <f t="shared" si="171"/>
        <v>-0.86088816663082268</v>
      </c>
      <c r="AQ417" s="2">
        <f t="shared" si="172"/>
        <v>0.74069708411268287</v>
      </c>
      <c r="AR417" s="3" t="str">
        <f t="shared" si="173"/>
        <v>Toxic</v>
      </c>
      <c r="AS417" s="2">
        <f t="shared" si="174"/>
        <v>69.553276423673665</v>
      </c>
      <c r="AT417" s="4" t="s">
        <v>663</v>
      </c>
      <c r="AV417" s="2">
        <f t="shared" si="175"/>
        <v>3</v>
      </c>
      <c r="AW417" s="2">
        <f t="shared" si="176"/>
        <v>3</v>
      </c>
      <c r="AX417" s="2">
        <f t="shared" si="177"/>
        <v>1866443435.9999998</v>
      </c>
      <c r="AY417" s="2">
        <f t="shared" si="178"/>
        <v>4694388035.999999</v>
      </c>
      <c r="AZ417" s="2">
        <f t="shared" si="179"/>
        <v>3280415735.9999995</v>
      </c>
      <c r="BA417" s="2">
        <f t="shared" si="180"/>
        <v>1.1666666666666667</v>
      </c>
      <c r="BB417" s="2">
        <f t="shared" si="181"/>
        <v>0.52852590470508531</v>
      </c>
      <c r="BC417" s="2">
        <v>6.6349999999999998</v>
      </c>
      <c r="BD417" s="2" t="str">
        <f t="shared" si="182"/>
        <v>Same Var</v>
      </c>
      <c r="BE417" s="2">
        <f t="shared" si="183"/>
        <v>2.0457006295177891E-3</v>
      </c>
      <c r="BF417" s="2" t="str">
        <f t="shared" si="184"/>
        <v>Sig</v>
      </c>
      <c r="BG417" s="2" t="str">
        <f t="shared" si="185"/>
        <v>Sig</v>
      </c>
      <c r="BH417" s="2" t="str">
        <f t="shared" si="186"/>
        <v>Same Var T-test</v>
      </c>
      <c r="BI417" s="2" t="str">
        <f t="shared" si="187"/>
        <v/>
      </c>
      <c r="BJ417" s="2" t="str">
        <f t="shared" si="188"/>
        <v/>
      </c>
    </row>
    <row r="418" spans="1:62" x14ac:dyDescent="0.2">
      <c r="A418" s="1" t="s">
        <v>926</v>
      </c>
      <c r="B418" s="27" t="s">
        <v>1274</v>
      </c>
      <c r="C418" s="28">
        <v>38888</v>
      </c>
      <c r="D418" s="7">
        <v>0.46527777777777779</v>
      </c>
      <c r="E418" s="1">
        <v>0.1</v>
      </c>
      <c r="F418" s="1" t="s">
        <v>57</v>
      </c>
      <c r="G418" s="1" t="s">
        <v>1276</v>
      </c>
      <c r="H418" s="27" t="s">
        <v>886</v>
      </c>
      <c r="I418" s="27" t="s">
        <v>887</v>
      </c>
      <c r="J418" s="27" t="s">
        <v>888</v>
      </c>
      <c r="K418" s="2">
        <v>0.75</v>
      </c>
      <c r="L418" s="2">
        <v>0.25</v>
      </c>
      <c r="M418" s="27">
        <v>429000</v>
      </c>
      <c r="N418" s="27">
        <v>381000</v>
      </c>
      <c r="O418" s="27">
        <v>480000</v>
      </c>
      <c r="P418" s="27">
        <v>464000</v>
      </c>
      <c r="Q418" s="29"/>
      <c r="R418" s="29"/>
      <c r="S418" s="29"/>
      <c r="T418" s="29"/>
      <c r="U418" s="29"/>
      <c r="V418" s="29"/>
      <c r="W418" s="29"/>
      <c r="X418" s="29"/>
      <c r="Y418" s="29"/>
      <c r="Z418" s="29"/>
      <c r="AA418" s="29"/>
      <c r="AB418" s="29"/>
      <c r="AC418" s="2">
        <f t="shared" si="162"/>
        <v>438500</v>
      </c>
      <c r="AD418" s="2">
        <f t="shared" si="163"/>
        <v>43852.023898561398</v>
      </c>
      <c r="AE418" s="2">
        <f t="shared" si="164"/>
        <v>4</v>
      </c>
      <c r="AF418" s="27">
        <v>1478000</v>
      </c>
      <c r="AG418" s="27">
        <v>1618000</v>
      </c>
      <c r="AH418" s="27">
        <v>1533000</v>
      </c>
      <c r="AI418" s="27">
        <v>1466000</v>
      </c>
      <c r="AJ418" s="2">
        <f t="shared" si="165"/>
        <v>1523750</v>
      </c>
      <c r="AK418" s="2">
        <f t="shared" si="166"/>
        <v>69274.21357667417</v>
      </c>
      <c r="AL418" s="2">
        <f t="shared" si="167"/>
        <v>4</v>
      </c>
      <c r="AM418" s="2">
        <f t="shared" si="168"/>
        <v>2.1613440853135859E+18</v>
      </c>
      <c r="AN418" s="2">
        <f t="shared" si="169"/>
        <v>5.0415935460973696E+17</v>
      </c>
      <c r="AO418" s="2">
        <f t="shared" si="170"/>
        <v>4</v>
      </c>
      <c r="AP418" s="2">
        <f t="shared" si="171"/>
        <v>31.163160513965252</v>
      </c>
      <c r="AQ418" s="2">
        <f t="shared" si="172"/>
        <v>0.74069708411268287</v>
      </c>
      <c r="AR418" s="3" t="str">
        <f t="shared" si="173"/>
        <v>Nontoxic</v>
      </c>
      <c r="AS418" s="2">
        <f t="shared" si="174"/>
        <v>347.49144811858611</v>
      </c>
      <c r="AT418" s="26" t="s">
        <v>884</v>
      </c>
      <c r="AU418" s="4" t="s">
        <v>666</v>
      </c>
      <c r="AV418" s="2">
        <f t="shared" si="175"/>
        <v>3</v>
      </c>
      <c r="AW418" s="2">
        <f t="shared" si="176"/>
        <v>3</v>
      </c>
      <c r="AX418" s="2">
        <f t="shared" si="177"/>
        <v>1923000000</v>
      </c>
      <c r="AY418" s="2">
        <f t="shared" si="178"/>
        <v>4798916666.6666679</v>
      </c>
      <c r="AZ418" s="2">
        <f t="shared" si="179"/>
        <v>3360958333.333334</v>
      </c>
      <c r="BA418" s="2">
        <f t="shared" si="180"/>
        <v>1.1666666666666667</v>
      </c>
      <c r="BB418" s="2">
        <f t="shared" si="181"/>
        <v>0.51988021333961243</v>
      </c>
      <c r="BC418" s="2">
        <v>6.6349999999999998</v>
      </c>
      <c r="BD418" s="2" t="str">
        <f t="shared" si="182"/>
        <v>Same Var</v>
      </c>
      <c r="BE418" s="2">
        <f t="shared" si="183"/>
        <v>9.5868331325256871E-8</v>
      </c>
      <c r="BF418" s="2" t="str">
        <f t="shared" si="184"/>
        <v>NS</v>
      </c>
      <c r="BG418" s="2" t="str">
        <f t="shared" si="185"/>
        <v>NS</v>
      </c>
      <c r="BH418" s="2" t="str">
        <f t="shared" si="186"/>
        <v/>
      </c>
      <c r="BI418" s="2" t="str">
        <f t="shared" si="187"/>
        <v/>
      </c>
      <c r="BJ418" s="2" t="str">
        <f t="shared" si="188"/>
        <v/>
      </c>
    </row>
    <row r="419" spans="1:62" x14ac:dyDescent="0.2">
      <c r="A419" s="1" t="s">
        <v>926</v>
      </c>
      <c r="B419" s="27" t="s">
        <v>1282</v>
      </c>
      <c r="C419" s="28">
        <v>38888</v>
      </c>
      <c r="D419" s="7">
        <v>0.65972222222222221</v>
      </c>
      <c r="E419" s="1">
        <v>0.1</v>
      </c>
      <c r="F419" s="1" t="s">
        <v>57</v>
      </c>
      <c r="G419" s="1" t="s">
        <v>1276</v>
      </c>
      <c r="H419" s="27" t="s">
        <v>886</v>
      </c>
      <c r="I419" s="27" t="s">
        <v>887</v>
      </c>
      <c r="J419" s="27" t="s">
        <v>888</v>
      </c>
      <c r="K419" s="2">
        <v>0.75</v>
      </c>
      <c r="L419" s="2">
        <v>0.25</v>
      </c>
      <c r="M419" s="27">
        <v>429000</v>
      </c>
      <c r="N419" s="27">
        <v>381000</v>
      </c>
      <c r="O419" s="27">
        <v>480000</v>
      </c>
      <c r="P419" s="27">
        <v>464000</v>
      </c>
      <c r="Q419" s="29"/>
      <c r="R419" s="29"/>
      <c r="S419" s="29"/>
      <c r="T419" s="29"/>
      <c r="U419" s="29"/>
      <c r="V419" s="29"/>
      <c r="W419" s="29"/>
      <c r="X419" s="29"/>
      <c r="Y419" s="29"/>
      <c r="Z419" s="29"/>
      <c r="AA419" s="29"/>
      <c r="AB419" s="29"/>
      <c r="AC419" s="2">
        <f t="shared" si="162"/>
        <v>438500</v>
      </c>
      <c r="AD419" s="2">
        <f t="shared" si="163"/>
        <v>43852.023898561398</v>
      </c>
      <c r="AE419" s="2">
        <f t="shared" si="164"/>
        <v>4</v>
      </c>
      <c r="AF419" s="27">
        <v>2193000</v>
      </c>
      <c r="AG419" s="27">
        <v>2410000</v>
      </c>
      <c r="AH419" s="27">
        <v>2171000</v>
      </c>
      <c r="AI419" s="27">
        <v>2306000</v>
      </c>
      <c r="AJ419" s="2">
        <f t="shared" si="165"/>
        <v>2270000</v>
      </c>
      <c r="AK419" s="2">
        <f t="shared" si="166"/>
        <v>110492.8353635052</v>
      </c>
      <c r="AL419" s="2">
        <f t="shared" si="167"/>
        <v>4</v>
      </c>
      <c r="AM419" s="2">
        <f t="shared" si="168"/>
        <v>1.1039594617214626E+19</v>
      </c>
      <c r="AN419" s="2">
        <f t="shared" si="169"/>
        <v>3.1296164505298749E+18</v>
      </c>
      <c r="AO419" s="2">
        <f t="shared" si="170"/>
        <v>4</v>
      </c>
      <c r="AP419" s="2">
        <f t="shared" si="171"/>
        <v>33.675590628376575</v>
      </c>
      <c r="AQ419" s="2">
        <f t="shared" si="172"/>
        <v>0.74069708411268287</v>
      </c>
      <c r="AR419" s="3" t="str">
        <f t="shared" si="173"/>
        <v>Nontoxic</v>
      </c>
      <c r="AS419" s="2">
        <f t="shared" si="174"/>
        <v>517.67388825541616</v>
      </c>
      <c r="AT419" s="26" t="s">
        <v>884</v>
      </c>
      <c r="AU419" s="4" t="s">
        <v>666</v>
      </c>
      <c r="AV419" s="2">
        <f t="shared" si="175"/>
        <v>3</v>
      </c>
      <c r="AW419" s="2">
        <f t="shared" si="176"/>
        <v>3</v>
      </c>
      <c r="AX419" s="2">
        <f t="shared" si="177"/>
        <v>1923000000</v>
      </c>
      <c r="AY419" s="2">
        <f t="shared" si="178"/>
        <v>12208666666.666666</v>
      </c>
      <c r="AZ419" s="2">
        <f t="shared" si="179"/>
        <v>7065833333.333333</v>
      </c>
      <c r="BA419" s="2">
        <f t="shared" si="180"/>
        <v>1.1666666666666667</v>
      </c>
      <c r="BB419" s="2">
        <f t="shared" si="181"/>
        <v>1.9401669627390965</v>
      </c>
      <c r="BC419" s="2">
        <v>6.6349999999999998</v>
      </c>
      <c r="BD419" s="2" t="str">
        <f t="shared" si="182"/>
        <v>Same Var</v>
      </c>
      <c r="BE419" s="2">
        <f t="shared" si="183"/>
        <v>3.8783798666672091E-8</v>
      </c>
      <c r="BF419" s="2" t="str">
        <f t="shared" si="184"/>
        <v>NS</v>
      </c>
      <c r="BG419" s="2" t="str">
        <f t="shared" si="185"/>
        <v>NS</v>
      </c>
      <c r="BH419" s="2" t="str">
        <f t="shared" si="186"/>
        <v/>
      </c>
      <c r="BI419" s="2" t="str">
        <f t="shared" si="187"/>
        <v/>
      </c>
      <c r="BJ419" s="2" t="str">
        <f t="shared" si="188"/>
        <v/>
      </c>
    </row>
    <row r="420" spans="1:62" x14ac:dyDescent="0.2">
      <c r="A420" s="1" t="s">
        <v>926</v>
      </c>
      <c r="B420" s="27" t="s">
        <v>1290</v>
      </c>
      <c r="C420" s="28">
        <v>38888</v>
      </c>
      <c r="D420" s="7">
        <v>0.61805555555555558</v>
      </c>
      <c r="E420" s="1">
        <v>0.1</v>
      </c>
      <c r="F420" s="1" t="s">
        <v>57</v>
      </c>
      <c r="G420" s="1" t="s">
        <v>1276</v>
      </c>
      <c r="H420" s="27" t="s">
        <v>886</v>
      </c>
      <c r="I420" s="27" t="s">
        <v>887</v>
      </c>
      <c r="J420" s="27" t="s">
        <v>888</v>
      </c>
      <c r="K420" s="2">
        <v>0.75</v>
      </c>
      <c r="L420" s="2">
        <v>0.25</v>
      </c>
      <c r="M420" s="27">
        <v>429000</v>
      </c>
      <c r="N420" s="27">
        <v>381000</v>
      </c>
      <c r="O420" s="27">
        <v>480000</v>
      </c>
      <c r="P420" s="27">
        <v>464000</v>
      </c>
      <c r="Q420" s="29"/>
      <c r="R420" s="29"/>
      <c r="S420" s="29"/>
      <c r="T420" s="29"/>
      <c r="U420" s="29"/>
      <c r="V420" s="29"/>
      <c r="W420" s="29"/>
      <c r="X420" s="29"/>
      <c r="Y420" s="29"/>
      <c r="Z420" s="29"/>
      <c r="AA420" s="29"/>
      <c r="AB420" s="29"/>
      <c r="AC420" s="2">
        <f t="shared" si="162"/>
        <v>438500</v>
      </c>
      <c r="AD420" s="2">
        <f t="shared" si="163"/>
        <v>43852.023898561398</v>
      </c>
      <c r="AE420" s="2">
        <f t="shared" si="164"/>
        <v>4</v>
      </c>
      <c r="AF420" s="27">
        <v>2716000</v>
      </c>
      <c r="AG420" s="27">
        <v>2271000</v>
      </c>
      <c r="AH420" s="27">
        <v>2709000</v>
      </c>
      <c r="AI420" s="27">
        <v>2311000</v>
      </c>
      <c r="AJ420" s="2">
        <f t="shared" si="165"/>
        <v>2501750</v>
      </c>
      <c r="AK420" s="2">
        <f t="shared" si="166"/>
        <v>243917.16490098301</v>
      </c>
      <c r="AL420" s="2">
        <f t="shared" si="167"/>
        <v>4</v>
      </c>
      <c r="AM420" s="2">
        <f t="shared" si="168"/>
        <v>2.2935035885093867E+20</v>
      </c>
      <c r="AN420" s="2">
        <f t="shared" si="169"/>
        <v>7.3768635083776434E+19</v>
      </c>
      <c r="AO420" s="2">
        <f t="shared" si="170"/>
        <v>3</v>
      </c>
      <c r="AP420" s="2">
        <f t="shared" si="171"/>
        <v>17.656714192138523</v>
      </c>
      <c r="AQ420" s="2">
        <f t="shared" si="172"/>
        <v>0.76489232840434507</v>
      </c>
      <c r="AR420" s="3" t="str">
        <f t="shared" si="173"/>
        <v>Nontoxic</v>
      </c>
      <c r="AS420" s="2">
        <f t="shared" si="174"/>
        <v>570.52451539338654</v>
      </c>
      <c r="AT420" s="26" t="s">
        <v>884</v>
      </c>
      <c r="AU420" s="4" t="s">
        <v>666</v>
      </c>
      <c r="AV420" s="2">
        <f t="shared" si="175"/>
        <v>3</v>
      </c>
      <c r="AW420" s="2">
        <f t="shared" si="176"/>
        <v>3</v>
      </c>
      <c r="AX420" s="2">
        <f t="shared" si="177"/>
        <v>1923000000</v>
      </c>
      <c r="AY420" s="2">
        <f t="shared" si="178"/>
        <v>59495583333.333344</v>
      </c>
      <c r="AZ420" s="2">
        <f t="shared" si="179"/>
        <v>30709291666.666672</v>
      </c>
      <c r="BA420" s="2">
        <f t="shared" si="180"/>
        <v>1.1666666666666667</v>
      </c>
      <c r="BB420" s="2">
        <f t="shared" si="181"/>
        <v>5.4240222630714188</v>
      </c>
      <c r="BC420" s="2">
        <v>6.6349999999999998</v>
      </c>
      <c r="BD420" s="2" t="str">
        <f t="shared" si="182"/>
        <v>Same Var</v>
      </c>
      <c r="BE420" s="2">
        <f t="shared" si="183"/>
        <v>1.4971554335458321E-6</v>
      </c>
      <c r="BF420" s="2" t="str">
        <f t="shared" si="184"/>
        <v>NS</v>
      </c>
      <c r="BG420" s="2" t="str">
        <f t="shared" si="185"/>
        <v>NS</v>
      </c>
      <c r="BH420" s="2" t="str">
        <f t="shared" si="186"/>
        <v/>
      </c>
      <c r="BI420" s="2" t="str">
        <f t="shared" si="187"/>
        <v/>
      </c>
      <c r="BJ420" s="2" t="str">
        <f t="shared" si="188"/>
        <v/>
      </c>
    </row>
    <row r="421" spans="1:62" x14ac:dyDescent="0.2">
      <c r="A421" s="1" t="s">
        <v>926</v>
      </c>
      <c r="B421" s="27" t="s">
        <v>1293</v>
      </c>
      <c r="C421" s="28">
        <v>38888</v>
      </c>
      <c r="D421" s="7">
        <v>0.54861111111111116</v>
      </c>
      <c r="E421" s="1">
        <v>0.1</v>
      </c>
      <c r="F421" s="1" t="s">
        <v>57</v>
      </c>
      <c r="G421" s="1" t="s">
        <v>1276</v>
      </c>
      <c r="H421" s="27" t="s">
        <v>886</v>
      </c>
      <c r="I421" s="27" t="s">
        <v>887</v>
      </c>
      <c r="J421" s="27" t="s">
        <v>888</v>
      </c>
      <c r="K421" s="2">
        <v>0.75</v>
      </c>
      <c r="L421" s="2">
        <v>0.25</v>
      </c>
      <c r="M421" s="27">
        <v>429000</v>
      </c>
      <c r="N421" s="27">
        <v>381000</v>
      </c>
      <c r="O421" s="27">
        <v>480000</v>
      </c>
      <c r="P421" s="27">
        <v>464000</v>
      </c>
      <c r="Q421" s="29"/>
      <c r="R421" s="29"/>
      <c r="S421" s="29"/>
      <c r="T421" s="29"/>
      <c r="U421" s="29"/>
      <c r="V421" s="29"/>
      <c r="W421" s="29"/>
      <c r="X421" s="29"/>
      <c r="Y421" s="29"/>
      <c r="Z421" s="29"/>
      <c r="AA421" s="29"/>
      <c r="AB421" s="29"/>
      <c r="AC421" s="2">
        <f t="shared" si="162"/>
        <v>438500</v>
      </c>
      <c r="AD421" s="2">
        <f t="shared" si="163"/>
        <v>43852.023898561398</v>
      </c>
      <c r="AE421" s="2">
        <f t="shared" si="164"/>
        <v>4</v>
      </c>
      <c r="AF421" s="27">
        <v>1807000</v>
      </c>
      <c r="AG421" s="27">
        <v>1385000</v>
      </c>
      <c r="AH421" s="27">
        <v>1792000</v>
      </c>
      <c r="AI421" s="27">
        <v>2272000</v>
      </c>
      <c r="AJ421" s="2">
        <f t="shared" si="165"/>
        <v>1814000</v>
      </c>
      <c r="AK421" s="2">
        <f t="shared" si="166"/>
        <v>362554.82344053843</v>
      </c>
      <c r="AL421" s="2">
        <f t="shared" si="167"/>
        <v>4</v>
      </c>
      <c r="AM421" s="2">
        <f t="shared" si="168"/>
        <v>1.0977242471311036E+21</v>
      </c>
      <c r="AN421" s="2">
        <f t="shared" si="169"/>
        <v>3.5998377008015953E+20</v>
      </c>
      <c r="AO421" s="2">
        <f t="shared" si="170"/>
        <v>3</v>
      </c>
      <c r="AP421" s="2">
        <f t="shared" si="171"/>
        <v>8.159051878923604</v>
      </c>
      <c r="AQ421" s="2">
        <f t="shared" si="172"/>
        <v>0.76489232840434507</v>
      </c>
      <c r="AR421" s="3" t="str">
        <f t="shared" si="173"/>
        <v>Nontoxic</v>
      </c>
      <c r="AS421" s="2">
        <f t="shared" si="174"/>
        <v>413.68301026225771</v>
      </c>
      <c r="AT421" s="26" t="s">
        <v>884</v>
      </c>
      <c r="AU421" s="4" t="s">
        <v>666</v>
      </c>
      <c r="AV421" s="2">
        <f t="shared" si="175"/>
        <v>3</v>
      </c>
      <c r="AW421" s="2">
        <f t="shared" si="176"/>
        <v>3</v>
      </c>
      <c r="AX421" s="2">
        <f t="shared" si="177"/>
        <v>1923000000</v>
      </c>
      <c r="AY421" s="2">
        <f t="shared" si="178"/>
        <v>131446000000</v>
      </c>
      <c r="AZ421" s="2">
        <f t="shared" si="179"/>
        <v>66684500000</v>
      </c>
      <c r="BA421" s="2">
        <f t="shared" si="180"/>
        <v>1.1666666666666667</v>
      </c>
      <c r="BB421" s="2">
        <f t="shared" si="181"/>
        <v>7.3734749915606939</v>
      </c>
      <c r="BC421" s="2">
        <v>6.6349999999999998</v>
      </c>
      <c r="BD421" s="2" t="str">
        <f t="shared" si="182"/>
        <v>Sig Diff Var</v>
      </c>
      <c r="BE421" s="2">
        <f t="shared" si="183"/>
        <v>2.1927701395109598E-3</v>
      </c>
      <c r="BF421" s="2" t="str">
        <f t="shared" si="184"/>
        <v>NS</v>
      </c>
      <c r="BG421" s="2" t="str">
        <f t="shared" si="185"/>
        <v>NS</v>
      </c>
      <c r="BH421" s="2" t="str">
        <f t="shared" si="186"/>
        <v/>
      </c>
      <c r="BI421" s="2" t="str">
        <f t="shared" si="187"/>
        <v/>
      </c>
      <c r="BJ421" s="2" t="str">
        <f t="shared" si="188"/>
        <v/>
      </c>
    </row>
    <row r="422" spans="1:62" x14ac:dyDescent="0.2">
      <c r="A422" s="1" t="s">
        <v>926</v>
      </c>
      <c r="B422" s="27" t="s">
        <v>1298</v>
      </c>
      <c r="C422" s="28">
        <v>38888</v>
      </c>
      <c r="D422" s="7">
        <v>0.50694444444444442</v>
      </c>
      <c r="E422" s="1">
        <v>0.1</v>
      </c>
      <c r="F422" s="1" t="s">
        <v>57</v>
      </c>
      <c r="G422" s="1" t="s">
        <v>1276</v>
      </c>
      <c r="H422" s="27" t="s">
        <v>886</v>
      </c>
      <c r="I422" s="27" t="s">
        <v>887</v>
      </c>
      <c r="J422" s="27" t="s">
        <v>888</v>
      </c>
      <c r="K422" s="2">
        <v>0.75</v>
      </c>
      <c r="L422" s="2">
        <v>0.25</v>
      </c>
      <c r="M422" s="27">
        <v>429000</v>
      </c>
      <c r="N422" s="27">
        <v>381000</v>
      </c>
      <c r="O422" s="27">
        <v>480000</v>
      </c>
      <c r="P422" s="27">
        <v>464000</v>
      </c>
      <c r="Q422" s="29"/>
      <c r="R422" s="29"/>
      <c r="S422" s="29"/>
      <c r="T422" s="29"/>
      <c r="U422" s="29"/>
      <c r="V422" s="29"/>
      <c r="W422" s="29"/>
      <c r="X422" s="29"/>
      <c r="Y422" s="29"/>
      <c r="Z422" s="29"/>
      <c r="AA422" s="29"/>
      <c r="AB422" s="29"/>
      <c r="AC422" s="2">
        <f t="shared" si="162"/>
        <v>438500</v>
      </c>
      <c r="AD422" s="2">
        <f t="shared" si="163"/>
        <v>43852.023898561398</v>
      </c>
      <c r="AE422" s="2">
        <f t="shared" si="164"/>
        <v>4</v>
      </c>
      <c r="AF422" s="27">
        <v>1773000</v>
      </c>
      <c r="AG422" s="27">
        <v>1882000</v>
      </c>
      <c r="AH422" s="27">
        <v>1438000</v>
      </c>
      <c r="AI422" s="27">
        <v>1723000</v>
      </c>
      <c r="AJ422" s="2">
        <f t="shared" si="165"/>
        <v>1704000</v>
      </c>
      <c r="AK422" s="2">
        <f t="shared" si="166"/>
        <v>189351.52494764864</v>
      </c>
      <c r="AL422" s="2">
        <f t="shared" si="167"/>
        <v>4</v>
      </c>
      <c r="AM422" s="2">
        <f t="shared" si="168"/>
        <v>8.5265313193603514E+19</v>
      </c>
      <c r="AN422" s="2">
        <f t="shared" si="169"/>
        <v>2.6805820080159506E+19</v>
      </c>
      <c r="AO422" s="2">
        <f t="shared" si="170"/>
        <v>3</v>
      </c>
      <c r="AP422" s="2">
        <f t="shared" si="171"/>
        <v>14.310311249689903</v>
      </c>
      <c r="AQ422" s="2">
        <f t="shared" si="172"/>
        <v>0.76489232840434507</v>
      </c>
      <c r="AR422" s="3" t="str">
        <f t="shared" si="173"/>
        <v>Nontoxic</v>
      </c>
      <c r="AS422" s="2">
        <f t="shared" si="174"/>
        <v>388.5974914481186</v>
      </c>
      <c r="AT422" s="26" t="s">
        <v>884</v>
      </c>
      <c r="AU422" s="4" t="s">
        <v>666</v>
      </c>
      <c r="AV422" s="2">
        <f t="shared" si="175"/>
        <v>3</v>
      </c>
      <c r="AW422" s="2">
        <f t="shared" si="176"/>
        <v>3</v>
      </c>
      <c r="AX422" s="2">
        <f t="shared" si="177"/>
        <v>1923000000</v>
      </c>
      <c r="AY422" s="2">
        <f t="shared" si="178"/>
        <v>35854000000</v>
      </c>
      <c r="AZ422" s="2">
        <f t="shared" si="179"/>
        <v>18888500000</v>
      </c>
      <c r="BA422" s="2">
        <f t="shared" si="180"/>
        <v>1.1666666666666667</v>
      </c>
      <c r="BB422" s="2">
        <f t="shared" si="181"/>
        <v>4.2268241290996924</v>
      </c>
      <c r="BC422" s="2">
        <v>6.6349999999999998</v>
      </c>
      <c r="BD422" s="2" t="str">
        <f t="shared" si="182"/>
        <v>Same Var</v>
      </c>
      <c r="BE422" s="2">
        <f t="shared" si="183"/>
        <v>6.3175086065467108E-6</v>
      </c>
      <c r="BF422" s="2" t="str">
        <f t="shared" si="184"/>
        <v>NS</v>
      </c>
      <c r="BG422" s="2" t="str">
        <f t="shared" si="185"/>
        <v>NS</v>
      </c>
      <c r="BH422" s="2" t="str">
        <f t="shared" si="186"/>
        <v/>
      </c>
      <c r="BI422" s="2" t="str">
        <f t="shared" si="187"/>
        <v/>
      </c>
      <c r="BJ422" s="2" t="str">
        <f t="shared" si="188"/>
        <v/>
      </c>
    </row>
    <row r="423" spans="1:62" x14ac:dyDescent="0.2">
      <c r="A423" s="1" t="s">
        <v>926</v>
      </c>
      <c r="B423" s="27" t="s">
        <v>1126</v>
      </c>
      <c r="C423" s="28">
        <v>39343</v>
      </c>
      <c r="D423" s="7">
        <v>0.45833333333333331</v>
      </c>
      <c r="E423" s="1">
        <v>0.1</v>
      </c>
      <c r="F423" s="1" t="s">
        <v>57</v>
      </c>
      <c r="G423" s="1" t="s">
        <v>1132</v>
      </c>
      <c r="H423" s="27" t="s">
        <v>886</v>
      </c>
      <c r="I423" s="27" t="s">
        <v>887</v>
      </c>
      <c r="J423" s="27" t="s">
        <v>888</v>
      </c>
      <c r="K423" s="2">
        <v>0.75</v>
      </c>
      <c r="L423" s="2">
        <v>0.25</v>
      </c>
      <c r="M423" s="27">
        <v>501266</v>
      </c>
      <c r="N423" s="27">
        <v>527318</v>
      </c>
      <c r="O423" s="27">
        <v>462188</v>
      </c>
      <c r="P423" s="27">
        <v>566396</v>
      </c>
      <c r="Q423" s="29"/>
      <c r="R423" s="29"/>
      <c r="S423" s="29"/>
      <c r="T423" s="29"/>
      <c r="U423" s="29"/>
      <c r="V423" s="29"/>
      <c r="W423" s="29"/>
      <c r="X423" s="29"/>
      <c r="Y423" s="29"/>
      <c r="Z423" s="29"/>
      <c r="AA423" s="29"/>
      <c r="AB423" s="29"/>
      <c r="AC423" s="2">
        <f t="shared" si="162"/>
        <v>514292</v>
      </c>
      <c r="AD423" s="2">
        <f t="shared" si="163"/>
        <v>43852.050442368141</v>
      </c>
      <c r="AE423" s="2">
        <f t="shared" si="164"/>
        <v>4</v>
      </c>
      <c r="AF423" s="27">
        <v>644552</v>
      </c>
      <c r="AG423" s="27">
        <v>839942</v>
      </c>
      <c r="AH423" s="27">
        <v>983228</v>
      </c>
      <c r="AI423" s="27">
        <v>787838</v>
      </c>
      <c r="AJ423" s="2">
        <f t="shared" si="165"/>
        <v>813890</v>
      </c>
      <c r="AK423" s="2">
        <f t="shared" si="166"/>
        <v>139890.58807510961</v>
      </c>
      <c r="AL423" s="2">
        <f t="shared" si="167"/>
        <v>4</v>
      </c>
      <c r="AM423" s="2">
        <f t="shared" si="168"/>
        <v>2.6654156491819725E+19</v>
      </c>
      <c r="AN423" s="2">
        <f t="shared" si="169"/>
        <v>8.0027198426180239E+18</v>
      </c>
      <c r="AO423" s="2">
        <f t="shared" si="170"/>
        <v>3</v>
      </c>
      <c r="AP423" s="2">
        <f t="shared" si="171"/>
        <v>5.959036058918695</v>
      </c>
      <c r="AQ423" s="2">
        <f t="shared" si="172"/>
        <v>0.76489232840434507</v>
      </c>
      <c r="AR423" s="3" t="str">
        <f t="shared" si="173"/>
        <v>Nontoxic</v>
      </c>
      <c r="AS423" s="2">
        <f t="shared" si="174"/>
        <v>158.25445466777629</v>
      </c>
      <c r="AT423" s="26" t="s">
        <v>884</v>
      </c>
      <c r="AU423" s="4" t="s">
        <v>666</v>
      </c>
      <c r="AV423" s="2">
        <f t="shared" si="175"/>
        <v>3</v>
      </c>
      <c r="AW423" s="2">
        <f t="shared" si="176"/>
        <v>3</v>
      </c>
      <c r="AX423" s="2">
        <f t="shared" si="177"/>
        <v>1923002328</v>
      </c>
      <c r="AY423" s="2">
        <f t="shared" si="178"/>
        <v>19569376632</v>
      </c>
      <c r="AZ423" s="2">
        <f t="shared" si="179"/>
        <v>10746189480</v>
      </c>
      <c r="BA423" s="2">
        <f t="shared" si="180"/>
        <v>1.1666666666666667</v>
      </c>
      <c r="BB423" s="2">
        <f t="shared" si="181"/>
        <v>2.8832113148067879</v>
      </c>
      <c r="BC423" s="2">
        <v>6.6349999999999998</v>
      </c>
      <c r="BD423" s="2" t="str">
        <f t="shared" si="182"/>
        <v>Same Var</v>
      </c>
      <c r="BE423" s="2">
        <f t="shared" si="183"/>
        <v>3.2247569325266731E-3</v>
      </c>
      <c r="BF423" s="2" t="str">
        <f t="shared" si="184"/>
        <v>NS</v>
      </c>
      <c r="BG423" s="2" t="str">
        <f t="shared" si="185"/>
        <v>NS</v>
      </c>
      <c r="BH423" s="2" t="str">
        <f t="shared" si="186"/>
        <v/>
      </c>
      <c r="BI423" s="2" t="str">
        <f t="shared" si="187"/>
        <v/>
      </c>
      <c r="BJ423" s="2" t="str">
        <f t="shared" si="188"/>
        <v/>
      </c>
    </row>
    <row r="424" spans="1:62" x14ac:dyDescent="0.2">
      <c r="A424" s="1" t="s">
        <v>926</v>
      </c>
      <c r="B424" s="27" t="s">
        <v>1157</v>
      </c>
      <c r="C424" s="28">
        <v>39343</v>
      </c>
      <c r="D424" s="7">
        <v>0.375</v>
      </c>
      <c r="E424" s="1">
        <v>0.1</v>
      </c>
      <c r="F424" s="1" t="s">
        <v>57</v>
      </c>
      <c r="G424" s="1" t="s">
        <v>1132</v>
      </c>
      <c r="H424" s="27" t="s">
        <v>886</v>
      </c>
      <c r="I424" s="27" t="s">
        <v>887</v>
      </c>
      <c r="J424" s="27" t="s">
        <v>888</v>
      </c>
      <c r="K424" s="2">
        <v>0.75</v>
      </c>
      <c r="L424" s="2">
        <v>0.25</v>
      </c>
      <c r="M424" s="27">
        <v>501266</v>
      </c>
      <c r="N424" s="27">
        <v>527318</v>
      </c>
      <c r="O424" s="27">
        <v>462188</v>
      </c>
      <c r="P424" s="27">
        <v>566396</v>
      </c>
      <c r="Q424" s="29"/>
      <c r="R424" s="29"/>
      <c r="S424" s="29"/>
      <c r="T424" s="29"/>
      <c r="U424" s="29"/>
      <c r="V424" s="29"/>
      <c r="W424" s="29"/>
      <c r="X424" s="29"/>
      <c r="Y424" s="29"/>
      <c r="Z424" s="29"/>
      <c r="AA424" s="29"/>
      <c r="AB424" s="29"/>
      <c r="AC424" s="2">
        <f t="shared" si="162"/>
        <v>514292</v>
      </c>
      <c r="AD424" s="2">
        <f t="shared" si="163"/>
        <v>43852.050442368141</v>
      </c>
      <c r="AE424" s="2">
        <f t="shared" si="164"/>
        <v>4</v>
      </c>
      <c r="AF424" s="27">
        <v>722708</v>
      </c>
      <c r="AG424" s="27">
        <v>1217696</v>
      </c>
      <c r="AH424" s="27">
        <v>1139540</v>
      </c>
      <c r="AI424" s="27">
        <v>1139540</v>
      </c>
      <c r="AJ424" s="2">
        <f t="shared" si="165"/>
        <v>1054871</v>
      </c>
      <c r="AK424" s="2">
        <f t="shared" si="166"/>
        <v>224486.01910141308</v>
      </c>
      <c r="AL424" s="2">
        <f t="shared" si="167"/>
        <v>4</v>
      </c>
      <c r="AM424" s="2">
        <f t="shared" si="168"/>
        <v>1.6560898345331969E+20</v>
      </c>
      <c r="AN424" s="2">
        <f t="shared" si="169"/>
        <v>5.2931719633868227E+19</v>
      </c>
      <c r="AO424" s="2">
        <f t="shared" si="170"/>
        <v>3</v>
      </c>
      <c r="AP424" s="2">
        <f t="shared" si="171"/>
        <v>5.8986660227973129</v>
      </c>
      <c r="AQ424" s="2">
        <f t="shared" si="172"/>
        <v>0.76489232840434507</v>
      </c>
      <c r="AR424" s="3" t="str">
        <f t="shared" si="173"/>
        <v>Nontoxic</v>
      </c>
      <c r="AS424" s="2">
        <f t="shared" si="174"/>
        <v>205.1112986396833</v>
      </c>
      <c r="AT424" s="26" t="s">
        <v>884</v>
      </c>
      <c r="AU424" s="4" t="s">
        <v>666</v>
      </c>
      <c r="AV424" s="2">
        <f t="shared" si="175"/>
        <v>3</v>
      </c>
      <c r="AW424" s="2">
        <f t="shared" si="176"/>
        <v>3</v>
      </c>
      <c r="AX424" s="2">
        <f t="shared" si="177"/>
        <v>1923002328</v>
      </c>
      <c r="AY424" s="2">
        <f t="shared" si="178"/>
        <v>50393972772</v>
      </c>
      <c r="AZ424" s="2">
        <f t="shared" si="179"/>
        <v>26158487550</v>
      </c>
      <c r="BA424" s="2">
        <f t="shared" si="180"/>
        <v>1.1666666666666667</v>
      </c>
      <c r="BB424" s="2">
        <f t="shared" si="181"/>
        <v>5.0260838446748552</v>
      </c>
      <c r="BC424" s="2">
        <v>6.6349999999999998</v>
      </c>
      <c r="BD424" s="2" t="str">
        <f t="shared" si="182"/>
        <v>Same Var</v>
      </c>
      <c r="BE424" s="2">
        <f t="shared" si="183"/>
        <v>1.6175878360911902E-3</v>
      </c>
      <c r="BF424" s="2" t="str">
        <f t="shared" si="184"/>
        <v>NS</v>
      </c>
      <c r="BG424" s="2" t="str">
        <f t="shared" si="185"/>
        <v>NS</v>
      </c>
      <c r="BH424" s="2" t="str">
        <f t="shared" si="186"/>
        <v/>
      </c>
      <c r="BI424" s="2" t="str">
        <f t="shared" si="187"/>
        <v/>
      </c>
      <c r="BJ424" s="2" t="str">
        <f t="shared" si="188"/>
        <v/>
      </c>
    </row>
    <row r="425" spans="1:62" x14ac:dyDescent="0.2">
      <c r="A425" s="1" t="s">
        <v>926</v>
      </c>
      <c r="B425" s="27" t="s">
        <v>1163</v>
      </c>
      <c r="C425" s="28">
        <v>39343</v>
      </c>
      <c r="D425" s="7">
        <v>0.58333333333333337</v>
      </c>
      <c r="E425" s="1">
        <v>0.1</v>
      </c>
      <c r="F425" s="1" t="s">
        <v>57</v>
      </c>
      <c r="G425" s="1" t="s">
        <v>1132</v>
      </c>
      <c r="H425" s="27" t="s">
        <v>886</v>
      </c>
      <c r="I425" s="27" t="s">
        <v>887</v>
      </c>
      <c r="J425" s="27" t="s">
        <v>888</v>
      </c>
      <c r="K425" s="2">
        <v>0.75</v>
      </c>
      <c r="L425" s="2">
        <v>0.25</v>
      </c>
      <c r="M425" s="27">
        <v>501266</v>
      </c>
      <c r="N425" s="27">
        <v>527318</v>
      </c>
      <c r="O425" s="27">
        <v>462188</v>
      </c>
      <c r="P425" s="27">
        <v>566396</v>
      </c>
      <c r="Q425" s="29"/>
      <c r="R425" s="29"/>
      <c r="S425" s="29"/>
      <c r="T425" s="29"/>
      <c r="U425" s="29"/>
      <c r="V425" s="29"/>
      <c r="W425" s="29"/>
      <c r="X425" s="29"/>
      <c r="Y425" s="29"/>
      <c r="Z425" s="29"/>
      <c r="AA425" s="29"/>
      <c r="AB425" s="29"/>
      <c r="AC425" s="2">
        <f t="shared" si="162"/>
        <v>514292</v>
      </c>
      <c r="AD425" s="2">
        <f t="shared" si="163"/>
        <v>43852.050442368141</v>
      </c>
      <c r="AE425" s="2">
        <f t="shared" si="164"/>
        <v>4</v>
      </c>
      <c r="AF425" s="27">
        <v>1269800</v>
      </c>
      <c r="AG425" s="27">
        <v>1256774</v>
      </c>
      <c r="AH425" s="27">
        <v>1191644</v>
      </c>
      <c r="AI425" s="27">
        <v>1426112</v>
      </c>
      <c r="AJ425" s="2">
        <f t="shared" si="165"/>
        <v>1286082.5</v>
      </c>
      <c r="AK425" s="2">
        <f t="shared" si="166"/>
        <v>99416.63028387152</v>
      </c>
      <c r="AL425" s="2">
        <f t="shared" si="167"/>
        <v>4</v>
      </c>
      <c r="AM425" s="2">
        <f t="shared" si="168"/>
        <v>7.5149383978814034E+18</v>
      </c>
      <c r="AN425" s="2">
        <f t="shared" si="169"/>
        <v>2.0595189944257879E+18</v>
      </c>
      <c r="AO425" s="2">
        <f t="shared" si="170"/>
        <v>4</v>
      </c>
      <c r="AP425" s="2">
        <f t="shared" si="171"/>
        <v>17.19635984828324</v>
      </c>
      <c r="AQ425" s="2">
        <f t="shared" si="172"/>
        <v>0.74069708411268287</v>
      </c>
      <c r="AR425" s="3" t="str">
        <f t="shared" si="173"/>
        <v>Nontoxic</v>
      </c>
      <c r="AS425" s="2">
        <f t="shared" si="174"/>
        <v>250.0685408289454</v>
      </c>
      <c r="AT425" s="26" t="s">
        <v>884</v>
      </c>
      <c r="AU425" s="4" t="s">
        <v>666</v>
      </c>
      <c r="AV425" s="2">
        <f t="shared" si="175"/>
        <v>3</v>
      </c>
      <c r="AW425" s="2">
        <f t="shared" si="176"/>
        <v>3</v>
      </c>
      <c r="AX425" s="2">
        <f t="shared" si="177"/>
        <v>1923002328</v>
      </c>
      <c r="AY425" s="2">
        <f t="shared" si="178"/>
        <v>9883666377</v>
      </c>
      <c r="AZ425" s="2">
        <f t="shared" si="179"/>
        <v>5903334352.5</v>
      </c>
      <c r="BA425" s="2">
        <f t="shared" si="180"/>
        <v>1.1666666666666667</v>
      </c>
      <c r="BB425" s="2">
        <f t="shared" si="181"/>
        <v>1.5589631844307437</v>
      </c>
      <c r="BC425" s="2">
        <v>6.6349999999999998</v>
      </c>
      <c r="BD425" s="2" t="str">
        <f t="shared" si="182"/>
        <v>Same Var</v>
      </c>
      <c r="BE425" s="2">
        <f t="shared" si="183"/>
        <v>3.8024751259532067E-6</v>
      </c>
      <c r="BF425" s="2" t="str">
        <f t="shared" si="184"/>
        <v>NS</v>
      </c>
      <c r="BG425" s="2" t="str">
        <f t="shared" si="185"/>
        <v>NS</v>
      </c>
      <c r="BH425" s="2" t="str">
        <f t="shared" si="186"/>
        <v/>
      </c>
      <c r="BI425" s="2" t="str">
        <f t="shared" si="187"/>
        <v/>
      </c>
      <c r="BJ425" s="2" t="str">
        <f t="shared" si="188"/>
        <v/>
      </c>
    </row>
    <row r="426" spans="1:62" x14ac:dyDescent="0.2">
      <c r="A426" s="1" t="s">
        <v>926</v>
      </c>
      <c r="B426" s="27" t="s">
        <v>1198</v>
      </c>
      <c r="C426" s="28">
        <v>39287</v>
      </c>
      <c r="D426" s="7">
        <v>0.57638888888888884</v>
      </c>
      <c r="E426" s="1">
        <v>0.1</v>
      </c>
      <c r="F426" s="1" t="s">
        <v>57</v>
      </c>
      <c r="G426" s="1" t="s">
        <v>1202</v>
      </c>
      <c r="H426" s="27" t="s">
        <v>886</v>
      </c>
      <c r="I426" s="27" t="s">
        <v>887</v>
      </c>
      <c r="J426" s="27" t="s">
        <v>888</v>
      </c>
      <c r="K426" s="2">
        <v>0.75</v>
      </c>
      <c r="L426" s="2">
        <v>0.25</v>
      </c>
      <c r="M426" s="27">
        <v>436136</v>
      </c>
      <c r="N426" s="27">
        <v>488240</v>
      </c>
      <c r="O426" s="27">
        <v>397058</v>
      </c>
      <c r="P426" s="27">
        <v>488240</v>
      </c>
      <c r="Q426" s="29"/>
      <c r="R426" s="29"/>
      <c r="S426" s="29"/>
      <c r="T426" s="29"/>
      <c r="U426" s="29"/>
      <c r="V426" s="29"/>
      <c r="W426" s="29"/>
      <c r="X426" s="29"/>
      <c r="Y426" s="29"/>
      <c r="Z426" s="29"/>
      <c r="AA426" s="29"/>
      <c r="AB426" s="29"/>
      <c r="AC426" s="2">
        <f t="shared" si="162"/>
        <v>452418.5</v>
      </c>
      <c r="AD426" s="2">
        <f t="shared" si="163"/>
        <v>44333.0745268135</v>
      </c>
      <c r="AE426" s="2">
        <f t="shared" si="164"/>
        <v>4</v>
      </c>
      <c r="AF426" s="27">
        <v>592448</v>
      </c>
      <c r="AG426" s="27">
        <v>670604</v>
      </c>
      <c r="AH426" s="27">
        <v>618500</v>
      </c>
      <c r="AI426" s="27">
        <v>527318</v>
      </c>
      <c r="AJ426" s="2">
        <f t="shared" si="165"/>
        <v>602217.5</v>
      </c>
      <c r="AK426" s="2">
        <f t="shared" si="166"/>
        <v>59574.075511081159</v>
      </c>
      <c r="AL426" s="2">
        <f t="shared" si="167"/>
        <v>4</v>
      </c>
      <c r="AM426" s="2">
        <f t="shared" si="168"/>
        <v>1.3540929968801521E+18</v>
      </c>
      <c r="AN426" s="2">
        <f t="shared" si="169"/>
        <v>2.878779400589584E+17</v>
      </c>
      <c r="AO426" s="2">
        <f t="shared" si="170"/>
        <v>5</v>
      </c>
      <c r="AP426" s="2">
        <f t="shared" si="171"/>
        <v>7.7069838928923549</v>
      </c>
      <c r="AQ426" s="2">
        <f t="shared" si="172"/>
        <v>0.72668684380042159</v>
      </c>
      <c r="AR426" s="3" t="str">
        <f t="shared" si="173"/>
        <v>Nontoxic</v>
      </c>
      <c r="AS426" s="2">
        <f t="shared" si="174"/>
        <v>133.11071496855234</v>
      </c>
      <c r="AT426" s="26" t="s">
        <v>884</v>
      </c>
      <c r="AU426" s="4" t="s">
        <v>666</v>
      </c>
      <c r="AV426" s="2">
        <f t="shared" si="175"/>
        <v>3</v>
      </c>
      <c r="AW426" s="2">
        <f t="shared" si="176"/>
        <v>3</v>
      </c>
      <c r="AX426" s="2">
        <f t="shared" si="177"/>
        <v>1965421497</v>
      </c>
      <c r="AY426" s="2">
        <f t="shared" si="178"/>
        <v>3549070473</v>
      </c>
      <c r="AZ426" s="2">
        <f t="shared" si="179"/>
        <v>2757245985</v>
      </c>
      <c r="BA426" s="2">
        <f t="shared" si="180"/>
        <v>1.1666666666666667</v>
      </c>
      <c r="BB426" s="2">
        <f t="shared" si="181"/>
        <v>0.22132862965291417</v>
      </c>
      <c r="BC426" s="2">
        <v>6.6349999999999998</v>
      </c>
      <c r="BD426" s="2" t="str">
        <f t="shared" si="182"/>
        <v>Same Var</v>
      </c>
      <c r="BE426" s="2">
        <f t="shared" si="183"/>
        <v>3.4227572642508372E-3</v>
      </c>
      <c r="BF426" s="2" t="str">
        <f t="shared" si="184"/>
        <v>NS</v>
      </c>
      <c r="BG426" s="2" t="str">
        <f t="shared" si="185"/>
        <v>NS</v>
      </c>
      <c r="BH426" s="2" t="str">
        <f t="shared" si="186"/>
        <v/>
      </c>
      <c r="BI426" s="2" t="str">
        <f t="shared" si="187"/>
        <v/>
      </c>
      <c r="BJ426" s="2" t="str">
        <f t="shared" si="188"/>
        <v/>
      </c>
    </row>
    <row r="427" spans="1:62" x14ac:dyDescent="0.2">
      <c r="A427" s="1" t="s">
        <v>926</v>
      </c>
      <c r="B427" s="27" t="s">
        <v>1309</v>
      </c>
      <c r="C427" s="28">
        <v>39287</v>
      </c>
      <c r="D427" s="7">
        <v>0.40972222222222221</v>
      </c>
      <c r="E427" s="1">
        <v>0.1</v>
      </c>
      <c r="F427" s="1" t="s">
        <v>57</v>
      </c>
      <c r="G427" s="1" t="s">
        <v>1202</v>
      </c>
      <c r="H427" s="27" t="s">
        <v>886</v>
      </c>
      <c r="I427" s="27" t="s">
        <v>887</v>
      </c>
      <c r="J427" s="27" t="s">
        <v>888</v>
      </c>
      <c r="K427" s="2">
        <v>0.75</v>
      </c>
      <c r="L427" s="2">
        <v>0.25</v>
      </c>
      <c r="M427" s="27">
        <v>436136</v>
      </c>
      <c r="N427" s="27">
        <v>488240</v>
      </c>
      <c r="O427" s="27">
        <v>397058</v>
      </c>
      <c r="P427" s="27">
        <v>488240</v>
      </c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  <c r="AB427" s="29"/>
      <c r="AC427" s="2">
        <f t="shared" si="162"/>
        <v>452418.5</v>
      </c>
      <c r="AD427" s="2">
        <f t="shared" si="163"/>
        <v>44333.0745268135</v>
      </c>
      <c r="AE427" s="2">
        <f t="shared" si="164"/>
        <v>4</v>
      </c>
      <c r="AF427" s="27">
        <v>45356</v>
      </c>
      <c r="AG427" s="27">
        <v>58382</v>
      </c>
      <c r="AH427" s="27">
        <v>71408</v>
      </c>
      <c r="AI427" s="27">
        <v>45356</v>
      </c>
      <c r="AJ427" s="2">
        <f t="shared" si="165"/>
        <v>55125.5</v>
      </c>
      <c r="AK427" s="2">
        <f t="shared" si="166"/>
        <v>12471.445505634059</v>
      </c>
      <c r="AL427" s="2">
        <f t="shared" si="167"/>
        <v>4</v>
      </c>
      <c r="AM427" s="2">
        <f t="shared" si="168"/>
        <v>9.939620463360456E+16</v>
      </c>
      <c r="AN427" s="2">
        <f t="shared" si="169"/>
        <v>2.5967325922043424E+16</v>
      </c>
      <c r="AO427" s="2">
        <f t="shared" si="170"/>
        <v>4</v>
      </c>
      <c r="AP427" s="2">
        <f t="shared" si="171"/>
        <v>-16.005301454181456</v>
      </c>
      <c r="AQ427" s="2">
        <f t="shared" si="172"/>
        <v>0.74069708411268287</v>
      </c>
      <c r="AR427" s="3" t="str">
        <f t="shared" si="173"/>
        <v>Toxic</v>
      </c>
      <c r="AS427" s="2">
        <f t="shared" si="174"/>
        <v>12.184625518187254</v>
      </c>
      <c r="AT427" s="4" t="s">
        <v>663</v>
      </c>
      <c r="AV427" s="2">
        <f t="shared" si="175"/>
        <v>3</v>
      </c>
      <c r="AW427" s="2">
        <f t="shared" si="176"/>
        <v>3</v>
      </c>
      <c r="AX427" s="2">
        <f t="shared" si="177"/>
        <v>1965421497</v>
      </c>
      <c r="AY427" s="2">
        <f t="shared" si="178"/>
        <v>155536952.99999997</v>
      </c>
      <c r="AZ427" s="2">
        <f t="shared" si="179"/>
        <v>1060479225</v>
      </c>
      <c r="BA427" s="2">
        <f t="shared" si="180"/>
        <v>1.1666666666666667</v>
      </c>
      <c r="BB427" s="2">
        <f t="shared" si="181"/>
        <v>3.3495609115119818</v>
      </c>
      <c r="BC427" s="2">
        <v>6.6349999999999998</v>
      </c>
      <c r="BD427" s="2" t="str">
        <f t="shared" si="182"/>
        <v>Same Var</v>
      </c>
      <c r="BE427" s="2">
        <f t="shared" si="183"/>
        <v>1.2141419672888692E-6</v>
      </c>
      <c r="BF427" s="2" t="str">
        <f t="shared" si="184"/>
        <v>Sig</v>
      </c>
      <c r="BG427" s="2" t="str">
        <f t="shared" si="185"/>
        <v>Sig</v>
      </c>
      <c r="BH427" s="2" t="str">
        <f t="shared" si="186"/>
        <v>Same Var T-test</v>
      </c>
      <c r="BI427" s="2" t="str">
        <f t="shared" si="187"/>
        <v/>
      </c>
      <c r="BJ427" s="2" t="str">
        <f t="shared" si="188"/>
        <v/>
      </c>
    </row>
    <row r="428" spans="1:62" x14ac:dyDescent="0.2">
      <c r="A428" s="1" t="s">
        <v>926</v>
      </c>
      <c r="B428" s="27" t="s">
        <v>1311</v>
      </c>
      <c r="C428" s="28">
        <v>39287</v>
      </c>
      <c r="D428" s="7">
        <v>0.54166666666666663</v>
      </c>
      <c r="E428" s="1">
        <v>0.1</v>
      </c>
      <c r="F428" s="1" t="s">
        <v>57</v>
      </c>
      <c r="G428" s="1" t="s">
        <v>1202</v>
      </c>
      <c r="H428" s="27" t="s">
        <v>886</v>
      </c>
      <c r="I428" s="27" t="s">
        <v>887</v>
      </c>
      <c r="J428" s="27" t="s">
        <v>888</v>
      </c>
      <c r="K428" s="2">
        <v>0.75</v>
      </c>
      <c r="L428" s="2">
        <v>0.25</v>
      </c>
      <c r="M428" s="27">
        <v>436136</v>
      </c>
      <c r="N428" s="27">
        <v>488240</v>
      </c>
      <c r="O428" s="27">
        <v>397058</v>
      </c>
      <c r="P428" s="27">
        <v>488240</v>
      </c>
      <c r="Q428" s="29"/>
      <c r="R428" s="29"/>
      <c r="S428" s="29"/>
      <c r="T428" s="29"/>
      <c r="U428" s="29"/>
      <c r="V428" s="29"/>
      <c r="W428" s="29"/>
      <c r="X428" s="29"/>
      <c r="Y428" s="29"/>
      <c r="Z428" s="29"/>
      <c r="AA428" s="29"/>
      <c r="AB428" s="29"/>
      <c r="AC428" s="2">
        <f t="shared" si="162"/>
        <v>452418.5</v>
      </c>
      <c r="AD428" s="2">
        <f t="shared" si="163"/>
        <v>44333.0745268135</v>
      </c>
      <c r="AE428" s="2">
        <f t="shared" si="164"/>
        <v>4</v>
      </c>
      <c r="AF428" s="27">
        <v>1686632</v>
      </c>
      <c r="AG428" s="27">
        <v>1569398</v>
      </c>
      <c r="AH428" s="27">
        <v>1374008</v>
      </c>
      <c r="AI428" s="27">
        <v>1543346</v>
      </c>
      <c r="AJ428" s="2">
        <f t="shared" si="165"/>
        <v>1543346</v>
      </c>
      <c r="AK428" s="2">
        <f t="shared" si="166"/>
        <v>128950.82104430355</v>
      </c>
      <c r="AL428" s="2">
        <f t="shared" si="167"/>
        <v>4</v>
      </c>
      <c r="AM428" s="2">
        <f t="shared" si="168"/>
        <v>1.9655620418617266E+19</v>
      </c>
      <c r="AN428" s="2">
        <f t="shared" si="169"/>
        <v>5.7858973881406116E+18</v>
      </c>
      <c r="AO428" s="2">
        <f t="shared" si="170"/>
        <v>3</v>
      </c>
      <c r="AP428" s="2">
        <f t="shared" si="171"/>
        <v>18.082829415909504</v>
      </c>
      <c r="AQ428" s="2">
        <f t="shared" si="172"/>
        <v>0.76489232840434507</v>
      </c>
      <c r="AR428" s="3" t="str">
        <f t="shared" si="173"/>
        <v>Nontoxic</v>
      </c>
      <c r="AS428" s="2">
        <f t="shared" si="174"/>
        <v>341.13238074923993</v>
      </c>
      <c r="AT428" s="26" t="s">
        <v>884</v>
      </c>
      <c r="AU428" s="4" t="s">
        <v>666</v>
      </c>
      <c r="AV428" s="2">
        <f t="shared" si="175"/>
        <v>3</v>
      </c>
      <c r="AW428" s="2">
        <f t="shared" si="176"/>
        <v>3</v>
      </c>
      <c r="AX428" s="2">
        <f t="shared" si="177"/>
        <v>1965421497</v>
      </c>
      <c r="AY428" s="2">
        <f t="shared" si="178"/>
        <v>16628314248</v>
      </c>
      <c r="AZ428" s="2">
        <f t="shared" si="179"/>
        <v>9296867872.5</v>
      </c>
      <c r="BA428" s="2">
        <f t="shared" si="180"/>
        <v>1.1666666666666667</v>
      </c>
      <c r="BB428" s="2">
        <f t="shared" si="181"/>
        <v>2.5008209138946342</v>
      </c>
      <c r="BC428" s="2">
        <v>6.6349999999999998</v>
      </c>
      <c r="BD428" s="2" t="str">
        <f t="shared" si="182"/>
        <v>Same Var</v>
      </c>
      <c r="BE428" s="2">
        <f t="shared" si="183"/>
        <v>1.8923545167506561E-6</v>
      </c>
      <c r="BF428" s="2" t="str">
        <f t="shared" si="184"/>
        <v>NS</v>
      </c>
      <c r="BG428" s="2" t="str">
        <f t="shared" si="185"/>
        <v>NS</v>
      </c>
      <c r="BH428" s="2" t="str">
        <f t="shared" si="186"/>
        <v/>
      </c>
      <c r="BI428" s="2" t="str">
        <f t="shared" si="187"/>
        <v/>
      </c>
      <c r="BJ428" s="2" t="str">
        <f t="shared" si="188"/>
        <v/>
      </c>
    </row>
    <row r="429" spans="1:62" x14ac:dyDescent="0.2">
      <c r="A429" s="1" t="s">
        <v>142</v>
      </c>
      <c r="B429" s="27" t="s">
        <v>1249</v>
      </c>
      <c r="C429" s="28">
        <v>38342</v>
      </c>
      <c r="D429" s="7">
        <v>0.34375</v>
      </c>
      <c r="E429" s="1">
        <v>0.1</v>
      </c>
      <c r="F429" s="1" t="s">
        <v>57</v>
      </c>
      <c r="G429" s="1" t="s">
        <v>1251</v>
      </c>
      <c r="H429" s="27" t="s">
        <v>886</v>
      </c>
      <c r="I429" s="27" t="s">
        <v>887</v>
      </c>
      <c r="J429" s="27" t="s">
        <v>888</v>
      </c>
      <c r="K429" s="2">
        <v>0.75</v>
      </c>
      <c r="L429" s="2">
        <v>0.25</v>
      </c>
      <c r="M429" s="27">
        <v>1850000</v>
      </c>
      <c r="N429" s="27">
        <v>1810000</v>
      </c>
      <c r="O429" s="27">
        <v>1790000</v>
      </c>
      <c r="P429" s="27">
        <v>1890000</v>
      </c>
      <c r="Q429" s="29"/>
      <c r="R429" s="29"/>
      <c r="S429" s="29"/>
      <c r="T429" s="29"/>
      <c r="U429" s="29"/>
      <c r="V429" s="29"/>
      <c r="W429" s="29"/>
      <c r="X429" s="29"/>
      <c r="Y429" s="29"/>
      <c r="Z429" s="29"/>
      <c r="AA429" s="29"/>
      <c r="AB429" s="29"/>
      <c r="AC429" s="2">
        <f t="shared" si="162"/>
        <v>1835000</v>
      </c>
      <c r="AD429" s="2">
        <f t="shared" si="163"/>
        <v>44347.115652166904</v>
      </c>
      <c r="AE429" s="2">
        <f t="shared" si="164"/>
        <v>4</v>
      </c>
      <c r="AF429" s="27">
        <v>74100</v>
      </c>
      <c r="AG429" s="27">
        <v>93200</v>
      </c>
      <c r="AH429" s="27">
        <v>74100</v>
      </c>
      <c r="AI429" s="27">
        <v>0</v>
      </c>
      <c r="AJ429" s="2">
        <f t="shared" si="165"/>
        <v>60350</v>
      </c>
      <c r="AK429" s="2">
        <f t="shared" si="166"/>
        <v>41228.509553463125</v>
      </c>
      <c r="AL429" s="2">
        <f t="shared" si="167"/>
        <v>4</v>
      </c>
      <c r="AM429" s="2">
        <f t="shared" si="168"/>
        <v>4.921162801E+17</v>
      </c>
      <c r="AN429" s="2">
        <f t="shared" si="169"/>
        <v>8.5689064720833344E+16</v>
      </c>
      <c r="AO429" s="2">
        <f t="shared" si="170"/>
        <v>6</v>
      </c>
      <c r="AP429" s="2">
        <f t="shared" si="171"/>
        <v>-49.682787435536312</v>
      </c>
      <c r="AQ429" s="2">
        <f t="shared" si="172"/>
        <v>0.71755819649141217</v>
      </c>
      <c r="AR429" s="3" t="str">
        <f t="shared" si="173"/>
        <v>Toxic</v>
      </c>
      <c r="AS429" s="2">
        <f t="shared" si="174"/>
        <v>3.2888283378746594</v>
      </c>
      <c r="AT429" s="4" t="s">
        <v>663</v>
      </c>
      <c r="AV429" s="2">
        <f t="shared" si="175"/>
        <v>3</v>
      </c>
      <c r="AW429" s="2">
        <f t="shared" si="176"/>
        <v>3</v>
      </c>
      <c r="AX429" s="2">
        <f t="shared" si="177"/>
        <v>1966666666.6666667</v>
      </c>
      <c r="AY429" s="2">
        <f t="shared" si="178"/>
        <v>1699790000.0000002</v>
      </c>
      <c r="AZ429" s="2">
        <f t="shared" si="179"/>
        <v>1833228333.3333333</v>
      </c>
      <c r="BA429" s="2">
        <f t="shared" si="180"/>
        <v>1.1666666666666667</v>
      </c>
      <c r="BB429" s="2">
        <f t="shared" si="181"/>
        <v>1.3660154079977765E-2</v>
      </c>
      <c r="BC429" s="2">
        <v>6.6349999999999998</v>
      </c>
      <c r="BD429" s="2" t="str">
        <f t="shared" si="182"/>
        <v>Same Var</v>
      </c>
      <c r="BE429" s="2">
        <f t="shared" si="183"/>
        <v>8.2826267841456509E-10</v>
      </c>
      <c r="BF429" s="2" t="str">
        <f t="shared" si="184"/>
        <v>Sig</v>
      </c>
      <c r="BG429" s="2" t="str">
        <f t="shared" si="185"/>
        <v>Sig</v>
      </c>
      <c r="BH429" s="2" t="str">
        <f t="shared" si="186"/>
        <v>Same Var T-test</v>
      </c>
      <c r="BI429" s="2" t="str">
        <f t="shared" si="187"/>
        <v/>
      </c>
      <c r="BJ429" s="2" t="str">
        <f t="shared" si="188"/>
        <v/>
      </c>
    </row>
    <row r="430" spans="1:62" x14ac:dyDescent="0.2">
      <c r="A430" s="1" t="s">
        <v>142</v>
      </c>
      <c r="B430" s="27" t="s">
        <v>1266</v>
      </c>
      <c r="C430" s="28">
        <v>38342</v>
      </c>
      <c r="D430" s="7">
        <v>0.39166666666666666</v>
      </c>
      <c r="E430" s="1">
        <v>0.1</v>
      </c>
      <c r="F430" s="1" t="s">
        <v>57</v>
      </c>
      <c r="G430" s="1" t="s">
        <v>1251</v>
      </c>
      <c r="H430" s="27" t="s">
        <v>886</v>
      </c>
      <c r="I430" s="27" t="s">
        <v>887</v>
      </c>
      <c r="J430" s="27" t="s">
        <v>888</v>
      </c>
      <c r="K430" s="2">
        <v>0.75</v>
      </c>
      <c r="L430" s="2">
        <v>0.25</v>
      </c>
      <c r="M430" s="27">
        <v>1850000</v>
      </c>
      <c r="N430" s="27">
        <v>1810000</v>
      </c>
      <c r="O430" s="27">
        <v>1790000</v>
      </c>
      <c r="P430" s="27">
        <v>1890000</v>
      </c>
      <c r="Q430" s="29"/>
      <c r="R430" s="29"/>
      <c r="S430" s="29"/>
      <c r="T430" s="29"/>
      <c r="U430" s="29"/>
      <c r="V430" s="29"/>
      <c r="W430" s="29"/>
      <c r="X430" s="29"/>
      <c r="Y430" s="29"/>
      <c r="Z430" s="29"/>
      <c r="AA430" s="29"/>
      <c r="AB430" s="29"/>
      <c r="AC430" s="2">
        <f t="shared" si="162"/>
        <v>1835000</v>
      </c>
      <c r="AD430" s="2">
        <f t="shared" si="163"/>
        <v>44347.115652166904</v>
      </c>
      <c r="AE430" s="2">
        <f t="shared" si="164"/>
        <v>4</v>
      </c>
      <c r="AF430" s="27">
        <v>1400000</v>
      </c>
      <c r="AG430" s="27">
        <v>1450000</v>
      </c>
      <c r="AH430" s="27">
        <v>1380000</v>
      </c>
      <c r="AI430" s="27">
        <v>1470000</v>
      </c>
      <c r="AJ430" s="2">
        <f t="shared" si="165"/>
        <v>1425000</v>
      </c>
      <c r="AK430" s="2">
        <f t="shared" si="166"/>
        <v>42031.734043061639</v>
      </c>
      <c r="AL430" s="2">
        <f t="shared" si="167"/>
        <v>4</v>
      </c>
      <c r="AM430" s="2">
        <f t="shared" si="168"/>
        <v>5.1585313585069453E+17</v>
      </c>
      <c r="AN430" s="2">
        <f t="shared" si="169"/>
        <v>9.0518753616898144E+16</v>
      </c>
      <c r="AO430" s="2">
        <f t="shared" si="170"/>
        <v>6</v>
      </c>
      <c r="AP430" s="2">
        <f t="shared" si="171"/>
        <v>1.8190435692662916</v>
      </c>
      <c r="AQ430" s="2">
        <f t="shared" si="172"/>
        <v>0.71755819649141217</v>
      </c>
      <c r="AR430" s="3" t="str">
        <f t="shared" si="173"/>
        <v>Nontoxic</v>
      </c>
      <c r="AS430" s="2">
        <f t="shared" si="174"/>
        <v>77.656675749318808</v>
      </c>
      <c r="AT430" s="4" t="s">
        <v>663</v>
      </c>
      <c r="AV430" s="2">
        <f t="shared" si="175"/>
        <v>3</v>
      </c>
      <c r="AW430" s="2">
        <f t="shared" si="176"/>
        <v>3</v>
      </c>
      <c r="AX430" s="2">
        <f t="shared" si="177"/>
        <v>1966666666.6666667</v>
      </c>
      <c r="AY430" s="2">
        <f t="shared" si="178"/>
        <v>1766666666.6666667</v>
      </c>
      <c r="AZ430" s="2">
        <f t="shared" si="179"/>
        <v>1866666666.6666667</v>
      </c>
      <c r="BA430" s="2">
        <f t="shared" si="180"/>
        <v>1.1666666666666667</v>
      </c>
      <c r="BB430" s="2">
        <f t="shared" si="181"/>
        <v>7.3903474606140654E-3</v>
      </c>
      <c r="BC430" s="2">
        <v>6.6349999999999998</v>
      </c>
      <c r="BD430" s="2" t="str">
        <f t="shared" si="182"/>
        <v>Same Var</v>
      </c>
      <c r="BE430" s="2">
        <f t="shared" si="183"/>
        <v>5.3003719366380216E-6</v>
      </c>
      <c r="BF430" s="2" t="str">
        <f t="shared" si="184"/>
        <v>Sig</v>
      </c>
      <c r="BG430" s="2" t="str">
        <f t="shared" si="185"/>
        <v>Sig</v>
      </c>
      <c r="BH430" s="2" t="str">
        <f t="shared" si="186"/>
        <v>Same Var T-test</v>
      </c>
      <c r="BI430" s="2" t="str">
        <f t="shared" si="187"/>
        <v/>
      </c>
      <c r="BJ430" s="2" t="str">
        <f t="shared" si="188"/>
        <v>NOECToxicLess25</v>
      </c>
    </row>
    <row r="431" spans="1:62" x14ac:dyDescent="0.2">
      <c r="A431" s="1" t="s">
        <v>926</v>
      </c>
      <c r="B431" s="27" t="s">
        <v>1031</v>
      </c>
      <c r="C431" s="28">
        <v>38223</v>
      </c>
      <c r="D431" s="7">
        <v>0.63194444444444442</v>
      </c>
      <c r="E431" s="1">
        <v>0.1</v>
      </c>
      <c r="F431" s="1" t="s">
        <v>57</v>
      </c>
      <c r="G431" s="1" t="s">
        <v>1032</v>
      </c>
      <c r="H431" s="27" t="s">
        <v>886</v>
      </c>
      <c r="I431" s="27" t="s">
        <v>887</v>
      </c>
      <c r="J431" s="27" t="s">
        <v>888</v>
      </c>
      <c r="K431" s="2">
        <v>0.75</v>
      </c>
      <c r="L431" s="2">
        <v>0.25</v>
      </c>
      <c r="M431" s="27">
        <v>1196000</v>
      </c>
      <c r="N431" s="27">
        <v>1298000</v>
      </c>
      <c r="O431" s="27">
        <v>1272000</v>
      </c>
      <c r="P431" s="27">
        <v>1276000</v>
      </c>
      <c r="Q431" s="29"/>
      <c r="R431" s="29"/>
      <c r="S431" s="29"/>
      <c r="T431" s="29"/>
      <c r="U431" s="29"/>
      <c r="V431" s="29"/>
      <c r="W431" s="29"/>
      <c r="X431" s="29"/>
      <c r="Y431" s="29"/>
      <c r="Z431" s="29"/>
      <c r="AA431" s="29"/>
      <c r="AB431" s="29"/>
      <c r="AC431" s="2">
        <f t="shared" si="162"/>
        <v>1260500</v>
      </c>
      <c r="AD431" s="2">
        <f t="shared" si="163"/>
        <v>44493.445210128048</v>
      </c>
      <c r="AE431" s="2">
        <f t="shared" si="164"/>
        <v>4</v>
      </c>
      <c r="AF431" s="27">
        <v>2086000</v>
      </c>
      <c r="AG431" s="27">
        <v>1953000</v>
      </c>
      <c r="AH431" s="27">
        <v>1878000</v>
      </c>
      <c r="AI431" s="27">
        <v>2045000</v>
      </c>
      <c r="AJ431" s="2">
        <f t="shared" si="165"/>
        <v>1990500</v>
      </c>
      <c r="AK431" s="2">
        <f t="shared" si="166"/>
        <v>93368.445776218563</v>
      </c>
      <c r="AL431" s="2">
        <f t="shared" si="167"/>
        <v>4</v>
      </c>
      <c r="AM431" s="2">
        <f t="shared" si="168"/>
        <v>6.0408166829698345E+18</v>
      </c>
      <c r="AN431" s="2">
        <f t="shared" si="169"/>
        <v>1.6091194490107781E+18</v>
      </c>
      <c r="AO431" s="2">
        <f t="shared" si="170"/>
        <v>4</v>
      </c>
      <c r="AP431" s="2">
        <f t="shared" si="171"/>
        <v>21.081151157559059</v>
      </c>
      <c r="AQ431" s="2">
        <f t="shared" si="172"/>
        <v>0.74069708411268287</v>
      </c>
      <c r="AR431" s="3" t="str">
        <f t="shared" si="173"/>
        <v>Nontoxic</v>
      </c>
      <c r="AS431" s="2">
        <f t="shared" si="174"/>
        <v>157.91352637842127</v>
      </c>
      <c r="AT431" s="26" t="s">
        <v>884</v>
      </c>
      <c r="AU431" s="4" t="s">
        <v>666</v>
      </c>
      <c r="AV431" s="2">
        <f t="shared" si="175"/>
        <v>3</v>
      </c>
      <c r="AW431" s="2">
        <f t="shared" si="176"/>
        <v>3</v>
      </c>
      <c r="AX431" s="2">
        <f t="shared" si="177"/>
        <v>1979666666.6666665</v>
      </c>
      <c r="AY431" s="2">
        <f t="shared" si="178"/>
        <v>8717666666.666666</v>
      </c>
      <c r="AZ431" s="2">
        <f t="shared" si="179"/>
        <v>5348666666.666667</v>
      </c>
      <c r="BA431" s="2">
        <f t="shared" si="180"/>
        <v>1.1666666666666667</v>
      </c>
      <c r="BB431" s="2">
        <f t="shared" si="181"/>
        <v>1.2996373344302015</v>
      </c>
      <c r="BC431" s="2">
        <v>6.6349999999999998</v>
      </c>
      <c r="BD431" s="2" t="str">
        <f t="shared" si="182"/>
        <v>Same Var</v>
      </c>
      <c r="BE431" s="2">
        <f t="shared" si="183"/>
        <v>3.9459393602381825E-6</v>
      </c>
      <c r="BF431" s="2" t="str">
        <f t="shared" si="184"/>
        <v>NS</v>
      </c>
      <c r="BG431" s="2" t="str">
        <f t="shared" si="185"/>
        <v>NS</v>
      </c>
      <c r="BH431" s="2" t="str">
        <f t="shared" si="186"/>
        <v/>
      </c>
      <c r="BI431" s="2" t="str">
        <f t="shared" si="187"/>
        <v/>
      </c>
      <c r="BJ431" s="2" t="str">
        <f t="shared" si="188"/>
        <v/>
      </c>
    </row>
    <row r="432" spans="1:62" x14ac:dyDescent="0.2">
      <c r="A432" s="1" t="s">
        <v>926</v>
      </c>
      <c r="B432" s="27" t="s">
        <v>1189</v>
      </c>
      <c r="C432" s="28">
        <v>39280</v>
      </c>
      <c r="D432" s="7">
        <v>0.58333333333333337</v>
      </c>
      <c r="E432" s="1">
        <v>0.1</v>
      </c>
      <c r="F432" s="1" t="s">
        <v>57</v>
      </c>
      <c r="G432" s="1" t="s">
        <v>1192</v>
      </c>
      <c r="H432" s="27" t="s">
        <v>886</v>
      </c>
      <c r="I432" s="27" t="s">
        <v>887</v>
      </c>
      <c r="J432" s="27" t="s">
        <v>888</v>
      </c>
      <c r="K432" s="2">
        <v>0.75</v>
      </c>
      <c r="L432" s="2">
        <v>0.25</v>
      </c>
      <c r="M432" s="27">
        <v>318902</v>
      </c>
      <c r="N432" s="27">
        <v>292850</v>
      </c>
      <c r="O432" s="27">
        <v>318902</v>
      </c>
      <c r="P432" s="27">
        <v>397058</v>
      </c>
      <c r="Q432" s="29"/>
      <c r="R432" s="29"/>
      <c r="S432" s="29"/>
      <c r="T432" s="29"/>
      <c r="U432" s="29"/>
      <c r="V432" s="29"/>
      <c r="W432" s="29"/>
      <c r="X432" s="29"/>
      <c r="Y432" s="29"/>
      <c r="Z432" s="29"/>
      <c r="AA432" s="29"/>
      <c r="AB432" s="29"/>
      <c r="AC432" s="2">
        <f t="shared" si="162"/>
        <v>331928</v>
      </c>
      <c r="AD432" s="2">
        <f t="shared" si="163"/>
        <v>45123.387638784392</v>
      </c>
      <c r="AE432" s="2">
        <f t="shared" si="164"/>
        <v>4</v>
      </c>
      <c r="AF432" s="27">
        <v>631526</v>
      </c>
      <c r="AG432" s="27">
        <v>709682</v>
      </c>
      <c r="AH432" s="27">
        <v>631526</v>
      </c>
      <c r="AI432" s="27">
        <v>670604</v>
      </c>
      <c r="AJ432" s="2">
        <f t="shared" si="165"/>
        <v>660834.5</v>
      </c>
      <c r="AK432" s="2">
        <f t="shared" si="166"/>
        <v>37414.336516902178</v>
      </c>
      <c r="AL432" s="2">
        <f t="shared" si="167"/>
        <v>4</v>
      </c>
      <c r="AM432" s="2">
        <f t="shared" si="168"/>
        <v>4.0486182719637626E+17</v>
      </c>
      <c r="AN432" s="2">
        <f t="shared" si="169"/>
        <v>6.8151740911389984E+16</v>
      </c>
      <c r="AO432" s="2">
        <f t="shared" si="170"/>
        <v>6</v>
      </c>
      <c r="AP432" s="2">
        <f t="shared" si="171"/>
        <v>16.328750713898906</v>
      </c>
      <c r="AQ432" s="2">
        <f t="shared" si="172"/>
        <v>0.71755819649141217</v>
      </c>
      <c r="AR432" s="3" t="str">
        <f t="shared" si="173"/>
        <v>Nontoxic</v>
      </c>
      <c r="AS432" s="2">
        <f t="shared" si="174"/>
        <v>199.08971222674796</v>
      </c>
      <c r="AT432" s="26" t="s">
        <v>884</v>
      </c>
      <c r="AU432" s="4" t="s">
        <v>666</v>
      </c>
      <c r="AV432" s="2">
        <f t="shared" si="175"/>
        <v>3</v>
      </c>
      <c r="AW432" s="2">
        <f t="shared" si="176"/>
        <v>3</v>
      </c>
      <c r="AX432" s="2">
        <f t="shared" si="177"/>
        <v>2036120112</v>
      </c>
      <c r="AY432" s="2">
        <f t="shared" si="178"/>
        <v>1399832576.9999998</v>
      </c>
      <c r="AZ432" s="2">
        <f t="shared" si="179"/>
        <v>1717976344.5</v>
      </c>
      <c r="BA432" s="2">
        <f t="shared" si="180"/>
        <v>1.1666666666666667</v>
      </c>
      <c r="BB432" s="2">
        <f t="shared" si="181"/>
        <v>8.9730966473021159E-2</v>
      </c>
      <c r="BC432" s="2">
        <v>6.6349999999999998</v>
      </c>
      <c r="BD432" s="2" t="str">
        <f t="shared" si="182"/>
        <v>Same Var</v>
      </c>
      <c r="BE432" s="2">
        <f t="shared" si="183"/>
        <v>1.4952379672539737E-5</v>
      </c>
      <c r="BF432" s="2" t="str">
        <f t="shared" si="184"/>
        <v>NS</v>
      </c>
      <c r="BG432" s="2" t="str">
        <f t="shared" si="185"/>
        <v>NS</v>
      </c>
      <c r="BH432" s="2" t="str">
        <f t="shared" si="186"/>
        <v/>
      </c>
      <c r="BI432" s="2" t="str">
        <f t="shared" si="187"/>
        <v/>
      </c>
      <c r="BJ432" s="2" t="str">
        <f t="shared" si="188"/>
        <v/>
      </c>
    </row>
    <row r="433" spans="1:62" x14ac:dyDescent="0.2">
      <c r="A433" s="1" t="s">
        <v>926</v>
      </c>
      <c r="B433" s="27" t="s">
        <v>1204</v>
      </c>
      <c r="C433" s="28">
        <v>39280</v>
      </c>
      <c r="D433" s="7">
        <v>0.57638888888888884</v>
      </c>
      <c r="E433" s="1">
        <v>0.1</v>
      </c>
      <c r="F433" s="1" t="s">
        <v>57</v>
      </c>
      <c r="G433" s="1" t="s">
        <v>1192</v>
      </c>
      <c r="H433" s="27" t="s">
        <v>886</v>
      </c>
      <c r="I433" s="27" t="s">
        <v>887</v>
      </c>
      <c r="J433" s="27" t="s">
        <v>888</v>
      </c>
      <c r="K433" s="2">
        <v>0.75</v>
      </c>
      <c r="L433" s="2">
        <v>0.25</v>
      </c>
      <c r="M433" s="27">
        <v>318902</v>
      </c>
      <c r="N433" s="27">
        <v>292850</v>
      </c>
      <c r="O433" s="27">
        <v>318902</v>
      </c>
      <c r="P433" s="27">
        <v>397058</v>
      </c>
      <c r="Q433" s="29"/>
      <c r="R433" s="29"/>
      <c r="S433" s="29"/>
      <c r="T433" s="29"/>
      <c r="U433" s="29"/>
      <c r="V433" s="29"/>
      <c r="W433" s="29"/>
      <c r="X433" s="29"/>
      <c r="Y433" s="29"/>
      <c r="Z433" s="29"/>
      <c r="AA433" s="29"/>
      <c r="AB433" s="29"/>
      <c r="AC433" s="2">
        <f t="shared" si="162"/>
        <v>331928</v>
      </c>
      <c r="AD433" s="2">
        <f t="shared" si="163"/>
        <v>45123.387638784392</v>
      </c>
      <c r="AE433" s="2">
        <f t="shared" si="164"/>
        <v>4</v>
      </c>
      <c r="AF433" s="27">
        <v>670604</v>
      </c>
      <c r="AG433" s="27">
        <v>748760</v>
      </c>
      <c r="AH433" s="27">
        <v>657578</v>
      </c>
      <c r="AI433" s="27">
        <v>696656</v>
      </c>
      <c r="AJ433" s="2">
        <f t="shared" si="165"/>
        <v>693399.5</v>
      </c>
      <c r="AK433" s="2">
        <f t="shared" si="166"/>
        <v>40324.535273205569</v>
      </c>
      <c r="AL433" s="2">
        <f t="shared" si="167"/>
        <v>4</v>
      </c>
      <c r="AM433" s="2">
        <f t="shared" si="168"/>
        <v>4.800361714066663E+17</v>
      </c>
      <c r="AN433" s="2">
        <f t="shared" si="169"/>
        <v>8.2413540256250016E+16</v>
      </c>
      <c r="AO433" s="2">
        <f t="shared" si="170"/>
        <v>6</v>
      </c>
      <c r="AP433" s="2">
        <f t="shared" si="171"/>
        <v>16.885263398517559</v>
      </c>
      <c r="AQ433" s="2">
        <f t="shared" si="172"/>
        <v>0.71755819649141217</v>
      </c>
      <c r="AR433" s="3" t="str">
        <f t="shared" si="173"/>
        <v>Nontoxic</v>
      </c>
      <c r="AS433" s="2">
        <f t="shared" si="174"/>
        <v>208.90057482345568</v>
      </c>
      <c r="AT433" s="26" t="s">
        <v>884</v>
      </c>
      <c r="AU433" s="4" t="s">
        <v>666</v>
      </c>
      <c r="AV433" s="2">
        <f t="shared" si="175"/>
        <v>3</v>
      </c>
      <c r="AW433" s="2">
        <f t="shared" si="176"/>
        <v>3</v>
      </c>
      <c r="AX433" s="2">
        <f t="shared" si="177"/>
        <v>2036120112</v>
      </c>
      <c r="AY433" s="2">
        <f t="shared" si="178"/>
        <v>1626068145.0000002</v>
      </c>
      <c r="AZ433" s="2">
        <f t="shared" si="179"/>
        <v>1831094128.5</v>
      </c>
      <c r="BA433" s="2">
        <f t="shared" si="180"/>
        <v>1.1666666666666667</v>
      </c>
      <c r="BB433" s="2">
        <f t="shared" si="181"/>
        <v>3.2442002588412927E-2</v>
      </c>
      <c r="BC433" s="2">
        <v>6.6349999999999998</v>
      </c>
      <c r="BD433" s="2" t="str">
        <f t="shared" si="182"/>
        <v>Same Var</v>
      </c>
      <c r="BE433" s="2">
        <f t="shared" si="183"/>
        <v>1.0420736718372607E-5</v>
      </c>
      <c r="BF433" s="2" t="str">
        <f t="shared" si="184"/>
        <v>NS</v>
      </c>
      <c r="BG433" s="2" t="str">
        <f t="shared" si="185"/>
        <v>NS</v>
      </c>
      <c r="BH433" s="2" t="str">
        <f t="shared" si="186"/>
        <v/>
      </c>
      <c r="BI433" s="2" t="str">
        <f t="shared" si="187"/>
        <v/>
      </c>
      <c r="BJ433" s="2" t="str">
        <f t="shared" si="188"/>
        <v/>
      </c>
    </row>
    <row r="434" spans="1:62" x14ac:dyDescent="0.2">
      <c r="A434" s="1" t="s">
        <v>926</v>
      </c>
      <c r="B434" s="27" t="s">
        <v>1206</v>
      </c>
      <c r="C434" s="28">
        <v>39280</v>
      </c>
      <c r="D434" s="7">
        <v>0.3611111111111111</v>
      </c>
      <c r="E434" s="1">
        <v>0.1</v>
      </c>
      <c r="F434" s="1" t="s">
        <v>57</v>
      </c>
      <c r="G434" s="1" t="s">
        <v>1192</v>
      </c>
      <c r="H434" s="27" t="s">
        <v>886</v>
      </c>
      <c r="I434" s="27" t="s">
        <v>887</v>
      </c>
      <c r="J434" s="27" t="s">
        <v>888</v>
      </c>
      <c r="K434" s="2">
        <v>0.75</v>
      </c>
      <c r="L434" s="2">
        <v>0.25</v>
      </c>
      <c r="M434" s="27">
        <v>318902</v>
      </c>
      <c r="N434" s="27">
        <v>292850</v>
      </c>
      <c r="O434" s="27">
        <v>318902</v>
      </c>
      <c r="P434" s="27">
        <v>397058</v>
      </c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">
        <f t="shared" si="162"/>
        <v>331928</v>
      </c>
      <c r="AD434" s="2">
        <f t="shared" si="163"/>
        <v>45123.387638784392</v>
      </c>
      <c r="AE434" s="2">
        <f t="shared" si="164"/>
        <v>4</v>
      </c>
      <c r="AF434" s="27">
        <v>1908074</v>
      </c>
      <c r="AG434" s="27">
        <v>2311880</v>
      </c>
      <c r="AH434" s="27">
        <v>1882022</v>
      </c>
      <c r="AI434" s="27">
        <v>2142542</v>
      </c>
      <c r="AJ434" s="2">
        <f t="shared" si="165"/>
        <v>2061129.5</v>
      </c>
      <c r="AK434" s="2">
        <f t="shared" si="166"/>
        <v>204131.73119581386</v>
      </c>
      <c r="AL434" s="2">
        <f t="shared" si="167"/>
        <v>4</v>
      </c>
      <c r="AM434" s="2">
        <f t="shared" si="168"/>
        <v>1.1457069887064508E+20</v>
      </c>
      <c r="AN434" s="2">
        <f t="shared" si="169"/>
        <v>3.6201686615635493E+19</v>
      </c>
      <c r="AO434" s="2">
        <f t="shared" si="170"/>
        <v>3</v>
      </c>
      <c r="AP434" s="2">
        <f t="shared" si="171"/>
        <v>17.515953405805039</v>
      </c>
      <c r="AQ434" s="2">
        <f t="shared" si="172"/>
        <v>0.76489232840434507</v>
      </c>
      <c r="AR434" s="3" t="str">
        <f t="shared" si="173"/>
        <v>Nontoxic</v>
      </c>
      <c r="AS434" s="2">
        <f t="shared" si="174"/>
        <v>620.95680388517985</v>
      </c>
      <c r="AT434" s="26" t="s">
        <v>884</v>
      </c>
      <c r="AU434" s="4" t="s">
        <v>666</v>
      </c>
      <c r="AV434" s="2">
        <f t="shared" si="175"/>
        <v>3</v>
      </c>
      <c r="AW434" s="2">
        <f t="shared" si="176"/>
        <v>3</v>
      </c>
      <c r="AX434" s="2">
        <f t="shared" si="177"/>
        <v>2036120112</v>
      </c>
      <c r="AY434" s="2">
        <f t="shared" si="178"/>
        <v>41669763681.000008</v>
      </c>
      <c r="AZ434" s="2">
        <f t="shared" si="179"/>
        <v>21852941896.500004</v>
      </c>
      <c r="BA434" s="2">
        <f t="shared" si="180"/>
        <v>1.1666666666666667</v>
      </c>
      <c r="BB434" s="2">
        <f t="shared" si="181"/>
        <v>4.4430409049931132</v>
      </c>
      <c r="BC434" s="2">
        <v>6.6349999999999998</v>
      </c>
      <c r="BD434" s="2" t="str">
        <f t="shared" si="182"/>
        <v>Same Var</v>
      </c>
      <c r="BE434" s="2">
        <f t="shared" si="183"/>
        <v>1.5556368756984363E-6</v>
      </c>
      <c r="BF434" s="2" t="str">
        <f t="shared" si="184"/>
        <v>NS</v>
      </c>
      <c r="BG434" s="2" t="str">
        <f t="shared" si="185"/>
        <v>NS</v>
      </c>
      <c r="BH434" s="2" t="str">
        <f t="shared" si="186"/>
        <v/>
      </c>
      <c r="BI434" s="2" t="str">
        <f t="shared" si="187"/>
        <v/>
      </c>
      <c r="BJ434" s="2" t="str">
        <f t="shared" si="188"/>
        <v/>
      </c>
    </row>
    <row r="435" spans="1:62" x14ac:dyDescent="0.2">
      <c r="A435" s="1" t="s">
        <v>926</v>
      </c>
      <c r="B435" s="27" t="s">
        <v>1207</v>
      </c>
      <c r="C435" s="28">
        <v>39280</v>
      </c>
      <c r="D435" s="7">
        <v>0.63888888888888884</v>
      </c>
      <c r="E435" s="1">
        <v>0.1</v>
      </c>
      <c r="F435" s="1" t="s">
        <v>57</v>
      </c>
      <c r="G435" s="1" t="s">
        <v>1192</v>
      </c>
      <c r="H435" s="27" t="s">
        <v>886</v>
      </c>
      <c r="I435" s="27" t="s">
        <v>887</v>
      </c>
      <c r="J435" s="27" t="s">
        <v>888</v>
      </c>
      <c r="K435" s="2">
        <v>0.75</v>
      </c>
      <c r="L435" s="2">
        <v>0.25</v>
      </c>
      <c r="M435" s="27">
        <v>318902</v>
      </c>
      <c r="N435" s="27">
        <v>292850</v>
      </c>
      <c r="O435" s="27">
        <v>318902</v>
      </c>
      <c r="P435" s="27">
        <v>397058</v>
      </c>
      <c r="Q435" s="29"/>
      <c r="R435" s="29"/>
      <c r="S435" s="29"/>
      <c r="T435" s="29"/>
      <c r="U435" s="29"/>
      <c r="V435" s="29"/>
      <c r="W435" s="29"/>
      <c r="X435" s="29"/>
      <c r="Y435" s="29"/>
      <c r="Z435" s="29"/>
      <c r="AA435" s="29"/>
      <c r="AB435" s="29"/>
      <c r="AC435" s="2">
        <f t="shared" si="162"/>
        <v>331928</v>
      </c>
      <c r="AD435" s="2">
        <f t="shared" si="163"/>
        <v>45123.387638784392</v>
      </c>
      <c r="AE435" s="2">
        <f t="shared" si="164"/>
        <v>4</v>
      </c>
      <c r="AF435" s="27">
        <v>605474</v>
      </c>
      <c r="AG435" s="27">
        <v>709682</v>
      </c>
      <c r="AH435" s="27">
        <v>579422</v>
      </c>
      <c r="AI435" s="27">
        <v>696656</v>
      </c>
      <c r="AJ435" s="2">
        <f t="shared" si="165"/>
        <v>647808.5</v>
      </c>
      <c r="AK435" s="2">
        <f t="shared" si="166"/>
        <v>65021.359390587953</v>
      </c>
      <c r="AL435" s="2">
        <f t="shared" si="167"/>
        <v>4</v>
      </c>
      <c r="AM435" s="2">
        <f t="shared" si="168"/>
        <v>1.8043841928134792E+18</v>
      </c>
      <c r="AN435" s="2">
        <f t="shared" si="169"/>
        <v>3.9970525371829894E+17</v>
      </c>
      <c r="AO435" s="2">
        <f t="shared" si="170"/>
        <v>5</v>
      </c>
      <c r="AP435" s="2">
        <f t="shared" si="171"/>
        <v>10.882807658000274</v>
      </c>
      <c r="AQ435" s="2">
        <f t="shared" si="172"/>
        <v>0.72668684380042159</v>
      </c>
      <c r="AR435" s="3" t="str">
        <f t="shared" si="173"/>
        <v>Nontoxic</v>
      </c>
      <c r="AS435" s="2">
        <f t="shared" si="174"/>
        <v>195.16536718806486</v>
      </c>
      <c r="AT435" s="26" t="s">
        <v>884</v>
      </c>
      <c r="AU435" s="4" t="s">
        <v>666</v>
      </c>
      <c r="AV435" s="2">
        <f t="shared" si="175"/>
        <v>3</v>
      </c>
      <c r="AW435" s="2">
        <f t="shared" si="176"/>
        <v>3</v>
      </c>
      <c r="AX435" s="2">
        <f t="shared" si="177"/>
        <v>2036120112</v>
      </c>
      <c r="AY435" s="2">
        <f t="shared" si="178"/>
        <v>4227777177</v>
      </c>
      <c r="AZ435" s="2">
        <f t="shared" si="179"/>
        <v>3131948644.5</v>
      </c>
      <c r="BA435" s="2">
        <f t="shared" si="180"/>
        <v>1.1666666666666667</v>
      </c>
      <c r="BB435" s="2">
        <f t="shared" si="181"/>
        <v>0.33579850115236398</v>
      </c>
      <c r="BC435" s="2">
        <v>6.6349999999999998</v>
      </c>
      <c r="BD435" s="2" t="str">
        <f t="shared" si="182"/>
        <v>Same Var</v>
      </c>
      <c r="BE435" s="2">
        <f t="shared" si="183"/>
        <v>1.0298689393615572E-4</v>
      </c>
      <c r="BF435" s="2" t="str">
        <f t="shared" si="184"/>
        <v>NS</v>
      </c>
      <c r="BG435" s="2" t="str">
        <f t="shared" si="185"/>
        <v>NS</v>
      </c>
      <c r="BH435" s="2" t="str">
        <f t="shared" si="186"/>
        <v/>
      </c>
      <c r="BI435" s="2" t="str">
        <f t="shared" si="187"/>
        <v/>
      </c>
      <c r="BJ435" s="2" t="str">
        <f t="shared" si="188"/>
        <v/>
      </c>
    </row>
    <row r="436" spans="1:62" x14ac:dyDescent="0.2">
      <c r="A436" s="1" t="s">
        <v>926</v>
      </c>
      <c r="B436" s="27" t="s">
        <v>1133</v>
      </c>
      <c r="C436" s="28">
        <v>38883</v>
      </c>
      <c r="D436" s="7">
        <v>0.43055555555555558</v>
      </c>
      <c r="E436" s="1">
        <v>0.1</v>
      </c>
      <c r="F436" s="1" t="s">
        <v>57</v>
      </c>
      <c r="G436" s="1" t="s">
        <v>1144</v>
      </c>
      <c r="H436" s="27" t="s">
        <v>886</v>
      </c>
      <c r="I436" s="27" t="s">
        <v>887</v>
      </c>
      <c r="J436" s="27" t="s">
        <v>888</v>
      </c>
      <c r="K436" s="2">
        <v>0.75</v>
      </c>
      <c r="L436" s="2">
        <v>0.25</v>
      </c>
      <c r="M436" s="27">
        <v>270000</v>
      </c>
      <c r="N436" s="27">
        <v>348000</v>
      </c>
      <c r="O436" s="27">
        <v>267000</v>
      </c>
      <c r="P436" s="27">
        <v>347000</v>
      </c>
      <c r="Q436" s="29"/>
      <c r="R436" s="29"/>
      <c r="S436" s="29"/>
      <c r="T436" s="29"/>
      <c r="U436" s="29"/>
      <c r="V436" s="29"/>
      <c r="W436" s="29"/>
      <c r="X436" s="29"/>
      <c r="Y436" s="29"/>
      <c r="Z436" s="29"/>
      <c r="AA436" s="29"/>
      <c r="AB436" s="29"/>
      <c r="AC436" s="2">
        <f t="shared" si="162"/>
        <v>308000</v>
      </c>
      <c r="AD436" s="2">
        <f t="shared" si="163"/>
        <v>45628.938186199339</v>
      </c>
      <c r="AE436" s="2">
        <f t="shared" si="164"/>
        <v>4</v>
      </c>
      <c r="AF436" s="27">
        <v>1780000</v>
      </c>
      <c r="AG436" s="27">
        <v>2340000</v>
      </c>
      <c r="AH436" s="27">
        <v>1770000</v>
      </c>
      <c r="AI436" s="27">
        <v>2310000</v>
      </c>
      <c r="AJ436" s="2">
        <f t="shared" si="165"/>
        <v>2050000</v>
      </c>
      <c r="AK436" s="2">
        <f t="shared" si="166"/>
        <v>317804.97164141404</v>
      </c>
      <c r="AL436" s="2">
        <f t="shared" si="167"/>
        <v>4</v>
      </c>
      <c r="AM436" s="2">
        <f t="shared" si="168"/>
        <v>6.5243367398535135E+20</v>
      </c>
      <c r="AN436" s="2">
        <f t="shared" si="169"/>
        <v>2.1254940695345047E+20</v>
      </c>
      <c r="AO436" s="2">
        <f t="shared" si="170"/>
        <v>3</v>
      </c>
      <c r="AP436" s="2">
        <f t="shared" si="171"/>
        <v>11.381476526594826</v>
      </c>
      <c r="AQ436" s="2">
        <f t="shared" si="172"/>
        <v>0.76489232840434507</v>
      </c>
      <c r="AR436" s="3" t="str">
        <f t="shared" si="173"/>
        <v>Nontoxic</v>
      </c>
      <c r="AS436" s="2">
        <f t="shared" si="174"/>
        <v>665.58441558441552</v>
      </c>
      <c r="AT436" s="26" t="s">
        <v>884</v>
      </c>
      <c r="AU436" s="4" t="s">
        <v>666</v>
      </c>
      <c r="AV436" s="2">
        <f t="shared" si="175"/>
        <v>3</v>
      </c>
      <c r="AW436" s="2">
        <f t="shared" si="176"/>
        <v>3</v>
      </c>
      <c r="AX436" s="2">
        <f t="shared" si="177"/>
        <v>2082000000.0000002</v>
      </c>
      <c r="AY436" s="2">
        <f t="shared" si="178"/>
        <v>100999999999.99998</v>
      </c>
      <c r="AZ436" s="2">
        <f t="shared" si="179"/>
        <v>51540999999.999992</v>
      </c>
      <c r="BA436" s="2">
        <f t="shared" si="180"/>
        <v>1.1666666666666667</v>
      </c>
      <c r="BB436" s="2">
        <f t="shared" si="181"/>
        <v>6.5219290144707998</v>
      </c>
      <c r="BC436" s="2">
        <v>6.6349999999999998</v>
      </c>
      <c r="BD436" s="2" t="str">
        <f t="shared" si="182"/>
        <v>Same Var</v>
      </c>
      <c r="BE436" s="2">
        <f t="shared" si="183"/>
        <v>1.814098632637555E-5</v>
      </c>
      <c r="BF436" s="2" t="str">
        <f t="shared" si="184"/>
        <v>NS</v>
      </c>
      <c r="BG436" s="2" t="str">
        <f t="shared" si="185"/>
        <v>NS</v>
      </c>
      <c r="BH436" s="2" t="str">
        <f t="shared" si="186"/>
        <v/>
      </c>
      <c r="BI436" s="2" t="str">
        <f t="shared" si="187"/>
        <v/>
      </c>
      <c r="BJ436" s="2" t="str">
        <f t="shared" si="188"/>
        <v/>
      </c>
    </row>
    <row r="437" spans="1:62" x14ac:dyDescent="0.2">
      <c r="A437" s="1" t="s">
        <v>926</v>
      </c>
      <c r="B437" s="27" t="s">
        <v>1182</v>
      </c>
      <c r="C437" s="28">
        <v>38883</v>
      </c>
      <c r="D437" s="7">
        <v>0.52777777777777779</v>
      </c>
      <c r="E437" s="1">
        <v>0.1</v>
      </c>
      <c r="F437" s="1" t="s">
        <v>57</v>
      </c>
      <c r="G437" s="1" t="s">
        <v>1144</v>
      </c>
      <c r="H437" s="27" t="s">
        <v>886</v>
      </c>
      <c r="I437" s="27" t="s">
        <v>887</v>
      </c>
      <c r="J437" s="27" t="s">
        <v>888</v>
      </c>
      <c r="K437" s="2">
        <v>0.75</v>
      </c>
      <c r="L437" s="2">
        <v>0.25</v>
      </c>
      <c r="M437" s="27">
        <v>270000</v>
      </c>
      <c r="N437" s="27">
        <v>348000</v>
      </c>
      <c r="O437" s="27">
        <v>267000</v>
      </c>
      <c r="P437" s="27">
        <v>347000</v>
      </c>
      <c r="Q437" s="29"/>
      <c r="R437" s="29"/>
      <c r="S437" s="29"/>
      <c r="T437" s="29"/>
      <c r="U437" s="29"/>
      <c r="V437" s="29"/>
      <c r="W437" s="29"/>
      <c r="X437" s="29"/>
      <c r="Y437" s="29"/>
      <c r="Z437" s="29"/>
      <c r="AA437" s="29"/>
      <c r="AB437" s="29"/>
      <c r="AC437" s="2">
        <f t="shared" si="162"/>
        <v>308000</v>
      </c>
      <c r="AD437" s="2">
        <f t="shared" si="163"/>
        <v>45628.938186199339</v>
      </c>
      <c r="AE437" s="2">
        <f t="shared" si="164"/>
        <v>4</v>
      </c>
      <c r="AF437" s="27">
        <v>2330000</v>
      </c>
      <c r="AG437" s="27">
        <v>2310000</v>
      </c>
      <c r="AH437" s="27">
        <v>2360000</v>
      </c>
      <c r="AI437" s="27">
        <v>2220000</v>
      </c>
      <c r="AJ437" s="2">
        <f t="shared" si="165"/>
        <v>2305000</v>
      </c>
      <c r="AK437" s="2">
        <f t="shared" si="166"/>
        <v>60277.137733417083</v>
      </c>
      <c r="AL437" s="2">
        <f t="shared" si="167"/>
        <v>4</v>
      </c>
      <c r="AM437" s="2">
        <f t="shared" si="168"/>
        <v>1.4426762422960074E+18</v>
      </c>
      <c r="AN437" s="2">
        <f t="shared" si="169"/>
        <v>3.0359676826533568E+17</v>
      </c>
      <c r="AO437" s="2">
        <f t="shared" si="170"/>
        <v>5</v>
      </c>
      <c r="AP437" s="2">
        <f t="shared" si="171"/>
        <v>59.843437491195075</v>
      </c>
      <c r="AQ437" s="2">
        <f t="shared" si="172"/>
        <v>0.72668684380042159</v>
      </c>
      <c r="AR437" s="3" t="str">
        <f t="shared" si="173"/>
        <v>Nontoxic</v>
      </c>
      <c r="AS437" s="2">
        <f t="shared" si="174"/>
        <v>748.37662337662346</v>
      </c>
      <c r="AT437" s="26" t="s">
        <v>884</v>
      </c>
      <c r="AU437" s="4" t="s">
        <v>666</v>
      </c>
      <c r="AV437" s="2">
        <f t="shared" si="175"/>
        <v>3</v>
      </c>
      <c r="AW437" s="2">
        <f t="shared" si="176"/>
        <v>3</v>
      </c>
      <c r="AX437" s="2">
        <f t="shared" si="177"/>
        <v>2082000000.0000002</v>
      </c>
      <c r="AY437" s="2">
        <f t="shared" si="178"/>
        <v>3633333333.3333335</v>
      </c>
      <c r="AZ437" s="2">
        <f t="shared" si="179"/>
        <v>2857666666.6666665</v>
      </c>
      <c r="BA437" s="2">
        <f t="shared" si="180"/>
        <v>1.1666666666666667</v>
      </c>
      <c r="BB437" s="2">
        <f t="shared" si="181"/>
        <v>0.19679505762153277</v>
      </c>
      <c r="BC437" s="2">
        <v>6.6349999999999998</v>
      </c>
      <c r="BD437" s="2" t="str">
        <f t="shared" si="182"/>
        <v>Same Var</v>
      </c>
      <c r="BE437" s="2">
        <f t="shared" si="183"/>
        <v>1.5434834307083254E-9</v>
      </c>
      <c r="BF437" s="2" t="str">
        <f t="shared" si="184"/>
        <v>NS</v>
      </c>
      <c r="BG437" s="2" t="str">
        <f t="shared" si="185"/>
        <v>NS</v>
      </c>
      <c r="BH437" s="2" t="str">
        <f t="shared" si="186"/>
        <v/>
      </c>
      <c r="BI437" s="2" t="str">
        <f t="shared" si="187"/>
        <v/>
      </c>
      <c r="BJ437" s="2" t="str">
        <f t="shared" si="188"/>
        <v/>
      </c>
    </row>
    <row r="438" spans="1:62" x14ac:dyDescent="0.2">
      <c r="A438" s="1" t="s">
        <v>926</v>
      </c>
      <c r="B438" s="27" t="s">
        <v>1197</v>
      </c>
      <c r="C438" s="28">
        <v>38883</v>
      </c>
      <c r="D438" s="7">
        <v>0.37152777777777779</v>
      </c>
      <c r="E438" s="1">
        <v>0.1</v>
      </c>
      <c r="F438" s="1" t="s">
        <v>57</v>
      </c>
      <c r="G438" s="1" t="s">
        <v>1144</v>
      </c>
      <c r="H438" s="27" t="s">
        <v>886</v>
      </c>
      <c r="I438" s="27" t="s">
        <v>887</v>
      </c>
      <c r="J438" s="27" t="s">
        <v>888</v>
      </c>
      <c r="K438" s="2">
        <v>0.75</v>
      </c>
      <c r="L438" s="2">
        <v>0.25</v>
      </c>
      <c r="M438" s="27">
        <v>270000</v>
      </c>
      <c r="N438" s="27">
        <v>348000</v>
      </c>
      <c r="O438" s="27">
        <v>267000</v>
      </c>
      <c r="P438" s="27">
        <v>347000</v>
      </c>
      <c r="Q438" s="29"/>
      <c r="R438" s="29"/>
      <c r="S438" s="29"/>
      <c r="T438" s="29"/>
      <c r="U438" s="29"/>
      <c r="V438" s="29"/>
      <c r="W438" s="29"/>
      <c r="X438" s="29"/>
      <c r="Y438" s="29"/>
      <c r="Z438" s="29"/>
      <c r="AA438" s="29"/>
      <c r="AB438" s="29"/>
      <c r="AC438" s="2">
        <f t="shared" si="162"/>
        <v>308000</v>
      </c>
      <c r="AD438" s="2">
        <f t="shared" si="163"/>
        <v>45628.938186199339</v>
      </c>
      <c r="AE438" s="2">
        <f t="shared" si="164"/>
        <v>4</v>
      </c>
      <c r="AF438" s="27">
        <v>3020000</v>
      </c>
      <c r="AG438" s="27">
        <v>3090000</v>
      </c>
      <c r="AH438" s="27">
        <v>3180000</v>
      </c>
      <c r="AI438" s="27">
        <v>3200000</v>
      </c>
      <c r="AJ438" s="2">
        <f t="shared" si="165"/>
        <v>3122500</v>
      </c>
      <c r="AK438" s="2">
        <f t="shared" si="166"/>
        <v>83416.62504161465</v>
      </c>
      <c r="AL438" s="2">
        <f t="shared" si="167"/>
        <v>4</v>
      </c>
      <c r="AM438" s="2">
        <f t="shared" si="168"/>
        <v>4.1305057995876721E+18</v>
      </c>
      <c r="AN438" s="2">
        <f t="shared" si="169"/>
        <v>1.0372903446542241E+18</v>
      </c>
      <c r="AO438" s="2">
        <f t="shared" si="170"/>
        <v>4</v>
      </c>
      <c r="AP438" s="2">
        <f t="shared" si="171"/>
        <v>64.139029990227129</v>
      </c>
      <c r="AQ438" s="2">
        <f t="shared" si="172"/>
        <v>0.74069708411268287</v>
      </c>
      <c r="AR438" s="3" t="str">
        <f t="shared" si="173"/>
        <v>Nontoxic</v>
      </c>
      <c r="AS438" s="2">
        <f t="shared" si="174"/>
        <v>1013.7987012987013</v>
      </c>
      <c r="AT438" s="26" t="s">
        <v>884</v>
      </c>
      <c r="AU438" s="4" t="s">
        <v>666</v>
      </c>
      <c r="AV438" s="2">
        <f t="shared" si="175"/>
        <v>3</v>
      </c>
      <c r="AW438" s="2">
        <f t="shared" si="176"/>
        <v>3</v>
      </c>
      <c r="AX438" s="2">
        <f t="shared" si="177"/>
        <v>2082000000.0000002</v>
      </c>
      <c r="AY438" s="2">
        <f t="shared" si="178"/>
        <v>6958333333.3333321</v>
      </c>
      <c r="AZ438" s="2">
        <f t="shared" si="179"/>
        <v>4520166666.666666</v>
      </c>
      <c r="BA438" s="2">
        <f t="shared" si="180"/>
        <v>1.1666666666666667</v>
      </c>
      <c r="BB438" s="2">
        <f t="shared" si="181"/>
        <v>0.88413114954799499</v>
      </c>
      <c r="BC438" s="2">
        <v>6.6349999999999998</v>
      </c>
      <c r="BD438" s="2" t="str">
        <f t="shared" si="182"/>
        <v>Same Var</v>
      </c>
      <c r="BE438" s="2">
        <f t="shared" si="183"/>
        <v>7.8035040831518433E-10</v>
      </c>
      <c r="BF438" s="2" t="str">
        <f t="shared" si="184"/>
        <v>NS</v>
      </c>
      <c r="BG438" s="2" t="str">
        <f t="shared" si="185"/>
        <v>NS</v>
      </c>
      <c r="BH438" s="2" t="str">
        <f t="shared" si="186"/>
        <v/>
      </c>
      <c r="BI438" s="2" t="str">
        <f t="shared" si="187"/>
        <v/>
      </c>
      <c r="BJ438" s="2" t="str">
        <f t="shared" si="188"/>
        <v/>
      </c>
    </row>
    <row r="439" spans="1:62" x14ac:dyDescent="0.2">
      <c r="A439" s="1" t="s">
        <v>142</v>
      </c>
      <c r="B439" s="27" t="s">
        <v>516</v>
      </c>
      <c r="C439" s="28">
        <v>38372</v>
      </c>
      <c r="D439" s="7">
        <v>0.57499999999999996</v>
      </c>
      <c r="E439" s="1">
        <v>0.1</v>
      </c>
      <c r="F439" s="1" t="s">
        <v>57</v>
      </c>
      <c r="G439" s="1" t="s">
        <v>1235</v>
      </c>
      <c r="H439" s="27" t="s">
        <v>886</v>
      </c>
      <c r="I439" s="27" t="s">
        <v>887</v>
      </c>
      <c r="J439" s="27" t="s">
        <v>888</v>
      </c>
      <c r="K439" s="2">
        <v>0.75</v>
      </c>
      <c r="L439" s="2">
        <v>0.25</v>
      </c>
      <c r="M439" s="27">
        <v>1870000</v>
      </c>
      <c r="N439" s="27">
        <v>1950000</v>
      </c>
      <c r="O439" s="27">
        <v>1950000</v>
      </c>
      <c r="P439" s="29"/>
      <c r="Q439" s="29"/>
      <c r="R439" s="29"/>
      <c r="S439" s="29"/>
      <c r="T439" s="29"/>
      <c r="U439" s="29"/>
      <c r="V439" s="29"/>
      <c r="W439" s="29"/>
      <c r="X439" s="29"/>
      <c r="Y439" s="29"/>
      <c r="Z439" s="29"/>
      <c r="AA439" s="29"/>
      <c r="AB439" s="29"/>
      <c r="AC439" s="2">
        <f t="shared" si="162"/>
        <v>1923333.3333333333</v>
      </c>
      <c r="AD439" s="2">
        <f t="shared" si="163"/>
        <v>46188.021535170061</v>
      </c>
      <c r="AE439" s="2">
        <f t="shared" si="164"/>
        <v>3</v>
      </c>
      <c r="AF439" s="27">
        <v>5500000</v>
      </c>
      <c r="AG439" s="27">
        <v>5640000</v>
      </c>
      <c r="AH439" s="27">
        <v>5440000</v>
      </c>
      <c r="AI439" s="29"/>
      <c r="AJ439" s="2">
        <f t="shared" si="165"/>
        <v>5526666.666666667</v>
      </c>
      <c r="AK439" s="2">
        <f t="shared" si="166"/>
        <v>102632.02878893769</v>
      </c>
      <c r="AL439" s="2">
        <f t="shared" si="167"/>
        <v>3</v>
      </c>
      <c r="AM439" s="2">
        <f t="shared" si="168"/>
        <v>1.5296790123456799E+19</v>
      </c>
      <c r="AN439" s="2">
        <f t="shared" si="169"/>
        <v>6.2439506172839537E+18</v>
      </c>
      <c r="AO439" s="2">
        <f t="shared" si="170"/>
        <v>2</v>
      </c>
      <c r="AP439" s="2">
        <f t="shared" si="171"/>
        <v>65.306044428677922</v>
      </c>
      <c r="AQ439" s="2">
        <f t="shared" si="172"/>
        <v>0.81649658092772592</v>
      </c>
      <c r="AR439" s="3" t="str">
        <f t="shared" si="173"/>
        <v>Nontoxic</v>
      </c>
      <c r="AS439" s="2">
        <f t="shared" si="174"/>
        <v>287.34835355285963</v>
      </c>
      <c r="AT439" s="26" t="s">
        <v>884</v>
      </c>
      <c r="AU439" s="4" t="s">
        <v>666</v>
      </c>
      <c r="AV439" s="2">
        <f t="shared" si="175"/>
        <v>2</v>
      </c>
      <c r="AW439" s="2">
        <f t="shared" si="176"/>
        <v>2</v>
      </c>
      <c r="AX439" s="2">
        <f t="shared" si="177"/>
        <v>2133333333.3333333</v>
      </c>
      <c r="AY439" s="2">
        <f t="shared" si="178"/>
        <v>10533333333.333336</v>
      </c>
      <c r="AZ439" s="2">
        <f t="shared" si="179"/>
        <v>6333333333.3333349</v>
      </c>
      <c r="BA439" s="2">
        <f t="shared" si="180"/>
        <v>1.25</v>
      </c>
      <c r="BB439" s="2">
        <f t="shared" si="181"/>
        <v>0.92707655579901027</v>
      </c>
      <c r="BC439" s="2">
        <v>6.6349999999999998</v>
      </c>
      <c r="BD439" s="2" t="str">
        <f t="shared" si="182"/>
        <v>Same Var</v>
      </c>
      <c r="BE439" s="2">
        <f t="shared" si="183"/>
        <v>3.1655177111892499E-7</v>
      </c>
      <c r="BF439" s="2" t="str">
        <f t="shared" si="184"/>
        <v>NS</v>
      </c>
      <c r="BG439" s="2" t="str">
        <f t="shared" si="185"/>
        <v>NS</v>
      </c>
      <c r="BH439" s="2" t="str">
        <f t="shared" si="186"/>
        <v/>
      </c>
      <c r="BI439" s="2" t="str">
        <f t="shared" si="187"/>
        <v/>
      </c>
      <c r="BJ439" s="2" t="str">
        <f t="shared" si="188"/>
        <v/>
      </c>
    </row>
    <row r="440" spans="1:62" x14ac:dyDescent="0.2">
      <c r="A440" s="1" t="s">
        <v>142</v>
      </c>
      <c r="B440" s="27" t="s">
        <v>529</v>
      </c>
      <c r="C440" s="28">
        <v>38372</v>
      </c>
      <c r="D440" s="7">
        <v>0.51111111111111107</v>
      </c>
      <c r="E440" s="1">
        <v>0.1</v>
      </c>
      <c r="F440" s="1" t="s">
        <v>57</v>
      </c>
      <c r="G440" s="1" t="s">
        <v>1235</v>
      </c>
      <c r="H440" s="27" t="s">
        <v>886</v>
      </c>
      <c r="I440" s="27" t="s">
        <v>887</v>
      </c>
      <c r="J440" s="27" t="s">
        <v>888</v>
      </c>
      <c r="K440" s="2">
        <v>0.75</v>
      </c>
      <c r="L440" s="2">
        <v>0.25</v>
      </c>
      <c r="M440" s="27">
        <v>1870000</v>
      </c>
      <c r="N440" s="27">
        <v>1950000</v>
      </c>
      <c r="O440" s="27">
        <v>1950000</v>
      </c>
      <c r="P440" s="29"/>
      <c r="Q440" s="29"/>
      <c r="R440" s="29"/>
      <c r="S440" s="29"/>
      <c r="T440" s="29"/>
      <c r="U440" s="29"/>
      <c r="V440" s="29"/>
      <c r="W440" s="29"/>
      <c r="X440" s="29"/>
      <c r="Y440" s="29"/>
      <c r="Z440" s="29"/>
      <c r="AA440" s="29"/>
      <c r="AB440" s="29"/>
      <c r="AC440" s="2">
        <f t="shared" si="162"/>
        <v>1923333.3333333333</v>
      </c>
      <c r="AD440" s="2">
        <f t="shared" si="163"/>
        <v>46188.021535170061</v>
      </c>
      <c r="AE440" s="2">
        <f t="shared" si="164"/>
        <v>3</v>
      </c>
      <c r="AF440" s="27">
        <v>5110000</v>
      </c>
      <c r="AG440" s="27">
        <v>4740000</v>
      </c>
      <c r="AH440" s="27">
        <v>5280000</v>
      </c>
      <c r="AI440" s="29"/>
      <c r="AJ440" s="2">
        <f t="shared" si="165"/>
        <v>5043333.333333333</v>
      </c>
      <c r="AK440" s="2">
        <f t="shared" si="166"/>
        <v>276103.84519838425</v>
      </c>
      <c r="AL440" s="2">
        <f t="shared" si="167"/>
        <v>3</v>
      </c>
      <c r="AM440" s="2">
        <f t="shared" si="168"/>
        <v>6.6621345679012345E+20</v>
      </c>
      <c r="AN440" s="2">
        <f t="shared" si="169"/>
        <v>3.2294228395061726E+20</v>
      </c>
      <c r="AO440" s="2">
        <f t="shared" si="170"/>
        <v>2</v>
      </c>
      <c r="AP440" s="2">
        <f t="shared" si="171"/>
        <v>22.412983431533505</v>
      </c>
      <c r="AQ440" s="2">
        <f t="shared" si="172"/>
        <v>0.81649658092772592</v>
      </c>
      <c r="AR440" s="3" t="str">
        <f t="shared" si="173"/>
        <v>Nontoxic</v>
      </c>
      <c r="AS440" s="2">
        <f t="shared" si="174"/>
        <v>262.21837088388213</v>
      </c>
      <c r="AT440" s="26" t="s">
        <v>884</v>
      </c>
      <c r="AU440" s="4" t="s">
        <v>666</v>
      </c>
      <c r="AV440" s="2">
        <f t="shared" si="175"/>
        <v>2</v>
      </c>
      <c r="AW440" s="2">
        <f t="shared" si="176"/>
        <v>2</v>
      </c>
      <c r="AX440" s="2">
        <f t="shared" si="177"/>
        <v>2133333333.3333333</v>
      </c>
      <c r="AY440" s="2">
        <f t="shared" si="178"/>
        <v>76233333333.333328</v>
      </c>
      <c r="AZ440" s="2">
        <f t="shared" si="179"/>
        <v>39183333333.333328</v>
      </c>
      <c r="BA440" s="2">
        <f t="shared" si="180"/>
        <v>1.25</v>
      </c>
      <c r="BB440" s="2">
        <f t="shared" si="181"/>
        <v>3.5920295337244736</v>
      </c>
      <c r="BC440" s="2">
        <v>6.6349999999999998</v>
      </c>
      <c r="BD440" s="2" t="str">
        <f t="shared" si="182"/>
        <v>Same Var</v>
      </c>
      <c r="BE440" s="2">
        <f t="shared" si="183"/>
        <v>2.1222340819868331E-5</v>
      </c>
      <c r="BF440" s="2" t="str">
        <f t="shared" si="184"/>
        <v>NS</v>
      </c>
      <c r="BG440" s="2" t="str">
        <f t="shared" si="185"/>
        <v>NS</v>
      </c>
      <c r="BH440" s="2" t="str">
        <f t="shared" si="186"/>
        <v/>
      </c>
      <c r="BI440" s="2" t="str">
        <f t="shared" si="187"/>
        <v/>
      </c>
      <c r="BJ440" s="2" t="str">
        <f t="shared" si="188"/>
        <v/>
      </c>
    </row>
    <row r="441" spans="1:62" x14ac:dyDescent="0.2">
      <c r="A441" s="1" t="s">
        <v>926</v>
      </c>
      <c r="B441" s="27" t="s">
        <v>1024</v>
      </c>
      <c r="C441" s="28">
        <v>39134</v>
      </c>
      <c r="D441" s="7">
        <v>0.4861111111111111</v>
      </c>
      <c r="E441" s="1">
        <v>0.1</v>
      </c>
      <c r="F441" s="1" t="s">
        <v>57</v>
      </c>
      <c r="G441" s="1" t="s">
        <v>1025</v>
      </c>
      <c r="H441" s="27" t="s">
        <v>886</v>
      </c>
      <c r="I441" s="27" t="s">
        <v>887</v>
      </c>
      <c r="J441" s="27" t="s">
        <v>888</v>
      </c>
      <c r="K441" s="2">
        <v>0.75</v>
      </c>
      <c r="L441" s="2">
        <v>0.25</v>
      </c>
      <c r="M441" s="27">
        <v>1050300</v>
      </c>
      <c r="N441" s="27">
        <v>1106600</v>
      </c>
      <c r="O441" s="27">
        <v>1152600</v>
      </c>
      <c r="P441" s="27">
        <v>1142700</v>
      </c>
      <c r="Q441" s="29"/>
      <c r="R441" s="29"/>
      <c r="S441" s="29"/>
      <c r="T441" s="29"/>
      <c r="U441" s="29"/>
      <c r="V441" s="29"/>
      <c r="W441" s="29"/>
      <c r="X441" s="29"/>
      <c r="Y441" s="29"/>
      <c r="Z441" s="29"/>
      <c r="AA441" s="29"/>
      <c r="AB441" s="29"/>
      <c r="AC441" s="2">
        <f t="shared" si="162"/>
        <v>1113050</v>
      </c>
      <c r="AD441" s="2">
        <f t="shared" si="163"/>
        <v>46269.104162497031</v>
      </c>
      <c r="AE441" s="2">
        <f t="shared" si="164"/>
        <v>4</v>
      </c>
      <c r="AF441" s="27">
        <v>925500</v>
      </c>
      <c r="AG441" s="27">
        <v>879600</v>
      </c>
      <c r="AH441" s="27">
        <v>942700</v>
      </c>
      <c r="AI441" s="27">
        <v>956100</v>
      </c>
      <c r="AJ441" s="2">
        <f t="shared" si="165"/>
        <v>925975</v>
      </c>
      <c r="AK441" s="2">
        <f t="shared" si="166"/>
        <v>33357.195625531829</v>
      </c>
      <c r="AL441" s="2">
        <f t="shared" si="167"/>
        <v>4</v>
      </c>
      <c r="AM441" s="2">
        <f t="shared" si="168"/>
        <v>3.3550721189064941E+17</v>
      </c>
      <c r="AN441" s="2">
        <f t="shared" si="169"/>
        <v>5.6005106990437808E+16</v>
      </c>
      <c r="AO441" s="2">
        <f t="shared" si="170"/>
        <v>6</v>
      </c>
      <c r="AP441" s="2">
        <f t="shared" si="171"/>
        <v>3.7888712196436711</v>
      </c>
      <c r="AQ441" s="2">
        <f t="shared" si="172"/>
        <v>0.71755819649141217</v>
      </c>
      <c r="AR441" s="3" t="str">
        <f t="shared" si="173"/>
        <v>Nontoxic</v>
      </c>
      <c r="AS441" s="2">
        <f t="shared" si="174"/>
        <v>83.19257894973272</v>
      </c>
      <c r="AT441" s="4" t="s">
        <v>663</v>
      </c>
      <c r="AV441" s="2">
        <f t="shared" si="175"/>
        <v>3</v>
      </c>
      <c r="AW441" s="2">
        <f t="shared" si="176"/>
        <v>3</v>
      </c>
      <c r="AX441" s="2">
        <f t="shared" si="177"/>
        <v>2140830000</v>
      </c>
      <c r="AY441" s="2">
        <f t="shared" si="178"/>
        <v>1112702499.9999998</v>
      </c>
      <c r="AZ441" s="2">
        <f t="shared" si="179"/>
        <v>1626766250</v>
      </c>
      <c r="BA441" s="2">
        <f t="shared" si="180"/>
        <v>1.1666666666666667</v>
      </c>
      <c r="BB441" s="2">
        <f t="shared" si="181"/>
        <v>0.27052187630978403</v>
      </c>
      <c r="BC441" s="2">
        <v>6.6349999999999998</v>
      </c>
      <c r="BD441" s="2" t="str">
        <f t="shared" si="182"/>
        <v>Same Var</v>
      </c>
      <c r="BE441" s="2">
        <f t="shared" si="183"/>
        <v>3.0060441698867931E-4</v>
      </c>
      <c r="BF441" s="2" t="str">
        <f t="shared" si="184"/>
        <v>Sig</v>
      </c>
      <c r="BG441" s="2" t="str">
        <f t="shared" si="185"/>
        <v>Sig</v>
      </c>
      <c r="BH441" s="2" t="str">
        <f t="shared" si="186"/>
        <v>Same Var T-test</v>
      </c>
      <c r="BI441" s="2" t="str">
        <f t="shared" si="187"/>
        <v/>
      </c>
      <c r="BJ441" s="2" t="str">
        <f t="shared" si="188"/>
        <v>NOECToxicLess25</v>
      </c>
    </row>
    <row r="442" spans="1:62" x14ac:dyDescent="0.2">
      <c r="A442" s="1" t="s">
        <v>926</v>
      </c>
      <c r="B442" s="27" t="s">
        <v>1067</v>
      </c>
      <c r="C442" s="28">
        <v>38938</v>
      </c>
      <c r="D442" s="7">
        <v>0.43055555555555558</v>
      </c>
      <c r="E442" s="1">
        <v>0.1</v>
      </c>
      <c r="F442" s="1" t="s">
        <v>57</v>
      </c>
      <c r="G442" s="1" t="s">
        <v>1071</v>
      </c>
      <c r="H442" s="27" t="s">
        <v>886</v>
      </c>
      <c r="I442" s="27" t="s">
        <v>887</v>
      </c>
      <c r="J442" s="27" t="s">
        <v>888</v>
      </c>
      <c r="K442" s="2">
        <v>0.75</v>
      </c>
      <c r="L442" s="2">
        <v>0.25</v>
      </c>
      <c r="M442" s="27">
        <v>285000</v>
      </c>
      <c r="N442" s="27">
        <v>399000</v>
      </c>
      <c r="O442" s="27">
        <v>331000</v>
      </c>
      <c r="P442" s="27">
        <v>331000</v>
      </c>
      <c r="Q442" s="29"/>
      <c r="R442" s="29"/>
      <c r="S442" s="29"/>
      <c r="T442" s="29"/>
      <c r="U442" s="29"/>
      <c r="V442" s="29"/>
      <c r="W442" s="29"/>
      <c r="X442" s="29"/>
      <c r="Y442" s="29"/>
      <c r="Z442" s="29"/>
      <c r="AA442" s="29"/>
      <c r="AB442" s="29"/>
      <c r="AC442" s="2">
        <f t="shared" si="162"/>
        <v>336500</v>
      </c>
      <c r="AD442" s="2">
        <f t="shared" si="163"/>
        <v>46971.622638922468</v>
      </c>
      <c r="AE442" s="2">
        <f t="shared" si="164"/>
        <v>4</v>
      </c>
      <c r="AF442" s="27">
        <v>1447000</v>
      </c>
      <c r="AG442" s="27">
        <v>1464000</v>
      </c>
      <c r="AH442" s="27">
        <v>1408000</v>
      </c>
      <c r="AI442" s="27">
        <v>1350000</v>
      </c>
      <c r="AJ442" s="2">
        <f t="shared" si="165"/>
        <v>1417250</v>
      </c>
      <c r="AK442" s="2">
        <f t="shared" si="166"/>
        <v>50592.324846100259</v>
      </c>
      <c r="AL442" s="2">
        <f t="shared" si="167"/>
        <v>4</v>
      </c>
      <c r="AM442" s="2">
        <f t="shared" si="168"/>
        <v>9.0280679690212698E+17</v>
      </c>
      <c r="AN442" s="2">
        <f t="shared" si="169"/>
        <v>1.6857714519133395E+17</v>
      </c>
      <c r="AO442" s="2">
        <f t="shared" si="170"/>
        <v>5</v>
      </c>
      <c r="AP442" s="2">
        <f t="shared" si="171"/>
        <v>37.790324375538177</v>
      </c>
      <c r="AQ442" s="2">
        <f t="shared" si="172"/>
        <v>0.72668684380042159</v>
      </c>
      <c r="AR442" s="3" t="str">
        <f t="shared" si="173"/>
        <v>Nontoxic</v>
      </c>
      <c r="AS442" s="2">
        <f t="shared" si="174"/>
        <v>421.17384843982171</v>
      </c>
      <c r="AT442" s="26" t="s">
        <v>884</v>
      </c>
      <c r="AU442" s="4" t="s">
        <v>666</v>
      </c>
      <c r="AV442" s="2">
        <f t="shared" si="175"/>
        <v>3</v>
      </c>
      <c r="AW442" s="2">
        <f t="shared" si="176"/>
        <v>3</v>
      </c>
      <c r="AX442" s="2">
        <f t="shared" si="177"/>
        <v>2206333333.333334</v>
      </c>
      <c r="AY442" s="2">
        <f t="shared" si="178"/>
        <v>2559583333.3333335</v>
      </c>
      <c r="AZ442" s="2">
        <f t="shared" si="179"/>
        <v>2382958333.3333335</v>
      </c>
      <c r="BA442" s="2">
        <f t="shared" si="180"/>
        <v>1.1666666666666667</v>
      </c>
      <c r="BB442" s="2">
        <f t="shared" si="181"/>
        <v>1.4165816670129059E-2</v>
      </c>
      <c r="BC442" s="2">
        <v>6.6349999999999998</v>
      </c>
      <c r="BD442" s="2" t="str">
        <f t="shared" si="182"/>
        <v>Same Var</v>
      </c>
      <c r="BE442" s="2">
        <f t="shared" si="183"/>
        <v>3.5255338625770374E-8</v>
      </c>
      <c r="BF442" s="2" t="str">
        <f t="shared" si="184"/>
        <v>NS</v>
      </c>
      <c r="BG442" s="2" t="str">
        <f t="shared" si="185"/>
        <v>NS</v>
      </c>
      <c r="BH442" s="2" t="str">
        <f t="shared" si="186"/>
        <v/>
      </c>
      <c r="BI442" s="2" t="str">
        <f t="shared" si="187"/>
        <v/>
      </c>
      <c r="BJ442" s="2" t="str">
        <f t="shared" si="188"/>
        <v/>
      </c>
    </row>
    <row r="443" spans="1:62" x14ac:dyDescent="0.2">
      <c r="A443" s="1" t="s">
        <v>926</v>
      </c>
      <c r="B443" s="27" t="s">
        <v>1118</v>
      </c>
      <c r="C443" s="28">
        <v>38938</v>
      </c>
      <c r="D443" s="7">
        <v>0.39583333333333331</v>
      </c>
      <c r="E443" s="1">
        <v>0.1</v>
      </c>
      <c r="F443" s="1" t="s">
        <v>57</v>
      </c>
      <c r="G443" s="1" t="s">
        <v>1071</v>
      </c>
      <c r="H443" s="27" t="s">
        <v>886</v>
      </c>
      <c r="I443" s="27" t="s">
        <v>887</v>
      </c>
      <c r="J443" s="27" t="s">
        <v>888</v>
      </c>
      <c r="K443" s="2">
        <v>0.75</v>
      </c>
      <c r="L443" s="2">
        <v>0.25</v>
      </c>
      <c r="M443" s="27">
        <v>285000</v>
      </c>
      <c r="N443" s="27">
        <v>399000</v>
      </c>
      <c r="O443" s="27">
        <v>331000</v>
      </c>
      <c r="P443" s="27">
        <v>331000</v>
      </c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  <c r="AB443" s="29"/>
      <c r="AC443" s="2">
        <f t="shared" si="162"/>
        <v>336500</v>
      </c>
      <c r="AD443" s="2">
        <f t="shared" si="163"/>
        <v>46971.622638922468</v>
      </c>
      <c r="AE443" s="2">
        <f t="shared" si="164"/>
        <v>4</v>
      </c>
      <c r="AF443" s="27">
        <v>1259000</v>
      </c>
      <c r="AG443" s="27">
        <v>1174000</v>
      </c>
      <c r="AH443" s="27">
        <v>1372000</v>
      </c>
      <c r="AI443" s="27">
        <v>896000</v>
      </c>
      <c r="AJ443" s="2">
        <f t="shared" si="165"/>
        <v>1175250</v>
      </c>
      <c r="AK443" s="2">
        <f t="shared" si="166"/>
        <v>203065.46563444345</v>
      </c>
      <c r="AL443" s="2">
        <f t="shared" si="167"/>
        <v>4</v>
      </c>
      <c r="AM443" s="2">
        <f t="shared" si="168"/>
        <v>1.1276659007815215E+20</v>
      </c>
      <c r="AN443" s="2">
        <f t="shared" si="169"/>
        <v>3.5456532686858002E+19</v>
      </c>
      <c r="AO443" s="2">
        <f t="shared" si="170"/>
        <v>3</v>
      </c>
      <c r="AP443" s="2">
        <f t="shared" si="171"/>
        <v>8.9556635488021517</v>
      </c>
      <c r="AQ443" s="2">
        <f t="shared" si="172"/>
        <v>0.76489232840434507</v>
      </c>
      <c r="AR443" s="3" t="str">
        <f t="shared" si="173"/>
        <v>Nontoxic</v>
      </c>
      <c r="AS443" s="2">
        <f t="shared" si="174"/>
        <v>349.25705794947993</v>
      </c>
      <c r="AT443" s="26" t="s">
        <v>884</v>
      </c>
      <c r="AU443" s="4" t="s">
        <v>666</v>
      </c>
      <c r="AV443" s="2">
        <f t="shared" si="175"/>
        <v>3</v>
      </c>
      <c r="AW443" s="2">
        <f t="shared" si="176"/>
        <v>3</v>
      </c>
      <c r="AX443" s="2">
        <f t="shared" si="177"/>
        <v>2206333333.333334</v>
      </c>
      <c r="AY443" s="2">
        <f t="shared" si="178"/>
        <v>41235583333.333336</v>
      </c>
      <c r="AZ443" s="2">
        <f t="shared" si="179"/>
        <v>21720958333.333332</v>
      </c>
      <c r="BA443" s="2">
        <f t="shared" si="180"/>
        <v>1.1666666666666667</v>
      </c>
      <c r="BB443" s="2">
        <f t="shared" si="181"/>
        <v>4.2323699913278165</v>
      </c>
      <c r="BC443" s="2">
        <v>6.6349999999999998</v>
      </c>
      <c r="BD443" s="2" t="str">
        <f t="shared" si="182"/>
        <v>Same Var</v>
      </c>
      <c r="BE443" s="2">
        <f t="shared" si="183"/>
        <v>9.8384034511154675E-5</v>
      </c>
      <c r="BF443" s="2" t="str">
        <f t="shared" si="184"/>
        <v>NS</v>
      </c>
      <c r="BG443" s="2" t="str">
        <f t="shared" si="185"/>
        <v>NS</v>
      </c>
      <c r="BH443" s="2" t="str">
        <f t="shared" si="186"/>
        <v/>
      </c>
      <c r="BI443" s="2" t="str">
        <f t="shared" si="187"/>
        <v/>
      </c>
      <c r="BJ443" s="2" t="str">
        <f t="shared" si="188"/>
        <v/>
      </c>
    </row>
    <row r="444" spans="1:62" x14ac:dyDescent="0.2">
      <c r="A444" s="1" t="s">
        <v>926</v>
      </c>
      <c r="B444" s="27" t="s">
        <v>1165</v>
      </c>
      <c r="C444" s="28">
        <v>38938</v>
      </c>
      <c r="D444" s="7">
        <v>0.52777777777777779</v>
      </c>
      <c r="E444" s="1">
        <v>0.1</v>
      </c>
      <c r="F444" s="1" t="s">
        <v>57</v>
      </c>
      <c r="G444" s="1" t="s">
        <v>1071</v>
      </c>
      <c r="H444" s="27" t="s">
        <v>886</v>
      </c>
      <c r="I444" s="27" t="s">
        <v>887</v>
      </c>
      <c r="J444" s="27" t="s">
        <v>888</v>
      </c>
      <c r="K444" s="2">
        <v>0.75</v>
      </c>
      <c r="L444" s="2">
        <v>0.25</v>
      </c>
      <c r="M444" s="27">
        <v>285000</v>
      </c>
      <c r="N444" s="27">
        <v>399000</v>
      </c>
      <c r="O444" s="27">
        <v>331000</v>
      </c>
      <c r="P444" s="27">
        <v>331000</v>
      </c>
      <c r="Q444" s="29"/>
      <c r="R444" s="29"/>
      <c r="S444" s="29"/>
      <c r="T444" s="29"/>
      <c r="U444" s="29"/>
      <c r="V444" s="29"/>
      <c r="W444" s="29"/>
      <c r="X444" s="29"/>
      <c r="Y444" s="29"/>
      <c r="Z444" s="29"/>
      <c r="AA444" s="29"/>
      <c r="AB444" s="29"/>
      <c r="AC444" s="2">
        <f t="shared" si="162"/>
        <v>336500</v>
      </c>
      <c r="AD444" s="2">
        <f t="shared" si="163"/>
        <v>46971.622638922468</v>
      </c>
      <c r="AE444" s="2">
        <f t="shared" si="164"/>
        <v>4</v>
      </c>
      <c r="AF444" s="27">
        <v>1418000</v>
      </c>
      <c r="AG444" s="27">
        <v>1299000</v>
      </c>
      <c r="AH444" s="27">
        <v>1369000</v>
      </c>
      <c r="AI444" s="27">
        <v>1430000</v>
      </c>
      <c r="AJ444" s="2">
        <f t="shared" si="165"/>
        <v>1379000</v>
      </c>
      <c r="AK444" s="2">
        <f t="shared" si="166"/>
        <v>59503.501297542709</v>
      </c>
      <c r="AL444" s="2">
        <f t="shared" si="167"/>
        <v>4</v>
      </c>
      <c r="AM444" s="2">
        <f t="shared" si="168"/>
        <v>1.4290583639594191E+18</v>
      </c>
      <c r="AN444" s="2">
        <f t="shared" si="169"/>
        <v>2.9326159527813952E+17</v>
      </c>
      <c r="AO444" s="2">
        <f t="shared" si="170"/>
        <v>5</v>
      </c>
      <c r="AP444" s="2">
        <f t="shared" si="171"/>
        <v>32.584937516465963</v>
      </c>
      <c r="AQ444" s="2">
        <f t="shared" si="172"/>
        <v>0.72668684380042159</v>
      </c>
      <c r="AR444" s="3" t="str">
        <f t="shared" si="173"/>
        <v>Nontoxic</v>
      </c>
      <c r="AS444" s="2">
        <f t="shared" si="174"/>
        <v>409.80683506686478</v>
      </c>
      <c r="AT444" s="26" t="s">
        <v>884</v>
      </c>
      <c r="AU444" s="4" t="s">
        <v>666</v>
      </c>
      <c r="AV444" s="2">
        <f t="shared" si="175"/>
        <v>3</v>
      </c>
      <c r="AW444" s="2">
        <f t="shared" si="176"/>
        <v>3</v>
      </c>
      <c r="AX444" s="2">
        <f t="shared" si="177"/>
        <v>2206333333.333334</v>
      </c>
      <c r="AY444" s="2">
        <f t="shared" si="178"/>
        <v>3540666666.666667</v>
      </c>
      <c r="AZ444" s="2">
        <f t="shared" si="179"/>
        <v>2873500000</v>
      </c>
      <c r="BA444" s="2">
        <f t="shared" si="180"/>
        <v>1.1666666666666667</v>
      </c>
      <c r="BB444" s="2">
        <f t="shared" si="181"/>
        <v>0.14249456262139606</v>
      </c>
      <c r="BC444" s="2">
        <v>6.6349999999999998</v>
      </c>
      <c r="BD444" s="2" t="str">
        <f t="shared" si="182"/>
        <v>Same Var</v>
      </c>
      <c r="BE444" s="2">
        <f t="shared" si="183"/>
        <v>7.637534478838224E-8</v>
      </c>
      <c r="BF444" s="2" t="str">
        <f t="shared" si="184"/>
        <v>NS</v>
      </c>
      <c r="BG444" s="2" t="str">
        <f t="shared" si="185"/>
        <v>NS</v>
      </c>
      <c r="BH444" s="2" t="str">
        <f t="shared" si="186"/>
        <v/>
      </c>
      <c r="BI444" s="2" t="str">
        <f t="shared" si="187"/>
        <v/>
      </c>
      <c r="BJ444" s="2" t="str">
        <f t="shared" si="188"/>
        <v/>
      </c>
    </row>
    <row r="445" spans="1:62" x14ac:dyDescent="0.2">
      <c r="A445" s="1" t="s">
        <v>926</v>
      </c>
      <c r="B445" s="27" t="s">
        <v>1176</v>
      </c>
      <c r="C445" s="28">
        <v>38938</v>
      </c>
      <c r="D445" s="7">
        <v>0.48958333333333331</v>
      </c>
      <c r="E445" s="1">
        <v>0.1</v>
      </c>
      <c r="F445" s="1" t="s">
        <v>57</v>
      </c>
      <c r="G445" s="1" t="s">
        <v>1071</v>
      </c>
      <c r="H445" s="27" t="s">
        <v>886</v>
      </c>
      <c r="I445" s="27" t="s">
        <v>887</v>
      </c>
      <c r="J445" s="27" t="s">
        <v>888</v>
      </c>
      <c r="K445" s="2">
        <v>0.75</v>
      </c>
      <c r="L445" s="2">
        <v>0.25</v>
      </c>
      <c r="M445" s="27">
        <v>285000</v>
      </c>
      <c r="N445" s="27">
        <v>399000</v>
      </c>
      <c r="O445" s="27">
        <v>331000</v>
      </c>
      <c r="P445" s="27">
        <v>331000</v>
      </c>
      <c r="Q445" s="29"/>
      <c r="R445" s="29"/>
      <c r="S445" s="29"/>
      <c r="T445" s="29"/>
      <c r="U445" s="29"/>
      <c r="V445" s="29"/>
      <c r="W445" s="29"/>
      <c r="X445" s="29"/>
      <c r="Y445" s="29"/>
      <c r="Z445" s="29"/>
      <c r="AA445" s="29"/>
      <c r="AB445" s="29"/>
      <c r="AC445" s="2">
        <f t="shared" si="162"/>
        <v>336500</v>
      </c>
      <c r="AD445" s="2">
        <f t="shared" si="163"/>
        <v>46971.622638922468</v>
      </c>
      <c r="AE445" s="2">
        <f t="shared" si="164"/>
        <v>4</v>
      </c>
      <c r="AF445" s="27">
        <v>1117000</v>
      </c>
      <c r="AG445" s="27">
        <v>1156000</v>
      </c>
      <c r="AH445" s="27">
        <v>1185000</v>
      </c>
      <c r="AI445" s="27">
        <v>1141000</v>
      </c>
      <c r="AJ445" s="2">
        <f t="shared" si="165"/>
        <v>1149750</v>
      </c>
      <c r="AK445" s="2">
        <f t="shared" si="166"/>
        <v>28464.890654980565</v>
      </c>
      <c r="AL445" s="2">
        <f t="shared" si="167"/>
        <v>4</v>
      </c>
      <c r="AM445" s="2">
        <f t="shared" si="168"/>
        <v>2.6299268579101574E+17</v>
      </c>
      <c r="AN445" s="2">
        <f t="shared" si="169"/>
        <v>4.5765441487630224E+16</v>
      </c>
      <c r="AO445" s="2">
        <f t="shared" si="170"/>
        <v>6</v>
      </c>
      <c r="AP445" s="2">
        <f t="shared" si="171"/>
        <v>39.626712933686093</v>
      </c>
      <c r="AQ445" s="2">
        <f t="shared" si="172"/>
        <v>0.71755819649141217</v>
      </c>
      <c r="AR445" s="3" t="str">
        <f t="shared" si="173"/>
        <v>Nontoxic</v>
      </c>
      <c r="AS445" s="2">
        <f t="shared" si="174"/>
        <v>341.67904903417531</v>
      </c>
      <c r="AT445" s="26" t="s">
        <v>884</v>
      </c>
      <c r="AU445" s="4" t="s">
        <v>666</v>
      </c>
      <c r="AV445" s="2">
        <f t="shared" si="175"/>
        <v>3</v>
      </c>
      <c r="AW445" s="2">
        <f t="shared" si="176"/>
        <v>3</v>
      </c>
      <c r="AX445" s="2">
        <f t="shared" si="177"/>
        <v>2206333333.333334</v>
      </c>
      <c r="AY445" s="2">
        <f t="shared" si="178"/>
        <v>810249999.99999988</v>
      </c>
      <c r="AZ445" s="2">
        <f t="shared" si="179"/>
        <v>1508291666.666667</v>
      </c>
      <c r="BA445" s="2">
        <f t="shared" si="180"/>
        <v>1.1666666666666667</v>
      </c>
      <c r="BB445" s="2">
        <f t="shared" si="181"/>
        <v>0.61980621962775573</v>
      </c>
      <c r="BC445" s="2">
        <v>6.6349999999999998</v>
      </c>
      <c r="BD445" s="2" t="str">
        <f t="shared" si="182"/>
        <v>Same Var</v>
      </c>
      <c r="BE445" s="2">
        <f t="shared" si="183"/>
        <v>4.9149788685137593E-8</v>
      </c>
      <c r="BF445" s="2" t="str">
        <f t="shared" si="184"/>
        <v>NS</v>
      </c>
      <c r="BG445" s="2" t="str">
        <f t="shared" si="185"/>
        <v>NS</v>
      </c>
      <c r="BH445" s="2" t="str">
        <f t="shared" si="186"/>
        <v/>
      </c>
      <c r="BI445" s="2" t="str">
        <f t="shared" si="187"/>
        <v/>
      </c>
      <c r="BJ445" s="2" t="str">
        <f t="shared" si="188"/>
        <v/>
      </c>
    </row>
    <row r="446" spans="1:62" x14ac:dyDescent="0.2">
      <c r="A446" s="1" t="s">
        <v>926</v>
      </c>
      <c r="B446" s="27" t="s">
        <v>1204</v>
      </c>
      <c r="C446" s="28">
        <v>38938</v>
      </c>
      <c r="D446" s="7">
        <v>0.5625</v>
      </c>
      <c r="E446" s="1">
        <v>0.1</v>
      </c>
      <c r="F446" s="1" t="s">
        <v>57</v>
      </c>
      <c r="G446" s="1" t="s">
        <v>1071</v>
      </c>
      <c r="H446" s="27" t="s">
        <v>886</v>
      </c>
      <c r="I446" s="27" t="s">
        <v>887</v>
      </c>
      <c r="J446" s="27" t="s">
        <v>888</v>
      </c>
      <c r="K446" s="2">
        <v>0.75</v>
      </c>
      <c r="L446" s="2">
        <v>0.25</v>
      </c>
      <c r="M446" s="27">
        <v>285000</v>
      </c>
      <c r="N446" s="27">
        <v>399000</v>
      </c>
      <c r="O446" s="27">
        <v>331000</v>
      </c>
      <c r="P446" s="27">
        <v>331000</v>
      </c>
      <c r="Q446" s="29"/>
      <c r="R446" s="29"/>
      <c r="S446" s="29"/>
      <c r="T446" s="29"/>
      <c r="U446" s="29"/>
      <c r="V446" s="29"/>
      <c r="W446" s="29"/>
      <c r="X446" s="29"/>
      <c r="Y446" s="29"/>
      <c r="Z446" s="29"/>
      <c r="AA446" s="29"/>
      <c r="AB446" s="29"/>
      <c r="AC446" s="2">
        <f t="shared" si="162"/>
        <v>336500</v>
      </c>
      <c r="AD446" s="2">
        <f t="shared" si="163"/>
        <v>46971.622638922468</v>
      </c>
      <c r="AE446" s="2">
        <f t="shared" si="164"/>
        <v>4</v>
      </c>
      <c r="AF446" s="27">
        <v>1309000</v>
      </c>
      <c r="AG446" s="27">
        <v>1456000</v>
      </c>
      <c r="AH446" s="27">
        <v>1613000</v>
      </c>
      <c r="AI446" s="27">
        <v>1526000</v>
      </c>
      <c r="AJ446" s="2">
        <f t="shared" si="165"/>
        <v>1476000</v>
      </c>
      <c r="AK446" s="2">
        <f t="shared" si="166"/>
        <v>128527.55865312829</v>
      </c>
      <c r="AL446" s="2">
        <f t="shared" si="167"/>
        <v>4</v>
      </c>
      <c r="AM446" s="2">
        <f t="shared" si="168"/>
        <v>1.9714478759792751E+19</v>
      </c>
      <c r="AN446" s="2">
        <f t="shared" si="169"/>
        <v>5.717262706389249E+18</v>
      </c>
      <c r="AO446" s="2">
        <f t="shared" si="170"/>
        <v>3</v>
      </c>
      <c r="AP446" s="2">
        <f t="shared" si="171"/>
        <v>18.363354436849392</v>
      </c>
      <c r="AQ446" s="2">
        <f t="shared" si="172"/>
        <v>0.76489232840434507</v>
      </c>
      <c r="AR446" s="3" t="str">
        <f t="shared" si="173"/>
        <v>Nontoxic</v>
      </c>
      <c r="AS446" s="2">
        <f t="shared" si="174"/>
        <v>438.63298662704312</v>
      </c>
      <c r="AT446" s="26" t="s">
        <v>884</v>
      </c>
      <c r="AU446" s="4" t="s">
        <v>666</v>
      </c>
      <c r="AV446" s="2">
        <f t="shared" si="175"/>
        <v>3</v>
      </c>
      <c r="AW446" s="2">
        <f t="shared" si="176"/>
        <v>3</v>
      </c>
      <c r="AX446" s="2">
        <f t="shared" si="177"/>
        <v>2206333333.333334</v>
      </c>
      <c r="AY446" s="2">
        <f t="shared" si="178"/>
        <v>16519333333.333332</v>
      </c>
      <c r="AZ446" s="2">
        <f t="shared" si="179"/>
        <v>9362833333.333334</v>
      </c>
      <c r="BA446" s="2">
        <f t="shared" si="180"/>
        <v>1.1666666666666667</v>
      </c>
      <c r="BB446" s="2">
        <f t="shared" si="181"/>
        <v>2.2567692287559242</v>
      </c>
      <c r="BC446" s="2">
        <v>6.6349999999999998</v>
      </c>
      <c r="BD446" s="2" t="str">
        <f t="shared" si="182"/>
        <v>Same Var</v>
      </c>
      <c r="BE446" s="2">
        <f t="shared" si="183"/>
        <v>1.4952538995906455E-6</v>
      </c>
      <c r="BF446" s="2" t="str">
        <f t="shared" si="184"/>
        <v>NS</v>
      </c>
      <c r="BG446" s="2" t="str">
        <f t="shared" si="185"/>
        <v>NS</v>
      </c>
      <c r="BH446" s="2" t="str">
        <f t="shared" si="186"/>
        <v/>
      </c>
      <c r="BI446" s="2" t="str">
        <f t="shared" si="187"/>
        <v/>
      </c>
      <c r="BJ446" s="2" t="str">
        <f t="shared" si="188"/>
        <v/>
      </c>
    </row>
    <row r="447" spans="1:62" x14ac:dyDescent="0.2">
      <c r="A447" s="1" t="s">
        <v>142</v>
      </c>
      <c r="B447" s="27" t="s">
        <v>983</v>
      </c>
      <c r="C447" s="28">
        <v>37733</v>
      </c>
      <c r="D447" s="7">
        <v>0.2986111111111111</v>
      </c>
      <c r="E447" s="1">
        <v>0.1</v>
      </c>
      <c r="F447" s="1" t="s">
        <v>57</v>
      </c>
      <c r="G447" s="1" t="s">
        <v>986</v>
      </c>
      <c r="H447" s="27" t="s">
        <v>886</v>
      </c>
      <c r="I447" s="27" t="s">
        <v>887</v>
      </c>
      <c r="J447" s="27" t="s">
        <v>888</v>
      </c>
      <c r="K447" s="2">
        <v>0.75</v>
      </c>
      <c r="L447" s="2">
        <v>0.25</v>
      </c>
      <c r="M447" s="27">
        <v>1950000</v>
      </c>
      <c r="N447" s="27">
        <v>2040000</v>
      </c>
      <c r="O447" s="27">
        <v>2020000</v>
      </c>
      <c r="P447" s="29"/>
      <c r="Q447" s="29"/>
      <c r="R447" s="29"/>
      <c r="S447" s="29"/>
      <c r="T447" s="29"/>
      <c r="U447" s="29"/>
      <c r="V447" s="29"/>
      <c r="W447" s="29"/>
      <c r="X447" s="29"/>
      <c r="Y447" s="29"/>
      <c r="Z447" s="29"/>
      <c r="AA447" s="29"/>
      <c r="AB447" s="29"/>
      <c r="AC447" s="2">
        <f t="shared" si="162"/>
        <v>2003333.3333333333</v>
      </c>
      <c r="AD447" s="2">
        <f t="shared" si="163"/>
        <v>47258.156262526085</v>
      </c>
      <c r="AE447" s="2">
        <f t="shared" si="164"/>
        <v>3</v>
      </c>
      <c r="AF447" s="27">
        <v>1560000</v>
      </c>
      <c r="AG447" s="27">
        <v>1650000</v>
      </c>
      <c r="AH447" s="27">
        <v>1700000</v>
      </c>
      <c r="AI447" s="29"/>
      <c r="AJ447" s="2">
        <f t="shared" si="165"/>
        <v>1636666.6666666667</v>
      </c>
      <c r="AK447" s="2">
        <f t="shared" si="166"/>
        <v>70945.98884597588</v>
      </c>
      <c r="AL447" s="2">
        <f t="shared" si="167"/>
        <v>3</v>
      </c>
      <c r="AM447" s="2">
        <f t="shared" si="168"/>
        <v>4.3954287229938278E+18</v>
      </c>
      <c r="AN447" s="2">
        <f t="shared" si="169"/>
        <v>1.4951449170524692E+18</v>
      </c>
      <c r="AO447" s="2">
        <f t="shared" si="170"/>
        <v>3</v>
      </c>
      <c r="AP447" s="2">
        <f t="shared" si="171"/>
        <v>2.9301801334460444</v>
      </c>
      <c r="AQ447" s="2">
        <f t="shared" si="172"/>
        <v>0.76489232840434507</v>
      </c>
      <c r="AR447" s="3" t="str">
        <f t="shared" si="173"/>
        <v>Nontoxic</v>
      </c>
      <c r="AS447" s="2">
        <f t="shared" si="174"/>
        <v>81.697171381031623</v>
      </c>
      <c r="AT447" s="4" t="s">
        <v>663</v>
      </c>
      <c r="AV447" s="2">
        <f t="shared" si="175"/>
        <v>2</v>
      </c>
      <c r="AW447" s="2">
        <f t="shared" si="176"/>
        <v>2</v>
      </c>
      <c r="AX447" s="2">
        <f t="shared" si="177"/>
        <v>2233333333.3333335</v>
      </c>
      <c r="AY447" s="2">
        <f t="shared" si="178"/>
        <v>5033333333.333334</v>
      </c>
      <c r="AZ447" s="2">
        <f t="shared" si="179"/>
        <v>3633333333.333334</v>
      </c>
      <c r="BA447" s="2">
        <f t="shared" si="180"/>
        <v>1.25</v>
      </c>
      <c r="BB447" s="2">
        <f t="shared" si="181"/>
        <v>0.25715729320382935</v>
      </c>
      <c r="BC447" s="2">
        <v>6.6349999999999998</v>
      </c>
      <c r="BD447" s="2" t="str">
        <f t="shared" si="182"/>
        <v>Same Var</v>
      </c>
      <c r="BE447" s="2">
        <f t="shared" si="183"/>
        <v>8.6700374767229667E-4</v>
      </c>
      <c r="BF447" s="2" t="str">
        <f t="shared" si="184"/>
        <v>Sig</v>
      </c>
      <c r="BG447" s="2" t="str">
        <f t="shared" si="185"/>
        <v>Sig</v>
      </c>
      <c r="BH447" s="2" t="str">
        <f t="shared" si="186"/>
        <v>Same Var T-test</v>
      </c>
      <c r="BI447" s="2" t="str">
        <f t="shared" si="187"/>
        <v/>
      </c>
      <c r="BJ447" s="2" t="str">
        <f t="shared" si="188"/>
        <v>NOECToxicLess25</v>
      </c>
    </row>
    <row r="448" spans="1:62" x14ac:dyDescent="0.2">
      <c r="A448" s="1" t="s">
        <v>926</v>
      </c>
      <c r="B448" s="27" t="s">
        <v>1290</v>
      </c>
      <c r="C448" s="28">
        <v>38916</v>
      </c>
      <c r="D448" s="7">
        <v>0.54166666666666663</v>
      </c>
      <c r="E448" s="1">
        <v>0.1</v>
      </c>
      <c r="F448" s="1" t="s">
        <v>57</v>
      </c>
      <c r="G448" s="1" t="s">
        <v>1291</v>
      </c>
      <c r="H448" s="27" t="s">
        <v>886</v>
      </c>
      <c r="I448" s="27" t="s">
        <v>887</v>
      </c>
      <c r="J448" s="27" t="s">
        <v>888</v>
      </c>
      <c r="K448" s="2">
        <v>0.75</v>
      </c>
      <c r="L448" s="2">
        <v>0.25</v>
      </c>
      <c r="M448" s="27">
        <v>212000</v>
      </c>
      <c r="N448" s="27">
        <v>279000</v>
      </c>
      <c r="O448" s="27">
        <v>194000</v>
      </c>
      <c r="P448" s="27">
        <v>290000</v>
      </c>
      <c r="Q448" s="29"/>
      <c r="R448" s="29"/>
      <c r="S448" s="29"/>
      <c r="T448" s="29"/>
      <c r="U448" s="29"/>
      <c r="V448" s="29"/>
      <c r="W448" s="29"/>
      <c r="X448" s="29"/>
      <c r="Y448" s="29"/>
      <c r="Z448" s="29"/>
      <c r="AA448" s="29"/>
      <c r="AB448" s="29"/>
      <c r="AC448" s="2">
        <f t="shared" si="162"/>
        <v>243750</v>
      </c>
      <c r="AD448" s="2">
        <f t="shared" si="163"/>
        <v>47835.656157305923</v>
      </c>
      <c r="AE448" s="2">
        <f t="shared" si="164"/>
        <v>4</v>
      </c>
      <c r="AF448" s="27">
        <v>2402000</v>
      </c>
      <c r="AG448" s="27">
        <v>2597000</v>
      </c>
      <c r="AH448" s="27">
        <v>2354000</v>
      </c>
      <c r="AI448" s="27">
        <v>2682000</v>
      </c>
      <c r="AJ448" s="2">
        <f t="shared" si="165"/>
        <v>2508750</v>
      </c>
      <c r="AK448" s="2">
        <f t="shared" si="166"/>
        <v>156148.16681600845</v>
      </c>
      <c r="AL448" s="2">
        <f t="shared" si="167"/>
        <v>4</v>
      </c>
      <c r="AM448" s="2">
        <f t="shared" si="168"/>
        <v>4.1182350941177381E+19</v>
      </c>
      <c r="AN448" s="2">
        <f t="shared" si="169"/>
        <v>1.24198092927297E+19</v>
      </c>
      <c r="AO448" s="2">
        <f t="shared" si="170"/>
        <v>3</v>
      </c>
      <c r="AP448" s="2">
        <f t="shared" si="171"/>
        <v>29.034894803439435</v>
      </c>
      <c r="AQ448" s="2">
        <f t="shared" si="172"/>
        <v>0.76489232840434507</v>
      </c>
      <c r="AR448" s="3" t="str">
        <f t="shared" si="173"/>
        <v>Nontoxic</v>
      </c>
      <c r="AS448" s="2">
        <f t="shared" si="174"/>
        <v>1029.2307692307693</v>
      </c>
      <c r="AT448" s="26" t="s">
        <v>884</v>
      </c>
      <c r="AU448" s="4" t="s">
        <v>666</v>
      </c>
      <c r="AV448" s="2">
        <f t="shared" si="175"/>
        <v>3</v>
      </c>
      <c r="AW448" s="2">
        <f t="shared" si="176"/>
        <v>3</v>
      </c>
      <c r="AX448" s="2">
        <f t="shared" si="177"/>
        <v>2288250000</v>
      </c>
      <c r="AY448" s="2">
        <f t="shared" si="178"/>
        <v>24382250000.000004</v>
      </c>
      <c r="AZ448" s="2">
        <f t="shared" si="179"/>
        <v>13335250000.000002</v>
      </c>
      <c r="BA448" s="2">
        <f t="shared" si="180"/>
        <v>1.1666666666666667</v>
      </c>
      <c r="BB448" s="2">
        <f t="shared" si="181"/>
        <v>2.980746175861944</v>
      </c>
      <c r="BC448" s="2">
        <v>6.6349999999999998</v>
      </c>
      <c r="BD448" s="2" t="str">
        <f t="shared" si="182"/>
        <v>Same Var</v>
      </c>
      <c r="BE448" s="2">
        <f t="shared" si="183"/>
        <v>7.2597506505398957E-8</v>
      </c>
      <c r="BF448" s="2" t="str">
        <f t="shared" si="184"/>
        <v>NS</v>
      </c>
      <c r="BG448" s="2" t="str">
        <f t="shared" si="185"/>
        <v>NS</v>
      </c>
      <c r="BH448" s="2" t="str">
        <f t="shared" si="186"/>
        <v/>
      </c>
      <c r="BI448" s="2" t="str">
        <f t="shared" si="187"/>
        <v/>
      </c>
      <c r="BJ448" s="2" t="str">
        <f t="shared" si="188"/>
        <v/>
      </c>
    </row>
    <row r="449" spans="1:62" x14ac:dyDescent="0.2">
      <c r="A449" s="1" t="s">
        <v>926</v>
      </c>
      <c r="B449" s="27" t="s">
        <v>1126</v>
      </c>
      <c r="C449" s="28">
        <v>38854</v>
      </c>
      <c r="D449" s="7">
        <v>0.40277777777777779</v>
      </c>
      <c r="E449" s="1">
        <v>0.1</v>
      </c>
      <c r="F449" s="1" t="s">
        <v>57</v>
      </c>
      <c r="G449" s="1" t="s">
        <v>1128</v>
      </c>
      <c r="H449" s="27" t="s">
        <v>886</v>
      </c>
      <c r="I449" s="27" t="s">
        <v>887</v>
      </c>
      <c r="J449" s="27" t="s">
        <v>888</v>
      </c>
      <c r="K449" s="2">
        <v>0.75</v>
      </c>
      <c r="L449" s="2">
        <v>0.25</v>
      </c>
      <c r="M449" s="27">
        <v>200000</v>
      </c>
      <c r="N449" s="27">
        <v>318000</v>
      </c>
      <c r="O449" s="27">
        <v>273000</v>
      </c>
      <c r="P449" s="27">
        <v>272000</v>
      </c>
      <c r="Q449" s="29"/>
      <c r="R449" s="29"/>
      <c r="S449" s="29"/>
      <c r="T449" s="29"/>
      <c r="U449" s="29"/>
      <c r="V449" s="29"/>
      <c r="W449" s="29"/>
      <c r="X449" s="29"/>
      <c r="Y449" s="29"/>
      <c r="Z449" s="29"/>
      <c r="AA449" s="29"/>
      <c r="AB449" s="29"/>
      <c r="AC449" s="2">
        <f t="shared" si="162"/>
        <v>265750</v>
      </c>
      <c r="AD449" s="2">
        <f t="shared" si="163"/>
        <v>48801.468557138047</v>
      </c>
      <c r="AE449" s="2">
        <f t="shared" si="164"/>
        <v>4</v>
      </c>
      <c r="AF449" s="27">
        <v>2183000</v>
      </c>
      <c r="AG449" s="27">
        <v>2396000</v>
      </c>
      <c r="AH449" s="27">
        <v>1873000</v>
      </c>
      <c r="AI449" s="27">
        <v>2183000</v>
      </c>
      <c r="AJ449" s="2">
        <f t="shared" si="165"/>
        <v>2158750</v>
      </c>
      <c r="AK449" s="2">
        <f t="shared" si="166"/>
        <v>215342.16958134327</v>
      </c>
      <c r="AL449" s="2">
        <f t="shared" si="167"/>
        <v>4</v>
      </c>
      <c r="AM449" s="2">
        <f t="shared" si="168"/>
        <v>1.4227653168824772E+20</v>
      </c>
      <c r="AN449" s="2">
        <f t="shared" si="169"/>
        <v>4.4837087647221899E+19</v>
      </c>
      <c r="AO449" s="2">
        <f t="shared" si="170"/>
        <v>3</v>
      </c>
      <c r="AP449" s="2">
        <f t="shared" si="171"/>
        <v>17.941059972935751</v>
      </c>
      <c r="AQ449" s="2">
        <f t="shared" si="172"/>
        <v>0.76489232840434507</v>
      </c>
      <c r="AR449" s="3" t="str">
        <f t="shared" si="173"/>
        <v>Nontoxic</v>
      </c>
      <c r="AS449" s="2">
        <f t="shared" si="174"/>
        <v>812.32361241768581</v>
      </c>
      <c r="AT449" s="26" t="s">
        <v>884</v>
      </c>
      <c r="AU449" s="4" t="s">
        <v>666</v>
      </c>
      <c r="AV449" s="2">
        <f t="shared" si="175"/>
        <v>3</v>
      </c>
      <c r="AW449" s="2">
        <f t="shared" si="176"/>
        <v>3</v>
      </c>
      <c r="AX449" s="2">
        <f t="shared" si="177"/>
        <v>2381583333.3333335</v>
      </c>
      <c r="AY449" s="2">
        <f t="shared" si="178"/>
        <v>46372250000.000008</v>
      </c>
      <c r="AZ449" s="2">
        <f t="shared" si="179"/>
        <v>24376916666.666672</v>
      </c>
      <c r="BA449" s="2">
        <f t="shared" si="180"/>
        <v>1.1666666666666667</v>
      </c>
      <c r="BB449" s="2">
        <f t="shared" si="181"/>
        <v>4.32721681705533</v>
      </c>
      <c r="BC449" s="2">
        <v>6.6349999999999998</v>
      </c>
      <c r="BD449" s="2" t="str">
        <f t="shared" si="182"/>
        <v>Same Var</v>
      </c>
      <c r="BE449" s="2">
        <f t="shared" si="183"/>
        <v>1.2594453174916096E-6</v>
      </c>
      <c r="BF449" s="2" t="str">
        <f t="shared" si="184"/>
        <v>NS</v>
      </c>
      <c r="BG449" s="2" t="str">
        <f t="shared" si="185"/>
        <v>NS</v>
      </c>
      <c r="BH449" s="2" t="str">
        <f t="shared" si="186"/>
        <v/>
      </c>
      <c r="BI449" s="2" t="str">
        <f t="shared" si="187"/>
        <v/>
      </c>
      <c r="BJ449" s="2" t="str">
        <f t="shared" si="188"/>
        <v/>
      </c>
    </row>
    <row r="450" spans="1:62" x14ac:dyDescent="0.2">
      <c r="A450" s="1" t="s">
        <v>926</v>
      </c>
      <c r="B450" s="27" t="s">
        <v>1165</v>
      </c>
      <c r="C450" s="28">
        <v>38854</v>
      </c>
      <c r="D450" s="7">
        <v>0.64583333333333337</v>
      </c>
      <c r="E450" s="1">
        <v>0.1</v>
      </c>
      <c r="F450" s="1" t="s">
        <v>57</v>
      </c>
      <c r="G450" s="1" t="s">
        <v>1128</v>
      </c>
      <c r="H450" s="27" t="s">
        <v>886</v>
      </c>
      <c r="I450" s="27" t="s">
        <v>887</v>
      </c>
      <c r="J450" s="27" t="s">
        <v>888</v>
      </c>
      <c r="K450" s="2">
        <v>0.75</v>
      </c>
      <c r="L450" s="2">
        <v>0.25</v>
      </c>
      <c r="M450" s="27">
        <v>200000</v>
      </c>
      <c r="N450" s="27">
        <v>318000</v>
      </c>
      <c r="O450" s="27">
        <v>273000</v>
      </c>
      <c r="P450" s="27">
        <v>272000</v>
      </c>
      <c r="Q450" s="29"/>
      <c r="R450" s="29"/>
      <c r="S450" s="29"/>
      <c r="T450" s="29"/>
      <c r="U450" s="29"/>
      <c r="V450" s="29"/>
      <c r="W450" s="29"/>
      <c r="X450" s="29"/>
      <c r="Y450" s="29"/>
      <c r="Z450" s="29"/>
      <c r="AA450" s="29"/>
      <c r="AB450" s="29"/>
      <c r="AC450" s="2">
        <f t="shared" si="162"/>
        <v>265750</v>
      </c>
      <c r="AD450" s="2">
        <f t="shared" si="163"/>
        <v>48801.468557138047</v>
      </c>
      <c r="AE450" s="2">
        <f t="shared" si="164"/>
        <v>4</v>
      </c>
      <c r="AF450" s="27">
        <v>1920000</v>
      </c>
      <c r="AG450" s="27">
        <v>1933000</v>
      </c>
      <c r="AH450" s="27">
        <v>1362000</v>
      </c>
      <c r="AI450" s="27">
        <v>1894000</v>
      </c>
      <c r="AJ450" s="2">
        <f t="shared" si="165"/>
        <v>1777250</v>
      </c>
      <c r="AK450" s="2">
        <f t="shared" si="166"/>
        <v>277307.74120700872</v>
      </c>
      <c r="AL450" s="2">
        <f t="shared" si="167"/>
        <v>4</v>
      </c>
      <c r="AM450" s="2">
        <f t="shared" si="168"/>
        <v>3.8258601035013987E+20</v>
      </c>
      <c r="AN450" s="2">
        <f t="shared" si="169"/>
        <v>1.2323626153842552E+20</v>
      </c>
      <c r="AO450" s="2">
        <f t="shared" si="170"/>
        <v>3</v>
      </c>
      <c r="AP450" s="2">
        <f t="shared" si="171"/>
        <v>11.282556733082533</v>
      </c>
      <c r="AQ450" s="2">
        <f t="shared" si="172"/>
        <v>0.76489232840434507</v>
      </c>
      <c r="AR450" s="3" t="str">
        <f t="shared" si="173"/>
        <v>Nontoxic</v>
      </c>
      <c r="AS450" s="2">
        <f t="shared" si="174"/>
        <v>668.76763875823144</v>
      </c>
      <c r="AT450" s="26" t="s">
        <v>884</v>
      </c>
      <c r="AU450" s="4" t="s">
        <v>666</v>
      </c>
      <c r="AV450" s="2">
        <f t="shared" si="175"/>
        <v>3</v>
      </c>
      <c r="AW450" s="2">
        <f t="shared" si="176"/>
        <v>3</v>
      </c>
      <c r="AX450" s="2">
        <f t="shared" si="177"/>
        <v>2381583333.3333335</v>
      </c>
      <c r="AY450" s="2">
        <f t="shared" si="178"/>
        <v>76899583333.333313</v>
      </c>
      <c r="AZ450" s="2">
        <f t="shared" si="179"/>
        <v>39640583333.333321</v>
      </c>
      <c r="BA450" s="2">
        <f t="shared" si="180"/>
        <v>1.1666666666666667</v>
      </c>
      <c r="BB450" s="2">
        <f t="shared" si="181"/>
        <v>5.5271336385971654</v>
      </c>
      <c r="BC450" s="2">
        <v>6.6349999999999998</v>
      </c>
      <c r="BD450" s="2" t="str">
        <f t="shared" si="182"/>
        <v>Same Var</v>
      </c>
      <c r="BE450" s="2">
        <f t="shared" si="183"/>
        <v>1.9287213813192561E-5</v>
      </c>
      <c r="BF450" s="2" t="str">
        <f t="shared" si="184"/>
        <v>NS</v>
      </c>
      <c r="BG450" s="2" t="str">
        <f t="shared" si="185"/>
        <v>NS</v>
      </c>
      <c r="BH450" s="2" t="str">
        <f t="shared" si="186"/>
        <v/>
      </c>
      <c r="BI450" s="2" t="str">
        <f t="shared" si="187"/>
        <v/>
      </c>
      <c r="BJ450" s="2" t="str">
        <f t="shared" si="188"/>
        <v/>
      </c>
    </row>
    <row r="451" spans="1:62" x14ac:dyDescent="0.2">
      <c r="A451" s="1" t="s">
        <v>926</v>
      </c>
      <c r="B451" s="27" t="s">
        <v>1176</v>
      </c>
      <c r="C451" s="28">
        <v>38854</v>
      </c>
      <c r="D451" s="7">
        <v>0.60763888888888884</v>
      </c>
      <c r="E451" s="1">
        <v>0.1</v>
      </c>
      <c r="F451" s="1" t="s">
        <v>57</v>
      </c>
      <c r="G451" s="1" t="s">
        <v>1128</v>
      </c>
      <c r="H451" s="27" t="s">
        <v>886</v>
      </c>
      <c r="I451" s="27" t="s">
        <v>887</v>
      </c>
      <c r="J451" s="27" t="s">
        <v>888</v>
      </c>
      <c r="K451" s="2">
        <v>0.75</v>
      </c>
      <c r="L451" s="2">
        <v>0.25</v>
      </c>
      <c r="M451" s="27">
        <v>200000</v>
      </c>
      <c r="N451" s="27">
        <v>318000</v>
      </c>
      <c r="O451" s="27">
        <v>273000</v>
      </c>
      <c r="P451" s="27">
        <v>272000</v>
      </c>
      <c r="Q451" s="29"/>
      <c r="R451" s="29"/>
      <c r="S451" s="29"/>
      <c r="T451" s="29"/>
      <c r="U451" s="29"/>
      <c r="V451" s="29"/>
      <c r="W451" s="29"/>
      <c r="X451" s="29"/>
      <c r="Y451" s="29"/>
      <c r="Z451" s="29"/>
      <c r="AA451" s="29"/>
      <c r="AB451" s="29"/>
      <c r="AC451" s="2">
        <f t="shared" ref="AC451:AC514" si="189">AVERAGE(M451:AB451)</f>
        <v>265750</v>
      </c>
      <c r="AD451" s="2">
        <f t="shared" ref="AD451:AD514" si="190">STDEV(M451:AB451)</f>
        <v>48801.468557138047</v>
      </c>
      <c r="AE451" s="2">
        <f t="shared" ref="AE451:AE514" si="191">COUNT(M451:AB451)</f>
        <v>4</v>
      </c>
      <c r="AF451" s="27">
        <v>2022000</v>
      </c>
      <c r="AG451" s="27">
        <v>1777000</v>
      </c>
      <c r="AH451" s="27">
        <v>1306000</v>
      </c>
      <c r="AI451" s="27">
        <v>1986000</v>
      </c>
      <c r="AJ451" s="2">
        <f t="shared" ref="AJ451:AJ514" si="192">AVERAGE(AF451:AI451)</f>
        <v>1772750</v>
      </c>
      <c r="AK451" s="2">
        <f t="shared" ref="AK451:AK514" si="193">STDEV(AF451:AI451)</f>
        <v>329380.60558164824</v>
      </c>
      <c r="AL451" s="2">
        <f t="shared" ref="AL451:AL514" si="194">COUNT(AF451:AI451)</f>
        <v>4</v>
      </c>
      <c r="AM451" s="2">
        <f t="shared" ref="AM451:AM514" si="195">((AK451^2/AL451)+(((K451^2)*(AD451^2))/AE451))^2</f>
        <v>7.5393110976159836E+20</v>
      </c>
      <c r="AN451" s="2">
        <f t="shared" ref="AN451:AN514" si="196">(((AK451^2)/AL451)^2)/(AL451-1)+((((K451^2)*(AD451^2))/AE451)^2)/(AE451-1)</f>
        <v>2.4525454773287E+20</v>
      </c>
      <c r="AO451" s="2">
        <f t="shared" ref="AO451:AO514" si="197">ROUND(AM451/AN451,0)</f>
        <v>3</v>
      </c>
      <c r="AP451" s="2">
        <f t="shared" ref="AP451:AP514" si="198">(AJ451-(K451*AC451))/((((AK451^2)/AL451)+(((K451^2)*(AD451^2))/AE451))^0.5)</f>
        <v>9.4954725040750816</v>
      </c>
      <c r="AQ451" s="2">
        <f t="shared" ref="AQ451:AQ514" si="199">TINV((2*L451),AO451)</f>
        <v>0.76489232840434507</v>
      </c>
      <c r="AR451" s="3" t="str">
        <f t="shared" ref="AR451:AR514" si="200">IF(AND(AD451=0,AK451=0),IF(AJ451&lt;(K451*AC451),"Toxic","Nontoxic"),IF(AP451&gt;AQ451,"Nontoxic","Toxic"))</f>
        <v>Nontoxic</v>
      </c>
      <c r="AS451" s="2">
        <f t="shared" ref="AS451:AS514" si="201">(AJ451/AC451)*100</f>
        <v>667.07431796801507</v>
      </c>
      <c r="AT451" s="26" t="s">
        <v>884</v>
      </c>
      <c r="AU451" s="4" t="s">
        <v>666</v>
      </c>
      <c r="AV451" s="2">
        <f t="shared" ref="AV451:AV514" si="202">COUNT(M451:AB451)-1</f>
        <v>3</v>
      </c>
      <c r="AW451" s="2">
        <f t="shared" ref="AW451:AW514" si="203">COUNT(AF451:AI451)-1</f>
        <v>3</v>
      </c>
      <c r="AX451" s="2">
        <f t="shared" ref="AX451:AX514" si="204">(STDEV(M451:AB451))^2</f>
        <v>2381583333.3333335</v>
      </c>
      <c r="AY451" s="2">
        <f t="shared" ref="AY451:AY514" si="205">(STDEV(AF451:AI451))^2</f>
        <v>108491583333.33333</v>
      </c>
      <c r="AZ451" s="2">
        <f t="shared" ref="AZ451:AZ514" si="206">((AV451*AX451)+(AW451*AY451))/(AV451+AW451)</f>
        <v>55436583333.333336</v>
      </c>
      <c r="BA451" s="2">
        <f t="shared" ref="BA451:BA514" si="207">1+(((1/AV451+1/AW451)-(1/(AV451+AW451)))/3)</f>
        <v>1.1666666666666667</v>
      </c>
      <c r="BB451" s="2">
        <f t="shared" ref="BB451:BB514" si="208">(((AV451+AW451)*LN(AZ451))-((AV451*LN(AX451))+(AW451*LN(AY451))))/BA451</f>
        <v>6.3669633942510666</v>
      </c>
      <c r="BC451" s="2">
        <v>6.6349999999999998</v>
      </c>
      <c r="BD451" s="2" t="str">
        <f t="shared" ref="BD451:BD514" si="209">IF(BB451&gt;BC451,"Sig Diff Var","Same Var")</f>
        <v>Same Var</v>
      </c>
      <c r="BE451" s="2">
        <f t="shared" ref="BE451:BE514" si="210">TTEST(AF451:AI451,M451:AB451,1,IF(BD451="Same Var",2,IF(BD451="Sig Diff Var",3,"Wakka Wakka")))</f>
        <v>5.0962773389457542E-5</v>
      </c>
      <c r="BF451" s="2" t="str">
        <f t="shared" ref="BF451:BF514" si="211">IF(AND(BE451&lt;0.05,AS451&lt;100),"Sig","NS")</f>
        <v>NS</v>
      </c>
      <c r="BG451" s="2" t="str">
        <f t="shared" ref="BG451:BG514" si="212">IF(AT451="Normal",BF451,IF(AT451="Non-normal",AU451,IF(AT451="-","NS","Bleh")))</f>
        <v>NS</v>
      </c>
      <c r="BH451" s="2" t="str">
        <f t="shared" ref="BH451:BH514" si="213">IF(AT451="Non-normal","Wilcoxon",IF(AND(AT451="Normal",BD451="Same Var"),"Same Var T-test",IF(AND(AT451="Normal",BD451="Sig Diff Var"),"Diff Var T-test","")))</f>
        <v/>
      </c>
      <c r="BI451" s="2" t="str">
        <f t="shared" ref="BI451:BI514" si="214">IF(AND(AR451="Toxic",AS451&gt;75),"TSTToxicLess25","")</f>
        <v/>
      </c>
      <c r="BJ451" s="2" t="str">
        <f t="shared" ref="BJ451:BJ514" si="215">IF(AND(BG451="Sig",AS451&gt;75),"NOECToxicLess25","")</f>
        <v/>
      </c>
    </row>
    <row r="452" spans="1:62" x14ac:dyDescent="0.2">
      <c r="A452" s="1" t="s">
        <v>926</v>
      </c>
      <c r="B452" s="27" t="s">
        <v>1189</v>
      </c>
      <c r="C452" s="28">
        <v>38854</v>
      </c>
      <c r="D452" s="7">
        <v>0.6875</v>
      </c>
      <c r="E452" s="1">
        <v>0.1</v>
      </c>
      <c r="F452" s="1" t="s">
        <v>57</v>
      </c>
      <c r="G452" s="1" t="s">
        <v>1128</v>
      </c>
      <c r="H452" s="27" t="s">
        <v>886</v>
      </c>
      <c r="I452" s="27" t="s">
        <v>887</v>
      </c>
      <c r="J452" s="27" t="s">
        <v>888</v>
      </c>
      <c r="K452" s="2">
        <v>0.75</v>
      </c>
      <c r="L452" s="2">
        <v>0.25</v>
      </c>
      <c r="M452" s="27">
        <v>200000</v>
      </c>
      <c r="N452" s="27">
        <v>318000</v>
      </c>
      <c r="O452" s="27">
        <v>273000</v>
      </c>
      <c r="P452" s="27">
        <v>272000</v>
      </c>
      <c r="Q452" s="29"/>
      <c r="R452" s="29"/>
      <c r="S452" s="29"/>
      <c r="T452" s="29"/>
      <c r="U452" s="29"/>
      <c r="V452" s="29"/>
      <c r="W452" s="29"/>
      <c r="X452" s="29"/>
      <c r="Y452" s="29"/>
      <c r="Z452" s="29"/>
      <c r="AA452" s="29"/>
      <c r="AB452" s="29"/>
      <c r="AC452" s="2">
        <f t="shared" si="189"/>
        <v>265750</v>
      </c>
      <c r="AD452" s="2">
        <f t="shared" si="190"/>
        <v>48801.468557138047</v>
      </c>
      <c r="AE452" s="2">
        <f t="shared" si="191"/>
        <v>4</v>
      </c>
      <c r="AF452" s="27">
        <v>2528000</v>
      </c>
      <c r="AG452" s="27">
        <v>2429000</v>
      </c>
      <c r="AH452" s="27">
        <v>2251000</v>
      </c>
      <c r="AI452" s="27">
        <v>2410000</v>
      </c>
      <c r="AJ452" s="2">
        <f t="shared" si="192"/>
        <v>2404500</v>
      </c>
      <c r="AK452" s="2">
        <f t="shared" si="193"/>
        <v>114666.18216951907</v>
      </c>
      <c r="AL452" s="2">
        <f t="shared" si="194"/>
        <v>4</v>
      </c>
      <c r="AM452" s="2">
        <f t="shared" si="195"/>
        <v>1.3118836838584054E+19</v>
      </c>
      <c r="AN452" s="2">
        <f t="shared" si="196"/>
        <v>3.6390272176790595E+18</v>
      </c>
      <c r="AO452" s="2">
        <f t="shared" si="197"/>
        <v>4</v>
      </c>
      <c r="AP452" s="2">
        <f t="shared" si="198"/>
        <v>36.64136882213289</v>
      </c>
      <c r="AQ452" s="2">
        <f t="shared" si="199"/>
        <v>0.74069708411268287</v>
      </c>
      <c r="AR452" s="3" t="str">
        <f t="shared" si="200"/>
        <v>Nontoxic</v>
      </c>
      <c r="AS452" s="2">
        <f t="shared" si="201"/>
        <v>904.79774223894628</v>
      </c>
      <c r="AT452" s="26" t="s">
        <v>884</v>
      </c>
      <c r="AU452" s="4" t="s">
        <v>666</v>
      </c>
      <c r="AV452" s="2">
        <f t="shared" si="202"/>
        <v>3</v>
      </c>
      <c r="AW452" s="2">
        <f t="shared" si="203"/>
        <v>3</v>
      </c>
      <c r="AX452" s="2">
        <f t="shared" si="204"/>
        <v>2381583333.3333335</v>
      </c>
      <c r="AY452" s="2">
        <f t="shared" si="205"/>
        <v>13148333333.333334</v>
      </c>
      <c r="AZ452" s="2">
        <f t="shared" si="206"/>
        <v>7764958333.333333</v>
      </c>
      <c r="BA452" s="2">
        <f t="shared" si="207"/>
        <v>1.1666666666666667</v>
      </c>
      <c r="BB452" s="2">
        <f t="shared" si="208"/>
        <v>1.6847527905730755</v>
      </c>
      <c r="BC452" s="2">
        <v>6.6349999999999998</v>
      </c>
      <c r="BD452" s="2" t="str">
        <f t="shared" si="209"/>
        <v>Same Var</v>
      </c>
      <c r="BE452" s="2">
        <f t="shared" si="210"/>
        <v>2.0363373051456383E-8</v>
      </c>
      <c r="BF452" s="2" t="str">
        <f t="shared" si="211"/>
        <v>NS</v>
      </c>
      <c r="BG452" s="2" t="str">
        <f t="shared" si="212"/>
        <v>NS</v>
      </c>
      <c r="BH452" s="2" t="str">
        <f t="shared" si="213"/>
        <v/>
      </c>
      <c r="BI452" s="2" t="str">
        <f t="shared" si="214"/>
        <v/>
      </c>
      <c r="BJ452" s="2" t="str">
        <f t="shared" si="215"/>
        <v/>
      </c>
    </row>
    <row r="453" spans="1:62" x14ac:dyDescent="0.2">
      <c r="A453" s="1" t="s">
        <v>926</v>
      </c>
      <c r="B453" s="27" t="s">
        <v>927</v>
      </c>
      <c r="C453" s="28">
        <v>38558</v>
      </c>
      <c r="D453" s="7">
        <v>0.33333333333333331</v>
      </c>
      <c r="E453" s="1">
        <v>0.1</v>
      </c>
      <c r="F453" s="1" t="s">
        <v>57</v>
      </c>
      <c r="G453" s="1" t="s">
        <v>931</v>
      </c>
      <c r="H453" s="27" t="s">
        <v>886</v>
      </c>
      <c r="I453" s="27" t="s">
        <v>887</v>
      </c>
      <c r="J453" s="27" t="s">
        <v>888</v>
      </c>
      <c r="K453" s="2">
        <v>0.75</v>
      </c>
      <c r="L453" s="2">
        <v>0.25</v>
      </c>
      <c r="M453" s="27">
        <v>511900</v>
      </c>
      <c r="N453" s="27">
        <v>629000</v>
      </c>
      <c r="O453" s="27">
        <v>558500</v>
      </c>
      <c r="P453" s="27">
        <v>545500</v>
      </c>
      <c r="Q453" s="29"/>
      <c r="R453" s="29"/>
      <c r="S453" s="29"/>
      <c r="T453" s="29"/>
      <c r="U453" s="29"/>
      <c r="V453" s="29"/>
      <c r="W453" s="29"/>
      <c r="X453" s="29"/>
      <c r="Y453" s="29"/>
      <c r="Z453" s="29"/>
      <c r="AA453" s="29"/>
      <c r="AB453" s="29"/>
      <c r="AC453" s="2">
        <f t="shared" si="189"/>
        <v>561225</v>
      </c>
      <c r="AD453" s="2">
        <f t="shared" si="190"/>
        <v>49264.955428106638</v>
      </c>
      <c r="AE453" s="2">
        <f t="shared" si="191"/>
        <v>4</v>
      </c>
      <c r="AF453" s="27">
        <v>2155100</v>
      </c>
      <c r="AG453" s="27">
        <v>2700200</v>
      </c>
      <c r="AH453" s="27">
        <v>2441700</v>
      </c>
      <c r="AI453" s="27">
        <v>2669100</v>
      </c>
      <c r="AJ453" s="2">
        <f t="shared" si="192"/>
        <v>2491525</v>
      </c>
      <c r="AK453" s="2">
        <f t="shared" si="193"/>
        <v>252152.36630524279</v>
      </c>
      <c r="AL453" s="2">
        <f t="shared" si="194"/>
        <v>4</v>
      </c>
      <c r="AM453" s="2">
        <f t="shared" si="195"/>
        <v>2.6362412294434439E+20</v>
      </c>
      <c r="AN453" s="2">
        <f t="shared" si="196"/>
        <v>8.4257998624519471E+19</v>
      </c>
      <c r="AO453" s="2">
        <f t="shared" si="197"/>
        <v>3</v>
      </c>
      <c r="AP453" s="2">
        <f t="shared" si="198"/>
        <v>16.249920237681888</v>
      </c>
      <c r="AQ453" s="2">
        <f t="shared" si="199"/>
        <v>0.76489232840434507</v>
      </c>
      <c r="AR453" s="3" t="str">
        <f t="shared" si="200"/>
        <v>Nontoxic</v>
      </c>
      <c r="AS453" s="2">
        <f t="shared" si="201"/>
        <v>443.9440509599537</v>
      </c>
      <c r="AT453" s="26" t="s">
        <v>884</v>
      </c>
      <c r="AU453" s="4" t="s">
        <v>666</v>
      </c>
      <c r="AV453" s="2">
        <f t="shared" si="202"/>
        <v>3</v>
      </c>
      <c r="AW453" s="2">
        <f t="shared" si="203"/>
        <v>3</v>
      </c>
      <c r="AX453" s="2">
        <f t="shared" si="204"/>
        <v>2427035833.3333335</v>
      </c>
      <c r="AY453" s="2">
        <f t="shared" si="205"/>
        <v>63580815833.333336</v>
      </c>
      <c r="AZ453" s="2">
        <f t="shared" si="206"/>
        <v>33003925833.333332</v>
      </c>
      <c r="BA453" s="2">
        <f t="shared" si="207"/>
        <v>1.1666666666666667</v>
      </c>
      <c r="BB453" s="2">
        <f t="shared" si="208"/>
        <v>5.0252671542341592</v>
      </c>
      <c r="BC453" s="2">
        <v>6.6349999999999998</v>
      </c>
      <c r="BD453" s="2" t="str">
        <f t="shared" si="209"/>
        <v>Same Var</v>
      </c>
      <c r="BE453" s="2">
        <f t="shared" si="210"/>
        <v>2.7366787179768727E-6</v>
      </c>
      <c r="BF453" s="2" t="str">
        <f t="shared" si="211"/>
        <v>NS</v>
      </c>
      <c r="BG453" s="2" t="str">
        <f t="shared" si="212"/>
        <v>NS</v>
      </c>
      <c r="BH453" s="2" t="str">
        <f t="shared" si="213"/>
        <v/>
      </c>
      <c r="BI453" s="2" t="str">
        <f t="shared" si="214"/>
        <v/>
      </c>
      <c r="BJ453" s="2" t="str">
        <f t="shared" si="215"/>
        <v/>
      </c>
    </row>
    <row r="454" spans="1:62" x14ac:dyDescent="0.2">
      <c r="A454" s="1" t="s">
        <v>926</v>
      </c>
      <c r="B454" s="27" t="s">
        <v>949</v>
      </c>
      <c r="C454" s="28">
        <v>38558</v>
      </c>
      <c r="D454" s="7">
        <v>0.59722222222222221</v>
      </c>
      <c r="E454" s="1">
        <v>0.1</v>
      </c>
      <c r="F454" s="1" t="s">
        <v>57</v>
      </c>
      <c r="G454" s="1" t="s">
        <v>931</v>
      </c>
      <c r="H454" s="27" t="s">
        <v>886</v>
      </c>
      <c r="I454" s="27" t="s">
        <v>887</v>
      </c>
      <c r="J454" s="27" t="s">
        <v>888</v>
      </c>
      <c r="K454" s="2">
        <v>0.75</v>
      </c>
      <c r="L454" s="2">
        <v>0.25</v>
      </c>
      <c r="M454" s="27">
        <v>511900</v>
      </c>
      <c r="N454" s="27">
        <v>629000</v>
      </c>
      <c r="O454" s="27">
        <v>558500</v>
      </c>
      <c r="P454" s="27">
        <v>545500</v>
      </c>
      <c r="Q454" s="29"/>
      <c r="R454" s="29"/>
      <c r="S454" s="29"/>
      <c r="T454" s="29"/>
      <c r="U454" s="29"/>
      <c r="V454" s="29"/>
      <c r="W454" s="29"/>
      <c r="X454" s="29"/>
      <c r="Y454" s="29"/>
      <c r="Z454" s="29"/>
      <c r="AA454" s="29"/>
      <c r="AB454" s="29"/>
      <c r="AC454" s="2">
        <f t="shared" si="189"/>
        <v>561225</v>
      </c>
      <c r="AD454" s="2">
        <f t="shared" si="190"/>
        <v>49264.955428106638</v>
      </c>
      <c r="AE454" s="2">
        <f t="shared" si="191"/>
        <v>4</v>
      </c>
      <c r="AF454" s="27">
        <v>2342900</v>
      </c>
      <c r="AG454" s="27">
        <v>2227800</v>
      </c>
      <c r="AH454" s="27">
        <v>2087700</v>
      </c>
      <c r="AI454" s="27">
        <v>2292400</v>
      </c>
      <c r="AJ454" s="2">
        <f t="shared" si="192"/>
        <v>2237700</v>
      </c>
      <c r="AK454" s="2">
        <f t="shared" si="193"/>
        <v>110539.79675513551</v>
      </c>
      <c r="AL454" s="2">
        <f t="shared" si="194"/>
        <v>4</v>
      </c>
      <c r="AM454" s="2">
        <f t="shared" si="195"/>
        <v>1.1533247844355011E+19</v>
      </c>
      <c r="AN454" s="2">
        <f t="shared" si="196"/>
        <v>3.1493519455596129E+18</v>
      </c>
      <c r="AO454" s="2">
        <f t="shared" si="197"/>
        <v>4</v>
      </c>
      <c r="AP454" s="2">
        <f t="shared" si="198"/>
        <v>31.175593704854428</v>
      </c>
      <c r="AQ454" s="2">
        <f t="shared" si="199"/>
        <v>0.74069708411268287</v>
      </c>
      <c r="AR454" s="3" t="str">
        <f t="shared" si="200"/>
        <v>Nontoxic</v>
      </c>
      <c r="AS454" s="2">
        <f t="shared" si="201"/>
        <v>398.71709207537083</v>
      </c>
      <c r="AT454" s="26" t="s">
        <v>884</v>
      </c>
      <c r="AU454" s="4" t="s">
        <v>666</v>
      </c>
      <c r="AV454" s="2">
        <f t="shared" si="202"/>
        <v>3</v>
      </c>
      <c r="AW454" s="2">
        <f t="shared" si="203"/>
        <v>3</v>
      </c>
      <c r="AX454" s="2">
        <f t="shared" si="204"/>
        <v>2427035833.3333335</v>
      </c>
      <c r="AY454" s="2">
        <f t="shared" si="205"/>
        <v>12219046666.666668</v>
      </c>
      <c r="AZ454" s="2">
        <f t="shared" si="206"/>
        <v>7323041250</v>
      </c>
      <c r="BA454" s="2">
        <f t="shared" si="207"/>
        <v>1.1666666666666667</v>
      </c>
      <c r="BB454" s="2">
        <f t="shared" si="208"/>
        <v>1.5232751958705129</v>
      </c>
      <c r="BC454" s="2">
        <v>6.6349999999999998</v>
      </c>
      <c r="BD454" s="2" t="str">
        <f t="shared" si="209"/>
        <v>Same Var</v>
      </c>
      <c r="BE454" s="2">
        <f t="shared" si="210"/>
        <v>7.3113640182586984E-8</v>
      </c>
      <c r="BF454" s="2" t="str">
        <f t="shared" si="211"/>
        <v>NS</v>
      </c>
      <c r="BG454" s="2" t="str">
        <f t="shared" si="212"/>
        <v>NS</v>
      </c>
      <c r="BH454" s="2" t="str">
        <f t="shared" si="213"/>
        <v/>
      </c>
      <c r="BI454" s="2" t="str">
        <f t="shared" si="214"/>
        <v/>
      </c>
      <c r="BJ454" s="2" t="str">
        <f t="shared" si="215"/>
        <v/>
      </c>
    </row>
    <row r="455" spans="1:62" x14ac:dyDescent="0.2">
      <c r="A455" s="1" t="s">
        <v>926</v>
      </c>
      <c r="B455" s="27" t="s">
        <v>967</v>
      </c>
      <c r="C455" s="28">
        <v>38558</v>
      </c>
      <c r="D455" s="7">
        <v>0.49305555555555558</v>
      </c>
      <c r="E455" s="1">
        <v>0.1</v>
      </c>
      <c r="F455" s="1" t="s">
        <v>57</v>
      </c>
      <c r="G455" s="1" t="s">
        <v>931</v>
      </c>
      <c r="H455" s="27" t="s">
        <v>886</v>
      </c>
      <c r="I455" s="27" t="s">
        <v>887</v>
      </c>
      <c r="J455" s="27" t="s">
        <v>888</v>
      </c>
      <c r="K455" s="2">
        <v>0.75</v>
      </c>
      <c r="L455" s="2">
        <v>0.25</v>
      </c>
      <c r="M455" s="27">
        <v>511900</v>
      </c>
      <c r="N455" s="27">
        <v>629000</v>
      </c>
      <c r="O455" s="27">
        <v>558500</v>
      </c>
      <c r="P455" s="27">
        <v>545500</v>
      </c>
      <c r="Q455" s="29"/>
      <c r="R455" s="29"/>
      <c r="S455" s="29"/>
      <c r="T455" s="29"/>
      <c r="U455" s="29"/>
      <c r="V455" s="29"/>
      <c r="W455" s="29"/>
      <c r="X455" s="29"/>
      <c r="Y455" s="29"/>
      <c r="Z455" s="29"/>
      <c r="AA455" s="29"/>
      <c r="AB455" s="29"/>
      <c r="AC455" s="2">
        <f t="shared" si="189"/>
        <v>561225</v>
      </c>
      <c r="AD455" s="2">
        <f t="shared" si="190"/>
        <v>49264.955428106638</v>
      </c>
      <c r="AE455" s="2">
        <f t="shared" si="191"/>
        <v>4</v>
      </c>
      <c r="AF455" s="27">
        <v>4592100</v>
      </c>
      <c r="AG455" s="27">
        <v>3863600</v>
      </c>
      <c r="AH455" s="27">
        <v>4493900</v>
      </c>
      <c r="AI455" s="27">
        <v>4205600</v>
      </c>
      <c r="AJ455" s="2">
        <f t="shared" si="192"/>
        <v>4288800</v>
      </c>
      <c r="AK455" s="2">
        <f t="shared" si="193"/>
        <v>327502.76334712049</v>
      </c>
      <c r="AL455" s="2">
        <f t="shared" si="194"/>
        <v>4</v>
      </c>
      <c r="AM455" s="2">
        <f t="shared" si="195"/>
        <v>7.3743839227008319E+20</v>
      </c>
      <c r="AN455" s="2">
        <f t="shared" si="196"/>
        <v>2.3971156722725598E+20</v>
      </c>
      <c r="AO455" s="2">
        <f t="shared" si="197"/>
        <v>3</v>
      </c>
      <c r="AP455" s="2">
        <f t="shared" si="198"/>
        <v>23.471545994527332</v>
      </c>
      <c r="AQ455" s="2">
        <f t="shared" si="199"/>
        <v>0.76489232840434507</v>
      </c>
      <c r="AR455" s="3" t="str">
        <f t="shared" si="200"/>
        <v>Nontoxic</v>
      </c>
      <c r="AS455" s="2">
        <f t="shared" si="201"/>
        <v>764.18548710410266</v>
      </c>
      <c r="AT455" s="26" t="s">
        <v>884</v>
      </c>
      <c r="AU455" s="4" t="s">
        <v>666</v>
      </c>
      <c r="AV455" s="2">
        <f t="shared" si="202"/>
        <v>3</v>
      </c>
      <c r="AW455" s="2">
        <f t="shared" si="203"/>
        <v>3</v>
      </c>
      <c r="AX455" s="2">
        <f t="shared" si="204"/>
        <v>2427035833.3333335</v>
      </c>
      <c r="AY455" s="2">
        <f t="shared" si="205"/>
        <v>107258060000.00002</v>
      </c>
      <c r="AZ455" s="2">
        <f t="shared" si="206"/>
        <v>54842547916.666679</v>
      </c>
      <c r="BA455" s="2">
        <f t="shared" si="207"/>
        <v>1.1666666666666667</v>
      </c>
      <c r="BB455" s="2">
        <f t="shared" si="208"/>
        <v>6.2923480237862863</v>
      </c>
      <c r="BC455" s="2">
        <v>6.6349999999999998</v>
      </c>
      <c r="BD455" s="2" t="str">
        <f t="shared" si="209"/>
        <v>Same Var</v>
      </c>
      <c r="BE455" s="2">
        <f t="shared" si="210"/>
        <v>2.5151083253842931E-7</v>
      </c>
      <c r="BF455" s="2" t="str">
        <f t="shared" si="211"/>
        <v>NS</v>
      </c>
      <c r="BG455" s="2" t="str">
        <f t="shared" si="212"/>
        <v>NS</v>
      </c>
      <c r="BH455" s="2" t="str">
        <f t="shared" si="213"/>
        <v/>
      </c>
      <c r="BI455" s="2" t="str">
        <f t="shared" si="214"/>
        <v/>
      </c>
      <c r="BJ455" s="2" t="str">
        <f t="shared" si="215"/>
        <v/>
      </c>
    </row>
    <row r="456" spans="1:62" x14ac:dyDescent="0.2">
      <c r="A456" s="1" t="s">
        <v>926</v>
      </c>
      <c r="B456" s="27" t="s">
        <v>970</v>
      </c>
      <c r="C456" s="28">
        <v>38558</v>
      </c>
      <c r="D456" s="7">
        <v>0.41666666666666669</v>
      </c>
      <c r="E456" s="1">
        <v>0.1</v>
      </c>
      <c r="F456" s="1" t="s">
        <v>57</v>
      </c>
      <c r="G456" s="1" t="s">
        <v>931</v>
      </c>
      <c r="H456" s="27" t="s">
        <v>886</v>
      </c>
      <c r="I456" s="27" t="s">
        <v>887</v>
      </c>
      <c r="J456" s="27" t="s">
        <v>888</v>
      </c>
      <c r="K456" s="2">
        <v>0.75</v>
      </c>
      <c r="L456" s="2">
        <v>0.25</v>
      </c>
      <c r="M456" s="27">
        <v>511900</v>
      </c>
      <c r="N456" s="27">
        <v>629000</v>
      </c>
      <c r="O456" s="27">
        <v>558500</v>
      </c>
      <c r="P456" s="27">
        <v>545500</v>
      </c>
      <c r="Q456" s="29"/>
      <c r="R456" s="29"/>
      <c r="S456" s="29"/>
      <c r="T456" s="29"/>
      <c r="U456" s="29"/>
      <c r="V456" s="29"/>
      <c r="W456" s="29"/>
      <c r="X456" s="29"/>
      <c r="Y456" s="29"/>
      <c r="Z456" s="29"/>
      <c r="AA456" s="29"/>
      <c r="AB456" s="29"/>
      <c r="AC456" s="2">
        <f t="shared" si="189"/>
        <v>561225</v>
      </c>
      <c r="AD456" s="2">
        <f t="shared" si="190"/>
        <v>49264.955428106638</v>
      </c>
      <c r="AE456" s="2">
        <f t="shared" si="191"/>
        <v>4</v>
      </c>
      <c r="AF456" s="27">
        <v>3529500</v>
      </c>
      <c r="AG456" s="27">
        <v>4525200</v>
      </c>
      <c r="AH456" s="27">
        <v>4180900</v>
      </c>
      <c r="AI456" s="27">
        <v>4569400</v>
      </c>
      <c r="AJ456" s="2">
        <f t="shared" si="192"/>
        <v>4201250</v>
      </c>
      <c r="AK456" s="2">
        <f t="shared" si="193"/>
        <v>480326.35086296621</v>
      </c>
      <c r="AL456" s="2">
        <f t="shared" si="194"/>
        <v>4</v>
      </c>
      <c r="AM456" s="2">
        <f t="shared" si="195"/>
        <v>3.3662801049283964E+21</v>
      </c>
      <c r="AN456" s="2">
        <f t="shared" si="196"/>
        <v>1.1089695472832087E+21</v>
      </c>
      <c r="AO456" s="2">
        <f t="shared" si="197"/>
        <v>3</v>
      </c>
      <c r="AP456" s="2">
        <f t="shared" si="198"/>
        <v>15.694312424199953</v>
      </c>
      <c r="AQ456" s="2">
        <f t="shared" si="199"/>
        <v>0.76489232840434507</v>
      </c>
      <c r="AR456" s="3" t="str">
        <f t="shared" si="200"/>
        <v>Nontoxic</v>
      </c>
      <c r="AS456" s="2">
        <f t="shared" si="201"/>
        <v>748.58568310392445</v>
      </c>
      <c r="AT456" s="26" t="s">
        <v>884</v>
      </c>
      <c r="AU456" s="4" t="s">
        <v>666</v>
      </c>
      <c r="AV456" s="2">
        <f t="shared" si="202"/>
        <v>3</v>
      </c>
      <c r="AW456" s="2">
        <f t="shared" si="203"/>
        <v>3</v>
      </c>
      <c r="AX456" s="2">
        <f t="shared" si="204"/>
        <v>2427035833.3333335</v>
      </c>
      <c r="AY456" s="2">
        <f t="shared" si="205"/>
        <v>230713403333.33331</v>
      </c>
      <c r="AZ456" s="2">
        <f t="shared" si="206"/>
        <v>116570219583.33333</v>
      </c>
      <c r="BA456" s="2">
        <f t="shared" si="207"/>
        <v>1.1666666666666667</v>
      </c>
      <c r="BB456" s="2">
        <f t="shared" si="208"/>
        <v>8.2006475557977865</v>
      </c>
      <c r="BC456" s="2">
        <v>6.6349999999999998</v>
      </c>
      <c r="BD456" s="2" t="str">
        <f t="shared" si="209"/>
        <v>Sig Diff Var</v>
      </c>
      <c r="BE456" s="2">
        <f t="shared" si="210"/>
        <v>2.8251770326343726E-4</v>
      </c>
      <c r="BF456" s="2" t="str">
        <f t="shared" si="211"/>
        <v>NS</v>
      </c>
      <c r="BG456" s="2" t="str">
        <f t="shared" si="212"/>
        <v>NS</v>
      </c>
      <c r="BH456" s="2" t="str">
        <f t="shared" si="213"/>
        <v/>
      </c>
      <c r="BI456" s="2" t="str">
        <f t="shared" si="214"/>
        <v/>
      </c>
      <c r="BJ456" s="2" t="str">
        <f t="shared" si="215"/>
        <v/>
      </c>
    </row>
    <row r="457" spans="1:62" x14ac:dyDescent="0.2">
      <c r="A457" s="1" t="s">
        <v>926</v>
      </c>
      <c r="B457" s="27" t="s">
        <v>975</v>
      </c>
      <c r="C457" s="28">
        <v>38558</v>
      </c>
      <c r="D457" s="7">
        <v>0.38194444444444442</v>
      </c>
      <c r="E457" s="1">
        <v>0.1</v>
      </c>
      <c r="F457" s="1" t="s">
        <v>57</v>
      </c>
      <c r="G457" s="1" t="s">
        <v>931</v>
      </c>
      <c r="H457" s="27" t="s">
        <v>886</v>
      </c>
      <c r="I457" s="27" t="s">
        <v>887</v>
      </c>
      <c r="J457" s="27" t="s">
        <v>888</v>
      </c>
      <c r="K457" s="2">
        <v>0.75</v>
      </c>
      <c r="L457" s="2">
        <v>0.25</v>
      </c>
      <c r="M457" s="27">
        <v>511900</v>
      </c>
      <c r="N457" s="27">
        <v>629000</v>
      </c>
      <c r="O457" s="27">
        <v>558500</v>
      </c>
      <c r="P457" s="27">
        <v>545500</v>
      </c>
      <c r="Q457" s="29"/>
      <c r="R457" s="29"/>
      <c r="S457" s="29"/>
      <c r="T457" s="29"/>
      <c r="U457" s="29"/>
      <c r="V457" s="29"/>
      <c r="W457" s="29"/>
      <c r="X457" s="29"/>
      <c r="Y457" s="29"/>
      <c r="Z457" s="29"/>
      <c r="AA457" s="29"/>
      <c r="AB457" s="29"/>
      <c r="AC457" s="2">
        <f t="shared" si="189"/>
        <v>561225</v>
      </c>
      <c r="AD457" s="2">
        <f t="shared" si="190"/>
        <v>49264.955428106638</v>
      </c>
      <c r="AE457" s="2">
        <f t="shared" si="191"/>
        <v>4</v>
      </c>
      <c r="AF457" s="27">
        <v>4229000</v>
      </c>
      <c r="AG457" s="27">
        <v>4522500</v>
      </c>
      <c r="AH457" s="27">
        <v>3693400</v>
      </c>
      <c r="AI457" s="27">
        <v>4002600</v>
      </c>
      <c r="AJ457" s="2">
        <f t="shared" si="192"/>
        <v>4111875</v>
      </c>
      <c r="AK457" s="2">
        <f t="shared" si="193"/>
        <v>350900.51177886117</v>
      </c>
      <c r="AL457" s="2">
        <f t="shared" si="194"/>
        <v>4</v>
      </c>
      <c r="AM457" s="2">
        <f t="shared" si="195"/>
        <v>9.6870924012710422E+20</v>
      </c>
      <c r="AN457" s="2">
        <f t="shared" si="196"/>
        <v>3.1589892942281192E+20</v>
      </c>
      <c r="AO457" s="2">
        <f t="shared" si="197"/>
        <v>3</v>
      </c>
      <c r="AP457" s="2">
        <f t="shared" si="198"/>
        <v>20.92139007237844</v>
      </c>
      <c r="AQ457" s="2">
        <f t="shared" si="199"/>
        <v>0.76489232840434507</v>
      </c>
      <c r="AR457" s="3" t="str">
        <f t="shared" si="200"/>
        <v>Nontoxic</v>
      </c>
      <c r="AS457" s="2">
        <f t="shared" si="201"/>
        <v>732.66069758118397</v>
      </c>
      <c r="AT457" s="26" t="s">
        <v>884</v>
      </c>
      <c r="AU457" s="4" t="s">
        <v>666</v>
      </c>
      <c r="AV457" s="2">
        <f t="shared" si="202"/>
        <v>3</v>
      </c>
      <c r="AW457" s="2">
        <f t="shared" si="203"/>
        <v>3</v>
      </c>
      <c r="AX457" s="2">
        <f t="shared" si="204"/>
        <v>2427035833.3333335</v>
      </c>
      <c r="AY457" s="2">
        <f t="shared" si="205"/>
        <v>123131169166.66669</v>
      </c>
      <c r="AZ457" s="2">
        <f t="shared" si="206"/>
        <v>62779102500.000008</v>
      </c>
      <c r="BA457" s="2">
        <f t="shared" si="207"/>
        <v>1.1666666666666667</v>
      </c>
      <c r="BB457" s="2">
        <f t="shared" si="208"/>
        <v>6.632546442377401</v>
      </c>
      <c r="BC457" s="2">
        <v>6.6349999999999998</v>
      </c>
      <c r="BD457" s="2" t="str">
        <f t="shared" si="209"/>
        <v>Same Var</v>
      </c>
      <c r="BE457" s="2">
        <f t="shared" si="210"/>
        <v>5.0104180539118531E-7</v>
      </c>
      <c r="BF457" s="2" t="str">
        <f t="shared" si="211"/>
        <v>NS</v>
      </c>
      <c r="BG457" s="2" t="str">
        <f t="shared" si="212"/>
        <v>NS</v>
      </c>
      <c r="BH457" s="2" t="str">
        <f t="shared" si="213"/>
        <v/>
      </c>
      <c r="BI457" s="2" t="str">
        <f t="shared" si="214"/>
        <v/>
      </c>
      <c r="BJ457" s="2" t="str">
        <f t="shared" si="215"/>
        <v/>
      </c>
    </row>
    <row r="458" spans="1:62" x14ac:dyDescent="0.2">
      <c r="A458" s="1" t="s">
        <v>142</v>
      </c>
      <c r="B458" s="27" t="s">
        <v>647</v>
      </c>
      <c r="C458" s="28">
        <v>38602</v>
      </c>
      <c r="D458" s="7">
        <v>0.29166666666666669</v>
      </c>
      <c r="E458" s="1">
        <v>0</v>
      </c>
      <c r="F458" s="1" t="s">
        <v>57</v>
      </c>
      <c r="G458" s="1" t="s">
        <v>1357</v>
      </c>
      <c r="H458" s="27" t="s">
        <v>886</v>
      </c>
      <c r="I458" s="27" t="s">
        <v>887</v>
      </c>
      <c r="J458" s="27" t="s">
        <v>888</v>
      </c>
      <c r="K458" s="2">
        <v>0.75</v>
      </c>
      <c r="L458" s="2">
        <v>0.25</v>
      </c>
      <c r="M458" s="27">
        <v>1370000</v>
      </c>
      <c r="N458" s="27">
        <v>1290000</v>
      </c>
      <c r="O458" s="27">
        <v>1240000</v>
      </c>
      <c r="P458" s="27">
        <v>1290000</v>
      </c>
      <c r="Q458" s="27">
        <v>1230000</v>
      </c>
      <c r="R458" s="27">
        <v>1210000</v>
      </c>
      <c r="S458" s="27">
        <v>1250000</v>
      </c>
      <c r="T458" s="27">
        <v>1280000</v>
      </c>
      <c r="U458" s="29"/>
      <c r="V458" s="29"/>
      <c r="W458" s="29"/>
      <c r="X458" s="29"/>
      <c r="Y458" s="29"/>
      <c r="Z458" s="29"/>
      <c r="AA458" s="29"/>
      <c r="AB458" s="29"/>
      <c r="AC458" s="2">
        <f t="shared" si="189"/>
        <v>1270000</v>
      </c>
      <c r="AD458" s="2">
        <f t="shared" si="190"/>
        <v>49856.938190328998</v>
      </c>
      <c r="AE458" s="2">
        <f t="shared" si="191"/>
        <v>8</v>
      </c>
      <c r="AF458" s="27">
        <v>1590000</v>
      </c>
      <c r="AG458" s="27">
        <v>1320000</v>
      </c>
      <c r="AH458" s="27">
        <v>1230000</v>
      </c>
      <c r="AI458" s="27">
        <v>1510000</v>
      </c>
      <c r="AJ458" s="2">
        <f t="shared" si="192"/>
        <v>1412500</v>
      </c>
      <c r="AK458" s="2">
        <f t="shared" si="193"/>
        <v>166207.70138594662</v>
      </c>
      <c r="AL458" s="2">
        <f t="shared" si="194"/>
        <v>4</v>
      </c>
      <c r="AM458" s="2">
        <f t="shared" si="195"/>
        <v>5.0140940340003201E+19</v>
      </c>
      <c r="AN458" s="2">
        <f t="shared" si="196"/>
        <v>1.5903126867236856E+19</v>
      </c>
      <c r="AO458" s="2">
        <f t="shared" si="197"/>
        <v>3</v>
      </c>
      <c r="AP458" s="2">
        <f t="shared" si="198"/>
        <v>5.4665045393238092</v>
      </c>
      <c r="AQ458" s="2">
        <f t="shared" si="199"/>
        <v>0.76489232840434507</v>
      </c>
      <c r="AR458" s="3" t="str">
        <f t="shared" si="200"/>
        <v>Nontoxic</v>
      </c>
      <c r="AS458" s="2">
        <f t="shared" si="201"/>
        <v>111.22047244094489</v>
      </c>
      <c r="AT458" s="26" t="s">
        <v>884</v>
      </c>
      <c r="AU458" s="4" t="s">
        <v>666</v>
      </c>
      <c r="AV458" s="2">
        <f t="shared" si="202"/>
        <v>7</v>
      </c>
      <c r="AW458" s="2">
        <f t="shared" si="203"/>
        <v>3</v>
      </c>
      <c r="AX458" s="2">
        <f t="shared" si="204"/>
        <v>2485714285.7142863</v>
      </c>
      <c r="AY458" s="2">
        <f t="shared" si="205"/>
        <v>27625000000.000004</v>
      </c>
      <c r="AZ458" s="2">
        <f t="shared" si="206"/>
        <v>10027500000.000002</v>
      </c>
      <c r="BA458" s="2">
        <f t="shared" si="207"/>
        <v>1.1253968253968254</v>
      </c>
      <c r="BB458" s="2">
        <f t="shared" si="208"/>
        <v>5.9740965632989917</v>
      </c>
      <c r="BC458" s="2">
        <v>6.6349999999999998</v>
      </c>
      <c r="BD458" s="2" t="str">
        <f t="shared" si="209"/>
        <v>Same Var</v>
      </c>
      <c r="BE458" s="2">
        <f t="shared" si="210"/>
        <v>2.1247585755429822E-2</v>
      </c>
      <c r="BF458" s="2" t="str">
        <f t="shared" si="211"/>
        <v>NS</v>
      </c>
      <c r="BG458" s="2" t="str">
        <f t="shared" si="212"/>
        <v>NS</v>
      </c>
      <c r="BH458" s="2" t="str">
        <f t="shared" si="213"/>
        <v/>
      </c>
      <c r="BI458" s="2" t="str">
        <f t="shared" si="214"/>
        <v/>
      </c>
      <c r="BJ458" s="2" t="str">
        <f t="shared" si="215"/>
        <v/>
      </c>
    </row>
    <row r="459" spans="1:62" x14ac:dyDescent="0.2">
      <c r="A459" s="1" t="s">
        <v>142</v>
      </c>
      <c r="B459" s="27" t="s">
        <v>660</v>
      </c>
      <c r="C459" s="28">
        <v>38602</v>
      </c>
      <c r="D459" s="7">
        <v>0.375</v>
      </c>
      <c r="E459" s="1">
        <v>0.1</v>
      </c>
      <c r="F459" s="1" t="s">
        <v>57</v>
      </c>
      <c r="G459" s="1" t="s">
        <v>1357</v>
      </c>
      <c r="H459" s="27" t="s">
        <v>886</v>
      </c>
      <c r="I459" s="27" t="s">
        <v>887</v>
      </c>
      <c r="J459" s="27" t="s">
        <v>888</v>
      </c>
      <c r="K459" s="2">
        <v>0.75</v>
      </c>
      <c r="L459" s="2">
        <v>0.25</v>
      </c>
      <c r="M459" s="27">
        <v>1370000</v>
      </c>
      <c r="N459" s="27">
        <v>1290000</v>
      </c>
      <c r="O459" s="27">
        <v>1240000</v>
      </c>
      <c r="P459" s="27">
        <v>1290000</v>
      </c>
      <c r="Q459" s="27">
        <v>1230000</v>
      </c>
      <c r="R459" s="27">
        <v>1210000</v>
      </c>
      <c r="S459" s="27">
        <v>1250000</v>
      </c>
      <c r="T459" s="27">
        <v>1280000</v>
      </c>
      <c r="U459" s="29"/>
      <c r="V459" s="29"/>
      <c r="W459" s="29"/>
      <c r="X459" s="29"/>
      <c r="Y459" s="29"/>
      <c r="Z459" s="29"/>
      <c r="AA459" s="29"/>
      <c r="AB459" s="29"/>
      <c r="AC459" s="2">
        <f t="shared" si="189"/>
        <v>1270000</v>
      </c>
      <c r="AD459" s="2">
        <f t="shared" si="190"/>
        <v>49856.938190328998</v>
      </c>
      <c r="AE459" s="2">
        <f t="shared" si="191"/>
        <v>8</v>
      </c>
      <c r="AF459" s="27">
        <v>1320000</v>
      </c>
      <c r="AG459" s="27">
        <v>1830000</v>
      </c>
      <c r="AH459" s="27">
        <v>1560000</v>
      </c>
      <c r="AI459" s="27">
        <v>1370000</v>
      </c>
      <c r="AJ459" s="2">
        <f t="shared" si="192"/>
        <v>1520000</v>
      </c>
      <c r="AK459" s="2">
        <f t="shared" si="193"/>
        <v>231084.40016582687</v>
      </c>
      <c r="AL459" s="2">
        <f t="shared" si="194"/>
        <v>4</v>
      </c>
      <c r="AM459" s="2">
        <f t="shared" si="195"/>
        <v>1.8291958710339607E+20</v>
      </c>
      <c r="AN459" s="2">
        <f t="shared" si="196"/>
        <v>5.9411863846403531E+19</v>
      </c>
      <c r="AO459" s="2">
        <f t="shared" si="197"/>
        <v>3</v>
      </c>
      <c r="AP459" s="2">
        <f t="shared" si="198"/>
        <v>4.8797864051992121</v>
      </c>
      <c r="AQ459" s="2">
        <f t="shared" si="199"/>
        <v>0.76489232840434507</v>
      </c>
      <c r="AR459" s="3" t="str">
        <f t="shared" si="200"/>
        <v>Nontoxic</v>
      </c>
      <c r="AS459" s="2">
        <f t="shared" si="201"/>
        <v>119.68503937007875</v>
      </c>
      <c r="AT459" s="26" t="s">
        <v>884</v>
      </c>
      <c r="AU459" s="4" t="s">
        <v>666</v>
      </c>
      <c r="AV459" s="2">
        <f t="shared" si="202"/>
        <v>7</v>
      </c>
      <c r="AW459" s="2">
        <f t="shared" si="203"/>
        <v>3</v>
      </c>
      <c r="AX459" s="2">
        <f t="shared" si="204"/>
        <v>2485714285.7142863</v>
      </c>
      <c r="AY459" s="2">
        <f t="shared" si="205"/>
        <v>53400000000.000008</v>
      </c>
      <c r="AZ459" s="2">
        <f t="shared" si="206"/>
        <v>17760000000.000004</v>
      </c>
      <c r="BA459" s="2">
        <f t="shared" si="207"/>
        <v>1.1253968253968254</v>
      </c>
      <c r="BB459" s="2">
        <f t="shared" si="208"/>
        <v>9.2963961702100413</v>
      </c>
      <c r="BC459" s="2">
        <v>6.6349999999999998</v>
      </c>
      <c r="BD459" s="2" t="str">
        <f t="shared" si="209"/>
        <v>Sig Diff Var</v>
      </c>
      <c r="BE459" s="2">
        <f t="shared" si="210"/>
        <v>5.8963050405336309E-2</v>
      </c>
      <c r="BF459" s="2" t="str">
        <f t="shared" si="211"/>
        <v>NS</v>
      </c>
      <c r="BG459" s="2" t="str">
        <f t="shared" si="212"/>
        <v>NS</v>
      </c>
      <c r="BH459" s="2" t="str">
        <f t="shared" si="213"/>
        <v/>
      </c>
      <c r="BI459" s="2" t="str">
        <f t="shared" si="214"/>
        <v/>
      </c>
      <c r="BJ459" s="2" t="str">
        <f t="shared" si="215"/>
        <v/>
      </c>
    </row>
    <row r="460" spans="1:62" x14ac:dyDescent="0.2">
      <c r="A460" s="1" t="s">
        <v>142</v>
      </c>
      <c r="B460" s="27" t="s">
        <v>482</v>
      </c>
      <c r="C460" s="28">
        <v>38953</v>
      </c>
      <c r="D460" s="7">
        <v>0.4465277777777778</v>
      </c>
      <c r="E460" s="1">
        <v>0.1</v>
      </c>
      <c r="F460" s="1" t="s">
        <v>57</v>
      </c>
      <c r="G460" s="1" t="s">
        <v>1108</v>
      </c>
      <c r="H460" s="27" t="s">
        <v>886</v>
      </c>
      <c r="I460" s="27" t="s">
        <v>887</v>
      </c>
      <c r="J460" s="27" t="s">
        <v>888</v>
      </c>
      <c r="K460" s="2">
        <v>0.75</v>
      </c>
      <c r="L460" s="2">
        <v>0.25</v>
      </c>
      <c r="M460" s="27">
        <v>1750000</v>
      </c>
      <c r="N460" s="27">
        <v>1710000</v>
      </c>
      <c r="O460" s="27">
        <v>1650000</v>
      </c>
      <c r="P460" s="29"/>
      <c r="Q460" s="29"/>
      <c r="R460" s="29"/>
      <c r="S460" s="29"/>
      <c r="T460" s="29"/>
      <c r="U460" s="29"/>
      <c r="V460" s="29"/>
      <c r="W460" s="29"/>
      <c r="X460" s="29"/>
      <c r="Y460" s="29"/>
      <c r="Z460" s="29"/>
      <c r="AA460" s="29"/>
      <c r="AB460" s="29"/>
      <c r="AC460" s="2">
        <f t="shared" si="189"/>
        <v>1703333.3333333333</v>
      </c>
      <c r="AD460" s="2">
        <f t="shared" si="190"/>
        <v>50332.229568471659</v>
      </c>
      <c r="AE460" s="2">
        <f t="shared" si="191"/>
        <v>3</v>
      </c>
      <c r="AF460" s="27">
        <v>3880000</v>
      </c>
      <c r="AG460" s="27">
        <v>3280000</v>
      </c>
      <c r="AH460" s="27">
        <v>3990000</v>
      </c>
      <c r="AI460" s="29"/>
      <c r="AJ460" s="2">
        <f t="shared" si="192"/>
        <v>3716666.6666666665</v>
      </c>
      <c r="AK460" s="2">
        <f t="shared" si="193"/>
        <v>382143.07966170646</v>
      </c>
      <c r="AL460" s="2">
        <f t="shared" si="194"/>
        <v>3</v>
      </c>
      <c r="AM460" s="2">
        <f t="shared" si="195"/>
        <v>2.4159955632716052E+21</v>
      </c>
      <c r="AN460" s="2">
        <f t="shared" si="196"/>
        <v>1.184875837191358E+21</v>
      </c>
      <c r="AO460" s="2">
        <f t="shared" si="197"/>
        <v>2</v>
      </c>
      <c r="AP460" s="2">
        <f t="shared" si="198"/>
        <v>11.001893669362222</v>
      </c>
      <c r="AQ460" s="2">
        <f t="shared" si="199"/>
        <v>0.81649658092772592</v>
      </c>
      <c r="AR460" s="3" t="str">
        <f t="shared" si="200"/>
        <v>Nontoxic</v>
      </c>
      <c r="AS460" s="2">
        <f t="shared" si="201"/>
        <v>218.19960861056754</v>
      </c>
      <c r="AT460" s="26" t="s">
        <v>884</v>
      </c>
      <c r="AU460" s="4" t="s">
        <v>666</v>
      </c>
      <c r="AV460" s="2">
        <f t="shared" si="202"/>
        <v>2</v>
      </c>
      <c r="AW460" s="2">
        <f t="shared" si="203"/>
        <v>2</v>
      </c>
      <c r="AX460" s="2">
        <f t="shared" si="204"/>
        <v>2533333333.333333</v>
      </c>
      <c r="AY460" s="2">
        <f t="shared" si="205"/>
        <v>146033333333.33334</v>
      </c>
      <c r="AZ460" s="2">
        <f t="shared" si="206"/>
        <v>74283333333.333344</v>
      </c>
      <c r="BA460" s="2">
        <f t="shared" si="207"/>
        <v>1.25</v>
      </c>
      <c r="BB460" s="2">
        <f t="shared" si="208"/>
        <v>4.3238437706767856</v>
      </c>
      <c r="BC460" s="2">
        <v>6.6349999999999998</v>
      </c>
      <c r="BD460" s="2" t="str">
        <f t="shared" si="209"/>
        <v>Same Var</v>
      </c>
      <c r="BE460" s="2">
        <f t="shared" si="210"/>
        <v>4.1351314326101574E-4</v>
      </c>
      <c r="BF460" s="2" t="str">
        <f t="shared" si="211"/>
        <v>NS</v>
      </c>
      <c r="BG460" s="2" t="str">
        <f t="shared" si="212"/>
        <v>NS</v>
      </c>
      <c r="BH460" s="2" t="str">
        <f t="shared" si="213"/>
        <v/>
      </c>
      <c r="BI460" s="2" t="str">
        <f t="shared" si="214"/>
        <v/>
      </c>
      <c r="BJ460" s="2" t="str">
        <f t="shared" si="215"/>
        <v/>
      </c>
    </row>
    <row r="461" spans="1:62" x14ac:dyDescent="0.2">
      <c r="A461" s="1" t="s">
        <v>142</v>
      </c>
      <c r="B461" s="27" t="s">
        <v>504</v>
      </c>
      <c r="C461" s="28">
        <v>38953</v>
      </c>
      <c r="D461" s="7">
        <v>0.3347222222222222</v>
      </c>
      <c r="E461" s="1">
        <v>0.1</v>
      </c>
      <c r="F461" s="1" t="s">
        <v>57</v>
      </c>
      <c r="G461" s="1" t="s">
        <v>1108</v>
      </c>
      <c r="H461" s="27" t="s">
        <v>886</v>
      </c>
      <c r="I461" s="27" t="s">
        <v>887</v>
      </c>
      <c r="J461" s="27" t="s">
        <v>888</v>
      </c>
      <c r="K461" s="2">
        <v>0.75</v>
      </c>
      <c r="L461" s="2">
        <v>0.25</v>
      </c>
      <c r="M461" s="27">
        <v>1750000</v>
      </c>
      <c r="N461" s="27">
        <v>1710000</v>
      </c>
      <c r="O461" s="27">
        <v>1650000</v>
      </c>
      <c r="P461" s="29"/>
      <c r="Q461" s="29"/>
      <c r="R461" s="29"/>
      <c r="S461" s="29"/>
      <c r="T461" s="29"/>
      <c r="U461" s="29"/>
      <c r="V461" s="29"/>
      <c r="W461" s="29"/>
      <c r="X461" s="29"/>
      <c r="Y461" s="29"/>
      <c r="Z461" s="29"/>
      <c r="AA461" s="29"/>
      <c r="AB461" s="29"/>
      <c r="AC461" s="2">
        <f t="shared" si="189"/>
        <v>1703333.3333333333</v>
      </c>
      <c r="AD461" s="2">
        <f t="shared" si="190"/>
        <v>50332.229568471659</v>
      </c>
      <c r="AE461" s="2">
        <f t="shared" si="191"/>
        <v>3</v>
      </c>
      <c r="AF461" s="27">
        <v>3760000</v>
      </c>
      <c r="AG461" s="27">
        <v>3880000</v>
      </c>
      <c r="AH461" s="27">
        <v>3780000</v>
      </c>
      <c r="AI461" s="29"/>
      <c r="AJ461" s="2">
        <f t="shared" si="192"/>
        <v>3806666.6666666665</v>
      </c>
      <c r="AK461" s="2">
        <f t="shared" si="193"/>
        <v>64291.005073286367</v>
      </c>
      <c r="AL461" s="2">
        <f t="shared" si="194"/>
        <v>3</v>
      </c>
      <c r="AM461" s="2">
        <f t="shared" si="195"/>
        <v>3.4327854938271611E+18</v>
      </c>
      <c r="AN461" s="2">
        <f t="shared" si="196"/>
        <v>1.061948302469136E+18</v>
      </c>
      <c r="AO461" s="2">
        <f t="shared" si="197"/>
        <v>3</v>
      </c>
      <c r="AP461" s="2">
        <f t="shared" si="198"/>
        <v>58.757834655757037</v>
      </c>
      <c r="AQ461" s="2">
        <f t="shared" si="199"/>
        <v>0.76489232840434507</v>
      </c>
      <c r="AR461" s="3" t="str">
        <f t="shared" si="200"/>
        <v>Nontoxic</v>
      </c>
      <c r="AS461" s="2">
        <f t="shared" si="201"/>
        <v>223.48336594911936</v>
      </c>
      <c r="AT461" s="26" t="s">
        <v>884</v>
      </c>
      <c r="AU461" s="4" t="s">
        <v>666</v>
      </c>
      <c r="AV461" s="2">
        <f t="shared" si="202"/>
        <v>2</v>
      </c>
      <c r="AW461" s="2">
        <f t="shared" si="203"/>
        <v>2</v>
      </c>
      <c r="AX461" s="2">
        <f t="shared" si="204"/>
        <v>2533333333.333333</v>
      </c>
      <c r="AY461" s="2">
        <f t="shared" si="205"/>
        <v>4133333333.3333335</v>
      </c>
      <c r="AZ461" s="2">
        <f t="shared" si="206"/>
        <v>3333333333.333333</v>
      </c>
      <c r="BA461" s="2">
        <f t="shared" si="207"/>
        <v>1.25</v>
      </c>
      <c r="BB461" s="2">
        <f t="shared" si="208"/>
        <v>9.4920745735703346E-2</v>
      </c>
      <c r="BC461" s="2">
        <v>6.6349999999999998</v>
      </c>
      <c r="BD461" s="2" t="str">
        <f t="shared" si="209"/>
        <v>Same Var</v>
      </c>
      <c r="BE461" s="2">
        <f t="shared" si="210"/>
        <v>7.5441596923379247E-7</v>
      </c>
      <c r="BF461" s="2" t="str">
        <f t="shared" si="211"/>
        <v>NS</v>
      </c>
      <c r="BG461" s="2" t="str">
        <f t="shared" si="212"/>
        <v>NS</v>
      </c>
      <c r="BH461" s="2" t="str">
        <f t="shared" si="213"/>
        <v/>
      </c>
      <c r="BI461" s="2" t="str">
        <f t="shared" si="214"/>
        <v/>
      </c>
      <c r="BJ461" s="2" t="str">
        <f t="shared" si="215"/>
        <v/>
      </c>
    </row>
    <row r="462" spans="1:62" x14ac:dyDescent="0.2">
      <c r="A462" s="1" t="s">
        <v>142</v>
      </c>
      <c r="B462" s="27" t="s">
        <v>516</v>
      </c>
      <c r="C462" s="28">
        <v>38953</v>
      </c>
      <c r="D462" s="7">
        <v>0.52847222222222223</v>
      </c>
      <c r="E462" s="1">
        <v>0.1</v>
      </c>
      <c r="F462" s="1" t="s">
        <v>57</v>
      </c>
      <c r="G462" s="1" t="s">
        <v>1108</v>
      </c>
      <c r="H462" s="27" t="s">
        <v>886</v>
      </c>
      <c r="I462" s="27" t="s">
        <v>887</v>
      </c>
      <c r="J462" s="27" t="s">
        <v>888</v>
      </c>
      <c r="K462" s="2">
        <v>0.75</v>
      </c>
      <c r="L462" s="2">
        <v>0.25</v>
      </c>
      <c r="M462" s="27">
        <v>1750000</v>
      </c>
      <c r="N462" s="27">
        <v>1710000</v>
      </c>
      <c r="O462" s="27">
        <v>1650000</v>
      </c>
      <c r="P462" s="29"/>
      <c r="Q462" s="29"/>
      <c r="R462" s="29"/>
      <c r="S462" s="29"/>
      <c r="T462" s="29"/>
      <c r="U462" s="29"/>
      <c r="V462" s="29"/>
      <c r="W462" s="29"/>
      <c r="X462" s="29"/>
      <c r="Y462" s="29"/>
      <c r="Z462" s="29"/>
      <c r="AA462" s="29"/>
      <c r="AB462" s="29"/>
      <c r="AC462" s="2">
        <f t="shared" si="189"/>
        <v>1703333.3333333333</v>
      </c>
      <c r="AD462" s="2">
        <f t="shared" si="190"/>
        <v>50332.229568471659</v>
      </c>
      <c r="AE462" s="2">
        <f t="shared" si="191"/>
        <v>3</v>
      </c>
      <c r="AF462" s="27">
        <v>3340000</v>
      </c>
      <c r="AG462" s="27">
        <v>3400000</v>
      </c>
      <c r="AH462" s="27">
        <v>3440000</v>
      </c>
      <c r="AI462" s="29"/>
      <c r="AJ462" s="2">
        <f t="shared" si="192"/>
        <v>3393333.3333333335</v>
      </c>
      <c r="AK462" s="2">
        <f t="shared" si="193"/>
        <v>50332.229568471659</v>
      </c>
      <c r="AL462" s="2">
        <f t="shared" si="194"/>
        <v>3</v>
      </c>
      <c r="AM462" s="2">
        <f t="shared" si="195"/>
        <v>1.740933641975308E+18</v>
      </c>
      <c r="AN462" s="2">
        <f t="shared" si="196"/>
        <v>4.693557098765431E+17</v>
      </c>
      <c r="AO462" s="2">
        <f t="shared" si="197"/>
        <v>4</v>
      </c>
      <c r="AP462" s="2">
        <f t="shared" si="198"/>
        <v>58.248654829735649</v>
      </c>
      <c r="AQ462" s="2">
        <f t="shared" si="199"/>
        <v>0.74069708411268287</v>
      </c>
      <c r="AR462" s="3" t="str">
        <f t="shared" si="200"/>
        <v>Nontoxic</v>
      </c>
      <c r="AS462" s="2">
        <f t="shared" si="201"/>
        <v>199.21722113502938</v>
      </c>
      <c r="AT462" s="26" t="s">
        <v>884</v>
      </c>
      <c r="AU462" s="4" t="s">
        <v>666</v>
      </c>
      <c r="AV462" s="2">
        <f t="shared" si="202"/>
        <v>2</v>
      </c>
      <c r="AW462" s="2">
        <f t="shared" si="203"/>
        <v>2</v>
      </c>
      <c r="AX462" s="2">
        <f t="shared" si="204"/>
        <v>2533333333.333333</v>
      </c>
      <c r="AY462" s="2">
        <f t="shared" si="205"/>
        <v>2533333333.333333</v>
      </c>
      <c r="AZ462" s="2">
        <f t="shared" si="206"/>
        <v>2533333333.333333</v>
      </c>
      <c r="BA462" s="2">
        <f t="shared" si="207"/>
        <v>1.25</v>
      </c>
      <c r="BB462" s="2">
        <f t="shared" si="208"/>
        <v>0</v>
      </c>
      <c r="BC462" s="2">
        <v>6.6349999999999998</v>
      </c>
      <c r="BD462" s="2" t="str">
        <f t="shared" si="209"/>
        <v>Same Var</v>
      </c>
      <c r="BE462" s="2">
        <f t="shared" si="210"/>
        <v>1.0448801140074103E-6</v>
      </c>
      <c r="BF462" s="2" t="str">
        <f t="shared" si="211"/>
        <v>NS</v>
      </c>
      <c r="BG462" s="2" t="str">
        <f t="shared" si="212"/>
        <v>NS</v>
      </c>
      <c r="BH462" s="2" t="str">
        <f t="shared" si="213"/>
        <v/>
      </c>
      <c r="BI462" s="2" t="str">
        <f t="shared" si="214"/>
        <v/>
      </c>
      <c r="BJ462" s="2" t="str">
        <f t="shared" si="215"/>
        <v/>
      </c>
    </row>
    <row r="463" spans="1:62" x14ac:dyDescent="0.2">
      <c r="A463" s="1" t="s">
        <v>142</v>
      </c>
      <c r="B463" s="27" t="s">
        <v>529</v>
      </c>
      <c r="C463" s="28">
        <v>38953</v>
      </c>
      <c r="D463" s="7">
        <v>0.46666666666666667</v>
      </c>
      <c r="E463" s="1">
        <v>0.1</v>
      </c>
      <c r="F463" s="1" t="s">
        <v>57</v>
      </c>
      <c r="G463" s="1" t="s">
        <v>1108</v>
      </c>
      <c r="H463" s="27" t="s">
        <v>886</v>
      </c>
      <c r="I463" s="27" t="s">
        <v>887</v>
      </c>
      <c r="J463" s="27" t="s">
        <v>888</v>
      </c>
      <c r="K463" s="2">
        <v>0.75</v>
      </c>
      <c r="L463" s="2">
        <v>0.25</v>
      </c>
      <c r="M463" s="27">
        <v>1750000</v>
      </c>
      <c r="N463" s="27">
        <v>1710000</v>
      </c>
      <c r="O463" s="27">
        <v>1650000</v>
      </c>
      <c r="P463" s="29"/>
      <c r="Q463" s="29"/>
      <c r="R463" s="29"/>
      <c r="S463" s="29"/>
      <c r="T463" s="29"/>
      <c r="U463" s="29"/>
      <c r="V463" s="29"/>
      <c r="W463" s="29"/>
      <c r="X463" s="29"/>
      <c r="Y463" s="29"/>
      <c r="Z463" s="29"/>
      <c r="AA463" s="29"/>
      <c r="AB463" s="29"/>
      <c r="AC463" s="2">
        <f t="shared" si="189"/>
        <v>1703333.3333333333</v>
      </c>
      <c r="AD463" s="2">
        <f t="shared" si="190"/>
        <v>50332.229568471659</v>
      </c>
      <c r="AE463" s="2">
        <f t="shared" si="191"/>
        <v>3</v>
      </c>
      <c r="AF463" s="27">
        <v>3230000</v>
      </c>
      <c r="AG463" s="27">
        <v>3860000</v>
      </c>
      <c r="AH463" s="27">
        <v>4240000</v>
      </c>
      <c r="AI463" s="29"/>
      <c r="AJ463" s="2">
        <f t="shared" si="192"/>
        <v>3776666.6666666665</v>
      </c>
      <c r="AK463" s="2">
        <f t="shared" si="193"/>
        <v>510130.70220614248</v>
      </c>
      <c r="AL463" s="2">
        <f t="shared" si="194"/>
        <v>3</v>
      </c>
      <c r="AM463" s="2">
        <f t="shared" si="195"/>
        <v>7.607231489197456E+21</v>
      </c>
      <c r="AN463" s="2">
        <f t="shared" si="196"/>
        <v>3.7624121334876172E+21</v>
      </c>
      <c r="AO463" s="2">
        <f t="shared" si="197"/>
        <v>2</v>
      </c>
      <c r="AP463" s="2">
        <f t="shared" si="198"/>
        <v>8.4623028076241855</v>
      </c>
      <c r="AQ463" s="2">
        <f t="shared" si="199"/>
        <v>0.81649658092772592</v>
      </c>
      <c r="AR463" s="3" t="str">
        <f t="shared" si="200"/>
        <v>Nontoxic</v>
      </c>
      <c r="AS463" s="2">
        <f t="shared" si="201"/>
        <v>221.72211350293543</v>
      </c>
      <c r="AT463" s="26" t="s">
        <v>884</v>
      </c>
      <c r="AU463" s="4" t="s">
        <v>666</v>
      </c>
      <c r="AV463" s="2">
        <f t="shared" si="202"/>
        <v>2</v>
      </c>
      <c r="AW463" s="2">
        <f t="shared" si="203"/>
        <v>2</v>
      </c>
      <c r="AX463" s="2">
        <f t="shared" si="204"/>
        <v>2533333333.333333</v>
      </c>
      <c r="AY463" s="2">
        <f t="shared" si="205"/>
        <v>260233333333.33203</v>
      </c>
      <c r="AZ463" s="2">
        <f t="shared" si="206"/>
        <v>131383333333.33269</v>
      </c>
      <c r="BA463" s="2">
        <f t="shared" si="207"/>
        <v>1.25</v>
      </c>
      <c r="BB463" s="2">
        <f t="shared" si="208"/>
        <v>5.2241982313492716</v>
      </c>
      <c r="BC463" s="2">
        <v>6.6349999999999998</v>
      </c>
      <c r="BD463" s="2" t="str">
        <f t="shared" si="209"/>
        <v>Same Var</v>
      </c>
      <c r="BE463" s="2">
        <f t="shared" si="210"/>
        <v>1.0927916253177582E-3</v>
      </c>
      <c r="BF463" s="2" t="str">
        <f t="shared" si="211"/>
        <v>NS</v>
      </c>
      <c r="BG463" s="2" t="str">
        <f t="shared" si="212"/>
        <v>NS</v>
      </c>
      <c r="BH463" s="2" t="str">
        <f t="shared" si="213"/>
        <v/>
      </c>
      <c r="BI463" s="2" t="str">
        <f t="shared" si="214"/>
        <v/>
      </c>
      <c r="BJ463" s="2" t="str">
        <f t="shared" si="215"/>
        <v/>
      </c>
    </row>
    <row r="464" spans="1:62" x14ac:dyDescent="0.2">
      <c r="A464" s="1" t="s">
        <v>142</v>
      </c>
      <c r="B464" s="27" t="s">
        <v>532</v>
      </c>
      <c r="C464" s="28">
        <v>38953</v>
      </c>
      <c r="D464" s="7">
        <v>0.42777777777777776</v>
      </c>
      <c r="E464" s="1">
        <v>0.1</v>
      </c>
      <c r="F464" s="1" t="s">
        <v>57</v>
      </c>
      <c r="G464" s="1" t="s">
        <v>1108</v>
      </c>
      <c r="H464" s="27" t="s">
        <v>886</v>
      </c>
      <c r="I464" s="27" t="s">
        <v>887</v>
      </c>
      <c r="J464" s="27" t="s">
        <v>888</v>
      </c>
      <c r="K464" s="2">
        <v>0.75</v>
      </c>
      <c r="L464" s="2">
        <v>0.25</v>
      </c>
      <c r="M464" s="27">
        <v>1750000</v>
      </c>
      <c r="N464" s="27">
        <v>1710000</v>
      </c>
      <c r="O464" s="27">
        <v>1650000</v>
      </c>
      <c r="P464" s="29"/>
      <c r="Q464" s="29"/>
      <c r="R464" s="29"/>
      <c r="S464" s="29"/>
      <c r="T464" s="29"/>
      <c r="U464" s="29"/>
      <c r="V464" s="29"/>
      <c r="W464" s="29"/>
      <c r="X464" s="29"/>
      <c r="Y464" s="29"/>
      <c r="Z464" s="29"/>
      <c r="AA464" s="29"/>
      <c r="AB464" s="29"/>
      <c r="AC464" s="2">
        <f t="shared" si="189"/>
        <v>1703333.3333333333</v>
      </c>
      <c r="AD464" s="2">
        <f t="shared" si="190"/>
        <v>50332.229568471659</v>
      </c>
      <c r="AE464" s="2">
        <f t="shared" si="191"/>
        <v>3</v>
      </c>
      <c r="AF464" s="27">
        <v>3970000</v>
      </c>
      <c r="AG464" s="27">
        <v>4010000</v>
      </c>
      <c r="AH464" s="27">
        <v>3760000</v>
      </c>
      <c r="AI464" s="29"/>
      <c r="AJ464" s="2">
        <f t="shared" si="192"/>
        <v>3913333.3333333335</v>
      </c>
      <c r="AK464" s="2">
        <f t="shared" si="193"/>
        <v>134288.24718989126</v>
      </c>
      <c r="AL464" s="2">
        <f t="shared" si="194"/>
        <v>3</v>
      </c>
      <c r="AM464" s="2">
        <f t="shared" si="195"/>
        <v>4.2069637345679041E+19</v>
      </c>
      <c r="AN464" s="2">
        <f t="shared" si="196"/>
        <v>1.8179540895061744E+19</v>
      </c>
      <c r="AO464" s="2">
        <f t="shared" si="197"/>
        <v>2</v>
      </c>
      <c r="AP464" s="2">
        <f t="shared" si="198"/>
        <v>32.728473808881958</v>
      </c>
      <c r="AQ464" s="2">
        <f t="shared" si="199"/>
        <v>0.81649658092772592</v>
      </c>
      <c r="AR464" s="3" t="str">
        <f t="shared" si="200"/>
        <v>Nontoxic</v>
      </c>
      <c r="AS464" s="2">
        <f t="shared" si="201"/>
        <v>229.74559686888455</v>
      </c>
      <c r="AT464" s="26" t="s">
        <v>884</v>
      </c>
      <c r="AU464" s="4" t="s">
        <v>666</v>
      </c>
      <c r="AV464" s="2">
        <f t="shared" si="202"/>
        <v>2</v>
      </c>
      <c r="AW464" s="2">
        <f t="shared" si="203"/>
        <v>2</v>
      </c>
      <c r="AX464" s="2">
        <f t="shared" si="204"/>
        <v>2533333333.333333</v>
      </c>
      <c r="AY464" s="2">
        <f t="shared" si="205"/>
        <v>18033333333.33334</v>
      </c>
      <c r="AZ464" s="2">
        <f t="shared" si="206"/>
        <v>10283333333.333336</v>
      </c>
      <c r="BA464" s="2">
        <f t="shared" si="207"/>
        <v>1.25</v>
      </c>
      <c r="BB464" s="2">
        <f t="shared" si="208"/>
        <v>1.3428657080929269</v>
      </c>
      <c r="BC464" s="2">
        <v>6.6349999999999998</v>
      </c>
      <c r="BD464" s="2" t="str">
        <f t="shared" si="209"/>
        <v>Same Var</v>
      </c>
      <c r="BE464" s="2">
        <f t="shared" si="210"/>
        <v>5.8557750694702905E-6</v>
      </c>
      <c r="BF464" s="2" t="str">
        <f t="shared" si="211"/>
        <v>NS</v>
      </c>
      <c r="BG464" s="2" t="str">
        <f t="shared" si="212"/>
        <v>NS</v>
      </c>
      <c r="BH464" s="2" t="str">
        <f t="shared" si="213"/>
        <v/>
      </c>
      <c r="BI464" s="2" t="str">
        <f t="shared" si="214"/>
        <v/>
      </c>
      <c r="BJ464" s="2" t="str">
        <f t="shared" si="215"/>
        <v/>
      </c>
    </row>
    <row r="465" spans="1:62" x14ac:dyDescent="0.2">
      <c r="A465" s="1" t="s">
        <v>142</v>
      </c>
      <c r="B465" s="27" t="s">
        <v>516</v>
      </c>
      <c r="C465" s="28">
        <v>38343</v>
      </c>
      <c r="D465" s="7">
        <v>0.33611111111111114</v>
      </c>
      <c r="E465" s="1">
        <v>0.1</v>
      </c>
      <c r="F465" s="1" t="s">
        <v>57</v>
      </c>
      <c r="G465" s="1" t="s">
        <v>1234</v>
      </c>
      <c r="H465" s="27" t="s">
        <v>886</v>
      </c>
      <c r="I465" s="27" t="s">
        <v>887</v>
      </c>
      <c r="J465" s="27" t="s">
        <v>888</v>
      </c>
      <c r="K465" s="2">
        <v>0.75</v>
      </c>
      <c r="L465" s="2">
        <v>0.25</v>
      </c>
      <c r="M465" s="27">
        <v>1970000</v>
      </c>
      <c r="N465" s="27">
        <v>1930000</v>
      </c>
      <c r="O465" s="27">
        <v>1890000</v>
      </c>
      <c r="P465" s="27">
        <v>2010000</v>
      </c>
      <c r="Q465" s="29"/>
      <c r="R465" s="29"/>
      <c r="S465" s="29"/>
      <c r="T465" s="29"/>
      <c r="U465" s="29"/>
      <c r="V465" s="29"/>
      <c r="W465" s="29"/>
      <c r="X465" s="29"/>
      <c r="Y465" s="29"/>
      <c r="Z465" s="29"/>
      <c r="AA465" s="29"/>
      <c r="AB465" s="29"/>
      <c r="AC465" s="2">
        <f t="shared" si="189"/>
        <v>1950000</v>
      </c>
      <c r="AD465" s="2">
        <f t="shared" si="190"/>
        <v>51639.777949432224</v>
      </c>
      <c r="AE465" s="2">
        <f t="shared" si="191"/>
        <v>4</v>
      </c>
      <c r="AF465" s="27">
        <v>4820000</v>
      </c>
      <c r="AG465" s="27">
        <v>4840000</v>
      </c>
      <c r="AH465" s="27">
        <v>5220000</v>
      </c>
      <c r="AI465" s="27">
        <v>5750000</v>
      </c>
      <c r="AJ465" s="2">
        <f t="shared" si="192"/>
        <v>5157500</v>
      </c>
      <c r="AK465" s="2">
        <f t="shared" si="193"/>
        <v>435765.60977969185</v>
      </c>
      <c r="AL465" s="2">
        <f t="shared" si="194"/>
        <v>4</v>
      </c>
      <c r="AM465" s="2">
        <f t="shared" si="195"/>
        <v>2.2894231293402774E+21</v>
      </c>
      <c r="AN465" s="2">
        <f t="shared" si="196"/>
        <v>7.5127281394675915E+20</v>
      </c>
      <c r="AO465" s="2">
        <f t="shared" si="197"/>
        <v>3</v>
      </c>
      <c r="AP465" s="2">
        <f t="shared" si="198"/>
        <v>16.89207209119456</v>
      </c>
      <c r="AQ465" s="2">
        <f t="shared" si="199"/>
        <v>0.76489232840434507</v>
      </c>
      <c r="AR465" s="3" t="str">
        <f t="shared" si="200"/>
        <v>Nontoxic</v>
      </c>
      <c r="AS465" s="2">
        <f t="shared" si="201"/>
        <v>264.4871794871795</v>
      </c>
      <c r="AT465" s="26" t="s">
        <v>884</v>
      </c>
      <c r="AU465" s="4" t="s">
        <v>666</v>
      </c>
      <c r="AV465" s="2">
        <f t="shared" si="202"/>
        <v>3</v>
      </c>
      <c r="AW465" s="2">
        <f t="shared" si="203"/>
        <v>3</v>
      </c>
      <c r="AX465" s="2">
        <f t="shared" si="204"/>
        <v>2666666666.6666665</v>
      </c>
      <c r="AY465" s="2">
        <f t="shared" si="205"/>
        <v>189891666666.66666</v>
      </c>
      <c r="AZ465" s="2">
        <f t="shared" si="206"/>
        <v>96279166666.666672</v>
      </c>
      <c r="BA465" s="2">
        <f t="shared" si="207"/>
        <v>1.1666666666666667</v>
      </c>
      <c r="BB465" s="2">
        <f t="shared" si="208"/>
        <v>7.4757109577432166</v>
      </c>
      <c r="BC465" s="2">
        <v>6.6349999999999998</v>
      </c>
      <c r="BD465" s="2" t="str">
        <f t="shared" si="209"/>
        <v>Sig Diff Var</v>
      </c>
      <c r="BE465" s="2">
        <f t="shared" si="210"/>
        <v>2.9882819974147331E-4</v>
      </c>
      <c r="BF465" s="2" t="str">
        <f t="shared" si="211"/>
        <v>NS</v>
      </c>
      <c r="BG465" s="2" t="str">
        <f t="shared" si="212"/>
        <v>NS</v>
      </c>
      <c r="BH465" s="2" t="str">
        <f t="shared" si="213"/>
        <v/>
      </c>
      <c r="BI465" s="2" t="str">
        <f t="shared" si="214"/>
        <v/>
      </c>
      <c r="BJ465" s="2" t="str">
        <f t="shared" si="215"/>
        <v/>
      </c>
    </row>
    <row r="466" spans="1:62" x14ac:dyDescent="0.2">
      <c r="A466" s="1" t="s">
        <v>142</v>
      </c>
      <c r="B466" s="27" t="s">
        <v>529</v>
      </c>
      <c r="C466" s="28">
        <v>38343</v>
      </c>
      <c r="D466" s="7">
        <v>0.38541666666666669</v>
      </c>
      <c r="E466" s="1">
        <v>0.1</v>
      </c>
      <c r="F466" s="1" t="s">
        <v>57</v>
      </c>
      <c r="G466" s="1" t="s">
        <v>1234</v>
      </c>
      <c r="H466" s="27" t="s">
        <v>886</v>
      </c>
      <c r="I466" s="27" t="s">
        <v>887</v>
      </c>
      <c r="J466" s="27" t="s">
        <v>888</v>
      </c>
      <c r="K466" s="2">
        <v>0.75</v>
      </c>
      <c r="L466" s="2">
        <v>0.25</v>
      </c>
      <c r="M466" s="27">
        <v>1970000</v>
      </c>
      <c r="N466" s="27">
        <v>1930000</v>
      </c>
      <c r="O466" s="27">
        <v>1890000</v>
      </c>
      <c r="P466" s="27">
        <v>2010000</v>
      </c>
      <c r="Q466" s="29"/>
      <c r="R466" s="29"/>
      <c r="S466" s="29"/>
      <c r="T466" s="29"/>
      <c r="U466" s="29"/>
      <c r="V466" s="29"/>
      <c r="W466" s="29"/>
      <c r="X466" s="29"/>
      <c r="Y466" s="29"/>
      <c r="Z466" s="29"/>
      <c r="AA466" s="29"/>
      <c r="AB466" s="29"/>
      <c r="AC466" s="2">
        <f t="shared" si="189"/>
        <v>1950000</v>
      </c>
      <c r="AD466" s="2">
        <f t="shared" si="190"/>
        <v>51639.777949432224</v>
      </c>
      <c r="AE466" s="2">
        <f t="shared" si="191"/>
        <v>4</v>
      </c>
      <c r="AF466" s="27">
        <v>5260000</v>
      </c>
      <c r="AG466" s="27">
        <v>5930000</v>
      </c>
      <c r="AH466" s="27">
        <v>4800000</v>
      </c>
      <c r="AI466" s="27">
        <v>6170000</v>
      </c>
      <c r="AJ466" s="2">
        <f t="shared" si="192"/>
        <v>5540000</v>
      </c>
      <c r="AK466" s="2">
        <f t="shared" si="193"/>
        <v>625832.77851728629</v>
      </c>
      <c r="AL466" s="2">
        <f t="shared" si="194"/>
        <v>4</v>
      </c>
      <c r="AM466" s="2">
        <f t="shared" si="195"/>
        <v>9.6612517361111154E+21</v>
      </c>
      <c r="AN466" s="2">
        <f t="shared" si="196"/>
        <v>3.1959380787037051E+21</v>
      </c>
      <c r="AO466" s="2">
        <f t="shared" si="197"/>
        <v>3</v>
      </c>
      <c r="AP466" s="2">
        <f t="shared" si="198"/>
        <v>13.005756543319382</v>
      </c>
      <c r="AQ466" s="2">
        <f t="shared" si="199"/>
        <v>0.76489232840434507</v>
      </c>
      <c r="AR466" s="3" t="str">
        <f t="shared" si="200"/>
        <v>Nontoxic</v>
      </c>
      <c r="AS466" s="2">
        <f t="shared" si="201"/>
        <v>284.10256410256409</v>
      </c>
      <c r="AT466" s="26" t="s">
        <v>884</v>
      </c>
      <c r="AU466" s="4" t="s">
        <v>666</v>
      </c>
      <c r="AV466" s="2">
        <f t="shared" si="202"/>
        <v>3</v>
      </c>
      <c r="AW466" s="2">
        <f t="shared" si="203"/>
        <v>3</v>
      </c>
      <c r="AX466" s="2">
        <f t="shared" si="204"/>
        <v>2666666666.6666665</v>
      </c>
      <c r="AY466" s="2">
        <f t="shared" si="205"/>
        <v>391666666666.66675</v>
      </c>
      <c r="AZ466" s="2">
        <f t="shared" si="206"/>
        <v>197166666666.66672</v>
      </c>
      <c r="BA466" s="2">
        <f t="shared" si="207"/>
        <v>1.1666666666666667</v>
      </c>
      <c r="BB466" s="2">
        <f t="shared" si="208"/>
        <v>9.3004930249168982</v>
      </c>
      <c r="BC466" s="2">
        <v>6.6349999999999998</v>
      </c>
      <c r="BD466" s="2" t="str">
        <f t="shared" si="209"/>
        <v>Sig Diff Var</v>
      </c>
      <c r="BE466" s="2">
        <f t="shared" si="210"/>
        <v>6.7399989336821653E-4</v>
      </c>
      <c r="BF466" s="2" t="str">
        <f t="shared" si="211"/>
        <v>NS</v>
      </c>
      <c r="BG466" s="2" t="str">
        <f t="shared" si="212"/>
        <v>NS</v>
      </c>
      <c r="BH466" s="2" t="str">
        <f t="shared" si="213"/>
        <v/>
      </c>
      <c r="BI466" s="2" t="str">
        <f t="shared" si="214"/>
        <v/>
      </c>
      <c r="BJ466" s="2" t="str">
        <f t="shared" si="215"/>
        <v/>
      </c>
    </row>
    <row r="467" spans="1:62" x14ac:dyDescent="0.2">
      <c r="A467" s="1" t="s">
        <v>926</v>
      </c>
      <c r="B467" s="27" t="s">
        <v>1322</v>
      </c>
      <c r="C467" s="28">
        <v>38566</v>
      </c>
      <c r="D467" s="7">
        <v>0.3611111111111111</v>
      </c>
      <c r="E467" s="1">
        <v>0.1</v>
      </c>
      <c r="F467" s="1" t="s">
        <v>57</v>
      </c>
      <c r="G467" s="1" t="s">
        <v>1324</v>
      </c>
      <c r="H467" s="27" t="s">
        <v>886</v>
      </c>
      <c r="I467" s="27" t="s">
        <v>887</v>
      </c>
      <c r="J467" s="27" t="s">
        <v>888</v>
      </c>
      <c r="K467" s="2">
        <v>0.75</v>
      </c>
      <c r="L467" s="2">
        <v>0.25</v>
      </c>
      <c r="M467" s="27">
        <v>581800</v>
      </c>
      <c r="N467" s="27">
        <v>678400</v>
      </c>
      <c r="O467" s="27">
        <v>637600</v>
      </c>
      <c r="P467" s="27">
        <v>698900</v>
      </c>
      <c r="Q467" s="29"/>
      <c r="R467" s="29"/>
      <c r="S467" s="29"/>
      <c r="T467" s="29"/>
      <c r="U467" s="29"/>
      <c r="V467" s="29"/>
      <c r="W467" s="29"/>
      <c r="X467" s="29"/>
      <c r="Y467" s="29"/>
      <c r="Z467" s="29"/>
      <c r="AA467" s="29"/>
      <c r="AB467" s="29"/>
      <c r="AC467" s="2">
        <f t="shared" si="189"/>
        <v>649175</v>
      </c>
      <c r="AD467" s="2">
        <f t="shared" si="190"/>
        <v>51639.931254795447</v>
      </c>
      <c r="AE467" s="2">
        <f t="shared" si="191"/>
        <v>4</v>
      </c>
      <c r="AF467" s="27">
        <v>4961600</v>
      </c>
      <c r="AG467" s="27">
        <v>4894600</v>
      </c>
      <c r="AH467" s="27">
        <v>4953600</v>
      </c>
      <c r="AI467" s="27">
        <v>5005000</v>
      </c>
      <c r="AJ467" s="2">
        <f t="shared" si="192"/>
        <v>4953700</v>
      </c>
      <c r="AK467" s="2">
        <f t="shared" si="193"/>
        <v>45412.626731633427</v>
      </c>
      <c r="AL467" s="2">
        <f t="shared" si="194"/>
        <v>4</v>
      </c>
      <c r="AM467" s="2">
        <f t="shared" si="195"/>
        <v>7.9313076506528755E+17</v>
      </c>
      <c r="AN467" s="2">
        <f t="shared" si="196"/>
        <v>1.354819897126479E+17</v>
      </c>
      <c r="AO467" s="2">
        <f t="shared" si="197"/>
        <v>6</v>
      </c>
      <c r="AP467" s="2">
        <f t="shared" si="198"/>
        <v>149.67943371333413</v>
      </c>
      <c r="AQ467" s="2">
        <f t="shared" si="199"/>
        <v>0.71755819649141217</v>
      </c>
      <c r="AR467" s="3" t="str">
        <f t="shared" si="200"/>
        <v>Nontoxic</v>
      </c>
      <c r="AS467" s="2">
        <f t="shared" si="201"/>
        <v>763.07621211537719</v>
      </c>
      <c r="AT467" s="26" t="s">
        <v>884</v>
      </c>
      <c r="AU467" s="4" t="s">
        <v>666</v>
      </c>
      <c r="AV467" s="2">
        <f t="shared" si="202"/>
        <v>3</v>
      </c>
      <c r="AW467" s="2">
        <f t="shared" si="203"/>
        <v>3</v>
      </c>
      <c r="AX467" s="2">
        <f t="shared" si="204"/>
        <v>2666682499.9999995</v>
      </c>
      <c r="AY467" s="2">
        <f t="shared" si="205"/>
        <v>2062306666.666667</v>
      </c>
      <c r="AZ467" s="2">
        <f t="shared" si="206"/>
        <v>2364494583.3333335</v>
      </c>
      <c r="BA467" s="2">
        <f t="shared" si="207"/>
        <v>1.1666666666666667</v>
      </c>
      <c r="BB467" s="2">
        <f t="shared" si="208"/>
        <v>4.2347048363045099E-2</v>
      </c>
      <c r="BC467" s="2">
        <v>6.6349999999999998</v>
      </c>
      <c r="BD467" s="2" t="str">
        <f t="shared" si="209"/>
        <v>Same Var</v>
      </c>
      <c r="BE467" s="2">
        <f t="shared" si="210"/>
        <v>8.7581221283488293E-12</v>
      </c>
      <c r="BF467" s="2" t="str">
        <f t="shared" si="211"/>
        <v>NS</v>
      </c>
      <c r="BG467" s="2" t="str">
        <f t="shared" si="212"/>
        <v>NS</v>
      </c>
      <c r="BH467" s="2" t="str">
        <f t="shared" si="213"/>
        <v/>
      </c>
      <c r="BI467" s="2" t="str">
        <f t="shared" si="214"/>
        <v/>
      </c>
      <c r="BJ467" s="2" t="str">
        <f t="shared" si="215"/>
        <v/>
      </c>
    </row>
    <row r="468" spans="1:62" x14ac:dyDescent="0.2">
      <c r="A468" s="1" t="s">
        <v>926</v>
      </c>
      <c r="B468" s="27" t="s">
        <v>1050</v>
      </c>
      <c r="C468" s="28">
        <v>38546</v>
      </c>
      <c r="D468" s="7">
        <v>0.45833333333333331</v>
      </c>
      <c r="E468" s="1">
        <v>0.1</v>
      </c>
      <c r="F468" s="1" t="s">
        <v>57</v>
      </c>
      <c r="G468" s="1" t="s">
        <v>1053</v>
      </c>
      <c r="H468" s="27" t="s">
        <v>886</v>
      </c>
      <c r="I468" s="27" t="s">
        <v>712</v>
      </c>
      <c r="J468" s="27" t="s">
        <v>888</v>
      </c>
      <c r="K468" s="2">
        <v>0.75</v>
      </c>
      <c r="L468" s="2">
        <v>0.25</v>
      </c>
      <c r="M468" s="27">
        <v>927700</v>
      </c>
      <c r="N468" s="27">
        <v>871200</v>
      </c>
      <c r="O468" s="27">
        <v>893300</v>
      </c>
      <c r="P468" s="27">
        <v>805100</v>
      </c>
      <c r="Q468" s="29"/>
      <c r="R468" s="29"/>
      <c r="S468" s="29"/>
      <c r="T468" s="29"/>
      <c r="U468" s="29"/>
      <c r="V468" s="29"/>
      <c r="W468" s="29"/>
      <c r="X468" s="29"/>
      <c r="Y468" s="29"/>
      <c r="Z468" s="29"/>
      <c r="AA468" s="29"/>
      <c r="AB468" s="29"/>
      <c r="AC468" s="2">
        <f t="shared" si="189"/>
        <v>874325</v>
      </c>
      <c r="AD468" s="2">
        <f t="shared" si="190"/>
        <v>51674.647233112933</v>
      </c>
      <c r="AE468" s="2">
        <f t="shared" si="191"/>
        <v>4</v>
      </c>
      <c r="AF468" s="27">
        <v>4387800</v>
      </c>
      <c r="AG468" s="27">
        <v>3943700</v>
      </c>
      <c r="AH468" s="27">
        <v>4447500</v>
      </c>
      <c r="AI468" s="27">
        <v>4290900</v>
      </c>
      <c r="AJ468" s="2">
        <f t="shared" si="192"/>
        <v>4267475</v>
      </c>
      <c r="AK468" s="2">
        <f t="shared" si="193"/>
        <v>225289.5081889079</v>
      </c>
      <c r="AL468" s="2">
        <f t="shared" si="194"/>
        <v>4</v>
      </c>
      <c r="AM468" s="2">
        <f t="shared" si="195"/>
        <v>1.7067716845619128E+20</v>
      </c>
      <c r="AN468" s="2">
        <f t="shared" si="196"/>
        <v>5.3715893871489139E+19</v>
      </c>
      <c r="AO468" s="2">
        <f t="shared" si="197"/>
        <v>3</v>
      </c>
      <c r="AP468" s="2">
        <f t="shared" si="198"/>
        <v>31.598871262552045</v>
      </c>
      <c r="AQ468" s="2">
        <f t="shared" si="199"/>
        <v>0.76489232840434507</v>
      </c>
      <c r="AR468" s="3" t="str">
        <f t="shared" si="200"/>
        <v>Nontoxic</v>
      </c>
      <c r="AS468" s="2">
        <f t="shared" si="201"/>
        <v>488.08795356417806</v>
      </c>
      <c r="AT468" s="26" t="s">
        <v>884</v>
      </c>
      <c r="AU468" s="4" t="s">
        <v>666</v>
      </c>
      <c r="AV468" s="2">
        <f t="shared" si="202"/>
        <v>3</v>
      </c>
      <c r="AW468" s="2">
        <f t="shared" si="203"/>
        <v>3</v>
      </c>
      <c r="AX468" s="2">
        <f t="shared" si="204"/>
        <v>2670269166.666666</v>
      </c>
      <c r="AY468" s="2">
        <f t="shared" si="205"/>
        <v>50755362500</v>
      </c>
      <c r="AZ468" s="2">
        <f t="shared" si="206"/>
        <v>26712815833.333332</v>
      </c>
      <c r="BA468" s="2">
        <f t="shared" si="207"/>
        <v>1.1666666666666667</v>
      </c>
      <c r="BB468" s="2">
        <f t="shared" si="208"/>
        <v>4.2713751389828678</v>
      </c>
      <c r="BC468" s="2">
        <v>6.6349999999999998</v>
      </c>
      <c r="BD468" s="2" t="str">
        <f t="shared" si="209"/>
        <v>Same Var</v>
      </c>
      <c r="BE468" s="2">
        <f t="shared" si="210"/>
        <v>5.1738784553979395E-8</v>
      </c>
      <c r="BF468" s="2" t="str">
        <f t="shared" si="211"/>
        <v>NS</v>
      </c>
      <c r="BG468" s="2" t="str">
        <f t="shared" si="212"/>
        <v>NS</v>
      </c>
      <c r="BH468" s="2" t="str">
        <f t="shared" si="213"/>
        <v/>
      </c>
      <c r="BI468" s="2" t="str">
        <f t="shared" si="214"/>
        <v/>
      </c>
      <c r="BJ468" s="2" t="str">
        <f t="shared" si="215"/>
        <v/>
      </c>
    </row>
    <row r="469" spans="1:62" x14ac:dyDescent="0.2">
      <c r="A469" s="1" t="s">
        <v>926</v>
      </c>
      <c r="B469" s="27" t="s">
        <v>1050</v>
      </c>
      <c r="C469" s="28">
        <v>38546</v>
      </c>
      <c r="D469" s="7">
        <v>0.45833333333333331</v>
      </c>
      <c r="E469" s="1">
        <v>0.1</v>
      </c>
      <c r="F469" s="1" t="s">
        <v>57</v>
      </c>
      <c r="G469" s="1" t="s">
        <v>1053</v>
      </c>
      <c r="H469" s="27" t="s">
        <v>886</v>
      </c>
      <c r="I469" s="27" t="s">
        <v>887</v>
      </c>
      <c r="J469" s="27" t="s">
        <v>888</v>
      </c>
      <c r="K469" s="2">
        <v>0.75</v>
      </c>
      <c r="L469" s="2">
        <v>0.25</v>
      </c>
      <c r="M469" s="27">
        <v>927700</v>
      </c>
      <c r="N469" s="27">
        <v>871200</v>
      </c>
      <c r="O469" s="27">
        <v>893300</v>
      </c>
      <c r="P469" s="27">
        <v>805100</v>
      </c>
      <c r="Q469" s="29"/>
      <c r="R469" s="29"/>
      <c r="S469" s="29"/>
      <c r="T469" s="29"/>
      <c r="U469" s="29"/>
      <c r="V469" s="29"/>
      <c r="W469" s="29"/>
      <c r="X469" s="29"/>
      <c r="Y469" s="29"/>
      <c r="Z469" s="29"/>
      <c r="AA469" s="29"/>
      <c r="AB469" s="29"/>
      <c r="AC469" s="2">
        <f t="shared" si="189"/>
        <v>874325</v>
      </c>
      <c r="AD469" s="2">
        <f t="shared" si="190"/>
        <v>51674.647233112933</v>
      </c>
      <c r="AE469" s="2">
        <f t="shared" si="191"/>
        <v>4</v>
      </c>
      <c r="AF469" s="27">
        <v>4387800</v>
      </c>
      <c r="AG469" s="27">
        <v>3943700</v>
      </c>
      <c r="AH469" s="27">
        <v>4447500</v>
      </c>
      <c r="AI469" s="27">
        <v>4290900</v>
      </c>
      <c r="AJ469" s="2">
        <f t="shared" si="192"/>
        <v>4267475</v>
      </c>
      <c r="AK469" s="2">
        <f t="shared" si="193"/>
        <v>225289.5081889079</v>
      </c>
      <c r="AL469" s="2">
        <f t="shared" si="194"/>
        <v>4</v>
      </c>
      <c r="AM469" s="2">
        <f t="shared" si="195"/>
        <v>1.7067716845619128E+20</v>
      </c>
      <c r="AN469" s="2">
        <f t="shared" si="196"/>
        <v>5.3715893871489139E+19</v>
      </c>
      <c r="AO469" s="2">
        <f t="shared" si="197"/>
        <v>3</v>
      </c>
      <c r="AP469" s="2">
        <f t="shared" si="198"/>
        <v>31.598871262552045</v>
      </c>
      <c r="AQ469" s="2">
        <f t="shared" si="199"/>
        <v>0.76489232840434507</v>
      </c>
      <c r="AR469" s="3" t="str">
        <f t="shared" si="200"/>
        <v>Nontoxic</v>
      </c>
      <c r="AS469" s="2">
        <f t="shared" si="201"/>
        <v>488.08795356417806</v>
      </c>
      <c r="AT469" s="26" t="s">
        <v>884</v>
      </c>
      <c r="AU469" s="4" t="s">
        <v>666</v>
      </c>
      <c r="AV469" s="2">
        <f t="shared" si="202"/>
        <v>3</v>
      </c>
      <c r="AW469" s="2">
        <f t="shared" si="203"/>
        <v>3</v>
      </c>
      <c r="AX469" s="2">
        <f t="shared" si="204"/>
        <v>2670269166.666666</v>
      </c>
      <c r="AY469" s="2">
        <f t="shared" si="205"/>
        <v>50755362500</v>
      </c>
      <c r="AZ469" s="2">
        <f t="shared" si="206"/>
        <v>26712815833.333332</v>
      </c>
      <c r="BA469" s="2">
        <f t="shared" si="207"/>
        <v>1.1666666666666667</v>
      </c>
      <c r="BB469" s="2">
        <f t="shared" si="208"/>
        <v>4.2713751389828678</v>
      </c>
      <c r="BC469" s="2">
        <v>6.6349999999999998</v>
      </c>
      <c r="BD469" s="2" t="str">
        <f t="shared" si="209"/>
        <v>Same Var</v>
      </c>
      <c r="BE469" s="2">
        <f t="shared" si="210"/>
        <v>5.1738784553979395E-8</v>
      </c>
      <c r="BF469" s="2" t="str">
        <f t="shared" si="211"/>
        <v>NS</v>
      </c>
      <c r="BG469" s="2" t="str">
        <f t="shared" si="212"/>
        <v>NS</v>
      </c>
      <c r="BH469" s="2" t="str">
        <f t="shared" si="213"/>
        <v/>
      </c>
      <c r="BI469" s="2" t="str">
        <f t="shared" si="214"/>
        <v/>
      </c>
      <c r="BJ469" s="2" t="str">
        <f t="shared" si="215"/>
        <v/>
      </c>
    </row>
    <row r="470" spans="1:62" x14ac:dyDescent="0.2">
      <c r="A470" s="1" t="s">
        <v>926</v>
      </c>
      <c r="B470" s="27" t="s">
        <v>1060</v>
      </c>
      <c r="C470" s="28">
        <v>38546</v>
      </c>
      <c r="D470" s="7">
        <v>0.40277777777777779</v>
      </c>
      <c r="E470" s="1">
        <v>0.1</v>
      </c>
      <c r="F470" s="1" t="s">
        <v>57</v>
      </c>
      <c r="G470" s="1" t="s">
        <v>1053</v>
      </c>
      <c r="H470" s="27" t="s">
        <v>886</v>
      </c>
      <c r="I470" s="27" t="s">
        <v>712</v>
      </c>
      <c r="J470" s="27" t="s">
        <v>888</v>
      </c>
      <c r="K470" s="2">
        <v>0.75</v>
      </c>
      <c r="L470" s="2">
        <v>0.25</v>
      </c>
      <c r="M470" s="27">
        <v>927700</v>
      </c>
      <c r="N470" s="27">
        <v>871200</v>
      </c>
      <c r="O470" s="27">
        <v>893300</v>
      </c>
      <c r="P470" s="27">
        <v>805100</v>
      </c>
      <c r="Q470" s="29"/>
      <c r="R470" s="29"/>
      <c r="S470" s="29"/>
      <c r="T470" s="29"/>
      <c r="U470" s="29"/>
      <c r="V470" s="29"/>
      <c r="W470" s="29"/>
      <c r="X470" s="29"/>
      <c r="Y470" s="29"/>
      <c r="Z470" s="29"/>
      <c r="AA470" s="29"/>
      <c r="AB470" s="29"/>
      <c r="AC470" s="2">
        <f t="shared" si="189"/>
        <v>874325</v>
      </c>
      <c r="AD470" s="2">
        <f t="shared" si="190"/>
        <v>51674.647233112933</v>
      </c>
      <c r="AE470" s="2">
        <f t="shared" si="191"/>
        <v>4</v>
      </c>
      <c r="AF470" s="27">
        <v>5317400</v>
      </c>
      <c r="AG470" s="27">
        <v>4840600</v>
      </c>
      <c r="AH470" s="27">
        <v>4447000</v>
      </c>
      <c r="AI470" s="27">
        <v>5139000</v>
      </c>
      <c r="AJ470" s="2">
        <f t="shared" si="192"/>
        <v>4936000</v>
      </c>
      <c r="AK470" s="2">
        <f t="shared" si="193"/>
        <v>380743.62327774666</v>
      </c>
      <c r="AL470" s="2">
        <f t="shared" si="194"/>
        <v>4</v>
      </c>
      <c r="AM470" s="2">
        <f t="shared" si="195"/>
        <v>1.3407998019699482E+21</v>
      </c>
      <c r="AN470" s="2">
        <f t="shared" si="196"/>
        <v>4.3786067068106506E+20</v>
      </c>
      <c r="AO470" s="2">
        <f t="shared" si="197"/>
        <v>3</v>
      </c>
      <c r="AP470" s="2">
        <f t="shared" si="198"/>
        <v>22.368084041842376</v>
      </c>
      <c r="AQ470" s="2">
        <f t="shared" si="199"/>
        <v>0.76489232840434507</v>
      </c>
      <c r="AR470" s="3" t="str">
        <f t="shared" si="200"/>
        <v>Nontoxic</v>
      </c>
      <c r="AS470" s="2">
        <f t="shared" si="201"/>
        <v>564.54979555657224</v>
      </c>
      <c r="AT470" s="26" t="s">
        <v>884</v>
      </c>
      <c r="AU470" s="4" t="s">
        <v>666</v>
      </c>
      <c r="AV470" s="2">
        <f t="shared" si="202"/>
        <v>3</v>
      </c>
      <c r="AW470" s="2">
        <f t="shared" si="203"/>
        <v>3</v>
      </c>
      <c r="AX470" s="2">
        <f t="shared" si="204"/>
        <v>2670269166.666666</v>
      </c>
      <c r="AY470" s="2">
        <f t="shared" si="205"/>
        <v>144965706666.66669</v>
      </c>
      <c r="AZ470" s="2">
        <f t="shared" si="206"/>
        <v>73817987916.666672</v>
      </c>
      <c r="BA470" s="2">
        <f t="shared" si="207"/>
        <v>1.1666666666666667</v>
      </c>
      <c r="BB470" s="2">
        <f t="shared" si="208"/>
        <v>6.800215869545565</v>
      </c>
      <c r="BC470" s="2">
        <v>6.6349999999999998</v>
      </c>
      <c r="BD470" s="2" t="str">
        <f t="shared" si="209"/>
        <v>Sig Diff Var</v>
      </c>
      <c r="BE470" s="2">
        <f t="shared" si="210"/>
        <v>9.1413174986500469E-5</v>
      </c>
      <c r="BF470" s="2" t="str">
        <f t="shared" si="211"/>
        <v>NS</v>
      </c>
      <c r="BG470" s="2" t="str">
        <f t="shared" si="212"/>
        <v>NS</v>
      </c>
      <c r="BH470" s="2" t="str">
        <f t="shared" si="213"/>
        <v/>
      </c>
      <c r="BI470" s="2" t="str">
        <f t="shared" si="214"/>
        <v/>
      </c>
      <c r="BJ470" s="2" t="str">
        <f t="shared" si="215"/>
        <v/>
      </c>
    </row>
    <row r="471" spans="1:62" x14ac:dyDescent="0.2">
      <c r="A471" s="1" t="s">
        <v>926</v>
      </c>
      <c r="B471" s="27" t="s">
        <v>1060</v>
      </c>
      <c r="C471" s="28">
        <v>38546</v>
      </c>
      <c r="D471" s="7">
        <v>0.40277777777777779</v>
      </c>
      <c r="E471" s="1">
        <v>0.1</v>
      </c>
      <c r="F471" s="1" t="s">
        <v>57</v>
      </c>
      <c r="G471" s="1" t="s">
        <v>1053</v>
      </c>
      <c r="H471" s="27" t="s">
        <v>886</v>
      </c>
      <c r="I471" s="27" t="s">
        <v>887</v>
      </c>
      <c r="J471" s="27" t="s">
        <v>888</v>
      </c>
      <c r="K471" s="2">
        <v>0.75</v>
      </c>
      <c r="L471" s="2">
        <v>0.25</v>
      </c>
      <c r="M471" s="27">
        <v>927700</v>
      </c>
      <c r="N471" s="27">
        <v>871200</v>
      </c>
      <c r="O471" s="27">
        <v>893300</v>
      </c>
      <c r="P471" s="27">
        <v>805100</v>
      </c>
      <c r="Q471" s="29"/>
      <c r="R471" s="29"/>
      <c r="S471" s="29"/>
      <c r="T471" s="29"/>
      <c r="U471" s="29"/>
      <c r="V471" s="29"/>
      <c r="W471" s="29"/>
      <c r="X471" s="29"/>
      <c r="Y471" s="29"/>
      <c r="Z471" s="29"/>
      <c r="AA471" s="29"/>
      <c r="AB471" s="29"/>
      <c r="AC471" s="2">
        <f t="shared" si="189"/>
        <v>874325</v>
      </c>
      <c r="AD471" s="2">
        <f t="shared" si="190"/>
        <v>51674.647233112933</v>
      </c>
      <c r="AE471" s="2">
        <f t="shared" si="191"/>
        <v>4</v>
      </c>
      <c r="AF471" s="27">
        <v>5317400</v>
      </c>
      <c r="AG471" s="27">
        <v>4840600</v>
      </c>
      <c r="AH471" s="27">
        <v>4447000</v>
      </c>
      <c r="AI471" s="27">
        <v>5139000</v>
      </c>
      <c r="AJ471" s="2">
        <f t="shared" si="192"/>
        <v>4936000</v>
      </c>
      <c r="AK471" s="2">
        <f t="shared" si="193"/>
        <v>380743.62327774666</v>
      </c>
      <c r="AL471" s="2">
        <f t="shared" si="194"/>
        <v>4</v>
      </c>
      <c r="AM471" s="2">
        <f t="shared" si="195"/>
        <v>1.3407998019699482E+21</v>
      </c>
      <c r="AN471" s="2">
        <f t="shared" si="196"/>
        <v>4.3786067068106506E+20</v>
      </c>
      <c r="AO471" s="2">
        <f t="shared" si="197"/>
        <v>3</v>
      </c>
      <c r="AP471" s="2">
        <f t="shared" si="198"/>
        <v>22.368084041842376</v>
      </c>
      <c r="AQ471" s="2">
        <f t="shared" si="199"/>
        <v>0.76489232840434507</v>
      </c>
      <c r="AR471" s="3" t="str">
        <f t="shared" si="200"/>
        <v>Nontoxic</v>
      </c>
      <c r="AS471" s="2">
        <f t="shared" si="201"/>
        <v>564.54979555657224</v>
      </c>
      <c r="AT471" s="26" t="s">
        <v>884</v>
      </c>
      <c r="AU471" s="4" t="s">
        <v>666</v>
      </c>
      <c r="AV471" s="2">
        <f t="shared" si="202"/>
        <v>3</v>
      </c>
      <c r="AW471" s="2">
        <f t="shared" si="203"/>
        <v>3</v>
      </c>
      <c r="AX471" s="2">
        <f t="shared" si="204"/>
        <v>2670269166.666666</v>
      </c>
      <c r="AY471" s="2">
        <f t="shared" si="205"/>
        <v>144965706666.66669</v>
      </c>
      <c r="AZ471" s="2">
        <f t="shared" si="206"/>
        <v>73817987916.666672</v>
      </c>
      <c r="BA471" s="2">
        <f t="shared" si="207"/>
        <v>1.1666666666666667</v>
      </c>
      <c r="BB471" s="2">
        <f t="shared" si="208"/>
        <v>6.800215869545565</v>
      </c>
      <c r="BC471" s="2">
        <v>6.6349999999999998</v>
      </c>
      <c r="BD471" s="2" t="str">
        <f t="shared" si="209"/>
        <v>Sig Diff Var</v>
      </c>
      <c r="BE471" s="2">
        <f t="shared" si="210"/>
        <v>9.1413174986500469E-5</v>
      </c>
      <c r="BF471" s="2" t="str">
        <f t="shared" si="211"/>
        <v>NS</v>
      </c>
      <c r="BG471" s="2" t="str">
        <f t="shared" si="212"/>
        <v>NS</v>
      </c>
      <c r="BH471" s="2" t="str">
        <f t="shared" si="213"/>
        <v/>
      </c>
      <c r="BI471" s="2" t="str">
        <f t="shared" si="214"/>
        <v/>
      </c>
      <c r="BJ471" s="2" t="str">
        <f t="shared" si="215"/>
        <v/>
      </c>
    </row>
    <row r="472" spans="1:62" x14ac:dyDescent="0.2">
      <c r="A472" s="1" t="s">
        <v>926</v>
      </c>
      <c r="B472" s="27" t="s">
        <v>1063</v>
      </c>
      <c r="C472" s="28">
        <v>38546</v>
      </c>
      <c r="D472" s="7">
        <v>0.3888888888888889</v>
      </c>
      <c r="E472" s="1">
        <v>0.1</v>
      </c>
      <c r="F472" s="1" t="s">
        <v>57</v>
      </c>
      <c r="G472" s="1" t="s">
        <v>1053</v>
      </c>
      <c r="H472" s="27" t="s">
        <v>886</v>
      </c>
      <c r="I472" s="27" t="s">
        <v>712</v>
      </c>
      <c r="J472" s="27" t="s">
        <v>888</v>
      </c>
      <c r="K472" s="2">
        <v>0.75</v>
      </c>
      <c r="L472" s="2">
        <v>0.25</v>
      </c>
      <c r="M472" s="27">
        <v>927700</v>
      </c>
      <c r="N472" s="27">
        <v>871200</v>
      </c>
      <c r="O472" s="27">
        <v>893300</v>
      </c>
      <c r="P472" s="27">
        <v>805100</v>
      </c>
      <c r="Q472" s="29"/>
      <c r="R472" s="29"/>
      <c r="S472" s="29"/>
      <c r="T472" s="29"/>
      <c r="U472" s="29"/>
      <c r="V472" s="29"/>
      <c r="W472" s="29"/>
      <c r="X472" s="29"/>
      <c r="Y472" s="29"/>
      <c r="Z472" s="29"/>
      <c r="AA472" s="29"/>
      <c r="AB472" s="29"/>
      <c r="AC472" s="2">
        <f t="shared" si="189"/>
        <v>874325</v>
      </c>
      <c r="AD472" s="2">
        <f t="shared" si="190"/>
        <v>51674.647233112933</v>
      </c>
      <c r="AE472" s="2">
        <f t="shared" si="191"/>
        <v>4</v>
      </c>
      <c r="AF472" s="27">
        <v>4775500</v>
      </c>
      <c r="AG472" s="27">
        <v>5699500</v>
      </c>
      <c r="AH472" s="27">
        <v>4906700</v>
      </c>
      <c r="AI472" s="27">
        <v>5769800</v>
      </c>
      <c r="AJ472" s="2">
        <f t="shared" si="192"/>
        <v>5287875</v>
      </c>
      <c r="AK472" s="2">
        <f t="shared" si="193"/>
        <v>519457.84798512125</v>
      </c>
      <c r="AL472" s="2">
        <f t="shared" si="194"/>
        <v>4</v>
      </c>
      <c r="AM472" s="2">
        <f t="shared" si="195"/>
        <v>4.6015357465050428E+21</v>
      </c>
      <c r="AN472" s="2">
        <f t="shared" si="196"/>
        <v>1.5169576870837402E+21</v>
      </c>
      <c r="AO472" s="2">
        <f t="shared" si="197"/>
        <v>3</v>
      </c>
      <c r="AP472" s="2">
        <f t="shared" si="198"/>
        <v>17.785052701984487</v>
      </c>
      <c r="AQ472" s="2">
        <f t="shared" si="199"/>
        <v>0.76489232840434507</v>
      </c>
      <c r="AR472" s="3" t="str">
        <f t="shared" si="200"/>
        <v>Nontoxic</v>
      </c>
      <c r="AS472" s="2">
        <f t="shared" si="201"/>
        <v>604.79512766991684</v>
      </c>
      <c r="AT472" s="26" t="s">
        <v>884</v>
      </c>
      <c r="AU472" s="4" t="s">
        <v>666</v>
      </c>
      <c r="AV472" s="2">
        <f t="shared" si="202"/>
        <v>3</v>
      </c>
      <c r="AW472" s="2">
        <f t="shared" si="203"/>
        <v>3</v>
      </c>
      <c r="AX472" s="2">
        <f t="shared" si="204"/>
        <v>2670269166.666666</v>
      </c>
      <c r="AY472" s="2">
        <f t="shared" si="205"/>
        <v>269836455833.33334</v>
      </c>
      <c r="AZ472" s="2">
        <f t="shared" si="206"/>
        <v>136253362500</v>
      </c>
      <c r="BA472" s="2">
        <f t="shared" si="207"/>
        <v>1.1666666666666667</v>
      </c>
      <c r="BB472" s="2">
        <f t="shared" si="208"/>
        <v>8.3546662863048233</v>
      </c>
      <c r="BC472" s="2">
        <v>6.6349999999999998</v>
      </c>
      <c r="BD472" s="2" t="str">
        <f t="shared" si="209"/>
        <v>Sig Diff Var</v>
      </c>
      <c r="BE472" s="2">
        <f t="shared" si="210"/>
        <v>2.0093751025059231E-4</v>
      </c>
      <c r="BF472" s="2" t="str">
        <f t="shared" si="211"/>
        <v>NS</v>
      </c>
      <c r="BG472" s="2" t="str">
        <f t="shared" si="212"/>
        <v>NS</v>
      </c>
      <c r="BH472" s="2" t="str">
        <f t="shared" si="213"/>
        <v/>
      </c>
      <c r="BI472" s="2" t="str">
        <f t="shared" si="214"/>
        <v/>
      </c>
      <c r="BJ472" s="2" t="str">
        <f t="shared" si="215"/>
        <v/>
      </c>
    </row>
    <row r="473" spans="1:62" x14ac:dyDescent="0.2">
      <c r="A473" s="1" t="s">
        <v>926</v>
      </c>
      <c r="B473" s="27" t="s">
        <v>1063</v>
      </c>
      <c r="C473" s="28">
        <v>38546</v>
      </c>
      <c r="D473" s="7">
        <v>0.3888888888888889</v>
      </c>
      <c r="E473" s="1">
        <v>0.1</v>
      </c>
      <c r="F473" s="1" t="s">
        <v>57</v>
      </c>
      <c r="G473" s="1" t="s">
        <v>1053</v>
      </c>
      <c r="H473" s="27" t="s">
        <v>886</v>
      </c>
      <c r="I473" s="27" t="s">
        <v>887</v>
      </c>
      <c r="J473" s="27" t="s">
        <v>888</v>
      </c>
      <c r="K473" s="2">
        <v>0.75</v>
      </c>
      <c r="L473" s="2">
        <v>0.25</v>
      </c>
      <c r="M473" s="27">
        <v>927700</v>
      </c>
      <c r="N473" s="27">
        <v>871200</v>
      </c>
      <c r="O473" s="27">
        <v>893300</v>
      </c>
      <c r="P473" s="27">
        <v>805100</v>
      </c>
      <c r="Q473" s="29"/>
      <c r="R473" s="29"/>
      <c r="S473" s="29"/>
      <c r="T473" s="29"/>
      <c r="U473" s="29"/>
      <c r="V473" s="29"/>
      <c r="W473" s="29"/>
      <c r="X473" s="29"/>
      <c r="Y473" s="29"/>
      <c r="Z473" s="29"/>
      <c r="AA473" s="29"/>
      <c r="AB473" s="29"/>
      <c r="AC473" s="2">
        <f t="shared" si="189"/>
        <v>874325</v>
      </c>
      <c r="AD473" s="2">
        <f t="shared" si="190"/>
        <v>51674.647233112933</v>
      </c>
      <c r="AE473" s="2">
        <f t="shared" si="191"/>
        <v>4</v>
      </c>
      <c r="AF473" s="27">
        <v>4775500</v>
      </c>
      <c r="AG473" s="27">
        <v>5699500</v>
      </c>
      <c r="AH473" s="27">
        <v>4906700</v>
      </c>
      <c r="AI473" s="27">
        <v>5769800</v>
      </c>
      <c r="AJ473" s="2">
        <f t="shared" si="192"/>
        <v>5287875</v>
      </c>
      <c r="AK473" s="2">
        <f t="shared" si="193"/>
        <v>519457.84798512125</v>
      </c>
      <c r="AL473" s="2">
        <f t="shared" si="194"/>
        <v>4</v>
      </c>
      <c r="AM473" s="2">
        <f t="shared" si="195"/>
        <v>4.6015357465050428E+21</v>
      </c>
      <c r="AN473" s="2">
        <f t="shared" si="196"/>
        <v>1.5169576870837402E+21</v>
      </c>
      <c r="AO473" s="2">
        <f t="shared" si="197"/>
        <v>3</v>
      </c>
      <c r="AP473" s="2">
        <f t="shared" si="198"/>
        <v>17.785052701984487</v>
      </c>
      <c r="AQ473" s="2">
        <f t="shared" si="199"/>
        <v>0.76489232840434507</v>
      </c>
      <c r="AR473" s="3" t="str">
        <f t="shared" si="200"/>
        <v>Nontoxic</v>
      </c>
      <c r="AS473" s="2">
        <f t="shared" si="201"/>
        <v>604.79512766991684</v>
      </c>
      <c r="AT473" s="26" t="s">
        <v>884</v>
      </c>
      <c r="AU473" s="4" t="s">
        <v>666</v>
      </c>
      <c r="AV473" s="2">
        <f t="shared" si="202"/>
        <v>3</v>
      </c>
      <c r="AW473" s="2">
        <f t="shared" si="203"/>
        <v>3</v>
      </c>
      <c r="AX473" s="2">
        <f t="shared" si="204"/>
        <v>2670269166.666666</v>
      </c>
      <c r="AY473" s="2">
        <f t="shared" si="205"/>
        <v>269836455833.33334</v>
      </c>
      <c r="AZ473" s="2">
        <f t="shared" si="206"/>
        <v>136253362500</v>
      </c>
      <c r="BA473" s="2">
        <f t="shared" si="207"/>
        <v>1.1666666666666667</v>
      </c>
      <c r="BB473" s="2">
        <f t="shared" si="208"/>
        <v>8.3546662863048233</v>
      </c>
      <c r="BC473" s="2">
        <v>6.6349999999999998</v>
      </c>
      <c r="BD473" s="2" t="str">
        <f t="shared" si="209"/>
        <v>Sig Diff Var</v>
      </c>
      <c r="BE473" s="2">
        <f t="shared" si="210"/>
        <v>2.0093751025059231E-4</v>
      </c>
      <c r="BF473" s="2" t="str">
        <f t="shared" si="211"/>
        <v>NS</v>
      </c>
      <c r="BG473" s="2" t="str">
        <f t="shared" si="212"/>
        <v>NS</v>
      </c>
      <c r="BH473" s="2" t="str">
        <f t="shared" si="213"/>
        <v/>
      </c>
      <c r="BI473" s="2" t="str">
        <f t="shared" si="214"/>
        <v/>
      </c>
      <c r="BJ473" s="2" t="str">
        <f t="shared" si="215"/>
        <v/>
      </c>
    </row>
    <row r="474" spans="1:62" x14ac:dyDescent="0.2">
      <c r="A474" s="1" t="s">
        <v>926</v>
      </c>
      <c r="B474" s="27" t="s">
        <v>1064</v>
      </c>
      <c r="C474" s="28">
        <v>38546</v>
      </c>
      <c r="D474" s="7">
        <v>0.35416666666666669</v>
      </c>
      <c r="E474" s="1">
        <v>0.1</v>
      </c>
      <c r="F474" s="1" t="s">
        <v>57</v>
      </c>
      <c r="G474" s="1" t="s">
        <v>1053</v>
      </c>
      <c r="H474" s="27" t="s">
        <v>886</v>
      </c>
      <c r="I474" s="27" t="s">
        <v>712</v>
      </c>
      <c r="J474" s="27" t="s">
        <v>888</v>
      </c>
      <c r="K474" s="2">
        <v>0.75</v>
      </c>
      <c r="L474" s="2">
        <v>0.25</v>
      </c>
      <c r="M474" s="27">
        <v>927700</v>
      </c>
      <c r="N474" s="27">
        <v>871200</v>
      </c>
      <c r="O474" s="27">
        <v>893300</v>
      </c>
      <c r="P474" s="27">
        <v>805100</v>
      </c>
      <c r="Q474" s="29"/>
      <c r="R474" s="29"/>
      <c r="S474" s="29"/>
      <c r="T474" s="29"/>
      <c r="U474" s="29"/>
      <c r="V474" s="29"/>
      <c r="W474" s="29"/>
      <c r="X474" s="29"/>
      <c r="Y474" s="29"/>
      <c r="Z474" s="29"/>
      <c r="AA474" s="29"/>
      <c r="AB474" s="29"/>
      <c r="AC474" s="2">
        <f t="shared" si="189"/>
        <v>874325</v>
      </c>
      <c r="AD474" s="2">
        <f t="shared" si="190"/>
        <v>51674.647233112933</v>
      </c>
      <c r="AE474" s="2">
        <f t="shared" si="191"/>
        <v>4</v>
      </c>
      <c r="AF474" s="27">
        <v>4812200</v>
      </c>
      <c r="AG474" s="27">
        <v>4909100</v>
      </c>
      <c r="AH474" s="27">
        <v>5221600</v>
      </c>
      <c r="AI474" s="27">
        <v>5471700</v>
      </c>
      <c r="AJ474" s="2">
        <f t="shared" si="192"/>
        <v>5103650</v>
      </c>
      <c r="AK474" s="2">
        <f t="shared" si="193"/>
        <v>301200.82447872992</v>
      </c>
      <c r="AL474" s="2">
        <f t="shared" si="194"/>
        <v>4</v>
      </c>
      <c r="AM474" s="2">
        <f t="shared" si="195"/>
        <v>5.3157871030466865E+20</v>
      </c>
      <c r="AN474" s="2">
        <f t="shared" si="196"/>
        <v>1.7151512241407813E+20</v>
      </c>
      <c r="AO474" s="2">
        <f t="shared" si="197"/>
        <v>3</v>
      </c>
      <c r="AP474" s="2">
        <f t="shared" si="198"/>
        <v>29.29299180596546</v>
      </c>
      <c r="AQ474" s="2">
        <f t="shared" si="199"/>
        <v>0.76489232840434507</v>
      </c>
      <c r="AR474" s="3" t="str">
        <f t="shared" si="200"/>
        <v>Nontoxic</v>
      </c>
      <c r="AS474" s="2">
        <f t="shared" si="201"/>
        <v>583.72458753895864</v>
      </c>
      <c r="AT474" s="26" t="s">
        <v>884</v>
      </c>
      <c r="AU474" s="4" t="s">
        <v>666</v>
      </c>
      <c r="AV474" s="2">
        <f t="shared" si="202"/>
        <v>3</v>
      </c>
      <c r="AW474" s="2">
        <f t="shared" si="203"/>
        <v>3</v>
      </c>
      <c r="AX474" s="2">
        <f t="shared" si="204"/>
        <v>2670269166.666666</v>
      </c>
      <c r="AY474" s="2">
        <f t="shared" si="205"/>
        <v>90721936666.666672</v>
      </c>
      <c r="AZ474" s="2">
        <f t="shared" si="206"/>
        <v>46696102916.666664</v>
      </c>
      <c r="BA474" s="2">
        <f t="shared" si="207"/>
        <v>1.1666666666666667</v>
      </c>
      <c r="BB474" s="2">
        <f t="shared" si="208"/>
        <v>5.6503104619803981</v>
      </c>
      <c r="BC474" s="2">
        <v>6.6349999999999998</v>
      </c>
      <c r="BD474" s="2" t="str">
        <f t="shared" si="209"/>
        <v>Same Var</v>
      </c>
      <c r="BE474" s="2">
        <f t="shared" si="210"/>
        <v>7.3536823089186996E-8</v>
      </c>
      <c r="BF474" s="2" t="str">
        <f t="shared" si="211"/>
        <v>NS</v>
      </c>
      <c r="BG474" s="2" t="str">
        <f t="shared" si="212"/>
        <v>NS</v>
      </c>
      <c r="BH474" s="2" t="str">
        <f t="shared" si="213"/>
        <v/>
      </c>
      <c r="BI474" s="2" t="str">
        <f t="shared" si="214"/>
        <v/>
      </c>
      <c r="BJ474" s="2" t="str">
        <f t="shared" si="215"/>
        <v/>
      </c>
    </row>
    <row r="475" spans="1:62" x14ac:dyDescent="0.2">
      <c r="A475" s="1" t="s">
        <v>926</v>
      </c>
      <c r="B475" s="27" t="s">
        <v>1064</v>
      </c>
      <c r="C475" s="28">
        <v>38546</v>
      </c>
      <c r="D475" s="7">
        <v>0.35416666666666669</v>
      </c>
      <c r="E475" s="1">
        <v>0.1</v>
      </c>
      <c r="F475" s="1" t="s">
        <v>57</v>
      </c>
      <c r="G475" s="1" t="s">
        <v>1053</v>
      </c>
      <c r="H475" s="27" t="s">
        <v>886</v>
      </c>
      <c r="I475" s="27" t="s">
        <v>887</v>
      </c>
      <c r="J475" s="27" t="s">
        <v>888</v>
      </c>
      <c r="K475" s="2">
        <v>0.75</v>
      </c>
      <c r="L475" s="2">
        <v>0.25</v>
      </c>
      <c r="M475" s="27">
        <v>927700</v>
      </c>
      <c r="N475" s="27">
        <v>871200</v>
      </c>
      <c r="O475" s="27">
        <v>893300</v>
      </c>
      <c r="P475" s="27">
        <v>805100</v>
      </c>
      <c r="Q475" s="29"/>
      <c r="R475" s="29"/>
      <c r="S475" s="29"/>
      <c r="T475" s="29"/>
      <c r="U475" s="29"/>
      <c r="V475" s="29"/>
      <c r="W475" s="29"/>
      <c r="X475" s="29"/>
      <c r="Y475" s="29"/>
      <c r="Z475" s="29"/>
      <c r="AA475" s="29"/>
      <c r="AB475" s="29"/>
      <c r="AC475" s="2">
        <f t="shared" si="189"/>
        <v>874325</v>
      </c>
      <c r="AD475" s="2">
        <f t="shared" si="190"/>
        <v>51674.647233112933</v>
      </c>
      <c r="AE475" s="2">
        <f t="shared" si="191"/>
        <v>4</v>
      </c>
      <c r="AF475" s="27">
        <v>4812200</v>
      </c>
      <c r="AG475" s="27">
        <v>4909100</v>
      </c>
      <c r="AH475" s="27">
        <v>5221600</v>
      </c>
      <c r="AI475" s="27">
        <v>5471700</v>
      </c>
      <c r="AJ475" s="2">
        <f t="shared" si="192"/>
        <v>5103650</v>
      </c>
      <c r="AK475" s="2">
        <f t="shared" si="193"/>
        <v>301200.82447872992</v>
      </c>
      <c r="AL475" s="2">
        <f t="shared" si="194"/>
        <v>4</v>
      </c>
      <c r="AM475" s="2">
        <f t="shared" si="195"/>
        <v>5.3157871030466865E+20</v>
      </c>
      <c r="AN475" s="2">
        <f t="shared" si="196"/>
        <v>1.7151512241407813E+20</v>
      </c>
      <c r="AO475" s="2">
        <f t="shared" si="197"/>
        <v>3</v>
      </c>
      <c r="AP475" s="2">
        <f t="shared" si="198"/>
        <v>29.29299180596546</v>
      </c>
      <c r="AQ475" s="2">
        <f t="shared" si="199"/>
        <v>0.76489232840434507</v>
      </c>
      <c r="AR475" s="3" t="str">
        <f t="shared" si="200"/>
        <v>Nontoxic</v>
      </c>
      <c r="AS475" s="2">
        <f t="shared" si="201"/>
        <v>583.72458753895864</v>
      </c>
      <c r="AT475" s="26" t="s">
        <v>884</v>
      </c>
      <c r="AU475" s="4" t="s">
        <v>666</v>
      </c>
      <c r="AV475" s="2">
        <f t="shared" si="202"/>
        <v>3</v>
      </c>
      <c r="AW475" s="2">
        <f t="shared" si="203"/>
        <v>3</v>
      </c>
      <c r="AX475" s="2">
        <f t="shared" si="204"/>
        <v>2670269166.666666</v>
      </c>
      <c r="AY475" s="2">
        <f t="shared" si="205"/>
        <v>90721936666.666672</v>
      </c>
      <c r="AZ475" s="2">
        <f t="shared" si="206"/>
        <v>46696102916.666664</v>
      </c>
      <c r="BA475" s="2">
        <f t="shared" si="207"/>
        <v>1.1666666666666667</v>
      </c>
      <c r="BB475" s="2">
        <f t="shared" si="208"/>
        <v>5.6503104619803981</v>
      </c>
      <c r="BC475" s="2">
        <v>6.6349999999999998</v>
      </c>
      <c r="BD475" s="2" t="str">
        <f t="shared" si="209"/>
        <v>Same Var</v>
      </c>
      <c r="BE475" s="2">
        <f t="shared" si="210"/>
        <v>7.3536823089186996E-8</v>
      </c>
      <c r="BF475" s="2" t="str">
        <f t="shared" si="211"/>
        <v>NS</v>
      </c>
      <c r="BG475" s="2" t="str">
        <f t="shared" si="212"/>
        <v>NS</v>
      </c>
      <c r="BH475" s="2" t="str">
        <f t="shared" si="213"/>
        <v/>
      </c>
      <c r="BI475" s="2" t="str">
        <f t="shared" si="214"/>
        <v/>
      </c>
      <c r="BJ475" s="2" t="str">
        <f t="shared" si="215"/>
        <v/>
      </c>
    </row>
    <row r="476" spans="1:62" x14ac:dyDescent="0.2">
      <c r="A476" s="1" t="s">
        <v>926</v>
      </c>
      <c r="B476" s="27" t="s">
        <v>1066</v>
      </c>
      <c r="C476" s="28">
        <v>38546</v>
      </c>
      <c r="D476" s="7">
        <v>0.3263888888888889</v>
      </c>
      <c r="E476" s="1">
        <v>0.1</v>
      </c>
      <c r="F476" s="1" t="s">
        <v>57</v>
      </c>
      <c r="G476" s="1" t="s">
        <v>1053</v>
      </c>
      <c r="H476" s="27" t="s">
        <v>886</v>
      </c>
      <c r="I476" s="27" t="s">
        <v>712</v>
      </c>
      <c r="J476" s="27" t="s">
        <v>888</v>
      </c>
      <c r="K476" s="2">
        <v>0.75</v>
      </c>
      <c r="L476" s="2">
        <v>0.25</v>
      </c>
      <c r="M476" s="27">
        <v>927700</v>
      </c>
      <c r="N476" s="27">
        <v>871200</v>
      </c>
      <c r="O476" s="27">
        <v>893300</v>
      </c>
      <c r="P476" s="27">
        <v>805100</v>
      </c>
      <c r="Q476" s="29"/>
      <c r="R476" s="29"/>
      <c r="S476" s="29"/>
      <c r="T476" s="29"/>
      <c r="U476" s="29"/>
      <c r="V476" s="29"/>
      <c r="W476" s="29"/>
      <c r="X476" s="29"/>
      <c r="Y476" s="29"/>
      <c r="Z476" s="29"/>
      <c r="AA476" s="29"/>
      <c r="AB476" s="29"/>
      <c r="AC476" s="2">
        <f t="shared" si="189"/>
        <v>874325</v>
      </c>
      <c r="AD476" s="2">
        <f t="shared" si="190"/>
        <v>51674.647233112933</v>
      </c>
      <c r="AE476" s="2">
        <f t="shared" si="191"/>
        <v>4</v>
      </c>
      <c r="AF476" s="27">
        <v>4062900</v>
      </c>
      <c r="AG476" s="27">
        <v>4858700</v>
      </c>
      <c r="AH476" s="27">
        <v>4511200</v>
      </c>
      <c r="AI476" s="27">
        <v>3850700</v>
      </c>
      <c r="AJ476" s="2">
        <f t="shared" si="192"/>
        <v>4320875</v>
      </c>
      <c r="AK476" s="2">
        <f t="shared" si="193"/>
        <v>452067.46085807442</v>
      </c>
      <c r="AL476" s="2">
        <f t="shared" si="194"/>
        <v>4</v>
      </c>
      <c r="AM476" s="2">
        <f t="shared" si="195"/>
        <v>2.6488267563062196E+21</v>
      </c>
      <c r="AN476" s="2">
        <f t="shared" si="196"/>
        <v>8.701521850086844E+20</v>
      </c>
      <c r="AO476" s="2">
        <f t="shared" si="197"/>
        <v>3</v>
      </c>
      <c r="AP476" s="2">
        <f t="shared" si="198"/>
        <v>16.155713497707428</v>
      </c>
      <c r="AQ476" s="2">
        <f t="shared" si="199"/>
        <v>0.76489232840434507</v>
      </c>
      <c r="AR476" s="3" t="str">
        <f t="shared" si="200"/>
        <v>Nontoxic</v>
      </c>
      <c r="AS476" s="2">
        <f t="shared" si="201"/>
        <v>494.19552226002918</v>
      </c>
      <c r="AT476" s="26" t="s">
        <v>884</v>
      </c>
      <c r="AU476" s="4" t="s">
        <v>666</v>
      </c>
      <c r="AV476" s="2">
        <f t="shared" si="202"/>
        <v>3</v>
      </c>
      <c r="AW476" s="2">
        <f t="shared" si="203"/>
        <v>3</v>
      </c>
      <c r="AX476" s="2">
        <f t="shared" si="204"/>
        <v>2670269166.666666</v>
      </c>
      <c r="AY476" s="2">
        <f t="shared" si="205"/>
        <v>204364989166.66666</v>
      </c>
      <c r="AZ476" s="2">
        <f t="shared" si="206"/>
        <v>103517629166.66667</v>
      </c>
      <c r="BA476" s="2">
        <f t="shared" si="207"/>
        <v>1.1666666666666667</v>
      </c>
      <c r="BB476" s="2">
        <f t="shared" si="208"/>
        <v>7.6561637657901054</v>
      </c>
      <c r="BC476" s="2">
        <v>6.6349999999999998</v>
      </c>
      <c r="BD476" s="2" t="str">
        <f t="shared" si="209"/>
        <v>Sig Diff Var</v>
      </c>
      <c r="BE476" s="2">
        <f t="shared" si="210"/>
        <v>2.7089664650661134E-4</v>
      </c>
      <c r="BF476" s="2" t="str">
        <f t="shared" si="211"/>
        <v>NS</v>
      </c>
      <c r="BG476" s="2" t="str">
        <f t="shared" si="212"/>
        <v>NS</v>
      </c>
      <c r="BH476" s="2" t="str">
        <f t="shared" si="213"/>
        <v/>
      </c>
      <c r="BI476" s="2" t="str">
        <f t="shared" si="214"/>
        <v/>
      </c>
      <c r="BJ476" s="2" t="str">
        <f t="shared" si="215"/>
        <v/>
      </c>
    </row>
    <row r="477" spans="1:62" x14ac:dyDescent="0.2">
      <c r="A477" s="1" t="s">
        <v>926</v>
      </c>
      <c r="B477" s="27" t="s">
        <v>1066</v>
      </c>
      <c r="C477" s="28">
        <v>38546</v>
      </c>
      <c r="D477" s="7">
        <v>0.3263888888888889</v>
      </c>
      <c r="E477" s="1">
        <v>0.1</v>
      </c>
      <c r="F477" s="1" t="s">
        <v>57</v>
      </c>
      <c r="G477" s="1" t="s">
        <v>1053</v>
      </c>
      <c r="H477" s="27" t="s">
        <v>886</v>
      </c>
      <c r="I477" s="27" t="s">
        <v>887</v>
      </c>
      <c r="J477" s="27" t="s">
        <v>888</v>
      </c>
      <c r="K477" s="2">
        <v>0.75</v>
      </c>
      <c r="L477" s="2">
        <v>0.25</v>
      </c>
      <c r="M477" s="27">
        <v>927700</v>
      </c>
      <c r="N477" s="27">
        <v>871200</v>
      </c>
      <c r="O477" s="27">
        <v>893300</v>
      </c>
      <c r="P477" s="27">
        <v>805100</v>
      </c>
      <c r="Q477" s="29"/>
      <c r="R477" s="29"/>
      <c r="S477" s="29"/>
      <c r="T477" s="29"/>
      <c r="U477" s="29"/>
      <c r="V477" s="29"/>
      <c r="W477" s="29"/>
      <c r="X477" s="29"/>
      <c r="Y477" s="29"/>
      <c r="Z477" s="29"/>
      <c r="AA477" s="29"/>
      <c r="AB477" s="29"/>
      <c r="AC477" s="2">
        <f t="shared" si="189"/>
        <v>874325</v>
      </c>
      <c r="AD477" s="2">
        <f t="shared" si="190"/>
        <v>51674.647233112933</v>
      </c>
      <c r="AE477" s="2">
        <f t="shared" si="191"/>
        <v>4</v>
      </c>
      <c r="AF477" s="27">
        <v>4062900</v>
      </c>
      <c r="AG477" s="27">
        <v>4858700</v>
      </c>
      <c r="AH477" s="27">
        <v>4511200</v>
      </c>
      <c r="AI477" s="27">
        <v>3850700</v>
      </c>
      <c r="AJ477" s="2">
        <f t="shared" si="192"/>
        <v>4320875</v>
      </c>
      <c r="AK477" s="2">
        <f t="shared" si="193"/>
        <v>452067.46085807442</v>
      </c>
      <c r="AL477" s="2">
        <f t="shared" si="194"/>
        <v>4</v>
      </c>
      <c r="AM477" s="2">
        <f t="shared" si="195"/>
        <v>2.6488267563062196E+21</v>
      </c>
      <c r="AN477" s="2">
        <f t="shared" si="196"/>
        <v>8.701521850086844E+20</v>
      </c>
      <c r="AO477" s="2">
        <f t="shared" si="197"/>
        <v>3</v>
      </c>
      <c r="AP477" s="2">
        <f t="shared" si="198"/>
        <v>16.155713497707428</v>
      </c>
      <c r="AQ477" s="2">
        <f t="shared" si="199"/>
        <v>0.76489232840434507</v>
      </c>
      <c r="AR477" s="3" t="str">
        <f t="shared" si="200"/>
        <v>Nontoxic</v>
      </c>
      <c r="AS477" s="2">
        <f t="shared" si="201"/>
        <v>494.19552226002918</v>
      </c>
      <c r="AT477" s="26" t="s">
        <v>884</v>
      </c>
      <c r="AU477" s="4" t="s">
        <v>666</v>
      </c>
      <c r="AV477" s="2">
        <f t="shared" si="202"/>
        <v>3</v>
      </c>
      <c r="AW477" s="2">
        <f t="shared" si="203"/>
        <v>3</v>
      </c>
      <c r="AX477" s="2">
        <f t="shared" si="204"/>
        <v>2670269166.666666</v>
      </c>
      <c r="AY477" s="2">
        <f t="shared" si="205"/>
        <v>204364989166.66666</v>
      </c>
      <c r="AZ477" s="2">
        <f t="shared" si="206"/>
        <v>103517629166.66667</v>
      </c>
      <c r="BA477" s="2">
        <f t="shared" si="207"/>
        <v>1.1666666666666667</v>
      </c>
      <c r="BB477" s="2">
        <f t="shared" si="208"/>
        <v>7.6561637657901054</v>
      </c>
      <c r="BC477" s="2">
        <v>6.6349999999999998</v>
      </c>
      <c r="BD477" s="2" t="str">
        <f t="shared" si="209"/>
        <v>Sig Diff Var</v>
      </c>
      <c r="BE477" s="2">
        <f t="shared" si="210"/>
        <v>2.7089664650661134E-4</v>
      </c>
      <c r="BF477" s="2" t="str">
        <f t="shared" si="211"/>
        <v>NS</v>
      </c>
      <c r="BG477" s="2" t="str">
        <f t="shared" si="212"/>
        <v>NS</v>
      </c>
      <c r="BH477" s="2" t="str">
        <f t="shared" si="213"/>
        <v/>
      </c>
      <c r="BI477" s="2" t="str">
        <f t="shared" si="214"/>
        <v/>
      </c>
      <c r="BJ477" s="2" t="str">
        <f t="shared" si="215"/>
        <v/>
      </c>
    </row>
    <row r="478" spans="1:62" x14ac:dyDescent="0.2">
      <c r="A478" s="1" t="s">
        <v>142</v>
      </c>
      <c r="B478" s="27" t="s">
        <v>482</v>
      </c>
      <c r="C478" s="28">
        <v>38771</v>
      </c>
      <c r="D478" s="7">
        <v>0.4826388888888889</v>
      </c>
      <c r="E478" s="1">
        <v>0.1</v>
      </c>
      <c r="F478" s="1" t="s">
        <v>57</v>
      </c>
      <c r="G478" s="1" t="s">
        <v>1103</v>
      </c>
      <c r="H478" s="27" t="s">
        <v>886</v>
      </c>
      <c r="I478" s="27" t="s">
        <v>887</v>
      </c>
      <c r="J478" s="27" t="s">
        <v>888</v>
      </c>
      <c r="K478" s="2">
        <v>0.75</v>
      </c>
      <c r="L478" s="2">
        <v>0.25</v>
      </c>
      <c r="M478" s="27">
        <v>2480000</v>
      </c>
      <c r="N478" s="27">
        <v>2390000</v>
      </c>
      <c r="O478" s="27">
        <v>2480000</v>
      </c>
      <c r="P478" s="29"/>
      <c r="Q478" s="29"/>
      <c r="R478" s="29"/>
      <c r="S478" s="29"/>
      <c r="T478" s="29"/>
      <c r="U478" s="29"/>
      <c r="V478" s="29"/>
      <c r="W478" s="29"/>
      <c r="X478" s="29"/>
      <c r="Y478" s="29"/>
      <c r="Z478" s="29"/>
      <c r="AA478" s="29"/>
      <c r="AB478" s="29"/>
      <c r="AC478" s="2">
        <f t="shared" si="189"/>
        <v>2450000</v>
      </c>
      <c r="AD478" s="2">
        <f t="shared" si="190"/>
        <v>51961.524227066322</v>
      </c>
      <c r="AE478" s="2">
        <f t="shared" si="191"/>
        <v>3</v>
      </c>
      <c r="AF478" s="27">
        <v>3420000</v>
      </c>
      <c r="AG478" s="27">
        <v>3360000</v>
      </c>
      <c r="AH478" s="27">
        <v>3380000</v>
      </c>
      <c r="AI478" s="29"/>
      <c r="AJ478" s="2">
        <f t="shared" si="192"/>
        <v>3386666.6666666665</v>
      </c>
      <c r="AK478" s="2">
        <f t="shared" si="193"/>
        <v>30550.50463303893</v>
      </c>
      <c r="AL478" s="2">
        <f t="shared" si="194"/>
        <v>3</v>
      </c>
      <c r="AM478" s="2">
        <f t="shared" si="195"/>
        <v>6.6807918595679027E+17</v>
      </c>
      <c r="AN478" s="2">
        <f t="shared" si="196"/>
        <v>1.7653959297839507E+17</v>
      </c>
      <c r="AO478" s="2">
        <f t="shared" si="197"/>
        <v>4</v>
      </c>
      <c r="AP478" s="2">
        <f t="shared" si="198"/>
        <v>54.186507269738811</v>
      </c>
      <c r="AQ478" s="2">
        <f t="shared" si="199"/>
        <v>0.74069708411268287</v>
      </c>
      <c r="AR478" s="3" t="str">
        <f t="shared" si="200"/>
        <v>Nontoxic</v>
      </c>
      <c r="AS478" s="2">
        <f t="shared" si="201"/>
        <v>138.23129251700678</v>
      </c>
      <c r="AT478" s="26" t="s">
        <v>884</v>
      </c>
      <c r="AU478" s="4" t="s">
        <v>666</v>
      </c>
      <c r="AV478" s="2">
        <f t="shared" si="202"/>
        <v>2</v>
      </c>
      <c r="AW478" s="2">
        <f t="shared" si="203"/>
        <v>2</v>
      </c>
      <c r="AX478" s="2">
        <f t="shared" si="204"/>
        <v>2700000000.0000005</v>
      </c>
      <c r="AY478" s="2">
        <f t="shared" si="205"/>
        <v>933333333.33333313</v>
      </c>
      <c r="AZ478" s="2">
        <f t="shared" si="206"/>
        <v>1816666666.6666667</v>
      </c>
      <c r="BA478" s="2">
        <f t="shared" si="207"/>
        <v>1.25</v>
      </c>
      <c r="BB478" s="2">
        <f t="shared" si="208"/>
        <v>0.43159638158521146</v>
      </c>
      <c r="BC478" s="2">
        <v>6.6349999999999998</v>
      </c>
      <c r="BD478" s="2" t="str">
        <f t="shared" si="209"/>
        <v>Same Var</v>
      </c>
      <c r="BE478" s="2">
        <f t="shared" si="210"/>
        <v>5.6645153538104172E-6</v>
      </c>
      <c r="BF478" s="2" t="str">
        <f t="shared" si="211"/>
        <v>NS</v>
      </c>
      <c r="BG478" s="2" t="str">
        <f t="shared" si="212"/>
        <v>NS</v>
      </c>
      <c r="BH478" s="2" t="str">
        <f t="shared" si="213"/>
        <v/>
      </c>
      <c r="BI478" s="2" t="str">
        <f t="shared" si="214"/>
        <v/>
      </c>
      <c r="BJ478" s="2" t="str">
        <f t="shared" si="215"/>
        <v/>
      </c>
    </row>
    <row r="479" spans="1:62" x14ac:dyDescent="0.2">
      <c r="A479" s="1" t="s">
        <v>142</v>
      </c>
      <c r="B479" s="27" t="s">
        <v>504</v>
      </c>
      <c r="C479" s="28">
        <v>38771</v>
      </c>
      <c r="D479" s="7">
        <v>0.34652777777777777</v>
      </c>
      <c r="E479" s="1">
        <v>0.1</v>
      </c>
      <c r="F479" s="1" t="s">
        <v>57</v>
      </c>
      <c r="G479" s="1" t="s">
        <v>1103</v>
      </c>
      <c r="H479" s="27" t="s">
        <v>886</v>
      </c>
      <c r="I479" s="27" t="s">
        <v>887</v>
      </c>
      <c r="J479" s="27" t="s">
        <v>888</v>
      </c>
      <c r="K479" s="2">
        <v>0.75</v>
      </c>
      <c r="L479" s="2">
        <v>0.25</v>
      </c>
      <c r="M479" s="27">
        <v>2480000</v>
      </c>
      <c r="N479" s="27">
        <v>2390000</v>
      </c>
      <c r="O479" s="27">
        <v>2480000</v>
      </c>
      <c r="P479" s="29"/>
      <c r="Q479" s="29"/>
      <c r="R479" s="29"/>
      <c r="S479" s="29"/>
      <c r="T479" s="29"/>
      <c r="U479" s="29"/>
      <c r="V479" s="29"/>
      <c r="W479" s="29"/>
      <c r="X479" s="29"/>
      <c r="Y479" s="29"/>
      <c r="Z479" s="29"/>
      <c r="AA479" s="29"/>
      <c r="AB479" s="29"/>
      <c r="AC479" s="2">
        <f t="shared" si="189"/>
        <v>2450000</v>
      </c>
      <c r="AD479" s="2">
        <f t="shared" si="190"/>
        <v>51961.524227066322</v>
      </c>
      <c r="AE479" s="2">
        <f t="shared" si="191"/>
        <v>3</v>
      </c>
      <c r="AF479" s="27">
        <v>3570000</v>
      </c>
      <c r="AG479" s="27">
        <v>3840000</v>
      </c>
      <c r="AH479" s="27">
        <v>3710000</v>
      </c>
      <c r="AI479" s="29"/>
      <c r="AJ479" s="2">
        <f t="shared" si="192"/>
        <v>3706666.6666666665</v>
      </c>
      <c r="AK479" s="2">
        <f t="shared" si="193"/>
        <v>135030.86067019397</v>
      </c>
      <c r="AL479" s="2">
        <f t="shared" si="194"/>
        <v>3</v>
      </c>
      <c r="AM479" s="2">
        <f t="shared" si="195"/>
        <v>4.3349421778549391E+19</v>
      </c>
      <c r="AN479" s="2">
        <f t="shared" si="196"/>
        <v>1.8597835889274696E+19</v>
      </c>
      <c r="AO479" s="2">
        <f t="shared" si="197"/>
        <v>2</v>
      </c>
      <c r="AP479" s="2">
        <f t="shared" si="198"/>
        <v>23.035741708381526</v>
      </c>
      <c r="AQ479" s="2">
        <f t="shared" si="199"/>
        <v>0.81649658092772592</v>
      </c>
      <c r="AR479" s="3" t="str">
        <f t="shared" si="200"/>
        <v>Nontoxic</v>
      </c>
      <c r="AS479" s="2">
        <f t="shared" si="201"/>
        <v>151.29251700680271</v>
      </c>
      <c r="AT479" s="26" t="s">
        <v>884</v>
      </c>
      <c r="AU479" s="4" t="s">
        <v>666</v>
      </c>
      <c r="AV479" s="2">
        <f t="shared" si="202"/>
        <v>2</v>
      </c>
      <c r="AW479" s="2">
        <f t="shared" si="203"/>
        <v>2</v>
      </c>
      <c r="AX479" s="2">
        <f t="shared" si="204"/>
        <v>2700000000.0000005</v>
      </c>
      <c r="AY479" s="2">
        <f t="shared" si="205"/>
        <v>18233333333.333336</v>
      </c>
      <c r="AZ479" s="2">
        <f t="shared" si="206"/>
        <v>10466666666.666668</v>
      </c>
      <c r="BA479" s="2">
        <f t="shared" si="207"/>
        <v>1.25</v>
      </c>
      <c r="BB479" s="2">
        <f t="shared" si="208"/>
        <v>1.2798208235553261</v>
      </c>
      <c r="BC479" s="2">
        <v>6.6349999999999998</v>
      </c>
      <c r="BD479" s="2" t="str">
        <f t="shared" si="209"/>
        <v>Same Var</v>
      </c>
      <c r="BE479" s="2">
        <f t="shared" si="210"/>
        <v>5.6883893815883589E-5</v>
      </c>
      <c r="BF479" s="2" t="str">
        <f t="shared" si="211"/>
        <v>NS</v>
      </c>
      <c r="BG479" s="2" t="str">
        <f t="shared" si="212"/>
        <v>NS</v>
      </c>
      <c r="BH479" s="2" t="str">
        <f t="shared" si="213"/>
        <v/>
      </c>
      <c r="BI479" s="2" t="str">
        <f t="shared" si="214"/>
        <v/>
      </c>
      <c r="BJ479" s="2" t="str">
        <f t="shared" si="215"/>
        <v/>
      </c>
    </row>
    <row r="480" spans="1:62" x14ac:dyDescent="0.2">
      <c r="A480" s="1" t="s">
        <v>142</v>
      </c>
      <c r="B480" s="27" t="s">
        <v>516</v>
      </c>
      <c r="C480" s="28">
        <v>38771</v>
      </c>
      <c r="D480" s="7">
        <v>0.56666666666666665</v>
      </c>
      <c r="E480" s="1">
        <v>0.1</v>
      </c>
      <c r="F480" s="1" t="s">
        <v>57</v>
      </c>
      <c r="G480" s="1" t="s">
        <v>1103</v>
      </c>
      <c r="H480" s="27" t="s">
        <v>886</v>
      </c>
      <c r="I480" s="27" t="s">
        <v>887</v>
      </c>
      <c r="J480" s="27" t="s">
        <v>888</v>
      </c>
      <c r="K480" s="2">
        <v>0.75</v>
      </c>
      <c r="L480" s="2">
        <v>0.25</v>
      </c>
      <c r="M480" s="27">
        <v>2480000</v>
      </c>
      <c r="N480" s="27">
        <v>2390000</v>
      </c>
      <c r="O480" s="27">
        <v>2480000</v>
      </c>
      <c r="P480" s="29"/>
      <c r="Q480" s="29"/>
      <c r="R480" s="29"/>
      <c r="S480" s="29"/>
      <c r="T480" s="29"/>
      <c r="U480" s="29"/>
      <c r="V480" s="29"/>
      <c r="W480" s="29"/>
      <c r="X480" s="29"/>
      <c r="Y480" s="29"/>
      <c r="Z480" s="29"/>
      <c r="AA480" s="29"/>
      <c r="AB480" s="29"/>
      <c r="AC480" s="2">
        <f t="shared" si="189"/>
        <v>2450000</v>
      </c>
      <c r="AD480" s="2">
        <f t="shared" si="190"/>
        <v>51961.524227066322</v>
      </c>
      <c r="AE480" s="2">
        <f t="shared" si="191"/>
        <v>3</v>
      </c>
      <c r="AF480" s="27">
        <v>2990000</v>
      </c>
      <c r="AG480" s="27">
        <v>3030000</v>
      </c>
      <c r="AH480" s="27">
        <v>3070000</v>
      </c>
      <c r="AI480" s="29"/>
      <c r="AJ480" s="2">
        <f t="shared" si="192"/>
        <v>3030000</v>
      </c>
      <c r="AK480" s="2">
        <f t="shared" si="193"/>
        <v>40000</v>
      </c>
      <c r="AL480" s="2">
        <f t="shared" si="194"/>
        <v>3</v>
      </c>
      <c r="AM480" s="2">
        <f t="shared" si="195"/>
        <v>1.0807335069444445E+18</v>
      </c>
      <c r="AN480" s="2">
        <f t="shared" si="196"/>
        <v>2.7036675347222224E+17</v>
      </c>
      <c r="AO480" s="2">
        <f t="shared" si="197"/>
        <v>4</v>
      </c>
      <c r="AP480" s="2">
        <f t="shared" si="198"/>
        <v>36.98526489886585</v>
      </c>
      <c r="AQ480" s="2">
        <f t="shared" si="199"/>
        <v>0.74069708411268287</v>
      </c>
      <c r="AR480" s="3" t="str">
        <f t="shared" si="200"/>
        <v>Nontoxic</v>
      </c>
      <c r="AS480" s="2">
        <f t="shared" si="201"/>
        <v>123.67346938775509</v>
      </c>
      <c r="AT480" s="26" t="s">
        <v>884</v>
      </c>
      <c r="AU480" s="4" t="s">
        <v>666</v>
      </c>
      <c r="AV480" s="2">
        <f t="shared" si="202"/>
        <v>2</v>
      </c>
      <c r="AW480" s="2">
        <f t="shared" si="203"/>
        <v>2</v>
      </c>
      <c r="AX480" s="2">
        <f t="shared" si="204"/>
        <v>2700000000.0000005</v>
      </c>
      <c r="AY480" s="2">
        <f t="shared" si="205"/>
        <v>1600000000</v>
      </c>
      <c r="AZ480" s="2">
        <f t="shared" si="206"/>
        <v>2150000000</v>
      </c>
      <c r="BA480" s="2">
        <f t="shared" si="207"/>
        <v>1.25</v>
      </c>
      <c r="BB480" s="2">
        <f t="shared" si="208"/>
        <v>0.10828845123699012</v>
      </c>
      <c r="BC480" s="2">
        <v>6.6349999999999998</v>
      </c>
      <c r="BD480" s="2" t="str">
        <f t="shared" si="209"/>
        <v>Same Var</v>
      </c>
      <c r="BE480" s="2">
        <f t="shared" si="210"/>
        <v>5.2950130695310483E-5</v>
      </c>
      <c r="BF480" s="2" t="str">
        <f t="shared" si="211"/>
        <v>NS</v>
      </c>
      <c r="BG480" s="2" t="str">
        <f t="shared" si="212"/>
        <v>NS</v>
      </c>
      <c r="BH480" s="2" t="str">
        <f t="shared" si="213"/>
        <v/>
      </c>
      <c r="BI480" s="2" t="str">
        <f t="shared" si="214"/>
        <v/>
      </c>
      <c r="BJ480" s="2" t="str">
        <f t="shared" si="215"/>
        <v/>
      </c>
    </row>
    <row r="481" spans="1:62" x14ac:dyDescent="0.2">
      <c r="A481" s="1" t="s">
        <v>142</v>
      </c>
      <c r="B481" s="27" t="s">
        <v>529</v>
      </c>
      <c r="C481" s="28">
        <v>38771</v>
      </c>
      <c r="D481" s="7">
        <v>0.50277777777777777</v>
      </c>
      <c r="E481" s="1">
        <v>0.1</v>
      </c>
      <c r="F481" s="1" t="s">
        <v>57</v>
      </c>
      <c r="G481" s="1" t="s">
        <v>1103</v>
      </c>
      <c r="H481" s="27" t="s">
        <v>886</v>
      </c>
      <c r="I481" s="27" t="s">
        <v>887</v>
      </c>
      <c r="J481" s="27" t="s">
        <v>888</v>
      </c>
      <c r="K481" s="2">
        <v>0.75</v>
      </c>
      <c r="L481" s="2">
        <v>0.25</v>
      </c>
      <c r="M481" s="27">
        <v>2480000</v>
      </c>
      <c r="N481" s="27">
        <v>2390000</v>
      </c>
      <c r="O481" s="27">
        <v>2480000</v>
      </c>
      <c r="P481" s="29"/>
      <c r="Q481" s="29"/>
      <c r="R481" s="29"/>
      <c r="S481" s="29"/>
      <c r="T481" s="29"/>
      <c r="U481" s="29"/>
      <c r="V481" s="29"/>
      <c r="W481" s="29"/>
      <c r="X481" s="29"/>
      <c r="Y481" s="29"/>
      <c r="Z481" s="29"/>
      <c r="AA481" s="29"/>
      <c r="AB481" s="29"/>
      <c r="AC481" s="2">
        <f t="shared" si="189"/>
        <v>2450000</v>
      </c>
      <c r="AD481" s="2">
        <f t="shared" si="190"/>
        <v>51961.524227066322</v>
      </c>
      <c r="AE481" s="2">
        <f t="shared" si="191"/>
        <v>3</v>
      </c>
      <c r="AF481" s="27">
        <v>3360000</v>
      </c>
      <c r="AG481" s="27">
        <v>3630000</v>
      </c>
      <c r="AH481" s="27">
        <v>3690000</v>
      </c>
      <c r="AI481" s="29"/>
      <c r="AJ481" s="2">
        <f t="shared" si="192"/>
        <v>3560000</v>
      </c>
      <c r="AK481" s="2">
        <f t="shared" si="193"/>
        <v>175783.95831246945</v>
      </c>
      <c r="AL481" s="2">
        <f t="shared" si="194"/>
        <v>3</v>
      </c>
      <c r="AM481" s="2">
        <f t="shared" si="195"/>
        <v>1.1677503906249995E+20</v>
      </c>
      <c r="AN481" s="2">
        <f t="shared" si="196"/>
        <v>5.3173144531249988E+19</v>
      </c>
      <c r="AO481" s="2">
        <f t="shared" si="197"/>
        <v>2</v>
      </c>
      <c r="AP481" s="2">
        <f t="shared" si="198"/>
        <v>16.569970119901729</v>
      </c>
      <c r="AQ481" s="2">
        <f t="shared" si="199"/>
        <v>0.81649658092772592</v>
      </c>
      <c r="AR481" s="3" t="str">
        <f t="shared" si="200"/>
        <v>Nontoxic</v>
      </c>
      <c r="AS481" s="2">
        <f t="shared" si="201"/>
        <v>145.30612244897961</v>
      </c>
      <c r="AT481" s="26" t="s">
        <v>884</v>
      </c>
      <c r="AU481" s="4" t="s">
        <v>666</v>
      </c>
      <c r="AV481" s="2">
        <f t="shared" si="202"/>
        <v>2</v>
      </c>
      <c r="AW481" s="2">
        <f t="shared" si="203"/>
        <v>2</v>
      </c>
      <c r="AX481" s="2">
        <f t="shared" si="204"/>
        <v>2700000000.0000005</v>
      </c>
      <c r="AY481" s="2">
        <f t="shared" si="205"/>
        <v>30899999999.999996</v>
      </c>
      <c r="AZ481" s="2">
        <f t="shared" si="206"/>
        <v>16799999999.999998</v>
      </c>
      <c r="BA481" s="2">
        <f t="shared" si="207"/>
        <v>1.25</v>
      </c>
      <c r="BB481" s="2">
        <f t="shared" si="208"/>
        <v>1.9499997054471123</v>
      </c>
      <c r="BC481" s="2">
        <v>6.6349999999999998</v>
      </c>
      <c r="BD481" s="2" t="str">
        <f t="shared" si="209"/>
        <v>Same Var</v>
      </c>
      <c r="BE481" s="2">
        <f t="shared" si="210"/>
        <v>2.3355790468758341E-4</v>
      </c>
      <c r="BF481" s="2" t="str">
        <f t="shared" si="211"/>
        <v>NS</v>
      </c>
      <c r="BG481" s="2" t="str">
        <f t="shared" si="212"/>
        <v>NS</v>
      </c>
      <c r="BH481" s="2" t="str">
        <f t="shared" si="213"/>
        <v/>
      </c>
      <c r="BI481" s="2" t="str">
        <f t="shared" si="214"/>
        <v/>
      </c>
      <c r="BJ481" s="2" t="str">
        <f t="shared" si="215"/>
        <v/>
      </c>
    </row>
    <row r="482" spans="1:62" x14ac:dyDescent="0.2">
      <c r="A482" s="1" t="s">
        <v>142</v>
      </c>
      <c r="B482" s="27" t="s">
        <v>983</v>
      </c>
      <c r="C482" s="28">
        <v>37705</v>
      </c>
      <c r="D482" s="7">
        <v>0.30486111111111114</v>
      </c>
      <c r="E482" s="1">
        <v>0.1</v>
      </c>
      <c r="F482" s="1" t="s">
        <v>57</v>
      </c>
      <c r="G482" s="1" t="s">
        <v>985</v>
      </c>
      <c r="H482" s="27" t="s">
        <v>886</v>
      </c>
      <c r="I482" s="27" t="s">
        <v>887</v>
      </c>
      <c r="J482" s="27" t="s">
        <v>888</v>
      </c>
      <c r="K482" s="2">
        <v>0.75</v>
      </c>
      <c r="L482" s="2">
        <v>0.25</v>
      </c>
      <c r="M482" s="27">
        <v>2900000</v>
      </c>
      <c r="N482" s="27">
        <v>2990000</v>
      </c>
      <c r="O482" s="27">
        <v>2990000</v>
      </c>
      <c r="P482" s="29"/>
      <c r="Q482" s="29"/>
      <c r="R482" s="29"/>
      <c r="S482" s="29"/>
      <c r="T482" s="29"/>
      <c r="U482" s="29"/>
      <c r="V482" s="29"/>
      <c r="W482" s="29"/>
      <c r="X482" s="29"/>
      <c r="Y482" s="29"/>
      <c r="Z482" s="29"/>
      <c r="AA482" s="29"/>
      <c r="AB482" s="29"/>
      <c r="AC482" s="2">
        <f t="shared" si="189"/>
        <v>2960000</v>
      </c>
      <c r="AD482" s="2">
        <f t="shared" si="190"/>
        <v>51961.524227066322</v>
      </c>
      <c r="AE482" s="2">
        <f t="shared" si="191"/>
        <v>3</v>
      </c>
      <c r="AF482" s="27">
        <v>1470000</v>
      </c>
      <c r="AG482" s="27">
        <v>1430000</v>
      </c>
      <c r="AH482" s="27">
        <v>1410000</v>
      </c>
      <c r="AI482" s="29"/>
      <c r="AJ482" s="2">
        <f t="shared" si="192"/>
        <v>1436666.6666666667</v>
      </c>
      <c r="AK482" s="2">
        <f t="shared" si="193"/>
        <v>30550.50463303893</v>
      </c>
      <c r="AL482" s="2">
        <f t="shared" si="194"/>
        <v>3</v>
      </c>
      <c r="AM482" s="2">
        <f t="shared" si="195"/>
        <v>6.6807918595679027E+17</v>
      </c>
      <c r="AN482" s="2">
        <f t="shared" si="196"/>
        <v>1.7653959297839507E+17</v>
      </c>
      <c r="AO482" s="2">
        <f t="shared" si="197"/>
        <v>4</v>
      </c>
      <c r="AP482" s="2">
        <f t="shared" si="198"/>
        <v>-27.399309754467179</v>
      </c>
      <c r="AQ482" s="2">
        <f t="shared" si="199"/>
        <v>0.74069708411268287</v>
      </c>
      <c r="AR482" s="3" t="str">
        <f t="shared" si="200"/>
        <v>Toxic</v>
      </c>
      <c r="AS482" s="2">
        <f t="shared" si="201"/>
        <v>48.536036036036037</v>
      </c>
      <c r="AT482" s="4" t="s">
        <v>664</v>
      </c>
      <c r="AU482" s="4" t="s">
        <v>667</v>
      </c>
      <c r="AV482" s="2">
        <f t="shared" si="202"/>
        <v>2</v>
      </c>
      <c r="AW482" s="2">
        <f t="shared" si="203"/>
        <v>2</v>
      </c>
      <c r="AX482" s="2">
        <f t="shared" si="204"/>
        <v>2700000000.0000005</v>
      </c>
      <c r="AY482" s="2">
        <f t="shared" si="205"/>
        <v>933333333.33333313</v>
      </c>
      <c r="AZ482" s="2">
        <f t="shared" si="206"/>
        <v>1816666666.6666667</v>
      </c>
      <c r="BA482" s="2">
        <f t="shared" si="207"/>
        <v>1.25</v>
      </c>
      <c r="BB482" s="2">
        <f t="shared" si="208"/>
        <v>0.43159638158521146</v>
      </c>
      <c r="BC482" s="2">
        <v>6.6349999999999998</v>
      </c>
      <c r="BD482" s="2" t="str">
        <f t="shared" si="209"/>
        <v>Same Var</v>
      </c>
      <c r="BE482" s="2">
        <f t="shared" si="210"/>
        <v>8.1432896188713001E-7</v>
      </c>
      <c r="BF482" s="2" t="str">
        <f t="shared" si="211"/>
        <v>Sig</v>
      </c>
      <c r="BG482" s="2" t="str">
        <f t="shared" si="212"/>
        <v>Sig</v>
      </c>
      <c r="BH482" s="2" t="str">
        <f t="shared" si="213"/>
        <v>Wilcoxon</v>
      </c>
      <c r="BI482" s="2" t="str">
        <f t="shared" si="214"/>
        <v/>
      </c>
      <c r="BJ482" s="2" t="str">
        <f t="shared" si="215"/>
        <v/>
      </c>
    </row>
    <row r="483" spans="1:62" x14ac:dyDescent="0.2">
      <c r="A483" s="1" t="s">
        <v>142</v>
      </c>
      <c r="B483" s="27" t="s">
        <v>814</v>
      </c>
      <c r="C483" s="28">
        <v>37705</v>
      </c>
      <c r="D483" s="7">
        <v>0.44722222222222224</v>
      </c>
      <c r="E483" s="1">
        <v>0.1</v>
      </c>
      <c r="F483" s="1" t="s">
        <v>57</v>
      </c>
      <c r="G483" s="1" t="s">
        <v>1094</v>
      </c>
      <c r="H483" s="27" t="s">
        <v>886</v>
      </c>
      <c r="I483" s="27" t="s">
        <v>887</v>
      </c>
      <c r="J483" s="27" t="s">
        <v>888</v>
      </c>
      <c r="K483" s="2">
        <v>0.75</v>
      </c>
      <c r="L483" s="2">
        <v>0.25</v>
      </c>
      <c r="M483" s="27">
        <v>2900000</v>
      </c>
      <c r="N483" s="27">
        <v>2990000</v>
      </c>
      <c r="O483" s="27">
        <v>2990000</v>
      </c>
      <c r="P483" s="29"/>
      <c r="Q483" s="29"/>
      <c r="R483" s="29"/>
      <c r="S483" s="29"/>
      <c r="T483" s="29"/>
      <c r="U483" s="29"/>
      <c r="V483" s="29"/>
      <c r="W483" s="29"/>
      <c r="X483" s="29"/>
      <c r="Y483" s="29"/>
      <c r="Z483" s="29"/>
      <c r="AA483" s="29"/>
      <c r="AB483" s="29"/>
      <c r="AC483" s="2">
        <f t="shared" si="189"/>
        <v>2960000</v>
      </c>
      <c r="AD483" s="2">
        <f t="shared" si="190"/>
        <v>51961.524227066322</v>
      </c>
      <c r="AE483" s="2">
        <f t="shared" si="191"/>
        <v>3</v>
      </c>
      <c r="AF483" s="27">
        <v>4050000</v>
      </c>
      <c r="AG483" s="27">
        <v>4240000</v>
      </c>
      <c r="AH483" s="27">
        <v>4180000</v>
      </c>
      <c r="AI483" s="29"/>
      <c r="AJ483" s="2">
        <f t="shared" si="192"/>
        <v>4156666.6666666665</v>
      </c>
      <c r="AK483" s="2">
        <f t="shared" si="193"/>
        <v>97125.348562223095</v>
      </c>
      <c r="AL483" s="2">
        <f t="shared" si="194"/>
        <v>3</v>
      </c>
      <c r="AM483" s="2">
        <f t="shared" si="195"/>
        <v>1.3327569926697529E+19</v>
      </c>
      <c r="AN483" s="2">
        <f t="shared" si="196"/>
        <v>5.0719099633487647E+18</v>
      </c>
      <c r="AO483" s="2">
        <f t="shared" si="197"/>
        <v>3</v>
      </c>
      <c r="AP483" s="2">
        <f t="shared" si="198"/>
        <v>32.052885725867583</v>
      </c>
      <c r="AQ483" s="2">
        <f t="shared" si="199"/>
        <v>0.76489232840434507</v>
      </c>
      <c r="AR483" s="3" t="str">
        <f t="shared" si="200"/>
        <v>Nontoxic</v>
      </c>
      <c r="AS483" s="2">
        <f t="shared" si="201"/>
        <v>140.42792792792793</v>
      </c>
      <c r="AT483" s="26" t="s">
        <v>884</v>
      </c>
      <c r="AU483" s="4" t="s">
        <v>666</v>
      </c>
      <c r="AV483" s="2">
        <f t="shared" si="202"/>
        <v>2</v>
      </c>
      <c r="AW483" s="2">
        <f t="shared" si="203"/>
        <v>2</v>
      </c>
      <c r="AX483" s="2">
        <f t="shared" si="204"/>
        <v>2700000000.0000005</v>
      </c>
      <c r="AY483" s="2">
        <f t="shared" si="205"/>
        <v>9433333333.3333321</v>
      </c>
      <c r="AZ483" s="2">
        <f t="shared" si="206"/>
        <v>6066666666.666666</v>
      </c>
      <c r="BA483" s="2">
        <f t="shared" si="207"/>
        <v>1.25</v>
      </c>
      <c r="BB483" s="2">
        <f t="shared" si="208"/>
        <v>0.58898771494066293</v>
      </c>
      <c r="BC483" s="2">
        <v>6.6349999999999998</v>
      </c>
      <c r="BD483" s="2" t="str">
        <f t="shared" si="209"/>
        <v>Same Var</v>
      </c>
      <c r="BE483" s="2">
        <f t="shared" si="210"/>
        <v>2.3486210631146996E-5</v>
      </c>
      <c r="BF483" s="2" t="str">
        <f t="shared" si="211"/>
        <v>NS</v>
      </c>
      <c r="BG483" s="2" t="str">
        <f t="shared" si="212"/>
        <v>NS</v>
      </c>
      <c r="BH483" s="2" t="str">
        <f t="shared" si="213"/>
        <v/>
      </c>
      <c r="BI483" s="2" t="str">
        <f t="shared" si="214"/>
        <v/>
      </c>
      <c r="BJ483" s="2" t="str">
        <f t="shared" si="215"/>
        <v/>
      </c>
    </row>
    <row r="484" spans="1:62" x14ac:dyDescent="0.2">
      <c r="A484" s="1" t="s">
        <v>142</v>
      </c>
      <c r="B484" s="27" t="s">
        <v>1097</v>
      </c>
      <c r="C484" s="28">
        <v>37705</v>
      </c>
      <c r="D484" s="7">
        <v>0.41944444444444445</v>
      </c>
      <c r="E484" s="1">
        <v>0.1</v>
      </c>
      <c r="F484" s="1" t="s">
        <v>57</v>
      </c>
      <c r="G484" s="1" t="s">
        <v>1094</v>
      </c>
      <c r="H484" s="27" t="s">
        <v>886</v>
      </c>
      <c r="I484" s="27" t="s">
        <v>887</v>
      </c>
      <c r="J484" s="27" t="s">
        <v>888</v>
      </c>
      <c r="K484" s="2">
        <v>0.75</v>
      </c>
      <c r="L484" s="2">
        <v>0.25</v>
      </c>
      <c r="M484" s="27">
        <v>2900000</v>
      </c>
      <c r="N484" s="27">
        <v>2990000</v>
      </c>
      <c r="O484" s="27">
        <v>2990000</v>
      </c>
      <c r="P484" s="29"/>
      <c r="Q484" s="29"/>
      <c r="R484" s="29"/>
      <c r="S484" s="29"/>
      <c r="T484" s="29"/>
      <c r="U484" s="29"/>
      <c r="V484" s="29"/>
      <c r="W484" s="29"/>
      <c r="X484" s="29"/>
      <c r="Y484" s="29"/>
      <c r="Z484" s="29"/>
      <c r="AA484" s="29"/>
      <c r="AB484" s="29"/>
      <c r="AC484" s="2">
        <f t="shared" si="189"/>
        <v>2960000</v>
      </c>
      <c r="AD484" s="2">
        <f t="shared" si="190"/>
        <v>51961.524227066322</v>
      </c>
      <c r="AE484" s="2">
        <f t="shared" si="191"/>
        <v>3</v>
      </c>
      <c r="AF484" s="27">
        <v>4370000</v>
      </c>
      <c r="AG484" s="27">
        <v>4500000</v>
      </c>
      <c r="AH484" s="27">
        <v>4520000</v>
      </c>
      <c r="AI484" s="29"/>
      <c r="AJ484" s="2">
        <f t="shared" si="192"/>
        <v>4463333.333333333</v>
      </c>
      <c r="AK484" s="2">
        <f t="shared" si="193"/>
        <v>81445.278152470783</v>
      </c>
      <c r="AL484" s="2">
        <f t="shared" si="194"/>
        <v>3</v>
      </c>
      <c r="AM484" s="2">
        <f t="shared" si="195"/>
        <v>7.3840514081790157E+18</v>
      </c>
      <c r="AN484" s="2">
        <f t="shared" si="196"/>
        <v>2.5726507040895073E+18</v>
      </c>
      <c r="AO484" s="2">
        <f t="shared" si="197"/>
        <v>3</v>
      </c>
      <c r="AP484" s="2">
        <f t="shared" si="198"/>
        <v>43.034833952267761</v>
      </c>
      <c r="AQ484" s="2">
        <f t="shared" si="199"/>
        <v>0.76489232840434507</v>
      </c>
      <c r="AR484" s="3" t="str">
        <f t="shared" si="200"/>
        <v>Nontoxic</v>
      </c>
      <c r="AS484" s="2">
        <f t="shared" si="201"/>
        <v>150.78828828828827</v>
      </c>
      <c r="AT484" s="26" t="s">
        <v>884</v>
      </c>
      <c r="AU484" s="4" t="s">
        <v>666</v>
      </c>
      <c r="AV484" s="2">
        <f t="shared" si="202"/>
        <v>2</v>
      </c>
      <c r="AW484" s="2">
        <f t="shared" si="203"/>
        <v>2</v>
      </c>
      <c r="AX484" s="2">
        <f t="shared" si="204"/>
        <v>2700000000.0000005</v>
      </c>
      <c r="AY484" s="2">
        <f t="shared" si="205"/>
        <v>6633333333.3333349</v>
      </c>
      <c r="AZ484" s="2">
        <f t="shared" si="206"/>
        <v>4666666666.6666679</v>
      </c>
      <c r="BA484" s="2">
        <f t="shared" si="207"/>
        <v>1.25</v>
      </c>
      <c r="BB484" s="2">
        <f t="shared" si="208"/>
        <v>0.31284938531468925</v>
      </c>
      <c r="BC484" s="2">
        <v>6.6349999999999998</v>
      </c>
      <c r="BD484" s="2" t="str">
        <f t="shared" si="209"/>
        <v>Same Var</v>
      </c>
      <c r="BE484" s="2">
        <f t="shared" si="210"/>
        <v>5.6332106123678881E-6</v>
      </c>
      <c r="BF484" s="2" t="str">
        <f t="shared" si="211"/>
        <v>NS</v>
      </c>
      <c r="BG484" s="2" t="str">
        <f t="shared" si="212"/>
        <v>NS</v>
      </c>
      <c r="BH484" s="2" t="str">
        <f t="shared" si="213"/>
        <v/>
      </c>
      <c r="BI484" s="2" t="str">
        <f t="shared" si="214"/>
        <v/>
      </c>
      <c r="BJ484" s="2" t="str">
        <f t="shared" si="215"/>
        <v/>
      </c>
    </row>
    <row r="485" spans="1:62" x14ac:dyDescent="0.2">
      <c r="A485" s="1" t="s">
        <v>142</v>
      </c>
      <c r="B485" s="27" t="s">
        <v>858</v>
      </c>
      <c r="C485" s="28">
        <v>37705</v>
      </c>
      <c r="D485" s="7">
        <v>0.37916666666666665</v>
      </c>
      <c r="E485" s="1">
        <v>0.1</v>
      </c>
      <c r="F485" s="1" t="s">
        <v>57</v>
      </c>
      <c r="G485" s="1" t="s">
        <v>1094</v>
      </c>
      <c r="H485" s="27" t="s">
        <v>886</v>
      </c>
      <c r="I485" s="27" t="s">
        <v>887</v>
      </c>
      <c r="J485" s="27" t="s">
        <v>888</v>
      </c>
      <c r="K485" s="2">
        <v>0.75</v>
      </c>
      <c r="L485" s="2">
        <v>0.25</v>
      </c>
      <c r="M485" s="27">
        <v>2900000</v>
      </c>
      <c r="N485" s="27">
        <v>2990000</v>
      </c>
      <c r="O485" s="27">
        <v>2990000</v>
      </c>
      <c r="P485" s="29"/>
      <c r="Q485" s="29"/>
      <c r="R485" s="29"/>
      <c r="S485" s="29"/>
      <c r="T485" s="29"/>
      <c r="U485" s="29"/>
      <c r="V485" s="29"/>
      <c r="W485" s="29"/>
      <c r="X485" s="29"/>
      <c r="Y485" s="29"/>
      <c r="Z485" s="29"/>
      <c r="AA485" s="29"/>
      <c r="AB485" s="29"/>
      <c r="AC485" s="2">
        <f t="shared" si="189"/>
        <v>2960000</v>
      </c>
      <c r="AD485" s="2">
        <f t="shared" si="190"/>
        <v>51961.524227066322</v>
      </c>
      <c r="AE485" s="2">
        <f t="shared" si="191"/>
        <v>3</v>
      </c>
      <c r="AF485" s="27">
        <v>4630000</v>
      </c>
      <c r="AG485" s="27">
        <v>4540000</v>
      </c>
      <c r="AH485" s="27">
        <v>4590000</v>
      </c>
      <c r="AI485" s="29"/>
      <c r="AJ485" s="2">
        <f t="shared" si="192"/>
        <v>4586666.666666667</v>
      </c>
      <c r="AK485" s="2">
        <f t="shared" si="193"/>
        <v>45092.497528228945</v>
      </c>
      <c r="AL485" s="2">
        <f t="shared" si="194"/>
        <v>3</v>
      </c>
      <c r="AM485" s="2">
        <f t="shared" si="195"/>
        <v>1.4019217785493829E+18</v>
      </c>
      <c r="AN485" s="2">
        <f t="shared" si="196"/>
        <v>3.5783588927469139E+17</v>
      </c>
      <c r="AO485" s="2">
        <f t="shared" si="197"/>
        <v>4</v>
      </c>
      <c r="AP485" s="2">
        <f t="shared" si="198"/>
        <v>68.77904611690056</v>
      </c>
      <c r="AQ485" s="2">
        <f t="shared" si="199"/>
        <v>0.74069708411268287</v>
      </c>
      <c r="AR485" s="3" t="str">
        <f t="shared" si="200"/>
        <v>Nontoxic</v>
      </c>
      <c r="AS485" s="2">
        <f t="shared" si="201"/>
        <v>154.95495495495499</v>
      </c>
      <c r="AT485" s="26" t="s">
        <v>884</v>
      </c>
      <c r="AU485" s="4" t="s">
        <v>666</v>
      </c>
      <c r="AV485" s="2">
        <f t="shared" si="202"/>
        <v>2</v>
      </c>
      <c r="AW485" s="2">
        <f t="shared" si="203"/>
        <v>2</v>
      </c>
      <c r="AX485" s="2">
        <f t="shared" si="204"/>
        <v>2700000000.0000005</v>
      </c>
      <c r="AY485" s="2">
        <f t="shared" si="205"/>
        <v>2033333333.3333335</v>
      </c>
      <c r="AZ485" s="2">
        <f t="shared" si="206"/>
        <v>2366666666.666667</v>
      </c>
      <c r="BA485" s="2">
        <f t="shared" si="207"/>
        <v>1.25</v>
      </c>
      <c r="BB485" s="2">
        <f t="shared" si="208"/>
        <v>3.2058776379005852E-2</v>
      </c>
      <c r="BC485" s="2">
        <v>6.6349999999999998</v>
      </c>
      <c r="BD485" s="2" t="str">
        <f t="shared" si="209"/>
        <v>Same Var</v>
      </c>
      <c r="BE485" s="2">
        <f t="shared" si="210"/>
        <v>1.0624150743195667E-6</v>
      </c>
      <c r="BF485" s="2" t="str">
        <f t="shared" si="211"/>
        <v>NS</v>
      </c>
      <c r="BG485" s="2" t="str">
        <f t="shared" si="212"/>
        <v>NS</v>
      </c>
      <c r="BH485" s="2" t="str">
        <f t="shared" si="213"/>
        <v/>
      </c>
      <c r="BI485" s="2" t="str">
        <f t="shared" si="214"/>
        <v/>
      </c>
      <c r="BJ485" s="2" t="str">
        <f t="shared" si="215"/>
        <v/>
      </c>
    </row>
    <row r="486" spans="1:62" x14ac:dyDescent="0.2">
      <c r="A486" s="1" t="s">
        <v>142</v>
      </c>
      <c r="B486" s="27" t="s">
        <v>859</v>
      </c>
      <c r="C486" s="28">
        <v>37705</v>
      </c>
      <c r="D486" s="7">
        <v>0.33333333333333331</v>
      </c>
      <c r="E486" s="1">
        <v>0.1</v>
      </c>
      <c r="F486" s="1" t="s">
        <v>57</v>
      </c>
      <c r="G486" s="1" t="s">
        <v>1094</v>
      </c>
      <c r="H486" s="27" t="s">
        <v>886</v>
      </c>
      <c r="I486" s="27" t="s">
        <v>887</v>
      </c>
      <c r="J486" s="27" t="s">
        <v>888</v>
      </c>
      <c r="K486" s="2">
        <v>0.75</v>
      </c>
      <c r="L486" s="2">
        <v>0.25</v>
      </c>
      <c r="M486" s="27">
        <v>2900000</v>
      </c>
      <c r="N486" s="27">
        <v>2990000</v>
      </c>
      <c r="O486" s="27">
        <v>2990000</v>
      </c>
      <c r="P486" s="29"/>
      <c r="Q486" s="29"/>
      <c r="R486" s="29"/>
      <c r="S486" s="29"/>
      <c r="T486" s="29"/>
      <c r="U486" s="29"/>
      <c r="V486" s="29"/>
      <c r="W486" s="29"/>
      <c r="X486" s="29"/>
      <c r="Y486" s="29"/>
      <c r="Z486" s="29"/>
      <c r="AA486" s="29"/>
      <c r="AB486" s="29"/>
      <c r="AC486" s="2">
        <f t="shared" si="189"/>
        <v>2960000</v>
      </c>
      <c r="AD486" s="2">
        <f t="shared" si="190"/>
        <v>51961.524227066322</v>
      </c>
      <c r="AE486" s="2">
        <f t="shared" si="191"/>
        <v>3</v>
      </c>
      <c r="AF486" s="27">
        <v>2270000</v>
      </c>
      <c r="AG486" s="27">
        <v>2310000</v>
      </c>
      <c r="AH486" s="27">
        <v>2270000</v>
      </c>
      <c r="AI486" s="29"/>
      <c r="AJ486" s="2">
        <f t="shared" si="192"/>
        <v>2283333.3333333335</v>
      </c>
      <c r="AK486" s="2">
        <f t="shared" si="193"/>
        <v>23094.01076758503</v>
      </c>
      <c r="AL486" s="2">
        <f t="shared" si="194"/>
        <v>3</v>
      </c>
      <c r="AM486" s="2">
        <f t="shared" si="195"/>
        <v>4.6789400077160493E+17</v>
      </c>
      <c r="AN486" s="2">
        <f t="shared" si="196"/>
        <v>1.439470003858025E+17</v>
      </c>
      <c r="AO486" s="2">
        <f t="shared" si="197"/>
        <v>3</v>
      </c>
      <c r="AP486" s="2">
        <f t="shared" si="198"/>
        <v>2.421561353933237</v>
      </c>
      <c r="AQ486" s="2">
        <f t="shared" si="199"/>
        <v>0.76489232840434507</v>
      </c>
      <c r="AR486" s="3" t="str">
        <f t="shared" si="200"/>
        <v>Nontoxic</v>
      </c>
      <c r="AS486" s="2">
        <f t="shared" si="201"/>
        <v>77.13963963963964</v>
      </c>
      <c r="AT486" s="4" t="s">
        <v>664</v>
      </c>
      <c r="AU486" s="4" t="s">
        <v>667</v>
      </c>
      <c r="AV486" s="2">
        <f t="shared" si="202"/>
        <v>2</v>
      </c>
      <c r="AW486" s="2">
        <f t="shared" si="203"/>
        <v>2</v>
      </c>
      <c r="AX486" s="2">
        <f t="shared" si="204"/>
        <v>2700000000.0000005</v>
      </c>
      <c r="AY486" s="2">
        <f t="shared" si="205"/>
        <v>533333333.33333331</v>
      </c>
      <c r="AZ486" s="2">
        <f t="shared" si="206"/>
        <v>1616666666.666667</v>
      </c>
      <c r="BA486" s="2">
        <f t="shared" si="207"/>
        <v>1.25</v>
      </c>
      <c r="BB486" s="2">
        <f t="shared" si="208"/>
        <v>0.95374355035943381</v>
      </c>
      <c r="BC486" s="2">
        <v>6.6349999999999998</v>
      </c>
      <c r="BD486" s="2" t="str">
        <f t="shared" si="209"/>
        <v>Same Var</v>
      </c>
      <c r="BE486" s="2">
        <f t="shared" si="210"/>
        <v>1.6364246876398784E-5</v>
      </c>
      <c r="BF486" s="2" t="str">
        <f t="shared" si="211"/>
        <v>Sig</v>
      </c>
      <c r="BG486" s="2" t="str">
        <f t="shared" si="212"/>
        <v>Sig</v>
      </c>
      <c r="BH486" s="2" t="str">
        <f t="shared" si="213"/>
        <v>Wilcoxon</v>
      </c>
      <c r="BI486" s="2" t="str">
        <f t="shared" si="214"/>
        <v/>
      </c>
      <c r="BJ486" s="2" t="str">
        <f t="shared" si="215"/>
        <v>NOECToxicLess25</v>
      </c>
    </row>
    <row r="487" spans="1:62" x14ac:dyDescent="0.2">
      <c r="A487" s="1" t="s">
        <v>142</v>
      </c>
      <c r="B487" s="27" t="s">
        <v>1279</v>
      </c>
      <c r="C487" s="28">
        <v>37705</v>
      </c>
      <c r="D487" s="7">
        <v>0.37916666666666665</v>
      </c>
      <c r="E487" s="1">
        <v>0.1</v>
      </c>
      <c r="F487" s="1" t="s">
        <v>57</v>
      </c>
      <c r="G487" s="1" t="s">
        <v>985</v>
      </c>
      <c r="H487" s="27" t="s">
        <v>886</v>
      </c>
      <c r="I487" s="27" t="s">
        <v>887</v>
      </c>
      <c r="J487" s="27" t="s">
        <v>888</v>
      </c>
      <c r="K487" s="2">
        <v>0.75</v>
      </c>
      <c r="L487" s="2">
        <v>0.25</v>
      </c>
      <c r="M487" s="27">
        <v>2900000</v>
      </c>
      <c r="N487" s="27">
        <v>2990000</v>
      </c>
      <c r="O487" s="27">
        <v>2990000</v>
      </c>
      <c r="P487" s="29"/>
      <c r="Q487" s="29"/>
      <c r="R487" s="29"/>
      <c r="S487" s="29"/>
      <c r="T487" s="29"/>
      <c r="U487" s="29"/>
      <c r="V487" s="29"/>
      <c r="W487" s="29"/>
      <c r="X487" s="29"/>
      <c r="Y487" s="29"/>
      <c r="Z487" s="29"/>
      <c r="AA487" s="29"/>
      <c r="AB487" s="29"/>
      <c r="AC487" s="2">
        <f t="shared" si="189"/>
        <v>2960000</v>
      </c>
      <c r="AD487" s="2">
        <f t="shared" si="190"/>
        <v>51961.524227066322</v>
      </c>
      <c r="AE487" s="2">
        <f t="shared" si="191"/>
        <v>3</v>
      </c>
      <c r="AF487" s="27">
        <v>3380000</v>
      </c>
      <c r="AG487" s="27">
        <v>3420000</v>
      </c>
      <c r="AH487" s="27">
        <v>3380000</v>
      </c>
      <c r="AI487" s="29"/>
      <c r="AJ487" s="2">
        <f t="shared" si="192"/>
        <v>3393333.3333333335</v>
      </c>
      <c r="AK487" s="2">
        <f t="shared" si="193"/>
        <v>23094.01076758503</v>
      </c>
      <c r="AL487" s="2">
        <f t="shared" si="194"/>
        <v>3</v>
      </c>
      <c r="AM487" s="2">
        <f t="shared" si="195"/>
        <v>4.6789400077160493E+17</v>
      </c>
      <c r="AN487" s="2">
        <f t="shared" si="196"/>
        <v>1.439470003858025E+17</v>
      </c>
      <c r="AO487" s="2">
        <f t="shared" si="197"/>
        <v>3</v>
      </c>
      <c r="AP487" s="2">
        <f t="shared" si="198"/>
        <v>44.862610346552501</v>
      </c>
      <c r="AQ487" s="2">
        <f t="shared" si="199"/>
        <v>0.76489232840434507</v>
      </c>
      <c r="AR487" s="3" t="str">
        <f t="shared" si="200"/>
        <v>Nontoxic</v>
      </c>
      <c r="AS487" s="2">
        <f t="shared" si="201"/>
        <v>114.63963963963964</v>
      </c>
      <c r="AT487" s="26" t="s">
        <v>884</v>
      </c>
      <c r="AU487" s="4" t="s">
        <v>666</v>
      </c>
      <c r="AV487" s="2">
        <f t="shared" si="202"/>
        <v>2</v>
      </c>
      <c r="AW487" s="2">
        <f t="shared" si="203"/>
        <v>2</v>
      </c>
      <c r="AX487" s="2">
        <f t="shared" si="204"/>
        <v>2700000000.0000005</v>
      </c>
      <c r="AY487" s="2">
        <f t="shared" si="205"/>
        <v>533333333.33333331</v>
      </c>
      <c r="AZ487" s="2">
        <f t="shared" si="206"/>
        <v>1616666666.666667</v>
      </c>
      <c r="BA487" s="2">
        <f t="shared" si="207"/>
        <v>1.25</v>
      </c>
      <c r="BB487" s="2">
        <f t="shared" si="208"/>
        <v>0.95374355035943381</v>
      </c>
      <c r="BC487" s="2">
        <v>6.6349999999999998</v>
      </c>
      <c r="BD487" s="2" t="str">
        <f t="shared" si="209"/>
        <v>Same Var</v>
      </c>
      <c r="BE487" s="2">
        <f t="shared" si="210"/>
        <v>9.5159785499709834E-5</v>
      </c>
      <c r="BF487" s="2" t="str">
        <f t="shared" si="211"/>
        <v>NS</v>
      </c>
      <c r="BG487" s="2" t="str">
        <f t="shared" si="212"/>
        <v>NS</v>
      </c>
      <c r="BH487" s="2" t="str">
        <f t="shared" si="213"/>
        <v/>
      </c>
      <c r="BI487" s="2" t="str">
        <f t="shared" si="214"/>
        <v/>
      </c>
      <c r="BJ487" s="2" t="str">
        <f t="shared" si="215"/>
        <v/>
      </c>
    </row>
    <row r="488" spans="1:62" x14ac:dyDescent="0.2">
      <c r="A488" s="1" t="s">
        <v>926</v>
      </c>
      <c r="B488" s="27" t="s">
        <v>1198</v>
      </c>
      <c r="C488" s="28">
        <v>39315</v>
      </c>
      <c r="D488" s="7">
        <v>0.41666666666666669</v>
      </c>
      <c r="E488" s="1">
        <v>0.1</v>
      </c>
      <c r="F488" s="1" t="s">
        <v>57</v>
      </c>
      <c r="G488" s="1" t="s">
        <v>1203</v>
      </c>
      <c r="H488" s="27" t="s">
        <v>886</v>
      </c>
      <c r="I488" s="27" t="s">
        <v>887</v>
      </c>
      <c r="J488" s="27" t="s">
        <v>888</v>
      </c>
      <c r="K488" s="2">
        <v>0.75</v>
      </c>
      <c r="L488" s="2">
        <v>0.25</v>
      </c>
      <c r="M488" s="27">
        <v>305876</v>
      </c>
      <c r="N488" s="27">
        <v>384032</v>
      </c>
      <c r="O488" s="27">
        <v>423110</v>
      </c>
      <c r="P488" s="27">
        <v>331928</v>
      </c>
      <c r="Q488" s="29"/>
      <c r="R488" s="29"/>
      <c r="S488" s="29"/>
      <c r="T488" s="29"/>
      <c r="U488" s="29"/>
      <c r="V488" s="29"/>
      <c r="W488" s="29"/>
      <c r="X488" s="29"/>
      <c r="Y488" s="29"/>
      <c r="Z488" s="29"/>
      <c r="AA488" s="29"/>
      <c r="AB488" s="29"/>
      <c r="AC488" s="2">
        <f t="shared" si="189"/>
        <v>361236.5</v>
      </c>
      <c r="AD488" s="2">
        <f t="shared" si="190"/>
        <v>52509.484714668455</v>
      </c>
      <c r="AE488" s="2">
        <f t="shared" si="191"/>
        <v>4</v>
      </c>
      <c r="AF488" s="27">
        <v>879020</v>
      </c>
      <c r="AG488" s="27">
        <v>826916</v>
      </c>
      <c r="AH488" s="27">
        <v>800864</v>
      </c>
      <c r="AI488" s="27">
        <v>839942</v>
      </c>
      <c r="AJ488" s="2">
        <f t="shared" si="192"/>
        <v>836685.5</v>
      </c>
      <c r="AK488" s="2">
        <f t="shared" si="193"/>
        <v>32565</v>
      </c>
      <c r="AL488" s="2">
        <f t="shared" si="194"/>
        <v>4</v>
      </c>
      <c r="AM488" s="2">
        <f t="shared" si="195"/>
        <v>4.2622294519488294E+17</v>
      </c>
      <c r="AN488" s="2">
        <f t="shared" si="196"/>
        <v>7.3543016190574384E+16</v>
      </c>
      <c r="AO488" s="2">
        <f t="shared" si="197"/>
        <v>6</v>
      </c>
      <c r="AP488" s="2">
        <f t="shared" si="198"/>
        <v>22.142242012715077</v>
      </c>
      <c r="AQ488" s="2">
        <f t="shared" si="199"/>
        <v>0.71755819649141217</v>
      </c>
      <c r="AR488" s="3" t="str">
        <f t="shared" si="200"/>
        <v>Nontoxic</v>
      </c>
      <c r="AS488" s="2">
        <f t="shared" si="201"/>
        <v>231.61709849364613</v>
      </c>
      <c r="AT488" s="26" t="s">
        <v>884</v>
      </c>
      <c r="AU488" s="4" t="s">
        <v>666</v>
      </c>
      <c r="AV488" s="2">
        <f t="shared" si="202"/>
        <v>3</v>
      </c>
      <c r="AW488" s="2">
        <f t="shared" si="203"/>
        <v>3</v>
      </c>
      <c r="AX488" s="2">
        <f t="shared" si="204"/>
        <v>2757245985</v>
      </c>
      <c r="AY488" s="2">
        <f t="shared" si="205"/>
        <v>1060479225</v>
      </c>
      <c r="AZ488" s="2">
        <f t="shared" si="206"/>
        <v>1908862605</v>
      </c>
      <c r="BA488" s="2">
        <f t="shared" si="207"/>
        <v>1.1666666666666667</v>
      </c>
      <c r="BB488" s="2">
        <f t="shared" si="208"/>
        <v>0.56587341799749014</v>
      </c>
      <c r="BC488" s="2">
        <v>6.6349999999999998</v>
      </c>
      <c r="BD488" s="2" t="str">
        <f t="shared" si="209"/>
        <v>Same Var</v>
      </c>
      <c r="BE488" s="2">
        <f t="shared" si="210"/>
        <v>2.3787822320973397E-6</v>
      </c>
      <c r="BF488" s="2" t="str">
        <f t="shared" si="211"/>
        <v>NS</v>
      </c>
      <c r="BG488" s="2" t="str">
        <f t="shared" si="212"/>
        <v>NS</v>
      </c>
      <c r="BH488" s="2" t="str">
        <f t="shared" si="213"/>
        <v/>
      </c>
      <c r="BI488" s="2" t="str">
        <f t="shared" si="214"/>
        <v/>
      </c>
      <c r="BJ488" s="2" t="str">
        <f t="shared" si="215"/>
        <v/>
      </c>
    </row>
    <row r="489" spans="1:62" x14ac:dyDescent="0.2">
      <c r="A489" s="1" t="s">
        <v>926</v>
      </c>
      <c r="B489" s="27" t="s">
        <v>1309</v>
      </c>
      <c r="C489" s="28">
        <v>39315</v>
      </c>
      <c r="D489" s="7">
        <v>0.59027777777777779</v>
      </c>
      <c r="E489" s="1">
        <v>0.1</v>
      </c>
      <c r="F489" s="1" t="s">
        <v>57</v>
      </c>
      <c r="G489" s="1" t="s">
        <v>1203</v>
      </c>
      <c r="H489" s="27" t="s">
        <v>886</v>
      </c>
      <c r="I489" s="27" t="s">
        <v>887</v>
      </c>
      <c r="J489" s="27" t="s">
        <v>888</v>
      </c>
      <c r="K489" s="2">
        <v>0.75</v>
      </c>
      <c r="L489" s="2">
        <v>0.25</v>
      </c>
      <c r="M489" s="27">
        <v>305876</v>
      </c>
      <c r="N489" s="27">
        <v>384032</v>
      </c>
      <c r="O489" s="27">
        <v>423110</v>
      </c>
      <c r="P489" s="27">
        <v>331928</v>
      </c>
      <c r="Q489" s="29"/>
      <c r="R489" s="29"/>
      <c r="S489" s="29"/>
      <c r="T489" s="29"/>
      <c r="U489" s="29"/>
      <c r="V489" s="29"/>
      <c r="W489" s="29"/>
      <c r="X489" s="29"/>
      <c r="Y489" s="29"/>
      <c r="Z489" s="29"/>
      <c r="AA489" s="29"/>
      <c r="AB489" s="29"/>
      <c r="AC489" s="2">
        <f t="shared" si="189"/>
        <v>361236.5</v>
      </c>
      <c r="AD489" s="2">
        <f t="shared" si="190"/>
        <v>52509.484714668455</v>
      </c>
      <c r="AE489" s="2">
        <f t="shared" si="191"/>
        <v>4</v>
      </c>
      <c r="AF489" s="27">
        <v>957176</v>
      </c>
      <c r="AG489" s="27">
        <v>918098</v>
      </c>
      <c r="AH489" s="27">
        <v>1009282</v>
      </c>
      <c r="AI489" s="27">
        <v>1048358</v>
      </c>
      <c r="AJ489" s="2">
        <f t="shared" si="192"/>
        <v>983228.5</v>
      </c>
      <c r="AK489" s="2">
        <f t="shared" si="193"/>
        <v>57275.216917965488</v>
      </c>
      <c r="AL489" s="2">
        <f t="shared" si="194"/>
        <v>4</v>
      </c>
      <c r="AM489" s="2">
        <f t="shared" si="195"/>
        <v>1.4589024314953951E+18</v>
      </c>
      <c r="AN489" s="2">
        <f t="shared" si="196"/>
        <v>2.7430841450618528E+17</v>
      </c>
      <c r="AO489" s="2">
        <f t="shared" si="197"/>
        <v>5</v>
      </c>
      <c r="AP489" s="2">
        <f t="shared" si="198"/>
        <v>20.495431598234205</v>
      </c>
      <c r="AQ489" s="2">
        <f t="shared" si="199"/>
        <v>0.72668684380042159</v>
      </c>
      <c r="AR489" s="3" t="str">
        <f t="shared" si="200"/>
        <v>Nontoxic</v>
      </c>
      <c r="AS489" s="2">
        <f t="shared" si="201"/>
        <v>272.18415082639768</v>
      </c>
      <c r="AT489" s="26" t="s">
        <v>884</v>
      </c>
      <c r="AU489" s="4" t="s">
        <v>666</v>
      </c>
      <c r="AV489" s="2">
        <f t="shared" si="202"/>
        <v>3</v>
      </c>
      <c r="AW489" s="2">
        <f t="shared" si="203"/>
        <v>3</v>
      </c>
      <c r="AX489" s="2">
        <f t="shared" si="204"/>
        <v>2757245985</v>
      </c>
      <c r="AY489" s="2">
        <f t="shared" si="205"/>
        <v>3280450473</v>
      </c>
      <c r="AZ489" s="2">
        <f t="shared" si="206"/>
        <v>3018848229</v>
      </c>
      <c r="BA489" s="2">
        <f t="shared" si="207"/>
        <v>1.1666666666666667</v>
      </c>
      <c r="BB489" s="2">
        <f t="shared" si="208"/>
        <v>1.9382535504454217E-2</v>
      </c>
      <c r="BC489" s="2">
        <v>6.6349999999999998</v>
      </c>
      <c r="BD489" s="2" t="str">
        <f t="shared" si="209"/>
        <v>Same Var</v>
      </c>
      <c r="BE489" s="2">
        <f t="shared" si="210"/>
        <v>1.8863025517610785E-6</v>
      </c>
      <c r="BF489" s="2" t="str">
        <f t="shared" si="211"/>
        <v>NS</v>
      </c>
      <c r="BG489" s="2" t="str">
        <f t="shared" si="212"/>
        <v>NS</v>
      </c>
      <c r="BH489" s="2" t="str">
        <f t="shared" si="213"/>
        <v/>
      </c>
      <c r="BI489" s="2" t="str">
        <f t="shared" si="214"/>
        <v/>
      </c>
      <c r="BJ489" s="2" t="str">
        <f t="shared" si="215"/>
        <v/>
      </c>
    </row>
    <row r="490" spans="1:62" x14ac:dyDescent="0.2">
      <c r="A490" s="1" t="s">
        <v>926</v>
      </c>
      <c r="B490" s="27" t="s">
        <v>1311</v>
      </c>
      <c r="C490" s="28">
        <v>39315</v>
      </c>
      <c r="D490" s="7">
        <v>0.54166666666666663</v>
      </c>
      <c r="E490" s="1">
        <v>0.1</v>
      </c>
      <c r="F490" s="1" t="s">
        <v>57</v>
      </c>
      <c r="G490" s="1" t="s">
        <v>1203</v>
      </c>
      <c r="H490" s="27" t="s">
        <v>886</v>
      </c>
      <c r="I490" s="27" t="s">
        <v>887</v>
      </c>
      <c r="J490" s="27" t="s">
        <v>888</v>
      </c>
      <c r="K490" s="2">
        <v>0.75</v>
      </c>
      <c r="L490" s="2">
        <v>0.25</v>
      </c>
      <c r="M490" s="27">
        <v>305876</v>
      </c>
      <c r="N490" s="27">
        <v>384032</v>
      </c>
      <c r="O490" s="27">
        <v>423110</v>
      </c>
      <c r="P490" s="27">
        <v>331928</v>
      </c>
      <c r="Q490" s="29"/>
      <c r="R490" s="29"/>
      <c r="S490" s="29"/>
      <c r="T490" s="29"/>
      <c r="U490" s="29"/>
      <c r="V490" s="29"/>
      <c r="W490" s="29"/>
      <c r="X490" s="29"/>
      <c r="Y490" s="29"/>
      <c r="Z490" s="29"/>
      <c r="AA490" s="29"/>
      <c r="AB490" s="29"/>
      <c r="AC490" s="2">
        <f t="shared" si="189"/>
        <v>361236.5</v>
      </c>
      <c r="AD490" s="2">
        <f t="shared" si="190"/>
        <v>52509.484714668455</v>
      </c>
      <c r="AE490" s="2">
        <f t="shared" si="191"/>
        <v>4</v>
      </c>
      <c r="AF490" s="27">
        <v>501266</v>
      </c>
      <c r="AG490" s="27">
        <v>566396</v>
      </c>
      <c r="AH490" s="27">
        <v>761786</v>
      </c>
      <c r="AI490" s="27">
        <v>696656</v>
      </c>
      <c r="AJ490" s="2">
        <f t="shared" si="192"/>
        <v>631526</v>
      </c>
      <c r="AK490" s="2">
        <f t="shared" si="193"/>
        <v>118910.56723437156</v>
      </c>
      <c r="AL490" s="2">
        <f t="shared" si="194"/>
        <v>4</v>
      </c>
      <c r="AM490" s="2">
        <f t="shared" si="195"/>
        <v>1.5387327899176708E+19</v>
      </c>
      <c r="AN490" s="2">
        <f t="shared" si="196"/>
        <v>4.2153586480670817E+18</v>
      </c>
      <c r="AO490" s="2">
        <f t="shared" si="197"/>
        <v>4</v>
      </c>
      <c r="AP490" s="2">
        <f t="shared" si="198"/>
        <v>5.7574909533681522</v>
      </c>
      <c r="AQ490" s="2">
        <f t="shared" si="199"/>
        <v>0.74069708411268287</v>
      </c>
      <c r="AR490" s="3" t="str">
        <f t="shared" si="200"/>
        <v>Nontoxic</v>
      </c>
      <c r="AS490" s="2">
        <f t="shared" si="201"/>
        <v>174.82341900666185</v>
      </c>
      <c r="AT490" s="26" t="s">
        <v>884</v>
      </c>
      <c r="AU490" s="4" t="s">
        <v>666</v>
      </c>
      <c r="AV490" s="2">
        <f t="shared" si="202"/>
        <v>3</v>
      </c>
      <c r="AW490" s="2">
        <f t="shared" si="203"/>
        <v>3</v>
      </c>
      <c r="AX490" s="2">
        <f t="shared" si="204"/>
        <v>2757245985</v>
      </c>
      <c r="AY490" s="2">
        <f t="shared" si="205"/>
        <v>14139722999.999998</v>
      </c>
      <c r="AZ490" s="2">
        <f t="shared" si="206"/>
        <v>8448484492.499999</v>
      </c>
      <c r="BA490" s="2">
        <f t="shared" si="207"/>
        <v>1.1666666666666667</v>
      </c>
      <c r="BB490" s="2">
        <f t="shared" si="208"/>
        <v>1.5550810201682614</v>
      </c>
      <c r="BC490" s="2">
        <v>6.6349999999999998</v>
      </c>
      <c r="BD490" s="2" t="str">
        <f t="shared" si="209"/>
        <v>Same Var</v>
      </c>
      <c r="BE490" s="2">
        <f t="shared" si="210"/>
        <v>2.9766011617047223E-3</v>
      </c>
      <c r="BF490" s="2" t="str">
        <f t="shared" si="211"/>
        <v>NS</v>
      </c>
      <c r="BG490" s="2" t="str">
        <f t="shared" si="212"/>
        <v>NS</v>
      </c>
      <c r="BH490" s="2" t="str">
        <f t="shared" si="213"/>
        <v/>
      </c>
      <c r="BI490" s="2" t="str">
        <f t="shared" si="214"/>
        <v/>
      </c>
      <c r="BJ490" s="2" t="str">
        <f t="shared" si="215"/>
        <v/>
      </c>
    </row>
    <row r="491" spans="1:62" x14ac:dyDescent="0.2">
      <c r="A491" s="1" t="s">
        <v>926</v>
      </c>
      <c r="B491" s="27" t="s">
        <v>1314</v>
      </c>
      <c r="C491" s="28">
        <v>39315</v>
      </c>
      <c r="D491" s="7">
        <v>0.41666666666666669</v>
      </c>
      <c r="E491" s="1">
        <v>0.1</v>
      </c>
      <c r="F491" s="1" t="s">
        <v>57</v>
      </c>
      <c r="G491" s="1" t="s">
        <v>1203</v>
      </c>
      <c r="H491" s="27" t="s">
        <v>886</v>
      </c>
      <c r="I491" s="27" t="s">
        <v>887</v>
      </c>
      <c r="J491" s="27" t="s">
        <v>888</v>
      </c>
      <c r="K491" s="2">
        <v>0.75</v>
      </c>
      <c r="L491" s="2">
        <v>0.25</v>
      </c>
      <c r="M491" s="27">
        <v>305876</v>
      </c>
      <c r="N491" s="27">
        <v>384032</v>
      </c>
      <c r="O491" s="27">
        <v>423110</v>
      </c>
      <c r="P491" s="27">
        <v>331928</v>
      </c>
      <c r="Q491" s="29"/>
      <c r="R491" s="29"/>
      <c r="S491" s="29"/>
      <c r="T491" s="29"/>
      <c r="U491" s="29"/>
      <c r="V491" s="29"/>
      <c r="W491" s="29"/>
      <c r="X491" s="29"/>
      <c r="Y491" s="29"/>
      <c r="Z491" s="29"/>
      <c r="AA491" s="29"/>
      <c r="AB491" s="29"/>
      <c r="AC491" s="2">
        <f t="shared" si="189"/>
        <v>361236.5</v>
      </c>
      <c r="AD491" s="2">
        <f t="shared" si="190"/>
        <v>52509.484714668455</v>
      </c>
      <c r="AE491" s="2">
        <f t="shared" si="191"/>
        <v>4</v>
      </c>
      <c r="AF491" s="27">
        <v>1087436</v>
      </c>
      <c r="AG491" s="27">
        <v>1074410</v>
      </c>
      <c r="AH491" s="27">
        <v>957176</v>
      </c>
      <c r="AI491" s="27">
        <v>944150</v>
      </c>
      <c r="AJ491" s="2">
        <f t="shared" si="192"/>
        <v>1015793</v>
      </c>
      <c r="AK491" s="2">
        <f t="shared" si="193"/>
        <v>75580.738895567833</v>
      </c>
      <c r="AL491" s="2">
        <f t="shared" si="194"/>
        <v>4</v>
      </c>
      <c r="AM491" s="2">
        <f t="shared" si="195"/>
        <v>3.2973102769529257E+18</v>
      </c>
      <c r="AN491" s="2">
        <f t="shared" si="196"/>
        <v>7.2994816238094605E+17</v>
      </c>
      <c r="AO491" s="2">
        <f t="shared" si="197"/>
        <v>5</v>
      </c>
      <c r="AP491" s="2">
        <f t="shared" si="198"/>
        <v>17.479861141731245</v>
      </c>
      <c r="AQ491" s="2">
        <f t="shared" si="199"/>
        <v>0.72668684380042159</v>
      </c>
      <c r="AR491" s="3" t="str">
        <f t="shared" si="200"/>
        <v>Nontoxic</v>
      </c>
      <c r="AS491" s="2">
        <f t="shared" si="201"/>
        <v>281.1988821727594</v>
      </c>
      <c r="AT491" s="26" t="s">
        <v>884</v>
      </c>
      <c r="AU491" s="4" t="s">
        <v>666</v>
      </c>
      <c r="AV491" s="2">
        <f t="shared" si="202"/>
        <v>3</v>
      </c>
      <c r="AW491" s="2">
        <f t="shared" si="203"/>
        <v>3</v>
      </c>
      <c r="AX491" s="2">
        <f t="shared" si="204"/>
        <v>2757245985</v>
      </c>
      <c r="AY491" s="2">
        <f t="shared" si="205"/>
        <v>5712448092</v>
      </c>
      <c r="AZ491" s="2">
        <f t="shared" si="206"/>
        <v>4234847038.5</v>
      </c>
      <c r="BA491" s="2">
        <f t="shared" si="207"/>
        <v>1.1666666666666667</v>
      </c>
      <c r="BB491" s="2">
        <f t="shared" si="208"/>
        <v>0.3338084535071662</v>
      </c>
      <c r="BC491" s="2">
        <v>6.6349999999999998</v>
      </c>
      <c r="BD491" s="2" t="str">
        <f t="shared" si="209"/>
        <v>Same Var</v>
      </c>
      <c r="BE491" s="2">
        <f t="shared" si="210"/>
        <v>3.7730160365808624E-6</v>
      </c>
      <c r="BF491" s="2" t="str">
        <f t="shared" si="211"/>
        <v>NS</v>
      </c>
      <c r="BG491" s="2" t="str">
        <f t="shared" si="212"/>
        <v>NS</v>
      </c>
      <c r="BH491" s="2" t="str">
        <f t="shared" si="213"/>
        <v/>
      </c>
      <c r="BI491" s="2" t="str">
        <f t="shared" si="214"/>
        <v/>
      </c>
      <c r="BJ491" s="2" t="str">
        <f t="shared" si="215"/>
        <v/>
      </c>
    </row>
    <row r="492" spans="1:62" x14ac:dyDescent="0.2">
      <c r="A492" s="1" t="s">
        <v>926</v>
      </c>
      <c r="B492" s="27" t="s">
        <v>1210</v>
      </c>
      <c r="C492" s="28">
        <v>38525</v>
      </c>
      <c r="D492" s="7">
        <v>0.54166666666666663</v>
      </c>
      <c r="E492" s="1">
        <v>0.1</v>
      </c>
      <c r="F492" s="1" t="s">
        <v>57</v>
      </c>
      <c r="G492" s="1" t="s">
        <v>1211</v>
      </c>
      <c r="H492" s="27" t="s">
        <v>886</v>
      </c>
      <c r="I492" s="27" t="s">
        <v>887</v>
      </c>
      <c r="J492" s="27" t="s">
        <v>888</v>
      </c>
      <c r="K492" s="2">
        <v>0.75</v>
      </c>
      <c r="L492" s="2">
        <v>0.25</v>
      </c>
      <c r="M492" s="27">
        <v>347200</v>
      </c>
      <c r="N492" s="27">
        <v>266700</v>
      </c>
      <c r="O492" s="27">
        <v>326100</v>
      </c>
      <c r="P492" s="27">
        <v>393600</v>
      </c>
      <c r="Q492" s="29"/>
      <c r="R492" s="29"/>
      <c r="S492" s="29"/>
      <c r="T492" s="29"/>
      <c r="U492" s="29"/>
      <c r="V492" s="29"/>
      <c r="W492" s="29"/>
      <c r="X492" s="29"/>
      <c r="Y492" s="29"/>
      <c r="Z492" s="29"/>
      <c r="AA492" s="29"/>
      <c r="AB492" s="29"/>
      <c r="AC492" s="2">
        <f t="shared" si="189"/>
        <v>333400</v>
      </c>
      <c r="AD492" s="2">
        <f t="shared" si="190"/>
        <v>52651.875560135559</v>
      </c>
      <c r="AE492" s="2">
        <f t="shared" si="191"/>
        <v>4</v>
      </c>
      <c r="AF492" s="27">
        <v>5843500</v>
      </c>
      <c r="AG492" s="27">
        <v>4620300</v>
      </c>
      <c r="AH492" s="27">
        <v>5053000</v>
      </c>
      <c r="AI492" s="27">
        <v>5125100</v>
      </c>
      <c r="AJ492" s="2">
        <f t="shared" si="192"/>
        <v>5160475</v>
      </c>
      <c r="AK492" s="2">
        <f t="shared" si="193"/>
        <v>506989.29886800045</v>
      </c>
      <c r="AL492" s="2">
        <f t="shared" si="194"/>
        <v>4</v>
      </c>
      <c r="AM492" s="2">
        <f t="shared" si="195"/>
        <v>4.179542428664747E+21</v>
      </c>
      <c r="AN492" s="2">
        <f t="shared" si="196"/>
        <v>1.3764800369482872E+21</v>
      </c>
      <c r="AO492" s="2">
        <f t="shared" si="197"/>
        <v>3</v>
      </c>
      <c r="AP492" s="2">
        <f t="shared" si="198"/>
        <v>19.312428886935521</v>
      </c>
      <c r="AQ492" s="2">
        <f t="shared" si="199"/>
        <v>0.76489232840434507</v>
      </c>
      <c r="AR492" s="3" t="str">
        <f t="shared" si="200"/>
        <v>Nontoxic</v>
      </c>
      <c r="AS492" s="2">
        <f t="shared" si="201"/>
        <v>1547.8329334133173</v>
      </c>
      <c r="AT492" s="26" t="s">
        <v>884</v>
      </c>
      <c r="AU492" s="4" t="s">
        <v>666</v>
      </c>
      <c r="AV492" s="2">
        <f t="shared" si="202"/>
        <v>3</v>
      </c>
      <c r="AW492" s="2">
        <f t="shared" si="203"/>
        <v>3</v>
      </c>
      <c r="AX492" s="2">
        <f t="shared" si="204"/>
        <v>2772220000</v>
      </c>
      <c r="AY492" s="2">
        <f t="shared" si="205"/>
        <v>257038149166.66669</v>
      </c>
      <c r="AZ492" s="2">
        <f t="shared" si="206"/>
        <v>129905184583.33333</v>
      </c>
      <c r="BA492" s="2">
        <f t="shared" si="207"/>
        <v>1.1666666666666667</v>
      </c>
      <c r="BB492" s="2">
        <f t="shared" si="208"/>
        <v>8.1378944035968406</v>
      </c>
      <c r="BC492" s="2">
        <v>6.6349999999999998</v>
      </c>
      <c r="BD492" s="2" t="str">
        <f t="shared" si="209"/>
        <v>Sig Diff Var</v>
      </c>
      <c r="BE492" s="2">
        <f t="shared" si="210"/>
        <v>1.4087010895473339E-4</v>
      </c>
      <c r="BF492" s="2" t="str">
        <f t="shared" si="211"/>
        <v>NS</v>
      </c>
      <c r="BG492" s="2" t="str">
        <f t="shared" si="212"/>
        <v>NS</v>
      </c>
      <c r="BH492" s="2" t="str">
        <f t="shared" si="213"/>
        <v/>
      </c>
      <c r="BI492" s="2" t="str">
        <f t="shared" si="214"/>
        <v/>
      </c>
      <c r="BJ492" s="2" t="str">
        <f t="shared" si="215"/>
        <v/>
      </c>
    </row>
    <row r="493" spans="1:62" x14ac:dyDescent="0.2">
      <c r="A493" s="1" t="s">
        <v>926</v>
      </c>
      <c r="B493" s="27" t="s">
        <v>1263</v>
      </c>
      <c r="C493" s="28">
        <v>38525</v>
      </c>
      <c r="D493" s="7">
        <v>0.40972222222222221</v>
      </c>
      <c r="E493" s="1">
        <v>0.1</v>
      </c>
      <c r="F493" s="1" t="s">
        <v>57</v>
      </c>
      <c r="G493" s="1" t="s">
        <v>1211</v>
      </c>
      <c r="H493" s="27" t="s">
        <v>886</v>
      </c>
      <c r="I493" s="27" t="s">
        <v>887</v>
      </c>
      <c r="J493" s="27" t="s">
        <v>888</v>
      </c>
      <c r="K493" s="2">
        <v>0.75</v>
      </c>
      <c r="L493" s="2">
        <v>0.25</v>
      </c>
      <c r="M493" s="27">
        <v>347200</v>
      </c>
      <c r="N493" s="27">
        <v>266700</v>
      </c>
      <c r="O493" s="27">
        <v>326100</v>
      </c>
      <c r="P493" s="27">
        <v>393600</v>
      </c>
      <c r="Q493" s="29"/>
      <c r="R493" s="29"/>
      <c r="S493" s="29"/>
      <c r="T493" s="29"/>
      <c r="U493" s="29"/>
      <c r="V493" s="29"/>
      <c r="W493" s="29"/>
      <c r="X493" s="29"/>
      <c r="Y493" s="29"/>
      <c r="Z493" s="29"/>
      <c r="AA493" s="29"/>
      <c r="AB493" s="29"/>
      <c r="AC493" s="2">
        <f t="shared" si="189"/>
        <v>333400</v>
      </c>
      <c r="AD493" s="2">
        <f t="shared" si="190"/>
        <v>52651.875560135559</v>
      </c>
      <c r="AE493" s="2">
        <f t="shared" si="191"/>
        <v>4</v>
      </c>
      <c r="AF493" s="27">
        <v>4933600</v>
      </c>
      <c r="AG493" s="27">
        <v>5477400</v>
      </c>
      <c r="AH493" s="27">
        <v>4755800</v>
      </c>
      <c r="AI493" s="27">
        <v>4207000</v>
      </c>
      <c r="AJ493" s="2">
        <f t="shared" si="192"/>
        <v>4843450</v>
      </c>
      <c r="AK493" s="2">
        <f t="shared" si="193"/>
        <v>523695.44266364077</v>
      </c>
      <c r="AL493" s="2">
        <f t="shared" si="194"/>
        <v>4</v>
      </c>
      <c r="AM493" s="2">
        <f t="shared" si="195"/>
        <v>4.7546641287006871E+21</v>
      </c>
      <c r="AN493" s="2">
        <f t="shared" si="196"/>
        <v>1.5670684997083152E+21</v>
      </c>
      <c r="AO493" s="2">
        <f t="shared" si="197"/>
        <v>3</v>
      </c>
      <c r="AP493" s="2">
        <f t="shared" si="198"/>
        <v>17.492597576598083</v>
      </c>
      <c r="AQ493" s="2">
        <f t="shared" si="199"/>
        <v>0.76489232840434507</v>
      </c>
      <c r="AR493" s="3" t="str">
        <f t="shared" si="200"/>
        <v>Nontoxic</v>
      </c>
      <c r="AS493" s="2">
        <f t="shared" si="201"/>
        <v>1452.7444511097781</v>
      </c>
      <c r="AT493" s="26" t="s">
        <v>884</v>
      </c>
      <c r="AU493" s="4" t="s">
        <v>666</v>
      </c>
      <c r="AV493" s="2">
        <f t="shared" si="202"/>
        <v>3</v>
      </c>
      <c r="AW493" s="2">
        <f t="shared" si="203"/>
        <v>3</v>
      </c>
      <c r="AX493" s="2">
        <f t="shared" si="204"/>
        <v>2772220000</v>
      </c>
      <c r="AY493" s="2">
        <f t="shared" si="205"/>
        <v>274256916666.66666</v>
      </c>
      <c r="AZ493" s="2">
        <f t="shared" si="206"/>
        <v>138514568333.33334</v>
      </c>
      <c r="BA493" s="2">
        <f t="shared" si="207"/>
        <v>1.1666666666666667</v>
      </c>
      <c r="BB493" s="2">
        <f t="shared" si="208"/>
        <v>8.301181502167724</v>
      </c>
      <c r="BC493" s="2">
        <v>6.6349999999999998</v>
      </c>
      <c r="BD493" s="2" t="str">
        <f t="shared" si="209"/>
        <v>Sig Diff Var</v>
      </c>
      <c r="BE493" s="2">
        <f t="shared" si="210"/>
        <v>1.9246016814930691E-4</v>
      </c>
      <c r="BF493" s="2" t="str">
        <f t="shared" si="211"/>
        <v>NS</v>
      </c>
      <c r="BG493" s="2" t="str">
        <f t="shared" si="212"/>
        <v>NS</v>
      </c>
      <c r="BH493" s="2" t="str">
        <f t="shared" si="213"/>
        <v/>
      </c>
      <c r="BI493" s="2" t="str">
        <f t="shared" si="214"/>
        <v/>
      </c>
      <c r="BJ493" s="2" t="str">
        <f t="shared" si="215"/>
        <v/>
      </c>
    </row>
    <row r="494" spans="1:62" x14ac:dyDescent="0.2">
      <c r="A494" s="1" t="s">
        <v>926</v>
      </c>
      <c r="B494" s="27" t="s">
        <v>1264</v>
      </c>
      <c r="C494" s="28">
        <v>38525</v>
      </c>
      <c r="D494" s="7">
        <v>0.3611111111111111</v>
      </c>
      <c r="E494" s="1">
        <v>0.1</v>
      </c>
      <c r="F494" s="1" t="s">
        <v>57</v>
      </c>
      <c r="G494" s="1" t="s">
        <v>1211</v>
      </c>
      <c r="H494" s="27" t="s">
        <v>886</v>
      </c>
      <c r="I494" s="27" t="s">
        <v>887</v>
      </c>
      <c r="J494" s="27" t="s">
        <v>888</v>
      </c>
      <c r="K494" s="2">
        <v>0.75</v>
      </c>
      <c r="L494" s="2">
        <v>0.25</v>
      </c>
      <c r="M494" s="27">
        <v>347200</v>
      </c>
      <c r="N494" s="27">
        <v>266700</v>
      </c>
      <c r="O494" s="27">
        <v>326100</v>
      </c>
      <c r="P494" s="27">
        <v>393600</v>
      </c>
      <c r="Q494" s="29"/>
      <c r="R494" s="29"/>
      <c r="S494" s="29"/>
      <c r="T494" s="29"/>
      <c r="U494" s="29"/>
      <c r="V494" s="29"/>
      <c r="W494" s="29"/>
      <c r="X494" s="29"/>
      <c r="Y494" s="29"/>
      <c r="Z494" s="29"/>
      <c r="AA494" s="29"/>
      <c r="AB494" s="29"/>
      <c r="AC494" s="2">
        <f t="shared" si="189"/>
        <v>333400</v>
      </c>
      <c r="AD494" s="2">
        <f t="shared" si="190"/>
        <v>52651.875560135559</v>
      </c>
      <c r="AE494" s="2">
        <f t="shared" si="191"/>
        <v>4</v>
      </c>
      <c r="AF494" s="27">
        <v>4678900</v>
      </c>
      <c r="AG494" s="27">
        <v>4792500</v>
      </c>
      <c r="AH494" s="27">
        <v>4804600</v>
      </c>
      <c r="AI494" s="27">
        <v>5059800</v>
      </c>
      <c r="AJ494" s="2">
        <f t="shared" si="192"/>
        <v>4833950</v>
      </c>
      <c r="AK494" s="2">
        <f t="shared" si="193"/>
        <v>160860.44676468274</v>
      </c>
      <c r="AL494" s="2">
        <f t="shared" si="194"/>
        <v>4</v>
      </c>
      <c r="AM494" s="2">
        <f t="shared" si="195"/>
        <v>4.7044019085714055E+19</v>
      </c>
      <c r="AN494" s="2">
        <f t="shared" si="196"/>
        <v>1.4000069482620832E+19</v>
      </c>
      <c r="AO494" s="2">
        <f t="shared" si="197"/>
        <v>3</v>
      </c>
      <c r="AP494" s="2">
        <f t="shared" si="198"/>
        <v>55.348904611103357</v>
      </c>
      <c r="AQ494" s="2">
        <f t="shared" si="199"/>
        <v>0.76489232840434507</v>
      </c>
      <c r="AR494" s="3" t="str">
        <f t="shared" si="200"/>
        <v>Nontoxic</v>
      </c>
      <c r="AS494" s="2">
        <f t="shared" si="201"/>
        <v>1449.8950209958009</v>
      </c>
      <c r="AT494" s="26" t="s">
        <v>884</v>
      </c>
      <c r="AU494" s="4" t="s">
        <v>666</v>
      </c>
      <c r="AV494" s="2">
        <f t="shared" si="202"/>
        <v>3</v>
      </c>
      <c r="AW494" s="2">
        <f t="shared" si="203"/>
        <v>3</v>
      </c>
      <c r="AX494" s="2">
        <f t="shared" si="204"/>
        <v>2772220000</v>
      </c>
      <c r="AY494" s="2">
        <f t="shared" si="205"/>
        <v>25876083333.333328</v>
      </c>
      <c r="AZ494" s="2">
        <f t="shared" si="206"/>
        <v>14324151666.666664</v>
      </c>
      <c r="BA494" s="2">
        <f t="shared" si="207"/>
        <v>1.1666666666666667</v>
      </c>
      <c r="BB494" s="2">
        <f t="shared" si="208"/>
        <v>2.7023824769620512</v>
      </c>
      <c r="BC494" s="2">
        <v>6.6349999999999998</v>
      </c>
      <c r="BD494" s="2" t="str">
        <f t="shared" si="209"/>
        <v>Same Var</v>
      </c>
      <c r="BE494" s="2">
        <f t="shared" si="210"/>
        <v>1.483818655542457E-9</v>
      </c>
      <c r="BF494" s="2" t="str">
        <f t="shared" si="211"/>
        <v>NS</v>
      </c>
      <c r="BG494" s="2" t="str">
        <f t="shared" si="212"/>
        <v>NS</v>
      </c>
      <c r="BH494" s="2" t="str">
        <f t="shared" si="213"/>
        <v/>
      </c>
      <c r="BI494" s="2" t="str">
        <f t="shared" si="214"/>
        <v/>
      </c>
      <c r="BJ494" s="2" t="str">
        <f t="shared" si="215"/>
        <v/>
      </c>
    </row>
    <row r="495" spans="1:62" x14ac:dyDescent="0.2">
      <c r="A495" s="1" t="s">
        <v>926</v>
      </c>
      <c r="B495" s="27" t="s">
        <v>1316</v>
      </c>
      <c r="C495" s="28">
        <v>38525</v>
      </c>
      <c r="D495" s="7">
        <v>0.46527777777777779</v>
      </c>
      <c r="E495" s="1">
        <v>0.1</v>
      </c>
      <c r="F495" s="1" t="s">
        <v>57</v>
      </c>
      <c r="G495" s="1" t="s">
        <v>1211</v>
      </c>
      <c r="H495" s="27" t="s">
        <v>886</v>
      </c>
      <c r="I495" s="27" t="s">
        <v>887</v>
      </c>
      <c r="J495" s="27" t="s">
        <v>888</v>
      </c>
      <c r="K495" s="2">
        <v>0.75</v>
      </c>
      <c r="L495" s="2">
        <v>0.25</v>
      </c>
      <c r="M495" s="27">
        <v>347200</v>
      </c>
      <c r="N495" s="27">
        <v>266700</v>
      </c>
      <c r="O495" s="27">
        <v>326100</v>
      </c>
      <c r="P495" s="27">
        <v>393600</v>
      </c>
      <c r="Q495" s="29"/>
      <c r="R495" s="29"/>
      <c r="S495" s="29"/>
      <c r="T495" s="29"/>
      <c r="U495" s="29"/>
      <c r="V495" s="29"/>
      <c r="W495" s="29"/>
      <c r="X495" s="29"/>
      <c r="Y495" s="29"/>
      <c r="Z495" s="29"/>
      <c r="AA495" s="29"/>
      <c r="AB495" s="29"/>
      <c r="AC495" s="2">
        <f t="shared" si="189"/>
        <v>333400</v>
      </c>
      <c r="AD495" s="2">
        <f t="shared" si="190"/>
        <v>52651.875560135559</v>
      </c>
      <c r="AE495" s="2">
        <f t="shared" si="191"/>
        <v>4</v>
      </c>
      <c r="AF495" s="27">
        <v>4648200</v>
      </c>
      <c r="AG495" s="27">
        <v>4171200</v>
      </c>
      <c r="AH495" s="27">
        <v>4789900</v>
      </c>
      <c r="AI495" s="27">
        <v>4622700</v>
      </c>
      <c r="AJ495" s="2">
        <f t="shared" si="192"/>
        <v>4558000</v>
      </c>
      <c r="AK495" s="2">
        <f t="shared" si="193"/>
        <v>268150.4428487859</v>
      </c>
      <c r="AL495" s="2">
        <f t="shared" si="194"/>
        <v>4</v>
      </c>
      <c r="AM495" s="2">
        <f t="shared" si="195"/>
        <v>3.3731026592632105E+20</v>
      </c>
      <c r="AN495" s="2">
        <f t="shared" si="196"/>
        <v>1.0776482867099555E+20</v>
      </c>
      <c r="AO495" s="2">
        <f t="shared" si="197"/>
        <v>3</v>
      </c>
      <c r="AP495" s="2">
        <f t="shared" si="198"/>
        <v>31.788004387574979</v>
      </c>
      <c r="AQ495" s="2">
        <f t="shared" si="199"/>
        <v>0.76489232840434507</v>
      </c>
      <c r="AR495" s="3" t="str">
        <f t="shared" si="200"/>
        <v>Nontoxic</v>
      </c>
      <c r="AS495" s="2">
        <f t="shared" si="201"/>
        <v>1367.1265746850629</v>
      </c>
      <c r="AT495" s="26" t="s">
        <v>884</v>
      </c>
      <c r="AU495" s="4" t="s">
        <v>666</v>
      </c>
      <c r="AV495" s="2">
        <f t="shared" si="202"/>
        <v>3</v>
      </c>
      <c r="AW495" s="2">
        <f t="shared" si="203"/>
        <v>3</v>
      </c>
      <c r="AX495" s="2">
        <f t="shared" si="204"/>
        <v>2772220000</v>
      </c>
      <c r="AY495" s="2">
        <f t="shared" si="205"/>
        <v>71904659999.999985</v>
      </c>
      <c r="AZ495" s="2">
        <f t="shared" si="206"/>
        <v>37338439999.999992</v>
      </c>
      <c r="BA495" s="2">
        <f t="shared" si="207"/>
        <v>1.1666666666666667</v>
      </c>
      <c r="BB495" s="2">
        <f t="shared" si="208"/>
        <v>5.0015756567574785</v>
      </c>
      <c r="BC495" s="2">
        <v>6.6349999999999998</v>
      </c>
      <c r="BD495" s="2" t="str">
        <f t="shared" si="209"/>
        <v>Same Var</v>
      </c>
      <c r="BE495" s="2">
        <f t="shared" si="210"/>
        <v>3.8001904623668123E-8</v>
      </c>
      <c r="BF495" s="2" t="str">
        <f t="shared" si="211"/>
        <v>NS</v>
      </c>
      <c r="BG495" s="2" t="str">
        <f t="shared" si="212"/>
        <v>NS</v>
      </c>
      <c r="BH495" s="2" t="str">
        <f t="shared" si="213"/>
        <v/>
      </c>
      <c r="BI495" s="2" t="str">
        <f t="shared" si="214"/>
        <v/>
      </c>
      <c r="BJ495" s="2" t="str">
        <f t="shared" si="215"/>
        <v/>
      </c>
    </row>
    <row r="496" spans="1:62" x14ac:dyDescent="0.2">
      <c r="A496" s="1" t="s">
        <v>926</v>
      </c>
      <c r="B496" s="27" t="s">
        <v>951</v>
      </c>
      <c r="C496" s="28">
        <v>38559</v>
      </c>
      <c r="D496" s="7">
        <v>0.375</v>
      </c>
      <c r="E496" s="1">
        <v>0.1</v>
      </c>
      <c r="F496" s="1" t="s">
        <v>57</v>
      </c>
      <c r="G496" s="1" t="s">
        <v>954</v>
      </c>
      <c r="H496" s="27" t="s">
        <v>886</v>
      </c>
      <c r="I496" s="27" t="s">
        <v>887</v>
      </c>
      <c r="J496" s="27" t="s">
        <v>888</v>
      </c>
      <c r="K496" s="2">
        <v>0.75</v>
      </c>
      <c r="L496" s="2">
        <v>0.25</v>
      </c>
      <c r="M496" s="27">
        <v>494900</v>
      </c>
      <c r="N496" s="27">
        <v>492000</v>
      </c>
      <c r="O496" s="27">
        <v>541000</v>
      </c>
      <c r="P496" s="27">
        <v>605000</v>
      </c>
      <c r="Q496" s="29"/>
      <c r="R496" s="29"/>
      <c r="S496" s="29"/>
      <c r="T496" s="29"/>
      <c r="U496" s="29"/>
      <c r="V496" s="29"/>
      <c r="W496" s="29"/>
      <c r="X496" s="29"/>
      <c r="Y496" s="29"/>
      <c r="Z496" s="29"/>
      <c r="AA496" s="29"/>
      <c r="AB496" s="29"/>
      <c r="AC496" s="2">
        <f t="shared" si="189"/>
        <v>533225</v>
      </c>
      <c r="AD496" s="2">
        <f t="shared" si="190"/>
        <v>52853.279620726156</v>
      </c>
      <c r="AE496" s="2">
        <f t="shared" si="191"/>
        <v>4</v>
      </c>
      <c r="AF496" s="27">
        <v>3161900</v>
      </c>
      <c r="AG496" s="27">
        <v>2560000</v>
      </c>
      <c r="AH496" s="27">
        <v>2584200</v>
      </c>
      <c r="AI496" s="27">
        <v>1623500</v>
      </c>
      <c r="AJ496" s="2">
        <f t="shared" si="192"/>
        <v>2482400</v>
      </c>
      <c r="AK496" s="2">
        <f t="shared" si="193"/>
        <v>636609.36740411434</v>
      </c>
      <c r="AL496" s="2">
        <f t="shared" si="194"/>
        <v>4</v>
      </c>
      <c r="AM496" s="2">
        <f t="shared" si="195"/>
        <v>1.0345067159317761E+22</v>
      </c>
      <c r="AN496" s="2">
        <f t="shared" si="196"/>
        <v>3.4218218119101069E+21</v>
      </c>
      <c r="AO496" s="2">
        <f t="shared" si="197"/>
        <v>3</v>
      </c>
      <c r="AP496" s="2">
        <f t="shared" si="198"/>
        <v>6.5297683007095664</v>
      </c>
      <c r="AQ496" s="2">
        <f t="shared" si="199"/>
        <v>0.76489232840434507</v>
      </c>
      <c r="AR496" s="3" t="str">
        <f t="shared" si="200"/>
        <v>Nontoxic</v>
      </c>
      <c r="AS496" s="2">
        <f t="shared" si="201"/>
        <v>465.54456373950961</v>
      </c>
      <c r="AT496" s="26" t="s">
        <v>884</v>
      </c>
      <c r="AU496" s="4" t="s">
        <v>666</v>
      </c>
      <c r="AV496" s="2">
        <f t="shared" si="202"/>
        <v>3</v>
      </c>
      <c r="AW496" s="2">
        <f t="shared" si="203"/>
        <v>3</v>
      </c>
      <c r="AX496" s="2">
        <f t="shared" si="204"/>
        <v>2793469166.666667</v>
      </c>
      <c r="AY496" s="2">
        <f t="shared" si="205"/>
        <v>405271486666.66663</v>
      </c>
      <c r="AZ496" s="2">
        <f t="shared" si="206"/>
        <v>204032477916.66666</v>
      </c>
      <c r="BA496" s="2">
        <f t="shared" si="207"/>
        <v>1.1666666666666667</v>
      </c>
      <c r="BB496" s="2">
        <f t="shared" si="208"/>
        <v>9.269272133960369</v>
      </c>
      <c r="BC496" s="2">
        <v>6.6349999999999998</v>
      </c>
      <c r="BD496" s="2" t="str">
        <f t="shared" si="209"/>
        <v>Sig Diff Var</v>
      </c>
      <c r="BE496" s="2">
        <f t="shared" si="210"/>
        <v>4.2477480234982077E-3</v>
      </c>
      <c r="BF496" s="2" t="str">
        <f t="shared" si="211"/>
        <v>NS</v>
      </c>
      <c r="BG496" s="2" t="str">
        <f t="shared" si="212"/>
        <v>NS</v>
      </c>
      <c r="BH496" s="2" t="str">
        <f t="shared" si="213"/>
        <v/>
      </c>
      <c r="BI496" s="2" t="str">
        <f t="shared" si="214"/>
        <v/>
      </c>
      <c r="BJ496" s="2" t="str">
        <f t="shared" si="215"/>
        <v/>
      </c>
    </row>
    <row r="497" spans="1:62" x14ac:dyDescent="0.2">
      <c r="A497" s="1" t="s">
        <v>926</v>
      </c>
      <c r="B497" s="27" t="s">
        <v>955</v>
      </c>
      <c r="C497" s="28">
        <v>38559</v>
      </c>
      <c r="D497" s="7">
        <v>0.40277777777777779</v>
      </c>
      <c r="E497" s="1">
        <v>0.1</v>
      </c>
      <c r="F497" s="1" t="s">
        <v>57</v>
      </c>
      <c r="G497" s="1" t="s">
        <v>954</v>
      </c>
      <c r="H497" s="27" t="s">
        <v>886</v>
      </c>
      <c r="I497" s="27" t="s">
        <v>887</v>
      </c>
      <c r="J497" s="27" t="s">
        <v>888</v>
      </c>
      <c r="K497" s="2">
        <v>0.75</v>
      </c>
      <c r="L497" s="2">
        <v>0.25</v>
      </c>
      <c r="M497" s="27">
        <v>494900</v>
      </c>
      <c r="N497" s="27">
        <v>492000</v>
      </c>
      <c r="O497" s="27">
        <v>541000</v>
      </c>
      <c r="P497" s="27">
        <v>605000</v>
      </c>
      <c r="Q497" s="29"/>
      <c r="R497" s="29"/>
      <c r="S497" s="29"/>
      <c r="T497" s="29"/>
      <c r="U497" s="29"/>
      <c r="V497" s="29"/>
      <c r="W497" s="29"/>
      <c r="X497" s="29"/>
      <c r="Y497" s="29"/>
      <c r="Z497" s="29"/>
      <c r="AA497" s="29"/>
      <c r="AB497" s="29"/>
      <c r="AC497" s="2">
        <f t="shared" si="189"/>
        <v>533225</v>
      </c>
      <c r="AD497" s="2">
        <f t="shared" si="190"/>
        <v>52853.279620726156</v>
      </c>
      <c r="AE497" s="2">
        <f t="shared" si="191"/>
        <v>4</v>
      </c>
      <c r="AF497" s="27">
        <v>3905000</v>
      </c>
      <c r="AG497" s="27">
        <v>3778400</v>
      </c>
      <c r="AH497" s="27">
        <v>3641600</v>
      </c>
      <c r="AI497" s="27">
        <v>3846000</v>
      </c>
      <c r="AJ497" s="2">
        <f t="shared" si="192"/>
        <v>3792750</v>
      </c>
      <c r="AK497" s="2">
        <f t="shared" si="193"/>
        <v>113266.45575809282</v>
      </c>
      <c r="AL497" s="2">
        <f t="shared" si="194"/>
        <v>4</v>
      </c>
      <c r="AM497" s="2">
        <f t="shared" si="195"/>
        <v>1.2961109554997289E+19</v>
      </c>
      <c r="AN497" s="2">
        <f t="shared" si="196"/>
        <v>3.4804114287308017E+18</v>
      </c>
      <c r="AO497" s="2">
        <f t="shared" si="197"/>
        <v>4</v>
      </c>
      <c r="AP497" s="2">
        <f t="shared" si="198"/>
        <v>56.545977259694467</v>
      </c>
      <c r="AQ497" s="2">
        <f t="shared" si="199"/>
        <v>0.74069708411268287</v>
      </c>
      <c r="AR497" s="3" t="str">
        <f t="shared" si="200"/>
        <v>Nontoxic</v>
      </c>
      <c r="AS497" s="2">
        <f t="shared" si="201"/>
        <v>711.28510478690976</v>
      </c>
      <c r="AT497" s="26" t="s">
        <v>884</v>
      </c>
      <c r="AU497" s="4" t="s">
        <v>666</v>
      </c>
      <c r="AV497" s="2">
        <f t="shared" si="202"/>
        <v>3</v>
      </c>
      <c r="AW497" s="2">
        <f t="shared" si="203"/>
        <v>3</v>
      </c>
      <c r="AX497" s="2">
        <f t="shared" si="204"/>
        <v>2793469166.666667</v>
      </c>
      <c r="AY497" s="2">
        <f t="shared" si="205"/>
        <v>12829289999.999998</v>
      </c>
      <c r="AZ497" s="2">
        <f t="shared" si="206"/>
        <v>7811379583.3333321</v>
      </c>
      <c r="BA497" s="2">
        <f t="shared" si="207"/>
        <v>1.1666666666666667</v>
      </c>
      <c r="BB497" s="2">
        <f t="shared" si="208"/>
        <v>1.3683808093198795</v>
      </c>
      <c r="BC497" s="2">
        <v>6.6349999999999998</v>
      </c>
      <c r="BD497" s="2" t="str">
        <f t="shared" si="209"/>
        <v>Same Var</v>
      </c>
      <c r="BE497" s="2">
        <f t="shared" si="210"/>
        <v>1.6669758385066135E-9</v>
      </c>
      <c r="BF497" s="2" t="str">
        <f t="shared" si="211"/>
        <v>NS</v>
      </c>
      <c r="BG497" s="2" t="str">
        <f t="shared" si="212"/>
        <v>NS</v>
      </c>
      <c r="BH497" s="2" t="str">
        <f t="shared" si="213"/>
        <v/>
      </c>
      <c r="BI497" s="2" t="str">
        <f t="shared" si="214"/>
        <v/>
      </c>
      <c r="BJ497" s="2" t="str">
        <f t="shared" si="215"/>
        <v/>
      </c>
    </row>
    <row r="498" spans="1:62" x14ac:dyDescent="0.2">
      <c r="A498" s="1" t="s">
        <v>926</v>
      </c>
      <c r="B498" s="27" t="s">
        <v>971</v>
      </c>
      <c r="C498" s="28">
        <v>38559</v>
      </c>
      <c r="D498" s="7">
        <v>0.30555555555555558</v>
      </c>
      <c r="E498" s="1">
        <v>0.1</v>
      </c>
      <c r="F498" s="1" t="s">
        <v>57</v>
      </c>
      <c r="G498" s="1" t="s">
        <v>954</v>
      </c>
      <c r="H498" s="27" t="s">
        <v>886</v>
      </c>
      <c r="I498" s="27" t="s">
        <v>887</v>
      </c>
      <c r="J498" s="27" t="s">
        <v>888</v>
      </c>
      <c r="K498" s="2">
        <v>0.75</v>
      </c>
      <c r="L498" s="2">
        <v>0.25</v>
      </c>
      <c r="M498" s="27">
        <v>494900</v>
      </c>
      <c r="N498" s="27">
        <v>492000</v>
      </c>
      <c r="O498" s="27">
        <v>541000</v>
      </c>
      <c r="P498" s="27">
        <v>605000</v>
      </c>
      <c r="Q498" s="29"/>
      <c r="R498" s="29"/>
      <c r="S498" s="29"/>
      <c r="T498" s="29"/>
      <c r="U498" s="29"/>
      <c r="V498" s="29"/>
      <c r="W498" s="29"/>
      <c r="X498" s="29"/>
      <c r="Y498" s="29"/>
      <c r="Z498" s="29"/>
      <c r="AA498" s="29"/>
      <c r="AB498" s="29"/>
      <c r="AC498" s="2">
        <f t="shared" si="189"/>
        <v>533225</v>
      </c>
      <c r="AD498" s="2">
        <f t="shared" si="190"/>
        <v>52853.279620726156</v>
      </c>
      <c r="AE498" s="2">
        <f t="shared" si="191"/>
        <v>4</v>
      </c>
      <c r="AF498" s="27">
        <v>3804000</v>
      </c>
      <c r="AG498" s="27">
        <v>3291700</v>
      </c>
      <c r="AH498" s="27">
        <v>3808600</v>
      </c>
      <c r="AI498" s="27">
        <v>3461600</v>
      </c>
      <c r="AJ498" s="2">
        <f t="shared" si="192"/>
        <v>3591475</v>
      </c>
      <c r="AK498" s="2">
        <f t="shared" si="193"/>
        <v>257580.21889630164</v>
      </c>
      <c r="AL498" s="2">
        <f t="shared" si="194"/>
        <v>4</v>
      </c>
      <c r="AM498" s="2">
        <f t="shared" si="195"/>
        <v>2.8831102349029743E+20</v>
      </c>
      <c r="AN498" s="2">
        <f t="shared" si="196"/>
        <v>9.1759770854179078E+19</v>
      </c>
      <c r="AO498" s="2">
        <f t="shared" si="197"/>
        <v>3</v>
      </c>
      <c r="AP498" s="2">
        <f t="shared" si="198"/>
        <v>24.492729783132155</v>
      </c>
      <c r="AQ498" s="2">
        <f t="shared" si="199"/>
        <v>0.76489232840434507</v>
      </c>
      <c r="AR498" s="3" t="str">
        <f t="shared" si="200"/>
        <v>Nontoxic</v>
      </c>
      <c r="AS498" s="2">
        <f t="shared" si="201"/>
        <v>673.5383749824183</v>
      </c>
      <c r="AT498" s="26" t="s">
        <v>884</v>
      </c>
      <c r="AU498" s="4" t="s">
        <v>666</v>
      </c>
      <c r="AV498" s="2">
        <f t="shared" si="202"/>
        <v>3</v>
      </c>
      <c r="AW498" s="2">
        <f t="shared" si="203"/>
        <v>3</v>
      </c>
      <c r="AX498" s="2">
        <f t="shared" si="204"/>
        <v>2793469166.666667</v>
      </c>
      <c r="AY498" s="2">
        <f t="shared" si="205"/>
        <v>66347569166.666664</v>
      </c>
      <c r="AZ498" s="2">
        <f t="shared" si="206"/>
        <v>34570519166.666664</v>
      </c>
      <c r="BA498" s="2">
        <f t="shared" si="207"/>
        <v>1.1666666666666667</v>
      </c>
      <c r="BB498" s="2">
        <f t="shared" si="208"/>
        <v>4.7926572876148645</v>
      </c>
      <c r="BC498" s="2">
        <v>6.6349999999999998</v>
      </c>
      <c r="BD498" s="2" t="str">
        <f t="shared" si="209"/>
        <v>Same Var</v>
      </c>
      <c r="BE498" s="2">
        <f t="shared" si="210"/>
        <v>2.0696172682682315E-7</v>
      </c>
      <c r="BF498" s="2" t="str">
        <f t="shared" si="211"/>
        <v>NS</v>
      </c>
      <c r="BG498" s="2" t="str">
        <f t="shared" si="212"/>
        <v>NS</v>
      </c>
      <c r="BH498" s="2" t="str">
        <f t="shared" si="213"/>
        <v/>
      </c>
      <c r="BI498" s="2" t="str">
        <f t="shared" si="214"/>
        <v/>
      </c>
      <c r="BJ498" s="2" t="str">
        <f t="shared" si="215"/>
        <v/>
      </c>
    </row>
    <row r="499" spans="1:62" x14ac:dyDescent="0.2">
      <c r="A499" s="1" t="s">
        <v>142</v>
      </c>
      <c r="B499" s="27" t="s">
        <v>482</v>
      </c>
      <c r="C499" s="28">
        <v>38883</v>
      </c>
      <c r="D499" s="7">
        <v>0.47083333333333333</v>
      </c>
      <c r="E499" s="1">
        <v>0.1</v>
      </c>
      <c r="F499" s="1" t="s">
        <v>57</v>
      </c>
      <c r="G499" s="1" t="s">
        <v>1106</v>
      </c>
      <c r="H499" s="27" t="s">
        <v>886</v>
      </c>
      <c r="I499" s="27" t="s">
        <v>887</v>
      </c>
      <c r="J499" s="27" t="s">
        <v>888</v>
      </c>
      <c r="K499" s="2">
        <v>0.75</v>
      </c>
      <c r="L499" s="2">
        <v>0.25</v>
      </c>
      <c r="M499" s="27">
        <v>1690000</v>
      </c>
      <c r="N499" s="27">
        <v>1670000</v>
      </c>
      <c r="O499" s="27">
        <v>1590000</v>
      </c>
      <c r="P499" s="29"/>
      <c r="Q499" s="29"/>
      <c r="R499" s="29"/>
      <c r="S499" s="29"/>
      <c r="T499" s="29"/>
      <c r="U499" s="29"/>
      <c r="V499" s="29"/>
      <c r="W499" s="29"/>
      <c r="X499" s="29"/>
      <c r="Y499" s="29"/>
      <c r="Z499" s="29"/>
      <c r="AA499" s="29"/>
      <c r="AB499" s="29"/>
      <c r="AC499" s="2">
        <f t="shared" si="189"/>
        <v>1650000</v>
      </c>
      <c r="AD499" s="2">
        <f t="shared" si="190"/>
        <v>52915.02622129181</v>
      </c>
      <c r="AE499" s="2">
        <f t="shared" si="191"/>
        <v>3</v>
      </c>
      <c r="AF499" s="27">
        <v>1710000</v>
      </c>
      <c r="AG499" s="27">
        <v>1710000</v>
      </c>
      <c r="AH499" s="27">
        <v>1690000</v>
      </c>
      <c r="AI499" s="29"/>
      <c r="AJ499" s="2">
        <f t="shared" si="192"/>
        <v>1703333.3333333333</v>
      </c>
      <c r="AK499" s="2">
        <f t="shared" si="193"/>
        <v>11547.005383792515</v>
      </c>
      <c r="AL499" s="2">
        <f t="shared" si="194"/>
        <v>3</v>
      </c>
      <c r="AM499" s="2">
        <f t="shared" si="195"/>
        <v>3.2426697530864192E+17</v>
      </c>
      <c r="AN499" s="2">
        <f t="shared" si="196"/>
        <v>1.3880015432098765E+17</v>
      </c>
      <c r="AO499" s="2">
        <f t="shared" si="197"/>
        <v>2</v>
      </c>
      <c r="AP499" s="2">
        <f t="shared" si="198"/>
        <v>19.521126766759707</v>
      </c>
      <c r="AQ499" s="2">
        <f t="shared" si="199"/>
        <v>0.81649658092772592</v>
      </c>
      <c r="AR499" s="3" t="str">
        <f t="shared" si="200"/>
        <v>Nontoxic</v>
      </c>
      <c r="AS499" s="2">
        <f t="shared" si="201"/>
        <v>103.23232323232322</v>
      </c>
      <c r="AT499" s="26" t="s">
        <v>884</v>
      </c>
      <c r="AU499" s="4" t="s">
        <v>666</v>
      </c>
      <c r="AV499" s="2">
        <f t="shared" si="202"/>
        <v>2</v>
      </c>
      <c r="AW499" s="2">
        <f t="shared" si="203"/>
        <v>2</v>
      </c>
      <c r="AX499" s="2">
        <f t="shared" si="204"/>
        <v>2800000000</v>
      </c>
      <c r="AY499" s="2">
        <f t="shared" si="205"/>
        <v>133333333.33333333</v>
      </c>
      <c r="AZ499" s="2">
        <f t="shared" si="206"/>
        <v>1466666666.6666667</v>
      </c>
      <c r="BA499" s="2">
        <f t="shared" si="207"/>
        <v>1.25</v>
      </c>
      <c r="BB499" s="2">
        <f t="shared" si="208"/>
        <v>2.8020289725973044</v>
      </c>
      <c r="BC499" s="2">
        <v>6.6349999999999998</v>
      </c>
      <c r="BD499" s="2" t="str">
        <f t="shared" si="209"/>
        <v>Same Var</v>
      </c>
      <c r="BE499" s="2">
        <f t="shared" si="210"/>
        <v>8.1639492873296832E-2</v>
      </c>
      <c r="BF499" s="2" t="str">
        <f t="shared" si="211"/>
        <v>NS</v>
      </c>
      <c r="BG499" s="2" t="str">
        <f t="shared" si="212"/>
        <v>NS</v>
      </c>
      <c r="BH499" s="2" t="str">
        <f t="shared" si="213"/>
        <v/>
      </c>
      <c r="BI499" s="2" t="str">
        <f t="shared" si="214"/>
        <v/>
      </c>
      <c r="BJ499" s="2" t="str">
        <f t="shared" si="215"/>
        <v/>
      </c>
    </row>
    <row r="500" spans="1:62" x14ac:dyDescent="0.2">
      <c r="A500" s="1" t="s">
        <v>142</v>
      </c>
      <c r="B500" s="27" t="s">
        <v>504</v>
      </c>
      <c r="C500" s="28">
        <v>38883</v>
      </c>
      <c r="D500" s="7">
        <v>0.33680555555555558</v>
      </c>
      <c r="E500" s="1">
        <v>0.1</v>
      </c>
      <c r="F500" s="1" t="s">
        <v>57</v>
      </c>
      <c r="G500" s="1" t="s">
        <v>1106</v>
      </c>
      <c r="H500" s="27" t="s">
        <v>886</v>
      </c>
      <c r="I500" s="27" t="s">
        <v>887</v>
      </c>
      <c r="J500" s="27" t="s">
        <v>888</v>
      </c>
      <c r="K500" s="2">
        <v>0.75</v>
      </c>
      <c r="L500" s="2">
        <v>0.25</v>
      </c>
      <c r="M500" s="27">
        <v>1690000</v>
      </c>
      <c r="N500" s="27">
        <v>1670000</v>
      </c>
      <c r="O500" s="27">
        <v>1590000</v>
      </c>
      <c r="P500" s="29"/>
      <c r="Q500" s="29"/>
      <c r="R500" s="29"/>
      <c r="S500" s="29"/>
      <c r="T500" s="29"/>
      <c r="U500" s="29"/>
      <c r="V500" s="29"/>
      <c r="W500" s="29"/>
      <c r="X500" s="29"/>
      <c r="Y500" s="29"/>
      <c r="Z500" s="29"/>
      <c r="AA500" s="29"/>
      <c r="AB500" s="29"/>
      <c r="AC500" s="2">
        <f t="shared" si="189"/>
        <v>1650000</v>
      </c>
      <c r="AD500" s="2">
        <f t="shared" si="190"/>
        <v>52915.02622129181</v>
      </c>
      <c r="AE500" s="2">
        <f t="shared" si="191"/>
        <v>3</v>
      </c>
      <c r="AF500" s="27">
        <v>1380000</v>
      </c>
      <c r="AG500" s="27">
        <v>1360000</v>
      </c>
      <c r="AH500" s="27">
        <v>1380000</v>
      </c>
      <c r="AI500" s="29"/>
      <c r="AJ500" s="2">
        <f t="shared" si="192"/>
        <v>1373333.3333333333</v>
      </c>
      <c r="AK500" s="2">
        <f t="shared" si="193"/>
        <v>11547.005383792515</v>
      </c>
      <c r="AL500" s="2">
        <f t="shared" si="194"/>
        <v>3</v>
      </c>
      <c r="AM500" s="2">
        <f t="shared" si="195"/>
        <v>3.2426697530864192E+17</v>
      </c>
      <c r="AN500" s="2">
        <f t="shared" si="196"/>
        <v>1.3880015432098765E+17</v>
      </c>
      <c r="AO500" s="2">
        <f t="shared" si="197"/>
        <v>2</v>
      </c>
      <c r="AP500" s="2">
        <f t="shared" si="198"/>
        <v>5.6922069105220592</v>
      </c>
      <c r="AQ500" s="2">
        <f t="shared" si="199"/>
        <v>0.81649658092772592</v>
      </c>
      <c r="AR500" s="3" t="str">
        <f t="shared" si="200"/>
        <v>Nontoxic</v>
      </c>
      <c r="AS500" s="2">
        <f t="shared" si="201"/>
        <v>83.232323232323225</v>
      </c>
      <c r="AT500" s="4" t="s">
        <v>664</v>
      </c>
      <c r="AU500" s="4" t="s">
        <v>667</v>
      </c>
      <c r="AV500" s="2">
        <f t="shared" si="202"/>
        <v>2</v>
      </c>
      <c r="AW500" s="2">
        <f t="shared" si="203"/>
        <v>2</v>
      </c>
      <c r="AX500" s="2">
        <f t="shared" si="204"/>
        <v>2800000000</v>
      </c>
      <c r="AY500" s="2">
        <f t="shared" si="205"/>
        <v>133333333.33333333</v>
      </c>
      <c r="AZ500" s="2">
        <f t="shared" si="206"/>
        <v>1466666666.6666667</v>
      </c>
      <c r="BA500" s="2">
        <f t="shared" si="207"/>
        <v>1.25</v>
      </c>
      <c r="BB500" s="2">
        <f t="shared" si="208"/>
        <v>2.8020289725973044</v>
      </c>
      <c r="BC500" s="2">
        <v>6.6349999999999998</v>
      </c>
      <c r="BD500" s="2" t="str">
        <f t="shared" si="209"/>
        <v>Same Var</v>
      </c>
      <c r="BE500" s="2">
        <f t="shared" si="210"/>
        <v>4.5047022964607371E-4</v>
      </c>
      <c r="BF500" s="2" t="str">
        <f t="shared" si="211"/>
        <v>Sig</v>
      </c>
      <c r="BG500" s="2" t="str">
        <f t="shared" si="212"/>
        <v>Sig</v>
      </c>
      <c r="BH500" s="2" t="str">
        <f t="shared" si="213"/>
        <v>Wilcoxon</v>
      </c>
      <c r="BI500" s="2" t="str">
        <f t="shared" si="214"/>
        <v/>
      </c>
      <c r="BJ500" s="2" t="str">
        <f t="shared" si="215"/>
        <v>NOECToxicLess25</v>
      </c>
    </row>
    <row r="501" spans="1:62" x14ac:dyDescent="0.2">
      <c r="A501" s="1" t="s">
        <v>142</v>
      </c>
      <c r="B501" s="27" t="s">
        <v>516</v>
      </c>
      <c r="C501" s="28">
        <v>38883</v>
      </c>
      <c r="D501" s="7">
        <v>0.55902777777777779</v>
      </c>
      <c r="E501" s="1">
        <v>0.1</v>
      </c>
      <c r="F501" s="1" t="s">
        <v>57</v>
      </c>
      <c r="G501" s="1" t="s">
        <v>1106</v>
      </c>
      <c r="H501" s="27" t="s">
        <v>886</v>
      </c>
      <c r="I501" s="27" t="s">
        <v>887</v>
      </c>
      <c r="J501" s="27" t="s">
        <v>888</v>
      </c>
      <c r="K501" s="2">
        <v>0.75</v>
      </c>
      <c r="L501" s="2">
        <v>0.25</v>
      </c>
      <c r="M501" s="27">
        <v>1690000</v>
      </c>
      <c r="N501" s="27">
        <v>1670000</v>
      </c>
      <c r="O501" s="27">
        <v>1590000</v>
      </c>
      <c r="P501" s="29"/>
      <c r="Q501" s="29"/>
      <c r="R501" s="29"/>
      <c r="S501" s="29"/>
      <c r="T501" s="29"/>
      <c r="U501" s="29"/>
      <c r="V501" s="29"/>
      <c r="W501" s="29"/>
      <c r="X501" s="29"/>
      <c r="Y501" s="29"/>
      <c r="Z501" s="29"/>
      <c r="AA501" s="29"/>
      <c r="AB501" s="29"/>
      <c r="AC501" s="2">
        <f t="shared" si="189"/>
        <v>1650000</v>
      </c>
      <c r="AD501" s="2">
        <f t="shared" si="190"/>
        <v>52915.02622129181</v>
      </c>
      <c r="AE501" s="2">
        <f t="shared" si="191"/>
        <v>3</v>
      </c>
      <c r="AF501" s="27">
        <v>1630000</v>
      </c>
      <c r="AG501" s="27">
        <v>1630000</v>
      </c>
      <c r="AH501" s="27">
        <v>1570000</v>
      </c>
      <c r="AI501" s="29"/>
      <c r="AJ501" s="2">
        <f t="shared" si="192"/>
        <v>1610000</v>
      </c>
      <c r="AK501" s="2">
        <f t="shared" si="193"/>
        <v>34641.016151377546</v>
      </c>
      <c r="AL501" s="2">
        <f t="shared" si="194"/>
        <v>3</v>
      </c>
      <c r="AM501" s="2">
        <f t="shared" si="195"/>
        <v>8.55625E+17</v>
      </c>
      <c r="AN501" s="2">
        <f t="shared" si="196"/>
        <v>2.178125E+17</v>
      </c>
      <c r="AO501" s="2">
        <f t="shared" si="197"/>
        <v>4</v>
      </c>
      <c r="AP501" s="2">
        <f t="shared" si="198"/>
        <v>12.247724554249118</v>
      </c>
      <c r="AQ501" s="2">
        <f t="shared" si="199"/>
        <v>0.74069708411268287</v>
      </c>
      <c r="AR501" s="3" t="str">
        <f t="shared" si="200"/>
        <v>Nontoxic</v>
      </c>
      <c r="AS501" s="2">
        <f t="shared" si="201"/>
        <v>97.575757575757578</v>
      </c>
      <c r="AT501" s="4" t="s">
        <v>664</v>
      </c>
      <c r="AU501" s="4" t="s">
        <v>666</v>
      </c>
      <c r="AV501" s="2">
        <f t="shared" si="202"/>
        <v>2</v>
      </c>
      <c r="AW501" s="2">
        <f t="shared" si="203"/>
        <v>2</v>
      </c>
      <c r="AX501" s="2">
        <f t="shared" si="204"/>
        <v>2800000000</v>
      </c>
      <c r="AY501" s="2">
        <f t="shared" si="205"/>
        <v>1200000000</v>
      </c>
      <c r="AZ501" s="2">
        <f t="shared" si="206"/>
        <v>2000000000</v>
      </c>
      <c r="BA501" s="2">
        <f t="shared" si="207"/>
        <v>1.25</v>
      </c>
      <c r="BB501" s="2">
        <f t="shared" si="208"/>
        <v>0.27896541943164266</v>
      </c>
      <c r="BC501" s="2">
        <v>6.6349999999999998</v>
      </c>
      <c r="BD501" s="2" t="str">
        <f t="shared" si="209"/>
        <v>Same Var</v>
      </c>
      <c r="BE501" s="2">
        <f t="shared" si="210"/>
        <v>0.16742614209712667</v>
      </c>
      <c r="BF501" s="2" t="str">
        <f t="shared" si="211"/>
        <v>NS</v>
      </c>
      <c r="BG501" s="2" t="str">
        <f t="shared" si="212"/>
        <v>NS</v>
      </c>
      <c r="BH501" s="2" t="str">
        <f t="shared" si="213"/>
        <v>Wilcoxon</v>
      </c>
      <c r="BI501" s="2" t="str">
        <f t="shared" si="214"/>
        <v/>
      </c>
      <c r="BJ501" s="2" t="str">
        <f t="shared" si="215"/>
        <v/>
      </c>
    </row>
    <row r="502" spans="1:62" x14ac:dyDescent="0.2">
      <c r="A502" s="1" t="s">
        <v>142</v>
      </c>
      <c r="B502" s="27" t="s">
        <v>529</v>
      </c>
      <c r="C502" s="28">
        <v>38883</v>
      </c>
      <c r="D502" s="7">
        <v>0.4909722222222222</v>
      </c>
      <c r="E502" s="1">
        <v>0.1</v>
      </c>
      <c r="F502" s="1" t="s">
        <v>57</v>
      </c>
      <c r="G502" s="1" t="s">
        <v>1106</v>
      </c>
      <c r="H502" s="27" t="s">
        <v>886</v>
      </c>
      <c r="I502" s="27" t="s">
        <v>887</v>
      </c>
      <c r="J502" s="27" t="s">
        <v>888</v>
      </c>
      <c r="K502" s="2">
        <v>0.75</v>
      </c>
      <c r="L502" s="2">
        <v>0.25</v>
      </c>
      <c r="M502" s="27">
        <v>1690000</v>
      </c>
      <c r="N502" s="27">
        <v>1670000</v>
      </c>
      <c r="O502" s="27">
        <v>1590000</v>
      </c>
      <c r="P502" s="29"/>
      <c r="Q502" s="29"/>
      <c r="R502" s="29"/>
      <c r="S502" s="29"/>
      <c r="T502" s="29"/>
      <c r="U502" s="29"/>
      <c r="V502" s="29"/>
      <c r="W502" s="29"/>
      <c r="X502" s="29"/>
      <c r="Y502" s="29"/>
      <c r="Z502" s="29"/>
      <c r="AA502" s="29"/>
      <c r="AB502" s="29"/>
      <c r="AC502" s="2">
        <f t="shared" si="189"/>
        <v>1650000</v>
      </c>
      <c r="AD502" s="2">
        <f t="shared" si="190"/>
        <v>52915.02622129181</v>
      </c>
      <c r="AE502" s="2">
        <f t="shared" si="191"/>
        <v>3</v>
      </c>
      <c r="AF502" s="27">
        <v>1770000</v>
      </c>
      <c r="AG502" s="27">
        <v>1790000</v>
      </c>
      <c r="AH502" s="27">
        <v>1710000</v>
      </c>
      <c r="AI502" s="29"/>
      <c r="AJ502" s="2">
        <f t="shared" si="192"/>
        <v>1756666.6666666667</v>
      </c>
      <c r="AK502" s="2">
        <f t="shared" si="193"/>
        <v>41633.319989322656</v>
      </c>
      <c r="AL502" s="2">
        <f t="shared" si="194"/>
        <v>3</v>
      </c>
      <c r="AM502" s="2">
        <f t="shared" si="195"/>
        <v>1.2161188271604936E+18</v>
      </c>
      <c r="AN502" s="2">
        <f t="shared" si="196"/>
        <v>3.047260802469136E+17</v>
      </c>
      <c r="AO502" s="2">
        <f t="shared" si="197"/>
        <v>4</v>
      </c>
      <c r="AP502" s="2">
        <f t="shared" si="198"/>
        <v>15.63373685206764</v>
      </c>
      <c r="AQ502" s="2">
        <f t="shared" si="199"/>
        <v>0.74069708411268287</v>
      </c>
      <c r="AR502" s="3" t="str">
        <f t="shared" si="200"/>
        <v>Nontoxic</v>
      </c>
      <c r="AS502" s="2">
        <f t="shared" si="201"/>
        <v>106.46464646464646</v>
      </c>
      <c r="AT502" s="26" t="s">
        <v>884</v>
      </c>
      <c r="AU502" s="4" t="s">
        <v>666</v>
      </c>
      <c r="AV502" s="2">
        <f t="shared" si="202"/>
        <v>2</v>
      </c>
      <c r="AW502" s="2">
        <f t="shared" si="203"/>
        <v>2</v>
      </c>
      <c r="AX502" s="2">
        <f t="shared" si="204"/>
        <v>2800000000</v>
      </c>
      <c r="AY502" s="2">
        <f t="shared" si="205"/>
        <v>1733333333.3333335</v>
      </c>
      <c r="AZ502" s="2">
        <f t="shared" si="206"/>
        <v>2266666666.666667</v>
      </c>
      <c r="BA502" s="2">
        <f t="shared" si="207"/>
        <v>1.25</v>
      </c>
      <c r="BB502" s="2">
        <f t="shared" si="208"/>
        <v>9.1127828683954706E-2</v>
      </c>
      <c r="BC502" s="2">
        <v>6.6349999999999998</v>
      </c>
      <c r="BD502" s="2" t="str">
        <f t="shared" si="209"/>
        <v>Same Var</v>
      </c>
      <c r="BE502" s="2">
        <f t="shared" si="210"/>
        <v>2.584676480202347E-2</v>
      </c>
      <c r="BF502" s="2" t="str">
        <f t="shared" si="211"/>
        <v>NS</v>
      </c>
      <c r="BG502" s="2" t="str">
        <f t="shared" si="212"/>
        <v>NS</v>
      </c>
      <c r="BH502" s="2" t="str">
        <f t="shared" si="213"/>
        <v/>
      </c>
      <c r="BI502" s="2" t="str">
        <f t="shared" si="214"/>
        <v/>
      </c>
      <c r="BJ502" s="2" t="str">
        <f t="shared" si="215"/>
        <v/>
      </c>
    </row>
    <row r="503" spans="1:62" x14ac:dyDescent="0.2">
      <c r="A503" s="1" t="s">
        <v>142</v>
      </c>
      <c r="B503" s="27" t="s">
        <v>482</v>
      </c>
      <c r="C503" s="28">
        <v>38743</v>
      </c>
      <c r="D503" s="7">
        <v>0.4861111111111111</v>
      </c>
      <c r="E503" s="1">
        <v>0.1</v>
      </c>
      <c r="F503" s="1" t="s">
        <v>57</v>
      </c>
      <c r="G503" s="1" t="s">
        <v>1102</v>
      </c>
      <c r="H503" s="27" t="s">
        <v>886</v>
      </c>
      <c r="I503" s="27" t="s">
        <v>887</v>
      </c>
      <c r="J503" s="27" t="s">
        <v>888</v>
      </c>
      <c r="K503" s="2">
        <v>0.75</v>
      </c>
      <c r="L503" s="2">
        <v>0.25</v>
      </c>
      <c r="M503" s="27">
        <v>1770000</v>
      </c>
      <c r="N503" s="27">
        <v>1850000</v>
      </c>
      <c r="O503" s="27">
        <v>1870000</v>
      </c>
      <c r="P503" s="29"/>
      <c r="Q503" s="29"/>
      <c r="R503" s="29"/>
      <c r="S503" s="29"/>
      <c r="T503" s="29"/>
      <c r="U503" s="29"/>
      <c r="V503" s="29"/>
      <c r="W503" s="29"/>
      <c r="X503" s="29"/>
      <c r="Y503" s="29"/>
      <c r="Z503" s="29"/>
      <c r="AA503" s="29"/>
      <c r="AB503" s="29"/>
      <c r="AC503" s="2">
        <f t="shared" si="189"/>
        <v>1830000</v>
      </c>
      <c r="AD503" s="2">
        <f t="shared" si="190"/>
        <v>52915.02622129181</v>
      </c>
      <c r="AE503" s="2">
        <f t="shared" si="191"/>
        <v>3</v>
      </c>
      <c r="AF503" s="27">
        <v>3480000</v>
      </c>
      <c r="AG503" s="27">
        <v>3570000</v>
      </c>
      <c r="AH503" s="27">
        <v>3570000</v>
      </c>
      <c r="AI503" s="29"/>
      <c r="AJ503" s="2">
        <f t="shared" si="192"/>
        <v>3540000</v>
      </c>
      <c r="AK503" s="2">
        <f t="shared" si="193"/>
        <v>51961.524227066322</v>
      </c>
      <c r="AL503" s="2">
        <f t="shared" si="194"/>
        <v>3</v>
      </c>
      <c r="AM503" s="2">
        <f t="shared" si="195"/>
        <v>2.030625E+18</v>
      </c>
      <c r="AN503" s="2">
        <f t="shared" si="196"/>
        <v>5.4281250000000013E+17</v>
      </c>
      <c r="AO503" s="2">
        <f t="shared" si="197"/>
        <v>4</v>
      </c>
      <c r="AP503" s="2">
        <f t="shared" si="198"/>
        <v>57.418477678769648</v>
      </c>
      <c r="AQ503" s="2">
        <f t="shared" si="199"/>
        <v>0.74069708411268287</v>
      </c>
      <c r="AR503" s="3" t="str">
        <f t="shared" si="200"/>
        <v>Nontoxic</v>
      </c>
      <c r="AS503" s="2">
        <f t="shared" si="201"/>
        <v>193.44262295081967</v>
      </c>
      <c r="AT503" s="26" t="s">
        <v>884</v>
      </c>
      <c r="AU503" s="4" t="s">
        <v>666</v>
      </c>
      <c r="AV503" s="2">
        <f t="shared" si="202"/>
        <v>2</v>
      </c>
      <c r="AW503" s="2">
        <f t="shared" si="203"/>
        <v>2</v>
      </c>
      <c r="AX503" s="2">
        <f t="shared" si="204"/>
        <v>2800000000</v>
      </c>
      <c r="AY503" s="2">
        <f t="shared" si="205"/>
        <v>2700000000.0000005</v>
      </c>
      <c r="AZ503" s="2">
        <f t="shared" si="206"/>
        <v>2750000000</v>
      </c>
      <c r="BA503" s="2">
        <f t="shared" si="207"/>
        <v>1.25</v>
      </c>
      <c r="BB503" s="2">
        <f t="shared" si="208"/>
        <v>5.2901306482908692E-4</v>
      </c>
      <c r="BC503" s="2">
        <v>6.6349999999999998</v>
      </c>
      <c r="BD503" s="2" t="str">
        <f t="shared" si="209"/>
        <v>Same Var</v>
      </c>
      <c r="BE503" s="2">
        <f t="shared" si="210"/>
        <v>1.1743744288077386E-6</v>
      </c>
      <c r="BF503" s="2" t="str">
        <f t="shared" si="211"/>
        <v>NS</v>
      </c>
      <c r="BG503" s="2" t="str">
        <f t="shared" si="212"/>
        <v>NS</v>
      </c>
      <c r="BH503" s="2" t="str">
        <f t="shared" si="213"/>
        <v/>
      </c>
      <c r="BI503" s="2" t="str">
        <f t="shared" si="214"/>
        <v/>
      </c>
      <c r="BJ503" s="2" t="str">
        <f t="shared" si="215"/>
        <v/>
      </c>
    </row>
    <row r="504" spans="1:62" x14ac:dyDescent="0.2">
      <c r="A504" s="1" t="s">
        <v>142</v>
      </c>
      <c r="B504" s="27" t="s">
        <v>504</v>
      </c>
      <c r="C504" s="28">
        <v>38743</v>
      </c>
      <c r="D504" s="7">
        <v>0.35555555555555557</v>
      </c>
      <c r="E504" s="1">
        <v>0.1</v>
      </c>
      <c r="F504" s="1" t="s">
        <v>57</v>
      </c>
      <c r="G504" s="1" t="s">
        <v>1102</v>
      </c>
      <c r="H504" s="27" t="s">
        <v>886</v>
      </c>
      <c r="I504" s="27" t="s">
        <v>887</v>
      </c>
      <c r="J504" s="27" t="s">
        <v>888</v>
      </c>
      <c r="K504" s="2">
        <v>0.75</v>
      </c>
      <c r="L504" s="2">
        <v>0.25</v>
      </c>
      <c r="M504" s="27">
        <v>1770000</v>
      </c>
      <c r="N504" s="27">
        <v>1850000</v>
      </c>
      <c r="O504" s="27">
        <v>1870000</v>
      </c>
      <c r="P504" s="29"/>
      <c r="Q504" s="29"/>
      <c r="R504" s="29"/>
      <c r="S504" s="29"/>
      <c r="T504" s="29"/>
      <c r="U504" s="29"/>
      <c r="V504" s="29"/>
      <c r="W504" s="29"/>
      <c r="X504" s="29"/>
      <c r="Y504" s="29"/>
      <c r="Z504" s="29"/>
      <c r="AA504" s="29"/>
      <c r="AB504" s="29"/>
      <c r="AC504" s="2">
        <f t="shared" si="189"/>
        <v>1830000</v>
      </c>
      <c r="AD504" s="2">
        <f t="shared" si="190"/>
        <v>52915.02622129181</v>
      </c>
      <c r="AE504" s="2">
        <f t="shared" si="191"/>
        <v>3</v>
      </c>
      <c r="AF504" s="27">
        <v>4180000</v>
      </c>
      <c r="AG504" s="27">
        <v>4310000</v>
      </c>
      <c r="AH504" s="27">
        <v>4260000</v>
      </c>
      <c r="AI504" s="29"/>
      <c r="AJ504" s="2">
        <f t="shared" si="192"/>
        <v>4250000</v>
      </c>
      <c r="AK504" s="2">
        <f t="shared" si="193"/>
        <v>65574.385243020006</v>
      </c>
      <c r="AL504" s="2">
        <f t="shared" si="194"/>
        <v>3</v>
      </c>
      <c r="AM504" s="2">
        <f t="shared" si="195"/>
        <v>3.8350694444444442E+18</v>
      </c>
      <c r="AN504" s="2">
        <f t="shared" si="196"/>
        <v>1.1650347222222221E+18</v>
      </c>
      <c r="AO504" s="2">
        <f t="shared" si="197"/>
        <v>3</v>
      </c>
      <c r="AP504" s="2">
        <f t="shared" si="198"/>
        <v>65.023751797880294</v>
      </c>
      <c r="AQ504" s="2">
        <f t="shared" si="199"/>
        <v>0.76489232840434507</v>
      </c>
      <c r="AR504" s="3" t="str">
        <f t="shared" si="200"/>
        <v>Nontoxic</v>
      </c>
      <c r="AS504" s="2">
        <f t="shared" si="201"/>
        <v>232.24043715846994</v>
      </c>
      <c r="AT504" s="26" t="s">
        <v>884</v>
      </c>
      <c r="AU504" s="4" t="s">
        <v>666</v>
      </c>
      <c r="AV504" s="2">
        <f t="shared" si="202"/>
        <v>2</v>
      </c>
      <c r="AW504" s="2">
        <f t="shared" si="203"/>
        <v>2</v>
      </c>
      <c r="AX504" s="2">
        <f t="shared" si="204"/>
        <v>2800000000</v>
      </c>
      <c r="AY504" s="2">
        <f t="shared" si="205"/>
        <v>4300000000</v>
      </c>
      <c r="AZ504" s="2">
        <f t="shared" si="206"/>
        <v>3550000000</v>
      </c>
      <c r="BA504" s="2">
        <f t="shared" si="207"/>
        <v>1.25</v>
      </c>
      <c r="BB504" s="2">
        <f t="shared" si="208"/>
        <v>7.305722735035261E-2</v>
      </c>
      <c r="BC504" s="2">
        <v>6.6349999999999998</v>
      </c>
      <c r="BD504" s="2" t="str">
        <f t="shared" si="209"/>
        <v>Same Var</v>
      </c>
      <c r="BE504" s="2">
        <f t="shared" si="210"/>
        <v>4.8861280872695094E-7</v>
      </c>
      <c r="BF504" s="2" t="str">
        <f t="shared" si="211"/>
        <v>NS</v>
      </c>
      <c r="BG504" s="2" t="str">
        <f t="shared" si="212"/>
        <v>NS</v>
      </c>
      <c r="BH504" s="2" t="str">
        <f t="shared" si="213"/>
        <v/>
      </c>
      <c r="BI504" s="2" t="str">
        <f t="shared" si="214"/>
        <v/>
      </c>
      <c r="BJ504" s="2" t="str">
        <f t="shared" si="215"/>
        <v/>
      </c>
    </row>
    <row r="505" spans="1:62" x14ac:dyDescent="0.2">
      <c r="A505" s="1" t="s">
        <v>142</v>
      </c>
      <c r="B505" s="27" t="s">
        <v>516</v>
      </c>
      <c r="C505" s="28">
        <v>38743</v>
      </c>
      <c r="D505" s="7">
        <v>0.56388888888888888</v>
      </c>
      <c r="E505" s="1">
        <v>0.1</v>
      </c>
      <c r="F505" s="1" t="s">
        <v>57</v>
      </c>
      <c r="G505" s="1" t="s">
        <v>1102</v>
      </c>
      <c r="H505" s="27" t="s">
        <v>886</v>
      </c>
      <c r="I505" s="27" t="s">
        <v>887</v>
      </c>
      <c r="J505" s="27" t="s">
        <v>888</v>
      </c>
      <c r="K505" s="2">
        <v>0.75</v>
      </c>
      <c r="L505" s="2">
        <v>0.25</v>
      </c>
      <c r="M505" s="27">
        <v>1770000</v>
      </c>
      <c r="N505" s="27">
        <v>1850000</v>
      </c>
      <c r="O505" s="27">
        <v>1870000</v>
      </c>
      <c r="P505" s="29"/>
      <c r="Q505" s="29"/>
      <c r="R505" s="29"/>
      <c r="S505" s="29"/>
      <c r="T505" s="29"/>
      <c r="U505" s="29"/>
      <c r="V505" s="29"/>
      <c r="W505" s="29"/>
      <c r="X505" s="29"/>
      <c r="Y505" s="29"/>
      <c r="Z505" s="29"/>
      <c r="AA505" s="29"/>
      <c r="AB505" s="29"/>
      <c r="AC505" s="2">
        <f t="shared" si="189"/>
        <v>1830000</v>
      </c>
      <c r="AD505" s="2">
        <f t="shared" si="190"/>
        <v>52915.02622129181</v>
      </c>
      <c r="AE505" s="2">
        <f t="shared" si="191"/>
        <v>3</v>
      </c>
      <c r="AF505" s="27">
        <v>2880000</v>
      </c>
      <c r="AG505" s="27">
        <v>2800000</v>
      </c>
      <c r="AH505" s="27">
        <v>2900000</v>
      </c>
      <c r="AI505" s="29"/>
      <c r="AJ505" s="2">
        <f t="shared" si="192"/>
        <v>2860000</v>
      </c>
      <c r="AK505" s="2">
        <f t="shared" si="193"/>
        <v>52915.02622129181</v>
      </c>
      <c r="AL505" s="2">
        <f t="shared" si="194"/>
        <v>3</v>
      </c>
      <c r="AM505" s="2">
        <f t="shared" si="195"/>
        <v>2.1267361111111117E+18</v>
      </c>
      <c r="AN505" s="2">
        <f t="shared" si="196"/>
        <v>5.7336805555555558E+17</v>
      </c>
      <c r="AO505" s="2">
        <f t="shared" si="197"/>
        <v>4</v>
      </c>
      <c r="AP505" s="2">
        <f t="shared" si="198"/>
        <v>38.951893407124643</v>
      </c>
      <c r="AQ505" s="2">
        <f t="shared" si="199"/>
        <v>0.74069708411268287</v>
      </c>
      <c r="AR505" s="3" t="str">
        <f t="shared" si="200"/>
        <v>Nontoxic</v>
      </c>
      <c r="AS505" s="2">
        <f t="shared" si="201"/>
        <v>156.28415300546447</v>
      </c>
      <c r="AT505" s="26" t="s">
        <v>884</v>
      </c>
      <c r="AU505" s="4" t="s">
        <v>666</v>
      </c>
      <c r="AV505" s="2">
        <f t="shared" si="202"/>
        <v>2</v>
      </c>
      <c r="AW505" s="2">
        <f t="shared" si="203"/>
        <v>2</v>
      </c>
      <c r="AX505" s="2">
        <f t="shared" si="204"/>
        <v>2800000000</v>
      </c>
      <c r="AY505" s="2">
        <f t="shared" si="205"/>
        <v>2800000000</v>
      </c>
      <c r="AZ505" s="2">
        <f t="shared" si="206"/>
        <v>2800000000</v>
      </c>
      <c r="BA505" s="2">
        <f t="shared" si="207"/>
        <v>1.25</v>
      </c>
      <c r="BB505" s="2">
        <f t="shared" si="208"/>
        <v>0</v>
      </c>
      <c r="BC505" s="2">
        <v>6.6349999999999998</v>
      </c>
      <c r="BD505" s="2" t="str">
        <f t="shared" si="209"/>
        <v>Same Var</v>
      </c>
      <c r="BE505" s="2">
        <f t="shared" si="210"/>
        <v>9.1797042998725151E-6</v>
      </c>
      <c r="BF505" s="2" t="str">
        <f t="shared" si="211"/>
        <v>NS</v>
      </c>
      <c r="BG505" s="2" t="str">
        <f t="shared" si="212"/>
        <v>NS</v>
      </c>
      <c r="BH505" s="2" t="str">
        <f t="shared" si="213"/>
        <v/>
      </c>
      <c r="BI505" s="2" t="str">
        <f t="shared" si="214"/>
        <v/>
      </c>
      <c r="BJ505" s="2" t="str">
        <f t="shared" si="215"/>
        <v/>
      </c>
    </row>
    <row r="506" spans="1:62" x14ac:dyDescent="0.2">
      <c r="A506" s="1" t="s">
        <v>142</v>
      </c>
      <c r="B506" s="27" t="s">
        <v>529</v>
      </c>
      <c r="C506" s="28">
        <v>38743</v>
      </c>
      <c r="D506" s="7">
        <v>0.51458333333333328</v>
      </c>
      <c r="E506" s="1">
        <v>0.1</v>
      </c>
      <c r="F506" s="1" t="s">
        <v>57</v>
      </c>
      <c r="G506" s="1" t="s">
        <v>1102</v>
      </c>
      <c r="H506" s="27" t="s">
        <v>886</v>
      </c>
      <c r="I506" s="27" t="s">
        <v>887</v>
      </c>
      <c r="J506" s="27" t="s">
        <v>888</v>
      </c>
      <c r="K506" s="2">
        <v>0.75</v>
      </c>
      <c r="L506" s="2">
        <v>0.25</v>
      </c>
      <c r="M506" s="27">
        <v>1770000</v>
      </c>
      <c r="N506" s="27">
        <v>1850000</v>
      </c>
      <c r="O506" s="27">
        <v>1870000</v>
      </c>
      <c r="P506" s="29"/>
      <c r="Q506" s="29"/>
      <c r="R506" s="29"/>
      <c r="S506" s="29"/>
      <c r="T506" s="29"/>
      <c r="U506" s="29"/>
      <c r="V506" s="29"/>
      <c r="W506" s="29"/>
      <c r="X506" s="29"/>
      <c r="Y506" s="29"/>
      <c r="Z506" s="29"/>
      <c r="AA506" s="29"/>
      <c r="AB506" s="29"/>
      <c r="AC506" s="2">
        <f t="shared" si="189"/>
        <v>1830000</v>
      </c>
      <c r="AD506" s="2">
        <f t="shared" si="190"/>
        <v>52915.02622129181</v>
      </c>
      <c r="AE506" s="2">
        <f t="shared" si="191"/>
        <v>3</v>
      </c>
      <c r="AF506" s="27">
        <v>3860000</v>
      </c>
      <c r="AG506" s="27">
        <v>3740000</v>
      </c>
      <c r="AH506" s="27">
        <v>3950000</v>
      </c>
      <c r="AI506" s="29"/>
      <c r="AJ506" s="2">
        <f t="shared" si="192"/>
        <v>3850000</v>
      </c>
      <c r="AK506" s="2">
        <f t="shared" si="193"/>
        <v>105356.53752852739</v>
      </c>
      <c r="AL506" s="2">
        <f t="shared" si="194"/>
        <v>3</v>
      </c>
      <c r="AM506" s="2">
        <f t="shared" si="195"/>
        <v>1.7850625E+19</v>
      </c>
      <c r="AN506" s="2">
        <f t="shared" si="196"/>
        <v>6.9828125E+18</v>
      </c>
      <c r="AO506" s="2">
        <f t="shared" si="197"/>
        <v>3</v>
      </c>
      <c r="AP506" s="2">
        <f t="shared" si="198"/>
        <v>38.115384615384613</v>
      </c>
      <c r="AQ506" s="2">
        <f t="shared" si="199"/>
        <v>0.76489232840434507</v>
      </c>
      <c r="AR506" s="3" t="str">
        <f t="shared" si="200"/>
        <v>Nontoxic</v>
      </c>
      <c r="AS506" s="2">
        <f t="shared" si="201"/>
        <v>210.38251366120218</v>
      </c>
      <c r="AT506" s="26" t="s">
        <v>884</v>
      </c>
      <c r="AU506" s="4" t="s">
        <v>666</v>
      </c>
      <c r="AV506" s="2">
        <f t="shared" si="202"/>
        <v>2</v>
      </c>
      <c r="AW506" s="2">
        <f t="shared" si="203"/>
        <v>2</v>
      </c>
      <c r="AX506" s="2">
        <f t="shared" si="204"/>
        <v>2800000000</v>
      </c>
      <c r="AY506" s="2">
        <f t="shared" si="205"/>
        <v>11100000000</v>
      </c>
      <c r="AZ506" s="2">
        <f t="shared" si="206"/>
        <v>6950000000</v>
      </c>
      <c r="BA506" s="2">
        <f t="shared" si="207"/>
        <v>1.25</v>
      </c>
      <c r="BB506" s="2">
        <f t="shared" si="208"/>
        <v>0.70547006984633076</v>
      </c>
      <c r="BC506" s="2">
        <v>6.6349999999999998</v>
      </c>
      <c r="BD506" s="2" t="str">
        <f t="shared" si="209"/>
        <v>Same Var</v>
      </c>
      <c r="BE506" s="2">
        <f t="shared" si="210"/>
        <v>3.8390375941685162E-6</v>
      </c>
      <c r="BF506" s="2" t="str">
        <f t="shared" si="211"/>
        <v>NS</v>
      </c>
      <c r="BG506" s="2" t="str">
        <f t="shared" si="212"/>
        <v>NS</v>
      </c>
      <c r="BH506" s="2" t="str">
        <f t="shared" si="213"/>
        <v/>
      </c>
      <c r="BI506" s="2" t="str">
        <f t="shared" si="214"/>
        <v/>
      </c>
      <c r="BJ506" s="2" t="str">
        <f t="shared" si="215"/>
        <v/>
      </c>
    </row>
    <row r="507" spans="1:62" x14ac:dyDescent="0.2">
      <c r="A507" s="1" t="s">
        <v>926</v>
      </c>
      <c r="B507" s="27" t="s">
        <v>988</v>
      </c>
      <c r="C507" s="28">
        <v>39329</v>
      </c>
      <c r="D507" s="7">
        <v>0.44444444444444442</v>
      </c>
      <c r="E507" s="1">
        <v>0.1</v>
      </c>
      <c r="F507" s="1" t="s">
        <v>57</v>
      </c>
      <c r="G507" s="1" t="s">
        <v>1003</v>
      </c>
      <c r="H507" s="27" t="s">
        <v>886</v>
      </c>
      <c r="I507" s="27" t="s">
        <v>887</v>
      </c>
      <c r="J507" s="27" t="s">
        <v>888</v>
      </c>
      <c r="K507" s="2">
        <v>0.75</v>
      </c>
      <c r="L507" s="2">
        <v>0.25</v>
      </c>
      <c r="M507" s="27">
        <v>292850</v>
      </c>
      <c r="N507" s="27">
        <v>214694</v>
      </c>
      <c r="O507" s="27">
        <v>214694</v>
      </c>
      <c r="P507" s="27">
        <v>318902</v>
      </c>
      <c r="Q507" s="29"/>
      <c r="R507" s="29"/>
      <c r="S507" s="29"/>
      <c r="T507" s="29"/>
      <c r="U507" s="29"/>
      <c r="V507" s="29"/>
      <c r="W507" s="29"/>
      <c r="X507" s="29"/>
      <c r="Y507" s="29"/>
      <c r="Z507" s="29"/>
      <c r="AA507" s="29"/>
      <c r="AB507" s="29"/>
      <c r="AC507" s="2">
        <f t="shared" si="189"/>
        <v>260285</v>
      </c>
      <c r="AD507" s="2">
        <f t="shared" si="190"/>
        <v>53707.573879295647</v>
      </c>
      <c r="AE507" s="2">
        <f t="shared" si="191"/>
        <v>4</v>
      </c>
      <c r="AF507" s="27">
        <v>592448</v>
      </c>
      <c r="AG507" s="27">
        <v>709682</v>
      </c>
      <c r="AH507" s="27">
        <v>644552</v>
      </c>
      <c r="AI507" s="27">
        <v>657578</v>
      </c>
      <c r="AJ507" s="2">
        <f t="shared" si="192"/>
        <v>651065</v>
      </c>
      <c r="AK507" s="2">
        <f t="shared" si="193"/>
        <v>48155.109510829687</v>
      </c>
      <c r="AL507" s="2">
        <f t="shared" si="194"/>
        <v>4</v>
      </c>
      <c r="AM507" s="2">
        <f t="shared" si="195"/>
        <v>9.7093816573343885E+17</v>
      </c>
      <c r="AN507" s="2">
        <f t="shared" si="196"/>
        <v>1.668745588245495E+17</v>
      </c>
      <c r="AO507" s="2">
        <f t="shared" si="197"/>
        <v>6</v>
      </c>
      <c r="AP507" s="2">
        <f t="shared" si="198"/>
        <v>14.521960691057773</v>
      </c>
      <c r="AQ507" s="2">
        <f t="shared" si="199"/>
        <v>0.71755819649141217</v>
      </c>
      <c r="AR507" s="3" t="str">
        <f t="shared" si="200"/>
        <v>Nontoxic</v>
      </c>
      <c r="AS507" s="2">
        <f t="shared" si="201"/>
        <v>250.13542847263577</v>
      </c>
      <c r="AT507" s="26" t="s">
        <v>884</v>
      </c>
      <c r="AU507" s="4" t="s">
        <v>666</v>
      </c>
      <c r="AV507" s="2">
        <f t="shared" si="202"/>
        <v>3</v>
      </c>
      <c r="AW507" s="2">
        <f t="shared" si="203"/>
        <v>3</v>
      </c>
      <c r="AX507" s="2">
        <f t="shared" si="204"/>
        <v>2884503492</v>
      </c>
      <c r="AY507" s="2">
        <f t="shared" si="205"/>
        <v>2318914571.9999995</v>
      </c>
      <c r="AZ507" s="2">
        <f t="shared" si="206"/>
        <v>2601709031.9999995</v>
      </c>
      <c r="BA507" s="2">
        <f t="shared" si="207"/>
        <v>1.1666666666666667</v>
      </c>
      <c r="BB507" s="2">
        <f t="shared" si="208"/>
        <v>3.0561669127442719E-2</v>
      </c>
      <c r="BC507" s="2">
        <v>6.6349999999999998</v>
      </c>
      <c r="BD507" s="2" t="str">
        <f t="shared" si="209"/>
        <v>Same Var</v>
      </c>
      <c r="BE507" s="2">
        <f t="shared" si="210"/>
        <v>1.8302178716178651E-5</v>
      </c>
      <c r="BF507" s="2" t="str">
        <f t="shared" si="211"/>
        <v>NS</v>
      </c>
      <c r="BG507" s="2" t="str">
        <f t="shared" si="212"/>
        <v>NS</v>
      </c>
      <c r="BH507" s="2" t="str">
        <f t="shared" si="213"/>
        <v/>
      </c>
      <c r="BI507" s="2" t="str">
        <f t="shared" si="214"/>
        <v/>
      </c>
      <c r="BJ507" s="2" t="str">
        <f t="shared" si="215"/>
        <v/>
      </c>
    </row>
    <row r="508" spans="1:62" x14ac:dyDescent="0.2">
      <c r="A508" s="1" t="s">
        <v>926</v>
      </c>
      <c r="B508" s="27" t="s">
        <v>1004</v>
      </c>
      <c r="C508" s="28">
        <v>39329</v>
      </c>
      <c r="D508" s="7">
        <v>0.63888888888888884</v>
      </c>
      <c r="E508" s="1">
        <v>0.1</v>
      </c>
      <c r="F508" s="1" t="s">
        <v>57</v>
      </c>
      <c r="G508" s="1" t="s">
        <v>1003</v>
      </c>
      <c r="H508" s="27" t="s">
        <v>886</v>
      </c>
      <c r="I508" s="27" t="s">
        <v>887</v>
      </c>
      <c r="J508" s="27" t="s">
        <v>888</v>
      </c>
      <c r="K508" s="2">
        <v>0.75</v>
      </c>
      <c r="L508" s="2">
        <v>0.25</v>
      </c>
      <c r="M508" s="27">
        <v>292850</v>
      </c>
      <c r="N508" s="27">
        <v>214694</v>
      </c>
      <c r="O508" s="27">
        <v>214694</v>
      </c>
      <c r="P508" s="27">
        <v>318902</v>
      </c>
      <c r="Q508" s="29"/>
      <c r="R508" s="29"/>
      <c r="S508" s="29"/>
      <c r="T508" s="29"/>
      <c r="U508" s="29"/>
      <c r="V508" s="29"/>
      <c r="W508" s="29"/>
      <c r="X508" s="29"/>
      <c r="Y508" s="29"/>
      <c r="Z508" s="29"/>
      <c r="AA508" s="29"/>
      <c r="AB508" s="29"/>
      <c r="AC508" s="2">
        <f t="shared" si="189"/>
        <v>260285</v>
      </c>
      <c r="AD508" s="2">
        <f t="shared" si="190"/>
        <v>53707.573879295647</v>
      </c>
      <c r="AE508" s="2">
        <f t="shared" si="191"/>
        <v>4</v>
      </c>
      <c r="AF508" s="27">
        <v>1478216</v>
      </c>
      <c r="AG508" s="27">
        <v>1295852</v>
      </c>
      <c r="AH508" s="27">
        <v>1556372</v>
      </c>
      <c r="AI508" s="27">
        <v>1426112</v>
      </c>
      <c r="AJ508" s="2">
        <f t="shared" si="192"/>
        <v>1439138</v>
      </c>
      <c r="AK508" s="2">
        <f t="shared" si="193"/>
        <v>109501.07352898418</v>
      </c>
      <c r="AL508" s="2">
        <f t="shared" si="194"/>
        <v>4</v>
      </c>
      <c r="AM508" s="2">
        <f t="shared" si="195"/>
        <v>1.1582141733313128E+19</v>
      </c>
      <c r="AN508" s="2">
        <f t="shared" si="196"/>
        <v>3.0500905637622984E+18</v>
      </c>
      <c r="AO508" s="2">
        <f t="shared" si="197"/>
        <v>4</v>
      </c>
      <c r="AP508" s="2">
        <f t="shared" si="198"/>
        <v>21.322921868412642</v>
      </c>
      <c r="AQ508" s="2">
        <f t="shared" si="199"/>
        <v>0.74069708411268287</v>
      </c>
      <c r="AR508" s="3" t="str">
        <f t="shared" si="200"/>
        <v>Nontoxic</v>
      </c>
      <c r="AS508" s="2">
        <f t="shared" si="201"/>
        <v>552.9085425591179</v>
      </c>
      <c r="AT508" s="26" t="s">
        <v>884</v>
      </c>
      <c r="AU508" s="4" t="s">
        <v>666</v>
      </c>
      <c r="AV508" s="2">
        <f t="shared" si="202"/>
        <v>3</v>
      </c>
      <c r="AW508" s="2">
        <f t="shared" si="203"/>
        <v>3</v>
      </c>
      <c r="AX508" s="2">
        <f t="shared" si="204"/>
        <v>2884503492</v>
      </c>
      <c r="AY508" s="2">
        <f t="shared" si="205"/>
        <v>11990485104</v>
      </c>
      <c r="AZ508" s="2">
        <f t="shared" si="206"/>
        <v>7437494298</v>
      </c>
      <c r="BA508" s="2">
        <f t="shared" si="207"/>
        <v>1.1666666666666667</v>
      </c>
      <c r="BB508" s="2">
        <f t="shared" si="208"/>
        <v>1.2075474750153441</v>
      </c>
      <c r="BC508" s="2">
        <v>6.6349999999999998</v>
      </c>
      <c r="BD508" s="2" t="str">
        <f t="shared" si="209"/>
        <v>Same Var</v>
      </c>
      <c r="BE508" s="2">
        <f t="shared" si="210"/>
        <v>6.202170987600381E-7</v>
      </c>
      <c r="BF508" s="2" t="str">
        <f t="shared" si="211"/>
        <v>NS</v>
      </c>
      <c r="BG508" s="2" t="str">
        <f t="shared" si="212"/>
        <v>NS</v>
      </c>
      <c r="BH508" s="2" t="str">
        <f t="shared" si="213"/>
        <v/>
      </c>
      <c r="BI508" s="2" t="str">
        <f t="shared" si="214"/>
        <v/>
      </c>
      <c r="BJ508" s="2" t="str">
        <f t="shared" si="215"/>
        <v/>
      </c>
    </row>
    <row r="509" spans="1:62" x14ac:dyDescent="0.2">
      <c r="A509" s="1" t="s">
        <v>926</v>
      </c>
      <c r="B509" s="27" t="s">
        <v>1282</v>
      </c>
      <c r="C509" s="28">
        <v>39329</v>
      </c>
      <c r="D509" s="7">
        <v>0.58333333333333337</v>
      </c>
      <c r="E509" s="1">
        <v>0.1</v>
      </c>
      <c r="F509" s="1" t="s">
        <v>57</v>
      </c>
      <c r="G509" s="1" t="s">
        <v>1003</v>
      </c>
      <c r="H509" s="27" t="s">
        <v>886</v>
      </c>
      <c r="I509" s="27" t="s">
        <v>887</v>
      </c>
      <c r="J509" s="27" t="s">
        <v>888</v>
      </c>
      <c r="K509" s="2">
        <v>0.75</v>
      </c>
      <c r="L509" s="2">
        <v>0.25</v>
      </c>
      <c r="M509" s="27">
        <v>292850</v>
      </c>
      <c r="N509" s="27">
        <v>214694</v>
      </c>
      <c r="O509" s="27">
        <v>214694</v>
      </c>
      <c r="P509" s="27">
        <v>318902</v>
      </c>
      <c r="Q509" s="29"/>
      <c r="R509" s="29"/>
      <c r="S509" s="29"/>
      <c r="T509" s="29"/>
      <c r="U509" s="29"/>
      <c r="V509" s="29"/>
      <c r="W509" s="29"/>
      <c r="X509" s="29"/>
      <c r="Y509" s="29"/>
      <c r="Z509" s="29"/>
      <c r="AA509" s="29"/>
      <c r="AB509" s="29"/>
      <c r="AC509" s="2">
        <f t="shared" si="189"/>
        <v>260285</v>
      </c>
      <c r="AD509" s="2">
        <f t="shared" si="190"/>
        <v>53707.573879295647</v>
      </c>
      <c r="AE509" s="2">
        <f t="shared" si="191"/>
        <v>4</v>
      </c>
      <c r="AF509" s="27">
        <v>1074410</v>
      </c>
      <c r="AG509" s="27">
        <v>1269800</v>
      </c>
      <c r="AH509" s="27">
        <v>1126514</v>
      </c>
      <c r="AI509" s="27">
        <v>1165592</v>
      </c>
      <c r="AJ509" s="2">
        <f t="shared" si="192"/>
        <v>1159079</v>
      </c>
      <c r="AK509" s="2">
        <f t="shared" si="193"/>
        <v>82726.210671104724</v>
      </c>
      <c r="AL509" s="2">
        <f t="shared" si="194"/>
        <v>4</v>
      </c>
      <c r="AM509" s="2">
        <f t="shared" si="195"/>
        <v>4.4797406681020339E+18</v>
      </c>
      <c r="AN509" s="2">
        <f t="shared" si="196"/>
        <v>1.0305797901768189E+18</v>
      </c>
      <c r="AO509" s="2">
        <f t="shared" si="197"/>
        <v>4</v>
      </c>
      <c r="AP509" s="2">
        <f t="shared" si="198"/>
        <v>20.950920296759492</v>
      </c>
      <c r="AQ509" s="2">
        <f t="shared" si="199"/>
        <v>0.74069708411268287</v>
      </c>
      <c r="AR509" s="3" t="str">
        <f t="shared" si="200"/>
        <v>Nontoxic</v>
      </c>
      <c r="AS509" s="2">
        <f t="shared" si="201"/>
        <v>445.31148548706227</v>
      </c>
      <c r="AT509" s="26" t="s">
        <v>884</v>
      </c>
      <c r="AU509" s="4" t="s">
        <v>666</v>
      </c>
      <c r="AV509" s="2">
        <f t="shared" si="202"/>
        <v>3</v>
      </c>
      <c r="AW509" s="2">
        <f t="shared" si="203"/>
        <v>3</v>
      </c>
      <c r="AX509" s="2">
        <f t="shared" si="204"/>
        <v>2884503492</v>
      </c>
      <c r="AY509" s="2">
        <f t="shared" si="205"/>
        <v>6843625932.000001</v>
      </c>
      <c r="AZ509" s="2">
        <f t="shared" si="206"/>
        <v>4864064712.000001</v>
      </c>
      <c r="BA509" s="2">
        <f t="shared" si="207"/>
        <v>1.1666666666666667</v>
      </c>
      <c r="BB509" s="2">
        <f t="shared" si="208"/>
        <v>0.46563020790674564</v>
      </c>
      <c r="BC509" s="2">
        <v>6.6349999999999998</v>
      </c>
      <c r="BD509" s="2" t="str">
        <f t="shared" si="209"/>
        <v>Same Var</v>
      </c>
      <c r="BE509" s="2">
        <f t="shared" si="210"/>
        <v>8.7863259626247435E-7</v>
      </c>
      <c r="BF509" s="2" t="str">
        <f t="shared" si="211"/>
        <v>NS</v>
      </c>
      <c r="BG509" s="2" t="str">
        <f t="shared" si="212"/>
        <v>NS</v>
      </c>
      <c r="BH509" s="2" t="str">
        <f t="shared" si="213"/>
        <v/>
      </c>
      <c r="BI509" s="2" t="str">
        <f t="shared" si="214"/>
        <v/>
      </c>
      <c r="BJ509" s="2" t="str">
        <f t="shared" si="215"/>
        <v/>
      </c>
    </row>
    <row r="510" spans="1:62" x14ac:dyDescent="0.2">
      <c r="A510" s="1" t="s">
        <v>926</v>
      </c>
      <c r="B510" s="27" t="s">
        <v>1290</v>
      </c>
      <c r="C510" s="28">
        <v>39329</v>
      </c>
      <c r="D510" s="7">
        <v>0.54861111111111116</v>
      </c>
      <c r="E510" s="1">
        <v>0.1</v>
      </c>
      <c r="F510" s="1" t="s">
        <v>57</v>
      </c>
      <c r="G510" s="1" t="s">
        <v>1003</v>
      </c>
      <c r="H510" s="27" t="s">
        <v>886</v>
      </c>
      <c r="I510" s="27" t="s">
        <v>887</v>
      </c>
      <c r="J510" s="27" t="s">
        <v>888</v>
      </c>
      <c r="K510" s="2">
        <v>0.75</v>
      </c>
      <c r="L510" s="2">
        <v>0.25</v>
      </c>
      <c r="M510" s="27">
        <v>292850</v>
      </c>
      <c r="N510" s="27">
        <v>214694</v>
      </c>
      <c r="O510" s="27">
        <v>214694</v>
      </c>
      <c r="P510" s="27">
        <v>318902</v>
      </c>
      <c r="Q510" s="29"/>
      <c r="R510" s="29"/>
      <c r="S510" s="29"/>
      <c r="T510" s="29"/>
      <c r="U510" s="29"/>
      <c r="V510" s="29"/>
      <c r="W510" s="29"/>
      <c r="X510" s="29"/>
      <c r="Y510" s="29"/>
      <c r="Z510" s="29"/>
      <c r="AA510" s="29"/>
      <c r="AB510" s="29"/>
      <c r="AC510" s="2">
        <f t="shared" si="189"/>
        <v>260285</v>
      </c>
      <c r="AD510" s="2">
        <f t="shared" si="190"/>
        <v>53707.573879295647</v>
      </c>
      <c r="AE510" s="2">
        <f t="shared" si="191"/>
        <v>4</v>
      </c>
      <c r="AF510" s="27">
        <v>1217696</v>
      </c>
      <c r="AG510" s="27">
        <v>1230722</v>
      </c>
      <c r="AH510" s="27">
        <v>1139540</v>
      </c>
      <c r="AI510" s="27">
        <v>1282826</v>
      </c>
      <c r="AJ510" s="2">
        <f t="shared" si="192"/>
        <v>1217696</v>
      </c>
      <c r="AK510" s="2">
        <f t="shared" si="193"/>
        <v>59216.984928312588</v>
      </c>
      <c r="AL510" s="2">
        <f t="shared" si="194"/>
        <v>4</v>
      </c>
      <c r="AM510" s="2">
        <f t="shared" si="195"/>
        <v>1.6442833638909678E+18</v>
      </c>
      <c r="AN510" s="2">
        <f t="shared" si="196"/>
        <v>3.1102536248311117E+17</v>
      </c>
      <c r="AO510" s="2">
        <f t="shared" si="197"/>
        <v>5</v>
      </c>
      <c r="AP510" s="2">
        <f t="shared" si="198"/>
        <v>28.553648686127257</v>
      </c>
      <c r="AQ510" s="2">
        <f t="shared" si="199"/>
        <v>0.72668684380042159</v>
      </c>
      <c r="AR510" s="3" t="str">
        <f t="shared" si="200"/>
        <v>Nontoxic</v>
      </c>
      <c r="AS510" s="2">
        <f t="shared" si="201"/>
        <v>467.83179975795758</v>
      </c>
      <c r="AT510" s="26" t="s">
        <v>884</v>
      </c>
      <c r="AU510" s="4" t="s">
        <v>666</v>
      </c>
      <c r="AV510" s="2">
        <f t="shared" si="202"/>
        <v>3</v>
      </c>
      <c r="AW510" s="2">
        <f t="shared" si="203"/>
        <v>3</v>
      </c>
      <c r="AX510" s="2">
        <f t="shared" si="204"/>
        <v>2884503492</v>
      </c>
      <c r="AY510" s="2">
        <f t="shared" si="205"/>
        <v>3506651304</v>
      </c>
      <c r="AZ510" s="2">
        <f t="shared" si="206"/>
        <v>3195577398</v>
      </c>
      <c r="BA510" s="2">
        <f t="shared" si="207"/>
        <v>1.1666666666666667</v>
      </c>
      <c r="BB510" s="2">
        <f t="shared" si="208"/>
        <v>2.4483236233826183E-2</v>
      </c>
      <c r="BC510" s="2">
        <v>6.6349999999999998</v>
      </c>
      <c r="BD510" s="2" t="str">
        <f t="shared" si="209"/>
        <v>Same Var</v>
      </c>
      <c r="BE510" s="2">
        <f t="shared" si="210"/>
        <v>1.7393166657905963E-7</v>
      </c>
      <c r="BF510" s="2" t="str">
        <f t="shared" si="211"/>
        <v>NS</v>
      </c>
      <c r="BG510" s="2" t="str">
        <f t="shared" si="212"/>
        <v>NS</v>
      </c>
      <c r="BH510" s="2" t="str">
        <f t="shared" si="213"/>
        <v/>
      </c>
      <c r="BI510" s="2" t="str">
        <f t="shared" si="214"/>
        <v/>
      </c>
      <c r="BJ510" s="2" t="str">
        <f t="shared" si="215"/>
        <v/>
      </c>
    </row>
    <row r="511" spans="1:62" x14ac:dyDescent="0.2">
      <c r="A511" s="1" t="s">
        <v>926</v>
      </c>
      <c r="B511" s="27" t="s">
        <v>1293</v>
      </c>
      <c r="C511" s="28">
        <v>39329</v>
      </c>
      <c r="D511" s="7">
        <v>0.5</v>
      </c>
      <c r="E511" s="1">
        <v>0.1</v>
      </c>
      <c r="F511" s="1" t="s">
        <v>57</v>
      </c>
      <c r="G511" s="1" t="s">
        <v>1003</v>
      </c>
      <c r="H511" s="27" t="s">
        <v>886</v>
      </c>
      <c r="I511" s="27" t="s">
        <v>887</v>
      </c>
      <c r="J511" s="27" t="s">
        <v>888</v>
      </c>
      <c r="K511" s="2">
        <v>0.75</v>
      </c>
      <c r="L511" s="2">
        <v>0.25</v>
      </c>
      <c r="M511" s="27">
        <v>292850</v>
      </c>
      <c r="N511" s="27">
        <v>214694</v>
      </c>
      <c r="O511" s="27">
        <v>214694</v>
      </c>
      <c r="P511" s="27">
        <v>318902</v>
      </c>
      <c r="Q511" s="29"/>
      <c r="R511" s="29"/>
      <c r="S511" s="29"/>
      <c r="T511" s="29"/>
      <c r="U511" s="29"/>
      <c r="V511" s="29"/>
      <c r="W511" s="29"/>
      <c r="X511" s="29"/>
      <c r="Y511" s="29"/>
      <c r="Z511" s="29"/>
      <c r="AA511" s="29"/>
      <c r="AB511" s="29"/>
      <c r="AC511" s="2">
        <f t="shared" si="189"/>
        <v>260285</v>
      </c>
      <c r="AD511" s="2">
        <f t="shared" si="190"/>
        <v>53707.573879295647</v>
      </c>
      <c r="AE511" s="2">
        <f t="shared" si="191"/>
        <v>4</v>
      </c>
      <c r="AF511" s="27">
        <v>696656</v>
      </c>
      <c r="AG511" s="27">
        <v>670604</v>
      </c>
      <c r="AH511" s="27">
        <v>787838</v>
      </c>
      <c r="AI511" s="27">
        <v>774812</v>
      </c>
      <c r="AJ511" s="2">
        <f t="shared" si="192"/>
        <v>732477.5</v>
      </c>
      <c r="AK511" s="2">
        <f t="shared" si="193"/>
        <v>57644.036161601318</v>
      </c>
      <c r="AL511" s="2">
        <f t="shared" si="194"/>
        <v>4</v>
      </c>
      <c r="AM511" s="2">
        <f t="shared" si="195"/>
        <v>1.5285416146808927E+18</v>
      </c>
      <c r="AN511" s="2">
        <f t="shared" si="196"/>
        <v>2.8487178827564163E+17</v>
      </c>
      <c r="AO511" s="2">
        <f t="shared" si="197"/>
        <v>5</v>
      </c>
      <c r="AP511" s="2">
        <f t="shared" si="198"/>
        <v>15.279819442087788</v>
      </c>
      <c r="AQ511" s="2">
        <f t="shared" si="199"/>
        <v>0.72668684380042159</v>
      </c>
      <c r="AR511" s="3" t="str">
        <f t="shared" si="200"/>
        <v>Nontoxic</v>
      </c>
      <c r="AS511" s="2">
        <f t="shared" si="201"/>
        <v>281.41364273776821</v>
      </c>
      <c r="AT511" s="26" t="s">
        <v>884</v>
      </c>
      <c r="AU511" s="4" t="s">
        <v>666</v>
      </c>
      <c r="AV511" s="2">
        <f t="shared" si="202"/>
        <v>3</v>
      </c>
      <c r="AW511" s="2">
        <f t="shared" si="203"/>
        <v>3</v>
      </c>
      <c r="AX511" s="2">
        <f t="shared" si="204"/>
        <v>2884503492</v>
      </c>
      <c r="AY511" s="2">
        <f t="shared" si="205"/>
        <v>3322834905.0000005</v>
      </c>
      <c r="AZ511" s="2">
        <f t="shared" si="206"/>
        <v>3103669198.5</v>
      </c>
      <c r="BA511" s="2">
        <f t="shared" si="207"/>
        <v>1.1666666666666667</v>
      </c>
      <c r="BB511" s="2">
        <f t="shared" si="208"/>
        <v>1.2854460965351271E-2</v>
      </c>
      <c r="BC511" s="2">
        <v>6.6349999999999998</v>
      </c>
      <c r="BD511" s="2" t="str">
        <f t="shared" si="209"/>
        <v>Same Var</v>
      </c>
      <c r="BE511" s="2">
        <f t="shared" si="210"/>
        <v>1.0219547853937861E-5</v>
      </c>
      <c r="BF511" s="2" t="str">
        <f t="shared" si="211"/>
        <v>NS</v>
      </c>
      <c r="BG511" s="2" t="str">
        <f t="shared" si="212"/>
        <v>NS</v>
      </c>
      <c r="BH511" s="2" t="str">
        <f t="shared" si="213"/>
        <v/>
      </c>
      <c r="BI511" s="2" t="str">
        <f t="shared" si="214"/>
        <v/>
      </c>
      <c r="BJ511" s="2" t="str">
        <f t="shared" si="215"/>
        <v/>
      </c>
    </row>
    <row r="512" spans="1:62" x14ac:dyDescent="0.2">
      <c r="A512" s="1" t="s">
        <v>926</v>
      </c>
      <c r="B512" s="27" t="s">
        <v>1024</v>
      </c>
      <c r="C512" s="28">
        <v>39301</v>
      </c>
      <c r="D512" s="7">
        <v>0.58333333333333337</v>
      </c>
      <c r="E512" s="1">
        <v>0.1</v>
      </c>
      <c r="F512" s="1" t="s">
        <v>57</v>
      </c>
      <c r="G512" s="1" t="s">
        <v>1028</v>
      </c>
      <c r="H512" s="27" t="s">
        <v>886</v>
      </c>
      <c r="I512" s="27" t="s">
        <v>887</v>
      </c>
      <c r="J512" s="27" t="s">
        <v>888</v>
      </c>
      <c r="K512" s="2">
        <v>0.75</v>
      </c>
      <c r="L512" s="2">
        <v>0.25</v>
      </c>
      <c r="M512" s="27">
        <v>592448</v>
      </c>
      <c r="N512" s="27">
        <v>670604</v>
      </c>
      <c r="O512" s="27">
        <v>553370</v>
      </c>
      <c r="P512" s="27">
        <v>553370</v>
      </c>
      <c r="Q512" s="29"/>
      <c r="R512" s="29"/>
      <c r="S512" s="29"/>
      <c r="T512" s="29"/>
      <c r="U512" s="29"/>
      <c r="V512" s="29"/>
      <c r="W512" s="29"/>
      <c r="X512" s="29"/>
      <c r="Y512" s="29"/>
      <c r="Z512" s="29"/>
      <c r="AA512" s="29"/>
      <c r="AB512" s="29"/>
      <c r="AC512" s="2">
        <f t="shared" si="189"/>
        <v>592448</v>
      </c>
      <c r="AD512" s="2">
        <f t="shared" si="190"/>
        <v>55264.637590415805</v>
      </c>
      <c r="AE512" s="2">
        <f t="shared" si="191"/>
        <v>4</v>
      </c>
      <c r="AF512" s="27">
        <v>1165592</v>
      </c>
      <c r="AG512" s="27">
        <v>1100462</v>
      </c>
      <c r="AH512" s="27">
        <v>1165592</v>
      </c>
      <c r="AI512" s="27">
        <v>839942</v>
      </c>
      <c r="AJ512" s="2">
        <f t="shared" si="192"/>
        <v>1067897</v>
      </c>
      <c r="AK512" s="2">
        <f t="shared" si="193"/>
        <v>155040.41118366527</v>
      </c>
      <c r="AL512" s="2">
        <f t="shared" si="194"/>
        <v>4</v>
      </c>
      <c r="AM512" s="2">
        <f t="shared" si="195"/>
        <v>4.1459128793854321E+19</v>
      </c>
      <c r="AN512" s="2">
        <f t="shared" si="196"/>
        <v>1.209904683236684E+19</v>
      </c>
      <c r="AO512" s="2">
        <f t="shared" si="197"/>
        <v>3</v>
      </c>
      <c r="AP512" s="2">
        <f t="shared" si="198"/>
        <v>7.7709461939099436</v>
      </c>
      <c r="AQ512" s="2">
        <f t="shared" si="199"/>
        <v>0.76489232840434507</v>
      </c>
      <c r="AR512" s="3" t="str">
        <f t="shared" si="200"/>
        <v>Nontoxic</v>
      </c>
      <c r="AS512" s="2">
        <f t="shared" si="201"/>
        <v>180.25160014043428</v>
      </c>
      <c r="AT512" s="26" t="s">
        <v>884</v>
      </c>
      <c r="AU512" s="4" t="s">
        <v>666</v>
      </c>
      <c r="AV512" s="2">
        <f t="shared" si="202"/>
        <v>3</v>
      </c>
      <c r="AW512" s="2">
        <f t="shared" si="203"/>
        <v>3</v>
      </c>
      <c r="AX512" s="2">
        <f t="shared" si="204"/>
        <v>3054180167.9999995</v>
      </c>
      <c r="AY512" s="2">
        <f t="shared" si="205"/>
        <v>24037529100</v>
      </c>
      <c r="AZ512" s="2">
        <f t="shared" si="206"/>
        <v>13545854634</v>
      </c>
      <c r="BA512" s="2">
        <f t="shared" si="207"/>
        <v>1.1666666666666667</v>
      </c>
      <c r="BB512" s="2">
        <f t="shared" si="208"/>
        <v>2.3555150182626137</v>
      </c>
      <c r="BC512" s="2">
        <v>6.6349999999999998</v>
      </c>
      <c r="BD512" s="2" t="str">
        <f t="shared" si="209"/>
        <v>Same Var</v>
      </c>
      <c r="BE512" s="2">
        <f t="shared" si="210"/>
        <v>5.8764578150631141E-4</v>
      </c>
      <c r="BF512" s="2" t="str">
        <f t="shared" si="211"/>
        <v>NS</v>
      </c>
      <c r="BG512" s="2" t="str">
        <f t="shared" si="212"/>
        <v>NS</v>
      </c>
      <c r="BH512" s="2" t="str">
        <f t="shared" si="213"/>
        <v/>
      </c>
      <c r="BI512" s="2" t="str">
        <f t="shared" si="214"/>
        <v/>
      </c>
      <c r="BJ512" s="2" t="str">
        <f t="shared" si="215"/>
        <v/>
      </c>
    </row>
    <row r="513" spans="1:62" x14ac:dyDescent="0.2">
      <c r="A513" s="1" t="s">
        <v>926</v>
      </c>
      <c r="B513" s="27" t="s">
        <v>1268</v>
      </c>
      <c r="C513" s="28">
        <v>39301</v>
      </c>
      <c r="D513" s="7">
        <v>0.43055555555555558</v>
      </c>
      <c r="E513" s="1">
        <v>0.1</v>
      </c>
      <c r="F513" s="1" t="s">
        <v>57</v>
      </c>
      <c r="G513" s="1" t="s">
        <v>1028</v>
      </c>
      <c r="H513" s="27" t="s">
        <v>886</v>
      </c>
      <c r="I513" s="27" t="s">
        <v>887</v>
      </c>
      <c r="J513" s="27" t="s">
        <v>888</v>
      </c>
      <c r="K513" s="2">
        <v>0.75</v>
      </c>
      <c r="L513" s="2">
        <v>0.25</v>
      </c>
      <c r="M513" s="27">
        <v>592448</v>
      </c>
      <c r="N513" s="27">
        <v>670604</v>
      </c>
      <c r="O513" s="27">
        <v>553370</v>
      </c>
      <c r="P513" s="27">
        <v>553370</v>
      </c>
      <c r="Q513" s="29"/>
      <c r="R513" s="29"/>
      <c r="S513" s="29"/>
      <c r="T513" s="29"/>
      <c r="U513" s="29"/>
      <c r="V513" s="29"/>
      <c r="W513" s="29"/>
      <c r="X513" s="29"/>
      <c r="Y513" s="29"/>
      <c r="Z513" s="29"/>
      <c r="AA513" s="29"/>
      <c r="AB513" s="29"/>
      <c r="AC513" s="2">
        <f t="shared" si="189"/>
        <v>592448</v>
      </c>
      <c r="AD513" s="2">
        <f t="shared" si="190"/>
        <v>55264.637590415805</v>
      </c>
      <c r="AE513" s="2">
        <f t="shared" si="191"/>
        <v>4</v>
      </c>
      <c r="AF513" s="27">
        <v>944151</v>
      </c>
      <c r="AG513" s="27">
        <v>1152566</v>
      </c>
      <c r="AH513" s="27">
        <v>1009280</v>
      </c>
      <c r="AI513" s="27">
        <v>879020</v>
      </c>
      <c r="AJ513" s="2">
        <f t="shared" si="192"/>
        <v>996254.25</v>
      </c>
      <c r="AK513" s="2">
        <f t="shared" si="193"/>
        <v>116992.38064186061</v>
      </c>
      <c r="AL513" s="2">
        <f t="shared" si="194"/>
        <v>4</v>
      </c>
      <c r="AM513" s="2">
        <f t="shared" si="195"/>
        <v>1.4832499120803705E+19</v>
      </c>
      <c r="AN513" s="2">
        <f t="shared" si="196"/>
        <v>3.9644032382525373E+18</v>
      </c>
      <c r="AO513" s="2">
        <f t="shared" si="197"/>
        <v>4</v>
      </c>
      <c r="AP513" s="2">
        <f t="shared" si="198"/>
        <v>8.8934685187560323</v>
      </c>
      <c r="AQ513" s="2">
        <f t="shared" si="199"/>
        <v>0.74069708411268287</v>
      </c>
      <c r="AR513" s="3" t="str">
        <f t="shared" si="200"/>
        <v>Nontoxic</v>
      </c>
      <c r="AS513" s="2">
        <f t="shared" si="201"/>
        <v>168.15893546775413</v>
      </c>
      <c r="AT513" s="26" t="s">
        <v>884</v>
      </c>
      <c r="AU513" s="4" t="s">
        <v>666</v>
      </c>
      <c r="AV513" s="2">
        <f t="shared" si="202"/>
        <v>3</v>
      </c>
      <c r="AW513" s="2">
        <f t="shared" si="203"/>
        <v>3</v>
      </c>
      <c r="AX513" s="2">
        <f t="shared" si="204"/>
        <v>3054180167.9999995</v>
      </c>
      <c r="AY513" s="2">
        <f t="shared" si="205"/>
        <v>13687217128.250002</v>
      </c>
      <c r="AZ513" s="2">
        <f t="shared" si="206"/>
        <v>8370698648.125001</v>
      </c>
      <c r="BA513" s="2">
        <f t="shared" si="207"/>
        <v>1.1666666666666667</v>
      </c>
      <c r="BB513" s="2">
        <f t="shared" si="208"/>
        <v>1.3281458475831136</v>
      </c>
      <c r="BC513" s="2">
        <v>6.6349999999999998</v>
      </c>
      <c r="BD513" s="2" t="str">
        <f t="shared" si="209"/>
        <v>Same Var</v>
      </c>
      <c r="BE513" s="2">
        <f t="shared" si="210"/>
        <v>3.9159666770203193E-4</v>
      </c>
      <c r="BF513" s="2" t="str">
        <f t="shared" si="211"/>
        <v>NS</v>
      </c>
      <c r="BG513" s="2" t="str">
        <f t="shared" si="212"/>
        <v>NS</v>
      </c>
      <c r="BH513" s="2" t="str">
        <f t="shared" si="213"/>
        <v/>
      </c>
      <c r="BI513" s="2" t="str">
        <f t="shared" si="214"/>
        <v/>
      </c>
      <c r="BJ513" s="2" t="str">
        <f t="shared" si="215"/>
        <v/>
      </c>
    </row>
    <row r="514" spans="1:62" x14ac:dyDescent="0.2">
      <c r="A514" s="1" t="s">
        <v>926</v>
      </c>
      <c r="B514" s="27" t="s">
        <v>1270</v>
      </c>
      <c r="C514" s="28">
        <v>39301</v>
      </c>
      <c r="D514" s="7">
        <v>0.47222222222222221</v>
      </c>
      <c r="E514" s="1">
        <v>0.1</v>
      </c>
      <c r="F514" s="1" t="s">
        <v>57</v>
      </c>
      <c r="G514" s="1" t="s">
        <v>1028</v>
      </c>
      <c r="H514" s="27" t="s">
        <v>886</v>
      </c>
      <c r="I514" s="27" t="s">
        <v>887</v>
      </c>
      <c r="J514" s="27" t="s">
        <v>888</v>
      </c>
      <c r="K514" s="2">
        <v>0.75</v>
      </c>
      <c r="L514" s="2">
        <v>0.25</v>
      </c>
      <c r="M514" s="27">
        <v>592448</v>
      </c>
      <c r="N514" s="27">
        <v>670604</v>
      </c>
      <c r="O514" s="27">
        <v>553370</v>
      </c>
      <c r="P514" s="27">
        <v>553370</v>
      </c>
      <c r="Q514" s="29"/>
      <c r="R514" s="29"/>
      <c r="S514" s="29"/>
      <c r="T514" s="29"/>
      <c r="U514" s="29"/>
      <c r="V514" s="29"/>
      <c r="W514" s="29"/>
      <c r="X514" s="29"/>
      <c r="Y514" s="29"/>
      <c r="Z514" s="29"/>
      <c r="AA514" s="29"/>
      <c r="AB514" s="29"/>
      <c r="AC514" s="2">
        <f t="shared" si="189"/>
        <v>592448</v>
      </c>
      <c r="AD514" s="2">
        <f t="shared" si="190"/>
        <v>55264.637590415805</v>
      </c>
      <c r="AE514" s="2">
        <f t="shared" si="191"/>
        <v>4</v>
      </c>
      <c r="AF514" s="27">
        <v>1426112</v>
      </c>
      <c r="AG514" s="27">
        <v>1413086</v>
      </c>
      <c r="AH514" s="27">
        <v>1504268</v>
      </c>
      <c r="AI514" s="27">
        <v>1426112</v>
      </c>
      <c r="AJ514" s="2">
        <f t="shared" si="192"/>
        <v>1442394.5</v>
      </c>
      <c r="AK514" s="2">
        <f t="shared" si="193"/>
        <v>41703.548158400146</v>
      </c>
      <c r="AL514" s="2">
        <f t="shared" si="194"/>
        <v>4</v>
      </c>
      <c r="AM514" s="2">
        <f t="shared" si="195"/>
        <v>7.4699818658198054E+17</v>
      </c>
      <c r="AN514" s="2">
        <f t="shared" si="196"/>
        <v>1.2450438366444117E+17</v>
      </c>
      <c r="AO514" s="2">
        <f t="shared" si="197"/>
        <v>6</v>
      </c>
      <c r="AP514" s="2">
        <f t="shared" si="198"/>
        <v>33.948931566027433</v>
      </c>
      <c r="AQ514" s="2">
        <f t="shared" si="199"/>
        <v>0.71755819649141217</v>
      </c>
      <c r="AR514" s="3" t="str">
        <f t="shared" si="200"/>
        <v>Nontoxic</v>
      </c>
      <c r="AS514" s="2">
        <f t="shared" si="201"/>
        <v>243.46347696337904</v>
      </c>
      <c r="AT514" s="26" t="s">
        <v>884</v>
      </c>
      <c r="AU514" s="4" t="s">
        <v>666</v>
      </c>
      <c r="AV514" s="2">
        <f t="shared" si="202"/>
        <v>3</v>
      </c>
      <c r="AW514" s="2">
        <f t="shared" si="203"/>
        <v>3</v>
      </c>
      <c r="AX514" s="2">
        <f t="shared" si="204"/>
        <v>3054180167.9999995</v>
      </c>
      <c r="AY514" s="2">
        <f t="shared" si="205"/>
        <v>1739185929.0000002</v>
      </c>
      <c r="AZ514" s="2">
        <f t="shared" si="206"/>
        <v>2396683048.5</v>
      </c>
      <c r="BA514" s="2">
        <f t="shared" si="207"/>
        <v>1.1666666666666667</v>
      </c>
      <c r="BB514" s="2">
        <f t="shared" si="208"/>
        <v>0.20119651864564503</v>
      </c>
      <c r="BC514" s="2">
        <v>6.6349999999999998</v>
      </c>
      <c r="BD514" s="2" t="str">
        <f t="shared" si="209"/>
        <v>Same Var</v>
      </c>
      <c r="BE514" s="2">
        <f t="shared" si="210"/>
        <v>1.5009777280734587E-7</v>
      </c>
      <c r="BF514" s="2" t="str">
        <f t="shared" si="211"/>
        <v>NS</v>
      </c>
      <c r="BG514" s="2" t="str">
        <f t="shared" si="212"/>
        <v>NS</v>
      </c>
      <c r="BH514" s="2" t="str">
        <f t="shared" si="213"/>
        <v/>
      </c>
      <c r="BI514" s="2" t="str">
        <f t="shared" si="214"/>
        <v/>
      </c>
      <c r="BJ514" s="2" t="str">
        <f t="shared" si="215"/>
        <v/>
      </c>
    </row>
    <row r="515" spans="1:62" x14ac:dyDescent="0.2">
      <c r="A515" s="1" t="s">
        <v>926</v>
      </c>
      <c r="B515" s="27" t="s">
        <v>1303</v>
      </c>
      <c r="C515" s="28">
        <v>39301</v>
      </c>
      <c r="D515" s="7">
        <v>0.34027777777777779</v>
      </c>
      <c r="E515" s="1">
        <v>0.1</v>
      </c>
      <c r="F515" s="1" t="s">
        <v>57</v>
      </c>
      <c r="G515" s="1" t="s">
        <v>1028</v>
      </c>
      <c r="H515" s="27" t="s">
        <v>886</v>
      </c>
      <c r="I515" s="27" t="s">
        <v>887</v>
      </c>
      <c r="J515" s="27" t="s">
        <v>888</v>
      </c>
      <c r="K515" s="2">
        <v>0.75</v>
      </c>
      <c r="L515" s="2">
        <v>0.25</v>
      </c>
      <c r="M515" s="27">
        <v>592448</v>
      </c>
      <c r="N515" s="27">
        <v>670604</v>
      </c>
      <c r="O515" s="27">
        <v>553370</v>
      </c>
      <c r="P515" s="27">
        <v>553370</v>
      </c>
      <c r="Q515" s="29"/>
      <c r="R515" s="29"/>
      <c r="S515" s="29"/>
      <c r="T515" s="29"/>
      <c r="U515" s="29"/>
      <c r="V515" s="29"/>
      <c r="W515" s="29"/>
      <c r="X515" s="29"/>
      <c r="Y515" s="29"/>
      <c r="Z515" s="29"/>
      <c r="AA515" s="29"/>
      <c r="AB515" s="29"/>
      <c r="AC515" s="2">
        <f t="shared" ref="AC515:AC578" si="216">AVERAGE(M515:AB515)</f>
        <v>592448</v>
      </c>
      <c r="AD515" s="2">
        <f t="shared" ref="AD515:AD578" si="217">STDEV(M515:AB515)</f>
        <v>55264.637590415805</v>
      </c>
      <c r="AE515" s="2">
        <f t="shared" ref="AE515:AE578" si="218">COUNT(M515:AB515)</f>
        <v>4</v>
      </c>
      <c r="AF515" s="27">
        <v>1738736</v>
      </c>
      <c r="AG515" s="27">
        <v>1686632</v>
      </c>
      <c r="AH515" s="27">
        <v>1647554</v>
      </c>
      <c r="AI515" s="27">
        <v>1699658</v>
      </c>
      <c r="AJ515" s="2">
        <f t="shared" ref="AJ515:AJ578" si="219">AVERAGE(AF515:AI515)</f>
        <v>1693145</v>
      </c>
      <c r="AK515" s="2">
        <f t="shared" ref="AK515:AK578" si="220">STDEV(AF515:AI515)</f>
        <v>37602.823032320324</v>
      </c>
      <c r="AL515" s="2">
        <f t="shared" ref="AL515:AL578" si="221">COUNT(AF515:AI515)</f>
        <v>4</v>
      </c>
      <c r="AM515" s="2">
        <f t="shared" ref="AM515:AM578" si="222">((AK515^2/AL515)+(((K515^2)*(AD515^2))/AE515))^2</f>
        <v>6.130688944865865E+17</v>
      </c>
      <c r="AN515" s="2">
        <f t="shared" ref="AN515:AN578" si="223">(((AK515^2)/AL515)^2)/(AL515-1)+((((K515^2)*(AD515^2))/AE515)^2)/(AE515-1)</f>
        <v>1.0314084136310149E+17</v>
      </c>
      <c r="AO515" s="2">
        <f t="shared" ref="AO515:AO578" si="224">ROUND(AM515/AN515,0)</f>
        <v>6</v>
      </c>
      <c r="AP515" s="2">
        <f t="shared" ref="AP515:AP578" si="225">(AJ515-(K515*AC515))/((((AK515^2)/AL515)+(((K515^2)*(AD515^2))/AE515))^0.5)</f>
        <v>44.62915864494942</v>
      </c>
      <c r="AQ515" s="2">
        <f t="shared" ref="AQ515:AQ578" si="226">TINV((2*L515),AO515)</f>
        <v>0.71755819649141217</v>
      </c>
      <c r="AR515" s="3" t="str">
        <f t="shared" ref="AR515:AR578" si="227">IF(AND(AD515=0,AK515=0),IF(AJ515&lt;(K515*AC515),"Toxic","Nontoxic"),IF(AP515&gt;AQ515,"Nontoxic","Toxic"))</f>
        <v>Nontoxic</v>
      </c>
      <c r="AS515" s="2">
        <f t="shared" ref="AS515:AS578" si="228">(AJ515/AC515)*100</f>
        <v>285.78795101004647</v>
      </c>
      <c r="AT515" s="26" t="s">
        <v>884</v>
      </c>
      <c r="AU515" s="4" t="s">
        <v>666</v>
      </c>
      <c r="AV515" s="2">
        <f t="shared" ref="AV515:AV578" si="229">COUNT(M515:AB515)-1</f>
        <v>3</v>
      </c>
      <c r="AW515" s="2">
        <f t="shared" ref="AW515:AW578" si="230">COUNT(AF515:AI515)-1</f>
        <v>3</v>
      </c>
      <c r="AX515" s="2">
        <f t="shared" ref="AX515:AX578" si="231">(STDEV(M515:AB515))^2</f>
        <v>3054180167.9999995</v>
      </c>
      <c r="AY515" s="2">
        <f t="shared" ref="AY515:AY578" si="232">(STDEV(AF515:AI515))^2</f>
        <v>1413972299.9999998</v>
      </c>
      <c r="AZ515" s="2">
        <f t="shared" ref="AZ515:AZ578" si="233">((AV515*AX515)+(AW515*AY515))/(AV515+AW515)</f>
        <v>2234076233.9999995</v>
      </c>
      <c r="BA515" s="2">
        <f t="shared" ref="BA515:BA578" si="234">1+(((1/AV515+1/AW515)-(1/(AV515+AW515)))/3)</f>
        <v>1.1666666666666667</v>
      </c>
      <c r="BB515" s="2">
        <f t="shared" ref="BB515:BB578" si="235">(((AV515+AW515)*LN(AZ515))-((AV515*LN(AX515))+(AW515*LN(AY515))))/BA515</f>
        <v>0.37219235755286001</v>
      </c>
      <c r="BC515" s="2">
        <v>6.6349999999999998</v>
      </c>
      <c r="BD515" s="2" t="str">
        <f t="shared" ref="BD515:BD578" si="236">IF(BB515&gt;BC515,"Sig Diff Var","Same Var")</f>
        <v>Same Var</v>
      </c>
      <c r="BE515" s="2">
        <f t="shared" ref="BE515:BE578" si="237">TTEST(AF515:AI515,M515:AB515,1,IF(BD515="Same Var",2,IF(BD515="Sig Diff Var",3,"Wakka Wakka")))</f>
        <v>2.6072421961677922E-8</v>
      </c>
      <c r="BF515" s="2" t="str">
        <f t="shared" ref="BF515:BF578" si="238">IF(AND(BE515&lt;0.05,AS515&lt;100),"Sig","NS")</f>
        <v>NS</v>
      </c>
      <c r="BG515" s="2" t="str">
        <f t="shared" ref="BG515:BG578" si="239">IF(AT515="Normal",BF515,IF(AT515="Non-normal",AU515,IF(AT515="-","NS","Bleh")))</f>
        <v>NS</v>
      </c>
      <c r="BH515" s="2" t="str">
        <f t="shared" ref="BH515:BH578" si="240">IF(AT515="Non-normal","Wilcoxon",IF(AND(AT515="Normal",BD515="Same Var"),"Same Var T-test",IF(AND(AT515="Normal",BD515="Sig Diff Var"),"Diff Var T-test","")))</f>
        <v/>
      </c>
      <c r="BI515" s="2" t="str">
        <f t="shared" ref="BI515:BI578" si="241">IF(AND(AR515="Toxic",AS515&gt;75),"TSTToxicLess25","")</f>
        <v/>
      </c>
      <c r="BJ515" s="2" t="str">
        <f t="shared" ref="BJ515:BJ578" si="242">IF(AND(BG515="Sig",AS515&gt;75),"NOECToxicLess25","")</f>
        <v/>
      </c>
    </row>
    <row r="516" spans="1:62" x14ac:dyDescent="0.2">
      <c r="A516" s="1" t="s">
        <v>926</v>
      </c>
      <c r="B516" s="27" t="s">
        <v>1081</v>
      </c>
      <c r="C516" s="28">
        <v>38854</v>
      </c>
      <c r="D516" s="7">
        <v>0.34375</v>
      </c>
      <c r="E516" s="1">
        <v>0.1</v>
      </c>
      <c r="F516" s="1" t="s">
        <v>57</v>
      </c>
      <c r="G516" s="1" t="s">
        <v>1082</v>
      </c>
      <c r="H516" s="27" t="s">
        <v>886</v>
      </c>
      <c r="I516" s="27" t="s">
        <v>887</v>
      </c>
      <c r="J516" s="27" t="s">
        <v>888</v>
      </c>
      <c r="K516" s="2">
        <v>0.75</v>
      </c>
      <c r="L516" s="2">
        <v>0.25</v>
      </c>
      <c r="M516" s="27">
        <v>405000</v>
      </c>
      <c r="N516" s="27">
        <v>276000</v>
      </c>
      <c r="O516" s="27">
        <v>312000</v>
      </c>
      <c r="P516" s="27">
        <v>302000</v>
      </c>
      <c r="Q516" s="29"/>
      <c r="R516" s="29"/>
      <c r="S516" s="29"/>
      <c r="T516" s="29"/>
      <c r="U516" s="29"/>
      <c r="V516" s="29"/>
      <c r="W516" s="29"/>
      <c r="X516" s="29"/>
      <c r="Y516" s="29"/>
      <c r="Z516" s="29"/>
      <c r="AA516" s="29"/>
      <c r="AB516" s="29"/>
      <c r="AC516" s="2">
        <f t="shared" si="216"/>
        <v>323750</v>
      </c>
      <c r="AD516" s="2">
        <f t="shared" si="217"/>
        <v>56251.666641976037</v>
      </c>
      <c r="AE516" s="2">
        <f t="shared" si="218"/>
        <v>4</v>
      </c>
      <c r="AF516" s="27">
        <v>2382000</v>
      </c>
      <c r="AG516" s="27">
        <v>2529000</v>
      </c>
      <c r="AH516" s="27">
        <v>3041000</v>
      </c>
      <c r="AI516" s="27">
        <v>2863000</v>
      </c>
      <c r="AJ516" s="2">
        <f t="shared" si="219"/>
        <v>2703750</v>
      </c>
      <c r="AK516" s="2">
        <f t="shared" si="220"/>
        <v>301749.75835394912</v>
      </c>
      <c r="AL516" s="2">
        <f t="shared" si="221"/>
        <v>4</v>
      </c>
      <c r="AM516" s="2">
        <f t="shared" si="222"/>
        <v>5.3862063185323275E+20</v>
      </c>
      <c r="AN516" s="2">
        <f t="shared" si="223"/>
        <v>1.7278753425299813E+20</v>
      </c>
      <c r="AO516" s="2">
        <f t="shared" si="224"/>
        <v>3</v>
      </c>
      <c r="AP516" s="2">
        <f t="shared" si="225"/>
        <v>16.153991048325828</v>
      </c>
      <c r="AQ516" s="2">
        <f t="shared" si="226"/>
        <v>0.76489232840434507</v>
      </c>
      <c r="AR516" s="3" t="str">
        <f t="shared" si="227"/>
        <v>Nontoxic</v>
      </c>
      <c r="AS516" s="2">
        <f t="shared" si="228"/>
        <v>835.1351351351351</v>
      </c>
      <c r="AT516" s="26" t="s">
        <v>884</v>
      </c>
      <c r="AU516" s="4" t="s">
        <v>666</v>
      </c>
      <c r="AV516" s="2">
        <f t="shared" si="229"/>
        <v>3</v>
      </c>
      <c r="AW516" s="2">
        <f t="shared" si="230"/>
        <v>3</v>
      </c>
      <c r="AX516" s="2">
        <f t="shared" si="231"/>
        <v>3164249999.9999995</v>
      </c>
      <c r="AY516" s="2">
        <f t="shared" si="232"/>
        <v>91052916666.666687</v>
      </c>
      <c r="AZ516" s="2">
        <f t="shared" si="233"/>
        <v>47108583333.333344</v>
      </c>
      <c r="BA516" s="2">
        <f t="shared" si="234"/>
        <v>1.1666666666666667</v>
      </c>
      <c r="BB516" s="2">
        <f t="shared" si="235"/>
        <v>5.249709106867539</v>
      </c>
      <c r="BC516" s="2">
        <v>6.6349999999999998</v>
      </c>
      <c r="BD516" s="2" t="str">
        <f t="shared" si="236"/>
        <v>Same Var</v>
      </c>
      <c r="BE516" s="2">
        <f t="shared" si="237"/>
        <v>2.2746740658506128E-6</v>
      </c>
      <c r="BF516" s="2" t="str">
        <f t="shared" si="238"/>
        <v>NS</v>
      </c>
      <c r="BG516" s="2" t="str">
        <f t="shared" si="239"/>
        <v>NS</v>
      </c>
      <c r="BH516" s="2" t="str">
        <f t="shared" si="240"/>
        <v/>
      </c>
      <c r="BI516" s="2" t="str">
        <f t="shared" si="241"/>
        <v/>
      </c>
      <c r="BJ516" s="2" t="str">
        <f t="shared" si="242"/>
        <v/>
      </c>
    </row>
    <row r="517" spans="1:62" x14ac:dyDescent="0.2">
      <c r="A517" s="1" t="s">
        <v>926</v>
      </c>
      <c r="B517" s="27" t="s">
        <v>1118</v>
      </c>
      <c r="C517" s="28">
        <v>38854</v>
      </c>
      <c r="D517" s="7">
        <v>0.54166666666666663</v>
      </c>
      <c r="E517" s="1">
        <v>0.1</v>
      </c>
      <c r="F517" s="1" t="s">
        <v>57</v>
      </c>
      <c r="G517" s="1" t="s">
        <v>1082</v>
      </c>
      <c r="H517" s="27" t="s">
        <v>886</v>
      </c>
      <c r="I517" s="27" t="s">
        <v>887</v>
      </c>
      <c r="J517" s="27" t="s">
        <v>888</v>
      </c>
      <c r="K517" s="2">
        <v>0.75</v>
      </c>
      <c r="L517" s="2">
        <v>0.25</v>
      </c>
      <c r="M517" s="27">
        <v>405000</v>
      </c>
      <c r="N517" s="27">
        <v>276000</v>
      </c>
      <c r="O517" s="27">
        <v>312000</v>
      </c>
      <c r="P517" s="27">
        <v>302000</v>
      </c>
      <c r="Q517" s="29"/>
      <c r="R517" s="29"/>
      <c r="S517" s="29"/>
      <c r="T517" s="29"/>
      <c r="U517" s="29"/>
      <c r="V517" s="29"/>
      <c r="W517" s="29"/>
      <c r="X517" s="29"/>
      <c r="Y517" s="29"/>
      <c r="Z517" s="29"/>
      <c r="AA517" s="29"/>
      <c r="AB517" s="29"/>
      <c r="AC517" s="2">
        <f t="shared" si="216"/>
        <v>323750</v>
      </c>
      <c r="AD517" s="2">
        <f t="shared" si="217"/>
        <v>56251.666641976037</v>
      </c>
      <c r="AE517" s="2">
        <f t="shared" si="218"/>
        <v>4</v>
      </c>
      <c r="AF517" s="27">
        <v>2067000</v>
      </c>
      <c r="AG517" s="27">
        <v>2095000</v>
      </c>
      <c r="AH517" s="27">
        <v>1794000</v>
      </c>
      <c r="AI517" s="27">
        <v>2023000</v>
      </c>
      <c r="AJ517" s="2">
        <f t="shared" si="219"/>
        <v>1994750</v>
      </c>
      <c r="AK517" s="2">
        <f t="shared" si="220"/>
        <v>137075.10106993659</v>
      </c>
      <c r="AL517" s="2">
        <f t="shared" si="221"/>
        <v>4</v>
      </c>
      <c r="AM517" s="2">
        <f t="shared" si="222"/>
        <v>2.644395368265957E+19</v>
      </c>
      <c r="AN517" s="2">
        <f t="shared" si="223"/>
        <v>7.4211760932758456E+18</v>
      </c>
      <c r="AO517" s="2">
        <f t="shared" si="224"/>
        <v>4</v>
      </c>
      <c r="AP517" s="2">
        <f t="shared" si="225"/>
        <v>24.430761937097415</v>
      </c>
      <c r="AQ517" s="2">
        <f t="shared" si="226"/>
        <v>0.74069708411268287</v>
      </c>
      <c r="AR517" s="3" t="str">
        <f t="shared" si="227"/>
        <v>Nontoxic</v>
      </c>
      <c r="AS517" s="2">
        <f t="shared" si="228"/>
        <v>616.13899613899616</v>
      </c>
      <c r="AT517" s="26" t="s">
        <v>884</v>
      </c>
      <c r="AU517" s="4" t="s">
        <v>666</v>
      </c>
      <c r="AV517" s="2">
        <f t="shared" si="229"/>
        <v>3</v>
      </c>
      <c r="AW517" s="2">
        <f t="shared" si="230"/>
        <v>3</v>
      </c>
      <c r="AX517" s="2">
        <f t="shared" si="231"/>
        <v>3164249999.9999995</v>
      </c>
      <c r="AY517" s="2">
        <f t="shared" si="232"/>
        <v>18789583333.333332</v>
      </c>
      <c r="AZ517" s="2">
        <f t="shared" si="233"/>
        <v>10976916666.666666</v>
      </c>
      <c r="BA517" s="2">
        <f t="shared" si="234"/>
        <v>1.1666666666666667</v>
      </c>
      <c r="BB517" s="2">
        <f t="shared" si="235"/>
        <v>1.8163812012082869</v>
      </c>
      <c r="BC517" s="2">
        <v>6.6349999999999998</v>
      </c>
      <c r="BD517" s="2" t="str">
        <f t="shared" si="236"/>
        <v>Same Var</v>
      </c>
      <c r="BE517" s="2">
        <f t="shared" si="237"/>
        <v>2.4854089007368363E-7</v>
      </c>
      <c r="BF517" s="2" t="str">
        <f t="shared" si="238"/>
        <v>NS</v>
      </c>
      <c r="BG517" s="2" t="str">
        <f t="shared" si="239"/>
        <v>NS</v>
      </c>
      <c r="BH517" s="2" t="str">
        <f t="shared" si="240"/>
        <v/>
      </c>
      <c r="BI517" s="2" t="str">
        <f t="shared" si="241"/>
        <v/>
      </c>
      <c r="BJ517" s="2" t="str">
        <f t="shared" si="242"/>
        <v/>
      </c>
    </row>
    <row r="518" spans="1:62" x14ac:dyDescent="0.2">
      <c r="A518" s="1" t="s">
        <v>926</v>
      </c>
      <c r="B518" s="27" t="s">
        <v>1157</v>
      </c>
      <c r="C518" s="28">
        <v>38854</v>
      </c>
      <c r="D518" s="7">
        <v>0.43055555555555558</v>
      </c>
      <c r="E518" s="1">
        <v>0.1</v>
      </c>
      <c r="F518" s="1" t="s">
        <v>57</v>
      </c>
      <c r="G518" s="1" t="s">
        <v>1082</v>
      </c>
      <c r="H518" s="27" t="s">
        <v>886</v>
      </c>
      <c r="I518" s="27" t="s">
        <v>887</v>
      </c>
      <c r="J518" s="27" t="s">
        <v>888</v>
      </c>
      <c r="K518" s="2">
        <v>0.75</v>
      </c>
      <c r="L518" s="2">
        <v>0.25</v>
      </c>
      <c r="M518" s="27">
        <v>405000</v>
      </c>
      <c r="N518" s="27">
        <v>276000</v>
      </c>
      <c r="O518" s="27">
        <v>312000</v>
      </c>
      <c r="P518" s="27">
        <v>302000</v>
      </c>
      <c r="Q518" s="29"/>
      <c r="R518" s="29"/>
      <c r="S518" s="29"/>
      <c r="T518" s="29"/>
      <c r="U518" s="29"/>
      <c r="V518" s="29"/>
      <c r="W518" s="29"/>
      <c r="X518" s="29"/>
      <c r="Y518" s="29"/>
      <c r="Z518" s="29"/>
      <c r="AA518" s="29"/>
      <c r="AB518" s="29"/>
      <c r="AC518" s="2">
        <f t="shared" si="216"/>
        <v>323750</v>
      </c>
      <c r="AD518" s="2">
        <f t="shared" si="217"/>
        <v>56251.666641976037</v>
      </c>
      <c r="AE518" s="2">
        <f t="shared" si="218"/>
        <v>4</v>
      </c>
      <c r="AF518" s="27">
        <v>3029000</v>
      </c>
      <c r="AG518" s="27">
        <v>3059000</v>
      </c>
      <c r="AH518" s="27">
        <v>3116000</v>
      </c>
      <c r="AI518" s="27">
        <v>3187000</v>
      </c>
      <c r="AJ518" s="2">
        <f t="shared" si="219"/>
        <v>3097750</v>
      </c>
      <c r="AK518" s="2">
        <f t="shared" si="220"/>
        <v>69586.277382828863</v>
      </c>
      <c r="AL518" s="2">
        <f t="shared" si="221"/>
        <v>4</v>
      </c>
      <c r="AM518" s="2">
        <f t="shared" si="222"/>
        <v>2.740796653579712E+18</v>
      </c>
      <c r="AN518" s="2">
        <f t="shared" si="223"/>
        <v>5.5448741040547686E+17</v>
      </c>
      <c r="AO518" s="2">
        <f t="shared" si="224"/>
        <v>5</v>
      </c>
      <c r="AP518" s="2">
        <f t="shared" si="225"/>
        <v>70.166110217805524</v>
      </c>
      <c r="AQ518" s="2">
        <f t="shared" si="226"/>
        <v>0.72668684380042159</v>
      </c>
      <c r="AR518" s="3" t="str">
        <f t="shared" si="227"/>
        <v>Nontoxic</v>
      </c>
      <c r="AS518" s="2">
        <f t="shared" si="228"/>
        <v>956.83397683397686</v>
      </c>
      <c r="AT518" s="26" t="s">
        <v>884</v>
      </c>
      <c r="AU518" s="4" t="s">
        <v>666</v>
      </c>
      <c r="AV518" s="2">
        <f t="shared" si="229"/>
        <v>3</v>
      </c>
      <c r="AW518" s="2">
        <f t="shared" si="230"/>
        <v>3</v>
      </c>
      <c r="AX518" s="2">
        <f t="shared" si="231"/>
        <v>3164249999.9999995</v>
      </c>
      <c r="AY518" s="2">
        <f t="shared" si="232"/>
        <v>4842250000</v>
      </c>
      <c r="AZ518" s="2">
        <f t="shared" si="233"/>
        <v>4003250000</v>
      </c>
      <c r="BA518" s="2">
        <f t="shared" si="234"/>
        <v>1.1666666666666667</v>
      </c>
      <c r="BB518" s="2">
        <f t="shared" si="235"/>
        <v>0.11550217631210151</v>
      </c>
      <c r="BC518" s="2">
        <v>6.6349999999999998</v>
      </c>
      <c r="BD518" s="2" t="str">
        <f t="shared" si="236"/>
        <v>Same Var</v>
      </c>
      <c r="BE518" s="2">
        <f t="shared" si="237"/>
        <v>5.9156885138543798E-10</v>
      </c>
      <c r="BF518" s="2" t="str">
        <f t="shared" si="238"/>
        <v>NS</v>
      </c>
      <c r="BG518" s="2" t="str">
        <f t="shared" si="239"/>
        <v>NS</v>
      </c>
      <c r="BH518" s="2" t="str">
        <f t="shared" si="240"/>
        <v/>
      </c>
      <c r="BI518" s="2" t="str">
        <f t="shared" si="241"/>
        <v/>
      </c>
      <c r="BJ518" s="2" t="str">
        <f t="shared" si="242"/>
        <v/>
      </c>
    </row>
    <row r="519" spans="1:62" x14ac:dyDescent="0.2">
      <c r="A519" s="1" t="s">
        <v>926</v>
      </c>
      <c r="B519" s="27" t="s">
        <v>1163</v>
      </c>
      <c r="C519" s="28">
        <v>38854</v>
      </c>
      <c r="D519" s="7">
        <v>0.48958333333333331</v>
      </c>
      <c r="E519" s="1">
        <v>0.1</v>
      </c>
      <c r="F519" s="1" t="s">
        <v>57</v>
      </c>
      <c r="G519" s="1" t="s">
        <v>1082</v>
      </c>
      <c r="H519" s="27" t="s">
        <v>886</v>
      </c>
      <c r="I519" s="27" t="s">
        <v>887</v>
      </c>
      <c r="J519" s="27" t="s">
        <v>888</v>
      </c>
      <c r="K519" s="2">
        <v>0.75</v>
      </c>
      <c r="L519" s="2">
        <v>0.25</v>
      </c>
      <c r="M519" s="27">
        <v>405000</v>
      </c>
      <c r="N519" s="27">
        <v>276000</v>
      </c>
      <c r="O519" s="27">
        <v>312000</v>
      </c>
      <c r="P519" s="27">
        <v>302000</v>
      </c>
      <c r="Q519" s="29"/>
      <c r="R519" s="29"/>
      <c r="S519" s="29"/>
      <c r="T519" s="29"/>
      <c r="U519" s="29"/>
      <c r="V519" s="29"/>
      <c r="W519" s="29"/>
      <c r="X519" s="29"/>
      <c r="Y519" s="29"/>
      <c r="Z519" s="29"/>
      <c r="AA519" s="29"/>
      <c r="AB519" s="29"/>
      <c r="AC519" s="2">
        <f t="shared" si="216"/>
        <v>323750</v>
      </c>
      <c r="AD519" s="2">
        <f t="shared" si="217"/>
        <v>56251.666641976037</v>
      </c>
      <c r="AE519" s="2">
        <f t="shared" si="218"/>
        <v>4</v>
      </c>
      <c r="AF519" s="27">
        <v>2588000</v>
      </c>
      <c r="AG519" s="27">
        <v>2744000</v>
      </c>
      <c r="AH519" s="27">
        <v>2682000</v>
      </c>
      <c r="AI519" s="27">
        <v>2331000</v>
      </c>
      <c r="AJ519" s="2">
        <f t="shared" si="219"/>
        <v>2586250</v>
      </c>
      <c r="AK519" s="2">
        <f t="shared" si="220"/>
        <v>181850.44221374148</v>
      </c>
      <c r="AL519" s="2">
        <f t="shared" si="221"/>
        <v>4</v>
      </c>
      <c r="AM519" s="2">
        <f t="shared" si="222"/>
        <v>7.5905364698284556E+19</v>
      </c>
      <c r="AN519" s="2">
        <f t="shared" si="223"/>
        <v>2.2849278176609174E+19</v>
      </c>
      <c r="AO519" s="2">
        <f t="shared" si="224"/>
        <v>3</v>
      </c>
      <c r="AP519" s="2">
        <f t="shared" si="225"/>
        <v>25.106447037611641</v>
      </c>
      <c r="AQ519" s="2">
        <f t="shared" si="226"/>
        <v>0.76489232840434507</v>
      </c>
      <c r="AR519" s="3" t="str">
        <f t="shared" si="227"/>
        <v>Nontoxic</v>
      </c>
      <c r="AS519" s="2">
        <f t="shared" si="228"/>
        <v>798.84169884169887</v>
      </c>
      <c r="AT519" s="26" t="s">
        <v>884</v>
      </c>
      <c r="AU519" s="4" t="s">
        <v>666</v>
      </c>
      <c r="AV519" s="2">
        <f t="shared" si="229"/>
        <v>3</v>
      </c>
      <c r="AW519" s="2">
        <f t="shared" si="230"/>
        <v>3</v>
      </c>
      <c r="AX519" s="2">
        <f t="shared" si="231"/>
        <v>3164249999.9999995</v>
      </c>
      <c r="AY519" s="2">
        <f t="shared" si="232"/>
        <v>33069583333.333328</v>
      </c>
      <c r="AZ519" s="2">
        <f t="shared" si="233"/>
        <v>18116916666.666664</v>
      </c>
      <c r="BA519" s="2">
        <f t="shared" si="234"/>
        <v>1.1666666666666667</v>
      </c>
      <c r="BB519" s="2">
        <f t="shared" si="235"/>
        <v>2.9395600982625263</v>
      </c>
      <c r="BC519" s="2">
        <v>6.6349999999999998</v>
      </c>
      <c r="BD519" s="2" t="str">
        <f t="shared" si="236"/>
        <v>Same Var</v>
      </c>
      <c r="BE519" s="2">
        <f t="shared" si="237"/>
        <v>1.8191268179986973E-7</v>
      </c>
      <c r="BF519" s="2" t="str">
        <f t="shared" si="238"/>
        <v>NS</v>
      </c>
      <c r="BG519" s="2" t="str">
        <f t="shared" si="239"/>
        <v>NS</v>
      </c>
      <c r="BH519" s="2" t="str">
        <f t="shared" si="240"/>
        <v/>
      </c>
      <c r="BI519" s="2" t="str">
        <f t="shared" si="241"/>
        <v/>
      </c>
      <c r="BJ519" s="2" t="str">
        <f t="shared" si="242"/>
        <v/>
      </c>
    </row>
    <row r="520" spans="1:62" x14ac:dyDescent="0.2">
      <c r="A520" s="1" t="s">
        <v>926</v>
      </c>
      <c r="B520" s="27" t="s">
        <v>1067</v>
      </c>
      <c r="C520" s="28">
        <v>39189</v>
      </c>
      <c r="D520" s="7">
        <v>0.79861111111111116</v>
      </c>
      <c r="E520" s="1">
        <v>0.1</v>
      </c>
      <c r="F520" s="1" t="s">
        <v>57</v>
      </c>
      <c r="G520" s="1" t="s">
        <v>1075</v>
      </c>
      <c r="H520" s="27" t="s">
        <v>886</v>
      </c>
      <c r="I520" s="27" t="s">
        <v>887</v>
      </c>
      <c r="J520" s="27" t="s">
        <v>888</v>
      </c>
      <c r="K520" s="2">
        <v>0.75</v>
      </c>
      <c r="L520" s="2">
        <v>0.25</v>
      </c>
      <c r="M520" s="27">
        <v>475214</v>
      </c>
      <c r="N520" s="27">
        <v>527318</v>
      </c>
      <c r="O520" s="27">
        <v>501266</v>
      </c>
      <c r="P520" s="27">
        <v>397058</v>
      </c>
      <c r="Q520" s="29"/>
      <c r="R520" s="29"/>
      <c r="S520" s="29"/>
      <c r="T520" s="29"/>
      <c r="U520" s="29"/>
      <c r="V520" s="29"/>
      <c r="W520" s="29"/>
      <c r="X520" s="29"/>
      <c r="Y520" s="29"/>
      <c r="Z520" s="29"/>
      <c r="AA520" s="29"/>
      <c r="AB520" s="29"/>
      <c r="AC520" s="2">
        <f t="shared" si="216"/>
        <v>475214</v>
      </c>
      <c r="AD520" s="2">
        <f t="shared" si="217"/>
        <v>56278.752224973861</v>
      </c>
      <c r="AE520" s="2">
        <f t="shared" si="218"/>
        <v>4</v>
      </c>
      <c r="AF520" s="27">
        <v>2194646</v>
      </c>
      <c r="AG520" s="27">
        <v>2129516</v>
      </c>
      <c r="AH520" s="27">
        <v>2038334</v>
      </c>
      <c r="AI520" s="27">
        <v>2220698</v>
      </c>
      <c r="AJ520" s="2">
        <f t="shared" si="219"/>
        <v>2145798.5</v>
      </c>
      <c r="AK520" s="2">
        <f t="shared" si="220"/>
        <v>81260.387895948414</v>
      </c>
      <c r="AL520" s="2">
        <f t="shared" si="221"/>
        <v>4</v>
      </c>
      <c r="AM520" s="2">
        <f t="shared" si="222"/>
        <v>4.3941128602400763E+18</v>
      </c>
      <c r="AN520" s="2">
        <f t="shared" si="223"/>
        <v>9.7452157818930176E+17</v>
      </c>
      <c r="AO520" s="2">
        <f t="shared" si="224"/>
        <v>5</v>
      </c>
      <c r="AP520" s="2">
        <f t="shared" si="225"/>
        <v>39.082894355906831</v>
      </c>
      <c r="AQ520" s="2">
        <f t="shared" si="226"/>
        <v>0.72668684380042159</v>
      </c>
      <c r="AR520" s="3" t="str">
        <f t="shared" si="227"/>
        <v>Nontoxic</v>
      </c>
      <c r="AS520" s="2">
        <f t="shared" si="228"/>
        <v>451.54362034788534</v>
      </c>
      <c r="AT520" s="26" t="s">
        <v>884</v>
      </c>
      <c r="AU520" s="4" t="s">
        <v>666</v>
      </c>
      <c r="AV520" s="2">
        <f t="shared" si="229"/>
        <v>3</v>
      </c>
      <c r="AW520" s="2">
        <f t="shared" si="230"/>
        <v>3</v>
      </c>
      <c r="AX520" s="2">
        <f t="shared" si="231"/>
        <v>3167297952.0000005</v>
      </c>
      <c r="AY520" s="2">
        <f t="shared" si="232"/>
        <v>6603250640.999999</v>
      </c>
      <c r="AZ520" s="2">
        <f t="shared" si="233"/>
        <v>4885274296.5</v>
      </c>
      <c r="BA520" s="2">
        <f t="shared" si="234"/>
        <v>1.1666666666666667</v>
      </c>
      <c r="BB520" s="2">
        <f t="shared" si="235"/>
        <v>0.33945422629242977</v>
      </c>
      <c r="BC520" s="2">
        <v>6.6349999999999998</v>
      </c>
      <c r="BD520" s="2" t="str">
        <f t="shared" si="236"/>
        <v>Same Var</v>
      </c>
      <c r="BE520" s="2">
        <f t="shared" si="237"/>
        <v>2.2318682060232841E-8</v>
      </c>
      <c r="BF520" s="2" t="str">
        <f t="shared" si="238"/>
        <v>NS</v>
      </c>
      <c r="BG520" s="2" t="str">
        <f t="shared" si="239"/>
        <v>NS</v>
      </c>
      <c r="BH520" s="2" t="str">
        <f t="shared" si="240"/>
        <v/>
      </c>
      <c r="BI520" s="2" t="str">
        <f t="shared" si="241"/>
        <v/>
      </c>
      <c r="BJ520" s="2" t="str">
        <f t="shared" si="242"/>
        <v/>
      </c>
    </row>
    <row r="521" spans="1:62" x14ac:dyDescent="0.2">
      <c r="A521" s="1" t="s">
        <v>926</v>
      </c>
      <c r="B521" s="27" t="s">
        <v>1176</v>
      </c>
      <c r="C521" s="28">
        <v>39189</v>
      </c>
      <c r="D521" s="7">
        <v>0.70138888888888884</v>
      </c>
      <c r="E521" s="1">
        <v>0.1</v>
      </c>
      <c r="F521" s="1" t="s">
        <v>57</v>
      </c>
      <c r="G521" s="1" t="s">
        <v>1075</v>
      </c>
      <c r="H521" s="27" t="s">
        <v>886</v>
      </c>
      <c r="I521" s="27" t="s">
        <v>887</v>
      </c>
      <c r="J521" s="27" t="s">
        <v>888</v>
      </c>
      <c r="K521" s="2">
        <v>0.75</v>
      </c>
      <c r="L521" s="2">
        <v>0.25</v>
      </c>
      <c r="M521" s="27">
        <v>475214</v>
      </c>
      <c r="N521" s="27">
        <v>527318</v>
      </c>
      <c r="O521" s="27">
        <v>501266</v>
      </c>
      <c r="P521" s="27">
        <v>397058</v>
      </c>
      <c r="Q521" s="29"/>
      <c r="R521" s="29"/>
      <c r="S521" s="29"/>
      <c r="T521" s="29"/>
      <c r="U521" s="29"/>
      <c r="V521" s="29"/>
      <c r="W521" s="29"/>
      <c r="X521" s="29"/>
      <c r="Y521" s="29"/>
      <c r="Z521" s="29"/>
      <c r="AA521" s="29"/>
      <c r="AB521" s="29"/>
      <c r="AC521" s="2">
        <f t="shared" si="216"/>
        <v>475214</v>
      </c>
      <c r="AD521" s="2">
        <f t="shared" si="217"/>
        <v>56278.752224973861</v>
      </c>
      <c r="AE521" s="2">
        <f t="shared" si="218"/>
        <v>4</v>
      </c>
      <c r="AF521" s="27">
        <v>1387034</v>
      </c>
      <c r="AG521" s="27">
        <v>1426112</v>
      </c>
      <c r="AH521" s="27">
        <v>1413086</v>
      </c>
      <c r="AI521" s="27">
        <v>1334930</v>
      </c>
      <c r="AJ521" s="2">
        <f t="shared" si="219"/>
        <v>1390290.5</v>
      </c>
      <c r="AK521" s="2">
        <f t="shared" si="220"/>
        <v>40324.535273205569</v>
      </c>
      <c r="AL521" s="2">
        <f t="shared" si="221"/>
        <v>4</v>
      </c>
      <c r="AM521" s="2">
        <f t="shared" si="222"/>
        <v>7.2576480819113382E+17</v>
      </c>
      <c r="AN521" s="2">
        <f t="shared" si="223"/>
        <v>1.2121279869590275E+17</v>
      </c>
      <c r="AO521" s="2">
        <f t="shared" si="224"/>
        <v>6</v>
      </c>
      <c r="AP521" s="2">
        <f t="shared" si="225"/>
        <v>35.421843319096986</v>
      </c>
      <c r="AQ521" s="2">
        <f t="shared" si="226"/>
        <v>0.71755819649141217</v>
      </c>
      <c r="AR521" s="3" t="str">
        <f t="shared" si="227"/>
        <v>Nontoxic</v>
      </c>
      <c r="AS521" s="2">
        <f t="shared" si="228"/>
        <v>292.5609304439684</v>
      </c>
      <c r="AT521" s="26" t="s">
        <v>884</v>
      </c>
      <c r="AU521" s="4" t="s">
        <v>666</v>
      </c>
      <c r="AV521" s="2">
        <f t="shared" si="229"/>
        <v>3</v>
      </c>
      <c r="AW521" s="2">
        <f t="shared" si="230"/>
        <v>3</v>
      </c>
      <c r="AX521" s="2">
        <f t="shared" si="231"/>
        <v>3167297952.0000005</v>
      </c>
      <c r="AY521" s="2">
        <f t="shared" si="232"/>
        <v>1626068145.0000002</v>
      </c>
      <c r="AZ521" s="2">
        <f t="shared" si="233"/>
        <v>2396683048.5000005</v>
      </c>
      <c r="BA521" s="2">
        <f t="shared" si="234"/>
        <v>1.1666666666666667</v>
      </c>
      <c r="BB521" s="2">
        <f t="shared" si="235"/>
        <v>0.28061401737271902</v>
      </c>
      <c r="BC521" s="2">
        <v>6.6349999999999998</v>
      </c>
      <c r="BD521" s="2" t="str">
        <f t="shared" si="236"/>
        <v>Same Var</v>
      </c>
      <c r="BE521" s="2">
        <f t="shared" si="237"/>
        <v>9.67215182840312E-8</v>
      </c>
      <c r="BF521" s="2" t="str">
        <f t="shared" si="238"/>
        <v>NS</v>
      </c>
      <c r="BG521" s="2" t="str">
        <f t="shared" si="239"/>
        <v>NS</v>
      </c>
      <c r="BH521" s="2" t="str">
        <f t="shared" si="240"/>
        <v/>
      </c>
      <c r="BI521" s="2" t="str">
        <f t="shared" si="241"/>
        <v/>
      </c>
      <c r="BJ521" s="2" t="str">
        <f t="shared" si="242"/>
        <v/>
      </c>
    </row>
    <row r="522" spans="1:62" x14ac:dyDescent="0.2">
      <c r="A522" s="1" t="s">
        <v>926</v>
      </c>
      <c r="B522" s="27" t="s">
        <v>1004</v>
      </c>
      <c r="C522" s="28">
        <v>38791</v>
      </c>
      <c r="D522" s="7">
        <v>0.56944444444444442</v>
      </c>
      <c r="E522" s="1">
        <v>0.1</v>
      </c>
      <c r="F522" s="1" t="s">
        <v>57</v>
      </c>
      <c r="G522" s="1" t="s">
        <v>1014</v>
      </c>
      <c r="H522" s="27" t="s">
        <v>886</v>
      </c>
      <c r="I522" s="27" t="s">
        <v>887</v>
      </c>
      <c r="J522" s="27" t="s">
        <v>888</v>
      </c>
      <c r="K522" s="2">
        <v>0.75</v>
      </c>
      <c r="L522" s="2">
        <v>0.25</v>
      </c>
      <c r="M522" s="27">
        <v>1272000</v>
      </c>
      <c r="N522" s="27">
        <v>1288000</v>
      </c>
      <c r="O522" s="27">
        <v>1375000</v>
      </c>
      <c r="P522" s="27">
        <v>1380000</v>
      </c>
      <c r="Q522" s="29"/>
      <c r="R522" s="29"/>
      <c r="S522" s="29"/>
      <c r="T522" s="29"/>
      <c r="U522" s="29"/>
      <c r="V522" s="29"/>
      <c r="W522" s="29"/>
      <c r="X522" s="29"/>
      <c r="Y522" s="29"/>
      <c r="Z522" s="29"/>
      <c r="AA522" s="29"/>
      <c r="AB522" s="29"/>
      <c r="AC522" s="2">
        <f t="shared" si="216"/>
        <v>1328750</v>
      </c>
      <c r="AD522" s="2">
        <f t="shared" si="217"/>
        <v>56706.113720950176</v>
      </c>
      <c r="AE522" s="2">
        <f t="shared" si="218"/>
        <v>4</v>
      </c>
      <c r="AF522" s="27">
        <v>1583000</v>
      </c>
      <c r="AG522" s="27">
        <v>2181000</v>
      </c>
      <c r="AH522" s="27">
        <v>2187000</v>
      </c>
      <c r="AI522" s="27">
        <v>1960000</v>
      </c>
      <c r="AJ522" s="2">
        <f t="shared" si="219"/>
        <v>1977750</v>
      </c>
      <c r="AK522" s="2">
        <f t="shared" si="220"/>
        <v>283571.71344594064</v>
      </c>
      <c r="AL522" s="2">
        <f t="shared" si="221"/>
        <v>4</v>
      </c>
      <c r="AM522" s="2">
        <f t="shared" si="222"/>
        <v>4.2252531492948581E+20</v>
      </c>
      <c r="AN522" s="2">
        <f t="shared" si="223"/>
        <v>1.3478143333180124E+20</v>
      </c>
      <c r="AO522" s="2">
        <f t="shared" si="224"/>
        <v>3</v>
      </c>
      <c r="AP522" s="2">
        <f t="shared" si="225"/>
        <v>6.8436662726642261</v>
      </c>
      <c r="AQ522" s="2">
        <f t="shared" si="226"/>
        <v>0.76489232840434507</v>
      </c>
      <c r="AR522" s="3" t="str">
        <f t="shared" si="227"/>
        <v>Nontoxic</v>
      </c>
      <c r="AS522" s="2">
        <f t="shared" si="228"/>
        <v>148.84289746001883</v>
      </c>
      <c r="AT522" s="26" t="s">
        <v>884</v>
      </c>
      <c r="AU522" s="4" t="s">
        <v>666</v>
      </c>
      <c r="AV522" s="2">
        <f t="shared" si="229"/>
        <v>3</v>
      </c>
      <c r="AW522" s="2">
        <f t="shared" si="230"/>
        <v>3</v>
      </c>
      <c r="AX522" s="2">
        <f t="shared" si="231"/>
        <v>3215583333.333334</v>
      </c>
      <c r="AY522" s="2">
        <f t="shared" si="232"/>
        <v>80412916666.666672</v>
      </c>
      <c r="AZ522" s="2">
        <f t="shared" si="233"/>
        <v>41814250000</v>
      </c>
      <c r="BA522" s="2">
        <f t="shared" si="234"/>
        <v>1.1666666666666667</v>
      </c>
      <c r="BB522" s="2">
        <f t="shared" si="235"/>
        <v>4.9147477208202055</v>
      </c>
      <c r="BC522" s="2">
        <v>6.6349999999999998</v>
      </c>
      <c r="BD522" s="2" t="str">
        <f t="shared" si="236"/>
        <v>Same Var</v>
      </c>
      <c r="BE522" s="2">
        <f t="shared" si="237"/>
        <v>2.0773543525831281E-3</v>
      </c>
      <c r="BF522" s="2" t="str">
        <f t="shared" si="238"/>
        <v>NS</v>
      </c>
      <c r="BG522" s="2" t="str">
        <f t="shared" si="239"/>
        <v>NS</v>
      </c>
      <c r="BH522" s="2" t="str">
        <f t="shared" si="240"/>
        <v/>
      </c>
      <c r="BI522" s="2" t="str">
        <f t="shared" si="241"/>
        <v/>
      </c>
      <c r="BJ522" s="2" t="str">
        <f t="shared" si="242"/>
        <v/>
      </c>
    </row>
    <row r="523" spans="1:62" x14ac:dyDescent="0.2">
      <c r="A523" s="1" t="s">
        <v>926</v>
      </c>
      <c r="B523" s="27" t="s">
        <v>1293</v>
      </c>
      <c r="C523" s="28">
        <v>38791</v>
      </c>
      <c r="D523" s="7">
        <v>0.40277777777777779</v>
      </c>
      <c r="E523" s="1">
        <v>0.1</v>
      </c>
      <c r="F523" s="1" t="s">
        <v>57</v>
      </c>
      <c r="G523" s="1" t="s">
        <v>1014</v>
      </c>
      <c r="H523" s="27" t="s">
        <v>886</v>
      </c>
      <c r="I523" s="27" t="s">
        <v>887</v>
      </c>
      <c r="J523" s="27" t="s">
        <v>888</v>
      </c>
      <c r="K523" s="2">
        <v>0.75</v>
      </c>
      <c r="L523" s="2">
        <v>0.25</v>
      </c>
      <c r="M523" s="27">
        <v>1272000</v>
      </c>
      <c r="N523" s="27">
        <v>1288000</v>
      </c>
      <c r="O523" s="27">
        <v>1375000</v>
      </c>
      <c r="P523" s="27">
        <v>1380000</v>
      </c>
      <c r="Q523" s="29"/>
      <c r="R523" s="29"/>
      <c r="S523" s="29"/>
      <c r="T523" s="29"/>
      <c r="U523" s="29"/>
      <c r="V523" s="29"/>
      <c r="W523" s="29"/>
      <c r="X523" s="29"/>
      <c r="Y523" s="29"/>
      <c r="Z523" s="29"/>
      <c r="AA523" s="29"/>
      <c r="AB523" s="29"/>
      <c r="AC523" s="2">
        <f t="shared" si="216"/>
        <v>1328750</v>
      </c>
      <c r="AD523" s="2">
        <f t="shared" si="217"/>
        <v>56706.113720950176</v>
      </c>
      <c r="AE523" s="2">
        <f t="shared" si="218"/>
        <v>4</v>
      </c>
      <c r="AF523" s="27">
        <v>3482000</v>
      </c>
      <c r="AG523" s="27">
        <v>3318000</v>
      </c>
      <c r="AH523" s="27">
        <v>3472000</v>
      </c>
      <c r="AI523" s="27">
        <v>3318000</v>
      </c>
      <c r="AJ523" s="2">
        <f t="shared" si="219"/>
        <v>3397500</v>
      </c>
      <c r="AK523" s="2">
        <f t="shared" si="220"/>
        <v>91889.426305025248</v>
      </c>
      <c r="AL523" s="2">
        <f t="shared" si="221"/>
        <v>4</v>
      </c>
      <c r="AM523" s="2">
        <f t="shared" si="222"/>
        <v>6.5695229934505882E+18</v>
      </c>
      <c r="AN523" s="2">
        <f t="shared" si="223"/>
        <v>1.5534820804991542E+18</v>
      </c>
      <c r="AO523" s="2">
        <f t="shared" si="224"/>
        <v>4</v>
      </c>
      <c r="AP523" s="2">
        <f t="shared" si="225"/>
        <v>47.423914132581686</v>
      </c>
      <c r="AQ523" s="2">
        <f t="shared" si="226"/>
        <v>0.74069708411268287</v>
      </c>
      <c r="AR523" s="3" t="str">
        <f t="shared" si="227"/>
        <v>Nontoxic</v>
      </c>
      <c r="AS523" s="2">
        <f t="shared" si="228"/>
        <v>255.6914393226717</v>
      </c>
      <c r="AT523" s="26" t="s">
        <v>884</v>
      </c>
      <c r="AU523" s="4" t="s">
        <v>666</v>
      </c>
      <c r="AV523" s="2">
        <f t="shared" si="229"/>
        <v>3</v>
      </c>
      <c r="AW523" s="2">
        <f t="shared" si="230"/>
        <v>3</v>
      </c>
      <c r="AX523" s="2">
        <f t="shared" si="231"/>
        <v>3215583333.333334</v>
      </c>
      <c r="AY523" s="2">
        <f t="shared" si="232"/>
        <v>8443666666.666666</v>
      </c>
      <c r="AZ523" s="2">
        <f t="shared" si="233"/>
        <v>5829625000</v>
      </c>
      <c r="BA523" s="2">
        <f t="shared" si="234"/>
        <v>1.1666666666666667</v>
      </c>
      <c r="BB523" s="2">
        <f t="shared" si="235"/>
        <v>0.57723406922553977</v>
      </c>
      <c r="BC523" s="2">
        <v>6.6349999999999998</v>
      </c>
      <c r="BD523" s="2" t="str">
        <f t="shared" si="236"/>
        <v>Same Var</v>
      </c>
      <c r="BE523" s="2">
        <f t="shared" si="237"/>
        <v>1.0548924709203752E-8</v>
      </c>
      <c r="BF523" s="2" t="str">
        <f t="shared" si="238"/>
        <v>NS</v>
      </c>
      <c r="BG523" s="2" t="str">
        <f t="shared" si="239"/>
        <v>NS</v>
      </c>
      <c r="BH523" s="2" t="str">
        <f t="shared" si="240"/>
        <v/>
      </c>
      <c r="BI523" s="2" t="str">
        <f t="shared" si="241"/>
        <v/>
      </c>
      <c r="BJ523" s="2" t="str">
        <f t="shared" si="242"/>
        <v/>
      </c>
    </row>
    <row r="524" spans="1:62" x14ac:dyDescent="0.2">
      <c r="A524" s="1" t="s">
        <v>926</v>
      </c>
      <c r="B524" s="27" t="s">
        <v>1294</v>
      </c>
      <c r="C524" s="28">
        <v>38791</v>
      </c>
      <c r="D524" s="7">
        <v>0.4375</v>
      </c>
      <c r="E524" s="1">
        <v>0.1</v>
      </c>
      <c r="F524" s="1" t="s">
        <v>57</v>
      </c>
      <c r="G524" s="1" t="s">
        <v>1014</v>
      </c>
      <c r="H524" s="27" t="s">
        <v>886</v>
      </c>
      <c r="I524" s="27" t="s">
        <v>887</v>
      </c>
      <c r="J524" s="27" t="s">
        <v>888</v>
      </c>
      <c r="K524" s="2">
        <v>0.75</v>
      </c>
      <c r="L524" s="2">
        <v>0.25</v>
      </c>
      <c r="M524" s="27">
        <v>1272000</v>
      </c>
      <c r="N524" s="27">
        <v>1288000</v>
      </c>
      <c r="O524" s="27">
        <v>1375000</v>
      </c>
      <c r="P524" s="27">
        <v>1380000</v>
      </c>
      <c r="Q524" s="29"/>
      <c r="R524" s="29"/>
      <c r="S524" s="29"/>
      <c r="T524" s="29"/>
      <c r="U524" s="29"/>
      <c r="V524" s="29"/>
      <c r="W524" s="29"/>
      <c r="X524" s="29"/>
      <c r="Y524" s="29"/>
      <c r="Z524" s="29"/>
      <c r="AA524" s="29"/>
      <c r="AB524" s="29"/>
      <c r="AC524" s="2">
        <f t="shared" si="216"/>
        <v>1328750</v>
      </c>
      <c r="AD524" s="2">
        <f t="shared" si="217"/>
        <v>56706.113720950176</v>
      </c>
      <c r="AE524" s="2">
        <f t="shared" si="218"/>
        <v>4</v>
      </c>
      <c r="AF524" s="27">
        <v>3313000</v>
      </c>
      <c r="AG524" s="27">
        <v>3228000</v>
      </c>
      <c r="AH524" s="27">
        <v>3344000</v>
      </c>
      <c r="AI524" s="27">
        <v>3276000</v>
      </c>
      <c r="AJ524" s="2">
        <f t="shared" si="219"/>
        <v>3290250</v>
      </c>
      <c r="AK524" s="2">
        <f t="shared" si="220"/>
        <v>49949.140800084504</v>
      </c>
      <c r="AL524" s="2">
        <f t="shared" si="221"/>
        <v>4</v>
      </c>
      <c r="AM524" s="2">
        <f t="shared" si="222"/>
        <v>1.1576050792253284E+18</v>
      </c>
      <c r="AN524" s="2">
        <f t="shared" si="223"/>
        <v>1.9783838041234902E+17</v>
      </c>
      <c r="AO524" s="2">
        <f t="shared" si="224"/>
        <v>6</v>
      </c>
      <c r="AP524" s="2">
        <f t="shared" si="225"/>
        <v>69.926878482364529</v>
      </c>
      <c r="AQ524" s="2">
        <f t="shared" si="226"/>
        <v>0.71755819649141217</v>
      </c>
      <c r="AR524" s="3" t="str">
        <f t="shared" si="227"/>
        <v>Nontoxic</v>
      </c>
      <c r="AS524" s="2">
        <f t="shared" si="228"/>
        <v>247.61994355597366</v>
      </c>
      <c r="AT524" s="26" t="s">
        <v>884</v>
      </c>
      <c r="AU524" s="4" t="s">
        <v>666</v>
      </c>
      <c r="AV524" s="2">
        <f t="shared" si="229"/>
        <v>3</v>
      </c>
      <c r="AW524" s="2">
        <f t="shared" si="230"/>
        <v>3</v>
      </c>
      <c r="AX524" s="2">
        <f t="shared" si="231"/>
        <v>3215583333.333334</v>
      </c>
      <c r="AY524" s="2">
        <f t="shared" si="232"/>
        <v>2494916666.6666665</v>
      </c>
      <c r="AZ524" s="2">
        <f t="shared" si="233"/>
        <v>2855250000.0000005</v>
      </c>
      <c r="BA524" s="2">
        <f t="shared" si="234"/>
        <v>1.1666666666666667</v>
      </c>
      <c r="BB524" s="2">
        <f t="shared" si="235"/>
        <v>4.1283511695561562E-2</v>
      </c>
      <c r="BC524" s="2">
        <v>6.6349999999999998</v>
      </c>
      <c r="BD524" s="2" t="str">
        <f t="shared" si="236"/>
        <v>Same Var</v>
      </c>
      <c r="BE524" s="2">
        <f t="shared" si="237"/>
        <v>1.7141586858556233E-9</v>
      </c>
      <c r="BF524" s="2" t="str">
        <f t="shared" si="238"/>
        <v>NS</v>
      </c>
      <c r="BG524" s="2" t="str">
        <f t="shared" si="239"/>
        <v>NS</v>
      </c>
      <c r="BH524" s="2" t="str">
        <f t="shared" si="240"/>
        <v/>
      </c>
      <c r="BI524" s="2" t="str">
        <f t="shared" si="241"/>
        <v/>
      </c>
      <c r="BJ524" s="2" t="str">
        <f t="shared" si="242"/>
        <v/>
      </c>
    </row>
    <row r="525" spans="1:62" x14ac:dyDescent="0.2">
      <c r="A525" s="1" t="s">
        <v>926</v>
      </c>
      <c r="B525" s="27" t="s">
        <v>1296</v>
      </c>
      <c r="C525" s="28">
        <v>38791</v>
      </c>
      <c r="D525" s="7">
        <v>0.34027777777777779</v>
      </c>
      <c r="E525" s="1">
        <v>0.1</v>
      </c>
      <c r="F525" s="1" t="s">
        <v>57</v>
      </c>
      <c r="G525" s="1" t="s">
        <v>1014</v>
      </c>
      <c r="H525" s="27" t="s">
        <v>886</v>
      </c>
      <c r="I525" s="27" t="s">
        <v>887</v>
      </c>
      <c r="J525" s="27" t="s">
        <v>888</v>
      </c>
      <c r="K525" s="2">
        <v>0.75</v>
      </c>
      <c r="L525" s="2">
        <v>0.25</v>
      </c>
      <c r="M525" s="27">
        <v>1272000</v>
      </c>
      <c r="N525" s="27">
        <v>1288000</v>
      </c>
      <c r="O525" s="27">
        <v>1375000</v>
      </c>
      <c r="P525" s="27">
        <v>1380000</v>
      </c>
      <c r="Q525" s="29"/>
      <c r="R525" s="29"/>
      <c r="S525" s="29"/>
      <c r="T525" s="29"/>
      <c r="U525" s="29"/>
      <c r="V525" s="29"/>
      <c r="W525" s="29"/>
      <c r="X525" s="29"/>
      <c r="Y525" s="29"/>
      <c r="Z525" s="29"/>
      <c r="AA525" s="29"/>
      <c r="AB525" s="29"/>
      <c r="AC525" s="2">
        <f t="shared" si="216"/>
        <v>1328750</v>
      </c>
      <c r="AD525" s="2">
        <f t="shared" si="217"/>
        <v>56706.113720950176</v>
      </c>
      <c r="AE525" s="2">
        <f t="shared" si="218"/>
        <v>4</v>
      </c>
      <c r="AF525" s="27">
        <v>3181000</v>
      </c>
      <c r="AG525" s="27">
        <v>3367000</v>
      </c>
      <c r="AH525" s="27">
        <v>3191000</v>
      </c>
      <c r="AI525" s="27">
        <v>3217000</v>
      </c>
      <c r="AJ525" s="2">
        <f t="shared" si="219"/>
        <v>3239000</v>
      </c>
      <c r="AK525" s="2">
        <f t="shared" si="220"/>
        <v>86671.794720081802</v>
      </c>
      <c r="AL525" s="2">
        <f t="shared" si="221"/>
        <v>4</v>
      </c>
      <c r="AM525" s="2">
        <f t="shared" si="222"/>
        <v>5.4297919897613527E+18</v>
      </c>
      <c r="AN525" s="2">
        <f t="shared" si="223"/>
        <v>1.2437870226287841E+18</v>
      </c>
      <c r="AO525" s="2">
        <f t="shared" si="224"/>
        <v>4</v>
      </c>
      <c r="AP525" s="2">
        <f t="shared" si="225"/>
        <v>46.454153359570093</v>
      </c>
      <c r="AQ525" s="2">
        <f t="shared" si="226"/>
        <v>0.74069708411268287</v>
      </c>
      <c r="AR525" s="3" t="str">
        <f t="shared" si="227"/>
        <v>Nontoxic</v>
      </c>
      <c r="AS525" s="2">
        <f t="shared" si="228"/>
        <v>243.76293508936971</v>
      </c>
      <c r="AT525" s="26" t="s">
        <v>884</v>
      </c>
      <c r="AU525" s="4" t="s">
        <v>666</v>
      </c>
      <c r="AV525" s="2">
        <f t="shared" si="229"/>
        <v>3</v>
      </c>
      <c r="AW525" s="2">
        <f t="shared" si="230"/>
        <v>3</v>
      </c>
      <c r="AX525" s="2">
        <f t="shared" si="231"/>
        <v>3215583333.333334</v>
      </c>
      <c r="AY525" s="2">
        <f t="shared" si="232"/>
        <v>7512000000</v>
      </c>
      <c r="AZ525" s="2">
        <f t="shared" si="233"/>
        <v>5363791666.666667</v>
      </c>
      <c r="BA525" s="2">
        <f t="shared" si="234"/>
        <v>1.1666666666666667</v>
      </c>
      <c r="BB525" s="2">
        <f t="shared" si="235"/>
        <v>0.44956729718366462</v>
      </c>
      <c r="BC525" s="2">
        <v>6.6349999999999998</v>
      </c>
      <c r="BD525" s="2" t="str">
        <f t="shared" si="236"/>
        <v>Same Var</v>
      </c>
      <c r="BE525" s="2">
        <f t="shared" si="237"/>
        <v>1.3244690593144135E-8</v>
      </c>
      <c r="BF525" s="2" t="str">
        <f t="shared" si="238"/>
        <v>NS</v>
      </c>
      <c r="BG525" s="2" t="str">
        <f t="shared" si="239"/>
        <v>NS</v>
      </c>
      <c r="BH525" s="2" t="str">
        <f t="shared" si="240"/>
        <v/>
      </c>
      <c r="BI525" s="2" t="str">
        <f t="shared" si="241"/>
        <v/>
      </c>
      <c r="BJ525" s="2" t="str">
        <f t="shared" si="242"/>
        <v/>
      </c>
    </row>
    <row r="526" spans="1:62" x14ac:dyDescent="0.2">
      <c r="A526" s="1" t="s">
        <v>926</v>
      </c>
      <c r="B526" s="27" t="s">
        <v>1298</v>
      </c>
      <c r="C526" s="28">
        <v>38791</v>
      </c>
      <c r="D526" s="7">
        <v>0.3611111111111111</v>
      </c>
      <c r="E526" s="1">
        <v>0.1</v>
      </c>
      <c r="F526" s="1" t="s">
        <v>57</v>
      </c>
      <c r="G526" s="1" t="s">
        <v>1014</v>
      </c>
      <c r="H526" s="27" t="s">
        <v>886</v>
      </c>
      <c r="I526" s="27" t="s">
        <v>887</v>
      </c>
      <c r="J526" s="27" t="s">
        <v>888</v>
      </c>
      <c r="K526" s="2">
        <v>0.75</v>
      </c>
      <c r="L526" s="2">
        <v>0.25</v>
      </c>
      <c r="M526" s="27">
        <v>1272000</v>
      </c>
      <c r="N526" s="27">
        <v>1288000</v>
      </c>
      <c r="O526" s="27">
        <v>1375000</v>
      </c>
      <c r="P526" s="27">
        <v>1380000</v>
      </c>
      <c r="Q526" s="29"/>
      <c r="R526" s="29"/>
      <c r="S526" s="29"/>
      <c r="T526" s="29"/>
      <c r="U526" s="29"/>
      <c r="V526" s="29"/>
      <c r="W526" s="29"/>
      <c r="X526" s="29"/>
      <c r="Y526" s="29"/>
      <c r="Z526" s="29"/>
      <c r="AA526" s="29"/>
      <c r="AB526" s="29"/>
      <c r="AC526" s="2">
        <f t="shared" si="216"/>
        <v>1328750</v>
      </c>
      <c r="AD526" s="2">
        <f t="shared" si="217"/>
        <v>56706.113720950176</v>
      </c>
      <c r="AE526" s="2">
        <f t="shared" si="218"/>
        <v>4</v>
      </c>
      <c r="AF526" s="27">
        <v>3036000</v>
      </c>
      <c r="AG526" s="27">
        <v>3226000</v>
      </c>
      <c r="AH526" s="27">
        <v>3262000</v>
      </c>
      <c r="AI526" s="27">
        <v>3041000</v>
      </c>
      <c r="AJ526" s="2">
        <f t="shared" si="219"/>
        <v>3141250</v>
      </c>
      <c r="AK526" s="2">
        <f t="shared" si="220"/>
        <v>119569.71467167874</v>
      </c>
      <c r="AL526" s="2">
        <f t="shared" si="221"/>
        <v>4</v>
      </c>
      <c r="AM526" s="2">
        <f t="shared" si="222"/>
        <v>1.6212062630006577E+19</v>
      </c>
      <c r="AN526" s="2">
        <f t="shared" si="223"/>
        <v>4.3265304012456817E+18</v>
      </c>
      <c r="AO526" s="2">
        <f t="shared" si="224"/>
        <v>4</v>
      </c>
      <c r="AP526" s="2">
        <f t="shared" si="225"/>
        <v>33.799046790445452</v>
      </c>
      <c r="AQ526" s="2">
        <f t="shared" si="226"/>
        <v>0.74069708411268287</v>
      </c>
      <c r="AR526" s="3" t="str">
        <f t="shared" si="227"/>
        <v>Nontoxic</v>
      </c>
      <c r="AS526" s="2">
        <f t="shared" si="228"/>
        <v>236.40639698965194</v>
      </c>
      <c r="AT526" s="26" t="s">
        <v>884</v>
      </c>
      <c r="AU526" s="4" t="s">
        <v>666</v>
      </c>
      <c r="AV526" s="2">
        <f t="shared" si="229"/>
        <v>3</v>
      </c>
      <c r="AW526" s="2">
        <f t="shared" si="230"/>
        <v>3</v>
      </c>
      <c r="AX526" s="2">
        <f t="shared" si="231"/>
        <v>3215583333.333334</v>
      </c>
      <c r="AY526" s="2">
        <f t="shared" si="232"/>
        <v>14296916666.666666</v>
      </c>
      <c r="AZ526" s="2">
        <f t="shared" si="233"/>
        <v>8756250000</v>
      </c>
      <c r="BA526" s="2">
        <f t="shared" si="234"/>
        <v>1.1666666666666667</v>
      </c>
      <c r="BB526" s="2">
        <f t="shared" si="235"/>
        <v>1.3152414433181514</v>
      </c>
      <c r="BC526" s="2">
        <v>6.6349999999999998</v>
      </c>
      <c r="BD526" s="2" t="str">
        <f t="shared" si="236"/>
        <v>Same Var</v>
      </c>
      <c r="BE526" s="2">
        <f t="shared" si="237"/>
        <v>7.8232941313252882E-8</v>
      </c>
      <c r="BF526" s="2" t="str">
        <f t="shared" si="238"/>
        <v>NS</v>
      </c>
      <c r="BG526" s="2" t="str">
        <f t="shared" si="239"/>
        <v>NS</v>
      </c>
      <c r="BH526" s="2" t="str">
        <f t="shared" si="240"/>
        <v/>
      </c>
      <c r="BI526" s="2" t="str">
        <f t="shared" si="241"/>
        <v/>
      </c>
      <c r="BJ526" s="2" t="str">
        <f t="shared" si="242"/>
        <v/>
      </c>
    </row>
    <row r="527" spans="1:62" x14ac:dyDescent="0.2">
      <c r="A527" s="1" t="s">
        <v>926</v>
      </c>
      <c r="B527" s="27" t="s">
        <v>937</v>
      </c>
      <c r="C527" s="28">
        <v>38378</v>
      </c>
      <c r="D527" s="7">
        <v>0.54166666666666663</v>
      </c>
      <c r="E527" s="1">
        <v>0.1</v>
      </c>
      <c r="F527" s="1" t="s">
        <v>57</v>
      </c>
      <c r="G527" s="1" t="s">
        <v>938</v>
      </c>
      <c r="H527" s="27" t="s">
        <v>886</v>
      </c>
      <c r="I527" s="27" t="s">
        <v>887</v>
      </c>
      <c r="J527" s="27" t="s">
        <v>888</v>
      </c>
      <c r="K527" s="2">
        <v>0.75</v>
      </c>
      <c r="L527" s="2">
        <v>0.25</v>
      </c>
      <c r="M527" s="27">
        <v>771600</v>
      </c>
      <c r="N527" s="27">
        <v>711400</v>
      </c>
      <c r="O527" s="27">
        <v>642600</v>
      </c>
      <c r="P527" s="27">
        <v>663200</v>
      </c>
      <c r="Q527" s="29"/>
      <c r="R527" s="29"/>
      <c r="S527" s="29"/>
      <c r="T527" s="29"/>
      <c r="U527" s="29"/>
      <c r="V527" s="29"/>
      <c r="W527" s="29"/>
      <c r="X527" s="29"/>
      <c r="Y527" s="29"/>
      <c r="Z527" s="29"/>
      <c r="AA527" s="29"/>
      <c r="AB527" s="29"/>
      <c r="AC527" s="2">
        <f t="shared" si="216"/>
        <v>697200</v>
      </c>
      <c r="AD527" s="2">
        <f t="shared" si="217"/>
        <v>57370.608038146733</v>
      </c>
      <c r="AE527" s="2">
        <f t="shared" si="218"/>
        <v>4</v>
      </c>
      <c r="AF527" s="27">
        <v>5969400</v>
      </c>
      <c r="AG527" s="27">
        <v>5859000</v>
      </c>
      <c r="AH527" s="27">
        <v>5650400</v>
      </c>
      <c r="AI527" s="27">
        <v>5368600</v>
      </c>
      <c r="AJ527" s="2">
        <f t="shared" si="219"/>
        <v>5711850</v>
      </c>
      <c r="AK527" s="2">
        <f t="shared" si="220"/>
        <v>264311.5522762232</v>
      </c>
      <c r="AL527" s="2">
        <f t="shared" si="221"/>
        <v>4</v>
      </c>
      <c r="AM527" s="2">
        <f t="shared" si="222"/>
        <v>3.2141319894000022E+20</v>
      </c>
      <c r="AN527" s="2">
        <f t="shared" si="223"/>
        <v>1.0174855556451466E+20</v>
      </c>
      <c r="AO527" s="2">
        <f t="shared" si="224"/>
        <v>3</v>
      </c>
      <c r="AP527" s="2">
        <f t="shared" si="225"/>
        <v>38.753734455169557</v>
      </c>
      <c r="AQ527" s="2">
        <f t="shared" si="226"/>
        <v>0.76489232840434507</v>
      </c>
      <c r="AR527" s="3" t="str">
        <f t="shared" si="227"/>
        <v>Nontoxic</v>
      </c>
      <c r="AS527" s="2">
        <f t="shared" si="228"/>
        <v>819.25559380378661</v>
      </c>
      <c r="AT527" s="26" t="s">
        <v>884</v>
      </c>
      <c r="AU527" s="4" t="s">
        <v>666</v>
      </c>
      <c r="AV527" s="2">
        <f t="shared" si="229"/>
        <v>3</v>
      </c>
      <c r="AW527" s="2">
        <f t="shared" si="230"/>
        <v>3</v>
      </c>
      <c r="AX527" s="2">
        <f t="shared" si="231"/>
        <v>3291386666.6666665</v>
      </c>
      <c r="AY527" s="2">
        <f t="shared" si="232"/>
        <v>69860596666.666672</v>
      </c>
      <c r="AZ527" s="2">
        <f t="shared" si="233"/>
        <v>36575991666.666664</v>
      </c>
      <c r="BA527" s="2">
        <f t="shared" si="234"/>
        <v>1.1666666666666667</v>
      </c>
      <c r="BB527" s="2">
        <f t="shared" si="235"/>
        <v>4.5282172734235759</v>
      </c>
      <c r="BC527" s="2">
        <v>6.6349999999999998</v>
      </c>
      <c r="BD527" s="2" t="str">
        <f t="shared" si="236"/>
        <v>Same Var</v>
      </c>
      <c r="BE527" s="2">
        <f t="shared" si="237"/>
        <v>1.2834070122410627E-8</v>
      </c>
      <c r="BF527" s="2" t="str">
        <f t="shared" si="238"/>
        <v>NS</v>
      </c>
      <c r="BG527" s="2" t="str">
        <f t="shared" si="239"/>
        <v>NS</v>
      </c>
      <c r="BH527" s="2" t="str">
        <f t="shared" si="240"/>
        <v/>
      </c>
      <c r="BI527" s="2" t="str">
        <f t="shared" si="241"/>
        <v/>
      </c>
      <c r="BJ527" s="2" t="str">
        <f t="shared" si="242"/>
        <v/>
      </c>
    </row>
    <row r="528" spans="1:62" x14ac:dyDescent="0.2">
      <c r="A528" s="1" t="s">
        <v>926</v>
      </c>
      <c r="B528" s="27" t="s">
        <v>943</v>
      </c>
      <c r="C528" s="28">
        <v>38378</v>
      </c>
      <c r="D528" s="7">
        <v>0.61805555555555558</v>
      </c>
      <c r="E528" s="1">
        <v>0.1</v>
      </c>
      <c r="F528" s="1" t="s">
        <v>57</v>
      </c>
      <c r="G528" s="1" t="s">
        <v>938</v>
      </c>
      <c r="H528" s="27" t="s">
        <v>886</v>
      </c>
      <c r="I528" s="27" t="s">
        <v>887</v>
      </c>
      <c r="J528" s="27" t="s">
        <v>888</v>
      </c>
      <c r="K528" s="2">
        <v>0.75</v>
      </c>
      <c r="L528" s="2">
        <v>0.25</v>
      </c>
      <c r="M528" s="27">
        <v>771600</v>
      </c>
      <c r="N528" s="27">
        <v>711400</v>
      </c>
      <c r="O528" s="27">
        <v>642600</v>
      </c>
      <c r="P528" s="27">
        <v>663200</v>
      </c>
      <c r="Q528" s="29"/>
      <c r="R528" s="29"/>
      <c r="S528" s="29"/>
      <c r="T528" s="29"/>
      <c r="U528" s="29"/>
      <c r="V528" s="29"/>
      <c r="W528" s="29"/>
      <c r="X528" s="29"/>
      <c r="Y528" s="29"/>
      <c r="Z528" s="29"/>
      <c r="AA528" s="29"/>
      <c r="AB528" s="29"/>
      <c r="AC528" s="2">
        <f t="shared" si="216"/>
        <v>697200</v>
      </c>
      <c r="AD528" s="2">
        <f t="shared" si="217"/>
        <v>57370.608038146733</v>
      </c>
      <c r="AE528" s="2">
        <f t="shared" si="218"/>
        <v>4</v>
      </c>
      <c r="AF528" s="27">
        <v>235400</v>
      </c>
      <c r="AG528" s="27">
        <v>188200</v>
      </c>
      <c r="AH528" s="27">
        <v>258200</v>
      </c>
      <c r="AI528" s="27">
        <v>220600</v>
      </c>
      <c r="AJ528" s="2">
        <f t="shared" si="219"/>
        <v>225600</v>
      </c>
      <c r="AK528" s="2">
        <f t="shared" si="220"/>
        <v>29340.30220248819</v>
      </c>
      <c r="AL528" s="2">
        <f t="shared" si="221"/>
        <v>4</v>
      </c>
      <c r="AM528" s="2">
        <f t="shared" si="222"/>
        <v>4.5977157917100698E+17</v>
      </c>
      <c r="AN528" s="2">
        <f t="shared" si="223"/>
        <v>8.6849352823668976E+16</v>
      </c>
      <c r="AO528" s="2">
        <f t="shared" si="224"/>
        <v>5</v>
      </c>
      <c r="AP528" s="2">
        <f t="shared" si="225"/>
        <v>-11.417193951142934</v>
      </c>
      <c r="AQ528" s="2">
        <f t="shared" si="226"/>
        <v>0.72668684380042159</v>
      </c>
      <c r="AR528" s="3" t="str">
        <f t="shared" si="227"/>
        <v>Toxic</v>
      </c>
      <c r="AS528" s="2">
        <f t="shared" si="228"/>
        <v>32.358003442340795</v>
      </c>
      <c r="AT528" s="4" t="s">
        <v>663</v>
      </c>
      <c r="AV528" s="2">
        <f t="shared" si="229"/>
        <v>3</v>
      </c>
      <c r="AW528" s="2">
        <f t="shared" si="230"/>
        <v>3</v>
      </c>
      <c r="AX528" s="2">
        <f t="shared" si="231"/>
        <v>3291386666.6666665</v>
      </c>
      <c r="AY528" s="2">
        <f t="shared" si="232"/>
        <v>860853333.33333337</v>
      </c>
      <c r="AZ528" s="2">
        <f t="shared" si="233"/>
        <v>2076120000</v>
      </c>
      <c r="BA528" s="2">
        <f t="shared" si="234"/>
        <v>1.1666666666666667</v>
      </c>
      <c r="BB528" s="2">
        <f t="shared" si="235"/>
        <v>1.0787752610177432</v>
      </c>
      <c r="BC528" s="2">
        <v>6.6349999999999998</v>
      </c>
      <c r="BD528" s="2" t="str">
        <f t="shared" si="236"/>
        <v>Same Var</v>
      </c>
      <c r="BE528" s="2">
        <f t="shared" si="237"/>
        <v>3.1915428414606908E-6</v>
      </c>
      <c r="BF528" s="2" t="str">
        <f t="shared" si="238"/>
        <v>Sig</v>
      </c>
      <c r="BG528" s="2" t="str">
        <f t="shared" si="239"/>
        <v>Sig</v>
      </c>
      <c r="BH528" s="2" t="str">
        <f t="shared" si="240"/>
        <v>Same Var T-test</v>
      </c>
      <c r="BI528" s="2" t="str">
        <f t="shared" si="241"/>
        <v/>
      </c>
      <c r="BJ528" s="2" t="str">
        <f t="shared" si="242"/>
        <v/>
      </c>
    </row>
    <row r="529" spans="1:62" x14ac:dyDescent="0.2">
      <c r="A529" s="1" t="s">
        <v>926</v>
      </c>
      <c r="B529" s="27" t="s">
        <v>968</v>
      </c>
      <c r="C529" s="28">
        <v>38378</v>
      </c>
      <c r="D529" s="7">
        <v>0.3888888888888889</v>
      </c>
      <c r="E529" s="1">
        <v>-88</v>
      </c>
      <c r="F529" s="1" t="s">
        <v>535</v>
      </c>
      <c r="G529" s="1" t="s">
        <v>938</v>
      </c>
      <c r="H529" s="27" t="s">
        <v>886</v>
      </c>
      <c r="I529" s="27" t="s">
        <v>887</v>
      </c>
      <c r="J529" s="27" t="s">
        <v>888</v>
      </c>
      <c r="K529" s="2">
        <v>0.75</v>
      </c>
      <c r="L529" s="2">
        <v>0.25</v>
      </c>
      <c r="M529" s="27">
        <v>771600</v>
      </c>
      <c r="N529" s="27">
        <v>711400</v>
      </c>
      <c r="O529" s="27">
        <v>642600</v>
      </c>
      <c r="P529" s="27">
        <v>663200</v>
      </c>
      <c r="Q529" s="29"/>
      <c r="R529" s="29"/>
      <c r="S529" s="29"/>
      <c r="T529" s="29"/>
      <c r="U529" s="29"/>
      <c r="V529" s="29"/>
      <c r="W529" s="29"/>
      <c r="X529" s="29"/>
      <c r="Y529" s="29"/>
      <c r="Z529" s="29"/>
      <c r="AA529" s="29"/>
      <c r="AB529" s="29"/>
      <c r="AC529" s="2">
        <f t="shared" si="216"/>
        <v>697200</v>
      </c>
      <c r="AD529" s="2">
        <f t="shared" si="217"/>
        <v>57370.608038146733</v>
      </c>
      <c r="AE529" s="2">
        <f t="shared" si="218"/>
        <v>4</v>
      </c>
      <c r="AF529" s="27">
        <v>5757900</v>
      </c>
      <c r="AG529" s="27">
        <v>5714400</v>
      </c>
      <c r="AH529" s="27">
        <v>5644500</v>
      </c>
      <c r="AI529" s="27">
        <v>5868500</v>
      </c>
      <c r="AJ529" s="2">
        <f t="shared" si="219"/>
        <v>5746325</v>
      </c>
      <c r="AK529" s="2">
        <f t="shared" si="220"/>
        <v>93893.996080686644</v>
      </c>
      <c r="AL529" s="2">
        <f t="shared" si="221"/>
        <v>4</v>
      </c>
      <c r="AM529" s="2">
        <f t="shared" si="222"/>
        <v>7.1122055976660132E+18</v>
      </c>
      <c r="AN529" s="2">
        <f t="shared" si="223"/>
        <v>1.6906460650173171E+18</v>
      </c>
      <c r="AO529" s="2">
        <f t="shared" si="224"/>
        <v>4</v>
      </c>
      <c r="AP529" s="2">
        <f t="shared" si="225"/>
        <v>101.14729845033554</v>
      </c>
      <c r="AQ529" s="2">
        <f t="shared" si="226"/>
        <v>0.74069708411268287</v>
      </c>
      <c r="AR529" s="3" t="str">
        <f t="shared" si="227"/>
        <v>Nontoxic</v>
      </c>
      <c r="AS529" s="2">
        <f t="shared" si="228"/>
        <v>824.20037292025245</v>
      </c>
      <c r="AT529" s="26" t="s">
        <v>884</v>
      </c>
      <c r="AU529" s="4" t="s">
        <v>666</v>
      </c>
      <c r="AV529" s="2">
        <f t="shared" si="229"/>
        <v>3</v>
      </c>
      <c r="AW529" s="2">
        <f t="shared" si="230"/>
        <v>3</v>
      </c>
      <c r="AX529" s="2">
        <f t="shared" si="231"/>
        <v>3291386666.6666665</v>
      </c>
      <c r="AY529" s="2">
        <f t="shared" si="232"/>
        <v>8816082499.9999981</v>
      </c>
      <c r="AZ529" s="2">
        <f t="shared" si="233"/>
        <v>6053734583.3333321</v>
      </c>
      <c r="BA529" s="2">
        <f t="shared" si="234"/>
        <v>1.1666666666666667</v>
      </c>
      <c r="BB529" s="2">
        <f t="shared" si="235"/>
        <v>0.60033643878925391</v>
      </c>
      <c r="BC529" s="2">
        <v>6.6349999999999998</v>
      </c>
      <c r="BD529" s="2" t="str">
        <f t="shared" si="236"/>
        <v>Same Var</v>
      </c>
      <c r="BE529" s="2">
        <f t="shared" si="237"/>
        <v>5.6382630543303487E-11</v>
      </c>
      <c r="BF529" s="2" t="str">
        <f t="shared" si="238"/>
        <v>NS</v>
      </c>
      <c r="BG529" s="2" t="str">
        <f t="shared" si="239"/>
        <v>NS</v>
      </c>
      <c r="BH529" s="2" t="str">
        <f t="shared" si="240"/>
        <v/>
      </c>
      <c r="BI529" s="2" t="str">
        <f t="shared" si="241"/>
        <v/>
      </c>
      <c r="BJ529" s="2" t="str">
        <f t="shared" si="242"/>
        <v/>
      </c>
    </row>
    <row r="530" spans="1:62" x14ac:dyDescent="0.2">
      <c r="A530" s="1" t="s">
        <v>926</v>
      </c>
      <c r="B530" s="27" t="s">
        <v>971</v>
      </c>
      <c r="C530" s="28">
        <v>38378</v>
      </c>
      <c r="D530" s="7">
        <v>0.54166666666666663</v>
      </c>
      <c r="E530" s="1">
        <v>0.1</v>
      </c>
      <c r="F530" s="1" t="s">
        <v>57</v>
      </c>
      <c r="G530" s="1" t="s">
        <v>938</v>
      </c>
      <c r="H530" s="27" t="s">
        <v>886</v>
      </c>
      <c r="I530" s="27" t="s">
        <v>887</v>
      </c>
      <c r="J530" s="27" t="s">
        <v>888</v>
      </c>
      <c r="K530" s="2">
        <v>0.75</v>
      </c>
      <c r="L530" s="2">
        <v>0.25</v>
      </c>
      <c r="M530" s="27">
        <v>771600</v>
      </c>
      <c r="N530" s="27">
        <v>711400</v>
      </c>
      <c r="O530" s="27">
        <v>642600</v>
      </c>
      <c r="P530" s="27">
        <v>663200</v>
      </c>
      <c r="Q530" s="29"/>
      <c r="R530" s="29"/>
      <c r="S530" s="29"/>
      <c r="T530" s="29"/>
      <c r="U530" s="29"/>
      <c r="V530" s="29"/>
      <c r="W530" s="29"/>
      <c r="X530" s="29"/>
      <c r="Y530" s="29"/>
      <c r="Z530" s="29"/>
      <c r="AA530" s="29"/>
      <c r="AB530" s="29"/>
      <c r="AC530" s="2">
        <f t="shared" si="216"/>
        <v>697200</v>
      </c>
      <c r="AD530" s="2">
        <f t="shared" si="217"/>
        <v>57370.608038146733</v>
      </c>
      <c r="AE530" s="2">
        <f t="shared" si="218"/>
        <v>4</v>
      </c>
      <c r="AF530" s="27">
        <v>163500</v>
      </c>
      <c r="AG530" s="27">
        <v>163800</v>
      </c>
      <c r="AH530" s="27">
        <v>198600</v>
      </c>
      <c r="AI530" s="27">
        <v>143500</v>
      </c>
      <c r="AJ530" s="2">
        <f t="shared" si="219"/>
        <v>167350</v>
      </c>
      <c r="AK530" s="2">
        <f t="shared" si="220"/>
        <v>22896.943027399968</v>
      </c>
      <c r="AL530" s="2">
        <f t="shared" si="221"/>
        <v>4</v>
      </c>
      <c r="AM530" s="2">
        <f t="shared" si="222"/>
        <v>3.527394816015625E+17</v>
      </c>
      <c r="AN530" s="2">
        <f t="shared" si="223"/>
        <v>7.7136656394270832E+16</v>
      </c>
      <c r="AO530" s="2">
        <f t="shared" si="224"/>
        <v>5</v>
      </c>
      <c r="AP530" s="2">
        <f t="shared" si="225"/>
        <v>-14.589391041389277</v>
      </c>
      <c r="AQ530" s="2">
        <f t="shared" si="226"/>
        <v>0.72668684380042159</v>
      </c>
      <c r="AR530" s="3" t="str">
        <f t="shared" si="227"/>
        <v>Toxic</v>
      </c>
      <c r="AS530" s="2">
        <f t="shared" si="228"/>
        <v>24.003155479059092</v>
      </c>
      <c r="AT530" s="4" t="s">
        <v>663</v>
      </c>
      <c r="AV530" s="2">
        <f t="shared" si="229"/>
        <v>3</v>
      </c>
      <c r="AW530" s="2">
        <f t="shared" si="230"/>
        <v>3</v>
      </c>
      <c r="AX530" s="2">
        <f t="shared" si="231"/>
        <v>3291386666.6666665</v>
      </c>
      <c r="AY530" s="2">
        <f t="shared" si="232"/>
        <v>524270000</v>
      </c>
      <c r="AZ530" s="2">
        <f t="shared" si="233"/>
        <v>1907828333.3333333</v>
      </c>
      <c r="BA530" s="2">
        <f t="shared" si="234"/>
        <v>1.1666666666666667</v>
      </c>
      <c r="BB530" s="2">
        <f t="shared" si="235"/>
        <v>1.9192389398792213</v>
      </c>
      <c r="BC530" s="2">
        <v>6.6349999999999998</v>
      </c>
      <c r="BD530" s="2" t="str">
        <f t="shared" si="236"/>
        <v>Same Var</v>
      </c>
      <c r="BE530" s="2">
        <f t="shared" si="237"/>
        <v>1.2556547650713623E-6</v>
      </c>
      <c r="BF530" s="2" t="str">
        <f t="shared" si="238"/>
        <v>Sig</v>
      </c>
      <c r="BG530" s="2" t="str">
        <f t="shared" si="239"/>
        <v>Sig</v>
      </c>
      <c r="BH530" s="2" t="str">
        <f t="shared" si="240"/>
        <v>Same Var T-test</v>
      </c>
      <c r="BI530" s="2" t="str">
        <f t="shared" si="241"/>
        <v/>
      </c>
      <c r="BJ530" s="2" t="str">
        <f t="shared" si="242"/>
        <v/>
      </c>
    </row>
    <row r="531" spans="1:62" x14ac:dyDescent="0.2">
      <c r="A531" s="1" t="s">
        <v>926</v>
      </c>
      <c r="B531" s="27" t="s">
        <v>1031</v>
      </c>
      <c r="C531" s="28">
        <v>39301</v>
      </c>
      <c r="D531" s="7">
        <v>0.49305555555555558</v>
      </c>
      <c r="E531" s="1">
        <v>0.1</v>
      </c>
      <c r="F531" s="1" t="s">
        <v>57</v>
      </c>
      <c r="G531" s="1" t="s">
        <v>1042</v>
      </c>
      <c r="H531" s="27" t="s">
        <v>886</v>
      </c>
      <c r="I531" s="27" t="s">
        <v>887</v>
      </c>
      <c r="J531" s="27" t="s">
        <v>888</v>
      </c>
      <c r="K531" s="2">
        <v>0.75</v>
      </c>
      <c r="L531" s="2">
        <v>0.25</v>
      </c>
      <c r="M531" s="27">
        <v>423110</v>
      </c>
      <c r="N531" s="27">
        <v>305876</v>
      </c>
      <c r="O531" s="27">
        <v>331928</v>
      </c>
      <c r="P531" s="27">
        <v>410084</v>
      </c>
      <c r="Q531" s="29"/>
      <c r="R531" s="29"/>
      <c r="S531" s="29"/>
      <c r="T531" s="29"/>
      <c r="U531" s="29"/>
      <c r="V531" s="29"/>
      <c r="W531" s="29"/>
      <c r="X531" s="29"/>
      <c r="Y531" s="29"/>
      <c r="Z531" s="29"/>
      <c r="AA531" s="29"/>
      <c r="AB531" s="29"/>
      <c r="AC531" s="2">
        <f t="shared" si="216"/>
        <v>367749.5</v>
      </c>
      <c r="AD531" s="2">
        <f t="shared" si="217"/>
        <v>57644.036161601318</v>
      </c>
      <c r="AE531" s="2">
        <f t="shared" si="218"/>
        <v>4</v>
      </c>
      <c r="AF531" s="27">
        <v>696656</v>
      </c>
      <c r="AG531" s="27">
        <v>709682</v>
      </c>
      <c r="AH531" s="27">
        <v>696656</v>
      </c>
      <c r="AI531" s="27">
        <v>722708</v>
      </c>
      <c r="AJ531" s="2">
        <f t="shared" si="219"/>
        <v>706425.5</v>
      </c>
      <c r="AK531" s="2">
        <f t="shared" si="220"/>
        <v>12471.445505634059</v>
      </c>
      <c r="AL531" s="2">
        <f t="shared" si="221"/>
        <v>4</v>
      </c>
      <c r="AM531" s="2">
        <f t="shared" si="222"/>
        <v>2.5619581645820115E+17</v>
      </c>
      <c r="AN531" s="2">
        <f t="shared" si="223"/>
        <v>7.328555197561992E+16</v>
      </c>
      <c r="AO531" s="2">
        <f t="shared" si="224"/>
        <v>3</v>
      </c>
      <c r="AP531" s="2">
        <f t="shared" si="225"/>
        <v>19.140113403988831</v>
      </c>
      <c r="AQ531" s="2">
        <f t="shared" si="226"/>
        <v>0.76489232840434507</v>
      </c>
      <c r="AR531" s="3" t="str">
        <f t="shared" si="227"/>
        <v>Nontoxic</v>
      </c>
      <c r="AS531" s="2">
        <f t="shared" si="228"/>
        <v>192.09421086908344</v>
      </c>
      <c r="AT531" s="26" t="s">
        <v>884</v>
      </c>
      <c r="AU531" s="4" t="s">
        <v>666</v>
      </c>
      <c r="AV531" s="2">
        <f t="shared" si="229"/>
        <v>3</v>
      </c>
      <c r="AW531" s="2">
        <f t="shared" si="230"/>
        <v>3</v>
      </c>
      <c r="AX531" s="2">
        <f t="shared" si="231"/>
        <v>3322834905.0000005</v>
      </c>
      <c r="AY531" s="2">
        <f t="shared" si="232"/>
        <v>155536952.99999997</v>
      </c>
      <c r="AZ531" s="2">
        <f t="shared" si="233"/>
        <v>1739185929.0000002</v>
      </c>
      <c r="BA531" s="2">
        <f t="shared" si="234"/>
        <v>1.1666666666666667</v>
      </c>
      <c r="BB531" s="2">
        <f t="shared" si="235"/>
        <v>4.5434260897773697</v>
      </c>
      <c r="BC531" s="2">
        <v>6.6349999999999998</v>
      </c>
      <c r="BD531" s="2" t="str">
        <f t="shared" si="236"/>
        <v>Same Var</v>
      </c>
      <c r="BE531" s="2">
        <f t="shared" si="237"/>
        <v>1.3085017347599268E-5</v>
      </c>
      <c r="BF531" s="2" t="str">
        <f t="shared" si="238"/>
        <v>NS</v>
      </c>
      <c r="BG531" s="2" t="str">
        <f t="shared" si="239"/>
        <v>NS</v>
      </c>
      <c r="BH531" s="2" t="str">
        <f t="shared" si="240"/>
        <v/>
      </c>
      <c r="BI531" s="2" t="str">
        <f t="shared" si="241"/>
        <v/>
      </c>
      <c r="BJ531" s="2" t="str">
        <f t="shared" si="242"/>
        <v/>
      </c>
    </row>
    <row r="532" spans="1:62" x14ac:dyDescent="0.2">
      <c r="A532" s="1" t="s">
        <v>926</v>
      </c>
      <c r="B532" s="27" t="s">
        <v>1045</v>
      </c>
      <c r="C532" s="28">
        <v>39301</v>
      </c>
      <c r="D532" s="7">
        <v>0.625</v>
      </c>
      <c r="E532" s="1">
        <v>0.1</v>
      </c>
      <c r="F532" s="1" t="s">
        <v>57</v>
      </c>
      <c r="G532" s="1" t="s">
        <v>1042</v>
      </c>
      <c r="H532" s="27" t="s">
        <v>886</v>
      </c>
      <c r="I532" s="27" t="s">
        <v>887</v>
      </c>
      <c r="J532" s="27" t="s">
        <v>888</v>
      </c>
      <c r="K532" s="2">
        <v>0.75</v>
      </c>
      <c r="L532" s="2">
        <v>0.25</v>
      </c>
      <c r="M532" s="27">
        <v>423110</v>
      </c>
      <c r="N532" s="27">
        <v>305876</v>
      </c>
      <c r="O532" s="27">
        <v>331928</v>
      </c>
      <c r="P532" s="27">
        <v>410084</v>
      </c>
      <c r="Q532" s="29"/>
      <c r="R532" s="29"/>
      <c r="S532" s="29"/>
      <c r="T532" s="29"/>
      <c r="U532" s="29"/>
      <c r="V532" s="29"/>
      <c r="W532" s="29"/>
      <c r="X532" s="29"/>
      <c r="Y532" s="29"/>
      <c r="Z532" s="29"/>
      <c r="AA532" s="29"/>
      <c r="AB532" s="29"/>
      <c r="AC532" s="2">
        <f t="shared" si="216"/>
        <v>367749.5</v>
      </c>
      <c r="AD532" s="2">
        <f t="shared" si="217"/>
        <v>57644.036161601318</v>
      </c>
      <c r="AE532" s="2">
        <f t="shared" si="218"/>
        <v>4</v>
      </c>
      <c r="AF532" s="27">
        <v>1360982</v>
      </c>
      <c r="AG532" s="27">
        <v>1165592</v>
      </c>
      <c r="AH532" s="27">
        <v>1347956</v>
      </c>
      <c r="AI532" s="27">
        <v>1035332</v>
      </c>
      <c r="AJ532" s="2">
        <f t="shared" si="219"/>
        <v>1227465.5</v>
      </c>
      <c r="AK532" s="2">
        <f t="shared" si="220"/>
        <v>156085.6903402743</v>
      </c>
      <c r="AL532" s="2">
        <f t="shared" si="221"/>
        <v>4</v>
      </c>
      <c r="AM532" s="2">
        <f t="shared" si="222"/>
        <v>4.3006830715135107E+19</v>
      </c>
      <c r="AN532" s="2">
        <f t="shared" si="223"/>
        <v>1.2438265583969241E+19</v>
      </c>
      <c r="AO532" s="2">
        <f t="shared" si="224"/>
        <v>3</v>
      </c>
      <c r="AP532" s="2">
        <f t="shared" si="225"/>
        <v>11.751530505312031</v>
      </c>
      <c r="AQ532" s="2">
        <f t="shared" si="226"/>
        <v>0.76489232840434507</v>
      </c>
      <c r="AR532" s="3" t="str">
        <f t="shared" si="227"/>
        <v>Nontoxic</v>
      </c>
      <c r="AS532" s="2">
        <f t="shared" si="228"/>
        <v>333.7776122061349</v>
      </c>
      <c r="AT532" s="26" t="s">
        <v>884</v>
      </c>
      <c r="AU532" s="4" t="s">
        <v>666</v>
      </c>
      <c r="AV532" s="2">
        <f t="shared" si="229"/>
        <v>3</v>
      </c>
      <c r="AW532" s="2">
        <f t="shared" si="230"/>
        <v>3</v>
      </c>
      <c r="AX532" s="2">
        <f t="shared" si="231"/>
        <v>3322834905.0000005</v>
      </c>
      <c r="AY532" s="2">
        <f t="shared" si="232"/>
        <v>24362742729</v>
      </c>
      <c r="AZ532" s="2">
        <f t="shared" si="233"/>
        <v>13842788817</v>
      </c>
      <c r="BA532" s="2">
        <f t="shared" si="234"/>
        <v>1.1666666666666667</v>
      </c>
      <c r="BB532" s="2">
        <f t="shared" si="235"/>
        <v>2.215685659857237</v>
      </c>
      <c r="BC532" s="2">
        <v>6.6349999999999998</v>
      </c>
      <c r="BD532" s="2" t="str">
        <f t="shared" si="236"/>
        <v>Same Var</v>
      </c>
      <c r="BE532" s="2">
        <f t="shared" si="237"/>
        <v>2.4008345552362834E-5</v>
      </c>
      <c r="BF532" s="2" t="str">
        <f t="shared" si="238"/>
        <v>NS</v>
      </c>
      <c r="BG532" s="2" t="str">
        <f t="shared" si="239"/>
        <v>NS</v>
      </c>
      <c r="BH532" s="2" t="str">
        <f t="shared" si="240"/>
        <v/>
      </c>
      <c r="BI532" s="2" t="str">
        <f t="shared" si="241"/>
        <v/>
      </c>
      <c r="BJ532" s="2" t="str">
        <f t="shared" si="242"/>
        <v/>
      </c>
    </row>
    <row r="533" spans="1:62" x14ac:dyDescent="0.2">
      <c r="A533" s="1" t="s">
        <v>926</v>
      </c>
      <c r="B533" s="27" t="s">
        <v>1047</v>
      </c>
      <c r="C533" s="28">
        <v>39301</v>
      </c>
      <c r="D533" s="7">
        <v>0.34722222222222221</v>
      </c>
      <c r="E533" s="1">
        <v>0.1</v>
      </c>
      <c r="F533" s="1" t="s">
        <v>57</v>
      </c>
      <c r="G533" s="1" t="s">
        <v>1042</v>
      </c>
      <c r="H533" s="27" t="s">
        <v>886</v>
      </c>
      <c r="I533" s="27" t="s">
        <v>887</v>
      </c>
      <c r="J533" s="27" t="s">
        <v>888</v>
      </c>
      <c r="K533" s="2">
        <v>0.75</v>
      </c>
      <c r="L533" s="2">
        <v>0.25</v>
      </c>
      <c r="M533" s="27">
        <v>423110</v>
      </c>
      <c r="N533" s="27">
        <v>305876</v>
      </c>
      <c r="O533" s="27">
        <v>331928</v>
      </c>
      <c r="P533" s="27">
        <v>410084</v>
      </c>
      <c r="Q533" s="29"/>
      <c r="R533" s="29"/>
      <c r="S533" s="29"/>
      <c r="T533" s="29"/>
      <c r="U533" s="29"/>
      <c r="V533" s="29"/>
      <c r="W533" s="29"/>
      <c r="X533" s="29"/>
      <c r="Y533" s="29"/>
      <c r="Z533" s="29"/>
      <c r="AA533" s="29"/>
      <c r="AB533" s="29"/>
      <c r="AC533" s="2">
        <f t="shared" si="216"/>
        <v>367749.5</v>
      </c>
      <c r="AD533" s="2">
        <f t="shared" si="217"/>
        <v>57644.036161601318</v>
      </c>
      <c r="AE533" s="2">
        <f t="shared" si="218"/>
        <v>4</v>
      </c>
      <c r="AF533" s="27">
        <v>566396</v>
      </c>
      <c r="AG533" s="27">
        <v>540344</v>
      </c>
      <c r="AH533" s="27">
        <v>449162</v>
      </c>
      <c r="AI533" s="27">
        <v>475214</v>
      </c>
      <c r="AJ533" s="2">
        <f t="shared" si="219"/>
        <v>507779</v>
      </c>
      <c r="AK533" s="2">
        <f t="shared" si="220"/>
        <v>54750.536764492092</v>
      </c>
      <c r="AL533" s="2">
        <f t="shared" si="221"/>
        <v>4</v>
      </c>
      <c r="AM533" s="2">
        <f t="shared" si="222"/>
        <v>1.4803077343284667E+18</v>
      </c>
      <c r="AN533" s="2">
        <f t="shared" si="223"/>
        <v>2.5998433469602291E+17</v>
      </c>
      <c r="AO533" s="2">
        <f t="shared" si="224"/>
        <v>6</v>
      </c>
      <c r="AP533" s="2">
        <f t="shared" si="225"/>
        <v>6.6502499678934806</v>
      </c>
      <c r="AQ533" s="2">
        <f t="shared" si="226"/>
        <v>0.71755819649141217</v>
      </c>
      <c r="AR533" s="3" t="str">
        <f t="shared" si="227"/>
        <v>Nontoxic</v>
      </c>
      <c r="AS533" s="2">
        <f t="shared" si="228"/>
        <v>138.07741410933258</v>
      </c>
      <c r="AT533" s="26" t="s">
        <v>884</v>
      </c>
      <c r="AU533" s="4" t="s">
        <v>666</v>
      </c>
      <c r="AV533" s="2">
        <f t="shared" si="229"/>
        <v>3</v>
      </c>
      <c r="AW533" s="2">
        <f t="shared" si="230"/>
        <v>3</v>
      </c>
      <c r="AX533" s="2">
        <f t="shared" si="231"/>
        <v>3322834905.0000005</v>
      </c>
      <c r="AY533" s="2">
        <f t="shared" si="232"/>
        <v>2997621276</v>
      </c>
      <c r="AZ533" s="2">
        <f t="shared" si="233"/>
        <v>3160228090.5</v>
      </c>
      <c r="BA533" s="2">
        <f t="shared" si="234"/>
        <v>1.1666666666666667</v>
      </c>
      <c r="BB533" s="2">
        <f t="shared" si="235"/>
        <v>6.8169581770770749E-3</v>
      </c>
      <c r="BC533" s="2">
        <v>6.6349999999999998</v>
      </c>
      <c r="BD533" s="2" t="str">
        <f t="shared" si="236"/>
        <v>Same Var</v>
      </c>
      <c r="BE533" s="2">
        <f t="shared" si="237"/>
        <v>6.238834595647072E-3</v>
      </c>
      <c r="BF533" s="2" t="str">
        <f t="shared" si="238"/>
        <v>NS</v>
      </c>
      <c r="BG533" s="2" t="str">
        <f t="shared" si="239"/>
        <v>NS</v>
      </c>
      <c r="BH533" s="2" t="str">
        <f t="shared" si="240"/>
        <v/>
      </c>
      <c r="BI533" s="2" t="str">
        <f t="shared" si="241"/>
        <v/>
      </c>
      <c r="BJ533" s="2" t="str">
        <f t="shared" si="242"/>
        <v/>
      </c>
    </row>
    <row r="534" spans="1:62" x14ac:dyDescent="0.2">
      <c r="A534" s="1" t="s">
        <v>926</v>
      </c>
      <c r="B534" s="27" t="s">
        <v>1267</v>
      </c>
      <c r="C534" s="28">
        <v>39301</v>
      </c>
      <c r="D534" s="7">
        <v>0.40972222222222221</v>
      </c>
      <c r="E534" s="1">
        <v>0.1</v>
      </c>
      <c r="F534" s="1" t="s">
        <v>57</v>
      </c>
      <c r="G534" s="1" t="s">
        <v>1042</v>
      </c>
      <c r="H534" s="27" t="s">
        <v>886</v>
      </c>
      <c r="I534" s="27" t="s">
        <v>887</v>
      </c>
      <c r="J534" s="27" t="s">
        <v>888</v>
      </c>
      <c r="K534" s="2">
        <v>0.75</v>
      </c>
      <c r="L534" s="2">
        <v>0.25</v>
      </c>
      <c r="M534" s="27">
        <v>423110</v>
      </c>
      <c r="N534" s="27">
        <v>305876</v>
      </c>
      <c r="O534" s="27">
        <v>331928</v>
      </c>
      <c r="P534" s="27">
        <v>410084</v>
      </c>
      <c r="Q534" s="29"/>
      <c r="R534" s="29"/>
      <c r="S534" s="29"/>
      <c r="T534" s="29"/>
      <c r="U534" s="29"/>
      <c r="V534" s="29"/>
      <c r="W534" s="29"/>
      <c r="X534" s="29"/>
      <c r="Y534" s="29"/>
      <c r="Z534" s="29"/>
      <c r="AA534" s="29"/>
      <c r="AB534" s="29"/>
      <c r="AC534" s="2">
        <f t="shared" si="216"/>
        <v>367749.5</v>
      </c>
      <c r="AD534" s="2">
        <f t="shared" si="217"/>
        <v>57644.036161601318</v>
      </c>
      <c r="AE534" s="2">
        <f t="shared" si="218"/>
        <v>4</v>
      </c>
      <c r="AF534" s="27">
        <v>1113488</v>
      </c>
      <c r="AG534" s="27">
        <v>944150</v>
      </c>
      <c r="AH534" s="27">
        <v>1178618</v>
      </c>
      <c r="AI534" s="27">
        <v>983228</v>
      </c>
      <c r="AJ534" s="2">
        <f t="shared" si="219"/>
        <v>1054871</v>
      </c>
      <c r="AK534" s="2">
        <f t="shared" si="220"/>
        <v>109759.02694539525</v>
      </c>
      <c r="AL534" s="2">
        <f t="shared" si="221"/>
        <v>4</v>
      </c>
      <c r="AM534" s="2">
        <f t="shared" si="222"/>
        <v>1.2103682148194863E+19</v>
      </c>
      <c r="AN534" s="2">
        <f t="shared" si="223"/>
        <v>3.0963496623466849E+18</v>
      </c>
      <c r="AO534" s="2">
        <f t="shared" si="224"/>
        <v>4</v>
      </c>
      <c r="AP534" s="2">
        <f t="shared" si="225"/>
        <v>13.208116832543324</v>
      </c>
      <c r="AQ534" s="2">
        <f t="shared" si="226"/>
        <v>0.74069708411268287</v>
      </c>
      <c r="AR534" s="3" t="str">
        <f t="shared" si="227"/>
        <v>Nontoxic</v>
      </c>
      <c r="AS534" s="2">
        <f t="shared" si="228"/>
        <v>286.84498551323657</v>
      </c>
      <c r="AT534" s="26" t="s">
        <v>884</v>
      </c>
      <c r="AU534" s="4" t="s">
        <v>666</v>
      </c>
      <c r="AV534" s="2">
        <f t="shared" si="229"/>
        <v>3</v>
      </c>
      <c r="AW534" s="2">
        <f t="shared" si="230"/>
        <v>3</v>
      </c>
      <c r="AX534" s="2">
        <f t="shared" si="231"/>
        <v>3322834905.0000005</v>
      </c>
      <c r="AY534" s="2">
        <f t="shared" si="232"/>
        <v>12047043996</v>
      </c>
      <c r="AZ534" s="2">
        <f t="shared" si="233"/>
        <v>7684939450.5</v>
      </c>
      <c r="BA534" s="2">
        <f t="shared" si="234"/>
        <v>1.1666666666666667</v>
      </c>
      <c r="BB534" s="2">
        <f t="shared" si="235"/>
        <v>0.99999609981187265</v>
      </c>
      <c r="BC534" s="2">
        <v>6.6349999999999998</v>
      </c>
      <c r="BD534" s="2" t="str">
        <f t="shared" si="236"/>
        <v>Same Var</v>
      </c>
      <c r="BE534" s="2">
        <f t="shared" si="237"/>
        <v>1.605164470030635E-5</v>
      </c>
      <c r="BF534" s="2" t="str">
        <f t="shared" si="238"/>
        <v>NS</v>
      </c>
      <c r="BG534" s="2" t="str">
        <f t="shared" si="239"/>
        <v>NS</v>
      </c>
      <c r="BH534" s="2" t="str">
        <f t="shared" si="240"/>
        <v/>
      </c>
      <c r="BI534" s="2" t="str">
        <f t="shared" si="241"/>
        <v/>
      </c>
      <c r="BJ534" s="2" t="str">
        <f t="shared" si="242"/>
        <v/>
      </c>
    </row>
    <row r="535" spans="1:62" x14ac:dyDescent="0.2">
      <c r="A535" s="1" t="s">
        <v>926</v>
      </c>
      <c r="B535" s="27" t="s">
        <v>1004</v>
      </c>
      <c r="C535" s="28">
        <v>38888</v>
      </c>
      <c r="D535" s="7">
        <v>0.70833333333333337</v>
      </c>
      <c r="E535" s="1">
        <v>0.1</v>
      </c>
      <c r="F535" s="1" t="s">
        <v>57</v>
      </c>
      <c r="G535" s="1" t="s">
        <v>1016</v>
      </c>
      <c r="H535" s="27" t="s">
        <v>886</v>
      </c>
      <c r="I535" s="27" t="s">
        <v>887</v>
      </c>
      <c r="J535" s="27" t="s">
        <v>888</v>
      </c>
      <c r="K535" s="2">
        <v>0.75</v>
      </c>
      <c r="L535" s="2">
        <v>0.25</v>
      </c>
      <c r="M535" s="27">
        <v>369000</v>
      </c>
      <c r="N535" s="27">
        <v>352000</v>
      </c>
      <c r="O535" s="27">
        <v>474000</v>
      </c>
      <c r="P535" s="27">
        <v>439000</v>
      </c>
      <c r="Q535" s="29"/>
      <c r="R535" s="29"/>
      <c r="S535" s="29"/>
      <c r="T535" s="29"/>
      <c r="U535" s="29"/>
      <c r="V535" s="29"/>
      <c r="W535" s="29"/>
      <c r="X535" s="29"/>
      <c r="Y535" s="29"/>
      <c r="Z535" s="29"/>
      <c r="AA535" s="29"/>
      <c r="AB535" s="29"/>
      <c r="AC535" s="2">
        <f t="shared" si="216"/>
        <v>408500</v>
      </c>
      <c r="AD535" s="2">
        <f t="shared" si="217"/>
        <v>57657.031950433709</v>
      </c>
      <c r="AE535" s="2">
        <f t="shared" si="218"/>
        <v>4</v>
      </c>
      <c r="AF535" s="27">
        <v>1661000</v>
      </c>
      <c r="AG535" s="27">
        <v>2277000</v>
      </c>
      <c r="AH535" s="27">
        <v>2023000</v>
      </c>
      <c r="AI535" s="27">
        <v>2023000</v>
      </c>
      <c r="AJ535" s="2">
        <f t="shared" si="219"/>
        <v>1996000</v>
      </c>
      <c r="AK535" s="2">
        <f t="shared" si="220"/>
        <v>253406.12989165567</v>
      </c>
      <c r="AL535" s="2">
        <f t="shared" si="221"/>
        <v>4</v>
      </c>
      <c r="AM535" s="2">
        <f t="shared" si="222"/>
        <v>2.7294843174156357E+20</v>
      </c>
      <c r="AN535" s="2">
        <f t="shared" si="223"/>
        <v>8.5979585028437852E+19</v>
      </c>
      <c r="AO535" s="2">
        <f t="shared" si="224"/>
        <v>3</v>
      </c>
      <c r="AP535" s="2">
        <f t="shared" si="225"/>
        <v>13.145290132746466</v>
      </c>
      <c r="AQ535" s="2">
        <f t="shared" si="226"/>
        <v>0.76489232840434507</v>
      </c>
      <c r="AR535" s="3" t="str">
        <f t="shared" si="227"/>
        <v>Nontoxic</v>
      </c>
      <c r="AS535" s="2">
        <f t="shared" si="228"/>
        <v>488.61689106487154</v>
      </c>
      <c r="AT535" s="26" t="s">
        <v>884</v>
      </c>
      <c r="AU535" s="4" t="s">
        <v>666</v>
      </c>
      <c r="AV535" s="2">
        <f t="shared" si="229"/>
        <v>3</v>
      </c>
      <c r="AW535" s="2">
        <f t="shared" si="230"/>
        <v>3</v>
      </c>
      <c r="AX535" s="2">
        <f t="shared" si="231"/>
        <v>3324333333.3333335</v>
      </c>
      <c r="AY535" s="2">
        <f t="shared" si="232"/>
        <v>64214666666.666664</v>
      </c>
      <c r="AZ535" s="2">
        <f t="shared" si="233"/>
        <v>33769500000</v>
      </c>
      <c r="BA535" s="2">
        <f t="shared" si="234"/>
        <v>1.1666666666666667</v>
      </c>
      <c r="BB535" s="2">
        <f t="shared" si="235"/>
        <v>4.3087249707068542</v>
      </c>
      <c r="BC535" s="2">
        <v>6.6349999999999998</v>
      </c>
      <c r="BD535" s="2" t="str">
        <f t="shared" si="236"/>
        <v>Same Var</v>
      </c>
      <c r="BE535" s="2">
        <f t="shared" si="237"/>
        <v>9.1521286178766367E-6</v>
      </c>
      <c r="BF535" s="2" t="str">
        <f t="shared" si="238"/>
        <v>NS</v>
      </c>
      <c r="BG535" s="2" t="str">
        <f t="shared" si="239"/>
        <v>NS</v>
      </c>
      <c r="BH535" s="2" t="str">
        <f t="shared" si="240"/>
        <v/>
      </c>
      <c r="BI535" s="2" t="str">
        <f t="shared" si="241"/>
        <v/>
      </c>
      <c r="BJ535" s="2" t="str">
        <f t="shared" si="242"/>
        <v/>
      </c>
    </row>
    <row r="536" spans="1:62" x14ac:dyDescent="0.2">
      <c r="A536" s="1" t="s">
        <v>926</v>
      </c>
      <c r="B536" s="27" t="s">
        <v>1024</v>
      </c>
      <c r="C536" s="28">
        <v>38888</v>
      </c>
      <c r="D536" s="7">
        <v>0.61805555555555558</v>
      </c>
      <c r="E536" s="1">
        <v>0.1</v>
      </c>
      <c r="F536" s="1" t="s">
        <v>57</v>
      </c>
      <c r="G536" s="1" t="s">
        <v>1016</v>
      </c>
      <c r="H536" s="27" t="s">
        <v>886</v>
      </c>
      <c r="I536" s="27" t="s">
        <v>887</v>
      </c>
      <c r="J536" s="27" t="s">
        <v>888</v>
      </c>
      <c r="K536" s="2">
        <v>0.75</v>
      </c>
      <c r="L536" s="2">
        <v>0.25</v>
      </c>
      <c r="M536" s="27">
        <v>369000</v>
      </c>
      <c r="N536" s="27">
        <v>352000</v>
      </c>
      <c r="O536" s="27">
        <v>474000</v>
      </c>
      <c r="P536" s="27">
        <v>439000</v>
      </c>
      <c r="Q536" s="29"/>
      <c r="R536" s="29"/>
      <c r="S536" s="29"/>
      <c r="T536" s="29"/>
      <c r="U536" s="29"/>
      <c r="V536" s="29"/>
      <c r="W536" s="29"/>
      <c r="X536" s="29"/>
      <c r="Y536" s="29"/>
      <c r="Z536" s="29"/>
      <c r="AA536" s="29"/>
      <c r="AB536" s="29"/>
      <c r="AC536" s="2">
        <f t="shared" si="216"/>
        <v>408500</v>
      </c>
      <c r="AD536" s="2">
        <f t="shared" si="217"/>
        <v>57657.031950433709</v>
      </c>
      <c r="AE536" s="2">
        <f t="shared" si="218"/>
        <v>4</v>
      </c>
      <c r="AF536" s="27">
        <v>1591000</v>
      </c>
      <c r="AG536" s="27">
        <v>1728000</v>
      </c>
      <c r="AH536" s="27">
        <v>1277000</v>
      </c>
      <c r="AI536" s="27">
        <v>1914000</v>
      </c>
      <c r="AJ536" s="2">
        <f t="shared" si="219"/>
        <v>1627500</v>
      </c>
      <c r="AK536" s="2">
        <f t="shared" si="220"/>
        <v>268554.77405301639</v>
      </c>
      <c r="AL536" s="2">
        <f t="shared" si="221"/>
        <v>4</v>
      </c>
      <c r="AM536" s="2">
        <f t="shared" si="222"/>
        <v>3.4217234294729297E+20</v>
      </c>
      <c r="AN536" s="2">
        <f t="shared" si="223"/>
        <v>1.084381556048268E+20</v>
      </c>
      <c r="AO536" s="2">
        <f t="shared" si="224"/>
        <v>3</v>
      </c>
      <c r="AP536" s="2">
        <f t="shared" si="225"/>
        <v>9.713655233864932</v>
      </c>
      <c r="AQ536" s="2">
        <f t="shared" si="226"/>
        <v>0.76489232840434507</v>
      </c>
      <c r="AR536" s="3" t="str">
        <f t="shared" si="227"/>
        <v>Nontoxic</v>
      </c>
      <c r="AS536" s="2">
        <f t="shared" si="228"/>
        <v>398.40881272949815</v>
      </c>
      <c r="AT536" s="26" t="s">
        <v>884</v>
      </c>
      <c r="AU536" s="4" t="s">
        <v>666</v>
      </c>
      <c r="AV536" s="2">
        <f t="shared" si="229"/>
        <v>3</v>
      </c>
      <c r="AW536" s="2">
        <f t="shared" si="230"/>
        <v>3</v>
      </c>
      <c r="AX536" s="2">
        <f t="shared" si="231"/>
        <v>3324333333.3333335</v>
      </c>
      <c r="AY536" s="2">
        <f t="shared" si="232"/>
        <v>72121666666.666687</v>
      </c>
      <c r="AZ536" s="2">
        <f t="shared" si="233"/>
        <v>37723000000.000008</v>
      </c>
      <c r="BA536" s="2">
        <f t="shared" si="234"/>
        <v>1.1666666666666667</v>
      </c>
      <c r="BB536" s="2">
        <f t="shared" si="235"/>
        <v>4.5794990971582479</v>
      </c>
      <c r="BC536" s="2">
        <v>6.6349999999999998</v>
      </c>
      <c r="BD536" s="2" t="str">
        <f t="shared" si="236"/>
        <v>Same Var</v>
      </c>
      <c r="BE536" s="2">
        <f t="shared" si="237"/>
        <v>5.6915105984454556E-5</v>
      </c>
      <c r="BF536" s="2" t="str">
        <f t="shared" si="238"/>
        <v>NS</v>
      </c>
      <c r="BG536" s="2" t="str">
        <f t="shared" si="239"/>
        <v>NS</v>
      </c>
      <c r="BH536" s="2" t="str">
        <f t="shared" si="240"/>
        <v/>
      </c>
      <c r="BI536" s="2" t="str">
        <f t="shared" si="241"/>
        <v/>
      </c>
      <c r="BJ536" s="2" t="str">
        <f t="shared" si="242"/>
        <v/>
      </c>
    </row>
    <row r="537" spans="1:62" x14ac:dyDescent="0.2">
      <c r="A537" s="1" t="s">
        <v>926</v>
      </c>
      <c r="B537" s="27" t="s">
        <v>1031</v>
      </c>
      <c r="C537" s="28">
        <v>38888</v>
      </c>
      <c r="D537" s="7">
        <v>0.57638888888888884</v>
      </c>
      <c r="E537" s="1">
        <v>0.1</v>
      </c>
      <c r="F537" s="1" t="s">
        <v>57</v>
      </c>
      <c r="G537" s="1" t="s">
        <v>1016</v>
      </c>
      <c r="H537" s="27" t="s">
        <v>886</v>
      </c>
      <c r="I537" s="27" t="s">
        <v>887</v>
      </c>
      <c r="J537" s="27" t="s">
        <v>888</v>
      </c>
      <c r="K537" s="2">
        <v>0.75</v>
      </c>
      <c r="L537" s="2">
        <v>0.25</v>
      </c>
      <c r="M537" s="27">
        <v>369000</v>
      </c>
      <c r="N537" s="27">
        <v>352000</v>
      </c>
      <c r="O537" s="27">
        <v>474000</v>
      </c>
      <c r="P537" s="27">
        <v>439000</v>
      </c>
      <c r="Q537" s="29"/>
      <c r="R537" s="29"/>
      <c r="S537" s="29"/>
      <c r="T537" s="29"/>
      <c r="U537" s="29"/>
      <c r="V537" s="29"/>
      <c r="W537" s="29"/>
      <c r="X537" s="29"/>
      <c r="Y537" s="29"/>
      <c r="Z537" s="29"/>
      <c r="AA537" s="29"/>
      <c r="AB537" s="29"/>
      <c r="AC537" s="2">
        <f t="shared" si="216"/>
        <v>408500</v>
      </c>
      <c r="AD537" s="2">
        <f t="shared" si="217"/>
        <v>57657.031950433709</v>
      </c>
      <c r="AE537" s="2">
        <f t="shared" si="218"/>
        <v>4</v>
      </c>
      <c r="AF537" s="27">
        <v>431000</v>
      </c>
      <c r="AG537" s="27">
        <v>495000</v>
      </c>
      <c r="AH537" s="27">
        <v>357000</v>
      </c>
      <c r="AI537" s="27">
        <v>463000</v>
      </c>
      <c r="AJ537" s="2">
        <f t="shared" si="219"/>
        <v>436500</v>
      </c>
      <c r="AK537" s="2">
        <f t="shared" si="220"/>
        <v>59090.326337452789</v>
      </c>
      <c r="AL537" s="2">
        <f t="shared" si="221"/>
        <v>4</v>
      </c>
      <c r="AM537" s="2">
        <f t="shared" si="222"/>
        <v>1.7966749525010847E+18</v>
      </c>
      <c r="AN537" s="2">
        <f t="shared" si="223"/>
        <v>3.268417159378617E+17</v>
      </c>
      <c r="AO537" s="2">
        <f t="shared" si="224"/>
        <v>5</v>
      </c>
      <c r="AP537" s="2">
        <f t="shared" si="225"/>
        <v>3.5542122892678911</v>
      </c>
      <c r="AQ537" s="2">
        <f t="shared" si="226"/>
        <v>0.72668684380042159</v>
      </c>
      <c r="AR537" s="3" t="str">
        <f t="shared" si="227"/>
        <v>Nontoxic</v>
      </c>
      <c r="AS537" s="2">
        <f t="shared" si="228"/>
        <v>106.85434516523868</v>
      </c>
      <c r="AT537" s="26" t="s">
        <v>884</v>
      </c>
      <c r="AU537" s="4" t="s">
        <v>666</v>
      </c>
      <c r="AV537" s="2">
        <f t="shared" si="229"/>
        <v>3</v>
      </c>
      <c r="AW537" s="2">
        <f t="shared" si="230"/>
        <v>3</v>
      </c>
      <c r="AX537" s="2">
        <f t="shared" si="231"/>
        <v>3324333333.3333335</v>
      </c>
      <c r="AY537" s="2">
        <f t="shared" si="232"/>
        <v>3491666666.6666665</v>
      </c>
      <c r="AZ537" s="2">
        <f t="shared" si="233"/>
        <v>3408000000</v>
      </c>
      <c r="BA537" s="2">
        <f t="shared" si="234"/>
        <v>1.1666666666666667</v>
      </c>
      <c r="BB537" s="2">
        <f t="shared" si="235"/>
        <v>1.5502835376699814E-3</v>
      </c>
      <c r="BC537" s="2">
        <v>6.6349999999999998</v>
      </c>
      <c r="BD537" s="2" t="str">
        <f t="shared" si="236"/>
        <v>Same Var</v>
      </c>
      <c r="BE537" s="2">
        <f t="shared" si="237"/>
        <v>0.26143253347029749</v>
      </c>
      <c r="BF537" s="2" t="str">
        <f t="shared" si="238"/>
        <v>NS</v>
      </c>
      <c r="BG537" s="2" t="str">
        <f t="shared" si="239"/>
        <v>NS</v>
      </c>
      <c r="BH537" s="2" t="str">
        <f t="shared" si="240"/>
        <v/>
      </c>
      <c r="BI537" s="2" t="str">
        <f t="shared" si="241"/>
        <v/>
      </c>
      <c r="BJ537" s="2" t="str">
        <f t="shared" si="242"/>
        <v/>
      </c>
    </row>
    <row r="538" spans="1:62" x14ac:dyDescent="0.2">
      <c r="A538" s="1" t="s">
        <v>926</v>
      </c>
      <c r="B538" s="27" t="s">
        <v>1045</v>
      </c>
      <c r="C538" s="28">
        <v>38888</v>
      </c>
      <c r="D538" s="7">
        <v>0.65972222222222221</v>
      </c>
      <c r="E538" s="1">
        <v>0.1</v>
      </c>
      <c r="F538" s="1" t="s">
        <v>57</v>
      </c>
      <c r="G538" s="1" t="s">
        <v>1016</v>
      </c>
      <c r="H538" s="27" t="s">
        <v>886</v>
      </c>
      <c r="I538" s="27" t="s">
        <v>887</v>
      </c>
      <c r="J538" s="27" t="s">
        <v>888</v>
      </c>
      <c r="K538" s="2">
        <v>0.75</v>
      </c>
      <c r="L538" s="2">
        <v>0.25</v>
      </c>
      <c r="M538" s="27">
        <v>369000</v>
      </c>
      <c r="N538" s="27">
        <v>352000</v>
      </c>
      <c r="O538" s="27">
        <v>474000</v>
      </c>
      <c r="P538" s="27">
        <v>439000</v>
      </c>
      <c r="Q538" s="29"/>
      <c r="R538" s="29"/>
      <c r="S538" s="29"/>
      <c r="T538" s="29"/>
      <c r="U538" s="29"/>
      <c r="V538" s="29"/>
      <c r="W538" s="29"/>
      <c r="X538" s="29"/>
      <c r="Y538" s="29"/>
      <c r="Z538" s="29"/>
      <c r="AA538" s="29"/>
      <c r="AB538" s="29"/>
      <c r="AC538" s="2">
        <f t="shared" si="216"/>
        <v>408500</v>
      </c>
      <c r="AD538" s="2">
        <f t="shared" si="217"/>
        <v>57657.031950433709</v>
      </c>
      <c r="AE538" s="2">
        <f t="shared" si="218"/>
        <v>4</v>
      </c>
      <c r="AF538" s="27">
        <v>2153000</v>
      </c>
      <c r="AG538" s="27">
        <v>1867000</v>
      </c>
      <c r="AH538" s="27">
        <v>2086000</v>
      </c>
      <c r="AI538" s="27">
        <v>2075000</v>
      </c>
      <c r="AJ538" s="2">
        <f t="shared" si="219"/>
        <v>2045250</v>
      </c>
      <c r="AK538" s="2">
        <f t="shared" si="220"/>
        <v>123731.90103337674</v>
      </c>
      <c r="AL538" s="2">
        <f t="shared" si="221"/>
        <v>4</v>
      </c>
      <c r="AM538" s="2">
        <f t="shared" si="222"/>
        <v>1.8445996003933383E+19</v>
      </c>
      <c r="AN538" s="2">
        <f t="shared" si="223"/>
        <v>4.9558335019621693E+18</v>
      </c>
      <c r="AO538" s="2">
        <f t="shared" si="224"/>
        <v>4</v>
      </c>
      <c r="AP538" s="2">
        <f t="shared" si="225"/>
        <v>26.533395836973302</v>
      </c>
      <c r="AQ538" s="2">
        <f t="shared" si="226"/>
        <v>0.74069708411268287</v>
      </c>
      <c r="AR538" s="3" t="str">
        <f t="shared" si="227"/>
        <v>Nontoxic</v>
      </c>
      <c r="AS538" s="2">
        <f t="shared" si="228"/>
        <v>500.67319461444305</v>
      </c>
      <c r="AT538" s="26" t="s">
        <v>884</v>
      </c>
      <c r="AU538" s="4" t="s">
        <v>666</v>
      </c>
      <c r="AV538" s="2">
        <f t="shared" si="229"/>
        <v>3</v>
      </c>
      <c r="AW538" s="2">
        <f t="shared" si="230"/>
        <v>3</v>
      </c>
      <c r="AX538" s="2">
        <f t="shared" si="231"/>
        <v>3324333333.3333335</v>
      </c>
      <c r="AY538" s="2">
        <f t="shared" si="232"/>
        <v>15309583333.333336</v>
      </c>
      <c r="AZ538" s="2">
        <f t="shared" si="233"/>
        <v>9316958333.333334</v>
      </c>
      <c r="BA538" s="2">
        <f t="shared" si="234"/>
        <v>1.1666666666666667</v>
      </c>
      <c r="BB538" s="2">
        <f t="shared" si="235"/>
        <v>1.3729481639217298</v>
      </c>
      <c r="BC538" s="2">
        <v>6.6349999999999998</v>
      </c>
      <c r="BD538" s="2" t="str">
        <f t="shared" si="236"/>
        <v>Same Var</v>
      </c>
      <c r="BE538" s="2">
        <f t="shared" si="237"/>
        <v>1.726942148044318E-7</v>
      </c>
      <c r="BF538" s="2" t="str">
        <f t="shared" si="238"/>
        <v>NS</v>
      </c>
      <c r="BG538" s="2" t="str">
        <f t="shared" si="239"/>
        <v>NS</v>
      </c>
      <c r="BH538" s="2" t="str">
        <f t="shared" si="240"/>
        <v/>
      </c>
      <c r="BI538" s="2" t="str">
        <f t="shared" si="241"/>
        <v/>
      </c>
      <c r="BJ538" s="2" t="str">
        <f t="shared" si="242"/>
        <v/>
      </c>
    </row>
    <row r="539" spans="1:62" x14ac:dyDescent="0.2">
      <c r="A539" s="1" t="s">
        <v>926</v>
      </c>
      <c r="B539" s="27" t="s">
        <v>1268</v>
      </c>
      <c r="C539" s="28">
        <v>38888</v>
      </c>
      <c r="D539" s="7">
        <v>0.36805555555555558</v>
      </c>
      <c r="E539" s="1">
        <v>0.1</v>
      </c>
      <c r="F539" s="1" t="s">
        <v>57</v>
      </c>
      <c r="G539" s="1" t="s">
        <v>1016</v>
      </c>
      <c r="H539" s="27" t="s">
        <v>886</v>
      </c>
      <c r="I539" s="27" t="s">
        <v>887</v>
      </c>
      <c r="J539" s="27" t="s">
        <v>888</v>
      </c>
      <c r="K539" s="2">
        <v>0.75</v>
      </c>
      <c r="L539" s="2">
        <v>0.25</v>
      </c>
      <c r="M539" s="27">
        <v>369000</v>
      </c>
      <c r="N539" s="27">
        <v>352000</v>
      </c>
      <c r="O539" s="27">
        <v>474000</v>
      </c>
      <c r="P539" s="27">
        <v>439000</v>
      </c>
      <c r="Q539" s="29"/>
      <c r="R539" s="29"/>
      <c r="S539" s="29"/>
      <c r="T539" s="29"/>
      <c r="U539" s="29"/>
      <c r="V539" s="29"/>
      <c r="W539" s="29"/>
      <c r="X539" s="29"/>
      <c r="Y539" s="29"/>
      <c r="Z539" s="29"/>
      <c r="AA539" s="29"/>
      <c r="AB539" s="29"/>
      <c r="AC539" s="2">
        <f t="shared" si="216"/>
        <v>408500</v>
      </c>
      <c r="AD539" s="2">
        <f t="shared" si="217"/>
        <v>57657.031950433709</v>
      </c>
      <c r="AE539" s="2">
        <f t="shared" si="218"/>
        <v>4</v>
      </c>
      <c r="AF539" s="27">
        <v>2279000</v>
      </c>
      <c r="AG539" s="27">
        <v>2724000</v>
      </c>
      <c r="AH539" s="27">
        <v>2363000</v>
      </c>
      <c r="AI539" s="27">
        <v>2682000</v>
      </c>
      <c r="AJ539" s="2">
        <f t="shared" si="219"/>
        <v>2512000</v>
      </c>
      <c r="AK539" s="2">
        <f t="shared" si="220"/>
        <v>223855.60822399188</v>
      </c>
      <c r="AL539" s="2">
        <f t="shared" si="221"/>
        <v>4</v>
      </c>
      <c r="AM539" s="2">
        <f t="shared" si="222"/>
        <v>1.6887828234052193E+20</v>
      </c>
      <c r="AN539" s="2">
        <f t="shared" si="223"/>
        <v>5.2388383222882312E+19</v>
      </c>
      <c r="AO539" s="2">
        <f t="shared" si="224"/>
        <v>3</v>
      </c>
      <c r="AP539" s="2">
        <f t="shared" si="225"/>
        <v>19.348095614715007</v>
      </c>
      <c r="AQ539" s="2">
        <f t="shared" si="226"/>
        <v>0.76489232840434507</v>
      </c>
      <c r="AR539" s="3" t="str">
        <f t="shared" si="227"/>
        <v>Nontoxic</v>
      </c>
      <c r="AS539" s="2">
        <f t="shared" si="228"/>
        <v>614.9326805385557</v>
      </c>
      <c r="AT539" s="26" t="s">
        <v>884</v>
      </c>
      <c r="AU539" s="4" t="s">
        <v>666</v>
      </c>
      <c r="AV539" s="2">
        <f t="shared" si="229"/>
        <v>3</v>
      </c>
      <c r="AW539" s="2">
        <f t="shared" si="230"/>
        <v>3</v>
      </c>
      <c r="AX539" s="2">
        <f t="shared" si="231"/>
        <v>3324333333.3333335</v>
      </c>
      <c r="AY539" s="2">
        <f t="shared" si="232"/>
        <v>50111333333.333336</v>
      </c>
      <c r="AZ539" s="2">
        <f t="shared" si="233"/>
        <v>26717833333.333332</v>
      </c>
      <c r="BA539" s="2">
        <f t="shared" si="234"/>
        <v>1.1666666666666667</v>
      </c>
      <c r="BB539" s="2">
        <f t="shared" si="235"/>
        <v>3.741804425865999</v>
      </c>
      <c r="BC539" s="2">
        <v>6.6349999999999998</v>
      </c>
      <c r="BD539" s="2" t="str">
        <f t="shared" si="236"/>
        <v>Same Var</v>
      </c>
      <c r="BE539" s="2">
        <f t="shared" si="237"/>
        <v>8.8605595353844377E-7</v>
      </c>
      <c r="BF539" s="2" t="str">
        <f t="shared" si="238"/>
        <v>NS</v>
      </c>
      <c r="BG539" s="2" t="str">
        <f t="shared" si="239"/>
        <v>NS</v>
      </c>
      <c r="BH539" s="2" t="str">
        <f t="shared" si="240"/>
        <v/>
      </c>
      <c r="BI539" s="2" t="str">
        <f t="shared" si="241"/>
        <v/>
      </c>
      <c r="BJ539" s="2" t="str">
        <f t="shared" si="242"/>
        <v/>
      </c>
    </row>
    <row r="540" spans="1:62" x14ac:dyDescent="0.2">
      <c r="A540" s="1" t="s">
        <v>142</v>
      </c>
      <c r="B540" s="27" t="s">
        <v>1249</v>
      </c>
      <c r="C540" s="28">
        <v>38580</v>
      </c>
      <c r="D540" s="7">
        <v>0.46458333333333335</v>
      </c>
      <c r="E540" s="1">
        <v>0.1</v>
      </c>
      <c r="F540" s="1" t="s">
        <v>57</v>
      </c>
      <c r="G540" s="1" t="s">
        <v>1259</v>
      </c>
      <c r="H540" s="27" t="s">
        <v>886</v>
      </c>
      <c r="I540" s="27" t="s">
        <v>887</v>
      </c>
      <c r="J540" s="27" t="s">
        <v>888</v>
      </c>
      <c r="K540" s="2">
        <v>0.75</v>
      </c>
      <c r="L540" s="2">
        <v>0.25</v>
      </c>
      <c r="M540" s="27">
        <v>1750000</v>
      </c>
      <c r="N540" s="27">
        <v>1750000</v>
      </c>
      <c r="O540" s="27">
        <v>1850000</v>
      </c>
      <c r="P540" s="29"/>
      <c r="Q540" s="29"/>
      <c r="R540" s="29"/>
      <c r="S540" s="29"/>
      <c r="T540" s="29"/>
      <c r="U540" s="29"/>
      <c r="V540" s="29"/>
      <c r="W540" s="29"/>
      <c r="X540" s="29"/>
      <c r="Y540" s="29"/>
      <c r="Z540" s="29"/>
      <c r="AA540" s="29"/>
      <c r="AB540" s="29"/>
      <c r="AC540" s="2">
        <f t="shared" si="216"/>
        <v>1783333.3333333333</v>
      </c>
      <c r="AD540" s="2">
        <f t="shared" si="217"/>
        <v>57735.026918962576</v>
      </c>
      <c r="AE540" s="2">
        <f t="shared" si="218"/>
        <v>3</v>
      </c>
      <c r="AF540" s="27">
        <v>2210000</v>
      </c>
      <c r="AG540" s="27">
        <v>2330000</v>
      </c>
      <c r="AH540" s="27">
        <v>2270000</v>
      </c>
      <c r="AI540" s="29"/>
      <c r="AJ540" s="2">
        <f t="shared" si="219"/>
        <v>2270000</v>
      </c>
      <c r="AK540" s="2">
        <f t="shared" si="220"/>
        <v>60000</v>
      </c>
      <c r="AL540" s="2">
        <f t="shared" si="221"/>
        <v>3</v>
      </c>
      <c r="AM540" s="2">
        <f t="shared" si="222"/>
        <v>3.330625E+18</v>
      </c>
      <c r="AN540" s="2">
        <f t="shared" si="223"/>
        <v>9.153125E+17</v>
      </c>
      <c r="AO540" s="2">
        <f t="shared" si="224"/>
        <v>4</v>
      </c>
      <c r="AP540" s="2">
        <f t="shared" si="225"/>
        <v>21.828173952078348</v>
      </c>
      <c r="AQ540" s="2">
        <f t="shared" si="226"/>
        <v>0.74069708411268287</v>
      </c>
      <c r="AR540" s="3" t="str">
        <f t="shared" si="227"/>
        <v>Nontoxic</v>
      </c>
      <c r="AS540" s="2">
        <f t="shared" si="228"/>
        <v>127.28971962616824</v>
      </c>
      <c r="AT540" s="26" t="s">
        <v>884</v>
      </c>
      <c r="AU540" s="4" t="s">
        <v>666</v>
      </c>
      <c r="AV540" s="2">
        <f t="shared" si="229"/>
        <v>2</v>
      </c>
      <c r="AW540" s="2">
        <f t="shared" si="230"/>
        <v>2</v>
      </c>
      <c r="AX540" s="2">
        <f t="shared" si="231"/>
        <v>3333333333.3333335</v>
      </c>
      <c r="AY540" s="2">
        <f t="shared" si="232"/>
        <v>3600000000</v>
      </c>
      <c r="AZ540" s="2">
        <f t="shared" si="233"/>
        <v>3466666666.666667</v>
      </c>
      <c r="BA540" s="2">
        <f t="shared" si="234"/>
        <v>1.25</v>
      </c>
      <c r="BB540" s="2">
        <f t="shared" si="235"/>
        <v>2.3686162726903603E-3</v>
      </c>
      <c r="BC540" s="2">
        <v>6.6349999999999998</v>
      </c>
      <c r="BD540" s="2" t="str">
        <f t="shared" si="236"/>
        <v>Same Var</v>
      </c>
      <c r="BE540" s="2">
        <f t="shared" si="237"/>
        <v>2.6797833498454552E-4</v>
      </c>
      <c r="BF540" s="2" t="str">
        <f t="shared" si="238"/>
        <v>NS</v>
      </c>
      <c r="BG540" s="2" t="str">
        <f t="shared" si="239"/>
        <v>NS</v>
      </c>
      <c r="BH540" s="2" t="str">
        <f t="shared" si="240"/>
        <v/>
      </c>
      <c r="BI540" s="2" t="str">
        <f t="shared" si="241"/>
        <v/>
      </c>
      <c r="BJ540" s="2" t="str">
        <f t="shared" si="242"/>
        <v/>
      </c>
    </row>
    <row r="541" spans="1:62" x14ac:dyDescent="0.2">
      <c r="A541" s="1" t="s">
        <v>142</v>
      </c>
      <c r="B541" s="27" t="s">
        <v>1266</v>
      </c>
      <c r="C541" s="28">
        <v>38580</v>
      </c>
      <c r="D541" s="7">
        <v>0.51041666666666663</v>
      </c>
      <c r="E541" s="1">
        <v>0.1</v>
      </c>
      <c r="F541" s="1" t="s">
        <v>57</v>
      </c>
      <c r="G541" s="1" t="s">
        <v>1259</v>
      </c>
      <c r="H541" s="27" t="s">
        <v>886</v>
      </c>
      <c r="I541" s="27" t="s">
        <v>887</v>
      </c>
      <c r="J541" s="27" t="s">
        <v>888</v>
      </c>
      <c r="K541" s="2">
        <v>0.75</v>
      </c>
      <c r="L541" s="2">
        <v>0.25</v>
      </c>
      <c r="M541" s="27">
        <v>1750000</v>
      </c>
      <c r="N541" s="27">
        <v>1750000</v>
      </c>
      <c r="O541" s="27">
        <v>1850000</v>
      </c>
      <c r="P541" s="29"/>
      <c r="Q541" s="29"/>
      <c r="R541" s="29"/>
      <c r="S541" s="29"/>
      <c r="T541" s="29"/>
      <c r="U541" s="29"/>
      <c r="V541" s="29"/>
      <c r="W541" s="29"/>
      <c r="X541" s="29"/>
      <c r="Y541" s="29"/>
      <c r="Z541" s="29"/>
      <c r="AA541" s="29"/>
      <c r="AB541" s="29"/>
      <c r="AC541" s="2">
        <f t="shared" si="216"/>
        <v>1783333.3333333333</v>
      </c>
      <c r="AD541" s="2">
        <f t="shared" si="217"/>
        <v>57735.026918962576</v>
      </c>
      <c r="AE541" s="2">
        <f t="shared" si="218"/>
        <v>3</v>
      </c>
      <c r="AF541" s="27">
        <v>1380000</v>
      </c>
      <c r="AG541" s="27">
        <v>1410000</v>
      </c>
      <c r="AH541" s="27">
        <v>1360000</v>
      </c>
      <c r="AI541" s="29"/>
      <c r="AJ541" s="2">
        <f t="shared" si="219"/>
        <v>1383333.3333333333</v>
      </c>
      <c r="AK541" s="2">
        <f t="shared" si="220"/>
        <v>25166.11478423583</v>
      </c>
      <c r="AL541" s="2">
        <f t="shared" si="221"/>
        <v>3</v>
      </c>
      <c r="AM541" s="2">
        <f t="shared" si="222"/>
        <v>6.9908179012345664E+17</v>
      </c>
      <c r="AN541" s="2">
        <f t="shared" si="223"/>
        <v>2.1759645061728394E+17</v>
      </c>
      <c r="AO541" s="2">
        <f t="shared" si="224"/>
        <v>3</v>
      </c>
      <c r="AP541" s="2">
        <f t="shared" si="225"/>
        <v>1.5850736486866435</v>
      </c>
      <c r="AQ541" s="2">
        <f t="shared" si="226"/>
        <v>0.76489232840434507</v>
      </c>
      <c r="AR541" s="3" t="str">
        <f t="shared" si="227"/>
        <v>Nontoxic</v>
      </c>
      <c r="AS541" s="2">
        <f t="shared" si="228"/>
        <v>77.570093457943926</v>
      </c>
      <c r="AT541" s="4" t="s">
        <v>664</v>
      </c>
      <c r="AU541" s="4" t="s">
        <v>667</v>
      </c>
      <c r="AV541" s="2">
        <f t="shared" si="229"/>
        <v>2</v>
      </c>
      <c r="AW541" s="2">
        <f t="shared" si="230"/>
        <v>2</v>
      </c>
      <c r="AX541" s="2">
        <f t="shared" si="231"/>
        <v>3333333333.3333335</v>
      </c>
      <c r="AY541" s="2">
        <f t="shared" si="232"/>
        <v>633333333.33333325</v>
      </c>
      <c r="AZ541" s="2">
        <f t="shared" si="233"/>
        <v>1983333333.3333335</v>
      </c>
      <c r="BA541" s="2">
        <f t="shared" si="234"/>
        <v>1.25</v>
      </c>
      <c r="BB541" s="2">
        <f t="shared" si="235"/>
        <v>0.995749535917821</v>
      </c>
      <c r="BC541" s="2">
        <v>6.6349999999999998</v>
      </c>
      <c r="BD541" s="2" t="str">
        <f t="shared" si="236"/>
        <v>Same Var</v>
      </c>
      <c r="BE541" s="2">
        <f t="shared" si="237"/>
        <v>1.9405943355418556E-4</v>
      </c>
      <c r="BF541" s="2" t="str">
        <f t="shared" si="238"/>
        <v>Sig</v>
      </c>
      <c r="BG541" s="2" t="str">
        <f t="shared" si="239"/>
        <v>Sig</v>
      </c>
      <c r="BH541" s="2" t="str">
        <f t="shared" si="240"/>
        <v>Wilcoxon</v>
      </c>
      <c r="BI541" s="2" t="str">
        <f t="shared" si="241"/>
        <v/>
      </c>
      <c r="BJ541" s="2" t="str">
        <f t="shared" si="242"/>
        <v>NOECToxicLess25</v>
      </c>
    </row>
    <row r="542" spans="1:62" x14ac:dyDescent="0.2">
      <c r="A542" s="1" t="s">
        <v>926</v>
      </c>
      <c r="B542" s="27" t="s">
        <v>1081</v>
      </c>
      <c r="C542" s="28">
        <v>38937</v>
      </c>
      <c r="D542" s="7">
        <v>0.58333333333333337</v>
      </c>
      <c r="E542" s="1">
        <v>0.1</v>
      </c>
      <c r="F542" s="1" t="s">
        <v>57</v>
      </c>
      <c r="G542" s="1" t="s">
        <v>1085</v>
      </c>
      <c r="H542" s="27" t="s">
        <v>886</v>
      </c>
      <c r="I542" s="27" t="s">
        <v>887</v>
      </c>
      <c r="J542" s="27" t="s">
        <v>888</v>
      </c>
      <c r="K542" s="2">
        <v>0.75</v>
      </c>
      <c r="L542" s="2">
        <v>0.25</v>
      </c>
      <c r="M542" s="27">
        <v>295000</v>
      </c>
      <c r="N542" s="27">
        <v>412000</v>
      </c>
      <c r="O542" s="27">
        <v>284000</v>
      </c>
      <c r="P542" s="27">
        <v>341000</v>
      </c>
      <c r="Q542" s="29"/>
      <c r="R542" s="29"/>
      <c r="S542" s="29"/>
      <c r="T542" s="29"/>
      <c r="U542" s="29"/>
      <c r="V542" s="29"/>
      <c r="W542" s="29"/>
      <c r="X542" s="29"/>
      <c r="Y542" s="29"/>
      <c r="Z542" s="29"/>
      <c r="AA542" s="29"/>
      <c r="AB542" s="29"/>
      <c r="AC542" s="2">
        <f t="shared" si="216"/>
        <v>333000</v>
      </c>
      <c r="AD542" s="2">
        <f t="shared" si="217"/>
        <v>58166.42788871716</v>
      </c>
      <c r="AE542" s="2">
        <f t="shared" si="218"/>
        <v>4</v>
      </c>
      <c r="AF542" s="27">
        <v>1546000</v>
      </c>
      <c r="AG542" s="27">
        <v>1444000</v>
      </c>
      <c r="AH542" s="27">
        <v>1668000</v>
      </c>
      <c r="AI542" s="27">
        <v>1422000</v>
      </c>
      <c r="AJ542" s="2">
        <f t="shared" si="219"/>
        <v>1520000</v>
      </c>
      <c r="AK542" s="2">
        <f t="shared" si="220"/>
        <v>112487.0362901136</v>
      </c>
      <c r="AL542" s="2">
        <f t="shared" si="221"/>
        <v>4</v>
      </c>
      <c r="AM542" s="2">
        <f t="shared" si="222"/>
        <v>1.3243154950629341E+19</v>
      </c>
      <c r="AN542" s="2">
        <f t="shared" si="223"/>
        <v>3.4110151918764467E+18</v>
      </c>
      <c r="AO542" s="2">
        <f t="shared" si="224"/>
        <v>4</v>
      </c>
      <c r="AP542" s="2">
        <f t="shared" si="225"/>
        <v>21.056749880230772</v>
      </c>
      <c r="AQ542" s="2">
        <f t="shared" si="226"/>
        <v>0.74069708411268287</v>
      </c>
      <c r="AR542" s="3" t="str">
        <f t="shared" si="227"/>
        <v>Nontoxic</v>
      </c>
      <c r="AS542" s="2">
        <f t="shared" si="228"/>
        <v>456.45645645645646</v>
      </c>
      <c r="AT542" s="26" t="s">
        <v>884</v>
      </c>
      <c r="AU542" s="4" t="s">
        <v>666</v>
      </c>
      <c r="AV542" s="2">
        <f t="shared" si="229"/>
        <v>3</v>
      </c>
      <c r="AW542" s="2">
        <f t="shared" si="230"/>
        <v>3</v>
      </c>
      <c r="AX542" s="2">
        <f t="shared" si="231"/>
        <v>3383333333.3333335</v>
      </c>
      <c r="AY542" s="2">
        <f t="shared" si="232"/>
        <v>12653333333.333334</v>
      </c>
      <c r="AZ542" s="2">
        <f t="shared" si="233"/>
        <v>8018333333.333333</v>
      </c>
      <c r="BA542" s="2">
        <f t="shared" si="234"/>
        <v>1.1666666666666667</v>
      </c>
      <c r="BB542" s="2">
        <f t="shared" si="235"/>
        <v>1.0457461827599233</v>
      </c>
      <c r="BC542" s="2">
        <v>6.6349999999999998</v>
      </c>
      <c r="BD542" s="2" t="str">
        <f t="shared" si="236"/>
        <v>Same Var</v>
      </c>
      <c r="BE542" s="2">
        <f t="shared" si="237"/>
        <v>7.4375284173584527E-7</v>
      </c>
      <c r="BF542" s="2" t="str">
        <f t="shared" si="238"/>
        <v>NS</v>
      </c>
      <c r="BG542" s="2" t="str">
        <f t="shared" si="239"/>
        <v>NS</v>
      </c>
      <c r="BH542" s="2" t="str">
        <f t="shared" si="240"/>
        <v/>
      </c>
      <c r="BI542" s="2" t="str">
        <f t="shared" si="241"/>
        <v/>
      </c>
      <c r="BJ542" s="2" t="str">
        <f t="shared" si="242"/>
        <v/>
      </c>
    </row>
    <row r="543" spans="1:62" x14ac:dyDescent="0.2">
      <c r="A543" s="1" t="s">
        <v>926</v>
      </c>
      <c r="B543" s="27" t="s">
        <v>1157</v>
      </c>
      <c r="C543" s="28">
        <v>38937</v>
      </c>
      <c r="D543" s="7">
        <v>0.66319444444444442</v>
      </c>
      <c r="E543" s="1">
        <v>0.1</v>
      </c>
      <c r="F543" s="1" t="s">
        <v>57</v>
      </c>
      <c r="G543" s="1" t="s">
        <v>1085</v>
      </c>
      <c r="H543" s="27" t="s">
        <v>886</v>
      </c>
      <c r="I543" s="27" t="s">
        <v>887</v>
      </c>
      <c r="J543" s="27" t="s">
        <v>888</v>
      </c>
      <c r="K543" s="2">
        <v>0.75</v>
      </c>
      <c r="L543" s="2">
        <v>0.25</v>
      </c>
      <c r="M543" s="27">
        <v>295000</v>
      </c>
      <c r="N543" s="27">
        <v>412000</v>
      </c>
      <c r="O543" s="27">
        <v>284000</v>
      </c>
      <c r="P543" s="27">
        <v>341000</v>
      </c>
      <c r="Q543" s="29"/>
      <c r="R543" s="29"/>
      <c r="S543" s="29"/>
      <c r="T543" s="29"/>
      <c r="U543" s="29"/>
      <c r="V543" s="29"/>
      <c r="W543" s="29"/>
      <c r="X543" s="29"/>
      <c r="Y543" s="29"/>
      <c r="Z543" s="29"/>
      <c r="AA543" s="29"/>
      <c r="AB543" s="29"/>
      <c r="AC543" s="2">
        <f t="shared" si="216"/>
        <v>333000</v>
      </c>
      <c r="AD543" s="2">
        <f t="shared" si="217"/>
        <v>58166.42788871716</v>
      </c>
      <c r="AE543" s="2">
        <f t="shared" si="218"/>
        <v>4</v>
      </c>
      <c r="AF543" s="27">
        <v>1697000</v>
      </c>
      <c r="AG543" s="27">
        <v>1843000</v>
      </c>
      <c r="AH543" s="27">
        <v>1586000</v>
      </c>
      <c r="AI543" s="27">
        <v>1604000</v>
      </c>
      <c r="AJ543" s="2">
        <f t="shared" si="219"/>
        <v>1682500</v>
      </c>
      <c r="AK543" s="2">
        <f t="shared" si="220"/>
        <v>117537.2281449584</v>
      </c>
      <c r="AL543" s="2">
        <f t="shared" si="221"/>
        <v>4</v>
      </c>
      <c r="AM543" s="2">
        <f t="shared" si="222"/>
        <v>1.5441215844726563E+19</v>
      </c>
      <c r="AN543" s="2">
        <f t="shared" si="223"/>
        <v>4.0515856201171871E+18</v>
      </c>
      <c r="AO543" s="2">
        <f t="shared" si="224"/>
        <v>4</v>
      </c>
      <c r="AP543" s="2">
        <f t="shared" si="225"/>
        <v>22.855990332672963</v>
      </c>
      <c r="AQ543" s="2">
        <f t="shared" si="226"/>
        <v>0.74069708411268287</v>
      </c>
      <c r="AR543" s="3" t="str">
        <f t="shared" si="227"/>
        <v>Nontoxic</v>
      </c>
      <c r="AS543" s="2">
        <f t="shared" si="228"/>
        <v>505.25525525525524</v>
      </c>
      <c r="AT543" s="26" t="s">
        <v>884</v>
      </c>
      <c r="AU543" s="4" t="s">
        <v>666</v>
      </c>
      <c r="AV543" s="2">
        <f t="shared" si="229"/>
        <v>3</v>
      </c>
      <c r="AW543" s="2">
        <f t="shared" si="230"/>
        <v>3</v>
      </c>
      <c r="AX543" s="2">
        <f t="shared" si="231"/>
        <v>3383333333.3333335</v>
      </c>
      <c r="AY543" s="2">
        <f t="shared" si="232"/>
        <v>13815000000</v>
      </c>
      <c r="AZ543" s="2">
        <f t="shared" si="233"/>
        <v>8599166666.666666</v>
      </c>
      <c r="BA543" s="2">
        <f t="shared" si="234"/>
        <v>1.1666666666666667</v>
      </c>
      <c r="BB543" s="2">
        <f t="shared" si="235"/>
        <v>1.1795508603878651</v>
      </c>
      <c r="BC543" s="2">
        <v>6.6349999999999998</v>
      </c>
      <c r="BD543" s="2" t="str">
        <f t="shared" si="236"/>
        <v>Same Var</v>
      </c>
      <c r="BE543" s="2">
        <f t="shared" si="237"/>
        <v>4.2803279998245932E-7</v>
      </c>
      <c r="BF543" s="2" t="str">
        <f t="shared" si="238"/>
        <v>NS</v>
      </c>
      <c r="BG543" s="2" t="str">
        <f t="shared" si="239"/>
        <v>NS</v>
      </c>
      <c r="BH543" s="2" t="str">
        <f t="shared" si="240"/>
        <v/>
      </c>
      <c r="BI543" s="2" t="str">
        <f t="shared" si="241"/>
        <v/>
      </c>
      <c r="BJ543" s="2" t="str">
        <f t="shared" si="242"/>
        <v/>
      </c>
    </row>
    <row r="544" spans="1:62" x14ac:dyDescent="0.2">
      <c r="A544" s="1" t="s">
        <v>926</v>
      </c>
      <c r="B544" s="27" t="s">
        <v>1163</v>
      </c>
      <c r="C544" s="28">
        <v>38937</v>
      </c>
      <c r="D544" s="7">
        <v>0.71875</v>
      </c>
      <c r="E544" s="1">
        <v>0.1</v>
      </c>
      <c r="F544" s="1" t="s">
        <v>57</v>
      </c>
      <c r="G544" s="1" t="s">
        <v>1085</v>
      </c>
      <c r="H544" s="27" t="s">
        <v>886</v>
      </c>
      <c r="I544" s="27" t="s">
        <v>887</v>
      </c>
      <c r="J544" s="27" t="s">
        <v>888</v>
      </c>
      <c r="K544" s="2">
        <v>0.75</v>
      </c>
      <c r="L544" s="2">
        <v>0.25</v>
      </c>
      <c r="M544" s="27">
        <v>295000</v>
      </c>
      <c r="N544" s="27">
        <v>412000</v>
      </c>
      <c r="O544" s="27">
        <v>284000</v>
      </c>
      <c r="P544" s="27">
        <v>341000</v>
      </c>
      <c r="Q544" s="29"/>
      <c r="R544" s="29"/>
      <c r="S544" s="29"/>
      <c r="T544" s="29"/>
      <c r="U544" s="29"/>
      <c r="V544" s="29"/>
      <c r="W544" s="29"/>
      <c r="X544" s="29"/>
      <c r="Y544" s="29"/>
      <c r="Z544" s="29"/>
      <c r="AA544" s="29"/>
      <c r="AB544" s="29"/>
      <c r="AC544" s="2">
        <f t="shared" si="216"/>
        <v>333000</v>
      </c>
      <c r="AD544" s="2">
        <f t="shared" si="217"/>
        <v>58166.42788871716</v>
      </c>
      <c r="AE544" s="2">
        <f t="shared" si="218"/>
        <v>4</v>
      </c>
      <c r="AF544" s="27">
        <v>1440000</v>
      </c>
      <c r="AG544" s="27">
        <v>1245000</v>
      </c>
      <c r="AH544" s="27">
        <v>1468000</v>
      </c>
      <c r="AI544" s="27">
        <v>1295000</v>
      </c>
      <c r="AJ544" s="2">
        <f t="shared" si="219"/>
        <v>1362000</v>
      </c>
      <c r="AK544" s="2">
        <f t="shared" si="220"/>
        <v>108778.06151364652</v>
      </c>
      <c r="AL544" s="2">
        <f t="shared" si="221"/>
        <v>4</v>
      </c>
      <c r="AM544" s="2">
        <f t="shared" si="222"/>
        <v>1.179199829437934E+19</v>
      </c>
      <c r="AN544" s="2">
        <f t="shared" si="223"/>
        <v>2.9923726085431127E+18</v>
      </c>
      <c r="AO544" s="2">
        <f t="shared" si="224"/>
        <v>4</v>
      </c>
      <c r="AP544" s="2">
        <f t="shared" si="225"/>
        <v>18.98040882054659</v>
      </c>
      <c r="AQ544" s="2">
        <f t="shared" si="226"/>
        <v>0.74069708411268287</v>
      </c>
      <c r="AR544" s="3" t="str">
        <f t="shared" si="227"/>
        <v>Nontoxic</v>
      </c>
      <c r="AS544" s="2">
        <f t="shared" si="228"/>
        <v>409.00900900900899</v>
      </c>
      <c r="AT544" s="26" t="s">
        <v>884</v>
      </c>
      <c r="AU544" s="4" t="s">
        <v>666</v>
      </c>
      <c r="AV544" s="2">
        <f t="shared" si="229"/>
        <v>3</v>
      </c>
      <c r="AW544" s="2">
        <f t="shared" si="230"/>
        <v>3</v>
      </c>
      <c r="AX544" s="2">
        <f t="shared" si="231"/>
        <v>3383333333.3333335</v>
      </c>
      <c r="AY544" s="2">
        <f t="shared" si="232"/>
        <v>11832666666.666666</v>
      </c>
      <c r="AZ544" s="2">
        <f t="shared" si="233"/>
        <v>7608000000</v>
      </c>
      <c r="BA544" s="2">
        <f t="shared" si="234"/>
        <v>1.1666666666666667</v>
      </c>
      <c r="BB544" s="2">
        <f t="shared" si="235"/>
        <v>0.94802185406170525</v>
      </c>
      <c r="BC544" s="2">
        <v>6.6349999999999998</v>
      </c>
      <c r="BD544" s="2" t="str">
        <f t="shared" si="236"/>
        <v>Same Var</v>
      </c>
      <c r="BE544" s="2">
        <f t="shared" si="237"/>
        <v>1.4797342897009502E-6</v>
      </c>
      <c r="BF544" s="2" t="str">
        <f t="shared" si="238"/>
        <v>NS</v>
      </c>
      <c r="BG544" s="2" t="str">
        <f t="shared" si="239"/>
        <v>NS</v>
      </c>
      <c r="BH544" s="2" t="str">
        <f t="shared" si="240"/>
        <v/>
      </c>
      <c r="BI544" s="2" t="str">
        <f t="shared" si="241"/>
        <v/>
      </c>
      <c r="BJ544" s="2" t="str">
        <f t="shared" si="242"/>
        <v/>
      </c>
    </row>
    <row r="545" spans="1:62" x14ac:dyDescent="0.2">
      <c r="A545" s="1" t="s">
        <v>926</v>
      </c>
      <c r="B545" s="27" t="s">
        <v>1031</v>
      </c>
      <c r="C545" s="28">
        <v>39329</v>
      </c>
      <c r="D545" s="7">
        <v>0.4861111111111111</v>
      </c>
      <c r="E545" s="1">
        <v>0.1</v>
      </c>
      <c r="F545" s="1" t="s">
        <v>57</v>
      </c>
      <c r="G545" s="1" t="s">
        <v>1044</v>
      </c>
      <c r="H545" s="27" t="s">
        <v>886</v>
      </c>
      <c r="I545" s="27" t="s">
        <v>887</v>
      </c>
      <c r="J545" s="27" t="s">
        <v>888</v>
      </c>
      <c r="K545" s="2">
        <v>0.75</v>
      </c>
      <c r="L545" s="2">
        <v>0.25</v>
      </c>
      <c r="M545" s="27">
        <v>423110</v>
      </c>
      <c r="N545" s="27">
        <v>410084</v>
      </c>
      <c r="O545" s="27">
        <v>540344</v>
      </c>
      <c r="P545" s="27">
        <v>462188</v>
      </c>
      <c r="Q545" s="29"/>
      <c r="R545" s="29"/>
      <c r="S545" s="29"/>
      <c r="T545" s="29"/>
      <c r="U545" s="29"/>
      <c r="V545" s="29"/>
      <c r="W545" s="29"/>
      <c r="X545" s="29"/>
      <c r="Y545" s="29"/>
      <c r="Z545" s="29"/>
      <c r="AA545" s="29"/>
      <c r="AB545" s="29"/>
      <c r="AC545" s="2">
        <f t="shared" si="216"/>
        <v>458931.5</v>
      </c>
      <c r="AD545" s="2">
        <f t="shared" si="217"/>
        <v>58617</v>
      </c>
      <c r="AE545" s="2">
        <f t="shared" si="218"/>
        <v>4</v>
      </c>
      <c r="AF545" s="27">
        <v>918098</v>
      </c>
      <c r="AG545" s="27">
        <v>709682</v>
      </c>
      <c r="AH545" s="27">
        <v>879020</v>
      </c>
      <c r="AI545" s="27">
        <v>826916</v>
      </c>
      <c r="AJ545" s="2">
        <f t="shared" si="219"/>
        <v>833429</v>
      </c>
      <c r="AK545" s="2">
        <f t="shared" si="220"/>
        <v>90559.589994654903</v>
      </c>
      <c r="AL545" s="2">
        <f t="shared" si="221"/>
        <v>4</v>
      </c>
      <c r="AM545" s="2">
        <f t="shared" si="222"/>
        <v>6.4183216886584351E+18</v>
      </c>
      <c r="AN545" s="2">
        <f t="shared" si="223"/>
        <v>1.4790097072720566E+18</v>
      </c>
      <c r="AO545" s="2">
        <f t="shared" si="224"/>
        <v>4</v>
      </c>
      <c r="AP545" s="2">
        <f t="shared" si="225"/>
        <v>9.7198159925463639</v>
      </c>
      <c r="AQ545" s="2">
        <f t="shared" si="226"/>
        <v>0.74069708411268287</v>
      </c>
      <c r="AR545" s="3" t="str">
        <f t="shared" si="227"/>
        <v>Nontoxic</v>
      </c>
      <c r="AS545" s="2">
        <f t="shared" si="228"/>
        <v>181.602047364367</v>
      </c>
      <c r="AT545" s="26" t="s">
        <v>884</v>
      </c>
      <c r="AU545" s="4" t="s">
        <v>666</v>
      </c>
      <c r="AV545" s="2">
        <f t="shared" si="229"/>
        <v>3</v>
      </c>
      <c r="AW545" s="2">
        <f t="shared" si="230"/>
        <v>3</v>
      </c>
      <c r="AX545" s="2">
        <f t="shared" si="231"/>
        <v>3435952689</v>
      </c>
      <c r="AY545" s="2">
        <f t="shared" si="232"/>
        <v>8201039340.000001</v>
      </c>
      <c r="AZ545" s="2">
        <f t="shared" si="233"/>
        <v>5818496014.5</v>
      </c>
      <c r="BA545" s="2">
        <f t="shared" si="234"/>
        <v>1.1666666666666667</v>
      </c>
      <c r="BB545" s="2">
        <f t="shared" si="235"/>
        <v>0.47193041147975073</v>
      </c>
      <c r="BC545" s="2">
        <v>6.6349999999999998</v>
      </c>
      <c r="BD545" s="2" t="str">
        <f t="shared" si="236"/>
        <v>Same Var</v>
      </c>
      <c r="BE545" s="2">
        <f t="shared" si="237"/>
        <v>2.2130703143921071E-4</v>
      </c>
      <c r="BF545" s="2" t="str">
        <f t="shared" si="238"/>
        <v>NS</v>
      </c>
      <c r="BG545" s="2" t="str">
        <f t="shared" si="239"/>
        <v>NS</v>
      </c>
      <c r="BH545" s="2" t="str">
        <f t="shared" si="240"/>
        <v/>
      </c>
      <c r="BI545" s="2" t="str">
        <f t="shared" si="241"/>
        <v/>
      </c>
      <c r="BJ545" s="2" t="str">
        <f t="shared" si="242"/>
        <v/>
      </c>
    </row>
    <row r="546" spans="1:62" x14ac:dyDescent="0.2">
      <c r="A546" s="1" t="s">
        <v>926</v>
      </c>
      <c r="B546" s="27" t="s">
        <v>1045</v>
      </c>
      <c r="C546" s="28">
        <v>39329</v>
      </c>
      <c r="D546" s="7">
        <v>0.55555555555555558</v>
      </c>
      <c r="E546" s="1">
        <v>0.1</v>
      </c>
      <c r="F546" s="1" t="s">
        <v>57</v>
      </c>
      <c r="G546" s="1" t="s">
        <v>1044</v>
      </c>
      <c r="H546" s="27" t="s">
        <v>886</v>
      </c>
      <c r="I546" s="27" t="s">
        <v>887</v>
      </c>
      <c r="J546" s="27" t="s">
        <v>888</v>
      </c>
      <c r="K546" s="2">
        <v>0.75</v>
      </c>
      <c r="L546" s="2">
        <v>0.25</v>
      </c>
      <c r="M546" s="27">
        <v>423110</v>
      </c>
      <c r="N546" s="27">
        <v>410084</v>
      </c>
      <c r="O546" s="27">
        <v>540344</v>
      </c>
      <c r="P546" s="27">
        <v>462188</v>
      </c>
      <c r="Q546" s="29"/>
      <c r="R546" s="29"/>
      <c r="S546" s="29"/>
      <c r="T546" s="29"/>
      <c r="U546" s="29"/>
      <c r="V546" s="29"/>
      <c r="W546" s="29"/>
      <c r="X546" s="29"/>
      <c r="Y546" s="29"/>
      <c r="Z546" s="29"/>
      <c r="AA546" s="29"/>
      <c r="AB546" s="29"/>
      <c r="AC546" s="2">
        <f t="shared" si="216"/>
        <v>458931.5</v>
      </c>
      <c r="AD546" s="2">
        <f t="shared" si="217"/>
        <v>58617</v>
      </c>
      <c r="AE546" s="2">
        <f t="shared" si="218"/>
        <v>4</v>
      </c>
      <c r="AF546" s="27">
        <v>1087436</v>
      </c>
      <c r="AG546" s="27">
        <v>1009280</v>
      </c>
      <c r="AH546" s="27">
        <v>1256774</v>
      </c>
      <c r="AI546" s="27">
        <v>1282826</v>
      </c>
      <c r="AJ546" s="2">
        <f t="shared" si="219"/>
        <v>1159079</v>
      </c>
      <c r="AK546" s="2">
        <f t="shared" si="220"/>
        <v>132199.46152689125</v>
      </c>
      <c r="AL546" s="2">
        <f t="shared" si="221"/>
        <v>4</v>
      </c>
      <c r="AM546" s="2">
        <f t="shared" si="222"/>
        <v>2.354535150995995E+19</v>
      </c>
      <c r="AN546" s="2">
        <f t="shared" si="223"/>
        <v>6.4410495765285816E+18</v>
      </c>
      <c r="AO546" s="2">
        <f t="shared" si="224"/>
        <v>4</v>
      </c>
      <c r="AP546" s="2">
        <f t="shared" si="225"/>
        <v>11.698160188806909</v>
      </c>
      <c r="AQ546" s="2">
        <f t="shared" si="226"/>
        <v>0.74069708411268287</v>
      </c>
      <c r="AR546" s="3" t="str">
        <f t="shared" si="227"/>
        <v>Nontoxic</v>
      </c>
      <c r="AS546" s="2">
        <f t="shared" si="228"/>
        <v>252.56034942033833</v>
      </c>
      <c r="AT546" s="26" t="s">
        <v>884</v>
      </c>
      <c r="AU546" s="4" t="s">
        <v>666</v>
      </c>
      <c r="AV546" s="2">
        <f t="shared" si="229"/>
        <v>3</v>
      </c>
      <c r="AW546" s="2">
        <f t="shared" si="230"/>
        <v>3</v>
      </c>
      <c r="AX546" s="2">
        <f t="shared" si="231"/>
        <v>3435952689</v>
      </c>
      <c r="AY546" s="2">
        <f t="shared" si="232"/>
        <v>17476697628</v>
      </c>
      <c r="AZ546" s="2">
        <f t="shared" si="233"/>
        <v>10456325158.5</v>
      </c>
      <c r="BA546" s="2">
        <f t="shared" si="234"/>
        <v>1.1666666666666667</v>
      </c>
      <c r="BB546" s="2">
        <f t="shared" si="235"/>
        <v>1.5409323847119203</v>
      </c>
      <c r="BC546" s="2">
        <v>6.6349999999999998</v>
      </c>
      <c r="BD546" s="2" t="str">
        <f t="shared" si="236"/>
        <v>Same Var</v>
      </c>
      <c r="BE546" s="2">
        <f t="shared" si="237"/>
        <v>3.4786935082187525E-5</v>
      </c>
      <c r="BF546" s="2" t="str">
        <f t="shared" si="238"/>
        <v>NS</v>
      </c>
      <c r="BG546" s="2" t="str">
        <f t="shared" si="239"/>
        <v>NS</v>
      </c>
      <c r="BH546" s="2" t="str">
        <f t="shared" si="240"/>
        <v/>
      </c>
      <c r="BI546" s="2" t="str">
        <f t="shared" si="241"/>
        <v/>
      </c>
      <c r="BJ546" s="2" t="str">
        <f t="shared" si="242"/>
        <v/>
      </c>
    </row>
    <row r="547" spans="1:62" x14ac:dyDescent="0.2">
      <c r="A547" s="1" t="s">
        <v>926</v>
      </c>
      <c r="B547" s="27" t="s">
        <v>1047</v>
      </c>
      <c r="C547" s="28">
        <v>39329</v>
      </c>
      <c r="D547" s="7">
        <v>0.36805555555555558</v>
      </c>
      <c r="E547" s="1">
        <v>0.1</v>
      </c>
      <c r="F547" s="1" t="s">
        <v>57</v>
      </c>
      <c r="G547" s="1" t="s">
        <v>1044</v>
      </c>
      <c r="H547" s="27" t="s">
        <v>886</v>
      </c>
      <c r="I547" s="27" t="s">
        <v>887</v>
      </c>
      <c r="J547" s="27" t="s">
        <v>888</v>
      </c>
      <c r="K547" s="2">
        <v>0.75</v>
      </c>
      <c r="L547" s="2">
        <v>0.25</v>
      </c>
      <c r="M547" s="27">
        <v>423110</v>
      </c>
      <c r="N547" s="27">
        <v>410084</v>
      </c>
      <c r="O547" s="27">
        <v>540344</v>
      </c>
      <c r="P547" s="27">
        <v>462188</v>
      </c>
      <c r="Q547" s="29"/>
      <c r="R547" s="29"/>
      <c r="S547" s="29"/>
      <c r="T547" s="29"/>
      <c r="U547" s="29"/>
      <c r="V547" s="29"/>
      <c r="W547" s="29"/>
      <c r="X547" s="29"/>
      <c r="Y547" s="29"/>
      <c r="Z547" s="29"/>
      <c r="AA547" s="29"/>
      <c r="AB547" s="29"/>
      <c r="AC547" s="2">
        <f t="shared" si="216"/>
        <v>458931.5</v>
      </c>
      <c r="AD547" s="2">
        <f t="shared" si="217"/>
        <v>58617</v>
      </c>
      <c r="AE547" s="2">
        <f t="shared" si="218"/>
        <v>4</v>
      </c>
      <c r="AF547" s="27">
        <v>579422</v>
      </c>
      <c r="AG547" s="27">
        <v>501266</v>
      </c>
      <c r="AH547" s="27">
        <v>527318</v>
      </c>
      <c r="AI547" s="27">
        <v>553370</v>
      </c>
      <c r="AJ547" s="2">
        <f t="shared" si="219"/>
        <v>540344</v>
      </c>
      <c r="AK547" s="2">
        <f t="shared" si="220"/>
        <v>33632.987378465208</v>
      </c>
      <c r="AL547" s="2">
        <f t="shared" si="221"/>
        <v>4</v>
      </c>
      <c r="AM547" s="2">
        <f t="shared" si="222"/>
        <v>5.8671817076618714E+17</v>
      </c>
      <c r="AN547" s="2">
        <f t="shared" si="223"/>
        <v>1.044788124695444E+17</v>
      </c>
      <c r="AO547" s="2">
        <f t="shared" si="224"/>
        <v>6</v>
      </c>
      <c r="AP547" s="2">
        <f t="shared" si="225"/>
        <v>7.0871347057521277</v>
      </c>
      <c r="AQ547" s="2">
        <f t="shared" si="226"/>
        <v>0.71755819649141217</v>
      </c>
      <c r="AR547" s="3" t="str">
        <f t="shared" si="227"/>
        <v>Nontoxic</v>
      </c>
      <c r="AS547" s="2">
        <f t="shared" si="228"/>
        <v>117.73957551399283</v>
      </c>
      <c r="AT547" s="26" t="s">
        <v>884</v>
      </c>
      <c r="AU547" s="4" t="s">
        <v>666</v>
      </c>
      <c r="AV547" s="2">
        <f t="shared" si="229"/>
        <v>3</v>
      </c>
      <c r="AW547" s="2">
        <f t="shared" si="230"/>
        <v>3</v>
      </c>
      <c r="AX547" s="2">
        <f t="shared" si="231"/>
        <v>3435952689</v>
      </c>
      <c r="AY547" s="2">
        <f t="shared" si="232"/>
        <v>1131177840</v>
      </c>
      <c r="AZ547" s="2">
        <f t="shared" si="233"/>
        <v>2283565264.5</v>
      </c>
      <c r="BA547" s="2">
        <f t="shared" si="234"/>
        <v>1.1666666666666667</v>
      </c>
      <c r="BB547" s="2">
        <f t="shared" si="235"/>
        <v>0.75579996165685404</v>
      </c>
      <c r="BC547" s="2">
        <v>6.6349999999999998</v>
      </c>
      <c r="BD547" s="2" t="str">
        <f t="shared" si="236"/>
        <v>Same Var</v>
      </c>
      <c r="BE547" s="2">
        <f t="shared" si="237"/>
        <v>2.6310321435271705E-2</v>
      </c>
      <c r="BF547" s="2" t="str">
        <f t="shared" si="238"/>
        <v>NS</v>
      </c>
      <c r="BG547" s="2" t="str">
        <f t="shared" si="239"/>
        <v>NS</v>
      </c>
      <c r="BH547" s="2" t="str">
        <f t="shared" si="240"/>
        <v/>
      </c>
      <c r="BI547" s="2" t="str">
        <f t="shared" si="241"/>
        <v/>
      </c>
      <c r="BJ547" s="2" t="str">
        <f t="shared" si="242"/>
        <v/>
      </c>
    </row>
    <row r="548" spans="1:62" x14ac:dyDescent="0.2">
      <c r="A548" s="1" t="s">
        <v>926</v>
      </c>
      <c r="B548" s="27" t="s">
        <v>1267</v>
      </c>
      <c r="C548" s="28">
        <v>39329</v>
      </c>
      <c r="D548" s="7">
        <v>0.40972222222222221</v>
      </c>
      <c r="E548" s="1">
        <v>0.1</v>
      </c>
      <c r="F548" s="1" t="s">
        <v>57</v>
      </c>
      <c r="G548" s="1" t="s">
        <v>1044</v>
      </c>
      <c r="H548" s="27" t="s">
        <v>886</v>
      </c>
      <c r="I548" s="27" t="s">
        <v>887</v>
      </c>
      <c r="J548" s="27" t="s">
        <v>888</v>
      </c>
      <c r="K548" s="2">
        <v>0.75</v>
      </c>
      <c r="L548" s="2">
        <v>0.25</v>
      </c>
      <c r="M548" s="27">
        <v>423110</v>
      </c>
      <c r="N548" s="27">
        <v>410084</v>
      </c>
      <c r="O548" s="27">
        <v>540344</v>
      </c>
      <c r="P548" s="27">
        <v>462188</v>
      </c>
      <c r="Q548" s="29"/>
      <c r="R548" s="29"/>
      <c r="S548" s="29"/>
      <c r="T548" s="29"/>
      <c r="U548" s="29"/>
      <c r="V548" s="29"/>
      <c r="W548" s="29"/>
      <c r="X548" s="29"/>
      <c r="Y548" s="29"/>
      <c r="Z548" s="29"/>
      <c r="AA548" s="29"/>
      <c r="AB548" s="29"/>
      <c r="AC548" s="2">
        <f t="shared" si="216"/>
        <v>458931.5</v>
      </c>
      <c r="AD548" s="2">
        <f t="shared" si="217"/>
        <v>58617</v>
      </c>
      <c r="AE548" s="2">
        <f t="shared" si="218"/>
        <v>4</v>
      </c>
      <c r="AF548" s="27">
        <v>631526</v>
      </c>
      <c r="AG548" s="27">
        <v>631526</v>
      </c>
      <c r="AH548" s="27">
        <v>748760</v>
      </c>
      <c r="AI548" s="27">
        <v>683630</v>
      </c>
      <c r="AJ548" s="2">
        <f t="shared" si="219"/>
        <v>673860.5</v>
      </c>
      <c r="AK548" s="2">
        <f t="shared" si="220"/>
        <v>55647.096393253079</v>
      </c>
      <c r="AL548" s="2">
        <f t="shared" si="221"/>
        <v>4</v>
      </c>
      <c r="AM548" s="2">
        <f t="shared" si="222"/>
        <v>1.580880441737548E+18</v>
      </c>
      <c r="AN548" s="2">
        <f t="shared" si="223"/>
        <v>2.7759056555708138E+17</v>
      </c>
      <c r="AO548" s="2">
        <f t="shared" si="224"/>
        <v>6</v>
      </c>
      <c r="AP548" s="2">
        <f t="shared" si="225"/>
        <v>9.2970243362271425</v>
      </c>
      <c r="AQ548" s="2">
        <f t="shared" si="226"/>
        <v>0.71755819649141217</v>
      </c>
      <c r="AR548" s="3" t="str">
        <f t="shared" si="227"/>
        <v>Nontoxic</v>
      </c>
      <c r="AS548" s="2">
        <f t="shared" si="228"/>
        <v>146.83247935694106</v>
      </c>
      <c r="AT548" s="26" t="s">
        <v>884</v>
      </c>
      <c r="AU548" s="4" t="s">
        <v>666</v>
      </c>
      <c r="AV548" s="2">
        <f t="shared" si="229"/>
        <v>3</v>
      </c>
      <c r="AW548" s="2">
        <f t="shared" si="230"/>
        <v>3</v>
      </c>
      <c r="AX548" s="2">
        <f t="shared" si="231"/>
        <v>3435952689</v>
      </c>
      <c r="AY548" s="2">
        <f t="shared" si="232"/>
        <v>3096599337</v>
      </c>
      <c r="AZ548" s="2">
        <f t="shared" si="233"/>
        <v>3266276013</v>
      </c>
      <c r="BA548" s="2">
        <f t="shared" si="234"/>
        <v>1.1666666666666667</v>
      </c>
      <c r="BB548" s="2">
        <f t="shared" si="235"/>
        <v>6.9486374225350891E-3</v>
      </c>
      <c r="BC548" s="2">
        <v>6.6349999999999998</v>
      </c>
      <c r="BD548" s="2" t="str">
        <f t="shared" si="236"/>
        <v>Same Var</v>
      </c>
      <c r="BE548" s="2">
        <f t="shared" si="237"/>
        <v>8.9893518254591503E-4</v>
      </c>
      <c r="BF548" s="2" t="str">
        <f t="shared" si="238"/>
        <v>NS</v>
      </c>
      <c r="BG548" s="2" t="str">
        <f t="shared" si="239"/>
        <v>NS</v>
      </c>
      <c r="BH548" s="2" t="str">
        <f t="shared" si="240"/>
        <v/>
      </c>
      <c r="BI548" s="2" t="str">
        <f t="shared" si="241"/>
        <v/>
      </c>
      <c r="BJ548" s="2" t="str">
        <f t="shared" si="242"/>
        <v/>
      </c>
    </row>
    <row r="549" spans="1:62" x14ac:dyDescent="0.2">
      <c r="A549" s="1" t="s">
        <v>142</v>
      </c>
      <c r="B549" s="27" t="s">
        <v>516</v>
      </c>
      <c r="C549" s="28">
        <v>38309</v>
      </c>
      <c r="D549" s="7">
        <v>0.53194444444444444</v>
      </c>
      <c r="E549" s="1">
        <v>0.1</v>
      </c>
      <c r="F549" s="1" t="s">
        <v>57</v>
      </c>
      <c r="G549" s="1" t="s">
        <v>1233</v>
      </c>
      <c r="H549" s="27" t="s">
        <v>886</v>
      </c>
      <c r="I549" s="27" t="s">
        <v>887</v>
      </c>
      <c r="J549" s="27" t="s">
        <v>888</v>
      </c>
      <c r="K549" s="2">
        <v>0.75</v>
      </c>
      <c r="L549" s="2">
        <v>0.25</v>
      </c>
      <c r="M549" s="27">
        <v>1790000</v>
      </c>
      <c r="N549" s="27">
        <v>1810000</v>
      </c>
      <c r="O549" s="27">
        <v>1710000</v>
      </c>
      <c r="P549" s="27">
        <v>1850000</v>
      </c>
      <c r="Q549" s="29"/>
      <c r="R549" s="29"/>
      <c r="S549" s="29"/>
      <c r="T549" s="29"/>
      <c r="U549" s="29"/>
      <c r="V549" s="29"/>
      <c r="W549" s="29"/>
      <c r="X549" s="29"/>
      <c r="Y549" s="29"/>
      <c r="Z549" s="29"/>
      <c r="AA549" s="29"/>
      <c r="AB549" s="29"/>
      <c r="AC549" s="2">
        <f t="shared" si="216"/>
        <v>1790000</v>
      </c>
      <c r="AD549" s="2">
        <f t="shared" si="217"/>
        <v>58878.405775518979</v>
      </c>
      <c r="AE549" s="2">
        <f t="shared" si="218"/>
        <v>4</v>
      </c>
      <c r="AF549" s="27">
        <v>3380000</v>
      </c>
      <c r="AG549" s="27">
        <v>3570000</v>
      </c>
      <c r="AH549" s="27">
        <v>3610000</v>
      </c>
      <c r="AI549" s="27">
        <v>4200000</v>
      </c>
      <c r="AJ549" s="2">
        <f t="shared" si="219"/>
        <v>3690000</v>
      </c>
      <c r="AK549" s="2">
        <f t="shared" si="220"/>
        <v>354494.94589721115</v>
      </c>
      <c r="AL549" s="2">
        <f t="shared" si="221"/>
        <v>4</v>
      </c>
      <c r="AM549" s="2">
        <f t="shared" si="222"/>
        <v>1.0178758506944443E+21</v>
      </c>
      <c r="AN549" s="2">
        <f t="shared" si="223"/>
        <v>3.2908153356481475E+20</v>
      </c>
      <c r="AO549" s="2">
        <f t="shared" si="224"/>
        <v>3</v>
      </c>
      <c r="AP549" s="2">
        <f t="shared" si="225"/>
        <v>13.142618401241153</v>
      </c>
      <c r="AQ549" s="2">
        <f t="shared" si="226"/>
        <v>0.76489232840434507</v>
      </c>
      <c r="AR549" s="3" t="str">
        <f t="shared" si="227"/>
        <v>Nontoxic</v>
      </c>
      <c r="AS549" s="2">
        <f t="shared" si="228"/>
        <v>206.14525139664806</v>
      </c>
      <c r="AT549" s="26" t="s">
        <v>884</v>
      </c>
      <c r="AU549" s="4" t="s">
        <v>666</v>
      </c>
      <c r="AV549" s="2">
        <f t="shared" si="229"/>
        <v>3</v>
      </c>
      <c r="AW549" s="2">
        <f t="shared" si="230"/>
        <v>3</v>
      </c>
      <c r="AX549" s="2">
        <f t="shared" si="231"/>
        <v>3466666666.6666665</v>
      </c>
      <c r="AY549" s="2">
        <f t="shared" si="232"/>
        <v>125666666666.66666</v>
      </c>
      <c r="AZ549" s="2">
        <f t="shared" si="233"/>
        <v>64566666666.666664</v>
      </c>
      <c r="BA549" s="2">
        <f t="shared" si="234"/>
        <v>1.1666666666666667</v>
      </c>
      <c r="BB549" s="2">
        <f t="shared" si="235"/>
        <v>5.8077518071643137</v>
      </c>
      <c r="BC549" s="2">
        <v>6.6349999999999998</v>
      </c>
      <c r="BD549" s="2" t="str">
        <f t="shared" si="236"/>
        <v>Same Var</v>
      </c>
      <c r="BE549" s="2">
        <f t="shared" si="237"/>
        <v>2.1040844511326415E-5</v>
      </c>
      <c r="BF549" s="2" t="str">
        <f t="shared" si="238"/>
        <v>NS</v>
      </c>
      <c r="BG549" s="2" t="str">
        <f t="shared" si="239"/>
        <v>NS</v>
      </c>
      <c r="BH549" s="2" t="str">
        <f t="shared" si="240"/>
        <v/>
      </c>
      <c r="BI549" s="2" t="str">
        <f t="shared" si="241"/>
        <v/>
      </c>
      <c r="BJ549" s="2" t="str">
        <f t="shared" si="242"/>
        <v/>
      </c>
    </row>
    <row r="550" spans="1:62" x14ac:dyDescent="0.2">
      <c r="A550" s="1" t="s">
        <v>142</v>
      </c>
      <c r="B550" s="27" t="s">
        <v>529</v>
      </c>
      <c r="C550" s="28">
        <v>38309</v>
      </c>
      <c r="D550" s="7">
        <v>0.48125000000000001</v>
      </c>
      <c r="E550" s="1">
        <v>0.1</v>
      </c>
      <c r="F550" s="1" t="s">
        <v>57</v>
      </c>
      <c r="G550" s="1" t="s">
        <v>1233</v>
      </c>
      <c r="H550" s="27" t="s">
        <v>886</v>
      </c>
      <c r="I550" s="27" t="s">
        <v>887</v>
      </c>
      <c r="J550" s="27" t="s">
        <v>888</v>
      </c>
      <c r="K550" s="2">
        <v>0.75</v>
      </c>
      <c r="L550" s="2">
        <v>0.25</v>
      </c>
      <c r="M550" s="27">
        <v>1790000</v>
      </c>
      <c r="N550" s="27">
        <v>1810000</v>
      </c>
      <c r="O550" s="27">
        <v>1710000</v>
      </c>
      <c r="P550" s="27">
        <v>1850000</v>
      </c>
      <c r="Q550" s="29"/>
      <c r="R550" s="29"/>
      <c r="S550" s="29"/>
      <c r="T550" s="29"/>
      <c r="U550" s="29"/>
      <c r="V550" s="29"/>
      <c r="W550" s="29"/>
      <c r="X550" s="29"/>
      <c r="Y550" s="29"/>
      <c r="Z550" s="29"/>
      <c r="AA550" s="29"/>
      <c r="AB550" s="29"/>
      <c r="AC550" s="2">
        <f t="shared" si="216"/>
        <v>1790000</v>
      </c>
      <c r="AD550" s="2">
        <f t="shared" si="217"/>
        <v>58878.405775518979</v>
      </c>
      <c r="AE550" s="2">
        <f t="shared" si="218"/>
        <v>4</v>
      </c>
      <c r="AF550" s="27">
        <v>3500000</v>
      </c>
      <c r="AG550" s="27">
        <v>3670000</v>
      </c>
      <c r="AH550" s="27">
        <v>3070000</v>
      </c>
      <c r="AI550" s="27">
        <v>3630000</v>
      </c>
      <c r="AJ550" s="2">
        <f t="shared" si="219"/>
        <v>3467500</v>
      </c>
      <c r="AK550" s="2">
        <f t="shared" si="220"/>
        <v>274757.46880961518</v>
      </c>
      <c r="AL550" s="2">
        <f t="shared" si="221"/>
        <v>4</v>
      </c>
      <c r="AM550" s="2">
        <f t="shared" si="222"/>
        <v>3.7482573350694434E+20</v>
      </c>
      <c r="AN550" s="2">
        <f t="shared" si="223"/>
        <v>1.1880821325231478E+20</v>
      </c>
      <c r="AO550" s="2">
        <f t="shared" si="224"/>
        <v>3</v>
      </c>
      <c r="AP550" s="2">
        <f t="shared" si="225"/>
        <v>15.272199356129304</v>
      </c>
      <c r="AQ550" s="2">
        <f t="shared" si="226"/>
        <v>0.76489232840434507</v>
      </c>
      <c r="AR550" s="3" t="str">
        <f t="shared" si="227"/>
        <v>Nontoxic</v>
      </c>
      <c r="AS550" s="2">
        <f t="shared" si="228"/>
        <v>193.71508379888269</v>
      </c>
      <c r="AT550" s="26" t="s">
        <v>884</v>
      </c>
      <c r="AU550" s="4" t="s">
        <v>666</v>
      </c>
      <c r="AV550" s="2">
        <f t="shared" si="229"/>
        <v>3</v>
      </c>
      <c r="AW550" s="2">
        <f t="shared" si="230"/>
        <v>3</v>
      </c>
      <c r="AX550" s="2">
        <f t="shared" si="231"/>
        <v>3466666666.6666665</v>
      </c>
      <c r="AY550" s="2">
        <f t="shared" si="232"/>
        <v>75491666666.666656</v>
      </c>
      <c r="AZ550" s="2">
        <f t="shared" si="233"/>
        <v>39479166666.666664</v>
      </c>
      <c r="BA550" s="2">
        <f t="shared" si="234"/>
        <v>1.1666666666666667</v>
      </c>
      <c r="BB550" s="2">
        <f t="shared" si="235"/>
        <v>4.5882782250449567</v>
      </c>
      <c r="BC550" s="2">
        <v>6.6349999999999998</v>
      </c>
      <c r="BD550" s="2" t="str">
        <f t="shared" si="236"/>
        <v>Same Var</v>
      </c>
      <c r="BE550" s="2">
        <f t="shared" si="237"/>
        <v>1.0454146554118256E-5</v>
      </c>
      <c r="BF550" s="2" t="str">
        <f t="shared" si="238"/>
        <v>NS</v>
      </c>
      <c r="BG550" s="2" t="str">
        <f t="shared" si="239"/>
        <v>NS</v>
      </c>
      <c r="BH550" s="2" t="str">
        <f t="shared" si="240"/>
        <v/>
      </c>
      <c r="BI550" s="2" t="str">
        <f t="shared" si="241"/>
        <v/>
      </c>
      <c r="BJ550" s="2" t="str">
        <f t="shared" si="242"/>
        <v/>
      </c>
    </row>
    <row r="551" spans="1:62" x14ac:dyDescent="0.2">
      <c r="A551" s="1" t="s">
        <v>926</v>
      </c>
      <c r="B551" s="27" t="s">
        <v>988</v>
      </c>
      <c r="C551" s="28">
        <v>38888</v>
      </c>
      <c r="D551" s="7">
        <v>0.52777777777777779</v>
      </c>
      <c r="E551" s="1">
        <v>0.1</v>
      </c>
      <c r="F551" s="1" t="s">
        <v>57</v>
      </c>
      <c r="G551" s="1" t="s">
        <v>992</v>
      </c>
      <c r="H551" s="27" t="s">
        <v>886</v>
      </c>
      <c r="I551" s="27" t="s">
        <v>887</v>
      </c>
      <c r="J551" s="27" t="s">
        <v>888</v>
      </c>
      <c r="K551" s="2">
        <v>0.75</v>
      </c>
      <c r="L551" s="2">
        <v>0.25</v>
      </c>
      <c r="M551" s="27">
        <v>679000</v>
      </c>
      <c r="N551" s="27">
        <v>668000</v>
      </c>
      <c r="O551" s="27">
        <v>711000</v>
      </c>
      <c r="P551" s="27">
        <v>800000</v>
      </c>
      <c r="Q551" s="29"/>
      <c r="R551" s="29"/>
      <c r="S551" s="29"/>
      <c r="T551" s="29"/>
      <c r="U551" s="29"/>
      <c r="V551" s="29"/>
      <c r="W551" s="29"/>
      <c r="X551" s="29"/>
      <c r="Y551" s="29"/>
      <c r="Z551" s="29"/>
      <c r="AA551" s="29"/>
      <c r="AB551" s="29"/>
      <c r="AC551" s="2">
        <f t="shared" si="216"/>
        <v>714500</v>
      </c>
      <c r="AD551" s="2">
        <f t="shared" si="217"/>
        <v>59847.027216618422</v>
      </c>
      <c r="AE551" s="2">
        <f t="shared" si="218"/>
        <v>4</v>
      </c>
      <c r="AF551" s="27">
        <v>2140000</v>
      </c>
      <c r="AG551" s="27">
        <v>2140000</v>
      </c>
      <c r="AH551" s="27">
        <v>1928000</v>
      </c>
      <c r="AI551" s="27">
        <v>2343000</v>
      </c>
      <c r="AJ551" s="2">
        <f t="shared" si="219"/>
        <v>2137750</v>
      </c>
      <c r="AK551" s="2">
        <f t="shared" si="220"/>
        <v>169442.95992063722</v>
      </c>
      <c r="AL551" s="2">
        <f t="shared" si="221"/>
        <v>4</v>
      </c>
      <c r="AM551" s="2">
        <f t="shared" si="222"/>
        <v>5.9003921962917773E+19</v>
      </c>
      <c r="AN551" s="2">
        <f t="shared" si="223"/>
        <v>1.7257827115894465E+19</v>
      </c>
      <c r="AO551" s="2">
        <f t="shared" si="224"/>
        <v>3</v>
      </c>
      <c r="AP551" s="2">
        <f t="shared" si="225"/>
        <v>18.277146946645676</v>
      </c>
      <c r="AQ551" s="2">
        <f t="shared" si="226"/>
        <v>0.76489232840434507</v>
      </c>
      <c r="AR551" s="3" t="str">
        <f t="shared" si="227"/>
        <v>Nontoxic</v>
      </c>
      <c r="AS551" s="2">
        <f t="shared" si="228"/>
        <v>299.19524142757172</v>
      </c>
      <c r="AT551" s="26" t="s">
        <v>884</v>
      </c>
      <c r="AU551" s="4" t="s">
        <v>666</v>
      </c>
      <c r="AV551" s="2">
        <f t="shared" si="229"/>
        <v>3</v>
      </c>
      <c r="AW551" s="2">
        <f t="shared" si="230"/>
        <v>3</v>
      </c>
      <c r="AX551" s="2">
        <f t="shared" si="231"/>
        <v>3581666666.666666</v>
      </c>
      <c r="AY551" s="2">
        <f t="shared" si="232"/>
        <v>28710916666.666672</v>
      </c>
      <c r="AZ551" s="2">
        <f t="shared" si="233"/>
        <v>16146291666.66667</v>
      </c>
      <c r="BA551" s="2">
        <f t="shared" si="234"/>
        <v>1.1666666666666667</v>
      </c>
      <c r="BB551" s="2">
        <f t="shared" si="235"/>
        <v>2.3921360916398027</v>
      </c>
      <c r="BC551" s="2">
        <v>6.6349999999999998</v>
      </c>
      <c r="BD551" s="2" t="str">
        <f t="shared" si="236"/>
        <v>Same Var</v>
      </c>
      <c r="BE551" s="2">
        <f t="shared" si="237"/>
        <v>2.0080136658740804E-6</v>
      </c>
      <c r="BF551" s="2" t="str">
        <f t="shared" si="238"/>
        <v>NS</v>
      </c>
      <c r="BG551" s="2" t="str">
        <f t="shared" si="239"/>
        <v>NS</v>
      </c>
      <c r="BH551" s="2" t="str">
        <f t="shared" si="240"/>
        <v/>
      </c>
      <c r="BI551" s="2" t="str">
        <f t="shared" si="241"/>
        <v/>
      </c>
      <c r="BJ551" s="2" t="str">
        <f t="shared" si="242"/>
        <v/>
      </c>
    </row>
    <row r="552" spans="1:62" x14ac:dyDescent="0.2">
      <c r="A552" s="1" t="s">
        <v>926</v>
      </c>
      <c r="B552" s="27" t="s">
        <v>1047</v>
      </c>
      <c r="C552" s="28">
        <v>38888</v>
      </c>
      <c r="D552" s="7">
        <v>0.34027777777777779</v>
      </c>
      <c r="E552" s="1">
        <v>0.1</v>
      </c>
      <c r="F552" s="1" t="s">
        <v>57</v>
      </c>
      <c r="G552" s="1" t="s">
        <v>992</v>
      </c>
      <c r="H552" s="27" t="s">
        <v>886</v>
      </c>
      <c r="I552" s="27" t="s">
        <v>887</v>
      </c>
      <c r="J552" s="27" t="s">
        <v>888</v>
      </c>
      <c r="K552" s="2">
        <v>0.75</v>
      </c>
      <c r="L552" s="2">
        <v>0.25</v>
      </c>
      <c r="M552" s="27">
        <v>679000</v>
      </c>
      <c r="N552" s="27">
        <v>668000</v>
      </c>
      <c r="O552" s="27">
        <v>711000</v>
      </c>
      <c r="P552" s="27">
        <v>800000</v>
      </c>
      <c r="Q552" s="29"/>
      <c r="R552" s="29"/>
      <c r="S552" s="29"/>
      <c r="T552" s="29"/>
      <c r="U552" s="29"/>
      <c r="V552" s="29"/>
      <c r="W552" s="29"/>
      <c r="X552" s="29"/>
      <c r="Y552" s="29"/>
      <c r="Z552" s="29"/>
      <c r="AA552" s="29"/>
      <c r="AB552" s="29"/>
      <c r="AC552" s="2">
        <f t="shared" si="216"/>
        <v>714500</v>
      </c>
      <c r="AD552" s="2">
        <f t="shared" si="217"/>
        <v>59847.027216618422</v>
      </c>
      <c r="AE552" s="2">
        <f t="shared" si="218"/>
        <v>4</v>
      </c>
      <c r="AF552" s="27">
        <v>1035000</v>
      </c>
      <c r="AG552" s="27">
        <v>1221000</v>
      </c>
      <c r="AH552" s="27">
        <v>1256000</v>
      </c>
      <c r="AI552" s="27">
        <v>1592000</v>
      </c>
      <c r="AJ552" s="2">
        <f t="shared" si="219"/>
        <v>1276000</v>
      </c>
      <c r="AK552" s="2">
        <f t="shared" si="220"/>
        <v>231920.96354864805</v>
      </c>
      <c r="AL552" s="2">
        <f t="shared" si="221"/>
        <v>4</v>
      </c>
      <c r="AM552" s="2">
        <f t="shared" si="222"/>
        <v>1.9461659556773554E+20</v>
      </c>
      <c r="AN552" s="2">
        <f t="shared" si="223"/>
        <v>6.0357004017370169E+19</v>
      </c>
      <c r="AO552" s="2">
        <f t="shared" si="224"/>
        <v>3</v>
      </c>
      <c r="AP552" s="2">
        <f t="shared" si="225"/>
        <v>6.2662844653089964</v>
      </c>
      <c r="AQ552" s="2">
        <f t="shared" si="226"/>
        <v>0.76489232840434507</v>
      </c>
      <c r="AR552" s="3" t="str">
        <f t="shared" si="227"/>
        <v>Nontoxic</v>
      </c>
      <c r="AS552" s="2">
        <f t="shared" si="228"/>
        <v>178.58642407277816</v>
      </c>
      <c r="AT552" s="26" t="s">
        <v>884</v>
      </c>
      <c r="AU552" s="4" t="s">
        <v>666</v>
      </c>
      <c r="AV552" s="2">
        <f t="shared" si="229"/>
        <v>3</v>
      </c>
      <c r="AW552" s="2">
        <f t="shared" si="230"/>
        <v>3</v>
      </c>
      <c r="AX552" s="2">
        <f t="shared" si="231"/>
        <v>3581666666.666666</v>
      </c>
      <c r="AY552" s="2">
        <f t="shared" si="232"/>
        <v>53787333333.333344</v>
      </c>
      <c r="AZ552" s="2">
        <f t="shared" si="233"/>
        <v>28684500000.000004</v>
      </c>
      <c r="BA552" s="2">
        <f t="shared" si="234"/>
        <v>1.1666666666666667</v>
      </c>
      <c r="BB552" s="2">
        <f t="shared" si="235"/>
        <v>3.7333223316130995</v>
      </c>
      <c r="BC552" s="2">
        <v>6.6349999999999998</v>
      </c>
      <c r="BD552" s="2" t="str">
        <f t="shared" si="236"/>
        <v>Same Var</v>
      </c>
      <c r="BE552" s="2">
        <f t="shared" si="237"/>
        <v>1.6829035151404044E-3</v>
      </c>
      <c r="BF552" s="2" t="str">
        <f t="shared" si="238"/>
        <v>NS</v>
      </c>
      <c r="BG552" s="2" t="str">
        <f t="shared" si="239"/>
        <v>NS</v>
      </c>
      <c r="BH552" s="2" t="str">
        <f t="shared" si="240"/>
        <v/>
      </c>
      <c r="BI552" s="2" t="str">
        <f t="shared" si="241"/>
        <v/>
      </c>
      <c r="BJ552" s="2" t="str">
        <f t="shared" si="242"/>
        <v/>
      </c>
    </row>
    <row r="553" spans="1:62" x14ac:dyDescent="0.2">
      <c r="A553" s="1" t="s">
        <v>926</v>
      </c>
      <c r="B553" s="27" t="s">
        <v>1267</v>
      </c>
      <c r="C553" s="28">
        <v>38888</v>
      </c>
      <c r="D553" s="7">
        <v>0.4861111111111111</v>
      </c>
      <c r="E553" s="1">
        <v>0.1</v>
      </c>
      <c r="F553" s="1" t="s">
        <v>57</v>
      </c>
      <c r="G553" s="1" t="s">
        <v>992</v>
      </c>
      <c r="H553" s="27" t="s">
        <v>886</v>
      </c>
      <c r="I553" s="27" t="s">
        <v>887</v>
      </c>
      <c r="J553" s="27" t="s">
        <v>888</v>
      </c>
      <c r="K553" s="2">
        <v>0.75</v>
      </c>
      <c r="L553" s="2">
        <v>0.25</v>
      </c>
      <c r="M553" s="27">
        <v>679000</v>
      </c>
      <c r="N553" s="27">
        <v>668000</v>
      </c>
      <c r="O553" s="27">
        <v>711000</v>
      </c>
      <c r="P553" s="27">
        <v>800000</v>
      </c>
      <c r="Q553" s="29"/>
      <c r="R553" s="29"/>
      <c r="S553" s="29"/>
      <c r="T553" s="29"/>
      <c r="U553" s="29"/>
      <c r="V553" s="29"/>
      <c r="W553" s="29"/>
      <c r="X553" s="29"/>
      <c r="Y553" s="29"/>
      <c r="Z553" s="29"/>
      <c r="AA553" s="29"/>
      <c r="AB553" s="29"/>
      <c r="AC553" s="2">
        <f t="shared" si="216"/>
        <v>714500</v>
      </c>
      <c r="AD553" s="2">
        <f t="shared" si="217"/>
        <v>59847.027216618422</v>
      </c>
      <c r="AE553" s="2">
        <f t="shared" si="218"/>
        <v>4</v>
      </c>
      <c r="AF553" s="27">
        <v>1270000</v>
      </c>
      <c r="AG553" s="27">
        <v>1285000</v>
      </c>
      <c r="AH553" s="27">
        <v>1317000</v>
      </c>
      <c r="AI553" s="27">
        <v>1605000</v>
      </c>
      <c r="AJ553" s="2">
        <f t="shared" si="219"/>
        <v>1369250</v>
      </c>
      <c r="AK553" s="2">
        <f t="shared" si="220"/>
        <v>158384.29004586703</v>
      </c>
      <c r="AL553" s="2">
        <f t="shared" si="221"/>
        <v>4</v>
      </c>
      <c r="AM553" s="2">
        <f t="shared" si="222"/>
        <v>4.5901542452501094E+19</v>
      </c>
      <c r="AN553" s="2">
        <f t="shared" si="223"/>
        <v>1.3194697018672239E+19</v>
      </c>
      <c r="AO553" s="2">
        <f t="shared" si="224"/>
        <v>3</v>
      </c>
      <c r="AP553" s="2">
        <f t="shared" si="225"/>
        <v>10.124734608716372</v>
      </c>
      <c r="AQ553" s="2">
        <f t="shared" si="226"/>
        <v>0.76489232840434507</v>
      </c>
      <c r="AR553" s="3" t="str">
        <f t="shared" si="227"/>
        <v>Nontoxic</v>
      </c>
      <c r="AS553" s="2">
        <f t="shared" si="228"/>
        <v>191.63750874737579</v>
      </c>
      <c r="AT553" s="26" t="s">
        <v>884</v>
      </c>
      <c r="AU553" s="4" t="s">
        <v>666</v>
      </c>
      <c r="AV553" s="2">
        <f t="shared" si="229"/>
        <v>3</v>
      </c>
      <c r="AW553" s="2">
        <f t="shared" si="230"/>
        <v>3</v>
      </c>
      <c r="AX553" s="2">
        <f t="shared" si="231"/>
        <v>3581666666.666666</v>
      </c>
      <c r="AY553" s="2">
        <f t="shared" si="232"/>
        <v>25085583333.333336</v>
      </c>
      <c r="AZ553" s="2">
        <f t="shared" si="233"/>
        <v>14333625000</v>
      </c>
      <c r="BA553" s="2">
        <f t="shared" si="234"/>
        <v>1.1666666666666667</v>
      </c>
      <c r="BB553" s="2">
        <f t="shared" si="235"/>
        <v>2.1268151947291472</v>
      </c>
      <c r="BC553" s="2">
        <v>6.6349999999999998</v>
      </c>
      <c r="BD553" s="2" t="str">
        <f t="shared" si="236"/>
        <v>Same Var</v>
      </c>
      <c r="BE553" s="2">
        <f t="shared" si="237"/>
        <v>1.2265772265106676E-4</v>
      </c>
      <c r="BF553" s="2" t="str">
        <f t="shared" si="238"/>
        <v>NS</v>
      </c>
      <c r="BG553" s="2" t="str">
        <f t="shared" si="239"/>
        <v>NS</v>
      </c>
      <c r="BH553" s="2" t="str">
        <f t="shared" si="240"/>
        <v/>
      </c>
      <c r="BI553" s="2" t="str">
        <f t="shared" si="241"/>
        <v/>
      </c>
      <c r="BJ553" s="2" t="str">
        <f t="shared" si="242"/>
        <v/>
      </c>
    </row>
    <row r="554" spans="1:62" x14ac:dyDescent="0.2">
      <c r="A554" s="1" t="s">
        <v>926</v>
      </c>
      <c r="B554" s="27" t="s">
        <v>1303</v>
      </c>
      <c r="C554" s="28">
        <v>38888</v>
      </c>
      <c r="D554" s="7">
        <v>0.30555555555555558</v>
      </c>
      <c r="E554" s="1">
        <v>0.1</v>
      </c>
      <c r="F554" s="1" t="s">
        <v>57</v>
      </c>
      <c r="G554" s="1" t="s">
        <v>992</v>
      </c>
      <c r="H554" s="27" t="s">
        <v>886</v>
      </c>
      <c r="I554" s="27" t="s">
        <v>887</v>
      </c>
      <c r="J554" s="27" t="s">
        <v>888</v>
      </c>
      <c r="K554" s="2">
        <v>0.75</v>
      </c>
      <c r="L554" s="2">
        <v>0.25</v>
      </c>
      <c r="M554" s="27">
        <v>679000</v>
      </c>
      <c r="N554" s="27">
        <v>668000</v>
      </c>
      <c r="O554" s="27">
        <v>711000</v>
      </c>
      <c r="P554" s="27">
        <v>800000</v>
      </c>
      <c r="Q554" s="29"/>
      <c r="R554" s="29"/>
      <c r="S554" s="29"/>
      <c r="T554" s="29"/>
      <c r="U554" s="29"/>
      <c r="V554" s="29"/>
      <c r="W554" s="29"/>
      <c r="X554" s="29"/>
      <c r="Y554" s="29"/>
      <c r="Z554" s="29"/>
      <c r="AA554" s="29"/>
      <c r="AB554" s="29"/>
      <c r="AC554" s="2">
        <f t="shared" si="216"/>
        <v>714500</v>
      </c>
      <c r="AD554" s="2">
        <f t="shared" si="217"/>
        <v>59847.027216618422</v>
      </c>
      <c r="AE554" s="2">
        <f t="shared" si="218"/>
        <v>4</v>
      </c>
      <c r="AF554" s="27">
        <v>2565000</v>
      </c>
      <c r="AG554" s="27">
        <v>3022000</v>
      </c>
      <c r="AH554" s="27">
        <v>2746000</v>
      </c>
      <c r="AI554" s="27">
        <v>2483000</v>
      </c>
      <c r="AJ554" s="2">
        <f t="shared" si="219"/>
        <v>2704000</v>
      </c>
      <c r="AK554" s="2">
        <f t="shared" si="220"/>
        <v>238781.62966749904</v>
      </c>
      <c r="AL554" s="2">
        <f t="shared" si="221"/>
        <v>4</v>
      </c>
      <c r="AM554" s="2">
        <f t="shared" si="222"/>
        <v>2.1779379842190207E+20</v>
      </c>
      <c r="AN554" s="2">
        <f t="shared" si="223"/>
        <v>6.7811650906259022E+19</v>
      </c>
      <c r="AO554" s="2">
        <f t="shared" si="224"/>
        <v>3</v>
      </c>
      <c r="AP554" s="2">
        <f t="shared" si="225"/>
        <v>17.847317095246421</v>
      </c>
      <c r="AQ554" s="2">
        <f t="shared" si="226"/>
        <v>0.76489232840434507</v>
      </c>
      <c r="AR554" s="3" t="str">
        <f t="shared" si="227"/>
        <v>Nontoxic</v>
      </c>
      <c r="AS554" s="2">
        <f t="shared" si="228"/>
        <v>378.44646606018193</v>
      </c>
      <c r="AT554" s="26" t="s">
        <v>884</v>
      </c>
      <c r="AU554" s="4" t="s">
        <v>666</v>
      </c>
      <c r="AV554" s="2">
        <f t="shared" si="229"/>
        <v>3</v>
      </c>
      <c r="AW554" s="2">
        <f t="shared" si="230"/>
        <v>3</v>
      </c>
      <c r="AX554" s="2">
        <f t="shared" si="231"/>
        <v>3581666666.666666</v>
      </c>
      <c r="AY554" s="2">
        <f t="shared" si="232"/>
        <v>57016666666.666656</v>
      </c>
      <c r="AZ554" s="2">
        <f t="shared" si="233"/>
        <v>30299166666.66666</v>
      </c>
      <c r="BA554" s="2">
        <f t="shared" si="234"/>
        <v>1.1666666666666667</v>
      </c>
      <c r="BB554" s="2">
        <f t="shared" si="235"/>
        <v>3.8650334260932397</v>
      </c>
      <c r="BC554" s="2">
        <v>6.6349999999999998</v>
      </c>
      <c r="BD554" s="2" t="str">
        <f t="shared" si="236"/>
        <v>Same Var</v>
      </c>
      <c r="BE554" s="2">
        <f t="shared" si="237"/>
        <v>1.7828730836416056E-6</v>
      </c>
      <c r="BF554" s="2" t="str">
        <f t="shared" si="238"/>
        <v>NS</v>
      </c>
      <c r="BG554" s="2" t="str">
        <f t="shared" si="239"/>
        <v>NS</v>
      </c>
      <c r="BH554" s="2" t="str">
        <f t="shared" si="240"/>
        <v/>
      </c>
      <c r="BI554" s="2" t="str">
        <f t="shared" si="241"/>
        <v/>
      </c>
      <c r="BJ554" s="2" t="str">
        <f t="shared" si="242"/>
        <v/>
      </c>
    </row>
    <row r="555" spans="1:62" x14ac:dyDescent="0.2">
      <c r="A555" s="1" t="s">
        <v>926</v>
      </c>
      <c r="B555" s="27" t="s">
        <v>1165</v>
      </c>
      <c r="C555" s="28">
        <v>38581</v>
      </c>
      <c r="D555" s="7">
        <v>0.36458333333333331</v>
      </c>
      <c r="E555" s="1">
        <v>0.1</v>
      </c>
      <c r="F555" s="1" t="s">
        <v>57</v>
      </c>
      <c r="G555" s="1" t="s">
        <v>1169</v>
      </c>
      <c r="H555" s="27" t="s">
        <v>886</v>
      </c>
      <c r="I555" s="27" t="s">
        <v>887</v>
      </c>
      <c r="J555" s="27" t="s">
        <v>888</v>
      </c>
      <c r="K555" s="2">
        <v>0.75</v>
      </c>
      <c r="L555" s="2">
        <v>0.25</v>
      </c>
      <c r="M555" s="27">
        <v>547000</v>
      </c>
      <c r="N555" s="27">
        <v>408000</v>
      </c>
      <c r="O555" s="27">
        <v>509000</v>
      </c>
      <c r="P555" s="27">
        <v>513000</v>
      </c>
      <c r="Q555" s="29"/>
      <c r="R555" s="29"/>
      <c r="S555" s="29"/>
      <c r="T555" s="29"/>
      <c r="U555" s="29"/>
      <c r="V555" s="29"/>
      <c r="W555" s="29"/>
      <c r="X555" s="29"/>
      <c r="Y555" s="29"/>
      <c r="Z555" s="29"/>
      <c r="AA555" s="29"/>
      <c r="AB555" s="29"/>
      <c r="AC555" s="2">
        <f t="shared" si="216"/>
        <v>494250</v>
      </c>
      <c r="AD555" s="2">
        <f t="shared" si="217"/>
        <v>59974.300051494276</v>
      </c>
      <c r="AE555" s="2">
        <f t="shared" si="218"/>
        <v>4</v>
      </c>
      <c r="AF555" s="27">
        <v>1265000</v>
      </c>
      <c r="AG555" s="27">
        <v>1016000</v>
      </c>
      <c r="AH555" s="27">
        <v>885000</v>
      </c>
      <c r="AI555" s="27">
        <v>915000</v>
      </c>
      <c r="AJ555" s="2">
        <f t="shared" si="219"/>
        <v>1020250</v>
      </c>
      <c r="AK555" s="2">
        <f t="shared" si="220"/>
        <v>172521.25472918787</v>
      </c>
      <c r="AL555" s="2">
        <f t="shared" si="221"/>
        <v>4</v>
      </c>
      <c r="AM555" s="2">
        <f t="shared" si="222"/>
        <v>6.3150235418743538E+19</v>
      </c>
      <c r="AN555" s="2">
        <f t="shared" si="223"/>
        <v>1.8540927013116338E+19</v>
      </c>
      <c r="AO555" s="2">
        <f t="shared" si="224"/>
        <v>3</v>
      </c>
      <c r="AP555" s="2">
        <f t="shared" si="225"/>
        <v>7.2866381146300396</v>
      </c>
      <c r="AQ555" s="2">
        <f t="shared" si="226"/>
        <v>0.76489232840434507</v>
      </c>
      <c r="AR555" s="3" t="str">
        <f t="shared" si="227"/>
        <v>Nontoxic</v>
      </c>
      <c r="AS555" s="2">
        <f t="shared" si="228"/>
        <v>206.42387455741022</v>
      </c>
      <c r="AT555" s="26" t="s">
        <v>884</v>
      </c>
      <c r="AU555" s="4" t="s">
        <v>666</v>
      </c>
      <c r="AV555" s="2">
        <f t="shared" si="229"/>
        <v>3</v>
      </c>
      <c r="AW555" s="2">
        <f t="shared" si="230"/>
        <v>3</v>
      </c>
      <c r="AX555" s="2">
        <f t="shared" si="231"/>
        <v>3596916666.6666665</v>
      </c>
      <c r="AY555" s="2">
        <f t="shared" si="232"/>
        <v>29763583333.333328</v>
      </c>
      <c r="AZ555" s="2">
        <f t="shared" si="233"/>
        <v>16680249999.999998</v>
      </c>
      <c r="BA555" s="2">
        <f t="shared" si="234"/>
        <v>1.1666666666666667</v>
      </c>
      <c r="BB555" s="2">
        <f t="shared" si="235"/>
        <v>2.4559409886234107</v>
      </c>
      <c r="BC555" s="2">
        <v>6.6349999999999998</v>
      </c>
      <c r="BD555" s="2" t="str">
        <f t="shared" si="236"/>
        <v>Same Var</v>
      </c>
      <c r="BE555" s="2">
        <f t="shared" si="237"/>
        <v>5.9697075740257051E-4</v>
      </c>
      <c r="BF555" s="2" t="str">
        <f t="shared" si="238"/>
        <v>NS</v>
      </c>
      <c r="BG555" s="2" t="str">
        <f t="shared" si="239"/>
        <v>NS</v>
      </c>
      <c r="BH555" s="2" t="str">
        <f t="shared" si="240"/>
        <v/>
      </c>
      <c r="BI555" s="2" t="str">
        <f t="shared" si="241"/>
        <v/>
      </c>
      <c r="BJ555" s="2" t="str">
        <f t="shared" si="242"/>
        <v/>
      </c>
    </row>
    <row r="556" spans="1:62" x14ac:dyDescent="0.2">
      <c r="A556" s="1" t="s">
        <v>142</v>
      </c>
      <c r="B556" s="27" t="s">
        <v>858</v>
      </c>
      <c r="C556" s="28">
        <v>37762</v>
      </c>
      <c r="D556" s="7">
        <v>0.48749999999999999</v>
      </c>
      <c r="E556" s="1">
        <v>0.1</v>
      </c>
      <c r="F556" s="1" t="s">
        <v>57</v>
      </c>
      <c r="G556" s="1" t="s">
        <v>1114</v>
      </c>
      <c r="H556" s="27" t="s">
        <v>886</v>
      </c>
      <c r="I556" s="27" t="s">
        <v>887</v>
      </c>
      <c r="J556" s="27" t="s">
        <v>888</v>
      </c>
      <c r="K556" s="2">
        <v>0.75</v>
      </c>
      <c r="L556" s="2">
        <v>0.25</v>
      </c>
      <c r="M556" s="27">
        <v>2010000</v>
      </c>
      <c r="N556" s="27">
        <v>2070000</v>
      </c>
      <c r="O556" s="27">
        <v>1950000</v>
      </c>
      <c r="P556" s="29"/>
      <c r="Q556" s="29"/>
      <c r="R556" s="29"/>
      <c r="S556" s="29"/>
      <c r="T556" s="29"/>
      <c r="U556" s="29"/>
      <c r="V556" s="29"/>
      <c r="W556" s="29"/>
      <c r="X556" s="29"/>
      <c r="Y556" s="29"/>
      <c r="Z556" s="29"/>
      <c r="AA556" s="29"/>
      <c r="AB556" s="29"/>
      <c r="AC556" s="2">
        <f t="shared" si="216"/>
        <v>2010000</v>
      </c>
      <c r="AD556" s="2">
        <f t="shared" si="217"/>
        <v>60000</v>
      </c>
      <c r="AE556" s="2">
        <f t="shared" si="218"/>
        <v>3</v>
      </c>
      <c r="AF556" s="27">
        <v>4440000</v>
      </c>
      <c r="AG556" s="27">
        <v>4280000</v>
      </c>
      <c r="AH556" s="27">
        <v>4770000</v>
      </c>
      <c r="AI556" s="29"/>
      <c r="AJ556" s="2">
        <f t="shared" si="219"/>
        <v>4496666.666666667</v>
      </c>
      <c r="AK556" s="2">
        <f t="shared" si="220"/>
        <v>249866.6310921355</v>
      </c>
      <c r="AL556" s="2">
        <f t="shared" si="221"/>
        <v>3</v>
      </c>
      <c r="AM556" s="2">
        <f t="shared" si="222"/>
        <v>4.6165297067901236E+20</v>
      </c>
      <c r="AN556" s="2">
        <f t="shared" si="223"/>
        <v>2.1677898533950616E+20</v>
      </c>
      <c r="AO556" s="2">
        <f t="shared" si="224"/>
        <v>2</v>
      </c>
      <c r="AP556" s="2">
        <f t="shared" si="225"/>
        <v>20.392535264294498</v>
      </c>
      <c r="AQ556" s="2">
        <f t="shared" si="226"/>
        <v>0.81649658092772592</v>
      </c>
      <c r="AR556" s="3" t="str">
        <f t="shared" si="227"/>
        <v>Nontoxic</v>
      </c>
      <c r="AS556" s="2">
        <f t="shared" si="228"/>
        <v>223.71475953565511</v>
      </c>
      <c r="AT556" s="26" t="s">
        <v>884</v>
      </c>
      <c r="AU556" s="4" t="s">
        <v>666</v>
      </c>
      <c r="AV556" s="2">
        <f t="shared" si="229"/>
        <v>2</v>
      </c>
      <c r="AW556" s="2">
        <f t="shared" si="230"/>
        <v>2</v>
      </c>
      <c r="AX556" s="2">
        <f t="shared" si="231"/>
        <v>3600000000</v>
      </c>
      <c r="AY556" s="2">
        <f t="shared" si="232"/>
        <v>62433333333.333336</v>
      </c>
      <c r="AZ556" s="2">
        <f t="shared" si="233"/>
        <v>33016666666.666668</v>
      </c>
      <c r="BA556" s="2">
        <f t="shared" si="234"/>
        <v>1.25</v>
      </c>
      <c r="BB556" s="2">
        <f t="shared" si="235"/>
        <v>2.5263868843342379</v>
      </c>
      <c r="BC556" s="2">
        <v>6.6349999999999998</v>
      </c>
      <c r="BD556" s="2" t="str">
        <f t="shared" si="236"/>
        <v>Same Var</v>
      </c>
      <c r="BE556" s="2">
        <f t="shared" si="237"/>
        <v>3.7127724490627571E-5</v>
      </c>
      <c r="BF556" s="2" t="str">
        <f t="shared" si="238"/>
        <v>NS</v>
      </c>
      <c r="BG556" s="2" t="str">
        <f t="shared" si="239"/>
        <v>NS</v>
      </c>
      <c r="BH556" s="2" t="str">
        <f t="shared" si="240"/>
        <v/>
      </c>
      <c r="BI556" s="2" t="str">
        <f t="shared" si="241"/>
        <v/>
      </c>
      <c r="BJ556" s="2" t="str">
        <f t="shared" si="242"/>
        <v/>
      </c>
    </row>
    <row r="557" spans="1:62" x14ac:dyDescent="0.2">
      <c r="A557" s="1" t="s">
        <v>142</v>
      </c>
      <c r="B557" s="27" t="s">
        <v>859</v>
      </c>
      <c r="C557" s="28">
        <v>37762</v>
      </c>
      <c r="D557" s="7">
        <v>0.56874999999999998</v>
      </c>
      <c r="E557" s="1">
        <v>0.1</v>
      </c>
      <c r="F557" s="1" t="s">
        <v>57</v>
      </c>
      <c r="G557" s="1" t="s">
        <v>1114</v>
      </c>
      <c r="H557" s="27" t="s">
        <v>886</v>
      </c>
      <c r="I557" s="27" t="s">
        <v>887</v>
      </c>
      <c r="J557" s="27" t="s">
        <v>888</v>
      </c>
      <c r="K557" s="2">
        <v>0.75</v>
      </c>
      <c r="L557" s="2">
        <v>0.25</v>
      </c>
      <c r="M557" s="27">
        <v>2010000</v>
      </c>
      <c r="N557" s="27">
        <v>2070000</v>
      </c>
      <c r="O557" s="27">
        <v>1950000</v>
      </c>
      <c r="P557" s="29"/>
      <c r="Q557" s="29"/>
      <c r="R557" s="29"/>
      <c r="S557" s="29"/>
      <c r="T557" s="29"/>
      <c r="U557" s="29"/>
      <c r="V557" s="29"/>
      <c r="W557" s="29"/>
      <c r="X557" s="29"/>
      <c r="Y557" s="29"/>
      <c r="Z557" s="29"/>
      <c r="AA557" s="29"/>
      <c r="AB557" s="29"/>
      <c r="AC557" s="2">
        <f t="shared" si="216"/>
        <v>2010000</v>
      </c>
      <c r="AD557" s="2">
        <f t="shared" si="217"/>
        <v>60000</v>
      </c>
      <c r="AE557" s="2">
        <f t="shared" si="218"/>
        <v>3</v>
      </c>
      <c r="AF557" s="27">
        <v>1550000</v>
      </c>
      <c r="AG557" s="27">
        <v>1490000</v>
      </c>
      <c r="AH557" s="27">
        <v>1480000</v>
      </c>
      <c r="AI557" s="29"/>
      <c r="AJ557" s="2">
        <f t="shared" si="219"/>
        <v>1506666.6666666667</v>
      </c>
      <c r="AK557" s="2">
        <f t="shared" si="220"/>
        <v>37859.388972001827</v>
      </c>
      <c r="AL557" s="2">
        <f t="shared" si="221"/>
        <v>3</v>
      </c>
      <c r="AM557" s="2">
        <f t="shared" si="222"/>
        <v>1.328896604938272E+18</v>
      </c>
      <c r="AN557" s="2">
        <f t="shared" si="223"/>
        <v>3.4194830246913587E+17</v>
      </c>
      <c r="AO557" s="2">
        <f t="shared" si="224"/>
        <v>4</v>
      </c>
      <c r="AP557" s="2">
        <f t="shared" si="225"/>
        <v>-2.4544034683688511E-2</v>
      </c>
      <c r="AQ557" s="2">
        <f t="shared" si="226"/>
        <v>0.74069708411268287</v>
      </c>
      <c r="AR557" s="3" t="str">
        <f t="shared" si="227"/>
        <v>Toxic</v>
      </c>
      <c r="AS557" s="2">
        <f t="shared" si="228"/>
        <v>74.958540630182426</v>
      </c>
      <c r="AT557" s="4" t="s">
        <v>663</v>
      </c>
      <c r="AV557" s="2">
        <f t="shared" si="229"/>
        <v>2</v>
      </c>
      <c r="AW557" s="2">
        <f t="shared" si="230"/>
        <v>2</v>
      </c>
      <c r="AX557" s="2">
        <f t="shared" si="231"/>
        <v>3600000000</v>
      </c>
      <c r="AY557" s="2">
        <f t="shared" si="232"/>
        <v>1433333333.3333335</v>
      </c>
      <c r="AZ557" s="2">
        <f t="shared" si="233"/>
        <v>2516666666.666667</v>
      </c>
      <c r="BA557" s="2">
        <f t="shared" si="234"/>
        <v>1.25</v>
      </c>
      <c r="BB557" s="2">
        <f t="shared" si="235"/>
        <v>0.32789435150748431</v>
      </c>
      <c r="BC557" s="2">
        <v>6.6349999999999998</v>
      </c>
      <c r="BD557" s="2" t="str">
        <f t="shared" si="236"/>
        <v>Same Var</v>
      </c>
      <c r="BE557" s="2">
        <f t="shared" si="237"/>
        <v>1.2595994297749113E-4</v>
      </c>
      <c r="BF557" s="2" t="str">
        <f t="shared" si="238"/>
        <v>Sig</v>
      </c>
      <c r="BG557" s="2" t="str">
        <f t="shared" si="239"/>
        <v>Sig</v>
      </c>
      <c r="BH557" s="2" t="str">
        <f t="shared" si="240"/>
        <v>Same Var T-test</v>
      </c>
      <c r="BI557" s="2" t="str">
        <f t="shared" si="241"/>
        <v/>
      </c>
      <c r="BJ557" s="2" t="str">
        <f t="shared" si="242"/>
        <v/>
      </c>
    </row>
    <row r="558" spans="1:62" x14ac:dyDescent="0.2">
      <c r="A558" s="1" t="s">
        <v>926</v>
      </c>
      <c r="B558" s="27" t="s">
        <v>1133</v>
      </c>
      <c r="C558" s="28">
        <v>39217</v>
      </c>
      <c r="D558" s="7">
        <v>0.35416666666666669</v>
      </c>
      <c r="E558" s="1">
        <v>0.1</v>
      </c>
      <c r="F558" s="1" t="s">
        <v>57</v>
      </c>
      <c r="G558" s="1" t="s">
        <v>1152</v>
      </c>
      <c r="H558" s="27" t="s">
        <v>886</v>
      </c>
      <c r="I558" s="27" t="s">
        <v>887</v>
      </c>
      <c r="J558" s="27" t="s">
        <v>888</v>
      </c>
      <c r="K558" s="2">
        <v>0.75</v>
      </c>
      <c r="L558" s="2">
        <v>0.25</v>
      </c>
      <c r="M558" s="27">
        <v>996254</v>
      </c>
      <c r="N558" s="27">
        <v>1113488</v>
      </c>
      <c r="O558" s="27">
        <v>1113488</v>
      </c>
      <c r="P558" s="27">
        <v>1022306</v>
      </c>
      <c r="Q558" s="29"/>
      <c r="R558" s="29"/>
      <c r="S558" s="29"/>
      <c r="T558" s="29"/>
      <c r="U558" s="29"/>
      <c r="V558" s="29"/>
      <c r="W558" s="29"/>
      <c r="X558" s="29"/>
      <c r="Y558" s="29"/>
      <c r="Z558" s="29"/>
      <c r="AA558" s="29"/>
      <c r="AB558" s="29"/>
      <c r="AC558" s="2">
        <f t="shared" si="216"/>
        <v>1061384</v>
      </c>
      <c r="AD558" s="2">
        <f t="shared" si="217"/>
        <v>61097.355687459996</v>
      </c>
      <c r="AE558" s="2">
        <f t="shared" si="218"/>
        <v>4</v>
      </c>
      <c r="AF558" s="27">
        <v>2429114</v>
      </c>
      <c r="AG558" s="27">
        <v>2598452</v>
      </c>
      <c r="AH558" s="27">
        <v>2520296</v>
      </c>
      <c r="AI558" s="27">
        <v>2116490</v>
      </c>
      <c r="AJ558" s="2">
        <f t="shared" si="219"/>
        <v>2416088</v>
      </c>
      <c r="AK558" s="2">
        <f t="shared" si="220"/>
        <v>211380.04797047426</v>
      </c>
      <c r="AL558" s="2">
        <f t="shared" si="221"/>
        <v>4</v>
      </c>
      <c r="AM558" s="2">
        <f t="shared" si="222"/>
        <v>1.3678047215868114E+20</v>
      </c>
      <c r="AN558" s="2">
        <f t="shared" si="223"/>
        <v>4.1684324854742032E+19</v>
      </c>
      <c r="AO558" s="2">
        <f t="shared" si="224"/>
        <v>3</v>
      </c>
      <c r="AP558" s="2">
        <f t="shared" si="225"/>
        <v>14.98036495413047</v>
      </c>
      <c r="AQ558" s="2">
        <f t="shared" si="226"/>
        <v>0.76489232840434507</v>
      </c>
      <c r="AR558" s="3" t="str">
        <f t="shared" si="227"/>
        <v>Nontoxic</v>
      </c>
      <c r="AS558" s="2">
        <f t="shared" si="228"/>
        <v>227.63561538519519</v>
      </c>
      <c r="AT558" s="26" t="s">
        <v>884</v>
      </c>
      <c r="AU558" s="4" t="s">
        <v>666</v>
      </c>
      <c r="AV558" s="2">
        <f t="shared" si="229"/>
        <v>3</v>
      </c>
      <c r="AW558" s="2">
        <f t="shared" si="230"/>
        <v>3</v>
      </c>
      <c r="AX558" s="2">
        <f t="shared" si="231"/>
        <v>3732886872.0000005</v>
      </c>
      <c r="AY558" s="2">
        <f t="shared" si="232"/>
        <v>44681524680</v>
      </c>
      <c r="AZ558" s="2">
        <f t="shared" si="233"/>
        <v>24207205776</v>
      </c>
      <c r="BA558" s="2">
        <f t="shared" si="234"/>
        <v>1.1666666666666667</v>
      </c>
      <c r="BB558" s="2">
        <f t="shared" si="235"/>
        <v>3.2311509523099744</v>
      </c>
      <c r="BC558" s="2">
        <v>6.6349999999999998</v>
      </c>
      <c r="BD558" s="2" t="str">
        <f t="shared" si="236"/>
        <v>Same Var</v>
      </c>
      <c r="BE558" s="2">
        <f t="shared" si="237"/>
        <v>8.743546029378275E-6</v>
      </c>
      <c r="BF558" s="2" t="str">
        <f t="shared" si="238"/>
        <v>NS</v>
      </c>
      <c r="BG558" s="2" t="str">
        <f t="shared" si="239"/>
        <v>NS</v>
      </c>
      <c r="BH558" s="2" t="str">
        <f t="shared" si="240"/>
        <v/>
      </c>
      <c r="BI558" s="2" t="str">
        <f t="shared" si="241"/>
        <v/>
      </c>
      <c r="BJ558" s="2" t="str">
        <f t="shared" si="242"/>
        <v/>
      </c>
    </row>
    <row r="559" spans="1:62" x14ac:dyDescent="0.2">
      <c r="A559" s="1" t="s">
        <v>926</v>
      </c>
      <c r="B559" s="27" t="s">
        <v>1188</v>
      </c>
      <c r="C559" s="28">
        <v>39217</v>
      </c>
      <c r="D559" s="7">
        <v>0.53472222222222221</v>
      </c>
      <c r="E559" s="1">
        <v>0.1</v>
      </c>
      <c r="F559" s="1" t="s">
        <v>57</v>
      </c>
      <c r="G559" s="1" t="s">
        <v>1152</v>
      </c>
      <c r="H559" s="27" t="s">
        <v>886</v>
      </c>
      <c r="I559" s="27" t="s">
        <v>887</v>
      </c>
      <c r="J559" s="27" t="s">
        <v>888</v>
      </c>
      <c r="K559" s="2">
        <v>0.75</v>
      </c>
      <c r="L559" s="2">
        <v>0.25</v>
      </c>
      <c r="M559" s="27">
        <v>996254</v>
      </c>
      <c r="N559" s="27">
        <v>1113488</v>
      </c>
      <c r="O559" s="27">
        <v>1113488</v>
      </c>
      <c r="P559" s="27">
        <v>1022306</v>
      </c>
      <c r="Q559" s="29"/>
      <c r="R559" s="29"/>
      <c r="S559" s="29"/>
      <c r="T559" s="29"/>
      <c r="U559" s="29"/>
      <c r="V559" s="29"/>
      <c r="W559" s="29"/>
      <c r="X559" s="29"/>
      <c r="Y559" s="29"/>
      <c r="Z559" s="29"/>
      <c r="AA559" s="29"/>
      <c r="AB559" s="29"/>
      <c r="AC559" s="2">
        <f t="shared" si="216"/>
        <v>1061384</v>
      </c>
      <c r="AD559" s="2">
        <f t="shared" si="217"/>
        <v>61097.355687459996</v>
      </c>
      <c r="AE559" s="2">
        <f t="shared" si="218"/>
        <v>4</v>
      </c>
      <c r="AF559" s="27">
        <v>1465190</v>
      </c>
      <c r="AG559" s="27">
        <v>2012282</v>
      </c>
      <c r="AH559" s="27">
        <v>1387034</v>
      </c>
      <c r="AI559" s="27">
        <v>2168594</v>
      </c>
      <c r="AJ559" s="2">
        <f t="shared" si="219"/>
        <v>1758275</v>
      </c>
      <c r="AK559" s="2">
        <f t="shared" si="220"/>
        <v>390128.15634352772</v>
      </c>
      <c r="AL559" s="2">
        <f t="shared" si="221"/>
        <v>4</v>
      </c>
      <c r="AM559" s="2">
        <f t="shared" si="222"/>
        <v>1.4880253640979311E+21</v>
      </c>
      <c r="AN559" s="2">
        <f t="shared" si="223"/>
        <v>4.8269254920282158E+20</v>
      </c>
      <c r="AO559" s="2">
        <f t="shared" si="224"/>
        <v>3</v>
      </c>
      <c r="AP559" s="2">
        <f t="shared" si="225"/>
        <v>4.899248506457873</v>
      </c>
      <c r="AQ559" s="2">
        <f t="shared" si="226"/>
        <v>0.76489232840434507</v>
      </c>
      <c r="AR559" s="3" t="str">
        <f t="shared" si="227"/>
        <v>Nontoxic</v>
      </c>
      <c r="AS559" s="2">
        <f t="shared" si="228"/>
        <v>165.65870599142252</v>
      </c>
      <c r="AT559" s="26" t="s">
        <v>884</v>
      </c>
      <c r="AU559" s="4" t="s">
        <v>666</v>
      </c>
      <c r="AV559" s="2">
        <f t="shared" si="229"/>
        <v>3</v>
      </c>
      <c r="AW559" s="2">
        <f t="shared" si="230"/>
        <v>3</v>
      </c>
      <c r="AX559" s="2">
        <f t="shared" si="231"/>
        <v>3732886872.0000005</v>
      </c>
      <c r="AY559" s="2">
        <f t="shared" si="232"/>
        <v>152199978372</v>
      </c>
      <c r="AZ559" s="2">
        <f t="shared" si="233"/>
        <v>77966432622</v>
      </c>
      <c r="BA559" s="2">
        <f t="shared" si="234"/>
        <v>1.1666666666666667</v>
      </c>
      <c r="BB559" s="2">
        <f t="shared" si="235"/>
        <v>6.0947474610197947</v>
      </c>
      <c r="BC559" s="2">
        <v>6.6349999999999998</v>
      </c>
      <c r="BD559" s="2" t="str">
        <f t="shared" si="236"/>
        <v>Same Var</v>
      </c>
      <c r="BE559" s="2">
        <f t="shared" si="237"/>
        <v>6.1868262765401106E-3</v>
      </c>
      <c r="BF559" s="2" t="str">
        <f t="shared" si="238"/>
        <v>NS</v>
      </c>
      <c r="BG559" s="2" t="str">
        <f t="shared" si="239"/>
        <v>NS</v>
      </c>
      <c r="BH559" s="2" t="str">
        <f t="shared" si="240"/>
        <v/>
      </c>
      <c r="BI559" s="2" t="str">
        <f t="shared" si="241"/>
        <v/>
      </c>
      <c r="BJ559" s="2" t="str">
        <f t="shared" si="242"/>
        <v/>
      </c>
    </row>
    <row r="560" spans="1:62" x14ac:dyDescent="0.2">
      <c r="A560" s="1" t="s">
        <v>926</v>
      </c>
      <c r="B560" s="27" t="s">
        <v>1197</v>
      </c>
      <c r="C560" s="28">
        <v>39217</v>
      </c>
      <c r="D560" s="7">
        <v>0.61111111111111116</v>
      </c>
      <c r="E560" s="1">
        <v>0.1</v>
      </c>
      <c r="F560" s="1" t="s">
        <v>57</v>
      </c>
      <c r="G560" s="1" t="s">
        <v>1152</v>
      </c>
      <c r="H560" s="27" t="s">
        <v>886</v>
      </c>
      <c r="I560" s="27" t="s">
        <v>887</v>
      </c>
      <c r="J560" s="27" t="s">
        <v>888</v>
      </c>
      <c r="K560" s="2">
        <v>0.75</v>
      </c>
      <c r="L560" s="2">
        <v>0.25</v>
      </c>
      <c r="M560" s="27">
        <v>996254</v>
      </c>
      <c r="N560" s="27">
        <v>1113488</v>
      </c>
      <c r="O560" s="27">
        <v>1113488</v>
      </c>
      <c r="P560" s="27">
        <v>1022306</v>
      </c>
      <c r="Q560" s="29"/>
      <c r="R560" s="29"/>
      <c r="S560" s="29"/>
      <c r="T560" s="29"/>
      <c r="U560" s="29"/>
      <c r="V560" s="29"/>
      <c r="W560" s="29"/>
      <c r="X560" s="29"/>
      <c r="Y560" s="29"/>
      <c r="Z560" s="29"/>
      <c r="AA560" s="29"/>
      <c r="AB560" s="29"/>
      <c r="AC560" s="2">
        <f t="shared" si="216"/>
        <v>1061384</v>
      </c>
      <c r="AD560" s="2">
        <f t="shared" si="217"/>
        <v>61097.355687459996</v>
      </c>
      <c r="AE560" s="2">
        <f t="shared" si="218"/>
        <v>4</v>
      </c>
      <c r="AF560" s="27">
        <v>2624504</v>
      </c>
      <c r="AG560" s="27">
        <v>3106466</v>
      </c>
      <c r="AH560" s="27">
        <v>3171596</v>
      </c>
      <c r="AI560" s="27">
        <v>2858972</v>
      </c>
      <c r="AJ560" s="2">
        <f t="shared" si="219"/>
        <v>2940384.5</v>
      </c>
      <c r="AK560" s="2">
        <f t="shared" si="220"/>
        <v>249966.86967876364</v>
      </c>
      <c r="AL560" s="2">
        <f t="shared" si="221"/>
        <v>4</v>
      </c>
      <c r="AM560" s="2">
        <f t="shared" si="222"/>
        <v>2.6068673495211675E+20</v>
      </c>
      <c r="AN560" s="2">
        <f t="shared" si="223"/>
        <v>8.1428931495653179E+19</v>
      </c>
      <c r="AO560" s="2">
        <f t="shared" si="224"/>
        <v>3</v>
      </c>
      <c r="AP560" s="2">
        <f t="shared" si="225"/>
        <v>16.875833432678942</v>
      </c>
      <c r="AQ560" s="2">
        <f t="shared" si="226"/>
        <v>0.76489232840434507</v>
      </c>
      <c r="AR560" s="3" t="str">
        <f t="shared" si="227"/>
        <v>Nontoxic</v>
      </c>
      <c r="AS560" s="2">
        <f t="shared" si="228"/>
        <v>277.03305307033077</v>
      </c>
      <c r="AT560" s="26" t="s">
        <v>884</v>
      </c>
      <c r="AU560" s="4" t="s">
        <v>666</v>
      </c>
      <c r="AV560" s="2">
        <f t="shared" si="229"/>
        <v>3</v>
      </c>
      <c r="AW560" s="2">
        <f t="shared" si="230"/>
        <v>3</v>
      </c>
      <c r="AX560" s="2">
        <f t="shared" si="231"/>
        <v>3732886872.0000005</v>
      </c>
      <c r="AY560" s="2">
        <f t="shared" si="232"/>
        <v>62483435937.000008</v>
      </c>
      <c r="AZ560" s="2">
        <f t="shared" si="233"/>
        <v>33108161404.500004</v>
      </c>
      <c r="BA560" s="2">
        <f t="shared" si="234"/>
        <v>1.1666666666666667</v>
      </c>
      <c r="BB560" s="2">
        <f t="shared" si="235"/>
        <v>3.979224640208924</v>
      </c>
      <c r="BC560" s="2">
        <v>6.6349999999999998</v>
      </c>
      <c r="BD560" s="2" t="str">
        <f t="shared" si="236"/>
        <v>Same Var</v>
      </c>
      <c r="BE560" s="2">
        <f t="shared" si="237"/>
        <v>3.2343586412054361E-6</v>
      </c>
      <c r="BF560" s="2" t="str">
        <f t="shared" si="238"/>
        <v>NS</v>
      </c>
      <c r="BG560" s="2" t="str">
        <f t="shared" si="239"/>
        <v>NS</v>
      </c>
      <c r="BH560" s="2" t="str">
        <f t="shared" si="240"/>
        <v/>
      </c>
      <c r="BI560" s="2" t="str">
        <f t="shared" si="241"/>
        <v/>
      </c>
      <c r="BJ560" s="2" t="str">
        <f t="shared" si="242"/>
        <v/>
      </c>
    </row>
    <row r="561" spans="1:62" x14ac:dyDescent="0.2">
      <c r="A561" s="1" t="s">
        <v>926</v>
      </c>
      <c r="B561" s="27" t="s">
        <v>1228</v>
      </c>
      <c r="C561" s="28">
        <v>39217</v>
      </c>
      <c r="D561" s="7">
        <v>0.47222222222222221</v>
      </c>
      <c r="E561" s="1">
        <v>0.1</v>
      </c>
      <c r="F561" s="1" t="s">
        <v>57</v>
      </c>
      <c r="G561" s="1" t="s">
        <v>1152</v>
      </c>
      <c r="H561" s="27" t="s">
        <v>886</v>
      </c>
      <c r="I561" s="27" t="s">
        <v>887</v>
      </c>
      <c r="J561" s="27" t="s">
        <v>888</v>
      </c>
      <c r="K561" s="2">
        <v>0.75</v>
      </c>
      <c r="L561" s="2">
        <v>0.25</v>
      </c>
      <c r="M561" s="27">
        <v>996254</v>
      </c>
      <c r="N561" s="27">
        <v>1113488</v>
      </c>
      <c r="O561" s="27">
        <v>1113488</v>
      </c>
      <c r="P561" s="27">
        <v>1022306</v>
      </c>
      <c r="Q561" s="29"/>
      <c r="R561" s="29"/>
      <c r="S561" s="29"/>
      <c r="T561" s="29"/>
      <c r="U561" s="29"/>
      <c r="V561" s="29"/>
      <c r="W561" s="29"/>
      <c r="X561" s="29"/>
      <c r="Y561" s="29"/>
      <c r="Z561" s="29"/>
      <c r="AA561" s="29"/>
      <c r="AB561" s="29"/>
      <c r="AC561" s="2">
        <f t="shared" si="216"/>
        <v>1061384</v>
      </c>
      <c r="AD561" s="2">
        <f t="shared" si="217"/>
        <v>61097.355687459996</v>
      </c>
      <c r="AE561" s="2">
        <f t="shared" si="218"/>
        <v>4</v>
      </c>
      <c r="AF561" s="27">
        <v>800864</v>
      </c>
      <c r="AG561" s="27">
        <v>722708</v>
      </c>
      <c r="AH561" s="27">
        <v>696656</v>
      </c>
      <c r="AI561" s="27">
        <v>892046</v>
      </c>
      <c r="AJ561" s="2">
        <f t="shared" si="219"/>
        <v>778068.5</v>
      </c>
      <c r="AK561" s="2">
        <f t="shared" si="220"/>
        <v>87945.599554497327</v>
      </c>
      <c r="AL561" s="2">
        <f t="shared" si="221"/>
        <v>4</v>
      </c>
      <c r="AM561" s="2">
        <f t="shared" si="222"/>
        <v>6.0444402551508613E+18</v>
      </c>
      <c r="AN561" s="2">
        <f t="shared" si="223"/>
        <v>1.3381318588723438E+18</v>
      </c>
      <c r="AO561" s="2">
        <f t="shared" si="224"/>
        <v>5</v>
      </c>
      <c r="AP561" s="2">
        <f t="shared" si="225"/>
        <v>-0.36240732806240283</v>
      </c>
      <c r="AQ561" s="2">
        <f t="shared" si="226"/>
        <v>0.72668684380042159</v>
      </c>
      <c r="AR561" s="3" t="str">
        <f t="shared" si="227"/>
        <v>Toxic</v>
      </c>
      <c r="AS561" s="2">
        <f t="shared" si="228"/>
        <v>73.306974667038503</v>
      </c>
      <c r="AT561" s="4" t="s">
        <v>663</v>
      </c>
      <c r="AV561" s="2">
        <f t="shared" si="229"/>
        <v>3</v>
      </c>
      <c r="AW561" s="2">
        <f t="shared" si="230"/>
        <v>3</v>
      </c>
      <c r="AX561" s="2">
        <f t="shared" si="231"/>
        <v>3732886872.0000005</v>
      </c>
      <c r="AY561" s="2">
        <f t="shared" si="232"/>
        <v>7734428481</v>
      </c>
      <c r="AZ561" s="2">
        <f t="shared" si="233"/>
        <v>5733657676.5</v>
      </c>
      <c r="BA561" s="2">
        <f t="shared" si="234"/>
        <v>1.1666666666666667</v>
      </c>
      <c r="BB561" s="2">
        <f t="shared" si="235"/>
        <v>0.33388416396679432</v>
      </c>
      <c r="BC561" s="2">
        <v>6.6349999999999998</v>
      </c>
      <c r="BD561" s="2" t="str">
        <f t="shared" si="236"/>
        <v>Same Var</v>
      </c>
      <c r="BE561" s="2">
        <f t="shared" si="237"/>
        <v>9.224869112736423E-4</v>
      </c>
      <c r="BF561" s="2" t="str">
        <f t="shared" si="238"/>
        <v>Sig</v>
      </c>
      <c r="BG561" s="2" t="str">
        <f t="shared" si="239"/>
        <v>Sig</v>
      </c>
      <c r="BH561" s="2" t="str">
        <f t="shared" si="240"/>
        <v>Same Var T-test</v>
      </c>
      <c r="BI561" s="2" t="str">
        <f t="shared" si="241"/>
        <v/>
      </c>
      <c r="BJ561" s="2" t="str">
        <f t="shared" si="242"/>
        <v/>
      </c>
    </row>
    <row r="562" spans="1:62" x14ac:dyDescent="0.2">
      <c r="A562" s="1" t="s">
        <v>142</v>
      </c>
      <c r="B562" s="27" t="s">
        <v>516</v>
      </c>
      <c r="C562" s="28">
        <v>38491</v>
      </c>
      <c r="D562" s="7">
        <v>0.56458333333333333</v>
      </c>
      <c r="E562" s="1">
        <v>0.1</v>
      </c>
      <c r="F562" s="1" t="s">
        <v>57</v>
      </c>
      <c r="G562" s="1" t="s">
        <v>1239</v>
      </c>
      <c r="H562" s="27" t="s">
        <v>886</v>
      </c>
      <c r="I562" s="27" t="s">
        <v>887</v>
      </c>
      <c r="J562" s="27" t="s">
        <v>888</v>
      </c>
      <c r="K562" s="2">
        <v>0.75</v>
      </c>
      <c r="L562" s="2">
        <v>0.25</v>
      </c>
      <c r="M562" s="27">
        <v>1990000</v>
      </c>
      <c r="N562" s="27">
        <v>1950000</v>
      </c>
      <c r="O562" s="27">
        <v>1870000</v>
      </c>
      <c r="P562" s="29"/>
      <c r="Q562" s="29"/>
      <c r="R562" s="29"/>
      <c r="S562" s="29"/>
      <c r="T562" s="29"/>
      <c r="U562" s="29"/>
      <c r="V562" s="29"/>
      <c r="W562" s="29"/>
      <c r="X562" s="29"/>
      <c r="Y562" s="29"/>
      <c r="Z562" s="29"/>
      <c r="AA562" s="29"/>
      <c r="AB562" s="29"/>
      <c r="AC562" s="2">
        <f t="shared" si="216"/>
        <v>1936666.6666666667</v>
      </c>
      <c r="AD562" s="2">
        <f t="shared" si="217"/>
        <v>61101.009266077868</v>
      </c>
      <c r="AE562" s="2">
        <f t="shared" si="218"/>
        <v>3</v>
      </c>
      <c r="AF562" s="27">
        <v>2800000</v>
      </c>
      <c r="AG562" s="27">
        <v>2440000</v>
      </c>
      <c r="AH562" s="27">
        <v>2500000</v>
      </c>
      <c r="AI562" s="29"/>
      <c r="AJ562" s="2">
        <f t="shared" si="219"/>
        <v>2580000</v>
      </c>
      <c r="AK562" s="2">
        <f t="shared" si="220"/>
        <v>192873.01521985911</v>
      </c>
      <c r="AL562" s="2">
        <f t="shared" si="221"/>
        <v>3</v>
      </c>
      <c r="AM562" s="2">
        <f t="shared" si="222"/>
        <v>1.7161E+20</v>
      </c>
      <c r="AN562" s="2">
        <f t="shared" si="223"/>
        <v>7.7125E+19</v>
      </c>
      <c r="AO562" s="2">
        <f t="shared" si="224"/>
        <v>2</v>
      </c>
      <c r="AP562" s="2">
        <f t="shared" si="225"/>
        <v>9.8510132388532021</v>
      </c>
      <c r="AQ562" s="2">
        <f t="shared" si="226"/>
        <v>0.81649658092772592</v>
      </c>
      <c r="AR562" s="3" t="str">
        <f t="shared" si="227"/>
        <v>Nontoxic</v>
      </c>
      <c r="AS562" s="2">
        <f t="shared" si="228"/>
        <v>133.21858864027539</v>
      </c>
      <c r="AT562" s="26" t="s">
        <v>884</v>
      </c>
      <c r="AU562" s="4" t="s">
        <v>666</v>
      </c>
      <c r="AV562" s="2">
        <f t="shared" si="229"/>
        <v>2</v>
      </c>
      <c r="AW562" s="2">
        <f t="shared" si="230"/>
        <v>2</v>
      </c>
      <c r="AX562" s="2">
        <f t="shared" si="231"/>
        <v>3733333333.3333335</v>
      </c>
      <c r="AY562" s="2">
        <f t="shared" si="232"/>
        <v>37200000000</v>
      </c>
      <c r="AZ562" s="2">
        <f t="shared" si="233"/>
        <v>20466666666.666668</v>
      </c>
      <c r="BA562" s="2">
        <f t="shared" si="234"/>
        <v>1.25</v>
      </c>
      <c r="BB562" s="2">
        <f t="shared" si="235"/>
        <v>1.7663757472926931</v>
      </c>
      <c r="BC562" s="2">
        <v>6.6349999999999998</v>
      </c>
      <c r="BD562" s="2" t="str">
        <f t="shared" si="236"/>
        <v>Same Var</v>
      </c>
      <c r="BE562" s="2">
        <f t="shared" si="237"/>
        <v>2.6509141870148262E-3</v>
      </c>
      <c r="BF562" s="2" t="str">
        <f t="shared" si="238"/>
        <v>NS</v>
      </c>
      <c r="BG562" s="2" t="str">
        <f t="shared" si="239"/>
        <v>NS</v>
      </c>
      <c r="BH562" s="2" t="str">
        <f t="shared" si="240"/>
        <v/>
      </c>
      <c r="BI562" s="2" t="str">
        <f t="shared" si="241"/>
        <v/>
      </c>
      <c r="BJ562" s="2" t="str">
        <f t="shared" si="242"/>
        <v/>
      </c>
    </row>
    <row r="563" spans="1:62" x14ac:dyDescent="0.2">
      <c r="A563" s="1" t="s">
        <v>142</v>
      </c>
      <c r="B563" s="27" t="s">
        <v>529</v>
      </c>
      <c r="C563" s="28">
        <v>38491</v>
      </c>
      <c r="D563" s="7">
        <v>0.49861111111111112</v>
      </c>
      <c r="E563" s="1">
        <v>0.1</v>
      </c>
      <c r="F563" s="1" t="s">
        <v>57</v>
      </c>
      <c r="G563" s="1" t="s">
        <v>1239</v>
      </c>
      <c r="H563" s="27" t="s">
        <v>886</v>
      </c>
      <c r="I563" s="27" t="s">
        <v>887</v>
      </c>
      <c r="J563" s="27" t="s">
        <v>888</v>
      </c>
      <c r="K563" s="2">
        <v>0.75</v>
      </c>
      <c r="L563" s="2">
        <v>0.25</v>
      </c>
      <c r="M563" s="27">
        <v>1990000</v>
      </c>
      <c r="N563" s="27">
        <v>1950000</v>
      </c>
      <c r="O563" s="27">
        <v>1870000</v>
      </c>
      <c r="P563" s="29"/>
      <c r="Q563" s="29"/>
      <c r="R563" s="29"/>
      <c r="S563" s="29"/>
      <c r="T563" s="29"/>
      <c r="U563" s="29"/>
      <c r="V563" s="29"/>
      <c r="W563" s="29"/>
      <c r="X563" s="29"/>
      <c r="Y563" s="29"/>
      <c r="Z563" s="29"/>
      <c r="AA563" s="29"/>
      <c r="AB563" s="29"/>
      <c r="AC563" s="2">
        <f t="shared" si="216"/>
        <v>1936666.6666666667</v>
      </c>
      <c r="AD563" s="2">
        <f t="shared" si="217"/>
        <v>61101.009266077868</v>
      </c>
      <c r="AE563" s="2">
        <f t="shared" si="218"/>
        <v>3</v>
      </c>
      <c r="AF563" s="27">
        <v>2620000</v>
      </c>
      <c r="AG563" s="27">
        <v>2600000</v>
      </c>
      <c r="AH563" s="27">
        <v>2660000</v>
      </c>
      <c r="AI563" s="29"/>
      <c r="AJ563" s="2">
        <f t="shared" si="219"/>
        <v>2626666.6666666665</v>
      </c>
      <c r="AK563" s="2">
        <f t="shared" si="220"/>
        <v>30550.50463303893</v>
      </c>
      <c r="AL563" s="2">
        <f t="shared" si="221"/>
        <v>3</v>
      </c>
      <c r="AM563" s="2">
        <f t="shared" si="222"/>
        <v>1.0223456790123456E+18</v>
      </c>
      <c r="AN563" s="2">
        <f t="shared" si="223"/>
        <v>2.9339506172839501E+17</v>
      </c>
      <c r="AO563" s="2">
        <f t="shared" si="224"/>
        <v>3</v>
      </c>
      <c r="AP563" s="2">
        <f t="shared" si="225"/>
        <v>36.925833373529571</v>
      </c>
      <c r="AQ563" s="2">
        <f t="shared" si="226"/>
        <v>0.76489232840434507</v>
      </c>
      <c r="AR563" s="3" t="str">
        <f t="shared" si="227"/>
        <v>Nontoxic</v>
      </c>
      <c r="AS563" s="2">
        <f t="shared" si="228"/>
        <v>135.62822719449224</v>
      </c>
      <c r="AT563" s="26" t="s">
        <v>884</v>
      </c>
      <c r="AU563" s="4" t="s">
        <v>666</v>
      </c>
      <c r="AV563" s="2">
        <f t="shared" si="229"/>
        <v>2</v>
      </c>
      <c r="AW563" s="2">
        <f t="shared" si="230"/>
        <v>2</v>
      </c>
      <c r="AX563" s="2">
        <f t="shared" si="231"/>
        <v>3733333333.3333335</v>
      </c>
      <c r="AY563" s="2">
        <f t="shared" si="232"/>
        <v>933333333.33333313</v>
      </c>
      <c r="AZ563" s="2">
        <f t="shared" si="233"/>
        <v>2333333333.3333335</v>
      </c>
      <c r="BA563" s="2">
        <f t="shared" si="234"/>
        <v>1.25</v>
      </c>
      <c r="BB563" s="2">
        <f t="shared" si="235"/>
        <v>0.71405936420547955</v>
      </c>
      <c r="BC563" s="2">
        <v>6.6349999999999998</v>
      </c>
      <c r="BD563" s="2" t="str">
        <f t="shared" si="236"/>
        <v>Same Var</v>
      </c>
      <c r="BE563" s="2">
        <f t="shared" si="237"/>
        <v>3.1339705892846047E-5</v>
      </c>
      <c r="BF563" s="2" t="str">
        <f t="shared" si="238"/>
        <v>NS</v>
      </c>
      <c r="BG563" s="2" t="str">
        <f t="shared" si="239"/>
        <v>NS</v>
      </c>
      <c r="BH563" s="2" t="str">
        <f t="shared" si="240"/>
        <v/>
      </c>
      <c r="BI563" s="2" t="str">
        <f t="shared" si="241"/>
        <v/>
      </c>
      <c r="BJ563" s="2" t="str">
        <f t="shared" si="242"/>
        <v/>
      </c>
    </row>
    <row r="564" spans="1:62" x14ac:dyDescent="0.2">
      <c r="A564" s="1" t="s">
        <v>926</v>
      </c>
      <c r="B564" s="27" t="s">
        <v>1133</v>
      </c>
      <c r="C564" s="28">
        <v>39280</v>
      </c>
      <c r="D564" s="7">
        <v>0.3888888888888889</v>
      </c>
      <c r="E564" s="1">
        <v>0.1</v>
      </c>
      <c r="F564" s="1" t="s">
        <v>57</v>
      </c>
      <c r="G564" s="1" t="s">
        <v>1154</v>
      </c>
      <c r="H564" s="27" t="s">
        <v>886</v>
      </c>
      <c r="I564" s="27" t="s">
        <v>887</v>
      </c>
      <c r="J564" s="27" t="s">
        <v>888</v>
      </c>
      <c r="K564" s="2">
        <v>0.75</v>
      </c>
      <c r="L564" s="2">
        <v>0.25</v>
      </c>
      <c r="M564" s="27">
        <v>410084</v>
      </c>
      <c r="N564" s="27">
        <v>397058</v>
      </c>
      <c r="O564" s="27">
        <v>318902</v>
      </c>
      <c r="P564" s="27">
        <v>279824</v>
      </c>
      <c r="Q564" s="29"/>
      <c r="R564" s="29"/>
      <c r="S564" s="29"/>
      <c r="T564" s="29"/>
      <c r="U564" s="29"/>
      <c r="V564" s="29"/>
      <c r="W564" s="29"/>
      <c r="X564" s="29"/>
      <c r="Y564" s="29"/>
      <c r="Z564" s="29"/>
      <c r="AA564" s="29"/>
      <c r="AB564" s="29"/>
      <c r="AC564" s="2">
        <f t="shared" si="216"/>
        <v>351467</v>
      </c>
      <c r="AD564" s="2">
        <f t="shared" si="217"/>
        <v>62470.501422671485</v>
      </c>
      <c r="AE564" s="2">
        <f t="shared" si="218"/>
        <v>4</v>
      </c>
      <c r="AF564" s="27">
        <v>983228</v>
      </c>
      <c r="AG564" s="27">
        <v>1113488</v>
      </c>
      <c r="AH564" s="27">
        <v>1139540</v>
      </c>
      <c r="AI564" s="27">
        <v>1217696</v>
      </c>
      <c r="AJ564" s="2">
        <f t="shared" si="219"/>
        <v>1113488</v>
      </c>
      <c r="AK564" s="2">
        <f t="shared" si="220"/>
        <v>97477.658240234727</v>
      </c>
      <c r="AL564" s="2">
        <f t="shared" si="221"/>
        <v>4</v>
      </c>
      <c r="AM564" s="2">
        <f t="shared" si="222"/>
        <v>8.5513635889506294E+18</v>
      </c>
      <c r="AN564" s="2">
        <f t="shared" si="223"/>
        <v>1.9813511406019884E+18</v>
      </c>
      <c r="AO564" s="2">
        <f t="shared" si="224"/>
        <v>4</v>
      </c>
      <c r="AP564" s="2">
        <f t="shared" si="225"/>
        <v>15.716387438325819</v>
      </c>
      <c r="AQ564" s="2">
        <f t="shared" si="226"/>
        <v>0.74069708411268287</v>
      </c>
      <c r="AR564" s="3" t="str">
        <f t="shared" si="227"/>
        <v>Nontoxic</v>
      </c>
      <c r="AS564" s="2">
        <f t="shared" si="228"/>
        <v>316.81153564915053</v>
      </c>
      <c r="AT564" s="26" t="s">
        <v>884</v>
      </c>
      <c r="AU564" s="4" t="s">
        <v>666</v>
      </c>
      <c r="AV564" s="2">
        <f t="shared" si="229"/>
        <v>3</v>
      </c>
      <c r="AW564" s="2">
        <f t="shared" si="230"/>
        <v>3</v>
      </c>
      <c r="AX564" s="2">
        <f t="shared" si="231"/>
        <v>3902563548</v>
      </c>
      <c r="AY564" s="2">
        <f t="shared" si="232"/>
        <v>9501893856.0000019</v>
      </c>
      <c r="AZ564" s="2">
        <f t="shared" si="233"/>
        <v>6702228702.000001</v>
      </c>
      <c r="BA564" s="2">
        <f t="shared" si="234"/>
        <v>1.1666666666666667</v>
      </c>
      <c r="BB564" s="2">
        <f t="shared" si="235"/>
        <v>0.49308540981390281</v>
      </c>
      <c r="BC564" s="2">
        <v>6.6349999999999998</v>
      </c>
      <c r="BD564" s="2" t="str">
        <f t="shared" si="236"/>
        <v>Same Var</v>
      </c>
      <c r="BE564" s="2">
        <f t="shared" si="237"/>
        <v>5.9322104681677489E-6</v>
      </c>
      <c r="BF564" s="2" t="str">
        <f t="shared" si="238"/>
        <v>NS</v>
      </c>
      <c r="BG564" s="2" t="str">
        <f t="shared" si="239"/>
        <v>NS</v>
      </c>
      <c r="BH564" s="2" t="str">
        <f t="shared" si="240"/>
        <v/>
      </c>
      <c r="BI564" s="2" t="str">
        <f t="shared" si="241"/>
        <v/>
      </c>
      <c r="BJ564" s="2" t="str">
        <f t="shared" si="242"/>
        <v/>
      </c>
    </row>
    <row r="565" spans="1:62" x14ac:dyDescent="0.2">
      <c r="A565" s="1" t="s">
        <v>926</v>
      </c>
      <c r="B565" s="27" t="s">
        <v>1165</v>
      </c>
      <c r="C565" s="28">
        <v>39280</v>
      </c>
      <c r="D565" s="7">
        <v>0.52083333333333337</v>
      </c>
      <c r="E565" s="1">
        <v>0.1</v>
      </c>
      <c r="F565" s="1" t="s">
        <v>57</v>
      </c>
      <c r="G565" s="1" t="s">
        <v>1154</v>
      </c>
      <c r="H565" s="27" t="s">
        <v>886</v>
      </c>
      <c r="I565" s="27" t="s">
        <v>887</v>
      </c>
      <c r="J565" s="27" t="s">
        <v>888</v>
      </c>
      <c r="K565" s="2">
        <v>0.75</v>
      </c>
      <c r="L565" s="2">
        <v>0.25</v>
      </c>
      <c r="M565" s="27">
        <v>410084</v>
      </c>
      <c r="N565" s="27">
        <v>397058</v>
      </c>
      <c r="O565" s="27">
        <v>318902</v>
      </c>
      <c r="P565" s="27">
        <v>279824</v>
      </c>
      <c r="Q565" s="29"/>
      <c r="R565" s="29"/>
      <c r="S565" s="29"/>
      <c r="T565" s="29"/>
      <c r="U565" s="29"/>
      <c r="V565" s="29"/>
      <c r="W565" s="29"/>
      <c r="X565" s="29"/>
      <c r="Y565" s="29"/>
      <c r="Z565" s="29"/>
      <c r="AA565" s="29"/>
      <c r="AB565" s="29"/>
      <c r="AC565" s="2">
        <f t="shared" si="216"/>
        <v>351467</v>
      </c>
      <c r="AD565" s="2">
        <f t="shared" si="217"/>
        <v>62470.501422671485</v>
      </c>
      <c r="AE565" s="2">
        <f t="shared" si="218"/>
        <v>4</v>
      </c>
      <c r="AF565" s="27">
        <v>631526</v>
      </c>
      <c r="AG565" s="27">
        <v>709682</v>
      </c>
      <c r="AH565" s="27">
        <v>683630</v>
      </c>
      <c r="AI565" s="27">
        <v>618500</v>
      </c>
      <c r="AJ565" s="2">
        <f t="shared" si="219"/>
        <v>660834.5</v>
      </c>
      <c r="AK565" s="2">
        <f t="shared" si="220"/>
        <v>43038.398123071449</v>
      </c>
      <c r="AL565" s="2">
        <f t="shared" si="221"/>
        <v>4</v>
      </c>
      <c r="AM565" s="2">
        <f t="shared" si="222"/>
        <v>1.0238888445218541E+18</v>
      </c>
      <c r="AN565" s="2">
        <f t="shared" si="223"/>
        <v>1.7187285298746778E+17</v>
      </c>
      <c r="AO565" s="2">
        <f t="shared" si="224"/>
        <v>6</v>
      </c>
      <c r="AP565" s="2">
        <f t="shared" si="225"/>
        <v>12.48772953452967</v>
      </c>
      <c r="AQ565" s="2">
        <f t="shared" si="226"/>
        <v>0.71755819649141217</v>
      </c>
      <c r="AR565" s="3" t="str">
        <f t="shared" si="227"/>
        <v>Nontoxic</v>
      </c>
      <c r="AS565" s="2">
        <f t="shared" si="228"/>
        <v>188.02177729345857</v>
      </c>
      <c r="AT565" s="26" t="s">
        <v>884</v>
      </c>
      <c r="AU565" s="4" t="s">
        <v>666</v>
      </c>
      <c r="AV565" s="2">
        <f t="shared" si="229"/>
        <v>3</v>
      </c>
      <c r="AW565" s="2">
        <f t="shared" si="230"/>
        <v>3</v>
      </c>
      <c r="AX565" s="2">
        <f t="shared" si="231"/>
        <v>3902563548</v>
      </c>
      <c r="AY565" s="2">
        <f t="shared" si="232"/>
        <v>1852303713</v>
      </c>
      <c r="AZ565" s="2">
        <f t="shared" si="233"/>
        <v>2877433630.5</v>
      </c>
      <c r="BA565" s="2">
        <f t="shared" si="234"/>
        <v>1.1666666666666667</v>
      </c>
      <c r="BB565" s="2">
        <f t="shared" si="235"/>
        <v>0.34902982503511532</v>
      </c>
      <c r="BC565" s="2">
        <v>6.6349999999999998</v>
      </c>
      <c r="BD565" s="2" t="str">
        <f t="shared" si="236"/>
        <v>Same Var</v>
      </c>
      <c r="BE565" s="2">
        <f t="shared" si="237"/>
        <v>9.1368657129591325E-5</v>
      </c>
      <c r="BF565" s="2" t="str">
        <f t="shared" si="238"/>
        <v>NS</v>
      </c>
      <c r="BG565" s="2" t="str">
        <f t="shared" si="239"/>
        <v>NS</v>
      </c>
      <c r="BH565" s="2" t="str">
        <f t="shared" si="240"/>
        <v/>
      </c>
      <c r="BI565" s="2" t="str">
        <f t="shared" si="241"/>
        <v/>
      </c>
      <c r="BJ565" s="2" t="str">
        <f t="shared" si="242"/>
        <v/>
      </c>
    </row>
    <row r="566" spans="1:62" x14ac:dyDescent="0.2">
      <c r="A566" s="1" t="s">
        <v>926</v>
      </c>
      <c r="B566" s="27" t="s">
        <v>1188</v>
      </c>
      <c r="C566" s="28">
        <v>39280</v>
      </c>
      <c r="D566" s="7">
        <v>0.50694444444444442</v>
      </c>
      <c r="E566" s="1">
        <v>0.1</v>
      </c>
      <c r="F566" s="1" t="s">
        <v>57</v>
      </c>
      <c r="G566" s="1" t="s">
        <v>1154</v>
      </c>
      <c r="H566" s="27" t="s">
        <v>886</v>
      </c>
      <c r="I566" s="27" t="s">
        <v>887</v>
      </c>
      <c r="J566" s="27" t="s">
        <v>888</v>
      </c>
      <c r="K566" s="2">
        <v>0.75</v>
      </c>
      <c r="L566" s="2">
        <v>0.25</v>
      </c>
      <c r="M566" s="27">
        <v>410084</v>
      </c>
      <c r="N566" s="27">
        <v>397058</v>
      </c>
      <c r="O566" s="27">
        <v>318902</v>
      </c>
      <c r="P566" s="27">
        <v>279824</v>
      </c>
      <c r="Q566" s="29"/>
      <c r="R566" s="29"/>
      <c r="S566" s="29"/>
      <c r="T566" s="29"/>
      <c r="U566" s="29"/>
      <c r="V566" s="29"/>
      <c r="W566" s="29"/>
      <c r="X566" s="29"/>
      <c r="Y566" s="29"/>
      <c r="Z566" s="29"/>
      <c r="AA566" s="29"/>
      <c r="AB566" s="29"/>
      <c r="AC566" s="2">
        <f t="shared" si="216"/>
        <v>351467</v>
      </c>
      <c r="AD566" s="2">
        <f t="shared" si="217"/>
        <v>62470.501422671485</v>
      </c>
      <c r="AE566" s="2">
        <f t="shared" si="218"/>
        <v>4</v>
      </c>
      <c r="AF566" s="27">
        <v>1452164</v>
      </c>
      <c r="AG566" s="27">
        <v>1282826</v>
      </c>
      <c r="AH566" s="27">
        <v>1217696</v>
      </c>
      <c r="AI566" s="27">
        <v>1374008</v>
      </c>
      <c r="AJ566" s="2">
        <f t="shared" si="219"/>
        <v>1331673.5</v>
      </c>
      <c r="AK566" s="2">
        <f t="shared" si="220"/>
        <v>102773.40648728152</v>
      </c>
      <c r="AL566" s="2">
        <f t="shared" si="221"/>
        <v>4</v>
      </c>
      <c r="AM566" s="2">
        <f t="shared" si="222"/>
        <v>1.0172216667969452E+19</v>
      </c>
      <c r="AN566" s="2">
        <f t="shared" si="223"/>
        <v>2.4246373541757978E+18</v>
      </c>
      <c r="AO566" s="2">
        <f t="shared" si="224"/>
        <v>4</v>
      </c>
      <c r="AP566" s="2">
        <f t="shared" si="225"/>
        <v>18.912421471006358</v>
      </c>
      <c r="AQ566" s="2">
        <f t="shared" si="226"/>
        <v>0.74069708411268287</v>
      </c>
      <c r="AR566" s="3" t="str">
        <f t="shared" si="227"/>
        <v>Nontoxic</v>
      </c>
      <c r="AS566" s="2">
        <f t="shared" si="228"/>
        <v>378.89005226664239</v>
      </c>
      <c r="AT566" s="26" t="s">
        <v>884</v>
      </c>
      <c r="AU566" s="4" t="s">
        <v>666</v>
      </c>
      <c r="AV566" s="2">
        <f t="shared" si="229"/>
        <v>3</v>
      </c>
      <c r="AW566" s="2">
        <f t="shared" si="230"/>
        <v>3</v>
      </c>
      <c r="AX566" s="2">
        <f t="shared" si="231"/>
        <v>3902563548</v>
      </c>
      <c r="AY566" s="2">
        <f t="shared" si="232"/>
        <v>10562373081</v>
      </c>
      <c r="AZ566" s="2">
        <f t="shared" si="233"/>
        <v>7232468314.5</v>
      </c>
      <c r="BA566" s="2">
        <f t="shared" si="234"/>
        <v>1.1666666666666667</v>
      </c>
      <c r="BB566" s="2">
        <f t="shared" si="235"/>
        <v>0.61258916554302389</v>
      </c>
      <c r="BC566" s="2">
        <v>6.6349999999999998</v>
      </c>
      <c r="BD566" s="2" t="str">
        <f t="shared" si="236"/>
        <v>Same Var</v>
      </c>
      <c r="BE566" s="2">
        <f t="shared" si="237"/>
        <v>1.6969638868709244E-6</v>
      </c>
      <c r="BF566" s="2" t="str">
        <f t="shared" si="238"/>
        <v>NS</v>
      </c>
      <c r="BG566" s="2" t="str">
        <f t="shared" si="239"/>
        <v>NS</v>
      </c>
      <c r="BH566" s="2" t="str">
        <f t="shared" si="240"/>
        <v/>
      </c>
      <c r="BI566" s="2" t="str">
        <f t="shared" si="241"/>
        <v/>
      </c>
      <c r="BJ566" s="2" t="str">
        <f t="shared" si="242"/>
        <v/>
      </c>
    </row>
    <row r="567" spans="1:62" x14ac:dyDescent="0.2">
      <c r="A567" s="1" t="s">
        <v>926</v>
      </c>
      <c r="B567" s="27" t="s">
        <v>1228</v>
      </c>
      <c r="C567" s="28">
        <v>39280</v>
      </c>
      <c r="D567" s="7">
        <v>0.45833333333333331</v>
      </c>
      <c r="E567" s="1">
        <v>0.1</v>
      </c>
      <c r="F567" s="1" t="s">
        <v>57</v>
      </c>
      <c r="G567" s="1" t="s">
        <v>1154</v>
      </c>
      <c r="H567" s="27" t="s">
        <v>886</v>
      </c>
      <c r="I567" s="27" t="s">
        <v>887</v>
      </c>
      <c r="J567" s="27" t="s">
        <v>888</v>
      </c>
      <c r="K567" s="2">
        <v>0.75</v>
      </c>
      <c r="L567" s="2">
        <v>0.25</v>
      </c>
      <c r="M567" s="27">
        <v>410084</v>
      </c>
      <c r="N567" s="27">
        <v>397058</v>
      </c>
      <c r="O567" s="27">
        <v>318902</v>
      </c>
      <c r="P567" s="27">
        <v>279824</v>
      </c>
      <c r="Q567" s="29"/>
      <c r="R567" s="29"/>
      <c r="S567" s="29"/>
      <c r="T567" s="29"/>
      <c r="U567" s="29"/>
      <c r="V567" s="29"/>
      <c r="W567" s="29"/>
      <c r="X567" s="29"/>
      <c r="Y567" s="29"/>
      <c r="Z567" s="29"/>
      <c r="AA567" s="29"/>
      <c r="AB567" s="29"/>
      <c r="AC567" s="2">
        <f t="shared" si="216"/>
        <v>351467</v>
      </c>
      <c r="AD567" s="2">
        <f t="shared" si="217"/>
        <v>62470.501422671485</v>
      </c>
      <c r="AE567" s="2">
        <f t="shared" si="218"/>
        <v>4</v>
      </c>
      <c r="AF567" s="27">
        <v>605474</v>
      </c>
      <c r="AG567" s="27">
        <v>501266</v>
      </c>
      <c r="AH567" s="27">
        <v>670604</v>
      </c>
      <c r="AI567" s="27">
        <v>553370</v>
      </c>
      <c r="AJ567" s="2">
        <f t="shared" si="219"/>
        <v>582678.5</v>
      </c>
      <c r="AK567" s="2">
        <f t="shared" si="220"/>
        <v>72428.152213072506</v>
      </c>
      <c r="AL567" s="2">
        <f t="shared" si="221"/>
        <v>4</v>
      </c>
      <c r="AM567" s="2">
        <f t="shared" si="222"/>
        <v>3.460557248944489E+18</v>
      </c>
      <c r="AN567" s="2">
        <f t="shared" si="223"/>
        <v>6.737015869444576E+17</v>
      </c>
      <c r="AO567" s="2">
        <f t="shared" si="224"/>
        <v>5</v>
      </c>
      <c r="AP567" s="2">
        <f t="shared" si="225"/>
        <v>7.3979380784892541</v>
      </c>
      <c r="AQ567" s="2">
        <f t="shared" si="226"/>
        <v>0.72668684380042159</v>
      </c>
      <c r="AR567" s="3" t="str">
        <f t="shared" si="227"/>
        <v>Nontoxic</v>
      </c>
      <c r="AS567" s="2">
        <f t="shared" si="228"/>
        <v>165.7846967140585</v>
      </c>
      <c r="AT567" s="26" t="s">
        <v>884</v>
      </c>
      <c r="AU567" s="4" t="s">
        <v>666</v>
      </c>
      <c r="AV567" s="2">
        <f t="shared" si="229"/>
        <v>3</v>
      </c>
      <c r="AW567" s="2">
        <f t="shared" si="230"/>
        <v>3</v>
      </c>
      <c r="AX567" s="2">
        <f t="shared" si="231"/>
        <v>3902563548</v>
      </c>
      <c r="AY567" s="2">
        <f t="shared" si="232"/>
        <v>5245837233</v>
      </c>
      <c r="AZ567" s="2">
        <f t="shared" si="233"/>
        <v>4574200390.5</v>
      </c>
      <c r="BA567" s="2">
        <f t="shared" si="234"/>
        <v>1.1666666666666667</v>
      </c>
      <c r="BB567" s="2">
        <f t="shared" si="235"/>
        <v>5.6045056004563769E-2</v>
      </c>
      <c r="BC567" s="2">
        <v>6.6349999999999998</v>
      </c>
      <c r="BD567" s="2" t="str">
        <f t="shared" si="236"/>
        <v>Same Var</v>
      </c>
      <c r="BE567" s="2">
        <f t="shared" si="237"/>
        <v>1.4482269012358344E-3</v>
      </c>
      <c r="BF567" s="2" t="str">
        <f t="shared" si="238"/>
        <v>NS</v>
      </c>
      <c r="BG567" s="2" t="str">
        <f t="shared" si="239"/>
        <v>NS</v>
      </c>
      <c r="BH567" s="2" t="str">
        <f t="shared" si="240"/>
        <v/>
      </c>
      <c r="BI567" s="2" t="str">
        <f t="shared" si="241"/>
        <v/>
      </c>
      <c r="BJ567" s="2" t="str">
        <f t="shared" si="242"/>
        <v/>
      </c>
    </row>
    <row r="568" spans="1:62" x14ac:dyDescent="0.2">
      <c r="A568" s="1" t="s">
        <v>142</v>
      </c>
      <c r="B568" s="27" t="s">
        <v>642</v>
      </c>
      <c r="C568" s="28">
        <v>38817</v>
      </c>
      <c r="D568" s="7">
        <v>0.625</v>
      </c>
      <c r="E568" s="1">
        <v>0.1</v>
      </c>
      <c r="F568" s="1" t="s">
        <v>57</v>
      </c>
      <c r="G568" s="1" t="s">
        <v>1355</v>
      </c>
      <c r="H568" s="27" t="s">
        <v>886</v>
      </c>
      <c r="I568" s="27" t="s">
        <v>887</v>
      </c>
      <c r="J568" s="27" t="s">
        <v>888</v>
      </c>
      <c r="K568" s="2">
        <v>0.75</v>
      </c>
      <c r="L568" s="2">
        <v>0.25</v>
      </c>
      <c r="M568" s="27">
        <v>2270400</v>
      </c>
      <c r="N568" s="27">
        <v>2188900</v>
      </c>
      <c r="O568" s="27">
        <v>2119000</v>
      </c>
      <c r="P568" s="27">
        <v>2210200</v>
      </c>
      <c r="Q568" s="29"/>
      <c r="R568" s="29"/>
      <c r="S568" s="29"/>
      <c r="T568" s="29"/>
      <c r="U568" s="29"/>
      <c r="V568" s="29"/>
      <c r="W568" s="29"/>
      <c r="X568" s="29"/>
      <c r="Y568" s="29"/>
      <c r="Z568" s="29"/>
      <c r="AA568" s="29"/>
      <c r="AB568" s="29"/>
      <c r="AC568" s="2">
        <f t="shared" si="216"/>
        <v>2197125</v>
      </c>
      <c r="AD568" s="2">
        <f t="shared" si="217"/>
        <v>62480.256881674228</v>
      </c>
      <c r="AE568" s="2">
        <f t="shared" si="218"/>
        <v>4</v>
      </c>
      <c r="AF568" s="27">
        <v>2311900</v>
      </c>
      <c r="AG568" s="27">
        <v>2175500</v>
      </c>
      <c r="AH568" s="27">
        <v>2040800</v>
      </c>
      <c r="AI568" s="27">
        <v>2348700</v>
      </c>
      <c r="AJ568" s="2">
        <f t="shared" si="219"/>
        <v>2219225</v>
      </c>
      <c r="AK568" s="2">
        <f t="shared" si="220"/>
        <v>140356.43614265314</v>
      </c>
      <c r="AL568" s="2">
        <f t="shared" si="221"/>
        <v>4</v>
      </c>
      <c r="AM568" s="2">
        <f t="shared" si="222"/>
        <v>2.9964147276655256E+19</v>
      </c>
      <c r="AN568" s="2">
        <f t="shared" si="223"/>
        <v>8.1856059969354609E+18</v>
      </c>
      <c r="AO568" s="2">
        <f t="shared" si="224"/>
        <v>4</v>
      </c>
      <c r="AP568" s="2">
        <f t="shared" si="225"/>
        <v>7.7228127348968183</v>
      </c>
      <c r="AQ568" s="2">
        <f t="shared" si="226"/>
        <v>0.74069708411268287</v>
      </c>
      <c r="AR568" s="3" t="str">
        <f t="shared" si="227"/>
        <v>Nontoxic</v>
      </c>
      <c r="AS568" s="2">
        <f t="shared" si="228"/>
        <v>101.00585993059113</v>
      </c>
      <c r="AT568" s="26" t="s">
        <v>884</v>
      </c>
      <c r="AU568" s="4" t="s">
        <v>666</v>
      </c>
      <c r="AV568" s="2">
        <f t="shared" si="229"/>
        <v>3</v>
      </c>
      <c r="AW568" s="2">
        <f t="shared" si="230"/>
        <v>3</v>
      </c>
      <c r="AX568" s="2">
        <f t="shared" si="231"/>
        <v>3903782499.9999995</v>
      </c>
      <c r="AY568" s="2">
        <f t="shared" si="232"/>
        <v>19699929166.666668</v>
      </c>
      <c r="AZ568" s="2">
        <f t="shared" si="233"/>
        <v>11801855833.333334</v>
      </c>
      <c r="BA568" s="2">
        <f t="shared" si="234"/>
        <v>1.1666666666666667</v>
      </c>
      <c r="BB568" s="2">
        <f t="shared" si="235"/>
        <v>1.5273066630543326</v>
      </c>
      <c r="BC568" s="2">
        <v>6.6349999999999998</v>
      </c>
      <c r="BD568" s="2" t="str">
        <f t="shared" si="236"/>
        <v>Same Var</v>
      </c>
      <c r="BE568" s="2">
        <f t="shared" si="237"/>
        <v>0.39162942618095653</v>
      </c>
      <c r="BF568" s="2" t="str">
        <f t="shared" si="238"/>
        <v>NS</v>
      </c>
      <c r="BG568" s="2" t="str">
        <f t="shared" si="239"/>
        <v>NS</v>
      </c>
      <c r="BH568" s="2" t="str">
        <f t="shared" si="240"/>
        <v/>
      </c>
      <c r="BI568" s="2" t="str">
        <f t="shared" si="241"/>
        <v/>
      </c>
      <c r="BJ568" s="2" t="str">
        <f t="shared" si="242"/>
        <v/>
      </c>
    </row>
    <row r="569" spans="1:62" x14ac:dyDescent="0.2">
      <c r="A569" s="1" t="s">
        <v>142</v>
      </c>
      <c r="B569" s="27" t="s">
        <v>645</v>
      </c>
      <c r="C569" s="28">
        <v>38818</v>
      </c>
      <c r="D569" s="7">
        <v>0.58333333333333337</v>
      </c>
      <c r="E569" s="1">
        <v>0.1</v>
      </c>
      <c r="F569" s="1" t="s">
        <v>57</v>
      </c>
      <c r="G569" s="1" t="s">
        <v>1355</v>
      </c>
      <c r="H569" s="27" t="s">
        <v>886</v>
      </c>
      <c r="I569" s="27" t="s">
        <v>887</v>
      </c>
      <c r="J569" s="27" t="s">
        <v>888</v>
      </c>
      <c r="K569" s="2">
        <v>0.75</v>
      </c>
      <c r="L569" s="2">
        <v>0.25</v>
      </c>
      <c r="M569" s="27">
        <v>2270400</v>
      </c>
      <c r="N569" s="27">
        <v>2188900</v>
      </c>
      <c r="O569" s="27">
        <v>2119000</v>
      </c>
      <c r="P569" s="27">
        <v>2210200</v>
      </c>
      <c r="Q569" s="29"/>
      <c r="R569" s="29"/>
      <c r="S569" s="29"/>
      <c r="T569" s="29"/>
      <c r="U569" s="29"/>
      <c r="V569" s="29"/>
      <c r="W569" s="29"/>
      <c r="X569" s="29"/>
      <c r="Y569" s="29"/>
      <c r="Z569" s="29"/>
      <c r="AA569" s="29"/>
      <c r="AB569" s="29"/>
      <c r="AC569" s="2">
        <f t="shared" si="216"/>
        <v>2197125</v>
      </c>
      <c r="AD569" s="2">
        <f t="shared" si="217"/>
        <v>62480.256881674228</v>
      </c>
      <c r="AE569" s="2">
        <f t="shared" si="218"/>
        <v>4</v>
      </c>
      <c r="AF569" s="27">
        <v>2588300</v>
      </c>
      <c r="AG569" s="27">
        <v>2221000</v>
      </c>
      <c r="AH569" s="27">
        <v>2296100</v>
      </c>
      <c r="AI569" s="27">
        <v>2217000</v>
      </c>
      <c r="AJ569" s="2">
        <f t="shared" si="219"/>
        <v>2330600</v>
      </c>
      <c r="AK569" s="2">
        <f t="shared" si="220"/>
        <v>175610.04147447454</v>
      </c>
      <c r="AL569" s="2">
        <f t="shared" si="221"/>
        <v>4</v>
      </c>
      <c r="AM569" s="2">
        <f t="shared" si="222"/>
        <v>6.8205978366915494E+19</v>
      </c>
      <c r="AN569" s="2">
        <f t="shared" si="223"/>
        <v>1.9913725198348526E+19</v>
      </c>
      <c r="AO569" s="2">
        <f t="shared" si="224"/>
        <v>3</v>
      </c>
      <c r="AP569" s="2">
        <f t="shared" si="225"/>
        <v>7.5129426497573251</v>
      </c>
      <c r="AQ569" s="2">
        <f t="shared" si="226"/>
        <v>0.76489232840434507</v>
      </c>
      <c r="AR569" s="3" t="str">
        <f t="shared" si="227"/>
        <v>Nontoxic</v>
      </c>
      <c r="AS569" s="2">
        <f t="shared" si="228"/>
        <v>106.07498435455425</v>
      </c>
      <c r="AT569" s="26" t="s">
        <v>884</v>
      </c>
      <c r="AU569" s="4" t="s">
        <v>666</v>
      </c>
      <c r="AV569" s="2">
        <f t="shared" si="229"/>
        <v>3</v>
      </c>
      <c r="AW569" s="2">
        <f t="shared" si="230"/>
        <v>3</v>
      </c>
      <c r="AX569" s="2">
        <f t="shared" si="231"/>
        <v>3903782499.9999995</v>
      </c>
      <c r="AY569" s="2">
        <f t="shared" si="232"/>
        <v>30838886666.666668</v>
      </c>
      <c r="AZ569" s="2">
        <f t="shared" si="233"/>
        <v>17371334583.333332</v>
      </c>
      <c r="BA569" s="2">
        <f t="shared" si="234"/>
        <v>1.1666666666666667</v>
      </c>
      <c r="BB569" s="2">
        <f t="shared" si="235"/>
        <v>2.3629382158547725</v>
      </c>
      <c r="BC569" s="2">
        <v>6.6349999999999998</v>
      </c>
      <c r="BD569" s="2" t="str">
        <f t="shared" si="236"/>
        <v>Same Var</v>
      </c>
      <c r="BE569" s="2">
        <f t="shared" si="237"/>
        <v>0.10103077170591176</v>
      </c>
      <c r="BF569" s="2" t="str">
        <f t="shared" si="238"/>
        <v>NS</v>
      </c>
      <c r="BG569" s="2" t="str">
        <f t="shared" si="239"/>
        <v>NS</v>
      </c>
      <c r="BH569" s="2" t="str">
        <f t="shared" si="240"/>
        <v/>
      </c>
      <c r="BI569" s="2" t="str">
        <f t="shared" si="241"/>
        <v/>
      </c>
      <c r="BJ569" s="2" t="str">
        <f t="shared" si="242"/>
        <v/>
      </c>
    </row>
    <row r="570" spans="1:62" x14ac:dyDescent="0.2">
      <c r="A570" s="1" t="s">
        <v>142</v>
      </c>
      <c r="B570" s="27" t="s">
        <v>647</v>
      </c>
      <c r="C570" s="28">
        <v>38818</v>
      </c>
      <c r="D570" s="7">
        <v>0.29166666666666669</v>
      </c>
      <c r="E570" s="1">
        <v>0.1</v>
      </c>
      <c r="F570" s="1" t="s">
        <v>57</v>
      </c>
      <c r="G570" s="1" t="s">
        <v>1355</v>
      </c>
      <c r="H570" s="27" t="s">
        <v>886</v>
      </c>
      <c r="I570" s="27" t="s">
        <v>887</v>
      </c>
      <c r="J570" s="27" t="s">
        <v>888</v>
      </c>
      <c r="K570" s="2">
        <v>0.75</v>
      </c>
      <c r="L570" s="2">
        <v>0.25</v>
      </c>
      <c r="M570" s="27">
        <v>2270400</v>
      </c>
      <c r="N570" s="27">
        <v>2188900</v>
      </c>
      <c r="O570" s="27">
        <v>2119000</v>
      </c>
      <c r="P570" s="27">
        <v>2210200</v>
      </c>
      <c r="Q570" s="29"/>
      <c r="R570" s="29"/>
      <c r="S570" s="29"/>
      <c r="T570" s="29"/>
      <c r="U570" s="29"/>
      <c r="V570" s="29"/>
      <c r="W570" s="29"/>
      <c r="X570" s="29"/>
      <c r="Y570" s="29"/>
      <c r="Z570" s="29"/>
      <c r="AA570" s="29"/>
      <c r="AB570" s="29"/>
      <c r="AC570" s="2">
        <f t="shared" si="216"/>
        <v>2197125</v>
      </c>
      <c r="AD570" s="2">
        <f t="shared" si="217"/>
        <v>62480.256881674228</v>
      </c>
      <c r="AE570" s="2">
        <f t="shared" si="218"/>
        <v>4</v>
      </c>
      <c r="AF570" s="27">
        <v>2580500</v>
      </c>
      <c r="AG570" s="27">
        <v>2504000</v>
      </c>
      <c r="AH570" s="27">
        <v>2255700</v>
      </c>
      <c r="AI570" s="27">
        <v>2568300</v>
      </c>
      <c r="AJ570" s="2">
        <f t="shared" si="219"/>
        <v>2477125</v>
      </c>
      <c r="AK570" s="2">
        <f t="shared" si="220"/>
        <v>151383.14250052194</v>
      </c>
      <c r="AL570" s="2">
        <f t="shared" si="221"/>
        <v>4</v>
      </c>
      <c r="AM570" s="2">
        <f t="shared" si="222"/>
        <v>3.9415586457427517E+19</v>
      </c>
      <c r="AN570" s="2">
        <f t="shared" si="223"/>
        <v>1.1041753332645874E+19</v>
      </c>
      <c r="AO570" s="2">
        <f t="shared" si="224"/>
        <v>4</v>
      </c>
      <c r="AP570" s="2">
        <f t="shared" si="225"/>
        <v>10.466099228303708</v>
      </c>
      <c r="AQ570" s="2">
        <f t="shared" si="226"/>
        <v>0.74069708411268287</v>
      </c>
      <c r="AR570" s="3" t="str">
        <f t="shared" si="227"/>
        <v>Nontoxic</v>
      </c>
      <c r="AS570" s="2">
        <f t="shared" si="228"/>
        <v>112.74392672242135</v>
      </c>
      <c r="AT570" s="26" t="s">
        <v>884</v>
      </c>
      <c r="AU570" s="4" t="s">
        <v>666</v>
      </c>
      <c r="AV570" s="2">
        <f t="shared" si="229"/>
        <v>3</v>
      </c>
      <c r="AW570" s="2">
        <f t="shared" si="230"/>
        <v>3</v>
      </c>
      <c r="AX570" s="2">
        <f t="shared" si="231"/>
        <v>3903782499.9999995</v>
      </c>
      <c r="AY570" s="2">
        <f t="shared" si="232"/>
        <v>22916855833.333332</v>
      </c>
      <c r="AZ570" s="2">
        <f t="shared" si="233"/>
        <v>13410319166.666666</v>
      </c>
      <c r="BA570" s="2">
        <f t="shared" si="234"/>
        <v>1.1666666666666667</v>
      </c>
      <c r="BB570" s="2">
        <f t="shared" si="235"/>
        <v>1.7954494406089987</v>
      </c>
      <c r="BC570" s="2">
        <v>6.6349999999999998</v>
      </c>
      <c r="BD570" s="2" t="str">
        <f t="shared" si="236"/>
        <v>Same Var</v>
      </c>
      <c r="BE570" s="2">
        <f t="shared" si="237"/>
        <v>7.0768375695189883E-3</v>
      </c>
      <c r="BF570" s="2" t="str">
        <f t="shared" si="238"/>
        <v>NS</v>
      </c>
      <c r="BG570" s="2" t="str">
        <f t="shared" si="239"/>
        <v>NS</v>
      </c>
      <c r="BH570" s="2" t="str">
        <f t="shared" si="240"/>
        <v/>
      </c>
      <c r="BI570" s="2" t="str">
        <f t="shared" si="241"/>
        <v/>
      </c>
      <c r="BJ570" s="2" t="str">
        <f t="shared" si="242"/>
        <v/>
      </c>
    </row>
    <row r="571" spans="1:62" x14ac:dyDescent="0.2">
      <c r="A571" s="1" t="s">
        <v>142</v>
      </c>
      <c r="B571" s="27" t="s">
        <v>658</v>
      </c>
      <c r="C571" s="28">
        <v>38818</v>
      </c>
      <c r="D571" s="7">
        <v>0.45833333333333331</v>
      </c>
      <c r="E571" s="1">
        <v>0.1</v>
      </c>
      <c r="F571" s="1" t="s">
        <v>57</v>
      </c>
      <c r="G571" s="1" t="s">
        <v>1355</v>
      </c>
      <c r="H571" s="27" t="s">
        <v>886</v>
      </c>
      <c r="I571" s="27" t="s">
        <v>887</v>
      </c>
      <c r="J571" s="27" t="s">
        <v>888</v>
      </c>
      <c r="K571" s="2">
        <v>0.75</v>
      </c>
      <c r="L571" s="2">
        <v>0.25</v>
      </c>
      <c r="M571" s="27">
        <v>2270400</v>
      </c>
      <c r="N571" s="27">
        <v>2188900</v>
      </c>
      <c r="O571" s="27">
        <v>2119000</v>
      </c>
      <c r="P571" s="27">
        <v>2210200</v>
      </c>
      <c r="Q571" s="29"/>
      <c r="R571" s="29"/>
      <c r="S571" s="29"/>
      <c r="T571" s="29"/>
      <c r="U571" s="29"/>
      <c r="V571" s="29"/>
      <c r="W571" s="29"/>
      <c r="X571" s="29"/>
      <c r="Y571" s="29"/>
      <c r="Z571" s="29"/>
      <c r="AA571" s="29"/>
      <c r="AB571" s="29"/>
      <c r="AC571" s="2">
        <f t="shared" si="216"/>
        <v>2197125</v>
      </c>
      <c r="AD571" s="2">
        <f t="shared" si="217"/>
        <v>62480.256881674228</v>
      </c>
      <c r="AE571" s="2">
        <f t="shared" si="218"/>
        <v>4</v>
      </c>
      <c r="AF571" s="27">
        <v>2504800</v>
      </c>
      <c r="AG571" s="27">
        <v>2617700</v>
      </c>
      <c r="AH571" s="27">
        <v>2265900</v>
      </c>
      <c r="AI571" s="27">
        <v>2713600</v>
      </c>
      <c r="AJ571" s="2">
        <f t="shared" si="219"/>
        <v>2525500</v>
      </c>
      <c r="AK571" s="2">
        <f t="shared" si="220"/>
        <v>192962.08608601501</v>
      </c>
      <c r="AL571" s="2">
        <f t="shared" si="221"/>
        <v>4</v>
      </c>
      <c r="AM571" s="2">
        <f t="shared" si="222"/>
        <v>9.7171510460306407E+19</v>
      </c>
      <c r="AN571" s="2">
        <f t="shared" si="223"/>
        <v>2.8983748744770753E+19</v>
      </c>
      <c r="AO571" s="2">
        <f t="shared" si="224"/>
        <v>3</v>
      </c>
      <c r="AP571" s="2">
        <f t="shared" si="225"/>
        <v>8.8397444787667787</v>
      </c>
      <c r="AQ571" s="2">
        <f t="shared" si="226"/>
        <v>0.76489232840434507</v>
      </c>
      <c r="AR571" s="3" t="str">
        <f t="shared" si="227"/>
        <v>Nontoxic</v>
      </c>
      <c r="AS571" s="2">
        <f t="shared" si="228"/>
        <v>114.94566763383969</v>
      </c>
      <c r="AT571" s="26" t="s">
        <v>884</v>
      </c>
      <c r="AU571" s="4" t="s">
        <v>666</v>
      </c>
      <c r="AV571" s="2">
        <f t="shared" si="229"/>
        <v>3</v>
      </c>
      <c r="AW571" s="2">
        <f t="shared" si="230"/>
        <v>3</v>
      </c>
      <c r="AX571" s="2">
        <f t="shared" si="231"/>
        <v>3903782499.9999995</v>
      </c>
      <c r="AY571" s="2">
        <f t="shared" si="232"/>
        <v>37234366666.666672</v>
      </c>
      <c r="AZ571" s="2">
        <f t="shared" si="233"/>
        <v>20569074583.333336</v>
      </c>
      <c r="BA571" s="2">
        <f t="shared" si="234"/>
        <v>1.1666666666666667</v>
      </c>
      <c r="BB571" s="2">
        <f t="shared" si="235"/>
        <v>2.7473124938200044</v>
      </c>
      <c r="BC571" s="2">
        <v>6.6349999999999998</v>
      </c>
      <c r="BD571" s="2" t="str">
        <f t="shared" si="236"/>
        <v>Same Var</v>
      </c>
      <c r="BE571" s="2">
        <f t="shared" si="237"/>
        <v>8.8656102964866021E-3</v>
      </c>
      <c r="BF571" s="2" t="str">
        <f t="shared" si="238"/>
        <v>NS</v>
      </c>
      <c r="BG571" s="2" t="str">
        <f t="shared" si="239"/>
        <v>NS</v>
      </c>
      <c r="BH571" s="2" t="str">
        <f t="shared" si="240"/>
        <v/>
      </c>
      <c r="BI571" s="2" t="str">
        <f t="shared" si="241"/>
        <v/>
      </c>
      <c r="BJ571" s="2" t="str">
        <f t="shared" si="242"/>
        <v/>
      </c>
    </row>
    <row r="572" spans="1:62" x14ac:dyDescent="0.2">
      <c r="A572" s="1" t="s">
        <v>142</v>
      </c>
      <c r="B572" s="27" t="s">
        <v>660</v>
      </c>
      <c r="C572" s="28">
        <v>38818</v>
      </c>
      <c r="D572" s="7">
        <v>0.375</v>
      </c>
      <c r="E572" s="1">
        <v>0.1</v>
      </c>
      <c r="F572" s="1" t="s">
        <v>57</v>
      </c>
      <c r="G572" s="1" t="s">
        <v>1355</v>
      </c>
      <c r="H572" s="27" t="s">
        <v>886</v>
      </c>
      <c r="I572" s="27" t="s">
        <v>887</v>
      </c>
      <c r="J572" s="27" t="s">
        <v>888</v>
      </c>
      <c r="K572" s="2">
        <v>0.75</v>
      </c>
      <c r="L572" s="2">
        <v>0.25</v>
      </c>
      <c r="M572" s="27">
        <v>2270400</v>
      </c>
      <c r="N572" s="27">
        <v>2188900</v>
      </c>
      <c r="O572" s="27">
        <v>2119000</v>
      </c>
      <c r="P572" s="27">
        <v>2210200</v>
      </c>
      <c r="Q572" s="29"/>
      <c r="R572" s="29"/>
      <c r="S572" s="29"/>
      <c r="T572" s="29"/>
      <c r="U572" s="29"/>
      <c r="V572" s="29"/>
      <c r="W572" s="29"/>
      <c r="X572" s="29"/>
      <c r="Y572" s="29"/>
      <c r="Z572" s="29"/>
      <c r="AA572" s="29"/>
      <c r="AB572" s="29"/>
      <c r="AC572" s="2">
        <f t="shared" si="216"/>
        <v>2197125</v>
      </c>
      <c r="AD572" s="2">
        <f t="shared" si="217"/>
        <v>62480.256881674228</v>
      </c>
      <c r="AE572" s="2">
        <f t="shared" si="218"/>
        <v>4</v>
      </c>
      <c r="AF572" s="27">
        <v>2625900</v>
      </c>
      <c r="AG572" s="27">
        <v>2664300</v>
      </c>
      <c r="AH572" s="27">
        <v>2679800</v>
      </c>
      <c r="AI572" s="27">
        <v>3173300</v>
      </c>
      <c r="AJ572" s="2">
        <f t="shared" si="219"/>
        <v>2785825</v>
      </c>
      <c r="AK572" s="2">
        <f t="shared" si="220"/>
        <v>259308.37979774841</v>
      </c>
      <c r="AL572" s="2">
        <f t="shared" si="221"/>
        <v>4</v>
      </c>
      <c r="AM572" s="2">
        <f t="shared" si="222"/>
        <v>3.0134107376465524E+20</v>
      </c>
      <c r="AN572" s="2">
        <f t="shared" si="223"/>
        <v>9.4294830880135463E+19</v>
      </c>
      <c r="AO572" s="2">
        <f t="shared" si="224"/>
        <v>3</v>
      </c>
      <c r="AP572" s="2">
        <f t="shared" si="225"/>
        <v>8.6371512250073916</v>
      </c>
      <c r="AQ572" s="2">
        <f t="shared" si="226"/>
        <v>0.76489232840434507</v>
      </c>
      <c r="AR572" s="3" t="str">
        <f t="shared" si="227"/>
        <v>Nontoxic</v>
      </c>
      <c r="AS572" s="2">
        <f t="shared" si="228"/>
        <v>126.79410593389089</v>
      </c>
      <c r="AT572" s="26" t="s">
        <v>884</v>
      </c>
      <c r="AU572" s="4" t="s">
        <v>666</v>
      </c>
      <c r="AV572" s="2">
        <f t="shared" si="229"/>
        <v>3</v>
      </c>
      <c r="AW572" s="2">
        <f t="shared" si="230"/>
        <v>3</v>
      </c>
      <c r="AX572" s="2">
        <f t="shared" si="231"/>
        <v>3903782499.9999995</v>
      </c>
      <c r="AY572" s="2">
        <f t="shared" si="232"/>
        <v>67240835833.333336</v>
      </c>
      <c r="AZ572" s="2">
        <f t="shared" si="233"/>
        <v>35572309166.666664</v>
      </c>
      <c r="BA572" s="2">
        <f t="shared" si="234"/>
        <v>1.1666666666666667</v>
      </c>
      <c r="BB572" s="2">
        <f t="shared" si="235"/>
        <v>4.0446213727270619</v>
      </c>
      <c r="BC572" s="2">
        <v>6.6349999999999998</v>
      </c>
      <c r="BD572" s="2" t="str">
        <f t="shared" si="236"/>
        <v>Same Var</v>
      </c>
      <c r="BE572" s="2">
        <f t="shared" si="237"/>
        <v>2.2494518937590047E-3</v>
      </c>
      <c r="BF572" s="2" t="str">
        <f t="shared" si="238"/>
        <v>NS</v>
      </c>
      <c r="BG572" s="2" t="str">
        <f t="shared" si="239"/>
        <v>NS</v>
      </c>
      <c r="BH572" s="2" t="str">
        <f t="shared" si="240"/>
        <v/>
      </c>
      <c r="BI572" s="2" t="str">
        <f t="shared" si="241"/>
        <v/>
      </c>
      <c r="BJ572" s="2" t="str">
        <f t="shared" si="242"/>
        <v/>
      </c>
    </row>
    <row r="573" spans="1:62" x14ac:dyDescent="0.2">
      <c r="A573" s="1" t="s">
        <v>926</v>
      </c>
      <c r="B573" s="27" t="s">
        <v>1331</v>
      </c>
      <c r="C573" s="28">
        <v>38539</v>
      </c>
      <c r="D573" s="7">
        <v>0.35416666666666669</v>
      </c>
      <c r="E573" s="1">
        <v>0.1</v>
      </c>
      <c r="F573" s="1" t="s">
        <v>57</v>
      </c>
      <c r="G573" s="1" t="s">
        <v>1333</v>
      </c>
      <c r="H573" s="27" t="s">
        <v>886</v>
      </c>
      <c r="I573" s="27" t="s">
        <v>887</v>
      </c>
      <c r="J573" s="27" t="s">
        <v>888</v>
      </c>
      <c r="K573" s="2">
        <v>0.75</v>
      </c>
      <c r="L573" s="2">
        <v>0.25</v>
      </c>
      <c r="M573" s="27">
        <v>578400</v>
      </c>
      <c r="N573" s="27">
        <v>621400</v>
      </c>
      <c r="O573" s="27">
        <v>575000</v>
      </c>
      <c r="P573" s="27">
        <v>709600</v>
      </c>
      <c r="Q573" s="29"/>
      <c r="R573" s="29"/>
      <c r="S573" s="29"/>
      <c r="T573" s="29"/>
      <c r="U573" s="29"/>
      <c r="V573" s="29"/>
      <c r="W573" s="29"/>
      <c r="X573" s="29"/>
      <c r="Y573" s="29"/>
      <c r="Z573" s="29"/>
      <c r="AA573" s="29"/>
      <c r="AB573" s="29"/>
      <c r="AC573" s="2">
        <f t="shared" si="216"/>
        <v>621100</v>
      </c>
      <c r="AD573" s="2">
        <f t="shared" si="217"/>
        <v>62665.354596193472</v>
      </c>
      <c r="AE573" s="2">
        <f t="shared" si="218"/>
        <v>4</v>
      </c>
      <c r="AF573" s="27">
        <v>5782900</v>
      </c>
      <c r="AG573" s="27">
        <v>5765600</v>
      </c>
      <c r="AH573" s="27">
        <v>5513400</v>
      </c>
      <c r="AI573" s="27">
        <v>5796200</v>
      </c>
      <c r="AJ573" s="2">
        <f t="shared" si="219"/>
        <v>5714525</v>
      </c>
      <c r="AK573" s="2">
        <f t="shared" si="220"/>
        <v>134667.3277624037</v>
      </c>
      <c r="AL573" s="2">
        <f t="shared" si="221"/>
        <v>4</v>
      </c>
      <c r="AM573" s="2">
        <f t="shared" si="222"/>
        <v>2.5867896125750698E+19</v>
      </c>
      <c r="AN573" s="2">
        <f t="shared" si="223"/>
        <v>6.9534996979619512E+18</v>
      </c>
      <c r="AO573" s="2">
        <f t="shared" si="224"/>
        <v>4</v>
      </c>
      <c r="AP573" s="2">
        <f t="shared" si="225"/>
        <v>73.59723075221909</v>
      </c>
      <c r="AQ573" s="2">
        <f t="shared" si="226"/>
        <v>0.74069708411268287</v>
      </c>
      <c r="AR573" s="3" t="str">
        <f t="shared" si="227"/>
        <v>Nontoxic</v>
      </c>
      <c r="AS573" s="2">
        <f t="shared" si="228"/>
        <v>920.06520689099978</v>
      </c>
      <c r="AT573" s="26" t="s">
        <v>884</v>
      </c>
      <c r="AU573" s="4" t="s">
        <v>666</v>
      </c>
      <c r="AV573" s="2">
        <f t="shared" si="229"/>
        <v>3</v>
      </c>
      <c r="AW573" s="2">
        <f t="shared" si="230"/>
        <v>3</v>
      </c>
      <c r="AX573" s="2">
        <f t="shared" si="231"/>
        <v>3926946666.6666665</v>
      </c>
      <c r="AY573" s="2">
        <f t="shared" si="232"/>
        <v>18135289166.666668</v>
      </c>
      <c r="AZ573" s="2">
        <f t="shared" si="233"/>
        <v>11031117916.666666</v>
      </c>
      <c r="BA573" s="2">
        <f t="shared" si="234"/>
        <v>1.1666666666666667</v>
      </c>
      <c r="BB573" s="2">
        <f t="shared" si="235"/>
        <v>1.3775617256319979</v>
      </c>
      <c r="BC573" s="2">
        <v>6.6349999999999998</v>
      </c>
      <c r="BD573" s="2" t="str">
        <f t="shared" si="236"/>
        <v>Same Var</v>
      </c>
      <c r="BE573" s="2">
        <f t="shared" si="237"/>
        <v>3.232433106170004E-10</v>
      </c>
      <c r="BF573" s="2" t="str">
        <f t="shared" si="238"/>
        <v>NS</v>
      </c>
      <c r="BG573" s="2" t="str">
        <f t="shared" si="239"/>
        <v>NS</v>
      </c>
      <c r="BH573" s="2" t="str">
        <f t="shared" si="240"/>
        <v/>
      </c>
      <c r="BI573" s="2" t="str">
        <f t="shared" si="241"/>
        <v/>
      </c>
      <c r="BJ573" s="2" t="str">
        <f t="shared" si="242"/>
        <v/>
      </c>
    </row>
    <row r="574" spans="1:62" x14ac:dyDescent="0.2">
      <c r="A574" s="1" t="s">
        <v>926</v>
      </c>
      <c r="B574" s="27" t="s">
        <v>1133</v>
      </c>
      <c r="C574" s="28">
        <v>39336</v>
      </c>
      <c r="D574" s="7">
        <v>0.375</v>
      </c>
      <c r="E574" s="1">
        <v>0.1</v>
      </c>
      <c r="F574" s="1" t="s">
        <v>57</v>
      </c>
      <c r="G574" s="1" t="s">
        <v>1156</v>
      </c>
      <c r="H574" s="27" t="s">
        <v>886</v>
      </c>
      <c r="I574" s="27" t="s">
        <v>887</v>
      </c>
      <c r="J574" s="27" t="s">
        <v>888</v>
      </c>
      <c r="K574" s="2">
        <v>0.75</v>
      </c>
      <c r="L574" s="2">
        <v>0.25</v>
      </c>
      <c r="M574" s="29"/>
      <c r="N574" s="29"/>
      <c r="O574" s="29"/>
      <c r="P574" s="29"/>
      <c r="Q574" s="27">
        <v>475214</v>
      </c>
      <c r="R574" s="27">
        <v>488240</v>
      </c>
      <c r="S574" s="27">
        <v>475214</v>
      </c>
      <c r="T574" s="27">
        <v>605474</v>
      </c>
      <c r="U574" s="29"/>
      <c r="V574" s="29"/>
      <c r="W574" s="29"/>
      <c r="X574" s="29"/>
      <c r="Y574" s="29"/>
      <c r="Z574" s="29"/>
      <c r="AA574" s="29"/>
      <c r="AB574" s="29"/>
      <c r="AC574" s="2">
        <f t="shared" si="216"/>
        <v>511035.5</v>
      </c>
      <c r="AD574" s="2">
        <f t="shared" si="217"/>
        <v>63257.739518575909</v>
      </c>
      <c r="AE574" s="2">
        <f t="shared" si="218"/>
        <v>4</v>
      </c>
      <c r="AF574" s="27">
        <v>2429114</v>
      </c>
      <c r="AG574" s="27">
        <v>2272802</v>
      </c>
      <c r="AH574" s="27">
        <v>1882022</v>
      </c>
      <c r="AI574" s="27">
        <v>2845946</v>
      </c>
      <c r="AJ574" s="2">
        <f t="shared" si="219"/>
        <v>2357471</v>
      </c>
      <c r="AK574" s="2">
        <f t="shared" si="220"/>
        <v>398731.79633934388</v>
      </c>
      <c r="AL574" s="2">
        <f t="shared" si="221"/>
        <v>4</v>
      </c>
      <c r="AM574" s="2">
        <f t="shared" si="222"/>
        <v>1.6248540280614806E+21</v>
      </c>
      <c r="AN574" s="2">
        <f t="shared" si="223"/>
        <v>5.2670722941223102E+20</v>
      </c>
      <c r="AO574" s="2">
        <f t="shared" si="224"/>
        <v>3</v>
      </c>
      <c r="AP574" s="2">
        <f t="shared" si="225"/>
        <v>9.8330064108654938</v>
      </c>
      <c r="AQ574" s="2">
        <f t="shared" si="226"/>
        <v>0.76489232840434507</v>
      </c>
      <c r="AR574" s="3" t="str">
        <f t="shared" si="227"/>
        <v>Nontoxic</v>
      </c>
      <c r="AS574" s="2">
        <f t="shared" si="228"/>
        <v>461.31257026175285</v>
      </c>
      <c r="AT574" s="26" t="s">
        <v>884</v>
      </c>
      <c r="AU574" s="4" t="s">
        <v>666</v>
      </c>
      <c r="AV574" s="2">
        <f t="shared" si="229"/>
        <v>3</v>
      </c>
      <c r="AW574" s="2">
        <f t="shared" si="230"/>
        <v>3</v>
      </c>
      <c r="AX574" s="2">
        <f t="shared" si="231"/>
        <v>4001541609.0000005</v>
      </c>
      <c r="AY574" s="2">
        <f t="shared" si="232"/>
        <v>158987045412</v>
      </c>
      <c r="AZ574" s="2">
        <f t="shared" si="233"/>
        <v>81494293510.5</v>
      </c>
      <c r="BA574" s="2">
        <f t="shared" si="234"/>
        <v>1.1666666666666667</v>
      </c>
      <c r="BB574" s="2">
        <f t="shared" si="235"/>
        <v>6.0314492222034746</v>
      </c>
      <c r="BC574" s="2">
        <v>6.6349999999999998</v>
      </c>
      <c r="BD574" s="2" t="str">
        <f t="shared" si="236"/>
        <v>Same Var</v>
      </c>
      <c r="BE574" s="2">
        <f t="shared" si="237"/>
        <v>4.8032904942576004E-5</v>
      </c>
      <c r="BF574" s="2" t="str">
        <f t="shared" si="238"/>
        <v>NS</v>
      </c>
      <c r="BG574" s="2" t="str">
        <f t="shared" si="239"/>
        <v>NS</v>
      </c>
      <c r="BH574" s="2" t="str">
        <f t="shared" si="240"/>
        <v/>
      </c>
      <c r="BI574" s="2" t="str">
        <f t="shared" si="241"/>
        <v/>
      </c>
      <c r="BJ574" s="2" t="str">
        <f t="shared" si="242"/>
        <v/>
      </c>
    </row>
    <row r="575" spans="1:62" x14ac:dyDescent="0.2">
      <c r="A575" s="1" t="s">
        <v>926</v>
      </c>
      <c r="B575" s="27" t="s">
        <v>1165</v>
      </c>
      <c r="C575" s="28">
        <v>39336</v>
      </c>
      <c r="D575" s="7">
        <v>0.5625</v>
      </c>
      <c r="E575" s="1">
        <v>0.1</v>
      </c>
      <c r="F575" s="1" t="s">
        <v>57</v>
      </c>
      <c r="G575" s="1" t="s">
        <v>1156</v>
      </c>
      <c r="H575" s="27" t="s">
        <v>886</v>
      </c>
      <c r="I575" s="27" t="s">
        <v>887</v>
      </c>
      <c r="J575" s="27" t="s">
        <v>888</v>
      </c>
      <c r="K575" s="2">
        <v>0.75</v>
      </c>
      <c r="L575" s="2">
        <v>0.25</v>
      </c>
      <c r="M575" s="29"/>
      <c r="N575" s="29"/>
      <c r="O575" s="29"/>
      <c r="P575" s="29"/>
      <c r="Q575" s="27">
        <v>475214</v>
      </c>
      <c r="R575" s="27">
        <v>488240</v>
      </c>
      <c r="S575" s="27">
        <v>475214</v>
      </c>
      <c r="T575" s="27">
        <v>605474</v>
      </c>
      <c r="U575" s="29"/>
      <c r="V575" s="29"/>
      <c r="W575" s="29"/>
      <c r="X575" s="29"/>
      <c r="Y575" s="29"/>
      <c r="Z575" s="29"/>
      <c r="AA575" s="29"/>
      <c r="AB575" s="29"/>
      <c r="AC575" s="2">
        <f t="shared" si="216"/>
        <v>511035.5</v>
      </c>
      <c r="AD575" s="2">
        <f t="shared" si="217"/>
        <v>63257.739518575909</v>
      </c>
      <c r="AE575" s="2">
        <f t="shared" si="218"/>
        <v>4</v>
      </c>
      <c r="AF575" s="27">
        <v>1308878</v>
      </c>
      <c r="AG575" s="27">
        <v>1295852</v>
      </c>
      <c r="AH575" s="27">
        <v>1178618</v>
      </c>
      <c r="AI575" s="27">
        <v>1243748</v>
      </c>
      <c r="AJ575" s="2">
        <f t="shared" si="219"/>
        <v>1256774</v>
      </c>
      <c r="AK575" s="2">
        <f t="shared" si="220"/>
        <v>59216.984928312588</v>
      </c>
      <c r="AL575" s="2">
        <f t="shared" si="221"/>
        <v>4</v>
      </c>
      <c r="AM575" s="2">
        <f t="shared" si="222"/>
        <v>2.071813675402839E+18</v>
      </c>
      <c r="AN575" s="2">
        <f t="shared" si="223"/>
        <v>3.6172929828300115E+17</v>
      </c>
      <c r="AO575" s="2">
        <f t="shared" si="224"/>
        <v>6</v>
      </c>
      <c r="AP575" s="2">
        <f t="shared" si="225"/>
        <v>23.023637051213534</v>
      </c>
      <c r="AQ575" s="2">
        <f t="shared" si="226"/>
        <v>0.71755819649141217</v>
      </c>
      <c r="AR575" s="3" t="str">
        <f t="shared" si="227"/>
        <v>Nontoxic</v>
      </c>
      <c r="AS575" s="2">
        <f t="shared" si="228"/>
        <v>245.92694636673968</v>
      </c>
      <c r="AT575" s="26" t="s">
        <v>884</v>
      </c>
      <c r="AU575" s="4" t="s">
        <v>666</v>
      </c>
      <c r="AV575" s="2">
        <f t="shared" si="229"/>
        <v>3</v>
      </c>
      <c r="AW575" s="2">
        <f t="shared" si="230"/>
        <v>3</v>
      </c>
      <c r="AX575" s="2">
        <f t="shared" si="231"/>
        <v>4001541609.0000005</v>
      </c>
      <c r="AY575" s="2">
        <f t="shared" si="232"/>
        <v>3506651304</v>
      </c>
      <c r="AZ575" s="2">
        <f t="shared" si="233"/>
        <v>3754096456.5</v>
      </c>
      <c r="BA575" s="2">
        <f t="shared" si="234"/>
        <v>1.1666666666666667</v>
      </c>
      <c r="BB575" s="2">
        <f t="shared" si="235"/>
        <v>1.1196096571982901E-2</v>
      </c>
      <c r="BC575" s="2">
        <v>6.6349999999999998</v>
      </c>
      <c r="BD575" s="2" t="str">
        <f t="shared" si="236"/>
        <v>Same Var</v>
      </c>
      <c r="BE575" s="2">
        <f t="shared" si="237"/>
        <v>1.2311717005536358E-6</v>
      </c>
      <c r="BF575" s="2" t="str">
        <f t="shared" si="238"/>
        <v>NS</v>
      </c>
      <c r="BG575" s="2" t="str">
        <f t="shared" si="239"/>
        <v>NS</v>
      </c>
      <c r="BH575" s="2" t="str">
        <f t="shared" si="240"/>
        <v/>
      </c>
      <c r="BI575" s="2" t="str">
        <f t="shared" si="241"/>
        <v/>
      </c>
      <c r="BJ575" s="2" t="str">
        <f t="shared" si="242"/>
        <v/>
      </c>
    </row>
    <row r="576" spans="1:62" x14ac:dyDescent="0.2">
      <c r="A576" s="1" t="s">
        <v>926</v>
      </c>
      <c r="B576" s="27" t="s">
        <v>1176</v>
      </c>
      <c r="C576" s="28">
        <v>39336</v>
      </c>
      <c r="D576" s="7">
        <v>0.50694444444444442</v>
      </c>
      <c r="E576" s="1">
        <v>0.1</v>
      </c>
      <c r="F576" s="1" t="s">
        <v>57</v>
      </c>
      <c r="G576" s="1" t="s">
        <v>1156</v>
      </c>
      <c r="H576" s="27" t="s">
        <v>886</v>
      </c>
      <c r="I576" s="27" t="s">
        <v>887</v>
      </c>
      <c r="J576" s="27" t="s">
        <v>888</v>
      </c>
      <c r="K576" s="2">
        <v>0.75</v>
      </c>
      <c r="L576" s="2">
        <v>0.25</v>
      </c>
      <c r="M576" s="29"/>
      <c r="N576" s="29"/>
      <c r="O576" s="29"/>
      <c r="P576" s="29"/>
      <c r="Q576" s="27">
        <v>475214</v>
      </c>
      <c r="R576" s="27">
        <v>488240</v>
      </c>
      <c r="S576" s="27">
        <v>475214</v>
      </c>
      <c r="T576" s="27">
        <v>605474</v>
      </c>
      <c r="U576" s="29"/>
      <c r="V576" s="29"/>
      <c r="W576" s="29"/>
      <c r="X576" s="29"/>
      <c r="Y576" s="29"/>
      <c r="Z576" s="29"/>
      <c r="AA576" s="29"/>
      <c r="AB576" s="29"/>
      <c r="AC576" s="2">
        <f t="shared" si="216"/>
        <v>511035.5</v>
      </c>
      <c r="AD576" s="2">
        <f t="shared" si="217"/>
        <v>63257.739518575909</v>
      </c>
      <c r="AE576" s="2">
        <f t="shared" si="218"/>
        <v>4</v>
      </c>
      <c r="AF576" s="27">
        <v>1842944</v>
      </c>
      <c r="AG576" s="27">
        <v>1478216</v>
      </c>
      <c r="AH576" s="27">
        <v>865994</v>
      </c>
      <c r="AI576" s="27">
        <v>1465190</v>
      </c>
      <c r="AJ576" s="2">
        <f t="shared" si="219"/>
        <v>1413086</v>
      </c>
      <c r="AK576" s="2">
        <f t="shared" si="220"/>
        <v>404575.62142076727</v>
      </c>
      <c r="AL576" s="2">
        <f t="shared" si="221"/>
        <v>4</v>
      </c>
      <c r="AM576" s="2">
        <f t="shared" si="222"/>
        <v>1.7208455239640684E+21</v>
      </c>
      <c r="AN576" s="2">
        <f t="shared" si="223"/>
        <v>5.5826412621962071E+20</v>
      </c>
      <c r="AO576" s="2">
        <f t="shared" si="224"/>
        <v>3</v>
      </c>
      <c r="AP576" s="2">
        <f t="shared" si="225"/>
        <v>5.0561665310236528</v>
      </c>
      <c r="AQ576" s="2">
        <f t="shared" si="226"/>
        <v>0.76489232840434507</v>
      </c>
      <c r="AR576" s="3" t="str">
        <f t="shared" si="227"/>
        <v>Nontoxic</v>
      </c>
      <c r="AS576" s="2">
        <f t="shared" si="228"/>
        <v>276.5142539021262</v>
      </c>
      <c r="AT576" s="26" t="s">
        <v>884</v>
      </c>
      <c r="AU576" s="4" t="s">
        <v>666</v>
      </c>
      <c r="AV576" s="2">
        <f t="shared" si="229"/>
        <v>3</v>
      </c>
      <c r="AW576" s="2">
        <f t="shared" si="230"/>
        <v>3</v>
      </c>
      <c r="AX576" s="2">
        <f t="shared" si="231"/>
        <v>4001541609.0000005</v>
      </c>
      <c r="AY576" s="2">
        <f t="shared" si="232"/>
        <v>163681433448</v>
      </c>
      <c r="AZ576" s="2">
        <f t="shared" si="233"/>
        <v>83841487528.5</v>
      </c>
      <c r="BA576" s="2">
        <f t="shared" si="234"/>
        <v>1.1666666666666667</v>
      </c>
      <c r="BB576" s="2">
        <f t="shared" si="235"/>
        <v>6.1026535976274818</v>
      </c>
      <c r="BC576" s="2">
        <v>6.6349999999999998</v>
      </c>
      <c r="BD576" s="2" t="str">
        <f t="shared" si="236"/>
        <v>Same Var</v>
      </c>
      <c r="BE576" s="2">
        <f t="shared" si="237"/>
        <v>2.2701458547745921E-3</v>
      </c>
      <c r="BF576" s="2" t="str">
        <f t="shared" si="238"/>
        <v>NS</v>
      </c>
      <c r="BG576" s="2" t="str">
        <f t="shared" si="239"/>
        <v>NS</v>
      </c>
      <c r="BH576" s="2" t="str">
        <f t="shared" si="240"/>
        <v/>
      </c>
      <c r="BI576" s="2" t="str">
        <f t="shared" si="241"/>
        <v/>
      </c>
      <c r="BJ576" s="2" t="str">
        <f t="shared" si="242"/>
        <v/>
      </c>
    </row>
    <row r="577" spans="1:62" x14ac:dyDescent="0.2">
      <c r="A577" s="1" t="s">
        <v>926</v>
      </c>
      <c r="B577" s="27" t="s">
        <v>1182</v>
      </c>
      <c r="C577" s="28">
        <v>39336</v>
      </c>
      <c r="D577" s="7">
        <v>0.44444444444444442</v>
      </c>
      <c r="E577" s="1">
        <v>0.1</v>
      </c>
      <c r="F577" s="1" t="s">
        <v>57</v>
      </c>
      <c r="G577" s="1" t="s">
        <v>1156</v>
      </c>
      <c r="H577" s="27" t="s">
        <v>886</v>
      </c>
      <c r="I577" s="27" t="s">
        <v>887</v>
      </c>
      <c r="J577" s="27" t="s">
        <v>888</v>
      </c>
      <c r="K577" s="2">
        <v>0.75</v>
      </c>
      <c r="L577" s="2">
        <v>0.25</v>
      </c>
      <c r="M577" s="29"/>
      <c r="N577" s="29"/>
      <c r="O577" s="29"/>
      <c r="P577" s="29"/>
      <c r="Q577" s="27">
        <v>475214</v>
      </c>
      <c r="R577" s="27">
        <v>488240</v>
      </c>
      <c r="S577" s="27">
        <v>475214</v>
      </c>
      <c r="T577" s="27">
        <v>605474</v>
      </c>
      <c r="U577" s="29"/>
      <c r="V577" s="29"/>
      <c r="W577" s="29"/>
      <c r="X577" s="29"/>
      <c r="Y577" s="29"/>
      <c r="Z577" s="29"/>
      <c r="AA577" s="29"/>
      <c r="AB577" s="29"/>
      <c r="AC577" s="2">
        <f t="shared" si="216"/>
        <v>511035.5</v>
      </c>
      <c r="AD577" s="2">
        <f t="shared" si="217"/>
        <v>63257.739518575909</v>
      </c>
      <c r="AE577" s="2">
        <f t="shared" si="218"/>
        <v>4</v>
      </c>
      <c r="AF577" s="27">
        <v>1842944</v>
      </c>
      <c r="AG577" s="27">
        <v>1413086</v>
      </c>
      <c r="AH577" s="27">
        <v>1022306</v>
      </c>
      <c r="AI577" s="27">
        <v>1048358</v>
      </c>
      <c r="AJ577" s="2">
        <f t="shared" si="219"/>
        <v>1331673.5</v>
      </c>
      <c r="AK577" s="2">
        <f t="shared" si="220"/>
        <v>384708.30591631366</v>
      </c>
      <c r="AL577" s="2">
        <f t="shared" si="221"/>
        <v>4</v>
      </c>
      <c r="AM577" s="2">
        <f t="shared" si="222"/>
        <v>1.4109667196583328E+21</v>
      </c>
      <c r="AN577" s="2">
        <f t="shared" si="223"/>
        <v>4.5644184735243226E+20</v>
      </c>
      <c r="AO577" s="2">
        <f t="shared" si="224"/>
        <v>3</v>
      </c>
      <c r="AP577" s="2">
        <f t="shared" si="225"/>
        <v>4.8934022997128821</v>
      </c>
      <c r="AQ577" s="2">
        <f t="shared" si="226"/>
        <v>0.76489232840434507</v>
      </c>
      <c r="AR577" s="3" t="str">
        <f t="shared" si="227"/>
        <v>Nontoxic</v>
      </c>
      <c r="AS577" s="2">
        <f t="shared" si="228"/>
        <v>260.58336456077905</v>
      </c>
      <c r="AT577" s="26" t="s">
        <v>884</v>
      </c>
      <c r="AU577" s="4" t="s">
        <v>666</v>
      </c>
      <c r="AV577" s="2">
        <f t="shared" si="229"/>
        <v>3</v>
      </c>
      <c r="AW577" s="2">
        <f t="shared" si="230"/>
        <v>3</v>
      </c>
      <c r="AX577" s="2">
        <f t="shared" si="231"/>
        <v>4001541609.0000005</v>
      </c>
      <c r="AY577" s="2">
        <f t="shared" si="232"/>
        <v>148000480640.99997</v>
      </c>
      <c r="AZ577" s="2">
        <f t="shared" si="233"/>
        <v>76001011124.999985</v>
      </c>
      <c r="BA577" s="2">
        <f t="shared" si="234"/>
        <v>1.1666666666666667</v>
      </c>
      <c r="BB577" s="2">
        <f t="shared" si="235"/>
        <v>5.8566807732692849</v>
      </c>
      <c r="BC577" s="2">
        <v>6.6349999999999998</v>
      </c>
      <c r="BD577" s="2" t="str">
        <f t="shared" si="236"/>
        <v>Same Var</v>
      </c>
      <c r="BE577" s="2">
        <f t="shared" si="237"/>
        <v>2.8123340288787519E-3</v>
      </c>
      <c r="BF577" s="2" t="str">
        <f t="shared" si="238"/>
        <v>NS</v>
      </c>
      <c r="BG577" s="2" t="str">
        <f t="shared" si="239"/>
        <v>NS</v>
      </c>
      <c r="BH577" s="2" t="str">
        <f t="shared" si="240"/>
        <v/>
      </c>
      <c r="BI577" s="2" t="str">
        <f t="shared" si="241"/>
        <v/>
      </c>
      <c r="BJ577" s="2" t="str">
        <f t="shared" si="242"/>
        <v/>
      </c>
    </row>
    <row r="578" spans="1:62" x14ac:dyDescent="0.2">
      <c r="A578" s="1" t="s">
        <v>926</v>
      </c>
      <c r="B578" s="27" t="s">
        <v>1189</v>
      </c>
      <c r="C578" s="28">
        <v>39336</v>
      </c>
      <c r="D578" s="7">
        <v>0.58333333333333337</v>
      </c>
      <c r="E578" s="1">
        <v>0.1</v>
      </c>
      <c r="F578" s="1" t="s">
        <v>57</v>
      </c>
      <c r="G578" s="1" t="s">
        <v>1156</v>
      </c>
      <c r="H578" s="27" t="s">
        <v>886</v>
      </c>
      <c r="I578" s="27" t="s">
        <v>887</v>
      </c>
      <c r="J578" s="27" t="s">
        <v>888</v>
      </c>
      <c r="K578" s="2">
        <v>0.75</v>
      </c>
      <c r="L578" s="2">
        <v>0.25</v>
      </c>
      <c r="M578" s="29"/>
      <c r="N578" s="29"/>
      <c r="O578" s="29"/>
      <c r="P578" s="29"/>
      <c r="Q578" s="27">
        <v>475214</v>
      </c>
      <c r="R578" s="27">
        <v>488240</v>
      </c>
      <c r="S578" s="27">
        <v>475214</v>
      </c>
      <c r="T578" s="27">
        <v>605474</v>
      </c>
      <c r="U578" s="29"/>
      <c r="V578" s="29"/>
      <c r="W578" s="29"/>
      <c r="X578" s="29"/>
      <c r="Y578" s="29"/>
      <c r="Z578" s="29"/>
      <c r="AA578" s="29"/>
      <c r="AB578" s="29"/>
      <c r="AC578" s="2">
        <f t="shared" si="216"/>
        <v>511035.5</v>
      </c>
      <c r="AD578" s="2">
        <f t="shared" si="217"/>
        <v>63257.739518575909</v>
      </c>
      <c r="AE578" s="2">
        <f t="shared" si="218"/>
        <v>4</v>
      </c>
      <c r="AF578" s="27">
        <v>1543346</v>
      </c>
      <c r="AG578" s="27">
        <v>1413086</v>
      </c>
      <c r="AH578" s="27">
        <v>1517294</v>
      </c>
      <c r="AI578" s="27">
        <v>1243748</v>
      </c>
      <c r="AJ578" s="2">
        <f t="shared" si="219"/>
        <v>1429368.5</v>
      </c>
      <c r="AK578" s="2">
        <f t="shared" si="220"/>
        <v>135943.4366234722</v>
      </c>
      <c r="AL578" s="2">
        <f t="shared" si="221"/>
        <v>4</v>
      </c>
      <c r="AM578" s="2">
        <f t="shared" si="222"/>
        <v>2.6862154694845059E+19</v>
      </c>
      <c r="AN578" s="2">
        <f t="shared" si="223"/>
        <v>7.220825899378645E+18</v>
      </c>
      <c r="AO578" s="2">
        <f t="shared" si="224"/>
        <v>4</v>
      </c>
      <c r="AP578" s="2">
        <f t="shared" si="225"/>
        <v>14.530635795369584</v>
      </c>
      <c r="AQ578" s="2">
        <f t="shared" si="226"/>
        <v>0.74069708411268287</v>
      </c>
      <c r="AR578" s="3" t="str">
        <f t="shared" si="227"/>
        <v>Nontoxic</v>
      </c>
      <c r="AS578" s="2">
        <f t="shared" si="228"/>
        <v>279.7004317703956</v>
      </c>
      <c r="AT578" s="26" t="s">
        <v>884</v>
      </c>
      <c r="AU578" s="4" t="s">
        <v>666</v>
      </c>
      <c r="AV578" s="2">
        <f t="shared" si="229"/>
        <v>3</v>
      </c>
      <c r="AW578" s="2">
        <f t="shared" si="230"/>
        <v>3</v>
      </c>
      <c r="AX578" s="2">
        <f t="shared" si="231"/>
        <v>4001541609.0000005</v>
      </c>
      <c r="AY578" s="2">
        <f t="shared" si="232"/>
        <v>18480617961</v>
      </c>
      <c r="AZ578" s="2">
        <f t="shared" si="233"/>
        <v>11241079785</v>
      </c>
      <c r="BA578" s="2">
        <f t="shared" si="234"/>
        <v>1.1666666666666667</v>
      </c>
      <c r="BB578" s="2">
        <f t="shared" si="235"/>
        <v>1.3776367321059653</v>
      </c>
      <c r="BC578" s="2">
        <v>6.6349999999999998</v>
      </c>
      <c r="BD578" s="2" t="str">
        <f t="shared" si="236"/>
        <v>Same Var</v>
      </c>
      <c r="BE578" s="2">
        <f t="shared" si="237"/>
        <v>9.0133342023280261E-6</v>
      </c>
      <c r="BF578" s="2" t="str">
        <f t="shared" si="238"/>
        <v>NS</v>
      </c>
      <c r="BG578" s="2" t="str">
        <f t="shared" si="239"/>
        <v>NS</v>
      </c>
      <c r="BH578" s="2" t="str">
        <f t="shared" si="240"/>
        <v/>
      </c>
      <c r="BI578" s="2" t="str">
        <f t="shared" si="241"/>
        <v/>
      </c>
      <c r="BJ578" s="2" t="str">
        <f t="shared" si="242"/>
        <v/>
      </c>
    </row>
    <row r="579" spans="1:62" x14ac:dyDescent="0.2">
      <c r="A579" s="1" t="s">
        <v>926</v>
      </c>
      <c r="B579" s="27" t="s">
        <v>1194</v>
      </c>
      <c r="C579" s="28">
        <v>39336</v>
      </c>
      <c r="D579" s="7">
        <v>0.69444444444444442</v>
      </c>
      <c r="E579" s="1">
        <v>0.1</v>
      </c>
      <c r="F579" s="1" t="s">
        <v>57</v>
      </c>
      <c r="G579" s="1" t="s">
        <v>1156</v>
      </c>
      <c r="H579" s="27" t="s">
        <v>886</v>
      </c>
      <c r="I579" s="27" t="s">
        <v>887</v>
      </c>
      <c r="J579" s="27" t="s">
        <v>888</v>
      </c>
      <c r="K579" s="2">
        <v>0.75</v>
      </c>
      <c r="L579" s="2">
        <v>0.25</v>
      </c>
      <c r="M579" s="29"/>
      <c r="N579" s="29"/>
      <c r="O579" s="29"/>
      <c r="P579" s="29"/>
      <c r="Q579" s="27">
        <v>475214</v>
      </c>
      <c r="R579" s="27">
        <v>488240</v>
      </c>
      <c r="S579" s="27">
        <v>475214</v>
      </c>
      <c r="T579" s="27">
        <v>605474</v>
      </c>
      <c r="U579" s="29"/>
      <c r="V579" s="29"/>
      <c r="W579" s="29"/>
      <c r="X579" s="29"/>
      <c r="Y579" s="29"/>
      <c r="Z579" s="29"/>
      <c r="AA579" s="29"/>
      <c r="AB579" s="29"/>
      <c r="AC579" s="2">
        <f t="shared" ref="AC579:AC642" si="243">AVERAGE(M579:AB579)</f>
        <v>511035.5</v>
      </c>
      <c r="AD579" s="2">
        <f t="shared" ref="AD579:AD642" si="244">STDEV(M579:AB579)</f>
        <v>63257.739518575909</v>
      </c>
      <c r="AE579" s="2">
        <f t="shared" ref="AE579:AE642" si="245">COUNT(M579:AB579)</f>
        <v>4</v>
      </c>
      <c r="AF579" s="27">
        <v>1439138</v>
      </c>
      <c r="AG579" s="27">
        <v>1504268</v>
      </c>
      <c r="AH579" s="27">
        <v>1491242</v>
      </c>
      <c r="AI579" s="27">
        <v>1517294</v>
      </c>
      <c r="AJ579" s="2">
        <f t="shared" ref="AJ579:AJ642" si="246">AVERAGE(AF579:AI579)</f>
        <v>1487985.5</v>
      </c>
      <c r="AK579" s="2">
        <f t="shared" ref="AK579:AK642" si="247">STDEV(AF579:AI579)</f>
        <v>34257.802162427171</v>
      </c>
      <c r="AL579" s="2">
        <f t="shared" ref="AL579:AL642" si="248">COUNT(AF579:AI579)</f>
        <v>4</v>
      </c>
      <c r="AM579" s="2">
        <f t="shared" ref="AM579:AM642" si="249">((AK579^2/AL579)+(((K579^2)*(AD579^2))/AE579))^2</f>
        <v>7.3293467568426726E+17</v>
      </c>
      <c r="AN579" s="2">
        <f t="shared" ref="AN579:AN642" si="250">(((AK579^2)/AL579)^2)/(AL579-1)+((((K579^2)*(AD579^2))/AE579)^2)/(AE579-1)</f>
        <v>1.3424443519318542E+17</v>
      </c>
      <c r="AO579" s="2">
        <f t="shared" ref="AO579:AO642" si="251">ROUND(AM579/AN579,0)</f>
        <v>5</v>
      </c>
      <c r="AP579" s="2">
        <f t="shared" ref="AP579:AP642" si="252">(AJ579-(K579*AC579))/((((AK579^2)/AL579)+(((K579^2)*(AD579^2))/AE579))^0.5)</f>
        <v>37.755612995224894</v>
      </c>
      <c r="AQ579" s="2">
        <f t="shared" ref="AQ579:AQ642" si="253">TINV((2*L579),AO579)</f>
        <v>0.72668684380042159</v>
      </c>
      <c r="AR579" s="3" t="str">
        <f t="shared" ref="AR579:AR642" si="254">IF(AND(AD579=0,AK579=0),IF(AJ579&lt;(K579*AC579),"Toxic","Nontoxic"),IF(AP579&gt;AQ579,"Nontoxic","Toxic"))</f>
        <v>Nontoxic</v>
      </c>
      <c r="AS579" s="2">
        <f t="shared" ref="AS579:AS642" si="255">(AJ579/AC579)*100</f>
        <v>291.17067209616556</v>
      </c>
      <c r="AT579" s="26" t="s">
        <v>884</v>
      </c>
      <c r="AU579" s="4" t="s">
        <v>666</v>
      </c>
      <c r="AV579" s="2">
        <f t="shared" ref="AV579:AV642" si="256">COUNT(M579:AB579)-1</f>
        <v>3</v>
      </c>
      <c r="AW579" s="2">
        <f t="shared" ref="AW579:AW642" si="257">COUNT(AF579:AI579)-1</f>
        <v>3</v>
      </c>
      <c r="AX579" s="2">
        <f t="shared" ref="AX579:AX642" si="258">(STDEV(M579:AB579))^2</f>
        <v>4001541609.0000005</v>
      </c>
      <c r="AY579" s="2">
        <f t="shared" ref="AY579:AY642" si="259">(STDEV(AF579:AI579))^2</f>
        <v>1173597008.9999998</v>
      </c>
      <c r="AZ579" s="2">
        <f t="shared" ref="AZ579:AZ642" si="260">((AV579*AX579)+(AW579*AY579))/(AV579+AW579)</f>
        <v>2587569309</v>
      </c>
      <c r="BA579" s="2">
        <f t="shared" ref="BA579:BA642" si="261">1+(((1/AV579+1/AW579)-(1/(AV579+AW579)))/3)</f>
        <v>1.1666666666666667</v>
      </c>
      <c r="BB579" s="2">
        <f t="shared" ref="BB579:BB642" si="262">(((AV579+AW579)*LN(AZ579))-((AV579*LN(AX579))+(AW579*LN(AY579))))/BA579</f>
        <v>0.91204662919627866</v>
      </c>
      <c r="BC579" s="2">
        <v>6.6349999999999998</v>
      </c>
      <c r="BD579" s="2" t="str">
        <f t="shared" ref="BD579:BD642" si="263">IF(BB579&gt;BC579,"Sig Diff Var","Same Var")</f>
        <v>Same Var</v>
      </c>
      <c r="BE579" s="2">
        <f t="shared" ref="BE579:BE642" si="264">TTEST(AF579:AI579,M579:AB579,1,IF(BD579="Same Var",2,IF(BD579="Sig Diff Var",3,"Wakka Wakka")))</f>
        <v>8.229815927771948E-8</v>
      </c>
      <c r="BF579" s="2" t="str">
        <f t="shared" ref="BF579:BF642" si="265">IF(AND(BE579&lt;0.05,AS579&lt;100),"Sig","NS")</f>
        <v>NS</v>
      </c>
      <c r="BG579" s="2" t="str">
        <f t="shared" ref="BG579:BG642" si="266">IF(AT579="Normal",BF579,IF(AT579="Non-normal",AU579,IF(AT579="-","NS","Bleh")))</f>
        <v>NS</v>
      </c>
      <c r="BH579" s="2" t="str">
        <f t="shared" ref="BH579:BH642" si="267">IF(AT579="Non-normal","Wilcoxon",IF(AND(AT579="Normal",BD579="Same Var"),"Same Var T-test",IF(AND(AT579="Normal",BD579="Sig Diff Var"),"Diff Var T-test","")))</f>
        <v/>
      </c>
      <c r="BI579" s="2" t="str">
        <f t="shared" ref="BI579:BI642" si="268">IF(AND(AR579="Toxic",AS579&gt;75),"TSTToxicLess25","")</f>
        <v/>
      </c>
      <c r="BJ579" s="2" t="str">
        <f t="shared" ref="BJ579:BJ642" si="269">IF(AND(BG579="Sig",AS579&gt;75),"NOECToxicLess25","")</f>
        <v/>
      </c>
    </row>
    <row r="580" spans="1:62" x14ac:dyDescent="0.2">
      <c r="A580" s="1" t="s">
        <v>926</v>
      </c>
      <c r="B580" s="27" t="s">
        <v>1204</v>
      </c>
      <c r="C580" s="28">
        <v>39336</v>
      </c>
      <c r="D580" s="7">
        <v>0.63194444444444442</v>
      </c>
      <c r="E580" s="1">
        <v>0.1</v>
      </c>
      <c r="F580" s="1" t="s">
        <v>57</v>
      </c>
      <c r="G580" s="1" t="s">
        <v>1156</v>
      </c>
      <c r="H580" s="27" t="s">
        <v>886</v>
      </c>
      <c r="I580" s="27" t="s">
        <v>887</v>
      </c>
      <c r="J580" s="27" t="s">
        <v>888</v>
      </c>
      <c r="K580" s="2">
        <v>0.75</v>
      </c>
      <c r="L580" s="2">
        <v>0.25</v>
      </c>
      <c r="M580" s="29"/>
      <c r="N580" s="29"/>
      <c r="O580" s="29"/>
      <c r="P580" s="29"/>
      <c r="Q580" s="27">
        <v>475214</v>
      </c>
      <c r="R580" s="27">
        <v>488240</v>
      </c>
      <c r="S580" s="27">
        <v>475214</v>
      </c>
      <c r="T580" s="27">
        <v>605474</v>
      </c>
      <c r="U580" s="29"/>
      <c r="V580" s="29"/>
      <c r="W580" s="29"/>
      <c r="X580" s="29"/>
      <c r="Y580" s="29"/>
      <c r="Z580" s="29"/>
      <c r="AA580" s="29"/>
      <c r="AB580" s="29"/>
      <c r="AC580" s="2">
        <f t="shared" si="243"/>
        <v>511035.5</v>
      </c>
      <c r="AD580" s="2">
        <f t="shared" si="244"/>
        <v>63257.739518575909</v>
      </c>
      <c r="AE580" s="2">
        <f t="shared" si="245"/>
        <v>4</v>
      </c>
      <c r="AF580" s="27">
        <v>1087436</v>
      </c>
      <c r="AG580" s="27">
        <v>1152566</v>
      </c>
      <c r="AH580" s="27">
        <v>1321904</v>
      </c>
      <c r="AI580" s="27">
        <v>1868996</v>
      </c>
      <c r="AJ580" s="2">
        <f t="shared" si="246"/>
        <v>1357725.5</v>
      </c>
      <c r="AK580" s="2">
        <f t="shared" si="247"/>
        <v>354883.8017732001</v>
      </c>
      <c r="AL580" s="2">
        <f t="shared" si="248"/>
        <v>4</v>
      </c>
      <c r="AM580" s="2">
        <f t="shared" si="249"/>
        <v>1.0270964158939958E+21</v>
      </c>
      <c r="AN580" s="2">
        <f t="shared" si="250"/>
        <v>3.3055381090634138E+20</v>
      </c>
      <c r="AO580" s="2">
        <f t="shared" si="251"/>
        <v>3</v>
      </c>
      <c r="AP580" s="2">
        <f t="shared" si="252"/>
        <v>5.4432246055128823</v>
      </c>
      <c r="AQ580" s="2">
        <f t="shared" si="253"/>
        <v>0.76489232840434507</v>
      </c>
      <c r="AR580" s="3" t="str">
        <f t="shared" si="254"/>
        <v>Nontoxic</v>
      </c>
      <c r="AS580" s="2">
        <f t="shared" si="255"/>
        <v>265.68124915001016</v>
      </c>
      <c r="AT580" s="26" t="s">
        <v>884</v>
      </c>
      <c r="AU580" s="4" t="s">
        <v>666</v>
      </c>
      <c r="AV580" s="2">
        <f t="shared" si="256"/>
        <v>3</v>
      </c>
      <c r="AW580" s="2">
        <f t="shared" si="257"/>
        <v>3</v>
      </c>
      <c r="AX580" s="2">
        <f t="shared" si="258"/>
        <v>4001541609.0000005</v>
      </c>
      <c r="AY580" s="2">
        <f t="shared" si="259"/>
        <v>125942512760.99998</v>
      </c>
      <c r="AZ580" s="2">
        <f t="shared" si="260"/>
        <v>64972027184.999992</v>
      </c>
      <c r="BA580" s="2">
        <f t="shared" si="261"/>
        <v>1.1666666666666667</v>
      </c>
      <c r="BB580" s="2">
        <f t="shared" si="262"/>
        <v>5.4653359075829337</v>
      </c>
      <c r="BC580" s="2">
        <v>6.6349999999999998</v>
      </c>
      <c r="BD580" s="2" t="str">
        <f t="shared" si="263"/>
        <v>Same Var</v>
      </c>
      <c r="BE580" s="2">
        <f t="shared" si="264"/>
        <v>1.6672205859934979E-3</v>
      </c>
      <c r="BF580" s="2" t="str">
        <f t="shared" si="265"/>
        <v>NS</v>
      </c>
      <c r="BG580" s="2" t="str">
        <f t="shared" si="266"/>
        <v>NS</v>
      </c>
      <c r="BH580" s="2" t="str">
        <f t="shared" si="267"/>
        <v/>
      </c>
      <c r="BI580" s="2" t="str">
        <f t="shared" si="268"/>
        <v/>
      </c>
      <c r="BJ580" s="2" t="str">
        <f t="shared" si="269"/>
        <v/>
      </c>
    </row>
    <row r="581" spans="1:62" x14ac:dyDescent="0.2">
      <c r="A581" s="1" t="s">
        <v>926</v>
      </c>
      <c r="B581" s="27" t="s">
        <v>1206</v>
      </c>
      <c r="C581" s="28">
        <v>39336</v>
      </c>
      <c r="D581" s="7">
        <v>0.38194444444444442</v>
      </c>
      <c r="E581" s="1">
        <v>0.1</v>
      </c>
      <c r="F581" s="1" t="s">
        <v>57</v>
      </c>
      <c r="G581" s="1" t="s">
        <v>1156</v>
      </c>
      <c r="H581" s="27" t="s">
        <v>886</v>
      </c>
      <c r="I581" s="27" t="s">
        <v>887</v>
      </c>
      <c r="J581" s="27" t="s">
        <v>888</v>
      </c>
      <c r="K581" s="2">
        <v>0.75</v>
      </c>
      <c r="L581" s="2">
        <v>0.25</v>
      </c>
      <c r="M581" s="29"/>
      <c r="N581" s="29"/>
      <c r="O581" s="29"/>
      <c r="P581" s="29"/>
      <c r="Q581" s="27">
        <v>475214</v>
      </c>
      <c r="R581" s="27">
        <v>488240</v>
      </c>
      <c r="S581" s="27">
        <v>475214</v>
      </c>
      <c r="T581" s="27">
        <v>605474</v>
      </c>
      <c r="U581" s="29"/>
      <c r="V581" s="29"/>
      <c r="W581" s="29"/>
      <c r="X581" s="29"/>
      <c r="Y581" s="29"/>
      <c r="Z581" s="29"/>
      <c r="AA581" s="29"/>
      <c r="AB581" s="29"/>
      <c r="AC581" s="2">
        <f t="shared" si="243"/>
        <v>511035.5</v>
      </c>
      <c r="AD581" s="2">
        <f t="shared" si="244"/>
        <v>63257.739518575909</v>
      </c>
      <c r="AE581" s="2">
        <f t="shared" si="245"/>
        <v>4</v>
      </c>
      <c r="AF581" s="27">
        <v>1764788</v>
      </c>
      <c r="AG581" s="27">
        <v>1882022</v>
      </c>
      <c r="AH581" s="27">
        <v>2051360</v>
      </c>
      <c r="AI581" s="27">
        <v>2025308</v>
      </c>
      <c r="AJ581" s="2">
        <f t="shared" si="246"/>
        <v>1930869.5</v>
      </c>
      <c r="AK581" s="2">
        <f t="shared" si="247"/>
        <v>133423.8031874373</v>
      </c>
      <c r="AL581" s="2">
        <f t="shared" si="248"/>
        <v>4</v>
      </c>
      <c r="AM581" s="2">
        <f t="shared" si="249"/>
        <v>2.5132120127704998E+19</v>
      </c>
      <c r="AN581" s="2">
        <f t="shared" si="250"/>
        <v>6.7078009864967219E+18</v>
      </c>
      <c r="AO581" s="2">
        <f t="shared" si="251"/>
        <v>4</v>
      </c>
      <c r="AP581" s="2">
        <f t="shared" si="252"/>
        <v>21.857447296145352</v>
      </c>
      <c r="AQ581" s="2">
        <f t="shared" si="253"/>
        <v>0.74069708411268287</v>
      </c>
      <c r="AR581" s="3" t="str">
        <f t="shared" si="254"/>
        <v>Nontoxic</v>
      </c>
      <c r="AS581" s="2">
        <f t="shared" si="255"/>
        <v>377.83471011309388</v>
      </c>
      <c r="AT581" s="26" t="s">
        <v>884</v>
      </c>
      <c r="AU581" s="4" t="s">
        <v>666</v>
      </c>
      <c r="AV581" s="2">
        <f t="shared" si="256"/>
        <v>3</v>
      </c>
      <c r="AW581" s="2">
        <f t="shared" si="257"/>
        <v>3</v>
      </c>
      <c r="AX581" s="2">
        <f t="shared" si="258"/>
        <v>4001541609.0000005</v>
      </c>
      <c r="AY581" s="2">
        <f t="shared" si="259"/>
        <v>17801911257.000004</v>
      </c>
      <c r="AZ581" s="2">
        <f t="shared" si="260"/>
        <v>10901726433.000002</v>
      </c>
      <c r="BA581" s="2">
        <f t="shared" si="261"/>
        <v>1.1666666666666667</v>
      </c>
      <c r="BB581" s="2">
        <f t="shared" si="262"/>
        <v>1.3162032397004768</v>
      </c>
      <c r="BC581" s="2">
        <v>6.6349999999999998</v>
      </c>
      <c r="BD581" s="2" t="str">
        <f t="shared" si="263"/>
        <v>Same Var</v>
      </c>
      <c r="BE581" s="2">
        <f t="shared" si="264"/>
        <v>6.3957856023573279E-7</v>
      </c>
      <c r="BF581" s="2" t="str">
        <f t="shared" si="265"/>
        <v>NS</v>
      </c>
      <c r="BG581" s="2" t="str">
        <f t="shared" si="266"/>
        <v>NS</v>
      </c>
      <c r="BH581" s="2" t="str">
        <f t="shared" si="267"/>
        <v/>
      </c>
      <c r="BI581" s="2" t="str">
        <f t="shared" si="268"/>
        <v/>
      </c>
      <c r="BJ581" s="2" t="str">
        <f t="shared" si="269"/>
        <v/>
      </c>
    </row>
    <row r="582" spans="1:62" x14ac:dyDescent="0.2">
      <c r="A582" s="1" t="s">
        <v>926</v>
      </c>
      <c r="B582" s="27" t="s">
        <v>1207</v>
      </c>
      <c r="C582" s="28">
        <v>39336</v>
      </c>
      <c r="D582" s="7">
        <v>0.65277777777777779</v>
      </c>
      <c r="E582" s="1">
        <v>0.1</v>
      </c>
      <c r="F582" s="1" t="s">
        <v>57</v>
      </c>
      <c r="G582" s="1" t="s">
        <v>1156</v>
      </c>
      <c r="H582" s="27" t="s">
        <v>886</v>
      </c>
      <c r="I582" s="27" t="s">
        <v>887</v>
      </c>
      <c r="J582" s="27" t="s">
        <v>888</v>
      </c>
      <c r="K582" s="2">
        <v>0.75</v>
      </c>
      <c r="L582" s="2">
        <v>0.25</v>
      </c>
      <c r="M582" s="29"/>
      <c r="N582" s="29"/>
      <c r="O582" s="29"/>
      <c r="P582" s="29"/>
      <c r="Q582" s="27">
        <v>475214</v>
      </c>
      <c r="R582" s="27">
        <v>488240</v>
      </c>
      <c r="S582" s="27">
        <v>475214</v>
      </c>
      <c r="T582" s="27">
        <v>605474</v>
      </c>
      <c r="U582" s="29"/>
      <c r="V582" s="29"/>
      <c r="W582" s="29"/>
      <c r="X582" s="29"/>
      <c r="Y582" s="29"/>
      <c r="Z582" s="29"/>
      <c r="AA582" s="29"/>
      <c r="AB582" s="29"/>
      <c r="AC582" s="2">
        <f t="shared" si="243"/>
        <v>511035.5</v>
      </c>
      <c r="AD582" s="2">
        <f t="shared" si="244"/>
        <v>63257.739518575909</v>
      </c>
      <c r="AE582" s="2">
        <f t="shared" si="245"/>
        <v>4</v>
      </c>
      <c r="AF582" s="27">
        <v>2533322</v>
      </c>
      <c r="AG582" s="27">
        <v>1725710</v>
      </c>
      <c r="AH582" s="27">
        <v>2207672</v>
      </c>
      <c r="AI582" s="27">
        <v>2429114</v>
      </c>
      <c r="AJ582" s="2">
        <f t="shared" si="246"/>
        <v>2223954.5</v>
      </c>
      <c r="AK582" s="2">
        <f t="shared" si="247"/>
        <v>358846.00786549097</v>
      </c>
      <c r="AL582" s="2">
        <f t="shared" si="248"/>
        <v>4</v>
      </c>
      <c r="AM582" s="2">
        <f t="shared" si="249"/>
        <v>1.0729117173714603E+21</v>
      </c>
      <c r="AN582" s="2">
        <f t="shared" si="250"/>
        <v>3.455603560814763E+20</v>
      </c>
      <c r="AO582" s="2">
        <f t="shared" si="251"/>
        <v>3</v>
      </c>
      <c r="AP582" s="2">
        <f t="shared" si="252"/>
        <v>10.170370986314435</v>
      </c>
      <c r="AQ582" s="2">
        <f t="shared" si="253"/>
        <v>0.76489232840434507</v>
      </c>
      <c r="AR582" s="3" t="str">
        <f t="shared" si="254"/>
        <v>Nontoxic</v>
      </c>
      <c r="AS582" s="2">
        <f t="shared" si="255"/>
        <v>435.18591174194353</v>
      </c>
      <c r="AT582" s="26" t="s">
        <v>884</v>
      </c>
      <c r="AU582" s="4" t="s">
        <v>666</v>
      </c>
      <c r="AV582" s="2">
        <f t="shared" si="256"/>
        <v>3</v>
      </c>
      <c r="AW582" s="2">
        <f t="shared" si="257"/>
        <v>3</v>
      </c>
      <c r="AX582" s="2">
        <f t="shared" si="258"/>
        <v>4001541609.0000005</v>
      </c>
      <c r="AY582" s="2">
        <f t="shared" si="259"/>
        <v>128770457361.00002</v>
      </c>
      <c r="AZ582" s="2">
        <f t="shared" si="260"/>
        <v>66385999485.000008</v>
      </c>
      <c r="BA582" s="2">
        <f t="shared" si="261"/>
        <v>1.1666666666666667</v>
      </c>
      <c r="BB582" s="2">
        <f t="shared" si="262"/>
        <v>5.5189575207608641</v>
      </c>
      <c r="BC582" s="2">
        <v>6.6349999999999998</v>
      </c>
      <c r="BD582" s="2" t="str">
        <f t="shared" si="263"/>
        <v>Same Var</v>
      </c>
      <c r="BE582" s="2">
        <f t="shared" si="264"/>
        <v>4.1120847034627862E-5</v>
      </c>
      <c r="BF582" s="2" t="str">
        <f t="shared" si="265"/>
        <v>NS</v>
      </c>
      <c r="BG582" s="2" t="str">
        <f t="shared" si="266"/>
        <v>NS</v>
      </c>
      <c r="BH582" s="2" t="str">
        <f t="shared" si="267"/>
        <v/>
      </c>
      <c r="BI582" s="2" t="str">
        <f t="shared" si="268"/>
        <v/>
      </c>
      <c r="BJ582" s="2" t="str">
        <f t="shared" si="269"/>
        <v/>
      </c>
    </row>
    <row r="583" spans="1:62" x14ac:dyDescent="0.2">
      <c r="A583" s="1" t="s">
        <v>926</v>
      </c>
      <c r="B583" s="27" t="s">
        <v>1228</v>
      </c>
      <c r="C583" s="28">
        <v>39336</v>
      </c>
      <c r="D583" s="7">
        <v>0.5</v>
      </c>
      <c r="E583" s="1">
        <v>0.1</v>
      </c>
      <c r="F583" s="1" t="s">
        <v>57</v>
      </c>
      <c r="G583" s="1" t="s">
        <v>1156</v>
      </c>
      <c r="H583" s="27" t="s">
        <v>886</v>
      </c>
      <c r="I583" s="27" t="s">
        <v>887</v>
      </c>
      <c r="J583" s="27" t="s">
        <v>888</v>
      </c>
      <c r="K583" s="2">
        <v>0.75</v>
      </c>
      <c r="L583" s="2">
        <v>0.25</v>
      </c>
      <c r="M583" s="29"/>
      <c r="N583" s="29"/>
      <c r="O583" s="29"/>
      <c r="P583" s="29"/>
      <c r="Q583" s="27">
        <v>475214</v>
      </c>
      <c r="R583" s="27">
        <v>488240</v>
      </c>
      <c r="S583" s="27">
        <v>475214</v>
      </c>
      <c r="T583" s="27">
        <v>605474</v>
      </c>
      <c r="U583" s="29"/>
      <c r="V583" s="29"/>
      <c r="W583" s="29"/>
      <c r="X583" s="29"/>
      <c r="Y583" s="29"/>
      <c r="Z583" s="29"/>
      <c r="AA583" s="29"/>
      <c r="AB583" s="29"/>
      <c r="AC583" s="2">
        <f t="shared" si="243"/>
        <v>511035.5</v>
      </c>
      <c r="AD583" s="2">
        <f t="shared" si="244"/>
        <v>63257.739518575909</v>
      </c>
      <c r="AE583" s="2">
        <f t="shared" si="245"/>
        <v>4</v>
      </c>
      <c r="AF583" s="27">
        <v>774812</v>
      </c>
      <c r="AG583" s="27">
        <v>657578</v>
      </c>
      <c r="AH583" s="27">
        <v>540344</v>
      </c>
      <c r="AI583" s="27">
        <v>918098</v>
      </c>
      <c r="AJ583" s="2">
        <f t="shared" si="246"/>
        <v>722708</v>
      </c>
      <c r="AK583" s="2">
        <f t="shared" si="247"/>
        <v>161648.40891267691</v>
      </c>
      <c r="AL583" s="2">
        <f t="shared" si="248"/>
        <v>4</v>
      </c>
      <c r="AM583" s="2">
        <f t="shared" si="249"/>
        <v>5.034283955378561E+19</v>
      </c>
      <c r="AN583" s="2">
        <f t="shared" si="250"/>
        <v>1.4330295385585138E+19</v>
      </c>
      <c r="AO583" s="2">
        <f t="shared" si="251"/>
        <v>4</v>
      </c>
      <c r="AP583" s="2">
        <f t="shared" si="252"/>
        <v>4.0296521321896481</v>
      </c>
      <c r="AQ583" s="2">
        <f t="shared" si="253"/>
        <v>0.74069708411268287</v>
      </c>
      <c r="AR583" s="3" t="str">
        <f t="shared" si="254"/>
        <v>Nontoxic</v>
      </c>
      <c r="AS583" s="2">
        <f t="shared" si="255"/>
        <v>141.42031228750253</v>
      </c>
      <c r="AT583" s="26" t="s">
        <v>884</v>
      </c>
      <c r="AU583" s="4" t="s">
        <v>666</v>
      </c>
      <c r="AV583" s="2">
        <f t="shared" si="256"/>
        <v>3</v>
      </c>
      <c r="AW583" s="2">
        <f t="shared" si="257"/>
        <v>3</v>
      </c>
      <c r="AX583" s="2">
        <f t="shared" si="258"/>
        <v>4001541609.0000005</v>
      </c>
      <c r="AY583" s="2">
        <f t="shared" si="259"/>
        <v>26130208104.000004</v>
      </c>
      <c r="AZ583" s="2">
        <f t="shared" si="260"/>
        <v>15065874856.500002</v>
      </c>
      <c r="BA583" s="2">
        <f t="shared" si="261"/>
        <v>1.1666666666666667</v>
      </c>
      <c r="BB583" s="2">
        <f t="shared" si="262"/>
        <v>1.993095651169223</v>
      </c>
      <c r="BC583" s="2">
        <v>6.6349999999999998</v>
      </c>
      <c r="BD583" s="2" t="str">
        <f t="shared" si="263"/>
        <v>Same Var</v>
      </c>
      <c r="BE583" s="2">
        <f t="shared" si="264"/>
        <v>2.5275860456225055E-2</v>
      </c>
      <c r="BF583" s="2" t="str">
        <f t="shared" si="265"/>
        <v>NS</v>
      </c>
      <c r="BG583" s="2" t="str">
        <f t="shared" si="266"/>
        <v>NS</v>
      </c>
      <c r="BH583" s="2" t="str">
        <f t="shared" si="267"/>
        <v/>
      </c>
      <c r="BI583" s="2" t="str">
        <f t="shared" si="268"/>
        <v/>
      </c>
      <c r="BJ583" s="2" t="str">
        <f t="shared" si="269"/>
        <v/>
      </c>
    </row>
    <row r="584" spans="1:62" x14ac:dyDescent="0.2">
      <c r="A584" s="1" t="s">
        <v>926</v>
      </c>
      <c r="B584" s="27" t="s">
        <v>1133</v>
      </c>
      <c r="C584" s="28">
        <v>38398</v>
      </c>
      <c r="D584" s="7">
        <v>0.41666666666666669</v>
      </c>
      <c r="E584" s="1">
        <v>0.1</v>
      </c>
      <c r="F584" s="1" t="s">
        <v>57</v>
      </c>
      <c r="G584" s="1" t="s">
        <v>1134</v>
      </c>
      <c r="H584" s="27" t="s">
        <v>886</v>
      </c>
      <c r="I584" s="27" t="s">
        <v>887</v>
      </c>
      <c r="J584" s="27" t="s">
        <v>888</v>
      </c>
      <c r="K584" s="2">
        <v>0.75</v>
      </c>
      <c r="L584" s="2">
        <v>0.25</v>
      </c>
      <c r="M584" s="27">
        <v>1404000</v>
      </c>
      <c r="N584" s="27">
        <v>1343000</v>
      </c>
      <c r="O584" s="27">
        <v>1313000</v>
      </c>
      <c r="P584" s="27">
        <v>1456000</v>
      </c>
      <c r="Q584" s="29"/>
      <c r="R584" s="29"/>
      <c r="S584" s="29"/>
      <c r="T584" s="29"/>
      <c r="U584" s="29"/>
      <c r="V584" s="29"/>
      <c r="W584" s="29"/>
      <c r="X584" s="29"/>
      <c r="Y584" s="29"/>
      <c r="Z584" s="29"/>
      <c r="AA584" s="29"/>
      <c r="AB584" s="29"/>
      <c r="AC584" s="2">
        <f t="shared" si="243"/>
        <v>1379000</v>
      </c>
      <c r="AD584" s="2">
        <f t="shared" si="244"/>
        <v>63786.100889352587</v>
      </c>
      <c r="AE584" s="2">
        <f t="shared" si="245"/>
        <v>4</v>
      </c>
      <c r="AF584" s="27">
        <v>1023000</v>
      </c>
      <c r="AG584" s="27">
        <v>1796000</v>
      </c>
      <c r="AH584" s="27">
        <v>1588000</v>
      </c>
      <c r="AI584" s="27">
        <v>2244000</v>
      </c>
      <c r="AJ584" s="2">
        <f t="shared" si="246"/>
        <v>1662750</v>
      </c>
      <c r="AK584" s="2">
        <f t="shared" si="247"/>
        <v>506778.96233630955</v>
      </c>
      <c r="AL584" s="2">
        <f t="shared" si="248"/>
        <v>4</v>
      </c>
      <c r="AM584" s="2">
        <f t="shared" si="249"/>
        <v>4.1962392171902125E+21</v>
      </c>
      <c r="AN584" s="2">
        <f t="shared" si="250"/>
        <v>1.3742557421923106E+21</v>
      </c>
      <c r="AO584" s="2">
        <f t="shared" si="251"/>
        <v>3</v>
      </c>
      <c r="AP584" s="2">
        <f t="shared" si="252"/>
        <v>2.469393055371671</v>
      </c>
      <c r="AQ584" s="2">
        <f t="shared" si="253"/>
        <v>0.76489232840434507</v>
      </c>
      <c r="AR584" s="3" t="str">
        <f t="shared" si="254"/>
        <v>Nontoxic</v>
      </c>
      <c r="AS584" s="2">
        <f t="shared" si="255"/>
        <v>120.57650471356057</v>
      </c>
      <c r="AT584" s="26" t="s">
        <v>884</v>
      </c>
      <c r="AU584" s="4" t="s">
        <v>666</v>
      </c>
      <c r="AV584" s="2">
        <f t="shared" si="256"/>
        <v>3</v>
      </c>
      <c r="AW584" s="2">
        <f t="shared" si="257"/>
        <v>3</v>
      </c>
      <c r="AX584" s="2">
        <f t="shared" si="258"/>
        <v>4068666666.666667</v>
      </c>
      <c r="AY584" s="2">
        <f t="shared" si="259"/>
        <v>256824916666.66666</v>
      </c>
      <c r="AZ584" s="2">
        <f t="shared" si="260"/>
        <v>130446791666.66667</v>
      </c>
      <c r="BA584" s="2">
        <f t="shared" si="261"/>
        <v>1.1666666666666667</v>
      </c>
      <c r="BB584" s="2">
        <f t="shared" si="262"/>
        <v>7.174853726846151</v>
      </c>
      <c r="BC584" s="2">
        <v>6.6349999999999998</v>
      </c>
      <c r="BD584" s="2" t="str">
        <f t="shared" si="263"/>
        <v>Sig Diff Var</v>
      </c>
      <c r="BE584" s="2">
        <f t="shared" si="264"/>
        <v>0.17266571413154702</v>
      </c>
      <c r="BF584" s="2" t="str">
        <f t="shared" si="265"/>
        <v>NS</v>
      </c>
      <c r="BG584" s="2" t="str">
        <f t="shared" si="266"/>
        <v>NS</v>
      </c>
      <c r="BH584" s="2" t="str">
        <f t="shared" si="267"/>
        <v/>
      </c>
      <c r="BI584" s="2" t="str">
        <f t="shared" si="268"/>
        <v/>
      </c>
      <c r="BJ584" s="2" t="str">
        <f t="shared" si="269"/>
        <v/>
      </c>
    </row>
    <row r="585" spans="1:62" x14ac:dyDescent="0.2">
      <c r="A585" s="1" t="s">
        <v>926</v>
      </c>
      <c r="B585" s="27" t="s">
        <v>1165</v>
      </c>
      <c r="C585" s="28">
        <v>38398</v>
      </c>
      <c r="D585" s="7">
        <v>0.68055555555555558</v>
      </c>
      <c r="E585" s="1">
        <v>0.1</v>
      </c>
      <c r="F585" s="1" t="s">
        <v>57</v>
      </c>
      <c r="G585" s="1" t="s">
        <v>1134</v>
      </c>
      <c r="H585" s="27" t="s">
        <v>886</v>
      </c>
      <c r="I585" s="27" t="s">
        <v>887</v>
      </c>
      <c r="J585" s="27" t="s">
        <v>888</v>
      </c>
      <c r="K585" s="2">
        <v>0.75</v>
      </c>
      <c r="L585" s="2">
        <v>0.25</v>
      </c>
      <c r="M585" s="27">
        <v>1404000</v>
      </c>
      <c r="N585" s="27">
        <v>1343000</v>
      </c>
      <c r="O585" s="27">
        <v>1313000</v>
      </c>
      <c r="P585" s="27">
        <v>1456000</v>
      </c>
      <c r="Q585" s="29"/>
      <c r="R585" s="29"/>
      <c r="S585" s="29"/>
      <c r="T585" s="29"/>
      <c r="U585" s="29"/>
      <c r="V585" s="29"/>
      <c r="W585" s="29"/>
      <c r="X585" s="29"/>
      <c r="Y585" s="29"/>
      <c r="Z585" s="29"/>
      <c r="AA585" s="29"/>
      <c r="AB585" s="29"/>
      <c r="AC585" s="2">
        <f t="shared" si="243"/>
        <v>1379000</v>
      </c>
      <c r="AD585" s="2">
        <f t="shared" si="244"/>
        <v>63786.100889352587</v>
      </c>
      <c r="AE585" s="2">
        <f t="shared" si="245"/>
        <v>4</v>
      </c>
      <c r="AF585" s="27">
        <v>2549000</v>
      </c>
      <c r="AG585" s="27">
        <v>2021000</v>
      </c>
      <c r="AH585" s="27">
        <v>2378000</v>
      </c>
      <c r="AI585" s="27">
        <v>2172000</v>
      </c>
      <c r="AJ585" s="2">
        <f t="shared" si="246"/>
        <v>2280000</v>
      </c>
      <c r="AK585" s="2">
        <f t="shared" si="247"/>
        <v>231451.93885556457</v>
      </c>
      <c r="AL585" s="2">
        <f t="shared" si="248"/>
        <v>4</v>
      </c>
      <c r="AM585" s="2">
        <f t="shared" si="249"/>
        <v>1.9501162418066407E+20</v>
      </c>
      <c r="AN585" s="2">
        <f t="shared" si="250"/>
        <v>5.9895473008138027E+19</v>
      </c>
      <c r="AO585" s="2">
        <f t="shared" si="251"/>
        <v>3</v>
      </c>
      <c r="AP585" s="2">
        <f t="shared" si="252"/>
        <v>10.54182423728138</v>
      </c>
      <c r="AQ585" s="2">
        <f t="shared" si="253"/>
        <v>0.76489232840434507</v>
      </c>
      <c r="AR585" s="3" t="str">
        <f t="shared" si="254"/>
        <v>Nontoxic</v>
      </c>
      <c r="AS585" s="2">
        <f t="shared" si="255"/>
        <v>165.3372008701958</v>
      </c>
      <c r="AT585" s="26" t="s">
        <v>884</v>
      </c>
      <c r="AU585" s="4" t="s">
        <v>666</v>
      </c>
      <c r="AV585" s="2">
        <f t="shared" si="256"/>
        <v>3</v>
      </c>
      <c r="AW585" s="2">
        <f t="shared" si="257"/>
        <v>3</v>
      </c>
      <c r="AX585" s="2">
        <f t="shared" si="258"/>
        <v>4068666666.666667</v>
      </c>
      <c r="AY585" s="2">
        <f t="shared" si="259"/>
        <v>53570000000</v>
      </c>
      <c r="AZ585" s="2">
        <f t="shared" si="260"/>
        <v>28819333333.333332</v>
      </c>
      <c r="BA585" s="2">
        <f t="shared" si="261"/>
        <v>1.1666666666666667</v>
      </c>
      <c r="BB585" s="2">
        <f t="shared" si="262"/>
        <v>3.440027214237058</v>
      </c>
      <c r="BC585" s="2">
        <v>6.6349999999999998</v>
      </c>
      <c r="BD585" s="2" t="str">
        <f t="shared" si="263"/>
        <v>Same Var</v>
      </c>
      <c r="BE585" s="2">
        <f t="shared" si="264"/>
        <v>1.4466573656303828E-4</v>
      </c>
      <c r="BF585" s="2" t="str">
        <f t="shared" si="265"/>
        <v>NS</v>
      </c>
      <c r="BG585" s="2" t="str">
        <f t="shared" si="266"/>
        <v>NS</v>
      </c>
      <c r="BH585" s="2" t="str">
        <f t="shared" si="267"/>
        <v/>
      </c>
      <c r="BI585" s="2" t="str">
        <f t="shared" si="268"/>
        <v/>
      </c>
      <c r="BJ585" s="2" t="str">
        <f t="shared" si="269"/>
        <v/>
      </c>
    </row>
    <row r="586" spans="1:62" x14ac:dyDescent="0.2">
      <c r="A586" s="1" t="s">
        <v>926</v>
      </c>
      <c r="B586" s="27" t="s">
        <v>1182</v>
      </c>
      <c r="C586" s="28">
        <v>38398</v>
      </c>
      <c r="D586" s="7">
        <v>0.56944444444444442</v>
      </c>
      <c r="E586" s="1">
        <v>0.1</v>
      </c>
      <c r="F586" s="1" t="s">
        <v>57</v>
      </c>
      <c r="G586" s="1" t="s">
        <v>1134</v>
      </c>
      <c r="H586" s="27" t="s">
        <v>886</v>
      </c>
      <c r="I586" s="27" t="s">
        <v>887</v>
      </c>
      <c r="J586" s="27" t="s">
        <v>888</v>
      </c>
      <c r="K586" s="2">
        <v>0.75</v>
      </c>
      <c r="L586" s="2">
        <v>0.25</v>
      </c>
      <c r="M586" s="27">
        <v>1404000</v>
      </c>
      <c r="N586" s="27">
        <v>1343000</v>
      </c>
      <c r="O586" s="27">
        <v>1313000</v>
      </c>
      <c r="P586" s="27">
        <v>1456000</v>
      </c>
      <c r="Q586" s="29"/>
      <c r="R586" s="29"/>
      <c r="S586" s="29"/>
      <c r="T586" s="29"/>
      <c r="U586" s="29"/>
      <c r="V586" s="29"/>
      <c r="W586" s="29"/>
      <c r="X586" s="29"/>
      <c r="Y586" s="29"/>
      <c r="Z586" s="29"/>
      <c r="AA586" s="29"/>
      <c r="AB586" s="29"/>
      <c r="AC586" s="2">
        <f t="shared" si="243"/>
        <v>1379000</v>
      </c>
      <c r="AD586" s="2">
        <f t="shared" si="244"/>
        <v>63786.100889352587</v>
      </c>
      <c r="AE586" s="2">
        <f t="shared" si="245"/>
        <v>4</v>
      </c>
      <c r="AF586" s="27">
        <v>2801000</v>
      </c>
      <c r="AG586" s="27">
        <v>3043000</v>
      </c>
      <c r="AH586" s="27">
        <v>2810000</v>
      </c>
      <c r="AI586" s="27">
        <v>3191000</v>
      </c>
      <c r="AJ586" s="2">
        <f t="shared" si="246"/>
        <v>2961250</v>
      </c>
      <c r="AK586" s="2">
        <f t="shared" si="247"/>
        <v>189758.39902360053</v>
      </c>
      <c r="AL586" s="2">
        <f t="shared" si="248"/>
        <v>4</v>
      </c>
      <c r="AM586" s="2">
        <f t="shared" si="249"/>
        <v>9.1665664672851558E+19</v>
      </c>
      <c r="AN586" s="2">
        <f t="shared" si="250"/>
        <v>2.7121497342773436E+19</v>
      </c>
      <c r="AO586" s="2">
        <f t="shared" si="251"/>
        <v>3</v>
      </c>
      <c r="AP586" s="2">
        <f t="shared" si="252"/>
        <v>19.69382351445557</v>
      </c>
      <c r="AQ586" s="2">
        <f t="shared" si="253"/>
        <v>0.76489232840434507</v>
      </c>
      <c r="AR586" s="3" t="str">
        <f t="shared" si="254"/>
        <v>Nontoxic</v>
      </c>
      <c r="AS586" s="2">
        <f t="shared" si="255"/>
        <v>214.73894126178391</v>
      </c>
      <c r="AT586" s="26" t="s">
        <v>884</v>
      </c>
      <c r="AU586" s="4" t="s">
        <v>666</v>
      </c>
      <c r="AV586" s="2">
        <f t="shared" si="256"/>
        <v>3</v>
      </c>
      <c r="AW586" s="2">
        <f t="shared" si="257"/>
        <v>3</v>
      </c>
      <c r="AX586" s="2">
        <f t="shared" si="258"/>
        <v>4068666666.666667</v>
      </c>
      <c r="AY586" s="2">
        <f t="shared" si="259"/>
        <v>36008250000</v>
      </c>
      <c r="AZ586" s="2">
        <f t="shared" si="260"/>
        <v>20038458333.333332</v>
      </c>
      <c r="BA586" s="2">
        <f t="shared" si="261"/>
        <v>1.1666666666666667</v>
      </c>
      <c r="BB586" s="2">
        <f t="shared" si="262"/>
        <v>2.592625534055506</v>
      </c>
      <c r="BC586" s="2">
        <v>6.6349999999999998</v>
      </c>
      <c r="BD586" s="2" t="str">
        <f t="shared" si="263"/>
        <v>Same Var</v>
      </c>
      <c r="BE586" s="2">
        <f t="shared" si="264"/>
        <v>2.0326699396402921E-6</v>
      </c>
      <c r="BF586" s="2" t="str">
        <f t="shared" si="265"/>
        <v>NS</v>
      </c>
      <c r="BG586" s="2" t="str">
        <f t="shared" si="266"/>
        <v>NS</v>
      </c>
      <c r="BH586" s="2" t="str">
        <f t="shared" si="267"/>
        <v/>
      </c>
      <c r="BI586" s="2" t="str">
        <f t="shared" si="268"/>
        <v/>
      </c>
      <c r="BJ586" s="2" t="str">
        <f t="shared" si="269"/>
        <v/>
      </c>
    </row>
    <row r="587" spans="1:62" x14ac:dyDescent="0.2">
      <c r="A587" s="1" t="s">
        <v>142</v>
      </c>
      <c r="B587" s="27" t="s">
        <v>647</v>
      </c>
      <c r="C587" s="28">
        <v>38748</v>
      </c>
      <c r="D587" s="7">
        <v>0.29166666666666669</v>
      </c>
      <c r="E587" s="1">
        <v>0.1</v>
      </c>
      <c r="F587" s="1" t="s">
        <v>57</v>
      </c>
      <c r="G587" s="1" t="s">
        <v>1358</v>
      </c>
      <c r="H587" s="27" t="s">
        <v>886</v>
      </c>
      <c r="I587" s="27" t="s">
        <v>887</v>
      </c>
      <c r="J587" s="27" t="s">
        <v>888</v>
      </c>
      <c r="K587" s="2">
        <v>0.75</v>
      </c>
      <c r="L587" s="2">
        <v>0.25</v>
      </c>
      <c r="M587" s="27">
        <v>2702000</v>
      </c>
      <c r="N587" s="27">
        <v>2804200</v>
      </c>
      <c r="O587" s="27">
        <v>2757800</v>
      </c>
      <c r="P587" s="27">
        <v>2852400</v>
      </c>
      <c r="Q587" s="29"/>
      <c r="R587" s="29"/>
      <c r="S587" s="29"/>
      <c r="T587" s="29"/>
      <c r="U587" s="29"/>
      <c r="V587" s="29"/>
      <c r="W587" s="29"/>
      <c r="X587" s="29"/>
      <c r="Y587" s="29"/>
      <c r="Z587" s="29"/>
      <c r="AA587" s="29"/>
      <c r="AB587" s="29"/>
      <c r="AC587" s="2">
        <f t="shared" si="243"/>
        <v>2779100</v>
      </c>
      <c r="AD587" s="2">
        <f t="shared" si="244"/>
        <v>64293.59740025959</v>
      </c>
      <c r="AE587" s="2">
        <f t="shared" si="245"/>
        <v>4</v>
      </c>
      <c r="AF587" s="27">
        <v>3669100</v>
      </c>
      <c r="AG587" s="27">
        <v>3766200</v>
      </c>
      <c r="AH587" s="27">
        <v>3934700</v>
      </c>
      <c r="AI587" s="27">
        <v>3793300</v>
      </c>
      <c r="AJ587" s="2">
        <f t="shared" si="246"/>
        <v>3790825</v>
      </c>
      <c r="AK587" s="2">
        <f t="shared" si="247"/>
        <v>109741.37399662292</v>
      </c>
      <c r="AL587" s="2">
        <f t="shared" si="248"/>
        <v>4</v>
      </c>
      <c r="AM587" s="2">
        <f t="shared" si="249"/>
        <v>1.2903104581284022E+19</v>
      </c>
      <c r="AN587" s="2">
        <f t="shared" si="250"/>
        <v>3.1342587601480602E+18</v>
      </c>
      <c r="AO587" s="2">
        <f t="shared" si="251"/>
        <v>4</v>
      </c>
      <c r="AP587" s="2">
        <f t="shared" si="252"/>
        <v>28.47296788623752</v>
      </c>
      <c r="AQ587" s="2">
        <f t="shared" si="253"/>
        <v>0.74069708411268287</v>
      </c>
      <c r="AR587" s="3" t="str">
        <f t="shared" si="254"/>
        <v>Nontoxic</v>
      </c>
      <c r="AS587" s="2">
        <f t="shared" si="255"/>
        <v>136.40477132884746</v>
      </c>
      <c r="AT587" s="26" t="s">
        <v>884</v>
      </c>
      <c r="AU587" s="4" t="s">
        <v>666</v>
      </c>
      <c r="AV587" s="2">
        <f t="shared" si="256"/>
        <v>3</v>
      </c>
      <c r="AW587" s="2">
        <f t="shared" si="257"/>
        <v>3</v>
      </c>
      <c r="AX587" s="2">
        <f t="shared" si="258"/>
        <v>4133666666.666667</v>
      </c>
      <c r="AY587" s="2">
        <f t="shared" si="259"/>
        <v>12043169166.666664</v>
      </c>
      <c r="AZ587" s="2">
        <f t="shared" si="260"/>
        <v>8088417916.6666651</v>
      </c>
      <c r="BA587" s="2">
        <f t="shared" si="261"/>
        <v>1.1666666666666667</v>
      </c>
      <c r="BB587" s="2">
        <f t="shared" si="262"/>
        <v>0.70252419149235423</v>
      </c>
      <c r="BC587" s="2">
        <v>6.6349999999999998</v>
      </c>
      <c r="BD587" s="2" t="str">
        <f t="shared" si="263"/>
        <v>Same Var</v>
      </c>
      <c r="BE587" s="2">
        <f t="shared" si="264"/>
        <v>1.9574094704943555E-6</v>
      </c>
      <c r="BF587" s="2" t="str">
        <f t="shared" si="265"/>
        <v>NS</v>
      </c>
      <c r="BG587" s="2" t="str">
        <f t="shared" si="266"/>
        <v>NS</v>
      </c>
      <c r="BH587" s="2" t="str">
        <f t="shared" si="267"/>
        <v/>
      </c>
      <c r="BI587" s="2" t="str">
        <f t="shared" si="268"/>
        <v/>
      </c>
      <c r="BJ587" s="2" t="str">
        <f t="shared" si="269"/>
        <v/>
      </c>
    </row>
    <row r="588" spans="1:62" x14ac:dyDescent="0.2">
      <c r="A588" s="1" t="s">
        <v>142</v>
      </c>
      <c r="B588" s="27" t="s">
        <v>660</v>
      </c>
      <c r="C588" s="28">
        <v>38748</v>
      </c>
      <c r="D588" s="7">
        <v>0.33333333333333331</v>
      </c>
      <c r="E588" s="1">
        <v>0.1</v>
      </c>
      <c r="F588" s="1" t="s">
        <v>57</v>
      </c>
      <c r="G588" s="1" t="s">
        <v>1358</v>
      </c>
      <c r="H588" s="27" t="s">
        <v>886</v>
      </c>
      <c r="I588" s="27" t="s">
        <v>887</v>
      </c>
      <c r="J588" s="27" t="s">
        <v>888</v>
      </c>
      <c r="K588" s="2">
        <v>0.75</v>
      </c>
      <c r="L588" s="2">
        <v>0.25</v>
      </c>
      <c r="M588" s="27">
        <v>2702000</v>
      </c>
      <c r="N588" s="27">
        <v>2804200</v>
      </c>
      <c r="O588" s="27">
        <v>2757800</v>
      </c>
      <c r="P588" s="27">
        <v>2852400</v>
      </c>
      <c r="Q588" s="29"/>
      <c r="R588" s="29"/>
      <c r="S588" s="29"/>
      <c r="T588" s="29"/>
      <c r="U588" s="29"/>
      <c r="V588" s="29"/>
      <c r="W588" s="29"/>
      <c r="X588" s="29"/>
      <c r="Y588" s="29"/>
      <c r="Z588" s="29"/>
      <c r="AA588" s="29"/>
      <c r="AB588" s="29"/>
      <c r="AC588" s="2">
        <f t="shared" si="243"/>
        <v>2779100</v>
      </c>
      <c r="AD588" s="2">
        <f t="shared" si="244"/>
        <v>64293.59740025959</v>
      </c>
      <c r="AE588" s="2">
        <f t="shared" si="245"/>
        <v>4</v>
      </c>
      <c r="AF588" s="27">
        <v>3431100</v>
      </c>
      <c r="AG588" s="27">
        <v>3410400</v>
      </c>
      <c r="AH588" s="27">
        <v>3576100</v>
      </c>
      <c r="AI588" s="27">
        <v>3572400</v>
      </c>
      <c r="AJ588" s="2">
        <f t="shared" si="246"/>
        <v>3497500</v>
      </c>
      <c r="AK588" s="2">
        <f t="shared" si="247"/>
        <v>89038.081740342997</v>
      </c>
      <c r="AL588" s="2">
        <f t="shared" si="248"/>
        <v>4</v>
      </c>
      <c r="AM588" s="2">
        <f t="shared" si="249"/>
        <v>6.570208909753516E+18</v>
      </c>
      <c r="AN588" s="2">
        <f t="shared" si="250"/>
        <v>1.4220040133032556E+18</v>
      </c>
      <c r="AO588" s="2">
        <f t="shared" si="251"/>
        <v>5</v>
      </c>
      <c r="AP588" s="2">
        <f t="shared" si="252"/>
        <v>27.912655220266565</v>
      </c>
      <c r="AQ588" s="2">
        <f t="shared" si="253"/>
        <v>0.72668684380042159</v>
      </c>
      <c r="AR588" s="3" t="str">
        <f t="shared" si="254"/>
        <v>Nontoxic</v>
      </c>
      <c r="AS588" s="2">
        <f t="shared" si="255"/>
        <v>125.8500953546112</v>
      </c>
      <c r="AT588" s="26" t="s">
        <v>884</v>
      </c>
      <c r="AU588" s="4" t="s">
        <v>666</v>
      </c>
      <c r="AV588" s="2">
        <f t="shared" si="256"/>
        <v>3</v>
      </c>
      <c r="AW588" s="2">
        <f t="shared" si="257"/>
        <v>3</v>
      </c>
      <c r="AX588" s="2">
        <f t="shared" si="258"/>
        <v>4133666666.666667</v>
      </c>
      <c r="AY588" s="2">
        <f t="shared" si="259"/>
        <v>7927780000.000001</v>
      </c>
      <c r="AZ588" s="2">
        <f t="shared" si="260"/>
        <v>6030723333.333333</v>
      </c>
      <c r="BA588" s="2">
        <f t="shared" si="261"/>
        <v>1.1666666666666667</v>
      </c>
      <c r="BB588" s="2">
        <f t="shared" si="262"/>
        <v>0.26793268944647608</v>
      </c>
      <c r="BC588" s="2">
        <v>6.6349999999999998</v>
      </c>
      <c r="BD588" s="2" t="str">
        <f t="shared" si="263"/>
        <v>Same Var</v>
      </c>
      <c r="BE588" s="2">
        <f t="shared" si="264"/>
        <v>6.1488993686834259E-6</v>
      </c>
      <c r="BF588" s="2" t="str">
        <f t="shared" si="265"/>
        <v>NS</v>
      </c>
      <c r="BG588" s="2" t="str">
        <f t="shared" si="266"/>
        <v>NS</v>
      </c>
      <c r="BH588" s="2" t="str">
        <f t="shared" si="267"/>
        <v/>
      </c>
      <c r="BI588" s="2" t="str">
        <f t="shared" si="268"/>
        <v/>
      </c>
      <c r="BJ588" s="2" t="str">
        <f t="shared" si="269"/>
        <v/>
      </c>
    </row>
    <row r="589" spans="1:62" x14ac:dyDescent="0.2">
      <c r="A589" s="1" t="s">
        <v>926</v>
      </c>
      <c r="B589" s="27" t="s">
        <v>1067</v>
      </c>
      <c r="C589" s="28">
        <v>39343</v>
      </c>
      <c r="D589" s="7">
        <v>0.5</v>
      </c>
      <c r="E589" s="1">
        <v>0.1</v>
      </c>
      <c r="F589" s="1" t="s">
        <v>57</v>
      </c>
      <c r="G589" s="1" t="s">
        <v>1080</v>
      </c>
      <c r="H589" s="27" t="s">
        <v>886</v>
      </c>
      <c r="I589" s="27" t="s">
        <v>887</v>
      </c>
      <c r="J589" s="27" t="s">
        <v>888</v>
      </c>
      <c r="K589" s="2">
        <v>0.75</v>
      </c>
      <c r="L589" s="2">
        <v>0.25</v>
      </c>
      <c r="M589" s="27">
        <v>462188</v>
      </c>
      <c r="N589" s="27">
        <v>384032</v>
      </c>
      <c r="O589" s="27">
        <v>514292</v>
      </c>
      <c r="P589" s="27">
        <v>527318</v>
      </c>
      <c r="Q589" s="29"/>
      <c r="R589" s="29"/>
      <c r="S589" s="29"/>
      <c r="T589" s="29"/>
      <c r="U589" s="29"/>
      <c r="V589" s="29"/>
      <c r="W589" s="29"/>
      <c r="X589" s="29"/>
      <c r="Y589" s="29"/>
      <c r="Z589" s="29"/>
      <c r="AA589" s="29"/>
      <c r="AB589" s="29"/>
      <c r="AC589" s="2">
        <f t="shared" si="243"/>
        <v>471957.5</v>
      </c>
      <c r="AD589" s="2">
        <f t="shared" si="244"/>
        <v>65021.359390587953</v>
      </c>
      <c r="AE589" s="2">
        <f t="shared" si="245"/>
        <v>4</v>
      </c>
      <c r="AF589" s="27">
        <v>1895048</v>
      </c>
      <c r="AG589" s="27">
        <v>2155568</v>
      </c>
      <c r="AH589" s="27">
        <v>1543346</v>
      </c>
      <c r="AI589" s="27">
        <v>2090438</v>
      </c>
      <c r="AJ589" s="2">
        <f t="shared" si="246"/>
        <v>1921100</v>
      </c>
      <c r="AK589" s="2">
        <f t="shared" si="247"/>
        <v>275092.34357938787</v>
      </c>
      <c r="AL589" s="2">
        <f t="shared" si="248"/>
        <v>4</v>
      </c>
      <c r="AM589" s="2">
        <f t="shared" si="249"/>
        <v>3.8077592276605488E+20</v>
      </c>
      <c r="AN589" s="2">
        <f t="shared" si="250"/>
        <v>1.1942670424091474E+20</v>
      </c>
      <c r="AO589" s="2">
        <f t="shared" si="251"/>
        <v>3</v>
      </c>
      <c r="AP589" s="2">
        <f t="shared" si="252"/>
        <v>11.218587363402181</v>
      </c>
      <c r="AQ589" s="2">
        <f t="shared" si="253"/>
        <v>0.76489232840434507</v>
      </c>
      <c r="AR589" s="3" t="str">
        <f t="shared" si="254"/>
        <v>Nontoxic</v>
      </c>
      <c r="AS589" s="2">
        <f t="shared" si="255"/>
        <v>407.04936355498108</v>
      </c>
      <c r="AT589" s="26" t="s">
        <v>884</v>
      </c>
      <c r="AU589" s="4" t="s">
        <v>666</v>
      </c>
      <c r="AV589" s="2">
        <f t="shared" si="256"/>
        <v>3</v>
      </c>
      <c r="AW589" s="2">
        <f t="shared" si="257"/>
        <v>3</v>
      </c>
      <c r="AX589" s="2">
        <f t="shared" si="258"/>
        <v>4227777177</v>
      </c>
      <c r="AY589" s="2">
        <f t="shared" si="259"/>
        <v>75675797495.999985</v>
      </c>
      <c r="AZ589" s="2">
        <f t="shared" si="260"/>
        <v>39951787336.499992</v>
      </c>
      <c r="BA589" s="2">
        <f t="shared" si="261"/>
        <v>1.1666666666666667</v>
      </c>
      <c r="BB589" s="2">
        <f t="shared" si="262"/>
        <v>4.1328310189912578</v>
      </c>
      <c r="BC589" s="2">
        <v>6.6349999999999998</v>
      </c>
      <c r="BD589" s="2" t="str">
        <f t="shared" si="263"/>
        <v>Same Var</v>
      </c>
      <c r="BE589" s="2">
        <f t="shared" si="264"/>
        <v>2.5107619851962342E-5</v>
      </c>
      <c r="BF589" s="2" t="str">
        <f t="shared" si="265"/>
        <v>NS</v>
      </c>
      <c r="BG589" s="2" t="str">
        <f t="shared" si="266"/>
        <v>NS</v>
      </c>
      <c r="BH589" s="2" t="str">
        <f t="shared" si="267"/>
        <v/>
      </c>
      <c r="BI589" s="2" t="str">
        <f t="shared" si="268"/>
        <v/>
      </c>
      <c r="BJ589" s="2" t="str">
        <f t="shared" si="269"/>
        <v/>
      </c>
    </row>
    <row r="590" spans="1:62" x14ac:dyDescent="0.2">
      <c r="A590" s="1" t="s">
        <v>926</v>
      </c>
      <c r="B590" s="27" t="s">
        <v>1081</v>
      </c>
      <c r="C590" s="28">
        <v>39343</v>
      </c>
      <c r="D590" s="7">
        <v>0.4861111111111111</v>
      </c>
      <c r="E590" s="1">
        <v>0.1</v>
      </c>
      <c r="F590" s="1" t="s">
        <v>57</v>
      </c>
      <c r="G590" s="1" t="s">
        <v>1080</v>
      </c>
      <c r="H590" s="27" t="s">
        <v>886</v>
      </c>
      <c r="I590" s="27" t="s">
        <v>887</v>
      </c>
      <c r="J590" s="27" t="s">
        <v>888</v>
      </c>
      <c r="K590" s="2">
        <v>0.75</v>
      </c>
      <c r="L590" s="2">
        <v>0.25</v>
      </c>
      <c r="M590" s="27">
        <v>462188</v>
      </c>
      <c r="N590" s="27">
        <v>384032</v>
      </c>
      <c r="O590" s="27">
        <v>514292</v>
      </c>
      <c r="P590" s="27">
        <v>527318</v>
      </c>
      <c r="Q590" s="29"/>
      <c r="R590" s="29"/>
      <c r="S590" s="29"/>
      <c r="T590" s="29"/>
      <c r="U590" s="29"/>
      <c r="V590" s="29"/>
      <c r="W590" s="29"/>
      <c r="X590" s="29"/>
      <c r="Y590" s="29"/>
      <c r="Z590" s="29"/>
      <c r="AA590" s="29"/>
      <c r="AB590" s="29"/>
      <c r="AC590" s="2">
        <f t="shared" si="243"/>
        <v>471957.5</v>
      </c>
      <c r="AD590" s="2">
        <f t="shared" si="244"/>
        <v>65021.359390587953</v>
      </c>
      <c r="AE590" s="2">
        <f t="shared" si="245"/>
        <v>4</v>
      </c>
      <c r="AF590" s="27">
        <v>1269800</v>
      </c>
      <c r="AG590" s="27">
        <v>1634528</v>
      </c>
      <c r="AH590" s="27">
        <v>1556372</v>
      </c>
      <c r="AI590" s="27">
        <v>1725710</v>
      </c>
      <c r="AJ590" s="2">
        <f t="shared" si="246"/>
        <v>1546602.5</v>
      </c>
      <c r="AK590" s="2">
        <f t="shared" si="247"/>
        <v>197083.27955714558</v>
      </c>
      <c r="AL590" s="2">
        <f t="shared" si="248"/>
        <v>4</v>
      </c>
      <c r="AM590" s="2">
        <f t="shared" si="249"/>
        <v>1.0619273513632734E+20</v>
      </c>
      <c r="AN590" s="2">
        <f t="shared" si="250"/>
        <v>3.1548799717280113E+19</v>
      </c>
      <c r="AO590" s="2">
        <f t="shared" si="251"/>
        <v>3</v>
      </c>
      <c r="AP590" s="2">
        <f t="shared" si="252"/>
        <v>11.748532457891013</v>
      </c>
      <c r="AQ590" s="2">
        <f t="shared" si="253"/>
        <v>0.76489232840434507</v>
      </c>
      <c r="AR590" s="3" t="str">
        <f t="shared" si="254"/>
        <v>Nontoxic</v>
      </c>
      <c r="AS590" s="2">
        <f t="shared" si="255"/>
        <v>327.69952802953657</v>
      </c>
      <c r="AT590" s="26" t="s">
        <v>884</v>
      </c>
      <c r="AU590" s="4" t="s">
        <v>666</v>
      </c>
      <c r="AV590" s="2">
        <f t="shared" si="256"/>
        <v>3</v>
      </c>
      <c r="AW590" s="2">
        <f t="shared" si="257"/>
        <v>3</v>
      </c>
      <c r="AX590" s="2">
        <f t="shared" si="258"/>
        <v>4227777177</v>
      </c>
      <c r="AY590" s="2">
        <f t="shared" si="259"/>
        <v>38841819081</v>
      </c>
      <c r="AZ590" s="2">
        <f t="shared" si="260"/>
        <v>21534798129</v>
      </c>
      <c r="BA590" s="2">
        <f t="shared" si="261"/>
        <v>1.1666666666666667</v>
      </c>
      <c r="BB590" s="2">
        <f t="shared" si="262"/>
        <v>2.6695708619254948</v>
      </c>
      <c r="BC590" s="2">
        <v>6.6349999999999998</v>
      </c>
      <c r="BD590" s="2" t="str">
        <f t="shared" si="263"/>
        <v>Same Var</v>
      </c>
      <c r="BE590" s="2">
        <f t="shared" si="264"/>
        <v>2.3709332144603992E-5</v>
      </c>
      <c r="BF590" s="2" t="str">
        <f t="shared" si="265"/>
        <v>NS</v>
      </c>
      <c r="BG590" s="2" t="str">
        <f t="shared" si="266"/>
        <v>NS</v>
      </c>
      <c r="BH590" s="2" t="str">
        <f t="shared" si="267"/>
        <v/>
      </c>
      <c r="BI590" s="2" t="str">
        <f t="shared" si="268"/>
        <v/>
      </c>
      <c r="BJ590" s="2" t="str">
        <f t="shared" si="269"/>
        <v/>
      </c>
    </row>
    <row r="591" spans="1:62" x14ac:dyDescent="0.2">
      <c r="A591" s="1" t="s">
        <v>926</v>
      </c>
      <c r="B591" s="27" t="s">
        <v>1118</v>
      </c>
      <c r="C591" s="28">
        <v>39343</v>
      </c>
      <c r="D591" s="7">
        <v>0.54166666666666663</v>
      </c>
      <c r="E591" s="1">
        <v>0.1</v>
      </c>
      <c r="F591" s="1" t="s">
        <v>57</v>
      </c>
      <c r="G591" s="1" t="s">
        <v>1080</v>
      </c>
      <c r="H591" s="27" t="s">
        <v>886</v>
      </c>
      <c r="I591" s="27" t="s">
        <v>887</v>
      </c>
      <c r="J591" s="27" t="s">
        <v>888</v>
      </c>
      <c r="K591" s="2">
        <v>0.75</v>
      </c>
      <c r="L591" s="2">
        <v>0.25</v>
      </c>
      <c r="M591" s="27">
        <v>462188</v>
      </c>
      <c r="N591" s="27">
        <v>384032</v>
      </c>
      <c r="O591" s="27">
        <v>514292</v>
      </c>
      <c r="P591" s="27">
        <v>527318</v>
      </c>
      <c r="Q591" s="29"/>
      <c r="R591" s="29"/>
      <c r="S591" s="29"/>
      <c r="T591" s="29"/>
      <c r="U591" s="29"/>
      <c r="V591" s="29"/>
      <c r="W591" s="29"/>
      <c r="X591" s="29"/>
      <c r="Y591" s="29"/>
      <c r="Z591" s="29"/>
      <c r="AA591" s="29"/>
      <c r="AB591" s="29"/>
      <c r="AC591" s="2">
        <f t="shared" si="243"/>
        <v>471957.5</v>
      </c>
      <c r="AD591" s="2">
        <f t="shared" si="244"/>
        <v>65021.359390587953</v>
      </c>
      <c r="AE591" s="2">
        <f t="shared" si="245"/>
        <v>4</v>
      </c>
      <c r="AF591" s="27">
        <v>2012282</v>
      </c>
      <c r="AG591" s="27">
        <v>1803866</v>
      </c>
      <c r="AH591" s="27">
        <v>2559374</v>
      </c>
      <c r="AI591" s="27">
        <v>1921100</v>
      </c>
      <c r="AJ591" s="2">
        <f t="shared" si="246"/>
        <v>2074155.5</v>
      </c>
      <c r="AK591" s="2">
        <f t="shared" si="247"/>
        <v>334538.34988682537</v>
      </c>
      <c r="AL591" s="2">
        <f t="shared" si="248"/>
        <v>4</v>
      </c>
      <c r="AM591" s="2">
        <f t="shared" si="249"/>
        <v>8.1644536238431483E+20</v>
      </c>
      <c r="AN591" s="2">
        <f t="shared" si="250"/>
        <v>2.6105887163602698E+20</v>
      </c>
      <c r="AO591" s="2">
        <f t="shared" si="251"/>
        <v>3</v>
      </c>
      <c r="AP591" s="2">
        <f t="shared" si="252"/>
        <v>10.176395430870233</v>
      </c>
      <c r="AQ591" s="2">
        <f t="shared" si="253"/>
        <v>0.76489232840434507</v>
      </c>
      <c r="AR591" s="3" t="str">
        <f t="shared" si="254"/>
        <v>Nontoxic</v>
      </c>
      <c r="AS591" s="2">
        <f t="shared" si="255"/>
        <v>439.47929633494545</v>
      </c>
      <c r="AT591" s="26" t="s">
        <v>884</v>
      </c>
      <c r="AU591" s="4" t="s">
        <v>666</v>
      </c>
      <c r="AV591" s="2">
        <f t="shared" si="256"/>
        <v>3</v>
      </c>
      <c r="AW591" s="2">
        <f t="shared" si="257"/>
        <v>3</v>
      </c>
      <c r="AX591" s="2">
        <f t="shared" si="258"/>
        <v>4227777177</v>
      </c>
      <c r="AY591" s="2">
        <f t="shared" si="259"/>
        <v>111915907544.99998</v>
      </c>
      <c r="AZ591" s="2">
        <f t="shared" si="260"/>
        <v>58071842360.999992</v>
      </c>
      <c r="BA591" s="2">
        <f t="shared" si="261"/>
        <v>1.1666666666666667</v>
      </c>
      <c r="BB591" s="2">
        <f t="shared" si="262"/>
        <v>5.0501254685331105</v>
      </c>
      <c r="BC591" s="2">
        <v>6.6349999999999998</v>
      </c>
      <c r="BD591" s="2" t="str">
        <f t="shared" si="263"/>
        <v>Same Var</v>
      </c>
      <c r="BE591" s="2">
        <f t="shared" si="264"/>
        <v>4.1102179555264212E-5</v>
      </c>
      <c r="BF591" s="2" t="str">
        <f t="shared" si="265"/>
        <v>NS</v>
      </c>
      <c r="BG591" s="2" t="str">
        <f t="shared" si="266"/>
        <v>NS</v>
      </c>
      <c r="BH591" s="2" t="str">
        <f t="shared" si="267"/>
        <v/>
      </c>
      <c r="BI591" s="2" t="str">
        <f t="shared" si="268"/>
        <v/>
      </c>
      <c r="BJ591" s="2" t="str">
        <f t="shared" si="269"/>
        <v/>
      </c>
    </row>
    <row r="592" spans="1:62" x14ac:dyDescent="0.2">
      <c r="A592" s="1" t="s">
        <v>926</v>
      </c>
      <c r="B592" s="27" t="s">
        <v>1198</v>
      </c>
      <c r="C592" s="28">
        <v>39343</v>
      </c>
      <c r="D592" s="7">
        <v>0.53472222222222221</v>
      </c>
      <c r="E592" s="1">
        <v>0.1</v>
      </c>
      <c r="F592" s="1" t="s">
        <v>57</v>
      </c>
      <c r="G592" s="1" t="s">
        <v>1080</v>
      </c>
      <c r="H592" s="27" t="s">
        <v>886</v>
      </c>
      <c r="I592" s="27" t="s">
        <v>887</v>
      </c>
      <c r="J592" s="27" t="s">
        <v>888</v>
      </c>
      <c r="K592" s="2">
        <v>0.75</v>
      </c>
      <c r="L592" s="2">
        <v>0.25</v>
      </c>
      <c r="M592" s="27">
        <v>462188</v>
      </c>
      <c r="N592" s="27">
        <v>384032</v>
      </c>
      <c r="O592" s="27">
        <v>514292</v>
      </c>
      <c r="P592" s="27">
        <v>527318</v>
      </c>
      <c r="Q592" s="29"/>
      <c r="R592" s="29"/>
      <c r="S592" s="29"/>
      <c r="T592" s="29"/>
      <c r="U592" s="29"/>
      <c r="V592" s="29"/>
      <c r="W592" s="29"/>
      <c r="X592" s="29"/>
      <c r="Y592" s="29"/>
      <c r="Z592" s="29"/>
      <c r="AA592" s="29"/>
      <c r="AB592" s="29"/>
      <c r="AC592" s="2">
        <f t="shared" si="243"/>
        <v>471957.5</v>
      </c>
      <c r="AD592" s="2">
        <f t="shared" si="244"/>
        <v>65021.359390587953</v>
      </c>
      <c r="AE592" s="2">
        <f t="shared" si="245"/>
        <v>4</v>
      </c>
      <c r="AF592" s="27">
        <v>800864</v>
      </c>
      <c r="AG592" s="27">
        <v>696656</v>
      </c>
      <c r="AH592" s="27">
        <v>605474</v>
      </c>
      <c r="AI592" s="27">
        <v>644552</v>
      </c>
      <c r="AJ592" s="2">
        <f t="shared" si="246"/>
        <v>686886.5</v>
      </c>
      <c r="AK592" s="2">
        <f t="shared" si="247"/>
        <v>84669</v>
      </c>
      <c r="AL592" s="2">
        <f t="shared" si="248"/>
        <v>4</v>
      </c>
      <c r="AM592" s="2">
        <f t="shared" si="249"/>
        <v>5.6965328672772106E+18</v>
      </c>
      <c r="AN592" s="2">
        <f t="shared" si="250"/>
        <v>1.1884945324930949E+18</v>
      </c>
      <c r="AO592" s="2">
        <f t="shared" si="251"/>
        <v>5</v>
      </c>
      <c r="AP592" s="2">
        <f t="shared" si="252"/>
        <v>6.8145175488536989</v>
      </c>
      <c r="AQ592" s="2">
        <f t="shared" si="253"/>
        <v>0.72668684380042159</v>
      </c>
      <c r="AR592" s="3" t="str">
        <f t="shared" si="254"/>
        <v>Nontoxic</v>
      </c>
      <c r="AS592" s="2">
        <f t="shared" si="255"/>
        <v>145.53990560590731</v>
      </c>
      <c r="AT592" s="26" t="s">
        <v>884</v>
      </c>
      <c r="AU592" s="4" t="s">
        <v>666</v>
      </c>
      <c r="AV592" s="2">
        <f t="shared" si="256"/>
        <v>3</v>
      </c>
      <c r="AW592" s="2">
        <f t="shared" si="257"/>
        <v>3</v>
      </c>
      <c r="AX592" s="2">
        <f t="shared" si="258"/>
        <v>4227777177</v>
      </c>
      <c r="AY592" s="2">
        <f t="shared" si="259"/>
        <v>7168839561</v>
      </c>
      <c r="AZ592" s="2">
        <f t="shared" si="260"/>
        <v>5698308369</v>
      </c>
      <c r="BA592" s="2">
        <f t="shared" si="261"/>
        <v>1.1666666666666667</v>
      </c>
      <c r="BB592" s="2">
        <f t="shared" si="262"/>
        <v>0.17721912062958314</v>
      </c>
      <c r="BC592" s="2">
        <v>6.6349999999999998</v>
      </c>
      <c r="BD592" s="2" t="str">
        <f t="shared" si="263"/>
        <v>Same Var</v>
      </c>
      <c r="BE592" s="2">
        <f t="shared" si="264"/>
        <v>3.4534932198146628E-3</v>
      </c>
      <c r="BF592" s="2" t="str">
        <f t="shared" si="265"/>
        <v>NS</v>
      </c>
      <c r="BG592" s="2" t="str">
        <f t="shared" si="266"/>
        <v>NS</v>
      </c>
      <c r="BH592" s="2" t="str">
        <f t="shared" si="267"/>
        <v/>
      </c>
      <c r="BI592" s="2" t="str">
        <f t="shared" si="268"/>
        <v/>
      </c>
      <c r="BJ592" s="2" t="str">
        <f t="shared" si="269"/>
        <v/>
      </c>
    </row>
    <row r="593" spans="1:62" x14ac:dyDescent="0.2">
      <c r="A593" s="1" t="s">
        <v>926</v>
      </c>
      <c r="B593" s="27" t="s">
        <v>1309</v>
      </c>
      <c r="C593" s="28">
        <v>39238</v>
      </c>
      <c r="D593" s="7">
        <v>0.60416666666666663</v>
      </c>
      <c r="E593" s="1">
        <v>0.1</v>
      </c>
      <c r="F593" s="1" t="s">
        <v>57</v>
      </c>
      <c r="G593" s="1" t="s">
        <v>1310</v>
      </c>
      <c r="H593" s="27" t="s">
        <v>886</v>
      </c>
      <c r="I593" s="27" t="s">
        <v>887</v>
      </c>
      <c r="J593" s="27" t="s">
        <v>888</v>
      </c>
      <c r="K593" s="2">
        <v>0.75</v>
      </c>
      <c r="L593" s="2">
        <v>0.25</v>
      </c>
      <c r="M593" s="27">
        <v>566396</v>
      </c>
      <c r="N593" s="27">
        <v>527318</v>
      </c>
      <c r="O593" s="27">
        <v>670604</v>
      </c>
      <c r="P593" s="27">
        <v>540344</v>
      </c>
      <c r="Q593" s="29"/>
      <c r="R593" s="29"/>
      <c r="S593" s="29"/>
      <c r="T593" s="29"/>
      <c r="U593" s="29"/>
      <c r="V593" s="29"/>
      <c r="W593" s="29"/>
      <c r="X593" s="29"/>
      <c r="Y593" s="29"/>
      <c r="Z593" s="29"/>
      <c r="AA593" s="29"/>
      <c r="AB593" s="29"/>
      <c r="AC593" s="2">
        <f t="shared" si="243"/>
        <v>576165.5</v>
      </c>
      <c r="AD593" s="2">
        <f t="shared" si="244"/>
        <v>65021.359390587953</v>
      </c>
      <c r="AE593" s="2">
        <f t="shared" si="245"/>
        <v>4</v>
      </c>
      <c r="AF593" s="27">
        <v>1608476</v>
      </c>
      <c r="AG593" s="27">
        <v>1790840</v>
      </c>
      <c r="AH593" s="27">
        <v>1973204</v>
      </c>
      <c r="AI593" s="27">
        <v>1764788</v>
      </c>
      <c r="AJ593" s="2">
        <f t="shared" si="246"/>
        <v>1784327</v>
      </c>
      <c r="AK593" s="2">
        <f t="shared" si="247"/>
        <v>149468.26532746007</v>
      </c>
      <c r="AL593" s="2">
        <f t="shared" si="248"/>
        <v>4</v>
      </c>
      <c r="AM593" s="2">
        <f t="shared" si="249"/>
        <v>3.8188960913795916E+19</v>
      </c>
      <c r="AN593" s="2">
        <f t="shared" si="250"/>
        <v>1.0515940392514007E+19</v>
      </c>
      <c r="AO593" s="2">
        <f t="shared" si="251"/>
        <v>4</v>
      </c>
      <c r="AP593" s="2">
        <f t="shared" si="252"/>
        <v>17.201146493455965</v>
      </c>
      <c r="AQ593" s="2">
        <f t="shared" si="253"/>
        <v>0.74069708411268287</v>
      </c>
      <c r="AR593" s="3" t="str">
        <f t="shared" si="254"/>
        <v>Nontoxic</v>
      </c>
      <c r="AS593" s="2">
        <f t="shared" si="255"/>
        <v>309.69001094303633</v>
      </c>
      <c r="AT593" s="26" t="s">
        <v>884</v>
      </c>
      <c r="AU593" s="4" t="s">
        <v>666</v>
      </c>
      <c r="AV593" s="2">
        <f t="shared" si="256"/>
        <v>3</v>
      </c>
      <c r="AW593" s="2">
        <f t="shared" si="257"/>
        <v>3</v>
      </c>
      <c r="AX593" s="2">
        <f t="shared" si="258"/>
        <v>4227777177</v>
      </c>
      <c r="AY593" s="2">
        <f t="shared" si="259"/>
        <v>22340762340.000004</v>
      </c>
      <c r="AZ593" s="2">
        <f t="shared" si="260"/>
        <v>13284269758.500002</v>
      </c>
      <c r="BA593" s="2">
        <f t="shared" si="261"/>
        <v>1.1666666666666667</v>
      </c>
      <c r="BB593" s="2">
        <f t="shared" si="262"/>
        <v>1.6073278413308734</v>
      </c>
      <c r="BC593" s="2">
        <v>6.6349999999999998</v>
      </c>
      <c r="BD593" s="2" t="str">
        <f t="shared" si="263"/>
        <v>Same Var</v>
      </c>
      <c r="BE593" s="2">
        <f t="shared" si="264"/>
        <v>2.9629745463855991E-6</v>
      </c>
      <c r="BF593" s="2" t="str">
        <f t="shared" si="265"/>
        <v>NS</v>
      </c>
      <c r="BG593" s="2" t="str">
        <f t="shared" si="266"/>
        <v>NS</v>
      </c>
      <c r="BH593" s="2" t="str">
        <f t="shared" si="267"/>
        <v/>
      </c>
      <c r="BI593" s="2" t="str">
        <f t="shared" si="268"/>
        <v/>
      </c>
      <c r="BJ593" s="2" t="str">
        <f t="shared" si="269"/>
        <v/>
      </c>
    </row>
    <row r="594" spans="1:62" x14ac:dyDescent="0.2">
      <c r="A594" s="1" t="s">
        <v>926</v>
      </c>
      <c r="B594" s="27" t="s">
        <v>1314</v>
      </c>
      <c r="C594" s="28">
        <v>39238</v>
      </c>
      <c r="D594" s="7">
        <v>0.64583333333333337</v>
      </c>
      <c r="E594" s="1">
        <v>0.1</v>
      </c>
      <c r="F594" s="1" t="s">
        <v>57</v>
      </c>
      <c r="G594" s="1" t="s">
        <v>1310</v>
      </c>
      <c r="H594" s="27" t="s">
        <v>886</v>
      </c>
      <c r="I594" s="27" t="s">
        <v>887</v>
      </c>
      <c r="J594" s="27" t="s">
        <v>888</v>
      </c>
      <c r="K594" s="2">
        <v>0.75</v>
      </c>
      <c r="L594" s="2">
        <v>0.25</v>
      </c>
      <c r="M594" s="27">
        <v>566396</v>
      </c>
      <c r="N594" s="27">
        <v>527318</v>
      </c>
      <c r="O594" s="27">
        <v>670604</v>
      </c>
      <c r="P594" s="27">
        <v>540344</v>
      </c>
      <c r="Q594" s="29"/>
      <c r="R594" s="29"/>
      <c r="S594" s="29"/>
      <c r="T594" s="29"/>
      <c r="U594" s="29"/>
      <c r="V594" s="29"/>
      <c r="W594" s="29"/>
      <c r="X594" s="29"/>
      <c r="Y594" s="29"/>
      <c r="Z594" s="29"/>
      <c r="AA594" s="29"/>
      <c r="AB594" s="29"/>
      <c r="AC594" s="2">
        <f t="shared" si="243"/>
        <v>576165.5</v>
      </c>
      <c r="AD594" s="2">
        <f t="shared" si="244"/>
        <v>65021.359390587953</v>
      </c>
      <c r="AE594" s="2">
        <f t="shared" si="245"/>
        <v>4</v>
      </c>
      <c r="AF594" s="27">
        <v>1582424</v>
      </c>
      <c r="AG594" s="27">
        <v>1582424</v>
      </c>
      <c r="AH594" s="27">
        <v>1426112</v>
      </c>
      <c r="AI594" s="27">
        <v>1504268</v>
      </c>
      <c r="AJ594" s="2">
        <f t="shared" si="246"/>
        <v>1523807</v>
      </c>
      <c r="AK594" s="2">
        <f t="shared" si="247"/>
        <v>74828.673033804356</v>
      </c>
      <c r="AL594" s="2">
        <f t="shared" si="248"/>
        <v>4</v>
      </c>
      <c r="AM594" s="2">
        <f t="shared" si="249"/>
        <v>3.977486737460929E+18</v>
      </c>
      <c r="AN594" s="2">
        <f t="shared" si="250"/>
        <v>7.7099951679994253E+17</v>
      </c>
      <c r="AO594" s="2">
        <f t="shared" si="251"/>
        <v>5</v>
      </c>
      <c r="AP594" s="2">
        <f t="shared" si="252"/>
        <v>24.445240402826258</v>
      </c>
      <c r="AQ594" s="2">
        <f t="shared" si="253"/>
        <v>0.72668684380042159</v>
      </c>
      <c r="AR594" s="3" t="str">
        <f t="shared" si="254"/>
        <v>Nontoxic</v>
      </c>
      <c r="AS594" s="2">
        <f t="shared" si="255"/>
        <v>264.4738360766134</v>
      </c>
      <c r="AT594" s="26" t="s">
        <v>884</v>
      </c>
      <c r="AU594" s="4" t="s">
        <v>666</v>
      </c>
      <c r="AV594" s="2">
        <f t="shared" si="256"/>
        <v>3</v>
      </c>
      <c r="AW594" s="2">
        <f t="shared" si="257"/>
        <v>3</v>
      </c>
      <c r="AX594" s="2">
        <f t="shared" si="258"/>
        <v>4227777177</v>
      </c>
      <c r="AY594" s="2">
        <f t="shared" si="259"/>
        <v>5599330307.999999</v>
      </c>
      <c r="AZ594" s="2">
        <f t="shared" si="260"/>
        <v>4913553742.499999</v>
      </c>
      <c r="BA594" s="2">
        <f t="shared" si="261"/>
        <v>1.1666666666666667</v>
      </c>
      <c r="BB594" s="2">
        <f t="shared" si="262"/>
        <v>5.0583973794484136E-2</v>
      </c>
      <c r="BC594" s="2">
        <v>6.6349999999999998</v>
      </c>
      <c r="BD594" s="2" t="str">
        <f t="shared" si="263"/>
        <v>Same Var</v>
      </c>
      <c r="BE594" s="2">
        <f t="shared" si="264"/>
        <v>6.621275742998819E-7</v>
      </c>
      <c r="BF594" s="2" t="str">
        <f t="shared" si="265"/>
        <v>NS</v>
      </c>
      <c r="BG594" s="2" t="str">
        <f t="shared" si="266"/>
        <v>NS</v>
      </c>
      <c r="BH594" s="2" t="str">
        <f t="shared" si="267"/>
        <v/>
      </c>
      <c r="BI594" s="2" t="str">
        <f t="shared" si="268"/>
        <v/>
      </c>
      <c r="BJ594" s="2" t="str">
        <f t="shared" si="269"/>
        <v/>
      </c>
    </row>
    <row r="595" spans="1:62" x14ac:dyDescent="0.2">
      <c r="A595" s="1" t="s">
        <v>926</v>
      </c>
      <c r="B595" s="27" t="s">
        <v>1067</v>
      </c>
      <c r="C595" s="28">
        <v>38882</v>
      </c>
      <c r="D595" s="7">
        <v>0.44097222222222221</v>
      </c>
      <c r="E595" s="1">
        <v>0.1</v>
      </c>
      <c r="F595" s="1" t="s">
        <v>57</v>
      </c>
      <c r="G595" s="1" t="s">
        <v>1069</v>
      </c>
      <c r="H595" s="27" t="s">
        <v>886</v>
      </c>
      <c r="I595" s="27" t="s">
        <v>887</v>
      </c>
      <c r="J595" s="27" t="s">
        <v>888</v>
      </c>
      <c r="K595" s="2">
        <v>0.75</v>
      </c>
      <c r="L595" s="2">
        <v>0.25</v>
      </c>
      <c r="M595" s="27">
        <v>735000</v>
      </c>
      <c r="N595" s="27">
        <v>700000</v>
      </c>
      <c r="O595" s="27">
        <v>854000</v>
      </c>
      <c r="P595" s="27">
        <v>751000</v>
      </c>
      <c r="Q595" s="29"/>
      <c r="R595" s="29"/>
      <c r="S595" s="29"/>
      <c r="T595" s="29"/>
      <c r="U595" s="29"/>
      <c r="V595" s="29"/>
      <c r="W595" s="29"/>
      <c r="X595" s="29"/>
      <c r="Y595" s="29"/>
      <c r="Z595" s="29"/>
      <c r="AA595" s="29"/>
      <c r="AB595" s="29"/>
      <c r="AC595" s="2">
        <f t="shared" si="243"/>
        <v>760000</v>
      </c>
      <c r="AD595" s="2">
        <f t="shared" si="244"/>
        <v>66186.604888501926</v>
      </c>
      <c r="AE595" s="2">
        <f t="shared" si="245"/>
        <v>4</v>
      </c>
      <c r="AF595" s="27">
        <v>1560000</v>
      </c>
      <c r="AG595" s="27">
        <v>1450000</v>
      </c>
      <c r="AH595" s="27">
        <v>1680000</v>
      </c>
      <c r="AI595" s="27">
        <v>1910000</v>
      </c>
      <c r="AJ595" s="2">
        <f t="shared" si="246"/>
        <v>1650000</v>
      </c>
      <c r="AK595" s="2">
        <f t="shared" si="247"/>
        <v>197146.30776828327</v>
      </c>
      <c r="AL595" s="2">
        <f t="shared" si="248"/>
        <v>4</v>
      </c>
      <c r="AM595" s="2">
        <f t="shared" si="249"/>
        <v>1.0676464623708766E+20</v>
      </c>
      <c r="AN595" s="2">
        <f t="shared" si="250"/>
        <v>3.1597701870695887E+19</v>
      </c>
      <c r="AO595" s="2">
        <f t="shared" si="251"/>
        <v>3</v>
      </c>
      <c r="AP595" s="2">
        <f t="shared" si="252"/>
        <v>10.624705211565738</v>
      </c>
      <c r="AQ595" s="2">
        <f t="shared" si="253"/>
        <v>0.76489232840434507</v>
      </c>
      <c r="AR595" s="3" t="str">
        <f t="shared" si="254"/>
        <v>Nontoxic</v>
      </c>
      <c r="AS595" s="2">
        <f t="shared" si="255"/>
        <v>217.10526315789474</v>
      </c>
      <c r="AT595" s="26" t="s">
        <v>884</v>
      </c>
      <c r="AU595" s="4" t="s">
        <v>666</v>
      </c>
      <c r="AV595" s="2">
        <f t="shared" si="256"/>
        <v>3</v>
      </c>
      <c r="AW595" s="2">
        <f t="shared" si="257"/>
        <v>3</v>
      </c>
      <c r="AX595" s="2">
        <f t="shared" si="258"/>
        <v>4380666666.666667</v>
      </c>
      <c r="AY595" s="2">
        <f t="shared" si="259"/>
        <v>38866666666.666664</v>
      </c>
      <c r="AZ595" s="2">
        <f t="shared" si="260"/>
        <v>21623666666.666668</v>
      </c>
      <c r="BA595" s="2">
        <f t="shared" si="261"/>
        <v>1.1666666666666667</v>
      </c>
      <c r="BB595" s="2">
        <f t="shared" si="262"/>
        <v>2.5977571269757176</v>
      </c>
      <c r="BC595" s="2">
        <v>6.6349999999999998</v>
      </c>
      <c r="BD595" s="2" t="str">
        <f t="shared" si="263"/>
        <v>Same Var</v>
      </c>
      <c r="BE595" s="2">
        <f t="shared" si="264"/>
        <v>6.9791791821147709E-5</v>
      </c>
      <c r="BF595" s="2" t="str">
        <f t="shared" si="265"/>
        <v>NS</v>
      </c>
      <c r="BG595" s="2" t="str">
        <f t="shared" si="266"/>
        <v>NS</v>
      </c>
      <c r="BH595" s="2" t="str">
        <f t="shared" si="267"/>
        <v/>
      </c>
      <c r="BI595" s="2" t="str">
        <f t="shared" si="268"/>
        <v/>
      </c>
      <c r="BJ595" s="2" t="str">
        <f t="shared" si="269"/>
        <v/>
      </c>
    </row>
    <row r="596" spans="1:62" x14ac:dyDescent="0.2">
      <c r="A596" s="1" t="s">
        <v>926</v>
      </c>
      <c r="B596" s="27" t="s">
        <v>1157</v>
      </c>
      <c r="C596" s="28">
        <v>38882</v>
      </c>
      <c r="D596" s="7">
        <v>0.33333333333333331</v>
      </c>
      <c r="E596" s="1">
        <v>0.1</v>
      </c>
      <c r="F596" s="1" t="s">
        <v>57</v>
      </c>
      <c r="G596" s="1" t="s">
        <v>1069</v>
      </c>
      <c r="H596" s="27" t="s">
        <v>886</v>
      </c>
      <c r="I596" s="27" t="s">
        <v>887</v>
      </c>
      <c r="J596" s="27" t="s">
        <v>888</v>
      </c>
      <c r="K596" s="2">
        <v>0.75</v>
      </c>
      <c r="L596" s="2">
        <v>0.25</v>
      </c>
      <c r="M596" s="27">
        <v>735000</v>
      </c>
      <c r="N596" s="27">
        <v>700000</v>
      </c>
      <c r="O596" s="27">
        <v>854000</v>
      </c>
      <c r="P596" s="27">
        <v>751000</v>
      </c>
      <c r="Q596" s="29"/>
      <c r="R596" s="29"/>
      <c r="S596" s="29"/>
      <c r="T596" s="29"/>
      <c r="U596" s="29"/>
      <c r="V596" s="29"/>
      <c r="W596" s="29"/>
      <c r="X596" s="29"/>
      <c r="Y596" s="29"/>
      <c r="Z596" s="29"/>
      <c r="AA596" s="29"/>
      <c r="AB596" s="29"/>
      <c r="AC596" s="2">
        <f t="shared" si="243"/>
        <v>760000</v>
      </c>
      <c r="AD596" s="2">
        <f t="shared" si="244"/>
        <v>66186.604888501926</v>
      </c>
      <c r="AE596" s="2">
        <f t="shared" si="245"/>
        <v>4</v>
      </c>
      <c r="AF596" s="27">
        <v>1060000</v>
      </c>
      <c r="AG596" s="27">
        <v>1010000</v>
      </c>
      <c r="AH596" s="27">
        <v>1070000</v>
      </c>
      <c r="AI596" s="27">
        <v>981000</v>
      </c>
      <c r="AJ596" s="2">
        <f t="shared" si="246"/>
        <v>1030250</v>
      </c>
      <c r="AK596" s="2">
        <f t="shared" si="247"/>
        <v>42034.707881305265</v>
      </c>
      <c r="AL596" s="2">
        <f t="shared" si="248"/>
        <v>4</v>
      </c>
      <c r="AM596" s="2">
        <f t="shared" si="249"/>
        <v>1.1188570990668404E+18</v>
      </c>
      <c r="AN596" s="2">
        <f t="shared" si="250"/>
        <v>1.915397192201968E+17</v>
      </c>
      <c r="AO596" s="2">
        <f t="shared" si="251"/>
        <v>6</v>
      </c>
      <c r="AP596" s="2">
        <f t="shared" si="252"/>
        <v>14.151423947573468</v>
      </c>
      <c r="AQ596" s="2">
        <f t="shared" si="253"/>
        <v>0.71755819649141217</v>
      </c>
      <c r="AR596" s="3" t="str">
        <f t="shared" si="254"/>
        <v>Nontoxic</v>
      </c>
      <c r="AS596" s="2">
        <f t="shared" si="255"/>
        <v>135.55921052631578</v>
      </c>
      <c r="AT596" s="26" t="s">
        <v>884</v>
      </c>
      <c r="AU596" s="4" t="s">
        <v>666</v>
      </c>
      <c r="AV596" s="2">
        <f t="shared" si="256"/>
        <v>3</v>
      </c>
      <c r="AW596" s="2">
        <f t="shared" si="257"/>
        <v>3</v>
      </c>
      <c r="AX596" s="2">
        <f t="shared" si="258"/>
        <v>4380666666.666667</v>
      </c>
      <c r="AY596" s="2">
        <f t="shared" si="259"/>
        <v>1766916666.666667</v>
      </c>
      <c r="AZ596" s="2">
        <f t="shared" si="260"/>
        <v>3073791666.6666665</v>
      </c>
      <c r="BA596" s="2">
        <f t="shared" si="261"/>
        <v>1.1666666666666667</v>
      </c>
      <c r="BB596" s="2">
        <f t="shared" si="262"/>
        <v>0.5127088862176622</v>
      </c>
      <c r="BC596" s="2">
        <v>6.6349999999999998</v>
      </c>
      <c r="BD596" s="2" t="str">
        <f t="shared" si="263"/>
        <v>Same Var</v>
      </c>
      <c r="BE596" s="2">
        <f t="shared" si="264"/>
        <v>2.3006915392242394E-4</v>
      </c>
      <c r="BF596" s="2" t="str">
        <f t="shared" si="265"/>
        <v>NS</v>
      </c>
      <c r="BG596" s="2" t="str">
        <f t="shared" si="266"/>
        <v>NS</v>
      </c>
      <c r="BH596" s="2" t="str">
        <f t="shared" si="267"/>
        <v/>
      </c>
      <c r="BI596" s="2" t="str">
        <f t="shared" si="268"/>
        <v/>
      </c>
      <c r="BJ596" s="2" t="str">
        <f t="shared" si="269"/>
        <v/>
      </c>
    </row>
    <row r="597" spans="1:62" x14ac:dyDescent="0.2">
      <c r="A597" s="1" t="s">
        <v>926</v>
      </c>
      <c r="B597" s="27" t="s">
        <v>1163</v>
      </c>
      <c r="C597" s="28">
        <v>38882</v>
      </c>
      <c r="D597" s="7">
        <v>0.39583333333333331</v>
      </c>
      <c r="E597" s="1">
        <v>0.1</v>
      </c>
      <c r="F597" s="1" t="s">
        <v>57</v>
      </c>
      <c r="G597" s="1" t="s">
        <v>1069</v>
      </c>
      <c r="H597" s="27" t="s">
        <v>886</v>
      </c>
      <c r="I597" s="27" t="s">
        <v>887</v>
      </c>
      <c r="J597" s="27" t="s">
        <v>888</v>
      </c>
      <c r="K597" s="2">
        <v>0.75</v>
      </c>
      <c r="L597" s="2">
        <v>0.25</v>
      </c>
      <c r="M597" s="27">
        <v>735000</v>
      </c>
      <c r="N597" s="27">
        <v>700000</v>
      </c>
      <c r="O597" s="27">
        <v>854000</v>
      </c>
      <c r="P597" s="27">
        <v>751000</v>
      </c>
      <c r="Q597" s="29"/>
      <c r="R597" s="29"/>
      <c r="S597" s="29"/>
      <c r="T597" s="29"/>
      <c r="U597" s="29"/>
      <c r="V597" s="29"/>
      <c r="W597" s="29"/>
      <c r="X597" s="29"/>
      <c r="Y597" s="29"/>
      <c r="Z597" s="29"/>
      <c r="AA597" s="29"/>
      <c r="AB597" s="29"/>
      <c r="AC597" s="2">
        <f t="shared" si="243"/>
        <v>760000</v>
      </c>
      <c r="AD597" s="2">
        <f t="shared" si="244"/>
        <v>66186.604888501926</v>
      </c>
      <c r="AE597" s="2">
        <f t="shared" si="245"/>
        <v>4</v>
      </c>
      <c r="AF597" s="27">
        <v>1510000</v>
      </c>
      <c r="AG597" s="27">
        <v>1600000</v>
      </c>
      <c r="AH597" s="27">
        <v>1050000</v>
      </c>
      <c r="AI597" s="27">
        <v>1320000</v>
      </c>
      <c r="AJ597" s="2">
        <f t="shared" si="246"/>
        <v>1370000</v>
      </c>
      <c r="AK597" s="2">
        <f t="shared" si="247"/>
        <v>243173.46346452637</v>
      </c>
      <c r="AL597" s="2">
        <f t="shared" si="248"/>
        <v>4</v>
      </c>
      <c r="AM597" s="2">
        <f t="shared" si="249"/>
        <v>2.371404295704211E+20</v>
      </c>
      <c r="AN597" s="2">
        <f t="shared" si="250"/>
        <v>7.2975479648473694E+19</v>
      </c>
      <c r="AO597" s="2">
        <f t="shared" si="251"/>
        <v>3</v>
      </c>
      <c r="AP597" s="2">
        <f t="shared" si="252"/>
        <v>6.4467167119919919</v>
      </c>
      <c r="AQ597" s="2">
        <f t="shared" si="253"/>
        <v>0.76489232840434507</v>
      </c>
      <c r="AR597" s="3" t="str">
        <f t="shared" si="254"/>
        <v>Nontoxic</v>
      </c>
      <c r="AS597" s="2">
        <f t="shared" si="255"/>
        <v>180.26315789473685</v>
      </c>
      <c r="AT597" s="26" t="s">
        <v>884</v>
      </c>
      <c r="AU597" s="4" t="s">
        <v>666</v>
      </c>
      <c r="AV597" s="2">
        <f t="shared" si="256"/>
        <v>3</v>
      </c>
      <c r="AW597" s="2">
        <f t="shared" si="257"/>
        <v>3</v>
      </c>
      <c r="AX597" s="2">
        <f t="shared" si="258"/>
        <v>4380666666.666667</v>
      </c>
      <c r="AY597" s="2">
        <f t="shared" si="259"/>
        <v>59133333333.333344</v>
      </c>
      <c r="AZ597" s="2">
        <f t="shared" si="260"/>
        <v>31757000000.000004</v>
      </c>
      <c r="BA597" s="2">
        <f t="shared" si="261"/>
        <v>1.1666666666666667</v>
      </c>
      <c r="BB597" s="2">
        <f t="shared" si="262"/>
        <v>3.4951645181401672</v>
      </c>
      <c r="BC597" s="2">
        <v>6.6349999999999998</v>
      </c>
      <c r="BD597" s="2" t="str">
        <f t="shared" si="263"/>
        <v>Same Var</v>
      </c>
      <c r="BE597" s="2">
        <f t="shared" si="264"/>
        <v>1.4390921196135097E-3</v>
      </c>
      <c r="BF597" s="2" t="str">
        <f t="shared" si="265"/>
        <v>NS</v>
      </c>
      <c r="BG597" s="2" t="str">
        <f t="shared" si="266"/>
        <v>NS</v>
      </c>
      <c r="BH597" s="2" t="str">
        <f t="shared" si="267"/>
        <v/>
      </c>
      <c r="BI597" s="2" t="str">
        <f t="shared" si="268"/>
        <v/>
      </c>
      <c r="BJ597" s="2" t="str">
        <f t="shared" si="269"/>
        <v/>
      </c>
    </row>
    <row r="598" spans="1:62" x14ac:dyDescent="0.2">
      <c r="A598" s="1" t="s">
        <v>926</v>
      </c>
      <c r="B598" s="27" t="s">
        <v>1165</v>
      </c>
      <c r="C598" s="28">
        <v>38882</v>
      </c>
      <c r="D598" s="7">
        <v>0.51736111111111116</v>
      </c>
      <c r="E598" s="1">
        <v>0.1</v>
      </c>
      <c r="F598" s="1" t="s">
        <v>57</v>
      </c>
      <c r="G598" s="1" t="s">
        <v>1069</v>
      </c>
      <c r="H598" s="27" t="s">
        <v>886</v>
      </c>
      <c r="I598" s="27" t="s">
        <v>887</v>
      </c>
      <c r="J598" s="27" t="s">
        <v>888</v>
      </c>
      <c r="K598" s="2">
        <v>0.75</v>
      </c>
      <c r="L598" s="2">
        <v>0.25</v>
      </c>
      <c r="M598" s="27">
        <v>735000</v>
      </c>
      <c r="N598" s="27">
        <v>700000</v>
      </c>
      <c r="O598" s="27">
        <v>854000</v>
      </c>
      <c r="P598" s="27">
        <v>751000</v>
      </c>
      <c r="Q598" s="29"/>
      <c r="R598" s="29"/>
      <c r="S598" s="29"/>
      <c r="T598" s="29"/>
      <c r="U598" s="29"/>
      <c r="V598" s="29"/>
      <c r="W598" s="29"/>
      <c r="X598" s="29"/>
      <c r="Y598" s="29"/>
      <c r="Z598" s="29"/>
      <c r="AA598" s="29"/>
      <c r="AB598" s="29"/>
      <c r="AC598" s="2">
        <f t="shared" si="243"/>
        <v>760000</v>
      </c>
      <c r="AD598" s="2">
        <f t="shared" si="244"/>
        <v>66186.604888501926</v>
      </c>
      <c r="AE598" s="2">
        <f t="shared" si="245"/>
        <v>4</v>
      </c>
      <c r="AF598" s="27">
        <v>1270000</v>
      </c>
      <c r="AG598" s="27">
        <v>1310000</v>
      </c>
      <c r="AH598" s="27">
        <v>1120000</v>
      </c>
      <c r="AI598" s="27">
        <v>1240000</v>
      </c>
      <c r="AJ598" s="2">
        <f t="shared" si="246"/>
        <v>1235000</v>
      </c>
      <c r="AK598" s="2">
        <f t="shared" si="247"/>
        <v>81853.527718724494</v>
      </c>
      <c r="AL598" s="2">
        <f t="shared" si="248"/>
        <v>4</v>
      </c>
      <c r="AM598" s="2">
        <f t="shared" si="249"/>
        <v>5.2488241884765624E+18</v>
      </c>
      <c r="AN598" s="2">
        <f t="shared" si="250"/>
        <v>1.0617065003255205E+18</v>
      </c>
      <c r="AO598" s="2">
        <f t="shared" si="251"/>
        <v>5</v>
      </c>
      <c r="AP598" s="2">
        <f t="shared" si="252"/>
        <v>13.893323198605403</v>
      </c>
      <c r="AQ598" s="2">
        <f t="shared" si="253"/>
        <v>0.72668684380042159</v>
      </c>
      <c r="AR598" s="3" t="str">
        <f t="shared" si="254"/>
        <v>Nontoxic</v>
      </c>
      <c r="AS598" s="2">
        <f t="shared" si="255"/>
        <v>162.5</v>
      </c>
      <c r="AT598" s="26" t="s">
        <v>884</v>
      </c>
      <c r="AU598" s="4" t="s">
        <v>666</v>
      </c>
      <c r="AV598" s="2">
        <f t="shared" si="256"/>
        <v>3</v>
      </c>
      <c r="AW598" s="2">
        <f t="shared" si="257"/>
        <v>3</v>
      </c>
      <c r="AX598" s="2">
        <f t="shared" si="258"/>
        <v>4380666666.666667</v>
      </c>
      <c r="AY598" s="2">
        <f t="shared" si="259"/>
        <v>6699999999.999999</v>
      </c>
      <c r="AZ598" s="2">
        <f t="shared" si="260"/>
        <v>5540333333.333333</v>
      </c>
      <c r="BA598" s="2">
        <f t="shared" si="261"/>
        <v>1.1666666666666667</v>
      </c>
      <c r="BB598" s="2">
        <f t="shared" si="262"/>
        <v>0.11520228506721455</v>
      </c>
      <c r="BC598" s="2">
        <v>6.6349999999999998</v>
      </c>
      <c r="BD598" s="2" t="str">
        <f t="shared" si="263"/>
        <v>Same Var</v>
      </c>
      <c r="BE598" s="2">
        <f t="shared" si="264"/>
        <v>5.1823320401823713E-5</v>
      </c>
      <c r="BF598" s="2" t="str">
        <f t="shared" si="265"/>
        <v>NS</v>
      </c>
      <c r="BG598" s="2" t="str">
        <f t="shared" si="266"/>
        <v>NS</v>
      </c>
      <c r="BH598" s="2" t="str">
        <f t="shared" si="267"/>
        <v/>
      </c>
      <c r="BI598" s="2" t="str">
        <f t="shared" si="268"/>
        <v/>
      </c>
      <c r="BJ598" s="2" t="str">
        <f t="shared" si="269"/>
        <v/>
      </c>
    </row>
    <row r="599" spans="1:62" x14ac:dyDescent="0.2">
      <c r="A599" s="1" t="s">
        <v>926</v>
      </c>
      <c r="B599" s="27" t="s">
        <v>1176</v>
      </c>
      <c r="C599" s="28">
        <v>38882</v>
      </c>
      <c r="D599" s="7">
        <v>0.4861111111111111</v>
      </c>
      <c r="E599" s="1">
        <v>0.1</v>
      </c>
      <c r="F599" s="1" t="s">
        <v>57</v>
      </c>
      <c r="G599" s="1" t="s">
        <v>1069</v>
      </c>
      <c r="H599" s="27" t="s">
        <v>886</v>
      </c>
      <c r="I599" s="27" t="s">
        <v>887</v>
      </c>
      <c r="J599" s="27" t="s">
        <v>888</v>
      </c>
      <c r="K599" s="2">
        <v>0.75</v>
      </c>
      <c r="L599" s="2">
        <v>0.25</v>
      </c>
      <c r="M599" s="27">
        <v>735000</v>
      </c>
      <c r="N599" s="27">
        <v>700000</v>
      </c>
      <c r="O599" s="27">
        <v>854000</v>
      </c>
      <c r="P599" s="27">
        <v>751000</v>
      </c>
      <c r="Q599" s="29"/>
      <c r="R599" s="29"/>
      <c r="S599" s="29"/>
      <c r="T599" s="29"/>
      <c r="U599" s="29"/>
      <c r="V599" s="29"/>
      <c r="W599" s="29"/>
      <c r="X599" s="29"/>
      <c r="Y599" s="29"/>
      <c r="Z599" s="29"/>
      <c r="AA599" s="29"/>
      <c r="AB599" s="29"/>
      <c r="AC599" s="2">
        <f t="shared" si="243"/>
        <v>760000</v>
      </c>
      <c r="AD599" s="2">
        <f t="shared" si="244"/>
        <v>66186.604888501926</v>
      </c>
      <c r="AE599" s="2">
        <f t="shared" si="245"/>
        <v>4</v>
      </c>
      <c r="AF599" s="27">
        <v>1440000</v>
      </c>
      <c r="AG599" s="27">
        <v>1350000</v>
      </c>
      <c r="AH599" s="27">
        <v>1410000</v>
      </c>
      <c r="AI599" s="27">
        <v>1240000</v>
      </c>
      <c r="AJ599" s="2">
        <f t="shared" si="246"/>
        <v>1360000</v>
      </c>
      <c r="AK599" s="2">
        <f t="shared" si="247"/>
        <v>88317.608663278472</v>
      </c>
      <c r="AL599" s="2">
        <f t="shared" si="248"/>
        <v>4</v>
      </c>
      <c r="AM599" s="2">
        <f t="shared" si="249"/>
        <v>6.5845163759765627E+18</v>
      </c>
      <c r="AN599" s="2">
        <f t="shared" si="250"/>
        <v>1.3939981669921876E+18</v>
      </c>
      <c r="AO599" s="2">
        <f t="shared" si="251"/>
        <v>5</v>
      </c>
      <c r="AP599" s="2">
        <f t="shared" si="252"/>
        <v>15.595385725365547</v>
      </c>
      <c r="AQ599" s="2">
        <f t="shared" si="253"/>
        <v>0.72668684380042159</v>
      </c>
      <c r="AR599" s="3" t="str">
        <f t="shared" si="254"/>
        <v>Nontoxic</v>
      </c>
      <c r="AS599" s="2">
        <f t="shared" si="255"/>
        <v>178.94736842105263</v>
      </c>
      <c r="AT599" s="26" t="s">
        <v>884</v>
      </c>
      <c r="AU599" s="4" t="s">
        <v>666</v>
      </c>
      <c r="AV599" s="2">
        <f t="shared" si="256"/>
        <v>3</v>
      </c>
      <c r="AW599" s="2">
        <f t="shared" si="257"/>
        <v>3</v>
      </c>
      <c r="AX599" s="2">
        <f t="shared" si="258"/>
        <v>4380666666.666667</v>
      </c>
      <c r="AY599" s="2">
        <f t="shared" si="259"/>
        <v>7800000000.000001</v>
      </c>
      <c r="AZ599" s="2">
        <f t="shared" si="260"/>
        <v>6090333333.333333</v>
      </c>
      <c r="BA599" s="2">
        <f t="shared" si="261"/>
        <v>1.1666666666666667</v>
      </c>
      <c r="BB599" s="2">
        <f t="shared" si="262"/>
        <v>0.21106536690785202</v>
      </c>
      <c r="BC599" s="2">
        <v>6.6349999999999998</v>
      </c>
      <c r="BD599" s="2" t="str">
        <f t="shared" si="263"/>
        <v>Same Var</v>
      </c>
      <c r="BE599" s="2">
        <f t="shared" si="264"/>
        <v>1.7935994901719999E-5</v>
      </c>
      <c r="BF599" s="2" t="str">
        <f t="shared" si="265"/>
        <v>NS</v>
      </c>
      <c r="BG599" s="2" t="str">
        <f t="shared" si="266"/>
        <v>NS</v>
      </c>
      <c r="BH599" s="2" t="str">
        <f t="shared" si="267"/>
        <v/>
      </c>
      <c r="BI599" s="2" t="str">
        <f t="shared" si="268"/>
        <v/>
      </c>
      <c r="BJ599" s="2" t="str">
        <f t="shared" si="269"/>
        <v/>
      </c>
    </row>
    <row r="600" spans="1:62" x14ac:dyDescent="0.2">
      <c r="A600" s="1" t="s">
        <v>926</v>
      </c>
      <c r="B600" s="27" t="s">
        <v>1270</v>
      </c>
      <c r="C600" s="28">
        <v>39183</v>
      </c>
      <c r="D600" s="7">
        <v>0.40972222222222221</v>
      </c>
      <c r="E600" s="1">
        <v>0.1</v>
      </c>
      <c r="F600" s="1" t="s">
        <v>57</v>
      </c>
      <c r="G600" s="1" t="s">
        <v>1273</v>
      </c>
      <c r="H600" s="27" t="s">
        <v>886</v>
      </c>
      <c r="I600" s="27" t="s">
        <v>887</v>
      </c>
      <c r="J600" s="27" t="s">
        <v>888</v>
      </c>
      <c r="K600" s="2">
        <v>0.75</v>
      </c>
      <c r="L600" s="2">
        <v>0.25</v>
      </c>
      <c r="M600" s="27">
        <v>953100</v>
      </c>
      <c r="N600" s="27">
        <v>809200</v>
      </c>
      <c r="O600" s="27">
        <v>815900</v>
      </c>
      <c r="P600" s="27">
        <v>861700</v>
      </c>
      <c r="Q600" s="29"/>
      <c r="R600" s="29"/>
      <c r="S600" s="29"/>
      <c r="T600" s="29"/>
      <c r="U600" s="29"/>
      <c r="V600" s="29"/>
      <c r="W600" s="29"/>
      <c r="X600" s="29"/>
      <c r="Y600" s="29"/>
      <c r="Z600" s="29"/>
      <c r="AA600" s="29"/>
      <c r="AB600" s="29"/>
      <c r="AC600" s="2">
        <f t="shared" si="243"/>
        <v>859975</v>
      </c>
      <c r="AD600" s="2">
        <f t="shared" si="244"/>
        <v>66322.312736112173</v>
      </c>
      <c r="AE600" s="2">
        <f t="shared" si="245"/>
        <v>4</v>
      </c>
      <c r="AF600" s="27">
        <v>2285800</v>
      </c>
      <c r="AG600" s="27">
        <v>2151100</v>
      </c>
      <c r="AH600" s="27">
        <v>2327700</v>
      </c>
      <c r="AI600" s="27">
        <v>2134500</v>
      </c>
      <c r="AJ600" s="2">
        <f t="shared" si="246"/>
        <v>2224775</v>
      </c>
      <c r="AK600" s="2">
        <f t="shared" si="247"/>
        <v>96428.190034519124</v>
      </c>
      <c r="AL600" s="2">
        <f t="shared" si="248"/>
        <v>4</v>
      </c>
      <c r="AM600" s="2">
        <f t="shared" si="249"/>
        <v>8.6621848839520481E+18</v>
      </c>
      <c r="AN600" s="2">
        <f t="shared" si="250"/>
        <v>1.9287922796698068E+18</v>
      </c>
      <c r="AO600" s="2">
        <f t="shared" si="251"/>
        <v>4</v>
      </c>
      <c r="AP600" s="2">
        <f t="shared" si="252"/>
        <v>29.12014472677712</v>
      </c>
      <c r="AQ600" s="2">
        <f t="shared" si="253"/>
        <v>0.74069708411268287</v>
      </c>
      <c r="AR600" s="3" t="str">
        <f t="shared" si="254"/>
        <v>Nontoxic</v>
      </c>
      <c r="AS600" s="2">
        <f t="shared" si="255"/>
        <v>258.70228785720519</v>
      </c>
      <c r="AT600" s="26" t="s">
        <v>884</v>
      </c>
      <c r="AU600" s="4" t="s">
        <v>666</v>
      </c>
      <c r="AV600" s="2">
        <f t="shared" si="256"/>
        <v>3</v>
      </c>
      <c r="AW600" s="2">
        <f t="shared" si="257"/>
        <v>3</v>
      </c>
      <c r="AX600" s="2">
        <f t="shared" si="258"/>
        <v>4398649166.666667</v>
      </c>
      <c r="AY600" s="2">
        <f t="shared" si="259"/>
        <v>9298395833.333334</v>
      </c>
      <c r="AZ600" s="2">
        <f t="shared" si="260"/>
        <v>6848522500</v>
      </c>
      <c r="BA600" s="2">
        <f t="shared" si="261"/>
        <v>1.1666666666666667</v>
      </c>
      <c r="BB600" s="2">
        <f t="shared" si="262"/>
        <v>0.35209669037945851</v>
      </c>
      <c r="BC600" s="2">
        <v>6.6349999999999998</v>
      </c>
      <c r="BD600" s="2" t="str">
        <f t="shared" si="263"/>
        <v>Same Var</v>
      </c>
      <c r="BE600" s="2">
        <f t="shared" si="264"/>
        <v>2.0372902574522914E-7</v>
      </c>
      <c r="BF600" s="2" t="str">
        <f t="shared" si="265"/>
        <v>NS</v>
      </c>
      <c r="BG600" s="2" t="str">
        <f t="shared" si="266"/>
        <v>NS</v>
      </c>
      <c r="BH600" s="2" t="str">
        <f t="shared" si="267"/>
        <v/>
      </c>
      <c r="BI600" s="2" t="str">
        <f t="shared" si="268"/>
        <v/>
      </c>
      <c r="BJ600" s="2" t="str">
        <f t="shared" si="269"/>
        <v/>
      </c>
    </row>
    <row r="601" spans="1:62" x14ac:dyDescent="0.2">
      <c r="A601" s="1" t="s">
        <v>926</v>
      </c>
      <c r="B601" s="27" t="s">
        <v>1298</v>
      </c>
      <c r="C601" s="28">
        <v>39183</v>
      </c>
      <c r="D601" s="7">
        <v>0.57638888888888884</v>
      </c>
      <c r="E601" s="1">
        <v>0.1</v>
      </c>
      <c r="F601" s="1" t="s">
        <v>57</v>
      </c>
      <c r="G601" s="1" t="s">
        <v>1273</v>
      </c>
      <c r="H601" s="27" t="s">
        <v>886</v>
      </c>
      <c r="I601" s="27" t="s">
        <v>887</v>
      </c>
      <c r="J601" s="27" t="s">
        <v>888</v>
      </c>
      <c r="K601" s="2">
        <v>0.75</v>
      </c>
      <c r="L601" s="2">
        <v>0.25</v>
      </c>
      <c r="M601" s="27">
        <v>953100</v>
      </c>
      <c r="N601" s="27">
        <v>809200</v>
      </c>
      <c r="O601" s="27">
        <v>815900</v>
      </c>
      <c r="P601" s="27">
        <v>861700</v>
      </c>
      <c r="Q601" s="29"/>
      <c r="R601" s="29"/>
      <c r="S601" s="29"/>
      <c r="T601" s="29"/>
      <c r="U601" s="29"/>
      <c r="V601" s="29"/>
      <c r="W601" s="29"/>
      <c r="X601" s="29"/>
      <c r="Y601" s="29"/>
      <c r="Z601" s="29"/>
      <c r="AA601" s="29"/>
      <c r="AB601" s="29"/>
      <c r="AC601" s="2">
        <f t="shared" si="243"/>
        <v>859975</v>
      </c>
      <c r="AD601" s="2">
        <f t="shared" si="244"/>
        <v>66322.312736112173</v>
      </c>
      <c r="AE601" s="2">
        <f t="shared" si="245"/>
        <v>4</v>
      </c>
      <c r="AF601" s="27">
        <v>1958700</v>
      </c>
      <c r="AG601" s="27">
        <v>1967400</v>
      </c>
      <c r="AH601" s="27">
        <v>1866400</v>
      </c>
      <c r="AI601" s="27">
        <v>1997300</v>
      </c>
      <c r="AJ601" s="2">
        <f t="shared" si="246"/>
        <v>1947450</v>
      </c>
      <c r="AK601" s="2">
        <f t="shared" si="247"/>
        <v>56505.72242407548</v>
      </c>
      <c r="AL601" s="2">
        <f t="shared" si="248"/>
        <v>4</v>
      </c>
      <c r="AM601" s="2">
        <f t="shared" si="249"/>
        <v>2.0072774856036252E+18</v>
      </c>
      <c r="AN601" s="2">
        <f t="shared" si="250"/>
        <v>3.3992611405856531E+17</v>
      </c>
      <c r="AO601" s="2">
        <f t="shared" si="251"/>
        <v>6</v>
      </c>
      <c r="AP601" s="2">
        <f t="shared" si="252"/>
        <v>34.603135928830937</v>
      </c>
      <c r="AQ601" s="2">
        <f t="shared" si="253"/>
        <v>0.71755819649141217</v>
      </c>
      <c r="AR601" s="3" t="str">
        <f t="shared" si="254"/>
        <v>Nontoxic</v>
      </c>
      <c r="AS601" s="2">
        <f t="shared" si="255"/>
        <v>226.45425739120321</v>
      </c>
      <c r="AT601" s="26" t="s">
        <v>884</v>
      </c>
      <c r="AU601" s="4" t="s">
        <v>666</v>
      </c>
      <c r="AV601" s="2">
        <f t="shared" si="256"/>
        <v>3</v>
      </c>
      <c r="AW601" s="2">
        <f t="shared" si="257"/>
        <v>3</v>
      </c>
      <c r="AX601" s="2">
        <f t="shared" si="258"/>
        <v>4398649166.666667</v>
      </c>
      <c r="AY601" s="2">
        <f t="shared" si="259"/>
        <v>3192896666.6666665</v>
      </c>
      <c r="AZ601" s="2">
        <f t="shared" si="260"/>
        <v>3795772916.6666665</v>
      </c>
      <c r="BA601" s="2">
        <f t="shared" si="261"/>
        <v>1.1666666666666667</v>
      </c>
      <c r="BB601" s="2">
        <f t="shared" si="262"/>
        <v>6.5700199210644836E-2</v>
      </c>
      <c r="BC601" s="2">
        <v>6.6349999999999998</v>
      </c>
      <c r="BD601" s="2" t="str">
        <f t="shared" si="263"/>
        <v>Same Var</v>
      </c>
      <c r="BE601" s="2">
        <f t="shared" si="264"/>
        <v>1.3603248970404075E-7</v>
      </c>
      <c r="BF601" s="2" t="str">
        <f t="shared" si="265"/>
        <v>NS</v>
      </c>
      <c r="BG601" s="2" t="str">
        <f t="shared" si="266"/>
        <v>NS</v>
      </c>
      <c r="BH601" s="2" t="str">
        <f t="shared" si="267"/>
        <v/>
      </c>
      <c r="BI601" s="2" t="str">
        <f t="shared" si="268"/>
        <v/>
      </c>
      <c r="BJ601" s="2" t="str">
        <f t="shared" si="269"/>
        <v/>
      </c>
    </row>
    <row r="602" spans="1:62" x14ac:dyDescent="0.2">
      <c r="A602" s="1" t="s">
        <v>926</v>
      </c>
      <c r="B602" s="27" t="s">
        <v>1133</v>
      </c>
      <c r="C602" s="28">
        <v>39124</v>
      </c>
      <c r="D602" s="7">
        <v>0.4375</v>
      </c>
      <c r="E602" s="1">
        <v>0.1</v>
      </c>
      <c r="F602" s="1" t="s">
        <v>57</v>
      </c>
      <c r="G602" s="1" t="s">
        <v>1148</v>
      </c>
      <c r="H602" s="27" t="s">
        <v>886</v>
      </c>
      <c r="I602" s="27" t="s">
        <v>887</v>
      </c>
      <c r="J602" s="27" t="s">
        <v>888</v>
      </c>
      <c r="K602" s="2">
        <v>0.75</v>
      </c>
      <c r="L602" s="2">
        <v>0.25</v>
      </c>
      <c r="M602" s="27">
        <v>958000</v>
      </c>
      <c r="N602" s="27">
        <v>1008000</v>
      </c>
      <c r="O602" s="27">
        <v>895000</v>
      </c>
      <c r="P602" s="27">
        <v>1050000</v>
      </c>
      <c r="Q602" s="29"/>
      <c r="R602" s="29"/>
      <c r="S602" s="29"/>
      <c r="T602" s="29"/>
      <c r="U602" s="29"/>
      <c r="V602" s="29"/>
      <c r="W602" s="29"/>
      <c r="X602" s="29"/>
      <c r="Y602" s="29"/>
      <c r="Z602" s="29"/>
      <c r="AA602" s="29"/>
      <c r="AB602" s="29"/>
      <c r="AC602" s="2">
        <f t="shared" si="243"/>
        <v>977750</v>
      </c>
      <c r="AD602" s="2">
        <f t="shared" si="244"/>
        <v>66765.135612333877</v>
      </c>
      <c r="AE602" s="2">
        <f t="shared" si="245"/>
        <v>4</v>
      </c>
      <c r="AF602" s="27">
        <v>582000</v>
      </c>
      <c r="AG602" s="27">
        <v>386000</v>
      </c>
      <c r="AH602" s="27">
        <v>532000</v>
      </c>
      <c r="AI602" s="27">
        <v>530000</v>
      </c>
      <c r="AJ602" s="2">
        <f t="shared" si="246"/>
        <v>507500</v>
      </c>
      <c r="AK602" s="2">
        <f t="shared" si="247"/>
        <v>84496.548252971057</v>
      </c>
      <c r="AL602" s="2">
        <f t="shared" si="248"/>
        <v>4</v>
      </c>
      <c r="AM602" s="2">
        <f t="shared" si="249"/>
        <v>5.8166071492936868E+18</v>
      </c>
      <c r="AN602" s="2">
        <f t="shared" si="250"/>
        <v>1.192955163696854E+18</v>
      </c>
      <c r="AO602" s="2">
        <f t="shared" si="251"/>
        <v>5</v>
      </c>
      <c r="AP602" s="2">
        <f t="shared" si="252"/>
        <v>-4.5981225895884856</v>
      </c>
      <c r="AQ602" s="2">
        <f t="shared" si="253"/>
        <v>0.72668684380042159</v>
      </c>
      <c r="AR602" s="3" t="str">
        <f t="shared" si="254"/>
        <v>Toxic</v>
      </c>
      <c r="AS602" s="2">
        <f t="shared" si="255"/>
        <v>51.904883661467657</v>
      </c>
      <c r="AT602" s="4" t="s">
        <v>663</v>
      </c>
      <c r="AV602" s="2">
        <f t="shared" si="256"/>
        <v>3</v>
      </c>
      <c r="AW602" s="2">
        <f t="shared" si="257"/>
        <v>3</v>
      </c>
      <c r="AX602" s="2">
        <f t="shared" si="258"/>
        <v>4457583333.333333</v>
      </c>
      <c r="AY602" s="2">
        <f t="shared" si="259"/>
        <v>7139666666.666666</v>
      </c>
      <c r="AZ602" s="2">
        <f t="shared" si="260"/>
        <v>5798625000</v>
      </c>
      <c r="BA602" s="2">
        <f t="shared" si="261"/>
        <v>1.1666666666666667</v>
      </c>
      <c r="BB602" s="2">
        <f t="shared" si="262"/>
        <v>0.14134830525936845</v>
      </c>
      <c r="BC602" s="2">
        <v>6.6349999999999998</v>
      </c>
      <c r="BD602" s="2" t="str">
        <f t="shared" si="263"/>
        <v>Same Var</v>
      </c>
      <c r="BE602" s="2">
        <f t="shared" si="264"/>
        <v>6.2341199626136983E-5</v>
      </c>
      <c r="BF602" s="2" t="str">
        <f t="shared" si="265"/>
        <v>Sig</v>
      </c>
      <c r="BG602" s="2" t="str">
        <f t="shared" si="266"/>
        <v>Sig</v>
      </c>
      <c r="BH602" s="2" t="str">
        <f t="shared" si="267"/>
        <v>Same Var T-test</v>
      </c>
      <c r="BI602" s="2" t="str">
        <f t="shared" si="268"/>
        <v/>
      </c>
      <c r="BJ602" s="2" t="str">
        <f t="shared" si="269"/>
        <v/>
      </c>
    </row>
    <row r="603" spans="1:62" x14ac:dyDescent="0.2">
      <c r="A603" s="1" t="s">
        <v>926</v>
      </c>
      <c r="B603" s="27" t="s">
        <v>1165</v>
      </c>
      <c r="C603" s="28">
        <v>39124</v>
      </c>
      <c r="D603" s="7">
        <v>0.67708333333333337</v>
      </c>
      <c r="E603" s="1">
        <v>0.1</v>
      </c>
      <c r="F603" s="1" t="s">
        <v>57</v>
      </c>
      <c r="G603" s="1" t="s">
        <v>1148</v>
      </c>
      <c r="H603" s="27" t="s">
        <v>886</v>
      </c>
      <c r="I603" s="27" t="s">
        <v>887</v>
      </c>
      <c r="J603" s="27" t="s">
        <v>888</v>
      </c>
      <c r="K603" s="2">
        <v>0.75</v>
      </c>
      <c r="L603" s="2">
        <v>0.25</v>
      </c>
      <c r="M603" s="27">
        <v>958000</v>
      </c>
      <c r="N603" s="27">
        <v>1008000</v>
      </c>
      <c r="O603" s="27">
        <v>895000</v>
      </c>
      <c r="P603" s="27">
        <v>1050000</v>
      </c>
      <c r="Q603" s="29"/>
      <c r="R603" s="29"/>
      <c r="S603" s="29"/>
      <c r="T603" s="29"/>
      <c r="U603" s="29"/>
      <c r="V603" s="29"/>
      <c r="W603" s="29"/>
      <c r="X603" s="29"/>
      <c r="Y603" s="29"/>
      <c r="Z603" s="29"/>
      <c r="AA603" s="29"/>
      <c r="AB603" s="29"/>
      <c r="AC603" s="2">
        <f t="shared" si="243"/>
        <v>977750</v>
      </c>
      <c r="AD603" s="2">
        <f t="shared" si="244"/>
        <v>66765.135612333877</v>
      </c>
      <c r="AE603" s="2">
        <f t="shared" si="245"/>
        <v>4</v>
      </c>
      <c r="AF603" s="27">
        <v>1437000</v>
      </c>
      <c r="AG603" s="27">
        <v>1696000</v>
      </c>
      <c r="AH603" s="27">
        <v>1474000</v>
      </c>
      <c r="AI603" s="27">
        <v>1635000</v>
      </c>
      <c r="AJ603" s="2">
        <f t="shared" si="246"/>
        <v>1560500</v>
      </c>
      <c r="AK603" s="2">
        <f t="shared" si="247"/>
        <v>124692.95622982613</v>
      </c>
      <c r="AL603" s="2">
        <f t="shared" si="248"/>
        <v>4</v>
      </c>
      <c r="AM603" s="2">
        <f t="shared" si="249"/>
        <v>2.0375572978720776E+19</v>
      </c>
      <c r="AN603" s="2">
        <f t="shared" si="250"/>
        <v>5.1674516081412997E+18</v>
      </c>
      <c r="AO603" s="2">
        <f t="shared" si="251"/>
        <v>4</v>
      </c>
      <c r="AP603" s="2">
        <f t="shared" si="252"/>
        <v>12.311940426034541</v>
      </c>
      <c r="AQ603" s="2">
        <f t="shared" si="253"/>
        <v>0.74069708411268287</v>
      </c>
      <c r="AR603" s="3" t="str">
        <f t="shared" si="254"/>
        <v>Nontoxic</v>
      </c>
      <c r="AS603" s="2">
        <f t="shared" si="255"/>
        <v>159.60112503196115</v>
      </c>
      <c r="AT603" s="26" t="s">
        <v>884</v>
      </c>
      <c r="AU603" s="4" t="s">
        <v>666</v>
      </c>
      <c r="AV603" s="2">
        <f t="shared" si="256"/>
        <v>3</v>
      </c>
      <c r="AW603" s="2">
        <f t="shared" si="257"/>
        <v>3</v>
      </c>
      <c r="AX603" s="2">
        <f t="shared" si="258"/>
        <v>4457583333.333333</v>
      </c>
      <c r="AY603" s="2">
        <f t="shared" si="259"/>
        <v>15548333333.333336</v>
      </c>
      <c r="AZ603" s="2">
        <f t="shared" si="260"/>
        <v>10002958333.333334</v>
      </c>
      <c r="BA603" s="2">
        <f t="shared" si="261"/>
        <v>1.1666666666666667</v>
      </c>
      <c r="BB603" s="2">
        <f t="shared" si="262"/>
        <v>0.94423255134747053</v>
      </c>
      <c r="BC603" s="2">
        <v>6.6349999999999998</v>
      </c>
      <c r="BD603" s="2" t="str">
        <f t="shared" si="263"/>
        <v>Same Var</v>
      </c>
      <c r="BE603" s="2">
        <f t="shared" si="264"/>
        <v>8.6305467576012991E-5</v>
      </c>
      <c r="BF603" s="2" t="str">
        <f t="shared" si="265"/>
        <v>NS</v>
      </c>
      <c r="BG603" s="2" t="str">
        <f t="shared" si="266"/>
        <v>NS</v>
      </c>
      <c r="BH603" s="2" t="str">
        <f t="shared" si="267"/>
        <v/>
      </c>
      <c r="BI603" s="2" t="str">
        <f t="shared" si="268"/>
        <v/>
      </c>
      <c r="BJ603" s="2" t="str">
        <f t="shared" si="269"/>
        <v/>
      </c>
    </row>
    <row r="604" spans="1:62" x14ac:dyDescent="0.2">
      <c r="A604" s="1" t="s">
        <v>926</v>
      </c>
      <c r="B604" s="27" t="s">
        <v>1176</v>
      </c>
      <c r="C604" s="28">
        <v>39124</v>
      </c>
      <c r="D604" s="7">
        <v>0.61458333333333337</v>
      </c>
      <c r="E604" s="1">
        <v>0.1</v>
      </c>
      <c r="F604" s="1" t="s">
        <v>57</v>
      </c>
      <c r="G604" s="1" t="s">
        <v>1148</v>
      </c>
      <c r="H604" s="27" t="s">
        <v>886</v>
      </c>
      <c r="I604" s="27" t="s">
        <v>887</v>
      </c>
      <c r="J604" s="27" t="s">
        <v>888</v>
      </c>
      <c r="K604" s="2">
        <v>0.75</v>
      </c>
      <c r="L604" s="2">
        <v>0.25</v>
      </c>
      <c r="M604" s="27">
        <v>958000</v>
      </c>
      <c r="N604" s="27">
        <v>1008000</v>
      </c>
      <c r="O604" s="27">
        <v>895000</v>
      </c>
      <c r="P604" s="27">
        <v>1050000</v>
      </c>
      <c r="Q604" s="29"/>
      <c r="R604" s="29"/>
      <c r="S604" s="29"/>
      <c r="T604" s="29"/>
      <c r="U604" s="29"/>
      <c r="V604" s="29"/>
      <c r="W604" s="29"/>
      <c r="X604" s="29"/>
      <c r="Y604" s="29"/>
      <c r="Z604" s="29"/>
      <c r="AA604" s="29"/>
      <c r="AB604" s="29"/>
      <c r="AC604" s="2">
        <f t="shared" si="243"/>
        <v>977750</v>
      </c>
      <c r="AD604" s="2">
        <f t="shared" si="244"/>
        <v>66765.135612333877</v>
      </c>
      <c r="AE604" s="2">
        <f t="shared" si="245"/>
        <v>4</v>
      </c>
      <c r="AF604" s="27">
        <v>1146000</v>
      </c>
      <c r="AG604" s="27">
        <v>977000</v>
      </c>
      <c r="AH604" s="27">
        <v>1078000</v>
      </c>
      <c r="AI604" s="27">
        <v>1044000</v>
      </c>
      <c r="AJ604" s="2">
        <f t="shared" si="246"/>
        <v>1061250</v>
      </c>
      <c r="AK604" s="2">
        <f t="shared" si="247"/>
        <v>70376.961192329603</v>
      </c>
      <c r="AL604" s="2">
        <f t="shared" si="248"/>
        <v>4</v>
      </c>
      <c r="AM604" s="2">
        <f t="shared" si="249"/>
        <v>3.4785115553809275E+18</v>
      </c>
      <c r="AN604" s="2">
        <f t="shared" si="250"/>
        <v>6.4204981777671526E+17</v>
      </c>
      <c r="AO604" s="2">
        <f t="shared" si="251"/>
        <v>5</v>
      </c>
      <c r="AP604" s="2">
        <f t="shared" si="252"/>
        <v>7.5935126180364563</v>
      </c>
      <c r="AQ604" s="2">
        <f t="shared" si="253"/>
        <v>0.72668684380042159</v>
      </c>
      <c r="AR604" s="3" t="str">
        <f t="shared" si="254"/>
        <v>Nontoxic</v>
      </c>
      <c r="AS604" s="2">
        <f t="shared" si="255"/>
        <v>108.54001534134493</v>
      </c>
      <c r="AT604" s="26" t="s">
        <v>884</v>
      </c>
      <c r="AU604" s="4" t="s">
        <v>666</v>
      </c>
      <c r="AV604" s="2">
        <f t="shared" si="256"/>
        <v>3</v>
      </c>
      <c r="AW604" s="2">
        <f t="shared" si="257"/>
        <v>3</v>
      </c>
      <c r="AX604" s="2">
        <f t="shared" si="258"/>
        <v>4457583333.333333</v>
      </c>
      <c r="AY604" s="2">
        <f t="shared" si="259"/>
        <v>4952916666.666667</v>
      </c>
      <c r="AZ604" s="2">
        <f t="shared" si="260"/>
        <v>4705250000</v>
      </c>
      <c r="BA604" s="2">
        <f t="shared" si="261"/>
        <v>1.1666666666666667</v>
      </c>
      <c r="BB604" s="2">
        <f t="shared" si="262"/>
        <v>7.1342199485765635E-3</v>
      </c>
      <c r="BC604" s="2">
        <v>6.6349999999999998</v>
      </c>
      <c r="BD604" s="2" t="str">
        <f t="shared" si="263"/>
        <v>Same Var</v>
      </c>
      <c r="BE604" s="2">
        <f t="shared" si="264"/>
        <v>6.7970043721300361E-2</v>
      </c>
      <c r="BF604" s="2" t="str">
        <f t="shared" si="265"/>
        <v>NS</v>
      </c>
      <c r="BG604" s="2" t="str">
        <f t="shared" si="266"/>
        <v>NS</v>
      </c>
      <c r="BH604" s="2" t="str">
        <f t="shared" si="267"/>
        <v/>
      </c>
      <c r="BI604" s="2" t="str">
        <f t="shared" si="268"/>
        <v/>
      </c>
      <c r="BJ604" s="2" t="str">
        <f t="shared" si="269"/>
        <v/>
      </c>
    </row>
    <row r="605" spans="1:62" x14ac:dyDescent="0.2">
      <c r="A605" s="1" t="s">
        <v>926</v>
      </c>
      <c r="B605" s="27" t="s">
        <v>1182</v>
      </c>
      <c r="C605" s="28">
        <v>39124</v>
      </c>
      <c r="D605" s="7">
        <v>0.55208333333333337</v>
      </c>
      <c r="E605" s="1">
        <v>0.1</v>
      </c>
      <c r="F605" s="1" t="s">
        <v>57</v>
      </c>
      <c r="G605" s="1" t="s">
        <v>1148</v>
      </c>
      <c r="H605" s="27" t="s">
        <v>886</v>
      </c>
      <c r="I605" s="27" t="s">
        <v>887</v>
      </c>
      <c r="J605" s="27" t="s">
        <v>888</v>
      </c>
      <c r="K605" s="2">
        <v>0.75</v>
      </c>
      <c r="L605" s="2">
        <v>0.25</v>
      </c>
      <c r="M605" s="27">
        <v>958000</v>
      </c>
      <c r="N605" s="27">
        <v>1008000</v>
      </c>
      <c r="O605" s="27">
        <v>895000</v>
      </c>
      <c r="P605" s="27">
        <v>1050000</v>
      </c>
      <c r="Q605" s="29"/>
      <c r="R605" s="29"/>
      <c r="S605" s="29"/>
      <c r="T605" s="29"/>
      <c r="U605" s="29"/>
      <c r="V605" s="29"/>
      <c r="W605" s="29"/>
      <c r="X605" s="29"/>
      <c r="Y605" s="29"/>
      <c r="Z605" s="29"/>
      <c r="AA605" s="29"/>
      <c r="AB605" s="29"/>
      <c r="AC605" s="2">
        <f t="shared" si="243"/>
        <v>977750</v>
      </c>
      <c r="AD605" s="2">
        <f t="shared" si="244"/>
        <v>66765.135612333877</v>
      </c>
      <c r="AE605" s="2">
        <f t="shared" si="245"/>
        <v>4</v>
      </c>
      <c r="AF605" s="27">
        <v>2564000</v>
      </c>
      <c r="AG605" s="27">
        <v>2677000</v>
      </c>
      <c r="AH605" s="27">
        <v>2227000</v>
      </c>
      <c r="AI605" s="27">
        <v>2366000</v>
      </c>
      <c r="AJ605" s="2">
        <f t="shared" si="246"/>
        <v>2458500</v>
      </c>
      <c r="AK605" s="2">
        <f t="shared" si="247"/>
        <v>200849.03119839373</v>
      </c>
      <c r="AL605" s="2">
        <f t="shared" si="248"/>
        <v>4</v>
      </c>
      <c r="AM605" s="2">
        <f t="shared" si="249"/>
        <v>1.1474546552559578E+20</v>
      </c>
      <c r="AN605" s="2">
        <f t="shared" si="250"/>
        <v>3.4033947941474632E+19</v>
      </c>
      <c r="AO605" s="2">
        <f t="shared" si="251"/>
        <v>3</v>
      </c>
      <c r="AP605" s="2">
        <f t="shared" si="252"/>
        <v>16.668726459752271</v>
      </c>
      <c r="AQ605" s="2">
        <f t="shared" si="253"/>
        <v>0.76489232840434507</v>
      </c>
      <c r="AR605" s="3" t="str">
        <f t="shared" si="254"/>
        <v>Nontoxic</v>
      </c>
      <c r="AS605" s="2">
        <f t="shared" si="255"/>
        <v>251.44464331373052</v>
      </c>
      <c r="AT605" s="26" t="s">
        <v>884</v>
      </c>
      <c r="AU605" s="4" t="s">
        <v>666</v>
      </c>
      <c r="AV605" s="2">
        <f t="shared" si="256"/>
        <v>3</v>
      </c>
      <c r="AW605" s="2">
        <f t="shared" si="257"/>
        <v>3</v>
      </c>
      <c r="AX605" s="2">
        <f t="shared" si="258"/>
        <v>4457583333.333333</v>
      </c>
      <c r="AY605" s="2">
        <f t="shared" si="259"/>
        <v>40340333333.333336</v>
      </c>
      <c r="AZ605" s="2">
        <f t="shared" si="260"/>
        <v>22398958333.333332</v>
      </c>
      <c r="BA605" s="2">
        <f t="shared" si="261"/>
        <v>1.1666666666666667</v>
      </c>
      <c r="BB605" s="2">
        <f t="shared" si="262"/>
        <v>2.6384666100543654</v>
      </c>
      <c r="BC605" s="2">
        <v>6.6349999999999998</v>
      </c>
      <c r="BD605" s="2" t="str">
        <f t="shared" si="263"/>
        <v>Same Var</v>
      </c>
      <c r="BE605" s="2">
        <f t="shared" si="264"/>
        <v>4.1548024005570078E-6</v>
      </c>
      <c r="BF605" s="2" t="str">
        <f t="shared" si="265"/>
        <v>NS</v>
      </c>
      <c r="BG605" s="2" t="str">
        <f t="shared" si="266"/>
        <v>NS</v>
      </c>
      <c r="BH605" s="2" t="str">
        <f t="shared" si="267"/>
        <v/>
      </c>
      <c r="BI605" s="2" t="str">
        <f t="shared" si="268"/>
        <v/>
      </c>
      <c r="BJ605" s="2" t="str">
        <f t="shared" si="269"/>
        <v/>
      </c>
    </row>
    <row r="606" spans="1:62" x14ac:dyDescent="0.2">
      <c r="A606" s="1" t="s">
        <v>926</v>
      </c>
      <c r="B606" s="27" t="s">
        <v>1126</v>
      </c>
      <c r="C606" s="28">
        <v>38972</v>
      </c>
      <c r="D606" s="7">
        <v>0.59375</v>
      </c>
      <c r="E606" s="1">
        <v>0.1</v>
      </c>
      <c r="F606" s="1" t="s">
        <v>57</v>
      </c>
      <c r="G606" s="1" t="s">
        <v>1130</v>
      </c>
      <c r="H606" s="27" t="s">
        <v>886</v>
      </c>
      <c r="I606" s="27" t="s">
        <v>887</v>
      </c>
      <c r="J606" s="27" t="s">
        <v>888</v>
      </c>
      <c r="K606" s="2">
        <v>0.75</v>
      </c>
      <c r="L606" s="2">
        <v>0.25</v>
      </c>
      <c r="M606" s="27">
        <v>443100</v>
      </c>
      <c r="N606" s="27">
        <v>573200</v>
      </c>
      <c r="O606" s="27">
        <v>432900</v>
      </c>
      <c r="P606" s="27">
        <v>443000</v>
      </c>
      <c r="Q606" s="29"/>
      <c r="R606" s="29"/>
      <c r="S606" s="29"/>
      <c r="T606" s="29"/>
      <c r="U606" s="29"/>
      <c r="V606" s="29"/>
      <c r="W606" s="29"/>
      <c r="X606" s="29"/>
      <c r="Y606" s="29"/>
      <c r="Z606" s="29"/>
      <c r="AA606" s="29"/>
      <c r="AB606" s="29"/>
      <c r="AC606" s="2">
        <f t="shared" si="243"/>
        <v>473050</v>
      </c>
      <c r="AD606" s="2">
        <f t="shared" si="244"/>
        <v>66937.906550274885</v>
      </c>
      <c r="AE606" s="2">
        <f t="shared" si="245"/>
        <v>4</v>
      </c>
      <c r="AF606" s="27">
        <v>2143200</v>
      </c>
      <c r="AG606" s="27">
        <v>2316500</v>
      </c>
      <c r="AH606" s="27">
        <v>2382700</v>
      </c>
      <c r="AI606" s="27">
        <v>2353200</v>
      </c>
      <c r="AJ606" s="2">
        <f t="shared" si="246"/>
        <v>2298900</v>
      </c>
      <c r="AK606" s="2">
        <f t="shared" si="247"/>
        <v>107274.07266747481</v>
      </c>
      <c r="AL606" s="2">
        <f t="shared" si="248"/>
        <v>4</v>
      </c>
      <c r="AM606" s="2">
        <f t="shared" si="249"/>
        <v>1.2299243712333142E+19</v>
      </c>
      <c r="AN606" s="2">
        <f t="shared" si="250"/>
        <v>2.8912523006761513E+18</v>
      </c>
      <c r="AO606" s="2">
        <f t="shared" si="251"/>
        <v>4</v>
      </c>
      <c r="AP606" s="2">
        <f t="shared" si="252"/>
        <v>32.82855680162313</v>
      </c>
      <c r="AQ606" s="2">
        <f t="shared" si="253"/>
        <v>0.74069708411268287</v>
      </c>
      <c r="AR606" s="3" t="str">
        <f t="shared" si="254"/>
        <v>Nontoxic</v>
      </c>
      <c r="AS606" s="2">
        <f t="shared" si="255"/>
        <v>485.97399852024097</v>
      </c>
      <c r="AT606" s="26" t="s">
        <v>884</v>
      </c>
      <c r="AU606" s="4" t="s">
        <v>666</v>
      </c>
      <c r="AV606" s="2">
        <f t="shared" si="256"/>
        <v>3</v>
      </c>
      <c r="AW606" s="2">
        <f t="shared" si="257"/>
        <v>3</v>
      </c>
      <c r="AX606" s="2">
        <f t="shared" si="258"/>
        <v>4480683333.333333</v>
      </c>
      <c r="AY606" s="2">
        <f t="shared" si="259"/>
        <v>11507726666.666668</v>
      </c>
      <c r="AZ606" s="2">
        <f t="shared" si="260"/>
        <v>7994205000</v>
      </c>
      <c r="BA606" s="2">
        <f t="shared" si="261"/>
        <v>1.1666666666666667</v>
      </c>
      <c r="BB606" s="2">
        <f t="shared" si="262"/>
        <v>0.55193027146856366</v>
      </c>
      <c r="BC606" s="2">
        <v>6.6349999999999998</v>
      </c>
      <c r="BD606" s="2" t="str">
        <f t="shared" si="263"/>
        <v>Same Var</v>
      </c>
      <c r="BE606" s="2">
        <f t="shared" si="264"/>
        <v>5.7088211297378682E-8</v>
      </c>
      <c r="BF606" s="2" t="str">
        <f t="shared" si="265"/>
        <v>NS</v>
      </c>
      <c r="BG606" s="2" t="str">
        <f t="shared" si="266"/>
        <v>NS</v>
      </c>
      <c r="BH606" s="2" t="str">
        <f t="shared" si="267"/>
        <v/>
      </c>
      <c r="BI606" s="2" t="str">
        <f t="shared" si="268"/>
        <v/>
      </c>
      <c r="BJ606" s="2" t="str">
        <f t="shared" si="269"/>
        <v/>
      </c>
    </row>
    <row r="607" spans="1:62" x14ac:dyDescent="0.2">
      <c r="A607" s="1" t="s">
        <v>926</v>
      </c>
      <c r="B607" s="27" t="s">
        <v>1305</v>
      </c>
      <c r="C607" s="28">
        <v>38972</v>
      </c>
      <c r="D607" s="7">
        <v>0.50347222222222221</v>
      </c>
      <c r="E607" s="1">
        <v>0.1</v>
      </c>
      <c r="F607" s="1" t="s">
        <v>57</v>
      </c>
      <c r="G607" s="1" t="s">
        <v>1130</v>
      </c>
      <c r="H607" s="27" t="s">
        <v>886</v>
      </c>
      <c r="I607" s="27" t="s">
        <v>887</v>
      </c>
      <c r="J607" s="27" t="s">
        <v>888</v>
      </c>
      <c r="K607" s="2">
        <v>0.75</v>
      </c>
      <c r="L607" s="2">
        <v>0.25</v>
      </c>
      <c r="M607" s="27">
        <v>443100</v>
      </c>
      <c r="N607" s="27">
        <v>573200</v>
      </c>
      <c r="O607" s="27">
        <v>432900</v>
      </c>
      <c r="P607" s="27">
        <v>443000</v>
      </c>
      <c r="Q607" s="29"/>
      <c r="R607" s="29"/>
      <c r="S607" s="29"/>
      <c r="T607" s="29"/>
      <c r="U607" s="29"/>
      <c r="V607" s="29"/>
      <c r="W607" s="29"/>
      <c r="X607" s="29"/>
      <c r="Y607" s="29"/>
      <c r="Z607" s="29"/>
      <c r="AA607" s="29"/>
      <c r="AB607" s="29"/>
      <c r="AC607" s="2">
        <f t="shared" si="243"/>
        <v>473050</v>
      </c>
      <c r="AD607" s="2">
        <f t="shared" si="244"/>
        <v>66937.906550274885</v>
      </c>
      <c r="AE607" s="2">
        <f t="shared" si="245"/>
        <v>4</v>
      </c>
      <c r="AF607" s="27">
        <v>1632800</v>
      </c>
      <c r="AG607" s="27">
        <v>1705700</v>
      </c>
      <c r="AH607" s="27">
        <v>1798800</v>
      </c>
      <c r="AI607" s="27">
        <v>1768400</v>
      </c>
      <c r="AJ607" s="2">
        <f t="shared" si="246"/>
        <v>1726425</v>
      </c>
      <c r="AK607" s="2">
        <f t="shared" si="247"/>
        <v>73473.821868744519</v>
      </c>
      <c r="AL607" s="2">
        <f t="shared" si="248"/>
        <v>4</v>
      </c>
      <c r="AM607" s="2">
        <f t="shared" si="249"/>
        <v>3.9191990982295168E+18</v>
      </c>
      <c r="AN607" s="2">
        <f t="shared" si="250"/>
        <v>7.3948097811979981E+17</v>
      </c>
      <c r="AO607" s="2">
        <f t="shared" si="251"/>
        <v>5</v>
      </c>
      <c r="AP607" s="2">
        <f t="shared" si="252"/>
        <v>30.827621521656585</v>
      </c>
      <c r="AQ607" s="2">
        <f t="shared" si="253"/>
        <v>0.72668684380042159</v>
      </c>
      <c r="AR607" s="3" t="str">
        <f t="shared" si="254"/>
        <v>Nontoxic</v>
      </c>
      <c r="AS607" s="2">
        <f t="shared" si="255"/>
        <v>364.95613571504066</v>
      </c>
      <c r="AT607" s="26" t="s">
        <v>884</v>
      </c>
      <c r="AU607" s="4" t="s">
        <v>666</v>
      </c>
      <c r="AV607" s="2">
        <f t="shared" si="256"/>
        <v>3</v>
      </c>
      <c r="AW607" s="2">
        <f t="shared" si="257"/>
        <v>3</v>
      </c>
      <c r="AX607" s="2">
        <f t="shared" si="258"/>
        <v>4480683333.333333</v>
      </c>
      <c r="AY607" s="2">
        <f t="shared" si="259"/>
        <v>5398402500</v>
      </c>
      <c r="AZ607" s="2">
        <f t="shared" si="260"/>
        <v>4939542916.666667</v>
      </c>
      <c r="BA607" s="2">
        <f t="shared" si="261"/>
        <v>1.1666666666666667</v>
      </c>
      <c r="BB607" s="2">
        <f t="shared" si="262"/>
        <v>2.2286465562591014E-2</v>
      </c>
      <c r="BC607" s="2">
        <v>6.6349999999999998</v>
      </c>
      <c r="BD607" s="2" t="str">
        <f t="shared" si="263"/>
        <v>Same Var</v>
      </c>
      <c r="BE607" s="2">
        <f t="shared" si="264"/>
        <v>1.2795383774989097E-7</v>
      </c>
      <c r="BF607" s="2" t="str">
        <f t="shared" si="265"/>
        <v>NS</v>
      </c>
      <c r="BG607" s="2" t="str">
        <f t="shared" si="266"/>
        <v>NS</v>
      </c>
      <c r="BH607" s="2" t="str">
        <f t="shared" si="267"/>
        <v/>
      </c>
      <c r="BI607" s="2" t="str">
        <f t="shared" si="268"/>
        <v/>
      </c>
      <c r="BJ607" s="2" t="str">
        <f t="shared" si="269"/>
        <v/>
      </c>
    </row>
    <row r="608" spans="1:62" x14ac:dyDescent="0.2">
      <c r="A608" s="1" t="s">
        <v>926</v>
      </c>
      <c r="B608" s="27" t="s">
        <v>1309</v>
      </c>
      <c r="C608" s="28">
        <v>38972</v>
      </c>
      <c r="D608" s="7">
        <v>0.4513888888888889</v>
      </c>
      <c r="E608" s="1">
        <v>0.1</v>
      </c>
      <c r="F608" s="1" t="s">
        <v>57</v>
      </c>
      <c r="G608" s="1" t="s">
        <v>1130</v>
      </c>
      <c r="H608" s="27" t="s">
        <v>886</v>
      </c>
      <c r="I608" s="27" t="s">
        <v>887</v>
      </c>
      <c r="J608" s="27" t="s">
        <v>888</v>
      </c>
      <c r="K608" s="2">
        <v>0.75</v>
      </c>
      <c r="L608" s="2">
        <v>0.25</v>
      </c>
      <c r="M608" s="27">
        <v>443100</v>
      </c>
      <c r="N608" s="27">
        <v>573200</v>
      </c>
      <c r="O608" s="27">
        <v>432900</v>
      </c>
      <c r="P608" s="27">
        <v>443000</v>
      </c>
      <c r="Q608" s="29"/>
      <c r="R608" s="29"/>
      <c r="S608" s="29"/>
      <c r="T608" s="29"/>
      <c r="U608" s="29"/>
      <c r="V608" s="29"/>
      <c r="W608" s="29"/>
      <c r="X608" s="29"/>
      <c r="Y608" s="29"/>
      <c r="Z608" s="29"/>
      <c r="AA608" s="29"/>
      <c r="AB608" s="29"/>
      <c r="AC608" s="2">
        <f t="shared" si="243"/>
        <v>473050</v>
      </c>
      <c r="AD608" s="2">
        <f t="shared" si="244"/>
        <v>66937.906550274885</v>
      </c>
      <c r="AE608" s="2">
        <f t="shared" si="245"/>
        <v>4</v>
      </c>
      <c r="AF608" s="27">
        <v>1641800</v>
      </c>
      <c r="AG608" s="27">
        <v>1684800</v>
      </c>
      <c r="AH608" s="27">
        <v>1749700</v>
      </c>
      <c r="AI608" s="27">
        <v>1624000</v>
      </c>
      <c r="AJ608" s="2">
        <f t="shared" si="246"/>
        <v>1675075</v>
      </c>
      <c r="AK608" s="2">
        <f t="shared" si="247"/>
        <v>55914.659675854833</v>
      </c>
      <c r="AL608" s="2">
        <f t="shared" si="248"/>
        <v>4</v>
      </c>
      <c r="AM608" s="2">
        <f t="shared" si="249"/>
        <v>1.9929205654557315E+18</v>
      </c>
      <c r="AN608" s="2">
        <f t="shared" si="250"/>
        <v>3.3597962061447571E+17</v>
      </c>
      <c r="AO608" s="2">
        <f t="shared" si="251"/>
        <v>6</v>
      </c>
      <c r="AP608" s="2">
        <f t="shared" si="252"/>
        <v>35.139535337318094</v>
      </c>
      <c r="AQ608" s="2">
        <f t="shared" si="253"/>
        <v>0.71755819649141217</v>
      </c>
      <c r="AR608" s="3" t="str">
        <f t="shared" si="254"/>
        <v>Nontoxic</v>
      </c>
      <c r="AS608" s="2">
        <f t="shared" si="255"/>
        <v>354.10104640101468</v>
      </c>
      <c r="AT608" s="26" t="s">
        <v>884</v>
      </c>
      <c r="AU608" s="4" t="s">
        <v>666</v>
      </c>
      <c r="AV608" s="2">
        <f t="shared" si="256"/>
        <v>3</v>
      </c>
      <c r="AW608" s="2">
        <f t="shared" si="257"/>
        <v>3</v>
      </c>
      <c r="AX608" s="2">
        <f t="shared" si="258"/>
        <v>4480683333.333333</v>
      </c>
      <c r="AY608" s="2">
        <f t="shared" si="259"/>
        <v>3126449166.6666665</v>
      </c>
      <c r="AZ608" s="2">
        <f t="shared" si="260"/>
        <v>3803566250</v>
      </c>
      <c r="BA608" s="2">
        <f t="shared" si="261"/>
        <v>1.1666666666666667</v>
      </c>
      <c r="BB608" s="2">
        <f t="shared" si="262"/>
        <v>8.2812222910441893E-2</v>
      </c>
      <c r="BC608" s="2">
        <v>6.6349999999999998</v>
      </c>
      <c r="BD608" s="2" t="str">
        <f t="shared" si="263"/>
        <v>Same Var</v>
      </c>
      <c r="BE608" s="2">
        <f t="shared" si="264"/>
        <v>7.5388826952250141E-8</v>
      </c>
      <c r="BF608" s="2" t="str">
        <f t="shared" si="265"/>
        <v>NS</v>
      </c>
      <c r="BG608" s="2" t="str">
        <f t="shared" si="266"/>
        <v>NS</v>
      </c>
      <c r="BH608" s="2" t="str">
        <f t="shared" si="267"/>
        <v/>
      </c>
      <c r="BI608" s="2" t="str">
        <f t="shared" si="268"/>
        <v/>
      </c>
      <c r="BJ608" s="2" t="str">
        <f t="shared" si="269"/>
        <v/>
      </c>
    </row>
    <row r="609" spans="1:62" x14ac:dyDescent="0.2">
      <c r="A609" s="1" t="s">
        <v>926</v>
      </c>
      <c r="B609" s="27" t="s">
        <v>1311</v>
      </c>
      <c r="C609" s="28">
        <v>38972</v>
      </c>
      <c r="D609" s="7">
        <v>0.37152777777777779</v>
      </c>
      <c r="E609" s="1">
        <v>0.1</v>
      </c>
      <c r="F609" s="1" t="s">
        <v>57</v>
      </c>
      <c r="G609" s="1" t="s">
        <v>1130</v>
      </c>
      <c r="H609" s="27" t="s">
        <v>886</v>
      </c>
      <c r="I609" s="27" t="s">
        <v>887</v>
      </c>
      <c r="J609" s="27" t="s">
        <v>888</v>
      </c>
      <c r="K609" s="2">
        <v>0.75</v>
      </c>
      <c r="L609" s="2">
        <v>0.25</v>
      </c>
      <c r="M609" s="27">
        <v>443100</v>
      </c>
      <c r="N609" s="27">
        <v>573200</v>
      </c>
      <c r="O609" s="27">
        <v>432900</v>
      </c>
      <c r="P609" s="27">
        <v>443000</v>
      </c>
      <c r="Q609" s="29"/>
      <c r="R609" s="29"/>
      <c r="S609" s="29"/>
      <c r="T609" s="29"/>
      <c r="U609" s="29"/>
      <c r="V609" s="29"/>
      <c r="W609" s="29"/>
      <c r="X609" s="29"/>
      <c r="Y609" s="29"/>
      <c r="Z609" s="29"/>
      <c r="AA609" s="29"/>
      <c r="AB609" s="29"/>
      <c r="AC609" s="2">
        <f t="shared" si="243"/>
        <v>473050</v>
      </c>
      <c r="AD609" s="2">
        <f t="shared" si="244"/>
        <v>66937.906550274885</v>
      </c>
      <c r="AE609" s="2">
        <f t="shared" si="245"/>
        <v>4</v>
      </c>
      <c r="AF609" s="27">
        <v>1426400</v>
      </c>
      <c r="AG609" s="27">
        <v>1848100</v>
      </c>
      <c r="AH609" s="27">
        <v>1856000</v>
      </c>
      <c r="AI609" s="27">
        <v>1816700</v>
      </c>
      <c r="AJ609" s="2">
        <f t="shared" si="246"/>
        <v>1736800</v>
      </c>
      <c r="AK609" s="2">
        <f t="shared" si="247"/>
        <v>207628.27360453585</v>
      </c>
      <c r="AL609" s="2">
        <f t="shared" si="248"/>
        <v>4</v>
      </c>
      <c r="AM609" s="2">
        <f t="shared" si="249"/>
        <v>1.3013039675474182E+20</v>
      </c>
      <c r="AN609" s="2">
        <f t="shared" si="250"/>
        <v>3.8849610992661332E+19</v>
      </c>
      <c r="AO609" s="2">
        <f t="shared" si="251"/>
        <v>3</v>
      </c>
      <c r="AP609" s="2">
        <f t="shared" si="252"/>
        <v>12.939493676269047</v>
      </c>
      <c r="AQ609" s="2">
        <f t="shared" si="253"/>
        <v>0.76489232840434507</v>
      </c>
      <c r="AR609" s="3" t="str">
        <f t="shared" si="254"/>
        <v>Nontoxic</v>
      </c>
      <c r="AS609" s="2">
        <f t="shared" si="255"/>
        <v>367.14934996300605</v>
      </c>
      <c r="AT609" s="26" t="s">
        <v>884</v>
      </c>
      <c r="AU609" s="4" t="s">
        <v>666</v>
      </c>
      <c r="AV609" s="2">
        <f t="shared" si="256"/>
        <v>3</v>
      </c>
      <c r="AW609" s="2">
        <f t="shared" si="257"/>
        <v>3</v>
      </c>
      <c r="AX609" s="2">
        <f t="shared" si="258"/>
        <v>4480683333.333333</v>
      </c>
      <c r="AY609" s="2">
        <f t="shared" si="259"/>
        <v>43109500000</v>
      </c>
      <c r="AZ609" s="2">
        <f t="shared" si="260"/>
        <v>23795091666.666668</v>
      </c>
      <c r="BA609" s="2">
        <f t="shared" si="261"/>
        <v>1.1666666666666667</v>
      </c>
      <c r="BB609" s="2">
        <f t="shared" si="262"/>
        <v>2.7654163683920956</v>
      </c>
      <c r="BC609" s="2">
        <v>6.6349999999999998</v>
      </c>
      <c r="BD609" s="2" t="str">
        <f t="shared" si="263"/>
        <v>Same Var</v>
      </c>
      <c r="BE609" s="2">
        <f t="shared" si="264"/>
        <v>1.2439445622681961E-5</v>
      </c>
      <c r="BF609" s="2" t="str">
        <f t="shared" si="265"/>
        <v>NS</v>
      </c>
      <c r="BG609" s="2" t="str">
        <f t="shared" si="266"/>
        <v>NS</v>
      </c>
      <c r="BH609" s="2" t="str">
        <f t="shared" si="267"/>
        <v/>
      </c>
      <c r="BI609" s="2" t="str">
        <f t="shared" si="268"/>
        <v/>
      </c>
      <c r="BJ609" s="2" t="str">
        <f t="shared" si="269"/>
        <v/>
      </c>
    </row>
    <row r="610" spans="1:62" x14ac:dyDescent="0.2">
      <c r="A610" s="1" t="s">
        <v>926</v>
      </c>
      <c r="B610" s="27" t="s">
        <v>1314</v>
      </c>
      <c r="C610" s="28">
        <v>38972</v>
      </c>
      <c r="D610" s="7">
        <v>0.41666666666666669</v>
      </c>
      <c r="E610" s="1">
        <v>0.1</v>
      </c>
      <c r="F610" s="1" t="s">
        <v>57</v>
      </c>
      <c r="G610" s="1" t="s">
        <v>1130</v>
      </c>
      <c r="H610" s="27" t="s">
        <v>886</v>
      </c>
      <c r="I610" s="27" t="s">
        <v>887</v>
      </c>
      <c r="J610" s="27" t="s">
        <v>888</v>
      </c>
      <c r="K610" s="2">
        <v>0.75</v>
      </c>
      <c r="L610" s="2">
        <v>0.25</v>
      </c>
      <c r="M610" s="27">
        <v>443100</v>
      </c>
      <c r="N610" s="27">
        <v>573200</v>
      </c>
      <c r="O610" s="27">
        <v>432900</v>
      </c>
      <c r="P610" s="27">
        <v>443000</v>
      </c>
      <c r="Q610" s="29"/>
      <c r="R610" s="29"/>
      <c r="S610" s="29"/>
      <c r="T610" s="29"/>
      <c r="U610" s="29"/>
      <c r="V610" s="29"/>
      <c r="W610" s="29"/>
      <c r="X610" s="29"/>
      <c r="Y610" s="29"/>
      <c r="Z610" s="29"/>
      <c r="AA610" s="29"/>
      <c r="AB610" s="29"/>
      <c r="AC610" s="2">
        <f t="shared" si="243"/>
        <v>473050</v>
      </c>
      <c r="AD610" s="2">
        <f t="shared" si="244"/>
        <v>66937.906550274885</v>
      </c>
      <c r="AE610" s="2">
        <f t="shared" si="245"/>
        <v>4</v>
      </c>
      <c r="AF610" s="27">
        <v>1400300</v>
      </c>
      <c r="AG610" s="27">
        <v>1450700</v>
      </c>
      <c r="AH610" s="27">
        <v>1442600</v>
      </c>
      <c r="AI610" s="27">
        <v>1396000</v>
      </c>
      <c r="AJ610" s="2">
        <f t="shared" si="246"/>
        <v>1422400</v>
      </c>
      <c r="AK610" s="2">
        <f t="shared" si="247"/>
        <v>28250.663709017528</v>
      </c>
      <c r="AL610" s="2">
        <f t="shared" si="248"/>
        <v>4</v>
      </c>
      <c r="AM610" s="2">
        <f t="shared" si="249"/>
        <v>6.882711591949463E+17</v>
      </c>
      <c r="AN610" s="2">
        <f t="shared" si="250"/>
        <v>1.4561043766133626E+17</v>
      </c>
      <c r="AO610" s="2">
        <f t="shared" si="251"/>
        <v>5</v>
      </c>
      <c r="AP610" s="2">
        <f t="shared" si="252"/>
        <v>37.065832354218173</v>
      </c>
      <c r="AQ610" s="2">
        <f t="shared" si="253"/>
        <v>0.72668684380042159</v>
      </c>
      <c r="AR610" s="3" t="str">
        <f t="shared" si="254"/>
        <v>Nontoxic</v>
      </c>
      <c r="AS610" s="2">
        <f t="shared" si="255"/>
        <v>300.68703096924219</v>
      </c>
      <c r="AT610" s="26" t="s">
        <v>884</v>
      </c>
      <c r="AU610" s="4" t="s">
        <v>666</v>
      </c>
      <c r="AV610" s="2">
        <f t="shared" si="256"/>
        <v>3</v>
      </c>
      <c r="AW610" s="2">
        <f t="shared" si="257"/>
        <v>3</v>
      </c>
      <c r="AX610" s="2">
        <f t="shared" si="258"/>
        <v>4480683333.333333</v>
      </c>
      <c r="AY610" s="2">
        <f t="shared" si="259"/>
        <v>798100000</v>
      </c>
      <c r="AZ610" s="2">
        <f t="shared" si="260"/>
        <v>2639391666.6666665</v>
      </c>
      <c r="BA610" s="2">
        <f t="shared" si="261"/>
        <v>1.1666666666666667</v>
      </c>
      <c r="BB610" s="2">
        <f t="shared" si="262"/>
        <v>1.7147384592881929</v>
      </c>
      <c r="BC610" s="2">
        <v>6.6349999999999998</v>
      </c>
      <c r="BD610" s="2" t="str">
        <f t="shared" si="263"/>
        <v>Same Var</v>
      </c>
      <c r="BE610" s="2">
        <f t="shared" si="264"/>
        <v>1.0355332001591993E-7</v>
      </c>
      <c r="BF610" s="2" t="str">
        <f t="shared" si="265"/>
        <v>NS</v>
      </c>
      <c r="BG610" s="2" t="str">
        <f t="shared" si="266"/>
        <v>NS</v>
      </c>
      <c r="BH610" s="2" t="str">
        <f t="shared" si="267"/>
        <v/>
      </c>
      <c r="BI610" s="2" t="str">
        <f t="shared" si="268"/>
        <v/>
      </c>
      <c r="BJ610" s="2" t="str">
        <f t="shared" si="269"/>
        <v/>
      </c>
    </row>
    <row r="611" spans="1:62" x14ac:dyDescent="0.2">
      <c r="A611" s="1" t="s">
        <v>926</v>
      </c>
      <c r="B611" s="27" t="s">
        <v>1081</v>
      </c>
      <c r="C611" s="28">
        <v>39315</v>
      </c>
      <c r="D611" s="7">
        <v>0.47222222222222221</v>
      </c>
      <c r="E611" s="1">
        <v>0.1</v>
      </c>
      <c r="F611" s="1" t="s">
        <v>57</v>
      </c>
      <c r="G611" s="1" t="s">
        <v>1092</v>
      </c>
      <c r="H611" s="27" t="s">
        <v>886</v>
      </c>
      <c r="I611" s="27" t="s">
        <v>887</v>
      </c>
      <c r="J611" s="27" t="s">
        <v>888</v>
      </c>
      <c r="K611" s="2">
        <v>0.75</v>
      </c>
      <c r="L611" s="2">
        <v>0.25</v>
      </c>
      <c r="M611" s="27">
        <v>397058</v>
      </c>
      <c r="N611" s="27">
        <v>436136</v>
      </c>
      <c r="O611" s="27">
        <v>279824</v>
      </c>
      <c r="P611" s="27">
        <v>344954</v>
      </c>
      <c r="Q611" s="29"/>
      <c r="R611" s="29"/>
      <c r="S611" s="29"/>
      <c r="T611" s="29"/>
      <c r="U611" s="29"/>
      <c r="V611" s="29"/>
      <c r="W611" s="29"/>
      <c r="X611" s="29"/>
      <c r="Y611" s="29"/>
      <c r="Z611" s="29"/>
      <c r="AA611" s="29"/>
      <c r="AB611" s="29"/>
      <c r="AC611" s="2">
        <f t="shared" si="243"/>
        <v>364493</v>
      </c>
      <c r="AD611" s="2">
        <f t="shared" si="244"/>
        <v>67685.081458176588</v>
      </c>
      <c r="AE611" s="2">
        <f t="shared" si="245"/>
        <v>4</v>
      </c>
      <c r="AF611" s="27">
        <v>1178618</v>
      </c>
      <c r="AG611" s="27">
        <v>944150</v>
      </c>
      <c r="AH611" s="27">
        <v>1126514</v>
      </c>
      <c r="AI611" s="27">
        <v>1087436</v>
      </c>
      <c r="AJ611" s="2">
        <f t="shared" si="246"/>
        <v>1084179.5</v>
      </c>
      <c r="AK611" s="2">
        <f t="shared" si="247"/>
        <v>100548.00816028133</v>
      </c>
      <c r="AL611" s="2">
        <f t="shared" si="248"/>
        <v>4</v>
      </c>
      <c r="AM611" s="2">
        <f t="shared" si="249"/>
        <v>1.005978628864231E+19</v>
      </c>
      <c r="AN611" s="2">
        <f t="shared" si="250"/>
        <v>2.2677263220438198E+18</v>
      </c>
      <c r="AO611" s="2">
        <f t="shared" si="251"/>
        <v>4</v>
      </c>
      <c r="AP611" s="2">
        <f t="shared" si="252"/>
        <v>14.396992347097267</v>
      </c>
      <c r="AQ611" s="2">
        <f t="shared" si="253"/>
        <v>0.74069708411268287</v>
      </c>
      <c r="AR611" s="3" t="str">
        <f t="shared" si="254"/>
        <v>Nontoxic</v>
      </c>
      <c r="AS611" s="2">
        <f t="shared" si="255"/>
        <v>297.44864784783249</v>
      </c>
      <c r="AT611" s="26" t="s">
        <v>884</v>
      </c>
      <c r="AU611" s="4" t="s">
        <v>666</v>
      </c>
      <c r="AV611" s="2">
        <f t="shared" si="256"/>
        <v>3</v>
      </c>
      <c r="AW611" s="2">
        <f t="shared" si="257"/>
        <v>3</v>
      </c>
      <c r="AX611" s="2">
        <f t="shared" si="258"/>
        <v>4581270252</v>
      </c>
      <c r="AY611" s="2">
        <f t="shared" si="259"/>
        <v>10109901945</v>
      </c>
      <c r="AZ611" s="2">
        <f t="shared" si="260"/>
        <v>7345586098.5</v>
      </c>
      <c r="BA611" s="2">
        <f t="shared" si="261"/>
        <v>1.1666666666666667</v>
      </c>
      <c r="BB611" s="2">
        <f t="shared" si="262"/>
        <v>0.39267658952288031</v>
      </c>
      <c r="BC611" s="2">
        <v>6.6349999999999998</v>
      </c>
      <c r="BD611" s="2" t="str">
        <f t="shared" si="263"/>
        <v>Same Var</v>
      </c>
      <c r="BE611" s="2">
        <f t="shared" si="264"/>
        <v>1.0786436165704578E-5</v>
      </c>
      <c r="BF611" s="2" t="str">
        <f t="shared" si="265"/>
        <v>NS</v>
      </c>
      <c r="BG611" s="2" t="str">
        <f t="shared" si="266"/>
        <v>NS</v>
      </c>
      <c r="BH611" s="2" t="str">
        <f t="shared" si="267"/>
        <v/>
      </c>
      <c r="BI611" s="2" t="str">
        <f t="shared" si="268"/>
        <v/>
      </c>
      <c r="BJ611" s="2" t="str">
        <f t="shared" si="269"/>
        <v/>
      </c>
    </row>
    <row r="612" spans="1:62" x14ac:dyDescent="0.2">
      <c r="A612" s="1" t="s">
        <v>926</v>
      </c>
      <c r="B612" s="27" t="s">
        <v>1126</v>
      </c>
      <c r="C612" s="28">
        <v>39315</v>
      </c>
      <c r="D612" s="7">
        <v>0.51388888888888884</v>
      </c>
      <c r="E612" s="1">
        <v>0.1</v>
      </c>
      <c r="F612" s="1" t="s">
        <v>57</v>
      </c>
      <c r="G612" s="1" t="s">
        <v>1092</v>
      </c>
      <c r="H612" s="27" t="s">
        <v>886</v>
      </c>
      <c r="I612" s="27" t="s">
        <v>887</v>
      </c>
      <c r="J612" s="27" t="s">
        <v>888</v>
      </c>
      <c r="K612" s="2">
        <v>0.75</v>
      </c>
      <c r="L612" s="2">
        <v>0.25</v>
      </c>
      <c r="M612" s="27">
        <v>397058</v>
      </c>
      <c r="N612" s="27">
        <v>436136</v>
      </c>
      <c r="O612" s="27">
        <v>279824</v>
      </c>
      <c r="P612" s="27">
        <v>344954</v>
      </c>
      <c r="Q612" s="29"/>
      <c r="R612" s="29"/>
      <c r="S612" s="29"/>
      <c r="T612" s="29"/>
      <c r="U612" s="29"/>
      <c r="V612" s="29"/>
      <c r="W612" s="29"/>
      <c r="X612" s="29"/>
      <c r="Y612" s="29"/>
      <c r="Z612" s="29"/>
      <c r="AA612" s="29"/>
      <c r="AB612" s="29"/>
      <c r="AC612" s="2">
        <f t="shared" si="243"/>
        <v>364493</v>
      </c>
      <c r="AD612" s="2">
        <f t="shared" si="244"/>
        <v>67685.081458176588</v>
      </c>
      <c r="AE612" s="2">
        <f t="shared" si="245"/>
        <v>4</v>
      </c>
      <c r="AF612" s="27">
        <v>1035332</v>
      </c>
      <c r="AG612" s="27">
        <v>1022306</v>
      </c>
      <c r="AH612" s="27">
        <v>918098</v>
      </c>
      <c r="AI612" s="27">
        <v>1139540</v>
      </c>
      <c r="AJ612" s="2">
        <f t="shared" si="246"/>
        <v>1028819</v>
      </c>
      <c r="AK612" s="2">
        <f t="shared" si="247"/>
        <v>90559.589994654903</v>
      </c>
      <c r="AL612" s="2">
        <f t="shared" si="248"/>
        <v>4</v>
      </c>
      <c r="AM612" s="2">
        <f t="shared" si="249"/>
        <v>7.2603354460073667E+18</v>
      </c>
      <c r="AN612" s="2">
        <f t="shared" si="250"/>
        <v>1.539537341183671E+18</v>
      </c>
      <c r="AO612" s="2">
        <f t="shared" si="251"/>
        <v>5</v>
      </c>
      <c r="AP612" s="2">
        <f t="shared" si="252"/>
        <v>14.553455514049006</v>
      </c>
      <c r="AQ612" s="2">
        <f t="shared" si="253"/>
        <v>0.72668684380042159</v>
      </c>
      <c r="AR612" s="3" t="str">
        <f t="shared" si="254"/>
        <v>Nontoxic</v>
      </c>
      <c r="AS612" s="2">
        <f t="shared" si="255"/>
        <v>282.26029032107613</v>
      </c>
      <c r="AT612" s="26" t="s">
        <v>884</v>
      </c>
      <c r="AU612" s="4" t="s">
        <v>666</v>
      </c>
      <c r="AV612" s="2">
        <f t="shared" si="256"/>
        <v>3</v>
      </c>
      <c r="AW612" s="2">
        <f t="shared" si="257"/>
        <v>3</v>
      </c>
      <c r="AX612" s="2">
        <f t="shared" si="258"/>
        <v>4581270252</v>
      </c>
      <c r="AY612" s="2">
        <f t="shared" si="259"/>
        <v>8201039340.000001</v>
      </c>
      <c r="AZ612" s="2">
        <f t="shared" si="260"/>
        <v>6391154796</v>
      </c>
      <c r="BA612" s="2">
        <f t="shared" si="261"/>
        <v>1.1666666666666667</v>
      </c>
      <c r="BB612" s="2">
        <f t="shared" si="262"/>
        <v>0.21495276085287124</v>
      </c>
      <c r="BC612" s="2">
        <v>6.6349999999999998</v>
      </c>
      <c r="BD612" s="2" t="str">
        <f t="shared" si="263"/>
        <v>Same Var</v>
      </c>
      <c r="BE612" s="2">
        <f t="shared" si="264"/>
        <v>1.1458453902616979E-5</v>
      </c>
      <c r="BF612" s="2" t="str">
        <f t="shared" si="265"/>
        <v>NS</v>
      </c>
      <c r="BG612" s="2" t="str">
        <f t="shared" si="266"/>
        <v>NS</v>
      </c>
      <c r="BH612" s="2" t="str">
        <f t="shared" si="267"/>
        <v/>
      </c>
      <c r="BI612" s="2" t="str">
        <f t="shared" si="268"/>
        <v/>
      </c>
      <c r="BJ612" s="2" t="str">
        <f t="shared" si="269"/>
        <v/>
      </c>
    </row>
    <row r="613" spans="1:62" x14ac:dyDescent="0.2">
      <c r="A613" s="1" t="s">
        <v>926</v>
      </c>
      <c r="B613" s="27" t="s">
        <v>1157</v>
      </c>
      <c r="C613" s="28">
        <v>39315</v>
      </c>
      <c r="D613" s="7">
        <v>0.54861111111111116</v>
      </c>
      <c r="E613" s="1">
        <v>0.1</v>
      </c>
      <c r="F613" s="1" t="s">
        <v>57</v>
      </c>
      <c r="G613" s="1" t="s">
        <v>1092</v>
      </c>
      <c r="H613" s="27" t="s">
        <v>886</v>
      </c>
      <c r="I613" s="27" t="s">
        <v>887</v>
      </c>
      <c r="J613" s="27" t="s">
        <v>888</v>
      </c>
      <c r="K613" s="2">
        <v>0.75</v>
      </c>
      <c r="L613" s="2">
        <v>0.25</v>
      </c>
      <c r="M613" s="27">
        <v>397058</v>
      </c>
      <c r="N613" s="27">
        <v>436136</v>
      </c>
      <c r="O613" s="27">
        <v>279824</v>
      </c>
      <c r="P613" s="27">
        <v>344954</v>
      </c>
      <c r="Q613" s="29"/>
      <c r="R613" s="29"/>
      <c r="S613" s="29"/>
      <c r="T613" s="29"/>
      <c r="U613" s="29"/>
      <c r="V613" s="29"/>
      <c r="W613" s="29"/>
      <c r="X613" s="29"/>
      <c r="Y613" s="29"/>
      <c r="Z613" s="29"/>
      <c r="AA613" s="29"/>
      <c r="AB613" s="29"/>
      <c r="AC613" s="2">
        <f t="shared" si="243"/>
        <v>364493</v>
      </c>
      <c r="AD613" s="2">
        <f t="shared" si="244"/>
        <v>67685.081458176588</v>
      </c>
      <c r="AE613" s="2">
        <f t="shared" si="245"/>
        <v>4</v>
      </c>
      <c r="AF613" s="27">
        <v>1165592</v>
      </c>
      <c r="AG613" s="27">
        <v>1126514</v>
      </c>
      <c r="AH613" s="27">
        <v>1126514</v>
      </c>
      <c r="AI613" s="27">
        <v>1061384</v>
      </c>
      <c r="AJ613" s="2">
        <f t="shared" si="246"/>
        <v>1120001</v>
      </c>
      <c r="AK613" s="2">
        <f t="shared" si="247"/>
        <v>43202.354519169436</v>
      </c>
      <c r="AL613" s="2">
        <f t="shared" si="248"/>
        <v>4</v>
      </c>
      <c r="AM613" s="2">
        <f t="shared" si="249"/>
        <v>1.2339921396601216E+18</v>
      </c>
      <c r="AN613" s="2">
        <f t="shared" si="250"/>
        <v>2.109241087578343E+17</v>
      </c>
      <c r="AO613" s="2">
        <f t="shared" si="251"/>
        <v>6</v>
      </c>
      <c r="AP613" s="2">
        <f t="shared" si="252"/>
        <v>25.401899669240816</v>
      </c>
      <c r="AQ613" s="2">
        <f t="shared" si="253"/>
        <v>0.71755819649141217</v>
      </c>
      <c r="AR613" s="3" t="str">
        <f t="shared" si="254"/>
        <v>Nontoxic</v>
      </c>
      <c r="AS613" s="2">
        <f t="shared" si="255"/>
        <v>307.27640860043948</v>
      </c>
      <c r="AT613" s="26" t="s">
        <v>884</v>
      </c>
      <c r="AU613" s="4" t="s">
        <v>666</v>
      </c>
      <c r="AV613" s="2">
        <f t="shared" si="256"/>
        <v>3</v>
      </c>
      <c r="AW613" s="2">
        <f t="shared" si="257"/>
        <v>3</v>
      </c>
      <c r="AX613" s="2">
        <f t="shared" si="258"/>
        <v>4581270252</v>
      </c>
      <c r="AY613" s="2">
        <f t="shared" si="259"/>
        <v>1866443435.9999998</v>
      </c>
      <c r="AZ613" s="2">
        <f t="shared" si="260"/>
        <v>3223856844</v>
      </c>
      <c r="BA613" s="2">
        <f t="shared" si="261"/>
        <v>1.1666666666666667</v>
      </c>
      <c r="BB613" s="2">
        <f t="shared" si="262"/>
        <v>0.50180353593475502</v>
      </c>
      <c r="BC613" s="2">
        <v>6.6349999999999998</v>
      </c>
      <c r="BD613" s="2" t="str">
        <f t="shared" si="263"/>
        <v>Same Var</v>
      </c>
      <c r="BE613" s="2">
        <f t="shared" si="264"/>
        <v>7.2730696983966935E-7</v>
      </c>
      <c r="BF613" s="2" t="str">
        <f t="shared" si="265"/>
        <v>NS</v>
      </c>
      <c r="BG613" s="2" t="str">
        <f t="shared" si="266"/>
        <v>NS</v>
      </c>
      <c r="BH613" s="2" t="str">
        <f t="shared" si="267"/>
        <v/>
      </c>
      <c r="BI613" s="2" t="str">
        <f t="shared" si="268"/>
        <v/>
      </c>
      <c r="BJ613" s="2" t="str">
        <f t="shared" si="269"/>
        <v/>
      </c>
    </row>
    <row r="614" spans="1:62" x14ac:dyDescent="0.2">
      <c r="A614" s="1" t="s">
        <v>926</v>
      </c>
      <c r="B614" s="27" t="s">
        <v>1163</v>
      </c>
      <c r="C614" s="28">
        <v>39315</v>
      </c>
      <c r="D614" s="7">
        <v>0.36805555555555558</v>
      </c>
      <c r="E614" s="1">
        <v>0.1</v>
      </c>
      <c r="F614" s="1" t="s">
        <v>57</v>
      </c>
      <c r="G614" s="1" t="s">
        <v>1092</v>
      </c>
      <c r="H614" s="27" t="s">
        <v>886</v>
      </c>
      <c r="I614" s="27" t="s">
        <v>887</v>
      </c>
      <c r="J614" s="27" t="s">
        <v>888</v>
      </c>
      <c r="K614" s="2">
        <v>0.75</v>
      </c>
      <c r="L614" s="2">
        <v>0.25</v>
      </c>
      <c r="M614" s="27">
        <v>397058</v>
      </c>
      <c r="N614" s="27">
        <v>436136</v>
      </c>
      <c r="O614" s="27">
        <v>279824</v>
      </c>
      <c r="P614" s="27">
        <v>344954</v>
      </c>
      <c r="Q614" s="29"/>
      <c r="R614" s="29"/>
      <c r="S614" s="29"/>
      <c r="T614" s="29"/>
      <c r="U614" s="29"/>
      <c r="V614" s="29"/>
      <c r="W614" s="29"/>
      <c r="X614" s="29"/>
      <c r="Y614" s="29"/>
      <c r="Z614" s="29"/>
      <c r="AA614" s="29"/>
      <c r="AB614" s="29"/>
      <c r="AC614" s="2">
        <f t="shared" si="243"/>
        <v>364493</v>
      </c>
      <c r="AD614" s="2">
        <f t="shared" si="244"/>
        <v>67685.081458176588</v>
      </c>
      <c r="AE614" s="2">
        <f t="shared" si="245"/>
        <v>4</v>
      </c>
      <c r="AF614" s="27">
        <v>905072</v>
      </c>
      <c r="AG614" s="27">
        <v>826916</v>
      </c>
      <c r="AH614" s="27">
        <v>787838</v>
      </c>
      <c r="AI614" s="27">
        <v>709682</v>
      </c>
      <c r="AJ614" s="2">
        <f t="shared" si="246"/>
        <v>807377</v>
      </c>
      <c r="AK614" s="2">
        <f t="shared" si="247"/>
        <v>81347.343927137539</v>
      </c>
      <c r="AL614" s="2">
        <f t="shared" si="248"/>
        <v>4</v>
      </c>
      <c r="AM614" s="2">
        <f t="shared" si="249"/>
        <v>5.2835101045732096E+18</v>
      </c>
      <c r="AN614" s="2">
        <f t="shared" si="250"/>
        <v>1.0506375281280963E+18</v>
      </c>
      <c r="AO614" s="2">
        <f t="shared" si="251"/>
        <v>5</v>
      </c>
      <c r="AP614" s="2">
        <f t="shared" si="252"/>
        <v>11.138238619113331</v>
      </c>
      <c r="AQ614" s="2">
        <f t="shared" si="253"/>
        <v>0.72668684380042159</v>
      </c>
      <c r="AR614" s="3" t="str">
        <f t="shared" si="254"/>
        <v>Nontoxic</v>
      </c>
      <c r="AS614" s="2">
        <f t="shared" si="255"/>
        <v>221.50686021405076</v>
      </c>
      <c r="AT614" s="26" t="s">
        <v>884</v>
      </c>
      <c r="AU614" s="4" t="s">
        <v>666</v>
      </c>
      <c r="AV614" s="2">
        <f t="shared" si="256"/>
        <v>3</v>
      </c>
      <c r="AW614" s="2">
        <f t="shared" si="257"/>
        <v>3</v>
      </c>
      <c r="AX614" s="2">
        <f t="shared" si="258"/>
        <v>4581270252</v>
      </c>
      <c r="AY614" s="2">
        <f t="shared" si="259"/>
        <v>6617390364.000001</v>
      </c>
      <c r="AZ614" s="2">
        <f t="shared" si="260"/>
        <v>5599330308.000001</v>
      </c>
      <c r="BA614" s="2">
        <f t="shared" si="261"/>
        <v>1.1666666666666667</v>
      </c>
      <c r="BB614" s="2">
        <f t="shared" si="262"/>
        <v>8.6442713483084577E-2</v>
      </c>
      <c r="BC614" s="2">
        <v>6.6349999999999998</v>
      </c>
      <c r="BD614" s="2" t="str">
        <f t="shared" si="263"/>
        <v>Same Var</v>
      </c>
      <c r="BE614" s="2">
        <f t="shared" si="264"/>
        <v>7.9082387995370369E-5</v>
      </c>
      <c r="BF614" s="2" t="str">
        <f t="shared" si="265"/>
        <v>NS</v>
      </c>
      <c r="BG614" s="2" t="str">
        <f t="shared" si="266"/>
        <v>NS</v>
      </c>
      <c r="BH614" s="2" t="str">
        <f t="shared" si="267"/>
        <v/>
      </c>
      <c r="BI614" s="2" t="str">
        <f t="shared" si="268"/>
        <v/>
      </c>
      <c r="BJ614" s="2" t="str">
        <f t="shared" si="269"/>
        <v/>
      </c>
    </row>
    <row r="615" spans="1:62" x14ac:dyDescent="0.2">
      <c r="A615" s="1" t="s">
        <v>926</v>
      </c>
      <c r="B615" s="27" t="s">
        <v>1198</v>
      </c>
      <c r="C615" s="28">
        <v>39266</v>
      </c>
      <c r="D615" s="7">
        <v>0.54861111111111116</v>
      </c>
      <c r="E615" s="1">
        <v>0.1</v>
      </c>
      <c r="F615" s="1" t="s">
        <v>57</v>
      </c>
      <c r="G615" s="1" t="s">
        <v>1201</v>
      </c>
      <c r="H615" s="27" t="s">
        <v>886</v>
      </c>
      <c r="I615" s="27" t="s">
        <v>887</v>
      </c>
      <c r="J615" s="27" t="s">
        <v>888</v>
      </c>
      <c r="K615" s="2">
        <v>0.75</v>
      </c>
      <c r="L615" s="2">
        <v>0.25</v>
      </c>
      <c r="M615" s="27">
        <v>826916</v>
      </c>
      <c r="N615" s="27">
        <v>670604</v>
      </c>
      <c r="O615" s="27">
        <v>787838</v>
      </c>
      <c r="P615" s="27">
        <v>735734</v>
      </c>
      <c r="Q615" s="29"/>
      <c r="R615" s="29"/>
      <c r="S615" s="29"/>
      <c r="T615" s="29"/>
      <c r="U615" s="29"/>
      <c r="V615" s="29"/>
      <c r="W615" s="29"/>
      <c r="X615" s="29"/>
      <c r="Y615" s="29"/>
      <c r="Z615" s="29"/>
      <c r="AA615" s="29"/>
      <c r="AB615" s="29"/>
      <c r="AC615" s="2">
        <f t="shared" si="243"/>
        <v>755273</v>
      </c>
      <c r="AD615" s="2">
        <f t="shared" si="244"/>
        <v>67685.081458176588</v>
      </c>
      <c r="AE615" s="2">
        <f t="shared" si="245"/>
        <v>4</v>
      </c>
      <c r="AF615" s="27">
        <v>1504268</v>
      </c>
      <c r="AG615" s="27">
        <v>2442140</v>
      </c>
      <c r="AH615" s="27">
        <v>2207672</v>
      </c>
      <c r="AI615" s="27">
        <v>1699658</v>
      </c>
      <c r="AJ615" s="2">
        <f t="shared" si="246"/>
        <v>1963434.5</v>
      </c>
      <c r="AK615" s="2">
        <f t="shared" si="247"/>
        <v>435592.63416292978</v>
      </c>
      <c r="AL615" s="2">
        <f t="shared" si="248"/>
        <v>4</v>
      </c>
      <c r="AM615" s="2">
        <f t="shared" si="249"/>
        <v>2.3116360954618213E+21</v>
      </c>
      <c r="AN615" s="2">
        <f t="shared" si="250"/>
        <v>7.5017221193213477E+20</v>
      </c>
      <c r="AO615" s="2">
        <f t="shared" si="251"/>
        <v>3</v>
      </c>
      <c r="AP615" s="2">
        <f t="shared" si="252"/>
        <v>6.371038712654987</v>
      </c>
      <c r="AQ615" s="2">
        <f t="shared" si="253"/>
        <v>0.76489232840434507</v>
      </c>
      <c r="AR615" s="3" t="str">
        <f t="shared" si="254"/>
        <v>Nontoxic</v>
      </c>
      <c r="AS615" s="2">
        <f t="shared" si="255"/>
        <v>259.96354960391807</v>
      </c>
      <c r="AT615" s="26" t="s">
        <v>884</v>
      </c>
      <c r="AU615" s="4" t="s">
        <v>666</v>
      </c>
      <c r="AV615" s="2">
        <f t="shared" si="256"/>
        <v>3</v>
      </c>
      <c r="AW615" s="2">
        <f t="shared" si="257"/>
        <v>3</v>
      </c>
      <c r="AX615" s="2">
        <f t="shared" si="258"/>
        <v>4581270252</v>
      </c>
      <c r="AY615" s="2">
        <f t="shared" si="259"/>
        <v>189740942936.99997</v>
      </c>
      <c r="AZ615" s="2">
        <f t="shared" si="260"/>
        <v>97161106594.499985</v>
      </c>
      <c r="BA615" s="2">
        <f t="shared" si="261"/>
        <v>1.1666666666666667</v>
      </c>
      <c r="BB615" s="2">
        <f t="shared" si="262"/>
        <v>6.1331271328196353</v>
      </c>
      <c r="BC615" s="2">
        <v>6.6349999999999998</v>
      </c>
      <c r="BD615" s="2" t="str">
        <f t="shared" si="263"/>
        <v>Same Var</v>
      </c>
      <c r="BE615" s="2">
        <f t="shared" si="264"/>
        <v>7.7067699744088084E-4</v>
      </c>
      <c r="BF615" s="2" t="str">
        <f t="shared" si="265"/>
        <v>NS</v>
      </c>
      <c r="BG615" s="2" t="str">
        <f t="shared" si="266"/>
        <v>NS</v>
      </c>
      <c r="BH615" s="2" t="str">
        <f t="shared" si="267"/>
        <v/>
      </c>
      <c r="BI615" s="2" t="str">
        <f t="shared" si="268"/>
        <v/>
      </c>
      <c r="BJ615" s="2" t="str">
        <f t="shared" si="269"/>
        <v/>
      </c>
    </row>
    <row r="616" spans="1:62" x14ac:dyDescent="0.2">
      <c r="A616" s="1" t="s">
        <v>926</v>
      </c>
      <c r="B616" s="27" t="s">
        <v>951</v>
      </c>
      <c r="C616" s="28">
        <v>38545</v>
      </c>
      <c r="D616" s="7">
        <v>0.44444444444444442</v>
      </c>
      <c r="E616" s="1">
        <v>0.1</v>
      </c>
      <c r="F616" s="1" t="s">
        <v>57</v>
      </c>
      <c r="G616" s="1" t="s">
        <v>953</v>
      </c>
      <c r="H616" s="27" t="s">
        <v>886</v>
      </c>
      <c r="I616" s="27" t="s">
        <v>712</v>
      </c>
      <c r="J616" s="27" t="s">
        <v>888</v>
      </c>
      <c r="K616" s="2">
        <v>0.75</v>
      </c>
      <c r="L616" s="2">
        <v>0.25</v>
      </c>
      <c r="M616" s="27">
        <v>1084000</v>
      </c>
      <c r="N616" s="27">
        <v>1172500</v>
      </c>
      <c r="O616" s="27">
        <v>1133600</v>
      </c>
      <c r="P616" s="27">
        <v>1015400</v>
      </c>
      <c r="Q616" s="29"/>
      <c r="R616" s="29"/>
      <c r="S616" s="29"/>
      <c r="T616" s="29"/>
      <c r="U616" s="29"/>
      <c r="V616" s="29"/>
      <c r="W616" s="29"/>
      <c r="X616" s="29"/>
      <c r="Y616" s="29"/>
      <c r="Z616" s="29"/>
      <c r="AA616" s="29"/>
      <c r="AB616" s="29"/>
      <c r="AC616" s="2">
        <f t="shared" si="243"/>
        <v>1101375</v>
      </c>
      <c r="AD616" s="2">
        <f t="shared" si="244"/>
        <v>67800.706731813145</v>
      </c>
      <c r="AE616" s="2">
        <f t="shared" si="245"/>
        <v>4</v>
      </c>
      <c r="AF616" s="27">
        <v>3416200</v>
      </c>
      <c r="AG616" s="27">
        <v>3533600</v>
      </c>
      <c r="AH616" s="27">
        <v>3553800</v>
      </c>
      <c r="AI616" s="27">
        <v>3736500</v>
      </c>
      <c r="AJ616" s="2">
        <f t="shared" si="246"/>
        <v>3560025</v>
      </c>
      <c r="AK616" s="2">
        <f t="shared" si="247"/>
        <v>132370.80179052579</v>
      </c>
      <c r="AL616" s="2">
        <f t="shared" si="248"/>
        <v>4</v>
      </c>
      <c r="AM616" s="2">
        <f t="shared" si="249"/>
        <v>2.5270240309888655E+19</v>
      </c>
      <c r="AN616" s="2">
        <f t="shared" si="250"/>
        <v>6.5355780362632581E+18</v>
      </c>
      <c r="AO616" s="2">
        <f t="shared" si="251"/>
        <v>4</v>
      </c>
      <c r="AP616" s="2">
        <f t="shared" si="252"/>
        <v>38.560723556601168</v>
      </c>
      <c r="AQ616" s="2">
        <f t="shared" si="253"/>
        <v>0.74069708411268287</v>
      </c>
      <c r="AR616" s="3" t="str">
        <f t="shared" si="254"/>
        <v>Nontoxic</v>
      </c>
      <c r="AS616" s="2">
        <f t="shared" si="255"/>
        <v>323.23459312223355</v>
      </c>
      <c r="AT616" s="26" t="s">
        <v>884</v>
      </c>
      <c r="AU616" s="4" t="s">
        <v>666</v>
      </c>
      <c r="AV616" s="2">
        <f t="shared" si="256"/>
        <v>3</v>
      </c>
      <c r="AW616" s="2">
        <f t="shared" si="257"/>
        <v>3</v>
      </c>
      <c r="AX616" s="2">
        <f t="shared" si="258"/>
        <v>4596935833.3333321</v>
      </c>
      <c r="AY616" s="2">
        <f t="shared" si="259"/>
        <v>17522029166.666664</v>
      </c>
      <c r="AZ616" s="2">
        <f t="shared" si="260"/>
        <v>11059482499.999998</v>
      </c>
      <c r="BA616" s="2">
        <f t="shared" si="261"/>
        <v>1.1666666666666667</v>
      </c>
      <c r="BB616" s="2">
        <f t="shared" si="262"/>
        <v>1.0741565632215904</v>
      </c>
      <c r="BC616" s="2">
        <v>6.6349999999999998</v>
      </c>
      <c r="BD616" s="2" t="str">
        <f t="shared" si="263"/>
        <v>Same Var</v>
      </c>
      <c r="BE616" s="2">
        <f t="shared" si="264"/>
        <v>2.5466395973064298E-8</v>
      </c>
      <c r="BF616" s="2" t="str">
        <f t="shared" si="265"/>
        <v>NS</v>
      </c>
      <c r="BG616" s="2" t="str">
        <f t="shared" si="266"/>
        <v>NS</v>
      </c>
      <c r="BH616" s="2" t="str">
        <f t="shared" si="267"/>
        <v/>
      </c>
      <c r="BI616" s="2" t="str">
        <f t="shared" si="268"/>
        <v/>
      </c>
      <c r="BJ616" s="2" t="str">
        <f t="shared" si="269"/>
        <v/>
      </c>
    </row>
    <row r="617" spans="1:62" x14ac:dyDescent="0.2">
      <c r="A617" s="1" t="s">
        <v>926</v>
      </c>
      <c r="B617" s="27" t="s">
        <v>951</v>
      </c>
      <c r="C617" s="28">
        <v>38545</v>
      </c>
      <c r="D617" s="7">
        <v>0.44444444444444442</v>
      </c>
      <c r="E617" s="1">
        <v>0.1</v>
      </c>
      <c r="F617" s="1" t="s">
        <v>57</v>
      </c>
      <c r="G617" s="1" t="s">
        <v>953</v>
      </c>
      <c r="H617" s="27" t="s">
        <v>886</v>
      </c>
      <c r="I617" s="27" t="s">
        <v>887</v>
      </c>
      <c r="J617" s="27" t="s">
        <v>888</v>
      </c>
      <c r="K617" s="2">
        <v>0.75</v>
      </c>
      <c r="L617" s="2">
        <v>0.25</v>
      </c>
      <c r="M617" s="27">
        <v>1084000</v>
      </c>
      <c r="N617" s="27">
        <v>1172500</v>
      </c>
      <c r="O617" s="27">
        <v>1133600</v>
      </c>
      <c r="P617" s="27">
        <v>1015400</v>
      </c>
      <c r="Q617" s="29"/>
      <c r="R617" s="29"/>
      <c r="S617" s="29"/>
      <c r="T617" s="29"/>
      <c r="U617" s="29"/>
      <c r="V617" s="29"/>
      <c r="W617" s="29"/>
      <c r="X617" s="29"/>
      <c r="Y617" s="29"/>
      <c r="Z617" s="29"/>
      <c r="AA617" s="29"/>
      <c r="AB617" s="29"/>
      <c r="AC617" s="2">
        <f t="shared" si="243"/>
        <v>1101375</v>
      </c>
      <c r="AD617" s="2">
        <f t="shared" si="244"/>
        <v>67800.706731813145</v>
      </c>
      <c r="AE617" s="2">
        <f t="shared" si="245"/>
        <v>4</v>
      </c>
      <c r="AF617" s="27">
        <v>3416200</v>
      </c>
      <c r="AG617" s="27">
        <v>3533600</v>
      </c>
      <c r="AH617" s="27">
        <v>3553800</v>
      </c>
      <c r="AI617" s="27">
        <v>3736500</v>
      </c>
      <c r="AJ617" s="2">
        <f t="shared" si="246"/>
        <v>3560025</v>
      </c>
      <c r="AK617" s="2">
        <f t="shared" si="247"/>
        <v>132370.80179052579</v>
      </c>
      <c r="AL617" s="2">
        <f t="shared" si="248"/>
        <v>4</v>
      </c>
      <c r="AM617" s="2">
        <f t="shared" si="249"/>
        <v>2.5270240309888655E+19</v>
      </c>
      <c r="AN617" s="2">
        <f t="shared" si="250"/>
        <v>6.5355780362632581E+18</v>
      </c>
      <c r="AO617" s="2">
        <f t="shared" si="251"/>
        <v>4</v>
      </c>
      <c r="AP617" s="2">
        <f t="shared" si="252"/>
        <v>38.560723556601168</v>
      </c>
      <c r="AQ617" s="2">
        <f t="shared" si="253"/>
        <v>0.74069708411268287</v>
      </c>
      <c r="AR617" s="3" t="str">
        <f t="shared" si="254"/>
        <v>Nontoxic</v>
      </c>
      <c r="AS617" s="2">
        <f t="shared" si="255"/>
        <v>323.23459312223355</v>
      </c>
      <c r="AT617" s="26" t="s">
        <v>884</v>
      </c>
      <c r="AU617" s="4" t="s">
        <v>666</v>
      </c>
      <c r="AV617" s="2">
        <f t="shared" si="256"/>
        <v>3</v>
      </c>
      <c r="AW617" s="2">
        <f t="shared" si="257"/>
        <v>3</v>
      </c>
      <c r="AX617" s="2">
        <f t="shared" si="258"/>
        <v>4596935833.3333321</v>
      </c>
      <c r="AY617" s="2">
        <f t="shared" si="259"/>
        <v>17522029166.666664</v>
      </c>
      <c r="AZ617" s="2">
        <f t="shared" si="260"/>
        <v>11059482499.999998</v>
      </c>
      <c r="BA617" s="2">
        <f t="shared" si="261"/>
        <v>1.1666666666666667</v>
      </c>
      <c r="BB617" s="2">
        <f t="shared" si="262"/>
        <v>1.0741565632215904</v>
      </c>
      <c r="BC617" s="2">
        <v>6.6349999999999998</v>
      </c>
      <c r="BD617" s="2" t="str">
        <f t="shared" si="263"/>
        <v>Same Var</v>
      </c>
      <c r="BE617" s="2">
        <f t="shared" si="264"/>
        <v>2.5466395973064298E-8</v>
      </c>
      <c r="BF617" s="2" t="str">
        <f t="shared" si="265"/>
        <v>NS</v>
      </c>
      <c r="BG617" s="2" t="str">
        <f t="shared" si="266"/>
        <v>NS</v>
      </c>
      <c r="BH617" s="2" t="str">
        <f t="shared" si="267"/>
        <v/>
      </c>
      <c r="BI617" s="2" t="str">
        <f t="shared" si="268"/>
        <v/>
      </c>
      <c r="BJ617" s="2" t="str">
        <f t="shared" si="269"/>
        <v/>
      </c>
    </row>
    <row r="618" spans="1:62" x14ac:dyDescent="0.2">
      <c r="A618" s="1" t="s">
        <v>926</v>
      </c>
      <c r="B618" s="27" t="s">
        <v>955</v>
      </c>
      <c r="C618" s="28">
        <v>38545</v>
      </c>
      <c r="D618" s="7">
        <v>0.47916666666666669</v>
      </c>
      <c r="E618" s="1">
        <v>0.1</v>
      </c>
      <c r="F618" s="1" t="s">
        <v>57</v>
      </c>
      <c r="G618" s="1" t="s">
        <v>953</v>
      </c>
      <c r="H618" s="27" t="s">
        <v>886</v>
      </c>
      <c r="I618" s="27" t="s">
        <v>712</v>
      </c>
      <c r="J618" s="27" t="s">
        <v>888</v>
      </c>
      <c r="K618" s="2">
        <v>0.75</v>
      </c>
      <c r="L618" s="2">
        <v>0.25</v>
      </c>
      <c r="M618" s="27">
        <v>1084000</v>
      </c>
      <c r="N618" s="27">
        <v>1172500</v>
      </c>
      <c r="O618" s="27">
        <v>1133600</v>
      </c>
      <c r="P618" s="27">
        <v>1015400</v>
      </c>
      <c r="Q618" s="29"/>
      <c r="R618" s="29"/>
      <c r="S618" s="29"/>
      <c r="T618" s="29"/>
      <c r="U618" s="29"/>
      <c r="V618" s="29"/>
      <c r="W618" s="29"/>
      <c r="X618" s="29"/>
      <c r="Y618" s="29"/>
      <c r="Z618" s="29"/>
      <c r="AA618" s="29"/>
      <c r="AB618" s="29"/>
      <c r="AC618" s="2">
        <f t="shared" si="243"/>
        <v>1101375</v>
      </c>
      <c r="AD618" s="2">
        <f t="shared" si="244"/>
        <v>67800.706731813145</v>
      </c>
      <c r="AE618" s="2">
        <f t="shared" si="245"/>
        <v>4</v>
      </c>
      <c r="AF618" s="27">
        <v>2466700</v>
      </c>
      <c r="AG618" s="27">
        <v>2454100</v>
      </c>
      <c r="AH618" s="27">
        <v>2263400</v>
      </c>
      <c r="AI618" s="27">
        <v>2273300</v>
      </c>
      <c r="AJ618" s="2">
        <f t="shared" si="246"/>
        <v>2364375</v>
      </c>
      <c r="AK618" s="2">
        <f t="shared" si="247"/>
        <v>111072.93024555233</v>
      </c>
      <c r="AL618" s="2">
        <f t="shared" si="248"/>
        <v>4</v>
      </c>
      <c r="AM618" s="2">
        <f t="shared" si="249"/>
        <v>1.3918443778960923E+19</v>
      </c>
      <c r="AN618" s="2">
        <f t="shared" si="250"/>
        <v>3.3102633469403448E+18</v>
      </c>
      <c r="AO618" s="2">
        <f t="shared" si="251"/>
        <v>4</v>
      </c>
      <c r="AP618" s="2">
        <f t="shared" si="252"/>
        <v>25.185798330883966</v>
      </c>
      <c r="AQ618" s="2">
        <f t="shared" si="253"/>
        <v>0.74069708411268287</v>
      </c>
      <c r="AR618" s="3" t="str">
        <f t="shared" si="254"/>
        <v>Nontoxic</v>
      </c>
      <c r="AS618" s="2">
        <f t="shared" si="255"/>
        <v>214.67483827034388</v>
      </c>
      <c r="AT618" s="26" t="s">
        <v>884</v>
      </c>
      <c r="AU618" s="4" t="s">
        <v>666</v>
      </c>
      <c r="AV618" s="2">
        <f t="shared" si="256"/>
        <v>3</v>
      </c>
      <c r="AW618" s="2">
        <f t="shared" si="257"/>
        <v>3</v>
      </c>
      <c r="AX618" s="2">
        <f t="shared" si="258"/>
        <v>4596935833.3333321</v>
      </c>
      <c r="AY618" s="2">
        <f t="shared" si="259"/>
        <v>12337195833.333334</v>
      </c>
      <c r="AZ618" s="2">
        <f t="shared" si="260"/>
        <v>8467065833.333333</v>
      </c>
      <c r="BA618" s="2">
        <f t="shared" si="261"/>
        <v>1.1666666666666667</v>
      </c>
      <c r="BB618" s="2">
        <f t="shared" si="262"/>
        <v>0.60263833077810391</v>
      </c>
      <c r="BC618" s="2">
        <v>6.6349999999999998</v>
      </c>
      <c r="BD618" s="2" t="str">
        <f t="shared" si="263"/>
        <v>Same Var</v>
      </c>
      <c r="BE618" s="2">
        <f t="shared" si="264"/>
        <v>6.0526899081257862E-7</v>
      </c>
      <c r="BF618" s="2" t="str">
        <f t="shared" si="265"/>
        <v>NS</v>
      </c>
      <c r="BG618" s="2" t="str">
        <f t="shared" si="266"/>
        <v>NS</v>
      </c>
      <c r="BH618" s="2" t="str">
        <f t="shared" si="267"/>
        <v/>
      </c>
      <c r="BI618" s="2" t="str">
        <f t="shared" si="268"/>
        <v/>
      </c>
      <c r="BJ618" s="2" t="str">
        <f t="shared" si="269"/>
        <v/>
      </c>
    </row>
    <row r="619" spans="1:62" x14ac:dyDescent="0.2">
      <c r="A619" s="1" t="s">
        <v>926</v>
      </c>
      <c r="B619" s="27" t="s">
        <v>955</v>
      </c>
      <c r="C619" s="28">
        <v>38545</v>
      </c>
      <c r="D619" s="7">
        <v>0.47916666666666669</v>
      </c>
      <c r="E619" s="1">
        <v>0.1</v>
      </c>
      <c r="F619" s="1" t="s">
        <v>57</v>
      </c>
      <c r="G619" s="1" t="s">
        <v>953</v>
      </c>
      <c r="H619" s="27" t="s">
        <v>886</v>
      </c>
      <c r="I619" s="27" t="s">
        <v>887</v>
      </c>
      <c r="J619" s="27" t="s">
        <v>888</v>
      </c>
      <c r="K619" s="2">
        <v>0.75</v>
      </c>
      <c r="L619" s="2">
        <v>0.25</v>
      </c>
      <c r="M619" s="27">
        <v>1084000</v>
      </c>
      <c r="N619" s="27">
        <v>1172500</v>
      </c>
      <c r="O619" s="27">
        <v>1133600</v>
      </c>
      <c r="P619" s="27">
        <v>1015400</v>
      </c>
      <c r="Q619" s="29"/>
      <c r="R619" s="29"/>
      <c r="S619" s="29"/>
      <c r="T619" s="29"/>
      <c r="U619" s="29"/>
      <c r="V619" s="29"/>
      <c r="W619" s="29"/>
      <c r="X619" s="29"/>
      <c r="Y619" s="29"/>
      <c r="Z619" s="29"/>
      <c r="AA619" s="29"/>
      <c r="AB619" s="29"/>
      <c r="AC619" s="2">
        <f t="shared" si="243"/>
        <v>1101375</v>
      </c>
      <c r="AD619" s="2">
        <f t="shared" si="244"/>
        <v>67800.706731813145</v>
      </c>
      <c r="AE619" s="2">
        <f t="shared" si="245"/>
        <v>4</v>
      </c>
      <c r="AF619" s="27">
        <v>2466700</v>
      </c>
      <c r="AG619" s="27">
        <v>2454100</v>
      </c>
      <c r="AH619" s="27">
        <v>2263400</v>
      </c>
      <c r="AI619" s="27">
        <v>2273300</v>
      </c>
      <c r="AJ619" s="2">
        <f t="shared" si="246"/>
        <v>2364375</v>
      </c>
      <c r="AK619" s="2">
        <f t="shared" si="247"/>
        <v>111072.93024555233</v>
      </c>
      <c r="AL619" s="2">
        <f t="shared" si="248"/>
        <v>4</v>
      </c>
      <c r="AM619" s="2">
        <f t="shared" si="249"/>
        <v>1.3918443778960923E+19</v>
      </c>
      <c r="AN619" s="2">
        <f t="shared" si="250"/>
        <v>3.3102633469403448E+18</v>
      </c>
      <c r="AO619" s="2">
        <f t="shared" si="251"/>
        <v>4</v>
      </c>
      <c r="AP619" s="2">
        <f t="shared" si="252"/>
        <v>25.185798330883966</v>
      </c>
      <c r="AQ619" s="2">
        <f t="shared" si="253"/>
        <v>0.74069708411268287</v>
      </c>
      <c r="AR619" s="3" t="str">
        <f t="shared" si="254"/>
        <v>Nontoxic</v>
      </c>
      <c r="AS619" s="2">
        <f t="shared" si="255"/>
        <v>214.67483827034388</v>
      </c>
      <c r="AT619" s="26" t="s">
        <v>884</v>
      </c>
      <c r="AU619" s="4" t="s">
        <v>666</v>
      </c>
      <c r="AV619" s="2">
        <f t="shared" si="256"/>
        <v>3</v>
      </c>
      <c r="AW619" s="2">
        <f t="shared" si="257"/>
        <v>3</v>
      </c>
      <c r="AX619" s="2">
        <f t="shared" si="258"/>
        <v>4596935833.3333321</v>
      </c>
      <c r="AY619" s="2">
        <f t="shared" si="259"/>
        <v>12337195833.333334</v>
      </c>
      <c r="AZ619" s="2">
        <f t="shared" si="260"/>
        <v>8467065833.333333</v>
      </c>
      <c r="BA619" s="2">
        <f t="shared" si="261"/>
        <v>1.1666666666666667</v>
      </c>
      <c r="BB619" s="2">
        <f t="shared" si="262"/>
        <v>0.60263833077810391</v>
      </c>
      <c r="BC619" s="2">
        <v>6.6349999999999998</v>
      </c>
      <c r="BD619" s="2" t="str">
        <f t="shared" si="263"/>
        <v>Same Var</v>
      </c>
      <c r="BE619" s="2">
        <f t="shared" si="264"/>
        <v>6.0526899081257862E-7</v>
      </c>
      <c r="BF619" s="2" t="str">
        <f t="shared" si="265"/>
        <v>NS</v>
      </c>
      <c r="BG619" s="2" t="str">
        <f t="shared" si="266"/>
        <v>NS</v>
      </c>
      <c r="BH619" s="2" t="str">
        <f t="shared" si="267"/>
        <v/>
      </c>
      <c r="BI619" s="2" t="str">
        <f t="shared" si="268"/>
        <v/>
      </c>
      <c r="BJ619" s="2" t="str">
        <f t="shared" si="269"/>
        <v/>
      </c>
    </row>
    <row r="620" spans="1:62" x14ac:dyDescent="0.2">
      <c r="A620" s="1" t="s">
        <v>926</v>
      </c>
      <c r="B620" s="27" t="s">
        <v>971</v>
      </c>
      <c r="C620" s="28">
        <v>38545</v>
      </c>
      <c r="D620" s="7">
        <v>0.3125</v>
      </c>
      <c r="E620" s="1">
        <v>0.1</v>
      </c>
      <c r="F620" s="1" t="s">
        <v>57</v>
      </c>
      <c r="G620" s="1" t="s">
        <v>953</v>
      </c>
      <c r="H620" s="27" t="s">
        <v>886</v>
      </c>
      <c r="I620" s="27" t="s">
        <v>712</v>
      </c>
      <c r="J620" s="27" t="s">
        <v>888</v>
      </c>
      <c r="K620" s="2">
        <v>0.75</v>
      </c>
      <c r="L620" s="2">
        <v>0.25</v>
      </c>
      <c r="M620" s="27">
        <v>1084000</v>
      </c>
      <c r="N620" s="27">
        <v>1172500</v>
      </c>
      <c r="O620" s="27">
        <v>1133600</v>
      </c>
      <c r="P620" s="27">
        <v>1015400</v>
      </c>
      <c r="Q620" s="29"/>
      <c r="R620" s="29"/>
      <c r="S620" s="29"/>
      <c r="T620" s="29"/>
      <c r="U620" s="29"/>
      <c r="V620" s="29"/>
      <c r="W620" s="29"/>
      <c r="X620" s="29"/>
      <c r="Y620" s="29"/>
      <c r="Z620" s="29"/>
      <c r="AA620" s="29"/>
      <c r="AB620" s="29"/>
      <c r="AC620" s="2">
        <f t="shared" si="243"/>
        <v>1101375</v>
      </c>
      <c r="AD620" s="2">
        <f t="shared" si="244"/>
        <v>67800.706731813145</v>
      </c>
      <c r="AE620" s="2">
        <f t="shared" si="245"/>
        <v>4</v>
      </c>
      <c r="AF620" s="27">
        <v>5910400</v>
      </c>
      <c r="AG620" s="27">
        <v>5787000</v>
      </c>
      <c r="AH620" s="27">
        <v>5424600</v>
      </c>
      <c r="AI620" s="27">
        <v>4907700</v>
      </c>
      <c r="AJ620" s="2">
        <f t="shared" si="246"/>
        <v>5507425</v>
      </c>
      <c r="AK620" s="2">
        <f t="shared" si="247"/>
        <v>449844.82046590245</v>
      </c>
      <c r="AL620" s="2">
        <f t="shared" si="248"/>
        <v>4</v>
      </c>
      <c r="AM620" s="2">
        <f t="shared" si="249"/>
        <v>2.6251824907862451E+21</v>
      </c>
      <c r="AN620" s="2">
        <f t="shared" si="250"/>
        <v>8.5325838647405262E+20</v>
      </c>
      <c r="AO620" s="2">
        <f t="shared" si="251"/>
        <v>3</v>
      </c>
      <c r="AP620" s="2">
        <f t="shared" si="252"/>
        <v>20.681655335752527</v>
      </c>
      <c r="AQ620" s="2">
        <f t="shared" si="253"/>
        <v>0.76489232840434507</v>
      </c>
      <c r="AR620" s="3" t="str">
        <f t="shared" si="254"/>
        <v>Nontoxic</v>
      </c>
      <c r="AS620" s="2">
        <f t="shared" si="255"/>
        <v>500.04993757802748</v>
      </c>
      <c r="AT620" s="26" t="s">
        <v>884</v>
      </c>
      <c r="AU620" s="4" t="s">
        <v>666</v>
      </c>
      <c r="AV620" s="2">
        <f t="shared" si="256"/>
        <v>3</v>
      </c>
      <c r="AW620" s="2">
        <f t="shared" si="257"/>
        <v>3</v>
      </c>
      <c r="AX620" s="2">
        <f t="shared" si="258"/>
        <v>4596935833.3333321</v>
      </c>
      <c r="AY620" s="2">
        <f t="shared" si="259"/>
        <v>202360362500</v>
      </c>
      <c r="AZ620" s="2">
        <f t="shared" si="260"/>
        <v>103478649166.66667</v>
      </c>
      <c r="BA620" s="2">
        <f t="shared" si="261"/>
        <v>1.1666666666666667</v>
      </c>
      <c r="BB620" s="2">
        <f t="shared" si="262"/>
        <v>6.2827471728734112</v>
      </c>
      <c r="BC620" s="2">
        <v>6.6349999999999998</v>
      </c>
      <c r="BD620" s="2" t="str">
        <f t="shared" si="263"/>
        <v>Same Var</v>
      </c>
      <c r="BE620" s="2">
        <f t="shared" si="264"/>
        <v>6.1284428519314268E-7</v>
      </c>
      <c r="BF620" s="2" t="str">
        <f t="shared" si="265"/>
        <v>NS</v>
      </c>
      <c r="BG620" s="2" t="str">
        <f t="shared" si="266"/>
        <v>NS</v>
      </c>
      <c r="BH620" s="2" t="str">
        <f t="shared" si="267"/>
        <v/>
      </c>
      <c r="BI620" s="2" t="str">
        <f t="shared" si="268"/>
        <v/>
      </c>
      <c r="BJ620" s="2" t="str">
        <f t="shared" si="269"/>
        <v/>
      </c>
    </row>
    <row r="621" spans="1:62" x14ac:dyDescent="0.2">
      <c r="A621" s="1" t="s">
        <v>926</v>
      </c>
      <c r="B621" s="27" t="s">
        <v>971</v>
      </c>
      <c r="C621" s="28">
        <v>38545</v>
      </c>
      <c r="D621" s="7">
        <v>0.3125</v>
      </c>
      <c r="E621" s="1">
        <v>0.1</v>
      </c>
      <c r="F621" s="1" t="s">
        <v>57</v>
      </c>
      <c r="G621" s="1" t="s">
        <v>953</v>
      </c>
      <c r="H621" s="27" t="s">
        <v>886</v>
      </c>
      <c r="I621" s="27" t="s">
        <v>887</v>
      </c>
      <c r="J621" s="27" t="s">
        <v>888</v>
      </c>
      <c r="K621" s="2">
        <v>0.75</v>
      </c>
      <c r="L621" s="2">
        <v>0.25</v>
      </c>
      <c r="M621" s="27">
        <v>1084000</v>
      </c>
      <c r="N621" s="27">
        <v>1172500</v>
      </c>
      <c r="O621" s="27">
        <v>1133600</v>
      </c>
      <c r="P621" s="27">
        <v>1015400</v>
      </c>
      <c r="Q621" s="29"/>
      <c r="R621" s="29"/>
      <c r="S621" s="29"/>
      <c r="T621" s="29"/>
      <c r="U621" s="29"/>
      <c r="V621" s="29"/>
      <c r="W621" s="29"/>
      <c r="X621" s="29"/>
      <c r="Y621" s="29"/>
      <c r="Z621" s="29"/>
      <c r="AA621" s="29"/>
      <c r="AB621" s="29"/>
      <c r="AC621" s="2">
        <f t="shared" si="243"/>
        <v>1101375</v>
      </c>
      <c r="AD621" s="2">
        <f t="shared" si="244"/>
        <v>67800.706731813145</v>
      </c>
      <c r="AE621" s="2">
        <f t="shared" si="245"/>
        <v>4</v>
      </c>
      <c r="AF621" s="27">
        <v>5910400</v>
      </c>
      <c r="AG621" s="27">
        <v>5787000</v>
      </c>
      <c r="AH621" s="27">
        <v>5424600</v>
      </c>
      <c r="AI621" s="27">
        <v>4907700</v>
      </c>
      <c r="AJ621" s="2">
        <f t="shared" si="246"/>
        <v>5507425</v>
      </c>
      <c r="AK621" s="2">
        <f t="shared" si="247"/>
        <v>449844.82046590245</v>
      </c>
      <c r="AL621" s="2">
        <f t="shared" si="248"/>
        <v>4</v>
      </c>
      <c r="AM621" s="2">
        <f t="shared" si="249"/>
        <v>2.6251824907862451E+21</v>
      </c>
      <c r="AN621" s="2">
        <f t="shared" si="250"/>
        <v>8.5325838647405262E+20</v>
      </c>
      <c r="AO621" s="2">
        <f t="shared" si="251"/>
        <v>3</v>
      </c>
      <c r="AP621" s="2">
        <f t="shared" si="252"/>
        <v>20.681655335752527</v>
      </c>
      <c r="AQ621" s="2">
        <f t="shared" si="253"/>
        <v>0.76489232840434507</v>
      </c>
      <c r="AR621" s="3" t="str">
        <f t="shared" si="254"/>
        <v>Nontoxic</v>
      </c>
      <c r="AS621" s="2">
        <f t="shared" si="255"/>
        <v>500.04993757802748</v>
      </c>
      <c r="AT621" s="26" t="s">
        <v>884</v>
      </c>
      <c r="AU621" s="4" t="s">
        <v>666</v>
      </c>
      <c r="AV621" s="2">
        <f t="shared" si="256"/>
        <v>3</v>
      </c>
      <c r="AW621" s="2">
        <f t="shared" si="257"/>
        <v>3</v>
      </c>
      <c r="AX621" s="2">
        <f t="shared" si="258"/>
        <v>4596935833.3333321</v>
      </c>
      <c r="AY621" s="2">
        <f t="shared" si="259"/>
        <v>202360362500</v>
      </c>
      <c r="AZ621" s="2">
        <f t="shared" si="260"/>
        <v>103478649166.66667</v>
      </c>
      <c r="BA621" s="2">
        <f t="shared" si="261"/>
        <v>1.1666666666666667</v>
      </c>
      <c r="BB621" s="2">
        <f t="shared" si="262"/>
        <v>6.2827471728734112</v>
      </c>
      <c r="BC621" s="2">
        <v>6.6349999999999998</v>
      </c>
      <c r="BD621" s="2" t="str">
        <f t="shared" si="263"/>
        <v>Same Var</v>
      </c>
      <c r="BE621" s="2">
        <f t="shared" si="264"/>
        <v>6.1284428519314268E-7</v>
      </c>
      <c r="BF621" s="2" t="str">
        <f t="shared" si="265"/>
        <v>NS</v>
      </c>
      <c r="BG621" s="2" t="str">
        <f t="shared" si="266"/>
        <v>NS</v>
      </c>
      <c r="BH621" s="2" t="str">
        <f t="shared" si="267"/>
        <v/>
      </c>
      <c r="BI621" s="2" t="str">
        <f t="shared" si="268"/>
        <v/>
      </c>
      <c r="BJ621" s="2" t="str">
        <f t="shared" si="269"/>
        <v/>
      </c>
    </row>
    <row r="622" spans="1:62" x14ac:dyDescent="0.2">
      <c r="A622" s="1" t="s">
        <v>926</v>
      </c>
      <c r="B622" s="27" t="s">
        <v>974</v>
      </c>
      <c r="C622" s="28">
        <v>38545</v>
      </c>
      <c r="D622" s="7">
        <v>0.35416666666666669</v>
      </c>
      <c r="E622" s="1">
        <v>0.1</v>
      </c>
      <c r="F622" s="1" t="s">
        <v>57</v>
      </c>
      <c r="G622" s="1" t="s">
        <v>953</v>
      </c>
      <c r="H622" s="27" t="s">
        <v>886</v>
      </c>
      <c r="I622" s="27" t="s">
        <v>712</v>
      </c>
      <c r="J622" s="27" t="s">
        <v>888</v>
      </c>
      <c r="K622" s="2">
        <v>0.75</v>
      </c>
      <c r="L622" s="2">
        <v>0.25</v>
      </c>
      <c r="M622" s="27">
        <v>1084000</v>
      </c>
      <c r="N622" s="27">
        <v>1172500</v>
      </c>
      <c r="O622" s="27">
        <v>1133600</v>
      </c>
      <c r="P622" s="27">
        <v>1015400</v>
      </c>
      <c r="Q622" s="29"/>
      <c r="R622" s="29"/>
      <c r="S622" s="29"/>
      <c r="T622" s="29"/>
      <c r="U622" s="29"/>
      <c r="V622" s="29"/>
      <c r="W622" s="29"/>
      <c r="X622" s="29"/>
      <c r="Y622" s="29"/>
      <c r="Z622" s="29"/>
      <c r="AA622" s="29"/>
      <c r="AB622" s="29"/>
      <c r="AC622" s="2">
        <f t="shared" si="243"/>
        <v>1101375</v>
      </c>
      <c r="AD622" s="2">
        <f t="shared" si="244"/>
        <v>67800.706731813145</v>
      </c>
      <c r="AE622" s="2">
        <f t="shared" si="245"/>
        <v>4</v>
      </c>
      <c r="AF622" s="27">
        <v>4625400</v>
      </c>
      <c r="AG622" s="27">
        <v>3935200</v>
      </c>
      <c r="AH622" s="27">
        <v>4346900</v>
      </c>
      <c r="AI622" s="27">
        <v>4298400</v>
      </c>
      <c r="AJ622" s="2">
        <f t="shared" si="246"/>
        <v>4301475</v>
      </c>
      <c r="AK622" s="2">
        <f t="shared" si="247"/>
        <v>283524.05394722096</v>
      </c>
      <c r="AL622" s="2">
        <f t="shared" si="248"/>
        <v>4</v>
      </c>
      <c r="AM622" s="2">
        <f t="shared" si="249"/>
        <v>4.3026858049649521E+20</v>
      </c>
      <c r="AN622" s="2">
        <f t="shared" si="250"/>
        <v>1.347620295153903E+20</v>
      </c>
      <c r="AO622" s="2">
        <f t="shared" si="251"/>
        <v>3</v>
      </c>
      <c r="AP622" s="2">
        <f t="shared" si="252"/>
        <v>24.131001987269805</v>
      </c>
      <c r="AQ622" s="2">
        <f t="shared" si="253"/>
        <v>0.76489232840434507</v>
      </c>
      <c r="AR622" s="3" t="str">
        <f t="shared" si="254"/>
        <v>Nontoxic</v>
      </c>
      <c r="AS622" s="2">
        <f t="shared" si="255"/>
        <v>390.55498808307794</v>
      </c>
      <c r="AT622" s="26" t="s">
        <v>884</v>
      </c>
      <c r="AU622" s="4" t="s">
        <v>666</v>
      </c>
      <c r="AV622" s="2">
        <f t="shared" si="256"/>
        <v>3</v>
      </c>
      <c r="AW622" s="2">
        <f t="shared" si="257"/>
        <v>3</v>
      </c>
      <c r="AX622" s="2">
        <f t="shared" si="258"/>
        <v>4596935833.3333321</v>
      </c>
      <c r="AY622" s="2">
        <f t="shared" si="259"/>
        <v>80385889166.666656</v>
      </c>
      <c r="AZ622" s="2">
        <f t="shared" si="260"/>
        <v>42491412499.999992</v>
      </c>
      <c r="BA622" s="2">
        <f t="shared" si="261"/>
        <v>1.1666666666666667</v>
      </c>
      <c r="BB622" s="2">
        <f t="shared" si="262"/>
        <v>4.0792509826150081</v>
      </c>
      <c r="BC622" s="2">
        <v>6.6349999999999998</v>
      </c>
      <c r="BD622" s="2" t="str">
        <f t="shared" si="263"/>
        <v>Same Var</v>
      </c>
      <c r="BE622" s="2">
        <f t="shared" si="264"/>
        <v>2.9174306557850888E-7</v>
      </c>
      <c r="BF622" s="2" t="str">
        <f t="shared" si="265"/>
        <v>NS</v>
      </c>
      <c r="BG622" s="2" t="str">
        <f t="shared" si="266"/>
        <v>NS</v>
      </c>
      <c r="BH622" s="2" t="str">
        <f t="shared" si="267"/>
        <v/>
      </c>
      <c r="BI622" s="2" t="str">
        <f t="shared" si="268"/>
        <v/>
      </c>
      <c r="BJ622" s="2" t="str">
        <f t="shared" si="269"/>
        <v/>
      </c>
    </row>
    <row r="623" spans="1:62" x14ac:dyDescent="0.2">
      <c r="A623" s="1" t="s">
        <v>926</v>
      </c>
      <c r="B623" s="27" t="s">
        <v>974</v>
      </c>
      <c r="C623" s="28">
        <v>38545</v>
      </c>
      <c r="D623" s="7">
        <v>0.35416666666666669</v>
      </c>
      <c r="E623" s="1">
        <v>0.1</v>
      </c>
      <c r="F623" s="1" t="s">
        <v>57</v>
      </c>
      <c r="G623" s="1" t="s">
        <v>953</v>
      </c>
      <c r="H623" s="27" t="s">
        <v>886</v>
      </c>
      <c r="I623" s="27" t="s">
        <v>887</v>
      </c>
      <c r="J623" s="27" t="s">
        <v>888</v>
      </c>
      <c r="K623" s="2">
        <v>0.75</v>
      </c>
      <c r="L623" s="2">
        <v>0.25</v>
      </c>
      <c r="M623" s="27">
        <v>1084000</v>
      </c>
      <c r="N623" s="27">
        <v>1172500</v>
      </c>
      <c r="O623" s="27">
        <v>1133600</v>
      </c>
      <c r="P623" s="27">
        <v>1015400</v>
      </c>
      <c r="Q623" s="29"/>
      <c r="R623" s="29"/>
      <c r="S623" s="29"/>
      <c r="T623" s="29"/>
      <c r="U623" s="29"/>
      <c r="V623" s="29"/>
      <c r="W623" s="29"/>
      <c r="X623" s="29"/>
      <c r="Y623" s="29"/>
      <c r="Z623" s="29"/>
      <c r="AA623" s="29"/>
      <c r="AB623" s="29"/>
      <c r="AC623" s="2">
        <f t="shared" si="243"/>
        <v>1101375</v>
      </c>
      <c r="AD623" s="2">
        <f t="shared" si="244"/>
        <v>67800.706731813145</v>
      </c>
      <c r="AE623" s="2">
        <f t="shared" si="245"/>
        <v>4</v>
      </c>
      <c r="AF623" s="27">
        <v>4625400</v>
      </c>
      <c r="AG623" s="27">
        <v>3935200</v>
      </c>
      <c r="AH623" s="27">
        <v>4346900</v>
      </c>
      <c r="AI623" s="27">
        <v>4298400</v>
      </c>
      <c r="AJ623" s="2">
        <f t="shared" si="246"/>
        <v>4301475</v>
      </c>
      <c r="AK623" s="2">
        <f t="shared" si="247"/>
        <v>283524.05394722096</v>
      </c>
      <c r="AL623" s="2">
        <f t="shared" si="248"/>
        <v>4</v>
      </c>
      <c r="AM623" s="2">
        <f t="shared" si="249"/>
        <v>4.3026858049649521E+20</v>
      </c>
      <c r="AN623" s="2">
        <f t="shared" si="250"/>
        <v>1.347620295153903E+20</v>
      </c>
      <c r="AO623" s="2">
        <f t="shared" si="251"/>
        <v>3</v>
      </c>
      <c r="AP623" s="2">
        <f t="shared" si="252"/>
        <v>24.131001987269805</v>
      </c>
      <c r="AQ623" s="2">
        <f t="shared" si="253"/>
        <v>0.76489232840434507</v>
      </c>
      <c r="AR623" s="3" t="str">
        <f t="shared" si="254"/>
        <v>Nontoxic</v>
      </c>
      <c r="AS623" s="2">
        <f t="shared" si="255"/>
        <v>390.55498808307794</v>
      </c>
      <c r="AT623" s="26" t="s">
        <v>884</v>
      </c>
      <c r="AU623" s="4" t="s">
        <v>666</v>
      </c>
      <c r="AV623" s="2">
        <f t="shared" si="256"/>
        <v>3</v>
      </c>
      <c r="AW623" s="2">
        <f t="shared" si="257"/>
        <v>3</v>
      </c>
      <c r="AX623" s="2">
        <f t="shared" si="258"/>
        <v>4596935833.3333321</v>
      </c>
      <c r="AY623" s="2">
        <f t="shared" si="259"/>
        <v>80385889166.666656</v>
      </c>
      <c r="AZ623" s="2">
        <f t="shared" si="260"/>
        <v>42491412499.999992</v>
      </c>
      <c r="BA623" s="2">
        <f t="shared" si="261"/>
        <v>1.1666666666666667</v>
      </c>
      <c r="BB623" s="2">
        <f t="shared" si="262"/>
        <v>4.0792509826150081</v>
      </c>
      <c r="BC623" s="2">
        <v>6.6349999999999998</v>
      </c>
      <c r="BD623" s="2" t="str">
        <f t="shared" si="263"/>
        <v>Same Var</v>
      </c>
      <c r="BE623" s="2">
        <f t="shared" si="264"/>
        <v>2.9174306557850888E-7</v>
      </c>
      <c r="BF623" s="2" t="str">
        <f t="shared" si="265"/>
        <v>NS</v>
      </c>
      <c r="BG623" s="2" t="str">
        <f t="shared" si="266"/>
        <v>NS</v>
      </c>
      <c r="BH623" s="2" t="str">
        <f t="shared" si="267"/>
        <v/>
      </c>
      <c r="BI623" s="2" t="str">
        <f t="shared" si="268"/>
        <v/>
      </c>
      <c r="BJ623" s="2" t="str">
        <f t="shared" si="269"/>
        <v/>
      </c>
    </row>
    <row r="624" spans="1:62" x14ac:dyDescent="0.2">
      <c r="A624" s="1" t="s">
        <v>926</v>
      </c>
      <c r="B624" s="27" t="s">
        <v>1133</v>
      </c>
      <c r="C624" s="28">
        <v>39252</v>
      </c>
      <c r="D624" s="7">
        <v>0.61805555555555558</v>
      </c>
      <c r="E624" s="1">
        <v>0.1</v>
      </c>
      <c r="F624" s="1" t="s">
        <v>57</v>
      </c>
      <c r="G624" s="1" t="s">
        <v>1153</v>
      </c>
      <c r="H624" s="27" t="s">
        <v>886</v>
      </c>
      <c r="I624" s="27" t="s">
        <v>887</v>
      </c>
      <c r="J624" s="27" t="s">
        <v>888</v>
      </c>
      <c r="K624" s="2">
        <v>0.75</v>
      </c>
      <c r="L624" s="2">
        <v>0.25</v>
      </c>
      <c r="M624" s="27">
        <v>579422</v>
      </c>
      <c r="N624" s="27">
        <v>436136</v>
      </c>
      <c r="O624" s="27">
        <v>462188</v>
      </c>
      <c r="P624" s="27">
        <v>436136</v>
      </c>
      <c r="Q624" s="29"/>
      <c r="R624" s="29"/>
      <c r="S624" s="29"/>
      <c r="T624" s="29"/>
      <c r="U624" s="29"/>
      <c r="V624" s="29"/>
      <c r="W624" s="29"/>
      <c r="X624" s="29"/>
      <c r="Y624" s="29"/>
      <c r="Z624" s="29"/>
      <c r="AA624" s="29"/>
      <c r="AB624" s="29"/>
      <c r="AC624" s="2">
        <f t="shared" si="243"/>
        <v>478470.5</v>
      </c>
      <c r="AD624" s="2">
        <f t="shared" si="244"/>
        <v>68412.340356108267</v>
      </c>
      <c r="AE624" s="2">
        <f t="shared" si="245"/>
        <v>4</v>
      </c>
      <c r="AF624" s="27">
        <v>2429114</v>
      </c>
      <c r="AG624" s="27">
        <v>2546348</v>
      </c>
      <c r="AH624" s="27">
        <v>2572400</v>
      </c>
      <c r="AI624" s="27">
        <v>2832920</v>
      </c>
      <c r="AJ624" s="2">
        <f t="shared" si="246"/>
        <v>2595195.5</v>
      </c>
      <c r="AK624" s="2">
        <f t="shared" si="247"/>
        <v>170295.54272792931</v>
      </c>
      <c r="AL624" s="2">
        <f t="shared" si="248"/>
        <v>4</v>
      </c>
      <c r="AM624" s="2">
        <f t="shared" si="249"/>
        <v>6.2541254556733809E+19</v>
      </c>
      <c r="AN624" s="2">
        <f t="shared" si="250"/>
        <v>1.7665915846354518E+19</v>
      </c>
      <c r="AO624" s="2">
        <f t="shared" si="251"/>
        <v>4</v>
      </c>
      <c r="AP624" s="2">
        <f t="shared" si="252"/>
        <v>25.147608719437777</v>
      </c>
      <c r="AQ624" s="2">
        <f t="shared" si="253"/>
        <v>0.74069708411268287</v>
      </c>
      <c r="AR624" s="3" t="str">
        <f t="shared" si="254"/>
        <v>Nontoxic</v>
      </c>
      <c r="AS624" s="2">
        <f t="shared" si="255"/>
        <v>542.39404519191885</v>
      </c>
      <c r="AT624" s="26" t="s">
        <v>884</v>
      </c>
      <c r="AU624" s="4" t="s">
        <v>666</v>
      </c>
      <c r="AV624" s="2">
        <f t="shared" si="256"/>
        <v>3</v>
      </c>
      <c r="AW624" s="2">
        <f t="shared" si="257"/>
        <v>3</v>
      </c>
      <c r="AX624" s="2">
        <f t="shared" si="258"/>
        <v>4680248313</v>
      </c>
      <c r="AY624" s="2">
        <f t="shared" si="259"/>
        <v>29000571872.999996</v>
      </c>
      <c r="AZ624" s="2">
        <f t="shared" si="260"/>
        <v>16840410092.999998</v>
      </c>
      <c r="BA624" s="2">
        <f t="shared" si="261"/>
        <v>1.1666666666666667</v>
      </c>
      <c r="BB624" s="2">
        <f t="shared" si="262"/>
        <v>1.8948754421001093</v>
      </c>
      <c r="BC624" s="2">
        <v>6.6349999999999998</v>
      </c>
      <c r="BD624" s="2" t="str">
        <f t="shared" si="263"/>
        <v>Same Var</v>
      </c>
      <c r="BE624" s="2">
        <f t="shared" si="264"/>
        <v>2.1750571919280881E-7</v>
      </c>
      <c r="BF624" s="2" t="str">
        <f t="shared" si="265"/>
        <v>NS</v>
      </c>
      <c r="BG624" s="2" t="str">
        <f t="shared" si="266"/>
        <v>NS</v>
      </c>
      <c r="BH624" s="2" t="str">
        <f t="shared" si="267"/>
        <v/>
      </c>
      <c r="BI624" s="2" t="str">
        <f t="shared" si="268"/>
        <v/>
      </c>
      <c r="BJ624" s="2" t="str">
        <f t="shared" si="269"/>
        <v/>
      </c>
    </row>
    <row r="625" spans="1:62" x14ac:dyDescent="0.2">
      <c r="A625" s="1" t="s">
        <v>926</v>
      </c>
      <c r="B625" s="27" t="s">
        <v>1165</v>
      </c>
      <c r="C625" s="28">
        <v>39252</v>
      </c>
      <c r="D625" s="7">
        <v>0.76388888888888884</v>
      </c>
      <c r="E625" s="1">
        <v>0.1</v>
      </c>
      <c r="F625" s="1" t="s">
        <v>57</v>
      </c>
      <c r="G625" s="1" t="s">
        <v>1153</v>
      </c>
      <c r="H625" s="27" t="s">
        <v>886</v>
      </c>
      <c r="I625" s="27" t="s">
        <v>887</v>
      </c>
      <c r="J625" s="27" t="s">
        <v>888</v>
      </c>
      <c r="K625" s="2">
        <v>0.75</v>
      </c>
      <c r="L625" s="2">
        <v>0.25</v>
      </c>
      <c r="M625" s="27">
        <v>579422</v>
      </c>
      <c r="N625" s="27">
        <v>436136</v>
      </c>
      <c r="O625" s="27">
        <v>462188</v>
      </c>
      <c r="P625" s="27">
        <v>436136</v>
      </c>
      <c r="Q625" s="29"/>
      <c r="R625" s="29"/>
      <c r="S625" s="29"/>
      <c r="T625" s="29"/>
      <c r="U625" s="29"/>
      <c r="V625" s="29"/>
      <c r="W625" s="29"/>
      <c r="X625" s="29"/>
      <c r="Y625" s="29"/>
      <c r="Z625" s="29"/>
      <c r="AA625" s="29"/>
      <c r="AB625" s="29"/>
      <c r="AC625" s="2">
        <f t="shared" si="243"/>
        <v>478470.5</v>
      </c>
      <c r="AD625" s="2">
        <f t="shared" si="244"/>
        <v>68412.340356108267</v>
      </c>
      <c r="AE625" s="2">
        <f t="shared" si="245"/>
        <v>4</v>
      </c>
      <c r="AF625" s="27">
        <v>1035332</v>
      </c>
      <c r="AG625" s="27">
        <v>1295852</v>
      </c>
      <c r="AH625" s="27">
        <v>1074410</v>
      </c>
      <c r="AI625" s="27">
        <v>1152566</v>
      </c>
      <c r="AJ625" s="2">
        <f t="shared" si="246"/>
        <v>1139540</v>
      </c>
      <c r="AK625" s="2">
        <f t="shared" si="247"/>
        <v>115042.51704478654</v>
      </c>
      <c r="AL625" s="2">
        <f t="shared" si="248"/>
        <v>4</v>
      </c>
      <c r="AM625" s="2">
        <f t="shared" si="249"/>
        <v>1.5735939392453687E+19</v>
      </c>
      <c r="AN625" s="2">
        <f t="shared" si="250"/>
        <v>3.79354609546289E+18</v>
      </c>
      <c r="AO625" s="2">
        <f t="shared" si="251"/>
        <v>4</v>
      </c>
      <c r="AP625" s="2">
        <f t="shared" si="252"/>
        <v>12.395208845269902</v>
      </c>
      <c r="AQ625" s="2">
        <f t="shared" si="253"/>
        <v>0.74069708411268287</v>
      </c>
      <c r="AR625" s="3" t="str">
        <f t="shared" si="254"/>
        <v>Nontoxic</v>
      </c>
      <c r="AS625" s="2">
        <f t="shared" si="255"/>
        <v>238.16306334455311</v>
      </c>
      <c r="AT625" s="26" t="s">
        <v>884</v>
      </c>
      <c r="AU625" s="4" t="s">
        <v>666</v>
      </c>
      <c r="AV625" s="2">
        <f t="shared" si="256"/>
        <v>3</v>
      </c>
      <c r="AW625" s="2">
        <f t="shared" si="257"/>
        <v>3</v>
      </c>
      <c r="AX625" s="2">
        <f t="shared" si="258"/>
        <v>4680248313</v>
      </c>
      <c r="AY625" s="2">
        <f t="shared" si="259"/>
        <v>13234780728.000002</v>
      </c>
      <c r="AZ625" s="2">
        <f t="shared" si="260"/>
        <v>8957514520.5000019</v>
      </c>
      <c r="BA625" s="2">
        <f t="shared" si="261"/>
        <v>1.1666666666666667</v>
      </c>
      <c r="BB625" s="2">
        <f t="shared" si="262"/>
        <v>0.66545009400277055</v>
      </c>
      <c r="BC625" s="2">
        <v>6.6349999999999998</v>
      </c>
      <c r="BD625" s="2" t="str">
        <f t="shared" si="263"/>
        <v>Same Var</v>
      </c>
      <c r="BE625" s="2">
        <f t="shared" si="264"/>
        <v>3.1058598187764181E-5</v>
      </c>
      <c r="BF625" s="2" t="str">
        <f t="shared" si="265"/>
        <v>NS</v>
      </c>
      <c r="BG625" s="2" t="str">
        <f t="shared" si="266"/>
        <v>NS</v>
      </c>
      <c r="BH625" s="2" t="str">
        <f t="shared" si="267"/>
        <v/>
      </c>
      <c r="BI625" s="2" t="str">
        <f t="shared" si="268"/>
        <v/>
      </c>
      <c r="BJ625" s="2" t="str">
        <f t="shared" si="269"/>
        <v/>
      </c>
    </row>
    <row r="626" spans="1:62" x14ac:dyDescent="0.2">
      <c r="A626" s="1" t="s">
        <v>926</v>
      </c>
      <c r="B626" s="27" t="s">
        <v>1188</v>
      </c>
      <c r="C626" s="28">
        <v>39252</v>
      </c>
      <c r="D626" s="7">
        <v>0.70138888888888884</v>
      </c>
      <c r="E626" s="1">
        <v>0.1</v>
      </c>
      <c r="F626" s="1" t="s">
        <v>57</v>
      </c>
      <c r="G626" s="1" t="s">
        <v>1153</v>
      </c>
      <c r="H626" s="27" t="s">
        <v>886</v>
      </c>
      <c r="I626" s="27" t="s">
        <v>887</v>
      </c>
      <c r="J626" s="27" t="s">
        <v>888</v>
      </c>
      <c r="K626" s="2">
        <v>0.75</v>
      </c>
      <c r="L626" s="2">
        <v>0.25</v>
      </c>
      <c r="M626" s="27">
        <v>579422</v>
      </c>
      <c r="N626" s="27">
        <v>436136</v>
      </c>
      <c r="O626" s="27">
        <v>462188</v>
      </c>
      <c r="P626" s="27">
        <v>436136</v>
      </c>
      <c r="Q626" s="29"/>
      <c r="R626" s="29"/>
      <c r="S626" s="29"/>
      <c r="T626" s="29"/>
      <c r="U626" s="29"/>
      <c r="V626" s="29"/>
      <c r="W626" s="29"/>
      <c r="X626" s="29"/>
      <c r="Y626" s="29"/>
      <c r="Z626" s="29"/>
      <c r="AA626" s="29"/>
      <c r="AB626" s="29"/>
      <c r="AC626" s="2">
        <f t="shared" si="243"/>
        <v>478470.5</v>
      </c>
      <c r="AD626" s="2">
        <f t="shared" si="244"/>
        <v>68412.340356108267</v>
      </c>
      <c r="AE626" s="2">
        <f t="shared" si="245"/>
        <v>4</v>
      </c>
      <c r="AF626" s="27">
        <v>527318</v>
      </c>
      <c r="AG626" s="27">
        <v>644552</v>
      </c>
      <c r="AH626" s="27">
        <v>566396</v>
      </c>
      <c r="AI626" s="27">
        <v>761786</v>
      </c>
      <c r="AJ626" s="2">
        <f t="shared" si="246"/>
        <v>625013</v>
      </c>
      <c r="AK626" s="2">
        <f t="shared" si="247"/>
        <v>103390.66973378207</v>
      </c>
      <c r="AL626" s="2">
        <f t="shared" si="248"/>
        <v>4</v>
      </c>
      <c r="AM626" s="2">
        <f t="shared" si="249"/>
        <v>1.1092680311795241E+19</v>
      </c>
      <c r="AN626" s="2">
        <f t="shared" si="250"/>
        <v>2.5249790369142426E+18</v>
      </c>
      <c r="AO626" s="2">
        <f t="shared" si="251"/>
        <v>4</v>
      </c>
      <c r="AP626" s="2">
        <f t="shared" si="252"/>
        <v>4.6119423254445326</v>
      </c>
      <c r="AQ626" s="2">
        <f t="shared" si="253"/>
        <v>0.74069708411268287</v>
      </c>
      <c r="AR626" s="3" t="str">
        <f t="shared" si="254"/>
        <v>Nontoxic</v>
      </c>
      <c r="AS626" s="2">
        <f t="shared" si="255"/>
        <v>130.62728005174822</v>
      </c>
      <c r="AT626" s="26" t="s">
        <v>884</v>
      </c>
      <c r="AU626" s="4" t="s">
        <v>666</v>
      </c>
      <c r="AV626" s="2">
        <f t="shared" si="256"/>
        <v>3</v>
      </c>
      <c r="AW626" s="2">
        <f t="shared" si="257"/>
        <v>3</v>
      </c>
      <c r="AX626" s="2">
        <f t="shared" si="258"/>
        <v>4680248313</v>
      </c>
      <c r="AY626" s="2">
        <f t="shared" si="259"/>
        <v>10689630587.999998</v>
      </c>
      <c r="AZ626" s="2">
        <f t="shared" si="260"/>
        <v>7684939450.499999</v>
      </c>
      <c r="BA626" s="2">
        <f t="shared" si="261"/>
        <v>1.1666666666666667</v>
      </c>
      <c r="BB626" s="2">
        <f t="shared" si="262"/>
        <v>0.42659912974096414</v>
      </c>
      <c r="BC626" s="2">
        <v>6.6349999999999998</v>
      </c>
      <c r="BD626" s="2" t="str">
        <f t="shared" si="263"/>
        <v>Same Var</v>
      </c>
      <c r="BE626" s="2">
        <f t="shared" si="264"/>
        <v>2.7986440733194458E-2</v>
      </c>
      <c r="BF626" s="2" t="str">
        <f t="shared" si="265"/>
        <v>NS</v>
      </c>
      <c r="BG626" s="2" t="str">
        <f t="shared" si="266"/>
        <v>NS</v>
      </c>
      <c r="BH626" s="2" t="str">
        <f t="shared" si="267"/>
        <v/>
      </c>
      <c r="BI626" s="2" t="str">
        <f t="shared" si="268"/>
        <v/>
      </c>
      <c r="BJ626" s="2" t="str">
        <f t="shared" si="269"/>
        <v/>
      </c>
    </row>
    <row r="627" spans="1:62" x14ac:dyDescent="0.2">
      <c r="A627" s="1" t="s">
        <v>926</v>
      </c>
      <c r="B627" s="27" t="s">
        <v>1197</v>
      </c>
      <c r="C627" s="28">
        <v>39252</v>
      </c>
      <c r="D627" s="7">
        <v>0.5625</v>
      </c>
      <c r="E627" s="1">
        <v>0.1</v>
      </c>
      <c r="F627" s="1" t="s">
        <v>57</v>
      </c>
      <c r="G627" s="1" t="s">
        <v>1153</v>
      </c>
      <c r="H627" s="27" t="s">
        <v>886</v>
      </c>
      <c r="I627" s="27" t="s">
        <v>887</v>
      </c>
      <c r="J627" s="27" t="s">
        <v>888</v>
      </c>
      <c r="K627" s="2">
        <v>0.75</v>
      </c>
      <c r="L627" s="2">
        <v>0.25</v>
      </c>
      <c r="M627" s="27">
        <v>579422</v>
      </c>
      <c r="N627" s="27">
        <v>436136</v>
      </c>
      <c r="O627" s="27">
        <v>462188</v>
      </c>
      <c r="P627" s="27">
        <v>436136</v>
      </c>
      <c r="Q627" s="29"/>
      <c r="R627" s="29"/>
      <c r="S627" s="29"/>
      <c r="T627" s="29"/>
      <c r="U627" s="29"/>
      <c r="V627" s="29"/>
      <c r="W627" s="29"/>
      <c r="X627" s="29"/>
      <c r="Y627" s="29"/>
      <c r="Z627" s="29"/>
      <c r="AA627" s="29"/>
      <c r="AB627" s="29"/>
      <c r="AC627" s="2">
        <f t="shared" si="243"/>
        <v>478470.5</v>
      </c>
      <c r="AD627" s="2">
        <f t="shared" si="244"/>
        <v>68412.340356108267</v>
      </c>
      <c r="AE627" s="2">
        <f t="shared" si="245"/>
        <v>4</v>
      </c>
      <c r="AF627" s="27">
        <v>3484220</v>
      </c>
      <c r="AG627" s="27">
        <v>3484220</v>
      </c>
      <c r="AH627" s="27">
        <v>3249752</v>
      </c>
      <c r="AI627" s="27">
        <v>3340934</v>
      </c>
      <c r="AJ627" s="2">
        <f t="shared" si="246"/>
        <v>3389781.5</v>
      </c>
      <c r="AK627" s="2">
        <f t="shared" si="247"/>
        <v>115226.73256237026</v>
      </c>
      <c r="AL627" s="2">
        <f t="shared" si="248"/>
        <v>4</v>
      </c>
      <c r="AM627" s="2">
        <f t="shared" si="249"/>
        <v>1.5820187202536598E+19</v>
      </c>
      <c r="AN627" s="2">
        <f t="shared" si="250"/>
        <v>3.8169755993515684E+18</v>
      </c>
      <c r="AO627" s="2">
        <f t="shared" si="251"/>
        <v>4</v>
      </c>
      <c r="AP627" s="2">
        <f t="shared" si="252"/>
        <v>48.058786969333205</v>
      </c>
      <c r="AQ627" s="2">
        <f t="shared" si="253"/>
        <v>0.74069708411268287</v>
      </c>
      <c r="AR627" s="3" t="str">
        <f t="shared" si="254"/>
        <v>Nontoxic</v>
      </c>
      <c r="AS627" s="2">
        <f t="shared" si="255"/>
        <v>708.46196369473148</v>
      </c>
      <c r="AT627" s="26" t="s">
        <v>884</v>
      </c>
      <c r="AU627" s="4" t="s">
        <v>666</v>
      </c>
      <c r="AV627" s="2">
        <f t="shared" si="256"/>
        <v>3</v>
      </c>
      <c r="AW627" s="2">
        <f t="shared" si="257"/>
        <v>3</v>
      </c>
      <c r="AX627" s="2">
        <f t="shared" si="258"/>
        <v>4680248313</v>
      </c>
      <c r="AY627" s="2">
        <f t="shared" si="259"/>
        <v>13277199897</v>
      </c>
      <c r="AZ627" s="2">
        <f t="shared" si="260"/>
        <v>8978724105</v>
      </c>
      <c r="BA627" s="2">
        <f t="shared" si="261"/>
        <v>1.1666666666666667</v>
      </c>
      <c r="BB627" s="2">
        <f t="shared" si="262"/>
        <v>0.6693843682287316</v>
      </c>
      <c r="BC627" s="2">
        <v>6.6349999999999998</v>
      </c>
      <c r="BD627" s="2" t="str">
        <f t="shared" si="263"/>
        <v>Same Var</v>
      </c>
      <c r="BE627" s="2">
        <f t="shared" si="264"/>
        <v>4.9736890647244747E-9</v>
      </c>
      <c r="BF627" s="2" t="str">
        <f t="shared" si="265"/>
        <v>NS</v>
      </c>
      <c r="BG627" s="2" t="str">
        <f t="shared" si="266"/>
        <v>NS</v>
      </c>
      <c r="BH627" s="2" t="str">
        <f t="shared" si="267"/>
        <v/>
      </c>
      <c r="BI627" s="2" t="str">
        <f t="shared" si="268"/>
        <v/>
      </c>
      <c r="BJ627" s="2" t="str">
        <f t="shared" si="269"/>
        <v/>
      </c>
    </row>
    <row r="628" spans="1:62" x14ac:dyDescent="0.2">
      <c r="A628" s="1" t="s">
        <v>926</v>
      </c>
      <c r="B628" s="27" t="s">
        <v>1228</v>
      </c>
      <c r="C628" s="28">
        <v>39252</v>
      </c>
      <c r="D628" s="7">
        <v>0.74305555555555558</v>
      </c>
      <c r="E628" s="1">
        <v>0.1</v>
      </c>
      <c r="F628" s="1" t="s">
        <v>57</v>
      </c>
      <c r="G628" s="1" t="s">
        <v>1153</v>
      </c>
      <c r="H628" s="27" t="s">
        <v>886</v>
      </c>
      <c r="I628" s="27" t="s">
        <v>887</v>
      </c>
      <c r="J628" s="27" t="s">
        <v>888</v>
      </c>
      <c r="K628" s="2">
        <v>0.75</v>
      </c>
      <c r="L628" s="2">
        <v>0.25</v>
      </c>
      <c r="M628" s="27">
        <v>579422</v>
      </c>
      <c r="N628" s="27">
        <v>436136</v>
      </c>
      <c r="O628" s="27">
        <v>462188</v>
      </c>
      <c r="P628" s="27">
        <v>436136</v>
      </c>
      <c r="Q628" s="29"/>
      <c r="R628" s="29"/>
      <c r="S628" s="29"/>
      <c r="T628" s="29"/>
      <c r="U628" s="29"/>
      <c r="V628" s="29"/>
      <c r="W628" s="29"/>
      <c r="X628" s="29"/>
      <c r="Y628" s="29"/>
      <c r="Z628" s="29"/>
      <c r="AA628" s="29"/>
      <c r="AB628" s="29"/>
      <c r="AC628" s="2">
        <f t="shared" si="243"/>
        <v>478470.5</v>
      </c>
      <c r="AD628" s="2">
        <f t="shared" si="244"/>
        <v>68412.340356108267</v>
      </c>
      <c r="AE628" s="2">
        <f t="shared" si="245"/>
        <v>4</v>
      </c>
      <c r="AF628" s="27">
        <v>996254</v>
      </c>
      <c r="AG628" s="27">
        <v>892046</v>
      </c>
      <c r="AH628" s="27">
        <v>970202</v>
      </c>
      <c r="AI628" s="27">
        <v>1035332</v>
      </c>
      <c r="AJ628" s="2">
        <f t="shared" si="246"/>
        <v>973458.5</v>
      </c>
      <c r="AK628" s="2">
        <f t="shared" si="247"/>
        <v>60516.016532815505</v>
      </c>
      <c r="AL628" s="2">
        <f t="shared" si="248"/>
        <v>4</v>
      </c>
      <c r="AM628" s="2">
        <f t="shared" si="249"/>
        <v>2.4765536691789942E+18</v>
      </c>
      <c r="AN628" s="2">
        <f t="shared" si="250"/>
        <v>4.2380030195181581E+17</v>
      </c>
      <c r="AO628" s="2">
        <f t="shared" si="251"/>
        <v>6</v>
      </c>
      <c r="AP628" s="2">
        <f t="shared" si="252"/>
        <v>15.492966959585532</v>
      </c>
      <c r="AQ628" s="2">
        <f t="shared" si="253"/>
        <v>0.71755819649141217</v>
      </c>
      <c r="AR628" s="3" t="str">
        <f t="shared" si="254"/>
        <v>Nontoxic</v>
      </c>
      <c r="AS628" s="2">
        <f t="shared" si="255"/>
        <v>203.45214595257178</v>
      </c>
      <c r="AT628" s="26" t="s">
        <v>884</v>
      </c>
      <c r="AU628" s="4" t="s">
        <v>666</v>
      </c>
      <c r="AV628" s="2">
        <f t="shared" si="256"/>
        <v>3</v>
      </c>
      <c r="AW628" s="2">
        <f t="shared" si="257"/>
        <v>3</v>
      </c>
      <c r="AX628" s="2">
        <f t="shared" si="258"/>
        <v>4680248313</v>
      </c>
      <c r="AY628" s="2">
        <f t="shared" si="259"/>
        <v>3662188256.9999995</v>
      </c>
      <c r="AZ628" s="2">
        <f t="shared" si="260"/>
        <v>4171218285</v>
      </c>
      <c r="BA628" s="2">
        <f t="shared" si="261"/>
        <v>1.1666666666666667</v>
      </c>
      <c r="BB628" s="2">
        <f t="shared" si="262"/>
        <v>3.8582422979240097E-2</v>
      </c>
      <c r="BC628" s="2">
        <v>6.6349999999999998</v>
      </c>
      <c r="BD628" s="2" t="str">
        <f t="shared" si="263"/>
        <v>Same Var</v>
      </c>
      <c r="BE628" s="2">
        <f t="shared" si="264"/>
        <v>1.8263426642045593E-5</v>
      </c>
      <c r="BF628" s="2" t="str">
        <f t="shared" si="265"/>
        <v>NS</v>
      </c>
      <c r="BG628" s="2" t="str">
        <f t="shared" si="266"/>
        <v>NS</v>
      </c>
      <c r="BH628" s="2" t="str">
        <f t="shared" si="267"/>
        <v/>
      </c>
      <c r="BI628" s="2" t="str">
        <f t="shared" si="268"/>
        <v/>
      </c>
      <c r="BJ628" s="2" t="str">
        <f t="shared" si="269"/>
        <v/>
      </c>
    </row>
    <row r="629" spans="1:62" x14ac:dyDescent="0.2">
      <c r="A629" s="1" t="s">
        <v>926</v>
      </c>
      <c r="B629" s="27" t="s">
        <v>1133</v>
      </c>
      <c r="C629" s="28">
        <v>38939</v>
      </c>
      <c r="D629" s="7">
        <v>0.5</v>
      </c>
      <c r="E629" s="1">
        <v>0.1</v>
      </c>
      <c r="F629" s="1" t="s">
        <v>57</v>
      </c>
      <c r="G629" s="1" t="s">
        <v>1146</v>
      </c>
      <c r="H629" s="27" t="s">
        <v>886</v>
      </c>
      <c r="I629" s="27" t="s">
        <v>887</v>
      </c>
      <c r="J629" s="27" t="s">
        <v>888</v>
      </c>
      <c r="K629" s="2">
        <v>0.75</v>
      </c>
      <c r="L629" s="2">
        <v>0.25</v>
      </c>
      <c r="M629" s="27">
        <v>448000</v>
      </c>
      <c r="N629" s="27">
        <v>338000</v>
      </c>
      <c r="O629" s="27">
        <v>504000</v>
      </c>
      <c r="P629" s="27">
        <v>416000</v>
      </c>
      <c r="Q629" s="29"/>
      <c r="R629" s="29"/>
      <c r="S629" s="29"/>
      <c r="T629" s="29"/>
      <c r="U629" s="29"/>
      <c r="V629" s="29"/>
      <c r="W629" s="29"/>
      <c r="X629" s="29"/>
      <c r="Y629" s="29"/>
      <c r="Z629" s="29"/>
      <c r="AA629" s="29"/>
      <c r="AB629" s="29"/>
      <c r="AC629" s="2">
        <f t="shared" si="243"/>
        <v>426500</v>
      </c>
      <c r="AD629" s="2">
        <f t="shared" si="244"/>
        <v>69308.489138536752</v>
      </c>
      <c r="AE629" s="2">
        <f t="shared" si="245"/>
        <v>4</v>
      </c>
      <c r="AF629" s="27">
        <v>1726800</v>
      </c>
      <c r="AG629" s="27">
        <v>1905000</v>
      </c>
      <c r="AH629" s="27">
        <v>1872000</v>
      </c>
      <c r="AI629" s="27">
        <v>2349600</v>
      </c>
      <c r="AJ629" s="2">
        <f t="shared" si="246"/>
        <v>1963350</v>
      </c>
      <c r="AK629" s="2">
        <f t="shared" si="247"/>
        <v>268883.19025182666</v>
      </c>
      <c r="AL629" s="2">
        <f t="shared" si="248"/>
        <v>4</v>
      </c>
      <c r="AM629" s="2">
        <f t="shared" si="249"/>
        <v>3.5156467969087865E+20</v>
      </c>
      <c r="AN629" s="2">
        <f t="shared" si="250"/>
        <v>1.0904846931464185E+20</v>
      </c>
      <c r="AO629" s="2">
        <f t="shared" si="251"/>
        <v>3</v>
      </c>
      <c r="AP629" s="2">
        <f t="shared" si="252"/>
        <v>12.002225799175132</v>
      </c>
      <c r="AQ629" s="2">
        <f t="shared" si="253"/>
        <v>0.76489232840434507</v>
      </c>
      <c r="AR629" s="3" t="str">
        <f t="shared" si="254"/>
        <v>Nontoxic</v>
      </c>
      <c r="AS629" s="2">
        <f t="shared" si="255"/>
        <v>460.33997655334116</v>
      </c>
      <c r="AT629" s="26" t="s">
        <v>884</v>
      </c>
      <c r="AU629" s="4" t="s">
        <v>666</v>
      </c>
      <c r="AV629" s="2">
        <f t="shared" si="256"/>
        <v>3</v>
      </c>
      <c r="AW629" s="2">
        <f t="shared" si="257"/>
        <v>3</v>
      </c>
      <c r="AX629" s="2">
        <f t="shared" si="258"/>
        <v>4803666666.666667</v>
      </c>
      <c r="AY629" s="2">
        <f t="shared" si="259"/>
        <v>72298170000.000015</v>
      </c>
      <c r="AZ629" s="2">
        <f t="shared" si="260"/>
        <v>38550918333.333344</v>
      </c>
      <c r="BA629" s="2">
        <f t="shared" si="261"/>
        <v>1.1666666666666667</v>
      </c>
      <c r="BB629" s="2">
        <f t="shared" si="262"/>
        <v>3.7382953123921618</v>
      </c>
      <c r="BC629" s="2">
        <v>6.6349999999999998</v>
      </c>
      <c r="BD629" s="2" t="str">
        <f t="shared" si="263"/>
        <v>Same Var</v>
      </c>
      <c r="BE629" s="2">
        <f t="shared" si="264"/>
        <v>1.617960377434315E-5</v>
      </c>
      <c r="BF629" s="2" t="str">
        <f t="shared" si="265"/>
        <v>NS</v>
      </c>
      <c r="BG629" s="2" t="str">
        <f t="shared" si="266"/>
        <v>NS</v>
      </c>
      <c r="BH629" s="2" t="str">
        <f t="shared" si="267"/>
        <v/>
      </c>
      <c r="BI629" s="2" t="str">
        <f t="shared" si="268"/>
        <v/>
      </c>
      <c r="BJ629" s="2" t="str">
        <f t="shared" si="269"/>
        <v/>
      </c>
    </row>
    <row r="630" spans="1:62" x14ac:dyDescent="0.2">
      <c r="A630" s="1" t="s">
        <v>926</v>
      </c>
      <c r="B630" s="27" t="s">
        <v>1189</v>
      </c>
      <c r="C630" s="28">
        <v>38939</v>
      </c>
      <c r="D630" s="7">
        <v>0.35416666666666669</v>
      </c>
      <c r="E630" s="1">
        <v>0.1</v>
      </c>
      <c r="F630" s="1" t="s">
        <v>57</v>
      </c>
      <c r="G630" s="1" t="s">
        <v>1146</v>
      </c>
      <c r="H630" s="27" t="s">
        <v>886</v>
      </c>
      <c r="I630" s="27" t="s">
        <v>887</v>
      </c>
      <c r="J630" s="27" t="s">
        <v>888</v>
      </c>
      <c r="K630" s="2">
        <v>0.75</v>
      </c>
      <c r="L630" s="2">
        <v>0.25</v>
      </c>
      <c r="M630" s="27">
        <v>448000</v>
      </c>
      <c r="N630" s="27">
        <v>338000</v>
      </c>
      <c r="O630" s="27">
        <v>504000</v>
      </c>
      <c r="P630" s="27">
        <v>416000</v>
      </c>
      <c r="Q630" s="29"/>
      <c r="R630" s="29"/>
      <c r="S630" s="29"/>
      <c r="T630" s="29"/>
      <c r="U630" s="29"/>
      <c r="V630" s="29"/>
      <c r="W630" s="29"/>
      <c r="X630" s="29"/>
      <c r="Y630" s="29"/>
      <c r="Z630" s="29"/>
      <c r="AA630" s="29"/>
      <c r="AB630" s="29"/>
      <c r="AC630" s="2">
        <f t="shared" si="243"/>
        <v>426500</v>
      </c>
      <c r="AD630" s="2">
        <f t="shared" si="244"/>
        <v>69308.489138536752</v>
      </c>
      <c r="AE630" s="2">
        <f t="shared" si="245"/>
        <v>4</v>
      </c>
      <c r="AF630" s="27">
        <v>2138000</v>
      </c>
      <c r="AG630" s="27">
        <v>2027000</v>
      </c>
      <c r="AH630" s="27">
        <v>2135000</v>
      </c>
      <c r="AI630" s="27">
        <v>2123000</v>
      </c>
      <c r="AJ630" s="2">
        <f t="shared" si="246"/>
        <v>2105750</v>
      </c>
      <c r="AK630" s="2">
        <f t="shared" si="247"/>
        <v>52898.487691048409</v>
      </c>
      <c r="AL630" s="2">
        <f t="shared" si="248"/>
        <v>4</v>
      </c>
      <c r="AM630" s="2">
        <f t="shared" si="249"/>
        <v>1.8908398498535155E+18</v>
      </c>
      <c r="AN630" s="2">
        <f t="shared" si="250"/>
        <v>3.1523635034179686E+17</v>
      </c>
      <c r="AO630" s="2">
        <f t="shared" si="251"/>
        <v>6</v>
      </c>
      <c r="AP630" s="2">
        <f t="shared" si="252"/>
        <v>48.160099009864624</v>
      </c>
      <c r="AQ630" s="2">
        <f t="shared" si="253"/>
        <v>0.71755819649141217</v>
      </c>
      <c r="AR630" s="3" t="str">
        <f t="shared" si="254"/>
        <v>Nontoxic</v>
      </c>
      <c r="AS630" s="2">
        <f t="shared" si="255"/>
        <v>493.72801875732711</v>
      </c>
      <c r="AT630" s="26" t="s">
        <v>884</v>
      </c>
      <c r="AU630" s="4" t="s">
        <v>666</v>
      </c>
      <c r="AV630" s="2">
        <f t="shared" si="256"/>
        <v>3</v>
      </c>
      <c r="AW630" s="2">
        <f t="shared" si="257"/>
        <v>3</v>
      </c>
      <c r="AX630" s="2">
        <f t="shared" si="258"/>
        <v>4803666666.666667</v>
      </c>
      <c r="AY630" s="2">
        <f t="shared" si="259"/>
        <v>2798250000</v>
      </c>
      <c r="AZ630" s="2">
        <f t="shared" si="260"/>
        <v>3800958333.3333335</v>
      </c>
      <c r="BA630" s="2">
        <f t="shared" si="261"/>
        <v>1.1666666666666667</v>
      </c>
      <c r="BB630" s="2">
        <f t="shared" si="262"/>
        <v>0.18548413422075782</v>
      </c>
      <c r="BC630" s="2">
        <v>6.6349999999999998</v>
      </c>
      <c r="BD630" s="2" t="str">
        <f t="shared" si="263"/>
        <v>Same Var</v>
      </c>
      <c r="BE630" s="2">
        <f t="shared" si="264"/>
        <v>1.0222805011510321E-8</v>
      </c>
      <c r="BF630" s="2" t="str">
        <f t="shared" si="265"/>
        <v>NS</v>
      </c>
      <c r="BG630" s="2" t="str">
        <f t="shared" si="266"/>
        <v>NS</v>
      </c>
      <c r="BH630" s="2" t="str">
        <f t="shared" si="267"/>
        <v/>
      </c>
      <c r="BI630" s="2" t="str">
        <f t="shared" si="268"/>
        <v/>
      </c>
      <c r="BJ630" s="2" t="str">
        <f t="shared" si="269"/>
        <v/>
      </c>
    </row>
    <row r="631" spans="1:62" x14ac:dyDescent="0.2">
      <c r="A631" s="1" t="s">
        <v>926</v>
      </c>
      <c r="B631" s="27" t="s">
        <v>1197</v>
      </c>
      <c r="C631" s="28">
        <v>38939</v>
      </c>
      <c r="D631" s="7">
        <v>0.44444444444444442</v>
      </c>
      <c r="E631" s="1">
        <v>0.1</v>
      </c>
      <c r="F631" s="1" t="s">
        <v>57</v>
      </c>
      <c r="G631" s="1" t="s">
        <v>1146</v>
      </c>
      <c r="H631" s="27" t="s">
        <v>886</v>
      </c>
      <c r="I631" s="27" t="s">
        <v>887</v>
      </c>
      <c r="J631" s="27" t="s">
        <v>888</v>
      </c>
      <c r="K631" s="2">
        <v>0.75</v>
      </c>
      <c r="L631" s="2">
        <v>0.25</v>
      </c>
      <c r="M631" s="27">
        <v>448000</v>
      </c>
      <c r="N631" s="27">
        <v>338000</v>
      </c>
      <c r="O631" s="27">
        <v>504000</v>
      </c>
      <c r="P631" s="27">
        <v>416000</v>
      </c>
      <c r="Q631" s="29"/>
      <c r="R631" s="29"/>
      <c r="S631" s="29"/>
      <c r="T631" s="29"/>
      <c r="U631" s="29"/>
      <c r="V631" s="29"/>
      <c r="W631" s="29"/>
      <c r="X631" s="29"/>
      <c r="Y631" s="29"/>
      <c r="Z631" s="29"/>
      <c r="AA631" s="29"/>
      <c r="AB631" s="29"/>
      <c r="AC631" s="2">
        <f t="shared" si="243"/>
        <v>426500</v>
      </c>
      <c r="AD631" s="2">
        <f t="shared" si="244"/>
        <v>69308.489138536752</v>
      </c>
      <c r="AE631" s="2">
        <f t="shared" si="245"/>
        <v>4</v>
      </c>
      <c r="AF631" s="27">
        <v>2466000</v>
      </c>
      <c r="AG631" s="27">
        <v>2746000</v>
      </c>
      <c r="AH631" s="27">
        <v>2686000</v>
      </c>
      <c r="AI631" s="27">
        <v>2873000</v>
      </c>
      <c r="AJ631" s="2">
        <f t="shared" si="246"/>
        <v>2692750</v>
      </c>
      <c r="AK631" s="2">
        <f t="shared" si="247"/>
        <v>170085.02775572773</v>
      </c>
      <c r="AL631" s="2">
        <f t="shared" si="248"/>
        <v>4</v>
      </c>
      <c r="AM631" s="2">
        <f t="shared" si="249"/>
        <v>6.2532427690131317E+19</v>
      </c>
      <c r="AN631" s="2">
        <f t="shared" si="250"/>
        <v>1.7587153359601062E+19</v>
      </c>
      <c r="AO631" s="2">
        <f t="shared" si="251"/>
        <v>4</v>
      </c>
      <c r="AP631" s="2">
        <f t="shared" si="252"/>
        <v>26.683852930588866</v>
      </c>
      <c r="AQ631" s="2">
        <f t="shared" si="253"/>
        <v>0.74069708411268287</v>
      </c>
      <c r="AR631" s="3" t="str">
        <f t="shared" si="254"/>
        <v>Nontoxic</v>
      </c>
      <c r="AS631" s="2">
        <f t="shared" si="255"/>
        <v>631.35990621336452</v>
      </c>
      <c r="AT631" s="26" t="s">
        <v>884</v>
      </c>
      <c r="AU631" s="4" t="s">
        <v>666</v>
      </c>
      <c r="AV631" s="2">
        <f t="shared" si="256"/>
        <v>3</v>
      </c>
      <c r="AW631" s="2">
        <f t="shared" si="257"/>
        <v>3</v>
      </c>
      <c r="AX631" s="2">
        <f t="shared" si="258"/>
        <v>4803666666.666667</v>
      </c>
      <c r="AY631" s="2">
        <f t="shared" si="259"/>
        <v>28928916666.666672</v>
      </c>
      <c r="AZ631" s="2">
        <f t="shared" si="260"/>
        <v>16866291666.66667</v>
      </c>
      <c r="BA631" s="2">
        <f t="shared" si="261"/>
        <v>1.1666666666666667</v>
      </c>
      <c r="BB631" s="2">
        <f t="shared" si="262"/>
        <v>1.8422046555134799</v>
      </c>
      <c r="BC631" s="2">
        <v>6.6349999999999998</v>
      </c>
      <c r="BD631" s="2" t="str">
        <f t="shared" si="263"/>
        <v>Same Var</v>
      </c>
      <c r="BE631" s="2">
        <f t="shared" si="264"/>
        <v>1.456189091564407E-7</v>
      </c>
      <c r="BF631" s="2" t="str">
        <f t="shared" si="265"/>
        <v>NS</v>
      </c>
      <c r="BG631" s="2" t="str">
        <f t="shared" si="266"/>
        <v>NS</v>
      </c>
      <c r="BH631" s="2" t="str">
        <f t="shared" si="267"/>
        <v/>
      </c>
      <c r="BI631" s="2" t="str">
        <f t="shared" si="268"/>
        <v/>
      </c>
      <c r="BJ631" s="2" t="str">
        <f t="shared" si="269"/>
        <v/>
      </c>
    </row>
    <row r="632" spans="1:62" x14ac:dyDescent="0.2">
      <c r="A632" s="1" t="s">
        <v>926</v>
      </c>
      <c r="B632" s="27" t="s">
        <v>1133</v>
      </c>
      <c r="C632" s="28">
        <v>39189</v>
      </c>
      <c r="D632" s="7">
        <v>0.38194444444444442</v>
      </c>
      <c r="E632" s="1">
        <v>0.1</v>
      </c>
      <c r="F632" s="1" t="s">
        <v>57</v>
      </c>
      <c r="G632" s="1" t="s">
        <v>1151</v>
      </c>
      <c r="H632" s="27" t="s">
        <v>886</v>
      </c>
      <c r="I632" s="27" t="s">
        <v>887</v>
      </c>
      <c r="J632" s="27" t="s">
        <v>888</v>
      </c>
      <c r="K632" s="2">
        <v>0.75</v>
      </c>
      <c r="L632" s="2">
        <v>0.25</v>
      </c>
      <c r="M632" s="27">
        <v>449162</v>
      </c>
      <c r="N632" s="27">
        <v>357980</v>
      </c>
      <c r="O632" s="27">
        <v>527318</v>
      </c>
      <c r="P632" s="27">
        <v>436136</v>
      </c>
      <c r="Q632" s="29"/>
      <c r="R632" s="29"/>
      <c r="S632" s="29"/>
      <c r="T632" s="29"/>
      <c r="U632" s="29"/>
      <c r="V632" s="29"/>
      <c r="W632" s="29"/>
      <c r="X632" s="29"/>
      <c r="Y632" s="29"/>
      <c r="Z632" s="29"/>
      <c r="AA632" s="29"/>
      <c r="AB632" s="29"/>
      <c r="AC632" s="2">
        <f t="shared" si="243"/>
        <v>442649</v>
      </c>
      <c r="AD632" s="2">
        <f t="shared" si="244"/>
        <v>69336.179733238838</v>
      </c>
      <c r="AE632" s="2">
        <f t="shared" si="245"/>
        <v>4</v>
      </c>
      <c r="AF632" s="27">
        <v>1921100</v>
      </c>
      <c r="AG632" s="27">
        <v>2337932</v>
      </c>
      <c r="AH632" s="27">
        <v>2051360</v>
      </c>
      <c r="AI632" s="27">
        <v>2194646</v>
      </c>
      <c r="AJ632" s="2">
        <f t="shared" si="246"/>
        <v>2126259.5</v>
      </c>
      <c r="AK632" s="2">
        <f t="shared" si="247"/>
        <v>179983.62534686315</v>
      </c>
      <c r="AL632" s="2">
        <f t="shared" si="248"/>
        <v>4</v>
      </c>
      <c r="AM632" s="2">
        <f t="shared" si="249"/>
        <v>7.6993286715836547E+19</v>
      </c>
      <c r="AN632" s="2">
        <f t="shared" si="250"/>
        <v>2.2014393353469293E+19</v>
      </c>
      <c r="AO632" s="2">
        <f t="shared" si="251"/>
        <v>3</v>
      </c>
      <c r="AP632" s="2">
        <f t="shared" si="252"/>
        <v>19.154695243358873</v>
      </c>
      <c r="AQ632" s="2">
        <f t="shared" si="253"/>
        <v>0.76489232840434507</v>
      </c>
      <c r="AR632" s="3" t="str">
        <f t="shared" si="254"/>
        <v>Nontoxic</v>
      </c>
      <c r="AS632" s="2">
        <f t="shared" si="255"/>
        <v>480.34887687535723</v>
      </c>
      <c r="AT632" s="26" t="s">
        <v>884</v>
      </c>
      <c r="AU632" s="4" t="s">
        <v>666</v>
      </c>
      <c r="AV632" s="2">
        <f t="shared" si="256"/>
        <v>3</v>
      </c>
      <c r="AW632" s="2">
        <f t="shared" si="257"/>
        <v>3</v>
      </c>
      <c r="AX632" s="2">
        <f t="shared" si="258"/>
        <v>4807505820</v>
      </c>
      <c r="AY632" s="2">
        <f t="shared" si="259"/>
        <v>32394105393</v>
      </c>
      <c r="AZ632" s="2">
        <f t="shared" si="260"/>
        <v>18600805606.5</v>
      </c>
      <c r="BA632" s="2">
        <f t="shared" si="261"/>
        <v>1.1666666666666667</v>
      </c>
      <c r="BB632" s="2">
        <f t="shared" si="262"/>
        <v>2.0526554594493973</v>
      </c>
      <c r="BC632" s="2">
        <v>6.6349999999999998</v>
      </c>
      <c r="BD632" s="2" t="str">
        <f t="shared" si="263"/>
        <v>Same Var</v>
      </c>
      <c r="BE632" s="2">
        <f t="shared" si="264"/>
        <v>1.1326580165616755E-6</v>
      </c>
      <c r="BF632" s="2" t="str">
        <f t="shared" si="265"/>
        <v>NS</v>
      </c>
      <c r="BG632" s="2" t="str">
        <f t="shared" si="266"/>
        <v>NS</v>
      </c>
      <c r="BH632" s="2" t="str">
        <f t="shared" si="267"/>
        <v/>
      </c>
      <c r="BI632" s="2" t="str">
        <f t="shared" si="268"/>
        <v/>
      </c>
      <c r="BJ632" s="2" t="str">
        <f t="shared" si="269"/>
        <v/>
      </c>
    </row>
    <row r="633" spans="1:62" x14ac:dyDescent="0.2">
      <c r="A633" s="1" t="s">
        <v>926</v>
      </c>
      <c r="B633" s="27" t="s">
        <v>1165</v>
      </c>
      <c r="C633" s="28">
        <v>39189</v>
      </c>
      <c r="D633" s="7">
        <v>0.52777777777777779</v>
      </c>
      <c r="E633" s="1">
        <v>-88</v>
      </c>
      <c r="F633" s="1" t="s">
        <v>535</v>
      </c>
      <c r="G633" s="1" t="s">
        <v>1151</v>
      </c>
      <c r="H633" s="27" t="s">
        <v>886</v>
      </c>
      <c r="I633" s="27" t="s">
        <v>887</v>
      </c>
      <c r="J633" s="27" t="s">
        <v>888</v>
      </c>
      <c r="K633" s="2">
        <v>0.75</v>
      </c>
      <c r="L633" s="2">
        <v>0.25</v>
      </c>
      <c r="M633" s="27">
        <v>449162</v>
      </c>
      <c r="N633" s="27">
        <v>357980</v>
      </c>
      <c r="O633" s="27">
        <v>527318</v>
      </c>
      <c r="P633" s="27">
        <v>436136</v>
      </c>
      <c r="Q633" s="29"/>
      <c r="R633" s="29"/>
      <c r="S633" s="29"/>
      <c r="T633" s="29"/>
      <c r="U633" s="29"/>
      <c r="V633" s="29"/>
      <c r="W633" s="29"/>
      <c r="X633" s="29"/>
      <c r="Y633" s="29"/>
      <c r="Z633" s="29"/>
      <c r="AA633" s="29"/>
      <c r="AB633" s="29"/>
      <c r="AC633" s="2">
        <f t="shared" si="243"/>
        <v>442649</v>
      </c>
      <c r="AD633" s="2">
        <f t="shared" si="244"/>
        <v>69336.179733238838</v>
      </c>
      <c r="AE633" s="2">
        <f t="shared" si="245"/>
        <v>4</v>
      </c>
      <c r="AF633" s="27">
        <v>1113488</v>
      </c>
      <c r="AG633" s="27">
        <v>1165592</v>
      </c>
      <c r="AH633" s="27">
        <v>944150</v>
      </c>
      <c r="AI633" s="27">
        <v>1230722</v>
      </c>
      <c r="AJ633" s="2">
        <f t="shared" si="246"/>
        <v>1113488</v>
      </c>
      <c r="AK633" s="2">
        <f t="shared" si="247"/>
        <v>122656.69680861293</v>
      </c>
      <c r="AL633" s="2">
        <f t="shared" si="248"/>
        <v>4</v>
      </c>
      <c r="AM633" s="2">
        <f t="shared" si="249"/>
        <v>1.9688937514827235E+19</v>
      </c>
      <c r="AN633" s="2">
        <f t="shared" si="250"/>
        <v>4.867807706255361E+18</v>
      </c>
      <c r="AO633" s="2">
        <f t="shared" si="251"/>
        <v>4</v>
      </c>
      <c r="AP633" s="2">
        <f t="shared" si="252"/>
        <v>11.732055446801214</v>
      </c>
      <c r="AQ633" s="2">
        <f t="shared" si="253"/>
        <v>0.74069708411268287</v>
      </c>
      <c r="AR633" s="3" t="str">
        <f t="shared" si="254"/>
        <v>Nontoxic</v>
      </c>
      <c r="AS633" s="2">
        <f t="shared" si="255"/>
        <v>251.55100316503595</v>
      </c>
      <c r="AT633" s="26" t="s">
        <v>884</v>
      </c>
      <c r="AU633" s="4" t="s">
        <v>666</v>
      </c>
      <c r="AV633" s="2">
        <f t="shared" si="256"/>
        <v>3</v>
      </c>
      <c r="AW633" s="2">
        <f t="shared" si="257"/>
        <v>3</v>
      </c>
      <c r="AX633" s="2">
        <f t="shared" si="258"/>
        <v>4807505820</v>
      </c>
      <c r="AY633" s="2">
        <f t="shared" si="259"/>
        <v>15044665271.999998</v>
      </c>
      <c r="AZ633" s="2">
        <f t="shared" si="260"/>
        <v>9926085545.9999981</v>
      </c>
      <c r="BA633" s="2">
        <f t="shared" si="261"/>
        <v>1.1666666666666667</v>
      </c>
      <c r="BB633" s="2">
        <f t="shared" si="262"/>
        <v>0.79490705281670304</v>
      </c>
      <c r="BC633" s="2">
        <v>6.6349999999999998</v>
      </c>
      <c r="BD633" s="2" t="str">
        <f t="shared" si="263"/>
        <v>Same Var</v>
      </c>
      <c r="BE633" s="2">
        <f t="shared" si="264"/>
        <v>3.8256435337988519E-5</v>
      </c>
      <c r="BF633" s="2" t="str">
        <f t="shared" si="265"/>
        <v>NS</v>
      </c>
      <c r="BG633" s="2" t="str">
        <f t="shared" si="266"/>
        <v>NS</v>
      </c>
      <c r="BH633" s="2" t="str">
        <f t="shared" si="267"/>
        <v/>
      </c>
      <c r="BI633" s="2" t="str">
        <f t="shared" si="268"/>
        <v/>
      </c>
      <c r="BJ633" s="2" t="str">
        <f t="shared" si="269"/>
        <v/>
      </c>
    </row>
    <row r="634" spans="1:62" x14ac:dyDescent="0.2">
      <c r="A634" s="1" t="s">
        <v>926</v>
      </c>
      <c r="B634" s="27" t="s">
        <v>1189</v>
      </c>
      <c r="C634" s="28">
        <v>39189</v>
      </c>
      <c r="D634" s="7">
        <v>0.52083333333333337</v>
      </c>
      <c r="E634" s="1">
        <v>0.1</v>
      </c>
      <c r="F634" s="1" t="s">
        <v>57</v>
      </c>
      <c r="G634" s="1" t="s">
        <v>1151</v>
      </c>
      <c r="H634" s="27" t="s">
        <v>886</v>
      </c>
      <c r="I634" s="27" t="s">
        <v>887</v>
      </c>
      <c r="J634" s="27" t="s">
        <v>888</v>
      </c>
      <c r="K634" s="2">
        <v>0.75</v>
      </c>
      <c r="L634" s="2">
        <v>0.25</v>
      </c>
      <c r="M634" s="27">
        <v>449162</v>
      </c>
      <c r="N634" s="27">
        <v>357980</v>
      </c>
      <c r="O634" s="27">
        <v>527318</v>
      </c>
      <c r="P634" s="27">
        <v>436136</v>
      </c>
      <c r="Q634" s="29"/>
      <c r="R634" s="29"/>
      <c r="S634" s="29"/>
      <c r="T634" s="29"/>
      <c r="U634" s="29"/>
      <c r="V634" s="29"/>
      <c r="W634" s="29"/>
      <c r="X634" s="29"/>
      <c r="Y634" s="29"/>
      <c r="Z634" s="29"/>
      <c r="AA634" s="29"/>
      <c r="AB634" s="29"/>
      <c r="AC634" s="2">
        <f t="shared" si="243"/>
        <v>442649</v>
      </c>
      <c r="AD634" s="2">
        <f t="shared" si="244"/>
        <v>69336.179733238838</v>
      </c>
      <c r="AE634" s="2">
        <f t="shared" si="245"/>
        <v>4</v>
      </c>
      <c r="AF634" s="27">
        <v>2194646</v>
      </c>
      <c r="AG634" s="27">
        <v>2272802</v>
      </c>
      <c r="AH634" s="27">
        <v>2246750</v>
      </c>
      <c r="AI634" s="27">
        <v>2155568</v>
      </c>
      <c r="AJ634" s="2">
        <f t="shared" si="246"/>
        <v>2217441.5</v>
      </c>
      <c r="AK634" s="2">
        <f t="shared" si="247"/>
        <v>52509.484714668455</v>
      </c>
      <c r="AL634" s="2">
        <f t="shared" si="248"/>
        <v>4</v>
      </c>
      <c r="AM634" s="2">
        <f t="shared" si="249"/>
        <v>1.8642270506624806E+18</v>
      </c>
      <c r="AN634" s="2">
        <f t="shared" si="250"/>
        <v>3.1073379532360762E+17</v>
      </c>
      <c r="AO634" s="2">
        <f t="shared" si="251"/>
        <v>6</v>
      </c>
      <c r="AP634" s="2">
        <f t="shared" si="252"/>
        <v>51.025986832992068</v>
      </c>
      <c r="AQ634" s="2">
        <f t="shared" si="253"/>
        <v>0.71755819649141217</v>
      </c>
      <c r="AR634" s="3" t="str">
        <f t="shared" si="254"/>
        <v>Nontoxic</v>
      </c>
      <c r="AS634" s="2">
        <f t="shared" si="255"/>
        <v>500.94804235409993</v>
      </c>
      <c r="AT634" s="26" t="s">
        <v>884</v>
      </c>
      <c r="AU634" s="4" t="s">
        <v>666</v>
      </c>
      <c r="AV634" s="2">
        <f t="shared" si="256"/>
        <v>3</v>
      </c>
      <c r="AW634" s="2">
        <f t="shared" si="257"/>
        <v>3</v>
      </c>
      <c r="AX634" s="2">
        <f t="shared" si="258"/>
        <v>4807505820</v>
      </c>
      <c r="AY634" s="2">
        <f t="shared" si="259"/>
        <v>2757245985</v>
      </c>
      <c r="AZ634" s="2">
        <f t="shared" si="260"/>
        <v>3782375902.5</v>
      </c>
      <c r="BA634" s="2">
        <f t="shared" si="261"/>
        <v>1.1666666666666667</v>
      </c>
      <c r="BB634" s="2">
        <f t="shared" si="262"/>
        <v>0.1961844595667149</v>
      </c>
      <c r="BC634" s="2">
        <v>6.6349999999999998</v>
      </c>
      <c r="BD634" s="2" t="str">
        <f t="shared" si="263"/>
        <v>Same Var</v>
      </c>
      <c r="BE634" s="2">
        <f t="shared" si="264"/>
        <v>7.235902937670791E-9</v>
      </c>
      <c r="BF634" s="2" t="str">
        <f t="shared" si="265"/>
        <v>NS</v>
      </c>
      <c r="BG634" s="2" t="str">
        <f t="shared" si="266"/>
        <v>NS</v>
      </c>
      <c r="BH634" s="2" t="str">
        <f t="shared" si="267"/>
        <v/>
      </c>
      <c r="BI634" s="2" t="str">
        <f t="shared" si="268"/>
        <v/>
      </c>
      <c r="BJ634" s="2" t="str">
        <f t="shared" si="269"/>
        <v/>
      </c>
    </row>
    <row r="635" spans="1:62" x14ac:dyDescent="0.2">
      <c r="A635" s="1" t="s">
        <v>926</v>
      </c>
      <c r="B635" s="27" t="s">
        <v>1207</v>
      </c>
      <c r="C635" s="28">
        <v>39189</v>
      </c>
      <c r="D635" s="7">
        <v>0.57638888888888884</v>
      </c>
      <c r="E635" s="1">
        <v>0.1</v>
      </c>
      <c r="F635" s="1" t="s">
        <v>57</v>
      </c>
      <c r="G635" s="1" t="s">
        <v>1151</v>
      </c>
      <c r="H635" s="27" t="s">
        <v>886</v>
      </c>
      <c r="I635" s="27" t="s">
        <v>887</v>
      </c>
      <c r="J635" s="27" t="s">
        <v>888</v>
      </c>
      <c r="K635" s="2">
        <v>0.75</v>
      </c>
      <c r="L635" s="2">
        <v>0.25</v>
      </c>
      <c r="M635" s="27">
        <v>449162</v>
      </c>
      <c r="N635" s="27">
        <v>357980</v>
      </c>
      <c r="O635" s="27">
        <v>527318</v>
      </c>
      <c r="P635" s="27">
        <v>436136</v>
      </c>
      <c r="Q635" s="29"/>
      <c r="R635" s="29"/>
      <c r="S635" s="29"/>
      <c r="T635" s="29"/>
      <c r="U635" s="29"/>
      <c r="V635" s="29"/>
      <c r="W635" s="29"/>
      <c r="X635" s="29"/>
      <c r="Y635" s="29"/>
      <c r="Z635" s="29"/>
      <c r="AA635" s="29"/>
      <c r="AB635" s="29"/>
      <c r="AC635" s="2">
        <f t="shared" si="243"/>
        <v>442649</v>
      </c>
      <c r="AD635" s="2">
        <f t="shared" si="244"/>
        <v>69336.179733238838</v>
      </c>
      <c r="AE635" s="2">
        <f t="shared" si="245"/>
        <v>4</v>
      </c>
      <c r="AF635" s="27">
        <v>2129516</v>
      </c>
      <c r="AG635" s="27">
        <v>2311880</v>
      </c>
      <c r="AH635" s="27">
        <v>2272802</v>
      </c>
      <c r="AI635" s="27">
        <v>2311880</v>
      </c>
      <c r="AJ635" s="2">
        <f t="shared" si="246"/>
        <v>2256519.5</v>
      </c>
      <c r="AK635" s="2">
        <f t="shared" si="247"/>
        <v>86649.829272768911</v>
      </c>
      <c r="AL635" s="2">
        <f t="shared" si="248"/>
        <v>4</v>
      </c>
      <c r="AM635" s="2">
        <f t="shared" si="249"/>
        <v>6.5183386775221565E+18</v>
      </c>
      <c r="AN635" s="2">
        <f t="shared" si="250"/>
        <v>1.3267870327616243E+18</v>
      </c>
      <c r="AO635" s="2">
        <f t="shared" si="251"/>
        <v>5</v>
      </c>
      <c r="AP635" s="2">
        <f t="shared" si="252"/>
        <v>38.088254952421224</v>
      </c>
      <c r="AQ635" s="2">
        <f t="shared" si="253"/>
        <v>0.72668684380042159</v>
      </c>
      <c r="AR635" s="3" t="str">
        <f t="shared" si="254"/>
        <v>Nontoxic</v>
      </c>
      <c r="AS635" s="2">
        <f t="shared" si="255"/>
        <v>509.77625613070404</v>
      </c>
      <c r="AT635" s="26" t="s">
        <v>884</v>
      </c>
      <c r="AU635" s="4" t="s">
        <v>666</v>
      </c>
      <c r="AV635" s="2">
        <f t="shared" si="256"/>
        <v>3</v>
      </c>
      <c r="AW635" s="2">
        <f t="shared" si="257"/>
        <v>3</v>
      </c>
      <c r="AX635" s="2">
        <f t="shared" si="258"/>
        <v>4807505820</v>
      </c>
      <c r="AY635" s="2">
        <f t="shared" si="259"/>
        <v>7508192913</v>
      </c>
      <c r="AZ635" s="2">
        <f t="shared" si="260"/>
        <v>6157849366.5</v>
      </c>
      <c r="BA635" s="2">
        <f t="shared" si="261"/>
        <v>1.1666666666666667</v>
      </c>
      <c r="BB635" s="2">
        <f t="shared" si="262"/>
        <v>0.12672502388477369</v>
      </c>
      <c r="BC635" s="2">
        <v>6.6349999999999998</v>
      </c>
      <c r="BD635" s="2" t="str">
        <f t="shared" si="263"/>
        <v>Same Var</v>
      </c>
      <c r="BE635" s="2">
        <f t="shared" si="264"/>
        <v>2.7255221205495688E-8</v>
      </c>
      <c r="BF635" s="2" t="str">
        <f t="shared" si="265"/>
        <v>NS</v>
      </c>
      <c r="BG635" s="2" t="str">
        <f t="shared" si="266"/>
        <v>NS</v>
      </c>
      <c r="BH635" s="2" t="str">
        <f t="shared" si="267"/>
        <v/>
      </c>
      <c r="BI635" s="2" t="str">
        <f t="shared" si="268"/>
        <v/>
      </c>
      <c r="BJ635" s="2" t="str">
        <f t="shared" si="269"/>
        <v/>
      </c>
    </row>
    <row r="636" spans="1:62" x14ac:dyDescent="0.2">
      <c r="A636" s="1" t="s">
        <v>926</v>
      </c>
      <c r="B636" s="27" t="s">
        <v>1081</v>
      </c>
      <c r="C636" s="28">
        <v>39231</v>
      </c>
      <c r="D636" s="7">
        <v>0.56944444444444442</v>
      </c>
      <c r="E636" s="1">
        <v>0.1</v>
      </c>
      <c r="F636" s="1" t="s">
        <v>57</v>
      </c>
      <c r="G636" s="1" t="s">
        <v>1089</v>
      </c>
      <c r="H636" s="27" t="s">
        <v>886</v>
      </c>
      <c r="I636" s="27" t="s">
        <v>887</v>
      </c>
      <c r="J636" s="27" t="s">
        <v>888</v>
      </c>
      <c r="K636" s="2">
        <v>0.75</v>
      </c>
      <c r="L636" s="2">
        <v>0.25</v>
      </c>
      <c r="M636" s="27">
        <v>449162</v>
      </c>
      <c r="N636" s="27">
        <v>462188</v>
      </c>
      <c r="O636" s="27">
        <v>449162</v>
      </c>
      <c r="P636" s="27">
        <v>592448</v>
      </c>
      <c r="Q636" s="29"/>
      <c r="R636" s="29"/>
      <c r="S636" s="29"/>
      <c r="T636" s="29"/>
      <c r="U636" s="29"/>
      <c r="V636" s="29"/>
      <c r="W636" s="29"/>
      <c r="X636" s="29"/>
      <c r="Y636" s="29"/>
      <c r="Z636" s="29"/>
      <c r="AA636" s="29"/>
      <c r="AB636" s="29"/>
      <c r="AC636" s="2">
        <f t="shared" si="243"/>
        <v>488240</v>
      </c>
      <c r="AD636" s="2">
        <f t="shared" si="244"/>
        <v>69742.847031075522</v>
      </c>
      <c r="AE636" s="2">
        <f t="shared" si="245"/>
        <v>4</v>
      </c>
      <c r="AF636" s="27">
        <v>1413086</v>
      </c>
      <c r="AG636" s="27">
        <v>1439138</v>
      </c>
      <c r="AH636" s="27">
        <v>1178618</v>
      </c>
      <c r="AI636" s="27">
        <v>1308878</v>
      </c>
      <c r="AJ636" s="2">
        <f t="shared" si="246"/>
        <v>1334930</v>
      </c>
      <c r="AK636" s="2">
        <f t="shared" si="247"/>
        <v>118433.96985662518</v>
      </c>
      <c r="AL636" s="2">
        <f t="shared" si="248"/>
        <v>4</v>
      </c>
      <c r="AM636" s="2">
        <f t="shared" si="249"/>
        <v>1.7561634622701109E+19</v>
      </c>
      <c r="AN636" s="2">
        <f t="shared" si="250"/>
        <v>4.2548239389662377E+18</v>
      </c>
      <c r="AO636" s="2">
        <f t="shared" si="251"/>
        <v>4</v>
      </c>
      <c r="AP636" s="2">
        <f t="shared" si="252"/>
        <v>14.964784983525293</v>
      </c>
      <c r="AQ636" s="2">
        <f t="shared" si="253"/>
        <v>0.74069708411268287</v>
      </c>
      <c r="AR636" s="3" t="str">
        <f t="shared" si="254"/>
        <v>Nontoxic</v>
      </c>
      <c r="AS636" s="2">
        <f t="shared" si="255"/>
        <v>273.41676224807475</v>
      </c>
      <c r="AT636" s="26" t="s">
        <v>884</v>
      </c>
      <c r="AU636" s="4" t="s">
        <v>666</v>
      </c>
      <c r="AV636" s="2">
        <f t="shared" si="256"/>
        <v>3</v>
      </c>
      <c r="AW636" s="2">
        <f t="shared" si="257"/>
        <v>3</v>
      </c>
      <c r="AX636" s="2">
        <f t="shared" si="258"/>
        <v>4864064712</v>
      </c>
      <c r="AY636" s="2">
        <f t="shared" si="259"/>
        <v>14026605216</v>
      </c>
      <c r="AZ636" s="2">
        <f t="shared" si="260"/>
        <v>9445334964</v>
      </c>
      <c r="BA636" s="2">
        <f t="shared" si="261"/>
        <v>1.1666666666666667</v>
      </c>
      <c r="BB636" s="2">
        <f t="shared" si="262"/>
        <v>0.68968692621003969</v>
      </c>
      <c r="BC636" s="2">
        <v>6.6349999999999998</v>
      </c>
      <c r="BD636" s="2" t="str">
        <f t="shared" si="263"/>
        <v>Same Var</v>
      </c>
      <c r="BE636" s="2">
        <f t="shared" si="264"/>
        <v>8.7151390046551125E-6</v>
      </c>
      <c r="BF636" s="2" t="str">
        <f t="shared" si="265"/>
        <v>NS</v>
      </c>
      <c r="BG636" s="2" t="str">
        <f t="shared" si="266"/>
        <v>NS</v>
      </c>
      <c r="BH636" s="2" t="str">
        <f t="shared" si="267"/>
        <v/>
      </c>
      <c r="BI636" s="2" t="str">
        <f t="shared" si="268"/>
        <v/>
      </c>
      <c r="BJ636" s="2" t="str">
        <f t="shared" si="269"/>
        <v/>
      </c>
    </row>
    <row r="637" spans="1:62" x14ac:dyDescent="0.2">
      <c r="A637" s="1" t="s">
        <v>926</v>
      </c>
      <c r="B637" s="27" t="s">
        <v>1126</v>
      </c>
      <c r="C637" s="28">
        <v>39231</v>
      </c>
      <c r="D637" s="7">
        <v>0.47916666666666669</v>
      </c>
      <c r="E637" s="1">
        <v>0.1</v>
      </c>
      <c r="F637" s="1" t="s">
        <v>57</v>
      </c>
      <c r="G637" s="1" t="s">
        <v>1089</v>
      </c>
      <c r="H637" s="27" t="s">
        <v>886</v>
      </c>
      <c r="I637" s="27" t="s">
        <v>887</v>
      </c>
      <c r="J637" s="27" t="s">
        <v>888</v>
      </c>
      <c r="K637" s="2">
        <v>0.75</v>
      </c>
      <c r="L637" s="2">
        <v>0.25</v>
      </c>
      <c r="M637" s="27">
        <v>449162</v>
      </c>
      <c r="N637" s="27">
        <v>462188</v>
      </c>
      <c r="O637" s="27">
        <v>449162</v>
      </c>
      <c r="P637" s="27">
        <v>592448</v>
      </c>
      <c r="Q637" s="29"/>
      <c r="R637" s="29"/>
      <c r="S637" s="29"/>
      <c r="T637" s="29"/>
      <c r="U637" s="29"/>
      <c r="V637" s="29"/>
      <c r="W637" s="29"/>
      <c r="X637" s="29"/>
      <c r="Y637" s="29"/>
      <c r="Z637" s="29"/>
      <c r="AA637" s="29"/>
      <c r="AB637" s="29"/>
      <c r="AC637" s="2">
        <f t="shared" si="243"/>
        <v>488240</v>
      </c>
      <c r="AD637" s="2">
        <f t="shared" si="244"/>
        <v>69742.847031075522</v>
      </c>
      <c r="AE637" s="2">
        <f t="shared" si="245"/>
        <v>4</v>
      </c>
      <c r="AF637" s="27">
        <v>1543346</v>
      </c>
      <c r="AG637" s="27">
        <v>1400060</v>
      </c>
      <c r="AH637" s="27">
        <v>2559374</v>
      </c>
      <c r="AI637" s="27">
        <v>2559374</v>
      </c>
      <c r="AJ637" s="2">
        <f t="shared" si="246"/>
        <v>2015538.5</v>
      </c>
      <c r="AK637" s="2">
        <f t="shared" si="247"/>
        <v>630685.77573384356</v>
      </c>
      <c r="AL637" s="2">
        <f t="shared" si="248"/>
        <v>4</v>
      </c>
      <c r="AM637" s="2">
        <f t="shared" si="249"/>
        <v>1.0025044867203419E+22</v>
      </c>
      <c r="AN637" s="2">
        <f t="shared" si="250"/>
        <v>3.29633586067734E+21</v>
      </c>
      <c r="AO637" s="2">
        <f t="shared" si="251"/>
        <v>3</v>
      </c>
      <c r="AP637" s="2">
        <f t="shared" si="252"/>
        <v>5.2124689590199438</v>
      </c>
      <c r="AQ637" s="2">
        <f t="shared" si="253"/>
        <v>0.76489232840434507</v>
      </c>
      <c r="AR637" s="3" t="str">
        <f t="shared" si="254"/>
        <v>Nontoxic</v>
      </c>
      <c r="AS637" s="2">
        <f t="shared" si="255"/>
        <v>412.81715959364249</v>
      </c>
      <c r="AT637" s="26" t="s">
        <v>884</v>
      </c>
      <c r="AU637" s="4" t="s">
        <v>666</v>
      </c>
      <c r="AV637" s="2">
        <f t="shared" si="256"/>
        <v>3</v>
      </c>
      <c r="AW637" s="2">
        <f t="shared" si="257"/>
        <v>3</v>
      </c>
      <c r="AX637" s="2">
        <f t="shared" si="258"/>
        <v>4864064712</v>
      </c>
      <c r="AY637" s="2">
        <f t="shared" si="259"/>
        <v>397764547713</v>
      </c>
      <c r="AZ637" s="2">
        <f t="shared" si="260"/>
        <v>201314306212.5</v>
      </c>
      <c r="BA637" s="2">
        <f t="shared" si="261"/>
        <v>1.1666666666666667</v>
      </c>
      <c r="BB637" s="2">
        <f t="shared" si="262"/>
        <v>7.8222859921278873</v>
      </c>
      <c r="BC637" s="2">
        <v>6.6349999999999998</v>
      </c>
      <c r="BD637" s="2" t="str">
        <f t="shared" si="263"/>
        <v>Sig Diff Var</v>
      </c>
      <c r="BE637" s="2">
        <f t="shared" si="264"/>
        <v>8.0743754722889353E-3</v>
      </c>
      <c r="BF637" s="2" t="str">
        <f t="shared" si="265"/>
        <v>NS</v>
      </c>
      <c r="BG637" s="2" t="str">
        <f t="shared" si="266"/>
        <v>NS</v>
      </c>
      <c r="BH637" s="2" t="str">
        <f t="shared" si="267"/>
        <v/>
      </c>
      <c r="BI637" s="2" t="str">
        <f t="shared" si="268"/>
        <v/>
      </c>
      <c r="BJ637" s="2" t="str">
        <f t="shared" si="269"/>
        <v/>
      </c>
    </row>
    <row r="638" spans="1:62" x14ac:dyDescent="0.2">
      <c r="A638" s="1" t="s">
        <v>926</v>
      </c>
      <c r="B638" s="27" t="s">
        <v>1157</v>
      </c>
      <c r="C638" s="28">
        <v>39231</v>
      </c>
      <c r="D638" s="7">
        <v>0.4236111111111111</v>
      </c>
      <c r="E638" s="1">
        <v>0.1</v>
      </c>
      <c r="F638" s="1" t="s">
        <v>57</v>
      </c>
      <c r="G638" s="1" t="s">
        <v>1089</v>
      </c>
      <c r="H638" s="27" t="s">
        <v>886</v>
      </c>
      <c r="I638" s="27" t="s">
        <v>887</v>
      </c>
      <c r="J638" s="27" t="s">
        <v>888</v>
      </c>
      <c r="K638" s="2">
        <v>0.75</v>
      </c>
      <c r="L638" s="2">
        <v>0.25</v>
      </c>
      <c r="M638" s="27">
        <v>449162</v>
      </c>
      <c r="N638" s="27">
        <v>462188</v>
      </c>
      <c r="O638" s="27">
        <v>449162</v>
      </c>
      <c r="P638" s="27">
        <v>592448</v>
      </c>
      <c r="Q638" s="29"/>
      <c r="R638" s="29"/>
      <c r="S638" s="29"/>
      <c r="T638" s="29"/>
      <c r="U638" s="29"/>
      <c r="V638" s="29"/>
      <c r="W638" s="29"/>
      <c r="X638" s="29"/>
      <c r="Y638" s="29"/>
      <c r="Z638" s="29"/>
      <c r="AA638" s="29"/>
      <c r="AB638" s="29"/>
      <c r="AC638" s="2">
        <f t="shared" si="243"/>
        <v>488240</v>
      </c>
      <c r="AD638" s="2">
        <f t="shared" si="244"/>
        <v>69742.847031075522</v>
      </c>
      <c r="AE638" s="2">
        <f t="shared" si="245"/>
        <v>4</v>
      </c>
      <c r="AF638" s="27">
        <v>1999256</v>
      </c>
      <c r="AG638" s="27">
        <v>1712684</v>
      </c>
      <c r="AH638" s="27">
        <v>1387034</v>
      </c>
      <c r="AI638" s="27">
        <v>1725710</v>
      </c>
      <c r="AJ638" s="2">
        <f t="shared" si="246"/>
        <v>1706171</v>
      </c>
      <c r="AK638" s="2">
        <f t="shared" si="247"/>
        <v>250447.22244017801</v>
      </c>
      <c r="AL638" s="2">
        <f t="shared" si="248"/>
        <v>4</v>
      </c>
      <c r="AM638" s="2">
        <f t="shared" si="249"/>
        <v>2.6781197822165238E+20</v>
      </c>
      <c r="AN638" s="2">
        <f t="shared" si="250"/>
        <v>8.2120049794805023E+19</v>
      </c>
      <c r="AO638" s="2">
        <f t="shared" si="251"/>
        <v>3</v>
      </c>
      <c r="AP638" s="2">
        <f t="shared" si="252"/>
        <v>10.474767259419316</v>
      </c>
      <c r="AQ638" s="2">
        <f t="shared" si="253"/>
        <v>0.76489232840434507</v>
      </c>
      <c r="AR638" s="3" t="str">
        <f t="shared" si="254"/>
        <v>Nontoxic</v>
      </c>
      <c r="AS638" s="2">
        <f t="shared" si="255"/>
        <v>349.4533426183844</v>
      </c>
      <c r="AT638" s="26" t="s">
        <v>884</v>
      </c>
      <c r="AU638" s="4" t="s">
        <v>666</v>
      </c>
      <c r="AV638" s="2">
        <f t="shared" si="256"/>
        <v>3</v>
      </c>
      <c r="AW638" s="2">
        <f t="shared" si="257"/>
        <v>3</v>
      </c>
      <c r="AX638" s="2">
        <f t="shared" si="258"/>
        <v>4864064712</v>
      </c>
      <c r="AY638" s="2">
        <f t="shared" si="259"/>
        <v>62723811228.000008</v>
      </c>
      <c r="AZ638" s="2">
        <f t="shared" si="260"/>
        <v>33793937970.000004</v>
      </c>
      <c r="BA638" s="2">
        <f t="shared" si="261"/>
        <v>1.1666666666666667</v>
      </c>
      <c r="BB638" s="2">
        <f t="shared" si="262"/>
        <v>3.3941501588763003</v>
      </c>
      <c r="BC638" s="2">
        <v>6.6349999999999998</v>
      </c>
      <c r="BD638" s="2" t="str">
        <f t="shared" si="263"/>
        <v>Same Var</v>
      </c>
      <c r="BE638" s="2">
        <f t="shared" si="264"/>
        <v>4.1930726479832502E-5</v>
      </c>
      <c r="BF638" s="2" t="str">
        <f t="shared" si="265"/>
        <v>NS</v>
      </c>
      <c r="BG638" s="2" t="str">
        <f t="shared" si="266"/>
        <v>NS</v>
      </c>
      <c r="BH638" s="2" t="str">
        <f t="shared" si="267"/>
        <v/>
      </c>
      <c r="BI638" s="2" t="str">
        <f t="shared" si="268"/>
        <v/>
      </c>
      <c r="BJ638" s="2" t="str">
        <f t="shared" si="269"/>
        <v/>
      </c>
    </row>
    <row r="639" spans="1:62" x14ac:dyDescent="0.2">
      <c r="A639" s="1" t="s">
        <v>926</v>
      </c>
      <c r="B639" s="27" t="s">
        <v>1163</v>
      </c>
      <c r="C639" s="28">
        <v>39231</v>
      </c>
      <c r="D639" s="7">
        <v>0.65972222222222221</v>
      </c>
      <c r="E639" s="1">
        <v>0.1</v>
      </c>
      <c r="F639" s="1" t="s">
        <v>57</v>
      </c>
      <c r="G639" s="1" t="s">
        <v>1089</v>
      </c>
      <c r="H639" s="27" t="s">
        <v>886</v>
      </c>
      <c r="I639" s="27" t="s">
        <v>887</v>
      </c>
      <c r="J639" s="27" t="s">
        <v>888</v>
      </c>
      <c r="K639" s="2">
        <v>0.75</v>
      </c>
      <c r="L639" s="2">
        <v>0.25</v>
      </c>
      <c r="M639" s="27">
        <v>449162</v>
      </c>
      <c r="N639" s="27">
        <v>462188</v>
      </c>
      <c r="O639" s="27">
        <v>449162</v>
      </c>
      <c r="P639" s="27">
        <v>592448</v>
      </c>
      <c r="Q639" s="29"/>
      <c r="R639" s="29"/>
      <c r="S639" s="29"/>
      <c r="T639" s="29"/>
      <c r="U639" s="29"/>
      <c r="V639" s="29"/>
      <c r="W639" s="29"/>
      <c r="X639" s="29"/>
      <c r="Y639" s="29"/>
      <c r="Z639" s="29"/>
      <c r="AA639" s="29"/>
      <c r="AB639" s="29"/>
      <c r="AC639" s="2">
        <f t="shared" si="243"/>
        <v>488240</v>
      </c>
      <c r="AD639" s="2">
        <f t="shared" si="244"/>
        <v>69742.847031075522</v>
      </c>
      <c r="AE639" s="2">
        <f t="shared" si="245"/>
        <v>4</v>
      </c>
      <c r="AF639" s="27">
        <v>709682</v>
      </c>
      <c r="AG639" s="27">
        <v>618500</v>
      </c>
      <c r="AH639" s="27">
        <v>605474</v>
      </c>
      <c r="AI639" s="27">
        <v>631526</v>
      </c>
      <c r="AJ639" s="2">
        <f t="shared" si="246"/>
        <v>641295.5</v>
      </c>
      <c r="AK639" s="2">
        <f t="shared" si="247"/>
        <v>46815.137135332625</v>
      </c>
      <c r="AL639" s="2">
        <f t="shared" si="248"/>
        <v>4</v>
      </c>
      <c r="AM639" s="2">
        <f t="shared" si="249"/>
        <v>1.5176351806207124E+18</v>
      </c>
      <c r="AN639" s="2">
        <f t="shared" si="250"/>
        <v>2.5602616407136275E+17</v>
      </c>
      <c r="AO639" s="2">
        <f t="shared" si="251"/>
        <v>6</v>
      </c>
      <c r="AP639" s="2">
        <f t="shared" si="252"/>
        <v>7.8383240291729477</v>
      </c>
      <c r="AQ639" s="2">
        <f t="shared" si="253"/>
        <v>0.71755819649141217</v>
      </c>
      <c r="AR639" s="3" t="str">
        <f t="shared" si="254"/>
        <v>Nontoxic</v>
      </c>
      <c r="AS639" s="2">
        <f t="shared" si="255"/>
        <v>131.34841471407503</v>
      </c>
      <c r="AT639" s="26" t="s">
        <v>884</v>
      </c>
      <c r="AU639" s="4" t="s">
        <v>666</v>
      </c>
      <c r="AV639" s="2">
        <f t="shared" si="256"/>
        <v>3</v>
      </c>
      <c r="AW639" s="2">
        <f t="shared" si="257"/>
        <v>3</v>
      </c>
      <c r="AX639" s="2">
        <f t="shared" si="258"/>
        <v>4864064712</v>
      </c>
      <c r="AY639" s="2">
        <f t="shared" si="259"/>
        <v>2191657065</v>
      </c>
      <c r="AZ639" s="2">
        <f t="shared" si="260"/>
        <v>3527860888.5</v>
      </c>
      <c r="BA639" s="2">
        <f t="shared" si="261"/>
        <v>1.1666666666666667</v>
      </c>
      <c r="BB639" s="2">
        <f t="shared" si="262"/>
        <v>0.3981884299469941</v>
      </c>
      <c r="BC639" s="2">
        <v>6.6349999999999998</v>
      </c>
      <c r="BD639" s="2" t="str">
        <f t="shared" si="263"/>
        <v>Same Var</v>
      </c>
      <c r="BE639" s="2">
        <f t="shared" si="264"/>
        <v>5.3900169962711403E-3</v>
      </c>
      <c r="BF639" s="2" t="str">
        <f t="shared" si="265"/>
        <v>NS</v>
      </c>
      <c r="BG639" s="2" t="str">
        <f t="shared" si="266"/>
        <v>NS</v>
      </c>
      <c r="BH639" s="2" t="str">
        <f t="shared" si="267"/>
        <v/>
      </c>
      <c r="BI639" s="2" t="str">
        <f t="shared" si="268"/>
        <v/>
      </c>
      <c r="BJ639" s="2" t="str">
        <f t="shared" si="269"/>
        <v/>
      </c>
    </row>
    <row r="640" spans="1:62" x14ac:dyDescent="0.2">
      <c r="A640" s="1" t="s">
        <v>926</v>
      </c>
      <c r="B640" s="27" t="s">
        <v>1165</v>
      </c>
      <c r="C640" s="28">
        <v>39217</v>
      </c>
      <c r="D640" s="7">
        <v>0.52083333333333337</v>
      </c>
      <c r="E640" s="1">
        <v>0.1</v>
      </c>
      <c r="F640" s="1" t="s">
        <v>57</v>
      </c>
      <c r="G640" s="1" t="s">
        <v>1174</v>
      </c>
      <c r="H640" s="27" t="s">
        <v>886</v>
      </c>
      <c r="I640" s="27" t="s">
        <v>887</v>
      </c>
      <c r="J640" s="27" t="s">
        <v>888</v>
      </c>
      <c r="K640" s="2">
        <v>0.75</v>
      </c>
      <c r="L640" s="2">
        <v>0.25</v>
      </c>
      <c r="M640" s="27">
        <v>1243748</v>
      </c>
      <c r="N640" s="27">
        <v>1308878</v>
      </c>
      <c r="O640" s="27">
        <v>1152566</v>
      </c>
      <c r="P640" s="27">
        <v>1178618</v>
      </c>
      <c r="Q640" s="29"/>
      <c r="R640" s="29"/>
      <c r="S640" s="29"/>
      <c r="T640" s="29"/>
      <c r="U640" s="29"/>
      <c r="V640" s="29"/>
      <c r="W640" s="29"/>
      <c r="X640" s="29"/>
      <c r="Y640" s="29"/>
      <c r="Z640" s="29"/>
      <c r="AA640" s="29"/>
      <c r="AB640" s="29"/>
      <c r="AC640" s="2">
        <f t="shared" si="243"/>
        <v>1220952.5</v>
      </c>
      <c r="AD640" s="2">
        <f t="shared" si="244"/>
        <v>70046.298124883091</v>
      </c>
      <c r="AE640" s="2">
        <f t="shared" si="245"/>
        <v>4</v>
      </c>
      <c r="AF640" s="27">
        <v>1204670</v>
      </c>
      <c r="AG640" s="27">
        <v>1217696</v>
      </c>
      <c r="AH640" s="27">
        <v>1152566</v>
      </c>
      <c r="AI640" s="27">
        <v>1113488</v>
      </c>
      <c r="AJ640" s="2">
        <f t="shared" si="246"/>
        <v>1172105</v>
      </c>
      <c r="AK640" s="2">
        <f t="shared" si="247"/>
        <v>48155.109510829687</v>
      </c>
      <c r="AL640" s="2">
        <f t="shared" si="248"/>
        <v>4</v>
      </c>
      <c r="AM640" s="2">
        <f t="shared" si="249"/>
        <v>1.6121455527100644E+18</v>
      </c>
      <c r="AN640" s="2">
        <f t="shared" si="250"/>
        <v>2.7071660944396384E+17</v>
      </c>
      <c r="AO640" s="2">
        <f t="shared" si="251"/>
        <v>6</v>
      </c>
      <c r="AP640" s="2">
        <f t="shared" si="252"/>
        <v>7.1953359947162987</v>
      </c>
      <c r="AQ640" s="2">
        <f t="shared" si="253"/>
        <v>0.71755819649141217</v>
      </c>
      <c r="AR640" s="3" t="str">
        <f t="shared" si="254"/>
        <v>Nontoxic</v>
      </c>
      <c r="AS640" s="2">
        <f t="shared" si="255"/>
        <v>95.999230109279438</v>
      </c>
      <c r="AT640" s="4" t="s">
        <v>663</v>
      </c>
      <c r="AV640" s="2">
        <f t="shared" si="256"/>
        <v>3</v>
      </c>
      <c r="AW640" s="2">
        <f t="shared" si="257"/>
        <v>3</v>
      </c>
      <c r="AX640" s="2">
        <f t="shared" si="258"/>
        <v>4906483881</v>
      </c>
      <c r="AY640" s="2">
        <f t="shared" si="259"/>
        <v>2318914571.9999995</v>
      </c>
      <c r="AZ640" s="2">
        <f t="shared" si="260"/>
        <v>3612699226.5</v>
      </c>
      <c r="BA640" s="2">
        <f t="shared" si="261"/>
        <v>1.1666666666666667</v>
      </c>
      <c r="BB640" s="2">
        <f t="shared" si="262"/>
        <v>0.35293785818517365</v>
      </c>
      <c r="BC640" s="2">
        <v>6.6349999999999998</v>
      </c>
      <c r="BD640" s="2" t="str">
        <f t="shared" si="263"/>
        <v>Same Var</v>
      </c>
      <c r="BE640" s="2">
        <f t="shared" si="264"/>
        <v>0.14708339542674687</v>
      </c>
      <c r="BF640" s="2" t="str">
        <f t="shared" si="265"/>
        <v>NS</v>
      </c>
      <c r="BG640" s="2" t="str">
        <f t="shared" si="266"/>
        <v>NS</v>
      </c>
      <c r="BH640" s="2" t="str">
        <f t="shared" si="267"/>
        <v>Same Var T-test</v>
      </c>
      <c r="BI640" s="2" t="str">
        <f t="shared" si="268"/>
        <v/>
      </c>
      <c r="BJ640" s="2" t="str">
        <f t="shared" si="269"/>
        <v/>
      </c>
    </row>
    <row r="641" spans="1:62" x14ac:dyDescent="0.2">
      <c r="A641" s="1" t="s">
        <v>926</v>
      </c>
      <c r="B641" s="27" t="s">
        <v>1189</v>
      </c>
      <c r="C641" s="28">
        <v>39217</v>
      </c>
      <c r="D641" s="7">
        <v>0.65972222222222221</v>
      </c>
      <c r="E641" s="1">
        <v>0.1</v>
      </c>
      <c r="F641" s="1" t="s">
        <v>57</v>
      </c>
      <c r="G641" s="1" t="s">
        <v>1174</v>
      </c>
      <c r="H641" s="27" t="s">
        <v>886</v>
      </c>
      <c r="I641" s="27" t="s">
        <v>887</v>
      </c>
      <c r="J641" s="27" t="s">
        <v>888</v>
      </c>
      <c r="K641" s="2">
        <v>0.75</v>
      </c>
      <c r="L641" s="2">
        <v>0.25</v>
      </c>
      <c r="M641" s="27">
        <v>1243748</v>
      </c>
      <c r="N641" s="27">
        <v>1308878</v>
      </c>
      <c r="O641" s="27">
        <v>1152566</v>
      </c>
      <c r="P641" s="27">
        <v>1178618</v>
      </c>
      <c r="Q641" s="29"/>
      <c r="R641" s="29"/>
      <c r="S641" s="29"/>
      <c r="T641" s="29"/>
      <c r="U641" s="29"/>
      <c r="V641" s="29"/>
      <c r="W641" s="29"/>
      <c r="X641" s="29"/>
      <c r="Y641" s="29"/>
      <c r="Z641" s="29"/>
      <c r="AA641" s="29"/>
      <c r="AB641" s="29"/>
      <c r="AC641" s="2">
        <f t="shared" si="243"/>
        <v>1220952.5</v>
      </c>
      <c r="AD641" s="2">
        <f t="shared" si="244"/>
        <v>70046.298124883091</v>
      </c>
      <c r="AE641" s="2">
        <f t="shared" si="245"/>
        <v>4</v>
      </c>
      <c r="AF641" s="27">
        <v>2194646</v>
      </c>
      <c r="AG641" s="27">
        <v>1295852</v>
      </c>
      <c r="AH641" s="27">
        <v>2129516</v>
      </c>
      <c r="AI641" s="27">
        <v>748760</v>
      </c>
      <c r="AJ641" s="2">
        <f t="shared" si="246"/>
        <v>1592193.5</v>
      </c>
      <c r="AK641" s="2">
        <f t="shared" si="247"/>
        <v>695428.60580292495</v>
      </c>
      <c r="AL641" s="2">
        <f t="shared" si="248"/>
        <v>4</v>
      </c>
      <c r="AM641" s="2">
        <f t="shared" si="249"/>
        <v>1.478539527442243E+22</v>
      </c>
      <c r="AN641" s="2">
        <f t="shared" si="250"/>
        <v>4.8728507545617317E+21</v>
      </c>
      <c r="AO641" s="2">
        <f t="shared" si="251"/>
        <v>3</v>
      </c>
      <c r="AP641" s="2">
        <f t="shared" si="252"/>
        <v>1.9399751400783092</v>
      </c>
      <c r="AQ641" s="2">
        <f t="shared" si="253"/>
        <v>0.76489232840434507</v>
      </c>
      <c r="AR641" s="3" t="str">
        <f t="shared" si="254"/>
        <v>Nontoxic</v>
      </c>
      <c r="AS641" s="2">
        <f t="shared" si="255"/>
        <v>130.40585116947631</v>
      </c>
      <c r="AT641" s="26" t="s">
        <v>884</v>
      </c>
      <c r="AU641" s="4" t="s">
        <v>666</v>
      </c>
      <c r="AV641" s="2">
        <f t="shared" si="256"/>
        <v>3</v>
      </c>
      <c r="AW641" s="2">
        <f t="shared" si="257"/>
        <v>3</v>
      </c>
      <c r="AX641" s="2">
        <f t="shared" si="258"/>
        <v>4906483881</v>
      </c>
      <c r="AY641" s="2">
        <f t="shared" si="259"/>
        <v>483620945769</v>
      </c>
      <c r="AZ641" s="2">
        <f t="shared" si="260"/>
        <v>244263714825</v>
      </c>
      <c r="BA641" s="2">
        <f t="shared" si="261"/>
        <v>1.1666666666666667</v>
      </c>
      <c r="BB641" s="2">
        <f t="shared" si="262"/>
        <v>8.2919259741164275</v>
      </c>
      <c r="BC641" s="2">
        <v>6.6349999999999998</v>
      </c>
      <c r="BD641" s="2" t="str">
        <f t="shared" si="263"/>
        <v>Sig Diff Var</v>
      </c>
      <c r="BE641" s="2">
        <f t="shared" si="264"/>
        <v>0.18231936759418418</v>
      </c>
      <c r="BF641" s="2" t="str">
        <f t="shared" si="265"/>
        <v>NS</v>
      </c>
      <c r="BG641" s="2" t="str">
        <f t="shared" si="266"/>
        <v>NS</v>
      </c>
      <c r="BH641" s="2" t="str">
        <f t="shared" si="267"/>
        <v/>
      </c>
      <c r="BI641" s="2" t="str">
        <f t="shared" si="268"/>
        <v/>
      </c>
      <c r="BJ641" s="2" t="str">
        <f t="shared" si="269"/>
        <v/>
      </c>
    </row>
    <row r="642" spans="1:62" x14ac:dyDescent="0.2">
      <c r="A642" s="1" t="s">
        <v>926</v>
      </c>
      <c r="B642" s="27" t="s">
        <v>1207</v>
      </c>
      <c r="C642" s="28">
        <v>39217</v>
      </c>
      <c r="D642" s="7">
        <v>0.72222222222222221</v>
      </c>
      <c r="E642" s="1">
        <v>0.1</v>
      </c>
      <c r="F642" s="1" t="s">
        <v>57</v>
      </c>
      <c r="G642" s="1" t="s">
        <v>1174</v>
      </c>
      <c r="H642" s="27" t="s">
        <v>886</v>
      </c>
      <c r="I642" s="27" t="s">
        <v>887</v>
      </c>
      <c r="J642" s="27" t="s">
        <v>888</v>
      </c>
      <c r="K642" s="2">
        <v>0.75</v>
      </c>
      <c r="L642" s="2">
        <v>0.25</v>
      </c>
      <c r="M642" s="27">
        <v>1243748</v>
      </c>
      <c r="N642" s="27">
        <v>1308878</v>
      </c>
      <c r="O642" s="27">
        <v>1152566</v>
      </c>
      <c r="P642" s="27">
        <v>1178618</v>
      </c>
      <c r="Q642" s="29"/>
      <c r="R642" s="29"/>
      <c r="S642" s="29"/>
      <c r="T642" s="29"/>
      <c r="U642" s="29"/>
      <c r="V642" s="29"/>
      <c r="W642" s="29"/>
      <c r="X642" s="29"/>
      <c r="Y642" s="29"/>
      <c r="Z642" s="29"/>
      <c r="AA642" s="29"/>
      <c r="AB642" s="29"/>
      <c r="AC642" s="2">
        <f t="shared" si="243"/>
        <v>1220952.5</v>
      </c>
      <c r="AD642" s="2">
        <f t="shared" si="244"/>
        <v>70046.298124883091</v>
      </c>
      <c r="AE642" s="2">
        <f t="shared" si="245"/>
        <v>4</v>
      </c>
      <c r="AF642" s="27">
        <v>2598452</v>
      </c>
      <c r="AG642" s="27">
        <v>2585426</v>
      </c>
      <c r="AH642" s="27">
        <v>2689634</v>
      </c>
      <c r="AI642" s="27">
        <v>2806868</v>
      </c>
      <c r="AJ642" s="2">
        <f t="shared" si="246"/>
        <v>2670095</v>
      </c>
      <c r="AK642" s="2">
        <f t="shared" si="247"/>
        <v>102290.73770386056</v>
      </c>
      <c r="AL642" s="2">
        <f t="shared" si="248"/>
        <v>4</v>
      </c>
      <c r="AM642" s="2">
        <f t="shared" si="249"/>
        <v>1.0928466042973344E+19</v>
      </c>
      <c r="AN642" s="2">
        <f t="shared" si="250"/>
        <v>2.4395764126174397E+18</v>
      </c>
      <c r="AO642" s="2">
        <f t="shared" si="251"/>
        <v>4</v>
      </c>
      <c r="AP642" s="2">
        <f t="shared" si="252"/>
        <v>30.512937583506904</v>
      </c>
      <c r="AQ642" s="2">
        <f t="shared" si="253"/>
        <v>0.74069708411268287</v>
      </c>
      <c r="AR642" s="3" t="str">
        <f t="shared" si="254"/>
        <v>Nontoxic</v>
      </c>
      <c r="AS642" s="2">
        <f t="shared" si="255"/>
        <v>218.68950675804339</v>
      </c>
      <c r="AT642" s="26" t="s">
        <v>884</v>
      </c>
      <c r="AU642" s="4" t="s">
        <v>666</v>
      </c>
      <c r="AV642" s="2">
        <f t="shared" si="256"/>
        <v>3</v>
      </c>
      <c r="AW642" s="2">
        <f t="shared" si="257"/>
        <v>3</v>
      </c>
      <c r="AX642" s="2">
        <f t="shared" si="258"/>
        <v>4906483881</v>
      </c>
      <c r="AY642" s="2">
        <f t="shared" si="259"/>
        <v>10463395020</v>
      </c>
      <c r="AZ642" s="2">
        <f t="shared" si="260"/>
        <v>7684939450.5</v>
      </c>
      <c r="BA642" s="2">
        <f t="shared" si="261"/>
        <v>1.1666666666666667</v>
      </c>
      <c r="BB642" s="2">
        <f t="shared" si="262"/>
        <v>0.36021714937059607</v>
      </c>
      <c r="BC642" s="2">
        <v>6.6349999999999998</v>
      </c>
      <c r="BD642" s="2" t="str">
        <f t="shared" si="263"/>
        <v>Same Var</v>
      </c>
      <c r="BE642" s="2">
        <f t="shared" si="264"/>
        <v>2.0090439571908014E-7</v>
      </c>
      <c r="BF642" s="2" t="str">
        <f t="shared" si="265"/>
        <v>NS</v>
      </c>
      <c r="BG642" s="2" t="str">
        <f t="shared" si="266"/>
        <v>NS</v>
      </c>
      <c r="BH642" s="2" t="str">
        <f t="shared" si="267"/>
        <v/>
      </c>
      <c r="BI642" s="2" t="str">
        <f t="shared" si="268"/>
        <v/>
      </c>
      <c r="BJ642" s="2" t="str">
        <f t="shared" si="269"/>
        <v/>
      </c>
    </row>
    <row r="643" spans="1:62" x14ac:dyDescent="0.2">
      <c r="A643" s="1" t="s">
        <v>142</v>
      </c>
      <c r="B643" s="27" t="s">
        <v>1249</v>
      </c>
      <c r="C643" s="28">
        <v>38461</v>
      </c>
      <c r="D643" s="7">
        <v>0.38194444444444442</v>
      </c>
      <c r="E643" s="1">
        <v>0.1</v>
      </c>
      <c r="F643" s="1" t="s">
        <v>57</v>
      </c>
      <c r="G643" s="1" t="s">
        <v>1255</v>
      </c>
      <c r="H643" s="27" t="s">
        <v>886</v>
      </c>
      <c r="I643" s="27" t="s">
        <v>887</v>
      </c>
      <c r="J643" s="27" t="s">
        <v>888</v>
      </c>
      <c r="K643" s="2">
        <v>0.75</v>
      </c>
      <c r="L643" s="2">
        <v>0.25</v>
      </c>
      <c r="M643" s="27">
        <v>1870000</v>
      </c>
      <c r="N643" s="27">
        <v>1810000</v>
      </c>
      <c r="O643" s="27">
        <v>1730000</v>
      </c>
      <c r="P643" s="29"/>
      <c r="Q643" s="29"/>
      <c r="R643" s="29"/>
      <c r="S643" s="29"/>
      <c r="T643" s="29"/>
      <c r="U643" s="29"/>
      <c r="V643" s="29"/>
      <c r="W643" s="29"/>
      <c r="X643" s="29"/>
      <c r="Y643" s="29"/>
      <c r="Z643" s="29"/>
      <c r="AA643" s="29"/>
      <c r="AB643" s="29"/>
      <c r="AC643" s="2">
        <f t="shared" ref="AC643:AC706" si="270">AVERAGE(M643:AB643)</f>
        <v>1803333.3333333333</v>
      </c>
      <c r="AD643" s="2">
        <f t="shared" ref="AD643:AD706" si="271">STDEV(M643:AB643)</f>
        <v>70237.691685684928</v>
      </c>
      <c r="AE643" s="2">
        <f t="shared" ref="AE643:AE706" si="272">COUNT(M643:AB643)</f>
        <v>3</v>
      </c>
      <c r="AF643" s="27">
        <v>2250000</v>
      </c>
      <c r="AG643" s="27">
        <v>2330000</v>
      </c>
      <c r="AH643" s="27">
        <v>2370000</v>
      </c>
      <c r="AI643" s="29"/>
      <c r="AJ643" s="2">
        <f t="shared" ref="AJ643:AJ706" si="273">AVERAGE(AF643:AI643)</f>
        <v>2316666.6666666665</v>
      </c>
      <c r="AK643" s="2">
        <f t="shared" ref="AK643:AK706" si="274">STDEV(AF643:AI643)</f>
        <v>61101.009266077861</v>
      </c>
      <c r="AL643" s="2">
        <f t="shared" ref="AL643:AL706" si="275">COUNT(AF643:AI643)</f>
        <v>3</v>
      </c>
      <c r="AM643" s="2">
        <f t="shared" ref="AM643:AM706" si="276">((AK643^2/AL643)+(((K643^2)*(AD643^2))/AE643))^2</f>
        <v>4.7064891975308626E+18</v>
      </c>
      <c r="AN643" s="2">
        <f t="shared" ref="AN643:AN706" si="277">(((AK643^2)/AL643)^2)/(AL643-1)+((((K643^2)*(AD643^2))/AE643)^2)/(AE643-1)</f>
        <v>1.2021334876543206E+18</v>
      </c>
      <c r="AO643" s="2">
        <f t="shared" ref="AO643:AO706" si="278">ROUND(AM643/AN643,0)</f>
        <v>4</v>
      </c>
      <c r="AP643" s="2">
        <f t="shared" ref="AP643:AP706" si="279">(AJ643-(K643*AC643))/((((AK643^2)/AL643)+(((K643^2)*(AD643^2))/AE643))^0.5)</f>
        <v>20.700357521948543</v>
      </c>
      <c r="AQ643" s="2">
        <f t="shared" ref="AQ643:AQ706" si="280">TINV((2*L643),AO643)</f>
        <v>0.74069708411268287</v>
      </c>
      <c r="AR643" s="3" t="str">
        <f t="shared" ref="AR643:AR706" si="281">IF(AND(AD643=0,AK643=0),IF(AJ643&lt;(K643*AC643),"Toxic","Nontoxic"),IF(AP643&gt;AQ643,"Nontoxic","Toxic"))</f>
        <v>Nontoxic</v>
      </c>
      <c r="AS643" s="2">
        <f t="shared" ref="AS643:AS706" si="282">(AJ643/AC643)*100</f>
        <v>128.46580406654346</v>
      </c>
      <c r="AT643" s="26" t="s">
        <v>884</v>
      </c>
      <c r="AU643" s="4" t="s">
        <v>666</v>
      </c>
      <c r="AV643" s="2">
        <f t="shared" ref="AV643:AV706" si="283">COUNT(M643:AB643)-1</f>
        <v>2</v>
      </c>
      <c r="AW643" s="2">
        <f t="shared" ref="AW643:AW706" si="284">COUNT(AF643:AI643)-1</f>
        <v>2</v>
      </c>
      <c r="AX643" s="2">
        <f t="shared" ref="AX643:AX706" si="285">(STDEV(M643:AB643))^2</f>
        <v>4933333333.333334</v>
      </c>
      <c r="AY643" s="2">
        <f t="shared" ref="AY643:AY706" si="286">(STDEV(AF643:AI643))^2</f>
        <v>3733333333.3333325</v>
      </c>
      <c r="AZ643" s="2">
        <f t="shared" ref="AZ643:AZ706" si="287">((AV643*AX643)+(AW643*AY643))/(AV643+AW643)</f>
        <v>4333333333.333333</v>
      </c>
      <c r="BA643" s="2">
        <f t="shared" ref="BA643:BA706" si="288">1+(((1/AV643+1/AW643)-(1/(AV643+AW643)))/3)</f>
        <v>1.25</v>
      </c>
      <c r="BB643" s="2">
        <f t="shared" ref="BB643:BB706" si="289">(((AV643+AW643)*LN(AZ643))-((AV643*LN(AX643))+(AW643*LN(AY643))))/BA643</f>
        <v>3.0972409363130282E-2</v>
      </c>
      <c r="BC643" s="2">
        <v>6.6349999999999998</v>
      </c>
      <c r="BD643" s="2" t="str">
        <f t="shared" ref="BD643:BD706" si="290">IF(BB643&gt;BC643,"Sig Diff Var","Same Var")</f>
        <v>Same Var</v>
      </c>
      <c r="BE643" s="2">
        <f t="shared" ref="BE643:BE706" si="291">TTEST(AF643:AI643,M643:AB643,1,IF(BD643="Same Var",2,IF(BD643="Sig Diff Var",3,"Wakka Wakka")))</f>
        <v>3.3565427671126182E-4</v>
      </c>
      <c r="BF643" s="2" t="str">
        <f t="shared" ref="BF643:BF706" si="292">IF(AND(BE643&lt;0.05,AS643&lt;100),"Sig","NS")</f>
        <v>NS</v>
      </c>
      <c r="BG643" s="2" t="str">
        <f t="shared" ref="BG643:BG706" si="293">IF(AT643="Normal",BF643,IF(AT643="Non-normal",AU643,IF(AT643="-","NS","Bleh")))</f>
        <v>NS</v>
      </c>
      <c r="BH643" s="2" t="str">
        <f t="shared" ref="BH643:BH706" si="294">IF(AT643="Non-normal","Wilcoxon",IF(AND(AT643="Normal",BD643="Same Var"),"Same Var T-test",IF(AND(AT643="Normal",BD643="Sig Diff Var"),"Diff Var T-test","")))</f>
        <v/>
      </c>
      <c r="BI643" s="2" t="str">
        <f t="shared" ref="BI643:BI706" si="295">IF(AND(AR643="Toxic",AS643&gt;75),"TSTToxicLess25","")</f>
        <v/>
      </c>
      <c r="BJ643" s="2" t="str">
        <f t="shared" ref="BJ643:BJ706" si="296">IF(AND(BG643="Sig",AS643&gt;75),"NOECToxicLess25","")</f>
        <v/>
      </c>
    </row>
    <row r="644" spans="1:62" x14ac:dyDescent="0.2">
      <c r="A644" s="1" t="s">
        <v>142</v>
      </c>
      <c r="B644" s="27" t="s">
        <v>1265</v>
      </c>
      <c r="C644" s="28">
        <v>38461</v>
      </c>
      <c r="D644" s="7">
        <v>0.40277777777777779</v>
      </c>
      <c r="E644" s="1">
        <v>0.1</v>
      </c>
      <c r="F644" s="1" t="s">
        <v>57</v>
      </c>
      <c r="G644" s="1" t="s">
        <v>1255</v>
      </c>
      <c r="H644" s="27" t="s">
        <v>886</v>
      </c>
      <c r="I644" s="27" t="s">
        <v>887</v>
      </c>
      <c r="J644" s="27" t="s">
        <v>888</v>
      </c>
      <c r="K644" s="2">
        <v>0.75</v>
      </c>
      <c r="L644" s="2">
        <v>0.25</v>
      </c>
      <c r="M644" s="27">
        <v>1870000</v>
      </c>
      <c r="N644" s="27">
        <v>1810000</v>
      </c>
      <c r="O644" s="27">
        <v>1730000</v>
      </c>
      <c r="P644" s="29"/>
      <c r="Q644" s="29"/>
      <c r="R644" s="29"/>
      <c r="S644" s="29"/>
      <c r="T644" s="29"/>
      <c r="U644" s="29"/>
      <c r="V644" s="29"/>
      <c r="W644" s="29"/>
      <c r="X644" s="29"/>
      <c r="Y644" s="29"/>
      <c r="Z644" s="29"/>
      <c r="AA644" s="29"/>
      <c r="AB644" s="29"/>
      <c r="AC644" s="2">
        <f t="shared" si="270"/>
        <v>1803333.3333333333</v>
      </c>
      <c r="AD644" s="2">
        <f t="shared" si="271"/>
        <v>70237.691685684928</v>
      </c>
      <c r="AE644" s="2">
        <f t="shared" si="272"/>
        <v>3</v>
      </c>
      <c r="AF644" s="27">
        <v>1300000</v>
      </c>
      <c r="AG644" s="27">
        <v>1260000</v>
      </c>
      <c r="AH644" s="27">
        <v>1280000</v>
      </c>
      <c r="AI644" s="29"/>
      <c r="AJ644" s="2">
        <f t="shared" si="273"/>
        <v>1280000</v>
      </c>
      <c r="AK644" s="2">
        <f t="shared" si="274"/>
        <v>20000</v>
      </c>
      <c r="AL644" s="2">
        <f t="shared" si="275"/>
        <v>3</v>
      </c>
      <c r="AM644" s="2">
        <f t="shared" si="276"/>
        <v>1.1200694444444448E+18</v>
      </c>
      <c r="AN644" s="2">
        <f t="shared" si="277"/>
        <v>4.3670138888888902E+17</v>
      </c>
      <c r="AO644" s="2">
        <f t="shared" si="278"/>
        <v>3</v>
      </c>
      <c r="AP644" s="2">
        <f t="shared" si="279"/>
        <v>-2.2285725101667357</v>
      </c>
      <c r="AQ644" s="2">
        <f t="shared" si="280"/>
        <v>0.76489232840434507</v>
      </c>
      <c r="AR644" s="3" t="str">
        <f t="shared" si="281"/>
        <v>Toxic</v>
      </c>
      <c r="AS644" s="2">
        <f t="shared" si="282"/>
        <v>70.979667282809615</v>
      </c>
      <c r="AT644" s="4" t="s">
        <v>663</v>
      </c>
      <c r="AV644" s="2">
        <f t="shared" si="283"/>
        <v>2</v>
      </c>
      <c r="AW644" s="2">
        <f t="shared" si="284"/>
        <v>2</v>
      </c>
      <c r="AX644" s="2">
        <f t="shared" si="285"/>
        <v>4933333333.333334</v>
      </c>
      <c r="AY644" s="2">
        <f t="shared" si="286"/>
        <v>400000000</v>
      </c>
      <c r="AZ644" s="2">
        <f t="shared" si="287"/>
        <v>2666666666.666667</v>
      </c>
      <c r="BA644" s="2">
        <f t="shared" si="288"/>
        <v>1.25</v>
      </c>
      <c r="BB644" s="2">
        <f t="shared" si="289"/>
        <v>2.0510949532730365</v>
      </c>
      <c r="BC644" s="2">
        <v>6.6349999999999998</v>
      </c>
      <c r="BD644" s="2" t="str">
        <f t="shared" si="290"/>
        <v>Same Var</v>
      </c>
      <c r="BE644" s="2">
        <f t="shared" si="291"/>
        <v>1.2111523372180875E-4</v>
      </c>
      <c r="BF644" s="2" t="str">
        <f t="shared" si="292"/>
        <v>Sig</v>
      </c>
      <c r="BG644" s="2" t="str">
        <f t="shared" si="293"/>
        <v>Sig</v>
      </c>
      <c r="BH644" s="2" t="str">
        <f t="shared" si="294"/>
        <v>Same Var T-test</v>
      </c>
      <c r="BI644" s="2" t="str">
        <f t="shared" si="295"/>
        <v/>
      </c>
      <c r="BJ644" s="2" t="str">
        <f t="shared" si="296"/>
        <v/>
      </c>
    </row>
    <row r="645" spans="1:62" x14ac:dyDescent="0.2">
      <c r="A645" s="1" t="s">
        <v>142</v>
      </c>
      <c r="B645" s="27" t="s">
        <v>1266</v>
      </c>
      <c r="C645" s="28">
        <v>38461</v>
      </c>
      <c r="D645" s="7">
        <v>0.43194444444444446</v>
      </c>
      <c r="E645" s="1">
        <v>0.1</v>
      </c>
      <c r="F645" s="1" t="s">
        <v>57</v>
      </c>
      <c r="G645" s="1" t="s">
        <v>1255</v>
      </c>
      <c r="H645" s="27" t="s">
        <v>886</v>
      </c>
      <c r="I645" s="27" t="s">
        <v>887</v>
      </c>
      <c r="J645" s="27" t="s">
        <v>888</v>
      </c>
      <c r="K645" s="2">
        <v>0.75</v>
      </c>
      <c r="L645" s="2">
        <v>0.25</v>
      </c>
      <c r="M645" s="27">
        <v>1870000</v>
      </c>
      <c r="N645" s="27">
        <v>1810000</v>
      </c>
      <c r="O645" s="27">
        <v>1730000</v>
      </c>
      <c r="P645" s="29"/>
      <c r="Q645" s="29"/>
      <c r="R645" s="29"/>
      <c r="S645" s="29"/>
      <c r="T645" s="29"/>
      <c r="U645" s="29"/>
      <c r="V645" s="29"/>
      <c r="W645" s="29"/>
      <c r="X645" s="29"/>
      <c r="Y645" s="29"/>
      <c r="Z645" s="29"/>
      <c r="AA645" s="29"/>
      <c r="AB645" s="29"/>
      <c r="AC645" s="2">
        <f t="shared" si="270"/>
        <v>1803333.3333333333</v>
      </c>
      <c r="AD645" s="2">
        <f t="shared" si="271"/>
        <v>70237.691685684928</v>
      </c>
      <c r="AE645" s="2">
        <f t="shared" si="272"/>
        <v>3</v>
      </c>
      <c r="AF645" s="27">
        <v>2050000</v>
      </c>
      <c r="AG645" s="27">
        <v>2010000</v>
      </c>
      <c r="AH645" s="27">
        <v>2070000</v>
      </c>
      <c r="AI645" s="29"/>
      <c r="AJ645" s="2">
        <f t="shared" si="273"/>
        <v>2043333.3333333333</v>
      </c>
      <c r="AK645" s="2">
        <f t="shared" si="274"/>
        <v>30550.50463303893</v>
      </c>
      <c r="AL645" s="2">
        <f t="shared" si="275"/>
        <v>3</v>
      </c>
      <c r="AM645" s="2">
        <f t="shared" si="276"/>
        <v>1.5279706790123459E+18</v>
      </c>
      <c r="AN645" s="2">
        <f t="shared" si="277"/>
        <v>4.7620756172839514E+17</v>
      </c>
      <c r="AO645" s="2">
        <f t="shared" si="278"/>
        <v>3</v>
      </c>
      <c r="AP645" s="2">
        <f t="shared" si="279"/>
        <v>19.649184447152052</v>
      </c>
      <c r="AQ645" s="2">
        <f t="shared" si="280"/>
        <v>0.76489232840434507</v>
      </c>
      <c r="AR645" s="3" t="str">
        <f t="shared" si="281"/>
        <v>Nontoxic</v>
      </c>
      <c r="AS645" s="2">
        <f t="shared" si="282"/>
        <v>113.30868761552679</v>
      </c>
      <c r="AT645" s="26" t="s">
        <v>884</v>
      </c>
      <c r="AU645" s="4" t="s">
        <v>666</v>
      </c>
      <c r="AV645" s="2">
        <f t="shared" si="283"/>
        <v>2</v>
      </c>
      <c r="AW645" s="2">
        <f t="shared" si="284"/>
        <v>2</v>
      </c>
      <c r="AX645" s="2">
        <f t="shared" si="285"/>
        <v>4933333333.333334</v>
      </c>
      <c r="AY645" s="2">
        <f t="shared" si="286"/>
        <v>933333333.33333313</v>
      </c>
      <c r="AZ645" s="2">
        <f t="shared" si="287"/>
        <v>2933333333.3333335</v>
      </c>
      <c r="BA645" s="2">
        <f t="shared" si="288"/>
        <v>1.25</v>
      </c>
      <c r="BB645" s="2">
        <f t="shared" si="289"/>
        <v>1.0004109520273574</v>
      </c>
      <c r="BC645" s="2">
        <v>6.6349999999999998</v>
      </c>
      <c r="BD645" s="2" t="str">
        <f t="shared" si="290"/>
        <v>Same Var</v>
      </c>
      <c r="BE645" s="2">
        <f t="shared" si="291"/>
        <v>2.7951132198828672E-3</v>
      </c>
      <c r="BF645" s="2" t="str">
        <f t="shared" si="292"/>
        <v>NS</v>
      </c>
      <c r="BG645" s="2" t="str">
        <f t="shared" si="293"/>
        <v>NS</v>
      </c>
      <c r="BH645" s="2" t="str">
        <f t="shared" si="294"/>
        <v/>
      </c>
      <c r="BI645" s="2" t="str">
        <f t="shared" si="295"/>
        <v/>
      </c>
      <c r="BJ645" s="2" t="str">
        <f t="shared" si="296"/>
        <v/>
      </c>
    </row>
    <row r="646" spans="1:62" x14ac:dyDescent="0.2">
      <c r="A646" s="1" t="s">
        <v>142</v>
      </c>
      <c r="B646" s="27" t="s">
        <v>1280</v>
      </c>
      <c r="C646" s="28">
        <v>38461</v>
      </c>
      <c r="D646" s="7">
        <v>0.52777777777777779</v>
      </c>
      <c r="E646" s="1">
        <v>0.1</v>
      </c>
      <c r="F646" s="1" t="s">
        <v>57</v>
      </c>
      <c r="G646" s="1" t="s">
        <v>1255</v>
      </c>
      <c r="H646" s="27" t="s">
        <v>886</v>
      </c>
      <c r="I646" s="27" t="s">
        <v>887</v>
      </c>
      <c r="J646" s="27" t="s">
        <v>888</v>
      </c>
      <c r="K646" s="2">
        <v>0.75</v>
      </c>
      <c r="L646" s="2">
        <v>0.25</v>
      </c>
      <c r="M646" s="27">
        <v>1870000</v>
      </c>
      <c r="N646" s="27">
        <v>1810000</v>
      </c>
      <c r="O646" s="27">
        <v>1730000</v>
      </c>
      <c r="P646" s="29"/>
      <c r="Q646" s="29"/>
      <c r="R646" s="29"/>
      <c r="S646" s="29"/>
      <c r="T646" s="29"/>
      <c r="U646" s="29"/>
      <c r="V646" s="29"/>
      <c r="W646" s="29"/>
      <c r="X646" s="29"/>
      <c r="Y646" s="29"/>
      <c r="Z646" s="29"/>
      <c r="AA646" s="29"/>
      <c r="AB646" s="29"/>
      <c r="AC646" s="2">
        <f t="shared" si="270"/>
        <v>1803333.3333333333</v>
      </c>
      <c r="AD646" s="2">
        <f t="shared" si="271"/>
        <v>70237.691685684928</v>
      </c>
      <c r="AE646" s="2">
        <f t="shared" si="272"/>
        <v>3</v>
      </c>
      <c r="AF646" s="27">
        <v>1220000</v>
      </c>
      <c r="AG646" s="27">
        <v>1240000</v>
      </c>
      <c r="AH646" s="27">
        <v>1220000</v>
      </c>
      <c r="AI646" s="29"/>
      <c r="AJ646" s="2">
        <f t="shared" si="273"/>
        <v>1226666.6666666667</v>
      </c>
      <c r="AK646" s="2">
        <f t="shared" si="274"/>
        <v>11547.005383792515</v>
      </c>
      <c r="AL646" s="2">
        <f t="shared" si="275"/>
        <v>3</v>
      </c>
      <c r="AM646" s="2">
        <f t="shared" si="276"/>
        <v>9.3982253086419776E+17</v>
      </c>
      <c r="AN646" s="2">
        <f t="shared" si="277"/>
        <v>4.2880015432098778E+17</v>
      </c>
      <c r="AO646" s="2">
        <f t="shared" si="278"/>
        <v>2</v>
      </c>
      <c r="AP646" s="2">
        <f t="shared" si="279"/>
        <v>-4.0414223431700256</v>
      </c>
      <c r="AQ646" s="2">
        <f t="shared" si="280"/>
        <v>0.81649658092772592</v>
      </c>
      <c r="AR646" s="3" t="str">
        <f t="shared" si="281"/>
        <v>Toxic</v>
      </c>
      <c r="AS646" s="2">
        <f t="shared" si="282"/>
        <v>68.022181146025886</v>
      </c>
      <c r="AT646" s="4" t="s">
        <v>664</v>
      </c>
      <c r="AU646" s="4" t="s">
        <v>667</v>
      </c>
      <c r="AV646" s="2">
        <f t="shared" si="283"/>
        <v>2</v>
      </c>
      <c r="AW646" s="2">
        <f t="shared" si="284"/>
        <v>2</v>
      </c>
      <c r="AX646" s="2">
        <f t="shared" si="285"/>
        <v>4933333333.333334</v>
      </c>
      <c r="AY646" s="2">
        <f t="shared" si="286"/>
        <v>133333333.33333333</v>
      </c>
      <c r="AZ646" s="2">
        <f t="shared" si="287"/>
        <v>2533333333.3333335</v>
      </c>
      <c r="BA646" s="2">
        <f t="shared" si="288"/>
        <v>1.25</v>
      </c>
      <c r="BB646" s="2">
        <f t="shared" si="289"/>
        <v>3.6447360731018419</v>
      </c>
      <c r="BC646" s="2">
        <v>6.6349999999999998</v>
      </c>
      <c r="BD646" s="2" t="str">
        <f t="shared" si="290"/>
        <v>Same Var</v>
      </c>
      <c r="BE646" s="2">
        <f t="shared" si="291"/>
        <v>7.4827455189105992E-5</v>
      </c>
      <c r="BF646" s="2" t="str">
        <f t="shared" si="292"/>
        <v>Sig</v>
      </c>
      <c r="BG646" s="2" t="str">
        <f t="shared" si="293"/>
        <v>Sig</v>
      </c>
      <c r="BH646" s="2" t="str">
        <f t="shared" si="294"/>
        <v>Wilcoxon</v>
      </c>
      <c r="BI646" s="2" t="str">
        <f t="shared" si="295"/>
        <v/>
      </c>
      <c r="BJ646" s="2" t="str">
        <f t="shared" si="296"/>
        <v/>
      </c>
    </row>
    <row r="647" spans="1:62" x14ac:dyDescent="0.2">
      <c r="A647" s="1" t="s">
        <v>926</v>
      </c>
      <c r="B647" s="27" t="s">
        <v>1118</v>
      </c>
      <c r="C647" s="28">
        <v>38482</v>
      </c>
      <c r="D647" s="7">
        <v>0.65625</v>
      </c>
      <c r="E647" s="1">
        <v>0.1</v>
      </c>
      <c r="F647" s="1" t="s">
        <v>57</v>
      </c>
      <c r="G647" s="1" t="s">
        <v>1119</v>
      </c>
      <c r="H647" s="27" t="s">
        <v>886</v>
      </c>
      <c r="I647" s="27" t="s">
        <v>887</v>
      </c>
      <c r="J647" s="27" t="s">
        <v>888</v>
      </c>
      <c r="K647" s="2">
        <v>0.75</v>
      </c>
      <c r="L647" s="2">
        <v>0.25</v>
      </c>
      <c r="M647" s="27">
        <v>1107000</v>
      </c>
      <c r="N647" s="27">
        <v>1043000</v>
      </c>
      <c r="O647" s="27">
        <v>1182000</v>
      </c>
      <c r="P647" s="27">
        <v>1197000</v>
      </c>
      <c r="Q647" s="29"/>
      <c r="R647" s="29"/>
      <c r="S647" s="29"/>
      <c r="T647" s="29"/>
      <c r="U647" s="29"/>
      <c r="V647" s="29"/>
      <c r="W647" s="29"/>
      <c r="X647" s="29"/>
      <c r="Y647" s="29"/>
      <c r="Z647" s="29"/>
      <c r="AA647" s="29"/>
      <c r="AB647" s="29"/>
      <c r="AC647" s="2">
        <f t="shared" si="270"/>
        <v>1132250</v>
      </c>
      <c r="AD647" s="2">
        <f t="shared" si="271"/>
        <v>71345.98797409705</v>
      </c>
      <c r="AE647" s="2">
        <f t="shared" si="272"/>
        <v>4</v>
      </c>
      <c r="AF647" s="27">
        <v>2308000</v>
      </c>
      <c r="AG647" s="27">
        <v>2385000</v>
      </c>
      <c r="AH647" s="27">
        <v>1728000</v>
      </c>
      <c r="AI647" s="27">
        <v>2225000</v>
      </c>
      <c r="AJ647" s="2">
        <f t="shared" si="273"/>
        <v>2161500</v>
      </c>
      <c r="AK647" s="2">
        <f t="shared" si="274"/>
        <v>296293.21063208091</v>
      </c>
      <c r="AL647" s="2">
        <f t="shared" si="275"/>
        <v>4</v>
      </c>
      <c r="AM647" s="2">
        <f t="shared" si="276"/>
        <v>5.136221333173439E+20</v>
      </c>
      <c r="AN647" s="2">
        <f t="shared" si="277"/>
        <v>1.6073383048924483E+20</v>
      </c>
      <c r="AO647" s="2">
        <f t="shared" si="278"/>
        <v>3</v>
      </c>
      <c r="AP647" s="2">
        <f t="shared" si="279"/>
        <v>8.7171864073605683</v>
      </c>
      <c r="AQ647" s="2">
        <f t="shared" si="280"/>
        <v>0.76489232840434507</v>
      </c>
      <c r="AR647" s="3" t="str">
        <f t="shared" si="281"/>
        <v>Nontoxic</v>
      </c>
      <c r="AS647" s="2">
        <f t="shared" si="282"/>
        <v>190.90306911017885</v>
      </c>
      <c r="AT647" s="26" t="s">
        <v>884</v>
      </c>
      <c r="AU647" s="4" t="s">
        <v>666</v>
      </c>
      <c r="AV647" s="2">
        <f t="shared" si="283"/>
        <v>3</v>
      </c>
      <c r="AW647" s="2">
        <f t="shared" si="284"/>
        <v>3</v>
      </c>
      <c r="AX647" s="2">
        <f t="shared" si="285"/>
        <v>5090250000.000001</v>
      </c>
      <c r="AY647" s="2">
        <f t="shared" si="286"/>
        <v>87789666666.666672</v>
      </c>
      <c r="AZ647" s="2">
        <f t="shared" si="287"/>
        <v>46439958333.333336</v>
      </c>
      <c r="BA647" s="2">
        <f t="shared" si="288"/>
        <v>1.1666666666666667</v>
      </c>
      <c r="BB647" s="2">
        <f t="shared" si="289"/>
        <v>4.0475565564876126</v>
      </c>
      <c r="BC647" s="2">
        <v>6.6349999999999998</v>
      </c>
      <c r="BD647" s="2" t="str">
        <f t="shared" si="290"/>
        <v>Same Var</v>
      </c>
      <c r="BE647" s="2">
        <f t="shared" si="291"/>
        <v>2.5683673260091931E-4</v>
      </c>
      <c r="BF647" s="2" t="str">
        <f t="shared" si="292"/>
        <v>NS</v>
      </c>
      <c r="BG647" s="2" t="str">
        <f t="shared" si="293"/>
        <v>NS</v>
      </c>
      <c r="BH647" s="2" t="str">
        <f t="shared" si="294"/>
        <v/>
      </c>
      <c r="BI647" s="2" t="str">
        <f t="shared" si="295"/>
        <v/>
      </c>
      <c r="BJ647" s="2" t="str">
        <f t="shared" si="296"/>
        <v/>
      </c>
    </row>
    <row r="648" spans="1:62" x14ac:dyDescent="0.2">
      <c r="A648" s="1" t="s">
        <v>926</v>
      </c>
      <c r="B648" s="27" t="s">
        <v>1157</v>
      </c>
      <c r="C648" s="28">
        <v>38482</v>
      </c>
      <c r="D648" s="7">
        <v>0.50694444444444442</v>
      </c>
      <c r="E648" s="1">
        <v>0.1</v>
      </c>
      <c r="F648" s="1" t="s">
        <v>57</v>
      </c>
      <c r="G648" s="1" t="s">
        <v>1119</v>
      </c>
      <c r="H648" s="27" t="s">
        <v>886</v>
      </c>
      <c r="I648" s="27" t="s">
        <v>887</v>
      </c>
      <c r="J648" s="27" t="s">
        <v>888</v>
      </c>
      <c r="K648" s="2">
        <v>0.75</v>
      </c>
      <c r="L648" s="2">
        <v>0.25</v>
      </c>
      <c r="M648" s="27">
        <v>1107000</v>
      </c>
      <c r="N648" s="27">
        <v>1043000</v>
      </c>
      <c r="O648" s="27">
        <v>1182000</v>
      </c>
      <c r="P648" s="27">
        <v>1197000</v>
      </c>
      <c r="Q648" s="29"/>
      <c r="R648" s="29"/>
      <c r="S648" s="29"/>
      <c r="T648" s="29"/>
      <c r="U648" s="29"/>
      <c r="V648" s="29"/>
      <c r="W648" s="29"/>
      <c r="X648" s="29"/>
      <c r="Y648" s="29"/>
      <c r="Z648" s="29"/>
      <c r="AA648" s="29"/>
      <c r="AB648" s="29"/>
      <c r="AC648" s="2">
        <f t="shared" si="270"/>
        <v>1132250</v>
      </c>
      <c r="AD648" s="2">
        <f t="shared" si="271"/>
        <v>71345.98797409705</v>
      </c>
      <c r="AE648" s="2">
        <f t="shared" si="272"/>
        <v>4</v>
      </c>
      <c r="AF648" s="27">
        <v>1737000</v>
      </c>
      <c r="AG648" s="27">
        <v>1915000</v>
      </c>
      <c r="AH648" s="27">
        <v>1954000</v>
      </c>
      <c r="AI648" s="27">
        <v>2692000</v>
      </c>
      <c r="AJ648" s="2">
        <f t="shared" si="273"/>
        <v>2074500</v>
      </c>
      <c r="AK648" s="2">
        <f t="shared" si="274"/>
        <v>422363.58744569827</v>
      </c>
      <c r="AL648" s="2">
        <f t="shared" si="275"/>
        <v>4</v>
      </c>
      <c r="AM648" s="2">
        <f t="shared" si="276"/>
        <v>2.0533193004536286E+21</v>
      </c>
      <c r="AN648" s="2">
        <f t="shared" si="277"/>
        <v>6.6315723272998552E+20</v>
      </c>
      <c r="AO648" s="2">
        <f t="shared" si="278"/>
        <v>3</v>
      </c>
      <c r="AP648" s="2">
        <f t="shared" si="279"/>
        <v>5.7561584680852871</v>
      </c>
      <c r="AQ648" s="2">
        <f t="shared" si="280"/>
        <v>0.76489232840434507</v>
      </c>
      <c r="AR648" s="3" t="str">
        <f t="shared" si="281"/>
        <v>Nontoxic</v>
      </c>
      <c r="AS648" s="2">
        <f t="shared" si="282"/>
        <v>183.21925369838817</v>
      </c>
      <c r="AT648" s="26" t="s">
        <v>884</v>
      </c>
      <c r="AU648" s="4" t="s">
        <v>666</v>
      </c>
      <c r="AV648" s="2">
        <f t="shared" si="283"/>
        <v>3</v>
      </c>
      <c r="AW648" s="2">
        <f t="shared" si="284"/>
        <v>3</v>
      </c>
      <c r="AX648" s="2">
        <f t="shared" si="285"/>
        <v>5090250000.000001</v>
      </c>
      <c r="AY648" s="2">
        <f t="shared" si="286"/>
        <v>178391000000</v>
      </c>
      <c r="AZ648" s="2">
        <f t="shared" si="287"/>
        <v>91740625000</v>
      </c>
      <c r="BA648" s="2">
        <f t="shared" si="288"/>
        <v>1.1666666666666667</v>
      </c>
      <c r="BB648" s="2">
        <f t="shared" si="289"/>
        <v>5.7256094263942714</v>
      </c>
      <c r="BC648" s="2">
        <v>6.6349999999999998</v>
      </c>
      <c r="BD648" s="2" t="str">
        <f t="shared" si="290"/>
        <v>Same Var</v>
      </c>
      <c r="BE648" s="2">
        <f t="shared" si="291"/>
        <v>2.2854951197947373E-3</v>
      </c>
      <c r="BF648" s="2" t="str">
        <f t="shared" si="292"/>
        <v>NS</v>
      </c>
      <c r="BG648" s="2" t="str">
        <f t="shared" si="293"/>
        <v>NS</v>
      </c>
      <c r="BH648" s="2" t="str">
        <f t="shared" si="294"/>
        <v/>
      </c>
      <c r="BI648" s="2" t="str">
        <f t="shared" si="295"/>
        <v/>
      </c>
      <c r="BJ648" s="2" t="str">
        <f t="shared" si="296"/>
        <v/>
      </c>
    </row>
    <row r="649" spans="1:62" x14ac:dyDescent="0.2">
      <c r="A649" s="1" t="s">
        <v>926</v>
      </c>
      <c r="B649" s="27" t="s">
        <v>1163</v>
      </c>
      <c r="C649" s="28">
        <v>38482</v>
      </c>
      <c r="D649" s="7">
        <v>0.5625</v>
      </c>
      <c r="E649" s="1">
        <v>0.1</v>
      </c>
      <c r="F649" s="1" t="s">
        <v>57</v>
      </c>
      <c r="G649" s="1" t="s">
        <v>1119</v>
      </c>
      <c r="H649" s="27" t="s">
        <v>886</v>
      </c>
      <c r="I649" s="27" t="s">
        <v>887</v>
      </c>
      <c r="J649" s="27" t="s">
        <v>888</v>
      </c>
      <c r="K649" s="2">
        <v>0.75</v>
      </c>
      <c r="L649" s="2">
        <v>0.25</v>
      </c>
      <c r="M649" s="27">
        <v>1107000</v>
      </c>
      <c r="N649" s="27">
        <v>1043000</v>
      </c>
      <c r="O649" s="27">
        <v>1182000</v>
      </c>
      <c r="P649" s="27">
        <v>1197000</v>
      </c>
      <c r="Q649" s="29"/>
      <c r="R649" s="29"/>
      <c r="S649" s="29"/>
      <c r="T649" s="29"/>
      <c r="U649" s="29"/>
      <c r="V649" s="29"/>
      <c r="W649" s="29"/>
      <c r="X649" s="29"/>
      <c r="Y649" s="29"/>
      <c r="Z649" s="29"/>
      <c r="AA649" s="29"/>
      <c r="AB649" s="29"/>
      <c r="AC649" s="2">
        <f t="shared" si="270"/>
        <v>1132250</v>
      </c>
      <c r="AD649" s="2">
        <f t="shared" si="271"/>
        <v>71345.98797409705</v>
      </c>
      <c r="AE649" s="2">
        <f t="shared" si="272"/>
        <v>4</v>
      </c>
      <c r="AF649" s="27">
        <v>2635000</v>
      </c>
      <c r="AG649" s="27">
        <v>2247000</v>
      </c>
      <c r="AH649" s="27">
        <v>2325000</v>
      </c>
      <c r="AI649" s="27">
        <v>2363000</v>
      </c>
      <c r="AJ649" s="2">
        <f t="shared" si="273"/>
        <v>2392500</v>
      </c>
      <c r="AK649" s="2">
        <f t="shared" si="274"/>
        <v>168723.63991648197</v>
      </c>
      <c r="AL649" s="2">
        <f t="shared" si="275"/>
        <v>4</v>
      </c>
      <c r="AM649" s="2">
        <f t="shared" si="276"/>
        <v>6.1351707391562572E+19</v>
      </c>
      <c r="AN649" s="2">
        <f t="shared" si="277"/>
        <v>1.7054298655911481E+19</v>
      </c>
      <c r="AO649" s="2">
        <f t="shared" si="278"/>
        <v>4</v>
      </c>
      <c r="AP649" s="2">
        <f t="shared" si="279"/>
        <v>17.438021564298136</v>
      </c>
      <c r="AQ649" s="2">
        <f t="shared" si="280"/>
        <v>0.74069708411268287</v>
      </c>
      <c r="AR649" s="3" t="str">
        <f t="shared" si="281"/>
        <v>Nontoxic</v>
      </c>
      <c r="AS649" s="2">
        <f t="shared" si="282"/>
        <v>211.30492382424376</v>
      </c>
      <c r="AT649" s="26" t="s">
        <v>884</v>
      </c>
      <c r="AU649" s="4" t="s">
        <v>666</v>
      </c>
      <c r="AV649" s="2">
        <f t="shared" si="283"/>
        <v>3</v>
      </c>
      <c r="AW649" s="2">
        <f t="shared" si="284"/>
        <v>3</v>
      </c>
      <c r="AX649" s="2">
        <f t="shared" si="285"/>
        <v>5090250000.000001</v>
      </c>
      <c r="AY649" s="2">
        <f t="shared" si="286"/>
        <v>28467666666.666668</v>
      </c>
      <c r="AZ649" s="2">
        <f t="shared" si="287"/>
        <v>16778958333.333334</v>
      </c>
      <c r="BA649" s="2">
        <f t="shared" si="288"/>
        <v>1.1666666666666667</v>
      </c>
      <c r="BB649" s="2">
        <f t="shared" si="289"/>
        <v>1.7078280605960572</v>
      </c>
      <c r="BC649" s="2">
        <v>6.6349999999999998</v>
      </c>
      <c r="BD649" s="2" t="str">
        <f t="shared" si="290"/>
        <v>Same Var</v>
      </c>
      <c r="BE649" s="2">
        <f t="shared" si="291"/>
        <v>4.5830420892642469E-6</v>
      </c>
      <c r="BF649" s="2" t="str">
        <f t="shared" si="292"/>
        <v>NS</v>
      </c>
      <c r="BG649" s="2" t="str">
        <f t="shared" si="293"/>
        <v>NS</v>
      </c>
      <c r="BH649" s="2" t="str">
        <f t="shared" si="294"/>
        <v/>
      </c>
      <c r="BI649" s="2" t="str">
        <f t="shared" si="295"/>
        <v/>
      </c>
      <c r="BJ649" s="2" t="str">
        <f t="shared" si="296"/>
        <v/>
      </c>
    </row>
    <row r="650" spans="1:62" x14ac:dyDescent="0.2">
      <c r="A650" s="1" t="s">
        <v>926</v>
      </c>
      <c r="B650" s="27" t="s">
        <v>1165</v>
      </c>
      <c r="C650" s="28">
        <v>38482</v>
      </c>
      <c r="D650" s="7">
        <v>0.72916666666666663</v>
      </c>
      <c r="E650" s="1">
        <v>0.1</v>
      </c>
      <c r="F650" s="1" t="s">
        <v>57</v>
      </c>
      <c r="G650" s="1" t="s">
        <v>1119</v>
      </c>
      <c r="H650" s="27" t="s">
        <v>886</v>
      </c>
      <c r="I650" s="27" t="s">
        <v>887</v>
      </c>
      <c r="J650" s="27" t="s">
        <v>888</v>
      </c>
      <c r="K650" s="2">
        <v>0.75</v>
      </c>
      <c r="L650" s="2">
        <v>0.25</v>
      </c>
      <c r="M650" s="27">
        <v>1107000</v>
      </c>
      <c r="N650" s="27">
        <v>1043000</v>
      </c>
      <c r="O650" s="27">
        <v>1182000</v>
      </c>
      <c r="P650" s="27">
        <v>1197000</v>
      </c>
      <c r="Q650" s="29"/>
      <c r="R650" s="29"/>
      <c r="S650" s="29"/>
      <c r="T650" s="29"/>
      <c r="U650" s="29"/>
      <c r="V650" s="29"/>
      <c r="W650" s="29"/>
      <c r="X650" s="29"/>
      <c r="Y650" s="29"/>
      <c r="Z650" s="29"/>
      <c r="AA650" s="29"/>
      <c r="AB650" s="29"/>
      <c r="AC650" s="2">
        <f t="shared" si="270"/>
        <v>1132250</v>
      </c>
      <c r="AD650" s="2">
        <f t="shared" si="271"/>
        <v>71345.98797409705</v>
      </c>
      <c r="AE650" s="2">
        <f t="shared" si="272"/>
        <v>4</v>
      </c>
      <c r="AF650" s="27">
        <v>1176000</v>
      </c>
      <c r="AG650" s="27">
        <v>1540000</v>
      </c>
      <c r="AH650" s="27">
        <v>1950000</v>
      </c>
      <c r="AI650" s="27">
        <v>1581000</v>
      </c>
      <c r="AJ650" s="2">
        <f t="shared" si="273"/>
        <v>1561750</v>
      </c>
      <c r="AK650" s="2">
        <f t="shared" si="274"/>
        <v>316430.48209677904</v>
      </c>
      <c r="AL650" s="2">
        <f t="shared" si="275"/>
        <v>4</v>
      </c>
      <c r="AM650" s="2">
        <f t="shared" si="276"/>
        <v>6.6295326817091374E+20</v>
      </c>
      <c r="AN650" s="2">
        <f t="shared" si="277"/>
        <v>2.0903884871045431E+20</v>
      </c>
      <c r="AO650" s="2">
        <f t="shared" si="278"/>
        <v>3</v>
      </c>
      <c r="AP650" s="2">
        <f t="shared" si="279"/>
        <v>4.4407081746953416</v>
      </c>
      <c r="AQ650" s="2">
        <f t="shared" si="280"/>
        <v>0.76489232840434507</v>
      </c>
      <c r="AR650" s="3" t="str">
        <f t="shared" si="281"/>
        <v>Nontoxic</v>
      </c>
      <c r="AS650" s="2">
        <f t="shared" si="282"/>
        <v>137.93331861338044</v>
      </c>
      <c r="AT650" s="26" t="s">
        <v>884</v>
      </c>
      <c r="AU650" s="4" t="s">
        <v>666</v>
      </c>
      <c r="AV650" s="2">
        <f t="shared" si="283"/>
        <v>3</v>
      </c>
      <c r="AW650" s="2">
        <f t="shared" si="284"/>
        <v>3</v>
      </c>
      <c r="AX650" s="2">
        <f t="shared" si="285"/>
        <v>5090250000.000001</v>
      </c>
      <c r="AY650" s="2">
        <f t="shared" si="286"/>
        <v>100128250000</v>
      </c>
      <c r="AZ650" s="2">
        <f t="shared" si="287"/>
        <v>52609250000</v>
      </c>
      <c r="BA650" s="2">
        <f t="shared" si="288"/>
        <v>1.1666666666666667</v>
      </c>
      <c r="BB650" s="2">
        <f t="shared" si="289"/>
        <v>4.3508702829474419</v>
      </c>
      <c r="BC650" s="2">
        <v>6.6349999999999998</v>
      </c>
      <c r="BD650" s="2" t="str">
        <f t="shared" si="290"/>
        <v>Same Var</v>
      </c>
      <c r="BE650" s="2">
        <f t="shared" si="291"/>
        <v>1.9060673647725665E-2</v>
      </c>
      <c r="BF650" s="2" t="str">
        <f t="shared" si="292"/>
        <v>NS</v>
      </c>
      <c r="BG650" s="2" t="str">
        <f t="shared" si="293"/>
        <v>NS</v>
      </c>
      <c r="BH650" s="2" t="str">
        <f t="shared" si="294"/>
        <v/>
      </c>
      <c r="BI650" s="2" t="str">
        <f t="shared" si="295"/>
        <v/>
      </c>
      <c r="BJ650" s="2" t="str">
        <f t="shared" si="296"/>
        <v/>
      </c>
    </row>
    <row r="651" spans="1:62" x14ac:dyDescent="0.2">
      <c r="A651" s="1" t="s">
        <v>926</v>
      </c>
      <c r="B651" s="27" t="s">
        <v>1176</v>
      </c>
      <c r="C651" s="28">
        <v>38482</v>
      </c>
      <c r="D651" s="7">
        <v>0.76388888888888884</v>
      </c>
      <c r="E651" s="1">
        <v>0.1</v>
      </c>
      <c r="F651" s="1" t="s">
        <v>57</v>
      </c>
      <c r="G651" s="1" t="s">
        <v>1119</v>
      </c>
      <c r="H651" s="27" t="s">
        <v>886</v>
      </c>
      <c r="I651" s="27" t="s">
        <v>887</v>
      </c>
      <c r="J651" s="27" t="s">
        <v>888</v>
      </c>
      <c r="K651" s="2">
        <v>0.75</v>
      </c>
      <c r="L651" s="2">
        <v>0.25</v>
      </c>
      <c r="M651" s="27">
        <v>1107000</v>
      </c>
      <c r="N651" s="27">
        <v>1043000</v>
      </c>
      <c r="O651" s="27">
        <v>1182000</v>
      </c>
      <c r="P651" s="27">
        <v>1197000</v>
      </c>
      <c r="Q651" s="29"/>
      <c r="R651" s="29"/>
      <c r="S651" s="29"/>
      <c r="T651" s="29"/>
      <c r="U651" s="29"/>
      <c r="V651" s="29"/>
      <c r="W651" s="29"/>
      <c r="X651" s="29"/>
      <c r="Y651" s="29"/>
      <c r="Z651" s="29"/>
      <c r="AA651" s="29"/>
      <c r="AB651" s="29"/>
      <c r="AC651" s="2">
        <f t="shared" si="270"/>
        <v>1132250</v>
      </c>
      <c r="AD651" s="2">
        <f t="shared" si="271"/>
        <v>71345.98797409705</v>
      </c>
      <c r="AE651" s="2">
        <f t="shared" si="272"/>
        <v>4</v>
      </c>
      <c r="AF651" s="27">
        <v>1113000</v>
      </c>
      <c r="AG651" s="27">
        <v>1420000</v>
      </c>
      <c r="AH651" s="27">
        <v>1199000</v>
      </c>
      <c r="AI651" s="27">
        <v>1146000</v>
      </c>
      <c r="AJ651" s="2">
        <f t="shared" si="273"/>
        <v>1219500</v>
      </c>
      <c r="AK651" s="2">
        <f t="shared" si="274"/>
        <v>138281.11464211831</v>
      </c>
      <c r="AL651" s="2">
        <f t="shared" si="275"/>
        <v>4</v>
      </c>
      <c r="AM651" s="2">
        <f t="shared" si="276"/>
        <v>3.0208577991822987E+19</v>
      </c>
      <c r="AN651" s="2">
        <f t="shared" si="277"/>
        <v>7.7882588781337047E+18</v>
      </c>
      <c r="AO651" s="2">
        <f t="shared" si="278"/>
        <v>4</v>
      </c>
      <c r="AP651" s="2">
        <f t="shared" si="279"/>
        <v>4.9950035529126353</v>
      </c>
      <c r="AQ651" s="2">
        <f t="shared" si="280"/>
        <v>0.74069708411268287</v>
      </c>
      <c r="AR651" s="3" t="str">
        <f t="shared" si="281"/>
        <v>Nontoxic</v>
      </c>
      <c r="AS651" s="2">
        <f t="shared" si="282"/>
        <v>107.70589534113491</v>
      </c>
      <c r="AT651" s="26" t="s">
        <v>884</v>
      </c>
      <c r="AU651" s="4" t="s">
        <v>666</v>
      </c>
      <c r="AV651" s="2">
        <f t="shared" si="283"/>
        <v>3</v>
      </c>
      <c r="AW651" s="2">
        <f t="shared" si="284"/>
        <v>3</v>
      </c>
      <c r="AX651" s="2">
        <f t="shared" si="285"/>
        <v>5090250000.000001</v>
      </c>
      <c r="AY651" s="2">
        <f t="shared" si="286"/>
        <v>19121666666.666668</v>
      </c>
      <c r="AZ651" s="2">
        <f t="shared" si="287"/>
        <v>12105958333.333334</v>
      </c>
      <c r="BA651" s="2">
        <f t="shared" si="288"/>
        <v>1.1666666666666667</v>
      </c>
      <c r="BB651" s="2">
        <f t="shared" si="289"/>
        <v>1.0523481259765584</v>
      </c>
      <c r="BC651" s="2">
        <v>6.6349999999999998</v>
      </c>
      <c r="BD651" s="2" t="str">
        <f t="shared" si="290"/>
        <v>Same Var</v>
      </c>
      <c r="BE651" s="2">
        <f t="shared" si="291"/>
        <v>0.15248089532167358</v>
      </c>
      <c r="BF651" s="2" t="str">
        <f t="shared" si="292"/>
        <v>NS</v>
      </c>
      <c r="BG651" s="2" t="str">
        <f t="shared" si="293"/>
        <v>NS</v>
      </c>
      <c r="BH651" s="2" t="str">
        <f t="shared" si="294"/>
        <v/>
      </c>
      <c r="BI651" s="2" t="str">
        <f t="shared" si="295"/>
        <v/>
      </c>
      <c r="BJ651" s="2" t="str">
        <f t="shared" si="296"/>
        <v/>
      </c>
    </row>
    <row r="652" spans="1:62" x14ac:dyDescent="0.2">
      <c r="A652" s="1" t="s">
        <v>926</v>
      </c>
      <c r="B652" s="27" t="s">
        <v>1311</v>
      </c>
      <c r="C652" s="28">
        <v>38482</v>
      </c>
      <c r="D652" s="7">
        <v>0.29166666666666669</v>
      </c>
      <c r="E652" s="1">
        <v>0.1</v>
      </c>
      <c r="F652" s="1" t="s">
        <v>57</v>
      </c>
      <c r="G652" s="1" t="s">
        <v>1119</v>
      </c>
      <c r="H652" s="27" t="s">
        <v>886</v>
      </c>
      <c r="I652" s="27" t="s">
        <v>887</v>
      </c>
      <c r="J652" s="27" t="s">
        <v>888</v>
      </c>
      <c r="K652" s="2">
        <v>0.75</v>
      </c>
      <c r="L652" s="2">
        <v>0.25</v>
      </c>
      <c r="M652" s="27">
        <v>1107000</v>
      </c>
      <c r="N652" s="27">
        <v>1043000</v>
      </c>
      <c r="O652" s="27">
        <v>1182000</v>
      </c>
      <c r="P652" s="27">
        <v>1197000</v>
      </c>
      <c r="Q652" s="29"/>
      <c r="R652" s="29"/>
      <c r="S652" s="29"/>
      <c r="T652" s="29"/>
      <c r="U652" s="29"/>
      <c r="V652" s="29"/>
      <c r="W652" s="29"/>
      <c r="X652" s="29"/>
      <c r="Y652" s="29"/>
      <c r="Z652" s="29"/>
      <c r="AA652" s="29"/>
      <c r="AB652" s="29"/>
      <c r="AC652" s="2">
        <f t="shared" si="270"/>
        <v>1132250</v>
      </c>
      <c r="AD652" s="2">
        <f t="shared" si="271"/>
        <v>71345.98797409705</v>
      </c>
      <c r="AE652" s="2">
        <f t="shared" si="272"/>
        <v>4</v>
      </c>
      <c r="AF652" s="27">
        <v>1977000</v>
      </c>
      <c r="AG652" s="27">
        <v>2084000</v>
      </c>
      <c r="AH652" s="27">
        <v>1540000</v>
      </c>
      <c r="AI652" s="27">
        <v>2106000</v>
      </c>
      <c r="AJ652" s="2">
        <f t="shared" si="273"/>
        <v>1926750</v>
      </c>
      <c r="AK652" s="2">
        <f t="shared" si="274"/>
        <v>263918.39016382827</v>
      </c>
      <c r="AL652" s="2">
        <f t="shared" si="275"/>
        <v>4</v>
      </c>
      <c r="AM652" s="2">
        <f t="shared" si="276"/>
        <v>3.2866229338488957E+20</v>
      </c>
      <c r="AN652" s="2">
        <f t="shared" si="277"/>
        <v>1.0124431437943585E+20</v>
      </c>
      <c r="AO652" s="2">
        <f t="shared" si="278"/>
        <v>3</v>
      </c>
      <c r="AP652" s="2">
        <f t="shared" si="279"/>
        <v>8.0030402082244763</v>
      </c>
      <c r="AQ652" s="2">
        <f t="shared" si="280"/>
        <v>0.76489232840434507</v>
      </c>
      <c r="AR652" s="3" t="str">
        <f t="shared" si="281"/>
        <v>Nontoxic</v>
      </c>
      <c r="AS652" s="2">
        <f t="shared" si="282"/>
        <v>170.17001545595053</v>
      </c>
      <c r="AT652" s="26" t="s">
        <v>884</v>
      </c>
      <c r="AU652" s="4" t="s">
        <v>666</v>
      </c>
      <c r="AV652" s="2">
        <f t="shared" si="283"/>
        <v>3</v>
      </c>
      <c r="AW652" s="2">
        <f t="shared" si="284"/>
        <v>3</v>
      </c>
      <c r="AX652" s="2">
        <f t="shared" si="285"/>
        <v>5090250000.000001</v>
      </c>
      <c r="AY652" s="2">
        <f t="shared" si="286"/>
        <v>69652916666.666687</v>
      </c>
      <c r="AZ652" s="2">
        <f t="shared" si="287"/>
        <v>37371583333.333344</v>
      </c>
      <c r="BA652" s="2">
        <f t="shared" si="288"/>
        <v>1.1666666666666667</v>
      </c>
      <c r="BB652" s="2">
        <f t="shared" si="289"/>
        <v>3.5253506641820747</v>
      </c>
      <c r="BC652" s="2">
        <v>6.6349999999999998</v>
      </c>
      <c r="BD652" s="2" t="str">
        <f t="shared" si="290"/>
        <v>Same Var</v>
      </c>
      <c r="BE652" s="2">
        <f t="shared" si="291"/>
        <v>5.6947811781981879E-4</v>
      </c>
      <c r="BF652" s="2" t="str">
        <f t="shared" si="292"/>
        <v>NS</v>
      </c>
      <c r="BG652" s="2" t="str">
        <f t="shared" si="293"/>
        <v>NS</v>
      </c>
      <c r="BH652" s="2" t="str">
        <f t="shared" si="294"/>
        <v/>
      </c>
      <c r="BI652" s="2" t="str">
        <f t="shared" si="295"/>
        <v/>
      </c>
      <c r="BJ652" s="2" t="str">
        <f t="shared" si="296"/>
        <v/>
      </c>
    </row>
    <row r="653" spans="1:62" x14ac:dyDescent="0.2">
      <c r="A653" s="1" t="s">
        <v>926</v>
      </c>
      <c r="B653" s="27" t="s">
        <v>1315</v>
      </c>
      <c r="C653" s="28">
        <v>38482</v>
      </c>
      <c r="D653" s="7">
        <v>0.40277777777777779</v>
      </c>
      <c r="E653" s="1">
        <v>0.1</v>
      </c>
      <c r="F653" s="1" t="s">
        <v>57</v>
      </c>
      <c r="G653" s="1" t="s">
        <v>1119</v>
      </c>
      <c r="H653" s="27" t="s">
        <v>886</v>
      </c>
      <c r="I653" s="27" t="s">
        <v>887</v>
      </c>
      <c r="J653" s="27" t="s">
        <v>888</v>
      </c>
      <c r="K653" s="2">
        <v>0.75</v>
      </c>
      <c r="L653" s="2">
        <v>0.25</v>
      </c>
      <c r="M653" s="27">
        <v>1107000</v>
      </c>
      <c r="N653" s="27">
        <v>1043000</v>
      </c>
      <c r="O653" s="27">
        <v>1182000</v>
      </c>
      <c r="P653" s="27">
        <v>1197000</v>
      </c>
      <c r="Q653" s="29"/>
      <c r="R653" s="29"/>
      <c r="S653" s="29"/>
      <c r="T653" s="29"/>
      <c r="U653" s="29"/>
      <c r="V653" s="29"/>
      <c r="W653" s="29"/>
      <c r="X653" s="29"/>
      <c r="Y653" s="29"/>
      <c r="Z653" s="29"/>
      <c r="AA653" s="29"/>
      <c r="AB653" s="29"/>
      <c r="AC653" s="2">
        <f t="shared" si="270"/>
        <v>1132250</v>
      </c>
      <c r="AD653" s="2">
        <f t="shared" si="271"/>
        <v>71345.98797409705</v>
      </c>
      <c r="AE653" s="2">
        <f t="shared" si="272"/>
        <v>4</v>
      </c>
      <c r="AF653" s="27">
        <v>1367000</v>
      </c>
      <c r="AG653" s="27">
        <v>1639000</v>
      </c>
      <c r="AH653" s="27">
        <v>1549000</v>
      </c>
      <c r="AI653" s="27">
        <v>1398000</v>
      </c>
      <c r="AJ653" s="2">
        <f t="shared" si="273"/>
        <v>1488250</v>
      </c>
      <c r="AK653" s="2">
        <f t="shared" si="274"/>
        <v>128144.12458894346</v>
      </c>
      <c r="AL653" s="2">
        <f t="shared" si="275"/>
        <v>4</v>
      </c>
      <c r="AM653" s="2">
        <f t="shared" si="276"/>
        <v>2.3242480416139395E+19</v>
      </c>
      <c r="AN653" s="2">
        <f t="shared" si="277"/>
        <v>5.7884332127691203E+18</v>
      </c>
      <c r="AO653" s="2">
        <f t="shared" si="278"/>
        <v>4</v>
      </c>
      <c r="AP653" s="2">
        <f t="shared" si="279"/>
        <v>9.2039174664200178</v>
      </c>
      <c r="AQ653" s="2">
        <f t="shared" si="280"/>
        <v>0.74069708411268287</v>
      </c>
      <c r="AR653" s="3" t="str">
        <f t="shared" si="281"/>
        <v>Nontoxic</v>
      </c>
      <c r="AS653" s="2">
        <f t="shared" si="282"/>
        <v>131.44181938617797</v>
      </c>
      <c r="AT653" s="26" t="s">
        <v>884</v>
      </c>
      <c r="AU653" s="4" t="s">
        <v>666</v>
      </c>
      <c r="AV653" s="2">
        <f t="shared" si="283"/>
        <v>3</v>
      </c>
      <c r="AW653" s="2">
        <f t="shared" si="284"/>
        <v>3</v>
      </c>
      <c r="AX653" s="2">
        <f t="shared" si="285"/>
        <v>5090250000.000001</v>
      </c>
      <c r="AY653" s="2">
        <f t="shared" si="286"/>
        <v>16420916666.666666</v>
      </c>
      <c r="AZ653" s="2">
        <f t="shared" si="287"/>
        <v>10755583333.333334</v>
      </c>
      <c r="BA653" s="2">
        <f t="shared" si="288"/>
        <v>1.1666666666666667</v>
      </c>
      <c r="BB653" s="2">
        <f t="shared" si="289"/>
        <v>0.83562975054289668</v>
      </c>
      <c r="BC653" s="2">
        <v>6.6349999999999998</v>
      </c>
      <c r="BD653" s="2" t="str">
        <f t="shared" si="290"/>
        <v>Same Var</v>
      </c>
      <c r="BE653" s="2">
        <f t="shared" si="291"/>
        <v>1.4192684645690187E-3</v>
      </c>
      <c r="BF653" s="2" t="str">
        <f t="shared" si="292"/>
        <v>NS</v>
      </c>
      <c r="BG653" s="2" t="str">
        <f t="shared" si="293"/>
        <v>NS</v>
      </c>
      <c r="BH653" s="2" t="str">
        <f t="shared" si="294"/>
        <v/>
      </c>
      <c r="BI653" s="2" t="str">
        <f t="shared" si="295"/>
        <v/>
      </c>
      <c r="BJ653" s="2" t="str">
        <f t="shared" si="296"/>
        <v/>
      </c>
    </row>
    <row r="654" spans="1:62" x14ac:dyDescent="0.2">
      <c r="A654" s="1" t="s">
        <v>926</v>
      </c>
      <c r="B654" s="27" t="s">
        <v>1228</v>
      </c>
      <c r="C654" s="28">
        <v>39225</v>
      </c>
      <c r="D654" s="7">
        <v>0.45833333333333331</v>
      </c>
      <c r="E654" s="1">
        <v>0.1</v>
      </c>
      <c r="F654" s="1" t="s">
        <v>57</v>
      </c>
      <c r="G654" s="1" t="s">
        <v>1229</v>
      </c>
      <c r="H654" s="27" t="s">
        <v>886</v>
      </c>
      <c r="I654" s="27" t="s">
        <v>887</v>
      </c>
      <c r="J654" s="27" t="s">
        <v>888</v>
      </c>
      <c r="K654" s="2">
        <v>0.75</v>
      </c>
      <c r="L654" s="2">
        <v>0.25</v>
      </c>
      <c r="M654" s="27">
        <v>1269800</v>
      </c>
      <c r="N654" s="27">
        <v>1387034</v>
      </c>
      <c r="O654" s="27">
        <v>1413086</v>
      </c>
      <c r="P654" s="27">
        <v>1426112</v>
      </c>
      <c r="Q654" s="29"/>
      <c r="R654" s="29"/>
      <c r="S654" s="29"/>
      <c r="T654" s="29"/>
      <c r="U654" s="29"/>
      <c r="V654" s="29"/>
      <c r="W654" s="29"/>
      <c r="X654" s="29"/>
      <c r="Y654" s="29"/>
      <c r="Z654" s="29"/>
      <c r="AA654" s="29"/>
      <c r="AB654" s="29"/>
      <c r="AC654" s="2">
        <f t="shared" si="270"/>
        <v>1374008</v>
      </c>
      <c r="AD654" s="2">
        <f t="shared" si="271"/>
        <v>71346.340340622934</v>
      </c>
      <c r="AE654" s="2">
        <f t="shared" si="272"/>
        <v>4</v>
      </c>
      <c r="AF654" s="27">
        <v>2611478</v>
      </c>
      <c r="AG654" s="27">
        <v>2350958</v>
      </c>
      <c r="AH654" s="27">
        <v>2494244</v>
      </c>
      <c r="AI654" s="27">
        <v>2246750</v>
      </c>
      <c r="AJ654" s="2">
        <f t="shared" si="273"/>
        <v>2425857.5</v>
      </c>
      <c r="AK654" s="2">
        <f t="shared" si="274"/>
        <v>160021.99334154039</v>
      </c>
      <c r="AL654" s="2">
        <f t="shared" si="275"/>
        <v>4</v>
      </c>
      <c r="AM654" s="2">
        <f t="shared" si="276"/>
        <v>5.0659988688954188E+19</v>
      </c>
      <c r="AN654" s="2">
        <f t="shared" si="277"/>
        <v>1.3831643025265408E+19</v>
      </c>
      <c r="AO654" s="2">
        <f t="shared" si="278"/>
        <v>4</v>
      </c>
      <c r="AP654" s="2">
        <f t="shared" si="279"/>
        <v>16.539308633032384</v>
      </c>
      <c r="AQ654" s="2">
        <f t="shared" si="280"/>
        <v>0.74069708411268287</v>
      </c>
      <c r="AR654" s="3" t="str">
        <f t="shared" si="281"/>
        <v>Nontoxic</v>
      </c>
      <c r="AS654" s="2">
        <f t="shared" si="282"/>
        <v>176.55337523507868</v>
      </c>
      <c r="AT654" s="26" t="s">
        <v>884</v>
      </c>
      <c r="AU654" s="4" t="s">
        <v>666</v>
      </c>
      <c r="AV654" s="2">
        <f t="shared" si="283"/>
        <v>3</v>
      </c>
      <c r="AW654" s="2">
        <f t="shared" si="284"/>
        <v>3</v>
      </c>
      <c r="AX654" s="2">
        <f t="shared" si="285"/>
        <v>5090300279.999999</v>
      </c>
      <c r="AY654" s="2">
        <f t="shared" si="286"/>
        <v>25607038353</v>
      </c>
      <c r="AZ654" s="2">
        <f t="shared" si="287"/>
        <v>15348669316.5</v>
      </c>
      <c r="BA654" s="2">
        <f t="shared" si="288"/>
        <v>1.1666666666666667</v>
      </c>
      <c r="BB654" s="2">
        <f t="shared" si="289"/>
        <v>1.5219089724937476</v>
      </c>
      <c r="BC654" s="2">
        <v>6.6349999999999998</v>
      </c>
      <c r="BD654" s="2" t="str">
        <f t="shared" si="290"/>
        <v>Same Var</v>
      </c>
      <c r="BE654" s="2">
        <f t="shared" si="291"/>
        <v>1.0119649056746801E-5</v>
      </c>
      <c r="BF654" s="2" t="str">
        <f t="shared" si="292"/>
        <v>NS</v>
      </c>
      <c r="BG654" s="2" t="str">
        <f t="shared" si="293"/>
        <v>NS</v>
      </c>
      <c r="BH654" s="2" t="str">
        <f t="shared" si="294"/>
        <v/>
      </c>
      <c r="BI654" s="2" t="str">
        <f t="shared" si="295"/>
        <v/>
      </c>
      <c r="BJ654" s="2" t="str">
        <f t="shared" si="296"/>
        <v/>
      </c>
    </row>
    <row r="655" spans="1:62" x14ac:dyDescent="0.2">
      <c r="A655" s="1" t="s">
        <v>142</v>
      </c>
      <c r="B655" s="27" t="s">
        <v>516</v>
      </c>
      <c r="C655" s="28">
        <v>37707</v>
      </c>
      <c r="D655" s="7">
        <v>0.51736111111111116</v>
      </c>
      <c r="E655" s="1">
        <v>0.1</v>
      </c>
      <c r="F655" s="1" t="s">
        <v>57</v>
      </c>
      <c r="G655" s="1" t="s">
        <v>1232</v>
      </c>
      <c r="H655" s="27" t="s">
        <v>886</v>
      </c>
      <c r="I655" s="27" t="s">
        <v>887</v>
      </c>
      <c r="J655" s="27" t="s">
        <v>888</v>
      </c>
      <c r="K655" s="2">
        <v>0.75</v>
      </c>
      <c r="L655" s="2">
        <v>0.25</v>
      </c>
      <c r="M655" s="27">
        <v>1650000</v>
      </c>
      <c r="N655" s="27">
        <v>1790000</v>
      </c>
      <c r="O655" s="27">
        <v>1750000</v>
      </c>
      <c r="P655" s="29"/>
      <c r="Q655" s="29"/>
      <c r="R655" s="29"/>
      <c r="S655" s="29"/>
      <c r="T655" s="29"/>
      <c r="U655" s="29"/>
      <c r="V655" s="29"/>
      <c r="W655" s="29"/>
      <c r="X655" s="29"/>
      <c r="Y655" s="29"/>
      <c r="Z655" s="29"/>
      <c r="AA655" s="29"/>
      <c r="AB655" s="29"/>
      <c r="AC655" s="2">
        <f t="shared" si="270"/>
        <v>1730000</v>
      </c>
      <c r="AD655" s="2">
        <f t="shared" si="271"/>
        <v>72111.025509279789</v>
      </c>
      <c r="AE655" s="2">
        <f t="shared" si="272"/>
        <v>3</v>
      </c>
      <c r="AF655" s="27">
        <v>4980000</v>
      </c>
      <c r="AG655" s="27">
        <v>4120000</v>
      </c>
      <c r="AH655" s="27">
        <v>4460000</v>
      </c>
      <c r="AI655" s="29"/>
      <c r="AJ655" s="2">
        <f t="shared" si="273"/>
        <v>4520000</v>
      </c>
      <c r="AK655" s="2">
        <f t="shared" si="274"/>
        <v>433128.1565541543</v>
      </c>
      <c r="AL655" s="2">
        <f t="shared" si="275"/>
        <v>3</v>
      </c>
      <c r="AM655" s="2">
        <f t="shared" si="276"/>
        <v>4.033308402777778E+21</v>
      </c>
      <c r="AN655" s="2">
        <f t="shared" si="277"/>
        <v>1.9556842013888888E+21</v>
      </c>
      <c r="AO655" s="2">
        <f t="shared" si="278"/>
        <v>2</v>
      </c>
      <c r="AP655" s="2">
        <f t="shared" si="279"/>
        <v>12.787262136841683</v>
      </c>
      <c r="AQ655" s="2">
        <f t="shared" si="280"/>
        <v>0.81649658092772592</v>
      </c>
      <c r="AR655" s="3" t="str">
        <f t="shared" si="281"/>
        <v>Nontoxic</v>
      </c>
      <c r="AS655" s="2">
        <f t="shared" si="282"/>
        <v>261.27167630057801</v>
      </c>
      <c r="AT655" s="26" t="s">
        <v>884</v>
      </c>
      <c r="AU655" s="4" t="s">
        <v>666</v>
      </c>
      <c r="AV655" s="2">
        <f t="shared" si="283"/>
        <v>2</v>
      </c>
      <c r="AW655" s="2">
        <f t="shared" si="284"/>
        <v>2</v>
      </c>
      <c r="AX655" s="2">
        <f t="shared" si="285"/>
        <v>5200000000</v>
      </c>
      <c r="AY655" s="2">
        <f t="shared" si="286"/>
        <v>187600000000</v>
      </c>
      <c r="AZ655" s="2">
        <f t="shared" si="287"/>
        <v>96400000000</v>
      </c>
      <c r="BA655" s="2">
        <f t="shared" si="288"/>
        <v>1.25</v>
      </c>
      <c r="BB655" s="2">
        <f t="shared" si="289"/>
        <v>3.6064667857175889</v>
      </c>
      <c r="BC655" s="2">
        <v>6.6349999999999998</v>
      </c>
      <c r="BD655" s="2" t="str">
        <f t="shared" si="290"/>
        <v>Same Var</v>
      </c>
      <c r="BE655" s="2">
        <f t="shared" si="291"/>
        <v>1.9370564963747006E-4</v>
      </c>
      <c r="BF655" s="2" t="str">
        <f t="shared" si="292"/>
        <v>NS</v>
      </c>
      <c r="BG655" s="2" t="str">
        <f t="shared" si="293"/>
        <v>NS</v>
      </c>
      <c r="BH655" s="2" t="str">
        <f t="shared" si="294"/>
        <v/>
      </c>
      <c r="BI655" s="2" t="str">
        <f t="shared" si="295"/>
        <v/>
      </c>
      <c r="BJ655" s="2" t="str">
        <f t="shared" si="296"/>
        <v/>
      </c>
    </row>
    <row r="656" spans="1:62" x14ac:dyDescent="0.2">
      <c r="A656" s="1" t="s">
        <v>142</v>
      </c>
      <c r="B656" s="27" t="s">
        <v>1249</v>
      </c>
      <c r="C656" s="28">
        <v>38552</v>
      </c>
      <c r="D656" s="7">
        <v>0.39791666666666664</v>
      </c>
      <c r="E656" s="1">
        <v>0.1</v>
      </c>
      <c r="F656" s="1" t="s">
        <v>57</v>
      </c>
      <c r="G656" s="1" t="s">
        <v>1258</v>
      </c>
      <c r="H656" s="27" t="s">
        <v>886</v>
      </c>
      <c r="I656" s="27" t="s">
        <v>887</v>
      </c>
      <c r="J656" s="27" t="s">
        <v>888</v>
      </c>
      <c r="K656" s="2">
        <v>0.75</v>
      </c>
      <c r="L656" s="2">
        <v>0.25</v>
      </c>
      <c r="M656" s="27">
        <v>1810000</v>
      </c>
      <c r="N656" s="27">
        <v>1950000</v>
      </c>
      <c r="O656" s="27">
        <v>1910000</v>
      </c>
      <c r="P656" s="29"/>
      <c r="Q656" s="29"/>
      <c r="R656" s="29"/>
      <c r="S656" s="29"/>
      <c r="T656" s="29"/>
      <c r="U656" s="29"/>
      <c r="V656" s="29"/>
      <c r="W656" s="29"/>
      <c r="X656" s="29"/>
      <c r="Y656" s="29"/>
      <c r="Z656" s="29"/>
      <c r="AA656" s="29"/>
      <c r="AB656" s="29"/>
      <c r="AC656" s="2">
        <f t="shared" si="270"/>
        <v>1890000</v>
      </c>
      <c r="AD656" s="2">
        <f t="shared" si="271"/>
        <v>72111.025509279789</v>
      </c>
      <c r="AE656" s="2">
        <f t="shared" si="272"/>
        <v>3</v>
      </c>
      <c r="AF656" s="27">
        <v>4370000</v>
      </c>
      <c r="AG656" s="27">
        <v>3840000</v>
      </c>
      <c r="AH656" s="27">
        <v>4160000</v>
      </c>
      <c r="AI656" s="29"/>
      <c r="AJ656" s="2">
        <f t="shared" si="273"/>
        <v>4123333.3333333335</v>
      </c>
      <c r="AK656" s="2">
        <f t="shared" si="274"/>
        <v>266895.73494781315</v>
      </c>
      <c r="AL656" s="2">
        <f t="shared" si="275"/>
        <v>3</v>
      </c>
      <c r="AM656" s="2">
        <f t="shared" si="276"/>
        <v>6.1105093364197517E+20</v>
      </c>
      <c r="AN656" s="2">
        <f t="shared" si="277"/>
        <v>2.8237463348765429E+20</v>
      </c>
      <c r="AO656" s="2">
        <f t="shared" si="278"/>
        <v>2</v>
      </c>
      <c r="AP656" s="2">
        <f t="shared" si="279"/>
        <v>17.210032464820102</v>
      </c>
      <c r="AQ656" s="2">
        <f t="shared" si="280"/>
        <v>0.81649658092772592</v>
      </c>
      <c r="AR656" s="3" t="str">
        <f t="shared" si="281"/>
        <v>Nontoxic</v>
      </c>
      <c r="AS656" s="2">
        <f t="shared" si="282"/>
        <v>218.16578483245149</v>
      </c>
      <c r="AT656" s="26" t="s">
        <v>884</v>
      </c>
      <c r="AU656" s="4" t="s">
        <v>666</v>
      </c>
      <c r="AV656" s="2">
        <f t="shared" si="283"/>
        <v>2</v>
      </c>
      <c r="AW656" s="2">
        <f t="shared" si="284"/>
        <v>2</v>
      </c>
      <c r="AX656" s="2">
        <f t="shared" si="285"/>
        <v>5200000000</v>
      </c>
      <c r="AY656" s="2">
        <f t="shared" si="286"/>
        <v>71233333333.333328</v>
      </c>
      <c r="AZ656" s="2">
        <f t="shared" si="287"/>
        <v>38216666666.666664</v>
      </c>
      <c r="BA656" s="2">
        <f t="shared" si="288"/>
        <v>1.25</v>
      </c>
      <c r="BB656" s="2">
        <f t="shared" si="289"/>
        <v>2.1950783072435684</v>
      </c>
      <c r="BC656" s="2">
        <v>6.6349999999999998</v>
      </c>
      <c r="BD656" s="2" t="str">
        <f t="shared" si="290"/>
        <v>Same Var</v>
      </c>
      <c r="BE656" s="2">
        <f t="shared" si="291"/>
        <v>7.5680456741092003E-5</v>
      </c>
      <c r="BF656" s="2" t="str">
        <f t="shared" si="292"/>
        <v>NS</v>
      </c>
      <c r="BG656" s="2" t="str">
        <f t="shared" si="293"/>
        <v>NS</v>
      </c>
      <c r="BH656" s="2" t="str">
        <f t="shared" si="294"/>
        <v/>
      </c>
      <c r="BI656" s="2" t="str">
        <f t="shared" si="295"/>
        <v/>
      </c>
      <c r="BJ656" s="2" t="str">
        <f t="shared" si="296"/>
        <v/>
      </c>
    </row>
    <row r="657" spans="1:62" x14ac:dyDescent="0.2">
      <c r="A657" s="1" t="s">
        <v>142</v>
      </c>
      <c r="B657" s="27" t="s">
        <v>1265</v>
      </c>
      <c r="C657" s="28">
        <v>38552</v>
      </c>
      <c r="D657" s="7">
        <v>0.42222222222222222</v>
      </c>
      <c r="E657" s="1">
        <v>0.1</v>
      </c>
      <c r="F657" s="1" t="s">
        <v>57</v>
      </c>
      <c r="G657" s="1" t="s">
        <v>1258</v>
      </c>
      <c r="H657" s="27" t="s">
        <v>886</v>
      </c>
      <c r="I657" s="27" t="s">
        <v>887</v>
      </c>
      <c r="J657" s="27" t="s">
        <v>888</v>
      </c>
      <c r="K657" s="2">
        <v>0.75</v>
      </c>
      <c r="L657" s="2">
        <v>0.25</v>
      </c>
      <c r="M657" s="27">
        <v>1810000</v>
      </c>
      <c r="N657" s="27">
        <v>1950000</v>
      </c>
      <c r="O657" s="27">
        <v>1910000</v>
      </c>
      <c r="P657" s="29"/>
      <c r="Q657" s="29"/>
      <c r="R657" s="29"/>
      <c r="S657" s="29"/>
      <c r="T657" s="29"/>
      <c r="U657" s="29"/>
      <c r="V657" s="29"/>
      <c r="W657" s="29"/>
      <c r="X657" s="29"/>
      <c r="Y657" s="29"/>
      <c r="Z657" s="29"/>
      <c r="AA657" s="29"/>
      <c r="AB657" s="29"/>
      <c r="AC657" s="2">
        <f t="shared" si="270"/>
        <v>1890000</v>
      </c>
      <c r="AD657" s="2">
        <f t="shared" si="271"/>
        <v>72111.025509279789</v>
      </c>
      <c r="AE657" s="2">
        <f t="shared" si="272"/>
        <v>3</v>
      </c>
      <c r="AF657" s="27">
        <v>1220000</v>
      </c>
      <c r="AG657" s="27">
        <v>1220000</v>
      </c>
      <c r="AH657" s="27">
        <v>1320000</v>
      </c>
      <c r="AI657" s="29"/>
      <c r="AJ657" s="2">
        <f t="shared" si="273"/>
        <v>1253333.3333333333</v>
      </c>
      <c r="AK657" s="2">
        <f t="shared" si="274"/>
        <v>57735.026918962576</v>
      </c>
      <c r="AL657" s="2">
        <f t="shared" si="275"/>
        <v>3</v>
      </c>
      <c r="AM657" s="2">
        <f t="shared" si="276"/>
        <v>4.3518595679012347E+18</v>
      </c>
      <c r="AN657" s="2">
        <f t="shared" si="277"/>
        <v>1.092596450617284E+18</v>
      </c>
      <c r="AO657" s="2">
        <f t="shared" si="278"/>
        <v>4</v>
      </c>
      <c r="AP657" s="2">
        <f t="shared" si="279"/>
        <v>-3.5943160484564736</v>
      </c>
      <c r="AQ657" s="2">
        <f t="shared" si="280"/>
        <v>0.74069708411268287</v>
      </c>
      <c r="AR657" s="3" t="str">
        <f t="shared" si="281"/>
        <v>Toxic</v>
      </c>
      <c r="AS657" s="2">
        <f t="shared" si="282"/>
        <v>66.313932980599645</v>
      </c>
      <c r="AT657" s="4" t="s">
        <v>664</v>
      </c>
      <c r="AU657" s="4" t="s">
        <v>667</v>
      </c>
      <c r="AV657" s="2">
        <f t="shared" si="283"/>
        <v>2</v>
      </c>
      <c r="AW657" s="2">
        <f t="shared" si="284"/>
        <v>2</v>
      </c>
      <c r="AX657" s="2">
        <f t="shared" si="285"/>
        <v>5200000000</v>
      </c>
      <c r="AY657" s="2">
        <f t="shared" si="286"/>
        <v>3333333333.3333335</v>
      </c>
      <c r="AZ657" s="2">
        <f t="shared" si="287"/>
        <v>4266666666.666667</v>
      </c>
      <c r="BA657" s="2">
        <f t="shared" si="288"/>
        <v>1.25</v>
      </c>
      <c r="BB657" s="2">
        <f t="shared" si="289"/>
        <v>7.8454935362572087E-2</v>
      </c>
      <c r="BC657" s="2">
        <v>6.6349999999999998</v>
      </c>
      <c r="BD657" s="2" t="str">
        <f t="shared" si="290"/>
        <v>Same Var</v>
      </c>
      <c r="BE657" s="2">
        <f t="shared" si="291"/>
        <v>1.410648313780474E-4</v>
      </c>
      <c r="BF657" s="2" t="str">
        <f t="shared" si="292"/>
        <v>Sig</v>
      </c>
      <c r="BG657" s="2" t="str">
        <f t="shared" si="293"/>
        <v>Sig</v>
      </c>
      <c r="BH657" s="2" t="str">
        <f t="shared" si="294"/>
        <v>Wilcoxon</v>
      </c>
      <c r="BI657" s="2" t="str">
        <f t="shared" si="295"/>
        <v/>
      </c>
      <c r="BJ657" s="2" t="str">
        <f t="shared" si="296"/>
        <v/>
      </c>
    </row>
    <row r="658" spans="1:62" x14ac:dyDescent="0.2">
      <c r="A658" s="1" t="s">
        <v>142</v>
      </c>
      <c r="B658" s="27" t="s">
        <v>1266</v>
      </c>
      <c r="C658" s="28">
        <v>38552</v>
      </c>
      <c r="D658" s="7">
        <v>0.45277777777777778</v>
      </c>
      <c r="E658" s="1">
        <v>0.1</v>
      </c>
      <c r="F658" s="1" t="s">
        <v>57</v>
      </c>
      <c r="G658" s="1" t="s">
        <v>1258</v>
      </c>
      <c r="H658" s="27" t="s">
        <v>886</v>
      </c>
      <c r="I658" s="27" t="s">
        <v>887</v>
      </c>
      <c r="J658" s="27" t="s">
        <v>888</v>
      </c>
      <c r="K658" s="2">
        <v>0.75</v>
      </c>
      <c r="L658" s="2">
        <v>0.25</v>
      </c>
      <c r="M658" s="27">
        <v>1810000</v>
      </c>
      <c r="N658" s="27">
        <v>1950000</v>
      </c>
      <c r="O658" s="27">
        <v>1910000</v>
      </c>
      <c r="P658" s="29"/>
      <c r="Q658" s="29"/>
      <c r="R658" s="29"/>
      <c r="S658" s="29"/>
      <c r="T658" s="29"/>
      <c r="U658" s="29"/>
      <c r="V658" s="29"/>
      <c r="W658" s="29"/>
      <c r="X658" s="29"/>
      <c r="Y658" s="29"/>
      <c r="Z658" s="29"/>
      <c r="AA658" s="29"/>
      <c r="AB658" s="29"/>
      <c r="AC658" s="2">
        <f t="shared" si="270"/>
        <v>1890000</v>
      </c>
      <c r="AD658" s="2">
        <f t="shared" si="271"/>
        <v>72111.025509279789</v>
      </c>
      <c r="AE658" s="2">
        <f t="shared" si="272"/>
        <v>3</v>
      </c>
      <c r="AF658" s="27">
        <v>1610000</v>
      </c>
      <c r="AG658" s="27">
        <v>1530000</v>
      </c>
      <c r="AH658" s="27">
        <v>1570000</v>
      </c>
      <c r="AI658" s="29"/>
      <c r="AJ658" s="2">
        <f t="shared" si="273"/>
        <v>1570000</v>
      </c>
      <c r="AK658" s="2">
        <f t="shared" si="274"/>
        <v>40000</v>
      </c>
      <c r="AL658" s="2">
        <f t="shared" si="275"/>
        <v>3</v>
      </c>
      <c r="AM658" s="2">
        <f t="shared" si="276"/>
        <v>2.2750694444444442E+18</v>
      </c>
      <c r="AN658" s="2">
        <f t="shared" si="277"/>
        <v>6.1753472222222221E+17</v>
      </c>
      <c r="AO658" s="2">
        <f t="shared" si="278"/>
        <v>4</v>
      </c>
      <c r="AP658" s="2">
        <f t="shared" si="279"/>
        <v>3.926640840119302</v>
      </c>
      <c r="AQ658" s="2">
        <f t="shared" si="280"/>
        <v>0.74069708411268287</v>
      </c>
      <c r="AR658" s="3" t="str">
        <f t="shared" si="281"/>
        <v>Nontoxic</v>
      </c>
      <c r="AS658" s="2">
        <f t="shared" si="282"/>
        <v>83.068783068783063</v>
      </c>
      <c r="AT658" s="4" t="s">
        <v>663</v>
      </c>
      <c r="AV658" s="2">
        <f t="shared" si="283"/>
        <v>2</v>
      </c>
      <c r="AW658" s="2">
        <f t="shared" si="284"/>
        <v>2</v>
      </c>
      <c r="AX658" s="2">
        <f t="shared" si="285"/>
        <v>5200000000</v>
      </c>
      <c r="AY658" s="2">
        <f t="shared" si="286"/>
        <v>1600000000</v>
      </c>
      <c r="AZ658" s="2">
        <f t="shared" si="287"/>
        <v>3400000000</v>
      </c>
      <c r="BA658" s="2">
        <f t="shared" si="288"/>
        <v>1.25</v>
      </c>
      <c r="BB658" s="2">
        <f t="shared" si="289"/>
        <v>0.52622177345778032</v>
      </c>
      <c r="BC658" s="2">
        <v>6.6349999999999998</v>
      </c>
      <c r="BD658" s="2" t="str">
        <f t="shared" si="290"/>
        <v>Same Var</v>
      </c>
      <c r="BE658" s="2">
        <f t="shared" si="291"/>
        <v>1.2757902874221962E-3</v>
      </c>
      <c r="BF658" s="2" t="str">
        <f t="shared" si="292"/>
        <v>Sig</v>
      </c>
      <c r="BG658" s="2" t="str">
        <f t="shared" si="293"/>
        <v>Sig</v>
      </c>
      <c r="BH658" s="2" t="str">
        <f t="shared" si="294"/>
        <v>Same Var T-test</v>
      </c>
      <c r="BI658" s="2" t="str">
        <f t="shared" si="295"/>
        <v/>
      </c>
      <c r="BJ658" s="2" t="str">
        <f t="shared" si="296"/>
        <v>NOECToxicLess25</v>
      </c>
    </row>
    <row r="659" spans="1:62" x14ac:dyDescent="0.2">
      <c r="A659" s="1" t="s">
        <v>142</v>
      </c>
      <c r="B659" s="27" t="s">
        <v>482</v>
      </c>
      <c r="C659" s="28">
        <v>37735</v>
      </c>
      <c r="D659" s="7">
        <v>0.49722222222222223</v>
      </c>
      <c r="E659" s="1">
        <v>0.1</v>
      </c>
      <c r="F659" s="1" t="s">
        <v>57</v>
      </c>
      <c r="G659" s="1" t="s">
        <v>1099</v>
      </c>
      <c r="H659" s="27" t="s">
        <v>886</v>
      </c>
      <c r="I659" s="27" t="s">
        <v>887</v>
      </c>
      <c r="J659" s="27" t="s">
        <v>888</v>
      </c>
      <c r="K659" s="2">
        <v>0.75</v>
      </c>
      <c r="L659" s="2">
        <v>0.25</v>
      </c>
      <c r="M659" s="27">
        <v>2750000</v>
      </c>
      <c r="N659" s="27">
        <v>2790000</v>
      </c>
      <c r="O659" s="27">
        <v>2650000</v>
      </c>
      <c r="P659" s="29"/>
      <c r="Q659" s="29"/>
      <c r="R659" s="29"/>
      <c r="S659" s="29"/>
      <c r="T659" s="29"/>
      <c r="U659" s="29"/>
      <c r="V659" s="29"/>
      <c r="W659" s="29"/>
      <c r="X659" s="29"/>
      <c r="Y659" s="29"/>
      <c r="Z659" s="29"/>
      <c r="AA659" s="29"/>
      <c r="AB659" s="29"/>
      <c r="AC659" s="2">
        <f t="shared" si="270"/>
        <v>2730000</v>
      </c>
      <c r="AD659" s="2">
        <f t="shared" si="271"/>
        <v>72111.025509279789</v>
      </c>
      <c r="AE659" s="2">
        <f t="shared" si="272"/>
        <v>3</v>
      </c>
      <c r="AF659" s="27">
        <v>3880000</v>
      </c>
      <c r="AG659" s="27">
        <v>3860000</v>
      </c>
      <c r="AH659" s="27">
        <v>3680000</v>
      </c>
      <c r="AI659" s="29"/>
      <c r="AJ659" s="2">
        <f t="shared" si="273"/>
        <v>3806666.6666666665</v>
      </c>
      <c r="AK659" s="2">
        <f t="shared" si="274"/>
        <v>110151.41094572203</v>
      </c>
      <c r="AL659" s="2">
        <f t="shared" si="275"/>
        <v>3</v>
      </c>
      <c r="AM659" s="2">
        <f t="shared" si="276"/>
        <v>2.5194822530864198E+19</v>
      </c>
      <c r="AN659" s="2">
        <f t="shared" si="277"/>
        <v>8.6540779320987648E+18</v>
      </c>
      <c r="AO659" s="2">
        <f t="shared" si="278"/>
        <v>3</v>
      </c>
      <c r="AP659" s="2">
        <f t="shared" si="279"/>
        <v>24.830139606376839</v>
      </c>
      <c r="AQ659" s="2">
        <f t="shared" si="280"/>
        <v>0.76489232840434507</v>
      </c>
      <c r="AR659" s="3" t="str">
        <f t="shared" si="281"/>
        <v>Nontoxic</v>
      </c>
      <c r="AS659" s="2">
        <f t="shared" si="282"/>
        <v>139.43833943833943</v>
      </c>
      <c r="AT659" s="26" t="s">
        <v>884</v>
      </c>
      <c r="AU659" s="4" t="s">
        <v>666</v>
      </c>
      <c r="AV659" s="2">
        <f t="shared" si="283"/>
        <v>2</v>
      </c>
      <c r="AW659" s="2">
        <f t="shared" si="284"/>
        <v>2</v>
      </c>
      <c r="AX659" s="2">
        <f t="shared" si="285"/>
        <v>5200000000</v>
      </c>
      <c r="AY659" s="2">
        <f t="shared" si="286"/>
        <v>12133333333.333332</v>
      </c>
      <c r="AZ659" s="2">
        <f t="shared" si="287"/>
        <v>8666666666.666666</v>
      </c>
      <c r="BA659" s="2">
        <f t="shared" si="288"/>
        <v>1.25</v>
      </c>
      <c r="BB659" s="2">
        <f t="shared" si="289"/>
        <v>0.27896541943164266</v>
      </c>
      <c r="BC659" s="2">
        <v>6.6349999999999998</v>
      </c>
      <c r="BD659" s="2" t="str">
        <f t="shared" si="290"/>
        <v>Same Var</v>
      </c>
      <c r="BE659" s="2">
        <f t="shared" si="291"/>
        <v>7.2114585072279125E-5</v>
      </c>
      <c r="BF659" s="2" t="str">
        <f t="shared" si="292"/>
        <v>NS</v>
      </c>
      <c r="BG659" s="2" t="str">
        <f t="shared" si="293"/>
        <v>NS</v>
      </c>
      <c r="BH659" s="2" t="str">
        <f t="shared" si="294"/>
        <v/>
      </c>
      <c r="BI659" s="2" t="str">
        <f t="shared" si="295"/>
        <v/>
      </c>
      <c r="BJ659" s="2" t="str">
        <f t="shared" si="296"/>
        <v/>
      </c>
    </row>
    <row r="660" spans="1:62" x14ac:dyDescent="0.2">
      <c r="A660" s="1" t="s">
        <v>142</v>
      </c>
      <c r="B660" s="27" t="s">
        <v>504</v>
      </c>
      <c r="C660" s="28">
        <v>37735</v>
      </c>
      <c r="D660" s="7">
        <v>0.36805555555555558</v>
      </c>
      <c r="E660" s="1">
        <v>0.1</v>
      </c>
      <c r="F660" s="1" t="s">
        <v>57</v>
      </c>
      <c r="G660" s="1" t="s">
        <v>1099</v>
      </c>
      <c r="H660" s="27" t="s">
        <v>886</v>
      </c>
      <c r="I660" s="27" t="s">
        <v>887</v>
      </c>
      <c r="J660" s="27" t="s">
        <v>888</v>
      </c>
      <c r="K660" s="2">
        <v>0.75</v>
      </c>
      <c r="L660" s="2">
        <v>0.25</v>
      </c>
      <c r="M660" s="27">
        <v>2750000</v>
      </c>
      <c r="N660" s="27">
        <v>2790000</v>
      </c>
      <c r="O660" s="27">
        <v>2650000</v>
      </c>
      <c r="P660" s="29"/>
      <c r="Q660" s="29"/>
      <c r="R660" s="29"/>
      <c r="S660" s="29"/>
      <c r="T660" s="29"/>
      <c r="U660" s="29"/>
      <c r="V660" s="29"/>
      <c r="W660" s="29"/>
      <c r="X660" s="29"/>
      <c r="Y660" s="29"/>
      <c r="Z660" s="29"/>
      <c r="AA660" s="29"/>
      <c r="AB660" s="29"/>
      <c r="AC660" s="2">
        <f t="shared" si="270"/>
        <v>2730000</v>
      </c>
      <c r="AD660" s="2">
        <f t="shared" si="271"/>
        <v>72111.025509279789</v>
      </c>
      <c r="AE660" s="2">
        <f t="shared" si="272"/>
        <v>3</v>
      </c>
      <c r="AF660" s="27">
        <v>2940000</v>
      </c>
      <c r="AG660" s="27">
        <v>2910000</v>
      </c>
      <c r="AH660" s="27">
        <v>2920000</v>
      </c>
      <c r="AI660" s="29"/>
      <c r="AJ660" s="2">
        <f t="shared" si="273"/>
        <v>2923333.3333333335</v>
      </c>
      <c r="AK660" s="2">
        <f t="shared" si="274"/>
        <v>15275.252316519465</v>
      </c>
      <c r="AL660" s="2">
        <f t="shared" si="275"/>
        <v>3</v>
      </c>
      <c r="AM660" s="2">
        <f t="shared" si="276"/>
        <v>1.108341049382716E+18</v>
      </c>
      <c r="AN660" s="2">
        <f t="shared" si="277"/>
        <v>4.783371913580247E+17</v>
      </c>
      <c r="AO660" s="2">
        <f t="shared" si="278"/>
        <v>2</v>
      </c>
      <c r="AP660" s="2">
        <f t="shared" si="279"/>
        <v>26.993121864066371</v>
      </c>
      <c r="AQ660" s="2">
        <f t="shared" si="280"/>
        <v>0.81649658092772592</v>
      </c>
      <c r="AR660" s="3" t="str">
        <f t="shared" si="281"/>
        <v>Nontoxic</v>
      </c>
      <c r="AS660" s="2">
        <f t="shared" si="282"/>
        <v>107.08180708180709</v>
      </c>
      <c r="AT660" s="26" t="s">
        <v>884</v>
      </c>
      <c r="AU660" s="4" t="s">
        <v>666</v>
      </c>
      <c r="AV660" s="2">
        <f t="shared" si="283"/>
        <v>2</v>
      </c>
      <c r="AW660" s="2">
        <f t="shared" si="284"/>
        <v>2</v>
      </c>
      <c r="AX660" s="2">
        <f t="shared" si="285"/>
        <v>5200000000</v>
      </c>
      <c r="AY660" s="2">
        <f t="shared" si="286"/>
        <v>233333333.33333328</v>
      </c>
      <c r="AZ660" s="2">
        <f t="shared" si="287"/>
        <v>2716666666.6666665</v>
      </c>
      <c r="BA660" s="2">
        <f t="shared" si="288"/>
        <v>1.25</v>
      </c>
      <c r="BB660" s="2">
        <f t="shared" si="289"/>
        <v>2.8887038147020574</v>
      </c>
      <c r="BC660" s="2">
        <v>6.6349999999999998</v>
      </c>
      <c r="BD660" s="2" t="str">
        <f t="shared" si="290"/>
        <v>Same Var</v>
      </c>
      <c r="BE660" s="2">
        <f t="shared" si="291"/>
        <v>5.2369469044498164E-3</v>
      </c>
      <c r="BF660" s="2" t="str">
        <f t="shared" si="292"/>
        <v>NS</v>
      </c>
      <c r="BG660" s="2" t="str">
        <f t="shared" si="293"/>
        <v>NS</v>
      </c>
      <c r="BH660" s="2" t="str">
        <f t="shared" si="294"/>
        <v/>
      </c>
      <c r="BI660" s="2" t="str">
        <f t="shared" si="295"/>
        <v/>
      </c>
      <c r="BJ660" s="2" t="str">
        <f t="shared" si="296"/>
        <v/>
      </c>
    </row>
    <row r="661" spans="1:62" x14ac:dyDescent="0.2">
      <c r="A661" s="1" t="s">
        <v>142</v>
      </c>
      <c r="B661" s="27" t="s">
        <v>516</v>
      </c>
      <c r="C661" s="28">
        <v>37735</v>
      </c>
      <c r="D661" s="7">
        <v>0.56874999999999998</v>
      </c>
      <c r="E661" s="1">
        <v>0.1</v>
      </c>
      <c r="F661" s="1" t="s">
        <v>57</v>
      </c>
      <c r="G661" s="1" t="s">
        <v>1099</v>
      </c>
      <c r="H661" s="27" t="s">
        <v>886</v>
      </c>
      <c r="I661" s="27" t="s">
        <v>887</v>
      </c>
      <c r="J661" s="27" t="s">
        <v>888</v>
      </c>
      <c r="K661" s="2">
        <v>0.75</v>
      </c>
      <c r="L661" s="2">
        <v>0.25</v>
      </c>
      <c r="M661" s="27">
        <v>2750000</v>
      </c>
      <c r="N661" s="27">
        <v>2790000</v>
      </c>
      <c r="O661" s="27">
        <v>2650000</v>
      </c>
      <c r="P661" s="29"/>
      <c r="Q661" s="29"/>
      <c r="R661" s="29"/>
      <c r="S661" s="29"/>
      <c r="T661" s="29"/>
      <c r="U661" s="29"/>
      <c r="V661" s="29"/>
      <c r="W661" s="29"/>
      <c r="X661" s="29"/>
      <c r="Y661" s="29"/>
      <c r="Z661" s="29"/>
      <c r="AA661" s="29"/>
      <c r="AB661" s="29"/>
      <c r="AC661" s="2">
        <f t="shared" si="270"/>
        <v>2730000</v>
      </c>
      <c r="AD661" s="2">
        <f t="shared" si="271"/>
        <v>72111.025509279789</v>
      </c>
      <c r="AE661" s="2">
        <f t="shared" si="272"/>
        <v>3</v>
      </c>
      <c r="AF661" s="27">
        <v>3340000</v>
      </c>
      <c r="AG661" s="27">
        <v>3120000</v>
      </c>
      <c r="AH661" s="27">
        <v>3320000</v>
      </c>
      <c r="AI661" s="29"/>
      <c r="AJ661" s="2">
        <f t="shared" si="273"/>
        <v>3260000</v>
      </c>
      <c r="AK661" s="2">
        <f t="shared" si="274"/>
        <v>121655.25060596439</v>
      </c>
      <c r="AL661" s="2">
        <f t="shared" si="275"/>
        <v>3</v>
      </c>
      <c r="AM661" s="2">
        <f t="shared" si="276"/>
        <v>3.4908402777777775E+19</v>
      </c>
      <c r="AN661" s="2">
        <f t="shared" si="277"/>
        <v>1.2644201388888887E+19</v>
      </c>
      <c r="AO661" s="2">
        <f t="shared" si="278"/>
        <v>3</v>
      </c>
      <c r="AP661" s="2">
        <f t="shared" si="279"/>
        <v>15.774269366533426</v>
      </c>
      <c r="AQ661" s="2">
        <f t="shared" si="280"/>
        <v>0.76489232840434507</v>
      </c>
      <c r="AR661" s="3" t="str">
        <f t="shared" si="281"/>
        <v>Nontoxic</v>
      </c>
      <c r="AS661" s="2">
        <f t="shared" si="282"/>
        <v>119.41391941391942</v>
      </c>
      <c r="AT661" s="26" t="s">
        <v>884</v>
      </c>
      <c r="AU661" s="4" t="s">
        <v>666</v>
      </c>
      <c r="AV661" s="2">
        <f t="shared" si="283"/>
        <v>2</v>
      </c>
      <c r="AW661" s="2">
        <f t="shared" si="284"/>
        <v>2</v>
      </c>
      <c r="AX661" s="2">
        <f t="shared" si="285"/>
        <v>5200000000</v>
      </c>
      <c r="AY661" s="2">
        <f t="shared" si="286"/>
        <v>14800000000</v>
      </c>
      <c r="AZ661" s="2">
        <f t="shared" si="287"/>
        <v>10000000000</v>
      </c>
      <c r="BA661" s="2">
        <f t="shared" si="288"/>
        <v>1.25</v>
      </c>
      <c r="BB661" s="2">
        <f t="shared" si="289"/>
        <v>0.41901500740901837</v>
      </c>
      <c r="BC661" s="2">
        <v>6.6349999999999998</v>
      </c>
      <c r="BD661" s="2" t="str">
        <f t="shared" si="290"/>
        <v>Same Var</v>
      </c>
      <c r="BE661" s="2">
        <f t="shared" si="291"/>
        <v>1.4523285004060091E-3</v>
      </c>
      <c r="BF661" s="2" t="str">
        <f t="shared" si="292"/>
        <v>NS</v>
      </c>
      <c r="BG661" s="2" t="str">
        <f t="shared" si="293"/>
        <v>NS</v>
      </c>
      <c r="BH661" s="2" t="str">
        <f t="shared" si="294"/>
        <v/>
      </c>
      <c r="BI661" s="2" t="str">
        <f t="shared" si="295"/>
        <v/>
      </c>
      <c r="BJ661" s="2" t="str">
        <f t="shared" si="296"/>
        <v/>
      </c>
    </row>
    <row r="662" spans="1:62" x14ac:dyDescent="0.2">
      <c r="A662" s="1" t="s">
        <v>142</v>
      </c>
      <c r="B662" s="27" t="s">
        <v>1246</v>
      </c>
      <c r="C662" s="28">
        <v>37735</v>
      </c>
      <c r="D662" s="7">
        <v>0.56805555555555554</v>
      </c>
      <c r="E662" s="1">
        <v>0.1</v>
      </c>
      <c r="F662" s="1" t="s">
        <v>57</v>
      </c>
      <c r="G662" s="1" t="s">
        <v>1247</v>
      </c>
      <c r="H662" s="27" t="s">
        <v>886</v>
      </c>
      <c r="I662" s="27" t="s">
        <v>887</v>
      </c>
      <c r="J662" s="27" t="s">
        <v>888</v>
      </c>
      <c r="K662" s="2">
        <v>0.75</v>
      </c>
      <c r="L662" s="2">
        <v>0.25</v>
      </c>
      <c r="M662" s="27">
        <v>2750000</v>
      </c>
      <c r="N662" s="27">
        <v>2790000</v>
      </c>
      <c r="O662" s="27">
        <v>2650000</v>
      </c>
      <c r="P662" s="29"/>
      <c r="Q662" s="29"/>
      <c r="R662" s="29"/>
      <c r="S662" s="29"/>
      <c r="T662" s="29"/>
      <c r="U662" s="29"/>
      <c r="V662" s="29"/>
      <c r="W662" s="29"/>
      <c r="X662" s="29"/>
      <c r="Y662" s="29"/>
      <c r="Z662" s="29"/>
      <c r="AA662" s="29"/>
      <c r="AB662" s="29"/>
      <c r="AC662" s="2">
        <f t="shared" si="270"/>
        <v>2730000</v>
      </c>
      <c r="AD662" s="2">
        <f t="shared" si="271"/>
        <v>72111.025509279789</v>
      </c>
      <c r="AE662" s="2">
        <f t="shared" si="272"/>
        <v>3</v>
      </c>
      <c r="AF662" s="27">
        <v>4240000</v>
      </c>
      <c r="AG662" s="27">
        <v>4240000</v>
      </c>
      <c r="AH662" s="27">
        <v>4510000</v>
      </c>
      <c r="AI662" s="29"/>
      <c r="AJ662" s="2">
        <f t="shared" si="273"/>
        <v>4330000</v>
      </c>
      <c r="AK662" s="2">
        <f t="shared" si="274"/>
        <v>155884.57268119894</v>
      </c>
      <c r="AL662" s="2">
        <f t="shared" si="275"/>
        <v>3</v>
      </c>
      <c r="AM662" s="2">
        <f t="shared" si="276"/>
        <v>8.2355624999999996E+19</v>
      </c>
      <c r="AN662" s="2">
        <f t="shared" si="277"/>
        <v>3.328031249999999E+19</v>
      </c>
      <c r="AO662" s="2">
        <f t="shared" si="278"/>
        <v>2</v>
      </c>
      <c r="AP662" s="2">
        <f t="shared" si="279"/>
        <v>23.96003617136947</v>
      </c>
      <c r="AQ662" s="2">
        <f t="shared" si="280"/>
        <v>0.81649658092772592</v>
      </c>
      <c r="AR662" s="3" t="str">
        <f t="shared" si="281"/>
        <v>Nontoxic</v>
      </c>
      <c r="AS662" s="2">
        <f t="shared" si="282"/>
        <v>158.6080586080586</v>
      </c>
      <c r="AT662" s="26" t="s">
        <v>884</v>
      </c>
      <c r="AU662" s="4" t="s">
        <v>666</v>
      </c>
      <c r="AV662" s="2">
        <f t="shared" si="283"/>
        <v>2</v>
      </c>
      <c r="AW662" s="2">
        <f t="shared" si="284"/>
        <v>2</v>
      </c>
      <c r="AX662" s="2">
        <f t="shared" si="285"/>
        <v>5200000000</v>
      </c>
      <c r="AY662" s="2">
        <f t="shared" si="286"/>
        <v>24299999999.999996</v>
      </c>
      <c r="AZ662" s="2">
        <f t="shared" si="287"/>
        <v>14749999999.999998</v>
      </c>
      <c r="BA662" s="2">
        <f t="shared" si="288"/>
        <v>1.25</v>
      </c>
      <c r="BB662" s="2">
        <f t="shared" si="289"/>
        <v>0.86936190342042896</v>
      </c>
      <c r="BC662" s="2">
        <v>6.6349999999999998</v>
      </c>
      <c r="BD662" s="2" t="str">
        <f t="shared" si="290"/>
        <v>Same Var</v>
      </c>
      <c r="BE662" s="2">
        <f t="shared" si="291"/>
        <v>4.3152171349682879E-5</v>
      </c>
      <c r="BF662" s="2" t="str">
        <f t="shared" si="292"/>
        <v>NS</v>
      </c>
      <c r="BG662" s="2" t="str">
        <f t="shared" si="293"/>
        <v>NS</v>
      </c>
      <c r="BH662" s="2" t="str">
        <f t="shared" si="294"/>
        <v/>
      </c>
      <c r="BI662" s="2" t="str">
        <f t="shared" si="295"/>
        <v/>
      </c>
      <c r="BJ662" s="2" t="str">
        <f t="shared" si="296"/>
        <v/>
      </c>
    </row>
    <row r="663" spans="1:62" x14ac:dyDescent="0.2">
      <c r="A663" s="1" t="s">
        <v>926</v>
      </c>
      <c r="B663" s="27" t="s">
        <v>988</v>
      </c>
      <c r="C663" s="28">
        <v>39141</v>
      </c>
      <c r="D663" s="7">
        <v>0.60416666666666663</v>
      </c>
      <c r="E663" s="1">
        <v>0.1</v>
      </c>
      <c r="F663" s="1" t="s">
        <v>57</v>
      </c>
      <c r="G663" s="1" t="s">
        <v>997</v>
      </c>
      <c r="H663" s="27" t="s">
        <v>886</v>
      </c>
      <c r="I663" s="27" t="s">
        <v>887</v>
      </c>
      <c r="J663" s="27" t="s">
        <v>888</v>
      </c>
      <c r="K663" s="2">
        <v>0.75</v>
      </c>
      <c r="L663" s="2">
        <v>0.25</v>
      </c>
      <c r="M663" s="27">
        <v>991000</v>
      </c>
      <c r="N663" s="27">
        <v>990000</v>
      </c>
      <c r="O663" s="27">
        <v>1136000</v>
      </c>
      <c r="P663" s="27">
        <v>993000</v>
      </c>
      <c r="Q663" s="29"/>
      <c r="R663" s="29"/>
      <c r="S663" s="29"/>
      <c r="T663" s="29"/>
      <c r="U663" s="29"/>
      <c r="V663" s="29"/>
      <c r="W663" s="29"/>
      <c r="X663" s="29"/>
      <c r="Y663" s="29"/>
      <c r="Z663" s="29"/>
      <c r="AA663" s="29"/>
      <c r="AB663" s="29"/>
      <c r="AC663" s="2">
        <f t="shared" si="270"/>
        <v>1027500</v>
      </c>
      <c r="AD663" s="2">
        <f t="shared" si="271"/>
        <v>72344.085222405483</v>
      </c>
      <c r="AE663" s="2">
        <f t="shared" si="272"/>
        <v>4</v>
      </c>
      <c r="AF663" s="27">
        <v>830000</v>
      </c>
      <c r="AG663" s="27">
        <v>750000</v>
      </c>
      <c r="AH663" s="27">
        <v>804000</v>
      </c>
      <c r="AI663" s="27">
        <v>788000</v>
      </c>
      <c r="AJ663" s="2">
        <f t="shared" si="273"/>
        <v>793000</v>
      </c>
      <c r="AK663" s="2">
        <f t="shared" si="274"/>
        <v>33486.315612998296</v>
      </c>
      <c r="AL663" s="2">
        <f t="shared" si="275"/>
        <v>4</v>
      </c>
      <c r="AM663" s="2">
        <f t="shared" si="276"/>
        <v>1.0329016842719185E+18</v>
      </c>
      <c r="AN663" s="2">
        <f t="shared" si="277"/>
        <v>2.0675325934063949E+17</v>
      </c>
      <c r="AO663" s="2">
        <f t="shared" si="278"/>
        <v>5</v>
      </c>
      <c r="AP663" s="2">
        <f t="shared" si="279"/>
        <v>0.70185645354623016</v>
      </c>
      <c r="AQ663" s="2">
        <f t="shared" si="280"/>
        <v>0.72668684380042159</v>
      </c>
      <c r="AR663" s="3" t="str">
        <f t="shared" si="281"/>
        <v>Toxic</v>
      </c>
      <c r="AS663" s="2">
        <f t="shared" si="282"/>
        <v>77.177615571776158</v>
      </c>
      <c r="AT663" s="4" t="s">
        <v>664</v>
      </c>
      <c r="AU663" s="4" t="s">
        <v>667</v>
      </c>
      <c r="AV663" s="2">
        <f t="shared" si="283"/>
        <v>3</v>
      </c>
      <c r="AW663" s="2">
        <f t="shared" si="284"/>
        <v>3</v>
      </c>
      <c r="AX663" s="2">
        <f t="shared" si="285"/>
        <v>5233666666.666667</v>
      </c>
      <c r="AY663" s="2">
        <f t="shared" si="286"/>
        <v>1121333333.3333335</v>
      </c>
      <c r="AZ663" s="2">
        <f t="shared" si="287"/>
        <v>3177500000</v>
      </c>
      <c r="BA663" s="2">
        <f t="shared" si="288"/>
        <v>1.1666666666666667</v>
      </c>
      <c r="BB663" s="2">
        <f t="shared" si="289"/>
        <v>1.3951514026159251</v>
      </c>
      <c r="BC663" s="2">
        <v>6.6349999999999998</v>
      </c>
      <c r="BD663" s="2" t="str">
        <f t="shared" si="290"/>
        <v>Same Var</v>
      </c>
      <c r="BE663" s="2">
        <f t="shared" si="291"/>
        <v>5.3452514559127287E-4</v>
      </c>
      <c r="BF663" s="2" t="str">
        <f t="shared" si="292"/>
        <v>Sig</v>
      </c>
      <c r="BG663" s="2" t="str">
        <f t="shared" si="293"/>
        <v>Sig</v>
      </c>
      <c r="BH663" s="2" t="str">
        <f t="shared" si="294"/>
        <v>Wilcoxon</v>
      </c>
      <c r="BI663" s="2" t="str">
        <f t="shared" si="295"/>
        <v>TSTToxicLess25</v>
      </c>
      <c r="BJ663" s="2" t="str">
        <f t="shared" si="296"/>
        <v>NOECToxicLess25</v>
      </c>
    </row>
    <row r="664" spans="1:62" x14ac:dyDescent="0.2">
      <c r="A664" s="1" t="s">
        <v>926</v>
      </c>
      <c r="B664" s="27" t="s">
        <v>1031</v>
      </c>
      <c r="C664" s="28">
        <v>39141</v>
      </c>
      <c r="D664" s="7">
        <v>0.66666666666666663</v>
      </c>
      <c r="E664" s="1">
        <v>0.1</v>
      </c>
      <c r="F664" s="1" t="s">
        <v>57</v>
      </c>
      <c r="G664" s="1" t="s">
        <v>997</v>
      </c>
      <c r="H664" s="27" t="s">
        <v>886</v>
      </c>
      <c r="I664" s="27" t="s">
        <v>887</v>
      </c>
      <c r="J664" s="27" t="s">
        <v>888</v>
      </c>
      <c r="K664" s="2">
        <v>0.75</v>
      </c>
      <c r="L664" s="2">
        <v>0.25</v>
      </c>
      <c r="M664" s="27">
        <v>991000</v>
      </c>
      <c r="N664" s="27">
        <v>990000</v>
      </c>
      <c r="O664" s="27">
        <v>1136000</v>
      </c>
      <c r="P664" s="27">
        <v>993000</v>
      </c>
      <c r="Q664" s="29"/>
      <c r="R664" s="29"/>
      <c r="S664" s="29"/>
      <c r="T664" s="29"/>
      <c r="U664" s="29"/>
      <c r="V664" s="29"/>
      <c r="W664" s="29"/>
      <c r="X664" s="29"/>
      <c r="Y664" s="29"/>
      <c r="Z664" s="29"/>
      <c r="AA664" s="29"/>
      <c r="AB664" s="29"/>
      <c r="AC664" s="2">
        <f t="shared" si="270"/>
        <v>1027500</v>
      </c>
      <c r="AD664" s="2">
        <f t="shared" si="271"/>
        <v>72344.085222405483</v>
      </c>
      <c r="AE664" s="2">
        <f t="shared" si="272"/>
        <v>4</v>
      </c>
      <c r="AF664" s="27">
        <v>1280000</v>
      </c>
      <c r="AG664" s="27">
        <v>1197000</v>
      </c>
      <c r="AH664" s="27">
        <v>1405000</v>
      </c>
      <c r="AI664" s="27">
        <v>1262000</v>
      </c>
      <c r="AJ664" s="2">
        <f t="shared" si="273"/>
        <v>1286000</v>
      </c>
      <c r="AK664" s="2">
        <f t="shared" si="274"/>
        <v>86975.092219937695</v>
      </c>
      <c r="AL664" s="2">
        <f t="shared" si="275"/>
        <v>4</v>
      </c>
      <c r="AM664" s="2">
        <f t="shared" si="276"/>
        <v>6.9019225957302508E+18</v>
      </c>
      <c r="AN664" s="2">
        <f t="shared" si="277"/>
        <v>1.3727281204517504E+18</v>
      </c>
      <c r="AO664" s="2">
        <f t="shared" si="278"/>
        <v>5</v>
      </c>
      <c r="AP664" s="2">
        <f t="shared" si="279"/>
        <v>10.054971100443293</v>
      </c>
      <c r="AQ664" s="2">
        <f t="shared" si="280"/>
        <v>0.72668684380042159</v>
      </c>
      <c r="AR664" s="3" t="str">
        <f t="shared" si="281"/>
        <v>Nontoxic</v>
      </c>
      <c r="AS664" s="2">
        <f t="shared" si="282"/>
        <v>125.15815085158151</v>
      </c>
      <c r="AT664" s="26" t="s">
        <v>884</v>
      </c>
      <c r="AU664" s="4" t="s">
        <v>666</v>
      </c>
      <c r="AV664" s="2">
        <f t="shared" si="283"/>
        <v>3</v>
      </c>
      <c r="AW664" s="2">
        <f t="shared" si="284"/>
        <v>3</v>
      </c>
      <c r="AX664" s="2">
        <f t="shared" si="285"/>
        <v>5233666666.666667</v>
      </c>
      <c r="AY664" s="2">
        <f t="shared" si="286"/>
        <v>7564666666.666666</v>
      </c>
      <c r="AZ664" s="2">
        <f t="shared" si="287"/>
        <v>6399166666.666667</v>
      </c>
      <c r="BA664" s="2">
        <f t="shared" si="288"/>
        <v>1.1666666666666667</v>
      </c>
      <c r="BB664" s="2">
        <f t="shared" si="289"/>
        <v>8.6747522098984772E-2</v>
      </c>
      <c r="BC664" s="2">
        <v>6.6349999999999998</v>
      </c>
      <c r="BD664" s="2" t="str">
        <f t="shared" si="290"/>
        <v>Same Var</v>
      </c>
      <c r="BE664" s="2">
        <f t="shared" si="291"/>
        <v>1.905290571133978E-3</v>
      </c>
      <c r="BF664" s="2" t="str">
        <f t="shared" si="292"/>
        <v>NS</v>
      </c>
      <c r="BG664" s="2" t="str">
        <f t="shared" si="293"/>
        <v>NS</v>
      </c>
      <c r="BH664" s="2" t="str">
        <f t="shared" si="294"/>
        <v/>
      </c>
      <c r="BI664" s="2" t="str">
        <f t="shared" si="295"/>
        <v/>
      </c>
      <c r="BJ664" s="2" t="str">
        <f t="shared" si="296"/>
        <v/>
      </c>
    </row>
    <row r="665" spans="1:62" x14ac:dyDescent="0.2">
      <c r="A665" s="1" t="s">
        <v>926</v>
      </c>
      <c r="B665" s="27" t="s">
        <v>1047</v>
      </c>
      <c r="C665" s="28">
        <v>39141</v>
      </c>
      <c r="D665" s="7">
        <v>0.40277777777777779</v>
      </c>
      <c r="E665" s="1">
        <v>0.1</v>
      </c>
      <c r="F665" s="1" t="s">
        <v>57</v>
      </c>
      <c r="G665" s="1" t="s">
        <v>997</v>
      </c>
      <c r="H665" s="27" t="s">
        <v>886</v>
      </c>
      <c r="I665" s="27" t="s">
        <v>887</v>
      </c>
      <c r="J665" s="27" t="s">
        <v>888</v>
      </c>
      <c r="K665" s="2">
        <v>0.75</v>
      </c>
      <c r="L665" s="2">
        <v>0.25</v>
      </c>
      <c r="M665" s="27">
        <v>991000</v>
      </c>
      <c r="N665" s="27">
        <v>990000</v>
      </c>
      <c r="O665" s="27">
        <v>1136000</v>
      </c>
      <c r="P665" s="27">
        <v>993000</v>
      </c>
      <c r="Q665" s="29"/>
      <c r="R665" s="29"/>
      <c r="S665" s="29"/>
      <c r="T665" s="29"/>
      <c r="U665" s="29"/>
      <c r="V665" s="29"/>
      <c r="W665" s="29"/>
      <c r="X665" s="29"/>
      <c r="Y665" s="29"/>
      <c r="Z665" s="29"/>
      <c r="AA665" s="29"/>
      <c r="AB665" s="29"/>
      <c r="AC665" s="2">
        <f t="shared" si="270"/>
        <v>1027500</v>
      </c>
      <c r="AD665" s="2">
        <f t="shared" si="271"/>
        <v>72344.085222405483</v>
      </c>
      <c r="AE665" s="2">
        <f t="shared" si="272"/>
        <v>4</v>
      </c>
      <c r="AF665" s="27">
        <v>1338000</v>
      </c>
      <c r="AG665" s="27">
        <v>1212000</v>
      </c>
      <c r="AH665" s="27">
        <v>1130000</v>
      </c>
      <c r="AI665" s="27">
        <v>1280000</v>
      </c>
      <c r="AJ665" s="2">
        <f t="shared" si="273"/>
        <v>1240000</v>
      </c>
      <c r="AK665" s="2">
        <f t="shared" si="274"/>
        <v>89606.547379827854</v>
      </c>
      <c r="AL665" s="2">
        <f t="shared" si="275"/>
        <v>4</v>
      </c>
      <c r="AM665" s="2">
        <f t="shared" si="276"/>
        <v>7.525792048855253E+18</v>
      </c>
      <c r="AN665" s="2">
        <f t="shared" si="277"/>
        <v>1.5236867037850842E+18</v>
      </c>
      <c r="AO665" s="2">
        <f t="shared" si="278"/>
        <v>5</v>
      </c>
      <c r="AP665" s="2">
        <f t="shared" si="279"/>
        <v>8.9615245917193693</v>
      </c>
      <c r="AQ665" s="2">
        <f t="shared" si="280"/>
        <v>0.72668684380042159</v>
      </c>
      <c r="AR665" s="3" t="str">
        <f t="shared" si="281"/>
        <v>Nontoxic</v>
      </c>
      <c r="AS665" s="2">
        <f t="shared" si="282"/>
        <v>120.68126520681265</v>
      </c>
      <c r="AT665" s="26" t="s">
        <v>884</v>
      </c>
      <c r="AU665" s="4" t="s">
        <v>666</v>
      </c>
      <c r="AV665" s="2">
        <f t="shared" si="283"/>
        <v>3</v>
      </c>
      <c r="AW665" s="2">
        <f t="shared" si="284"/>
        <v>3</v>
      </c>
      <c r="AX665" s="2">
        <f t="shared" si="285"/>
        <v>5233666666.666667</v>
      </c>
      <c r="AY665" s="2">
        <f t="shared" si="286"/>
        <v>8029333333.333334</v>
      </c>
      <c r="AZ665" s="2">
        <f t="shared" si="287"/>
        <v>6631500000</v>
      </c>
      <c r="BA665" s="2">
        <f t="shared" si="288"/>
        <v>1.1666666666666667</v>
      </c>
      <c r="BB665" s="2">
        <f t="shared" si="289"/>
        <v>0.11686738491756289</v>
      </c>
      <c r="BC665" s="2">
        <v>6.6349999999999998</v>
      </c>
      <c r="BD665" s="2" t="str">
        <f t="shared" si="290"/>
        <v>Same Var</v>
      </c>
      <c r="BE665" s="2">
        <f t="shared" si="291"/>
        <v>5.102221097615784E-3</v>
      </c>
      <c r="BF665" s="2" t="str">
        <f t="shared" si="292"/>
        <v>NS</v>
      </c>
      <c r="BG665" s="2" t="str">
        <f t="shared" si="293"/>
        <v>NS</v>
      </c>
      <c r="BH665" s="2" t="str">
        <f t="shared" si="294"/>
        <v/>
      </c>
      <c r="BI665" s="2" t="str">
        <f t="shared" si="295"/>
        <v/>
      </c>
      <c r="BJ665" s="2" t="str">
        <f t="shared" si="296"/>
        <v/>
      </c>
    </row>
    <row r="666" spans="1:62" x14ac:dyDescent="0.2">
      <c r="A666" s="1" t="s">
        <v>926</v>
      </c>
      <c r="B666" s="27" t="s">
        <v>1267</v>
      </c>
      <c r="C666" s="28">
        <v>39141</v>
      </c>
      <c r="D666" s="7">
        <v>0.54861111111111116</v>
      </c>
      <c r="E666" s="1">
        <v>0.1</v>
      </c>
      <c r="F666" s="1" t="s">
        <v>57</v>
      </c>
      <c r="G666" s="1" t="s">
        <v>997</v>
      </c>
      <c r="H666" s="27" t="s">
        <v>886</v>
      </c>
      <c r="I666" s="27" t="s">
        <v>887</v>
      </c>
      <c r="J666" s="27" t="s">
        <v>888</v>
      </c>
      <c r="K666" s="2">
        <v>0.75</v>
      </c>
      <c r="L666" s="2">
        <v>0.25</v>
      </c>
      <c r="M666" s="27">
        <v>991000</v>
      </c>
      <c r="N666" s="27">
        <v>990000</v>
      </c>
      <c r="O666" s="27">
        <v>1136000</v>
      </c>
      <c r="P666" s="27">
        <v>993000</v>
      </c>
      <c r="Q666" s="29"/>
      <c r="R666" s="29"/>
      <c r="S666" s="29"/>
      <c r="T666" s="29"/>
      <c r="U666" s="29"/>
      <c r="V666" s="29"/>
      <c r="W666" s="29"/>
      <c r="X666" s="29"/>
      <c r="Y666" s="29"/>
      <c r="Z666" s="29"/>
      <c r="AA666" s="29"/>
      <c r="AB666" s="29"/>
      <c r="AC666" s="2">
        <f t="shared" si="270"/>
        <v>1027500</v>
      </c>
      <c r="AD666" s="2">
        <f t="shared" si="271"/>
        <v>72344.085222405483</v>
      </c>
      <c r="AE666" s="2">
        <f t="shared" si="272"/>
        <v>4</v>
      </c>
      <c r="AF666" s="27">
        <v>1300000</v>
      </c>
      <c r="AG666" s="27">
        <v>1318000</v>
      </c>
      <c r="AH666" s="27">
        <v>1205000</v>
      </c>
      <c r="AI666" s="27">
        <v>1311000</v>
      </c>
      <c r="AJ666" s="2">
        <f t="shared" si="273"/>
        <v>1283500</v>
      </c>
      <c r="AK666" s="2">
        <f t="shared" si="274"/>
        <v>52855.147967503282</v>
      </c>
      <c r="AL666" s="2">
        <f t="shared" si="275"/>
        <v>4</v>
      </c>
      <c r="AM666" s="2">
        <f t="shared" si="276"/>
        <v>2.0575063483344179E+18</v>
      </c>
      <c r="AN666" s="2">
        <f t="shared" si="277"/>
        <v>3.4315294684063949E+17</v>
      </c>
      <c r="AO666" s="2">
        <f t="shared" si="278"/>
        <v>6</v>
      </c>
      <c r="AP666" s="2">
        <f t="shared" si="279"/>
        <v>13.541794968246926</v>
      </c>
      <c r="AQ666" s="2">
        <f t="shared" si="280"/>
        <v>0.71755819649141217</v>
      </c>
      <c r="AR666" s="3" t="str">
        <f t="shared" si="281"/>
        <v>Nontoxic</v>
      </c>
      <c r="AS666" s="2">
        <f t="shared" si="282"/>
        <v>124.91484184914843</v>
      </c>
      <c r="AT666" s="26" t="s">
        <v>884</v>
      </c>
      <c r="AU666" s="4" t="s">
        <v>666</v>
      </c>
      <c r="AV666" s="2">
        <f t="shared" si="283"/>
        <v>3</v>
      </c>
      <c r="AW666" s="2">
        <f t="shared" si="284"/>
        <v>3</v>
      </c>
      <c r="AX666" s="2">
        <f t="shared" si="285"/>
        <v>5233666666.666667</v>
      </c>
      <c r="AY666" s="2">
        <f t="shared" si="286"/>
        <v>2793666666.6666665</v>
      </c>
      <c r="AZ666" s="2">
        <f t="shared" si="287"/>
        <v>4013666666.6666665</v>
      </c>
      <c r="BA666" s="2">
        <f t="shared" si="288"/>
        <v>1.1666666666666667</v>
      </c>
      <c r="BB666" s="2">
        <f t="shared" si="289"/>
        <v>0.24928287971144006</v>
      </c>
      <c r="BC666" s="2">
        <v>6.6349999999999998</v>
      </c>
      <c r="BD666" s="2" t="str">
        <f t="shared" si="290"/>
        <v>Same Var</v>
      </c>
      <c r="BE666" s="2">
        <f t="shared" si="291"/>
        <v>6.2182427781676112E-4</v>
      </c>
      <c r="BF666" s="2" t="str">
        <f t="shared" si="292"/>
        <v>NS</v>
      </c>
      <c r="BG666" s="2" t="str">
        <f t="shared" si="293"/>
        <v>NS</v>
      </c>
      <c r="BH666" s="2" t="str">
        <f t="shared" si="294"/>
        <v/>
      </c>
      <c r="BI666" s="2" t="str">
        <f t="shared" si="295"/>
        <v/>
      </c>
      <c r="BJ666" s="2" t="str">
        <f t="shared" si="296"/>
        <v/>
      </c>
    </row>
    <row r="667" spans="1:62" x14ac:dyDescent="0.2">
      <c r="A667" s="1" t="s">
        <v>926</v>
      </c>
      <c r="B667" s="27" t="s">
        <v>1004</v>
      </c>
      <c r="C667" s="28">
        <v>38406</v>
      </c>
      <c r="D667" s="7">
        <v>0.47916666666666669</v>
      </c>
      <c r="E667" s="1">
        <v>0.1</v>
      </c>
      <c r="F667" s="1" t="s">
        <v>57</v>
      </c>
      <c r="G667" s="1" t="s">
        <v>1006</v>
      </c>
      <c r="H667" s="27" t="s">
        <v>886</v>
      </c>
      <c r="I667" s="27" t="s">
        <v>887</v>
      </c>
      <c r="J667" s="27" t="s">
        <v>888</v>
      </c>
      <c r="K667" s="2">
        <v>0.75</v>
      </c>
      <c r="L667" s="2">
        <v>0.25</v>
      </c>
      <c r="M667" s="27">
        <v>329000</v>
      </c>
      <c r="N667" s="27">
        <v>309000</v>
      </c>
      <c r="O667" s="27">
        <v>417000</v>
      </c>
      <c r="P667" s="27">
        <v>490000</v>
      </c>
      <c r="Q667" s="27">
        <v>357000</v>
      </c>
      <c r="R667" s="29"/>
      <c r="S667" s="29"/>
      <c r="T667" s="29"/>
      <c r="U667" s="29"/>
      <c r="V667" s="29"/>
      <c r="W667" s="29"/>
      <c r="X667" s="29"/>
      <c r="Y667" s="29"/>
      <c r="Z667" s="29"/>
      <c r="AA667" s="29"/>
      <c r="AB667" s="29"/>
      <c r="AC667" s="2">
        <f t="shared" si="270"/>
        <v>380400</v>
      </c>
      <c r="AD667" s="2">
        <f t="shared" si="271"/>
        <v>73551.342611810964</v>
      </c>
      <c r="AE667" s="2">
        <f t="shared" si="272"/>
        <v>5</v>
      </c>
      <c r="AF667" s="27">
        <v>1981000</v>
      </c>
      <c r="AG667" s="27">
        <v>1955000</v>
      </c>
      <c r="AH667" s="27">
        <v>1855000</v>
      </c>
      <c r="AI667" s="27">
        <v>1741000</v>
      </c>
      <c r="AJ667" s="2">
        <f t="shared" si="273"/>
        <v>1883000</v>
      </c>
      <c r="AK667" s="2">
        <f t="shared" si="274"/>
        <v>109142.10919713802</v>
      </c>
      <c r="AL667" s="2">
        <f t="shared" si="275"/>
        <v>4</v>
      </c>
      <c r="AM667" s="2">
        <f t="shared" si="276"/>
        <v>1.286371749300625E+19</v>
      </c>
      <c r="AN667" s="2">
        <f t="shared" si="277"/>
        <v>3.0487605840848957E+18</v>
      </c>
      <c r="AO667" s="2">
        <f t="shared" si="278"/>
        <v>4</v>
      </c>
      <c r="AP667" s="2">
        <f t="shared" si="279"/>
        <v>26.67802110332395</v>
      </c>
      <c r="AQ667" s="2">
        <f t="shared" si="280"/>
        <v>0.74069708411268287</v>
      </c>
      <c r="AR667" s="3" t="str">
        <f t="shared" si="281"/>
        <v>Nontoxic</v>
      </c>
      <c r="AS667" s="2">
        <f t="shared" si="282"/>
        <v>495.00525762355414</v>
      </c>
      <c r="AT667" s="26" t="s">
        <v>884</v>
      </c>
      <c r="AU667" s="4" t="s">
        <v>666</v>
      </c>
      <c r="AV667" s="2">
        <f t="shared" si="283"/>
        <v>4</v>
      </c>
      <c r="AW667" s="2">
        <f t="shared" si="284"/>
        <v>3</v>
      </c>
      <c r="AX667" s="2">
        <f t="shared" si="285"/>
        <v>5409799999.999999</v>
      </c>
      <c r="AY667" s="2">
        <f t="shared" si="286"/>
        <v>11912000000</v>
      </c>
      <c r="AZ667" s="2">
        <f t="shared" si="287"/>
        <v>8196457142.8571424</v>
      </c>
      <c r="BA667" s="2">
        <f t="shared" si="288"/>
        <v>1.1468253968253967</v>
      </c>
      <c r="BB667" s="2">
        <f t="shared" si="289"/>
        <v>0.4712370837481093</v>
      </c>
      <c r="BC667" s="2">
        <v>6.6349999999999998</v>
      </c>
      <c r="BD667" s="2" t="str">
        <f t="shared" si="290"/>
        <v>Same Var</v>
      </c>
      <c r="BE667" s="2">
        <f t="shared" si="291"/>
        <v>2.2460119676834119E-8</v>
      </c>
      <c r="BF667" s="2" t="str">
        <f t="shared" si="292"/>
        <v>NS</v>
      </c>
      <c r="BG667" s="2" t="str">
        <f t="shared" si="293"/>
        <v>NS</v>
      </c>
      <c r="BH667" s="2" t="str">
        <f t="shared" si="294"/>
        <v/>
      </c>
      <c r="BI667" s="2" t="str">
        <f t="shared" si="295"/>
        <v/>
      </c>
      <c r="BJ667" s="2" t="str">
        <f t="shared" si="296"/>
        <v/>
      </c>
    </row>
    <row r="668" spans="1:62" x14ac:dyDescent="0.2">
      <c r="A668" s="1" t="s">
        <v>926</v>
      </c>
      <c r="B668" s="27" t="s">
        <v>1045</v>
      </c>
      <c r="C668" s="28">
        <v>38406</v>
      </c>
      <c r="D668" s="7">
        <v>0.4513888888888889</v>
      </c>
      <c r="E668" s="1">
        <v>0.1</v>
      </c>
      <c r="F668" s="1" t="s">
        <v>57</v>
      </c>
      <c r="G668" s="1" t="s">
        <v>1006</v>
      </c>
      <c r="H668" s="27" t="s">
        <v>886</v>
      </c>
      <c r="I668" s="27" t="s">
        <v>887</v>
      </c>
      <c r="J668" s="27" t="s">
        <v>888</v>
      </c>
      <c r="K668" s="2">
        <v>0.75</v>
      </c>
      <c r="L668" s="2">
        <v>0.25</v>
      </c>
      <c r="M668" s="27">
        <v>329000</v>
      </c>
      <c r="N668" s="27">
        <v>309000</v>
      </c>
      <c r="O668" s="27">
        <v>417000</v>
      </c>
      <c r="P668" s="27">
        <v>490000</v>
      </c>
      <c r="Q668" s="27">
        <v>357000</v>
      </c>
      <c r="R668" s="29"/>
      <c r="S668" s="29"/>
      <c r="T668" s="29"/>
      <c r="U668" s="29"/>
      <c r="V668" s="29"/>
      <c r="W668" s="29"/>
      <c r="X668" s="29"/>
      <c r="Y668" s="29"/>
      <c r="Z668" s="29"/>
      <c r="AA668" s="29"/>
      <c r="AB668" s="29"/>
      <c r="AC668" s="2">
        <f t="shared" si="270"/>
        <v>380400</v>
      </c>
      <c r="AD668" s="2">
        <f t="shared" si="271"/>
        <v>73551.342611810964</v>
      </c>
      <c r="AE668" s="2">
        <f t="shared" si="272"/>
        <v>5</v>
      </c>
      <c r="AF668" s="27">
        <v>2078000</v>
      </c>
      <c r="AG668" s="27">
        <v>1939000</v>
      </c>
      <c r="AH668" s="27">
        <v>1774000</v>
      </c>
      <c r="AI668" s="27">
        <v>1949000</v>
      </c>
      <c r="AJ668" s="2">
        <f t="shared" si="273"/>
        <v>1935000</v>
      </c>
      <c r="AK668" s="2">
        <f t="shared" si="274"/>
        <v>124608.72093610998</v>
      </c>
      <c r="AL668" s="2">
        <f t="shared" si="275"/>
        <v>4</v>
      </c>
      <c r="AM668" s="2">
        <f t="shared" si="276"/>
        <v>2.0164013973284024E+19</v>
      </c>
      <c r="AN668" s="2">
        <f t="shared" si="277"/>
        <v>5.1154759266774897E+18</v>
      </c>
      <c r="AO668" s="2">
        <f t="shared" si="278"/>
        <v>4</v>
      </c>
      <c r="AP668" s="2">
        <f t="shared" si="279"/>
        <v>24.618451195508232</v>
      </c>
      <c r="AQ668" s="2">
        <f t="shared" si="280"/>
        <v>0.74069708411268287</v>
      </c>
      <c r="AR668" s="3" t="str">
        <f t="shared" si="281"/>
        <v>Nontoxic</v>
      </c>
      <c r="AS668" s="2">
        <f t="shared" si="282"/>
        <v>508.67507886435328</v>
      </c>
      <c r="AT668" s="26" t="s">
        <v>884</v>
      </c>
      <c r="AU668" s="4" t="s">
        <v>666</v>
      </c>
      <c r="AV668" s="2">
        <f t="shared" si="283"/>
        <v>4</v>
      </c>
      <c r="AW668" s="2">
        <f t="shared" si="284"/>
        <v>3</v>
      </c>
      <c r="AX668" s="2">
        <f t="shared" si="285"/>
        <v>5409799999.999999</v>
      </c>
      <c r="AY668" s="2">
        <f t="shared" si="286"/>
        <v>15527333333.333334</v>
      </c>
      <c r="AZ668" s="2">
        <f t="shared" si="287"/>
        <v>9745885714.2857151</v>
      </c>
      <c r="BA668" s="2">
        <f t="shared" si="288"/>
        <v>1.1468253968253967</v>
      </c>
      <c r="BB668" s="2">
        <f t="shared" si="289"/>
        <v>0.83470622338781197</v>
      </c>
      <c r="BC668" s="2">
        <v>6.6349999999999998</v>
      </c>
      <c r="BD668" s="2" t="str">
        <f t="shared" si="290"/>
        <v>Same Var</v>
      </c>
      <c r="BE668" s="2">
        <f t="shared" si="291"/>
        <v>3.2320333278369455E-8</v>
      </c>
      <c r="BF668" s="2" t="str">
        <f t="shared" si="292"/>
        <v>NS</v>
      </c>
      <c r="BG668" s="2" t="str">
        <f t="shared" si="293"/>
        <v>NS</v>
      </c>
      <c r="BH668" s="2" t="str">
        <f t="shared" si="294"/>
        <v/>
      </c>
      <c r="BI668" s="2" t="str">
        <f t="shared" si="295"/>
        <v/>
      </c>
      <c r="BJ668" s="2" t="str">
        <f t="shared" si="296"/>
        <v/>
      </c>
    </row>
    <row r="669" spans="1:62" x14ac:dyDescent="0.2">
      <c r="A669" s="1" t="s">
        <v>926</v>
      </c>
      <c r="B669" s="27" t="s">
        <v>1133</v>
      </c>
      <c r="C669" s="28">
        <v>38483</v>
      </c>
      <c r="D669" s="7">
        <v>0.63541666666666663</v>
      </c>
      <c r="E669" s="1">
        <v>0.1</v>
      </c>
      <c r="F669" s="1" t="s">
        <v>57</v>
      </c>
      <c r="G669" s="1" t="s">
        <v>1136</v>
      </c>
      <c r="H669" s="27" t="s">
        <v>886</v>
      </c>
      <c r="I669" s="27" t="s">
        <v>887</v>
      </c>
      <c r="J669" s="27" t="s">
        <v>888</v>
      </c>
      <c r="K669" s="2">
        <v>0.75</v>
      </c>
      <c r="L669" s="2">
        <v>0.25</v>
      </c>
      <c r="M669" s="27">
        <v>495000</v>
      </c>
      <c r="N669" s="27">
        <v>666000</v>
      </c>
      <c r="O669" s="27">
        <v>527000</v>
      </c>
      <c r="P669" s="27">
        <v>562000</v>
      </c>
      <c r="Q669" s="29"/>
      <c r="R669" s="29"/>
      <c r="S669" s="29"/>
      <c r="T669" s="29"/>
      <c r="U669" s="29"/>
      <c r="V669" s="29"/>
      <c r="W669" s="29"/>
      <c r="X669" s="29"/>
      <c r="Y669" s="29"/>
      <c r="Z669" s="29"/>
      <c r="AA669" s="29"/>
      <c r="AB669" s="29"/>
      <c r="AC669" s="2">
        <f t="shared" si="270"/>
        <v>562500</v>
      </c>
      <c r="AD669" s="2">
        <f t="shared" si="271"/>
        <v>74227.128912996952</v>
      </c>
      <c r="AE669" s="2">
        <f t="shared" si="272"/>
        <v>4</v>
      </c>
      <c r="AF669" s="27">
        <v>1836000</v>
      </c>
      <c r="AG669" s="27">
        <v>2235000</v>
      </c>
      <c r="AH669" s="27">
        <v>2017000</v>
      </c>
      <c r="AI669" s="27">
        <v>2111000</v>
      </c>
      <c r="AJ669" s="2">
        <f t="shared" si="273"/>
        <v>2049750</v>
      </c>
      <c r="AK669" s="2">
        <f t="shared" si="274"/>
        <v>168157.41632966019</v>
      </c>
      <c r="AL669" s="2">
        <f t="shared" si="275"/>
        <v>4</v>
      </c>
      <c r="AM669" s="2">
        <f t="shared" si="276"/>
        <v>6.1528744542344839E+19</v>
      </c>
      <c r="AN669" s="2">
        <f t="shared" si="277"/>
        <v>1.6858103736120154E+19</v>
      </c>
      <c r="AO669" s="2">
        <f t="shared" si="278"/>
        <v>4</v>
      </c>
      <c r="AP669" s="2">
        <f t="shared" si="279"/>
        <v>18.380255331794981</v>
      </c>
      <c r="AQ669" s="2">
        <f t="shared" si="280"/>
        <v>0.74069708411268287</v>
      </c>
      <c r="AR669" s="3" t="str">
        <f t="shared" si="281"/>
        <v>Nontoxic</v>
      </c>
      <c r="AS669" s="2">
        <f t="shared" si="282"/>
        <v>364.40000000000003</v>
      </c>
      <c r="AT669" s="26" t="s">
        <v>884</v>
      </c>
      <c r="AU669" s="4" t="s">
        <v>666</v>
      </c>
      <c r="AV669" s="2">
        <f t="shared" si="283"/>
        <v>3</v>
      </c>
      <c r="AW669" s="2">
        <f t="shared" si="284"/>
        <v>3</v>
      </c>
      <c r="AX669" s="2">
        <f t="shared" si="285"/>
        <v>5509666666.6666679</v>
      </c>
      <c r="AY669" s="2">
        <f t="shared" si="286"/>
        <v>28276916666.666668</v>
      </c>
      <c r="AZ669" s="2">
        <f t="shared" si="287"/>
        <v>16893291666.666666</v>
      </c>
      <c r="BA669" s="2">
        <f t="shared" si="288"/>
        <v>1.1666666666666667</v>
      </c>
      <c r="BB669" s="2">
        <f t="shared" si="289"/>
        <v>1.5564426918680363</v>
      </c>
      <c r="BC669" s="2">
        <v>6.6349999999999998</v>
      </c>
      <c r="BD669" s="2" t="str">
        <f t="shared" si="290"/>
        <v>Same Var</v>
      </c>
      <c r="BE669" s="2">
        <f t="shared" si="291"/>
        <v>1.7708823183001828E-6</v>
      </c>
      <c r="BF669" s="2" t="str">
        <f t="shared" si="292"/>
        <v>NS</v>
      </c>
      <c r="BG669" s="2" t="str">
        <f t="shared" si="293"/>
        <v>NS</v>
      </c>
      <c r="BH669" s="2" t="str">
        <f t="shared" si="294"/>
        <v/>
      </c>
      <c r="BI669" s="2" t="str">
        <f t="shared" si="295"/>
        <v/>
      </c>
      <c r="BJ669" s="2" t="str">
        <f t="shared" si="296"/>
        <v/>
      </c>
    </row>
    <row r="670" spans="1:62" x14ac:dyDescent="0.2">
      <c r="A670" s="1" t="s">
        <v>926</v>
      </c>
      <c r="B670" s="27" t="s">
        <v>1182</v>
      </c>
      <c r="C670" s="28">
        <v>38483</v>
      </c>
      <c r="D670" s="7">
        <v>0.46180555555555558</v>
      </c>
      <c r="E670" s="1">
        <v>0.1</v>
      </c>
      <c r="F670" s="1" t="s">
        <v>57</v>
      </c>
      <c r="G670" s="1" t="s">
        <v>1136</v>
      </c>
      <c r="H670" s="27" t="s">
        <v>886</v>
      </c>
      <c r="I670" s="27" t="s">
        <v>887</v>
      </c>
      <c r="J670" s="27" t="s">
        <v>888</v>
      </c>
      <c r="K670" s="2">
        <v>0.75</v>
      </c>
      <c r="L670" s="2">
        <v>0.25</v>
      </c>
      <c r="M670" s="27">
        <v>495000</v>
      </c>
      <c r="N670" s="27">
        <v>666000</v>
      </c>
      <c r="O670" s="27">
        <v>527000</v>
      </c>
      <c r="P670" s="27">
        <v>562000</v>
      </c>
      <c r="Q670" s="29"/>
      <c r="R670" s="29"/>
      <c r="S670" s="29"/>
      <c r="T670" s="29"/>
      <c r="U670" s="29"/>
      <c r="V670" s="29"/>
      <c r="W670" s="29"/>
      <c r="X670" s="29"/>
      <c r="Y670" s="29"/>
      <c r="Z670" s="29"/>
      <c r="AA670" s="29"/>
      <c r="AB670" s="29"/>
      <c r="AC670" s="2">
        <f t="shared" si="270"/>
        <v>562500</v>
      </c>
      <c r="AD670" s="2">
        <f t="shared" si="271"/>
        <v>74227.128912996952</v>
      </c>
      <c r="AE670" s="2">
        <f t="shared" si="272"/>
        <v>4</v>
      </c>
      <c r="AF670" s="27">
        <v>1798000</v>
      </c>
      <c r="AG670" s="27">
        <v>1989000</v>
      </c>
      <c r="AH670" s="27">
        <v>1751000</v>
      </c>
      <c r="AI670" s="27">
        <v>1736000</v>
      </c>
      <c r="AJ670" s="2">
        <f t="shared" si="273"/>
        <v>1818500</v>
      </c>
      <c r="AK670" s="2">
        <f t="shared" si="274"/>
        <v>116694.75852268029</v>
      </c>
      <c r="AL670" s="2">
        <f t="shared" si="275"/>
        <v>4</v>
      </c>
      <c r="AM670" s="2">
        <f t="shared" si="276"/>
        <v>1.7465825826850038E+19</v>
      </c>
      <c r="AN670" s="2">
        <f t="shared" si="277"/>
        <v>4.0634543459291802E+18</v>
      </c>
      <c r="AO670" s="2">
        <f t="shared" si="278"/>
        <v>4</v>
      </c>
      <c r="AP670" s="2">
        <f t="shared" si="279"/>
        <v>21.603918514009205</v>
      </c>
      <c r="AQ670" s="2">
        <f t="shared" si="280"/>
        <v>0.74069708411268287</v>
      </c>
      <c r="AR670" s="3" t="str">
        <f t="shared" si="281"/>
        <v>Nontoxic</v>
      </c>
      <c r="AS670" s="2">
        <f t="shared" si="282"/>
        <v>323.28888888888889</v>
      </c>
      <c r="AT670" s="26" t="s">
        <v>884</v>
      </c>
      <c r="AU670" s="4" t="s">
        <v>666</v>
      </c>
      <c r="AV670" s="2">
        <f t="shared" si="283"/>
        <v>3</v>
      </c>
      <c r="AW670" s="2">
        <f t="shared" si="284"/>
        <v>3</v>
      </c>
      <c r="AX670" s="2">
        <f t="shared" si="285"/>
        <v>5509666666.6666679</v>
      </c>
      <c r="AY670" s="2">
        <f t="shared" si="286"/>
        <v>13617666666.666664</v>
      </c>
      <c r="AZ670" s="2">
        <f t="shared" si="287"/>
        <v>9563666666.666666</v>
      </c>
      <c r="BA670" s="2">
        <f t="shared" si="288"/>
        <v>1.1666666666666667</v>
      </c>
      <c r="BB670" s="2">
        <f t="shared" si="289"/>
        <v>0.50932362218169047</v>
      </c>
      <c r="BC670" s="2">
        <v>6.6349999999999998</v>
      </c>
      <c r="BD670" s="2" t="str">
        <f t="shared" si="290"/>
        <v>Same Var</v>
      </c>
      <c r="BE670" s="2">
        <f t="shared" si="291"/>
        <v>8.9653458257466028E-7</v>
      </c>
      <c r="BF670" s="2" t="str">
        <f t="shared" si="292"/>
        <v>NS</v>
      </c>
      <c r="BG670" s="2" t="str">
        <f t="shared" si="293"/>
        <v>NS</v>
      </c>
      <c r="BH670" s="2" t="str">
        <f t="shared" si="294"/>
        <v/>
      </c>
      <c r="BI670" s="2" t="str">
        <f t="shared" si="295"/>
        <v/>
      </c>
      <c r="BJ670" s="2" t="str">
        <f t="shared" si="296"/>
        <v/>
      </c>
    </row>
    <row r="671" spans="1:62" x14ac:dyDescent="0.2">
      <c r="A671" s="1" t="s">
        <v>926</v>
      </c>
      <c r="B671" s="27" t="s">
        <v>1189</v>
      </c>
      <c r="C671" s="28">
        <v>38483</v>
      </c>
      <c r="D671" s="7">
        <v>0.57638888888888884</v>
      </c>
      <c r="E671" s="1">
        <v>0.1</v>
      </c>
      <c r="F671" s="1" t="s">
        <v>57</v>
      </c>
      <c r="G671" s="1" t="s">
        <v>1136</v>
      </c>
      <c r="H671" s="27" t="s">
        <v>886</v>
      </c>
      <c r="I671" s="27" t="s">
        <v>887</v>
      </c>
      <c r="J671" s="27" t="s">
        <v>888</v>
      </c>
      <c r="K671" s="2">
        <v>0.75</v>
      </c>
      <c r="L671" s="2">
        <v>0.25</v>
      </c>
      <c r="M671" s="27">
        <v>495000</v>
      </c>
      <c r="N671" s="27">
        <v>666000</v>
      </c>
      <c r="O671" s="27">
        <v>527000</v>
      </c>
      <c r="P671" s="27">
        <v>562000</v>
      </c>
      <c r="Q671" s="29"/>
      <c r="R671" s="29"/>
      <c r="S671" s="29"/>
      <c r="T671" s="29"/>
      <c r="U671" s="29"/>
      <c r="V671" s="29"/>
      <c r="W671" s="29"/>
      <c r="X671" s="29"/>
      <c r="Y671" s="29"/>
      <c r="Z671" s="29"/>
      <c r="AA671" s="29"/>
      <c r="AB671" s="29"/>
      <c r="AC671" s="2">
        <f t="shared" si="270"/>
        <v>562500</v>
      </c>
      <c r="AD671" s="2">
        <f t="shared" si="271"/>
        <v>74227.128912996952</v>
      </c>
      <c r="AE671" s="2">
        <f t="shared" si="272"/>
        <v>4</v>
      </c>
      <c r="AF671" s="27">
        <v>2156000</v>
      </c>
      <c r="AG671" s="27">
        <v>2466000</v>
      </c>
      <c r="AH671" s="27">
        <v>2469000</v>
      </c>
      <c r="AI671" s="27">
        <v>2516000</v>
      </c>
      <c r="AJ671" s="2">
        <f t="shared" si="273"/>
        <v>2401750</v>
      </c>
      <c r="AK671" s="2">
        <f t="shared" si="274"/>
        <v>165425.46156300526</v>
      </c>
      <c r="AL671" s="2">
        <f t="shared" si="275"/>
        <v>4</v>
      </c>
      <c r="AM671" s="2">
        <f t="shared" si="276"/>
        <v>5.8006391370469818E+19</v>
      </c>
      <c r="AN671" s="2">
        <f t="shared" si="277"/>
        <v>1.5801669048620149E+19</v>
      </c>
      <c r="AO671" s="2">
        <f t="shared" si="278"/>
        <v>4</v>
      </c>
      <c r="AP671" s="2">
        <f t="shared" si="279"/>
        <v>22.686568441720851</v>
      </c>
      <c r="AQ671" s="2">
        <f t="shared" si="280"/>
        <v>0.74069708411268287</v>
      </c>
      <c r="AR671" s="3" t="str">
        <f t="shared" si="281"/>
        <v>Nontoxic</v>
      </c>
      <c r="AS671" s="2">
        <f t="shared" si="282"/>
        <v>426.97777777777776</v>
      </c>
      <c r="AT671" s="26" t="s">
        <v>884</v>
      </c>
      <c r="AU671" s="4" t="s">
        <v>666</v>
      </c>
      <c r="AV671" s="2">
        <f t="shared" si="283"/>
        <v>3</v>
      </c>
      <c r="AW671" s="2">
        <f t="shared" si="284"/>
        <v>3</v>
      </c>
      <c r="AX671" s="2">
        <f t="shared" si="285"/>
        <v>5509666666.6666679</v>
      </c>
      <c r="AY671" s="2">
        <f t="shared" si="286"/>
        <v>27365583333.333328</v>
      </c>
      <c r="AZ671" s="2">
        <f t="shared" si="287"/>
        <v>16437624999.999998</v>
      </c>
      <c r="BA671" s="2">
        <f t="shared" si="288"/>
        <v>1.1666666666666667</v>
      </c>
      <c r="BB671" s="2">
        <f t="shared" si="289"/>
        <v>1.5000571608188287</v>
      </c>
      <c r="BC671" s="2">
        <v>6.6349999999999998</v>
      </c>
      <c r="BD671" s="2" t="str">
        <f t="shared" si="290"/>
        <v>Same Var</v>
      </c>
      <c r="BE671" s="2">
        <f t="shared" si="291"/>
        <v>4.6596667617142607E-7</v>
      </c>
      <c r="BF671" s="2" t="str">
        <f t="shared" si="292"/>
        <v>NS</v>
      </c>
      <c r="BG671" s="2" t="str">
        <f t="shared" si="293"/>
        <v>NS</v>
      </c>
      <c r="BH671" s="2" t="str">
        <f t="shared" si="294"/>
        <v/>
      </c>
      <c r="BI671" s="2" t="str">
        <f t="shared" si="295"/>
        <v/>
      </c>
      <c r="BJ671" s="2" t="str">
        <f t="shared" si="296"/>
        <v/>
      </c>
    </row>
    <row r="672" spans="1:62" x14ac:dyDescent="0.2">
      <c r="A672" s="1" t="s">
        <v>926</v>
      </c>
      <c r="B672" s="27" t="s">
        <v>1204</v>
      </c>
      <c r="C672" s="28">
        <v>38483</v>
      </c>
      <c r="D672" s="7">
        <v>0.51388888888888884</v>
      </c>
      <c r="E672" s="1">
        <v>0.1</v>
      </c>
      <c r="F672" s="1" t="s">
        <v>57</v>
      </c>
      <c r="G672" s="1" t="s">
        <v>1136</v>
      </c>
      <c r="H672" s="27" t="s">
        <v>886</v>
      </c>
      <c r="I672" s="27" t="s">
        <v>887</v>
      </c>
      <c r="J672" s="27" t="s">
        <v>888</v>
      </c>
      <c r="K672" s="2">
        <v>0.75</v>
      </c>
      <c r="L672" s="2">
        <v>0.25</v>
      </c>
      <c r="M672" s="27">
        <v>495000</v>
      </c>
      <c r="N672" s="27">
        <v>666000</v>
      </c>
      <c r="O672" s="27">
        <v>527000</v>
      </c>
      <c r="P672" s="27">
        <v>562000</v>
      </c>
      <c r="Q672" s="29"/>
      <c r="R672" s="29"/>
      <c r="S672" s="29"/>
      <c r="T672" s="29"/>
      <c r="U672" s="29"/>
      <c r="V672" s="29"/>
      <c r="W672" s="29"/>
      <c r="X672" s="29"/>
      <c r="Y672" s="29"/>
      <c r="Z672" s="29"/>
      <c r="AA672" s="29"/>
      <c r="AB672" s="29"/>
      <c r="AC672" s="2">
        <f t="shared" si="270"/>
        <v>562500</v>
      </c>
      <c r="AD672" s="2">
        <f t="shared" si="271"/>
        <v>74227.128912996952</v>
      </c>
      <c r="AE672" s="2">
        <f t="shared" si="272"/>
        <v>4</v>
      </c>
      <c r="AF672" s="27">
        <v>2355000</v>
      </c>
      <c r="AG672" s="27">
        <v>2125000</v>
      </c>
      <c r="AH672" s="27">
        <v>1953000</v>
      </c>
      <c r="AI672" s="27">
        <v>1965000</v>
      </c>
      <c r="AJ672" s="2">
        <f t="shared" si="273"/>
        <v>2099500</v>
      </c>
      <c r="AK672" s="2">
        <f t="shared" si="274"/>
        <v>187512.66623884373</v>
      </c>
      <c r="AL672" s="2">
        <f t="shared" si="275"/>
        <v>4</v>
      </c>
      <c r="AM672" s="2">
        <f t="shared" si="276"/>
        <v>9.1490121720947261E+19</v>
      </c>
      <c r="AN672" s="2">
        <f t="shared" si="277"/>
        <v>2.5956268420003254E+19</v>
      </c>
      <c r="AO672" s="2">
        <f t="shared" si="278"/>
        <v>4</v>
      </c>
      <c r="AP672" s="2">
        <f t="shared" si="279"/>
        <v>17.153444354552036</v>
      </c>
      <c r="AQ672" s="2">
        <f t="shared" si="280"/>
        <v>0.74069708411268287</v>
      </c>
      <c r="AR672" s="3" t="str">
        <f t="shared" si="281"/>
        <v>Nontoxic</v>
      </c>
      <c r="AS672" s="2">
        <f t="shared" si="282"/>
        <v>373.24444444444447</v>
      </c>
      <c r="AT672" s="26" t="s">
        <v>884</v>
      </c>
      <c r="AU672" s="4" t="s">
        <v>666</v>
      </c>
      <c r="AV672" s="2">
        <f t="shared" si="283"/>
        <v>3</v>
      </c>
      <c r="AW672" s="2">
        <f t="shared" si="284"/>
        <v>3</v>
      </c>
      <c r="AX672" s="2">
        <f t="shared" si="285"/>
        <v>5509666666.6666679</v>
      </c>
      <c r="AY672" s="2">
        <f t="shared" si="286"/>
        <v>35161000000</v>
      </c>
      <c r="AZ672" s="2">
        <f t="shared" si="287"/>
        <v>20335333333.333332</v>
      </c>
      <c r="BA672" s="2">
        <f t="shared" si="288"/>
        <v>1.1666666666666667</v>
      </c>
      <c r="BB672" s="2">
        <f t="shared" si="289"/>
        <v>1.9498582891475198</v>
      </c>
      <c r="BC672" s="2">
        <v>6.6349999999999998</v>
      </c>
      <c r="BD672" s="2" t="str">
        <f t="shared" si="290"/>
        <v>Same Var</v>
      </c>
      <c r="BE672" s="2">
        <f t="shared" si="291"/>
        <v>2.5166270322745018E-6</v>
      </c>
      <c r="BF672" s="2" t="str">
        <f t="shared" si="292"/>
        <v>NS</v>
      </c>
      <c r="BG672" s="2" t="str">
        <f t="shared" si="293"/>
        <v>NS</v>
      </c>
      <c r="BH672" s="2" t="str">
        <f t="shared" si="294"/>
        <v/>
      </c>
      <c r="BI672" s="2" t="str">
        <f t="shared" si="295"/>
        <v/>
      </c>
      <c r="BJ672" s="2" t="str">
        <f t="shared" si="296"/>
        <v/>
      </c>
    </row>
    <row r="673" spans="1:62" x14ac:dyDescent="0.2">
      <c r="A673" s="1" t="s">
        <v>926</v>
      </c>
      <c r="B673" s="27" t="s">
        <v>956</v>
      </c>
      <c r="C673" s="28">
        <v>39301</v>
      </c>
      <c r="D673" s="7">
        <v>0.3888888888888889</v>
      </c>
      <c r="E673" s="1">
        <v>0.1</v>
      </c>
      <c r="F673" s="1" t="s">
        <v>57</v>
      </c>
      <c r="G673" s="1" t="s">
        <v>957</v>
      </c>
      <c r="H673" s="27" t="s">
        <v>886</v>
      </c>
      <c r="I673" s="27" t="s">
        <v>887</v>
      </c>
      <c r="J673" s="27" t="s">
        <v>888</v>
      </c>
      <c r="K673" s="2">
        <v>0.75</v>
      </c>
      <c r="L673" s="2">
        <v>0.25</v>
      </c>
      <c r="M673" s="27">
        <v>1070000</v>
      </c>
      <c r="N673" s="27">
        <v>1250000</v>
      </c>
      <c r="O673" s="27">
        <v>1140000</v>
      </c>
      <c r="P673" s="27">
        <v>1140000</v>
      </c>
      <c r="Q673" s="29"/>
      <c r="R673" s="29"/>
      <c r="S673" s="29"/>
      <c r="T673" s="29"/>
      <c r="U673" s="29"/>
      <c r="V673" s="29"/>
      <c r="W673" s="29"/>
      <c r="X673" s="29"/>
      <c r="Y673" s="29"/>
      <c r="Z673" s="29"/>
      <c r="AA673" s="29"/>
      <c r="AB673" s="29"/>
      <c r="AC673" s="2">
        <f t="shared" si="270"/>
        <v>1150000</v>
      </c>
      <c r="AD673" s="2">
        <f t="shared" si="271"/>
        <v>74386.378681404662</v>
      </c>
      <c r="AE673" s="2">
        <f t="shared" si="272"/>
        <v>4</v>
      </c>
      <c r="AF673" s="27">
        <v>1340000</v>
      </c>
      <c r="AG673" s="27">
        <v>1490000</v>
      </c>
      <c r="AH673" s="27">
        <v>1380000</v>
      </c>
      <c r="AI673" s="27">
        <v>1410000</v>
      </c>
      <c r="AJ673" s="2">
        <f t="shared" si="273"/>
        <v>1405000</v>
      </c>
      <c r="AK673" s="2">
        <f t="shared" si="274"/>
        <v>63508.529610858837</v>
      </c>
      <c r="AL673" s="2">
        <f t="shared" si="275"/>
        <v>4</v>
      </c>
      <c r="AM673" s="2">
        <f t="shared" si="276"/>
        <v>3.1914333767361116E+18</v>
      </c>
      <c r="AN673" s="2">
        <f t="shared" si="277"/>
        <v>5.4073820891203718E+17</v>
      </c>
      <c r="AO673" s="2">
        <f t="shared" si="278"/>
        <v>6</v>
      </c>
      <c r="AP673" s="2">
        <f t="shared" si="279"/>
        <v>12.835219403767788</v>
      </c>
      <c r="AQ673" s="2">
        <f t="shared" si="280"/>
        <v>0.71755819649141217</v>
      </c>
      <c r="AR673" s="3" t="str">
        <f t="shared" si="281"/>
        <v>Nontoxic</v>
      </c>
      <c r="AS673" s="2">
        <f t="shared" si="282"/>
        <v>122.17391304347827</v>
      </c>
      <c r="AT673" s="26" t="s">
        <v>884</v>
      </c>
      <c r="AU673" s="4" t="s">
        <v>666</v>
      </c>
      <c r="AV673" s="2">
        <f t="shared" si="283"/>
        <v>3</v>
      </c>
      <c r="AW673" s="2">
        <f t="shared" si="284"/>
        <v>3</v>
      </c>
      <c r="AX673" s="2">
        <f t="shared" si="285"/>
        <v>5533333333.333334</v>
      </c>
      <c r="AY673" s="2">
        <f t="shared" si="286"/>
        <v>4033333333.333334</v>
      </c>
      <c r="AZ673" s="2">
        <f t="shared" si="287"/>
        <v>4783333333.333334</v>
      </c>
      <c r="BA673" s="2">
        <f t="shared" si="288"/>
        <v>1.1666666666666667</v>
      </c>
      <c r="BB673" s="2">
        <f t="shared" si="289"/>
        <v>6.4007322289894211E-2</v>
      </c>
      <c r="BC673" s="2">
        <v>6.6349999999999998</v>
      </c>
      <c r="BD673" s="2" t="str">
        <f t="shared" si="290"/>
        <v>Same Var</v>
      </c>
      <c r="BE673" s="2">
        <f t="shared" si="291"/>
        <v>9.9363067657575604E-4</v>
      </c>
      <c r="BF673" s="2" t="str">
        <f t="shared" si="292"/>
        <v>NS</v>
      </c>
      <c r="BG673" s="2" t="str">
        <f t="shared" si="293"/>
        <v>NS</v>
      </c>
      <c r="BH673" s="2" t="str">
        <f t="shared" si="294"/>
        <v/>
      </c>
      <c r="BI673" s="2" t="str">
        <f t="shared" si="295"/>
        <v/>
      </c>
      <c r="BJ673" s="2" t="str">
        <f t="shared" si="296"/>
        <v/>
      </c>
    </row>
    <row r="674" spans="1:62" x14ac:dyDescent="0.2">
      <c r="A674" s="1" t="s">
        <v>926</v>
      </c>
      <c r="B674" s="27" t="s">
        <v>971</v>
      </c>
      <c r="C674" s="28">
        <v>39301</v>
      </c>
      <c r="D674" s="7">
        <v>0.3125</v>
      </c>
      <c r="E674" s="1">
        <v>0.1</v>
      </c>
      <c r="F674" s="1" t="s">
        <v>57</v>
      </c>
      <c r="G674" s="1" t="s">
        <v>957</v>
      </c>
      <c r="H674" s="27" t="s">
        <v>886</v>
      </c>
      <c r="I674" s="27" t="s">
        <v>887</v>
      </c>
      <c r="J674" s="27" t="s">
        <v>888</v>
      </c>
      <c r="K674" s="2">
        <v>0.75</v>
      </c>
      <c r="L674" s="2">
        <v>0.25</v>
      </c>
      <c r="M674" s="27">
        <v>1070000</v>
      </c>
      <c r="N674" s="27">
        <v>1250000</v>
      </c>
      <c r="O674" s="27">
        <v>1140000</v>
      </c>
      <c r="P674" s="27">
        <v>1140000</v>
      </c>
      <c r="Q674" s="29"/>
      <c r="R674" s="29"/>
      <c r="S674" s="29"/>
      <c r="T674" s="29"/>
      <c r="U674" s="29"/>
      <c r="V674" s="29"/>
      <c r="W674" s="29"/>
      <c r="X674" s="29"/>
      <c r="Y674" s="29"/>
      <c r="Z674" s="29"/>
      <c r="AA674" s="29"/>
      <c r="AB674" s="29"/>
      <c r="AC674" s="2">
        <f t="shared" si="270"/>
        <v>1150000</v>
      </c>
      <c r="AD674" s="2">
        <f t="shared" si="271"/>
        <v>74386.378681404662</v>
      </c>
      <c r="AE674" s="2">
        <f t="shared" si="272"/>
        <v>4</v>
      </c>
      <c r="AF674" s="27">
        <v>1430000</v>
      </c>
      <c r="AG674" s="27">
        <v>1410000</v>
      </c>
      <c r="AH674" s="27">
        <v>1420000</v>
      </c>
      <c r="AI674" s="27">
        <v>1370000</v>
      </c>
      <c r="AJ674" s="2">
        <f t="shared" si="273"/>
        <v>1407500</v>
      </c>
      <c r="AK674" s="2">
        <f t="shared" si="274"/>
        <v>26299.556396765831</v>
      </c>
      <c r="AL674" s="2">
        <f t="shared" si="275"/>
        <v>4</v>
      </c>
      <c r="AM674" s="2">
        <f t="shared" si="276"/>
        <v>9.0448025173611123E+17</v>
      </c>
      <c r="AN674" s="2">
        <f t="shared" si="277"/>
        <v>2.1179289641203709E+17</v>
      </c>
      <c r="AO674" s="2">
        <f t="shared" si="278"/>
        <v>4</v>
      </c>
      <c r="AP674" s="2">
        <f t="shared" si="279"/>
        <v>17.672448715233326</v>
      </c>
      <c r="AQ674" s="2">
        <f t="shared" si="280"/>
        <v>0.74069708411268287</v>
      </c>
      <c r="AR674" s="3" t="str">
        <f t="shared" si="281"/>
        <v>Nontoxic</v>
      </c>
      <c r="AS674" s="2">
        <f t="shared" si="282"/>
        <v>122.39130434782608</v>
      </c>
      <c r="AT674" s="26" t="s">
        <v>884</v>
      </c>
      <c r="AU674" s="4" t="s">
        <v>666</v>
      </c>
      <c r="AV674" s="2">
        <f t="shared" si="283"/>
        <v>3</v>
      </c>
      <c r="AW674" s="2">
        <f t="shared" si="284"/>
        <v>3</v>
      </c>
      <c r="AX674" s="2">
        <f t="shared" si="285"/>
        <v>5533333333.333334</v>
      </c>
      <c r="AY674" s="2">
        <f t="shared" si="286"/>
        <v>691666666.66666651</v>
      </c>
      <c r="AZ674" s="2">
        <f t="shared" si="287"/>
        <v>3112500000</v>
      </c>
      <c r="BA674" s="2">
        <f t="shared" si="288"/>
        <v>1.1666666666666667</v>
      </c>
      <c r="BB674" s="2">
        <f t="shared" si="289"/>
        <v>2.3881197905298319</v>
      </c>
      <c r="BC674" s="2">
        <v>6.6349999999999998</v>
      </c>
      <c r="BD674" s="2" t="str">
        <f t="shared" si="290"/>
        <v>Same Var</v>
      </c>
      <c r="BE674" s="2">
        <f t="shared" si="291"/>
        <v>3.0860266092238285E-4</v>
      </c>
      <c r="BF674" s="2" t="str">
        <f t="shared" si="292"/>
        <v>NS</v>
      </c>
      <c r="BG674" s="2" t="str">
        <f t="shared" si="293"/>
        <v>NS</v>
      </c>
      <c r="BH674" s="2" t="str">
        <f t="shared" si="294"/>
        <v/>
      </c>
      <c r="BI674" s="2" t="str">
        <f t="shared" si="295"/>
        <v/>
      </c>
      <c r="BJ674" s="2" t="str">
        <f t="shared" si="296"/>
        <v/>
      </c>
    </row>
    <row r="675" spans="1:62" x14ac:dyDescent="0.2">
      <c r="A675" s="1" t="s">
        <v>926</v>
      </c>
      <c r="B675" s="27" t="s">
        <v>977</v>
      </c>
      <c r="C675" s="28">
        <v>39301</v>
      </c>
      <c r="D675" s="7">
        <v>0.47222222222222221</v>
      </c>
      <c r="E675" s="1">
        <v>0.1</v>
      </c>
      <c r="F675" s="1" t="s">
        <v>57</v>
      </c>
      <c r="G675" s="1" t="s">
        <v>957</v>
      </c>
      <c r="H675" s="27" t="s">
        <v>886</v>
      </c>
      <c r="I675" s="27" t="s">
        <v>887</v>
      </c>
      <c r="J675" s="27" t="s">
        <v>888</v>
      </c>
      <c r="K675" s="2">
        <v>0.75</v>
      </c>
      <c r="L675" s="2">
        <v>0.25</v>
      </c>
      <c r="M675" s="27">
        <v>1070000</v>
      </c>
      <c r="N675" s="27">
        <v>1250000</v>
      </c>
      <c r="O675" s="27">
        <v>1140000</v>
      </c>
      <c r="P675" s="27">
        <v>1140000</v>
      </c>
      <c r="Q675" s="29"/>
      <c r="R675" s="29"/>
      <c r="S675" s="29"/>
      <c r="T675" s="29"/>
      <c r="U675" s="29"/>
      <c r="V675" s="29"/>
      <c r="W675" s="29"/>
      <c r="X675" s="29"/>
      <c r="Y675" s="29"/>
      <c r="Z675" s="29"/>
      <c r="AA675" s="29"/>
      <c r="AB675" s="29"/>
      <c r="AC675" s="2">
        <f t="shared" si="270"/>
        <v>1150000</v>
      </c>
      <c r="AD675" s="2">
        <f t="shared" si="271"/>
        <v>74386.378681404662</v>
      </c>
      <c r="AE675" s="2">
        <f t="shared" si="272"/>
        <v>4</v>
      </c>
      <c r="AF675" s="27">
        <v>1340000</v>
      </c>
      <c r="AG675" s="27">
        <v>1350000</v>
      </c>
      <c r="AH675" s="27">
        <v>1410000</v>
      </c>
      <c r="AI675" s="27">
        <v>1370000</v>
      </c>
      <c r="AJ675" s="2">
        <f t="shared" si="273"/>
        <v>1367500</v>
      </c>
      <c r="AK675" s="2">
        <f t="shared" si="274"/>
        <v>30956.959368344516</v>
      </c>
      <c r="AL675" s="2">
        <f t="shared" si="275"/>
        <v>4</v>
      </c>
      <c r="AM675" s="2">
        <f t="shared" si="276"/>
        <v>1.0357302517361115E+18</v>
      </c>
      <c r="AN675" s="2">
        <f t="shared" si="277"/>
        <v>2.2095956307870378E+17</v>
      </c>
      <c r="AO675" s="2">
        <f t="shared" si="278"/>
        <v>5</v>
      </c>
      <c r="AP675" s="2">
        <f t="shared" si="279"/>
        <v>15.829956184218203</v>
      </c>
      <c r="AQ675" s="2">
        <f t="shared" si="280"/>
        <v>0.72668684380042159</v>
      </c>
      <c r="AR675" s="3" t="str">
        <f t="shared" si="281"/>
        <v>Nontoxic</v>
      </c>
      <c r="AS675" s="2">
        <f t="shared" si="282"/>
        <v>118.91304347826086</v>
      </c>
      <c r="AT675" s="26" t="s">
        <v>884</v>
      </c>
      <c r="AU675" s="4" t="s">
        <v>666</v>
      </c>
      <c r="AV675" s="2">
        <f t="shared" si="283"/>
        <v>3</v>
      </c>
      <c r="AW675" s="2">
        <f t="shared" si="284"/>
        <v>3</v>
      </c>
      <c r="AX675" s="2">
        <f t="shared" si="285"/>
        <v>5533333333.333334</v>
      </c>
      <c r="AY675" s="2">
        <f t="shared" si="286"/>
        <v>958333333.33333337</v>
      </c>
      <c r="AZ675" s="2">
        <f t="shared" si="287"/>
        <v>3245833333.3333335</v>
      </c>
      <c r="BA675" s="2">
        <f t="shared" si="288"/>
        <v>1.1666666666666667</v>
      </c>
      <c r="BB675" s="2">
        <f t="shared" si="289"/>
        <v>1.765320307153518</v>
      </c>
      <c r="BC675" s="2">
        <v>6.6349999999999998</v>
      </c>
      <c r="BD675" s="2" t="str">
        <f t="shared" si="290"/>
        <v>Same Var</v>
      </c>
      <c r="BE675" s="2">
        <f t="shared" si="291"/>
        <v>8.3275067537204837E-4</v>
      </c>
      <c r="BF675" s="2" t="str">
        <f t="shared" si="292"/>
        <v>NS</v>
      </c>
      <c r="BG675" s="2" t="str">
        <f t="shared" si="293"/>
        <v>NS</v>
      </c>
      <c r="BH675" s="2" t="str">
        <f t="shared" si="294"/>
        <v/>
      </c>
      <c r="BI675" s="2" t="str">
        <f t="shared" si="295"/>
        <v/>
      </c>
      <c r="BJ675" s="2" t="str">
        <f t="shared" si="296"/>
        <v/>
      </c>
    </row>
    <row r="676" spans="1:62" x14ac:dyDescent="0.2">
      <c r="A676" s="1" t="s">
        <v>926</v>
      </c>
      <c r="B676" s="27" t="s">
        <v>979</v>
      </c>
      <c r="C676" s="28">
        <v>39301</v>
      </c>
      <c r="D676" s="7">
        <v>0.34722222222222221</v>
      </c>
      <c r="E676" s="1">
        <v>0.1</v>
      </c>
      <c r="F676" s="1" t="s">
        <v>57</v>
      </c>
      <c r="G676" s="1" t="s">
        <v>957</v>
      </c>
      <c r="H676" s="27" t="s">
        <v>886</v>
      </c>
      <c r="I676" s="27" t="s">
        <v>887</v>
      </c>
      <c r="J676" s="27" t="s">
        <v>888</v>
      </c>
      <c r="K676" s="2">
        <v>0.75</v>
      </c>
      <c r="L676" s="2">
        <v>0.25</v>
      </c>
      <c r="M676" s="27">
        <v>1070000</v>
      </c>
      <c r="N676" s="27">
        <v>1250000</v>
      </c>
      <c r="O676" s="27">
        <v>1140000</v>
      </c>
      <c r="P676" s="27">
        <v>1140000</v>
      </c>
      <c r="Q676" s="29"/>
      <c r="R676" s="29"/>
      <c r="S676" s="29"/>
      <c r="T676" s="29"/>
      <c r="U676" s="29"/>
      <c r="V676" s="29"/>
      <c r="W676" s="29"/>
      <c r="X676" s="29"/>
      <c r="Y676" s="29"/>
      <c r="Z676" s="29"/>
      <c r="AA676" s="29"/>
      <c r="AB676" s="29"/>
      <c r="AC676" s="2">
        <f t="shared" si="270"/>
        <v>1150000</v>
      </c>
      <c r="AD676" s="2">
        <f t="shared" si="271"/>
        <v>74386.378681404662</v>
      </c>
      <c r="AE676" s="2">
        <f t="shared" si="272"/>
        <v>4</v>
      </c>
      <c r="AF676" s="27">
        <v>1370000</v>
      </c>
      <c r="AG676" s="27">
        <v>1400000</v>
      </c>
      <c r="AH676" s="27">
        <v>1440000</v>
      </c>
      <c r="AI676" s="27">
        <v>1440000</v>
      </c>
      <c r="AJ676" s="2">
        <f t="shared" si="273"/>
        <v>1412500</v>
      </c>
      <c r="AK676" s="2">
        <f t="shared" si="274"/>
        <v>34034.296427770227</v>
      </c>
      <c r="AL676" s="2">
        <f t="shared" si="275"/>
        <v>4</v>
      </c>
      <c r="AM676" s="2">
        <f t="shared" si="276"/>
        <v>1.1400010850694447E+18</v>
      </c>
      <c r="AN676" s="2">
        <f t="shared" si="277"/>
        <v>2.2977900752314822E+17</v>
      </c>
      <c r="AO676" s="2">
        <f t="shared" si="278"/>
        <v>5</v>
      </c>
      <c r="AP676" s="2">
        <f t="shared" si="279"/>
        <v>16.83202522487213</v>
      </c>
      <c r="AQ676" s="2">
        <f t="shared" si="280"/>
        <v>0.72668684380042159</v>
      </c>
      <c r="AR676" s="3" t="str">
        <f t="shared" si="281"/>
        <v>Nontoxic</v>
      </c>
      <c r="AS676" s="2">
        <f t="shared" si="282"/>
        <v>122.82608695652173</v>
      </c>
      <c r="AT676" s="26" t="s">
        <v>884</v>
      </c>
      <c r="AU676" s="4" t="s">
        <v>666</v>
      </c>
      <c r="AV676" s="2">
        <f t="shared" si="283"/>
        <v>3</v>
      </c>
      <c r="AW676" s="2">
        <f t="shared" si="284"/>
        <v>3</v>
      </c>
      <c r="AX676" s="2">
        <f t="shared" si="285"/>
        <v>5533333333.333334</v>
      </c>
      <c r="AY676" s="2">
        <f t="shared" si="286"/>
        <v>1158333333.3333333</v>
      </c>
      <c r="AZ676" s="2">
        <f t="shared" si="287"/>
        <v>3345833333.3333335</v>
      </c>
      <c r="BA676" s="2">
        <f t="shared" si="288"/>
        <v>1.1666666666666667</v>
      </c>
      <c r="BB676" s="2">
        <f t="shared" si="289"/>
        <v>1.4339802449995804</v>
      </c>
      <c r="BC676" s="2">
        <v>6.6349999999999998</v>
      </c>
      <c r="BD676" s="2" t="str">
        <f t="shared" si="290"/>
        <v>Same Var</v>
      </c>
      <c r="BE676" s="2">
        <f t="shared" si="291"/>
        <v>3.3777240482192665E-4</v>
      </c>
      <c r="BF676" s="2" t="str">
        <f t="shared" si="292"/>
        <v>NS</v>
      </c>
      <c r="BG676" s="2" t="str">
        <f t="shared" si="293"/>
        <v>NS</v>
      </c>
      <c r="BH676" s="2" t="str">
        <f t="shared" si="294"/>
        <v/>
      </c>
      <c r="BI676" s="2" t="str">
        <f t="shared" si="295"/>
        <v/>
      </c>
      <c r="BJ676" s="2" t="str">
        <f t="shared" si="296"/>
        <v/>
      </c>
    </row>
    <row r="677" spans="1:62" x14ac:dyDescent="0.2">
      <c r="A677" s="1" t="s">
        <v>926</v>
      </c>
      <c r="B677" s="27" t="s">
        <v>980</v>
      </c>
      <c r="C677" s="28">
        <v>39301</v>
      </c>
      <c r="D677" s="7">
        <v>0.3611111111111111</v>
      </c>
      <c r="E677" s="1">
        <v>0.1</v>
      </c>
      <c r="F677" s="1" t="s">
        <v>57</v>
      </c>
      <c r="G677" s="1" t="s">
        <v>957</v>
      </c>
      <c r="H677" s="27" t="s">
        <v>886</v>
      </c>
      <c r="I677" s="27" t="s">
        <v>887</v>
      </c>
      <c r="J677" s="27" t="s">
        <v>888</v>
      </c>
      <c r="K677" s="2">
        <v>0.75</v>
      </c>
      <c r="L677" s="2">
        <v>0.25</v>
      </c>
      <c r="M677" s="27">
        <v>1070000</v>
      </c>
      <c r="N677" s="27">
        <v>1250000</v>
      </c>
      <c r="O677" s="27">
        <v>1140000</v>
      </c>
      <c r="P677" s="27">
        <v>1140000</v>
      </c>
      <c r="Q677" s="29"/>
      <c r="R677" s="29"/>
      <c r="S677" s="29"/>
      <c r="T677" s="29"/>
      <c r="U677" s="29"/>
      <c r="V677" s="29"/>
      <c r="W677" s="29"/>
      <c r="X677" s="29"/>
      <c r="Y677" s="29"/>
      <c r="Z677" s="29"/>
      <c r="AA677" s="29"/>
      <c r="AB677" s="29"/>
      <c r="AC677" s="2">
        <f t="shared" si="270"/>
        <v>1150000</v>
      </c>
      <c r="AD677" s="2">
        <f t="shared" si="271"/>
        <v>74386.378681404662</v>
      </c>
      <c r="AE677" s="2">
        <f t="shared" si="272"/>
        <v>4</v>
      </c>
      <c r="AF677" s="27">
        <v>1270000</v>
      </c>
      <c r="AG677" s="27">
        <v>1380000</v>
      </c>
      <c r="AH677" s="27">
        <v>1400000</v>
      </c>
      <c r="AI677" s="27">
        <v>1350000</v>
      </c>
      <c r="AJ677" s="2">
        <f t="shared" si="273"/>
        <v>1350000</v>
      </c>
      <c r="AK677" s="2">
        <f t="shared" si="274"/>
        <v>57154.760664940819</v>
      </c>
      <c r="AL677" s="2">
        <f t="shared" si="275"/>
        <v>4</v>
      </c>
      <c r="AM677" s="2">
        <f t="shared" si="276"/>
        <v>2.5433604600694446E+18</v>
      </c>
      <c r="AN677" s="2">
        <f t="shared" si="277"/>
        <v>4.2414098668981491E+17</v>
      </c>
      <c r="AO677" s="2">
        <f t="shared" si="278"/>
        <v>6</v>
      </c>
      <c r="AP677" s="2">
        <f t="shared" si="279"/>
        <v>12.207384986301873</v>
      </c>
      <c r="AQ677" s="2">
        <f t="shared" si="280"/>
        <v>0.71755819649141217</v>
      </c>
      <c r="AR677" s="3" t="str">
        <f t="shared" si="281"/>
        <v>Nontoxic</v>
      </c>
      <c r="AS677" s="2">
        <f t="shared" si="282"/>
        <v>117.39130434782609</v>
      </c>
      <c r="AT677" s="26" t="s">
        <v>884</v>
      </c>
      <c r="AU677" s="4" t="s">
        <v>666</v>
      </c>
      <c r="AV677" s="2">
        <f t="shared" si="283"/>
        <v>3</v>
      </c>
      <c r="AW677" s="2">
        <f t="shared" si="284"/>
        <v>3</v>
      </c>
      <c r="AX677" s="2">
        <f t="shared" si="285"/>
        <v>5533333333.333334</v>
      </c>
      <c r="AY677" s="2">
        <f t="shared" si="286"/>
        <v>3266666666.6666665</v>
      </c>
      <c r="AZ677" s="2">
        <f t="shared" si="287"/>
        <v>4400000000</v>
      </c>
      <c r="BA677" s="2">
        <f t="shared" si="288"/>
        <v>1.1666666666666667</v>
      </c>
      <c r="BB677" s="2">
        <f t="shared" si="289"/>
        <v>0.17652491523158784</v>
      </c>
      <c r="BC677" s="2">
        <v>6.6349999999999998</v>
      </c>
      <c r="BD677" s="2" t="str">
        <f t="shared" si="290"/>
        <v>Same Var</v>
      </c>
      <c r="BE677" s="2">
        <f t="shared" si="291"/>
        <v>2.6489029103608933E-3</v>
      </c>
      <c r="BF677" s="2" t="str">
        <f t="shared" si="292"/>
        <v>NS</v>
      </c>
      <c r="BG677" s="2" t="str">
        <f t="shared" si="293"/>
        <v>NS</v>
      </c>
      <c r="BH677" s="2" t="str">
        <f t="shared" si="294"/>
        <v/>
      </c>
      <c r="BI677" s="2" t="str">
        <f t="shared" si="295"/>
        <v/>
      </c>
      <c r="BJ677" s="2" t="str">
        <f t="shared" si="296"/>
        <v/>
      </c>
    </row>
    <row r="678" spans="1:62" x14ac:dyDescent="0.2">
      <c r="A678" s="1" t="s">
        <v>926</v>
      </c>
      <c r="B678" s="27" t="s">
        <v>981</v>
      </c>
      <c r="C678" s="28">
        <v>39301</v>
      </c>
      <c r="D678" s="7">
        <v>0.40972222222222221</v>
      </c>
      <c r="E678" s="1">
        <v>0.1</v>
      </c>
      <c r="F678" s="1" t="s">
        <v>57</v>
      </c>
      <c r="G678" s="1" t="s">
        <v>957</v>
      </c>
      <c r="H678" s="27" t="s">
        <v>886</v>
      </c>
      <c r="I678" s="27" t="s">
        <v>887</v>
      </c>
      <c r="J678" s="27" t="s">
        <v>888</v>
      </c>
      <c r="K678" s="2">
        <v>0.75</v>
      </c>
      <c r="L678" s="2">
        <v>0.25</v>
      </c>
      <c r="M678" s="27">
        <v>1070000</v>
      </c>
      <c r="N678" s="27">
        <v>1250000</v>
      </c>
      <c r="O678" s="27">
        <v>1140000</v>
      </c>
      <c r="P678" s="27">
        <v>1140000</v>
      </c>
      <c r="Q678" s="29"/>
      <c r="R678" s="29"/>
      <c r="S678" s="29"/>
      <c r="T678" s="29"/>
      <c r="U678" s="29"/>
      <c r="V678" s="29"/>
      <c r="W678" s="29"/>
      <c r="X678" s="29"/>
      <c r="Y678" s="29"/>
      <c r="Z678" s="29"/>
      <c r="AA678" s="29"/>
      <c r="AB678" s="29"/>
      <c r="AC678" s="2">
        <f t="shared" si="270"/>
        <v>1150000</v>
      </c>
      <c r="AD678" s="2">
        <f t="shared" si="271"/>
        <v>74386.378681404662</v>
      </c>
      <c r="AE678" s="2">
        <f t="shared" si="272"/>
        <v>4</v>
      </c>
      <c r="AF678" s="27">
        <v>1210000</v>
      </c>
      <c r="AG678" s="27">
        <v>1370000</v>
      </c>
      <c r="AH678" s="27">
        <v>1350000</v>
      </c>
      <c r="AI678" s="27">
        <v>1300000</v>
      </c>
      <c r="AJ678" s="2">
        <f t="shared" si="273"/>
        <v>1307500</v>
      </c>
      <c r="AK678" s="2">
        <f t="shared" si="274"/>
        <v>71355.915428692155</v>
      </c>
      <c r="AL678" s="2">
        <f t="shared" si="275"/>
        <v>4</v>
      </c>
      <c r="AM678" s="2">
        <f t="shared" si="276"/>
        <v>4.2067719184027791E+18</v>
      </c>
      <c r="AN678" s="2">
        <f t="shared" si="277"/>
        <v>7.4193178530092595E+17</v>
      </c>
      <c r="AO678" s="2">
        <f t="shared" si="278"/>
        <v>6</v>
      </c>
      <c r="AP678" s="2">
        <f t="shared" si="279"/>
        <v>9.8259097175555219</v>
      </c>
      <c r="AQ678" s="2">
        <f t="shared" si="280"/>
        <v>0.71755819649141217</v>
      </c>
      <c r="AR678" s="3" t="str">
        <f t="shared" si="281"/>
        <v>Nontoxic</v>
      </c>
      <c r="AS678" s="2">
        <f t="shared" si="282"/>
        <v>113.69565217391305</v>
      </c>
      <c r="AT678" s="26" t="s">
        <v>884</v>
      </c>
      <c r="AU678" s="4" t="s">
        <v>666</v>
      </c>
      <c r="AV678" s="2">
        <f t="shared" si="283"/>
        <v>3</v>
      </c>
      <c r="AW678" s="2">
        <f t="shared" si="284"/>
        <v>3</v>
      </c>
      <c r="AX678" s="2">
        <f t="shared" si="285"/>
        <v>5533333333.333334</v>
      </c>
      <c r="AY678" s="2">
        <f t="shared" si="286"/>
        <v>5091666666.666667</v>
      </c>
      <c r="AZ678" s="2">
        <f t="shared" si="287"/>
        <v>5312500000</v>
      </c>
      <c r="BA678" s="2">
        <f t="shared" si="288"/>
        <v>1.1666666666666667</v>
      </c>
      <c r="BB678" s="2">
        <f t="shared" si="289"/>
        <v>4.4471453583615319E-3</v>
      </c>
      <c r="BC678" s="2">
        <v>6.6349999999999998</v>
      </c>
      <c r="BD678" s="2" t="str">
        <f t="shared" si="290"/>
        <v>Same Var</v>
      </c>
      <c r="BE678" s="2">
        <f t="shared" si="291"/>
        <v>1.1170378274595353E-2</v>
      </c>
      <c r="BF678" s="2" t="str">
        <f t="shared" si="292"/>
        <v>NS</v>
      </c>
      <c r="BG678" s="2" t="str">
        <f t="shared" si="293"/>
        <v>NS</v>
      </c>
      <c r="BH678" s="2" t="str">
        <f t="shared" si="294"/>
        <v/>
      </c>
      <c r="BI678" s="2" t="str">
        <f t="shared" si="295"/>
        <v/>
      </c>
      <c r="BJ678" s="2" t="str">
        <f t="shared" si="296"/>
        <v/>
      </c>
    </row>
    <row r="679" spans="1:62" x14ac:dyDescent="0.2">
      <c r="A679" s="1" t="s">
        <v>926</v>
      </c>
      <c r="B679" s="27" t="s">
        <v>982</v>
      </c>
      <c r="C679" s="28">
        <v>39301</v>
      </c>
      <c r="D679" s="7">
        <v>0.4513888888888889</v>
      </c>
      <c r="E679" s="1">
        <v>0.1</v>
      </c>
      <c r="F679" s="1" t="s">
        <v>57</v>
      </c>
      <c r="G679" s="1" t="s">
        <v>957</v>
      </c>
      <c r="H679" s="27" t="s">
        <v>886</v>
      </c>
      <c r="I679" s="27" t="s">
        <v>887</v>
      </c>
      <c r="J679" s="27" t="s">
        <v>888</v>
      </c>
      <c r="K679" s="2">
        <v>0.75</v>
      </c>
      <c r="L679" s="2">
        <v>0.25</v>
      </c>
      <c r="M679" s="27">
        <v>1070000</v>
      </c>
      <c r="N679" s="27">
        <v>1250000</v>
      </c>
      <c r="O679" s="27">
        <v>1140000</v>
      </c>
      <c r="P679" s="27">
        <v>1140000</v>
      </c>
      <c r="Q679" s="29"/>
      <c r="R679" s="29"/>
      <c r="S679" s="29"/>
      <c r="T679" s="29"/>
      <c r="U679" s="29"/>
      <c r="V679" s="29"/>
      <c r="W679" s="29"/>
      <c r="X679" s="29"/>
      <c r="Y679" s="29"/>
      <c r="Z679" s="29"/>
      <c r="AA679" s="29"/>
      <c r="AB679" s="29"/>
      <c r="AC679" s="2">
        <f t="shared" si="270"/>
        <v>1150000</v>
      </c>
      <c r="AD679" s="2">
        <f t="shared" si="271"/>
        <v>74386.378681404662</v>
      </c>
      <c r="AE679" s="2">
        <f t="shared" si="272"/>
        <v>4</v>
      </c>
      <c r="AF679" s="27">
        <v>1220000</v>
      </c>
      <c r="AG679" s="27">
        <v>1180000</v>
      </c>
      <c r="AH679" s="27">
        <v>1340000</v>
      </c>
      <c r="AI679" s="27">
        <v>1280000</v>
      </c>
      <c r="AJ679" s="2">
        <f t="shared" si="273"/>
        <v>1255000</v>
      </c>
      <c r="AK679" s="2">
        <f t="shared" si="274"/>
        <v>70000</v>
      </c>
      <c r="AL679" s="2">
        <f t="shared" si="275"/>
        <v>4</v>
      </c>
      <c r="AM679" s="2">
        <f t="shared" si="276"/>
        <v>4.0125097656249999E+18</v>
      </c>
      <c r="AN679" s="2">
        <f t="shared" si="277"/>
        <v>7.0203450520833331E+17</v>
      </c>
      <c r="AO679" s="2">
        <f t="shared" si="278"/>
        <v>6</v>
      </c>
      <c r="AP679" s="2">
        <f t="shared" si="279"/>
        <v>8.769718143603745</v>
      </c>
      <c r="AQ679" s="2">
        <f t="shared" si="280"/>
        <v>0.71755819649141217</v>
      </c>
      <c r="AR679" s="3" t="str">
        <f t="shared" si="281"/>
        <v>Nontoxic</v>
      </c>
      <c r="AS679" s="2">
        <f t="shared" si="282"/>
        <v>109.13043478260869</v>
      </c>
      <c r="AT679" s="26" t="s">
        <v>884</v>
      </c>
      <c r="AU679" s="4" t="s">
        <v>666</v>
      </c>
      <c r="AV679" s="2">
        <f t="shared" si="283"/>
        <v>3</v>
      </c>
      <c r="AW679" s="2">
        <f t="shared" si="284"/>
        <v>3</v>
      </c>
      <c r="AX679" s="2">
        <f t="shared" si="285"/>
        <v>5533333333.333334</v>
      </c>
      <c r="AY679" s="2">
        <f t="shared" si="286"/>
        <v>4900000000</v>
      </c>
      <c r="AZ679" s="2">
        <f t="shared" si="287"/>
        <v>5216666666.666667</v>
      </c>
      <c r="BA679" s="2">
        <f t="shared" si="288"/>
        <v>1.1666666666666667</v>
      </c>
      <c r="BB679" s="2">
        <f t="shared" si="289"/>
        <v>9.4928009789165494E-3</v>
      </c>
      <c r="BC679" s="2">
        <v>6.6349999999999998</v>
      </c>
      <c r="BD679" s="2" t="str">
        <f t="shared" si="290"/>
        <v>Same Var</v>
      </c>
      <c r="BE679" s="2">
        <f t="shared" si="291"/>
        <v>4.2768643878653277E-2</v>
      </c>
      <c r="BF679" s="2" t="str">
        <f t="shared" si="292"/>
        <v>NS</v>
      </c>
      <c r="BG679" s="2" t="str">
        <f t="shared" si="293"/>
        <v>NS</v>
      </c>
      <c r="BH679" s="2" t="str">
        <f t="shared" si="294"/>
        <v/>
      </c>
      <c r="BI679" s="2" t="str">
        <f t="shared" si="295"/>
        <v/>
      </c>
      <c r="BJ679" s="2" t="str">
        <f t="shared" si="296"/>
        <v/>
      </c>
    </row>
    <row r="680" spans="1:62" x14ac:dyDescent="0.2">
      <c r="A680" s="1" t="s">
        <v>926</v>
      </c>
      <c r="B680" s="27" t="s">
        <v>1133</v>
      </c>
      <c r="C680" s="28">
        <v>39308</v>
      </c>
      <c r="D680" s="7">
        <v>0.38194444444444442</v>
      </c>
      <c r="E680" s="1">
        <v>0.1</v>
      </c>
      <c r="F680" s="1" t="s">
        <v>57</v>
      </c>
      <c r="G680" s="1" t="s">
        <v>1155</v>
      </c>
      <c r="H680" s="27" t="s">
        <v>886</v>
      </c>
      <c r="I680" s="27" t="s">
        <v>887</v>
      </c>
      <c r="J680" s="27" t="s">
        <v>888</v>
      </c>
      <c r="K680" s="2">
        <v>0.75</v>
      </c>
      <c r="L680" s="2">
        <v>0.25</v>
      </c>
      <c r="M680" s="27">
        <v>618500</v>
      </c>
      <c r="N680" s="27">
        <v>631526</v>
      </c>
      <c r="O680" s="27">
        <v>722708</v>
      </c>
      <c r="P680" s="27">
        <v>774812</v>
      </c>
      <c r="Q680" s="29"/>
      <c r="R680" s="29"/>
      <c r="S680" s="29"/>
      <c r="T680" s="29"/>
      <c r="U680" s="29"/>
      <c r="V680" s="29"/>
      <c r="W680" s="29"/>
      <c r="X680" s="29"/>
      <c r="Y680" s="29"/>
      <c r="Z680" s="29"/>
      <c r="AA680" s="29"/>
      <c r="AB680" s="29"/>
      <c r="AC680" s="2">
        <f t="shared" si="270"/>
        <v>686886.5</v>
      </c>
      <c r="AD680" s="2">
        <f t="shared" si="271"/>
        <v>74734.132663730037</v>
      </c>
      <c r="AE680" s="2">
        <f t="shared" si="272"/>
        <v>4</v>
      </c>
      <c r="AF680" s="27">
        <v>1230722</v>
      </c>
      <c r="AG680" s="27">
        <v>1282826</v>
      </c>
      <c r="AH680" s="27">
        <v>1009280</v>
      </c>
      <c r="AI680" s="27">
        <v>1191644</v>
      </c>
      <c r="AJ680" s="2">
        <f t="shared" si="273"/>
        <v>1178618</v>
      </c>
      <c r="AK680" s="2">
        <f t="shared" si="274"/>
        <v>118910.56723437156</v>
      </c>
      <c r="AL680" s="2">
        <f t="shared" si="275"/>
        <v>4</v>
      </c>
      <c r="AM680" s="2">
        <f t="shared" si="276"/>
        <v>1.8665408362001539E+19</v>
      </c>
      <c r="AN680" s="2">
        <f t="shared" si="277"/>
        <v>4.37087198012819E+18</v>
      </c>
      <c r="AO680" s="2">
        <f t="shared" si="278"/>
        <v>4</v>
      </c>
      <c r="AP680" s="2">
        <f t="shared" si="279"/>
        <v>10.093711095028658</v>
      </c>
      <c r="AQ680" s="2">
        <f t="shared" si="280"/>
        <v>0.74069708411268287</v>
      </c>
      <c r="AR680" s="3" t="str">
        <f t="shared" si="281"/>
        <v>Nontoxic</v>
      </c>
      <c r="AS680" s="2">
        <f t="shared" si="282"/>
        <v>171.58846476091756</v>
      </c>
      <c r="AT680" s="26" t="s">
        <v>884</v>
      </c>
      <c r="AU680" s="4" t="s">
        <v>666</v>
      </c>
      <c r="AV680" s="2">
        <f t="shared" si="283"/>
        <v>3</v>
      </c>
      <c r="AW680" s="2">
        <f t="shared" si="284"/>
        <v>3</v>
      </c>
      <c r="AX680" s="2">
        <f t="shared" si="285"/>
        <v>5585190585.000001</v>
      </c>
      <c r="AY680" s="2">
        <f t="shared" si="286"/>
        <v>14139722999.999998</v>
      </c>
      <c r="AZ680" s="2">
        <f t="shared" si="287"/>
        <v>9862456792.5</v>
      </c>
      <c r="BA680" s="2">
        <f t="shared" si="288"/>
        <v>1.1666666666666667</v>
      </c>
      <c r="BB680" s="2">
        <f t="shared" si="289"/>
        <v>0.53579310044860251</v>
      </c>
      <c r="BC680" s="2">
        <v>6.6349999999999998</v>
      </c>
      <c r="BD680" s="2" t="str">
        <f t="shared" si="290"/>
        <v>Same Var</v>
      </c>
      <c r="BE680" s="2">
        <f t="shared" si="291"/>
        <v>2.1133877644023913E-4</v>
      </c>
      <c r="BF680" s="2" t="str">
        <f t="shared" si="292"/>
        <v>NS</v>
      </c>
      <c r="BG680" s="2" t="str">
        <f t="shared" si="293"/>
        <v>NS</v>
      </c>
      <c r="BH680" s="2" t="str">
        <f t="shared" si="294"/>
        <v/>
      </c>
      <c r="BI680" s="2" t="str">
        <f t="shared" si="295"/>
        <v/>
      </c>
      <c r="BJ680" s="2" t="str">
        <f t="shared" si="296"/>
        <v/>
      </c>
    </row>
    <row r="681" spans="1:62" x14ac:dyDescent="0.2">
      <c r="A681" s="1" t="s">
        <v>926</v>
      </c>
      <c r="B681" s="27" t="s">
        <v>1165</v>
      </c>
      <c r="C681" s="28">
        <v>39308</v>
      </c>
      <c r="D681" s="7">
        <v>0.67361111111111116</v>
      </c>
      <c r="E681" s="1">
        <v>0.1</v>
      </c>
      <c r="F681" s="1" t="s">
        <v>57</v>
      </c>
      <c r="G681" s="1" t="s">
        <v>1155</v>
      </c>
      <c r="H681" s="27" t="s">
        <v>886</v>
      </c>
      <c r="I681" s="27" t="s">
        <v>887</v>
      </c>
      <c r="J681" s="27" t="s">
        <v>888</v>
      </c>
      <c r="K681" s="2">
        <v>0.75</v>
      </c>
      <c r="L681" s="2">
        <v>0.25</v>
      </c>
      <c r="M681" s="27">
        <v>618500</v>
      </c>
      <c r="N681" s="27">
        <v>631526</v>
      </c>
      <c r="O681" s="27">
        <v>722708</v>
      </c>
      <c r="P681" s="27">
        <v>774812</v>
      </c>
      <c r="Q681" s="29"/>
      <c r="R681" s="29"/>
      <c r="S681" s="29"/>
      <c r="T681" s="29"/>
      <c r="U681" s="29"/>
      <c r="V681" s="29"/>
      <c r="W681" s="29"/>
      <c r="X681" s="29"/>
      <c r="Y681" s="29"/>
      <c r="Z681" s="29"/>
      <c r="AA681" s="29"/>
      <c r="AB681" s="29"/>
      <c r="AC681" s="2">
        <f t="shared" si="270"/>
        <v>686886.5</v>
      </c>
      <c r="AD681" s="2">
        <f t="shared" si="271"/>
        <v>74734.132663730037</v>
      </c>
      <c r="AE681" s="2">
        <f t="shared" si="272"/>
        <v>4</v>
      </c>
      <c r="AF681" s="27">
        <v>631526</v>
      </c>
      <c r="AG681" s="27">
        <v>761786</v>
      </c>
      <c r="AH681" s="27">
        <v>631526</v>
      </c>
      <c r="AI681" s="27">
        <v>735734</v>
      </c>
      <c r="AJ681" s="2">
        <f t="shared" si="273"/>
        <v>690143</v>
      </c>
      <c r="AK681" s="2">
        <f t="shared" si="274"/>
        <v>68515.604324854343</v>
      </c>
      <c r="AL681" s="2">
        <f t="shared" si="275"/>
        <v>4</v>
      </c>
      <c r="AM681" s="2">
        <f t="shared" si="276"/>
        <v>3.8377375565995884E+18</v>
      </c>
      <c r="AN681" s="2">
        <f t="shared" si="277"/>
        <v>6.6473682420758515E+17</v>
      </c>
      <c r="AO681" s="2">
        <f t="shared" si="278"/>
        <v>6</v>
      </c>
      <c r="AP681" s="2">
        <f t="shared" si="279"/>
        <v>3.9533470433926401</v>
      </c>
      <c r="AQ681" s="2">
        <f t="shared" si="280"/>
        <v>0.71755819649141217</v>
      </c>
      <c r="AR681" s="3" t="str">
        <f t="shared" si="281"/>
        <v>Nontoxic</v>
      </c>
      <c r="AS681" s="2">
        <f t="shared" si="282"/>
        <v>100.47409579311865</v>
      </c>
      <c r="AT681" s="26" t="s">
        <v>884</v>
      </c>
      <c r="AU681" s="4" t="s">
        <v>666</v>
      </c>
      <c r="AV681" s="2">
        <f t="shared" si="283"/>
        <v>3</v>
      </c>
      <c r="AW681" s="2">
        <f t="shared" si="284"/>
        <v>3</v>
      </c>
      <c r="AX681" s="2">
        <f t="shared" si="285"/>
        <v>5585190585.000001</v>
      </c>
      <c r="AY681" s="2">
        <f t="shared" si="286"/>
        <v>4694388035.999999</v>
      </c>
      <c r="AZ681" s="2">
        <f t="shared" si="287"/>
        <v>5139789310.5</v>
      </c>
      <c r="BA681" s="2">
        <f t="shared" si="288"/>
        <v>1.1666666666666667</v>
      </c>
      <c r="BB681" s="2">
        <f t="shared" si="289"/>
        <v>1.9383068904533372E-2</v>
      </c>
      <c r="BC681" s="2">
        <v>6.6349999999999998</v>
      </c>
      <c r="BD681" s="2" t="str">
        <f t="shared" si="290"/>
        <v>Same Var</v>
      </c>
      <c r="BE681" s="2">
        <f t="shared" si="291"/>
        <v>0.47543364147404904</v>
      </c>
      <c r="BF681" s="2" t="str">
        <f t="shared" si="292"/>
        <v>NS</v>
      </c>
      <c r="BG681" s="2" t="str">
        <f t="shared" si="293"/>
        <v>NS</v>
      </c>
      <c r="BH681" s="2" t="str">
        <f t="shared" si="294"/>
        <v/>
      </c>
      <c r="BI681" s="2" t="str">
        <f t="shared" si="295"/>
        <v/>
      </c>
      <c r="BJ681" s="2" t="str">
        <f t="shared" si="296"/>
        <v/>
      </c>
    </row>
    <row r="682" spans="1:62" x14ac:dyDescent="0.2">
      <c r="A682" s="1" t="s">
        <v>926</v>
      </c>
      <c r="B682" s="27" t="s">
        <v>1188</v>
      </c>
      <c r="C682" s="28">
        <v>39308</v>
      </c>
      <c r="D682" s="7">
        <v>0.5</v>
      </c>
      <c r="E682" s="1">
        <v>0.1</v>
      </c>
      <c r="F682" s="1" t="s">
        <v>57</v>
      </c>
      <c r="G682" s="1" t="s">
        <v>1155</v>
      </c>
      <c r="H682" s="27" t="s">
        <v>886</v>
      </c>
      <c r="I682" s="27" t="s">
        <v>887</v>
      </c>
      <c r="J682" s="27" t="s">
        <v>888</v>
      </c>
      <c r="K682" s="2">
        <v>0.75</v>
      </c>
      <c r="L682" s="2">
        <v>0.25</v>
      </c>
      <c r="M682" s="27">
        <v>618500</v>
      </c>
      <c r="N682" s="27">
        <v>631526</v>
      </c>
      <c r="O682" s="27">
        <v>722708</v>
      </c>
      <c r="P682" s="27">
        <v>774812</v>
      </c>
      <c r="Q682" s="29"/>
      <c r="R682" s="29"/>
      <c r="S682" s="29"/>
      <c r="T682" s="29"/>
      <c r="U682" s="29"/>
      <c r="V682" s="29"/>
      <c r="W682" s="29"/>
      <c r="X682" s="29"/>
      <c r="Y682" s="29"/>
      <c r="Z682" s="29"/>
      <c r="AA682" s="29"/>
      <c r="AB682" s="29"/>
      <c r="AC682" s="2">
        <f t="shared" si="270"/>
        <v>686886.5</v>
      </c>
      <c r="AD682" s="2">
        <f t="shared" si="271"/>
        <v>74734.132663730037</v>
      </c>
      <c r="AE682" s="2">
        <f t="shared" si="272"/>
        <v>4</v>
      </c>
      <c r="AF682" s="27">
        <v>1387034</v>
      </c>
      <c r="AG682" s="27">
        <v>1347956</v>
      </c>
      <c r="AH682" s="27">
        <v>1686632</v>
      </c>
      <c r="AI682" s="27">
        <v>1465190</v>
      </c>
      <c r="AJ682" s="2">
        <f t="shared" si="273"/>
        <v>1471703</v>
      </c>
      <c r="AK682" s="2">
        <f t="shared" si="274"/>
        <v>151348.44320309343</v>
      </c>
      <c r="AL682" s="2">
        <f t="shared" si="275"/>
        <v>4</v>
      </c>
      <c r="AM682" s="2">
        <f t="shared" si="276"/>
        <v>4.2406212259014959E+19</v>
      </c>
      <c r="AN682" s="2">
        <f t="shared" si="277"/>
        <v>1.1136896178665159E+19</v>
      </c>
      <c r="AO682" s="2">
        <f t="shared" si="278"/>
        <v>4</v>
      </c>
      <c r="AP682" s="2">
        <f t="shared" si="279"/>
        <v>11.853453867122214</v>
      </c>
      <c r="AQ682" s="2">
        <f t="shared" si="280"/>
        <v>0.74069708411268287</v>
      </c>
      <c r="AR682" s="3" t="str">
        <f t="shared" si="281"/>
        <v>Nontoxic</v>
      </c>
      <c r="AS682" s="2">
        <f t="shared" si="282"/>
        <v>214.25708614159689</v>
      </c>
      <c r="AT682" s="26" t="s">
        <v>884</v>
      </c>
      <c r="AU682" s="4" t="s">
        <v>666</v>
      </c>
      <c r="AV682" s="2">
        <f t="shared" si="283"/>
        <v>3</v>
      </c>
      <c r="AW682" s="2">
        <f t="shared" si="284"/>
        <v>3</v>
      </c>
      <c r="AX682" s="2">
        <f t="shared" si="285"/>
        <v>5585190585.000001</v>
      </c>
      <c r="AY682" s="2">
        <f t="shared" si="286"/>
        <v>22906351259.999996</v>
      </c>
      <c r="AZ682" s="2">
        <f t="shared" si="287"/>
        <v>14245770922.499998</v>
      </c>
      <c r="BA682" s="2">
        <f t="shared" si="288"/>
        <v>1.1666666666666667</v>
      </c>
      <c r="BB682" s="2">
        <f t="shared" si="289"/>
        <v>1.1864247287506047</v>
      </c>
      <c r="BC682" s="2">
        <v>6.6349999999999998</v>
      </c>
      <c r="BD682" s="2" t="str">
        <f t="shared" si="290"/>
        <v>Same Var</v>
      </c>
      <c r="BE682" s="2">
        <f t="shared" si="291"/>
        <v>4.3761331501382134E-5</v>
      </c>
      <c r="BF682" s="2" t="str">
        <f t="shared" si="292"/>
        <v>NS</v>
      </c>
      <c r="BG682" s="2" t="str">
        <f t="shared" si="293"/>
        <v>NS</v>
      </c>
      <c r="BH682" s="2" t="str">
        <f t="shared" si="294"/>
        <v/>
      </c>
      <c r="BI682" s="2" t="str">
        <f t="shared" si="295"/>
        <v/>
      </c>
      <c r="BJ682" s="2" t="str">
        <f t="shared" si="296"/>
        <v/>
      </c>
    </row>
    <row r="683" spans="1:62" x14ac:dyDescent="0.2">
      <c r="A683" s="1" t="s">
        <v>926</v>
      </c>
      <c r="B683" s="27" t="s">
        <v>1228</v>
      </c>
      <c r="C683" s="28">
        <v>39308</v>
      </c>
      <c r="D683" s="7">
        <v>0.45833333333333331</v>
      </c>
      <c r="E683" s="1">
        <v>0.1</v>
      </c>
      <c r="F683" s="1" t="s">
        <v>57</v>
      </c>
      <c r="G683" s="1" t="s">
        <v>1155</v>
      </c>
      <c r="H683" s="27" t="s">
        <v>886</v>
      </c>
      <c r="I683" s="27" t="s">
        <v>887</v>
      </c>
      <c r="J683" s="27" t="s">
        <v>888</v>
      </c>
      <c r="K683" s="2">
        <v>0.75</v>
      </c>
      <c r="L683" s="2">
        <v>0.25</v>
      </c>
      <c r="M683" s="27">
        <v>618500</v>
      </c>
      <c r="N683" s="27">
        <v>631526</v>
      </c>
      <c r="O683" s="27">
        <v>722708</v>
      </c>
      <c r="P683" s="27">
        <v>774812</v>
      </c>
      <c r="Q683" s="29"/>
      <c r="R683" s="29"/>
      <c r="S683" s="29"/>
      <c r="T683" s="29"/>
      <c r="U683" s="29"/>
      <c r="V683" s="29"/>
      <c r="W683" s="29"/>
      <c r="X683" s="29"/>
      <c r="Y683" s="29"/>
      <c r="Z683" s="29"/>
      <c r="AA683" s="29"/>
      <c r="AB683" s="29"/>
      <c r="AC683" s="2">
        <f t="shared" si="270"/>
        <v>686886.5</v>
      </c>
      <c r="AD683" s="2">
        <f t="shared" si="271"/>
        <v>74734.132663730037</v>
      </c>
      <c r="AE683" s="2">
        <f t="shared" si="272"/>
        <v>4</v>
      </c>
      <c r="AF683" s="27">
        <v>670604</v>
      </c>
      <c r="AG683" s="27">
        <v>800864</v>
      </c>
      <c r="AH683" s="27">
        <v>826916</v>
      </c>
      <c r="AI683" s="27">
        <v>735734</v>
      </c>
      <c r="AJ683" s="2">
        <f t="shared" si="273"/>
        <v>758529.5</v>
      </c>
      <c r="AK683" s="2">
        <f t="shared" si="274"/>
        <v>70046.298124883091</v>
      </c>
      <c r="AL683" s="2">
        <f t="shared" si="275"/>
        <v>4</v>
      </c>
      <c r="AM683" s="2">
        <f t="shared" si="276"/>
        <v>4.048298508047148E+18</v>
      </c>
      <c r="AN683" s="2">
        <f t="shared" si="277"/>
        <v>7.0715984591535373E+17</v>
      </c>
      <c r="AO683" s="2">
        <f t="shared" si="278"/>
        <v>6</v>
      </c>
      <c r="AP683" s="2">
        <f t="shared" si="279"/>
        <v>5.4254943828991351</v>
      </c>
      <c r="AQ683" s="2">
        <f t="shared" si="280"/>
        <v>0.71755819649141217</v>
      </c>
      <c r="AR683" s="3" t="str">
        <f t="shared" si="281"/>
        <v>Nontoxic</v>
      </c>
      <c r="AS683" s="2">
        <f t="shared" si="282"/>
        <v>110.4301074486105</v>
      </c>
      <c r="AT683" s="26" t="s">
        <v>884</v>
      </c>
      <c r="AU683" s="4" t="s">
        <v>666</v>
      </c>
      <c r="AV683" s="2">
        <f t="shared" si="283"/>
        <v>3</v>
      </c>
      <c r="AW683" s="2">
        <f t="shared" si="284"/>
        <v>3</v>
      </c>
      <c r="AX683" s="2">
        <f t="shared" si="285"/>
        <v>5585190585.000001</v>
      </c>
      <c r="AY683" s="2">
        <f t="shared" si="286"/>
        <v>4906483881</v>
      </c>
      <c r="AZ683" s="2">
        <f t="shared" si="287"/>
        <v>5245837233.000001</v>
      </c>
      <c r="BA683" s="2">
        <f t="shared" si="288"/>
        <v>1.1666666666666667</v>
      </c>
      <c r="BB683" s="2">
        <f t="shared" si="289"/>
        <v>1.0783492371997128E-2</v>
      </c>
      <c r="BC683" s="2">
        <v>6.6349999999999998</v>
      </c>
      <c r="BD683" s="2" t="str">
        <f t="shared" si="290"/>
        <v>Same Var</v>
      </c>
      <c r="BE683" s="2">
        <f t="shared" si="291"/>
        <v>0.10567978798222311</v>
      </c>
      <c r="BF683" s="2" t="str">
        <f t="shared" si="292"/>
        <v>NS</v>
      </c>
      <c r="BG683" s="2" t="str">
        <f t="shared" si="293"/>
        <v>NS</v>
      </c>
      <c r="BH683" s="2" t="str">
        <f t="shared" si="294"/>
        <v/>
      </c>
      <c r="BI683" s="2" t="str">
        <f t="shared" si="295"/>
        <v/>
      </c>
      <c r="BJ683" s="2" t="str">
        <f t="shared" si="296"/>
        <v/>
      </c>
    </row>
    <row r="684" spans="1:62" x14ac:dyDescent="0.2">
      <c r="A684" s="1" t="s">
        <v>926</v>
      </c>
      <c r="B684" s="27" t="s">
        <v>1204</v>
      </c>
      <c r="C684" s="28">
        <v>38853</v>
      </c>
      <c r="D684" s="7">
        <v>0.77430555555555558</v>
      </c>
      <c r="E684" s="1">
        <v>0.1</v>
      </c>
      <c r="F684" s="1" t="s">
        <v>57</v>
      </c>
      <c r="G684" s="1" t="s">
        <v>1205</v>
      </c>
      <c r="H684" s="27" t="s">
        <v>886</v>
      </c>
      <c r="I684" s="27" t="s">
        <v>887</v>
      </c>
      <c r="J684" s="27" t="s">
        <v>888</v>
      </c>
      <c r="K684" s="2">
        <v>0.75</v>
      </c>
      <c r="L684" s="2">
        <v>0.25</v>
      </c>
      <c r="M684" s="27">
        <v>935000</v>
      </c>
      <c r="N684" s="27">
        <v>954000</v>
      </c>
      <c r="O684" s="27">
        <v>1100000</v>
      </c>
      <c r="P684" s="27">
        <v>1023000</v>
      </c>
      <c r="Q684" s="29"/>
      <c r="R684" s="29"/>
      <c r="S684" s="29"/>
      <c r="T684" s="29"/>
      <c r="U684" s="29"/>
      <c r="V684" s="29"/>
      <c r="W684" s="29"/>
      <c r="X684" s="29"/>
      <c r="Y684" s="29"/>
      <c r="Z684" s="29"/>
      <c r="AA684" s="29"/>
      <c r="AB684" s="29"/>
      <c r="AC684" s="2">
        <f t="shared" si="270"/>
        <v>1003000</v>
      </c>
      <c r="AD684" s="2">
        <f t="shared" si="271"/>
        <v>74908.833479993089</v>
      </c>
      <c r="AE684" s="2">
        <f t="shared" si="272"/>
        <v>4</v>
      </c>
      <c r="AF684" s="27">
        <v>1905000</v>
      </c>
      <c r="AG684" s="27">
        <v>1535000</v>
      </c>
      <c r="AH684" s="27">
        <v>1619000</v>
      </c>
      <c r="AI684" s="27">
        <v>1759000</v>
      </c>
      <c r="AJ684" s="2">
        <f t="shared" si="273"/>
        <v>1704500</v>
      </c>
      <c r="AK684" s="2">
        <f t="shared" si="274"/>
        <v>162492.05108763525</v>
      </c>
      <c r="AL684" s="2">
        <f t="shared" si="275"/>
        <v>4</v>
      </c>
      <c r="AM684" s="2">
        <f t="shared" si="276"/>
        <v>5.4612253958441828E+19</v>
      </c>
      <c r="AN684" s="2">
        <f t="shared" si="277"/>
        <v>1.4731589928855611E+19</v>
      </c>
      <c r="AO684" s="2">
        <f t="shared" si="278"/>
        <v>4</v>
      </c>
      <c r="AP684" s="2">
        <f t="shared" si="279"/>
        <v>11.077160696002762</v>
      </c>
      <c r="AQ684" s="2">
        <f t="shared" si="280"/>
        <v>0.74069708411268287</v>
      </c>
      <c r="AR684" s="3" t="str">
        <f t="shared" si="281"/>
        <v>Nontoxic</v>
      </c>
      <c r="AS684" s="2">
        <f t="shared" si="282"/>
        <v>169.94017946161514</v>
      </c>
      <c r="AT684" s="26" t="s">
        <v>884</v>
      </c>
      <c r="AU684" s="4" t="s">
        <v>666</v>
      </c>
      <c r="AV684" s="2">
        <f t="shared" si="283"/>
        <v>3</v>
      </c>
      <c r="AW684" s="2">
        <f t="shared" si="284"/>
        <v>3</v>
      </c>
      <c r="AX684" s="2">
        <f t="shared" si="285"/>
        <v>5611333333.333334</v>
      </c>
      <c r="AY684" s="2">
        <f t="shared" si="286"/>
        <v>26403666666.666664</v>
      </c>
      <c r="AZ684" s="2">
        <f t="shared" si="287"/>
        <v>16007500000</v>
      </c>
      <c r="BA684" s="2">
        <f t="shared" si="288"/>
        <v>1.1666666666666667</v>
      </c>
      <c r="BB684" s="2">
        <f t="shared" si="289"/>
        <v>1.4086889313515158</v>
      </c>
      <c r="BC684" s="2">
        <v>6.6349999999999998</v>
      </c>
      <c r="BD684" s="2" t="str">
        <f t="shared" si="290"/>
        <v>Same Var</v>
      </c>
      <c r="BE684" s="2">
        <f t="shared" si="291"/>
        <v>1.1368734187740377E-4</v>
      </c>
      <c r="BF684" s="2" t="str">
        <f t="shared" si="292"/>
        <v>NS</v>
      </c>
      <c r="BG684" s="2" t="str">
        <f t="shared" si="293"/>
        <v>NS</v>
      </c>
      <c r="BH684" s="2" t="str">
        <f t="shared" si="294"/>
        <v/>
      </c>
      <c r="BI684" s="2" t="str">
        <f t="shared" si="295"/>
        <v/>
      </c>
      <c r="BJ684" s="2" t="str">
        <f t="shared" si="296"/>
        <v/>
      </c>
    </row>
    <row r="685" spans="1:62" x14ac:dyDescent="0.2">
      <c r="A685" s="1" t="s">
        <v>926</v>
      </c>
      <c r="B685" s="27" t="s">
        <v>1305</v>
      </c>
      <c r="C685" s="28">
        <v>38853</v>
      </c>
      <c r="D685" s="7">
        <v>0.63194444444444442</v>
      </c>
      <c r="E685" s="1">
        <v>0.1</v>
      </c>
      <c r="F685" s="1" t="s">
        <v>57</v>
      </c>
      <c r="G685" s="1" t="s">
        <v>1205</v>
      </c>
      <c r="H685" s="27" t="s">
        <v>886</v>
      </c>
      <c r="I685" s="27" t="s">
        <v>887</v>
      </c>
      <c r="J685" s="27" t="s">
        <v>888</v>
      </c>
      <c r="K685" s="2">
        <v>0.75</v>
      </c>
      <c r="L685" s="2">
        <v>0.25</v>
      </c>
      <c r="M685" s="27">
        <v>935000</v>
      </c>
      <c r="N685" s="27">
        <v>954000</v>
      </c>
      <c r="O685" s="27">
        <v>1100000</v>
      </c>
      <c r="P685" s="27">
        <v>1023000</v>
      </c>
      <c r="Q685" s="29"/>
      <c r="R685" s="29"/>
      <c r="S685" s="29"/>
      <c r="T685" s="29"/>
      <c r="U685" s="29"/>
      <c r="V685" s="29"/>
      <c r="W685" s="29"/>
      <c r="X685" s="29"/>
      <c r="Y685" s="29"/>
      <c r="Z685" s="29"/>
      <c r="AA685" s="29"/>
      <c r="AB685" s="29"/>
      <c r="AC685" s="2">
        <f t="shared" si="270"/>
        <v>1003000</v>
      </c>
      <c r="AD685" s="2">
        <f t="shared" si="271"/>
        <v>74908.833479993089</v>
      </c>
      <c r="AE685" s="2">
        <f t="shared" si="272"/>
        <v>4</v>
      </c>
      <c r="AF685" s="27">
        <v>2058000</v>
      </c>
      <c r="AG685" s="27">
        <v>1481000</v>
      </c>
      <c r="AH685" s="27">
        <v>2000000</v>
      </c>
      <c r="AI685" s="27">
        <v>1706000</v>
      </c>
      <c r="AJ685" s="2">
        <f t="shared" si="273"/>
        <v>1811250</v>
      </c>
      <c r="AK685" s="2">
        <f t="shared" si="274"/>
        <v>268734.53443872824</v>
      </c>
      <c r="AL685" s="2">
        <f t="shared" si="275"/>
        <v>4</v>
      </c>
      <c r="AM685" s="2">
        <f t="shared" si="276"/>
        <v>3.5508338086816422E+20</v>
      </c>
      <c r="AN685" s="2">
        <f t="shared" si="277"/>
        <v>1.0886329867089848E+20</v>
      </c>
      <c r="AO685" s="2">
        <f t="shared" si="278"/>
        <v>3</v>
      </c>
      <c r="AP685" s="2">
        <f t="shared" si="279"/>
        <v>7.714599300248512</v>
      </c>
      <c r="AQ685" s="2">
        <f t="shared" si="280"/>
        <v>0.76489232840434507</v>
      </c>
      <c r="AR685" s="3" t="str">
        <f t="shared" si="281"/>
        <v>Nontoxic</v>
      </c>
      <c r="AS685" s="2">
        <f t="shared" si="282"/>
        <v>180.58325024925225</v>
      </c>
      <c r="AT685" s="26" t="s">
        <v>884</v>
      </c>
      <c r="AU685" s="4" t="s">
        <v>666</v>
      </c>
      <c r="AV685" s="2">
        <f t="shared" si="283"/>
        <v>3</v>
      </c>
      <c r="AW685" s="2">
        <f t="shared" si="284"/>
        <v>3</v>
      </c>
      <c r="AX685" s="2">
        <f t="shared" si="285"/>
        <v>5611333333.333334</v>
      </c>
      <c r="AY685" s="2">
        <f t="shared" si="286"/>
        <v>72218250000.000015</v>
      </c>
      <c r="AZ685" s="2">
        <f t="shared" si="287"/>
        <v>38914791666.666679</v>
      </c>
      <c r="BA685" s="2">
        <f t="shared" si="288"/>
        <v>1.1666666666666667</v>
      </c>
      <c r="BB685" s="2">
        <f t="shared" si="289"/>
        <v>3.3898312479476544</v>
      </c>
      <c r="BC685" s="2">
        <v>6.6349999999999998</v>
      </c>
      <c r="BD685" s="2" t="str">
        <f t="shared" si="290"/>
        <v>Same Var</v>
      </c>
      <c r="BE685" s="2">
        <f t="shared" si="291"/>
        <v>5.7865763036211114E-4</v>
      </c>
      <c r="BF685" s="2" t="str">
        <f t="shared" si="292"/>
        <v>NS</v>
      </c>
      <c r="BG685" s="2" t="str">
        <f t="shared" si="293"/>
        <v>NS</v>
      </c>
      <c r="BH685" s="2" t="str">
        <f t="shared" si="294"/>
        <v/>
      </c>
      <c r="BI685" s="2" t="str">
        <f t="shared" si="295"/>
        <v/>
      </c>
      <c r="BJ685" s="2" t="str">
        <f t="shared" si="296"/>
        <v/>
      </c>
    </row>
    <row r="686" spans="1:62" x14ac:dyDescent="0.2">
      <c r="A686" s="1" t="s">
        <v>926</v>
      </c>
      <c r="B686" s="27" t="s">
        <v>1309</v>
      </c>
      <c r="C686" s="28">
        <v>38853</v>
      </c>
      <c r="D686" s="7">
        <v>0.61458333333333337</v>
      </c>
      <c r="E686" s="1">
        <v>0.1</v>
      </c>
      <c r="F686" s="1" t="s">
        <v>57</v>
      </c>
      <c r="G686" s="1" t="s">
        <v>1205</v>
      </c>
      <c r="H686" s="27" t="s">
        <v>886</v>
      </c>
      <c r="I686" s="27" t="s">
        <v>887</v>
      </c>
      <c r="J686" s="27" t="s">
        <v>888</v>
      </c>
      <c r="K686" s="2">
        <v>0.75</v>
      </c>
      <c r="L686" s="2">
        <v>0.25</v>
      </c>
      <c r="M686" s="27">
        <v>935000</v>
      </c>
      <c r="N686" s="27">
        <v>954000</v>
      </c>
      <c r="O686" s="27">
        <v>1100000</v>
      </c>
      <c r="P686" s="27">
        <v>1023000</v>
      </c>
      <c r="Q686" s="29"/>
      <c r="R686" s="29"/>
      <c r="S686" s="29"/>
      <c r="T686" s="29"/>
      <c r="U686" s="29"/>
      <c r="V686" s="29"/>
      <c r="W686" s="29"/>
      <c r="X686" s="29"/>
      <c r="Y686" s="29"/>
      <c r="Z686" s="29"/>
      <c r="AA686" s="29"/>
      <c r="AB686" s="29"/>
      <c r="AC686" s="2">
        <f t="shared" si="270"/>
        <v>1003000</v>
      </c>
      <c r="AD686" s="2">
        <f t="shared" si="271"/>
        <v>74908.833479993089</v>
      </c>
      <c r="AE686" s="2">
        <f t="shared" si="272"/>
        <v>4</v>
      </c>
      <c r="AF686" s="27">
        <v>1366000</v>
      </c>
      <c r="AG686" s="27">
        <v>1298000</v>
      </c>
      <c r="AH686" s="27">
        <v>1875000</v>
      </c>
      <c r="AI686" s="27">
        <v>1404000</v>
      </c>
      <c r="AJ686" s="2">
        <f t="shared" si="273"/>
        <v>1485750</v>
      </c>
      <c r="AK686" s="2">
        <f t="shared" si="274"/>
        <v>263178.48822931305</v>
      </c>
      <c r="AL686" s="2">
        <f t="shared" si="275"/>
        <v>4</v>
      </c>
      <c r="AM686" s="2">
        <f t="shared" si="276"/>
        <v>3.2778461284385856E+20</v>
      </c>
      <c r="AN686" s="2">
        <f t="shared" si="277"/>
        <v>1.0015238183987993E+20</v>
      </c>
      <c r="AO686" s="2">
        <f t="shared" si="278"/>
        <v>3</v>
      </c>
      <c r="AP686" s="2">
        <f t="shared" si="279"/>
        <v>5.451336330963704</v>
      </c>
      <c r="AQ686" s="2">
        <f t="shared" si="280"/>
        <v>0.76489232840434507</v>
      </c>
      <c r="AR686" s="3" t="str">
        <f t="shared" si="281"/>
        <v>Nontoxic</v>
      </c>
      <c r="AS686" s="2">
        <f t="shared" si="282"/>
        <v>148.13060817547358</v>
      </c>
      <c r="AT686" s="26" t="s">
        <v>884</v>
      </c>
      <c r="AU686" s="4" t="s">
        <v>666</v>
      </c>
      <c r="AV686" s="2">
        <f t="shared" si="283"/>
        <v>3</v>
      </c>
      <c r="AW686" s="2">
        <f t="shared" si="284"/>
        <v>3</v>
      </c>
      <c r="AX686" s="2">
        <f t="shared" si="285"/>
        <v>5611333333.333334</v>
      </c>
      <c r="AY686" s="2">
        <f t="shared" si="286"/>
        <v>69262916666.666672</v>
      </c>
      <c r="AZ686" s="2">
        <f t="shared" si="287"/>
        <v>37437125000</v>
      </c>
      <c r="BA686" s="2">
        <f t="shared" si="288"/>
        <v>1.1666666666666667</v>
      </c>
      <c r="BB686" s="2">
        <f t="shared" si="289"/>
        <v>3.2981855302390546</v>
      </c>
      <c r="BC686" s="2">
        <v>6.6349999999999998</v>
      </c>
      <c r="BD686" s="2" t="str">
        <f t="shared" si="290"/>
        <v>Same Var</v>
      </c>
      <c r="BE686" s="2">
        <f t="shared" si="291"/>
        <v>6.1953584261418473E-3</v>
      </c>
      <c r="BF686" s="2" t="str">
        <f t="shared" si="292"/>
        <v>NS</v>
      </c>
      <c r="BG686" s="2" t="str">
        <f t="shared" si="293"/>
        <v>NS</v>
      </c>
      <c r="BH686" s="2" t="str">
        <f t="shared" si="294"/>
        <v/>
      </c>
      <c r="BI686" s="2" t="str">
        <f t="shared" si="295"/>
        <v/>
      </c>
      <c r="BJ686" s="2" t="str">
        <f t="shared" si="296"/>
        <v/>
      </c>
    </row>
    <row r="687" spans="1:62" x14ac:dyDescent="0.2">
      <c r="A687" s="1" t="s">
        <v>142</v>
      </c>
      <c r="B687" s="27" t="s">
        <v>1249</v>
      </c>
      <c r="C687" s="28">
        <v>38307</v>
      </c>
      <c r="D687" s="7">
        <v>0.39374999999999999</v>
      </c>
      <c r="E687" s="1">
        <v>0.1</v>
      </c>
      <c r="F687" s="1" t="s">
        <v>57</v>
      </c>
      <c r="G687" s="1" t="s">
        <v>1250</v>
      </c>
      <c r="H687" s="27" t="s">
        <v>886</v>
      </c>
      <c r="I687" s="27" t="s">
        <v>887</v>
      </c>
      <c r="J687" s="27" t="s">
        <v>888</v>
      </c>
      <c r="K687" s="2">
        <v>0.75</v>
      </c>
      <c r="L687" s="2">
        <v>0.25</v>
      </c>
      <c r="M687" s="27">
        <v>1690000</v>
      </c>
      <c r="N687" s="27">
        <v>1790000</v>
      </c>
      <c r="O687" s="27">
        <v>1750000</v>
      </c>
      <c r="P687" s="27">
        <v>1870000</v>
      </c>
      <c r="Q687" s="29"/>
      <c r="R687" s="29"/>
      <c r="S687" s="29"/>
      <c r="T687" s="29"/>
      <c r="U687" s="29"/>
      <c r="V687" s="29"/>
      <c r="W687" s="29"/>
      <c r="X687" s="29"/>
      <c r="Y687" s="29"/>
      <c r="Z687" s="29"/>
      <c r="AA687" s="29"/>
      <c r="AB687" s="29"/>
      <c r="AC687" s="2">
        <f t="shared" si="270"/>
        <v>1775000</v>
      </c>
      <c r="AD687" s="2">
        <f t="shared" si="271"/>
        <v>75498.3443527075</v>
      </c>
      <c r="AE687" s="2">
        <f t="shared" si="272"/>
        <v>4</v>
      </c>
      <c r="AF687" s="27">
        <v>2800000</v>
      </c>
      <c r="AG687" s="27">
        <v>2720000</v>
      </c>
      <c r="AH687" s="27">
        <v>2560000</v>
      </c>
      <c r="AI687" s="27">
        <v>2840000</v>
      </c>
      <c r="AJ687" s="2">
        <f t="shared" si="273"/>
        <v>2730000</v>
      </c>
      <c r="AK687" s="2">
        <f t="shared" si="274"/>
        <v>123827.83747337807</v>
      </c>
      <c r="AL687" s="2">
        <f t="shared" si="275"/>
        <v>4</v>
      </c>
      <c r="AM687" s="2">
        <f t="shared" si="276"/>
        <v>2.14822593858507E+19</v>
      </c>
      <c r="AN687" s="2">
        <f t="shared" si="277"/>
        <v>5.1123156286168986E+18</v>
      </c>
      <c r="AO687" s="2">
        <f t="shared" si="278"/>
        <v>4</v>
      </c>
      <c r="AP687" s="2">
        <f t="shared" si="279"/>
        <v>20.545660642948359</v>
      </c>
      <c r="AQ687" s="2">
        <f t="shared" si="280"/>
        <v>0.74069708411268287</v>
      </c>
      <c r="AR687" s="3" t="str">
        <f t="shared" si="281"/>
        <v>Nontoxic</v>
      </c>
      <c r="AS687" s="2">
        <f t="shared" si="282"/>
        <v>153.80281690140845</v>
      </c>
      <c r="AT687" s="26" t="s">
        <v>884</v>
      </c>
      <c r="AU687" s="4" t="s">
        <v>666</v>
      </c>
      <c r="AV687" s="2">
        <f t="shared" si="283"/>
        <v>3</v>
      </c>
      <c r="AW687" s="2">
        <f t="shared" si="284"/>
        <v>3</v>
      </c>
      <c r="AX687" s="2">
        <f t="shared" si="285"/>
        <v>5700000000</v>
      </c>
      <c r="AY687" s="2">
        <f t="shared" si="286"/>
        <v>15333333333.333334</v>
      </c>
      <c r="AZ687" s="2">
        <f t="shared" si="287"/>
        <v>10516666666.666666</v>
      </c>
      <c r="BA687" s="2">
        <f t="shared" si="288"/>
        <v>1.1666666666666667</v>
      </c>
      <c r="BB687" s="2">
        <f t="shared" si="289"/>
        <v>0.6053845319401846</v>
      </c>
      <c r="BC687" s="2">
        <v>6.6349999999999998</v>
      </c>
      <c r="BD687" s="2" t="str">
        <f t="shared" si="290"/>
        <v>Same Var</v>
      </c>
      <c r="BE687" s="2">
        <f t="shared" si="291"/>
        <v>5.9157653937289052E-6</v>
      </c>
      <c r="BF687" s="2" t="str">
        <f t="shared" si="292"/>
        <v>NS</v>
      </c>
      <c r="BG687" s="2" t="str">
        <f t="shared" si="293"/>
        <v>NS</v>
      </c>
      <c r="BH687" s="2" t="str">
        <f t="shared" si="294"/>
        <v/>
      </c>
      <c r="BI687" s="2" t="str">
        <f t="shared" si="295"/>
        <v/>
      </c>
      <c r="BJ687" s="2" t="str">
        <f t="shared" si="296"/>
        <v/>
      </c>
    </row>
    <row r="688" spans="1:62" x14ac:dyDescent="0.2">
      <c r="A688" s="1" t="s">
        <v>142</v>
      </c>
      <c r="B688" s="27" t="s">
        <v>1266</v>
      </c>
      <c r="C688" s="28">
        <v>38307</v>
      </c>
      <c r="D688" s="7">
        <v>0.44236111111111109</v>
      </c>
      <c r="E688" s="1">
        <v>0.1</v>
      </c>
      <c r="F688" s="1" t="s">
        <v>57</v>
      </c>
      <c r="G688" s="1" t="s">
        <v>1250</v>
      </c>
      <c r="H688" s="27" t="s">
        <v>886</v>
      </c>
      <c r="I688" s="27" t="s">
        <v>887</v>
      </c>
      <c r="J688" s="27" t="s">
        <v>888</v>
      </c>
      <c r="K688" s="2">
        <v>0.75</v>
      </c>
      <c r="L688" s="2">
        <v>0.25</v>
      </c>
      <c r="M688" s="27">
        <v>1690000</v>
      </c>
      <c r="N688" s="27">
        <v>1790000</v>
      </c>
      <c r="O688" s="27">
        <v>1750000</v>
      </c>
      <c r="P688" s="27">
        <v>1870000</v>
      </c>
      <c r="Q688" s="29"/>
      <c r="R688" s="29"/>
      <c r="S688" s="29"/>
      <c r="T688" s="29"/>
      <c r="U688" s="29"/>
      <c r="V688" s="29"/>
      <c r="W688" s="29"/>
      <c r="X688" s="29"/>
      <c r="Y688" s="29"/>
      <c r="Z688" s="29"/>
      <c r="AA688" s="29"/>
      <c r="AB688" s="29"/>
      <c r="AC688" s="2">
        <f t="shared" si="270"/>
        <v>1775000</v>
      </c>
      <c r="AD688" s="2">
        <f t="shared" si="271"/>
        <v>75498.3443527075</v>
      </c>
      <c r="AE688" s="2">
        <f t="shared" si="272"/>
        <v>4</v>
      </c>
      <c r="AF688" s="27">
        <v>1380000</v>
      </c>
      <c r="AG688" s="27">
        <v>1410000</v>
      </c>
      <c r="AH688" s="27">
        <v>1430000</v>
      </c>
      <c r="AI688" s="27">
        <v>1530000</v>
      </c>
      <c r="AJ688" s="2">
        <f t="shared" si="273"/>
        <v>1437500</v>
      </c>
      <c r="AK688" s="2">
        <f t="shared" si="274"/>
        <v>65000</v>
      </c>
      <c r="AL688" s="2">
        <f t="shared" si="275"/>
        <v>4</v>
      </c>
      <c r="AM688" s="2">
        <f t="shared" si="276"/>
        <v>3.4514672851562501E+18</v>
      </c>
      <c r="AN688" s="2">
        <f t="shared" si="277"/>
        <v>5.8605550130208333E+17</v>
      </c>
      <c r="AO688" s="2">
        <f t="shared" si="278"/>
        <v>6</v>
      </c>
      <c r="AP688" s="2">
        <f t="shared" si="279"/>
        <v>2.4650628599044015</v>
      </c>
      <c r="AQ688" s="2">
        <f t="shared" si="280"/>
        <v>0.71755819649141217</v>
      </c>
      <c r="AR688" s="3" t="str">
        <f t="shared" si="281"/>
        <v>Nontoxic</v>
      </c>
      <c r="AS688" s="2">
        <f t="shared" si="282"/>
        <v>80.985915492957744</v>
      </c>
      <c r="AT688" s="4" t="s">
        <v>663</v>
      </c>
      <c r="AV688" s="2">
        <f t="shared" si="283"/>
        <v>3</v>
      </c>
      <c r="AW688" s="2">
        <f t="shared" si="284"/>
        <v>3</v>
      </c>
      <c r="AX688" s="2">
        <f t="shared" si="285"/>
        <v>5700000000</v>
      </c>
      <c r="AY688" s="2">
        <f t="shared" si="286"/>
        <v>4225000000</v>
      </c>
      <c r="AZ688" s="2">
        <f t="shared" si="287"/>
        <v>4962500000</v>
      </c>
      <c r="BA688" s="2">
        <f t="shared" si="288"/>
        <v>1.1666666666666667</v>
      </c>
      <c r="BB688" s="2">
        <f t="shared" si="289"/>
        <v>5.7429916397934121E-2</v>
      </c>
      <c r="BC688" s="2">
        <v>6.6349999999999998</v>
      </c>
      <c r="BD688" s="2" t="str">
        <f t="shared" si="290"/>
        <v>Same Var</v>
      </c>
      <c r="BE688" s="2">
        <f t="shared" si="291"/>
        <v>2.5257421805059975E-4</v>
      </c>
      <c r="BF688" s="2" t="str">
        <f t="shared" si="292"/>
        <v>Sig</v>
      </c>
      <c r="BG688" s="2" t="str">
        <f t="shared" si="293"/>
        <v>Sig</v>
      </c>
      <c r="BH688" s="2" t="str">
        <f t="shared" si="294"/>
        <v>Same Var T-test</v>
      </c>
      <c r="BI688" s="2" t="str">
        <f t="shared" si="295"/>
        <v/>
      </c>
      <c r="BJ688" s="2" t="str">
        <f t="shared" si="296"/>
        <v>NOECToxicLess25</v>
      </c>
    </row>
    <row r="689" spans="1:62" x14ac:dyDescent="0.2">
      <c r="A689" s="1" t="s">
        <v>926</v>
      </c>
      <c r="B689" s="27" t="s">
        <v>1176</v>
      </c>
      <c r="C689" s="28">
        <v>39217</v>
      </c>
      <c r="D689" s="7">
        <v>0.4513888888888889</v>
      </c>
      <c r="E689" s="1">
        <v>0.1</v>
      </c>
      <c r="F689" s="1" t="s">
        <v>57</v>
      </c>
      <c r="G689" s="1" t="s">
        <v>1178</v>
      </c>
      <c r="H689" s="27" t="s">
        <v>886</v>
      </c>
      <c r="I689" s="27" t="s">
        <v>887</v>
      </c>
      <c r="J689" s="27" t="s">
        <v>888</v>
      </c>
      <c r="K689" s="2">
        <v>0.75</v>
      </c>
      <c r="L689" s="2">
        <v>0.25</v>
      </c>
      <c r="M689" s="27">
        <v>1230722</v>
      </c>
      <c r="N689" s="27">
        <v>1048358</v>
      </c>
      <c r="O689" s="27">
        <v>1113488</v>
      </c>
      <c r="P689" s="27">
        <v>1139540</v>
      </c>
      <c r="Q689" s="29"/>
      <c r="R689" s="29"/>
      <c r="S689" s="29"/>
      <c r="T689" s="29"/>
      <c r="U689" s="29"/>
      <c r="V689" s="29"/>
      <c r="W689" s="29"/>
      <c r="X689" s="29"/>
      <c r="Y689" s="29"/>
      <c r="Z689" s="29"/>
      <c r="AA689" s="29"/>
      <c r="AB689" s="29"/>
      <c r="AC689" s="2">
        <f t="shared" si="270"/>
        <v>1133027</v>
      </c>
      <c r="AD689" s="2">
        <f t="shared" si="271"/>
        <v>75580.738895567833</v>
      </c>
      <c r="AE689" s="2">
        <f t="shared" si="272"/>
        <v>4</v>
      </c>
      <c r="AF689" s="27">
        <v>1191644</v>
      </c>
      <c r="AG689" s="27">
        <v>1191644</v>
      </c>
      <c r="AH689" s="27">
        <v>1230722</v>
      </c>
      <c r="AI689" s="27">
        <v>1308878</v>
      </c>
      <c r="AJ689" s="2">
        <f t="shared" si="273"/>
        <v>1230722</v>
      </c>
      <c r="AK689" s="2">
        <f t="shared" si="274"/>
        <v>55264.637590415805</v>
      </c>
      <c r="AL689" s="2">
        <f t="shared" si="275"/>
        <v>4</v>
      </c>
      <c r="AM689" s="2">
        <f t="shared" si="276"/>
        <v>2.4550441643225257E+18</v>
      </c>
      <c r="AN689" s="2">
        <f t="shared" si="277"/>
        <v>4.094376093058352E+17</v>
      </c>
      <c r="AO689" s="2">
        <f t="shared" si="278"/>
        <v>6</v>
      </c>
      <c r="AP689" s="2">
        <f t="shared" si="279"/>
        <v>9.6239896144332473</v>
      </c>
      <c r="AQ689" s="2">
        <f t="shared" si="280"/>
        <v>0.71755819649141217</v>
      </c>
      <c r="AR689" s="3" t="str">
        <f t="shared" si="281"/>
        <v>Nontoxic</v>
      </c>
      <c r="AS689" s="2">
        <f t="shared" si="282"/>
        <v>108.6224776638156</v>
      </c>
      <c r="AT689" s="26" t="s">
        <v>884</v>
      </c>
      <c r="AU689" s="4" t="s">
        <v>666</v>
      </c>
      <c r="AV689" s="2">
        <f t="shared" si="283"/>
        <v>3</v>
      </c>
      <c r="AW689" s="2">
        <f t="shared" si="284"/>
        <v>3</v>
      </c>
      <c r="AX689" s="2">
        <f t="shared" si="285"/>
        <v>5712448092</v>
      </c>
      <c r="AY689" s="2">
        <f t="shared" si="286"/>
        <v>3054180167.9999995</v>
      </c>
      <c r="AZ689" s="2">
        <f t="shared" si="287"/>
        <v>4383314130</v>
      </c>
      <c r="BA689" s="2">
        <f t="shared" si="288"/>
        <v>1.1666666666666667</v>
      </c>
      <c r="BB689" s="2">
        <f t="shared" si="289"/>
        <v>0.24801765251931684</v>
      </c>
      <c r="BC689" s="2">
        <v>6.6349999999999998</v>
      </c>
      <c r="BD689" s="2" t="str">
        <f t="shared" si="290"/>
        <v>Same Var</v>
      </c>
      <c r="BE689" s="2">
        <f t="shared" si="291"/>
        <v>4.0978690824566698E-2</v>
      </c>
      <c r="BF689" s="2" t="str">
        <f t="shared" si="292"/>
        <v>NS</v>
      </c>
      <c r="BG689" s="2" t="str">
        <f t="shared" si="293"/>
        <v>NS</v>
      </c>
      <c r="BH689" s="2" t="str">
        <f t="shared" si="294"/>
        <v/>
      </c>
      <c r="BI689" s="2" t="str">
        <f t="shared" si="295"/>
        <v/>
      </c>
      <c r="BJ689" s="2" t="str">
        <f t="shared" si="296"/>
        <v/>
      </c>
    </row>
    <row r="690" spans="1:62" x14ac:dyDescent="0.2">
      <c r="A690" s="1" t="s">
        <v>926</v>
      </c>
      <c r="B690" s="27" t="s">
        <v>1182</v>
      </c>
      <c r="C690" s="28">
        <v>39217</v>
      </c>
      <c r="D690" s="7">
        <v>0.39583333333333331</v>
      </c>
      <c r="E690" s="1">
        <v>0.1</v>
      </c>
      <c r="F690" s="1" t="s">
        <v>57</v>
      </c>
      <c r="G690" s="1" t="s">
        <v>1178</v>
      </c>
      <c r="H690" s="27" t="s">
        <v>886</v>
      </c>
      <c r="I690" s="27" t="s">
        <v>887</v>
      </c>
      <c r="J690" s="27" t="s">
        <v>888</v>
      </c>
      <c r="K690" s="2">
        <v>0.75</v>
      </c>
      <c r="L690" s="2">
        <v>0.25</v>
      </c>
      <c r="M690" s="27">
        <v>1230722</v>
      </c>
      <c r="N690" s="27">
        <v>1048358</v>
      </c>
      <c r="O690" s="27">
        <v>1113488</v>
      </c>
      <c r="P690" s="27">
        <v>1139540</v>
      </c>
      <c r="Q690" s="29"/>
      <c r="R690" s="29"/>
      <c r="S690" s="29"/>
      <c r="T690" s="29"/>
      <c r="U690" s="29"/>
      <c r="V690" s="29"/>
      <c r="W690" s="29"/>
      <c r="X690" s="29"/>
      <c r="Y690" s="29"/>
      <c r="Z690" s="29"/>
      <c r="AA690" s="29"/>
      <c r="AB690" s="29"/>
      <c r="AC690" s="2">
        <f t="shared" si="270"/>
        <v>1133027</v>
      </c>
      <c r="AD690" s="2">
        <f t="shared" si="271"/>
        <v>75580.738895567833</v>
      </c>
      <c r="AE690" s="2">
        <f t="shared" si="272"/>
        <v>4</v>
      </c>
      <c r="AF690" s="27">
        <v>1113488</v>
      </c>
      <c r="AG690" s="27">
        <v>1100462</v>
      </c>
      <c r="AH690" s="27">
        <v>1113488</v>
      </c>
      <c r="AI690" s="27">
        <v>1009280</v>
      </c>
      <c r="AJ690" s="2">
        <f t="shared" si="273"/>
        <v>1084179.5</v>
      </c>
      <c r="AK690" s="2">
        <f t="shared" si="274"/>
        <v>50309.148442405582</v>
      </c>
      <c r="AL690" s="2">
        <f t="shared" si="275"/>
        <v>4</v>
      </c>
      <c r="AM690" s="2">
        <f t="shared" si="276"/>
        <v>2.0622844568681152E+18</v>
      </c>
      <c r="AN690" s="2">
        <f t="shared" si="277"/>
        <v>3.4856255164662707E+17</v>
      </c>
      <c r="AO690" s="2">
        <f t="shared" si="278"/>
        <v>6</v>
      </c>
      <c r="AP690" s="2">
        <f t="shared" si="279"/>
        <v>6.1856821939171978</v>
      </c>
      <c r="AQ690" s="2">
        <f t="shared" si="280"/>
        <v>0.71755819649141217</v>
      </c>
      <c r="AR690" s="3" t="str">
        <f t="shared" si="281"/>
        <v>Nontoxic</v>
      </c>
      <c r="AS690" s="2">
        <f t="shared" si="282"/>
        <v>95.688761168092199</v>
      </c>
      <c r="AT690" s="26" t="s">
        <v>884</v>
      </c>
      <c r="AU690" s="4" t="s">
        <v>666</v>
      </c>
      <c r="AV690" s="2">
        <f t="shared" si="283"/>
        <v>3</v>
      </c>
      <c r="AW690" s="2">
        <f t="shared" si="284"/>
        <v>3</v>
      </c>
      <c r="AX690" s="2">
        <f t="shared" si="285"/>
        <v>5712448092</v>
      </c>
      <c r="AY690" s="2">
        <f t="shared" si="286"/>
        <v>2531010417</v>
      </c>
      <c r="AZ690" s="2">
        <f t="shared" si="287"/>
        <v>4121729254.5</v>
      </c>
      <c r="BA690" s="2">
        <f t="shared" si="288"/>
        <v>1.1666666666666667</v>
      </c>
      <c r="BB690" s="2">
        <f t="shared" si="289"/>
        <v>0.41471827143219891</v>
      </c>
      <c r="BC690" s="2">
        <v>6.6349999999999998</v>
      </c>
      <c r="BD690" s="2" t="str">
        <f t="shared" si="290"/>
        <v>Same Var</v>
      </c>
      <c r="BE690" s="2">
        <f t="shared" si="291"/>
        <v>0.1616365202860359</v>
      </c>
      <c r="BF690" s="2" t="str">
        <f t="shared" si="292"/>
        <v>NS</v>
      </c>
      <c r="BG690" s="2" t="str">
        <f t="shared" si="293"/>
        <v>NS</v>
      </c>
      <c r="BH690" s="2" t="str">
        <f t="shared" si="294"/>
        <v/>
      </c>
      <c r="BI690" s="2" t="str">
        <f t="shared" si="295"/>
        <v/>
      </c>
      <c r="BJ690" s="2" t="str">
        <f t="shared" si="296"/>
        <v/>
      </c>
    </row>
    <row r="691" spans="1:62" x14ac:dyDescent="0.2">
      <c r="A691" s="1" t="s">
        <v>926</v>
      </c>
      <c r="B691" s="27" t="s">
        <v>1194</v>
      </c>
      <c r="C691" s="28">
        <v>39217</v>
      </c>
      <c r="D691" s="7">
        <v>0.74305555555555558</v>
      </c>
      <c r="E691" s="1">
        <v>0.1</v>
      </c>
      <c r="F691" s="1" t="s">
        <v>57</v>
      </c>
      <c r="G691" s="1" t="s">
        <v>1178</v>
      </c>
      <c r="H691" s="27" t="s">
        <v>886</v>
      </c>
      <c r="I691" s="27" t="s">
        <v>887</v>
      </c>
      <c r="J691" s="27" t="s">
        <v>888</v>
      </c>
      <c r="K691" s="2">
        <v>0.75</v>
      </c>
      <c r="L691" s="2">
        <v>0.25</v>
      </c>
      <c r="M691" s="27">
        <v>1230722</v>
      </c>
      <c r="N691" s="27">
        <v>1048358</v>
      </c>
      <c r="O691" s="27">
        <v>1113488</v>
      </c>
      <c r="P691" s="27">
        <v>1139540</v>
      </c>
      <c r="Q691" s="29"/>
      <c r="R691" s="29"/>
      <c r="S691" s="29"/>
      <c r="T691" s="29"/>
      <c r="U691" s="29"/>
      <c r="V691" s="29"/>
      <c r="W691" s="29"/>
      <c r="X691" s="29"/>
      <c r="Y691" s="29"/>
      <c r="Z691" s="29"/>
      <c r="AA691" s="29"/>
      <c r="AB691" s="29"/>
      <c r="AC691" s="2">
        <f t="shared" si="270"/>
        <v>1133027</v>
      </c>
      <c r="AD691" s="2">
        <f t="shared" si="271"/>
        <v>75580.738895567833</v>
      </c>
      <c r="AE691" s="2">
        <f t="shared" si="272"/>
        <v>4</v>
      </c>
      <c r="AF691" s="27">
        <v>1595450</v>
      </c>
      <c r="AG691" s="27">
        <v>1634528</v>
      </c>
      <c r="AH691" s="27">
        <v>1960178</v>
      </c>
      <c r="AI691" s="27">
        <v>1582424</v>
      </c>
      <c r="AJ691" s="2">
        <f t="shared" si="273"/>
        <v>1693145</v>
      </c>
      <c r="AK691" s="2">
        <f t="shared" si="274"/>
        <v>179393.44901082647</v>
      </c>
      <c r="AL691" s="2">
        <f t="shared" si="275"/>
        <v>4</v>
      </c>
      <c r="AM691" s="2">
        <f t="shared" si="276"/>
        <v>7.8301533982171054E+19</v>
      </c>
      <c r="AN691" s="2">
        <f t="shared" si="277"/>
        <v>2.1791806818659135E+19</v>
      </c>
      <c r="AO691" s="2">
        <f t="shared" si="278"/>
        <v>4</v>
      </c>
      <c r="AP691" s="2">
        <f t="shared" si="279"/>
        <v>8.965572500750282</v>
      </c>
      <c r="AQ691" s="2">
        <f t="shared" si="280"/>
        <v>0.74069708411268287</v>
      </c>
      <c r="AR691" s="3" t="str">
        <f t="shared" si="281"/>
        <v>Nontoxic</v>
      </c>
      <c r="AS691" s="2">
        <f t="shared" si="282"/>
        <v>149.43553860587613</v>
      </c>
      <c r="AT691" s="26" t="s">
        <v>884</v>
      </c>
      <c r="AU691" s="4" t="s">
        <v>666</v>
      </c>
      <c r="AV691" s="2">
        <f t="shared" si="283"/>
        <v>3</v>
      </c>
      <c r="AW691" s="2">
        <f t="shared" si="284"/>
        <v>3</v>
      </c>
      <c r="AX691" s="2">
        <f t="shared" si="285"/>
        <v>5712448092</v>
      </c>
      <c r="AY691" s="2">
        <f t="shared" si="286"/>
        <v>32182009547.999996</v>
      </c>
      <c r="AZ691" s="2">
        <f t="shared" si="287"/>
        <v>18947228819.999996</v>
      </c>
      <c r="BA691" s="2">
        <f t="shared" si="288"/>
        <v>1.1666666666666667</v>
      </c>
      <c r="BB691" s="2">
        <f t="shared" si="289"/>
        <v>1.7209545754694284</v>
      </c>
      <c r="BC691" s="2">
        <v>6.6349999999999998</v>
      </c>
      <c r="BD691" s="2" t="str">
        <f t="shared" si="290"/>
        <v>Same Var</v>
      </c>
      <c r="BE691" s="2">
        <f t="shared" si="291"/>
        <v>5.9967298748099713E-4</v>
      </c>
      <c r="BF691" s="2" t="str">
        <f t="shared" si="292"/>
        <v>NS</v>
      </c>
      <c r="BG691" s="2" t="str">
        <f t="shared" si="293"/>
        <v>NS</v>
      </c>
      <c r="BH691" s="2" t="str">
        <f t="shared" si="294"/>
        <v/>
      </c>
      <c r="BI691" s="2" t="str">
        <f t="shared" si="295"/>
        <v/>
      </c>
      <c r="BJ691" s="2" t="str">
        <f t="shared" si="296"/>
        <v/>
      </c>
    </row>
    <row r="692" spans="1:62" x14ac:dyDescent="0.2">
      <c r="A692" s="1" t="s">
        <v>926</v>
      </c>
      <c r="B692" s="27" t="s">
        <v>1204</v>
      </c>
      <c r="C692" s="28">
        <v>39217</v>
      </c>
      <c r="D692" s="7">
        <v>0.63888888888888884</v>
      </c>
      <c r="E692" s="1">
        <v>0.1</v>
      </c>
      <c r="F692" s="1" t="s">
        <v>57</v>
      </c>
      <c r="G692" s="1" t="s">
        <v>1178</v>
      </c>
      <c r="H692" s="27" t="s">
        <v>886</v>
      </c>
      <c r="I692" s="27" t="s">
        <v>887</v>
      </c>
      <c r="J692" s="27" t="s">
        <v>888</v>
      </c>
      <c r="K692" s="2">
        <v>0.75</v>
      </c>
      <c r="L692" s="2">
        <v>0.25</v>
      </c>
      <c r="M692" s="27">
        <v>1230722</v>
      </c>
      <c r="N692" s="27">
        <v>1048358</v>
      </c>
      <c r="O692" s="27">
        <v>1113488</v>
      </c>
      <c r="P692" s="27">
        <v>1139540</v>
      </c>
      <c r="Q692" s="29"/>
      <c r="R692" s="29"/>
      <c r="S692" s="29"/>
      <c r="T692" s="29"/>
      <c r="U692" s="29"/>
      <c r="V692" s="29"/>
      <c r="W692" s="29"/>
      <c r="X692" s="29"/>
      <c r="Y692" s="29"/>
      <c r="Z692" s="29"/>
      <c r="AA692" s="29"/>
      <c r="AB692" s="29"/>
      <c r="AC692" s="2">
        <f t="shared" si="270"/>
        <v>1133027</v>
      </c>
      <c r="AD692" s="2">
        <f t="shared" si="271"/>
        <v>75580.738895567833</v>
      </c>
      <c r="AE692" s="2">
        <f t="shared" si="272"/>
        <v>4</v>
      </c>
      <c r="AF692" s="27">
        <v>1725710</v>
      </c>
      <c r="AG692" s="27">
        <v>1530320</v>
      </c>
      <c r="AH692" s="27">
        <v>1908074</v>
      </c>
      <c r="AI692" s="27">
        <v>1673606</v>
      </c>
      <c r="AJ692" s="2">
        <f t="shared" si="273"/>
        <v>1709427.5</v>
      </c>
      <c r="AK692" s="2">
        <f t="shared" si="274"/>
        <v>156085.6903402743</v>
      </c>
      <c r="AL692" s="2">
        <f t="shared" si="275"/>
        <v>4</v>
      </c>
      <c r="AM692" s="2">
        <f t="shared" si="276"/>
        <v>4.7527218009246949E+19</v>
      </c>
      <c r="AN692" s="2">
        <f t="shared" si="277"/>
        <v>1.2580587958906624E+19</v>
      </c>
      <c r="AO692" s="2">
        <f t="shared" si="278"/>
        <v>4</v>
      </c>
      <c r="AP692" s="2">
        <f t="shared" si="279"/>
        <v>10.353560646764041</v>
      </c>
      <c r="AQ692" s="2">
        <f t="shared" si="280"/>
        <v>0.74069708411268287</v>
      </c>
      <c r="AR692" s="3" t="str">
        <f t="shared" si="281"/>
        <v>Nontoxic</v>
      </c>
      <c r="AS692" s="2">
        <f t="shared" si="282"/>
        <v>150.87261821651205</v>
      </c>
      <c r="AT692" s="26" t="s">
        <v>884</v>
      </c>
      <c r="AU692" s="4" t="s">
        <v>666</v>
      </c>
      <c r="AV692" s="2">
        <f t="shared" si="283"/>
        <v>3</v>
      </c>
      <c r="AW692" s="2">
        <f t="shared" si="284"/>
        <v>3</v>
      </c>
      <c r="AX692" s="2">
        <f t="shared" si="285"/>
        <v>5712448092</v>
      </c>
      <c r="AY692" s="2">
        <f t="shared" si="286"/>
        <v>24362742729</v>
      </c>
      <c r="AZ692" s="2">
        <f t="shared" si="287"/>
        <v>15037595410.5</v>
      </c>
      <c r="BA692" s="2">
        <f t="shared" si="288"/>
        <v>1.1666666666666667</v>
      </c>
      <c r="BB692" s="2">
        <f t="shared" si="289"/>
        <v>1.2481821123210139</v>
      </c>
      <c r="BC692" s="2">
        <v>6.6349999999999998</v>
      </c>
      <c r="BD692" s="2" t="str">
        <f t="shared" si="290"/>
        <v>Same Var</v>
      </c>
      <c r="BE692" s="2">
        <f t="shared" si="291"/>
        <v>2.7989000589135411E-4</v>
      </c>
      <c r="BF692" s="2" t="str">
        <f t="shared" si="292"/>
        <v>NS</v>
      </c>
      <c r="BG692" s="2" t="str">
        <f t="shared" si="293"/>
        <v>NS</v>
      </c>
      <c r="BH692" s="2" t="str">
        <f t="shared" si="294"/>
        <v/>
      </c>
      <c r="BI692" s="2" t="str">
        <f t="shared" si="295"/>
        <v/>
      </c>
      <c r="BJ692" s="2" t="str">
        <f t="shared" si="296"/>
        <v/>
      </c>
    </row>
    <row r="693" spans="1:62" x14ac:dyDescent="0.2">
      <c r="A693" s="1" t="s">
        <v>926</v>
      </c>
      <c r="B693" s="27" t="s">
        <v>1081</v>
      </c>
      <c r="C693" s="28">
        <v>39124</v>
      </c>
      <c r="D693" s="7">
        <v>0.59722222222222221</v>
      </c>
      <c r="E693" s="1">
        <v>0.1</v>
      </c>
      <c r="F693" s="1" t="s">
        <v>57</v>
      </c>
      <c r="G693" s="1" t="s">
        <v>1086</v>
      </c>
      <c r="H693" s="27" t="s">
        <v>886</v>
      </c>
      <c r="I693" s="27" t="s">
        <v>887</v>
      </c>
      <c r="J693" s="27" t="s">
        <v>888</v>
      </c>
      <c r="K693" s="2">
        <v>0.75</v>
      </c>
      <c r="L693" s="2">
        <v>0.25</v>
      </c>
      <c r="M693" s="27">
        <v>1020000</v>
      </c>
      <c r="N693" s="27">
        <v>866000</v>
      </c>
      <c r="O693" s="27">
        <v>890000</v>
      </c>
      <c r="P693" s="27">
        <v>857000</v>
      </c>
      <c r="Q693" s="29"/>
      <c r="R693" s="29"/>
      <c r="S693" s="29"/>
      <c r="T693" s="29"/>
      <c r="U693" s="29"/>
      <c r="V693" s="29"/>
      <c r="W693" s="29"/>
      <c r="X693" s="29"/>
      <c r="Y693" s="29"/>
      <c r="Z693" s="29"/>
      <c r="AA693" s="29"/>
      <c r="AB693" s="29"/>
      <c r="AC693" s="2">
        <f t="shared" si="270"/>
        <v>908250</v>
      </c>
      <c r="AD693" s="2">
        <f t="shared" si="271"/>
        <v>75790.830579958681</v>
      </c>
      <c r="AE693" s="2">
        <f t="shared" si="272"/>
        <v>4</v>
      </c>
      <c r="AF693" s="27">
        <v>2660000</v>
      </c>
      <c r="AG693" s="27">
        <v>2363000</v>
      </c>
      <c r="AH693" s="27">
        <v>2549000</v>
      </c>
      <c r="AI693" s="27">
        <v>2392000</v>
      </c>
      <c r="AJ693" s="2">
        <f t="shared" si="273"/>
        <v>2491000</v>
      </c>
      <c r="AK693" s="2">
        <f t="shared" si="274"/>
        <v>139176.14738165445</v>
      </c>
      <c r="AL693" s="2">
        <f t="shared" si="275"/>
        <v>4</v>
      </c>
      <c r="AM693" s="2">
        <f t="shared" si="276"/>
        <v>3.1925722346939089E+19</v>
      </c>
      <c r="AN693" s="2">
        <f t="shared" si="277"/>
        <v>8.0341077028859453E+18</v>
      </c>
      <c r="AO693" s="2">
        <f t="shared" si="278"/>
        <v>4</v>
      </c>
      <c r="AP693" s="2">
        <f t="shared" si="279"/>
        <v>24.076779775241835</v>
      </c>
      <c r="AQ693" s="2">
        <f t="shared" si="280"/>
        <v>0.74069708411268287</v>
      </c>
      <c r="AR693" s="3" t="str">
        <f t="shared" si="281"/>
        <v>Nontoxic</v>
      </c>
      <c r="AS693" s="2">
        <f t="shared" si="282"/>
        <v>274.26369391687308</v>
      </c>
      <c r="AT693" s="26" t="s">
        <v>884</v>
      </c>
      <c r="AU693" s="4" t="s">
        <v>666</v>
      </c>
      <c r="AV693" s="2">
        <f t="shared" si="283"/>
        <v>3</v>
      </c>
      <c r="AW693" s="2">
        <f t="shared" si="284"/>
        <v>3</v>
      </c>
      <c r="AX693" s="2">
        <f t="shared" si="285"/>
        <v>5744250000</v>
      </c>
      <c r="AY693" s="2">
        <f t="shared" si="286"/>
        <v>19370000000</v>
      </c>
      <c r="AZ693" s="2">
        <f t="shared" si="287"/>
        <v>12557125000</v>
      </c>
      <c r="BA693" s="2">
        <f t="shared" si="288"/>
        <v>1.1666666666666667</v>
      </c>
      <c r="BB693" s="2">
        <f t="shared" si="289"/>
        <v>0.89653277631591821</v>
      </c>
      <c r="BC693" s="2">
        <v>6.6349999999999998</v>
      </c>
      <c r="BD693" s="2" t="str">
        <f t="shared" si="290"/>
        <v>Same Var</v>
      </c>
      <c r="BE693" s="2">
        <f t="shared" si="291"/>
        <v>5.1093001504666568E-7</v>
      </c>
      <c r="BF693" s="2" t="str">
        <f t="shared" si="292"/>
        <v>NS</v>
      </c>
      <c r="BG693" s="2" t="str">
        <f t="shared" si="293"/>
        <v>NS</v>
      </c>
      <c r="BH693" s="2" t="str">
        <f t="shared" si="294"/>
        <v/>
      </c>
      <c r="BI693" s="2" t="str">
        <f t="shared" si="295"/>
        <v/>
      </c>
      <c r="BJ693" s="2" t="str">
        <f t="shared" si="296"/>
        <v/>
      </c>
    </row>
    <row r="694" spans="1:62" x14ac:dyDescent="0.2">
      <c r="A694" s="1" t="s">
        <v>926</v>
      </c>
      <c r="B694" s="27" t="s">
        <v>1126</v>
      </c>
      <c r="C694" s="28">
        <v>39124</v>
      </c>
      <c r="D694" s="7">
        <v>0.65625</v>
      </c>
      <c r="E694" s="1">
        <v>0.1</v>
      </c>
      <c r="F694" s="1" t="s">
        <v>57</v>
      </c>
      <c r="G694" s="1" t="s">
        <v>1086</v>
      </c>
      <c r="H694" s="27" t="s">
        <v>886</v>
      </c>
      <c r="I694" s="27" t="s">
        <v>887</v>
      </c>
      <c r="J694" s="27" t="s">
        <v>888</v>
      </c>
      <c r="K694" s="2">
        <v>0.75</v>
      </c>
      <c r="L694" s="2">
        <v>0.25</v>
      </c>
      <c r="M694" s="27">
        <v>1020000</v>
      </c>
      <c r="N694" s="27">
        <v>866000</v>
      </c>
      <c r="O694" s="27">
        <v>890000</v>
      </c>
      <c r="P694" s="27">
        <v>857000</v>
      </c>
      <c r="Q694" s="29"/>
      <c r="R694" s="29"/>
      <c r="S694" s="29"/>
      <c r="T694" s="29"/>
      <c r="U694" s="29"/>
      <c r="V694" s="29"/>
      <c r="W694" s="29"/>
      <c r="X694" s="29"/>
      <c r="Y694" s="29"/>
      <c r="Z694" s="29"/>
      <c r="AA694" s="29"/>
      <c r="AB694" s="29"/>
      <c r="AC694" s="2">
        <f t="shared" si="270"/>
        <v>908250</v>
      </c>
      <c r="AD694" s="2">
        <f t="shared" si="271"/>
        <v>75790.830579958681</v>
      </c>
      <c r="AE694" s="2">
        <f t="shared" si="272"/>
        <v>4</v>
      </c>
      <c r="AF694" s="27">
        <v>2659000</v>
      </c>
      <c r="AG694" s="27">
        <v>2849000</v>
      </c>
      <c r="AH694" s="27">
        <v>2565000</v>
      </c>
      <c r="AI694" s="27">
        <v>2898000</v>
      </c>
      <c r="AJ694" s="2">
        <f t="shared" si="273"/>
        <v>2742750</v>
      </c>
      <c r="AK694" s="2">
        <f t="shared" si="274"/>
        <v>157057.04908302164</v>
      </c>
      <c r="AL694" s="2">
        <f t="shared" si="275"/>
        <v>4</v>
      </c>
      <c r="AM694" s="2">
        <f t="shared" si="276"/>
        <v>4.8643850040569733E+19</v>
      </c>
      <c r="AN694" s="2">
        <f t="shared" si="277"/>
        <v>1.2893688491225068E+19</v>
      </c>
      <c r="AO694" s="2">
        <f t="shared" si="278"/>
        <v>4</v>
      </c>
      <c r="AP694" s="2">
        <f t="shared" si="279"/>
        <v>24.685363147045763</v>
      </c>
      <c r="AQ694" s="2">
        <f t="shared" si="280"/>
        <v>0.74069708411268287</v>
      </c>
      <c r="AR694" s="3" t="str">
        <f t="shared" si="281"/>
        <v>Nontoxic</v>
      </c>
      <c r="AS694" s="2">
        <f t="shared" si="282"/>
        <v>301.98183319570603</v>
      </c>
      <c r="AT694" s="26" t="s">
        <v>884</v>
      </c>
      <c r="AU694" s="4" t="s">
        <v>666</v>
      </c>
      <c r="AV694" s="2">
        <f t="shared" si="283"/>
        <v>3</v>
      </c>
      <c r="AW694" s="2">
        <f t="shared" si="284"/>
        <v>3</v>
      </c>
      <c r="AX694" s="2">
        <f t="shared" si="285"/>
        <v>5744250000</v>
      </c>
      <c r="AY694" s="2">
        <f t="shared" si="286"/>
        <v>24666916666.666668</v>
      </c>
      <c r="AZ694" s="2">
        <f t="shared" si="287"/>
        <v>15205583333.333334</v>
      </c>
      <c r="BA694" s="2">
        <f t="shared" si="288"/>
        <v>1.1666666666666667</v>
      </c>
      <c r="BB694" s="2">
        <f t="shared" si="289"/>
        <v>1.2591336235820285</v>
      </c>
      <c r="BC694" s="2">
        <v>6.6349999999999998</v>
      </c>
      <c r="BD694" s="2" t="str">
        <f t="shared" si="290"/>
        <v>Same Var</v>
      </c>
      <c r="BE694" s="2">
        <f t="shared" si="291"/>
        <v>3.7560842162452909E-7</v>
      </c>
      <c r="BF694" s="2" t="str">
        <f t="shared" si="292"/>
        <v>NS</v>
      </c>
      <c r="BG694" s="2" t="str">
        <f t="shared" si="293"/>
        <v>NS</v>
      </c>
      <c r="BH694" s="2" t="str">
        <f t="shared" si="294"/>
        <v/>
      </c>
      <c r="BI694" s="2" t="str">
        <f t="shared" si="295"/>
        <v/>
      </c>
      <c r="BJ694" s="2" t="str">
        <f t="shared" si="296"/>
        <v/>
      </c>
    </row>
    <row r="695" spans="1:62" x14ac:dyDescent="0.2">
      <c r="A695" s="1" t="s">
        <v>926</v>
      </c>
      <c r="B695" s="27" t="s">
        <v>1314</v>
      </c>
      <c r="C695" s="28">
        <v>39124</v>
      </c>
      <c r="D695" s="7">
        <v>0.49305555555555558</v>
      </c>
      <c r="E695" s="1">
        <v>0.1</v>
      </c>
      <c r="F695" s="1" t="s">
        <v>57</v>
      </c>
      <c r="G695" s="1" t="s">
        <v>1086</v>
      </c>
      <c r="H695" s="27" t="s">
        <v>886</v>
      </c>
      <c r="I695" s="27" t="s">
        <v>887</v>
      </c>
      <c r="J695" s="27" t="s">
        <v>888</v>
      </c>
      <c r="K695" s="2">
        <v>0.75</v>
      </c>
      <c r="L695" s="2">
        <v>0.25</v>
      </c>
      <c r="M695" s="27">
        <v>1020000</v>
      </c>
      <c r="N695" s="27">
        <v>866000</v>
      </c>
      <c r="O695" s="27">
        <v>890000</v>
      </c>
      <c r="P695" s="27">
        <v>857000</v>
      </c>
      <c r="Q695" s="29"/>
      <c r="R695" s="29"/>
      <c r="S695" s="29"/>
      <c r="T695" s="29"/>
      <c r="U695" s="29"/>
      <c r="V695" s="29"/>
      <c r="W695" s="29"/>
      <c r="X695" s="29"/>
      <c r="Y695" s="29"/>
      <c r="Z695" s="29"/>
      <c r="AA695" s="29"/>
      <c r="AB695" s="29"/>
      <c r="AC695" s="2">
        <f t="shared" si="270"/>
        <v>908250</v>
      </c>
      <c r="AD695" s="2">
        <f t="shared" si="271"/>
        <v>75790.830579958681</v>
      </c>
      <c r="AE695" s="2">
        <f t="shared" si="272"/>
        <v>4</v>
      </c>
      <c r="AF695" s="27">
        <v>1681000</v>
      </c>
      <c r="AG695" s="27">
        <v>1749000</v>
      </c>
      <c r="AH695" s="27">
        <v>1663000</v>
      </c>
      <c r="AI695" s="27">
        <v>1587000</v>
      </c>
      <c r="AJ695" s="2">
        <f t="shared" si="273"/>
        <v>1670000</v>
      </c>
      <c r="AK695" s="2">
        <f t="shared" si="274"/>
        <v>66583.28118479393</v>
      </c>
      <c r="AL695" s="2">
        <f t="shared" si="275"/>
        <v>4</v>
      </c>
      <c r="AM695" s="2">
        <f t="shared" si="276"/>
        <v>3.6715100661231145E+18</v>
      </c>
      <c r="AN695" s="2">
        <f t="shared" si="277"/>
        <v>6.2697321214520486E+17</v>
      </c>
      <c r="AO695" s="2">
        <f t="shared" si="278"/>
        <v>6</v>
      </c>
      <c r="AP695" s="2">
        <f t="shared" si="279"/>
        <v>22.589299683328949</v>
      </c>
      <c r="AQ695" s="2">
        <f t="shared" si="280"/>
        <v>0.71755819649141217</v>
      </c>
      <c r="AR695" s="3" t="str">
        <f t="shared" si="281"/>
        <v>Nontoxic</v>
      </c>
      <c r="AS695" s="2">
        <f t="shared" si="282"/>
        <v>183.87007982383705</v>
      </c>
      <c r="AT695" s="26" t="s">
        <v>884</v>
      </c>
      <c r="AU695" s="4" t="s">
        <v>666</v>
      </c>
      <c r="AV695" s="2">
        <f t="shared" si="283"/>
        <v>3</v>
      </c>
      <c r="AW695" s="2">
        <f t="shared" si="284"/>
        <v>3</v>
      </c>
      <c r="AX695" s="2">
        <f t="shared" si="285"/>
        <v>5744250000</v>
      </c>
      <c r="AY695" s="2">
        <f t="shared" si="286"/>
        <v>4433333333.333333</v>
      </c>
      <c r="AZ695" s="2">
        <f t="shared" si="287"/>
        <v>5088791666.666667</v>
      </c>
      <c r="BA695" s="2">
        <f t="shared" si="288"/>
        <v>1.1666666666666667</v>
      </c>
      <c r="BB695" s="2">
        <f t="shared" si="289"/>
        <v>4.30192711557668E-2</v>
      </c>
      <c r="BC695" s="2">
        <v>6.6349999999999998</v>
      </c>
      <c r="BD695" s="2" t="str">
        <f t="shared" si="290"/>
        <v>Same Var</v>
      </c>
      <c r="BE695" s="2">
        <f t="shared" si="291"/>
        <v>2.6578951033656109E-6</v>
      </c>
      <c r="BF695" s="2" t="str">
        <f t="shared" si="292"/>
        <v>NS</v>
      </c>
      <c r="BG695" s="2" t="str">
        <f t="shared" si="293"/>
        <v>NS</v>
      </c>
      <c r="BH695" s="2" t="str">
        <f t="shared" si="294"/>
        <v/>
      </c>
      <c r="BI695" s="2" t="str">
        <f t="shared" si="295"/>
        <v/>
      </c>
      <c r="BJ695" s="2" t="str">
        <f t="shared" si="296"/>
        <v/>
      </c>
    </row>
    <row r="696" spans="1:62" x14ac:dyDescent="0.2">
      <c r="A696" s="1" t="s">
        <v>926</v>
      </c>
      <c r="B696" s="27" t="s">
        <v>988</v>
      </c>
      <c r="C696" s="28">
        <v>39245</v>
      </c>
      <c r="D696" s="7">
        <v>0.49305555555555558</v>
      </c>
      <c r="E696" s="1">
        <v>0.1</v>
      </c>
      <c r="F696" s="1" t="s">
        <v>57</v>
      </c>
      <c r="G696" s="1" t="s">
        <v>1000</v>
      </c>
      <c r="H696" s="27" t="s">
        <v>886</v>
      </c>
      <c r="I696" s="27" t="s">
        <v>887</v>
      </c>
      <c r="J696" s="27" t="s">
        <v>888</v>
      </c>
      <c r="K696" s="2">
        <v>0.75</v>
      </c>
      <c r="L696" s="2">
        <v>0.25</v>
      </c>
      <c r="M696" s="27">
        <v>397058</v>
      </c>
      <c r="N696" s="27">
        <v>279824</v>
      </c>
      <c r="O696" s="27">
        <v>318902</v>
      </c>
      <c r="P696" s="27">
        <v>449162</v>
      </c>
      <c r="Q696" s="29"/>
      <c r="R696" s="29"/>
      <c r="S696" s="29"/>
      <c r="T696" s="29"/>
      <c r="U696" s="29"/>
      <c r="V696" s="29"/>
      <c r="W696" s="29"/>
      <c r="X696" s="29"/>
      <c r="Y696" s="29"/>
      <c r="Z696" s="29"/>
      <c r="AA696" s="29"/>
      <c r="AB696" s="29"/>
      <c r="AC696" s="2">
        <f t="shared" si="270"/>
        <v>361236.5</v>
      </c>
      <c r="AD696" s="2">
        <f t="shared" si="271"/>
        <v>76232.71051851692</v>
      </c>
      <c r="AE696" s="2">
        <f t="shared" si="272"/>
        <v>4</v>
      </c>
      <c r="AF696" s="27">
        <v>2064386</v>
      </c>
      <c r="AG696" s="27">
        <v>2207672</v>
      </c>
      <c r="AH696" s="27">
        <v>2377010</v>
      </c>
      <c r="AI696" s="27">
        <v>2285828</v>
      </c>
      <c r="AJ696" s="2">
        <f t="shared" si="273"/>
        <v>2233724</v>
      </c>
      <c r="AK696" s="2">
        <f t="shared" si="274"/>
        <v>132413.20372228746</v>
      </c>
      <c r="AL696" s="2">
        <f t="shared" si="275"/>
        <v>4</v>
      </c>
      <c r="AM696" s="2">
        <f t="shared" si="276"/>
        <v>2.7045677998805094E+19</v>
      </c>
      <c r="AN696" s="2">
        <f t="shared" si="277"/>
        <v>6.6271035272364063E+18</v>
      </c>
      <c r="AO696" s="2">
        <f t="shared" si="278"/>
        <v>4</v>
      </c>
      <c r="AP696" s="2">
        <f t="shared" si="279"/>
        <v>27.217663112085624</v>
      </c>
      <c r="AQ696" s="2">
        <f t="shared" si="280"/>
        <v>0.74069708411268287</v>
      </c>
      <c r="AR696" s="3" t="str">
        <f t="shared" si="281"/>
        <v>Nontoxic</v>
      </c>
      <c r="AS696" s="2">
        <f t="shared" si="282"/>
        <v>618.35501119072967</v>
      </c>
      <c r="AT696" s="26" t="s">
        <v>884</v>
      </c>
      <c r="AU696" s="4" t="s">
        <v>666</v>
      </c>
      <c r="AV696" s="2">
        <f t="shared" si="283"/>
        <v>3</v>
      </c>
      <c r="AW696" s="2">
        <f t="shared" si="284"/>
        <v>3</v>
      </c>
      <c r="AX696" s="2">
        <f t="shared" si="285"/>
        <v>5811426153</v>
      </c>
      <c r="AY696" s="2">
        <f t="shared" si="286"/>
        <v>17533256520.000004</v>
      </c>
      <c r="AZ696" s="2">
        <f t="shared" si="287"/>
        <v>11672341336.500002</v>
      </c>
      <c r="BA696" s="2">
        <f t="shared" si="288"/>
        <v>1.1666666666666667</v>
      </c>
      <c r="BB696" s="2">
        <f t="shared" si="289"/>
        <v>0.7470479664643952</v>
      </c>
      <c r="BC696" s="2">
        <v>6.6349999999999998</v>
      </c>
      <c r="BD696" s="2" t="str">
        <f t="shared" si="290"/>
        <v>Same Var</v>
      </c>
      <c r="BE696" s="2">
        <f t="shared" si="291"/>
        <v>1.5163995936429001E-7</v>
      </c>
      <c r="BF696" s="2" t="str">
        <f t="shared" si="292"/>
        <v>NS</v>
      </c>
      <c r="BG696" s="2" t="str">
        <f t="shared" si="293"/>
        <v>NS</v>
      </c>
      <c r="BH696" s="2" t="str">
        <f t="shared" si="294"/>
        <v/>
      </c>
      <c r="BI696" s="2" t="str">
        <f t="shared" si="295"/>
        <v/>
      </c>
      <c r="BJ696" s="2" t="str">
        <f t="shared" si="296"/>
        <v/>
      </c>
    </row>
    <row r="697" spans="1:62" x14ac:dyDescent="0.2">
      <c r="A697" s="1" t="s">
        <v>926</v>
      </c>
      <c r="B697" s="27" t="s">
        <v>1004</v>
      </c>
      <c r="C697" s="28">
        <v>39245</v>
      </c>
      <c r="D697" s="7">
        <v>0.67708333333333337</v>
      </c>
      <c r="E697" s="1">
        <v>0.1</v>
      </c>
      <c r="F697" s="1" t="s">
        <v>57</v>
      </c>
      <c r="G697" s="1" t="s">
        <v>1000</v>
      </c>
      <c r="H697" s="27" t="s">
        <v>886</v>
      </c>
      <c r="I697" s="27" t="s">
        <v>887</v>
      </c>
      <c r="J697" s="27" t="s">
        <v>888</v>
      </c>
      <c r="K697" s="2">
        <v>0.75</v>
      </c>
      <c r="L697" s="2">
        <v>0.25</v>
      </c>
      <c r="M697" s="27">
        <v>397058</v>
      </c>
      <c r="N697" s="27">
        <v>279824</v>
      </c>
      <c r="O697" s="27">
        <v>318902</v>
      </c>
      <c r="P697" s="27">
        <v>449162</v>
      </c>
      <c r="Q697" s="29"/>
      <c r="R697" s="29"/>
      <c r="S697" s="29"/>
      <c r="T697" s="29"/>
      <c r="U697" s="29"/>
      <c r="V697" s="29"/>
      <c r="W697" s="29"/>
      <c r="X697" s="29"/>
      <c r="Y697" s="29"/>
      <c r="Z697" s="29"/>
      <c r="AA697" s="29"/>
      <c r="AB697" s="29"/>
      <c r="AC697" s="2">
        <f t="shared" si="270"/>
        <v>361236.5</v>
      </c>
      <c r="AD697" s="2">
        <f t="shared" si="271"/>
        <v>76232.71051851692</v>
      </c>
      <c r="AE697" s="2">
        <f t="shared" si="272"/>
        <v>4</v>
      </c>
      <c r="AF697" s="27">
        <v>1764788</v>
      </c>
      <c r="AG697" s="27">
        <v>2168594</v>
      </c>
      <c r="AH697" s="27">
        <v>1725710</v>
      </c>
      <c r="AI697" s="27">
        <v>1868996</v>
      </c>
      <c r="AJ697" s="2">
        <f t="shared" si="273"/>
        <v>1882022</v>
      </c>
      <c r="AK697" s="2">
        <f t="shared" si="274"/>
        <v>200391.64982603441</v>
      </c>
      <c r="AL697" s="2">
        <f t="shared" si="275"/>
        <v>4</v>
      </c>
      <c r="AM697" s="2">
        <f t="shared" si="276"/>
        <v>1.1786218379194778E+20</v>
      </c>
      <c r="AN697" s="2">
        <f t="shared" si="277"/>
        <v>3.3817823773511545E+19</v>
      </c>
      <c r="AO697" s="2">
        <f t="shared" si="278"/>
        <v>3</v>
      </c>
      <c r="AP697" s="2">
        <f t="shared" si="279"/>
        <v>15.462418653062405</v>
      </c>
      <c r="AQ697" s="2">
        <f t="shared" si="280"/>
        <v>0.76489232840434507</v>
      </c>
      <c r="AR697" s="3" t="str">
        <f t="shared" si="281"/>
        <v>Nontoxic</v>
      </c>
      <c r="AS697" s="2">
        <f t="shared" si="282"/>
        <v>520.99441778447078</v>
      </c>
      <c r="AT697" s="26" t="s">
        <v>884</v>
      </c>
      <c r="AU697" s="4" t="s">
        <v>666</v>
      </c>
      <c r="AV697" s="2">
        <f t="shared" si="283"/>
        <v>3</v>
      </c>
      <c r="AW697" s="2">
        <f t="shared" si="284"/>
        <v>3</v>
      </c>
      <c r="AX697" s="2">
        <f t="shared" si="285"/>
        <v>5811426153</v>
      </c>
      <c r="AY697" s="2">
        <f t="shared" si="286"/>
        <v>40156813320</v>
      </c>
      <c r="AZ697" s="2">
        <f t="shared" si="287"/>
        <v>22984119736.5</v>
      </c>
      <c r="BA697" s="2">
        <f t="shared" si="288"/>
        <v>1.1666666666666667</v>
      </c>
      <c r="BB697" s="2">
        <f t="shared" si="289"/>
        <v>2.1008286870079553</v>
      </c>
      <c r="BC697" s="2">
        <v>6.6349999999999998</v>
      </c>
      <c r="BD697" s="2" t="str">
        <f t="shared" si="290"/>
        <v>Same Var</v>
      </c>
      <c r="BE697" s="2">
        <f t="shared" si="291"/>
        <v>3.8331517835849831E-6</v>
      </c>
      <c r="BF697" s="2" t="str">
        <f t="shared" si="292"/>
        <v>NS</v>
      </c>
      <c r="BG697" s="2" t="str">
        <f t="shared" si="293"/>
        <v>NS</v>
      </c>
      <c r="BH697" s="2" t="str">
        <f t="shared" si="294"/>
        <v/>
      </c>
      <c r="BI697" s="2" t="str">
        <f t="shared" si="295"/>
        <v/>
      </c>
      <c r="BJ697" s="2" t="str">
        <f t="shared" si="296"/>
        <v/>
      </c>
    </row>
    <row r="698" spans="1:62" x14ac:dyDescent="0.2">
      <c r="A698" s="1" t="s">
        <v>926</v>
      </c>
      <c r="B698" s="27" t="s">
        <v>1282</v>
      </c>
      <c r="C698" s="28">
        <v>39245</v>
      </c>
      <c r="D698" s="7">
        <v>0.71527777777777779</v>
      </c>
      <c r="E698" s="1">
        <v>0.1</v>
      </c>
      <c r="F698" s="1" t="s">
        <v>57</v>
      </c>
      <c r="G698" s="1" t="s">
        <v>1000</v>
      </c>
      <c r="H698" s="27" t="s">
        <v>886</v>
      </c>
      <c r="I698" s="27" t="s">
        <v>887</v>
      </c>
      <c r="J698" s="27" t="s">
        <v>888</v>
      </c>
      <c r="K698" s="2">
        <v>0.75</v>
      </c>
      <c r="L698" s="2">
        <v>0.25</v>
      </c>
      <c r="M698" s="27">
        <v>397058</v>
      </c>
      <c r="N698" s="27">
        <v>279824</v>
      </c>
      <c r="O698" s="27">
        <v>318902</v>
      </c>
      <c r="P698" s="27">
        <v>449162</v>
      </c>
      <c r="Q698" s="29"/>
      <c r="R698" s="29"/>
      <c r="S698" s="29"/>
      <c r="T698" s="29"/>
      <c r="U698" s="29"/>
      <c r="V698" s="29"/>
      <c r="W698" s="29"/>
      <c r="X698" s="29"/>
      <c r="Y698" s="29"/>
      <c r="Z698" s="29"/>
      <c r="AA698" s="29"/>
      <c r="AB698" s="29"/>
      <c r="AC698" s="2">
        <f t="shared" si="270"/>
        <v>361236.5</v>
      </c>
      <c r="AD698" s="2">
        <f t="shared" si="271"/>
        <v>76232.71051851692</v>
      </c>
      <c r="AE698" s="2">
        <f t="shared" si="272"/>
        <v>4</v>
      </c>
      <c r="AF698" s="27">
        <v>2207672</v>
      </c>
      <c r="AG698" s="27">
        <v>2246750</v>
      </c>
      <c r="AH698" s="27">
        <v>2598452</v>
      </c>
      <c r="AI698" s="27">
        <v>2324906</v>
      </c>
      <c r="AJ698" s="2">
        <f t="shared" si="273"/>
        <v>2344445</v>
      </c>
      <c r="AK698" s="2">
        <f t="shared" si="274"/>
        <v>176212.46184081308</v>
      </c>
      <c r="AL698" s="2">
        <f t="shared" si="275"/>
        <v>4</v>
      </c>
      <c r="AM698" s="2">
        <f t="shared" si="276"/>
        <v>7.3615365766410641E+19</v>
      </c>
      <c r="AN698" s="2">
        <f t="shared" si="277"/>
        <v>2.0309167393120068E+19</v>
      </c>
      <c r="AO698" s="2">
        <f t="shared" si="278"/>
        <v>4</v>
      </c>
      <c r="AP698" s="2">
        <f t="shared" si="279"/>
        <v>22.38543884209577</v>
      </c>
      <c r="AQ698" s="2">
        <f t="shared" si="280"/>
        <v>0.74069708411268287</v>
      </c>
      <c r="AR698" s="3" t="str">
        <f t="shared" si="281"/>
        <v>Nontoxic</v>
      </c>
      <c r="AS698" s="2">
        <f t="shared" si="282"/>
        <v>649.00556837418139</v>
      </c>
      <c r="AT698" s="26" t="s">
        <v>884</v>
      </c>
      <c r="AU698" s="4" t="s">
        <v>666</v>
      </c>
      <c r="AV698" s="2">
        <f t="shared" si="283"/>
        <v>3</v>
      </c>
      <c r="AW698" s="2">
        <f t="shared" si="284"/>
        <v>3</v>
      </c>
      <c r="AX698" s="2">
        <f t="shared" si="285"/>
        <v>5811426153</v>
      </c>
      <c r="AY698" s="2">
        <f t="shared" si="286"/>
        <v>31050831708.000004</v>
      </c>
      <c r="AZ698" s="2">
        <f t="shared" si="287"/>
        <v>18431128930.500004</v>
      </c>
      <c r="BA698" s="2">
        <f t="shared" si="288"/>
        <v>1.1666666666666667</v>
      </c>
      <c r="BB698" s="2">
        <f t="shared" si="289"/>
        <v>1.6267640133123109</v>
      </c>
      <c r="BC698" s="2">
        <v>6.6349999999999998</v>
      </c>
      <c r="BD698" s="2" t="str">
        <f t="shared" si="290"/>
        <v>Same Var</v>
      </c>
      <c r="BE698" s="2">
        <f t="shared" si="291"/>
        <v>4.1851522554262414E-7</v>
      </c>
      <c r="BF698" s="2" t="str">
        <f t="shared" si="292"/>
        <v>NS</v>
      </c>
      <c r="BG698" s="2" t="str">
        <f t="shared" si="293"/>
        <v>NS</v>
      </c>
      <c r="BH698" s="2" t="str">
        <f t="shared" si="294"/>
        <v/>
      </c>
      <c r="BI698" s="2" t="str">
        <f t="shared" si="295"/>
        <v/>
      </c>
      <c r="BJ698" s="2" t="str">
        <f t="shared" si="296"/>
        <v/>
      </c>
    </row>
    <row r="699" spans="1:62" x14ac:dyDescent="0.2">
      <c r="A699" s="1" t="s">
        <v>926</v>
      </c>
      <c r="B699" s="27" t="s">
        <v>1290</v>
      </c>
      <c r="C699" s="28">
        <v>39245</v>
      </c>
      <c r="D699" s="7">
        <v>0.66666666666666663</v>
      </c>
      <c r="E699" s="1">
        <v>0.1</v>
      </c>
      <c r="F699" s="1" t="s">
        <v>57</v>
      </c>
      <c r="G699" s="1" t="s">
        <v>1000</v>
      </c>
      <c r="H699" s="27" t="s">
        <v>886</v>
      </c>
      <c r="I699" s="27" t="s">
        <v>887</v>
      </c>
      <c r="J699" s="27" t="s">
        <v>888</v>
      </c>
      <c r="K699" s="2">
        <v>0.75</v>
      </c>
      <c r="L699" s="2">
        <v>0.25</v>
      </c>
      <c r="M699" s="27">
        <v>397058</v>
      </c>
      <c r="N699" s="27">
        <v>279824</v>
      </c>
      <c r="O699" s="27">
        <v>318902</v>
      </c>
      <c r="P699" s="27">
        <v>449162</v>
      </c>
      <c r="Q699" s="29"/>
      <c r="R699" s="29"/>
      <c r="S699" s="29"/>
      <c r="T699" s="29"/>
      <c r="U699" s="29"/>
      <c r="V699" s="29"/>
      <c r="W699" s="29"/>
      <c r="X699" s="29"/>
      <c r="Y699" s="29"/>
      <c r="Z699" s="29"/>
      <c r="AA699" s="29"/>
      <c r="AB699" s="29"/>
      <c r="AC699" s="2">
        <f t="shared" si="270"/>
        <v>361236.5</v>
      </c>
      <c r="AD699" s="2">
        <f t="shared" si="271"/>
        <v>76232.71051851692</v>
      </c>
      <c r="AE699" s="2">
        <f t="shared" si="272"/>
        <v>4</v>
      </c>
      <c r="AF699" s="27">
        <v>566396</v>
      </c>
      <c r="AG699" s="27">
        <v>449162</v>
      </c>
      <c r="AH699" s="27">
        <v>318902</v>
      </c>
      <c r="AI699" s="27">
        <v>279824</v>
      </c>
      <c r="AJ699" s="2">
        <f t="shared" si="273"/>
        <v>403571</v>
      </c>
      <c r="AK699" s="2">
        <f t="shared" si="274"/>
        <v>130476.9193842344</v>
      </c>
      <c r="AL699" s="2">
        <f t="shared" si="275"/>
        <v>4</v>
      </c>
      <c r="AM699" s="2">
        <f t="shared" si="276"/>
        <v>2.5738255451007455E+19</v>
      </c>
      <c r="AN699" s="2">
        <f t="shared" si="277"/>
        <v>6.2606285992112404E+18</v>
      </c>
      <c r="AO699" s="2">
        <f t="shared" si="278"/>
        <v>4</v>
      </c>
      <c r="AP699" s="2">
        <f t="shared" si="279"/>
        <v>1.8622655331729892</v>
      </c>
      <c r="AQ699" s="2">
        <f t="shared" si="280"/>
        <v>0.74069708411268287</v>
      </c>
      <c r="AR699" s="3" t="str">
        <f t="shared" si="281"/>
        <v>Nontoxic</v>
      </c>
      <c r="AS699" s="2">
        <f t="shared" si="282"/>
        <v>111.7193306877904</v>
      </c>
      <c r="AT699" s="26" t="s">
        <v>884</v>
      </c>
      <c r="AU699" s="4" t="s">
        <v>666</v>
      </c>
      <c r="AV699" s="2">
        <f t="shared" si="283"/>
        <v>3</v>
      </c>
      <c r="AW699" s="2">
        <f t="shared" si="284"/>
        <v>3</v>
      </c>
      <c r="AX699" s="2">
        <f t="shared" si="285"/>
        <v>5811426153</v>
      </c>
      <c r="AY699" s="2">
        <f t="shared" si="286"/>
        <v>17024226492.000002</v>
      </c>
      <c r="AZ699" s="2">
        <f t="shared" si="287"/>
        <v>11417826322.500002</v>
      </c>
      <c r="BA699" s="2">
        <f t="shared" si="288"/>
        <v>1.1666666666666667</v>
      </c>
      <c r="BB699" s="2">
        <f t="shared" si="289"/>
        <v>0.70942697955933909</v>
      </c>
      <c r="BC699" s="2">
        <v>6.6349999999999998</v>
      </c>
      <c r="BD699" s="2" t="str">
        <f t="shared" si="290"/>
        <v>Same Var</v>
      </c>
      <c r="BE699" s="2">
        <f t="shared" si="291"/>
        <v>0.29778120186373885</v>
      </c>
      <c r="BF699" s="2" t="str">
        <f t="shared" si="292"/>
        <v>NS</v>
      </c>
      <c r="BG699" s="2" t="str">
        <f t="shared" si="293"/>
        <v>NS</v>
      </c>
      <c r="BH699" s="2" t="str">
        <f t="shared" si="294"/>
        <v/>
      </c>
      <c r="BI699" s="2" t="str">
        <f t="shared" si="295"/>
        <v/>
      </c>
      <c r="BJ699" s="2" t="str">
        <f t="shared" si="296"/>
        <v/>
      </c>
    </row>
    <row r="700" spans="1:62" x14ac:dyDescent="0.2">
      <c r="A700" s="1" t="s">
        <v>926</v>
      </c>
      <c r="B700" s="27" t="s">
        <v>1293</v>
      </c>
      <c r="C700" s="28">
        <v>39245</v>
      </c>
      <c r="D700" s="7">
        <v>0.53472222222222221</v>
      </c>
      <c r="E700" s="1">
        <v>0.1</v>
      </c>
      <c r="F700" s="1" t="s">
        <v>57</v>
      </c>
      <c r="G700" s="1" t="s">
        <v>1000</v>
      </c>
      <c r="H700" s="27" t="s">
        <v>886</v>
      </c>
      <c r="I700" s="27" t="s">
        <v>887</v>
      </c>
      <c r="J700" s="27" t="s">
        <v>888</v>
      </c>
      <c r="K700" s="2">
        <v>0.75</v>
      </c>
      <c r="L700" s="2">
        <v>0.25</v>
      </c>
      <c r="M700" s="27">
        <v>397058</v>
      </c>
      <c r="N700" s="27">
        <v>279824</v>
      </c>
      <c r="O700" s="27">
        <v>318902</v>
      </c>
      <c r="P700" s="27">
        <v>449162</v>
      </c>
      <c r="Q700" s="29"/>
      <c r="R700" s="29"/>
      <c r="S700" s="29"/>
      <c r="T700" s="29"/>
      <c r="U700" s="29"/>
      <c r="V700" s="29"/>
      <c r="W700" s="29"/>
      <c r="X700" s="29"/>
      <c r="Y700" s="29"/>
      <c r="Z700" s="29"/>
      <c r="AA700" s="29"/>
      <c r="AB700" s="29"/>
      <c r="AC700" s="2">
        <f t="shared" si="270"/>
        <v>361236.5</v>
      </c>
      <c r="AD700" s="2">
        <f t="shared" si="271"/>
        <v>76232.71051851692</v>
      </c>
      <c r="AE700" s="2">
        <f t="shared" si="272"/>
        <v>4</v>
      </c>
      <c r="AF700" s="27">
        <v>813890</v>
      </c>
      <c r="AG700" s="27">
        <v>865994</v>
      </c>
      <c r="AH700" s="27">
        <v>761786</v>
      </c>
      <c r="AI700" s="27">
        <v>657578</v>
      </c>
      <c r="AJ700" s="2">
        <f t="shared" si="273"/>
        <v>774812</v>
      </c>
      <c r="AK700" s="2">
        <f t="shared" si="274"/>
        <v>88984.520451593155</v>
      </c>
      <c r="AL700" s="2">
        <f t="shared" si="275"/>
        <v>4</v>
      </c>
      <c r="AM700" s="2">
        <f t="shared" si="276"/>
        <v>7.8220512121904814E+18</v>
      </c>
      <c r="AN700" s="2">
        <f t="shared" si="277"/>
        <v>1.5288434810598139E+18</v>
      </c>
      <c r="AO700" s="2">
        <f t="shared" si="278"/>
        <v>5</v>
      </c>
      <c r="AP700" s="2">
        <f t="shared" si="279"/>
        <v>9.5279823331312663</v>
      </c>
      <c r="AQ700" s="2">
        <f t="shared" si="280"/>
        <v>0.72668684380042159</v>
      </c>
      <c r="AR700" s="3" t="str">
        <f t="shared" si="281"/>
        <v>Nontoxic</v>
      </c>
      <c r="AS700" s="2">
        <f t="shared" si="282"/>
        <v>214.48884594995246</v>
      </c>
      <c r="AT700" s="26" t="s">
        <v>884</v>
      </c>
      <c r="AU700" s="4" t="s">
        <v>666</v>
      </c>
      <c r="AV700" s="2">
        <f t="shared" si="283"/>
        <v>3</v>
      </c>
      <c r="AW700" s="2">
        <f t="shared" si="284"/>
        <v>3</v>
      </c>
      <c r="AX700" s="2">
        <f t="shared" si="285"/>
        <v>5811426153</v>
      </c>
      <c r="AY700" s="2">
        <f t="shared" si="286"/>
        <v>7918244880</v>
      </c>
      <c r="AZ700" s="2">
        <f t="shared" si="287"/>
        <v>6864835516.5</v>
      </c>
      <c r="BA700" s="2">
        <f t="shared" si="288"/>
        <v>1.1666666666666667</v>
      </c>
      <c r="BB700" s="2">
        <f t="shared" si="289"/>
        <v>6.1273484324585424E-2</v>
      </c>
      <c r="BC700" s="2">
        <v>6.6349999999999998</v>
      </c>
      <c r="BD700" s="2" t="str">
        <f t="shared" si="290"/>
        <v>Same Var</v>
      </c>
      <c r="BE700" s="2">
        <f t="shared" si="291"/>
        <v>2.0227898684649671E-4</v>
      </c>
      <c r="BF700" s="2" t="str">
        <f t="shared" si="292"/>
        <v>NS</v>
      </c>
      <c r="BG700" s="2" t="str">
        <f t="shared" si="293"/>
        <v>NS</v>
      </c>
      <c r="BH700" s="2" t="str">
        <f t="shared" si="294"/>
        <v/>
      </c>
      <c r="BI700" s="2" t="str">
        <f t="shared" si="295"/>
        <v/>
      </c>
      <c r="BJ700" s="2" t="str">
        <f t="shared" si="296"/>
        <v/>
      </c>
    </row>
    <row r="701" spans="1:62" x14ac:dyDescent="0.2">
      <c r="A701" s="1" t="s">
        <v>926</v>
      </c>
      <c r="B701" s="27" t="s">
        <v>1004</v>
      </c>
      <c r="C701" s="28">
        <v>38432</v>
      </c>
      <c r="D701" s="7">
        <v>0.70138888888888884</v>
      </c>
      <c r="E701" s="1">
        <v>0.1</v>
      </c>
      <c r="F701" s="1" t="s">
        <v>57</v>
      </c>
      <c r="G701" s="1" t="s">
        <v>1007</v>
      </c>
      <c r="H701" s="27" t="s">
        <v>886</v>
      </c>
      <c r="I701" s="27" t="s">
        <v>887</v>
      </c>
      <c r="J701" s="27" t="s">
        <v>888</v>
      </c>
      <c r="K701" s="2">
        <v>0.75</v>
      </c>
      <c r="L701" s="2">
        <v>0.25</v>
      </c>
      <c r="M701" s="27">
        <v>1430000</v>
      </c>
      <c r="N701" s="27">
        <v>1613000</v>
      </c>
      <c r="O701" s="27">
        <v>1480000</v>
      </c>
      <c r="P701" s="27">
        <v>1496000</v>
      </c>
      <c r="Q701" s="29"/>
      <c r="R701" s="29"/>
      <c r="S701" s="29"/>
      <c r="T701" s="29"/>
      <c r="U701" s="29"/>
      <c r="V701" s="29"/>
      <c r="W701" s="29"/>
      <c r="X701" s="29"/>
      <c r="Y701" s="29"/>
      <c r="Z701" s="29"/>
      <c r="AA701" s="29"/>
      <c r="AB701" s="29"/>
      <c r="AC701" s="2">
        <f t="shared" si="270"/>
        <v>1504750</v>
      </c>
      <c r="AD701" s="2">
        <f t="shared" si="271"/>
        <v>77448.369898920399</v>
      </c>
      <c r="AE701" s="2">
        <f t="shared" si="272"/>
        <v>4</v>
      </c>
      <c r="AF701" s="27">
        <v>2206000</v>
      </c>
      <c r="AG701" s="27">
        <v>1907000</v>
      </c>
      <c r="AH701" s="27">
        <v>2191000</v>
      </c>
      <c r="AI701" s="27">
        <v>2113000</v>
      </c>
      <c r="AJ701" s="2">
        <f t="shared" si="273"/>
        <v>2104250</v>
      </c>
      <c r="AK701" s="2">
        <f t="shared" si="274"/>
        <v>137674.43480908137</v>
      </c>
      <c r="AL701" s="2">
        <f t="shared" si="275"/>
        <v>4</v>
      </c>
      <c r="AM701" s="2">
        <f t="shared" si="276"/>
        <v>3.1159465363784778E+19</v>
      </c>
      <c r="AN701" s="2">
        <f t="shared" si="277"/>
        <v>7.7218244687550833E+18</v>
      </c>
      <c r="AO701" s="2">
        <f t="shared" si="278"/>
        <v>4</v>
      </c>
      <c r="AP701" s="2">
        <f t="shared" si="279"/>
        <v>13.059099826211707</v>
      </c>
      <c r="AQ701" s="2">
        <f t="shared" si="280"/>
        <v>0.74069708411268287</v>
      </c>
      <c r="AR701" s="3" t="str">
        <f t="shared" si="281"/>
        <v>Nontoxic</v>
      </c>
      <c r="AS701" s="2">
        <f t="shared" si="282"/>
        <v>139.84050506728693</v>
      </c>
      <c r="AT701" s="26" t="s">
        <v>884</v>
      </c>
      <c r="AU701" s="4" t="s">
        <v>666</v>
      </c>
      <c r="AV701" s="2">
        <f t="shared" si="283"/>
        <v>3</v>
      </c>
      <c r="AW701" s="2">
        <f t="shared" si="284"/>
        <v>3</v>
      </c>
      <c r="AX701" s="2">
        <f t="shared" si="285"/>
        <v>5998249999.999999</v>
      </c>
      <c r="AY701" s="2">
        <f t="shared" si="286"/>
        <v>18954249999.999996</v>
      </c>
      <c r="AZ701" s="2">
        <f t="shared" si="287"/>
        <v>12476249999.999998</v>
      </c>
      <c r="BA701" s="2">
        <f t="shared" si="288"/>
        <v>1.1666666666666667</v>
      </c>
      <c r="BB701" s="2">
        <f t="shared" si="289"/>
        <v>0.80783417116261291</v>
      </c>
      <c r="BC701" s="2">
        <v>6.6349999999999998</v>
      </c>
      <c r="BD701" s="2" t="str">
        <f t="shared" si="290"/>
        <v>Same Var</v>
      </c>
      <c r="BE701" s="2">
        <f t="shared" si="291"/>
        <v>1.3602513795919939E-4</v>
      </c>
      <c r="BF701" s="2" t="str">
        <f t="shared" si="292"/>
        <v>NS</v>
      </c>
      <c r="BG701" s="2" t="str">
        <f t="shared" si="293"/>
        <v>NS</v>
      </c>
      <c r="BH701" s="2" t="str">
        <f t="shared" si="294"/>
        <v/>
      </c>
      <c r="BI701" s="2" t="str">
        <f t="shared" si="295"/>
        <v/>
      </c>
      <c r="BJ701" s="2" t="str">
        <f t="shared" si="296"/>
        <v/>
      </c>
    </row>
    <row r="702" spans="1:62" x14ac:dyDescent="0.2">
      <c r="A702" s="1" t="s">
        <v>926</v>
      </c>
      <c r="B702" s="27" t="s">
        <v>1031</v>
      </c>
      <c r="C702" s="28">
        <v>38432</v>
      </c>
      <c r="D702" s="7">
        <v>0.61805555555555558</v>
      </c>
      <c r="E702" s="1">
        <v>0.1</v>
      </c>
      <c r="F702" s="1" t="s">
        <v>57</v>
      </c>
      <c r="G702" s="1" t="s">
        <v>1007</v>
      </c>
      <c r="H702" s="27" t="s">
        <v>886</v>
      </c>
      <c r="I702" s="27" t="s">
        <v>887</v>
      </c>
      <c r="J702" s="27" t="s">
        <v>888</v>
      </c>
      <c r="K702" s="2">
        <v>0.75</v>
      </c>
      <c r="L702" s="2">
        <v>0.25</v>
      </c>
      <c r="M702" s="27">
        <v>1430000</v>
      </c>
      <c r="N702" s="27">
        <v>1613000</v>
      </c>
      <c r="O702" s="27">
        <v>1480000</v>
      </c>
      <c r="P702" s="27">
        <v>1496000</v>
      </c>
      <c r="Q702" s="29"/>
      <c r="R702" s="29"/>
      <c r="S702" s="29"/>
      <c r="T702" s="29"/>
      <c r="U702" s="29"/>
      <c r="V702" s="29"/>
      <c r="W702" s="29"/>
      <c r="X702" s="29"/>
      <c r="Y702" s="29"/>
      <c r="Z702" s="29"/>
      <c r="AA702" s="29"/>
      <c r="AB702" s="29"/>
      <c r="AC702" s="2">
        <f t="shared" si="270"/>
        <v>1504750</v>
      </c>
      <c r="AD702" s="2">
        <f t="shared" si="271"/>
        <v>77448.369898920399</v>
      </c>
      <c r="AE702" s="2">
        <f t="shared" si="272"/>
        <v>4</v>
      </c>
      <c r="AF702" s="27">
        <v>1143000</v>
      </c>
      <c r="AG702" s="27">
        <v>1232000</v>
      </c>
      <c r="AH702" s="27">
        <v>1373000</v>
      </c>
      <c r="AI702" s="27">
        <v>1360000</v>
      </c>
      <c r="AJ702" s="2">
        <f t="shared" si="273"/>
        <v>1277000</v>
      </c>
      <c r="AK702" s="2">
        <f t="shared" si="274"/>
        <v>109675.27828397184</v>
      </c>
      <c r="AL702" s="2">
        <f t="shared" si="275"/>
        <v>4</v>
      </c>
      <c r="AM702" s="2">
        <f t="shared" si="276"/>
        <v>1.4827663861126369E+19</v>
      </c>
      <c r="AN702" s="2">
        <f t="shared" si="277"/>
        <v>3.2515167336567066E+18</v>
      </c>
      <c r="AO702" s="2">
        <f t="shared" si="278"/>
        <v>5</v>
      </c>
      <c r="AP702" s="2">
        <f t="shared" si="279"/>
        <v>2.3920786136331937</v>
      </c>
      <c r="AQ702" s="2">
        <f t="shared" si="280"/>
        <v>0.72668684380042159</v>
      </c>
      <c r="AR702" s="3" t="str">
        <f t="shared" si="281"/>
        <v>Nontoxic</v>
      </c>
      <c r="AS702" s="2">
        <f t="shared" si="282"/>
        <v>84.864595447748798</v>
      </c>
      <c r="AT702" s="4" t="s">
        <v>663</v>
      </c>
      <c r="AV702" s="2">
        <f t="shared" si="283"/>
        <v>3</v>
      </c>
      <c r="AW702" s="2">
        <f t="shared" si="284"/>
        <v>3</v>
      </c>
      <c r="AX702" s="2">
        <f t="shared" si="285"/>
        <v>5998249999.999999</v>
      </c>
      <c r="AY702" s="2">
        <f t="shared" si="286"/>
        <v>12028666666.666666</v>
      </c>
      <c r="AZ702" s="2">
        <f t="shared" si="287"/>
        <v>9013458333.333334</v>
      </c>
      <c r="BA702" s="2">
        <f t="shared" si="288"/>
        <v>1.1666666666666667</v>
      </c>
      <c r="BB702" s="2">
        <f t="shared" si="289"/>
        <v>0.30516997286822189</v>
      </c>
      <c r="BC702" s="2">
        <v>6.6349999999999998</v>
      </c>
      <c r="BD702" s="2" t="str">
        <f t="shared" si="290"/>
        <v>Same Var</v>
      </c>
      <c r="BE702" s="2">
        <f t="shared" si="291"/>
        <v>7.3146906613658601E-3</v>
      </c>
      <c r="BF702" s="2" t="str">
        <f t="shared" si="292"/>
        <v>Sig</v>
      </c>
      <c r="BG702" s="2" t="str">
        <f t="shared" si="293"/>
        <v>Sig</v>
      </c>
      <c r="BH702" s="2" t="str">
        <f t="shared" si="294"/>
        <v>Same Var T-test</v>
      </c>
      <c r="BI702" s="2" t="str">
        <f t="shared" si="295"/>
        <v/>
      </c>
      <c r="BJ702" s="2" t="str">
        <f t="shared" si="296"/>
        <v>NOECToxicLess25</v>
      </c>
    </row>
    <row r="703" spans="1:62" x14ac:dyDescent="0.2">
      <c r="A703" s="1" t="s">
        <v>926</v>
      </c>
      <c r="B703" s="27" t="s">
        <v>1118</v>
      </c>
      <c r="C703" s="28">
        <v>38432</v>
      </c>
      <c r="D703" s="7">
        <v>0.56944444444444442</v>
      </c>
      <c r="E703" s="1">
        <v>0.1</v>
      </c>
      <c r="F703" s="1" t="s">
        <v>57</v>
      </c>
      <c r="G703" s="1" t="s">
        <v>1007</v>
      </c>
      <c r="H703" s="27" t="s">
        <v>886</v>
      </c>
      <c r="I703" s="27" t="s">
        <v>887</v>
      </c>
      <c r="J703" s="27" t="s">
        <v>888</v>
      </c>
      <c r="K703" s="2">
        <v>0.75</v>
      </c>
      <c r="L703" s="2">
        <v>0.25</v>
      </c>
      <c r="M703" s="27">
        <v>1430000</v>
      </c>
      <c r="N703" s="27">
        <v>1613000</v>
      </c>
      <c r="O703" s="27">
        <v>1480000</v>
      </c>
      <c r="P703" s="27">
        <v>1496000</v>
      </c>
      <c r="Q703" s="29"/>
      <c r="R703" s="29"/>
      <c r="S703" s="29"/>
      <c r="T703" s="29"/>
      <c r="U703" s="29"/>
      <c r="V703" s="29"/>
      <c r="W703" s="29"/>
      <c r="X703" s="29"/>
      <c r="Y703" s="29"/>
      <c r="Z703" s="29"/>
      <c r="AA703" s="29"/>
      <c r="AB703" s="29"/>
      <c r="AC703" s="2">
        <f t="shared" si="270"/>
        <v>1504750</v>
      </c>
      <c r="AD703" s="2">
        <f t="shared" si="271"/>
        <v>77448.369898920399</v>
      </c>
      <c r="AE703" s="2">
        <f t="shared" si="272"/>
        <v>4</v>
      </c>
      <c r="AF703" s="27">
        <v>1679000</v>
      </c>
      <c r="AG703" s="27">
        <v>1612000</v>
      </c>
      <c r="AH703" s="27">
        <v>1975000</v>
      </c>
      <c r="AI703" s="27">
        <v>1500000</v>
      </c>
      <c r="AJ703" s="2">
        <f t="shared" si="273"/>
        <v>1691500</v>
      </c>
      <c r="AK703" s="2">
        <f t="shared" si="274"/>
        <v>202912.95342256164</v>
      </c>
      <c r="AL703" s="2">
        <f t="shared" si="275"/>
        <v>4</v>
      </c>
      <c r="AM703" s="2">
        <f t="shared" si="276"/>
        <v>1.2403099984745452E+20</v>
      </c>
      <c r="AN703" s="2">
        <f t="shared" si="277"/>
        <v>3.555530850449005E+19</v>
      </c>
      <c r="AO703" s="2">
        <f t="shared" si="278"/>
        <v>3</v>
      </c>
      <c r="AP703" s="2">
        <f t="shared" si="279"/>
        <v>5.3343022383924072</v>
      </c>
      <c r="AQ703" s="2">
        <f t="shared" si="280"/>
        <v>0.76489232840434507</v>
      </c>
      <c r="AR703" s="3" t="str">
        <f t="shared" si="281"/>
        <v>Nontoxic</v>
      </c>
      <c r="AS703" s="2">
        <f t="shared" si="282"/>
        <v>112.41069945173616</v>
      </c>
      <c r="AT703" s="26" t="s">
        <v>884</v>
      </c>
      <c r="AU703" s="4" t="s">
        <v>666</v>
      </c>
      <c r="AV703" s="2">
        <f t="shared" si="283"/>
        <v>3</v>
      </c>
      <c r="AW703" s="2">
        <f t="shared" si="284"/>
        <v>3</v>
      </c>
      <c r="AX703" s="2">
        <f t="shared" si="285"/>
        <v>5998249999.999999</v>
      </c>
      <c r="AY703" s="2">
        <f t="shared" si="286"/>
        <v>41173666666.666672</v>
      </c>
      <c r="AZ703" s="2">
        <f t="shared" si="287"/>
        <v>23585958333.333332</v>
      </c>
      <c r="BA703" s="2">
        <f t="shared" si="288"/>
        <v>1.1666666666666667</v>
      </c>
      <c r="BB703" s="2">
        <f t="shared" si="289"/>
        <v>2.0880937149792005</v>
      </c>
      <c r="BC703" s="2">
        <v>6.6349999999999998</v>
      </c>
      <c r="BD703" s="2" t="str">
        <f t="shared" si="290"/>
        <v>Same Var</v>
      </c>
      <c r="BE703" s="2">
        <f t="shared" si="291"/>
        <v>6.8141884402097425E-2</v>
      </c>
      <c r="BF703" s="2" t="str">
        <f t="shared" si="292"/>
        <v>NS</v>
      </c>
      <c r="BG703" s="2" t="str">
        <f t="shared" si="293"/>
        <v>NS</v>
      </c>
      <c r="BH703" s="2" t="str">
        <f t="shared" si="294"/>
        <v/>
      </c>
      <c r="BI703" s="2" t="str">
        <f t="shared" si="295"/>
        <v/>
      </c>
      <c r="BJ703" s="2" t="str">
        <f t="shared" si="296"/>
        <v/>
      </c>
    </row>
    <row r="704" spans="1:62" x14ac:dyDescent="0.2">
      <c r="A704" s="1" t="s">
        <v>926</v>
      </c>
      <c r="B704" s="27" t="s">
        <v>1157</v>
      </c>
      <c r="C704" s="28">
        <v>38432</v>
      </c>
      <c r="D704" s="7">
        <v>0.45833333333333331</v>
      </c>
      <c r="E704" s="1">
        <v>0.1</v>
      </c>
      <c r="F704" s="1" t="s">
        <v>57</v>
      </c>
      <c r="G704" s="1" t="s">
        <v>1007</v>
      </c>
      <c r="H704" s="27" t="s">
        <v>886</v>
      </c>
      <c r="I704" s="27" t="s">
        <v>887</v>
      </c>
      <c r="J704" s="27" t="s">
        <v>888</v>
      </c>
      <c r="K704" s="2">
        <v>0.75</v>
      </c>
      <c r="L704" s="2">
        <v>0.25</v>
      </c>
      <c r="M704" s="27">
        <v>1430000</v>
      </c>
      <c r="N704" s="27">
        <v>1613000</v>
      </c>
      <c r="O704" s="27">
        <v>1480000</v>
      </c>
      <c r="P704" s="27">
        <v>1496000</v>
      </c>
      <c r="Q704" s="29"/>
      <c r="R704" s="29"/>
      <c r="S704" s="29"/>
      <c r="T704" s="29"/>
      <c r="U704" s="29"/>
      <c r="V704" s="29"/>
      <c r="W704" s="29"/>
      <c r="X704" s="29"/>
      <c r="Y704" s="29"/>
      <c r="Z704" s="29"/>
      <c r="AA704" s="29"/>
      <c r="AB704" s="29"/>
      <c r="AC704" s="2">
        <f t="shared" si="270"/>
        <v>1504750</v>
      </c>
      <c r="AD704" s="2">
        <f t="shared" si="271"/>
        <v>77448.369898920399</v>
      </c>
      <c r="AE704" s="2">
        <f t="shared" si="272"/>
        <v>4</v>
      </c>
      <c r="AF704" s="27">
        <v>2403000</v>
      </c>
      <c r="AG704" s="27">
        <v>2217000</v>
      </c>
      <c r="AH704" s="27">
        <v>2568000</v>
      </c>
      <c r="AI704" s="27">
        <v>2462000</v>
      </c>
      <c r="AJ704" s="2">
        <f t="shared" si="273"/>
        <v>2412500</v>
      </c>
      <c r="AK704" s="2">
        <f t="shared" si="274"/>
        <v>147129.19492745143</v>
      </c>
      <c r="AL704" s="2">
        <f t="shared" si="275"/>
        <v>4</v>
      </c>
      <c r="AM704" s="2">
        <f t="shared" si="276"/>
        <v>3.9128201431655883E+19</v>
      </c>
      <c r="AN704" s="2">
        <f t="shared" si="277"/>
        <v>9.9995123007863357E+18</v>
      </c>
      <c r="AO704" s="2">
        <f t="shared" si="278"/>
        <v>4</v>
      </c>
      <c r="AP704" s="2">
        <f t="shared" si="279"/>
        <v>16.233845638319174</v>
      </c>
      <c r="AQ704" s="2">
        <f t="shared" si="280"/>
        <v>0.74069708411268287</v>
      </c>
      <c r="AR704" s="3" t="str">
        <f t="shared" si="281"/>
        <v>Nontoxic</v>
      </c>
      <c r="AS704" s="2">
        <f t="shared" si="282"/>
        <v>160.32563548762252</v>
      </c>
      <c r="AT704" s="26" t="s">
        <v>884</v>
      </c>
      <c r="AU704" s="4" t="s">
        <v>666</v>
      </c>
      <c r="AV704" s="2">
        <f t="shared" si="283"/>
        <v>3</v>
      </c>
      <c r="AW704" s="2">
        <f t="shared" si="284"/>
        <v>3</v>
      </c>
      <c r="AX704" s="2">
        <f t="shared" si="285"/>
        <v>5998249999.999999</v>
      </c>
      <c r="AY704" s="2">
        <f t="shared" si="286"/>
        <v>21647000000</v>
      </c>
      <c r="AZ704" s="2">
        <f t="shared" si="287"/>
        <v>13822625000</v>
      </c>
      <c r="BA704" s="2">
        <f t="shared" si="288"/>
        <v>1.1666666666666667</v>
      </c>
      <c r="BB704" s="2">
        <f t="shared" si="289"/>
        <v>0.99328846653064107</v>
      </c>
      <c r="BC704" s="2">
        <v>6.6349999999999998</v>
      </c>
      <c r="BD704" s="2" t="str">
        <f t="shared" si="290"/>
        <v>Same Var</v>
      </c>
      <c r="BE704" s="2">
        <f t="shared" si="291"/>
        <v>1.7504478562179634E-5</v>
      </c>
      <c r="BF704" s="2" t="str">
        <f t="shared" si="292"/>
        <v>NS</v>
      </c>
      <c r="BG704" s="2" t="str">
        <f t="shared" si="293"/>
        <v>NS</v>
      </c>
      <c r="BH704" s="2" t="str">
        <f t="shared" si="294"/>
        <v/>
      </c>
      <c r="BI704" s="2" t="str">
        <f t="shared" si="295"/>
        <v/>
      </c>
      <c r="BJ704" s="2" t="str">
        <f t="shared" si="296"/>
        <v/>
      </c>
    </row>
    <row r="705" spans="1:62" x14ac:dyDescent="0.2">
      <c r="A705" s="1" t="s">
        <v>926</v>
      </c>
      <c r="B705" s="27" t="s">
        <v>1163</v>
      </c>
      <c r="C705" s="28">
        <v>38432</v>
      </c>
      <c r="D705" s="7">
        <v>0.51041666666666663</v>
      </c>
      <c r="E705" s="1">
        <v>0.1</v>
      </c>
      <c r="F705" s="1" t="s">
        <v>57</v>
      </c>
      <c r="G705" s="1" t="s">
        <v>1007</v>
      </c>
      <c r="H705" s="27" t="s">
        <v>886</v>
      </c>
      <c r="I705" s="27" t="s">
        <v>887</v>
      </c>
      <c r="J705" s="27" t="s">
        <v>888</v>
      </c>
      <c r="K705" s="2">
        <v>0.75</v>
      </c>
      <c r="L705" s="2">
        <v>0.25</v>
      </c>
      <c r="M705" s="27">
        <v>1430000</v>
      </c>
      <c r="N705" s="27">
        <v>1613000</v>
      </c>
      <c r="O705" s="27">
        <v>1480000</v>
      </c>
      <c r="P705" s="27">
        <v>1496000</v>
      </c>
      <c r="Q705" s="29"/>
      <c r="R705" s="29"/>
      <c r="S705" s="29"/>
      <c r="T705" s="29"/>
      <c r="U705" s="29"/>
      <c r="V705" s="29"/>
      <c r="W705" s="29"/>
      <c r="X705" s="29"/>
      <c r="Y705" s="29"/>
      <c r="Z705" s="29"/>
      <c r="AA705" s="29"/>
      <c r="AB705" s="29"/>
      <c r="AC705" s="2">
        <f t="shared" si="270"/>
        <v>1504750</v>
      </c>
      <c r="AD705" s="2">
        <f t="shared" si="271"/>
        <v>77448.369898920399</v>
      </c>
      <c r="AE705" s="2">
        <f t="shared" si="272"/>
        <v>4</v>
      </c>
      <c r="AF705" s="27">
        <v>1876000</v>
      </c>
      <c r="AG705" s="27">
        <v>2140000</v>
      </c>
      <c r="AH705" s="27">
        <v>2239000</v>
      </c>
      <c r="AI705" s="27">
        <v>2529000</v>
      </c>
      <c r="AJ705" s="2">
        <f t="shared" si="273"/>
        <v>2196000</v>
      </c>
      <c r="AK705" s="2">
        <f t="shared" si="274"/>
        <v>269736.90885750134</v>
      </c>
      <c r="AL705" s="2">
        <f t="shared" si="275"/>
        <v>4</v>
      </c>
      <c r="AM705" s="2">
        <f t="shared" si="276"/>
        <v>3.6225523769532763E+20</v>
      </c>
      <c r="AN705" s="2">
        <f t="shared" si="277"/>
        <v>1.105231363632863E+20</v>
      </c>
      <c r="AO705" s="2">
        <f t="shared" si="278"/>
        <v>3</v>
      </c>
      <c r="AP705" s="2">
        <f t="shared" si="279"/>
        <v>7.7372884434475697</v>
      </c>
      <c r="AQ705" s="2">
        <f t="shared" si="280"/>
        <v>0.76489232840434507</v>
      </c>
      <c r="AR705" s="3" t="str">
        <f t="shared" si="281"/>
        <v>Nontoxic</v>
      </c>
      <c r="AS705" s="2">
        <f t="shared" si="282"/>
        <v>145.93786343246387</v>
      </c>
      <c r="AT705" s="26" t="s">
        <v>884</v>
      </c>
      <c r="AU705" s="4" t="s">
        <v>666</v>
      </c>
      <c r="AV705" s="2">
        <f t="shared" si="283"/>
        <v>3</v>
      </c>
      <c r="AW705" s="2">
        <f t="shared" si="284"/>
        <v>3</v>
      </c>
      <c r="AX705" s="2">
        <f t="shared" si="285"/>
        <v>5998249999.999999</v>
      </c>
      <c r="AY705" s="2">
        <f t="shared" si="286"/>
        <v>72757999999.999985</v>
      </c>
      <c r="AZ705" s="2">
        <f t="shared" si="287"/>
        <v>39378124999.999992</v>
      </c>
      <c r="BA705" s="2">
        <f t="shared" si="288"/>
        <v>1.1666666666666667</v>
      </c>
      <c r="BB705" s="2">
        <f t="shared" si="289"/>
        <v>3.2600938949791498</v>
      </c>
      <c r="BC705" s="2">
        <v>6.6349999999999998</v>
      </c>
      <c r="BD705" s="2" t="str">
        <f t="shared" si="290"/>
        <v>Same Var</v>
      </c>
      <c r="BE705" s="2">
        <f t="shared" si="291"/>
        <v>1.3199817074746995E-3</v>
      </c>
      <c r="BF705" s="2" t="str">
        <f t="shared" si="292"/>
        <v>NS</v>
      </c>
      <c r="BG705" s="2" t="str">
        <f t="shared" si="293"/>
        <v>NS</v>
      </c>
      <c r="BH705" s="2" t="str">
        <f t="shared" si="294"/>
        <v/>
      </c>
      <c r="BI705" s="2" t="str">
        <f t="shared" si="295"/>
        <v/>
      </c>
      <c r="BJ705" s="2" t="str">
        <f t="shared" si="296"/>
        <v/>
      </c>
    </row>
    <row r="706" spans="1:62" x14ac:dyDescent="0.2">
      <c r="A706" s="1" t="s">
        <v>926</v>
      </c>
      <c r="B706" s="27" t="s">
        <v>1165</v>
      </c>
      <c r="C706" s="28">
        <v>38432</v>
      </c>
      <c r="D706" s="7">
        <v>0.70833333333333337</v>
      </c>
      <c r="E706" s="1">
        <v>0.1</v>
      </c>
      <c r="F706" s="1" t="s">
        <v>57</v>
      </c>
      <c r="G706" s="1" t="s">
        <v>1007</v>
      </c>
      <c r="H706" s="27" t="s">
        <v>886</v>
      </c>
      <c r="I706" s="27" t="s">
        <v>887</v>
      </c>
      <c r="J706" s="27" t="s">
        <v>888</v>
      </c>
      <c r="K706" s="2">
        <v>0.75</v>
      </c>
      <c r="L706" s="2">
        <v>0.25</v>
      </c>
      <c r="M706" s="27">
        <v>1430000</v>
      </c>
      <c r="N706" s="27">
        <v>1613000</v>
      </c>
      <c r="O706" s="27">
        <v>1480000</v>
      </c>
      <c r="P706" s="27">
        <v>1496000</v>
      </c>
      <c r="Q706" s="29"/>
      <c r="R706" s="29"/>
      <c r="S706" s="29"/>
      <c r="T706" s="29"/>
      <c r="U706" s="29"/>
      <c r="V706" s="29"/>
      <c r="W706" s="29"/>
      <c r="X706" s="29"/>
      <c r="Y706" s="29"/>
      <c r="Z706" s="29"/>
      <c r="AA706" s="29"/>
      <c r="AB706" s="29"/>
      <c r="AC706" s="2">
        <f t="shared" si="270"/>
        <v>1504750</v>
      </c>
      <c r="AD706" s="2">
        <f t="shared" si="271"/>
        <v>77448.369898920399</v>
      </c>
      <c r="AE706" s="2">
        <f t="shared" si="272"/>
        <v>4</v>
      </c>
      <c r="AF706" s="27">
        <v>1768000</v>
      </c>
      <c r="AG706" s="27">
        <v>1566000</v>
      </c>
      <c r="AH706" s="27">
        <v>1719000</v>
      </c>
      <c r="AI706" s="27">
        <v>1663000</v>
      </c>
      <c r="AJ706" s="2">
        <f t="shared" si="273"/>
        <v>1679000</v>
      </c>
      <c r="AK706" s="2">
        <f t="shared" si="274"/>
        <v>86691.022218758808</v>
      </c>
      <c r="AL706" s="2">
        <f t="shared" si="275"/>
        <v>4</v>
      </c>
      <c r="AM706" s="2">
        <f t="shared" si="276"/>
        <v>7.4111200460222013E+18</v>
      </c>
      <c r="AN706" s="2">
        <f t="shared" si="277"/>
        <v>1.4138378447678177E+18</v>
      </c>
      <c r="AO706" s="2">
        <f t="shared" si="278"/>
        <v>5</v>
      </c>
      <c r="AP706" s="2">
        <f t="shared" si="279"/>
        <v>10.549625712197445</v>
      </c>
      <c r="AQ706" s="2">
        <f t="shared" si="280"/>
        <v>0.72668684380042159</v>
      </c>
      <c r="AR706" s="3" t="str">
        <f t="shared" si="281"/>
        <v>Nontoxic</v>
      </c>
      <c r="AS706" s="2">
        <f t="shared" si="282"/>
        <v>111.5799966771889</v>
      </c>
      <c r="AT706" s="26" t="s">
        <v>884</v>
      </c>
      <c r="AU706" s="4" t="s">
        <v>666</v>
      </c>
      <c r="AV706" s="2">
        <f t="shared" si="283"/>
        <v>3</v>
      </c>
      <c r="AW706" s="2">
        <f t="shared" si="284"/>
        <v>3</v>
      </c>
      <c r="AX706" s="2">
        <f t="shared" si="285"/>
        <v>5998249999.999999</v>
      </c>
      <c r="AY706" s="2">
        <f t="shared" si="286"/>
        <v>7515333333.333333</v>
      </c>
      <c r="AZ706" s="2">
        <f t="shared" si="287"/>
        <v>6756791666.666667</v>
      </c>
      <c r="BA706" s="2">
        <f t="shared" si="288"/>
        <v>1.1666666666666667</v>
      </c>
      <c r="BB706" s="2">
        <f t="shared" si="289"/>
        <v>3.2613957694414754E-2</v>
      </c>
      <c r="BC706" s="2">
        <v>6.6349999999999998</v>
      </c>
      <c r="BD706" s="2" t="str">
        <f t="shared" si="290"/>
        <v>Same Var</v>
      </c>
      <c r="BE706" s="2">
        <f t="shared" si="291"/>
        <v>1.2036638742355034E-2</v>
      </c>
      <c r="BF706" s="2" t="str">
        <f t="shared" si="292"/>
        <v>NS</v>
      </c>
      <c r="BG706" s="2" t="str">
        <f t="shared" si="293"/>
        <v>NS</v>
      </c>
      <c r="BH706" s="2" t="str">
        <f t="shared" si="294"/>
        <v/>
      </c>
      <c r="BI706" s="2" t="str">
        <f t="shared" si="295"/>
        <v/>
      </c>
      <c r="BJ706" s="2" t="str">
        <f t="shared" si="296"/>
        <v/>
      </c>
    </row>
    <row r="707" spans="1:62" x14ac:dyDescent="0.2">
      <c r="A707" s="1" t="s">
        <v>926</v>
      </c>
      <c r="B707" s="27" t="s">
        <v>1294</v>
      </c>
      <c r="C707" s="28">
        <v>38432</v>
      </c>
      <c r="D707" s="7">
        <v>0.55555555555555558</v>
      </c>
      <c r="E707" s="1">
        <v>0.1</v>
      </c>
      <c r="F707" s="1" t="s">
        <v>57</v>
      </c>
      <c r="G707" s="1" t="s">
        <v>1007</v>
      </c>
      <c r="H707" s="27" t="s">
        <v>886</v>
      </c>
      <c r="I707" s="27" t="s">
        <v>887</v>
      </c>
      <c r="J707" s="27" t="s">
        <v>888</v>
      </c>
      <c r="K707" s="2">
        <v>0.75</v>
      </c>
      <c r="L707" s="2">
        <v>0.25</v>
      </c>
      <c r="M707" s="27">
        <v>1430000</v>
      </c>
      <c r="N707" s="27">
        <v>1613000</v>
      </c>
      <c r="O707" s="27">
        <v>1480000</v>
      </c>
      <c r="P707" s="27">
        <v>1496000</v>
      </c>
      <c r="Q707" s="29"/>
      <c r="R707" s="29"/>
      <c r="S707" s="29"/>
      <c r="T707" s="29"/>
      <c r="U707" s="29"/>
      <c r="V707" s="29"/>
      <c r="W707" s="29"/>
      <c r="X707" s="29"/>
      <c r="Y707" s="29"/>
      <c r="Z707" s="29"/>
      <c r="AA707" s="29"/>
      <c r="AB707" s="29"/>
      <c r="AC707" s="2">
        <f t="shared" ref="AC707:AC770" si="297">AVERAGE(M707:AB707)</f>
        <v>1504750</v>
      </c>
      <c r="AD707" s="2">
        <f t="shared" ref="AD707:AD770" si="298">STDEV(M707:AB707)</f>
        <v>77448.369898920399</v>
      </c>
      <c r="AE707" s="2">
        <f t="shared" ref="AE707:AE770" si="299">COUNT(M707:AB707)</f>
        <v>4</v>
      </c>
      <c r="AF707" s="27">
        <v>2155000</v>
      </c>
      <c r="AG707" s="27">
        <v>2244000</v>
      </c>
      <c r="AH707" s="27">
        <v>2194000</v>
      </c>
      <c r="AI707" s="27">
        <v>2110000</v>
      </c>
      <c r="AJ707" s="2">
        <f t="shared" ref="AJ707:AJ770" si="300">AVERAGE(AF707:AI707)</f>
        <v>2175750</v>
      </c>
      <c r="AK707" s="2">
        <f t="shared" ref="AK707:AK770" si="301">STDEV(AF707:AI707)</f>
        <v>56993.420672916276</v>
      </c>
      <c r="AL707" s="2">
        <f t="shared" ref="AL707:AL770" si="302">COUNT(AF707:AI707)</f>
        <v>4</v>
      </c>
      <c r="AM707" s="2">
        <f t="shared" ref="AM707:AM770" si="303">((AK707^2/AL707)+(((K707^2)*(AD707^2))/AE707))^2</f>
        <v>2.7409001255035402E+18</v>
      </c>
      <c r="AN707" s="2">
        <f t="shared" ref="AN707:AN770" si="304">(((AK707^2)/AL707)^2)/(AL707-1)+((((K707^2)*(AD707^2))/AE707)^2)/(AE707-1)</f>
        <v>4.5698144792175296E+17</v>
      </c>
      <c r="AO707" s="2">
        <f t="shared" ref="AO707:AO770" si="305">ROUND(AM707/AN707,0)</f>
        <v>6</v>
      </c>
      <c r="AP707" s="2">
        <f t="shared" ref="AP707:AP770" si="306">(AJ707-(K707*AC707))/((((AK707^2)/AL707)+(((K707^2)*(AD707^2))/AE707))^0.5)</f>
        <v>25.736598462935998</v>
      </c>
      <c r="AQ707" s="2">
        <f t="shared" ref="AQ707:AQ770" si="307">TINV((2*L707),AO707)</f>
        <v>0.71755819649141217</v>
      </c>
      <c r="AR707" s="3" t="str">
        <f t="shared" ref="AR707:AR770" si="308">IF(AND(AD707=0,AK707=0),IF(AJ707&lt;(K707*AC707),"Toxic","Nontoxic"),IF(AP707&gt;AQ707,"Nontoxic","Toxic"))</f>
        <v>Nontoxic</v>
      </c>
      <c r="AS707" s="2">
        <f t="shared" ref="AS707:AS770" si="309">(AJ707/AC707)*100</f>
        <v>144.59212493769729</v>
      </c>
      <c r="AT707" s="26" t="s">
        <v>884</v>
      </c>
      <c r="AU707" s="4" t="s">
        <v>666</v>
      </c>
      <c r="AV707" s="2">
        <f t="shared" ref="AV707:AV770" si="310">COUNT(M707:AB707)-1</f>
        <v>3</v>
      </c>
      <c r="AW707" s="2">
        <f t="shared" ref="AW707:AW770" si="311">COUNT(AF707:AI707)-1</f>
        <v>3</v>
      </c>
      <c r="AX707" s="2">
        <f t="shared" ref="AX707:AX770" si="312">(STDEV(M707:AB707))^2</f>
        <v>5998249999.999999</v>
      </c>
      <c r="AY707" s="2">
        <f t="shared" ref="AY707:AY770" si="313">(STDEV(AF707:AI707))^2</f>
        <v>3248250000.0000005</v>
      </c>
      <c r="AZ707" s="2">
        <f t="shared" ref="AZ707:AZ770" si="314">((AV707*AX707)+(AW707*AY707))/(AV707+AW707)</f>
        <v>4623250000</v>
      </c>
      <c r="BA707" s="2">
        <f t="shared" ref="BA707:BA770" si="315">1+(((1/AV707+1/AW707)-(1/(AV707+AW707)))/3)</f>
        <v>1.1666666666666667</v>
      </c>
      <c r="BB707" s="2">
        <f t="shared" ref="BB707:BB770" si="316">(((AV707+AW707)*LN(AZ707))-((AV707*LN(AX707))+(AW707*LN(AY707))))/BA707</f>
        <v>0.23814435128554121</v>
      </c>
      <c r="BC707" s="2">
        <v>6.6349999999999998</v>
      </c>
      <c r="BD707" s="2" t="str">
        <f t="shared" ref="BD707:BD770" si="317">IF(BB707&gt;BC707,"Sig Diff Var","Same Var")</f>
        <v>Same Var</v>
      </c>
      <c r="BE707" s="2">
        <f t="shared" ref="BE707:BE770" si="318">TTEST(AF707:AI707,M707:AB707,1,IF(BD707="Same Var",2,IF(BD707="Sig Diff Var",3,"Wakka Wakka")))</f>
        <v>4.2178303835293908E-6</v>
      </c>
      <c r="BF707" s="2" t="str">
        <f t="shared" ref="BF707:BF770" si="319">IF(AND(BE707&lt;0.05,AS707&lt;100),"Sig","NS")</f>
        <v>NS</v>
      </c>
      <c r="BG707" s="2" t="str">
        <f t="shared" ref="BG707:BG770" si="320">IF(AT707="Normal",BF707,IF(AT707="Non-normal",AU707,IF(AT707="-","NS","Bleh")))</f>
        <v>NS</v>
      </c>
      <c r="BH707" s="2" t="str">
        <f t="shared" ref="BH707:BH770" si="321">IF(AT707="Non-normal","Wilcoxon",IF(AND(AT707="Normal",BD707="Same Var"),"Same Var T-test",IF(AND(AT707="Normal",BD707="Sig Diff Var"),"Diff Var T-test","")))</f>
        <v/>
      </c>
      <c r="BI707" s="2" t="str">
        <f t="shared" ref="BI707:BI770" si="322">IF(AND(AR707="Toxic",AS707&gt;75),"TSTToxicLess25","")</f>
        <v/>
      </c>
      <c r="BJ707" s="2" t="str">
        <f t="shared" ref="BJ707:BJ770" si="323">IF(AND(BG707="Sig",AS707&gt;75),"NOECToxicLess25","")</f>
        <v/>
      </c>
    </row>
    <row r="708" spans="1:62" x14ac:dyDescent="0.2">
      <c r="A708" s="1" t="s">
        <v>926</v>
      </c>
      <c r="B708" s="27" t="s">
        <v>1296</v>
      </c>
      <c r="C708" s="28">
        <v>38432</v>
      </c>
      <c r="D708" s="7">
        <v>0.49305555555555558</v>
      </c>
      <c r="E708" s="1">
        <v>0.1</v>
      </c>
      <c r="F708" s="1" t="s">
        <v>57</v>
      </c>
      <c r="G708" s="1" t="s">
        <v>1007</v>
      </c>
      <c r="H708" s="27" t="s">
        <v>886</v>
      </c>
      <c r="I708" s="27" t="s">
        <v>887</v>
      </c>
      <c r="J708" s="27" t="s">
        <v>888</v>
      </c>
      <c r="K708" s="2">
        <v>0.75</v>
      </c>
      <c r="L708" s="2">
        <v>0.25</v>
      </c>
      <c r="M708" s="27">
        <v>1430000</v>
      </c>
      <c r="N708" s="27">
        <v>1613000</v>
      </c>
      <c r="O708" s="27">
        <v>1480000</v>
      </c>
      <c r="P708" s="27">
        <v>1496000</v>
      </c>
      <c r="Q708" s="29"/>
      <c r="R708" s="29"/>
      <c r="S708" s="29"/>
      <c r="T708" s="29"/>
      <c r="U708" s="29"/>
      <c r="V708" s="29"/>
      <c r="W708" s="29"/>
      <c r="X708" s="29"/>
      <c r="Y708" s="29"/>
      <c r="Z708" s="29"/>
      <c r="AA708" s="29"/>
      <c r="AB708" s="29"/>
      <c r="AC708" s="2">
        <f t="shared" si="297"/>
        <v>1504750</v>
      </c>
      <c r="AD708" s="2">
        <f t="shared" si="298"/>
        <v>77448.369898920399</v>
      </c>
      <c r="AE708" s="2">
        <f t="shared" si="299"/>
        <v>4</v>
      </c>
      <c r="AF708" s="27">
        <v>2549000</v>
      </c>
      <c r="AG708" s="27">
        <v>1799000</v>
      </c>
      <c r="AH708" s="27">
        <v>1867000</v>
      </c>
      <c r="AI708" s="27">
        <v>2076000</v>
      </c>
      <c r="AJ708" s="2">
        <f t="shared" si="300"/>
        <v>2072750</v>
      </c>
      <c r="AK708" s="2">
        <f t="shared" si="301"/>
        <v>338672.28505838307</v>
      </c>
      <c r="AL708" s="2">
        <f t="shared" si="302"/>
        <v>4</v>
      </c>
      <c r="AM708" s="2">
        <f t="shared" si="303"/>
        <v>8.7132608374703168E+20</v>
      </c>
      <c r="AN708" s="2">
        <f t="shared" si="304"/>
        <v>2.743171972071811E+20</v>
      </c>
      <c r="AO708" s="2">
        <f t="shared" si="305"/>
        <v>3</v>
      </c>
      <c r="AP708" s="2">
        <f t="shared" si="306"/>
        <v>5.4955740960093094</v>
      </c>
      <c r="AQ708" s="2">
        <f t="shared" si="307"/>
        <v>0.76489232840434507</v>
      </c>
      <c r="AR708" s="3" t="str">
        <f t="shared" si="308"/>
        <v>Nontoxic</v>
      </c>
      <c r="AS708" s="2">
        <f t="shared" si="309"/>
        <v>137.74713407542779</v>
      </c>
      <c r="AT708" s="26" t="s">
        <v>884</v>
      </c>
      <c r="AU708" s="4" t="s">
        <v>666</v>
      </c>
      <c r="AV708" s="2">
        <f t="shared" si="310"/>
        <v>3</v>
      </c>
      <c r="AW708" s="2">
        <f t="shared" si="311"/>
        <v>3</v>
      </c>
      <c r="AX708" s="2">
        <f t="shared" si="312"/>
        <v>5998249999.999999</v>
      </c>
      <c r="AY708" s="2">
        <f t="shared" si="313"/>
        <v>114698916666.66669</v>
      </c>
      <c r="AZ708" s="2">
        <f t="shared" si="314"/>
        <v>60348583333.333344</v>
      </c>
      <c r="BA708" s="2">
        <f t="shared" si="315"/>
        <v>1.1666666666666667</v>
      </c>
      <c r="BB708" s="2">
        <f t="shared" si="316"/>
        <v>4.2852769894257428</v>
      </c>
      <c r="BC708" s="2">
        <v>6.6349999999999998</v>
      </c>
      <c r="BD708" s="2" t="str">
        <f t="shared" si="317"/>
        <v>Same Var</v>
      </c>
      <c r="BE708" s="2">
        <f t="shared" si="318"/>
        <v>8.5185562629604954E-3</v>
      </c>
      <c r="BF708" s="2" t="str">
        <f t="shared" si="319"/>
        <v>NS</v>
      </c>
      <c r="BG708" s="2" t="str">
        <f t="shared" si="320"/>
        <v>NS</v>
      </c>
      <c r="BH708" s="2" t="str">
        <f t="shared" si="321"/>
        <v/>
      </c>
      <c r="BI708" s="2" t="str">
        <f t="shared" si="322"/>
        <v/>
      </c>
      <c r="BJ708" s="2" t="str">
        <f t="shared" si="323"/>
        <v/>
      </c>
    </row>
    <row r="709" spans="1:62" x14ac:dyDescent="0.2">
      <c r="A709" s="1" t="s">
        <v>926</v>
      </c>
      <c r="B709" s="27" t="s">
        <v>1299</v>
      </c>
      <c r="C709" s="28">
        <v>38432</v>
      </c>
      <c r="D709" s="7">
        <v>0.33333333333333331</v>
      </c>
      <c r="E709" s="1">
        <v>0.1</v>
      </c>
      <c r="F709" s="1" t="s">
        <v>57</v>
      </c>
      <c r="G709" s="1" t="s">
        <v>1007</v>
      </c>
      <c r="H709" s="27" t="s">
        <v>886</v>
      </c>
      <c r="I709" s="27" t="s">
        <v>887</v>
      </c>
      <c r="J709" s="27" t="s">
        <v>888</v>
      </c>
      <c r="K709" s="2">
        <v>0.75</v>
      </c>
      <c r="L709" s="2">
        <v>0.25</v>
      </c>
      <c r="M709" s="27">
        <v>1430000</v>
      </c>
      <c r="N709" s="27">
        <v>1613000</v>
      </c>
      <c r="O709" s="27">
        <v>1480000</v>
      </c>
      <c r="P709" s="27">
        <v>1496000</v>
      </c>
      <c r="Q709" s="29"/>
      <c r="R709" s="29"/>
      <c r="S709" s="29"/>
      <c r="T709" s="29"/>
      <c r="U709" s="29"/>
      <c r="V709" s="29"/>
      <c r="W709" s="29"/>
      <c r="X709" s="29"/>
      <c r="Y709" s="29"/>
      <c r="Z709" s="29"/>
      <c r="AA709" s="29"/>
      <c r="AB709" s="29"/>
      <c r="AC709" s="2">
        <f t="shared" si="297"/>
        <v>1504750</v>
      </c>
      <c r="AD709" s="2">
        <f t="shared" si="298"/>
        <v>77448.369898920399</v>
      </c>
      <c r="AE709" s="2">
        <f t="shared" si="299"/>
        <v>4</v>
      </c>
      <c r="AF709" s="27">
        <v>2076000</v>
      </c>
      <c r="AG709" s="27">
        <v>2311000</v>
      </c>
      <c r="AH709" s="27">
        <v>1679000</v>
      </c>
      <c r="AI709" s="27">
        <v>1612000</v>
      </c>
      <c r="AJ709" s="2">
        <f t="shared" si="300"/>
        <v>1919500</v>
      </c>
      <c r="AK709" s="2">
        <f t="shared" si="301"/>
        <v>331743.37471405015</v>
      </c>
      <c r="AL709" s="2">
        <f t="shared" si="302"/>
        <v>4</v>
      </c>
      <c r="AM709" s="2">
        <f t="shared" si="303"/>
        <v>8.0411494437870476E+20</v>
      </c>
      <c r="AN709" s="2">
        <f t="shared" si="304"/>
        <v>2.5256653183782345E+20</v>
      </c>
      <c r="AO709" s="2">
        <f t="shared" si="305"/>
        <v>3</v>
      </c>
      <c r="AP709" s="2">
        <f t="shared" si="306"/>
        <v>4.6969142713832595</v>
      </c>
      <c r="AQ709" s="2">
        <f t="shared" si="307"/>
        <v>0.76489232840434507</v>
      </c>
      <c r="AR709" s="3" t="str">
        <f t="shared" si="308"/>
        <v>Nontoxic</v>
      </c>
      <c r="AS709" s="2">
        <f t="shared" si="309"/>
        <v>127.56271805947831</v>
      </c>
      <c r="AT709" s="26" t="s">
        <v>884</v>
      </c>
      <c r="AU709" s="4" t="s">
        <v>666</v>
      </c>
      <c r="AV709" s="2">
        <f t="shared" si="310"/>
        <v>3</v>
      </c>
      <c r="AW709" s="2">
        <f t="shared" si="311"/>
        <v>3</v>
      </c>
      <c r="AX709" s="2">
        <f t="shared" si="312"/>
        <v>5998249999.999999</v>
      </c>
      <c r="AY709" s="2">
        <f t="shared" si="313"/>
        <v>110053666666.66669</v>
      </c>
      <c r="AZ709" s="2">
        <f t="shared" si="314"/>
        <v>58025958333.333344</v>
      </c>
      <c r="BA709" s="2">
        <f t="shared" si="315"/>
        <v>1.1666666666666667</v>
      </c>
      <c r="BB709" s="2">
        <f t="shared" si="316"/>
        <v>4.1897444147045917</v>
      </c>
      <c r="BC709" s="2">
        <v>6.6349999999999998</v>
      </c>
      <c r="BD709" s="2" t="str">
        <f t="shared" si="317"/>
        <v>Same Var</v>
      </c>
      <c r="BE709" s="2">
        <f t="shared" si="318"/>
        <v>2.5409607353145788E-2</v>
      </c>
      <c r="BF709" s="2" t="str">
        <f t="shared" si="319"/>
        <v>NS</v>
      </c>
      <c r="BG709" s="2" t="str">
        <f t="shared" si="320"/>
        <v>NS</v>
      </c>
      <c r="BH709" s="2" t="str">
        <f t="shared" si="321"/>
        <v/>
      </c>
      <c r="BI709" s="2" t="str">
        <f t="shared" si="322"/>
        <v/>
      </c>
      <c r="BJ709" s="2" t="str">
        <f t="shared" si="323"/>
        <v/>
      </c>
    </row>
    <row r="710" spans="1:62" x14ac:dyDescent="0.2">
      <c r="A710" s="1" t="s">
        <v>926</v>
      </c>
      <c r="B710" s="27" t="s">
        <v>1300</v>
      </c>
      <c r="C710" s="28">
        <v>38432</v>
      </c>
      <c r="D710" s="7">
        <v>0.38194444444444442</v>
      </c>
      <c r="E710" s="1">
        <v>0.1</v>
      </c>
      <c r="F710" s="1" t="s">
        <v>57</v>
      </c>
      <c r="G710" s="1" t="s">
        <v>1007</v>
      </c>
      <c r="H710" s="27" t="s">
        <v>886</v>
      </c>
      <c r="I710" s="27" t="s">
        <v>887</v>
      </c>
      <c r="J710" s="27" t="s">
        <v>888</v>
      </c>
      <c r="K710" s="2">
        <v>0.75</v>
      </c>
      <c r="L710" s="2">
        <v>0.25</v>
      </c>
      <c r="M710" s="27">
        <v>1430000</v>
      </c>
      <c r="N710" s="27">
        <v>1613000</v>
      </c>
      <c r="O710" s="27">
        <v>1480000</v>
      </c>
      <c r="P710" s="27">
        <v>1496000</v>
      </c>
      <c r="Q710" s="29"/>
      <c r="R710" s="29"/>
      <c r="S710" s="29"/>
      <c r="T710" s="29"/>
      <c r="U710" s="29"/>
      <c r="V710" s="29"/>
      <c r="W710" s="29"/>
      <c r="X710" s="29"/>
      <c r="Y710" s="29"/>
      <c r="Z710" s="29"/>
      <c r="AA710" s="29"/>
      <c r="AB710" s="29"/>
      <c r="AC710" s="2">
        <f t="shared" si="297"/>
        <v>1504750</v>
      </c>
      <c r="AD710" s="2">
        <f t="shared" si="298"/>
        <v>77448.369898920399</v>
      </c>
      <c r="AE710" s="2">
        <f t="shared" si="299"/>
        <v>4</v>
      </c>
      <c r="AF710" s="27">
        <v>3185000</v>
      </c>
      <c r="AG710" s="27">
        <v>3259000</v>
      </c>
      <c r="AH710" s="27">
        <v>3207000</v>
      </c>
      <c r="AI710" s="27">
        <v>3285000</v>
      </c>
      <c r="AJ710" s="2">
        <f t="shared" si="300"/>
        <v>3234000</v>
      </c>
      <c r="AK710" s="2">
        <f t="shared" si="301"/>
        <v>46028.976380826316</v>
      </c>
      <c r="AL710" s="2">
        <f t="shared" si="302"/>
        <v>4</v>
      </c>
      <c r="AM710" s="2">
        <f t="shared" si="303"/>
        <v>1.8855974223242862E+18</v>
      </c>
      <c r="AN710" s="2">
        <f t="shared" si="304"/>
        <v>3.3068187254559546E+17</v>
      </c>
      <c r="AO710" s="2">
        <f t="shared" si="305"/>
        <v>6</v>
      </c>
      <c r="AP710" s="2">
        <f t="shared" si="306"/>
        <v>56.817236949338245</v>
      </c>
      <c r="AQ710" s="2">
        <f t="shared" si="307"/>
        <v>0.71755819649141217</v>
      </c>
      <c r="AR710" s="3" t="str">
        <f t="shared" si="308"/>
        <v>Nontoxic</v>
      </c>
      <c r="AS710" s="2">
        <f t="shared" si="309"/>
        <v>214.91942183086888</v>
      </c>
      <c r="AT710" s="26" t="s">
        <v>884</v>
      </c>
      <c r="AU710" s="4" t="s">
        <v>666</v>
      </c>
      <c r="AV710" s="2">
        <f t="shared" si="310"/>
        <v>3</v>
      </c>
      <c r="AW710" s="2">
        <f t="shared" si="311"/>
        <v>3</v>
      </c>
      <c r="AX710" s="2">
        <f t="shared" si="312"/>
        <v>5998249999.999999</v>
      </c>
      <c r="AY710" s="2">
        <f t="shared" si="313"/>
        <v>2118666666.6666667</v>
      </c>
      <c r="AZ710" s="2">
        <f t="shared" si="314"/>
        <v>4058458333.3333325</v>
      </c>
      <c r="BA710" s="2">
        <f t="shared" si="315"/>
        <v>1.1666666666666667</v>
      </c>
      <c r="BB710" s="2">
        <f t="shared" si="316"/>
        <v>0.66690422040952457</v>
      </c>
      <c r="BC710" s="2">
        <v>6.6349999999999998</v>
      </c>
      <c r="BD710" s="2" t="str">
        <f t="shared" si="317"/>
        <v>Same Var</v>
      </c>
      <c r="BE710" s="2">
        <f t="shared" si="318"/>
        <v>1.0434888479506312E-8</v>
      </c>
      <c r="BF710" s="2" t="str">
        <f t="shared" si="319"/>
        <v>NS</v>
      </c>
      <c r="BG710" s="2" t="str">
        <f t="shared" si="320"/>
        <v>NS</v>
      </c>
      <c r="BH710" s="2" t="str">
        <f t="shared" si="321"/>
        <v/>
      </c>
      <c r="BI710" s="2" t="str">
        <f t="shared" si="322"/>
        <v/>
      </c>
      <c r="BJ710" s="2" t="str">
        <f t="shared" si="323"/>
        <v/>
      </c>
    </row>
    <row r="711" spans="1:62" x14ac:dyDescent="0.2">
      <c r="A711" s="1" t="s">
        <v>926</v>
      </c>
      <c r="B711" s="27" t="s">
        <v>1311</v>
      </c>
      <c r="C711" s="28">
        <v>38432</v>
      </c>
      <c r="D711" s="7">
        <v>0.30208333333333331</v>
      </c>
      <c r="E711" s="1">
        <v>0.1</v>
      </c>
      <c r="F711" s="1" t="s">
        <v>57</v>
      </c>
      <c r="G711" s="1" t="s">
        <v>1007</v>
      </c>
      <c r="H711" s="27" t="s">
        <v>886</v>
      </c>
      <c r="I711" s="27" t="s">
        <v>887</v>
      </c>
      <c r="J711" s="27" t="s">
        <v>888</v>
      </c>
      <c r="K711" s="2">
        <v>0.75</v>
      </c>
      <c r="L711" s="2">
        <v>0.25</v>
      </c>
      <c r="M711" s="27">
        <v>1430000</v>
      </c>
      <c r="N711" s="27">
        <v>1613000</v>
      </c>
      <c r="O711" s="27">
        <v>1480000</v>
      </c>
      <c r="P711" s="27">
        <v>1496000</v>
      </c>
      <c r="Q711" s="29"/>
      <c r="R711" s="29"/>
      <c r="S711" s="29"/>
      <c r="T711" s="29"/>
      <c r="U711" s="29"/>
      <c r="V711" s="29"/>
      <c r="W711" s="29"/>
      <c r="X711" s="29"/>
      <c r="Y711" s="29"/>
      <c r="Z711" s="29"/>
      <c r="AA711" s="29"/>
      <c r="AB711" s="29"/>
      <c r="AC711" s="2">
        <f t="shared" si="297"/>
        <v>1504750</v>
      </c>
      <c r="AD711" s="2">
        <f t="shared" si="298"/>
        <v>77448.369898920399</v>
      </c>
      <c r="AE711" s="2">
        <f t="shared" si="299"/>
        <v>4</v>
      </c>
      <c r="AF711" s="27">
        <v>1898000</v>
      </c>
      <c r="AG711" s="27">
        <v>2263000</v>
      </c>
      <c r="AH711" s="27">
        <v>2126000</v>
      </c>
      <c r="AI711" s="27">
        <v>1572000</v>
      </c>
      <c r="AJ711" s="2">
        <f t="shared" si="300"/>
        <v>1964750</v>
      </c>
      <c r="AK711" s="2">
        <f t="shared" si="301"/>
        <v>302028.00642766006</v>
      </c>
      <c r="AL711" s="2">
        <f t="shared" si="302"/>
        <v>4</v>
      </c>
      <c r="AM711" s="2">
        <f t="shared" si="303"/>
        <v>5.5926257595406261E+20</v>
      </c>
      <c r="AN711" s="2">
        <f t="shared" si="304"/>
        <v>1.7359665872801435E+20</v>
      </c>
      <c r="AO711" s="2">
        <f t="shared" si="305"/>
        <v>3</v>
      </c>
      <c r="AP711" s="2">
        <f t="shared" si="306"/>
        <v>5.4375057773697657</v>
      </c>
      <c r="AQ711" s="2">
        <f t="shared" si="307"/>
        <v>0.76489232840434507</v>
      </c>
      <c r="AR711" s="3" t="str">
        <f t="shared" si="308"/>
        <v>Nontoxic</v>
      </c>
      <c r="AS711" s="2">
        <f t="shared" si="309"/>
        <v>130.56986210333943</v>
      </c>
      <c r="AT711" s="26" t="s">
        <v>884</v>
      </c>
      <c r="AU711" s="4" t="s">
        <v>666</v>
      </c>
      <c r="AV711" s="2">
        <f t="shared" si="310"/>
        <v>3</v>
      </c>
      <c r="AW711" s="2">
        <f t="shared" si="311"/>
        <v>3</v>
      </c>
      <c r="AX711" s="2">
        <f t="shared" si="312"/>
        <v>5998249999.999999</v>
      </c>
      <c r="AY711" s="2">
        <f t="shared" si="313"/>
        <v>91220916666.666672</v>
      </c>
      <c r="AZ711" s="2">
        <f t="shared" si="314"/>
        <v>48609583333.333336</v>
      </c>
      <c r="BA711" s="2">
        <f t="shared" si="315"/>
        <v>1.1666666666666667</v>
      </c>
      <c r="BB711" s="2">
        <f t="shared" si="316"/>
        <v>3.761715647764122</v>
      </c>
      <c r="BC711" s="2">
        <v>6.6349999999999998</v>
      </c>
      <c r="BD711" s="2" t="str">
        <f t="shared" si="317"/>
        <v>Same Var</v>
      </c>
      <c r="BE711" s="2">
        <f t="shared" si="318"/>
        <v>1.2796340972513915E-2</v>
      </c>
      <c r="BF711" s="2" t="str">
        <f t="shared" si="319"/>
        <v>NS</v>
      </c>
      <c r="BG711" s="2" t="str">
        <f t="shared" si="320"/>
        <v>NS</v>
      </c>
      <c r="BH711" s="2" t="str">
        <f t="shared" si="321"/>
        <v/>
      </c>
      <c r="BI711" s="2" t="str">
        <f t="shared" si="322"/>
        <v/>
      </c>
      <c r="BJ711" s="2" t="str">
        <f t="shared" si="323"/>
        <v/>
      </c>
    </row>
    <row r="712" spans="1:62" x14ac:dyDescent="0.2">
      <c r="A712" s="1" t="s">
        <v>926</v>
      </c>
      <c r="B712" s="27" t="s">
        <v>1268</v>
      </c>
      <c r="C712" s="28">
        <v>38979</v>
      </c>
      <c r="D712" s="7">
        <v>0.375</v>
      </c>
      <c r="E712" s="1">
        <v>0.1</v>
      </c>
      <c r="F712" s="1" t="s">
        <v>57</v>
      </c>
      <c r="G712" s="1" t="s">
        <v>1269</v>
      </c>
      <c r="H712" s="27" t="s">
        <v>886</v>
      </c>
      <c r="I712" s="27" t="s">
        <v>887</v>
      </c>
      <c r="J712" s="27" t="s">
        <v>888</v>
      </c>
      <c r="K712" s="2">
        <v>0.75</v>
      </c>
      <c r="L712" s="2">
        <v>0.25</v>
      </c>
      <c r="M712" s="27">
        <v>342000</v>
      </c>
      <c r="N712" s="27">
        <v>496000</v>
      </c>
      <c r="O712" s="27">
        <v>362000</v>
      </c>
      <c r="P712" s="27">
        <v>473000</v>
      </c>
      <c r="Q712" s="29"/>
      <c r="R712" s="29"/>
      <c r="S712" s="29"/>
      <c r="T712" s="29"/>
      <c r="U712" s="29"/>
      <c r="V712" s="29"/>
      <c r="W712" s="29"/>
      <c r="X712" s="29"/>
      <c r="Y712" s="29"/>
      <c r="Z712" s="29"/>
      <c r="AA712" s="29"/>
      <c r="AB712" s="29"/>
      <c r="AC712" s="2">
        <f t="shared" si="297"/>
        <v>418250</v>
      </c>
      <c r="AD712" s="2">
        <f t="shared" si="298"/>
        <v>77504.300955925457</v>
      </c>
      <c r="AE712" s="2">
        <f t="shared" si="299"/>
        <v>4</v>
      </c>
      <c r="AF712" s="27">
        <v>2208000</v>
      </c>
      <c r="AG712" s="27">
        <v>2325000</v>
      </c>
      <c r="AH712" s="27">
        <v>2452000</v>
      </c>
      <c r="AI712" s="27">
        <v>2496000</v>
      </c>
      <c r="AJ712" s="2">
        <f t="shared" si="300"/>
        <v>2370250</v>
      </c>
      <c r="AK712" s="2">
        <f t="shared" si="301"/>
        <v>130216.16643105417</v>
      </c>
      <c r="AL712" s="2">
        <f t="shared" si="302"/>
        <v>4</v>
      </c>
      <c r="AM712" s="2">
        <f t="shared" si="303"/>
        <v>2.5844871514907836E+19</v>
      </c>
      <c r="AN712" s="2">
        <f t="shared" si="304"/>
        <v>6.2277357482961009E+18</v>
      </c>
      <c r="AO712" s="2">
        <f t="shared" si="305"/>
        <v>4</v>
      </c>
      <c r="AP712" s="2">
        <f t="shared" si="306"/>
        <v>28.843523884351107</v>
      </c>
      <c r="AQ712" s="2">
        <f t="shared" si="307"/>
        <v>0.74069708411268287</v>
      </c>
      <c r="AR712" s="3" t="str">
        <f t="shared" si="308"/>
        <v>Nontoxic</v>
      </c>
      <c r="AS712" s="2">
        <f t="shared" si="309"/>
        <v>566.70651524208017</v>
      </c>
      <c r="AT712" s="26" t="s">
        <v>884</v>
      </c>
      <c r="AU712" s="4" t="s">
        <v>666</v>
      </c>
      <c r="AV712" s="2">
        <f t="shared" si="310"/>
        <v>3</v>
      </c>
      <c r="AW712" s="2">
        <f t="shared" si="311"/>
        <v>3</v>
      </c>
      <c r="AX712" s="2">
        <f t="shared" si="312"/>
        <v>6006916666.6666679</v>
      </c>
      <c r="AY712" s="2">
        <f t="shared" si="313"/>
        <v>16956249999.999998</v>
      </c>
      <c r="AZ712" s="2">
        <f t="shared" si="314"/>
        <v>11481583333.333334</v>
      </c>
      <c r="BA712" s="2">
        <f t="shared" si="315"/>
        <v>1.1666666666666667</v>
      </c>
      <c r="BB712" s="2">
        <f t="shared" si="316"/>
        <v>0.66327563394949196</v>
      </c>
      <c r="BC712" s="2">
        <v>6.6349999999999998</v>
      </c>
      <c r="BD712" s="2" t="str">
        <f t="shared" si="317"/>
        <v>Same Var</v>
      </c>
      <c r="BE712" s="2">
        <f t="shared" si="318"/>
        <v>1.1273264984515366E-7</v>
      </c>
      <c r="BF712" s="2" t="str">
        <f t="shared" si="319"/>
        <v>NS</v>
      </c>
      <c r="BG712" s="2" t="str">
        <f t="shared" si="320"/>
        <v>NS</v>
      </c>
      <c r="BH712" s="2" t="str">
        <f t="shared" si="321"/>
        <v/>
      </c>
      <c r="BI712" s="2" t="str">
        <f t="shared" si="322"/>
        <v/>
      </c>
      <c r="BJ712" s="2" t="str">
        <f t="shared" si="323"/>
        <v/>
      </c>
    </row>
    <row r="713" spans="1:62" x14ac:dyDescent="0.2">
      <c r="A713" s="1" t="s">
        <v>926</v>
      </c>
      <c r="B713" s="27" t="s">
        <v>1270</v>
      </c>
      <c r="C713" s="28">
        <v>38979</v>
      </c>
      <c r="D713" s="7">
        <v>0.40972222222222221</v>
      </c>
      <c r="E713" s="1">
        <v>0.1</v>
      </c>
      <c r="F713" s="1" t="s">
        <v>57</v>
      </c>
      <c r="G713" s="1" t="s">
        <v>1269</v>
      </c>
      <c r="H713" s="27" t="s">
        <v>886</v>
      </c>
      <c r="I713" s="27" t="s">
        <v>887</v>
      </c>
      <c r="J713" s="27" t="s">
        <v>888</v>
      </c>
      <c r="K713" s="2">
        <v>0.75</v>
      </c>
      <c r="L713" s="2">
        <v>0.25</v>
      </c>
      <c r="M713" s="27">
        <v>342000</v>
      </c>
      <c r="N713" s="27">
        <v>496000</v>
      </c>
      <c r="O713" s="27">
        <v>362000</v>
      </c>
      <c r="P713" s="27">
        <v>473000</v>
      </c>
      <c r="Q713" s="29"/>
      <c r="R713" s="29"/>
      <c r="S713" s="29"/>
      <c r="T713" s="29"/>
      <c r="U713" s="29"/>
      <c r="V713" s="29"/>
      <c r="W713" s="29"/>
      <c r="X713" s="29"/>
      <c r="Y713" s="29"/>
      <c r="Z713" s="29"/>
      <c r="AA713" s="29"/>
      <c r="AB713" s="29"/>
      <c r="AC713" s="2">
        <f t="shared" si="297"/>
        <v>418250</v>
      </c>
      <c r="AD713" s="2">
        <f t="shared" si="298"/>
        <v>77504.300955925457</v>
      </c>
      <c r="AE713" s="2">
        <f t="shared" si="299"/>
        <v>4</v>
      </c>
      <c r="AF713" s="27">
        <v>2468000</v>
      </c>
      <c r="AG713" s="27">
        <v>2446000</v>
      </c>
      <c r="AH713" s="27">
        <v>2380000</v>
      </c>
      <c r="AI713" s="27">
        <v>2422000</v>
      </c>
      <c r="AJ713" s="2">
        <f t="shared" si="300"/>
        <v>2429000</v>
      </c>
      <c r="AK713" s="2">
        <f t="shared" si="301"/>
        <v>37682.887362833542</v>
      </c>
      <c r="AL713" s="2">
        <f t="shared" si="302"/>
        <v>4</v>
      </c>
      <c r="AM713" s="2">
        <f t="shared" si="303"/>
        <v>1.4393344519195564E+18</v>
      </c>
      <c r="AN713" s="2">
        <f t="shared" si="304"/>
        <v>2.79860455327352E+17</v>
      </c>
      <c r="AO713" s="2">
        <f t="shared" si="305"/>
        <v>5</v>
      </c>
      <c r="AP713" s="2">
        <f t="shared" si="306"/>
        <v>61.070869815933456</v>
      </c>
      <c r="AQ713" s="2">
        <f t="shared" si="307"/>
        <v>0.72668684380042159</v>
      </c>
      <c r="AR713" s="3" t="str">
        <f t="shared" si="308"/>
        <v>Nontoxic</v>
      </c>
      <c r="AS713" s="2">
        <f t="shared" si="309"/>
        <v>580.75313807531381</v>
      </c>
      <c r="AT713" s="26" t="s">
        <v>884</v>
      </c>
      <c r="AU713" s="4" t="s">
        <v>666</v>
      </c>
      <c r="AV713" s="2">
        <f t="shared" si="310"/>
        <v>3</v>
      </c>
      <c r="AW713" s="2">
        <f t="shared" si="311"/>
        <v>3</v>
      </c>
      <c r="AX713" s="2">
        <f t="shared" si="312"/>
        <v>6006916666.6666679</v>
      </c>
      <c r="AY713" s="2">
        <f t="shared" si="313"/>
        <v>1419999999.9999998</v>
      </c>
      <c r="AZ713" s="2">
        <f t="shared" si="314"/>
        <v>3713458333.333334</v>
      </c>
      <c r="BA713" s="2">
        <f t="shared" si="315"/>
        <v>1.1666666666666667</v>
      </c>
      <c r="BB713" s="2">
        <f t="shared" si="316"/>
        <v>1.2352082420652224</v>
      </c>
      <c r="BC713" s="2">
        <v>6.6349999999999998</v>
      </c>
      <c r="BD713" s="2" t="str">
        <f t="shared" si="317"/>
        <v>Same Var</v>
      </c>
      <c r="BE713" s="2">
        <f t="shared" si="318"/>
        <v>3.245144138079103E-9</v>
      </c>
      <c r="BF713" s="2" t="str">
        <f t="shared" si="319"/>
        <v>NS</v>
      </c>
      <c r="BG713" s="2" t="str">
        <f t="shared" si="320"/>
        <v>NS</v>
      </c>
      <c r="BH713" s="2" t="str">
        <f t="shared" si="321"/>
        <v/>
      </c>
      <c r="BI713" s="2" t="str">
        <f t="shared" si="322"/>
        <v/>
      </c>
      <c r="BJ713" s="2" t="str">
        <f t="shared" si="323"/>
        <v/>
      </c>
    </row>
    <row r="714" spans="1:62" x14ac:dyDescent="0.2">
      <c r="A714" s="1" t="s">
        <v>926</v>
      </c>
      <c r="B714" s="27" t="s">
        <v>1293</v>
      </c>
      <c r="C714" s="28">
        <v>38979</v>
      </c>
      <c r="D714" s="7">
        <v>0.5625</v>
      </c>
      <c r="E714" s="1">
        <v>0.1</v>
      </c>
      <c r="F714" s="1" t="s">
        <v>57</v>
      </c>
      <c r="G714" s="1" t="s">
        <v>1269</v>
      </c>
      <c r="H714" s="27" t="s">
        <v>886</v>
      </c>
      <c r="I714" s="27" t="s">
        <v>887</v>
      </c>
      <c r="J714" s="27" t="s">
        <v>888</v>
      </c>
      <c r="K714" s="2">
        <v>0.75</v>
      </c>
      <c r="L714" s="2">
        <v>0.25</v>
      </c>
      <c r="M714" s="27">
        <v>342000</v>
      </c>
      <c r="N714" s="27">
        <v>496000</v>
      </c>
      <c r="O714" s="27">
        <v>362000</v>
      </c>
      <c r="P714" s="27">
        <v>473000</v>
      </c>
      <c r="Q714" s="29"/>
      <c r="R714" s="29"/>
      <c r="S714" s="29"/>
      <c r="T714" s="29"/>
      <c r="U714" s="29"/>
      <c r="V714" s="29"/>
      <c r="W714" s="29"/>
      <c r="X714" s="29"/>
      <c r="Y714" s="29"/>
      <c r="Z714" s="29"/>
      <c r="AA714" s="29"/>
      <c r="AB714" s="29"/>
      <c r="AC714" s="2">
        <f t="shared" si="297"/>
        <v>418250</v>
      </c>
      <c r="AD714" s="2">
        <f t="shared" si="298"/>
        <v>77504.300955925457</v>
      </c>
      <c r="AE714" s="2">
        <f t="shared" si="299"/>
        <v>4</v>
      </c>
      <c r="AF714" s="27">
        <v>1446000</v>
      </c>
      <c r="AG714" s="27">
        <v>1422000</v>
      </c>
      <c r="AH714" s="27">
        <v>1400000</v>
      </c>
      <c r="AI714" s="27">
        <v>1361000</v>
      </c>
      <c r="AJ714" s="2">
        <f t="shared" si="300"/>
        <v>1407250</v>
      </c>
      <c r="AK714" s="2">
        <f t="shared" si="301"/>
        <v>36105.17045152028</v>
      </c>
      <c r="AL714" s="2">
        <f t="shared" si="302"/>
        <v>4</v>
      </c>
      <c r="AM714" s="2">
        <f t="shared" si="303"/>
        <v>1.3703476481543652E+18</v>
      </c>
      <c r="AN714" s="2">
        <f t="shared" si="304"/>
        <v>2.7325482005536128E+17</v>
      </c>
      <c r="AO714" s="2">
        <f t="shared" si="305"/>
        <v>5</v>
      </c>
      <c r="AP714" s="2">
        <f t="shared" si="306"/>
        <v>31.962145152376834</v>
      </c>
      <c r="AQ714" s="2">
        <f t="shared" si="307"/>
        <v>0.72668684380042159</v>
      </c>
      <c r="AR714" s="3" t="str">
        <f t="shared" si="308"/>
        <v>Nontoxic</v>
      </c>
      <c r="AS714" s="2">
        <f t="shared" si="309"/>
        <v>336.4614465032875</v>
      </c>
      <c r="AT714" s="26" t="s">
        <v>884</v>
      </c>
      <c r="AU714" s="4" t="s">
        <v>666</v>
      </c>
      <c r="AV714" s="2">
        <f t="shared" si="310"/>
        <v>3</v>
      </c>
      <c r="AW714" s="2">
        <f t="shared" si="311"/>
        <v>3</v>
      </c>
      <c r="AX714" s="2">
        <f t="shared" si="312"/>
        <v>6006916666.6666679</v>
      </c>
      <c r="AY714" s="2">
        <f t="shared" si="313"/>
        <v>1303583333.3333333</v>
      </c>
      <c r="AZ714" s="2">
        <f t="shared" si="314"/>
        <v>3655250000.0000005</v>
      </c>
      <c r="BA714" s="2">
        <f t="shared" si="315"/>
        <v>1.1666666666666667</v>
      </c>
      <c r="BB714" s="2">
        <f t="shared" si="316"/>
        <v>1.3739156094123115</v>
      </c>
      <c r="BC714" s="2">
        <v>6.6349999999999998</v>
      </c>
      <c r="BD714" s="2" t="str">
        <f t="shared" si="317"/>
        <v>Same Var</v>
      </c>
      <c r="BE714" s="2">
        <f t="shared" si="318"/>
        <v>2.1381875573917731E-7</v>
      </c>
      <c r="BF714" s="2" t="str">
        <f t="shared" si="319"/>
        <v>NS</v>
      </c>
      <c r="BG714" s="2" t="str">
        <f t="shared" si="320"/>
        <v>NS</v>
      </c>
      <c r="BH714" s="2" t="str">
        <f t="shared" si="321"/>
        <v/>
      </c>
      <c r="BI714" s="2" t="str">
        <f t="shared" si="322"/>
        <v/>
      </c>
      <c r="BJ714" s="2" t="str">
        <f t="shared" si="323"/>
        <v/>
      </c>
    </row>
    <row r="715" spans="1:62" x14ac:dyDescent="0.2">
      <c r="A715" s="1" t="s">
        <v>926</v>
      </c>
      <c r="B715" s="27" t="s">
        <v>1303</v>
      </c>
      <c r="C715" s="28">
        <v>38979</v>
      </c>
      <c r="D715" s="7">
        <v>0.30555555555555558</v>
      </c>
      <c r="E715" s="1">
        <v>0.1</v>
      </c>
      <c r="F715" s="1" t="s">
        <v>57</v>
      </c>
      <c r="G715" s="1" t="s">
        <v>1269</v>
      </c>
      <c r="H715" s="27" t="s">
        <v>886</v>
      </c>
      <c r="I715" s="27" t="s">
        <v>887</v>
      </c>
      <c r="J715" s="27" t="s">
        <v>888</v>
      </c>
      <c r="K715" s="2">
        <v>0.75</v>
      </c>
      <c r="L715" s="2">
        <v>0.25</v>
      </c>
      <c r="M715" s="27">
        <v>342000</v>
      </c>
      <c r="N715" s="27">
        <v>496000</v>
      </c>
      <c r="O715" s="27">
        <v>362000</v>
      </c>
      <c r="P715" s="27">
        <v>473000</v>
      </c>
      <c r="Q715" s="29"/>
      <c r="R715" s="29"/>
      <c r="S715" s="29"/>
      <c r="T715" s="29"/>
      <c r="U715" s="29"/>
      <c r="V715" s="29"/>
      <c r="W715" s="29"/>
      <c r="X715" s="29"/>
      <c r="Y715" s="29"/>
      <c r="Z715" s="29"/>
      <c r="AA715" s="29"/>
      <c r="AB715" s="29"/>
      <c r="AC715" s="2">
        <f t="shared" si="297"/>
        <v>418250</v>
      </c>
      <c r="AD715" s="2">
        <f t="shared" si="298"/>
        <v>77504.300955925457</v>
      </c>
      <c r="AE715" s="2">
        <f t="shared" si="299"/>
        <v>4</v>
      </c>
      <c r="AF715" s="27">
        <v>2036000</v>
      </c>
      <c r="AG715" s="27">
        <v>2290000</v>
      </c>
      <c r="AH715" s="27">
        <v>2106000</v>
      </c>
      <c r="AI715" s="27">
        <v>2112000</v>
      </c>
      <c r="AJ715" s="2">
        <f t="shared" si="300"/>
        <v>2136000</v>
      </c>
      <c r="AK715" s="2">
        <f t="shared" si="301"/>
        <v>108308.20221325191</v>
      </c>
      <c r="AL715" s="2">
        <f t="shared" si="302"/>
        <v>4</v>
      </c>
      <c r="AM715" s="2">
        <f t="shared" si="303"/>
        <v>1.4268670096884828E+19</v>
      </c>
      <c r="AN715" s="2">
        <f t="shared" si="304"/>
        <v>3.1046967145866102E+18</v>
      </c>
      <c r="AO715" s="2">
        <f t="shared" si="305"/>
        <v>5</v>
      </c>
      <c r="AP715" s="2">
        <f t="shared" si="306"/>
        <v>29.65015581542605</v>
      </c>
      <c r="AQ715" s="2">
        <f t="shared" si="307"/>
        <v>0.72668684380042159</v>
      </c>
      <c r="AR715" s="3" t="str">
        <f t="shared" si="308"/>
        <v>Nontoxic</v>
      </c>
      <c r="AS715" s="2">
        <f t="shared" si="309"/>
        <v>510.6993424985057</v>
      </c>
      <c r="AT715" s="26" t="s">
        <v>884</v>
      </c>
      <c r="AU715" s="4" t="s">
        <v>666</v>
      </c>
      <c r="AV715" s="2">
        <f t="shared" si="310"/>
        <v>3</v>
      </c>
      <c r="AW715" s="2">
        <f t="shared" si="311"/>
        <v>3</v>
      </c>
      <c r="AX715" s="2">
        <f t="shared" si="312"/>
        <v>6006916666.6666679</v>
      </c>
      <c r="AY715" s="2">
        <f t="shared" si="313"/>
        <v>11730666666.666664</v>
      </c>
      <c r="AZ715" s="2">
        <f t="shared" si="314"/>
        <v>8868791666.666666</v>
      </c>
      <c r="BA715" s="2">
        <f t="shared" si="315"/>
        <v>1.1666666666666667</v>
      </c>
      <c r="BB715" s="2">
        <f t="shared" si="316"/>
        <v>0.28275182144430538</v>
      </c>
      <c r="BC715" s="2">
        <v>6.6349999999999998</v>
      </c>
      <c r="BD715" s="2" t="str">
        <f t="shared" si="317"/>
        <v>Same Var</v>
      </c>
      <c r="BE715" s="2">
        <f t="shared" si="318"/>
        <v>1.1188777851045343E-7</v>
      </c>
      <c r="BF715" s="2" t="str">
        <f t="shared" si="319"/>
        <v>NS</v>
      </c>
      <c r="BG715" s="2" t="str">
        <f t="shared" si="320"/>
        <v>NS</v>
      </c>
      <c r="BH715" s="2" t="str">
        <f t="shared" si="321"/>
        <v/>
      </c>
      <c r="BI715" s="2" t="str">
        <f t="shared" si="322"/>
        <v/>
      </c>
      <c r="BJ715" s="2" t="str">
        <f t="shared" si="323"/>
        <v/>
      </c>
    </row>
    <row r="716" spans="1:62" x14ac:dyDescent="0.2">
      <c r="A716" s="1" t="s">
        <v>926</v>
      </c>
      <c r="B716" s="27" t="s">
        <v>945</v>
      </c>
      <c r="C716" s="28">
        <v>38643</v>
      </c>
      <c r="D716" s="7">
        <v>0.3263888888888889</v>
      </c>
      <c r="E716" s="1">
        <v>-88</v>
      </c>
      <c r="F716" s="1" t="s">
        <v>535</v>
      </c>
      <c r="G716" s="1" t="s">
        <v>946</v>
      </c>
      <c r="H716" s="27" t="s">
        <v>886</v>
      </c>
      <c r="I716" s="27" t="s">
        <v>887</v>
      </c>
      <c r="J716" s="27" t="s">
        <v>888</v>
      </c>
      <c r="K716" s="2">
        <v>0.75</v>
      </c>
      <c r="L716" s="2">
        <v>0.25</v>
      </c>
      <c r="M716" s="27">
        <v>2450000</v>
      </c>
      <c r="N716" s="27">
        <v>2290000</v>
      </c>
      <c r="O716" s="27">
        <v>2390000</v>
      </c>
      <c r="P716" s="27">
        <v>2460000</v>
      </c>
      <c r="Q716" s="29"/>
      <c r="R716" s="29"/>
      <c r="S716" s="29"/>
      <c r="T716" s="29"/>
      <c r="U716" s="29"/>
      <c r="V716" s="29"/>
      <c r="W716" s="29"/>
      <c r="X716" s="29"/>
      <c r="Y716" s="29"/>
      <c r="Z716" s="29"/>
      <c r="AA716" s="29"/>
      <c r="AB716" s="29"/>
      <c r="AC716" s="2">
        <f t="shared" si="297"/>
        <v>2397500</v>
      </c>
      <c r="AD716" s="2">
        <f t="shared" si="298"/>
        <v>78049.129826453966</v>
      </c>
      <c r="AE716" s="2">
        <f t="shared" si="299"/>
        <v>4</v>
      </c>
      <c r="AF716" s="27">
        <v>1770000</v>
      </c>
      <c r="AG716" s="27">
        <v>1640000</v>
      </c>
      <c r="AH716" s="27">
        <v>1730000</v>
      </c>
      <c r="AI716" s="27">
        <v>1690000</v>
      </c>
      <c r="AJ716" s="2">
        <f t="shared" si="300"/>
        <v>1707500</v>
      </c>
      <c r="AK716" s="2">
        <f t="shared" si="301"/>
        <v>55602.757725374257</v>
      </c>
      <c r="AL716" s="2">
        <f t="shared" si="302"/>
        <v>4</v>
      </c>
      <c r="AM716" s="2">
        <f t="shared" si="303"/>
        <v>2.655456966824001E+18</v>
      </c>
      <c r="AN716" s="2">
        <f t="shared" si="304"/>
        <v>4.4374444467050048E+17</v>
      </c>
      <c r="AO716" s="2">
        <f t="shared" si="305"/>
        <v>6</v>
      </c>
      <c r="AP716" s="2">
        <f t="shared" si="306"/>
        <v>-2.2449837544024596</v>
      </c>
      <c r="AQ716" s="2">
        <f t="shared" si="307"/>
        <v>0.71755819649141217</v>
      </c>
      <c r="AR716" s="3" t="str">
        <f t="shared" si="308"/>
        <v>Toxic</v>
      </c>
      <c r="AS716" s="2">
        <f t="shared" si="309"/>
        <v>71.220020855057356</v>
      </c>
      <c r="AT716" s="4" t="s">
        <v>663</v>
      </c>
      <c r="AV716" s="2">
        <f t="shared" si="310"/>
        <v>3</v>
      </c>
      <c r="AW716" s="2">
        <f t="shared" si="311"/>
        <v>3</v>
      </c>
      <c r="AX716" s="2">
        <f t="shared" si="312"/>
        <v>6091666666.666666</v>
      </c>
      <c r="AY716" s="2">
        <f t="shared" si="313"/>
        <v>3091666666.6666665</v>
      </c>
      <c r="AZ716" s="2">
        <f t="shared" si="314"/>
        <v>4591666666.666667</v>
      </c>
      <c r="BA716" s="2">
        <f t="shared" si="315"/>
        <v>1.1666666666666667</v>
      </c>
      <c r="BB716" s="2">
        <f t="shared" si="316"/>
        <v>0.29019624672499894</v>
      </c>
      <c r="BC716" s="2">
        <v>6.6349999999999998</v>
      </c>
      <c r="BD716" s="2" t="str">
        <f t="shared" si="317"/>
        <v>Same Var</v>
      </c>
      <c r="BE716" s="2">
        <f t="shared" si="318"/>
        <v>3.5113373764737894E-6</v>
      </c>
      <c r="BF716" s="2" t="str">
        <f t="shared" si="319"/>
        <v>Sig</v>
      </c>
      <c r="BG716" s="2" t="str">
        <f t="shared" si="320"/>
        <v>Sig</v>
      </c>
      <c r="BH716" s="2" t="str">
        <f t="shared" si="321"/>
        <v>Same Var T-test</v>
      </c>
      <c r="BI716" s="2" t="str">
        <f t="shared" si="322"/>
        <v/>
      </c>
      <c r="BJ716" s="2" t="str">
        <f t="shared" si="323"/>
        <v/>
      </c>
    </row>
    <row r="717" spans="1:62" x14ac:dyDescent="0.2">
      <c r="A717" s="1" t="s">
        <v>926</v>
      </c>
      <c r="B717" s="27" t="s">
        <v>963</v>
      </c>
      <c r="C717" s="28">
        <v>38643</v>
      </c>
      <c r="D717" s="7">
        <v>0.40972222222222221</v>
      </c>
      <c r="E717" s="1">
        <v>-88</v>
      </c>
      <c r="F717" s="1" t="s">
        <v>535</v>
      </c>
      <c r="G717" s="1" t="s">
        <v>946</v>
      </c>
      <c r="H717" s="27" t="s">
        <v>886</v>
      </c>
      <c r="I717" s="27" t="s">
        <v>887</v>
      </c>
      <c r="J717" s="27" t="s">
        <v>888</v>
      </c>
      <c r="K717" s="2">
        <v>0.75</v>
      </c>
      <c r="L717" s="2">
        <v>0.25</v>
      </c>
      <c r="M717" s="27">
        <v>2450000</v>
      </c>
      <c r="N717" s="27">
        <v>2290000</v>
      </c>
      <c r="O717" s="27">
        <v>2390000</v>
      </c>
      <c r="P717" s="27">
        <v>2460000</v>
      </c>
      <c r="Q717" s="29"/>
      <c r="R717" s="29"/>
      <c r="S717" s="29"/>
      <c r="T717" s="29"/>
      <c r="U717" s="29"/>
      <c r="V717" s="29"/>
      <c r="W717" s="29"/>
      <c r="X717" s="29"/>
      <c r="Y717" s="29"/>
      <c r="Z717" s="29"/>
      <c r="AA717" s="29"/>
      <c r="AB717" s="29"/>
      <c r="AC717" s="2">
        <f t="shared" si="297"/>
        <v>2397500</v>
      </c>
      <c r="AD717" s="2">
        <f t="shared" si="298"/>
        <v>78049.129826453966</v>
      </c>
      <c r="AE717" s="2">
        <f t="shared" si="299"/>
        <v>4</v>
      </c>
      <c r="AF717" s="27">
        <v>839000</v>
      </c>
      <c r="AG717" s="27">
        <v>913000</v>
      </c>
      <c r="AH717" s="27">
        <v>605000</v>
      </c>
      <c r="AI717" s="27">
        <v>573000</v>
      </c>
      <c r="AJ717" s="2">
        <f t="shared" si="300"/>
        <v>732500</v>
      </c>
      <c r="AK717" s="2">
        <f t="shared" si="301"/>
        <v>168936.87183876309</v>
      </c>
      <c r="AL717" s="2">
        <f t="shared" si="302"/>
        <v>4</v>
      </c>
      <c r="AM717" s="2">
        <f t="shared" si="303"/>
        <v>6.3864987945990676E+19</v>
      </c>
      <c r="AN717" s="2">
        <f t="shared" si="304"/>
        <v>1.7213623000226056E+19</v>
      </c>
      <c r="AO717" s="2">
        <f t="shared" si="305"/>
        <v>4</v>
      </c>
      <c r="AP717" s="2">
        <f t="shared" si="306"/>
        <v>-11.920341350840287</v>
      </c>
      <c r="AQ717" s="2">
        <f t="shared" si="307"/>
        <v>0.74069708411268287</v>
      </c>
      <c r="AR717" s="3" t="str">
        <f t="shared" si="308"/>
        <v>Toxic</v>
      </c>
      <c r="AS717" s="2">
        <f t="shared" si="309"/>
        <v>30.552659019812307</v>
      </c>
      <c r="AT717" s="4" t="s">
        <v>663</v>
      </c>
      <c r="AV717" s="2">
        <f t="shared" si="310"/>
        <v>3</v>
      </c>
      <c r="AW717" s="2">
        <f t="shared" si="311"/>
        <v>3</v>
      </c>
      <c r="AX717" s="2">
        <f t="shared" si="312"/>
        <v>6091666666.666666</v>
      </c>
      <c r="AY717" s="2">
        <f t="shared" si="313"/>
        <v>28539666666.666668</v>
      </c>
      <c r="AZ717" s="2">
        <f t="shared" si="314"/>
        <v>17315666666.666668</v>
      </c>
      <c r="BA717" s="2">
        <f t="shared" si="315"/>
        <v>1.1666666666666667</v>
      </c>
      <c r="BB717" s="2">
        <f t="shared" si="316"/>
        <v>1.4014458239562291</v>
      </c>
      <c r="BC717" s="2">
        <v>6.6349999999999998</v>
      </c>
      <c r="BD717" s="2" t="str">
        <f t="shared" si="317"/>
        <v>Same Var</v>
      </c>
      <c r="BE717" s="2">
        <f t="shared" si="318"/>
        <v>9.7914405903540039E-7</v>
      </c>
      <c r="BF717" s="2" t="str">
        <f t="shared" si="319"/>
        <v>Sig</v>
      </c>
      <c r="BG717" s="2" t="str">
        <f t="shared" si="320"/>
        <v>Sig</v>
      </c>
      <c r="BH717" s="2" t="str">
        <f t="shared" si="321"/>
        <v>Same Var T-test</v>
      </c>
      <c r="BI717" s="2" t="str">
        <f t="shared" si="322"/>
        <v/>
      </c>
      <c r="BJ717" s="2" t="str">
        <f t="shared" si="323"/>
        <v/>
      </c>
    </row>
    <row r="718" spans="1:62" x14ac:dyDescent="0.2">
      <c r="A718" s="1" t="s">
        <v>926</v>
      </c>
      <c r="B718" s="27" t="s">
        <v>964</v>
      </c>
      <c r="C718" s="28">
        <v>38643</v>
      </c>
      <c r="D718" s="7">
        <v>0.58333333333333337</v>
      </c>
      <c r="E718" s="1">
        <v>-88</v>
      </c>
      <c r="F718" s="1" t="s">
        <v>535</v>
      </c>
      <c r="G718" s="1" t="s">
        <v>946</v>
      </c>
      <c r="H718" s="27" t="s">
        <v>886</v>
      </c>
      <c r="I718" s="27" t="s">
        <v>887</v>
      </c>
      <c r="J718" s="27" t="s">
        <v>888</v>
      </c>
      <c r="K718" s="2">
        <v>0.75</v>
      </c>
      <c r="L718" s="2">
        <v>0.25</v>
      </c>
      <c r="M718" s="27">
        <v>2450000</v>
      </c>
      <c r="N718" s="27">
        <v>2290000</v>
      </c>
      <c r="O718" s="27">
        <v>2390000</v>
      </c>
      <c r="P718" s="27">
        <v>2460000</v>
      </c>
      <c r="Q718" s="29"/>
      <c r="R718" s="29"/>
      <c r="S718" s="29"/>
      <c r="T718" s="29"/>
      <c r="U718" s="29"/>
      <c r="V718" s="29"/>
      <c r="W718" s="29"/>
      <c r="X718" s="29"/>
      <c r="Y718" s="29"/>
      <c r="Z718" s="29"/>
      <c r="AA718" s="29"/>
      <c r="AB718" s="29"/>
      <c r="AC718" s="2">
        <f t="shared" si="297"/>
        <v>2397500</v>
      </c>
      <c r="AD718" s="2">
        <f t="shared" si="298"/>
        <v>78049.129826453966</v>
      </c>
      <c r="AE718" s="2">
        <f t="shared" si="299"/>
        <v>4</v>
      </c>
      <c r="AF718" s="27">
        <v>520000</v>
      </c>
      <c r="AG718" s="27">
        <v>669000</v>
      </c>
      <c r="AH718" s="27">
        <v>616000</v>
      </c>
      <c r="AI718" s="27">
        <v>626000</v>
      </c>
      <c r="AJ718" s="2">
        <f t="shared" si="300"/>
        <v>607750</v>
      </c>
      <c r="AK718" s="2">
        <f t="shared" si="301"/>
        <v>62856.317635275664</v>
      </c>
      <c r="AL718" s="2">
        <f t="shared" si="302"/>
        <v>4</v>
      </c>
      <c r="AM718" s="2">
        <f t="shared" si="303"/>
        <v>3.401699928412543E+18</v>
      </c>
      <c r="AN718" s="2">
        <f t="shared" si="304"/>
        <v>5.698140223614727E+17</v>
      </c>
      <c r="AO718" s="2">
        <f t="shared" si="305"/>
        <v>6</v>
      </c>
      <c r="AP718" s="2">
        <f t="shared" si="306"/>
        <v>-27.717866398778728</v>
      </c>
      <c r="AQ718" s="2">
        <f t="shared" si="307"/>
        <v>0.71755819649141217</v>
      </c>
      <c r="AR718" s="3" t="str">
        <f t="shared" si="308"/>
        <v>Toxic</v>
      </c>
      <c r="AS718" s="2">
        <f t="shared" si="309"/>
        <v>25.349322210636078</v>
      </c>
      <c r="AT718" s="4" t="s">
        <v>663</v>
      </c>
      <c r="AV718" s="2">
        <f t="shared" si="310"/>
        <v>3</v>
      </c>
      <c r="AW718" s="2">
        <f t="shared" si="311"/>
        <v>3</v>
      </c>
      <c r="AX718" s="2">
        <f t="shared" si="312"/>
        <v>6091666666.666666</v>
      </c>
      <c r="AY718" s="2">
        <f t="shared" si="313"/>
        <v>3950916666.6666665</v>
      </c>
      <c r="AZ718" s="2">
        <f t="shared" si="314"/>
        <v>5021291666.666667</v>
      </c>
      <c r="BA718" s="2">
        <f t="shared" si="315"/>
        <v>1.1666666666666667</v>
      </c>
      <c r="BB718" s="2">
        <f t="shared" si="316"/>
        <v>0.11958447337495466</v>
      </c>
      <c r="BC718" s="2">
        <v>6.6349999999999998</v>
      </c>
      <c r="BD718" s="2" t="str">
        <f t="shared" si="317"/>
        <v>Same Var</v>
      </c>
      <c r="BE718" s="2">
        <f t="shared" si="318"/>
        <v>1.6051917472953436E-8</v>
      </c>
      <c r="BF718" s="2" t="str">
        <f t="shared" si="319"/>
        <v>Sig</v>
      </c>
      <c r="BG718" s="2" t="str">
        <f t="shared" si="320"/>
        <v>Sig</v>
      </c>
      <c r="BH718" s="2" t="str">
        <f t="shared" si="321"/>
        <v>Same Var T-test</v>
      </c>
      <c r="BI718" s="2" t="str">
        <f t="shared" si="322"/>
        <v/>
      </c>
      <c r="BJ718" s="2" t="str">
        <f t="shared" si="323"/>
        <v/>
      </c>
    </row>
    <row r="719" spans="1:62" x14ac:dyDescent="0.2">
      <c r="A719" s="1" t="s">
        <v>926</v>
      </c>
      <c r="B719" s="27" t="s">
        <v>965</v>
      </c>
      <c r="C719" s="28">
        <v>38643</v>
      </c>
      <c r="D719" s="7">
        <v>0.51388888888888884</v>
      </c>
      <c r="E719" s="1">
        <v>-88</v>
      </c>
      <c r="F719" s="1" t="s">
        <v>535</v>
      </c>
      <c r="G719" s="1" t="s">
        <v>946</v>
      </c>
      <c r="H719" s="27" t="s">
        <v>886</v>
      </c>
      <c r="I719" s="27" t="s">
        <v>887</v>
      </c>
      <c r="J719" s="27" t="s">
        <v>888</v>
      </c>
      <c r="K719" s="2">
        <v>0.75</v>
      </c>
      <c r="L719" s="2">
        <v>0.25</v>
      </c>
      <c r="M719" s="27">
        <v>2450000</v>
      </c>
      <c r="N719" s="27">
        <v>2290000</v>
      </c>
      <c r="O719" s="27">
        <v>2390000</v>
      </c>
      <c r="P719" s="27">
        <v>2460000</v>
      </c>
      <c r="Q719" s="29"/>
      <c r="R719" s="29"/>
      <c r="S719" s="29"/>
      <c r="T719" s="29"/>
      <c r="U719" s="29"/>
      <c r="V719" s="29"/>
      <c r="W719" s="29"/>
      <c r="X719" s="29"/>
      <c r="Y719" s="29"/>
      <c r="Z719" s="29"/>
      <c r="AA719" s="29"/>
      <c r="AB719" s="29"/>
      <c r="AC719" s="2">
        <f t="shared" si="297"/>
        <v>2397500</v>
      </c>
      <c r="AD719" s="2">
        <f t="shared" si="298"/>
        <v>78049.129826453966</v>
      </c>
      <c r="AE719" s="2">
        <f t="shared" si="299"/>
        <v>4</v>
      </c>
      <c r="AF719" s="27">
        <v>488000</v>
      </c>
      <c r="AG719" s="27">
        <v>573000</v>
      </c>
      <c r="AH719" s="27">
        <v>584000</v>
      </c>
      <c r="AI719" s="27">
        <v>457000</v>
      </c>
      <c r="AJ719" s="2">
        <f t="shared" si="300"/>
        <v>525500</v>
      </c>
      <c r="AK719" s="2">
        <f t="shared" si="301"/>
        <v>62655.140784030373</v>
      </c>
      <c r="AL719" s="2">
        <f t="shared" si="302"/>
        <v>4</v>
      </c>
      <c r="AM719" s="2">
        <f t="shared" si="303"/>
        <v>3.378454607449001E+18</v>
      </c>
      <c r="AN719" s="2">
        <f t="shared" si="304"/>
        <v>5.6567061133716704E+17</v>
      </c>
      <c r="AO719" s="2">
        <f t="shared" si="305"/>
        <v>6</v>
      </c>
      <c r="AP719" s="2">
        <f t="shared" si="306"/>
        <v>-29.683897850891409</v>
      </c>
      <c r="AQ719" s="2">
        <f t="shared" si="307"/>
        <v>0.71755819649141217</v>
      </c>
      <c r="AR719" s="3" t="str">
        <f t="shared" si="308"/>
        <v>Toxic</v>
      </c>
      <c r="AS719" s="2">
        <f t="shared" si="309"/>
        <v>21.918665276329509</v>
      </c>
      <c r="AT719" s="4" t="s">
        <v>663</v>
      </c>
      <c r="AV719" s="2">
        <f t="shared" si="310"/>
        <v>3</v>
      </c>
      <c r="AW719" s="2">
        <f t="shared" si="311"/>
        <v>3</v>
      </c>
      <c r="AX719" s="2">
        <f t="shared" si="312"/>
        <v>6091666666.666666</v>
      </c>
      <c r="AY719" s="2">
        <f t="shared" si="313"/>
        <v>3925666666.666666</v>
      </c>
      <c r="AZ719" s="2">
        <f t="shared" si="314"/>
        <v>5008666666.666667</v>
      </c>
      <c r="BA719" s="2">
        <f t="shared" si="315"/>
        <v>1.1666666666666667</v>
      </c>
      <c r="BB719" s="2">
        <f t="shared" si="316"/>
        <v>0.12312407673951091</v>
      </c>
      <c r="BC719" s="2">
        <v>6.6349999999999998</v>
      </c>
      <c r="BD719" s="2" t="str">
        <f t="shared" si="317"/>
        <v>Same Var</v>
      </c>
      <c r="BE719" s="2">
        <f t="shared" si="318"/>
        <v>1.2179715474919105E-8</v>
      </c>
      <c r="BF719" s="2" t="str">
        <f t="shared" si="319"/>
        <v>Sig</v>
      </c>
      <c r="BG719" s="2" t="str">
        <f t="shared" si="320"/>
        <v>Sig</v>
      </c>
      <c r="BH719" s="2" t="str">
        <f t="shared" si="321"/>
        <v>Same Var T-test</v>
      </c>
      <c r="BI719" s="2" t="str">
        <f t="shared" si="322"/>
        <v/>
      </c>
      <c r="BJ719" s="2" t="str">
        <f t="shared" si="323"/>
        <v/>
      </c>
    </row>
    <row r="720" spans="1:62" x14ac:dyDescent="0.2">
      <c r="A720" s="1" t="s">
        <v>926</v>
      </c>
      <c r="B720" s="27" t="s">
        <v>966</v>
      </c>
      <c r="C720" s="28">
        <v>38643</v>
      </c>
      <c r="D720" s="7">
        <v>0.65277777777777779</v>
      </c>
      <c r="E720" s="1">
        <v>0.1</v>
      </c>
      <c r="F720" s="1" t="s">
        <v>57</v>
      </c>
      <c r="G720" s="1" t="s">
        <v>946</v>
      </c>
      <c r="H720" s="27" t="s">
        <v>886</v>
      </c>
      <c r="I720" s="27" t="s">
        <v>887</v>
      </c>
      <c r="J720" s="27" t="s">
        <v>888</v>
      </c>
      <c r="K720" s="2">
        <v>0.75</v>
      </c>
      <c r="L720" s="2">
        <v>0.25</v>
      </c>
      <c r="M720" s="27">
        <v>2450000</v>
      </c>
      <c r="N720" s="27">
        <v>2290000</v>
      </c>
      <c r="O720" s="27">
        <v>2390000</v>
      </c>
      <c r="P720" s="27">
        <v>2460000</v>
      </c>
      <c r="Q720" s="29"/>
      <c r="R720" s="29"/>
      <c r="S720" s="29"/>
      <c r="T720" s="29"/>
      <c r="U720" s="29"/>
      <c r="V720" s="29"/>
      <c r="W720" s="29"/>
      <c r="X720" s="29"/>
      <c r="Y720" s="29"/>
      <c r="Z720" s="29"/>
      <c r="AA720" s="29"/>
      <c r="AB720" s="29"/>
      <c r="AC720" s="2">
        <f t="shared" si="297"/>
        <v>2397500</v>
      </c>
      <c r="AD720" s="2">
        <f t="shared" si="298"/>
        <v>78049.129826453966</v>
      </c>
      <c r="AE720" s="2">
        <f t="shared" si="299"/>
        <v>4</v>
      </c>
      <c r="AF720" s="27">
        <v>488000</v>
      </c>
      <c r="AG720" s="27">
        <v>563000</v>
      </c>
      <c r="AH720" s="27">
        <v>637000</v>
      </c>
      <c r="AI720" s="27">
        <v>510000</v>
      </c>
      <c r="AJ720" s="2">
        <f t="shared" si="300"/>
        <v>549500</v>
      </c>
      <c r="AK720" s="2">
        <f t="shared" si="301"/>
        <v>66284.739319595028</v>
      </c>
      <c r="AL720" s="2">
        <f t="shared" si="302"/>
        <v>4</v>
      </c>
      <c r="AM720" s="2">
        <f t="shared" si="303"/>
        <v>3.8222490136990013E+18</v>
      </c>
      <c r="AN720" s="2">
        <f t="shared" si="304"/>
        <v>6.467841113371671E+17</v>
      </c>
      <c r="AO720" s="2">
        <f t="shared" si="305"/>
        <v>6</v>
      </c>
      <c r="AP720" s="2">
        <f t="shared" si="306"/>
        <v>-28.239193014899875</v>
      </c>
      <c r="AQ720" s="2">
        <f t="shared" si="307"/>
        <v>0.71755819649141217</v>
      </c>
      <c r="AR720" s="3" t="str">
        <f t="shared" si="308"/>
        <v>Toxic</v>
      </c>
      <c r="AS720" s="2">
        <f t="shared" si="309"/>
        <v>22.919708029197082</v>
      </c>
      <c r="AT720" s="4" t="s">
        <v>663</v>
      </c>
      <c r="AV720" s="2">
        <f t="shared" si="310"/>
        <v>3</v>
      </c>
      <c r="AW720" s="2">
        <f t="shared" si="311"/>
        <v>3</v>
      </c>
      <c r="AX720" s="2">
        <f t="shared" si="312"/>
        <v>6091666666.666666</v>
      </c>
      <c r="AY720" s="2">
        <f t="shared" si="313"/>
        <v>4393666666.666667</v>
      </c>
      <c r="AZ720" s="2">
        <f t="shared" si="314"/>
        <v>5242666666.666667</v>
      </c>
      <c r="BA720" s="2">
        <f t="shared" si="315"/>
        <v>1.1666666666666667</v>
      </c>
      <c r="BB720" s="2">
        <f t="shared" si="316"/>
        <v>6.8335000568863172E-2</v>
      </c>
      <c r="BC720" s="2">
        <v>6.6349999999999998</v>
      </c>
      <c r="BD720" s="2" t="str">
        <f t="shared" si="317"/>
        <v>Same Var</v>
      </c>
      <c r="BE720" s="2">
        <f t="shared" si="318"/>
        <v>1.5079612769528234E-8</v>
      </c>
      <c r="BF720" s="2" t="str">
        <f t="shared" si="319"/>
        <v>Sig</v>
      </c>
      <c r="BG720" s="2" t="str">
        <f t="shared" si="320"/>
        <v>Sig</v>
      </c>
      <c r="BH720" s="2" t="str">
        <f t="shared" si="321"/>
        <v>Same Var T-test</v>
      </c>
      <c r="BI720" s="2" t="str">
        <f t="shared" si="322"/>
        <v/>
      </c>
      <c r="BJ720" s="2" t="str">
        <f t="shared" si="323"/>
        <v/>
      </c>
    </row>
    <row r="721" spans="1:62" x14ac:dyDescent="0.2">
      <c r="A721" s="1" t="s">
        <v>926</v>
      </c>
      <c r="B721" s="27" t="s">
        <v>1216</v>
      </c>
      <c r="C721" s="28">
        <v>39316</v>
      </c>
      <c r="D721" s="7">
        <v>0.43055555555555558</v>
      </c>
      <c r="E721" s="1">
        <v>0.1</v>
      </c>
      <c r="F721" s="1" t="s">
        <v>57</v>
      </c>
      <c r="G721" s="1" t="s">
        <v>1217</v>
      </c>
      <c r="H721" s="27" t="s">
        <v>886</v>
      </c>
      <c r="I721" s="27" t="s">
        <v>887</v>
      </c>
      <c r="J721" s="27" t="s">
        <v>888</v>
      </c>
      <c r="K721" s="2">
        <v>0.75</v>
      </c>
      <c r="L721" s="2">
        <v>0.25</v>
      </c>
      <c r="M721" s="27">
        <v>1370000</v>
      </c>
      <c r="N721" s="27">
        <v>1220000</v>
      </c>
      <c r="O721" s="27">
        <v>1360000</v>
      </c>
      <c r="P721" s="27">
        <v>1240000</v>
      </c>
      <c r="Q721" s="29"/>
      <c r="R721" s="29"/>
      <c r="S721" s="29"/>
      <c r="T721" s="29"/>
      <c r="U721" s="29"/>
      <c r="V721" s="29"/>
      <c r="W721" s="29"/>
      <c r="X721" s="29"/>
      <c r="Y721" s="29"/>
      <c r="Z721" s="29"/>
      <c r="AA721" s="29"/>
      <c r="AB721" s="29"/>
      <c r="AC721" s="2">
        <f t="shared" si="297"/>
        <v>1297500</v>
      </c>
      <c r="AD721" s="2">
        <f t="shared" si="298"/>
        <v>78475.049113290355</v>
      </c>
      <c r="AE721" s="2">
        <f t="shared" si="299"/>
        <v>4</v>
      </c>
      <c r="AF721" s="27">
        <v>1450000</v>
      </c>
      <c r="AG721" s="27">
        <v>1370000</v>
      </c>
      <c r="AH721" s="27">
        <v>1320000</v>
      </c>
      <c r="AI721" s="27">
        <v>1380000</v>
      </c>
      <c r="AJ721" s="2">
        <f t="shared" si="300"/>
        <v>1380000</v>
      </c>
      <c r="AK721" s="2">
        <f t="shared" si="301"/>
        <v>53541.261347363368</v>
      </c>
      <c r="AL721" s="2">
        <f t="shared" si="302"/>
        <v>4</v>
      </c>
      <c r="AM721" s="2">
        <f t="shared" si="303"/>
        <v>2.5048832363552512E+18</v>
      </c>
      <c r="AN721" s="2">
        <f t="shared" si="304"/>
        <v>4.2119805795175053E+17</v>
      </c>
      <c r="AO721" s="2">
        <f t="shared" si="305"/>
        <v>6</v>
      </c>
      <c r="AP721" s="2">
        <f t="shared" si="306"/>
        <v>10.227373919696833</v>
      </c>
      <c r="AQ721" s="2">
        <f t="shared" si="307"/>
        <v>0.71755819649141217</v>
      </c>
      <c r="AR721" s="3" t="str">
        <f t="shared" si="308"/>
        <v>Nontoxic</v>
      </c>
      <c r="AS721" s="2">
        <f t="shared" si="309"/>
        <v>106.35838150289017</v>
      </c>
      <c r="AT721" s="26" t="s">
        <v>884</v>
      </c>
      <c r="AU721" s="4" t="s">
        <v>666</v>
      </c>
      <c r="AV721" s="2">
        <f t="shared" si="310"/>
        <v>3</v>
      </c>
      <c r="AW721" s="2">
        <f t="shared" si="311"/>
        <v>3</v>
      </c>
      <c r="AX721" s="2">
        <f t="shared" si="312"/>
        <v>6158333333.333333</v>
      </c>
      <c r="AY721" s="2">
        <f t="shared" si="313"/>
        <v>2866666666.6666665</v>
      </c>
      <c r="AZ721" s="2">
        <f t="shared" si="314"/>
        <v>4512500000</v>
      </c>
      <c r="BA721" s="2">
        <f t="shared" si="315"/>
        <v>1.1666666666666667</v>
      </c>
      <c r="BB721" s="2">
        <f t="shared" si="316"/>
        <v>0.36706256886985295</v>
      </c>
      <c r="BC721" s="2">
        <v>6.6349999999999998</v>
      </c>
      <c r="BD721" s="2" t="str">
        <f t="shared" si="317"/>
        <v>Same Var</v>
      </c>
      <c r="BE721" s="2">
        <f t="shared" si="318"/>
        <v>6.654508854884357E-2</v>
      </c>
      <c r="BF721" s="2" t="str">
        <f t="shared" si="319"/>
        <v>NS</v>
      </c>
      <c r="BG721" s="2" t="str">
        <f t="shared" si="320"/>
        <v>NS</v>
      </c>
      <c r="BH721" s="2" t="str">
        <f t="shared" si="321"/>
        <v/>
      </c>
      <c r="BI721" s="2" t="str">
        <f t="shared" si="322"/>
        <v/>
      </c>
      <c r="BJ721" s="2" t="str">
        <f t="shared" si="323"/>
        <v/>
      </c>
    </row>
    <row r="722" spans="1:62" x14ac:dyDescent="0.2">
      <c r="A722" s="1" t="s">
        <v>926</v>
      </c>
      <c r="B722" s="27" t="s">
        <v>1222</v>
      </c>
      <c r="C722" s="28">
        <v>39316</v>
      </c>
      <c r="D722" s="7">
        <v>0.34027777777777779</v>
      </c>
      <c r="E722" s="1">
        <v>0.1</v>
      </c>
      <c r="F722" s="1" t="s">
        <v>57</v>
      </c>
      <c r="G722" s="1" t="s">
        <v>1217</v>
      </c>
      <c r="H722" s="27" t="s">
        <v>886</v>
      </c>
      <c r="I722" s="27" t="s">
        <v>887</v>
      </c>
      <c r="J722" s="27" t="s">
        <v>888</v>
      </c>
      <c r="K722" s="2">
        <v>0.75</v>
      </c>
      <c r="L722" s="2">
        <v>0.25</v>
      </c>
      <c r="M722" s="27">
        <v>1370000</v>
      </c>
      <c r="N722" s="27">
        <v>1220000</v>
      </c>
      <c r="O722" s="27">
        <v>1360000</v>
      </c>
      <c r="P722" s="27">
        <v>1240000</v>
      </c>
      <c r="Q722" s="29"/>
      <c r="R722" s="29"/>
      <c r="S722" s="29"/>
      <c r="T722" s="29"/>
      <c r="U722" s="29"/>
      <c r="V722" s="29"/>
      <c r="W722" s="29"/>
      <c r="X722" s="29"/>
      <c r="Y722" s="29"/>
      <c r="Z722" s="29"/>
      <c r="AA722" s="29"/>
      <c r="AB722" s="29"/>
      <c r="AC722" s="2">
        <f t="shared" si="297"/>
        <v>1297500</v>
      </c>
      <c r="AD722" s="2">
        <f t="shared" si="298"/>
        <v>78475.049113290355</v>
      </c>
      <c r="AE722" s="2">
        <f t="shared" si="299"/>
        <v>4</v>
      </c>
      <c r="AF722" s="27">
        <v>1520000</v>
      </c>
      <c r="AG722" s="27">
        <v>1560000</v>
      </c>
      <c r="AH722" s="27">
        <v>1310000</v>
      </c>
      <c r="AI722" s="27">
        <v>1510000</v>
      </c>
      <c r="AJ722" s="2">
        <f t="shared" si="300"/>
        <v>1475000</v>
      </c>
      <c r="AK722" s="2">
        <f t="shared" si="301"/>
        <v>112101.14480533492</v>
      </c>
      <c r="AL722" s="2">
        <f t="shared" si="302"/>
        <v>4</v>
      </c>
      <c r="AM722" s="2">
        <f t="shared" si="303"/>
        <v>1.6061517350938587E+19</v>
      </c>
      <c r="AN722" s="2">
        <f t="shared" si="304"/>
        <v>3.5400175023961958E+18</v>
      </c>
      <c r="AO722" s="2">
        <f t="shared" si="305"/>
        <v>5</v>
      </c>
      <c r="AP722" s="2">
        <f t="shared" si="306"/>
        <v>7.9277312622816609</v>
      </c>
      <c r="AQ722" s="2">
        <f t="shared" si="307"/>
        <v>0.72668684380042159</v>
      </c>
      <c r="AR722" s="3" t="str">
        <f t="shared" si="308"/>
        <v>Nontoxic</v>
      </c>
      <c r="AS722" s="2">
        <f t="shared" si="309"/>
        <v>113.68015414258188</v>
      </c>
      <c r="AT722" s="26" t="s">
        <v>884</v>
      </c>
      <c r="AU722" s="4" t="s">
        <v>666</v>
      </c>
      <c r="AV722" s="2">
        <f t="shared" si="310"/>
        <v>3</v>
      </c>
      <c r="AW722" s="2">
        <f t="shared" si="311"/>
        <v>3</v>
      </c>
      <c r="AX722" s="2">
        <f t="shared" si="312"/>
        <v>6158333333.333333</v>
      </c>
      <c r="AY722" s="2">
        <f t="shared" si="313"/>
        <v>12566666666.666668</v>
      </c>
      <c r="AZ722" s="2">
        <f t="shared" si="314"/>
        <v>9362500000</v>
      </c>
      <c r="BA722" s="2">
        <f t="shared" si="315"/>
        <v>1.1666666666666667</v>
      </c>
      <c r="BB722" s="2">
        <f t="shared" si="316"/>
        <v>0.32032469246055528</v>
      </c>
      <c r="BC722" s="2">
        <v>6.6349999999999998</v>
      </c>
      <c r="BD722" s="2" t="str">
        <f t="shared" si="317"/>
        <v>Same Var</v>
      </c>
      <c r="BE722" s="2">
        <f t="shared" si="318"/>
        <v>2.0487757749288547E-2</v>
      </c>
      <c r="BF722" s="2" t="str">
        <f t="shared" si="319"/>
        <v>NS</v>
      </c>
      <c r="BG722" s="2" t="str">
        <f t="shared" si="320"/>
        <v>NS</v>
      </c>
      <c r="BH722" s="2" t="str">
        <f t="shared" si="321"/>
        <v/>
      </c>
      <c r="BI722" s="2" t="str">
        <f t="shared" si="322"/>
        <v/>
      </c>
      <c r="BJ722" s="2" t="str">
        <f t="shared" si="323"/>
        <v/>
      </c>
    </row>
    <row r="723" spans="1:62" x14ac:dyDescent="0.2">
      <c r="A723" s="1" t="s">
        <v>926</v>
      </c>
      <c r="B723" s="27" t="s">
        <v>1223</v>
      </c>
      <c r="C723" s="28">
        <v>39316</v>
      </c>
      <c r="D723" s="7">
        <v>0.35416666666666669</v>
      </c>
      <c r="E723" s="1">
        <v>0.1</v>
      </c>
      <c r="F723" s="1" t="s">
        <v>57</v>
      </c>
      <c r="G723" s="1" t="s">
        <v>1217</v>
      </c>
      <c r="H723" s="27" t="s">
        <v>886</v>
      </c>
      <c r="I723" s="27" t="s">
        <v>887</v>
      </c>
      <c r="J723" s="27" t="s">
        <v>888</v>
      </c>
      <c r="K723" s="2">
        <v>0.75</v>
      </c>
      <c r="L723" s="2">
        <v>0.25</v>
      </c>
      <c r="M723" s="27">
        <v>1370000</v>
      </c>
      <c r="N723" s="27">
        <v>1220000</v>
      </c>
      <c r="O723" s="27">
        <v>1360000</v>
      </c>
      <c r="P723" s="27">
        <v>1240000</v>
      </c>
      <c r="Q723" s="29"/>
      <c r="R723" s="29"/>
      <c r="S723" s="29"/>
      <c r="T723" s="29"/>
      <c r="U723" s="29"/>
      <c r="V723" s="29"/>
      <c r="W723" s="29"/>
      <c r="X723" s="29"/>
      <c r="Y723" s="29"/>
      <c r="Z723" s="29"/>
      <c r="AA723" s="29"/>
      <c r="AB723" s="29"/>
      <c r="AC723" s="2">
        <f t="shared" si="297"/>
        <v>1297500</v>
      </c>
      <c r="AD723" s="2">
        <f t="shared" si="298"/>
        <v>78475.049113290355</v>
      </c>
      <c r="AE723" s="2">
        <f t="shared" si="299"/>
        <v>4</v>
      </c>
      <c r="AF723" s="27">
        <v>1310000</v>
      </c>
      <c r="AG723" s="27">
        <v>1490000</v>
      </c>
      <c r="AH723" s="27">
        <v>1450000</v>
      </c>
      <c r="AI723" s="27">
        <v>1330000</v>
      </c>
      <c r="AJ723" s="2">
        <f t="shared" si="300"/>
        <v>1395000</v>
      </c>
      <c r="AK723" s="2">
        <f t="shared" si="301"/>
        <v>88506.120315678359</v>
      </c>
      <c r="AL723" s="2">
        <f t="shared" si="302"/>
        <v>4</v>
      </c>
      <c r="AM723" s="2">
        <f t="shared" si="303"/>
        <v>7.9769470384385864E+18</v>
      </c>
      <c r="AN723" s="2">
        <f t="shared" si="304"/>
        <v>1.5283508357295286E+18</v>
      </c>
      <c r="AO723" s="2">
        <f t="shared" si="305"/>
        <v>5</v>
      </c>
      <c r="AP723" s="2">
        <f t="shared" si="306"/>
        <v>7.9382470928999274</v>
      </c>
      <c r="AQ723" s="2">
        <f t="shared" si="307"/>
        <v>0.72668684380042159</v>
      </c>
      <c r="AR723" s="3" t="str">
        <f t="shared" si="308"/>
        <v>Nontoxic</v>
      </c>
      <c r="AS723" s="2">
        <f t="shared" si="309"/>
        <v>107.51445086705202</v>
      </c>
      <c r="AT723" s="26" t="s">
        <v>884</v>
      </c>
      <c r="AU723" s="4" t="s">
        <v>666</v>
      </c>
      <c r="AV723" s="2">
        <f t="shared" si="310"/>
        <v>3</v>
      </c>
      <c r="AW723" s="2">
        <f t="shared" si="311"/>
        <v>3</v>
      </c>
      <c r="AX723" s="2">
        <f t="shared" si="312"/>
        <v>6158333333.333333</v>
      </c>
      <c r="AY723" s="2">
        <f t="shared" si="313"/>
        <v>7833333333.333334</v>
      </c>
      <c r="AZ723" s="2">
        <f t="shared" si="314"/>
        <v>6995833333.333333</v>
      </c>
      <c r="BA723" s="2">
        <f t="shared" si="315"/>
        <v>1.1666666666666667</v>
      </c>
      <c r="BB723" s="2">
        <f t="shared" si="316"/>
        <v>3.7118974687538345E-2</v>
      </c>
      <c r="BC723" s="2">
        <v>6.6349999999999998</v>
      </c>
      <c r="BD723" s="2" t="str">
        <f t="shared" si="317"/>
        <v>Same Var</v>
      </c>
      <c r="BE723" s="2">
        <f t="shared" si="318"/>
        <v>7.5168724187872044E-2</v>
      </c>
      <c r="BF723" s="2" t="str">
        <f t="shared" si="319"/>
        <v>NS</v>
      </c>
      <c r="BG723" s="2" t="str">
        <f t="shared" si="320"/>
        <v>NS</v>
      </c>
      <c r="BH723" s="2" t="str">
        <f t="shared" si="321"/>
        <v/>
      </c>
      <c r="BI723" s="2" t="str">
        <f t="shared" si="322"/>
        <v/>
      </c>
      <c r="BJ723" s="2" t="str">
        <f t="shared" si="323"/>
        <v/>
      </c>
    </row>
    <row r="724" spans="1:62" x14ac:dyDescent="0.2">
      <c r="A724" s="1" t="s">
        <v>926</v>
      </c>
      <c r="B724" s="27" t="s">
        <v>1224</v>
      </c>
      <c r="C724" s="28">
        <v>39316</v>
      </c>
      <c r="D724" s="7">
        <v>0.39583333333333331</v>
      </c>
      <c r="E724" s="1">
        <v>0.1</v>
      </c>
      <c r="F724" s="1" t="s">
        <v>57</v>
      </c>
      <c r="G724" s="1" t="s">
        <v>1217</v>
      </c>
      <c r="H724" s="27" t="s">
        <v>886</v>
      </c>
      <c r="I724" s="27" t="s">
        <v>887</v>
      </c>
      <c r="J724" s="27" t="s">
        <v>888</v>
      </c>
      <c r="K724" s="2">
        <v>0.75</v>
      </c>
      <c r="L724" s="2">
        <v>0.25</v>
      </c>
      <c r="M724" s="27">
        <v>1370000</v>
      </c>
      <c r="N724" s="27">
        <v>1220000</v>
      </c>
      <c r="O724" s="27">
        <v>1360000</v>
      </c>
      <c r="P724" s="27">
        <v>1240000</v>
      </c>
      <c r="Q724" s="29"/>
      <c r="R724" s="29"/>
      <c r="S724" s="29"/>
      <c r="T724" s="29"/>
      <c r="U724" s="29"/>
      <c r="V724" s="29"/>
      <c r="W724" s="29"/>
      <c r="X724" s="29"/>
      <c r="Y724" s="29"/>
      <c r="Z724" s="29"/>
      <c r="AA724" s="29"/>
      <c r="AB724" s="29"/>
      <c r="AC724" s="2">
        <f t="shared" si="297"/>
        <v>1297500</v>
      </c>
      <c r="AD724" s="2">
        <f t="shared" si="298"/>
        <v>78475.049113290355</v>
      </c>
      <c r="AE724" s="2">
        <f t="shared" si="299"/>
        <v>4</v>
      </c>
      <c r="AF724" s="27">
        <v>1360000</v>
      </c>
      <c r="AG724" s="27">
        <v>1480000</v>
      </c>
      <c r="AH724" s="27">
        <v>1320000</v>
      </c>
      <c r="AI724" s="27">
        <v>1390000</v>
      </c>
      <c r="AJ724" s="2">
        <f t="shared" si="300"/>
        <v>1387500</v>
      </c>
      <c r="AK724" s="2">
        <f t="shared" si="301"/>
        <v>68007.352543677218</v>
      </c>
      <c r="AL724" s="2">
        <f t="shared" si="302"/>
        <v>4</v>
      </c>
      <c r="AM724" s="2">
        <f t="shared" si="303"/>
        <v>4.0895582580566405E+18</v>
      </c>
      <c r="AN724" s="2">
        <f t="shared" si="304"/>
        <v>6.9563237508138022E+17</v>
      </c>
      <c r="AO724" s="2">
        <f t="shared" si="305"/>
        <v>6</v>
      </c>
      <c r="AP724" s="2">
        <f t="shared" si="306"/>
        <v>9.2145566826638969</v>
      </c>
      <c r="AQ724" s="2">
        <f t="shared" si="307"/>
        <v>0.71755819649141217</v>
      </c>
      <c r="AR724" s="3" t="str">
        <f t="shared" si="308"/>
        <v>Nontoxic</v>
      </c>
      <c r="AS724" s="2">
        <f t="shared" si="309"/>
        <v>106.93641618497109</v>
      </c>
      <c r="AT724" s="26" t="s">
        <v>884</v>
      </c>
      <c r="AU724" s="4" t="s">
        <v>666</v>
      </c>
      <c r="AV724" s="2">
        <f t="shared" si="310"/>
        <v>3</v>
      </c>
      <c r="AW724" s="2">
        <f t="shared" si="311"/>
        <v>3</v>
      </c>
      <c r="AX724" s="2">
        <f t="shared" si="312"/>
        <v>6158333333.333333</v>
      </c>
      <c r="AY724" s="2">
        <f t="shared" si="313"/>
        <v>4625000000</v>
      </c>
      <c r="AZ724" s="2">
        <f t="shared" si="314"/>
        <v>5391666666.666667</v>
      </c>
      <c r="BA724" s="2">
        <f t="shared" si="315"/>
        <v>1.1666666666666667</v>
      </c>
      <c r="BB724" s="2">
        <f t="shared" si="316"/>
        <v>5.2525425361303793E-2</v>
      </c>
      <c r="BC724" s="2">
        <v>6.6349999999999998</v>
      </c>
      <c r="BD724" s="2" t="str">
        <f t="shared" si="317"/>
        <v>Same Var</v>
      </c>
      <c r="BE724" s="2">
        <f t="shared" si="318"/>
        <v>6.6863520096799037E-2</v>
      </c>
      <c r="BF724" s="2" t="str">
        <f t="shared" si="319"/>
        <v>NS</v>
      </c>
      <c r="BG724" s="2" t="str">
        <f t="shared" si="320"/>
        <v>NS</v>
      </c>
      <c r="BH724" s="2" t="str">
        <f t="shared" si="321"/>
        <v/>
      </c>
      <c r="BI724" s="2" t="str">
        <f t="shared" si="322"/>
        <v/>
      </c>
      <c r="BJ724" s="2" t="str">
        <f t="shared" si="323"/>
        <v/>
      </c>
    </row>
    <row r="725" spans="1:62" x14ac:dyDescent="0.2">
      <c r="A725" s="1" t="s">
        <v>926</v>
      </c>
      <c r="B725" s="27" t="s">
        <v>1225</v>
      </c>
      <c r="C725" s="28">
        <v>39316</v>
      </c>
      <c r="D725" s="7">
        <v>0.4861111111111111</v>
      </c>
      <c r="E725" s="1">
        <v>0.1</v>
      </c>
      <c r="F725" s="1" t="s">
        <v>57</v>
      </c>
      <c r="G725" s="1" t="s">
        <v>1217</v>
      </c>
      <c r="H725" s="27" t="s">
        <v>886</v>
      </c>
      <c r="I725" s="27" t="s">
        <v>887</v>
      </c>
      <c r="J725" s="27" t="s">
        <v>888</v>
      </c>
      <c r="K725" s="2">
        <v>0.75</v>
      </c>
      <c r="L725" s="2">
        <v>0.25</v>
      </c>
      <c r="M725" s="27">
        <v>1370000</v>
      </c>
      <c r="N725" s="27">
        <v>1220000</v>
      </c>
      <c r="O725" s="27">
        <v>1360000</v>
      </c>
      <c r="P725" s="27">
        <v>1240000</v>
      </c>
      <c r="Q725" s="29"/>
      <c r="R725" s="29"/>
      <c r="S725" s="29"/>
      <c r="T725" s="29"/>
      <c r="U725" s="29"/>
      <c r="V725" s="29"/>
      <c r="W725" s="29"/>
      <c r="X725" s="29"/>
      <c r="Y725" s="29"/>
      <c r="Z725" s="29"/>
      <c r="AA725" s="29"/>
      <c r="AB725" s="29"/>
      <c r="AC725" s="2">
        <f t="shared" si="297"/>
        <v>1297500</v>
      </c>
      <c r="AD725" s="2">
        <f t="shared" si="298"/>
        <v>78475.049113290355</v>
      </c>
      <c r="AE725" s="2">
        <f t="shared" si="299"/>
        <v>4</v>
      </c>
      <c r="AF725" s="27">
        <v>1300000</v>
      </c>
      <c r="AG725" s="27">
        <v>1370000</v>
      </c>
      <c r="AH725" s="27">
        <v>1430000</v>
      </c>
      <c r="AI725" s="27">
        <v>1420000</v>
      </c>
      <c r="AJ725" s="2">
        <f t="shared" si="300"/>
        <v>1380000</v>
      </c>
      <c r="AK725" s="2">
        <f t="shared" si="301"/>
        <v>59441.848333756694</v>
      </c>
      <c r="AL725" s="2">
        <f t="shared" si="302"/>
        <v>4</v>
      </c>
      <c r="AM725" s="2">
        <f t="shared" si="303"/>
        <v>3.0602217780219187E+18</v>
      </c>
      <c r="AN725" s="2">
        <f t="shared" si="304"/>
        <v>5.1008694684063949E+17</v>
      </c>
      <c r="AO725" s="2">
        <f t="shared" si="305"/>
        <v>6</v>
      </c>
      <c r="AP725" s="2">
        <f t="shared" si="306"/>
        <v>9.7279824973399442</v>
      </c>
      <c r="AQ725" s="2">
        <f t="shared" si="307"/>
        <v>0.71755819649141217</v>
      </c>
      <c r="AR725" s="3" t="str">
        <f t="shared" si="308"/>
        <v>Nontoxic</v>
      </c>
      <c r="AS725" s="2">
        <f t="shared" si="309"/>
        <v>106.35838150289017</v>
      </c>
      <c r="AT725" s="26" t="s">
        <v>884</v>
      </c>
      <c r="AU725" s="4" t="s">
        <v>666</v>
      </c>
      <c r="AV725" s="2">
        <f t="shared" si="310"/>
        <v>3</v>
      </c>
      <c r="AW725" s="2">
        <f t="shared" si="311"/>
        <v>3</v>
      </c>
      <c r="AX725" s="2">
        <f t="shared" si="312"/>
        <v>6158333333.333333</v>
      </c>
      <c r="AY725" s="2">
        <f t="shared" si="313"/>
        <v>3533333333.3333335</v>
      </c>
      <c r="AZ725" s="2">
        <f t="shared" si="314"/>
        <v>4845833333.333333</v>
      </c>
      <c r="BA725" s="2">
        <f t="shared" si="315"/>
        <v>1.1666666666666667</v>
      </c>
      <c r="BB725" s="2">
        <f t="shared" si="316"/>
        <v>0.19591860275299461</v>
      </c>
      <c r="BC725" s="2">
        <v>6.6349999999999998</v>
      </c>
      <c r="BD725" s="2" t="str">
        <f t="shared" si="317"/>
        <v>Same Var</v>
      </c>
      <c r="BE725" s="2">
        <f t="shared" si="318"/>
        <v>7.2373269654121816E-2</v>
      </c>
      <c r="BF725" s="2" t="str">
        <f t="shared" si="319"/>
        <v>NS</v>
      </c>
      <c r="BG725" s="2" t="str">
        <f t="shared" si="320"/>
        <v>NS</v>
      </c>
      <c r="BH725" s="2" t="str">
        <f t="shared" si="321"/>
        <v/>
      </c>
      <c r="BI725" s="2" t="str">
        <f t="shared" si="322"/>
        <v/>
      </c>
      <c r="BJ725" s="2" t="str">
        <f t="shared" si="323"/>
        <v/>
      </c>
    </row>
    <row r="726" spans="1:62" x14ac:dyDescent="0.2">
      <c r="A726" s="1" t="s">
        <v>926</v>
      </c>
      <c r="B726" s="27" t="s">
        <v>1226</v>
      </c>
      <c r="C726" s="28">
        <v>39316</v>
      </c>
      <c r="D726" s="7">
        <v>0.52777777777777779</v>
      </c>
      <c r="E726" s="1">
        <v>0.1</v>
      </c>
      <c r="F726" s="1" t="s">
        <v>57</v>
      </c>
      <c r="G726" s="1" t="s">
        <v>1217</v>
      </c>
      <c r="H726" s="27" t="s">
        <v>886</v>
      </c>
      <c r="I726" s="27" t="s">
        <v>887</v>
      </c>
      <c r="J726" s="27" t="s">
        <v>888</v>
      </c>
      <c r="K726" s="2">
        <v>0.75</v>
      </c>
      <c r="L726" s="2">
        <v>0.25</v>
      </c>
      <c r="M726" s="27">
        <v>1370000</v>
      </c>
      <c r="N726" s="27">
        <v>1220000</v>
      </c>
      <c r="O726" s="27">
        <v>1360000</v>
      </c>
      <c r="P726" s="27">
        <v>1240000</v>
      </c>
      <c r="Q726" s="29"/>
      <c r="R726" s="29"/>
      <c r="S726" s="29"/>
      <c r="T726" s="29"/>
      <c r="U726" s="29"/>
      <c r="V726" s="29"/>
      <c r="W726" s="29"/>
      <c r="X726" s="29"/>
      <c r="Y726" s="29"/>
      <c r="Z726" s="29"/>
      <c r="AA726" s="29"/>
      <c r="AB726" s="29"/>
      <c r="AC726" s="2">
        <f t="shared" si="297"/>
        <v>1297500</v>
      </c>
      <c r="AD726" s="2">
        <f t="shared" si="298"/>
        <v>78475.049113290355</v>
      </c>
      <c r="AE726" s="2">
        <f t="shared" si="299"/>
        <v>4</v>
      </c>
      <c r="AF726" s="27">
        <v>1300000</v>
      </c>
      <c r="AG726" s="27">
        <v>1330000</v>
      </c>
      <c r="AH726" s="27">
        <v>1480000</v>
      </c>
      <c r="AI726" s="27">
        <v>1370000</v>
      </c>
      <c r="AJ726" s="2">
        <f t="shared" si="300"/>
        <v>1370000</v>
      </c>
      <c r="AK726" s="2">
        <f t="shared" si="301"/>
        <v>78740.078740118115</v>
      </c>
      <c r="AL726" s="2">
        <f t="shared" si="302"/>
        <v>4</v>
      </c>
      <c r="AM726" s="2">
        <f t="shared" si="303"/>
        <v>5.8371315002441411E+18</v>
      </c>
      <c r="AN726" s="2">
        <f t="shared" si="304"/>
        <v>1.0508276875813804E+18</v>
      </c>
      <c r="AO726" s="2">
        <f t="shared" si="305"/>
        <v>6</v>
      </c>
      <c r="AP726" s="2">
        <f t="shared" si="306"/>
        <v>8.0742812550073833</v>
      </c>
      <c r="AQ726" s="2">
        <f t="shared" si="307"/>
        <v>0.71755819649141217</v>
      </c>
      <c r="AR726" s="3" t="str">
        <f t="shared" si="308"/>
        <v>Nontoxic</v>
      </c>
      <c r="AS726" s="2">
        <f t="shared" si="309"/>
        <v>105.58766859344895</v>
      </c>
      <c r="AT726" s="26" t="s">
        <v>884</v>
      </c>
      <c r="AU726" s="4" t="s">
        <v>666</v>
      </c>
      <c r="AV726" s="2">
        <f t="shared" si="310"/>
        <v>3</v>
      </c>
      <c r="AW726" s="2">
        <f t="shared" si="311"/>
        <v>3</v>
      </c>
      <c r="AX726" s="2">
        <f t="shared" si="312"/>
        <v>6158333333.333333</v>
      </c>
      <c r="AY726" s="2">
        <f t="shared" si="313"/>
        <v>6200000000.000001</v>
      </c>
      <c r="AZ726" s="2">
        <f t="shared" si="314"/>
        <v>6179166666.666667</v>
      </c>
      <c r="BA726" s="2">
        <f t="shared" si="315"/>
        <v>1.1666666666666667</v>
      </c>
      <c r="BB726" s="2">
        <f t="shared" si="316"/>
        <v>2.9230392052730686E-5</v>
      </c>
      <c r="BC726" s="2">
        <v>6.6349999999999998</v>
      </c>
      <c r="BD726" s="2" t="str">
        <f t="shared" si="317"/>
        <v>Same Var</v>
      </c>
      <c r="BE726" s="2">
        <f t="shared" si="318"/>
        <v>0.11995879731848326</v>
      </c>
      <c r="BF726" s="2" t="str">
        <f t="shared" si="319"/>
        <v>NS</v>
      </c>
      <c r="BG726" s="2" t="str">
        <f t="shared" si="320"/>
        <v>NS</v>
      </c>
      <c r="BH726" s="2" t="str">
        <f t="shared" si="321"/>
        <v/>
      </c>
      <c r="BI726" s="2" t="str">
        <f t="shared" si="322"/>
        <v/>
      </c>
      <c r="BJ726" s="2" t="str">
        <f t="shared" si="323"/>
        <v/>
      </c>
    </row>
    <row r="727" spans="1:62" x14ac:dyDescent="0.2">
      <c r="A727" s="1" t="s">
        <v>926</v>
      </c>
      <c r="B727" s="27" t="s">
        <v>1227</v>
      </c>
      <c r="C727" s="28">
        <v>39316</v>
      </c>
      <c r="D727" s="7">
        <v>0.57638888888888884</v>
      </c>
      <c r="E727" s="1">
        <v>0.1</v>
      </c>
      <c r="F727" s="1" t="s">
        <v>57</v>
      </c>
      <c r="G727" s="1" t="s">
        <v>1217</v>
      </c>
      <c r="H727" s="27" t="s">
        <v>886</v>
      </c>
      <c r="I727" s="27" t="s">
        <v>887</v>
      </c>
      <c r="J727" s="27" t="s">
        <v>888</v>
      </c>
      <c r="K727" s="2">
        <v>0.75</v>
      </c>
      <c r="L727" s="2">
        <v>0.25</v>
      </c>
      <c r="M727" s="27">
        <v>1370000</v>
      </c>
      <c r="N727" s="27">
        <v>1220000</v>
      </c>
      <c r="O727" s="27">
        <v>1360000</v>
      </c>
      <c r="P727" s="27">
        <v>1240000</v>
      </c>
      <c r="Q727" s="29"/>
      <c r="R727" s="29"/>
      <c r="S727" s="29"/>
      <c r="T727" s="29"/>
      <c r="U727" s="29"/>
      <c r="V727" s="29"/>
      <c r="W727" s="29"/>
      <c r="X727" s="29"/>
      <c r="Y727" s="29"/>
      <c r="Z727" s="29"/>
      <c r="AA727" s="29"/>
      <c r="AB727" s="29"/>
      <c r="AC727" s="2">
        <f t="shared" si="297"/>
        <v>1297500</v>
      </c>
      <c r="AD727" s="2">
        <f t="shared" si="298"/>
        <v>78475.049113290355</v>
      </c>
      <c r="AE727" s="2">
        <f t="shared" si="299"/>
        <v>4</v>
      </c>
      <c r="AF727" s="27">
        <v>1270000</v>
      </c>
      <c r="AG727" s="27">
        <v>1200000</v>
      </c>
      <c r="AH727" s="27">
        <v>1190000</v>
      </c>
      <c r="AI727" s="27">
        <v>1250000</v>
      </c>
      <c r="AJ727" s="2">
        <f t="shared" si="300"/>
        <v>1227500</v>
      </c>
      <c r="AK727" s="2">
        <f t="shared" si="301"/>
        <v>38622.100754188228</v>
      </c>
      <c r="AL727" s="2">
        <f t="shared" si="302"/>
        <v>4</v>
      </c>
      <c r="AM727" s="2">
        <f t="shared" si="303"/>
        <v>1.5349532233344187E+18</v>
      </c>
      <c r="AN727" s="2">
        <f t="shared" si="304"/>
        <v>2.963499676739728E+17</v>
      </c>
      <c r="AO727" s="2">
        <f t="shared" si="305"/>
        <v>5</v>
      </c>
      <c r="AP727" s="2">
        <f t="shared" si="306"/>
        <v>7.2268766188955986</v>
      </c>
      <c r="AQ727" s="2">
        <f t="shared" si="307"/>
        <v>0.72668684380042159</v>
      </c>
      <c r="AR727" s="3" t="str">
        <f t="shared" si="308"/>
        <v>Nontoxic</v>
      </c>
      <c r="AS727" s="2">
        <f t="shared" si="309"/>
        <v>94.605009633911365</v>
      </c>
      <c r="AT727" s="4" t="s">
        <v>663</v>
      </c>
      <c r="AV727" s="2">
        <f t="shared" si="310"/>
        <v>3</v>
      </c>
      <c r="AW727" s="2">
        <f t="shared" si="311"/>
        <v>3</v>
      </c>
      <c r="AX727" s="2">
        <f t="shared" si="312"/>
        <v>6158333333.333333</v>
      </c>
      <c r="AY727" s="2">
        <f t="shared" si="313"/>
        <v>1491666666.666667</v>
      </c>
      <c r="AZ727" s="2">
        <f t="shared" si="314"/>
        <v>3825000000</v>
      </c>
      <c r="BA727" s="2">
        <f t="shared" si="315"/>
        <v>1.1666666666666667</v>
      </c>
      <c r="BB727" s="2">
        <f t="shared" si="316"/>
        <v>1.1967857828540625</v>
      </c>
      <c r="BC727" s="2">
        <v>6.6349999999999998</v>
      </c>
      <c r="BD727" s="2" t="str">
        <f t="shared" si="317"/>
        <v>Same Var</v>
      </c>
      <c r="BE727" s="2">
        <f t="shared" si="318"/>
        <v>8.0285931687661655E-2</v>
      </c>
      <c r="BF727" s="2" t="str">
        <f t="shared" si="319"/>
        <v>NS</v>
      </c>
      <c r="BG727" s="2" t="str">
        <f t="shared" si="320"/>
        <v>NS</v>
      </c>
      <c r="BH727" s="2" t="str">
        <f t="shared" si="321"/>
        <v>Same Var T-test</v>
      </c>
      <c r="BI727" s="2" t="str">
        <f t="shared" si="322"/>
        <v/>
      </c>
      <c r="BJ727" s="2" t="str">
        <f t="shared" si="323"/>
        <v/>
      </c>
    </row>
    <row r="728" spans="1:62" x14ac:dyDescent="0.2">
      <c r="A728" s="1" t="s">
        <v>142</v>
      </c>
      <c r="B728" s="27" t="s">
        <v>231</v>
      </c>
      <c r="C728" s="28">
        <v>38722</v>
      </c>
      <c r="D728" s="7">
        <v>0.52083333333333337</v>
      </c>
      <c r="E728" s="1">
        <v>0.1</v>
      </c>
      <c r="F728" s="1" t="s">
        <v>57</v>
      </c>
      <c r="G728" s="1" t="s">
        <v>911</v>
      </c>
      <c r="H728" s="27" t="s">
        <v>886</v>
      </c>
      <c r="I728" s="27" t="s">
        <v>887</v>
      </c>
      <c r="J728" s="27" t="s">
        <v>888</v>
      </c>
      <c r="K728" s="2">
        <v>0.75</v>
      </c>
      <c r="L728" s="2">
        <v>0.25</v>
      </c>
      <c r="M728" s="27">
        <v>2717900</v>
      </c>
      <c r="N728" s="27">
        <v>2760800</v>
      </c>
      <c r="O728" s="27">
        <v>2656900</v>
      </c>
      <c r="P728" s="27">
        <v>2682000</v>
      </c>
      <c r="Q728" s="27">
        <v>2615400</v>
      </c>
      <c r="R728" s="27">
        <v>2726100</v>
      </c>
      <c r="S728" s="27">
        <v>2538000</v>
      </c>
      <c r="T728" s="27">
        <v>2772900</v>
      </c>
      <c r="U728" s="29"/>
      <c r="V728" s="29"/>
      <c r="W728" s="29"/>
      <c r="X728" s="29"/>
      <c r="Y728" s="29"/>
      <c r="Z728" s="29"/>
      <c r="AA728" s="29"/>
      <c r="AB728" s="29"/>
      <c r="AC728" s="2">
        <f t="shared" si="297"/>
        <v>2683750</v>
      </c>
      <c r="AD728" s="2">
        <f t="shared" si="298"/>
        <v>78815.281331912862</v>
      </c>
      <c r="AE728" s="2">
        <f t="shared" si="299"/>
        <v>8</v>
      </c>
      <c r="AF728" s="27">
        <v>3594000</v>
      </c>
      <c r="AG728" s="27">
        <v>3236600</v>
      </c>
      <c r="AH728" s="27">
        <v>3217300</v>
      </c>
      <c r="AI728" s="27">
        <v>3477900</v>
      </c>
      <c r="AJ728" s="2">
        <f t="shared" si="300"/>
        <v>3381450</v>
      </c>
      <c r="AK728" s="2">
        <f t="shared" si="301"/>
        <v>184758.26548944073</v>
      </c>
      <c r="AL728" s="2">
        <f t="shared" si="302"/>
        <v>4</v>
      </c>
      <c r="AM728" s="2">
        <f t="shared" si="303"/>
        <v>8.0473005817367233E+19</v>
      </c>
      <c r="AN728" s="2">
        <f t="shared" si="304"/>
        <v>2.4303092759954641E+19</v>
      </c>
      <c r="AO728" s="2">
        <f t="shared" si="305"/>
        <v>3</v>
      </c>
      <c r="AP728" s="2">
        <f t="shared" si="306"/>
        <v>14.45026725774707</v>
      </c>
      <c r="AQ728" s="2">
        <f t="shared" si="307"/>
        <v>0.76489232840434507</v>
      </c>
      <c r="AR728" s="3" t="str">
        <f t="shared" si="308"/>
        <v>Nontoxic</v>
      </c>
      <c r="AS728" s="2">
        <f t="shared" si="309"/>
        <v>125.99720540288774</v>
      </c>
      <c r="AT728" s="26" t="s">
        <v>884</v>
      </c>
      <c r="AU728" s="4" t="s">
        <v>666</v>
      </c>
      <c r="AV728" s="2">
        <f t="shared" si="310"/>
        <v>7</v>
      </c>
      <c r="AW728" s="2">
        <f t="shared" si="311"/>
        <v>3</v>
      </c>
      <c r="AX728" s="2">
        <f t="shared" si="312"/>
        <v>6211848571.4285717</v>
      </c>
      <c r="AY728" s="2">
        <f t="shared" si="313"/>
        <v>34135616666.666664</v>
      </c>
      <c r="AZ728" s="2">
        <f t="shared" si="314"/>
        <v>14588979000</v>
      </c>
      <c r="BA728" s="2">
        <f t="shared" si="315"/>
        <v>1.1253968253968254</v>
      </c>
      <c r="BB728" s="2">
        <f t="shared" si="316"/>
        <v>3.0446417503703938</v>
      </c>
      <c r="BC728" s="2">
        <v>6.6349999999999998</v>
      </c>
      <c r="BD728" s="2" t="str">
        <f t="shared" si="317"/>
        <v>Same Var</v>
      </c>
      <c r="BE728" s="2">
        <f t="shared" si="318"/>
        <v>1.3536935235520145E-6</v>
      </c>
      <c r="BF728" s="2" t="str">
        <f t="shared" si="319"/>
        <v>NS</v>
      </c>
      <c r="BG728" s="2" t="str">
        <f t="shared" si="320"/>
        <v>NS</v>
      </c>
      <c r="BH728" s="2" t="str">
        <f t="shared" si="321"/>
        <v/>
      </c>
      <c r="BI728" s="2" t="str">
        <f t="shared" si="322"/>
        <v/>
      </c>
      <c r="BJ728" s="2" t="str">
        <f t="shared" si="323"/>
        <v/>
      </c>
    </row>
    <row r="729" spans="1:62" x14ac:dyDescent="0.2">
      <c r="A729" s="1" t="s">
        <v>142</v>
      </c>
      <c r="B729" s="27" t="s">
        <v>233</v>
      </c>
      <c r="C729" s="28">
        <v>38722</v>
      </c>
      <c r="D729" s="7">
        <v>0.51041666666666663</v>
      </c>
      <c r="E729" s="1">
        <v>0.1</v>
      </c>
      <c r="F729" s="1" t="s">
        <v>57</v>
      </c>
      <c r="G729" s="1" t="s">
        <v>911</v>
      </c>
      <c r="H729" s="27" t="s">
        <v>886</v>
      </c>
      <c r="I729" s="27" t="s">
        <v>887</v>
      </c>
      <c r="J729" s="27" t="s">
        <v>888</v>
      </c>
      <c r="K729" s="2">
        <v>0.75</v>
      </c>
      <c r="L729" s="2">
        <v>0.25</v>
      </c>
      <c r="M729" s="27">
        <v>2717900</v>
      </c>
      <c r="N729" s="27">
        <v>2760800</v>
      </c>
      <c r="O729" s="27">
        <v>2656900</v>
      </c>
      <c r="P729" s="27">
        <v>2682000</v>
      </c>
      <c r="Q729" s="27">
        <v>2615400</v>
      </c>
      <c r="R729" s="27">
        <v>2726100</v>
      </c>
      <c r="S729" s="27">
        <v>2538000</v>
      </c>
      <c r="T729" s="27">
        <v>2772900</v>
      </c>
      <c r="U729" s="29"/>
      <c r="V729" s="29"/>
      <c r="W729" s="29"/>
      <c r="X729" s="29"/>
      <c r="Y729" s="29"/>
      <c r="Z729" s="29"/>
      <c r="AA729" s="29"/>
      <c r="AB729" s="29"/>
      <c r="AC729" s="2">
        <f t="shared" si="297"/>
        <v>2683750</v>
      </c>
      <c r="AD729" s="2">
        <f t="shared" si="298"/>
        <v>78815.281331912862</v>
      </c>
      <c r="AE729" s="2">
        <f t="shared" si="299"/>
        <v>8</v>
      </c>
      <c r="AF729" s="27">
        <v>2594000</v>
      </c>
      <c r="AG729" s="27">
        <v>2743000</v>
      </c>
      <c r="AH729" s="27">
        <v>2385600</v>
      </c>
      <c r="AI729" s="27">
        <v>1963800</v>
      </c>
      <c r="AJ729" s="2">
        <f t="shared" si="300"/>
        <v>2421600</v>
      </c>
      <c r="AK729" s="2">
        <f t="shared" si="301"/>
        <v>338573.75365888403</v>
      </c>
      <c r="AL729" s="2">
        <f t="shared" si="302"/>
        <v>4</v>
      </c>
      <c r="AM729" s="2">
        <f t="shared" si="303"/>
        <v>8.4650839193659009E+20</v>
      </c>
      <c r="AN729" s="2">
        <f t="shared" si="304"/>
        <v>2.7378846556761935E+20</v>
      </c>
      <c r="AO729" s="2">
        <f t="shared" si="305"/>
        <v>3</v>
      </c>
      <c r="AP729" s="2">
        <f t="shared" si="306"/>
        <v>2.3965681890903663</v>
      </c>
      <c r="AQ729" s="2">
        <f t="shared" si="307"/>
        <v>0.76489232840434507</v>
      </c>
      <c r="AR729" s="3" t="str">
        <f t="shared" si="308"/>
        <v>Nontoxic</v>
      </c>
      <c r="AS729" s="2">
        <f t="shared" si="309"/>
        <v>90.23195156031673</v>
      </c>
      <c r="AT729" s="4" t="s">
        <v>663</v>
      </c>
      <c r="AV729" s="2">
        <f t="shared" si="310"/>
        <v>7</v>
      </c>
      <c r="AW729" s="2">
        <f t="shared" si="311"/>
        <v>3</v>
      </c>
      <c r="AX729" s="2">
        <f t="shared" si="312"/>
        <v>6211848571.4285717</v>
      </c>
      <c r="AY729" s="2">
        <f t="shared" si="313"/>
        <v>114632186666.66669</v>
      </c>
      <c r="AZ729" s="2">
        <f t="shared" si="314"/>
        <v>38737950000.000008</v>
      </c>
      <c r="BA729" s="2">
        <f t="shared" si="315"/>
        <v>1.1253968253968254</v>
      </c>
      <c r="BB729" s="2">
        <f t="shared" si="316"/>
        <v>8.4928281352783479</v>
      </c>
      <c r="BC729" s="2">
        <v>6.6349999999999998</v>
      </c>
      <c r="BD729" s="2" t="str">
        <f t="shared" si="317"/>
        <v>Sig Diff Var</v>
      </c>
      <c r="BE729" s="2">
        <f t="shared" si="318"/>
        <v>0.10967799042831916</v>
      </c>
      <c r="BF729" s="2" t="str">
        <f t="shared" si="319"/>
        <v>NS</v>
      </c>
      <c r="BG729" s="2" t="str">
        <f t="shared" si="320"/>
        <v>NS</v>
      </c>
      <c r="BH729" s="2" t="str">
        <f t="shared" si="321"/>
        <v>Diff Var T-test</v>
      </c>
      <c r="BI729" s="2" t="str">
        <f t="shared" si="322"/>
        <v/>
      </c>
      <c r="BJ729" s="2" t="str">
        <f t="shared" si="323"/>
        <v/>
      </c>
    </row>
    <row r="730" spans="1:62" x14ac:dyDescent="0.2">
      <c r="A730" s="1" t="s">
        <v>142</v>
      </c>
      <c r="B730" s="27" t="s">
        <v>236</v>
      </c>
      <c r="C730" s="28">
        <v>38722</v>
      </c>
      <c r="D730" s="7">
        <v>0.54166666666666663</v>
      </c>
      <c r="E730" s="1">
        <v>0.1</v>
      </c>
      <c r="F730" s="1" t="s">
        <v>57</v>
      </c>
      <c r="G730" s="1" t="s">
        <v>911</v>
      </c>
      <c r="H730" s="27" t="s">
        <v>886</v>
      </c>
      <c r="I730" s="27" t="s">
        <v>887</v>
      </c>
      <c r="J730" s="27" t="s">
        <v>888</v>
      </c>
      <c r="K730" s="2">
        <v>0.75</v>
      </c>
      <c r="L730" s="2">
        <v>0.25</v>
      </c>
      <c r="M730" s="27">
        <v>2717900</v>
      </c>
      <c r="N730" s="27">
        <v>2760800</v>
      </c>
      <c r="O730" s="27">
        <v>2656900</v>
      </c>
      <c r="P730" s="27">
        <v>2682000</v>
      </c>
      <c r="Q730" s="27">
        <v>2615400</v>
      </c>
      <c r="R730" s="27">
        <v>2726100</v>
      </c>
      <c r="S730" s="27">
        <v>2538000</v>
      </c>
      <c r="T730" s="27">
        <v>2772900</v>
      </c>
      <c r="U730" s="29"/>
      <c r="V730" s="29"/>
      <c r="W730" s="29"/>
      <c r="X730" s="29"/>
      <c r="Y730" s="29"/>
      <c r="Z730" s="29"/>
      <c r="AA730" s="29"/>
      <c r="AB730" s="29"/>
      <c r="AC730" s="2">
        <f t="shared" si="297"/>
        <v>2683750</v>
      </c>
      <c r="AD730" s="2">
        <f t="shared" si="298"/>
        <v>78815.281331912862</v>
      </c>
      <c r="AE730" s="2">
        <f t="shared" si="299"/>
        <v>8</v>
      </c>
      <c r="AF730" s="27">
        <v>2838600</v>
      </c>
      <c r="AG730" s="27">
        <v>3589000</v>
      </c>
      <c r="AH730" s="27">
        <v>3804300</v>
      </c>
      <c r="AI730" s="27">
        <v>4192900</v>
      </c>
      <c r="AJ730" s="2">
        <f t="shared" si="300"/>
        <v>3606200</v>
      </c>
      <c r="AK730" s="2">
        <f t="shared" si="301"/>
        <v>569492.78602396126</v>
      </c>
      <c r="AL730" s="2">
        <f t="shared" si="302"/>
        <v>4</v>
      </c>
      <c r="AM730" s="2">
        <f t="shared" si="303"/>
        <v>6.64506676513157E+21</v>
      </c>
      <c r="AN730" s="2">
        <f t="shared" si="304"/>
        <v>2.1913768631819163E+21</v>
      </c>
      <c r="AO730" s="2">
        <f t="shared" si="305"/>
        <v>3</v>
      </c>
      <c r="AP730" s="2">
        <f t="shared" si="306"/>
        <v>5.580801409943124</v>
      </c>
      <c r="AQ730" s="2">
        <f t="shared" si="307"/>
        <v>0.76489232840434507</v>
      </c>
      <c r="AR730" s="3" t="str">
        <f t="shared" si="308"/>
        <v>Nontoxic</v>
      </c>
      <c r="AS730" s="2">
        <f t="shared" si="309"/>
        <v>134.3716814159292</v>
      </c>
      <c r="AT730" s="26" t="s">
        <v>884</v>
      </c>
      <c r="AU730" s="4" t="s">
        <v>666</v>
      </c>
      <c r="AV730" s="2">
        <f t="shared" si="310"/>
        <v>7</v>
      </c>
      <c r="AW730" s="2">
        <f t="shared" si="311"/>
        <v>3</v>
      </c>
      <c r="AX730" s="2">
        <f t="shared" si="312"/>
        <v>6211848571.4285717</v>
      </c>
      <c r="AY730" s="2">
        <f t="shared" si="313"/>
        <v>324322033333.33331</v>
      </c>
      <c r="AZ730" s="2">
        <f t="shared" si="314"/>
        <v>101644904000</v>
      </c>
      <c r="BA730" s="2">
        <f t="shared" si="315"/>
        <v>1.1253968253968254</v>
      </c>
      <c r="BB730" s="2">
        <f t="shared" si="316"/>
        <v>14.292232875575202</v>
      </c>
      <c r="BC730" s="2">
        <v>6.6349999999999998</v>
      </c>
      <c r="BD730" s="2" t="str">
        <f t="shared" si="317"/>
        <v>Sig Diff Var</v>
      </c>
      <c r="BE730" s="2">
        <f t="shared" si="318"/>
        <v>2.3575076214134197E-2</v>
      </c>
      <c r="BF730" s="2" t="str">
        <f t="shared" si="319"/>
        <v>NS</v>
      </c>
      <c r="BG730" s="2" t="str">
        <f t="shared" si="320"/>
        <v>NS</v>
      </c>
      <c r="BH730" s="2" t="str">
        <f t="shared" si="321"/>
        <v/>
      </c>
      <c r="BI730" s="2" t="str">
        <f t="shared" si="322"/>
        <v/>
      </c>
      <c r="BJ730" s="2" t="str">
        <f t="shared" si="323"/>
        <v/>
      </c>
    </row>
    <row r="731" spans="1:62" x14ac:dyDescent="0.2">
      <c r="A731" s="1" t="s">
        <v>142</v>
      </c>
      <c r="B731" s="27" t="s">
        <v>237</v>
      </c>
      <c r="C731" s="28">
        <v>38722</v>
      </c>
      <c r="D731" s="7">
        <v>0.5</v>
      </c>
      <c r="E731" s="1">
        <v>0.1</v>
      </c>
      <c r="F731" s="1" t="s">
        <v>57</v>
      </c>
      <c r="G731" s="1" t="s">
        <v>911</v>
      </c>
      <c r="H731" s="27" t="s">
        <v>886</v>
      </c>
      <c r="I731" s="27" t="s">
        <v>887</v>
      </c>
      <c r="J731" s="27" t="s">
        <v>888</v>
      </c>
      <c r="K731" s="2">
        <v>0.75</v>
      </c>
      <c r="L731" s="2">
        <v>0.25</v>
      </c>
      <c r="M731" s="27">
        <v>2717900</v>
      </c>
      <c r="N731" s="27">
        <v>2760800</v>
      </c>
      <c r="O731" s="27">
        <v>2656900</v>
      </c>
      <c r="P731" s="27">
        <v>2682000</v>
      </c>
      <c r="Q731" s="27">
        <v>2615400</v>
      </c>
      <c r="R731" s="27">
        <v>2726100</v>
      </c>
      <c r="S731" s="27">
        <v>2538000</v>
      </c>
      <c r="T731" s="27">
        <v>2772900</v>
      </c>
      <c r="U731" s="29"/>
      <c r="V731" s="29"/>
      <c r="W731" s="29"/>
      <c r="X731" s="29"/>
      <c r="Y731" s="29"/>
      <c r="Z731" s="29"/>
      <c r="AA731" s="29"/>
      <c r="AB731" s="29"/>
      <c r="AC731" s="2">
        <f t="shared" si="297"/>
        <v>2683750</v>
      </c>
      <c r="AD731" s="2">
        <f t="shared" si="298"/>
        <v>78815.281331912862</v>
      </c>
      <c r="AE731" s="2">
        <f t="shared" si="299"/>
        <v>8</v>
      </c>
      <c r="AF731" s="27">
        <v>3452900</v>
      </c>
      <c r="AG731" s="27">
        <v>4321000</v>
      </c>
      <c r="AH731" s="27">
        <v>3911500</v>
      </c>
      <c r="AI731" s="27">
        <v>4026300</v>
      </c>
      <c r="AJ731" s="2">
        <f t="shared" si="300"/>
        <v>3927925</v>
      </c>
      <c r="AK731" s="2">
        <f t="shared" si="301"/>
        <v>360603.25728793227</v>
      </c>
      <c r="AL731" s="2">
        <f t="shared" si="302"/>
        <v>4</v>
      </c>
      <c r="AM731" s="2">
        <f t="shared" si="303"/>
        <v>1.0854025369590171E+21</v>
      </c>
      <c r="AN731" s="2">
        <f t="shared" si="304"/>
        <v>3.5229861906924575E+20</v>
      </c>
      <c r="AO731" s="2">
        <f t="shared" si="305"/>
        <v>3</v>
      </c>
      <c r="AP731" s="2">
        <f t="shared" si="306"/>
        <v>10.551071907742092</v>
      </c>
      <c r="AQ731" s="2">
        <f t="shared" si="307"/>
        <v>0.76489232840434507</v>
      </c>
      <c r="AR731" s="3" t="str">
        <f t="shared" si="308"/>
        <v>Nontoxic</v>
      </c>
      <c r="AS731" s="2">
        <f t="shared" si="309"/>
        <v>146.35957149510946</v>
      </c>
      <c r="AT731" s="26" t="s">
        <v>884</v>
      </c>
      <c r="AU731" s="4" t="s">
        <v>666</v>
      </c>
      <c r="AV731" s="2">
        <f t="shared" si="310"/>
        <v>7</v>
      </c>
      <c r="AW731" s="2">
        <f t="shared" si="311"/>
        <v>3</v>
      </c>
      <c r="AX731" s="2">
        <f t="shared" si="312"/>
        <v>6211848571.4285717</v>
      </c>
      <c r="AY731" s="2">
        <f t="shared" si="313"/>
        <v>130034709166.66667</v>
      </c>
      <c r="AZ731" s="2">
        <f t="shared" si="314"/>
        <v>43358706750</v>
      </c>
      <c r="BA731" s="2">
        <f t="shared" si="315"/>
        <v>1.1253968253968254</v>
      </c>
      <c r="BB731" s="2">
        <f t="shared" si="316"/>
        <v>9.1580686499554691</v>
      </c>
      <c r="BC731" s="2">
        <v>6.6349999999999998</v>
      </c>
      <c r="BD731" s="2" t="str">
        <f t="shared" si="317"/>
        <v>Sig Diff Var</v>
      </c>
      <c r="BE731" s="2">
        <f t="shared" si="318"/>
        <v>2.7715142471716266E-3</v>
      </c>
      <c r="BF731" s="2" t="str">
        <f t="shared" si="319"/>
        <v>NS</v>
      </c>
      <c r="BG731" s="2" t="str">
        <f t="shared" si="320"/>
        <v>NS</v>
      </c>
      <c r="BH731" s="2" t="str">
        <f t="shared" si="321"/>
        <v/>
      </c>
      <c r="BI731" s="2" t="str">
        <f t="shared" si="322"/>
        <v/>
      </c>
      <c r="BJ731" s="2" t="str">
        <f t="shared" si="323"/>
        <v/>
      </c>
    </row>
    <row r="732" spans="1:62" x14ac:dyDescent="0.2">
      <c r="A732" s="1" t="s">
        <v>142</v>
      </c>
      <c r="B732" s="27" t="s">
        <v>242</v>
      </c>
      <c r="C732" s="28">
        <v>38722</v>
      </c>
      <c r="D732" s="7">
        <v>0.47916666666666669</v>
      </c>
      <c r="E732" s="1">
        <v>0.1</v>
      </c>
      <c r="F732" s="1" t="s">
        <v>57</v>
      </c>
      <c r="G732" s="1" t="s">
        <v>911</v>
      </c>
      <c r="H732" s="27" t="s">
        <v>886</v>
      </c>
      <c r="I732" s="27" t="s">
        <v>887</v>
      </c>
      <c r="J732" s="27" t="s">
        <v>888</v>
      </c>
      <c r="K732" s="2">
        <v>0.75</v>
      </c>
      <c r="L732" s="2">
        <v>0.25</v>
      </c>
      <c r="M732" s="27">
        <v>2717900</v>
      </c>
      <c r="N732" s="27">
        <v>2760800</v>
      </c>
      <c r="O732" s="27">
        <v>2656900</v>
      </c>
      <c r="P732" s="27">
        <v>2682000</v>
      </c>
      <c r="Q732" s="27">
        <v>2615400</v>
      </c>
      <c r="R732" s="27">
        <v>2726100</v>
      </c>
      <c r="S732" s="27">
        <v>2538000</v>
      </c>
      <c r="T732" s="27">
        <v>2772900</v>
      </c>
      <c r="U732" s="29"/>
      <c r="V732" s="29"/>
      <c r="W732" s="29"/>
      <c r="X732" s="29"/>
      <c r="Y732" s="29"/>
      <c r="Z732" s="29"/>
      <c r="AA732" s="29"/>
      <c r="AB732" s="29"/>
      <c r="AC732" s="2">
        <f t="shared" si="297"/>
        <v>2683750</v>
      </c>
      <c r="AD732" s="2">
        <f t="shared" si="298"/>
        <v>78815.281331912862</v>
      </c>
      <c r="AE732" s="2">
        <f t="shared" si="299"/>
        <v>8</v>
      </c>
      <c r="AF732" s="27">
        <v>4345200</v>
      </c>
      <c r="AG732" s="27">
        <v>3758600</v>
      </c>
      <c r="AH732" s="27">
        <v>3685300</v>
      </c>
      <c r="AI732" s="27">
        <v>3915600</v>
      </c>
      <c r="AJ732" s="2">
        <f t="shared" si="300"/>
        <v>3926175</v>
      </c>
      <c r="AK732" s="2">
        <f t="shared" si="301"/>
        <v>295407.02287973231</v>
      </c>
      <c r="AL732" s="2">
        <f t="shared" si="302"/>
        <v>4</v>
      </c>
      <c r="AM732" s="2">
        <f t="shared" si="303"/>
        <v>4.9520036589531261E+20</v>
      </c>
      <c r="AN732" s="2">
        <f t="shared" si="304"/>
        <v>1.5867796481704444E+20</v>
      </c>
      <c r="AO732" s="2">
        <f t="shared" si="305"/>
        <v>3</v>
      </c>
      <c r="AP732" s="2">
        <f t="shared" si="306"/>
        <v>12.826318462637984</v>
      </c>
      <c r="AQ732" s="2">
        <f t="shared" si="307"/>
        <v>0.76489232840434507</v>
      </c>
      <c r="AR732" s="3" t="str">
        <f t="shared" si="308"/>
        <v>Nontoxic</v>
      </c>
      <c r="AS732" s="2">
        <f t="shared" si="309"/>
        <v>146.29436422915697</v>
      </c>
      <c r="AT732" s="26" t="s">
        <v>884</v>
      </c>
      <c r="AU732" s="4" t="s">
        <v>666</v>
      </c>
      <c r="AV732" s="2">
        <f t="shared" si="310"/>
        <v>7</v>
      </c>
      <c r="AW732" s="2">
        <f t="shared" si="311"/>
        <v>3</v>
      </c>
      <c r="AX732" s="2">
        <f t="shared" si="312"/>
        <v>6211848571.4285717</v>
      </c>
      <c r="AY732" s="2">
        <f t="shared" si="313"/>
        <v>87265309166.666687</v>
      </c>
      <c r="AZ732" s="2">
        <f t="shared" si="314"/>
        <v>30527886750.000008</v>
      </c>
      <c r="BA732" s="2">
        <f t="shared" si="315"/>
        <v>1.1253968253968254</v>
      </c>
      <c r="BB732" s="2">
        <f t="shared" si="316"/>
        <v>7.1035717809792791</v>
      </c>
      <c r="BC732" s="2">
        <v>6.6349999999999998</v>
      </c>
      <c r="BD732" s="2" t="str">
        <f t="shared" si="317"/>
        <v>Sig Diff Var</v>
      </c>
      <c r="BE732" s="2">
        <f t="shared" si="318"/>
        <v>1.4255148874881109E-3</v>
      </c>
      <c r="BF732" s="2" t="str">
        <f t="shared" si="319"/>
        <v>NS</v>
      </c>
      <c r="BG732" s="2" t="str">
        <f t="shared" si="320"/>
        <v>NS</v>
      </c>
      <c r="BH732" s="2" t="str">
        <f t="shared" si="321"/>
        <v/>
      </c>
      <c r="BI732" s="2" t="str">
        <f t="shared" si="322"/>
        <v/>
      </c>
      <c r="BJ732" s="2" t="str">
        <f t="shared" si="323"/>
        <v/>
      </c>
    </row>
    <row r="733" spans="1:62" x14ac:dyDescent="0.2">
      <c r="A733" s="1" t="s">
        <v>926</v>
      </c>
      <c r="B733" s="27" t="s">
        <v>1282</v>
      </c>
      <c r="C733" s="28">
        <v>39224</v>
      </c>
      <c r="D733" s="7">
        <v>0.66666666666666663</v>
      </c>
      <c r="E733" s="1">
        <v>0.1</v>
      </c>
      <c r="F733" s="1" t="s">
        <v>57</v>
      </c>
      <c r="G733" s="1" t="s">
        <v>1289</v>
      </c>
      <c r="H733" s="27" t="s">
        <v>886</v>
      </c>
      <c r="I733" s="27" t="s">
        <v>887</v>
      </c>
      <c r="J733" s="27" t="s">
        <v>888</v>
      </c>
      <c r="K733" s="2">
        <v>0.75</v>
      </c>
      <c r="L733" s="2">
        <v>0.25</v>
      </c>
      <c r="M733" s="27">
        <v>1055000</v>
      </c>
      <c r="N733" s="27">
        <v>1152000</v>
      </c>
      <c r="O733" s="27">
        <v>963000</v>
      </c>
      <c r="P733" s="27">
        <v>1017000</v>
      </c>
      <c r="Q733" s="29"/>
      <c r="R733" s="29"/>
      <c r="S733" s="29"/>
      <c r="T733" s="29"/>
      <c r="U733" s="29"/>
      <c r="V733" s="29"/>
      <c r="W733" s="29"/>
      <c r="X733" s="29"/>
      <c r="Y733" s="29"/>
      <c r="Z733" s="29"/>
      <c r="AA733" s="29"/>
      <c r="AB733" s="29"/>
      <c r="AC733" s="2">
        <f t="shared" si="297"/>
        <v>1046750</v>
      </c>
      <c r="AD733" s="2">
        <f t="shared" si="298"/>
        <v>79675.906019323054</v>
      </c>
      <c r="AE733" s="2">
        <f t="shared" si="299"/>
        <v>4</v>
      </c>
      <c r="AF733" s="27">
        <v>1523000</v>
      </c>
      <c r="AG733" s="27">
        <v>1749000</v>
      </c>
      <c r="AH733" s="27">
        <v>1627000</v>
      </c>
      <c r="AI733" s="27">
        <v>1671000</v>
      </c>
      <c r="AJ733" s="2">
        <f t="shared" si="300"/>
        <v>1642500</v>
      </c>
      <c r="AK733" s="2">
        <f t="shared" si="301"/>
        <v>94295.634398770897</v>
      </c>
      <c r="AL733" s="2">
        <f t="shared" si="302"/>
        <v>4</v>
      </c>
      <c r="AM733" s="2">
        <f t="shared" si="303"/>
        <v>9.7072083905046241E+18</v>
      </c>
      <c r="AN733" s="2">
        <f t="shared" si="304"/>
        <v>1.912770749308833E+18</v>
      </c>
      <c r="AO733" s="2">
        <f t="shared" si="305"/>
        <v>5</v>
      </c>
      <c r="AP733" s="2">
        <f t="shared" si="306"/>
        <v>15.361332341705754</v>
      </c>
      <c r="AQ733" s="2">
        <f t="shared" si="307"/>
        <v>0.72668684380042159</v>
      </c>
      <c r="AR733" s="3" t="str">
        <f t="shared" si="308"/>
        <v>Nontoxic</v>
      </c>
      <c r="AS733" s="2">
        <f t="shared" si="309"/>
        <v>156.91425841891569</v>
      </c>
      <c r="AT733" s="26" t="s">
        <v>884</v>
      </c>
      <c r="AU733" s="4" t="s">
        <v>666</v>
      </c>
      <c r="AV733" s="2">
        <f t="shared" si="310"/>
        <v>3</v>
      </c>
      <c r="AW733" s="2">
        <f t="shared" si="311"/>
        <v>3</v>
      </c>
      <c r="AX733" s="2">
        <f t="shared" si="312"/>
        <v>6348250000</v>
      </c>
      <c r="AY733" s="2">
        <f t="shared" si="313"/>
        <v>8891666666.666666</v>
      </c>
      <c r="AZ733" s="2">
        <f t="shared" si="314"/>
        <v>7619958333.333333</v>
      </c>
      <c r="BA733" s="2">
        <f t="shared" si="315"/>
        <v>1.1666666666666667</v>
      </c>
      <c r="BB733" s="2">
        <f t="shared" si="316"/>
        <v>7.2637998025259415E-2</v>
      </c>
      <c r="BC733" s="2">
        <v>6.6349999999999998</v>
      </c>
      <c r="BD733" s="2" t="str">
        <f t="shared" si="317"/>
        <v>Same Var</v>
      </c>
      <c r="BE733" s="2">
        <f t="shared" si="318"/>
        <v>3.5435754282184166E-5</v>
      </c>
      <c r="BF733" s="2" t="str">
        <f t="shared" si="319"/>
        <v>NS</v>
      </c>
      <c r="BG733" s="2" t="str">
        <f t="shared" si="320"/>
        <v>NS</v>
      </c>
      <c r="BH733" s="2" t="str">
        <f t="shared" si="321"/>
        <v/>
      </c>
      <c r="BI733" s="2" t="str">
        <f t="shared" si="322"/>
        <v/>
      </c>
      <c r="BJ733" s="2" t="str">
        <f t="shared" si="323"/>
        <v/>
      </c>
    </row>
    <row r="734" spans="1:62" x14ac:dyDescent="0.2">
      <c r="A734" s="1" t="s">
        <v>926</v>
      </c>
      <c r="B734" s="27" t="s">
        <v>1290</v>
      </c>
      <c r="C734" s="28">
        <v>39224</v>
      </c>
      <c r="D734" s="7">
        <v>0.60416666666666663</v>
      </c>
      <c r="E734" s="1">
        <v>0.1</v>
      </c>
      <c r="F734" s="1" t="s">
        <v>57</v>
      </c>
      <c r="G734" s="1" t="s">
        <v>1289</v>
      </c>
      <c r="H734" s="27" t="s">
        <v>886</v>
      </c>
      <c r="I734" s="27" t="s">
        <v>887</v>
      </c>
      <c r="J734" s="27" t="s">
        <v>888</v>
      </c>
      <c r="K734" s="2">
        <v>0.75</v>
      </c>
      <c r="L734" s="2">
        <v>0.25</v>
      </c>
      <c r="M734" s="27">
        <v>1055000</v>
      </c>
      <c r="N734" s="27">
        <v>1152000</v>
      </c>
      <c r="O734" s="27">
        <v>963000</v>
      </c>
      <c r="P734" s="27">
        <v>1017000</v>
      </c>
      <c r="Q734" s="29"/>
      <c r="R734" s="29"/>
      <c r="S734" s="29"/>
      <c r="T734" s="29"/>
      <c r="U734" s="29"/>
      <c r="V734" s="29"/>
      <c r="W734" s="29"/>
      <c r="X734" s="29"/>
      <c r="Y734" s="29"/>
      <c r="Z734" s="29"/>
      <c r="AA734" s="29"/>
      <c r="AB734" s="29"/>
      <c r="AC734" s="2">
        <f t="shared" si="297"/>
        <v>1046750</v>
      </c>
      <c r="AD734" s="2">
        <f t="shared" si="298"/>
        <v>79675.906019323054</v>
      </c>
      <c r="AE734" s="2">
        <f t="shared" si="299"/>
        <v>4</v>
      </c>
      <c r="AF734" s="27">
        <v>2236000</v>
      </c>
      <c r="AG734" s="27">
        <v>1909000</v>
      </c>
      <c r="AH734" s="27">
        <v>2185000</v>
      </c>
      <c r="AI734" s="27">
        <v>2350000</v>
      </c>
      <c r="AJ734" s="2">
        <f t="shared" si="300"/>
        <v>2170000</v>
      </c>
      <c r="AK734" s="2">
        <f t="shared" si="301"/>
        <v>187173.71610351704</v>
      </c>
      <c r="AL734" s="2">
        <f t="shared" si="302"/>
        <v>4</v>
      </c>
      <c r="AM734" s="2">
        <f t="shared" si="303"/>
        <v>9.3146098760513274E+19</v>
      </c>
      <c r="AN734" s="2">
        <f t="shared" si="304"/>
        <v>2.5836091996994011E+19</v>
      </c>
      <c r="AO734" s="2">
        <f t="shared" si="305"/>
        <v>4</v>
      </c>
      <c r="AP734" s="2">
        <f t="shared" si="306"/>
        <v>14.097399503958716</v>
      </c>
      <c r="AQ734" s="2">
        <f t="shared" si="307"/>
        <v>0.74069708411268287</v>
      </c>
      <c r="AR734" s="3" t="str">
        <f t="shared" si="308"/>
        <v>Nontoxic</v>
      </c>
      <c r="AS734" s="2">
        <f t="shared" si="309"/>
        <v>207.30833532362075</v>
      </c>
      <c r="AT734" s="26" t="s">
        <v>884</v>
      </c>
      <c r="AU734" s="4" t="s">
        <v>666</v>
      </c>
      <c r="AV734" s="2">
        <f t="shared" si="310"/>
        <v>3</v>
      </c>
      <c r="AW734" s="2">
        <f t="shared" si="311"/>
        <v>3</v>
      </c>
      <c r="AX734" s="2">
        <f t="shared" si="312"/>
        <v>6348250000</v>
      </c>
      <c r="AY734" s="2">
        <f t="shared" si="313"/>
        <v>35033999999.999992</v>
      </c>
      <c r="AZ734" s="2">
        <f t="shared" si="314"/>
        <v>20691124999.999996</v>
      </c>
      <c r="BA734" s="2">
        <f t="shared" si="315"/>
        <v>1.1666666666666667</v>
      </c>
      <c r="BB734" s="2">
        <f t="shared" si="316"/>
        <v>1.6840582093161385</v>
      </c>
      <c r="BC734" s="2">
        <v>6.6349999999999998</v>
      </c>
      <c r="BD734" s="2" t="str">
        <f t="shared" si="317"/>
        <v>Same Var</v>
      </c>
      <c r="BE734" s="2">
        <f t="shared" si="318"/>
        <v>1.6401860007015195E-5</v>
      </c>
      <c r="BF734" s="2" t="str">
        <f t="shared" si="319"/>
        <v>NS</v>
      </c>
      <c r="BG734" s="2" t="str">
        <f t="shared" si="320"/>
        <v>NS</v>
      </c>
      <c r="BH734" s="2" t="str">
        <f t="shared" si="321"/>
        <v/>
      </c>
      <c r="BI734" s="2" t="str">
        <f t="shared" si="322"/>
        <v/>
      </c>
      <c r="BJ734" s="2" t="str">
        <f t="shared" si="323"/>
        <v/>
      </c>
    </row>
    <row r="735" spans="1:62" x14ac:dyDescent="0.2">
      <c r="A735" s="1" t="s">
        <v>926</v>
      </c>
      <c r="B735" s="27" t="s">
        <v>1293</v>
      </c>
      <c r="C735" s="28">
        <v>39224</v>
      </c>
      <c r="D735" s="7">
        <v>0.54166666666666663</v>
      </c>
      <c r="E735" s="1">
        <v>0.1</v>
      </c>
      <c r="F735" s="1" t="s">
        <v>57</v>
      </c>
      <c r="G735" s="1" t="s">
        <v>1289</v>
      </c>
      <c r="H735" s="27" t="s">
        <v>886</v>
      </c>
      <c r="I735" s="27" t="s">
        <v>887</v>
      </c>
      <c r="J735" s="27" t="s">
        <v>888</v>
      </c>
      <c r="K735" s="2">
        <v>0.75</v>
      </c>
      <c r="L735" s="2">
        <v>0.25</v>
      </c>
      <c r="M735" s="27">
        <v>1055000</v>
      </c>
      <c r="N735" s="27">
        <v>1152000</v>
      </c>
      <c r="O735" s="27">
        <v>963000</v>
      </c>
      <c r="P735" s="27">
        <v>1017000</v>
      </c>
      <c r="Q735" s="29"/>
      <c r="R735" s="29"/>
      <c r="S735" s="29"/>
      <c r="T735" s="29"/>
      <c r="U735" s="29"/>
      <c r="V735" s="29"/>
      <c r="W735" s="29"/>
      <c r="X735" s="29"/>
      <c r="Y735" s="29"/>
      <c r="Z735" s="29"/>
      <c r="AA735" s="29"/>
      <c r="AB735" s="29"/>
      <c r="AC735" s="2">
        <f t="shared" si="297"/>
        <v>1046750</v>
      </c>
      <c r="AD735" s="2">
        <f t="shared" si="298"/>
        <v>79675.906019323054</v>
      </c>
      <c r="AE735" s="2">
        <f t="shared" si="299"/>
        <v>4</v>
      </c>
      <c r="AF735" s="27">
        <v>1493000</v>
      </c>
      <c r="AG735" s="27">
        <v>1382000</v>
      </c>
      <c r="AH735" s="27">
        <v>1458000</v>
      </c>
      <c r="AI735" s="27">
        <v>1412000</v>
      </c>
      <c r="AJ735" s="2">
        <f t="shared" si="300"/>
        <v>1436250</v>
      </c>
      <c r="AK735" s="2">
        <f t="shared" si="301"/>
        <v>49073.923829259875</v>
      </c>
      <c r="AL735" s="2">
        <f t="shared" si="302"/>
        <v>4</v>
      </c>
      <c r="AM735" s="2">
        <f t="shared" si="303"/>
        <v>2.2343826633453368E+18</v>
      </c>
      <c r="AN735" s="2">
        <f t="shared" si="304"/>
        <v>3.8647766496276858E+17</v>
      </c>
      <c r="AO735" s="2">
        <f t="shared" si="305"/>
        <v>6</v>
      </c>
      <c r="AP735" s="2">
        <f t="shared" si="306"/>
        <v>16.842892126055034</v>
      </c>
      <c r="AQ735" s="2">
        <f t="shared" si="307"/>
        <v>0.71755819649141217</v>
      </c>
      <c r="AR735" s="3" t="str">
        <f t="shared" si="308"/>
        <v>Nontoxic</v>
      </c>
      <c r="AS735" s="2">
        <f t="shared" si="309"/>
        <v>137.21041318366372</v>
      </c>
      <c r="AT735" s="26" t="s">
        <v>884</v>
      </c>
      <c r="AU735" s="4" t="s">
        <v>666</v>
      </c>
      <c r="AV735" s="2">
        <f t="shared" si="310"/>
        <v>3</v>
      </c>
      <c r="AW735" s="2">
        <f t="shared" si="311"/>
        <v>3</v>
      </c>
      <c r="AX735" s="2">
        <f t="shared" si="312"/>
        <v>6348250000</v>
      </c>
      <c r="AY735" s="2">
        <f t="shared" si="313"/>
        <v>2408250000</v>
      </c>
      <c r="AZ735" s="2">
        <f t="shared" si="314"/>
        <v>4378250000</v>
      </c>
      <c r="BA735" s="2">
        <f t="shared" si="315"/>
        <v>1.1666666666666667</v>
      </c>
      <c r="BB735" s="2">
        <f t="shared" si="316"/>
        <v>0.58170516509393821</v>
      </c>
      <c r="BC735" s="2">
        <v>6.6349999999999998</v>
      </c>
      <c r="BD735" s="2" t="str">
        <f t="shared" si="317"/>
        <v>Same Var</v>
      </c>
      <c r="BE735" s="2">
        <f t="shared" si="318"/>
        <v>8.1523351036981884E-5</v>
      </c>
      <c r="BF735" s="2" t="str">
        <f t="shared" si="319"/>
        <v>NS</v>
      </c>
      <c r="BG735" s="2" t="str">
        <f t="shared" si="320"/>
        <v>NS</v>
      </c>
      <c r="BH735" s="2" t="str">
        <f t="shared" si="321"/>
        <v/>
      </c>
      <c r="BI735" s="2" t="str">
        <f t="shared" si="322"/>
        <v/>
      </c>
      <c r="BJ735" s="2" t="str">
        <f t="shared" si="323"/>
        <v/>
      </c>
    </row>
    <row r="736" spans="1:62" x14ac:dyDescent="0.2">
      <c r="A736" s="1" t="s">
        <v>926</v>
      </c>
      <c r="B736" s="27" t="s">
        <v>1067</v>
      </c>
      <c r="C736" s="28">
        <v>39287</v>
      </c>
      <c r="D736" s="7">
        <v>0.72222222222222221</v>
      </c>
      <c r="E736" s="1">
        <v>0.1</v>
      </c>
      <c r="F736" s="1" t="s">
        <v>57</v>
      </c>
      <c r="G736" s="1" t="s">
        <v>1078</v>
      </c>
      <c r="H736" s="27" t="s">
        <v>886</v>
      </c>
      <c r="I736" s="27" t="s">
        <v>887</v>
      </c>
      <c r="J736" s="27" t="s">
        <v>888</v>
      </c>
      <c r="K736" s="2">
        <v>0.75</v>
      </c>
      <c r="L736" s="2">
        <v>0.25</v>
      </c>
      <c r="M736" s="27">
        <v>371006</v>
      </c>
      <c r="N736" s="27">
        <v>436136</v>
      </c>
      <c r="O736" s="27">
        <v>514292</v>
      </c>
      <c r="P736" s="27">
        <v>331928</v>
      </c>
      <c r="Q736" s="29"/>
      <c r="R736" s="29"/>
      <c r="S736" s="29"/>
      <c r="T736" s="29"/>
      <c r="U736" s="29"/>
      <c r="V736" s="29"/>
      <c r="W736" s="29"/>
      <c r="X736" s="29"/>
      <c r="Y736" s="29"/>
      <c r="Z736" s="29"/>
      <c r="AA736" s="29"/>
      <c r="AB736" s="29"/>
      <c r="AC736" s="2">
        <f t="shared" si="297"/>
        <v>413340.5</v>
      </c>
      <c r="AD736" s="2">
        <f t="shared" si="298"/>
        <v>79856.214992948415</v>
      </c>
      <c r="AE736" s="2">
        <f t="shared" si="299"/>
        <v>4</v>
      </c>
      <c r="AF736" s="27">
        <v>566396</v>
      </c>
      <c r="AG736" s="27">
        <v>657578</v>
      </c>
      <c r="AH736" s="27">
        <v>709681</v>
      </c>
      <c r="AI736" s="27">
        <v>748760</v>
      </c>
      <c r="AJ736" s="2">
        <f t="shared" si="300"/>
        <v>670603.75</v>
      </c>
      <c r="AK736" s="2">
        <f t="shared" si="301"/>
        <v>78876.181881794968</v>
      </c>
      <c r="AL736" s="2">
        <f t="shared" si="302"/>
        <v>4</v>
      </c>
      <c r="AM736" s="2">
        <f t="shared" si="303"/>
        <v>6.0129452724907479E+18</v>
      </c>
      <c r="AN736" s="2">
        <f t="shared" si="304"/>
        <v>1.0744488342245322E+18</v>
      </c>
      <c r="AO736" s="2">
        <f t="shared" si="305"/>
        <v>6</v>
      </c>
      <c r="AP736" s="2">
        <f t="shared" si="306"/>
        <v>7.2820214274285266</v>
      </c>
      <c r="AQ736" s="2">
        <f t="shared" si="307"/>
        <v>0.71755819649141217</v>
      </c>
      <c r="AR736" s="3" t="str">
        <f t="shared" si="308"/>
        <v>Nontoxic</v>
      </c>
      <c r="AS736" s="2">
        <f t="shared" si="309"/>
        <v>162.24002970916229</v>
      </c>
      <c r="AT736" s="26" t="s">
        <v>884</v>
      </c>
      <c r="AU736" s="4" t="s">
        <v>666</v>
      </c>
      <c r="AV736" s="2">
        <f t="shared" si="310"/>
        <v>3</v>
      </c>
      <c r="AW736" s="2">
        <f t="shared" si="311"/>
        <v>3</v>
      </c>
      <c r="AX736" s="2">
        <f t="shared" si="312"/>
        <v>6377015072.999999</v>
      </c>
      <c r="AY736" s="2">
        <f t="shared" si="313"/>
        <v>6221452068.250001</v>
      </c>
      <c r="AZ736" s="2">
        <f t="shared" si="314"/>
        <v>6299233570.625</v>
      </c>
      <c r="BA736" s="2">
        <f t="shared" si="315"/>
        <v>1.1666666666666667</v>
      </c>
      <c r="BB736" s="2">
        <f t="shared" si="316"/>
        <v>3.9208913332393938E-4</v>
      </c>
      <c r="BC736" s="2">
        <v>6.6349999999999998</v>
      </c>
      <c r="BD736" s="2" t="str">
        <f t="shared" si="317"/>
        <v>Same Var</v>
      </c>
      <c r="BE736" s="2">
        <f t="shared" si="318"/>
        <v>1.8772473563114505E-3</v>
      </c>
      <c r="BF736" s="2" t="str">
        <f t="shared" si="319"/>
        <v>NS</v>
      </c>
      <c r="BG736" s="2" t="str">
        <f t="shared" si="320"/>
        <v>NS</v>
      </c>
      <c r="BH736" s="2" t="str">
        <f t="shared" si="321"/>
        <v/>
      </c>
      <c r="BI736" s="2" t="str">
        <f t="shared" si="322"/>
        <v/>
      </c>
      <c r="BJ736" s="2" t="str">
        <f t="shared" si="323"/>
        <v/>
      </c>
    </row>
    <row r="737" spans="1:62" x14ac:dyDescent="0.2">
      <c r="A737" s="1" t="s">
        <v>926</v>
      </c>
      <c r="B737" s="27" t="s">
        <v>1118</v>
      </c>
      <c r="C737" s="28">
        <v>39287</v>
      </c>
      <c r="D737" s="7">
        <v>0.72916666666666663</v>
      </c>
      <c r="E737" s="1">
        <v>0.1</v>
      </c>
      <c r="F737" s="1" t="s">
        <v>57</v>
      </c>
      <c r="G737" s="1" t="s">
        <v>1078</v>
      </c>
      <c r="H737" s="27" t="s">
        <v>886</v>
      </c>
      <c r="I737" s="27" t="s">
        <v>887</v>
      </c>
      <c r="J737" s="27" t="s">
        <v>888</v>
      </c>
      <c r="K737" s="2">
        <v>0.75</v>
      </c>
      <c r="L737" s="2">
        <v>0.25</v>
      </c>
      <c r="M737" s="27">
        <v>371006</v>
      </c>
      <c r="N737" s="27">
        <v>436136</v>
      </c>
      <c r="O737" s="27">
        <v>514292</v>
      </c>
      <c r="P737" s="27">
        <v>331928</v>
      </c>
      <c r="Q737" s="29"/>
      <c r="R737" s="29"/>
      <c r="S737" s="29"/>
      <c r="T737" s="29"/>
      <c r="U737" s="29"/>
      <c r="V737" s="29"/>
      <c r="W737" s="29"/>
      <c r="X737" s="29"/>
      <c r="Y737" s="29"/>
      <c r="Z737" s="29"/>
      <c r="AA737" s="29"/>
      <c r="AB737" s="29"/>
      <c r="AC737" s="2">
        <f t="shared" si="297"/>
        <v>413340.5</v>
      </c>
      <c r="AD737" s="2">
        <f t="shared" si="298"/>
        <v>79856.214992948415</v>
      </c>
      <c r="AE737" s="2">
        <f t="shared" si="299"/>
        <v>4</v>
      </c>
      <c r="AF737" s="27">
        <v>644552</v>
      </c>
      <c r="AG737" s="27">
        <v>657578</v>
      </c>
      <c r="AH737" s="27">
        <v>592448</v>
      </c>
      <c r="AI737" s="27">
        <v>761786</v>
      </c>
      <c r="AJ737" s="2">
        <f t="shared" si="300"/>
        <v>664091</v>
      </c>
      <c r="AK737" s="2">
        <f t="shared" si="301"/>
        <v>70948.864599794688</v>
      </c>
      <c r="AL737" s="2">
        <f t="shared" si="302"/>
        <v>4</v>
      </c>
      <c r="AM737" s="2">
        <f t="shared" si="303"/>
        <v>4.6449003662173082E+18</v>
      </c>
      <c r="AN737" s="2">
        <f t="shared" si="304"/>
        <v>7.9595063680228109E+17</v>
      </c>
      <c r="AO737" s="2">
        <f t="shared" si="305"/>
        <v>6</v>
      </c>
      <c r="AP737" s="2">
        <f t="shared" si="306"/>
        <v>7.6271835013892648</v>
      </c>
      <c r="AQ737" s="2">
        <f t="shared" si="307"/>
        <v>0.71755819649141217</v>
      </c>
      <c r="AR737" s="3" t="str">
        <f t="shared" si="308"/>
        <v>Nontoxic</v>
      </c>
      <c r="AS737" s="2">
        <f t="shared" si="309"/>
        <v>160.66439170611156</v>
      </c>
      <c r="AT737" s="26" t="s">
        <v>884</v>
      </c>
      <c r="AU737" s="4" t="s">
        <v>666</v>
      </c>
      <c r="AV737" s="2">
        <f t="shared" si="310"/>
        <v>3</v>
      </c>
      <c r="AW737" s="2">
        <f t="shared" si="311"/>
        <v>3</v>
      </c>
      <c r="AX737" s="2">
        <f t="shared" si="312"/>
        <v>6377015072.999999</v>
      </c>
      <c r="AY737" s="2">
        <f t="shared" si="313"/>
        <v>5033741388</v>
      </c>
      <c r="AZ737" s="2">
        <f t="shared" si="314"/>
        <v>5705378230.499999</v>
      </c>
      <c r="BA737" s="2">
        <f t="shared" si="315"/>
        <v>1.1666666666666667</v>
      </c>
      <c r="BB737" s="2">
        <f t="shared" si="316"/>
        <v>3.5884041596472925E-2</v>
      </c>
      <c r="BC737" s="2">
        <v>6.6349999999999998</v>
      </c>
      <c r="BD737" s="2" t="str">
        <f t="shared" si="317"/>
        <v>Same Var</v>
      </c>
      <c r="BE737" s="2">
        <f t="shared" si="318"/>
        <v>1.6721193889025908E-3</v>
      </c>
      <c r="BF737" s="2" t="str">
        <f t="shared" si="319"/>
        <v>NS</v>
      </c>
      <c r="BG737" s="2" t="str">
        <f t="shared" si="320"/>
        <v>NS</v>
      </c>
      <c r="BH737" s="2" t="str">
        <f t="shared" si="321"/>
        <v/>
      </c>
      <c r="BI737" s="2" t="str">
        <f t="shared" si="322"/>
        <v/>
      </c>
      <c r="BJ737" s="2" t="str">
        <f t="shared" si="323"/>
        <v/>
      </c>
    </row>
    <row r="738" spans="1:62" x14ac:dyDescent="0.2">
      <c r="A738" s="1" t="s">
        <v>926</v>
      </c>
      <c r="B738" s="27" t="s">
        <v>1209</v>
      </c>
      <c r="C738" s="28">
        <v>39287</v>
      </c>
      <c r="D738" s="7">
        <v>0.3888888888888889</v>
      </c>
      <c r="E738" s="1">
        <v>0.1</v>
      </c>
      <c r="F738" s="1" t="s">
        <v>57</v>
      </c>
      <c r="G738" s="1" t="s">
        <v>1078</v>
      </c>
      <c r="H738" s="27" t="s">
        <v>886</v>
      </c>
      <c r="I738" s="27" t="s">
        <v>887</v>
      </c>
      <c r="J738" s="27" t="s">
        <v>888</v>
      </c>
      <c r="K738" s="2">
        <v>0.75</v>
      </c>
      <c r="L738" s="2">
        <v>0.25</v>
      </c>
      <c r="M738" s="27">
        <v>371006</v>
      </c>
      <c r="N738" s="27">
        <v>436136</v>
      </c>
      <c r="O738" s="27">
        <v>514292</v>
      </c>
      <c r="P738" s="27">
        <v>331928</v>
      </c>
      <c r="Q738" s="29"/>
      <c r="R738" s="29"/>
      <c r="S738" s="29"/>
      <c r="T738" s="29"/>
      <c r="U738" s="29"/>
      <c r="V738" s="29"/>
      <c r="W738" s="29"/>
      <c r="X738" s="29"/>
      <c r="Y738" s="29"/>
      <c r="Z738" s="29"/>
      <c r="AA738" s="29"/>
      <c r="AB738" s="29"/>
      <c r="AC738" s="2">
        <f t="shared" si="297"/>
        <v>413340.5</v>
      </c>
      <c r="AD738" s="2">
        <f t="shared" si="298"/>
        <v>79856.214992948415</v>
      </c>
      <c r="AE738" s="2">
        <f t="shared" si="299"/>
        <v>4</v>
      </c>
      <c r="AF738" s="27">
        <v>318902</v>
      </c>
      <c r="AG738" s="27">
        <v>344954</v>
      </c>
      <c r="AH738" s="27">
        <v>331928</v>
      </c>
      <c r="AI738" s="27">
        <v>331928</v>
      </c>
      <c r="AJ738" s="2">
        <f t="shared" si="300"/>
        <v>331928</v>
      </c>
      <c r="AK738" s="2">
        <f t="shared" si="301"/>
        <v>10635.68446316456</v>
      </c>
      <c r="AL738" s="2">
        <f t="shared" si="302"/>
        <v>4</v>
      </c>
      <c r="AM738" s="2">
        <f t="shared" si="303"/>
        <v>8.5571230491211264E+17</v>
      </c>
      <c r="AN738" s="2">
        <f t="shared" si="304"/>
        <v>2.6833070496463328E+17</v>
      </c>
      <c r="AO738" s="2">
        <f t="shared" si="305"/>
        <v>3</v>
      </c>
      <c r="AP738" s="2">
        <f t="shared" si="306"/>
        <v>0.72079308373201667</v>
      </c>
      <c r="AQ738" s="2">
        <f t="shared" si="307"/>
        <v>0.76489232840434507</v>
      </c>
      <c r="AR738" s="3" t="str">
        <f t="shared" si="308"/>
        <v>Toxic</v>
      </c>
      <c r="AS738" s="2">
        <f t="shared" si="309"/>
        <v>80.303768926587153</v>
      </c>
      <c r="AT738" s="4" t="s">
        <v>663</v>
      </c>
      <c r="AV738" s="2">
        <f t="shared" si="310"/>
        <v>3</v>
      </c>
      <c r="AW738" s="2">
        <f t="shared" si="311"/>
        <v>3</v>
      </c>
      <c r="AX738" s="2">
        <f t="shared" si="312"/>
        <v>6377015072.999999</v>
      </c>
      <c r="AY738" s="2">
        <f t="shared" si="313"/>
        <v>113117784.00000001</v>
      </c>
      <c r="AZ738" s="2">
        <f t="shared" si="314"/>
        <v>3245066428.4999995</v>
      </c>
      <c r="BA738" s="2">
        <f t="shared" si="315"/>
        <v>1.1666666666666667</v>
      </c>
      <c r="BB738" s="2">
        <f t="shared" si="316"/>
        <v>6.8937356001051855</v>
      </c>
      <c r="BC738" s="2">
        <v>6.6349999999999998</v>
      </c>
      <c r="BD738" s="2" t="str">
        <f t="shared" si="317"/>
        <v>Sig Diff Var</v>
      </c>
      <c r="BE738" s="2">
        <f t="shared" si="318"/>
        <v>6.6685386574886513E-2</v>
      </c>
      <c r="BF738" s="2" t="str">
        <f t="shared" si="319"/>
        <v>NS</v>
      </c>
      <c r="BG738" s="2" t="str">
        <f t="shared" si="320"/>
        <v>NS</v>
      </c>
      <c r="BH738" s="2" t="str">
        <f t="shared" si="321"/>
        <v>Diff Var T-test</v>
      </c>
      <c r="BI738" s="2" t="str">
        <f t="shared" si="322"/>
        <v>TSTToxicLess25</v>
      </c>
      <c r="BJ738" s="2" t="str">
        <f t="shared" si="323"/>
        <v/>
      </c>
    </row>
    <row r="739" spans="1:62" x14ac:dyDescent="0.2">
      <c r="A739" s="1" t="s">
        <v>926</v>
      </c>
      <c r="B739" s="27" t="s">
        <v>1314</v>
      </c>
      <c r="C739" s="28">
        <v>39287</v>
      </c>
      <c r="D739" s="7">
        <v>0.47222222222222221</v>
      </c>
      <c r="E739" s="1">
        <v>0.1</v>
      </c>
      <c r="F739" s="1" t="s">
        <v>57</v>
      </c>
      <c r="G739" s="1" t="s">
        <v>1078</v>
      </c>
      <c r="H739" s="27" t="s">
        <v>886</v>
      </c>
      <c r="I739" s="27" t="s">
        <v>887</v>
      </c>
      <c r="J739" s="27" t="s">
        <v>888</v>
      </c>
      <c r="K739" s="2">
        <v>0.75</v>
      </c>
      <c r="L739" s="2">
        <v>0.25</v>
      </c>
      <c r="M739" s="27">
        <v>371006</v>
      </c>
      <c r="N739" s="27">
        <v>436136</v>
      </c>
      <c r="O739" s="27">
        <v>514292</v>
      </c>
      <c r="P739" s="27">
        <v>331928</v>
      </c>
      <c r="Q739" s="29"/>
      <c r="R739" s="29"/>
      <c r="S739" s="29"/>
      <c r="T739" s="29"/>
      <c r="U739" s="29"/>
      <c r="V739" s="29"/>
      <c r="W739" s="29"/>
      <c r="X739" s="29"/>
      <c r="Y739" s="29"/>
      <c r="Z739" s="29"/>
      <c r="AA739" s="29"/>
      <c r="AB739" s="29"/>
      <c r="AC739" s="2">
        <f t="shared" si="297"/>
        <v>413340.5</v>
      </c>
      <c r="AD739" s="2">
        <f t="shared" si="298"/>
        <v>79856.214992948415</v>
      </c>
      <c r="AE739" s="2">
        <f t="shared" si="299"/>
        <v>4</v>
      </c>
      <c r="AF739" s="27">
        <v>566396</v>
      </c>
      <c r="AG739" s="27">
        <v>488240</v>
      </c>
      <c r="AH739" s="27">
        <v>618500</v>
      </c>
      <c r="AI739" s="27">
        <v>735734</v>
      </c>
      <c r="AJ739" s="2">
        <f t="shared" si="300"/>
        <v>602217.5</v>
      </c>
      <c r="AK739" s="2">
        <f t="shared" si="301"/>
        <v>103868.22733155698</v>
      </c>
      <c r="AL739" s="2">
        <f t="shared" si="302"/>
        <v>4</v>
      </c>
      <c r="AM739" s="2">
        <f t="shared" si="303"/>
        <v>1.2916260297144719E+19</v>
      </c>
      <c r="AN739" s="2">
        <f t="shared" si="304"/>
        <v>2.6929407247192279E+18</v>
      </c>
      <c r="AO739" s="2">
        <f t="shared" si="305"/>
        <v>5</v>
      </c>
      <c r="AP739" s="2">
        <f t="shared" si="306"/>
        <v>4.8743199782215028</v>
      </c>
      <c r="AQ739" s="2">
        <f t="shared" si="307"/>
        <v>0.72668684380042159</v>
      </c>
      <c r="AR739" s="3" t="str">
        <f t="shared" si="308"/>
        <v>Nontoxic</v>
      </c>
      <c r="AS739" s="2">
        <f t="shared" si="309"/>
        <v>145.6952560903178</v>
      </c>
      <c r="AT739" s="26" t="s">
        <v>884</v>
      </c>
      <c r="AU739" s="4" t="s">
        <v>666</v>
      </c>
      <c r="AV739" s="2">
        <f t="shared" si="310"/>
        <v>3</v>
      </c>
      <c r="AW739" s="2">
        <f t="shared" si="311"/>
        <v>3</v>
      </c>
      <c r="AX739" s="2">
        <f t="shared" si="312"/>
        <v>6377015072.999999</v>
      </c>
      <c r="AY739" s="2">
        <f t="shared" si="313"/>
        <v>10788608649</v>
      </c>
      <c r="AZ739" s="2">
        <f t="shared" si="314"/>
        <v>8582811861</v>
      </c>
      <c r="BA739" s="2">
        <f t="shared" si="315"/>
        <v>1.1666666666666667</v>
      </c>
      <c r="BB739" s="2">
        <f t="shared" si="316"/>
        <v>0.17571140056767423</v>
      </c>
      <c r="BC739" s="2">
        <v>6.6349999999999998</v>
      </c>
      <c r="BD739" s="2" t="str">
        <f t="shared" si="317"/>
        <v>Same Var</v>
      </c>
      <c r="BE739" s="2">
        <f t="shared" si="318"/>
        <v>1.3969774106200475E-2</v>
      </c>
      <c r="BF739" s="2" t="str">
        <f t="shared" si="319"/>
        <v>NS</v>
      </c>
      <c r="BG739" s="2" t="str">
        <f t="shared" si="320"/>
        <v>NS</v>
      </c>
      <c r="BH739" s="2" t="str">
        <f t="shared" si="321"/>
        <v/>
      </c>
      <c r="BI739" s="2" t="str">
        <f t="shared" si="322"/>
        <v/>
      </c>
      <c r="BJ739" s="2" t="str">
        <f t="shared" si="323"/>
        <v/>
      </c>
    </row>
    <row r="740" spans="1:62" x14ac:dyDescent="0.2">
      <c r="A740" s="1" t="s">
        <v>926</v>
      </c>
      <c r="B740" s="27" t="s">
        <v>1133</v>
      </c>
      <c r="C740" s="28">
        <v>39135</v>
      </c>
      <c r="D740" s="7">
        <v>0.51041666666666663</v>
      </c>
      <c r="E740" s="1">
        <v>0.1</v>
      </c>
      <c r="F740" s="1" t="s">
        <v>57</v>
      </c>
      <c r="G740" s="1" t="s">
        <v>1149</v>
      </c>
      <c r="H740" s="27" t="s">
        <v>886</v>
      </c>
      <c r="I740" s="27" t="s">
        <v>887</v>
      </c>
      <c r="J740" s="27" t="s">
        <v>888</v>
      </c>
      <c r="K740" s="2">
        <v>0.75</v>
      </c>
      <c r="L740" s="2">
        <v>0.25</v>
      </c>
      <c r="M740" s="27">
        <v>1466000</v>
      </c>
      <c r="N740" s="27">
        <v>1440000</v>
      </c>
      <c r="O740" s="27">
        <v>1285000</v>
      </c>
      <c r="P740" s="27">
        <v>1395000</v>
      </c>
      <c r="Q740" s="29"/>
      <c r="R740" s="29"/>
      <c r="S740" s="29"/>
      <c r="T740" s="29"/>
      <c r="U740" s="29"/>
      <c r="V740" s="29"/>
      <c r="W740" s="29"/>
      <c r="X740" s="29"/>
      <c r="Y740" s="29"/>
      <c r="Z740" s="29"/>
      <c r="AA740" s="29"/>
      <c r="AB740" s="29"/>
      <c r="AC740" s="2">
        <f t="shared" si="297"/>
        <v>1396500</v>
      </c>
      <c r="AD740" s="2">
        <f t="shared" si="298"/>
        <v>79910.366453087088</v>
      </c>
      <c r="AE740" s="2">
        <f t="shared" si="299"/>
        <v>4</v>
      </c>
      <c r="AF740" s="27">
        <v>232000</v>
      </c>
      <c r="AG740" s="27">
        <v>222000</v>
      </c>
      <c r="AH740" s="27">
        <v>223000</v>
      </c>
      <c r="AI740" s="27">
        <v>202000</v>
      </c>
      <c r="AJ740" s="2">
        <f t="shared" si="300"/>
        <v>219750</v>
      </c>
      <c r="AK740" s="2">
        <f t="shared" si="301"/>
        <v>12658.988901172163</v>
      </c>
      <c r="AL740" s="2">
        <f t="shared" si="302"/>
        <v>4</v>
      </c>
      <c r="AM740" s="2">
        <f t="shared" si="303"/>
        <v>8.7993193969726541E+17</v>
      </c>
      <c r="AN740" s="2">
        <f t="shared" si="304"/>
        <v>2.6932698055013014E+17</v>
      </c>
      <c r="AO740" s="2">
        <f t="shared" si="305"/>
        <v>3</v>
      </c>
      <c r="AP740" s="2">
        <f t="shared" si="306"/>
        <v>-27.022238974293181</v>
      </c>
      <c r="AQ740" s="2">
        <f t="shared" si="307"/>
        <v>0.76489232840434507</v>
      </c>
      <c r="AR740" s="3" t="str">
        <f t="shared" si="308"/>
        <v>Toxic</v>
      </c>
      <c r="AS740" s="2">
        <f t="shared" si="309"/>
        <v>15.735767991407091</v>
      </c>
      <c r="AT740" s="4" t="s">
        <v>663</v>
      </c>
      <c r="AV740" s="2">
        <f t="shared" si="310"/>
        <v>3</v>
      </c>
      <c r="AW740" s="2">
        <f t="shared" si="311"/>
        <v>3</v>
      </c>
      <c r="AX740" s="2">
        <f t="shared" si="312"/>
        <v>6385666666.666666</v>
      </c>
      <c r="AY740" s="2">
        <f t="shared" si="313"/>
        <v>160250000</v>
      </c>
      <c r="AZ740" s="2">
        <f t="shared" si="314"/>
        <v>3272958333.3333335</v>
      </c>
      <c r="BA740" s="2">
        <f t="shared" si="315"/>
        <v>1.1666666666666667</v>
      </c>
      <c r="BB740" s="2">
        <f t="shared" si="316"/>
        <v>6.0386215314890537</v>
      </c>
      <c r="BC740" s="2">
        <v>6.6349999999999998</v>
      </c>
      <c r="BD740" s="2" t="str">
        <f t="shared" si="317"/>
        <v>Same Var</v>
      </c>
      <c r="BE740" s="2">
        <f t="shared" si="318"/>
        <v>5.4681969884681431E-8</v>
      </c>
      <c r="BF740" s="2" t="str">
        <f t="shared" si="319"/>
        <v>Sig</v>
      </c>
      <c r="BG740" s="2" t="str">
        <f t="shared" si="320"/>
        <v>Sig</v>
      </c>
      <c r="BH740" s="2" t="str">
        <f t="shared" si="321"/>
        <v>Same Var T-test</v>
      </c>
      <c r="BI740" s="2" t="str">
        <f t="shared" si="322"/>
        <v/>
      </c>
      <c r="BJ740" s="2" t="str">
        <f t="shared" si="323"/>
        <v/>
      </c>
    </row>
    <row r="741" spans="1:62" x14ac:dyDescent="0.2">
      <c r="A741" s="1" t="s">
        <v>926</v>
      </c>
      <c r="B741" s="27" t="s">
        <v>1157</v>
      </c>
      <c r="C741" s="28">
        <v>38973</v>
      </c>
      <c r="D741" s="7">
        <v>0.38194444444444442</v>
      </c>
      <c r="E741" s="1">
        <v>0.1</v>
      </c>
      <c r="F741" s="1" t="s">
        <v>57</v>
      </c>
      <c r="G741" s="1" t="s">
        <v>1161</v>
      </c>
      <c r="H741" s="27" t="s">
        <v>886</v>
      </c>
      <c r="I741" s="27" t="s">
        <v>887</v>
      </c>
      <c r="J741" s="27" t="s">
        <v>888</v>
      </c>
      <c r="K741" s="2">
        <v>0.75</v>
      </c>
      <c r="L741" s="2">
        <v>0.25</v>
      </c>
      <c r="M741" s="27">
        <v>465000</v>
      </c>
      <c r="N741" s="27">
        <v>657000</v>
      </c>
      <c r="O741" s="27">
        <v>529000</v>
      </c>
      <c r="P741" s="27">
        <v>533000</v>
      </c>
      <c r="Q741" s="29"/>
      <c r="R741" s="29"/>
      <c r="S741" s="29"/>
      <c r="T741" s="29"/>
      <c r="U741" s="29"/>
      <c r="V741" s="29"/>
      <c r="W741" s="29"/>
      <c r="X741" s="29"/>
      <c r="Y741" s="29"/>
      <c r="Z741" s="29"/>
      <c r="AA741" s="29"/>
      <c r="AB741" s="29"/>
      <c r="AC741" s="2">
        <f t="shared" si="297"/>
        <v>546000</v>
      </c>
      <c r="AD741" s="2">
        <f t="shared" si="298"/>
        <v>80291.136912281087</v>
      </c>
      <c r="AE741" s="2">
        <f t="shared" si="299"/>
        <v>4</v>
      </c>
      <c r="AF741" s="27">
        <v>2568000</v>
      </c>
      <c r="AG741" s="27">
        <v>2493000</v>
      </c>
      <c r="AH741" s="27">
        <v>2629000</v>
      </c>
      <c r="AI741" s="27">
        <v>2480000</v>
      </c>
      <c r="AJ741" s="2">
        <f t="shared" si="300"/>
        <v>2542500</v>
      </c>
      <c r="AK741" s="2">
        <f t="shared" si="301"/>
        <v>69495.803230602833</v>
      </c>
      <c r="AL741" s="2">
        <f t="shared" si="302"/>
        <v>4</v>
      </c>
      <c r="AM741" s="2">
        <f t="shared" si="303"/>
        <v>4.468907917100694E+18</v>
      </c>
      <c r="AN741" s="2">
        <f t="shared" si="304"/>
        <v>7.5990352445023142E+17</v>
      </c>
      <c r="AO741" s="2">
        <f t="shared" si="305"/>
        <v>6</v>
      </c>
      <c r="AP741" s="2">
        <f t="shared" si="306"/>
        <v>46.391723141445837</v>
      </c>
      <c r="AQ741" s="2">
        <f t="shared" si="307"/>
        <v>0.71755819649141217</v>
      </c>
      <c r="AR741" s="3" t="str">
        <f t="shared" si="308"/>
        <v>Nontoxic</v>
      </c>
      <c r="AS741" s="2">
        <f t="shared" si="309"/>
        <v>465.65934065934067</v>
      </c>
      <c r="AT741" s="26" t="s">
        <v>884</v>
      </c>
      <c r="AU741" s="4" t="s">
        <v>666</v>
      </c>
      <c r="AV741" s="2">
        <f t="shared" si="310"/>
        <v>3</v>
      </c>
      <c r="AW741" s="2">
        <f t="shared" si="311"/>
        <v>3</v>
      </c>
      <c r="AX741" s="2">
        <f t="shared" si="312"/>
        <v>6446666666.666666</v>
      </c>
      <c r="AY741" s="2">
        <f t="shared" si="313"/>
        <v>4829666666.666667</v>
      </c>
      <c r="AZ741" s="2">
        <f t="shared" si="314"/>
        <v>5638166666.666667</v>
      </c>
      <c r="BA741" s="2">
        <f t="shared" si="315"/>
        <v>1.1666666666666667</v>
      </c>
      <c r="BB741" s="2">
        <f t="shared" si="316"/>
        <v>5.342722355003713E-2</v>
      </c>
      <c r="BC741" s="2">
        <v>6.6349999999999998</v>
      </c>
      <c r="BD741" s="2" t="str">
        <f t="shared" si="317"/>
        <v>Same Var</v>
      </c>
      <c r="BE741" s="2">
        <f t="shared" si="318"/>
        <v>1.180739153727342E-8</v>
      </c>
      <c r="BF741" s="2" t="str">
        <f t="shared" si="319"/>
        <v>NS</v>
      </c>
      <c r="BG741" s="2" t="str">
        <f t="shared" si="320"/>
        <v>NS</v>
      </c>
      <c r="BH741" s="2" t="str">
        <f t="shared" si="321"/>
        <v/>
      </c>
      <c r="BI741" s="2" t="str">
        <f t="shared" si="322"/>
        <v/>
      </c>
      <c r="BJ741" s="2" t="str">
        <f t="shared" si="323"/>
        <v/>
      </c>
    </row>
    <row r="742" spans="1:62" x14ac:dyDescent="0.2">
      <c r="A742" s="1" t="s">
        <v>926</v>
      </c>
      <c r="B742" s="27" t="s">
        <v>1163</v>
      </c>
      <c r="C742" s="28">
        <v>38973</v>
      </c>
      <c r="D742" s="7">
        <v>0.33680555555555558</v>
      </c>
      <c r="E742" s="1">
        <v>0.1</v>
      </c>
      <c r="F742" s="1" t="s">
        <v>57</v>
      </c>
      <c r="G742" s="1" t="s">
        <v>1161</v>
      </c>
      <c r="H742" s="27" t="s">
        <v>886</v>
      </c>
      <c r="I742" s="27" t="s">
        <v>887</v>
      </c>
      <c r="J742" s="27" t="s">
        <v>888</v>
      </c>
      <c r="K742" s="2">
        <v>0.75</v>
      </c>
      <c r="L742" s="2">
        <v>0.25</v>
      </c>
      <c r="M742" s="27">
        <v>465000</v>
      </c>
      <c r="N742" s="27">
        <v>657000</v>
      </c>
      <c r="O742" s="27">
        <v>529000</v>
      </c>
      <c r="P742" s="27">
        <v>533000</v>
      </c>
      <c r="Q742" s="29"/>
      <c r="R742" s="29"/>
      <c r="S742" s="29"/>
      <c r="T742" s="29"/>
      <c r="U742" s="29"/>
      <c r="V742" s="29"/>
      <c r="W742" s="29"/>
      <c r="X742" s="29"/>
      <c r="Y742" s="29"/>
      <c r="Z742" s="29"/>
      <c r="AA742" s="29"/>
      <c r="AB742" s="29"/>
      <c r="AC742" s="2">
        <f t="shared" si="297"/>
        <v>546000</v>
      </c>
      <c r="AD742" s="2">
        <f t="shared" si="298"/>
        <v>80291.136912281087</v>
      </c>
      <c r="AE742" s="2">
        <f t="shared" si="299"/>
        <v>4</v>
      </c>
      <c r="AF742" s="27">
        <v>2589000</v>
      </c>
      <c r="AG742" s="27">
        <v>2688000</v>
      </c>
      <c r="AH742" s="27">
        <v>2536000</v>
      </c>
      <c r="AI742" s="27">
        <v>2516000</v>
      </c>
      <c r="AJ742" s="2">
        <f t="shared" si="300"/>
        <v>2582250</v>
      </c>
      <c r="AK742" s="2">
        <f t="shared" si="301"/>
        <v>76934.495947310046</v>
      </c>
      <c r="AL742" s="2">
        <f t="shared" si="302"/>
        <v>4</v>
      </c>
      <c r="AM742" s="2">
        <f t="shared" si="303"/>
        <v>5.6943879184027771E+18</v>
      </c>
      <c r="AN742" s="2">
        <f t="shared" si="304"/>
        <v>1.0038179910300924E+18</v>
      </c>
      <c r="AO742" s="2">
        <f t="shared" si="305"/>
        <v>6</v>
      </c>
      <c r="AP742" s="2">
        <f t="shared" si="306"/>
        <v>44.478281208449523</v>
      </c>
      <c r="AQ742" s="2">
        <f t="shared" si="307"/>
        <v>0.71755819649141217</v>
      </c>
      <c r="AR742" s="3" t="str">
        <f t="shared" si="308"/>
        <v>Nontoxic</v>
      </c>
      <c r="AS742" s="2">
        <f t="shared" si="309"/>
        <v>472.93956043956041</v>
      </c>
      <c r="AT742" s="26" t="s">
        <v>884</v>
      </c>
      <c r="AU742" s="4" t="s">
        <v>666</v>
      </c>
      <c r="AV742" s="2">
        <f t="shared" si="310"/>
        <v>3</v>
      </c>
      <c r="AW742" s="2">
        <f t="shared" si="311"/>
        <v>3</v>
      </c>
      <c r="AX742" s="2">
        <f t="shared" si="312"/>
        <v>6446666666.666666</v>
      </c>
      <c r="AY742" s="2">
        <f t="shared" si="313"/>
        <v>5918916666.666666</v>
      </c>
      <c r="AZ742" s="2">
        <f t="shared" si="314"/>
        <v>6182791666.666667</v>
      </c>
      <c r="BA742" s="2">
        <f t="shared" si="315"/>
        <v>1.1666666666666667</v>
      </c>
      <c r="BB742" s="2">
        <f t="shared" si="316"/>
        <v>4.6881075296596464E-3</v>
      </c>
      <c r="BC742" s="2">
        <v>6.6349999999999998</v>
      </c>
      <c r="BD742" s="2" t="str">
        <f t="shared" si="317"/>
        <v>Same Var</v>
      </c>
      <c r="BE742" s="2">
        <f t="shared" si="318"/>
        <v>1.38249091281608E-8</v>
      </c>
      <c r="BF742" s="2" t="str">
        <f t="shared" si="319"/>
        <v>NS</v>
      </c>
      <c r="BG742" s="2" t="str">
        <f t="shared" si="320"/>
        <v>NS</v>
      </c>
      <c r="BH742" s="2" t="str">
        <f t="shared" si="321"/>
        <v/>
      </c>
      <c r="BI742" s="2" t="str">
        <f t="shared" si="322"/>
        <v/>
      </c>
      <c r="BJ742" s="2" t="str">
        <f t="shared" si="323"/>
        <v/>
      </c>
    </row>
    <row r="743" spans="1:62" x14ac:dyDescent="0.2">
      <c r="A743" s="1" t="s">
        <v>926</v>
      </c>
      <c r="B743" s="27" t="s">
        <v>1165</v>
      </c>
      <c r="C743" s="28">
        <v>38973</v>
      </c>
      <c r="D743" s="7">
        <v>0.52430555555555558</v>
      </c>
      <c r="E743" s="1">
        <v>0.1</v>
      </c>
      <c r="F743" s="1" t="s">
        <v>57</v>
      </c>
      <c r="G743" s="1" t="s">
        <v>1161</v>
      </c>
      <c r="H743" s="27" t="s">
        <v>886</v>
      </c>
      <c r="I743" s="27" t="s">
        <v>887</v>
      </c>
      <c r="J743" s="27" t="s">
        <v>888</v>
      </c>
      <c r="K743" s="2">
        <v>0.75</v>
      </c>
      <c r="L743" s="2">
        <v>0.25</v>
      </c>
      <c r="M743" s="27">
        <v>465000</v>
      </c>
      <c r="N743" s="27">
        <v>657000</v>
      </c>
      <c r="O743" s="27">
        <v>529000</v>
      </c>
      <c r="P743" s="27">
        <v>533000</v>
      </c>
      <c r="Q743" s="29"/>
      <c r="R743" s="29"/>
      <c r="S743" s="29"/>
      <c r="T743" s="29"/>
      <c r="U743" s="29"/>
      <c r="V743" s="29"/>
      <c r="W743" s="29"/>
      <c r="X743" s="29"/>
      <c r="Y743" s="29"/>
      <c r="Z743" s="29"/>
      <c r="AA743" s="29"/>
      <c r="AB743" s="29"/>
      <c r="AC743" s="2">
        <f t="shared" si="297"/>
        <v>546000</v>
      </c>
      <c r="AD743" s="2">
        <f t="shared" si="298"/>
        <v>80291.136912281087</v>
      </c>
      <c r="AE743" s="2">
        <f t="shared" si="299"/>
        <v>4</v>
      </c>
      <c r="AF743" s="27">
        <v>1639000</v>
      </c>
      <c r="AG743" s="27">
        <v>1735000</v>
      </c>
      <c r="AH743" s="27">
        <v>2070000</v>
      </c>
      <c r="AI743" s="27">
        <v>1980000</v>
      </c>
      <c r="AJ743" s="2">
        <f t="shared" si="300"/>
        <v>1856000</v>
      </c>
      <c r="AK743" s="2">
        <f t="shared" si="301"/>
        <v>202403.88665569972</v>
      </c>
      <c r="AL743" s="2">
        <f t="shared" si="302"/>
        <v>4</v>
      </c>
      <c r="AM743" s="2">
        <f t="shared" si="303"/>
        <v>1.2428672965668409E+20</v>
      </c>
      <c r="AN743" s="2">
        <f t="shared" si="304"/>
        <v>3.5239001864728027E+19</v>
      </c>
      <c r="AO743" s="2">
        <f t="shared" si="305"/>
        <v>4</v>
      </c>
      <c r="AP743" s="2">
        <f t="shared" si="306"/>
        <v>13.69973756583674</v>
      </c>
      <c r="AQ743" s="2">
        <f t="shared" si="307"/>
        <v>0.74069708411268287</v>
      </c>
      <c r="AR743" s="3" t="str">
        <f t="shared" si="308"/>
        <v>Nontoxic</v>
      </c>
      <c r="AS743" s="2">
        <f t="shared" si="309"/>
        <v>339.92673992673991</v>
      </c>
      <c r="AT743" s="26" t="s">
        <v>884</v>
      </c>
      <c r="AU743" s="4" t="s">
        <v>666</v>
      </c>
      <c r="AV743" s="2">
        <f t="shared" si="310"/>
        <v>3</v>
      </c>
      <c r="AW743" s="2">
        <f t="shared" si="311"/>
        <v>3</v>
      </c>
      <c r="AX743" s="2">
        <f t="shared" si="312"/>
        <v>6446666666.666666</v>
      </c>
      <c r="AY743" s="2">
        <f t="shared" si="313"/>
        <v>40967333333.333344</v>
      </c>
      <c r="AZ743" s="2">
        <f t="shared" si="314"/>
        <v>23707000000.000004</v>
      </c>
      <c r="BA743" s="2">
        <f t="shared" si="315"/>
        <v>1.1666666666666667</v>
      </c>
      <c r="BB743" s="2">
        <f t="shared" si="316"/>
        <v>1.9419493470189031</v>
      </c>
      <c r="BC743" s="2">
        <v>6.6349999999999998</v>
      </c>
      <c r="BD743" s="2" t="str">
        <f t="shared" si="317"/>
        <v>Same Var</v>
      </c>
      <c r="BE743" s="2">
        <f t="shared" si="318"/>
        <v>9.996975107894763E-6</v>
      </c>
      <c r="BF743" s="2" t="str">
        <f t="shared" si="319"/>
        <v>NS</v>
      </c>
      <c r="BG743" s="2" t="str">
        <f t="shared" si="320"/>
        <v>NS</v>
      </c>
      <c r="BH743" s="2" t="str">
        <f t="shared" si="321"/>
        <v/>
      </c>
      <c r="BI743" s="2" t="str">
        <f t="shared" si="322"/>
        <v/>
      </c>
      <c r="BJ743" s="2" t="str">
        <f t="shared" si="323"/>
        <v/>
      </c>
    </row>
    <row r="744" spans="1:62" x14ac:dyDescent="0.2">
      <c r="A744" s="1" t="s">
        <v>926</v>
      </c>
      <c r="B744" s="27" t="s">
        <v>1176</v>
      </c>
      <c r="C744" s="28">
        <v>38973</v>
      </c>
      <c r="D744" s="7">
        <v>0.48958333333333331</v>
      </c>
      <c r="E744" s="1">
        <v>0.1</v>
      </c>
      <c r="F744" s="1" t="s">
        <v>57</v>
      </c>
      <c r="G744" s="1" t="s">
        <v>1161</v>
      </c>
      <c r="H744" s="27" t="s">
        <v>886</v>
      </c>
      <c r="I744" s="27" t="s">
        <v>887</v>
      </c>
      <c r="J744" s="27" t="s">
        <v>888</v>
      </c>
      <c r="K744" s="2">
        <v>0.75</v>
      </c>
      <c r="L744" s="2">
        <v>0.25</v>
      </c>
      <c r="M744" s="27">
        <v>465000</v>
      </c>
      <c r="N744" s="27">
        <v>657000</v>
      </c>
      <c r="O744" s="27">
        <v>529000</v>
      </c>
      <c r="P744" s="27">
        <v>533000</v>
      </c>
      <c r="Q744" s="29"/>
      <c r="R744" s="29"/>
      <c r="S744" s="29"/>
      <c r="T744" s="29"/>
      <c r="U744" s="29"/>
      <c r="V744" s="29"/>
      <c r="W744" s="29"/>
      <c r="X744" s="29"/>
      <c r="Y744" s="29"/>
      <c r="Z744" s="29"/>
      <c r="AA744" s="29"/>
      <c r="AB744" s="29"/>
      <c r="AC744" s="2">
        <f t="shared" si="297"/>
        <v>546000</v>
      </c>
      <c r="AD744" s="2">
        <f t="shared" si="298"/>
        <v>80291.136912281087</v>
      </c>
      <c r="AE744" s="2">
        <f t="shared" si="299"/>
        <v>4</v>
      </c>
      <c r="AF744" s="27">
        <v>1672000</v>
      </c>
      <c r="AG744" s="27">
        <v>1826000</v>
      </c>
      <c r="AH744" s="27">
        <v>1962000</v>
      </c>
      <c r="AI744" s="27">
        <v>1721000</v>
      </c>
      <c r="AJ744" s="2">
        <f t="shared" si="300"/>
        <v>1795250</v>
      </c>
      <c r="AK744" s="2">
        <f t="shared" si="301"/>
        <v>128393.60056742185</v>
      </c>
      <c r="AL744" s="2">
        <f t="shared" si="302"/>
        <v>4</v>
      </c>
      <c r="AM744" s="2">
        <f t="shared" si="303"/>
        <v>2.5278689043402781E+19</v>
      </c>
      <c r="AN744" s="2">
        <f t="shared" si="304"/>
        <v>5.9354618035300936E+18</v>
      </c>
      <c r="AO744" s="2">
        <f t="shared" si="305"/>
        <v>4</v>
      </c>
      <c r="AP744" s="2">
        <f t="shared" si="306"/>
        <v>19.543225823454314</v>
      </c>
      <c r="AQ744" s="2">
        <f t="shared" si="307"/>
        <v>0.74069708411268287</v>
      </c>
      <c r="AR744" s="3" t="str">
        <f t="shared" si="308"/>
        <v>Nontoxic</v>
      </c>
      <c r="AS744" s="2">
        <f t="shared" si="309"/>
        <v>328.80036630036631</v>
      </c>
      <c r="AT744" s="26" t="s">
        <v>884</v>
      </c>
      <c r="AU744" s="4" t="s">
        <v>666</v>
      </c>
      <c r="AV744" s="2">
        <f t="shared" si="310"/>
        <v>3</v>
      </c>
      <c r="AW744" s="2">
        <f t="shared" si="311"/>
        <v>3</v>
      </c>
      <c r="AX744" s="2">
        <f t="shared" si="312"/>
        <v>6446666666.666666</v>
      </c>
      <c r="AY744" s="2">
        <f t="shared" si="313"/>
        <v>16484916666.666668</v>
      </c>
      <c r="AZ744" s="2">
        <f t="shared" si="314"/>
        <v>11465791666.666666</v>
      </c>
      <c r="BA744" s="2">
        <f t="shared" si="315"/>
        <v>1.1666666666666667</v>
      </c>
      <c r="BB744" s="2">
        <f t="shared" si="316"/>
        <v>0.54701204542156534</v>
      </c>
      <c r="BC744" s="2">
        <v>6.6349999999999998</v>
      </c>
      <c r="BD744" s="2" t="str">
        <f t="shared" si="317"/>
        <v>Same Var</v>
      </c>
      <c r="BE744" s="2">
        <f t="shared" si="318"/>
        <v>1.5799339320878133E-6</v>
      </c>
      <c r="BF744" s="2" t="str">
        <f t="shared" si="319"/>
        <v>NS</v>
      </c>
      <c r="BG744" s="2" t="str">
        <f t="shared" si="320"/>
        <v>NS</v>
      </c>
      <c r="BH744" s="2" t="str">
        <f t="shared" si="321"/>
        <v/>
      </c>
      <c r="BI744" s="2" t="str">
        <f t="shared" si="322"/>
        <v/>
      </c>
      <c r="BJ744" s="2" t="str">
        <f t="shared" si="323"/>
        <v/>
      </c>
    </row>
    <row r="745" spans="1:62" x14ac:dyDescent="0.2">
      <c r="A745" s="1" t="s">
        <v>926</v>
      </c>
      <c r="B745" s="27" t="s">
        <v>1189</v>
      </c>
      <c r="C745" s="28">
        <v>38973</v>
      </c>
      <c r="D745" s="7">
        <v>0.62847222222222221</v>
      </c>
      <c r="E745" s="1">
        <v>0.1</v>
      </c>
      <c r="F745" s="1" t="s">
        <v>57</v>
      </c>
      <c r="G745" s="1" t="s">
        <v>1161</v>
      </c>
      <c r="H745" s="27" t="s">
        <v>886</v>
      </c>
      <c r="I745" s="27" t="s">
        <v>887</v>
      </c>
      <c r="J745" s="27" t="s">
        <v>888</v>
      </c>
      <c r="K745" s="2">
        <v>0.75</v>
      </c>
      <c r="L745" s="2">
        <v>0.25</v>
      </c>
      <c r="M745" s="27">
        <v>465000</v>
      </c>
      <c r="N745" s="27">
        <v>657000</v>
      </c>
      <c r="O745" s="27">
        <v>529000</v>
      </c>
      <c r="P745" s="27">
        <v>533000</v>
      </c>
      <c r="Q745" s="29"/>
      <c r="R745" s="29"/>
      <c r="S745" s="29"/>
      <c r="T745" s="29"/>
      <c r="U745" s="29"/>
      <c r="V745" s="29"/>
      <c r="W745" s="29"/>
      <c r="X745" s="29"/>
      <c r="Y745" s="29"/>
      <c r="Z745" s="29"/>
      <c r="AA745" s="29"/>
      <c r="AB745" s="29"/>
      <c r="AC745" s="2">
        <f t="shared" si="297"/>
        <v>546000</v>
      </c>
      <c r="AD745" s="2">
        <f t="shared" si="298"/>
        <v>80291.136912281087</v>
      </c>
      <c r="AE745" s="2">
        <f t="shared" si="299"/>
        <v>4</v>
      </c>
      <c r="AF745" s="27">
        <v>2228000</v>
      </c>
      <c r="AG745" s="27">
        <v>2344000</v>
      </c>
      <c r="AH745" s="27">
        <v>2321000</v>
      </c>
      <c r="AI745" s="27">
        <v>2358000</v>
      </c>
      <c r="AJ745" s="2">
        <f t="shared" si="300"/>
        <v>2312750</v>
      </c>
      <c r="AK745" s="2">
        <f t="shared" si="301"/>
        <v>58522.787584552621</v>
      </c>
      <c r="AL745" s="2">
        <f t="shared" si="302"/>
        <v>4</v>
      </c>
      <c r="AM745" s="2">
        <f t="shared" si="303"/>
        <v>3.1074344600694441E+18</v>
      </c>
      <c r="AN745" s="2">
        <f t="shared" si="304"/>
        <v>5.1832798408564806E+17</v>
      </c>
      <c r="AO745" s="2">
        <f t="shared" si="305"/>
        <v>6</v>
      </c>
      <c r="AP745" s="2">
        <f t="shared" si="306"/>
        <v>45.33100463359046</v>
      </c>
      <c r="AQ745" s="2">
        <f t="shared" si="307"/>
        <v>0.71755819649141217</v>
      </c>
      <c r="AR745" s="3" t="str">
        <f t="shared" si="308"/>
        <v>Nontoxic</v>
      </c>
      <c r="AS745" s="2">
        <f t="shared" si="309"/>
        <v>423.58058608058604</v>
      </c>
      <c r="AT745" s="26" t="s">
        <v>884</v>
      </c>
      <c r="AU745" s="4" t="s">
        <v>666</v>
      </c>
      <c r="AV745" s="2">
        <f t="shared" si="310"/>
        <v>3</v>
      </c>
      <c r="AW745" s="2">
        <f t="shared" si="311"/>
        <v>3</v>
      </c>
      <c r="AX745" s="2">
        <f t="shared" si="312"/>
        <v>6446666666.666666</v>
      </c>
      <c r="AY745" s="2">
        <f t="shared" si="313"/>
        <v>3424916666.6666665</v>
      </c>
      <c r="AZ745" s="2">
        <f t="shared" si="314"/>
        <v>4935791666.666667</v>
      </c>
      <c r="BA745" s="2">
        <f t="shared" si="315"/>
        <v>1.1666666666666667</v>
      </c>
      <c r="BB745" s="2">
        <f t="shared" si="316"/>
        <v>0.25299209756405255</v>
      </c>
      <c r="BC745" s="2">
        <v>6.6349999999999998</v>
      </c>
      <c r="BD745" s="2" t="str">
        <f t="shared" si="317"/>
        <v>Same Var</v>
      </c>
      <c r="BE745" s="2">
        <f t="shared" si="318"/>
        <v>1.6474341308352268E-8</v>
      </c>
      <c r="BF745" s="2" t="str">
        <f t="shared" si="319"/>
        <v>NS</v>
      </c>
      <c r="BG745" s="2" t="str">
        <f t="shared" si="320"/>
        <v>NS</v>
      </c>
      <c r="BH745" s="2" t="str">
        <f t="shared" si="321"/>
        <v/>
      </c>
      <c r="BI745" s="2" t="str">
        <f t="shared" si="322"/>
        <v/>
      </c>
      <c r="BJ745" s="2" t="str">
        <f t="shared" si="323"/>
        <v/>
      </c>
    </row>
    <row r="746" spans="1:62" x14ac:dyDescent="0.2">
      <c r="A746" s="1" t="s">
        <v>926</v>
      </c>
      <c r="B746" s="27" t="s">
        <v>1204</v>
      </c>
      <c r="C746" s="28">
        <v>38973</v>
      </c>
      <c r="D746" s="7">
        <v>0.55208333333333337</v>
      </c>
      <c r="E746" s="1">
        <v>0.1</v>
      </c>
      <c r="F746" s="1" t="s">
        <v>57</v>
      </c>
      <c r="G746" s="1" t="s">
        <v>1161</v>
      </c>
      <c r="H746" s="27" t="s">
        <v>886</v>
      </c>
      <c r="I746" s="27" t="s">
        <v>887</v>
      </c>
      <c r="J746" s="27" t="s">
        <v>888</v>
      </c>
      <c r="K746" s="2">
        <v>0.75</v>
      </c>
      <c r="L746" s="2">
        <v>0.25</v>
      </c>
      <c r="M746" s="27">
        <v>465000</v>
      </c>
      <c r="N746" s="27">
        <v>657000</v>
      </c>
      <c r="O746" s="27">
        <v>529000</v>
      </c>
      <c r="P746" s="27">
        <v>533000</v>
      </c>
      <c r="Q746" s="29"/>
      <c r="R746" s="29"/>
      <c r="S746" s="29"/>
      <c r="T746" s="29"/>
      <c r="U746" s="29"/>
      <c r="V746" s="29"/>
      <c r="W746" s="29"/>
      <c r="X746" s="29"/>
      <c r="Y746" s="29"/>
      <c r="Z746" s="29"/>
      <c r="AA746" s="29"/>
      <c r="AB746" s="29"/>
      <c r="AC746" s="2">
        <f t="shared" si="297"/>
        <v>546000</v>
      </c>
      <c r="AD746" s="2">
        <f t="shared" si="298"/>
        <v>80291.136912281087</v>
      </c>
      <c r="AE746" s="2">
        <f t="shared" si="299"/>
        <v>4</v>
      </c>
      <c r="AF746" s="27">
        <v>2122000</v>
      </c>
      <c r="AG746" s="27">
        <v>1990000</v>
      </c>
      <c r="AH746" s="27">
        <v>2095000</v>
      </c>
      <c r="AI746" s="27">
        <v>2046000</v>
      </c>
      <c r="AJ746" s="2">
        <f t="shared" si="300"/>
        <v>2063250</v>
      </c>
      <c r="AK746" s="2">
        <f t="shared" si="301"/>
        <v>58088.294862218158</v>
      </c>
      <c r="AL746" s="2">
        <f t="shared" si="302"/>
        <v>4</v>
      </c>
      <c r="AM746" s="2">
        <f t="shared" si="303"/>
        <v>3.0629375156249999E+18</v>
      </c>
      <c r="AN746" s="2">
        <f t="shared" si="304"/>
        <v>5.1115108593750003E+17</v>
      </c>
      <c r="AO746" s="2">
        <f t="shared" si="305"/>
        <v>6</v>
      </c>
      <c r="AP746" s="2">
        <f t="shared" si="306"/>
        <v>39.530774465571355</v>
      </c>
      <c r="AQ746" s="2">
        <f t="shared" si="307"/>
        <v>0.71755819649141217</v>
      </c>
      <c r="AR746" s="3" t="str">
        <f t="shared" si="308"/>
        <v>Nontoxic</v>
      </c>
      <c r="AS746" s="2">
        <f t="shared" si="309"/>
        <v>377.88461538461536</v>
      </c>
      <c r="AT746" s="26" t="s">
        <v>884</v>
      </c>
      <c r="AU746" s="4" t="s">
        <v>666</v>
      </c>
      <c r="AV746" s="2">
        <f t="shared" si="310"/>
        <v>3</v>
      </c>
      <c r="AW746" s="2">
        <f t="shared" si="311"/>
        <v>3</v>
      </c>
      <c r="AX746" s="2">
        <f t="shared" si="312"/>
        <v>6446666666.666666</v>
      </c>
      <c r="AY746" s="2">
        <f t="shared" si="313"/>
        <v>3374250000.0000005</v>
      </c>
      <c r="AZ746" s="2">
        <f t="shared" si="314"/>
        <v>4910458333.333333</v>
      </c>
      <c r="BA746" s="2">
        <f t="shared" si="315"/>
        <v>1.1666666666666667</v>
      </c>
      <c r="BB746" s="2">
        <f t="shared" si="316"/>
        <v>0.26485274560526151</v>
      </c>
      <c r="BC746" s="2">
        <v>6.6349999999999998</v>
      </c>
      <c r="BD746" s="2" t="str">
        <f t="shared" si="317"/>
        <v>Same Var</v>
      </c>
      <c r="BE746" s="2">
        <f t="shared" si="318"/>
        <v>4.0265618653187944E-8</v>
      </c>
      <c r="BF746" s="2" t="str">
        <f t="shared" si="319"/>
        <v>NS</v>
      </c>
      <c r="BG746" s="2" t="str">
        <f t="shared" si="320"/>
        <v>NS</v>
      </c>
      <c r="BH746" s="2" t="str">
        <f t="shared" si="321"/>
        <v/>
      </c>
      <c r="BI746" s="2" t="str">
        <f t="shared" si="322"/>
        <v/>
      </c>
      <c r="BJ746" s="2" t="str">
        <f t="shared" si="323"/>
        <v/>
      </c>
    </row>
    <row r="747" spans="1:62" x14ac:dyDescent="0.2">
      <c r="A747" s="1" t="s">
        <v>926</v>
      </c>
      <c r="B747" s="27" t="s">
        <v>1207</v>
      </c>
      <c r="C747" s="28">
        <v>38973</v>
      </c>
      <c r="D747" s="7">
        <v>0.59375</v>
      </c>
      <c r="E747" s="1">
        <v>0.1</v>
      </c>
      <c r="F747" s="1" t="s">
        <v>57</v>
      </c>
      <c r="G747" s="1" t="s">
        <v>1161</v>
      </c>
      <c r="H747" s="27" t="s">
        <v>886</v>
      </c>
      <c r="I747" s="27" t="s">
        <v>887</v>
      </c>
      <c r="J747" s="27" t="s">
        <v>888</v>
      </c>
      <c r="K747" s="2">
        <v>0.75</v>
      </c>
      <c r="L747" s="2">
        <v>0.25</v>
      </c>
      <c r="M747" s="27">
        <v>465000</v>
      </c>
      <c r="N747" s="27">
        <v>657000</v>
      </c>
      <c r="O747" s="27">
        <v>529000</v>
      </c>
      <c r="P747" s="27">
        <v>533000</v>
      </c>
      <c r="Q747" s="29"/>
      <c r="R747" s="29"/>
      <c r="S747" s="29"/>
      <c r="T747" s="29"/>
      <c r="U747" s="29"/>
      <c r="V747" s="29"/>
      <c r="W747" s="29"/>
      <c r="X747" s="29"/>
      <c r="Y747" s="29"/>
      <c r="Z747" s="29"/>
      <c r="AA747" s="29"/>
      <c r="AB747" s="29"/>
      <c r="AC747" s="2">
        <f t="shared" si="297"/>
        <v>546000</v>
      </c>
      <c r="AD747" s="2">
        <f t="shared" si="298"/>
        <v>80291.136912281087</v>
      </c>
      <c r="AE747" s="2">
        <f t="shared" si="299"/>
        <v>4</v>
      </c>
      <c r="AF747" s="27">
        <v>2193000</v>
      </c>
      <c r="AG747" s="27">
        <v>2128000</v>
      </c>
      <c r="AH747" s="27">
        <v>2326000</v>
      </c>
      <c r="AI747" s="27">
        <v>1805000</v>
      </c>
      <c r="AJ747" s="2">
        <f t="shared" si="300"/>
        <v>2113000</v>
      </c>
      <c r="AK747" s="2">
        <f t="shared" si="301"/>
        <v>221252.49527783107</v>
      </c>
      <c r="AL747" s="2">
        <f t="shared" si="302"/>
        <v>4</v>
      </c>
      <c r="AM747" s="2">
        <f t="shared" si="303"/>
        <v>1.727839048650173E+20</v>
      </c>
      <c r="AN747" s="2">
        <f t="shared" si="304"/>
        <v>5.0198192975839101E+19</v>
      </c>
      <c r="AO747" s="2">
        <f t="shared" si="305"/>
        <v>3</v>
      </c>
      <c r="AP747" s="2">
        <f t="shared" si="306"/>
        <v>14.858203996658036</v>
      </c>
      <c r="AQ747" s="2">
        <f t="shared" si="307"/>
        <v>0.76489232840434507</v>
      </c>
      <c r="AR747" s="3" t="str">
        <f t="shared" si="308"/>
        <v>Nontoxic</v>
      </c>
      <c r="AS747" s="2">
        <f t="shared" si="309"/>
        <v>386.99633699633699</v>
      </c>
      <c r="AT747" s="26" t="s">
        <v>884</v>
      </c>
      <c r="AU747" s="4" t="s">
        <v>666</v>
      </c>
      <c r="AV747" s="2">
        <f t="shared" si="310"/>
        <v>3</v>
      </c>
      <c r="AW747" s="2">
        <f t="shared" si="311"/>
        <v>3</v>
      </c>
      <c r="AX747" s="2">
        <f t="shared" si="312"/>
        <v>6446666666.666666</v>
      </c>
      <c r="AY747" s="2">
        <f t="shared" si="313"/>
        <v>48952666666.666656</v>
      </c>
      <c r="AZ747" s="2">
        <f t="shared" si="314"/>
        <v>27699666666.66666</v>
      </c>
      <c r="BA747" s="2">
        <f t="shared" si="315"/>
        <v>1.1666666666666667</v>
      </c>
      <c r="BB747" s="2">
        <f t="shared" si="316"/>
        <v>2.2845181182313468</v>
      </c>
      <c r="BC747" s="2">
        <v>6.6349999999999998</v>
      </c>
      <c r="BD747" s="2" t="str">
        <f t="shared" si="317"/>
        <v>Same Var</v>
      </c>
      <c r="BE747" s="2">
        <f t="shared" si="318"/>
        <v>5.5492623598233202E-6</v>
      </c>
      <c r="BF747" s="2" t="str">
        <f t="shared" si="319"/>
        <v>NS</v>
      </c>
      <c r="BG747" s="2" t="str">
        <f t="shared" si="320"/>
        <v>NS</v>
      </c>
      <c r="BH747" s="2" t="str">
        <f t="shared" si="321"/>
        <v/>
      </c>
      <c r="BI747" s="2" t="str">
        <f t="shared" si="322"/>
        <v/>
      </c>
      <c r="BJ747" s="2" t="str">
        <f t="shared" si="323"/>
        <v/>
      </c>
    </row>
    <row r="748" spans="1:62" x14ac:dyDescent="0.2">
      <c r="A748" s="1" t="s">
        <v>926</v>
      </c>
      <c r="B748" s="27" t="s">
        <v>1165</v>
      </c>
      <c r="C748" s="28">
        <v>38581</v>
      </c>
      <c r="D748" s="7">
        <v>0.36458333333333331</v>
      </c>
      <c r="E748" s="1">
        <v>0.1</v>
      </c>
      <c r="F748" s="1" t="s">
        <v>57</v>
      </c>
      <c r="G748" s="1" t="s">
        <v>1168</v>
      </c>
      <c r="H748" s="27" t="s">
        <v>886</v>
      </c>
      <c r="I748" s="27" t="s">
        <v>887</v>
      </c>
      <c r="J748" s="27" t="s">
        <v>888</v>
      </c>
      <c r="K748" s="2">
        <v>0.75</v>
      </c>
      <c r="L748" s="2">
        <v>0.25</v>
      </c>
      <c r="M748" s="27">
        <v>1037000</v>
      </c>
      <c r="N748" s="27">
        <v>1074000</v>
      </c>
      <c r="O748" s="27">
        <v>994000</v>
      </c>
      <c r="P748" s="27">
        <v>888000</v>
      </c>
      <c r="Q748" s="29"/>
      <c r="R748" s="29"/>
      <c r="S748" s="29"/>
      <c r="T748" s="29"/>
      <c r="U748" s="29"/>
      <c r="V748" s="29"/>
      <c r="W748" s="29"/>
      <c r="X748" s="29"/>
      <c r="Y748" s="29"/>
      <c r="Z748" s="29"/>
      <c r="AA748" s="29"/>
      <c r="AB748" s="29"/>
      <c r="AC748" s="2">
        <f t="shared" si="297"/>
        <v>998250</v>
      </c>
      <c r="AD748" s="2">
        <f t="shared" si="298"/>
        <v>80442.008096930716</v>
      </c>
      <c r="AE748" s="2">
        <f t="shared" si="299"/>
        <v>4</v>
      </c>
      <c r="AF748" s="27">
        <v>795000</v>
      </c>
      <c r="AG748" s="27">
        <v>828000</v>
      </c>
      <c r="AH748" s="27">
        <v>714000</v>
      </c>
      <c r="AI748" s="27">
        <v>852000</v>
      </c>
      <c r="AJ748" s="2">
        <f t="shared" si="300"/>
        <v>797250</v>
      </c>
      <c r="AK748" s="2">
        <f t="shared" si="301"/>
        <v>60218.352684210819</v>
      </c>
      <c r="AL748" s="2">
        <f t="shared" si="302"/>
        <v>4</v>
      </c>
      <c r="AM748" s="2">
        <f t="shared" si="303"/>
        <v>3.2997999738922117E+18</v>
      </c>
      <c r="AN748" s="2">
        <f t="shared" si="304"/>
        <v>5.4996860050964365E+17</v>
      </c>
      <c r="AO748" s="2">
        <f t="shared" si="305"/>
        <v>6</v>
      </c>
      <c r="AP748" s="2">
        <f t="shared" si="306"/>
        <v>1.1394076538390381</v>
      </c>
      <c r="AQ748" s="2">
        <f t="shared" si="307"/>
        <v>0.71755819649141217</v>
      </c>
      <c r="AR748" s="3" t="str">
        <f t="shared" si="308"/>
        <v>Nontoxic</v>
      </c>
      <c r="AS748" s="2">
        <f t="shared" si="309"/>
        <v>79.864763335837722</v>
      </c>
      <c r="AT748" s="4" t="s">
        <v>663</v>
      </c>
      <c r="AV748" s="2">
        <f t="shared" si="310"/>
        <v>3</v>
      </c>
      <c r="AW748" s="2">
        <f t="shared" si="311"/>
        <v>3</v>
      </c>
      <c r="AX748" s="2">
        <f t="shared" si="312"/>
        <v>6470916666.666667</v>
      </c>
      <c r="AY748" s="2">
        <f t="shared" si="313"/>
        <v>3626250000.0000005</v>
      </c>
      <c r="AZ748" s="2">
        <f t="shared" si="314"/>
        <v>5048583333.333333</v>
      </c>
      <c r="BA748" s="2">
        <f t="shared" si="315"/>
        <v>1.1666666666666667</v>
      </c>
      <c r="BB748" s="2">
        <f t="shared" si="316"/>
        <v>0.21265333015089383</v>
      </c>
      <c r="BC748" s="2">
        <v>6.6349999999999998</v>
      </c>
      <c r="BD748" s="2" t="str">
        <f t="shared" si="317"/>
        <v>Same Var</v>
      </c>
      <c r="BE748" s="2">
        <f t="shared" si="318"/>
        <v>3.5570138708607172E-3</v>
      </c>
      <c r="BF748" s="2" t="str">
        <f t="shared" si="319"/>
        <v>Sig</v>
      </c>
      <c r="BG748" s="2" t="str">
        <f t="shared" si="320"/>
        <v>Sig</v>
      </c>
      <c r="BH748" s="2" t="str">
        <f t="shared" si="321"/>
        <v>Same Var T-test</v>
      </c>
      <c r="BI748" s="2" t="str">
        <f t="shared" si="322"/>
        <v/>
      </c>
      <c r="BJ748" s="2" t="str">
        <f t="shared" si="323"/>
        <v>NOECToxicLess25</v>
      </c>
    </row>
    <row r="749" spans="1:62" x14ac:dyDescent="0.2">
      <c r="A749" s="1" t="s">
        <v>926</v>
      </c>
      <c r="B749" s="27" t="s">
        <v>1204</v>
      </c>
      <c r="C749" s="28">
        <v>38581</v>
      </c>
      <c r="D749" s="7">
        <v>0.40625</v>
      </c>
      <c r="E749" s="1">
        <v>0.1</v>
      </c>
      <c r="F749" s="1" t="s">
        <v>57</v>
      </c>
      <c r="G749" s="1" t="s">
        <v>1167</v>
      </c>
      <c r="H749" s="27" t="s">
        <v>886</v>
      </c>
      <c r="I749" s="27" t="s">
        <v>887</v>
      </c>
      <c r="J749" s="27" t="s">
        <v>888</v>
      </c>
      <c r="K749" s="2">
        <v>0.75</v>
      </c>
      <c r="L749" s="2">
        <v>0.25</v>
      </c>
      <c r="M749" s="27">
        <v>1037000</v>
      </c>
      <c r="N749" s="27">
        <v>1074000</v>
      </c>
      <c r="O749" s="27">
        <v>994000</v>
      </c>
      <c r="P749" s="27">
        <v>888000</v>
      </c>
      <c r="Q749" s="29"/>
      <c r="R749" s="29"/>
      <c r="S749" s="29"/>
      <c r="T749" s="29"/>
      <c r="U749" s="29"/>
      <c r="V749" s="29"/>
      <c r="W749" s="29"/>
      <c r="X749" s="29"/>
      <c r="Y749" s="29"/>
      <c r="Z749" s="29"/>
      <c r="AA749" s="29"/>
      <c r="AB749" s="29"/>
      <c r="AC749" s="2">
        <f t="shared" si="297"/>
        <v>998250</v>
      </c>
      <c r="AD749" s="2">
        <f t="shared" si="298"/>
        <v>80442.008096930716</v>
      </c>
      <c r="AE749" s="2">
        <f t="shared" si="299"/>
        <v>4</v>
      </c>
      <c r="AF749" s="27">
        <v>1168000</v>
      </c>
      <c r="AG749" s="27">
        <v>883000</v>
      </c>
      <c r="AH749" s="27">
        <v>1077000</v>
      </c>
      <c r="AI749" s="27">
        <v>878000</v>
      </c>
      <c r="AJ749" s="2">
        <f t="shared" si="300"/>
        <v>1001500</v>
      </c>
      <c r="AK749" s="2">
        <f t="shared" si="301"/>
        <v>144587.92019621373</v>
      </c>
      <c r="AL749" s="2">
        <f t="shared" si="302"/>
        <v>4</v>
      </c>
      <c r="AM749" s="2">
        <f t="shared" si="303"/>
        <v>3.7655273922405679E+19</v>
      </c>
      <c r="AN749" s="2">
        <f t="shared" si="304"/>
        <v>9.3811604695779348E+18</v>
      </c>
      <c r="AO749" s="2">
        <f t="shared" si="305"/>
        <v>4</v>
      </c>
      <c r="AP749" s="2">
        <f t="shared" si="306"/>
        <v>3.227320454357073</v>
      </c>
      <c r="AQ749" s="2">
        <f t="shared" si="307"/>
        <v>0.74069708411268287</v>
      </c>
      <c r="AR749" s="3" t="str">
        <f t="shared" si="308"/>
        <v>Nontoxic</v>
      </c>
      <c r="AS749" s="2">
        <f t="shared" si="309"/>
        <v>100.32556974705736</v>
      </c>
      <c r="AT749" s="26" t="s">
        <v>884</v>
      </c>
      <c r="AU749" s="4" t="s">
        <v>666</v>
      </c>
      <c r="AV749" s="2">
        <f t="shared" si="310"/>
        <v>3</v>
      </c>
      <c r="AW749" s="2">
        <f t="shared" si="311"/>
        <v>3</v>
      </c>
      <c r="AX749" s="2">
        <f t="shared" si="312"/>
        <v>6470916666.666667</v>
      </c>
      <c r="AY749" s="2">
        <f t="shared" si="313"/>
        <v>20905666666.666672</v>
      </c>
      <c r="AZ749" s="2">
        <f t="shared" si="314"/>
        <v>13688291666.66667</v>
      </c>
      <c r="BA749" s="2">
        <f t="shared" si="315"/>
        <v>1.1666666666666667</v>
      </c>
      <c r="BB749" s="2">
        <f t="shared" si="316"/>
        <v>0.83762654530666425</v>
      </c>
      <c r="BC749" s="2">
        <v>6.6349999999999998</v>
      </c>
      <c r="BD749" s="2" t="str">
        <f t="shared" si="317"/>
        <v>Same Var</v>
      </c>
      <c r="BE749" s="2">
        <f t="shared" si="318"/>
        <v>0.48496895809387458</v>
      </c>
      <c r="BF749" s="2" t="str">
        <f t="shared" si="319"/>
        <v>NS</v>
      </c>
      <c r="BG749" s="2" t="str">
        <f t="shared" si="320"/>
        <v>NS</v>
      </c>
      <c r="BH749" s="2" t="str">
        <f t="shared" si="321"/>
        <v/>
      </c>
      <c r="BI749" s="2" t="str">
        <f t="shared" si="322"/>
        <v/>
      </c>
      <c r="BJ749" s="2" t="str">
        <f t="shared" si="323"/>
        <v/>
      </c>
    </row>
    <row r="750" spans="1:62" x14ac:dyDescent="0.2">
      <c r="A750" s="1" t="s">
        <v>926</v>
      </c>
      <c r="B750" s="27" t="s">
        <v>1031</v>
      </c>
      <c r="C750" s="28">
        <v>39273</v>
      </c>
      <c r="D750" s="7">
        <v>0.46527777777777779</v>
      </c>
      <c r="E750" s="1">
        <v>0.1</v>
      </c>
      <c r="F750" s="1" t="s">
        <v>57</v>
      </c>
      <c r="G750" s="1" t="s">
        <v>1040</v>
      </c>
      <c r="H750" s="27" t="s">
        <v>886</v>
      </c>
      <c r="I750" s="27" t="s">
        <v>887</v>
      </c>
      <c r="J750" s="27" t="s">
        <v>888</v>
      </c>
      <c r="K750" s="2">
        <v>0.75</v>
      </c>
      <c r="L750" s="2">
        <v>0.25</v>
      </c>
      <c r="M750" s="27">
        <v>800864</v>
      </c>
      <c r="N750" s="27">
        <v>996254</v>
      </c>
      <c r="O750" s="27">
        <v>879020</v>
      </c>
      <c r="P750" s="27">
        <v>879020</v>
      </c>
      <c r="Q750" s="29"/>
      <c r="R750" s="29"/>
      <c r="S750" s="29"/>
      <c r="T750" s="29"/>
      <c r="U750" s="29"/>
      <c r="V750" s="29"/>
      <c r="W750" s="29"/>
      <c r="X750" s="29"/>
      <c r="Y750" s="29"/>
      <c r="Z750" s="29"/>
      <c r="AA750" s="29"/>
      <c r="AB750" s="29"/>
      <c r="AC750" s="2">
        <f t="shared" si="297"/>
        <v>888789.5</v>
      </c>
      <c r="AD750" s="2">
        <f t="shared" si="298"/>
        <v>80561.360818943474</v>
      </c>
      <c r="AE750" s="2">
        <f t="shared" si="299"/>
        <v>4</v>
      </c>
      <c r="AF750" s="27">
        <v>618500</v>
      </c>
      <c r="AG750" s="27">
        <v>631526</v>
      </c>
      <c r="AH750" s="27">
        <v>644552</v>
      </c>
      <c r="AI750" s="27">
        <v>618500</v>
      </c>
      <c r="AJ750" s="2">
        <f t="shared" si="300"/>
        <v>628269.5</v>
      </c>
      <c r="AK750" s="2">
        <f t="shared" si="301"/>
        <v>12471.445505634059</v>
      </c>
      <c r="AL750" s="2">
        <f t="shared" si="302"/>
        <v>4</v>
      </c>
      <c r="AM750" s="2">
        <f t="shared" si="303"/>
        <v>9.0546485641972326E+17</v>
      </c>
      <c r="AN750" s="2">
        <f t="shared" si="304"/>
        <v>2.7816250577978621E+17</v>
      </c>
      <c r="AO750" s="2">
        <f t="shared" si="305"/>
        <v>3</v>
      </c>
      <c r="AP750" s="2">
        <f t="shared" si="306"/>
        <v>-1.2423310784230333</v>
      </c>
      <c r="AQ750" s="2">
        <f t="shared" si="307"/>
        <v>0.76489232840434507</v>
      </c>
      <c r="AR750" s="3" t="str">
        <f t="shared" si="308"/>
        <v>Toxic</v>
      </c>
      <c r="AS750" s="2">
        <f t="shared" si="309"/>
        <v>70.688222576886886</v>
      </c>
      <c r="AT750" s="4" t="s">
        <v>663</v>
      </c>
      <c r="AV750" s="2">
        <f t="shared" si="310"/>
        <v>3</v>
      </c>
      <c r="AW750" s="2">
        <f t="shared" si="311"/>
        <v>3</v>
      </c>
      <c r="AX750" s="2">
        <f t="shared" si="312"/>
        <v>6490132857.000001</v>
      </c>
      <c r="AY750" s="2">
        <f t="shared" si="313"/>
        <v>155536952.99999997</v>
      </c>
      <c r="AZ750" s="2">
        <f t="shared" si="314"/>
        <v>3322834905.0000005</v>
      </c>
      <c r="BA750" s="2">
        <f t="shared" si="315"/>
        <v>1.1666666666666667</v>
      </c>
      <c r="BB750" s="2">
        <f t="shared" si="316"/>
        <v>6.1514371168184505</v>
      </c>
      <c r="BC750" s="2">
        <v>6.6349999999999998</v>
      </c>
      <c r="BD750" s="2" t="str">
        <f t="shared" si="317"/>
        <v>Same Var</v>
      </c>
      <c r="BE750" s="2">
        <f t="shared" si="318"/>
        <v>3.4527356087182349E-4</v>
      </c>
      <c r="BF750" s="2" t="str">
        <f t="shared" si="319"/>
        <v>Sig</v>
      </c>
      <c r="BG750" s="2" t="str">
        <f t="shared" si="320"/>
        <v>Sig</v>
      </c>
      <c r="BH750" s="2" t="str">
        <f t="shared" si="321"/>
        <v>Same Var T-test</v>
      </c>
      <c r="BI750" s="2" t="str">
        <f t="shared" si="322"/>
        <v/>
      </c>
      <c r="BJ750" s="2" t="str">
        <f t="shared" si="323"/>
        <v/>
      </c>
    </row>
    <row r="751" spans="1:62" x14ac:dyDescent="0.2">
      <c r="A751" s="1" t="s">
        <v>926</v>
      </c>
      <c r="B751" s="27" t="s">
        <v>1045</v>
      </c>
      <c r="C751" s="28">
        <v>39273</v>
      </c>
      <c r="D751" s="7">
        <v>0.52083333333333337</v>
      </c>
      <c r="E751" s="1">
        <v>0.1</v>
      </c>
      <c r="F751" s="1" t="s">
        <v>57</v>
      </c>
      <c r="G751" s="1" t="s">
        <v>1040</v>
      </c>
      <c r="H751" s="27" t="s">
        <v>886</v>
      </c>
      <c r="I751" s="27" t="s">
        <v>887</v>
      </c>
      <c r="J751" s="27" t="s">
        <v>888</v>
      </c>
      <c r="K751" s="2">
        <v>0.75</v>
      </c>
      <c r="L751" s="2">
        <v>0.25</v>
      </c>
      <c r="M751" s="27">
        <v>800864</v>
      </c>
      <c r="N751" s="27">
        <v>996254</v>
      </c>
      <c r="O751" s="27">
        <v>879020</v>
      </c>
      <c r="P751" s="27">
        <v>879020</v>
      </c>
      <c r="Q751" s="29"/>
      <c r="R751" s="29"/>
      <c r="S751" s="29"/>
      <c r="T751" s="29"/>
      <c r="U751" s="29"/>
      <c r="V751" s="29"/>
      <c r="W751" s="29"/>
      <c r="X751" s="29"/>
      <c r="Y751" s="29"/>
      <c r="Z751" s="29"/>
      <c r="AA751" s="29"/>
      <c r="AB751" s="29"/>
      <c r="AC751" s="2">
        <f t="shared" si="297"/>
        <v>888789.5</v>
      </c>
      <c r="AD751" s="2">
        <f t="shared" si="298"/>
        <v>80561.360818943474</v>
      </c>
      <c r="AE751" s="2">
        <f t="shared" si="299"/>
        <v>4</v>
      </c>
      <c r="AF751" s="27">
        <v>1647554</v>
      </c>
      <c r="AG751" s="27">
        <v>1426112</v>
      </c>
      <c r="AH751" s="27">
        <v>2129516</v>
      </c>
      <c r="AI751" s="27">
        <v>1803866</v>
      </c>
      <c r="AJ751" s="2">
        <f t="shared" si="300"/>
        <v>1751762</v>
      </c>
      <c r="AK751" s="2">
        <f t="shared" si="301"/>
        <v>295702.6327782693</v>
      </c>
      <c r="AL751" s="2">
        <f t="shared" si="302"/>
        <v>4</v>
      </c>
      <c r="AM751" s="2">
        <f t="shared" si="303"/>
        <v>5.1859525912715998E+20</v>
      </c>
      <c r="AN751" s="2">
        <f t="shared" si="304"/>
        <v>1.5956436319775107E+20</v>
      </c>
      <c r="AO751" s="2">
        <f t="shared" si="305"/>
        <v>3</v>
      </c>
      <c r="AP751" s="2">
        <f t="shared" si="306"/>
        <v>7.1910216023807161</v>
      </c>
      <c r="AQ751" s="2">
        <f t="shared" si="307"/>
        <v>0.76489232840434507</v>
      </c>
      <c r="AR751" s="3" t="str">
        <f t="shared" si="308"/>
        <v>Nontoxic</v>
      </c>
      <c r="AS751" s="2">
        <f t="shared" si="309"/>
        <v>197.09526271406222</v>
      </c>
      <c r="AT751" s="26" t="s">
        <v>884</v>
      </c>
      <c r="AU751" s="4" t="s">
        <v>666</v>
      </c>
      <c r="AV751" s="2">
        <f t="shared" si="310"/>
        <v>3</v>
      </c>
      <c r="AW751" s="2">
        <f t="shared" si="311"/>
        <v>3</v>
      </c>
      <c r="AX751" s="2">
        <f t="shared" si="312"/>
        <v>6490132857.000001</v>
      </c>
      <c r="AY751" s="2">
        <f t="shared" si="313"/>
        <v>87440047031.999985</v>
      </c>
      <c r="AZ751" s="2">
        <f t="shared" si="314"/>
        <v>46965089944.499992</v>
      </c>
      <c r="BA751" s="2">
        <f t="shared" si="315"/>
        <v>1.1666666666666667</v>
      </c>
      <c r="BB751" s="2">
        <f t="shared" si="316"/>
        <v>3.4909013156985793</v>
      </c>
      <c r="BC751" s="2">
        <v>6.6349999999999998</v>
      </c>
      <c r="BD751" s="2" t="str">
        <f t="shared" si="317"/>
        <v>Same Var</v>
      </c>
      <c r="BE751" s="2">
        <f t="shared" si="318"/>
        <v>6.7074482643580827E-4</v>
      </c>
      <c r="BF751" s="2" t="str">
        <f t="shared" si="319"/>
        <v>NS</v>
      </c>
      <c r="BG751" s="2" t="str">
        <f t="shared" si="320"/>
        <v>NS</v>
      </c>
      <c r="BH751" s="2" t="str">
        <f t="shared" si="321"/>
        <v/>
      </c>
      <c r="BI751" s="2" t="str">
        <f t="shared" si="322"/>
        <v/>
      </c>
      <c r="BJ751" s="2" t="str">
        <f t="shared" si="323"/>
        <v/>
      </c>
    </row>
    <row r="752" spans="1:62" x14ac:dyDescent="0.2">
      <c r="A752" s="1" t="s">
        <v>926</v>
      </c>
      <c r="B752" s="27" t="s">
        <v>1047</v>
      </c>
      <c r="C752" s="28">
        <v>39273</v>
      </c>
      <c r="D752" s="7">
        <v>0.33333333333333331</v>
      </c>
      <c r="E752" s="1">
        <v>0.1</v>
      </c>
      <c r="F752" s="1" t="s">
        <v>57</v>
      </c>
      <c r="G752" s="1" t="s">
        <v>1040</v>
      </c>
      <c r="H752" s="27" t="s">
        <v>886</v>
      </c>
      <c r="I752" s="27" t="s">
        <v>887</v>
      </c>
      <c r="J752" s="27" t="s">
        <v>888</v>
      </c>
      <c r="K752" s="2">
        <v>0.75</v>
      </c>
      <c r="L752" s="2">
        <v>0.25</v>
      </c>
      <c r="M752" s="27">
        <v>800864</v>
      </c>
      <c r="N752" s="27">
        <v>996254</v>
      </c>
      <c r="O752" s="27">
        <v>879020</v>
      </c>
      <c r="P752" s="27">
        <v>879020</v>
      </c>
      <c r="Q752" s="29"/>
      <c r="R752" s="29"/>
      <c r="S752" s="29"/>
      <c r="T752" s="29"/>
      <c r="U752" s="29"/>
      <c r="V752" s="29"/>
      <c r="W752" s="29"/>
      <c r="X752" s="29"/>
      <c r="Y752" s="29"/>
      <c r="Z752" s="29"/>
      <c r="AA752" s="29"/>
      <c r="AB752" s="29"/>
      <c r="AC752" s="2">
        <f t="shared" si="297"/>
        <v>888789.5</v>
      </c>
      <c r="AD752" s="2">
        <f t="shared" si="298"/>
        <v>80561.360818943474</v>
      </c>
      <c r="AE752" s="2">
        <f t="shared" si="299"/>
        <v>4</v>
      </c>
      <c r="AF752" s="27">
        <v>475214</v>
      </c>
      <c r="AG752" s="27">
        <v>527318</v>
      </c>
      <c r="AH752" s="27">
        <v>501266</v>
      </c>
      <c r="AI752" s="27">
        <v>527318</v>
      </c>
      <c r="AJ752" s="2">
        <f t="shared" si="300"/>
        <v>507779</v>
      </c>
      <c r="AK752" s="2">
        <f t="shared" si="301"/>
        <v>24942.891011268119</v>
      </c>
      <c r="AL752" s="2">
        <f t="shared" si="302"/>
        <v>4</v>
      </c>
      <c r="AM752" s="2">
        <f t="shared" si="303"/>
        <v>1.1410766334250588E+18</v>
      </c>
      <c r="AN752" s="2">
        <f t="shared" si="304"/>
        <v>2.8572242570120003E+17</v>
      </c>
      <c r="AO752" s="2">
        <f t="shared" si="305"/>
        <v>4</v>
      </c>
      <c r="AP752" s="2">
        <f t="shared" si="306"/>
        <v>-4.8591207166164532</v>
      </c>
      <c r="AQ752" s="2">
        <f t="shared" si="307"/>
        <v>0.74069708411268287</v>
      </c>
      <c r="AR752" s="3" t="str">
        <f t="shared" si="308"/>
        <v>Toxic</v>
      </c>
      <c r="AS752" s="2">
        <f t="shared" si="309"/>
        <v>57.13152551869706</v>
      </c>
      <c r="AT752" s="4" t="s">
        <v>663</v>
      </c>
      <c r="AV752" s="2">
        <f t="shared" si="310"/>
        <v>3</v>
      </c>
      <c r="AW752" s="2">
        <f t="shared" si="311"/>
        <v>3</v>
      </c>
      <c r="AX752" s="2">
        <f t="shared" si="312"/>
        <v>6490132857.000001</v>
      </c>
      <c r="AY752" s="2">
        <f t="shared" si="313"/>
        <v>622147811.99999988</v>
      </c>
      <c r="AZ752" s="2">
        <f t="shared" si="314"/>
        <v>3556140334.5000005</v>
      </c>
      <c r="BA752" s="2">
        <f t="shared" si="315"/>
        <v>1.1666666666666667</v>
      </c>
      <c r="BB752" s="2">
        <f t="shared" si="316"/>
        <v>2.9356614902591622</v>
      </c>
      <c r="BC752" s="2">
        <v>6.6349999999999998</v>
      </c>
      <c r="BD752" s="2" t="str">
        <f t="shared" si="317"/>
        <v>Same Var</v>
      </c>
      <c r="BE752" s="2">
        <f t="shared" si="318"/>
        <v>5.1473335877497541E-5</v>
      </c>
      <c r="BF752" s="2" t="str">
        <f t="shared" si="319"/>
        <v>Sig</v>
      </c>
      <c r="BG752" s="2" t="str">
        <f t="shared" si="320"/>
        <v>Sig</v>
      </c>
      <c r="BH752" s="2" t="str">
        <f t="shared" si="321"/>
        <v>Same Var T-test</v>
      </c>
      <c r="BI752" s="2" t="str">
        <f t="shared" si="322"/>
        <v/>
      </c>
      <c r="BJ752" s="2" t="str">
        <f t="shared" si="323"/>
        <v/>
      </c>
    </row>
    <row r="753" spans="1:62" x14ac:dyDescent="0.2">
      <c r="A753" s="1" t="s">
        <v>926</v>
      </c>
      <c r="B753" s="27" t="s">
        <v>1267</v>
      </c>
      <c r="C753" s="28">
        <v>39273</v>
      </c>
      <c r="D753" s="7">
        <v>0.38194444444444442</v>
      </c>
      <c r="E753" s="1">
        <v>0.1</v>
      </c>
      <c r="F753" s="1" t="s">
        <v>57</v>
      </c>
      <c r="G753" s="1" t="s">
        <v>1040</v>
      </c>
      <c r="H753" s="27" t="s">
        <v>886</v>
      </c>
      <c r="I753" s="27" t="s">
        <v>887</v>
      </c>
      <c r="J753" s="27" t="s">
        <v>888</v>
      </c>
      <c r="K753" s="2">
        <v>0.75</v>
      </c>
      <c r="L753" s="2">
        <v>0.25</v>
      </c>
      <c r="M753" s="27">
        <v>800864</v>
      </c>
      <c r="N753" s="27">
        <v>996254</v>
      </c>
      <c r="O753" s="27">
        <v>879020</v>
      </c>
      <c r="P753" s="27">
        <v>879020</v>
      </c>
      <c r="Q753" s="29"/>
      <c r="R753" s="29"/>
      <c r="S753" s="29"/>
      <c r="T753" s="29"/>
      <c r="U753" s="29"/>
      <c r="V753" s="29"/>
      <c r="W753" s="29"/>
      <c r="X753" s="29"/>
      <c r="Y753" s="29"/>
      <c r="Z753" s="29"/>
      <c r="AA753" s="29"/>
      <c r="AB753" s="29"/>
      <c r="AC753" s="2">
        <f t="shared" si="297"/>
        <v>888789.5</v>
      </c>
      <c r="AD753" s="2">
        <f t="shared" si="298"/>
        <v>80561.360818943474</v>
      </c>
      <c r="AE753" s="2">
        <f t="shared" si="299"/>
        <v>4</v>
      </c>
      <c r="AF753" s="27">
        <v>553370</v>
      </c>
      <c r="AG753" s="27">
        <v>527318</v>
      </c>
      <c r="AH753" s="27">
        <v>540344</v>
      </c>
      <c r="AI753" s="27">
        <v>553370</v>
      </c>
      <c r="AJ753" s="2">
        <f t="shared" si="300"/>
        <v>543600.5</v>
      </c>
      <c r="AK753" s="2">
        <f t="shared" si="301"/>
        <v>12471.445505634059</v>
      </c>
      <c r="AL753" s="2">
        <f t="shared" si="302"/>
        <v>4</v>
      </c>
      <c r="AM753" s="2">
        <f t="shared" si="303"/>
        <v>9.0546485641972326E+17</v>
      </c>
      <c r="AN753" s="2">
        <f t="shared" si="304"/>
        <v>2.7816250577978621E+17</v>
      </c>
      <c r="AO753" s="2">
        <f t="shared" si="305"/>
        <v>3</v>
      </c>
      <c r="AP753" s="2">
        <f t="shared" si="306"/>
        <v>-3.9871046965924513</v>
      </c>
      <c r="AQ753" s="2">
        <f t="shared" si="307"/>
        <v>0.76489232840434507</v>
      </c>
      <c r="AR753" s="3" t="str">
        <f t="shared" si="308"/>
        <v>Toxic</v>
      </c>
      <c r="AS753" s="2">
        <f t="shared" si="309"/>
        <v>61.161894914375111</v>
      </c>
      <c r="AT753" s="4" t="s">
        <v>663</v>
      </c>
      <c r="AV753" s="2">
        <f t="shared" si="310"/>
        <v>3</v>
      </c>
      <c r="AW753" s="2">
        <f t="shared" si="311"/>
        <v>3</v>
      </c>
      <c r="AX753" s="2">
        <f t="shared" si="312"/>
        <v>6490132857.000001</v>
      </c>
      <c r="AY753" s="2">
        <f t="shared" si="313"/>
        <v>155536952.99999997</v>
      </c>
      <c r="AZ753" s="2">
        <f t="shared" si="314"/>
        <v>3322834905.0000005</v>
      </c>
      <c r="BA753" s="2">
        <f t="shared" si="315"/>
        <v>1.1666666666666667</v>
      </c>
      <c r="BB753" s="2">
        <f t="shared" si="316"/>
        <v>6.1514371168184505</v>
      </c>
      <c r="BC753" s="2">
        <v>6.6349999999999998</v>
      </c>
      <c r="BD753" s="2" t="str">
        <f t="shared" si="317"/>
        <v>Same Var</v>
      </c>
      <c r="BE753" s="2">
        <f t="shared" si="318"/>
        <v>7.4076748847210939E-5</v>
      </c>
      <c r="BF753" s="2" t="str">
        <f t="shared" si="319"/>
        <v>Sig</v>
      </c>
      <c r="BG753" s="2" t="str">
        <f t="shared" si="320"/>
        <v>Sig</v>
      </c>
      <c r="BH753" s="2" t="str">
        <f t="shared" si="321"/>
        <v>Same Var T-test</v>
      </c>
      <c r="BI753" s="2" t="str">
        <f t="shared" si="322"/>
        <v/>
      </c>
      <c r="BJ753" s="2" t="str">
        <f t="shared" si="323"/>
        <v/>
      </c>
    </row>
    <row r="754" spans="1:62" x14ac:dyDescent="0.2">
      <c r="A754" s="1" t="s">
        <v>926</v>
      </c>
      <c r="B754" s="27" t="s">
        <v>1293</v>
      </c>
      <c r="C754" s="28">
        <v>39273</v>
      </c>
      <c r="D754" s="7">
        <v>0.55555555555555558</v>
      </c>
      <c r="E754" s="1">
        <v>0.1</v>
      </c>
      <c r="F754" s="1" t="s">
        <v>57</v>
      </c>
      <c r="G754" s="1" t="s">
        <v>1040</v>
      </c>
      <c r="H754" s="27" t="s">
        <v>886</v>
      </c>
      <c r="I754" s="27" t="s">
        <v>887</v>
      </c>
      <c r="J754" s="27" t="s">
        <v>888</v>
      </c>
      <c r="K754" s="2">
        <v>0.75</v>
      </c>
      <c r="L754" s="2">
        <v>0.25</v>
      </c>
      <c r="M754" s="27">
        <v>800864</v>
      </c>
      <c r="N754" s="27">
        <v>996254</v>
      </c>
      <c r="O754" s="27">
        <v>879020</v>
      </c>
      <c r="P754" s="27">
        <v>879020</v>
      </c>
      <c r="Q754" s="29"/>
      <c r="R754" s="29"/>
      <c r="S754" s="29"/>
      <c r="T754" s="29"/>
      <c r="U754" s="29"/>
      <c r="V754" s="29"/>
      <c r="W754" s="29"/>
      <c r="X754" s="29"/>
      <c r="Y754" s="29"/>
      <c r="Z754" s="29"/>
      <c r="AA754" s="29"/>
      <c r="AB754" s="29"/>
      <c r="AC754" s="2">
        <f t="shared" si="297"/>
        <v>888789.5</v>
      </c>
      <c r="AD754" s="2">
        <f t="shared" si="298"/>
        <v>80561.360818943474</v>
      </c>
      <c r="AE754" s="2">
        <f t="shared" si="299"/>
        <v>4</v>
      </c>
      <c r="AF754" s="27">
        <v>722708</v>
      </c>
      <c r="AG754" s="27">
        <v>774812</v>
      </c>
      <c r="AH754" s="27">
        <v>931124</v>
      </c>
      <c r="AI754" s="27">
        <v>892046</v>
      </c>
      <c r="AJ754" s="2">
        <f t="shared" si="300"/>
        <v>830172.5</v>
      </c>
      <c r="AK754" s="2">
        <f t="shared" si="301"/>
        <v>97695</v>
      </c>
      <c r="AL754" s="2">
        <f t="shared" si="302"/>
        <v>4</v>
      </c>
      <c r="AM754" s="2">
        <f t="shared" si="303"/>
        <v>1.0881772603690131E+19</v>
      </c>
      <c r="AN754" s="2">
        <f t="shared" si="304"/>
        <v>2.1754483261013722E+18</v>
      </c>
      <c r="AO754" s="2">
        <f t="shared" si="305"/>
        <v>5</v>
      </c>
      <c r="AP754" s="2">
        <f t="shared" si="306"/>
        <v>2.8481069127854965</v>
      </c>
      <c r="AQ754" s="2">
        <f t="shared" si="307"/>
        <v>0.72668684380042159</v>
      </c>
      <c r="AR754" s="3" t="str">
        <f t="shared" si="308"/>
        <v>Nontoxic</v>
      </c>
      <c r="AS754" s="2">
        <f t="shared" si="309"/>
        <v>93.404850079799544</v>
      </c>
      <c r="AT754" s="4" t="s">
        <v>663</v>
      </c>
      <c r="AV754" s="2">
        <f t="shared" si="310"/>
        <v>3</v>
      </c>
      <c r="AW754" s="2">
        <f t="shared" si="311"/>
        <v>3</v>
      </c>
      <c r="AX754" s="2">
        <f t="shared" si="312"/>
        <v>6490132857.000001</v>
      </c>
      <c r="AY754" s="2">
        <f t="shared" si="313"/>
        <v>9544313025</v>
      </c>
      <c r="AZ754" s="2">
        <f t="shared" si="314"/>
        <v>8017222941</v>
      </c>
      <c r="BA754" s="2">
        <f t="shared" si="315"/>
        <v>1.1666666666666667</v>
      </c>
      <c r="BB754" s="2">
        <f t="shared" si="316"/>
        <v>9.5028959629092108E-2</v>
      </c>
      <c r="BC754" s="2">
        <v>6.6349999999999998</v>
      </c>
      <c r="BD754" s="2" t="str">
        <f t="shared" si="317"/>
        <v>Same Var</v>
      </c>
      <c r="BE754" s="2">
        <f t="shared" si="318"/>
        <v>0.19512925400990147</v>
      </c>
      <c r="BF754" s="2" t="str">
        <f t="shared" si="319"/>
        <v>NS</v>
      </c>
      <c r="BG754" s="2" t="str">
        <f t="shared" si="320"/>
        <v>NS</v>
      </c>
      <c r="BH754" s="2" t="str">
        <f t="shared" si="321"/>
        <v>Same Var T-test</v>
      </c>
      <c r="BI754" s="2" t="str">
        <f t="shared" si="322"/>
        <v/>
      </c>
      <c r="BJ754" s="2" t="str">
        <f t="shared" si="323"/>
        <v/>
      </c>
    </row>
    <row r="755" spans="1:62" x14ac:dyDescent="0.2">
      <c r="A755" s="1" t="s">
        <v>926</v>
      </c>
      <c r="B755" s="27" t="s">
        <v>1305</v>
      </c>
      <c r="C755" s="28">
        <v>38881</v>
      </c>
      <c r="D755" s="7">
        <v>0.50694444444444442</v>
      </c>
      <c r="E755" s="1">
        <v>0.1</v>
      </c>
      <c r="F755" s="1" t="s">
        <v>57</v>
      </c>
      <c r="G755" s="1" t="s">
        <v>1307</v>
      </c>
      <c r="H755" s="27" t="s">
        <v>886</v>
      </c>
      <c r="I755" s="27" t="s">
        <v>887</v>
      </c>
      <c r="J755" s="27" t="s">
        <v>888</v>
      </c>
      <c r="K755" s="2">
        <v>0.75</v>
      </c>
      <c r="L755" s="2">
        <v>0.25</v>
      </c>
      <c r="M755" s="27">
        <v>708000</v>
      </c>
      <c r="N755" s="27">
        <v>872000</v>
      </c>
      <c r="O755" s="27">
        <v>840000</v>
      </c>
      <c r="P755" s="27">
        <v>884000</v>
      </c>
      <c r="Q755" s="29"/>
      <c r="R755" s="29"/>
      <c r="S755" s="29"/>
      <c r="T755" s="29"/>
      <c r="U755" s="29"/>
      <c r="V755" s="29"/>
      <c r="W755" s="29"/>
      <c r="X755" s="29"/>
      <c r="Y755" s="29"/>
      <c r="Z755" s="29"/>
      <c r="AA755" s="29"/>
      <c r="AB755" s="29"/>
      <c r="AC755" s="2">
        <f t="shared" si="297"/>
        <v>826000</v>
      </c>
      <c r="AD755" s="2">
        <f t="shared" si="298"/>
        <v>80829.037686547599</v>
      </c>
      <c r="AE755" s="2">
        <f t="shared" si="299"/>
        <v>4</v>
      </c>
      <c r="AF755" s="27">
        <v>1220000</v>
      </c>
      <c r="AG755" s="27">
        <v>1360000</v>
      </c>
      <c r="AH755" s="27">
        <v>1180000</v>
      </c>
      <c r="AI755" s="27">
        <v>1160000</v>
      </c>
      <c r="AJ755" s="2">
        <f t="shared" si="300"/>
        <v>1230000</v>
      </c>
      <c r="AK755" s="2">
        <f t="shared" si="301"/>
        <v>90184.99505645789</v>
      </c>
      <c r="AL755" s="2">
        <f t="shared" si="302"/>
        <v>4</v>
      </c>
      <c r="AM755" s="2">
        <f t="shared" si="303"/>
        <v>8.7147960069444424E+18</v>
      </c>
      <c r="AN755" s="2">
        <f t="shared" si="304"/>
        <v>1.6595153356481485E+18</v>
      </c>
      <c r="AO755" s="2">
        <f t="shared" si="305"/>
        <v>5</v>
      </c>
      <c r="AP755" s="2">
        <f t="shared" si="306"/>
        <v>11.236249182673486</v>
      </c>
      <c r="AQ755" s="2">
        <f t="shared" si="307"/>
        <v>0.72668684380042159</v>
      </c>
      <c r="AR755" s="3" t="str">
        <f t="shared" si="308"/>
        <v>Nontoxic</v>
      </c>
      <c r="AS755" s="2">
        <f t="shared" si="309"/>
        <v>148.91041162227603</v>
      </c>
      <c r="AT755" s="26" t="s">
        <v>884</v>
      </c>
      <c r="AU755" s="4" t="s">
        <v>666</v>
      </c>
      <c r="AV755" s="2">
        <f t="shared" si="310"/>
        <v>3</v>
      </c>
      <c r="AW755" s="2">
        <f t="shared" si="311"/>
        <v>3</v>
      </c>
      <c r="AX755" s="2">
        <f t="shared" si="312"/>
        <v>6533333333.3333321</v>
      </c>
      <c r="AY755" s="2">
        <f t="shared" si="313"/>
        <v>8133333333.333334</v>
      </c>
      <c r="AZ755" s="2">
        <f t="shared" si="314"/>
        <v>7333333333.333333</v>
      </c>
      <c r="BA755" s="2">
        <f t="shared" si="315"/>
        <v>1.1666666666666667</v>
      </c>
      <c r="BB755" s="2">
        <f t="shared" si="316"/>
        <v>3.0785678179719458E-2</v>
      </c>
      <c r="BC755" s="2">
        <v>6.6349999999999998</v>
      </c>
      <c r="BD755" s="2" t="str">
        <f t="shared" si="317"/>
        <v>Same Var</v>
      </c>
      <c r="BE755" s="2">
        <f t="shared" si="318"/>
        <v>2.744200097253453E-4</v>
      </c>
      <c r="BF755" s="2" t="str">
        <f t="shared" si="319"/>
        <v>NS</v>
      </c>
      <c r="BG755" s="2" t="str">
        <f t="shared" si="320"/>
        <v>NS</v>
      </c>
      <c r="BH755" s="2" t="str">
        <f t="shared" si="321"/>
        <v/>
      </c>
      <c r="BI755" s="2" t="str">
        <f t="shared" si="322"/>
        <v/>
      </c>
      <c r="BJ755" s="2" t="str">
        <f t="shared" si="323"/>
        <v/>
      </c>
    </row>
    <row r="756" spans="1:62" x14ac:dyDescent="0.2">
      <c r="A756" s="1" t="s">
        <v>926</v>
      </c>
      <c r="B756" s="27" t="s">
        <v>1309</v>
      </c>
      <c r="C756" s="28">
        <v>38881</v>
      </c>
      <c r="D756" s="7">
        <v>0.46875</v>
      </c>
      <c r="E756" s="1">
        <v>0.1</v>
      </c>
      <c r="F756" s="1" t="s">
        <v>57</v>
      </c>
      <c r="G756" s="1" t="s">
        <v>1307</v>
      </c>
      <c r="H756" s="27" t="s">
        <v>886</v>
      </c>
      <c r="I756" s="27" t="s">
        <v>887</v>
      </c>
      <c r="J756" s="27" t="s">
        <v>888</v>
      </c>
      <c r="K756" s="2">
        <v>0.75</v>
      </c>
      <c r="L756" s="2">
        <v>0.25</v>
      </c>
      <c r="M756" s="27">
        <v>708000</v>
      </c>
      <c r="N756" s="27">
        <v>872000</v>
      </c>
      <c r="O756" s="27">
        <v>840000</v>
      </c>
      <c r="P756" s="27">
        <v>884000</v>
      </c>
      <c r="Q756" s="29"/>
      <c r="R756" s="29"/>
      <c r="S756" s="29"/>
      <c r="T756" s="29"/>
      <c r="U756" s="29"/>
      <c r="V756" s="29"/>
      <c r="W756" s="29"/>
      <c r="X756" s="29"/>
      <c r="Y756" s="29"/>
      <c r="Z756" s="29"/>
      <c r="AA756" s="29"/>
      <c r="AB756" s="29"/>
      <c r="AC756" s="2">
        <f t="shared" si="297"/>
        <v>826000</v>
      </c>
      <c r="AD756" s="2">
        <f t="shared" si="298"/>
        <v>80829.037686547599</v>
      </c>
      <c r="AE756" s="2">
        <f t="shared" si="299"/>
        <v>4</v>
      </c>
      <c r="AF756" s="27">
        <v>620000</v>
      </c>
      <c r="AG756" s="27">
        <v>820000</v>
      </c>
      <c r="AH756" s="27">
        <v>1620000</v>
      </c>
      <c r="AI756" s="27">
        <v>1560000</v>
      </c>
      <c r="AJ756" s="2">
        <f t="shared" si="300"/>
        <v>1155000</v>
      </c>
      <c r="AK756" s="2">
        <f t="shared" si="301"/>
        <v>509476.85586949548</v>
      </c>
      <c r="AL756" s="2">
        <f t="shared" si="302"/>
        <v>4</v>
      </c>
      <c r="AM756" s="2">
        <f t="shared" si="303"/>
        <v>4.3310109418402784E+21</v>
      </c>
      <c r="AN756" s="2">
        <f t="shared" si="304"/>
        <v>1.4039241681134263E+21</v>
      </c>
      <c r="AO756" s="2">
        <f t="shared" si="305"/>
        <v>3</v>
      </c>
      <c r="AP756" s="2">
        <f t="shared" si="306"/>
        <v>2.0874311256412268</v>
      </c>
      <c r="AQ756" s="2">
        <f t="shared" si="307"/>
        <v>0.76489232840434507</v>
      </c>
      <c r="AR756" s="3" t="str">
        <f t="shared" si="308"/>
        <v>Nontoxic</v>
      </c>
      <c r="AS756" s="2">
        <f t="shared" si="309"/>
        <v>139.83050847457628</v>
      </c>
      <c r="AT756" s="26" t="s">
        <v>884</v>
      </c>
      <c r="AU756" s="4" t="s">
        <v>666</v>
      </c>
      <c r="AV756" s="2">
        <f t="shared" si="310"/>
        <v>3</v>
      </c>
      <c r="AW756" s="2">
        <f t="shared" si="311"/>
        <v>3</v>
      </c>
      <c r="AX756" s="2">
        <f t="shared" si="312"/>
        <v>6533333333.3333321</v>
      </c>
      <c r="AY756" s="2">
        <f t="shared" si="313"/>
        <v>259566666666.66669</v>
      </c>
      <c r="AZ756" s="2">
        <f t="shared" si="314"/>
        <v>133050000000</v>
      </c>
      <c r="BA756" s="2">
        <f t="shared" si="315"/>
        <v>1.1666666666666667</v>
      </c>
      <c r="BB756" s="2">
        <f t="shared" si="316"/>
        <v>6.0313349400793834</v>
      </c>
      <c r="BC756" s="2">
        <v>6.6349999999999998</v>
      </c>
      <c r="BD756" s="2" t="str">
        <f t="shared" si="317"/>
        <v>Same Var</v>
      </c>
      <c r="BE756" s="2">
        <f t="shared" si="318"/>
        <v>0.12463293624362123</v>
      </c>
      <c r="BF756" s="2" t="str">
        <f t="shared" si="319"/>
        <v>NS</v>
      </c>
      <c r="BG756" s="2" t="str">
        <f t="shared" si="320"/>
        <v>NS</v>
      </c>
      <c r="BH756" s="2" t="str">
        <f t="shared" si="321"/>
        <v/>
      </c>
      <c r="BI756" s="2" t="str">
        <f t="shared" si="322"/>
        <v/>
      </c>
      <c r="BJ756" s="2" t="str">
        <f t="shared" si="323"/>
        <v/>
      </c>
    </row>
    <row r="757" spans="1:62" x14ac:dyDescent="0.2">
      <c r="A757" s="1" t="s">
        <v>926</v>
      </c>
      <c r="B757" s="27" t="s">
        <v>1311</v>
      </c>
      <c r="C757" s="28">
        <v>38881</v>
      </c>
      <c r="D757" s="7">
        <v>0.34375</v>
      </c>
      <c r="E757" s="1">
        <v>0.1</v>
      </c>
      <c r="F757" s="1" t="s">
        <v>57</v>
      </c>
      <c r="G757" s="1" t="s">
        <v>1307</v>
      </c>
      <c r="H757" s="27" t="s">
        <v>886</v>
      </c>
      <c r="I757" s="27" t="s">
        <v>887</v>
      </c>
      <c r="J757" s="27" t="s">
        <v>888</v>
      </c>
      <c r="K757" s="2">
        <v>0.75</v>
      </c>
      <c r="L757" s="2">
        <v>0.25</v>
      </c>
      <c r="M757" s="27">
        <v>708000</v>
      </c>
      <c r="N757" s="27">
        <v>872000</v>
      </c>
      <c r="O757" s="27">
        <v>840000</v>
      </c>
      <c r="P757" s="27">
        <v>884000</v>
      </c>
      <c r="Q757" s="29"/>
      <c r="R757" s="29"/>
      <c r="S757" s="29"/>
      <c r="T757" s="29"/>
      <c r="U757" s="29"/>
      <c r="V757" s="29"/>
      <c r="W757" s="29"/>
      <c r="X757" s="29"/>
      <c r="Y757" s="29"/>
      <c r="Z757" s="29"/>
      <c r="AA757" s="29"/>
      <c r="AB757" s="29"/>
      <c r="AC757" s="2">
        <f t="shared" si="297"/>
        <v>826000</v>
      </c>
      <c r="AD757" s="2">
        <f t="shared" si="298"/>
        <v>80829.037686547599</v>
      </c>
      <c r="AE757" s="2">
        <f t="shared" si="299"/>
        <v>4</v>
      </c>
      <c r="AF757" s="27">
        <v>1660000</v>
      </c>
      <c r="AG757" s="27">
        <v>1490000</v>
      </c>
      <c r="AH757" s="27">
        <v>1440000</v>
      </c>
      <c r="AI757" s="27">
        <v>1670000</v>
      </c>
      <c r="AJ757" s="2">
        <f t="shared" si="300"/>
        <v>1565000</v>
      </c>
      <c r="AK757" s="2">
        <f t="shared" si="301"/>
        <v>117331.43937865361</v>
      </c>
      <c r="AL757" s="2">
        <f t="shared" si="302"/>
        <v>4</v>
      </c>
      <c r="AM757" s="2">
        <f t="shared" si="303"/>
        <v>1.9013233506944438E+19</v>
      </c>
      <c r="AN757" s="2">
        <f t="shared" si="304"/>
        <v>4.2297236689814804E+18</v>
      </c>
      <c r="AO757" s="2">
        <f t="shared" si="305"/>
        <v>4</v>
      </c>
      <c r="AP757" s="2">
        <f t="shared" si="306"/>
        <v>14.318500456656817</v>
      </c>
      <c r="AQ757" s="2">
        <f t="shared" si="307"/>
        <v>0.74069708411268287</v>
      </c>
      <c r="AR757" s="3" t="str">
        <f t="shared" si="308"/>
        <v>Nontoxic</v>
      </c>
      <c r="AS757" s="2">
        <f t="shared" si="309"/>
        <v>189.46731234866826</v>
      </c>
      <c r="AT757" s="26" t="s">
        <v>884</v>
      </c>
      <c r="AU757" s="4" t="s">
        <v>666</v>
      </c>
      <c r="AV757" s="2">
        <f t="shared" si="310"/>
        <v>3</v>
      </c>
      <c r="AW757" s="2">
        <f t="shared" si="311"/>
        <v>3</v>
      </c>
      <c r="AX757" s="2">
        <f t="shared" si="312"/>
        <v>6533333333.3333321</v>
      </c>
      <c r="AY757" s="2">
        <f t="shared" si="313"/>
        <v>13766666666.666666</v>
      </c>
      <c r="AZ757" s="2">
        <f t="shared" si="314"/>
        <v>10150000000</v>
      </c>
      <c r="BA757" s="2">
        <f t="shared" si="315"/>
        <v>1.1666666666666667</v>
      </c>
      <c r="BB757" s="2">
        <f t="shared" si="316"/>
        <v>0.3491483711357708</v>
      </c>
      <c r="BC757" s="2">
        <v>6.6349999999999998</v>
      </c>
      <c r="BD757" s="2" t="str">
        <f t="shared" si="317"/>
        <v>Same Var</v>
      </c>
      <c r="BE757" s="2">
        <f t="shared" si="318"/>
        <v>2.3486476194432097E-5</v>
      </c>
      <c r="BF757" s="2" t="str">
        <f t="shared" si="319"/>
        <v>NS</v>
      </c>
      <c r="BG757" s="2" t="str">
        <f t="shared" si="320"/>
        <v>NS</v>
      </c>
      <c r="BH757" s="2" t="str">
        <f t="shared" si="321"/>
        <v/>
      </c>
      <c r="BI757" s="2" t="str">
        <f t="shared" si="322"/>
        <v/>
      </c>
      <c r="BJ757" s="2" t="str">
        <f t="shared" si="323"/>
        <v/>
      </c>
    </row>
    <row r="758" spans="1:62" x14ac:dyDescent="0.2">
      <c r="A758" s="1" t="s">
        <v>926</v>
      </c>
      <c r="B758" s="27" t="s">
        <v>1314</v>
      </c>
      <c r="C758" s="28">
        <v>38881</v>
      </c>
      <c r="D758" s="7">
        <v>0.3888888888888889</v>
      </c>
      <c r="E758" s="1">
        <v>0.1</v>
      </c>
      <c r="F758" s="1" t="s">
        <v>57</v>
      </c>
      <c r="G758" s="1" t="s">
        <v>1307</v>
      </c>
      <c r="H758" s="27" t="s">
        <v>886</v>
      </c>
      <c r="I758" s="27" t="s">
        <v>887</v>
      </c>
      <c r="J758" s="27" t="s">
        <v>888</v>
      </c>
      <c r="K758" s="2">
        <v>0.75</v>
      </c>
      <c r="L758" s="2">
        <v>0.25</v>
      </c>
      <c r="M758" s="27">
        <v>708000</v>
      </c>
      <c r="N758" s="27">
        <v>872000</v>
      </c>
      <c r="O758" s="27">
        <v>840000</v>
      </c>
      <c r="P758" s="27">
        <v>884000</v>
      </c>
      <c r="Q758" s="29"/>
      <c r="R758" s="29"/>
      <c r="S758" s="29"/>
      <c r="T758" s="29"/>
      <c r="U758" s="29"/>
      <c r="V758" s="29"/>
      <c r="W758" s="29"/>
      <c r="X758" s="29"/>
      <c r="Y758" s="29"/>
      <c r="Z758" s="29"/>
      <c r="AA758" s="29"/>
      <c r="AB758" s="29"/>
      <c r="AC758" s="2">
        <f t="shared" si="297"/>
        <v>826000</v>
      </c>
      <c r="AD758" s="2">
        <f t="shared" si="298"/>
        <v>80829.037686547599</v>
      </c>
      <c r="AE758" s="2">
        <f t="shared" si="299"/>
        <v>4</v>
      </c>
      <c r="AF758" s="27">
        <v>843000</v>
      </c>
      <c r="AG758" s="27">
        <v>1300000</v>
      </c>
      <c r="AH758" s="27">
        <v>1530000</v>
      </c>
      <c r="AI758" s="27">
        <v>1030000</v>
      </c>
      <c r="AJ758" s="2">
        <f t="shared" si="300"/>
        <v>1175750</v>
      </c>
      <c r="AK758" s="2">
        <f t="shared" si="301"/>
        <v>301605.01211573614</v>
      </c>
      <c r="AL758" s="2">
        <f t="shared" si="302"/>
        <v>4</v>
      </c>
      <c r="AM758" s="2">
        <f t="shared" si="303"/>
        <v>5.5980250085460083E+20</v>
      </c>
      <c r="AN758" s="2">
        <f t="shared" si="304"/>
        <v>1.726717286702836E+20</v>
      </c>
      <c r="AO758" s="2">
        <f t="shared" si="305"/>
        <v>3</v>
      </c>
      <c r="AP758" s="2">
        <f t="shared" si="306"/>
        <v>3.616273887440697</v>
      </c>
      <c r="AQ758" s="2">
        <f t="shared" si="307"/>
        <v>0.76489232840434507</v>
      </c>
      <c r="AR758" s="3" t="str">
        <f t="shared" si="308"/>
        <v>Nontoxic</v>
      </c>
      <c r="AS758" s="2">
        <f t="shared" si="309"/>
        <v>142.34261501210653</v>
      </c>
      <c r="AT758" s="26" t="s">
        <v>884</v>
      </c>
      <c r="AU758" s="4" t="s">
        <v>666</v>
      </c>
      <c r="AV758" s="2">
        <f t="shared" si="310"/>
        <v>3</v>
      </c>
      <c r="AW758" s="2">
        <f t="shared" si="311"/>
        <v>3</v>
      </c>
      <c r="AX758" s="2">
        <f t="shared" si="312"/>
        <v>6533333333.3333321</v>
      </c>
      <c r="AY758" s="2">
        <f t="shared" si="313"/>
        <v>90965583333.333344</v>
      </c>
      <c r="AZ758" s="2">
        <f t="shared" si="314"/>
        <v>48749458333.333336</v>
      </c>
      <c r="BA758" s="2">
        <f t="shared" si="315"/>
        <v>1.1666666666666667</v>
      </c>
      <c r="BB758" s="2">
        <f t="shared" si="316"/>
        <v>3.5639734246010284</v>
      </c>
      <c r="BC758" s="2">
        <v>6.6349999999999998</v>
      </c>
      <c r="BD758" s="2" t="str">
        <f t="shared" si="317"/>
        <v>Same Var</v>
      </c>
      <c r="BE758" s="2">
        <f t="shared" si="318"/>
        <v>3.3164169240177087E-2</v>
      </c>
      <c r="BF758" s="2" t="str">
        <f t="shared" si="319"/>
        <v>NS</v>
      </c>
      <c r="BG758" s="2" t="str">
        <f t="shared" si="320"/>
        <v>NS</v>
      </c>
      <c r="BH758" s="2" t="str">
        <f t="shared" si="321"/>
        <v/>
      </c>
      <c r="BI758" s="2" t="str">
        <f t="shared" si="322"/>
        <v/>
      </c>
      <c r="BJ758" s="2" t="str">
        <f t="shared" si="323"/>
        <v/>
      </c>
    </row>
    <row r="759" spans="1:62" x14ac:dyDescent="0.2">
      <c r="A759" s="1" t="s">
        <v>142</v>
      </c>
      <c r="B759" s="27" t="s">
        <v>482</v>
      </c>
      <c r="C759" s="28">
        <v>38918</v>
      </c>
      <c r="D759" s="7">
        <v>0.46736111111111112</v>
      </c>
      <c r="E759" s="1">
        <v>0.1</v>
      </c>
      <c r="F759" s="1" t="s">
        <v>57</v>
      </c>
      <c r="G759" s="1" t="s">
        <v>1107</v>
      </c>
      <c r="H759" s="27" t="s">
        <v>886</v>
      </c>
      <c r="I759" s="27" t="s">
        <v>887</v>
      </c>
      <c r="J759" s="27" t="s">
        <v>888</v>
      </c>
      <c r="K759" s="2">
        <v>0.75</v>
      </c>
      <c r="L759" s="2">
        <v>0.25</v>
      </c>
      <c r="M759" s="27">
        <v>1690000</v>
      </c>
      <c r="N759" s="27">
        <v>1530000</v>
      </c>
      <c r="O759" s="27">
        <v>1590000</v>
      </c>
      <c r="P759" s="29"/>
      <c r="Q759" s="29"/>
      <c r="R759" s="29"/>
      <c r="S759" s="29"/>
      <c r="T759" s="29"/>
      <c r="U759" s="29"/>
      <c r="V759" s="29"/>
      <c r="W759" s="29"/>
      <c r="X759" s="29"/>
      <c r="Y759" s="29"/>
      <c r="Z759" s="29"/>
      <c r="AA759" s="29"/>
      <c r="AB759" s="29"/>
      <c r="AC759" s="2">
        <f t="shared" si="297"/>
        <v>1603333.3333333333</v>
      </c>
      <c r="AD759" s="2">
        <f t="shared" si="298"/>
        <v>80829.037686547599</v>
      </c>
      <c r="AE759" s="2">
        <f t="shared" si="299"/>
        <v>3</v>
      </c>
      <c r="AF759" s="27">
        <v>3780000</v>
      </c>
      <c r="AG759" s="27">
        <v>3820000</v>
      </c>
      <c r="AH759" s="27">
        <v>3880000</v>
      </c>
      <c r="AI759" s="29"/>
      <c r="AJ759" s="2">
        <f t="shared" si="300"/>
        <v>3826666.6666666665</v>
      </c>
      <c r="AK759" s="2">
        <f t="shared" si="301"/>
        <v>50332.229568471659</v>
      </c>
      <c r="AL759" s="2">
        <f t="shared" si="302"/>
        <v>3</v>
      </c>
      <c r="AM759" s="2">
        <f t="shared" si="303"/>
        <v>4.2826003086419743E+18</v>
      </c>
      <c r="AN759" s="2">
        <f t="shared" si="304"/>
        <v>1.1068557098765428E+18</v>
      </c>
      <c r="AO759" s="2">
        <f t="shared" si="305"/>
        <v>4</v>
      </c>
      <c r="AP759" s="2">
        <f t="shared" si="306"/>
        <v>57.685216721339614</v>
      </c>
      <c r="AQ759" s="2">
        <f t="shared" si="307"/>
        <v>0.74069708411268287</v>
      </c>
      <c r="AR759" s="3" t="str">
        <f t="shared" si="308"/>
        <v>Nontoxic</v>
      </c>
      <c r="AS759" s="2">
        <f t="shared" si="309"/>
        <v>238.66943866943865</v>
      </c>
      <c r="AT759" s="26" t="s">
        <v>884</v>
      </c>
      <c r="AU759" s="4" t="s">
        <v>666</v>
      </c>
      <c r="AV759" s="2">
        <f t="shared" si="310"/>
        <v>2</v>
      </c>
      <c r="AW759" s="2">
        <f t="shared" si="311"/>
        <v>2</v>
      </c>
      <c r="AX759" s="2">
        <f t="shared" si="312"/>
        <v>6533333333.3333321</v>
      </c>
      <c r="AY759" s="2">
        <f t="shared" si="313"/>
        <v>2533333333.333333</v>
      </c>
      <c r="AZ759" s="2">
        <f t="shared" si="314"/>
        <v>4533333333.3333321</v>
      </c>
      <c r="BA759" s="2">
        <f t="shared" si="315"/>
        <v>1.25</v>
      </c>
      <c r="BB759" s="2">
        <f t="shared" si="316"/>
        <v>0.34633883512840385</v>
      </c>
      <c r="BC759" s="2">
        <v>6.6349999999999998</v>
      </c>
      <c r="BD759" s="2" t="str">
        <f t="shared" si="317"/>
        <v>Same Var</v>
      </c>
      <c r="BE759" s="2">
        <f t="shared" si="318"/>
        <v>1.1168314809491467E-6</v>
      </c>
      <c r="BF759" s="2" t="str">
        <f t="shared" si="319"/>
        <v>NS</v>
      </c>
      <c r="BG759" s="2" t="str">
        <f t="shared" si="320"/>
        <v>NS</v>
      </c>
      <c r="BH759" s="2" t="str">
        <f t="shared" si="321"/>
        <v/>
      </c>
      <c r="BI759" s="2" t="str">
        <f t="shared" si="322"/>
        <v/>
      </c>
      <c r="BJ759" s="2" t="str">
        <f t="shared" si="323"/>
        <v/>
      </c>
    </row>
    <row r="760" spans="1:62" x14ac:dyDescent="0.2">
      <c r="A760" s="1" t="s">
        <v>142</v>
      </c>
      <c r="B760" s="27" t="s">
        <v>504</v>
      </c>
      <c r="C760" s="28">
        <v>38918</v>
      </c>
      <c r="D760" s="7">
        <v>0.35347222222222224</v>
      </c>
      <c r="E760" s="1">
        <v>0.1</v>
      </c>
      <c r="F760" s="1" t="s">
        <v>57</v>
      </c>
      <c r="G760" s="1" t="s">
        <v>1107</v>
      </c>
      <c r="H760" s="27" t="s">
        <v>886</v>
      </c>
      <c r="I760" s="27" t="s">
        <v>887</v>
      </c>
      <c r="J760" s="27" t="s">
        <v>888</v>
      </c>
      <c r="K760" s="2">
        <v>0.75</v>
      </c>
      <c r="L760" s="2">
        <v>0.25</v>
      </c>
      <c r="M760" s="27">
        <v>1690000</v>
      </c>
      <c r="N760" s="27">
        <v>1530000</v>
      </c>
      <c r="O760" s="27">
        <v>1590000</v>
      </c>
      <c r="P760" s="29"/>
      <c r="Q760" s="29"/>
      <c r="R760" s="29"/>
      <c r="S760" s="29"/>
      <c r="T760" s="29"/>
      <c r="U760" s="29"/>
      <c r="V760" s="29"/>
      <c r="W760" s="29"/>
      <c r="X760" s="29"/>
      <c r="Y760" s="29"/>
      <c r="Z760" s="29"/>
      <c r="AA760" s="29"/>
      <c r="AB760" s="29"/>
      <c r="AC760" s="2">
        <f t="shared" si="297"/>
        <v>1603333.3333333333</v>
      </c>
      <c r="AD760" s="2">
        <f t="shared" si="298"/>
        <v>80829.037686547599</v>
      </c>
      <c r="AE760" s="2">
        <f t="shared" si="299"/>
        <v>3</v>
      </c>
      <c r="AF760" s="27">
        <v>3990000</v>
      </c>
      <c r="AG760" s="27">
        <v>3900000</v>
      </c>
      <c r="AH760" s="27">
        <v>4090000</v>
      </c>
      <c r="AI760" s="29"/>
      <c r="AJ760" s="2">
        <f t="shared" si="300"/>
        <v>3993333.3333333335</v>
      </c>
      <c r="AK760" s="2">
        <f t="shared" si="301"/>
        <v>95043.849529221683</v>
      </c>
      <c r="AL760" s="2">
        <f t="shared" si="302"/>
        <v>3</v>
      </c>
      <c r="AM760" s="2">
        <f t="shared" si="303"/>
        <v>1.7944637345679008E+19</v>
      </c>
      <c r="AN760" s="2">
        <f t="shared" si="304"/>
        <v>5.2837075617283932E+18</v>
      </c>
      <c r="AO760" s="2">
        <f t="shared" si="305"/>
        <v>3</v>
      </c>
      <c r="AP760" s="2">
        <f t="shared" si="306"/>
        <v>42.879551089526871</v>
      </c>
      <c r="AQ760" s="2">
        <f t="shared" si="307"/>
        <v>0.76489232840434507</v>
      </c>
      <c r="AR760" s="3" t="str">
        <f t="shared" si="308"/>
        <v>Nontoxic</v>
      </c>
      <c r="AS760" s="2">
        <f t="shared" si="309"/>
        <v>249.06444906444909</v>
      </c>
      <c r="AT760" s="26" t="s">
        <v>884</v>
      </c>
      <c r="AU760" s="4" t="s">
        <v>666</v>
      </c>
      <c r="AV760" s="2">
        <f t="shared" si="310"/>
        <v>2</v>
      </c>
      <c r="AW760" s="2">
        <f t="shared" si="311"/>
        <v>2</v>
      </c>
      <c r="AX760" s="2">
        <f t="shared" si="312"/>
        <v>6533333333.3333321</v>
      </c>
      <c r="AY760" s="2">
        <f t="shared" si="313"/>
        <v>9033333333.3333321</v>
      </c>
      <c r="AZ760" s="2">
        <f t="shared" si="314"/>
        <v>7783333333.3333321</v>
      </c>
      <c r="BA760" s="2">
        <f t="shared" si="315"/>
        <v>1.25</v>
      </c>
      <c r="BB760" s="2">
        <f t="shared" si="316"/>
        <v>4.1809078572305224E-2</v>
      </c>
      <c r="BC760" s="2">
        <v>6.6349999999999998</v>
      </c>
      <c r="BD760" s="2" t="str">
        <f t="shared" si="317"/>
        <v>Same Var</v>
      </c>
      <c r="BE760" s="2">
        <f t="shared" si="318"/>
        <v>2.4606671161778881E-6</v>
      </c>
      <c r="BF760" s="2" t="str">
        <f t="shared" si="319"/>
        <v>NS</v>
      </c>
      <c r="BG760" s="2" t="str">
        <f t="shared" si="320"/>
        <v>NS</v>
      </c>
      <c r="BH760" s="2" t="str">
        <f t="shared" si="321"/>
        <v/>
      </c>
      <c r="BI760" s="2" t="str">
        <f t="shared" si="322"/>
        <v/>
      </c>
      <c r="BJ760" s="2" t="str">
        <f t="shared" si="323"/>
        <v/>
      </c>
    </row>
    <row r="761" spans="1:62" x14ac:dyDescent="0.2">
      <c r="A761" s="1" t="s">
        <v>142</v>
      </c>
      <c r="B761" s="27" t="s">
        <v>516</v>
      </c>
      <c r="C761" s="28">
        <v>38918</v>
      </c>
      <c r="D761" s="7">
        <v>0.56111111111111112</v>
      </c>
      <c r="E761" s="1">
        <v>0.1</v>
      </c>
      <c r="F761" s="1" t="s">
        <v>57</v>
      </c>
      <c r="G761" s="1" t="s">
        <v>1107</v>
      </c>
      <c r="H761" s="27" t="s">
        <v>886</v>
      </c>
      <c r="I761" s="27" t="s">
        <v>887</v>
      </c>
      <c r="J761" s="27" t="s">
        <v>888</v>
      </c>
      <c r="K761" s="2">
        <v>0.75</v>
      </c>
      <c r="L761" s="2">
        <v>0.25</v>
      </c>
      <c r="M761" s="27">
        <v>1690000</v>
      </c>
      <c r="N761" s="27">
        <v>1530000</v>
      </c>
      <c r="O761" s="27">
        <v>1590000</v>
      </c>
      <c r="P761" s="29"/>
      <c r="Q761" s="29"/>
      <c r="R761" s="29"/>
      <c r="S761" s="29"/>
      <c r="T761" s="29"/>
      <c r="U761" s="29"/>
      <c r="V761" s="29"/>
      <c r="W761" s="29"/>
      <c r="X761" s="29"/>
      <c r="Y761" s="29"/>
      <c r="Z761" s="29"/>
      <c r="AA761" s="29"/>
      <c r="AB761" s="29"/>
      <c r="AC761" s="2">
        <f t="shared" si="297"/>
        <v>1603333.3333333333</v>
      </c>
      <c r="AD761" s="2">
        <f t="shared" si="298"/>
        <v>80829.037686547599</v>
      </c>
      <c r="AE761" s="2">
        <f t="shared" si="299"/>
        <v>3</v>
      </c>
      <c r="AF761" s="27">
        <v>2970000</v>
      </c>
      <c r="AG761" s="27">
        <v>3030000</v>
      </c>
      <c r="AH761" s="27">
        <v>3130000</v>
      </c>
      <c r="AI761" s="29"/>
      <c r="AJ761" s="2">
        <f t="shared" si="300"/>
        <v>3043333.3333333335</v>
      </c>
      <c r="AK761" s="2">
        <f t="shared" si="301"/>
        <v>80829.037686547599</v>
      </c>
      <c r="AL761" s="2">
        <f t="shared" si="302"/>
        <v>3</v>
      </c>
      <c r="AM761" s="2">
        <f t="shared" si="303"/>
        <v>1.1578896604938265E+19</v>
      </c>
      <c r="AN761" s="2">
        <f t="shared" si="304"/>
        <v>3.1216705246913567E+18</v>
      </c>
      <c r="AO761" s="2">
        <f t="shared" si="305"/>
        <v>4</v>
      </c>
      <c r="AP761" s="2">
        <f t="shared" si="306"/>
        <v>31.557142857142868</v>
      </c>
      <c r="AQ761" s="2">
        <f t="shared" si="307"/>
        <v>0.74069708411268287</v>
      </c>
      <c r="AR761" s="3" t="str">
        <f t="shared" si="308"/>
        <v>Nontoxic</v>
      </c>
      <c r="AS761" s="2">
        <f t="shared" si="309"/>
        <v>189.81288981288984</v>
      </c>
      <c r="AT761" s="26" t="s">
        <v>884</v>
      </c>
      <c r="AU761" s="4" t="s">
        <v>666</v>
      </c>
      <c r="AV761" s="2">
        <f t="shared" si="310"/>
        <v>2</v>
      </c>
      <c r="AW761" s="2">
        <f t="shared" si="311"/>
        <v>2</v>
      </c>
      <c r="AX761" s="2">
        <f t="shared" si="312"/>
        <v>6533333333.3333321</v>
      </c>
      <c r="AY761" s="2">
        <f t="shared" si="313"/>
        <v>6533333333.3333321</v>
      </c>
      <c r="AZ761" s="2">
        <f t="shared" si="314"/>
        <v>6533333333.3333321</v>
      </c>
      <c r="BA761" s="2">
        <f t="shared" si="315"/>
        <v>1.25</v>
      </c>
      <c r="BB761" s="2">
        <f t="shared" si="316"/>
        <v>0</v>
      </c>
      <c r="BC761" s="2">
        <v>6.6349999999999998</v>
      </c>
      <c r="BD761" s="2" t="str">
        <f t="shared" si="317"/>
        <v>Same Var</v>
      </c>
      <c r="BE761" s="2">
        <f t="shared" si="318"/>
        <v>1.3052726515875771E-5</v>
      </c>
      <c r="BF761" s="2" t="str">
        <f t="shared" si="319"/>
        <v>NS</v>
      </c>
      <c r="BG761" s="2" t="str">
        <f t="shared" si="320"/>
        <v>NS</v>
      </c>
      <c r="BH761" s="2" t="str">
        <f t="shared" si="321"/>
        <v/>
      </c>
      <c r="BI761" s="2" t="str">
        <f t="shared" si="322"/>
        <v/>
      </c>
      <c r="BJ761" s="2" t="str">
        <f t="shared" si="323"/>
        <v/>
      </c>
    </row>
    <row r="762" spans="1:62" x14ac:dyDescent="0.2">
      <c r="A762" s="1" t="s">
        <v>142</v>
      </c>
      <c r="B762" s="27" t="s">
        <v>529</v>
      </c>
      <c r="C762" s="28">
        <v>38918</v>
      </c>
      <c r="D762" s="7">
        <v>0.49652777777777779</v>
      </c>
      <c r="E762" s="1">
        <v>0.1</v>
      </c>
      <c r="F762" s="1" t="s">
        <v>57</v>
      </c>
      <c r="G762" s="1" t="s">
        <v>1107</v>
      </c>
      <c r="H762" s="27" t="s">
        <v>886</v>
      </c>
      <c r="I762" s="27" t="s">
        <v>887</v>
      </c>
      <c r="J762" s="27" t="s">
        <v>888</v>
      </c>
      <c r="K762" s="2">
        <v>0.75</v>
      </c>
      <c r="L762" s="2">
        <v>0.25</v>
      </c>
      <c r="M762" s="27">
        <v>1690000</v>
      </c>
      <c r="N762" s="27">
        <v>1530000</v>
      </c>
      <c r="O762" s="27">
        <v>1590000</v>
      </c>
      <c r="P762" s="29"/>
      <c r="Q762" s="29"/>
      <c r="R762" s="29"/>
      <c r="S762" s="29"/>
      <c r="T762" s="29"/>
      <c r="U762" s="29"/>
      <c r="V762" s="29"/>
      <c r="W762" s="29"/>
      <c r="X762" s="29"/>
      <c r="Y762" s="29"/>
      <c r="Z762" s="29"/>
      <c r="AA762" s="29"/>
      <c r="AB762" s="29"/>
      <c r="AC762" s="2">
        <f t="shared" si="297"/>
        <v>1603333.3333333333</v>
      </c>
      <c r="AD762" s="2">
        <f t="shared" si="298"/>
        <v>80829.037686547599</v>
      </c>
      <c r="AE762" s="2">
        <f t="shared" si="299"/>
        <v>3</v>
      </c>
      <c r="AF762" s="27">
        <v>4180000</v>
      </c>
      <c r="AG762" s="27">
        <v>4010000</v>
      </c>
      <c r="AH762" s="27">
        <v>3990000</v>
      </c>
      <c r="AI762" s="29"/>
      <c r="AJ762" s="2">
        <f t="shared" si="300"/>
        <v>4060000</v>
      </c>
      <c r="AK762" s="2">
        <f t="shared" si="301"/>
        <v>104403.0650891055</v>
      </c>
      <c r="AL762" s="2">
        <f t="shared" si="302"/>
        <v>3</v>
      </c>
      <c r="AM762" s="2">
        <f t="shared" si="303"/>
        <v>2.3603402777777775E+19</v>
      </c>
      <c r="AN762" s="2">
        <f t="shared" si="304"/>
        <v>7.3508680555555564E+18</v>
      </c>
      <c r="AO762" s="2">
        <f t="shared" si="305"/>
        <v>3</v>
      </c>
      <c r="AP762" s="2">
        <f t="shared" si="306"/>
        <v>40.996103860396524</v>
      </c>
      <c r="AQ762" s="2">
        <f t="shared" si="307"/>
        <v>0.76489232840434507</v>
      </c>
      <c r="AR762" s="3" t="str">
        <f t="shared" si="308"/>
        <v>Nontoxic</v>
      </c>
      <c r="AS762" s="2">
        <f t="shared" si="309"/>
        <v>253.22245322245323</v>
      </c>
      <c r="AT762" s="26" t="s">
        <v>884</v>
      </c>
      <c r="AU762" s="4" t="s">
        <v>666</v>
      </c>
      <c r="AV762" s="2">
        <f t="shared" si="310"/>
        <v>2</v>
      </c>
      <c r="AW762" s="2">
        <f t="shared" si="311"/>
        <v>2</v>
      </c>
      <c r="AX762" s="2">
        <f t="shared" si="312"/>
        <v>6533333333.3333321</v>
      </c>
      <c r="AY762" s="2">
        <f t="shared" si="313"/>
        <v>10900000000</v>
      </c>
      <c r="AZ762" s="2">
        <f t="shared" si="314"/>
        <v>8716666666.666666</v>
      </c>
      <c r="BA762" s="2">
        <f t="shared" si="315"/>
        <v>1.25</v>
      </c>
      <c r="BB762" s="2">
        <f t="shared" si="316"/>
        <v>0.10366997901149944</v>
      </c>
      <c r="BC762" s="2">
        <v>6.6349999999999998</v>
      </c>
      <c r="BD762" s="2" t="str">
        <f t="shared" si="317"/>
        <v>Same Var</v>
      </c>
      <c r="BE762" s="2">
        <f t="shared" si="318"/>
        <v>2.7635798967487505E-6</v>
      </c>
      <c r="BF762" s="2" t="str">
        <f t="shared" si="319"/>
        <v>NS</v>
      </c>
      <c r="BG762" s="2" t="str">
        <f t="shared" si="320"/>
        <v>NS</v>
      </c>
      <c r="BH762" s="2" t="str">
        <f t="shared" si="321"/>
        <v/>
      </c>
      <c r="BI762" s="2" t="str">
        <f t="shared" si="322"/>
        <v/>
      </c>
      <c r="BJ762" s="2" t="str">
        <f t="shared" si="323"/>
        <v/>
      </c>
    </row>
    <row r="763" spans="1:62" x14ac:dyDescent="0.2">
      <c r="A763" s="1" t="s">
        <v>926</v>
      </c>
      <c r="B763" s="27" t="s">
        <v>1004</v>
      </c>
      <c r="C763" s="28">
        <v>38979</v>
      </c>
      <c r="D763" s="7">
        <v>0.63888888888888884</v>
      </c>
      <c r="E763" s="1">
        <v>0.1</v>
      </c>
      <c r="F763" s="1" t="s">
        <v>57</v>
      </c>
      <c r="G763" s="1" t="s">
        <v>1019</v>
      </c>
      <c r="H763" s="27" t="s">
        <v>886</v>
      </c>
      <c r="I763" s="27" t="s">
        <v>887</v>
      </c>
      <c r="J763" s="27" t="s">
        <v>888</v>
      </c>
      <c r="K763" s="2">
        <v>0.75</v>
      </c>
      <c r="L763" s="2">
        <v>0.25</v>
      </c>
      <c r="M763" s="27">
        <v>605000</v>
      </c>
      <c r="N763" s="27">
        <v>466000</v>
      </c>
      <c r="O763" s="27">
        <v>411000</v>
      </c>
      <c r="P763" s="27">
        <v>473000</v>
      </c>
      <c r="Q763" s="29"/>
      <c r="R763" s="29"/>
      <c r="S763" s="29"/>
      <c r="T763" s="29"/>
      <c r="U763" s="29"/>
      <c r="V763" s="29"/>
      <c r="W763" s="29"/>
      <c r="X763" s="29"/>
      <c r="Y763" s="29"/>
      <c r="Z763" s="29"/>
      <c r="AA763" s="29"/>
      <c r="AB763" s="29"/>
      <c r="AC763" s="2">
        <f t="shared" si="297"/>
        <v>488750</v>
      </c>
      <c r="AD763" s="2">
        <f t="shared" si="298"/>
        <v>82309.881950265655</v>
      </c>
      <c r="AE763" s="2">
        <f t="shared" si="299"/>
        <v>4</v>
      </c>
      <c r="AF763" s="27">
        <v>1633000</v>
      </c>
      <c r="AG763" s="27">
        <v>1897000</v>
      </c>
      <c r="AH763" s="27">
        <v>1748000</v>
      </c>
      <c r="AI763" s="29"/>
      <c r="AJ763" s="2">
        <f t="shared" si="300"/>
        <v>1759333.3333333333</v>
      </c>
      <c r="AK763" s="2">
        <f t="shared" si="301"/>
        <v>132364.39601846616</v>
      </c>
      <c r="AL763" s="2">
        <f t="shared" si="302"/>
        <v>3</v>
      </c>
      <c r="AM763" s="2">
        <f t="shared" si="303"/>
        <v>4.6142590591001379E+19</v>
      </c>
      <c r="AN763" s="2">
        <f t="shared" si="304"/>
        <v>1.7356009048305762E+19</v>
      </c>
      <c r="AO763" s="2">
        <f t="shared" si="305"/>
        <v>3</v>
      </c>
      <c r="AP763" s="2">
        <f t="shared" si="306"/>
        <v>16.898734007805263</v>
      </c>
      <c r="AQ763" s="2">
        <f t="shared" si="307"/>
        <v>0.76489232840434507</v>
      </c>
      <c r="AR763" s="3" t="str">
        <f t="shared" si="308"/>
        <v>Nontoxic</v>
      </c>
      <c r="AS763" s="2">
        <f t="shared" si="309"/>
        <v>359.96589940323952</v>
      </c>
      <c r="AT763" s="26" t="s">
        <v>884</v>
      </c>
      <c r="AU763" s="4" t="s">
        <v>666</v>
      </c>
      <c r="AV763" s="2">
        <f t="shared" si="310"/>
        <v>3</v>
      </c>
      <c r="AW763" s="2">
        <f t="shared" si="311"/>
        <v>2</v>
      </c>
      <c r="AX763" s="2">
        <f t="shared" si="312"/>
        <v>6774916666.6666679</v>
      </c>
      <c r="AY763" s="2">
        <f t="shared" si="313"/>
        <v>17520333333.33334</v>
      </c>
      <c r="AZ763" s="2">
        <f t="shared" si="314"/>
        <v>11073083333.333338</v>
      </c>
      <c r="BA763" s="2">
        <f t="shared" si="315"/>
        <v>1.211111111111111</v>
      </c>
      <c r="BB763" s="2">
        <f t="shared" si="316"/>
        <v>0.45923182877041135</v>
      </c>
      <c r="BC763" s="2">
        <v>6.6349999999999998</v>
      </c>
      <c r="BD763" s="2" t="str">
        <f t="shared" si="317"/>
        <v>Same Var</v>
      </c>
      <c r="BE763" s="2">
        <f t="shared" si="318"/>
        <v>9.210469197254708E-6</v>
      </c>
      <c r="BF763" s="2" t="str">
        <f t="shared" si="319"/>
        <v>NS</v>
      </c>
      <c r="BG763" s="2" t="str">
        <f t="shared" si="320"/>
        <v>NS</v>
      </c>
      <c r="BH763" s="2" t="str">
        <f t="shared" si="321"/>
        <v/>
      </c>
      <c r="BI763" s="2" t="str">
        <f t="shared" si="322"/>
        <v/>
      </c>
      <c r="BJ763" s="2" t="str">
        <f t="shared" si="323"/>
        <v/>
      </c>
    </row>
    <row r="764" spans="1:62" x14ac:dyDescent="0.2">
      <c r="A764" s="1" t="s">
        <v>926</v>
      </c>
      <c r="B764" s="27" t="s">
        <v>1024</v>
      </c>
      <c r="C764" s="28">
        <v>38979</v>
      </c>
      <c r="D764" s="7">
        <v>0.52083333333333337</v>
      </c>
      <c r="E764" s="1">
        <v>0.1</v>
      </c>
      <c r="F764" s="1" t="s">
        <v>57</v>
      </c>
      <c r="G764" s="1" t="s">
        <v>1019</v>
      </c>
      <c r="H764" s="27" t="s">
        <v>886</v>
      </c>
      <c r="I764" s="27" t="s">
        <v>887</v>
      </c>
      <c r="J764" s="27" t="s">
        <v>888</v>
      </c>
      <c r="K764" s="2">
        <v>0.75</v>
      </c>
      <c r="L764" s="2">
        <v>0.25</v>
      </c>
      <c r="M764" s="27">
        <v>605000</v>
      </c>
      <c r="N764" s="27">
        <v>466000</v>
      </c>
      <c r="O764" s="27">
        <v>411000</v>
      </c>
      <c r="P764" s="27">
        <v>473000</v>
      </c>
      <c r="Q764" s="29"/>
      <c r="R764" s="29"/>
      <c r="S764" s="29"/>
      <c r="T764" s="29"/>
      <c r="U764" s="29"/>
      <c r="V764" s="29"/>
      <c r="W764" s="29"/>
      <c r="X764" s="29"/>
      <c r="Y764" s="29"/>
      <c r="Z764" s="29"/>
      <c r="AA764" s="29"/>
      <c r="AB764" s="29"/>
      <c r="AC764" s="2">
        <f t="shared" si="297"/>
        <v>488750</v>
      </c>
      <c r="AD764" s="2">
        <f t="shared" si="298"/>
        <v>82309.881950265655</v>
      </c>
      <c r="AE764" s="2">
        <f t="shared" si="299"/>
        <v>4</v>
      </c>
      <c r="AF764" s="27">
        <v>1788000</v>
      </c>
      <c r="AG764" s="27">
        <v>1736000</v>
      </c>
      <c r="AH764" s="27">
        <v>1568000</v>
      </c>
      <c r="AI764" s="27">
        <v>1509000</v>
      </c>
      <c r="AJ764" s="2">
        <f t="shared" si="300"/>
        <v>1650250</v>
      </c>
      <c r="AK764" s="2">
        <f t="shared" si="301"/>
        <v>132972.1148712516</v>
      </c>
      <c r="AL764" s="2">
        <f t="shared" si="302"/>
        <v>4</v>
      </c>
      <c r="AM764" s="2">
        <f t="shared" si="303"/>
        <v>2.887040230310228E+19</v>
      </c>
      <c r="AN764" s="2">
        <f t="shared" si="304"/>
        <v>6.815859927694249E+18</v>
      </c>
      <c r="AO764" s="2">
        <f t="shared" si="305"/>
        <v>4</v>
      </c>
      <c r="AP764" s="2">
        <f t="shared" si="306"/>
        <v>17.512417538564335</v>
      </c>
      <c r="AQ764" s="2">
        <f t="shared" si="307"/>
        <v>0.74069708411268287</v>
      </c>
      <c r="AR764" s="3" t="str">
        <f t="shared" si="308"/>
        <v>Nontoxic</v>
      </c>
      <c r="AS764" s="2">
        <f t="shared" si="309"/>
        <v>337.64705882352939</v>
      </c>
      <c r="AT764" s="26" t="s">
        <v>884</v>
      </c>
      <c r="AU764" s="4" t="s">
        <v>666</v>
      </c>
      <c r="AV764" s="2">
        <f t="shared" si="310"/>
        <v>3</v>
      </c>
      <c r="AW764" s="2">
        <f t="shared" si="311"/>
        <v>3</v>
      </c>
      <c r="AX764" s="2">
        <f t="shared" si="312"/>
        <v>6774916666.6666679</v>
      </c>
      <c r="AY764" s="2">
        <f t="shared" si="313"/>
        <v>17681583333.333332</v>
      </c>
      <c r="AZ764" s="2">
        <f t="shared" si="314"/>
        <v>12228250000</v>
      </c>
      <c r="BA764" s="2">
        <f t="shared" si="315"/>
        <v>1.1666666666666667</v>
      </c>
      <c r="BB764" s="2">
        <f t="shared" si="316"/>
        <v>0.57020662949349799</v>
      </c>
      <c r="BC764" s="2">
        <v>6.6349999999999998</v>
      </c>
      <c r="BD764" s="2" t="str">
        <f t="shared" si="317"/>
        <v>Same Var</v>
      </c>
      <c r="BE764" s="2">
        <f t="shared" si="318"/>
        <v>2.9279604895887462E-6</v>
      </c>
      <c r="BF764" s="2" t="str">
        <f t="shared" si="319"/>
        <v>NS</v>
      </c>
      <c r="BG764" s="2" t="str">
        <f t="shared" si="320"/>
        <v>NS</v>
      </c>
      <c r="BH764" s="2" t="str">
        <f t="shared" si="321"/>
        <v/>
      </c>
      <c r="BI764" s="2" t="str">
        <f t="shared" si="322"/>
        <v/>
      </c>
      <c r="BJ764" s="2" t="str">
        <f t="shared" si="323"/>
        <v/>
      </c>
    </row>
    <row r="765" spans="1:62" x14ac:dyDescent="0.2">
      <c r="A765" s="1" t="s">
        <v>926</v>
      </c>
      <c r="B765" s="27" t="s">
        <v>1031</v>
      </c>
      <c r="C765" s="28">
        <v>38979</v>
      </c>
      <c r="D765" s="7">
        <v>0.4861111111111111</v>
      </c>
      <c r="E765" s="1">
        <v>0.1</v>
      </c>
      <c r="F765" s="1" t="s">
        <v>57</v>
      </c>
      <c r="G765" s="1" t="s">
        <v>1019</v>
      </c>
      <c r="H765" s="27" t="s">
        <v>886</v>
      </c>
      <c r="I765" s="27" t="s">
        <v>887</v>
      </c>
      <c r="J765" s="27" t="s">
        <v>888</v>
      </c>
      <c r="K765" s="2">
        <v>0.75</v>
      </c>
      <c r="L765" s="2">
        <v>0.25</v>
      </c>
      <c r="M765" s="27">
        <v>605000</v>
      </c>
      <c r="N765" s="27">
        <v>466000</v>
      </c>
      <c r="O765" s="27">
        <v>411000</v>
      </c>
      <c r="P765" s="27">
        <v>473000</v>
      </c>
      <c r="Q765" s="29"/>
      <c r="R765" s="29"/>
      <c r="S765" s="29"/>
      <c r="T765" s="29"/>
      <c r="U765" s="29"/>
      <c r="V765" s="29"/>
      <c r="W765" s="29"/>
      <c r="X765" s="29"/>
      <c r="Y765" s="29"/>
      <c r="Z765" s="29"/>
      <c r="AA765" s="29"/>
      <c r="AB765" s="29"/>
      <c r="AC765" s="2">
        <f t="shared" si="297"/>
        <v>488750</v>
      </c>
      <c r="AD765" s="2">
        <f t="shared" si="298"/>
        <v>82309.881950265655</v>
      </c>
      <c r="AE765" s="2">
        <f t="shared" si="299"/>
        <v>4</v>
      </c>
      <c r="AF765" s="27">
        <v>1733000</v>
      </c>
      <c r="AG765" s="27">
        <v>1564000</v>
      </c>
      <c r="AH765" s="27">
        <v>1612000</v>
      </c>
      <c r="AI765" s="27">
        <v>1665000</v>
      </c>
      <c r="AJ765" s="2">
        <f t="shared" si="300"/>
        <v>1643500</v>
      </c>
      <c r="AK765" s="2">
        <f t="shared" si="301"/>
        <v>72537.346702692856</v>
      </c>
      <c r="AL765" s="2">
        <f t="shared" si="302"/>
        <v>4</v>
      </c>
      <c r="AM765" s="2">
        <f t="shared" si="303"/>
        <v>5.1444559881608765E+18</v>
      </c>
      <c r="AN765" s="2">
        <f t="shared" si="304"/>
        <v>8.7933382222550003E+17</v>
      </c>
      <c r="AO765" s="2">
        <f t="shared" si="305"/>
        <v>6</v>
      </c>
      <c r="AP765" s="2">
        <f t="shared" si="306"/>
        <v>26.812343654157424</v>
      </c>
      <c r="AQ765" s="2">
        <f t="shared" si="307"/>
        <v>0.71755819649141217</v>
      </c>
      <c r="AR765" s="3" t="str">
        <f t="shared" si="308"/>
        <v>Nontoxic</v>
      </c>
      <c r="AS765" s="2">
        <f t="shared" si="309"/>
        <v>336.26598465473148</v>
      </c>
      <c r="AT765" s="26" t="s">
        <v>884</v>
      </c>
      <c r="AU765" s="4" t="s">
        <v>666</v>
      </c>
      <c r="AV765" s="2">
        <f t="shared" si="310"/>
        <v>3</v>
      </c>
      <c r="AW765" s="2">
        <f t="shared" si="311"/>
        <v>3</v>
      </c>
      <c r="AX765" s="2">
        <f t="shared" si="312"/>
        <v>6774916666.6666679</v>
      </c>
      <c r="AY765" s="2">
        <f t="shared" si="313"/>
        <v>5261666666.666666</v>
      </c>
      <c r="AZ765" s="2">
        <f t="shared" si="314"/>
        <v>6018291666.666667</v>
      </c>
      <c r="BA765" s="2">
        <f t="shared" si="315"/>
        <v>1.1666666666666667</v>
      </c>
      <c r="BB765" s="2">
        <f t="shared" si="316"/>
        <v>4.0967962935009636E-2</v>
      </c>
      <c r="BC765" s="2">
        <v>6.6349999999999998</v>
      </c>
      <c r="BD765" s="2" t="str">
        <f t="shared" si="317"/>
        <v>Same Var</v>
      </c>
      <c r="BE765" s="2">
        <f t="shared" si="318"/>
        <v>3.7440422242591975E-7</v>
      </c>
      <c r="BF765" s="2" t="str">
        <f t="shared" si="319"/>
        <v>NS</v>
      </c>
      <c r="BG765" s="2" t="str">
        <f t="shared" si="320"/>
        <v>NS</v>
      </c>
      <c r="BH765" s="2" t="str">
        <f t="shared" si="321"/>
        <v/>
      </c>
      <c r="BI765" s="2" t="str">
        <f t="shared" si="322"/>
        <v/>
      </c>
      <c r="BJ765" s="2" t="str">
        <f t="shared" si="323"/>
        <v/>
      </c>
    </row>
    <row r="766" spans="1:62" x14ac:dyDescent="0.2">
      <c r="A766" s="1" t="s">
        <v>926</v>
      </c>
      <c r="B766" s="27" t="s">
        <v>1045</v>
      </c>
      <c r="C766" s="28">
        <v>38979</v>
      </c>
      <c r="D766" s="7">
        <v>0.55555555555555558</v>
      </c>
      <c r="E766" s="1">
        <v>0.1</v>
      </c>
      <c r="F766" s="1" t="s">
        <v>57</v>
      </c>
      <c r="G766" s="1" t="s">
        <v>1019</v>
      </c>
      <c r="H766" s="27" t="s">
        <v>886</v>
      </c>
      <c r="I766" s="27" t="s">
        <v>887</v>
      </c>
      <c r="J766" s="27" t="s">
        <v>888</v>
      </c>
      <c r="K766" s="2">
        <v>0.75</v>
      </c>
      <c r="L766" s="2">
        <v>0.25</v>
      </c>
      <c r="M766" s="27">
        <v>605000</v>
      </c>
      <c r="N766" s="27">
        <v>466000</v>
      </c>
      <c r="O766" s="27">
        <v>411000</v>
      </c>
      <c r="P766" s="27">
        <v>473000</v>
      </c>
      <c r="Q766" s="29"/>
      <c r="R766" s="29"/>
      <c r="S766" s="29"/>
      <c r="T766" s="29"/>
      <c r="U766" s="29"/>
      <c r="V766" s="29"/>
      <c r="W766" s="29"/>
      <c r="X766" s="29"/>
      <c r="Y766" s="29"/>
      <c r="Z766" s="29"/>
      <c r="AA766" s="29"/>
      <c r="AB766" s="29"/>
      <c r="AC766" s="2">
        <f t="shared" si="297"/>
        <v>488750</v>
      </c>
      <c r="AD766" s="2">
        <f t="shared" si="298"/>
        <v>82309.881950265655</v>
      </c>
      <c r="AE766" s="2">
        <f t="shared" si="299"/>
        <v>4</v>
      </c>
      <c r="AF766" s="27">
        <v>1836000</v>
      </c>
      <c r="AG766" s="27">
        <v>1769000</v>
      </c>
      <c r="AH766" s="27">
        <v>1729000</v>
      </c>
      <c r="AI766" s="27">
        <v>1700000</v>
      </c>
      <c r="AJ766" s="2">
        <f t="shared" si="300"/>
        <v>1758500</v>
      </c>
      <c r="AK766" s="2">
        <f t="shared" si="301"/>
        <v>58903.876499485727</v>
      </c>
      <c r="AL766" s="2">
        <f t="shared" si="302"/>
        <v>4</v>
      </c>
      <c r="AM766" s="2">
        <f t="shared" si="303"/>
        <v>3.312907154827543E+18</v>
      </c>
      <c r="AN766" s="2">
        <f t="shared" si="304"/>
        <v>5.533640444477225E+17</v>
      </c>
      <c r="AO766" s="2">
        <f t="shared" si="305"/>
        <v>6</v>
      </c>
      <c r="AP766" s="2">
        <f t="shared" si="306"/>
        <v>32.626269486976483</v>
      </c>
      <c r="AQ766" s="2">
        <f t="shared" si="307"/>
        <v>0.71755819649141217</v>
      </c>
      <c r="AR766" s="3" t="str">
        <f t="shared" si="308"/>
        <v>Nontoxic</v>
      </c>
      <c r="AS766" s="2">
        <f t="shared" si="309"/>
        <v>359.79539641943734</v>
      </c>
      <c r="AT766" s="26" t="s">
        <v>884</v>
      </c>
      <c r="AU766" s="4" t="s">
        <v>666</v>
      </c>
      <c r="AV766" s="2">
        <f t="shared" si="310"/>
        <v>3</v>
      </c>
      <c r="AW766" s="2">
        <f t="shared" si="311"/>
        <v>3</v>
      </c>
      <c r="AX766" s="2">
        <f t="shared" si="312"/>
        <v>6774916666.6666679</v>
      </c>
      <c r="AY766" s="2">
        <f t="shared" si="313"/>
        <v>3469666666.666667</v>
      </c>
      <c r="AZ766" s="2">
        <f t="shared" si="314"/>
        <v>5122291666.666667</v>
      </c>
      <c r="BA766" s="2">
        <f t="shared" si="315"/>
        <v>1.1666666666666667</v>
      </c>
      <c r="BB766" s="2">
        <f t="shared" si="316"/>
        <v>0.28264696890193719</v>
      </c>
      <c r="BC766" s="2">
        <v>6.6349999999999998</v>
      </c>
      <c r="BD766" s="2" t="str">
        <f t="shared" si="317"/>
        <v>Same Var</v>
      </c>
      <c r="BE766" s="2">
        <f t="shared" si="318"/>
        <v>1.3196285999969382E-7</v>
      </c>
      <c r="BF766" s="2" t="str">
        <f t="shared" si="319"/>
        <v>NS</v>
      </c>
      <c r="BG766" s="2" t="str">
        <f t="shared" si="320"/>
        <v>NS</v>
      </c>
      <c r="BH766" s="2" t="str">
        <f t="shared" si="321"/>
        <v/>
      </c>
      <c r="BI766" s="2" t="str">
        <f t="shared" si="322"/>
        <v/>
      </c>
      <c r="BJ766" s="2" t="str">
        <f t="shared" si="323"/>
        <v/>
      </c>
    </row>
    <row r="767" spans="1:62" x14ac:dyDescent="0.2">
      <c r="A767" s="1" t="s">
        <v>926</v>
      </c>
      <c r="B767" s="27" t="s">
        <v>1050</v>
      </c>
      <c r="C767" s="28">
        <v>38560</v>
      </c>
      <c r="D767" s="7">
        <v>0.44444444444444442</v>
      </c>
      <c r="E767" s="1">
        <v>0.1</v>
      </c>
      <c r="F767" s="1" t="s">
        <v>57</v>
      </c>
      <c r="G767" s="1" t="s">
        <v>1054</v>
      </c>
      <c r="H767" s="27" t="s">
        <v>886</v>
      </c>
      <c r="I767" s="27" t="s">
        <v>887</v>
      </c>
      <c r="J767" s="27" t="s">
        <v>888</v>
      </c>
      <c r="K767" s="2">
        <v>0.75</v>
      </c>
      <c r="L767" s="2">
        <v>0.25</v>
      </c>
      <c r="M767" s="27">
        <v>839400</v>
      </c>
      <c r="N767" s="27">
        <v>796500</v>
      </c>
      <c r="O767" s="27">
        <v>985600</v>
      </c>
      <c r="P767" s="27">
        <v>838100</v>
      </c>
      <c r="Q767" s="29"/>
      <c r="R767" s="29"/>
      <c r="S767" s="29"/>
      <c r="T767" s="29"/>
      <c r="U767" s="29"/>
      <c r="V767" s="29"/>
      <c r="W767" s="29"/>
      <c r="X767" s="29"/>
      <c r="Y767" s="29"/>
      <c r="Z767" s="29"/>
      <c r="AA767" s="29"/>
      <c r="AB767" s="29"/>
      <c r="AC767" s="2">
        <f t="shared" si="297"/>
        <v>864900</v>
      </c>
      <c r="AD767" s="2">
        <f t="shared" si="298"/>
        <v>82896.602262497268</v>
      </c>
      <c r="AE767" s="2">
        <f t="shared" si="299"/>
        <v>4</v>
      </c>
      <c r="AF767" s="27">
        <v>1220600</v>
      </c>
      <c r="AG767" s="27">
        <v>1277100</v>
      </c>
      <c r="AH767" s="27">
        <v>1087200</v>
      </c>
      <c r="AI767" s="27">
        <v>1474600</v>
      </c>
      <c r="AJ767" s="2">
        <f t="shared" si="300"/>
        <v>1264875</v>
      </c>
      <c r="AK767" s="2">
        <f t="shared" si="301"/>
        <v>160896.14403914928</v>
      </c>
      <c r="AL767" s="2">
        <f t="shared" si="302"/>
        <v>4</v>
      </c>
      <c r="AM767" s="2">
        <f t="shared" si="303"/>
        <v>5.5327499527466172E+19</v>
      </c>
      <c r="AN767" s="2">
        <f t="shared" si="304"/>
        <v>1.4273076267034167E+19</v>
      </c>
      <c r="AO767" s="2">
        <f t="shared" si="305"/>
        <v>4</v>
      </c>
      <c r="AP767" s="2">
        <f t="shared" si="306"/>
        <v>7.1447400647249264</v>
      </c>
      <c r="AQ767" s="2">
        <f t="shared" si="307"/>
        <v>0.74069708411268287</v>
      </c>
      <c r="AR767" s="3" t="str">
        <f t="shared" si="308"/>
        <v>Nontoxic</v>
      </c>
      <c r="AS767" s="2">
        <f t="shared" si="309"/>
        <v>146.24523066250435</v>
      </c>
      <c r="AT767" s="26" t="s">
        <v>884</v>
      </c>
      <c r="AU767" s="4" t="s">
        <v>666</v>
      </c>
      <c r="AV767" s="2">
        <f t="shared" si="310"/>
        <v>3</v>
      </c>
      <c r="AW767" s="2">
        <f t="shared" si="311"/>
        <v>3</v>
      </c>
      <c r="AX767" s="2">
        <f t="shared" si="312"/>
        <v>6871846666.666667</v>
      </c>
      <c r="AY767" s="2">
        <f t="shared" si="313"/>
        <v>25887569166.666672</v>
      </c>
      <c r="AZ767" s="2">
        <f t="shared" si="314"/>
        <v>16379707916.66667</v>
      </c>
      <c r="BA767" s="2">
        <f t="shared" si="315"/>
        <v>1.1666666666666667</v>
      </c>
      <c r="BB767" s="2">
        <f t="shared" si="316"/>
        <v>1.0565761446506159</v>
      </c>
      <c r="BC767" s="2">
        <v>6.6349999999999998</v>
      </c>
      <c r="BD767" s="2" t="str">
        <f t="shared" si="317"/>
        <v>Same Var</v>
      </c>
      <c r="BE767" s="2">
        <f t="shared" si="318"/>
        <v>2.2361438610843595E-3</v>
      </c>
      <c r="BF767" s="2" t="str">
        <f t="shared" si="319"/>
        <v>NS</v>
      </c>
      <c r="BG767" s="2" t="str">
        <f t="shared" si="320"/>
        <v>NS</v>
      </c>
      <c r="BH767" s="2" t="str">
        <f t="shared" si="321"/>
        <v/>
      </c>
      <c r="BI767" s="2" t="str">
        <f t="shared" si="322"/>
        <v/>
      </c>
      <c r="BJ767" s="2" t="str">
        <f t="shared" si="323"/>
        <v/>
      </c>
    </row>
    <row r="768" spans="1:62" x14ac:dyDescent="0.2">
      <c r="A768" s="1" t="s">
        <v>926</v>
      </c>
      <c r="B768" s="27" t="s">
        <v>1060</v>
      </c>
      <c r="C768" s="28">
        <v>38560</v>
      </c>
      <c r="D768" s="7">
        <v>0.39583333333333331</v>
      </c>
      <c r="E768" s="1">
        <v>0.1</v>
      </c>
      <c r="F768" s="1" t="s">
        <v>57</v>
      </c>
      <c r="G768" s="1" t="s">
        <v>1054</v>
      </c>
      <c r="H768" s="27" t="s">
        <v>886</v>
      </c>
      <c r="I768" s="27" t="s">
        <v>887</v>
      </c>
      <c r="J768" s="27" t="s">
        <v>888</v>
      </c>
      <c r="K768" s="2">
        <v>0.75</v>
      </c>
      <c r="L768" s="2">
        <v>0.25</v>
      </c>
      <c r="M768" s="27">
        <v>839400</v>
      </c>
      <c r="N768" s="27">
        <v>796500</v>
      </c>
      <c r="O768" s="27">
        <v>985600</v>
      </c>
      <c r="P768" s="27">
        <v>838100</v>
      </c>
      <c r="Q768" s="29"/>
      <c r="R768" s="29"/>
      <c r="S768" s="29"/>
      <c r="T768" s="29"/>
      <c r="U768" s="29"/>
      <c r="V768" s="29"/>
      <c r="W768" s="29"/>
      <c r="X768" s="29"/>
      <c r="Y768" s="29"/>
      <c r="Z768" s="29"/>
      <c r="AA768" s="29"/>
      <c r="AB768" s="29"/>
      <c r="AC768" s="2">
        <f t="shared" si="297"/>
        <v>864900</v>
      </c>
      <c r="AD768" s="2">
        <f t="shared" si="298"/>
        <v>82896.602262497268</v>
      </c>
      <c r="AE768" s="2">
        <f t="shared" si="299"/>
        <v>4</v>
      </c>
      <c r="AF768" s="27">
        <v>3738600</v>
      </c>
      <c r="AG768" s="27">
        <v>3061600</v>
      </c>
      <c r="AH768" s="27">
        <v>3263000</v>
      </c>
      <c r="AI768" s="27">
        <v>3758100</v>
      </c>
      <c r="AJ768" s="2">
        <f t="shared" si="300"/>
        <v>3455325</v>
      </c>
      <c r="AK768" s="2">
        <f t="shared" si="301"/>
        <v>348293.7971980935</v>
      </c>
      <c r="AL768" s="2">
        <f t="shared" si="302"/>
        <v>4</v>
      </c>
      <c r="AM768" s="2">
        <f t="shared" si="303"/>
        <v>9.7928287495137277E+20</v>
      </c>
      <c r="AN768" s="2">
        <f t="shared" si="304"/>
        <v>3.0688979951505513E+20</v>
      </c>
      <c r="AO768" s="2">
        <f t="shared" si="305"/>
        <v>3</v>
      </c>
      <c r="AP768" s="2">
        <f t="shared" si="306"/>
        <v>15.865772325351406</v>
      </c>
      <c r="AQ768" s="2">
        <f t="shared" si="307"/>
        <v>0.76489232840434507</v>
      </c>
      <c r="AR768" s="3" t="str">
        <f t="shared" si="308"/>
        <v>Nontoxic</v>
      </c>
      <c r="AS768" s="2">
        <f t="shared" si="309"/>
        <v>399.50572320499475</v>
      </c>
      <c r="AT768" s="26" t="s">
        <v>884</v>
      </c>
      <c r="AU768" s="4" t="s">
        <v>666</v>
      </c>
      <c r="AV768" s="2">
        <f t="shared" si="310"/>
        <v>3</v>
      </c>
      <c r="AW768" s="2">
        <f t="shared" si="311"/>
        <v>3</v>
      </c>
      <c r="AX768" s="2">
        <f t="shared" si="312"/>
        <v>6871846666.666667</v>
      </c>
      <c r="AY768" s="2">
        <f t="shared" si="313"/>
        <v>121308569166.66669</v>
      </c>
      <c r="AZ768" s="2">
        <f t="shared" si="314"/>
        <v>64090207916.666679</v>
      </c>
      <c r="BA768" s="2">
        <f t="shared" si="315"/>
        <v>1.1666666666666667</v>
      </c>
      <c r="BB768" s="2">
        <f t="shared" si="316"/>
        <v>4.1009473279660984</v>
      </c>
      <c r="BC768" s="2">
        <v>6.6349999999999998</v>
      </c>
      <c r="BD768" s="2" t="str">
        <f t="shared" si="317"/>
        <v>Same Var</v>
      </c>
      <c r="BE768" s="2">
        <f t="shared" si="318"/>
        <v>3.4128357161142501E-6</v>
      </c>
      <c r="BF768" s="2" t="str">
        <f t="shared" si="319"/>
        <v>NS</v>
      </c>
      <c r="BG768" s="2" t="str">
        <f t="shared" si="320"/>
        <v>NS</v>
      </c>
      <c r="BH768" s="2" t="str">
        <f t="shared" si="321"/>
        <v/>
      </c>
      <c r="BI768" s="2" t="str">
        <f t="shared" si="322"/>
        <v/>
      </c>
      <c r="BJ768" s="2" t="str">
        <f t="shared" si="323"/>
        <v/>
      </c>
    </row>
    <row r="769" spans="1:62" x14ac:dyDescent="0.2">
      <c r="A769" s="1" t="s">
        <v>926</v>
      </c>
      <c r="B769" s="27" t="s">
        <v>1063</v>
      </c>
      <c r="C769" s="28">
        <v>38560</v>
      </c>
      <c r="D769" s="7">
        <v>0.375</v>
      </c>
      <c r="E769" s="1">
        <v>0.1</v>
      </c>
      <c r="F769" s="1" t="s">
        <v>57</v>
      </c>
      <c r="G769" s="1" t="s">
        <v>1054</v>
      </c>
      <c r="H769" s="27" t="s">
        <v>886</v>
      </c>
      <c r="I769" s="27" t="s">
        <v>887</v>
      </c>
      <c r="J769" s="27" t="s">
        <v>888</v>
      </c>
      <c r="K769" s="2">
        <v>0.75</v>
      </c>
      <c r="L769" s="2">
        <v>0.25</v>
      </c>
      <c r="M769" s="27">
        <v>839400</v>
      </c>
      <c r="N769" s="27">
        <v>796500</v>
      </c>
      <c r="O769" s="27">
        <v>985600</v>
      </c>
      <c r="P769" s="27">
        <v>838100</v>
      </c>
      <c r="Q769" s="29"/>
      <c r="R769" s="29"/>
      <c r="S769" s="29"/>
      <c r="T769" s="29"/>
      <c r="U769" s="29"/>
      <c r="V769" s="29"/>
      <c r="W769" s="29"/>
      <c r="X769" s="29"/>
      <c r="Y769" s="29"/>
      <c r="Z769" s="29"/>
      <c r="AA769" s="29"/>
      <c r="AB769" s="29"/>
      <c r="AC769" s="2">
        <f t="shared" si="297"/>
        <v>864900</v>
      </c>
      <c r="AD769" s="2">
        <f t="shared" si="298"/>
        <v>82896.602262497268</v>
      </c>
      <c r="AE769" s="2">
        <f t="shared" si="299"/>
        <v>4</v>
      </c>
      <c r="AF769" s="27">
        <v>3321900</v>
      </c>
      <c r="AG769" s="27">
        <v>3415500</v>
      </c>
      <c r="AH769" s="27">
        <v>3712500</v>
      </c>
      <c r="AI769" s="27">
        <v>3968600</v>
      </c>
      <c r="AJ769" s="2">
        <f t="shared" si="300"/>
        <v>3604625</v>
      </c>
      <c r="AK769" s="2">
        <f t="shared" si="301"/>
        <v>294288.12837081961</v>
      </c>
      <c r="AL769" s="2">
        <f t="shared" si="302"/>
        <v>4</v>
      </c>
      <c r="AM769" s="2">
        <f t="shared" si="303"/>
        <v>5.1156166794465713E+20</v>
      </c>
      <c r="AN769" s="2">
        <f t="shared" si="304"/>
        <v>1.5657196847367075E+20</v>
      </c>
      <c r="AO769" s="2">
        <f t="shared" si="305"/>
        <v>3</v>
      </c>
      <c r="AP769" s="2">
        <f t="shared" si="306"/>
        <v>19.654979038817121</v>
      </c>
      <c r="AQ769" s="2">
        <f t="shared" si="307"/>
        <v>0.76489232840434507</v>
      </c>
      <c r="AR769" s="3" t="str">
        <f t="shared" si="308"/>
        <v>Nontoxic</v>
      </c>
      <c r="AS769" s="2">
        <f t="shared" si="309"/>
        <v>416.76783443172621</v>
      </c>
      <c r="AT769" s="26" t="s">
        <v>884</v>
      </c>
      <c r="AU769" s="4" t="s">
        <v>666</v>
      </c>
      <c r="AV769" s="2">
        <f t="shared" si="310"/>
        <v>3</v>
      </c>
      <c r="AW769" s="2">
        <f t="shared" si="311"/>
        <v>3</v>
      </c>
      <c r="AX769" s="2">
        <f t="shared" si="312"/>
        <v>6871846666.666667</v>
      </c>
      <c r="AY769" s="2">
        <f t="shared" si="313"/>
        <v>86605502500</v>
      </c>
      <c r="AZ769" s="2">
        <f t="shared" si="314"/>
        <v>46738674583.333336</v>
      </c>
      <c r="BA769" s="2">
        <f t="shared" si="315"/>
        <v>1.1666666666666667</v>
      </c>
      <c r="BB769" s="2">
        <f t="shared" si="316"/>
        <v>3.3437512761209973</v>
      </c>
      <c r="BC769" s="2">
        <v>6.6349999999999998</v>
      </c>
      <c r="BD769" s="2" t="str">
        <f t="shared" si="317"/>
        <v>Same Var</v>
      </c>
      <c r="BE769" s="2">
        <f t="shared" si="318"/>
        <v>9.7021222459826501E-7</v>
      </c>
      <c r="BF769" s="2" t="str">
        <f t="shared" si="319"/>
        <v>NS</v>
      </c>
      <c r="BG769" s="2" t="str">
        <f t="shared" si="320"/>
        <v>NS</v>
      </c>
      <c r="BH769" s="2" t="str">
        <f t="shared" si="321"/>
        <v/>
      </c>
      <c r="BI769" s="2" t="str">
        <f t="shared" si="322"/>
        <v/>
      </c>
      <c r="BJ769" s="2" t="str">
        <f t="shared" si="323"/>
        <v/>
      </c>
    </row>
    <row r="770" spans="1:62" x14ac:dyDescent="0.2">
      <c r="A770" s="1" t="s">
        <v>926</v>
      </c>
      <c r="B770" s="27" t="s">
        <v>1064</v>
      </c>
      <c r="C770" s="28">
        <v>38560</v>
      </c>
      <c r="D770" s="7">
        <v>0.34027777777777779</v>
      </c>
      <c r="E770" s="1">
        <v>0.1</v>
      </c>
      <c r="F770" s="1" t="s">
        <v>57</v>
      </c>
      <c r="G770" s="1" t="s">
        <v>1054</v>
      </c>
      <c r="H770" s="27" t="s">
        <v>886</v>
      </c>
      <c r="I770" s="27" t="s">
        <v>887</v>
      </c>
      <c r="J770" s="27" t="s">
        <v>888</v>
      </c>
      <c r="K770" s="2">
        <v>0.75</v>
      </c>
      <c r="L770" s="2">
        <v>0.25</v>
      </c>
      <c r="M770" s="27">
        <v>839400</v>
      </c>
      <c r="N770" s="27">
        <v>796500</v>
      </c>
      <c r="O770" s="27">
        <v>985600</v>
      </c>
      <c r="P770" s="27">
        <v>838100</v>
      </c>
      <c r="Q770" s="29"/>
      <c r="R770" s="29"/>
      <c r="S770" s="29"/>
      <c r="T770" s="29"/>
      <c r="U770" s="29"/>
      <c r="V770" s="29"/>
      <c r="W770" s="29"/>
      <c r="X770" s="29"/>
      <c r="Y770" s="29"/>
      <c r="Z770" s="29"/>
      <c r="AA770" s="29"/>
      <c r="AB770" s="29"/>
      <c r="AC770" s="2">
        <f t="shared" si="297"/>
        <v>864900</v>
      </c>
      <c r="AD770" s="2">
        <f t="shared" si="298"/>
        <v>82896.602262497268</v>
      </c>
      <c r="AE770" s="2">
        <f t="shared" si="299"/>
        <v>4</v>
      </c>
      <c r="AF770" s="27">
        <v>3288200</v>
      </c>
      <c r="AG770" s="27">
        <v>3132000</v>
      </c>
      <c r="AH770" s="27">
        <v>2884800</v>
      </c>
      <c r="AI770" s="27">
        <v>3222600</v>
      </c>
      <c r="AJ770" s="2">
        <f t="shared" si="300"/>
        <v>3131900</v>
      </c>
      <c r="AK770" s="2">
        <f t="shared" si="301"/>
        <v>176743.31670532835</v>
      </c>
      <c r="AL770" s="2">
        <f t="shared" si="302"/>
        <v>4</v>
      </c>
      <c r="AM770" s="2">
        <f t="shared" si="303"/>
        <v>7.7016481144324309E+19</v>
      </c>
      <c r="AN770" s="2">
        <f t="shared" si="304"/>
        <v>2.0640970056222691E+19</v>
      </c>
      <c r="AO770" s="2">
        <f t="shared" si="305"/>
        <v>4</v>
      </c>
      <c r="AP770" s="2">
        <f t="shared" si="306"/>
        <v>26.507584461977892</v>
      </c>
      <c r="AQ770" s="2">
        <f t="shared" si="307"/>
        <v>0.74069708411268287</v>
      </c>
      <c r="AR770" s="3" t="str">
        <f t="shared" si="308"/>
        <v>Nontoxic</v>
      </c>
      <c r="AS770" s="2">
        <f t="shared" si="309"/>
        <v>362.11122673141404</v>
      </c>
      <c r="AT770" s="26" t="s">
        <v>884</v>
      </c>
      <c r="AU770" s="4" t="s">
        <v>666</v>
      </c>
      <c r="AV770" s="2">
        <f t="shared" si="310"/>
        <v>3</v>
      </c>
      <c r="AW770" s="2">
        <f t="shared" si="311"/>
        <v>3</v>
      </c>
      <c r="AX770" s="2">
        <f t="shared" si="312"/>
        <v>6871846666.666667</v>
      </c>
      <c r="AY770" s="2">
        <f t="shared" si="313"/>
        <v>31238200000</v>
      </c>
      <c r="AZ770" s="2">
        <f t="shared" si="314"/>
        <v>19055023333.333332</v>
      </c>
      <c r="BA770" s="2">
        <f t="shared" si="315"/>
        <v>1.1666666666666667</v>
      </c>
      <c r="BB770" s="2">
        <f t="shared" si="316"/>
        <v>1.3515092772719703</v>
      </c>
      <c r="BC770" s="2">
        <v>6.6349999999999998</v>
      </c>
      <c r="BD770" s="2" t="str">
        <f t="shared" si="317"/>
        <v>Same Var</v>
      </c>
      <c r="BE770" s="2">
        <f t="shared" si="318"/>
        <v>2.0887705723964716E-7</v>
      </c>
      <c r="BF770" s="2" t="str">
        <f t="shared" si="319"/>
        <v>NS</v>
      </c>
      <c r="BG770" s="2" t="str">
        <f t="shared" si="320"/>
        <v>NS</v>
      </c>
      <c r="BH770" s="2" t="str">
        <f t="shared" si="321"/>
        <v/>
      </c>
      <c r="BI770" s="2" t="str">
        <f t="shared" si="322"/>
        <v/>
      </c>
      <c r="BJ770" s="2" t="str">
        <f t="shared" si="323"/>
        <v/>
      </c>
    </row>
    <row r="771" spans="1:62" x14ac:dyDescent="0.2">
      <c r="A771" s="1" t="s">
        <v>926</v>
      </c>
      <c r="B771" s="27" t="s">
        <v>1066</v>
      </c>
      <c r="C771" s="28">
        <v>38560</v>
      </c>
      <c r="D771" s="7">
        <v>0.31944444444444442</v>
      </c>
      <c r="E771" s="1">
        <v>0.1</v>
      </c>
      <c r="F771" s="1" t="s">
        <v>57</v>
      </c>
      <c r="G771" s="1" t="s">
        <v>1054</v>
      </c>
      <c r="H771" s="27" t="s">
        <v>886</v>
      </c>
      <c r="I771" s="27" t="s">
        <v>887</v>
      </c>
      <c r="J771" s="27" t="s">
        <v>888</v>
      </c>
      <c r="K771" s="2">
        <v>0.75</v>
      </c>
      <c r="L771" s="2">
        <v>0.25</v>
      </c>
      <c r="M771" s="27">
        <v>839400</v>
      </c>
      <c r="N771" s="27">
        <v>796500</v>
      </c>
      <c r="O771" s="27">
        <v>985600</v>
      </c>
      <c r="P771" s="27">
        <v>838100</v>
      </c>
      <c r="Q771" s="29"/>
      <c r="R771" s="29"/>
      <c r="S771" s="29"/>
      <c r="T771" s="29"/>
      <c r="U771" s="29"/>
      <c r="V771" s="29"/>
      <c r="W771" s="29"/>
      <c r="X771" s="29"/>
      <c r="Y771" s="29"/>
      <c r="Z771" s="29"/>
      <c r="AA771" s="29"/>
      <c r="AB771" s="29"/>
      <c r="AC771" s="2">
        <f t="shared" ref="AC771:AC834" si="324">AVERAGE(M771:AB771)</f>
        <v>864900</v>
      </c>
      <c r="AD771" s="2">
        <f t="shared" ref="AD771:AD834" si="325">STDEV(M771:AB771)</f>
        <v>82896.602262497268</v>
      </c>
      <c r="AE771" s="2">
        <f t="shared" ref="AE771:AE834" si="326">COUNT(M771:AB771)</f>
        <v>4</v>
      </c>
      <c r="AF771" s="27">
        <v>3044600</v>
      </c>
      <c r="AG771" s="27">
        <v>2767700</v>
      </c>
      <c r="AH771" s="27">
        <v>2843200</v>
      </c>
      <c r="AI771" s="27">
        <v>2626600</v>
      </c>
      <c r="AJ771" s="2">
        <f t="shared" ref="AJ771:AJ834" si="327">AVERAGE(AF771:AI771)</f>
        <v>2820525</v>
      </c>
      <c r="AK771" s="2">
        <f t="shared" ref="AK771:AK834" si="328">STDEV(AF771:AI771)</f>
        <v>174280.56642475468</v>
      </c>
      <c r="AL771" s="2">
        <f t="shared" ref="AL771:AL834" si="329">COUNT(AF771:AI771)</f>
        <v>4</v>
      </c>
      <c r="AM771" s="2">
        <f t="shared" ref="AM771:AM834" si="330">((AK771^2/AL771)+(((K771^2)*(AD771^2))/AE771))^2</f>
        <v>7.3269874664018215E+19</v>
      </c>
      <c r="AN771" s="2">
        <f t="shared" ref="AN771:AN834" si="331">(((AK771^2)/AL771)^2)/(AL771-1)+((((K771^2)*(AD771^2))/AE771)^2)/(AE771-1)</f>
        <v>1.9531334103807767E+19</v>
      </c>
      <c r="AO771" s="2">
        <f t="shared" ref="AO771:AO834" si="332">ROUND(AM771/AN771,0)</f>
        <v>4</v>
      </c>
      <c r="AP771" s="2">
        <f t="shared" ref="AP771:AP834" si="333">(AJ771-(K771*AC771))/((((AK771^2)/AL771)+(((K771^2)*(AD771^2))/AE771))^0.5)</f>
        <v>23.474614283533814</v>
      </c>
      <c r="AQ771" s="2">
        <f t="shared" ref="AQ771:AQ834" si="334">TINV((2*L771),AO771)</f>
        <v>0.74069708411268287</v>
      </c>
      <c r="AR771" s="3" t="str">
        <f t="shared" ref="AR771:AR834" si="335">IF(AND(AD771=0,AK771=0),IF(AJ771&lt;(K771*AC771),"Toxic","Nontoxic"),IF(AP771&gt;AQ771,"Nontoxic","Toxic"))</f>
        <v>Nontoxic</v>
      </c>
      <c r="AS771" s="2">
        <f t="shared" ref="AS771:AS834" si="336">(AJ771/AC771)*100</f>
        <v>326.10995490808187</v>
      </c>
      <c r="AT771" s="26" t="s">
        <v>884</v>
      </c>
      <c r="AU771" s="4" t="s">
        <v>666</v>
      </c>
      <c r="AV771" s="2">
        <f t="shared" ref="AV771:AV834" si="337">COUNT(M771:AB771)-1</f>
        <v>3</v>
      </c>
      <c r="AW771" s="2">
        <f t="shared" ref="AW771:AW834" si="338">COUNT(AF771:AI771)-1</f>
        <v>3</v>
      </c>
      <c r="AX771" s="2">
        <f t="shared" ref="AX771:AX834" si="339">(STDEV(M771:AB771))^2</f>
        <v>6871846666.666667</v>
      </c>
      <c r="AY771" s="2">
        <f t="shared" ref="AY771:AY834" si="340">(STDEV(AF771:AI771))^2</f>
        <v>30373715833.333328</v>
      </c>
      <c r="AZ771" s="2">
        <f t="shared" ref="AZ771:AZ834" si="341">((AV771*AX771)+(AW771*AY771))/(AV771+AW771)</f>
        <v>18622781249.999996</v>
      </c>
      <c r="BA771" s="2">
        <f t="shared" ref="BA771:BA834" si="342">1+(((1/AV771+1/AW771)-(1/(AV771+AW771)))/3)</f>
        <v>1.1666666666666667</v>
      </c>
      <c r="BB771" s="2">
        <f t="shared" ref="BB771:BB834" si="343">(((AV771+AW771)*LN(AZ771))-((AV771*LN(AX771))+(AW771*LN(AY771))))/BA771</f>
        <v>1.3056705359070648</v>
      </c>
      <c r="BC771" s="2">
        <v>6.6349999999999998</v>
      </c>
      <c r="BD771" s="2" t="str">
        <f t="shared" ref="BD771:BD834" si="344">IF(BB771&gt;BC771,"Sig Diff Var","Same Var")</f>
        <v>Same Var</v>
      </c>
      <c r="BE771" s="2">
        <f t="shared" ref="BE771:BE834" si="345">TTEST(AF771:AI771,M771:AB771,1,IF(BD771="Same Var",2,IF(BD771="Sig Diff Var",3,"Wakka Wakka")))</f>
        <v>4.688865710041672E-7</v>
      </c>
      <c r="BF771" s="2" t="str">
        <f t="shared" ref="BF771:BF834" si="346">IF(AND(BE771&lt;0.05,AS771&lt;100),"Sig","NS")</f>
        <v>NS</v>
      </c>
      <c r="BG771" s="2" t="str">
        <f t="shared" ref="BG771:BG834" si="347">IF(AT771="Normal",BF771,IF(AT771="Non-normal",AU771,IF(AT771="-","NS","Bleh")))</f>
        <v>NS</v>
      </c>
      <c r="BH771" s="2" t="str">
        <f t="shared" ref="BH771:BH834" si="348">IF(AT771="Non-normal","Wilcoxon",IF(AND(AT771="Normal",BD771="Same Var"),"Same Var T-test",IF(AND(AT771="Normal",BD771="Sig Diff Var"),"Diff Var T-test","")))</f>
        <v/>
      </c>
      <c r="BI771" s="2" t="str">
        <f t="shared" ref="BI771:BI834" si="349">IF(AND(AR771="Toxic",AS771&gt;75),"TSTToxicLess25","")</f>
        <v/>
      </c>
      <c r="BJ771" s="2" t="str">
        <f t="shared" ref="BJ771:BJ834" si="350">IF(AND(BG771="Sig",AS771&gt;75),"NOECToxicLess25","")</f>
        <v/>
      </c>
    </row>
    <row r="772" spans="1:62" x14ac:dyDescent="0.2">
      <c r="A772" s="1" t="s">
        <v>142</v>
      </c>
      <c r="B772" s="27" t="s">
        <v>143</v>
      </c>
      <c r="C772" s="28">
        <v>38764</v>
      </c>
      <c r="D772" s="7">
        <v>0.40625</v>
      </c>
      <c r="E772" s="1">
        <v>0.1</v>
      </c>
      <c r="F772" s="1" t="s">
        <v>57</v>
      </c>
      <c r="G772" s="1" t="s">
        <v>890</v>
      </c>
      <c r="H772" s="27" t="s">
        <v>886</v>
      </c>
      <c r="I772" s="27" t="s">
        <v>887</v>
      </c>
      <c r="J772" s="27" t="s">
        <v>888</v>
      </c>
      <c r="K772" s="2">
        <v>0.75</v>
      </c>
      <c r="L772" s="2">
        <v>0.25</v>
      </c>
      <c r="M772" s="27">
        <v>1080000</v>
      </c>
      <c r="N772" s="27">
        <v>1060000</v>
      </c>
      <c r="O772" s="27">
        <v>921000</v>
      </c>
      <c r="P772" s="27">
        <v>1110000</v>
      </c>
      <c r="Q772" s="29"/>
      <c r="R772" s="29"/>
      <c r="S772" s="29"/>
      <c r="T772" s="29"/>
      <c r="U772" s="29"/>
      <c r="V772" s="29"/>
      <c r="W772" s="29"/>
      <c r="X772" s="29"/>
      <c r="Y772" s="29"/>
      <c r="Z772" s="29"/>
      <c r="AA772" s="29"/>
      <c r="AB772" s="29"/>
      <c r="AC772" s="2">
        <f t="shared" si="324"/>
        <v>1042750</v>
      </c>
      <c r="AD772" s="2">
        <f t="shared" si="325"/>
        <v>83727.235712162379</v>
      </c>
      <c r="AE772" s="2">
        <f t="shared" si="326"/>
        <v>4</v>
      </c>
      <c r="AF772" s="27">
        <v>1780000</v>
      </c>
      <c r="AG772" s="27">
        <v>1670000</v>
      </c>
      <c r="AH772" s="27">
        <v>1590000</v>
      </c>
      <c r="AI772" s="27">
        <v>1720000</v>
      </c>
      <c r="AJ772" s="2">
        <f t="shared" si="327"/>
        <v>1690000</v>
      </c>
      <c r="AK772" s="2">
        <f t="shared" si="328"/>
        <v>80415.587212098791</v>
      </c>
      <c r="AL772" s="2">
        <f t="shared" si="329"/>
        <v>4</v>
      </c>
      <c r="AM772" s="2">
        <f t="shared" si="330"/>
        <v>6.7729181448177756E+18</v>
      </c>
      <c r="AN772" s="2">
        <f t="shared" si="331"/>
        <v>1.1951483659809252E+18</v>
      </c>
      <c r="AO772" s="2">
        <f t="shared" si="332"/>
        <v>6</v>
      </c>
      <c r="AP772" s="2">
        <f t="shared" si="333"/>
        <v>17.797622758404767</v>
      </c>
      <c r="AQ772" s="2">
        <f t="shared" si="334"/>
        <v>0.71755819649141217</v>
      </c>
      <c r="AR772" s="3" t="str">
        <f t="shared" si="335"/>
        <v>Nontoxic</v>
      </c>
      <c r="AS772" s="2">
        <f t="shared" si="336"/>
        <v>162.07144569647568</v>
      </c>
      <c r="AT772" s="26" t="s">
        <v>884</v>
      </c>
      <c r="AU772" s="4" t="s">
        <v>666</v>
      </c>
      <c r="AV772" s="2">
        <f t="shared" si="337"/>
        <v>3</v>
      </c>
      <c r="AW772" s="2">
        <f t="shared" si="338"/>
        <v>3</v>
      </c>
      <c r="AX772" s="2">
        <f t="shared" si="339"/>
        <v>7010249999.999999</v>
      </c>
      <c r="AY772" s="2">
        <f t="shared" si="340"/>
        <v>6466666666.666667</v>
      </c>
      <c r="AZ772" s="2">
        <f t="shared" si="341"/>
        <v>6738458333.333333</v>
      </c>
      <c r="BA772" s="2">
        <f t="shared" si="342"/>
        <v>1.1666666666666667</v>
      </c>
      <c r="BB772" s="2">
        <f t="shared" si="343"/>
        <v>4.1867704743156408E-3</v>
      </c>
      <c r="BC772" s="2">
        <v>6.6349999999999998</v>
      </c>
      <c r="BD772" s="2" t="str">
        <f t="shared" si="344"/>
        <v>Same Var</v>
      </c>
      <c r="BE772" s="2">
        <f t="shared" si="345"/>
        <v>1.5512298082568035E-5</v>
      </c>
      <c r="BF772" s="2" t="str">
        <f t="shared" si="346"/>
        <v>NS</v>
      </c>
      <c r="BG772" s="2" t="str">
        <f t="shared" si="347"/>
        <v>NS</v>
      </c>
      <c r="BH772" s="2" t="str">
        <f t="shared" si="348"/>
        <v/>
      </c>
      <c r="BI772" s="2" t="str">
        <f t="shared" si="349"/>
        <v/>
      </c>
      <c r="BJ772" s="2" t="str">
        <f t="shared" si="350"/>
        <v/>
      </c>
    </row>
    <row r="773" spans="1:62" x14ac:dyDescent="0.2">
      <c r="A773" s="1" t="s">
        <v>142</v>
      </c>
      <c r="B773" s="27" t="s">
        <v>152</v>
      </c>
      <c r="C773" s="28">
        <v>38764</v>
      </c>
      <c r="D773" s="7">
        <v>0.35416666666666669</v>
      </c>
      <c r="E773" s="1">
        <v>0.1</v>
      </c>
      <c r="F773" s="1" t="s">
        <v>57</v>
      </c>
      <c r="G773" s="1" t="s">
        <v>890</v>
      </c>
      <c r="H773" s="27" t="s">
        <v>886</v>
      </c>
      <c r="I773" s="27" t="s">
        <v>887</v>
      </c>
      <c r="J773" s="27" t="s">
        <v>888</v>
      </c>
      <c r="K773" s="2">
        <v>0.75</v>
      </c>
      <c r="L773" s="2">
        <v>0.25</v>
      </c>
      <c r="M773" s="27">
        <v>1080000</v>
      </c>
      <c r="N773" s="27">
        <v>1060000</v>
      </c>
      <c r="O773" s="27">
        <v>921000</v>
      </c>
      <c r="P773" s="27">
        <v>1110000</v>
      </c>
      <c r="Q773" s="29"/>
      <c r="R773" s="29"/>
      <c r="S773" s="29"/>
      <c r="T773" s="29"/>
      <c r="U773" s="29"/>
      <c r="V773" s="29"/>
      <c r="W773" s="29"/>
      <c r="X773" s="29"/>
      <c r="Y773" s="29"/>
      <c r="Z773" s="29"/>
      <c r="AA773" s="29"/>
      <c r="AB773" s="29"/>
      <c r="AC773" s="2">
        <f t="shared" si="324"/>
        <v>1042750</v>
      </c>
      <c r="AD773" s="2">
        <f t="shared" si="325"/>
        <v>83727.235712162379</v>
      </c>
      <c r="AE773" s="2">
        <f t="shared" si="326"/>
        <v>4</v>
      </c>
      <c r="AF773" s="27">
        <v>1080000</v>
      </c>
      <c r="AG773" s="27">
        <v>1030000</v>
      </c>
      <c r="AH773" s="27">
        <v>1060000</v>
      </c>
      <c r="AI773" s="27">
        <v>1030000</v>
      </c>
      <c r="AJ773" s="2">
        <f t="shared" si="327"/>
        <v>1050000</v>
      </c>
      <c r="AK773" s="2">
        <f t="shared" si="328"/>
        <v>24494.89742783178</v>
      </c>
      <c r="AL773" s="2">
        <f t="shared" si="329"/>
        <v>4</v>
      </c>
      <c r="AM773" s="2">
        <f t="shared" si="330"/>
        <v>1.290078908706665E+18</v>
      </c>
      <c r="AN773" s="2">
        <f t="shared" si="331"/>
        <v>3.3144466227722157E+17</v>
      </c>
      <c r="AO773" s="2">
        <f t="shared" si="332"/>
        <v>4</v>
      </c>
      <c r="AP773" s="2">
        <f t="shared" si="333"/>
        <v>7.9502252242271352</v>
      </c>
      <c r="AQ773" s="2">
        <f t="shared" si="334"/>
        <v>0.74069708411268287</v>
      </c>
      <c r="AR773" s="3" t="str">
        <f t="shared" si="335"/>
        <v>Nontoxic</v>
      </c>
      <c r="AS773" s="2">
        <f t="shared" si="336"/>
        <v>100.69527691201149</v>
      </c>
      <c r="AT773" s="26" t="s">
        <v>884</v>
      </c>
      <c r="AU773" s="4" t="s">
        <v>666</v>
      </c>
      <c r="AV773" s="2">
        <f t="shared" si="337"/>
        <v>3</v>
      </c>
      <c r="AW773" s="2">
        <f t="shared" si="338"/>
        <v>3</v>
      </c>
      <c r="AX773" s="2">
        <f t="shared" si="339"/>
        <v>7010249999.999999</v>
      </c>
      <c r="AY773" s="2">
        <f t="shared" si="340"/>
        <v>600000000</v>
      </c>
      <c r="AZ773" s="2">
        <f t="shared" si="341"/>
        <v>3805124999.9999995</v>
      </c>
      <c r="BA773" s="2">
        <f t="shared" si="342"/>
        <v>1.1666666666666667</v>
      </c>
      <c r="BB773" s="2">
        <f t="shared" si="343"/>
        <v>3.178671286082801</v>
      </c>
      <c r="BC773" s="2">
        <v>6.6349999999999998</v>
      </c>
      <c r="BD773" s="2" t="str">
        <f t="shared" si="344"/>
        <v>Same Var</v>
      </c>
      <c r="BE773" s="2">
        <f t="shared" si="345"/>
        <v>0.43672394661413255</v>
      </c>
      <c r="BF773" s="2" t="str">
        <f t="shared" si="346"/>
        <v>NS</v>
      </c>
      <c r="BG773" s="2" t="str">
        <f t="shared" si="347"/>
        <v>NS</v>
      </c>
      <c r="BH773" s="2" t="str">
        <f t="shared" si="348"/>
        <v/>
      </c>
      <c r="BI773" s="2" t="str">
        <f t="shared" si="349"/>
        <v/>
      </c>
      <c r="BJ773" s="2" t="str">
        <f t="shared" si="350"/>
        <v/>
      </c>
    </row>
    <row r="774" spans="1:62" x14ac:dyDescent="0.2">
      <c r="A774" s="1" t="s">
        <v>142</v>
      </c>
      <c r="B774" s="27" t="s">
        <v>169</v>
      </c>
      <c r="C774" s="28">
        <v>38764</v>
      </c>
      <c r="D774" s="7">
        <v>0.55208333333333337</v>
      </c>
      <c r="E774" s="1">
        <v>0.1</v>
      </c>
      <c r="F774" s="1" t="s">
        <v>57</v>
      </c>
      <c r="G774" s="1" t="s">
        <v>890</v>
      </c>
      <c r="H774" s="27" t="s">
        <v>886</v>
      </c>
      <c r="I774" s="27" t="s">
        <v>887</v>
      </c>
      <c r="J774" s="27" t="s">
        <v>888</v>
      </c>
      <c r="K774" s="2">
        <v>0.75</v>
      </c>
      <c r="L774" s="2">
        <v>0.25</v>
      </c>
      <c r="M774" s="27">
        <v>1080000</v>
      </c>
      <c r="N774" s="27">
        <v>1060000</v>
      </c>
      <c r="O774" s="27">
        <v>921000</v>
      </c>
      <c r="P774" s="27">
        <v>1110000</v>
      </c>
      <c r="Q774" s="29"/>
      <c r="R774" s="29"/>
      <c r="S774" s="29"/>
      <c r="T774" s="29"/>
      <c r="U774" s="29"/>
      <c r="V774" s="29"/>
      <c r="W774" s="29"/>
      <c r="X774" s="29"/>
      <c r="Y774" s="29"/>
      <c r="Z774" s="29"/>
      <c r="AA774" s="29"/>
      <c r="AB774" s="29"/>
      <c r="AC774" s="2">
        <f t="shared" si="324"/>
        <v>1042750</v>
      </c>
      <c r="AD774" s="2">
        <f t="shared" si="325"/>
        <v>83727.235712162379</v>
      </c>
      <c r="AE774" s="2">
        <f t="shared" si="326"/>
        <v>4</v>
      </c>
      <c r="AF774" s="27">
        <v>681000</v>
      </c>
      <c r="AG774" s="27">
        <v>681000</v>
      </c>
      <c r="AH774" s="27">
        <v>601000</v>
      </c>
      <c r="AI774" s="27">
        <v>734000</v>
      </c>
      <c r="AJ774" s="2">
        <f t="shared" si="327"/>
        <v>674250</v>
      </c>
      <c r="AK774" s="2">
        <f t="shared" si="328"/>
        <v>54853.593015104001</v>
      </c>
      <c r="AL774" s="2">
        <f t="shared" si="329"/>
        <v>4</v>
      </c>
      <c r="AM774" s="2">
        <f t="shared" si="330"/>
        <v>3.0208024135352233E+18</v>
      </c>
      <c r="AN774" s="2">
        <f t="shared" si="331"/>
        <v>5.1256090200523085E+17</v>
      </c>
      <c r="AO774" s="2">
        <f t="shared" si="332"/>
        <v>6</v>
      </c>
      <c r="AP774" s="2">
        <f t="shared" si="333"/>
        <v>-2.5860596426394369</v>
      </c>
      <c r="AQ774" s="2">
        <f t="shared" si="334"/>
        <v>0.71755819649141217</v>
      </c>
      <c r="AR774" s="3" t="str">
        <f t="shared" si="335"/>
        <v>Toxic</v>
      </c>
      <c r="AS774" s="2">
        <f t="shared" si="336"/>
        <v>64.660752817070247</v>
      </c>
      <c r="AT774" s="4" t="s">
        <v>663</v>
      </c>
      <c r="AV774" s="2">
        <f t="shared" si="337"/>
        <v>3</v>
      </c>
      <c r="AW774" s="2">
        <f t="shared" si="338"/>
        <v>3</v>
      </c>
      <c r="AX774" s="2">
        <f t="shared" si="339"/>
        <v>7010249999.999999</v>
      </c>
      <c r="AY774" s="2">
        <f t="shared" si="340"/>
        <v>3008916666.6666665</v>
      </c>
      <c r="AZ774" s="2">
        <f t="shared" si="341"/>
        <v>5009583333.333333</v>
      </c>
      <c r="BA774" s="2">
        <f t="shared" si="342"/>
        <v>1.1666666666666667</v>
      </c>
      <c r="BB774" s="2">
        <f t="shared" si="343"/>
        <v>0.44679091617864836</v>
      </c>
      <c r="BC774" s="2">
        <v>6.6349999999999998</v>
      </c>
      <c r="BD774" s="2" t="str">
        <f t="shared" si="344"/>
        <v>Same Var</v>
      </c>
      <c r="BE774" s="2">
        <f t="shared" si="345"/>
        <v>1.6074588213864832E-4</v>
      </c>
      <c r="BF774" s="2" t="str">
        <f t="shared" si="346"/>
        <v>Sig</v>
      </c>
      <c r="BG774" s="2" t="str">
        <f t="shared" si="347"/>
        <v>Sig</v>
      </c>
      <c r="BH774" s="2" t="str">
        <f t="shared" si="348"/>
        <v>Same Var T-test</v>
      </c>
      <c r="BI774" s="2" t="str">
        <f t="shared" si="349"/>
        <v/>
      </c>
      <c r="BJ774" s="2" t="str">
        <f t="shared" si="350"/>
        <v/>
      </c>
    </row>
    <row r="775" spans="1:62" x14ac:dyDescent="0.2">
      <c r="A775" s="1" t="s">
        <v>926</v>
      </c>
      <c r="B775" s="27" t="s">
        <v>943</v>
      </c>
      <c r="C775" s="28">
        <v>38401</v>
      </c>
      <c r="D775" s="7">
        <v>0.41666666666666669</v>
      </c>
      <c r="E775" s="1">
        <v>0.1</v>
      </c>
      <c r="F775" s="1" t="s">
        <v>57</v>
      </c>
      <c r="G775" s="1" t="s">
        <v>944</v>
      </c>
      <c r="H775" s="27" t="s">
        <v>886</v>
      </c>
      <c r="I775" s="27" t="s">
        <v>887</v>
      </c>
      <c r="J775" s="27" t="s">
        <v>888</v>
      </c>
      <c r="K775" s="2">
        <v>0.75</v>
      </c>
      <c r="L775" s="2">
        <v>0.25</v>
      </c>
      <c r="M775" s="27">
        <v>4157800</v>
      </c>
      <c r="N775" s="27">
        <v>4181000</v>
      </c>
      <c r="O775" s="27">
        <v>4067400</v>
      </c>
      <c r="P775" s="27">
        <v>4271700</v>
      </c>
      <c r="Q775" s="29"/>
      <c r="R775" s="29"/>
      <c r="S775" s="29"/>
      <c r="T775" s="29"/>
      <c r="U775" s="29"/>
      <c r="V775" s="29"/>
      <c r="W775" s="29"/>
      <c r="X775" s="29"/>
      <c r="Y775" s="29"/>
      <c r="Z775" s="29"/>
      <c r="AA775" s="29"/>
      <c r="AB775" s="29"/>
      <c r="AC775" s="2">
        <f t="shared" si="324"/>
        <v>4169475</v>
      </c>
      <c r="AD775" s="2">
        <f t="shared" si="325"/>
        <v>83941.224476812742</v>
      </c>
      <c r="AE775" s="2">
        <f t="shared" si="326"/>
        <v>4</v>
      </c>
      <c r="AF775" s="27">
        <v>526700</v>
      </c>
      <c r="AG775" s="27">
        <v>484300</v>
      </c>
      <c r="AH775" s="27">
        <v>482600</v>
      </c>
      <c r="AI775" s="27">
        <v>505300</v>
      </c>
      <c r="AJ775" s="2">
        <f t="shared" si="327"/>
        <v>499725</v>
      </c>
      <c r="AK775" s="2">
        <f t="shared" si="328"/>
        <v>20735.8586350634</v>
      </c>
      <c r="AL775" s="2">
        <f t="shared" si="329"/>
        <v>4</v>
      </c>
      <c r="AM775" s="2">
        <f t="shared" si="330"/>
        <v>1.206385622426412E+18</v>
      </c>
      <c r="AN775" s="2">
        <f t="shared" si="331"/>
        <v>3.3112076127258982E+17</v>
      </c>
      <c r="AO775" s="2">
        <f t="shared" si="332"/>
        <v>4</v>
      </c>
      <c r="AP775" s="2">
        <f t="shared" si="333"/>
        <v>-79.277794227369043</v>
      </c>
      <c r="AQ775" s="2">
        <f t="shared" si="334"/>
        <v>0.74069708411268287</v>
      </c>
      <c r="AR775" s="3" t="str">
        <f t="shared" si="335"/>
        <v>Toxic</v>
      </c>
      <c r="AS775" s="2">
        <f t="shared" si="336"/>
        <v>11.985321893044089</v>
      </c>
      <c r="AT775" s="4" t="s">
        <v>663</v>
      </c>
      <c r="AV775" s="2">
        <f t="shared" si="337"/>
        <v>3</v>
      </c>
      <c r="AW775" s="2">
        <f t="shared" si="338"/>
        <v>3</v>
      </c>
      <c r="AX775" s="2">
        <f t="shared" si="339"/>
        <v>7046129166.666667</v>
      </c>
      <c r="AY775" s="2">
        <f t="shared" si="340"/>
        <v>429975833.33333337</v>
      </c>
      <c r="AZ775" s="2">
        <f t="shared" si="341"/>
        <v>3738052500</v>
      </c>
      <c r="BA775" s="2">
        <f t="shared" si="342"/>
        <v>1.1666666666666667</v>
      </c>
      <c r="BB775" s="2">
        <f t="shared" si="343"/>
        <v>3.9308846644704785</v>
      </c>
      <c r="BC775" s="2">
        <v>6.6349999999999998</v>
      </c>
      <c r="BD775" s="2" t="str">
        <f t="shared" si="344"/>
        <v>Same Var</v>
      </c>
      <c r="BE775" s="2">
        <f t="shared" si="345"/>
        <v>9.0022730600404604E-11</v>
      </c>
      <c r="BF775" s="2" t="str">
        <f t="shared" si="346"/>
        <v>Sig</v>
      </c>
      <c r="BG775" s="2" t="str">
        <f t="shared" si="347"/>
        <v>Sig</v>
      </c>
      <c r="BH775" s="2" t="str">
        <f t="shared" si="348"/>
        <v>Same Var T-test</v>
      </c>
      <c r="BI775" s="2" t="str">
        <f t="shared" si="349"/>
        <v/>
      </c>
      <c r="BJ775" s="2" t="str">
        <f t="shared" si="350"/>
        <v/>
      </c>
    </row>
    <row r="776" spans="1:62" x14ac:dyDescent="0.2">
      <c r="A776" s="1" t="s">
        <v>926</v>
      </c>
      <c r="B776" s="27" t="s">
        <v>971</v>
      </c>
      <c r="C776" s="28">
        <v>38401</v>
      </c>
      <c r="D776" s="7">
        <v>0.5625</v>
      </c>
      <c r="E776" s="1">
        <v>0.1</v>
      </c>
      <c r="F776" s="1" t="s">
        <v>57</v>
      </c>
      <c r="G776" s="1" t="s">
        <v>944</v>
      </c>
      <c r="H776" s="27" t="s">
        <v>886</v>
      </c>
      <c r="I776" s="27" t="s">
        <v>887</v>
      </c>
      <c r="J776" s="27" t="s">
        <v>888</v>
      </c>
      <c r="K776" s="2">
        <v>0.75</v>
      </c>
      <c r="L776" s="2">
        <v>0.25</v>
      </c>
      <c r="M776" s="27">
        <v>4157800</v>
      </c>
      <c r="N776" s="27">
        <v>4181000</v>
      </c>
      <c r="O776" s="27">
        <v>4067400</v>
      </c>
      <c r="P776" s="27">
        <v>4271700</v>
      </c>
      <c r="Q776" s="29"/>
      <c r="R776" s="29"/>
      <c r="S776" s="29"/>
      <c r="T776" s="29"/>
      <c r="U776" s="29"/>
      <c r="V776" s="29"/>
      <c r="W776" s="29"/>
      <c r="X776" s="29"/>
      <c r="Y776" s="29"/>
      <c r="Z776" s="29"/>
      <c r="AA776" s="29"/>
      <c r="AB776" s="29"/>
      <c r="AC776" s="2">
        <f t="shared" si="324"/>
        <v>4169475</v>
      </c>
      <c r="AD776" s="2">
        <f t="shared" si="325"/>
        <v>83941.224476812742</v>
      </c>
      <c r="AE776" s="2">
        <f t="shared" si="326"/>
        <v>4</v>
      </c>
      <c r="AF776" s="27">
        <v>327400</v>
      </c>
      <c r="AG776" s="27">
        <v>296600</v>
      </c>
      <c r="AH776" s="27">
        <v>342100</v>
      </c>
      <c r="AI776" s="27">
        <v>318700</v>
      </c>
      <c r="AJ776" s="2">
        <f t="shared" si="327"/>
        <v>321200</v>
      </c>
      <c r="AK776" s="2">
        <f t="shared" si="328"/>
        <v>19032.07818395038</v>
      </c>
      <c r="AL776" s="2">
        <f t="shared" si="329"/>
        <v>4</v>
      </c>
      <c r="AM776" s="2">
        <f t="shared" si="330"/>
        <v>1.1694625420204605E+18</v>
      </c>
      <c r="AN776" s="2">
        <f t="shared" si="331"/>
        <v>3.3000251358820038E+17</v>
      </c>
      <c r="AO776" s="2">
        <f t="shared" si="332"/>
        <v>4</v>
      </c>
      <c r="AP776" s="2">
        <f t="shared" si="333"/>
        <v>-85.325055111691171</v>
      </c>
      <c r="AQ776" s="2">
        <f t="shared" si="334"/>
        <v>0.74069708411268287</v>
      </c>
      <c r="AR776" s="3" t="str">
        <f t="shared" si="335"/>
        <v>Toxic</v>
      </c>
      <c r="AS776" s="2">
        <f t="shared" si="336"/>
        <v>7.7036077683641224</v>
      </c>
      <c r="AT776" s="4" t="s">
        <v>663</v>
      </c>
      <c r="AV776" s="2">
        <f t="shared" si="337"/>
        <v>3</v>
      </c>
      <c r="AW776" s="2">
        <f t="shared" si="338"/>
        <v>3</v>
      </c>
      <c r="AX776" s="2">
        <f t="shared" si="339"/>
        <v>7046129166.666667</v>
      </c>
      <c r="AY776" s="2">
        <f t="shared" si="340"/>
        <v>362220000</v>
      </c>
      <c r="AZ776" s="2">
        <f t="shared" si="341"/>
        <v>3704174583.3333335</v>
      </c>
      <c r="BA776" s="2">
        <f t="shared" si="342"/>
        <v>1.1666666666666667</v>
      </c>
      <c r="BB776" s="2">
        <f t="shared" si="343"/>
        <v>4.3250040105057996</v>
      </c>
      <c r="BC776" s="2">
        <v>6.6349999999999998</v>
      </c>
      <c r="BD776" s="2" t="str">
        <f t="shared" si="344"/>
        <v>Same Var</v>
      </c>
      <c r="BE776" s="2">
        <f t="shared" si="345"/>
        <v>6.588801135821019E-11</v>
      </c>
      <c r="BF776" s="2" t="str">
        <f t="shared" si="346"/>
        <v>Sig</v>
      </c>
      <c r="BG776" s="2" t="str">
        <f t="shared" si="347"/>
        <v>Sig</v>
      </c>
      <c r="BH776" s="2" t="str">
        <f t="shared" si="348"/>
        <v>Same Var T-test</v>
      </c>
      <c r="BI776" s="2" t="str">
        <f t="shared" si="349"/>
        <v/>
      </c>
      <c r="BJ776" s="2" t="str">
        <f t="shared" si="350"/>
        <v/>
      </c>
    </row>
    <row r="777" spans="1:62" x14ac:dyDescent="0.2">
      <c r="A777" s="1" t="s">
        <v>926</v>
      </c>
      <c r="B777" s="27" t="s">
        <v>1004</v>
      </c>
      <c r="C777" s="28">
        <v>39124</v>
      </c>
      <c r="D777" s="7">
        <v>0.67361111111111116</v>
      </c>
      <c r="E777" s="1">
        <v>0.1</v>
      </c>
      <c r="F777" s="1" t="s">
        <v>57</v>
      </c>
      <c r="G777" s="1" t="s">
        <v>1020</v>
      </c>
      <c r="H777" s="27" t="s">
        <v>886</v>
      </c>
      <c r="I777" s="27" t="s">
        <v>887</v>
      </c>
      <c r="J777" s="27" t="s">
        <v>888</v>
      </c>
      <c r="K777" s="2">
        <v>0.75</v>
      </c>
      <c r="L777" s="2">
        <v>0.25</v>
      </c>
      <c r="M777" s="27">
        <v>882000</v>
      </c>
      <c r="N777" s="27">
        <v>856000</v>
      </c>
      <c r="O777" s="27">
        <v>819000</v>
      </c>
      <c r="P777" s="27">
        <v>1013000</v>
      </c>
      <c r="Q777" s="29"/>
      <c r="R777" s="29"/>
      <c r="S777" s="29"/>
      <c r="T777" s="29"/>
      <c r="U777" s="29"/>
      <c r="V777" s="29"/>
      <c r="W777" s="29"/>
      <c r="X777" s="29"/>
      <c r="Y777" s="29"/>
      <c r="Z777" s="29"/>
      <c r="AA777" s="29"/>
      <c r="AB777" s="29"/>
      <c r="AC777" s="2">
        <f t="shared" si="324"/>
        <v>892500</v>
      </c>
      <c r="AD777" s="2">
        <f t="shared" si="325"/>
        <v>84389.967808185989</v>
      </c>
      <c r="AE777" s="2">
        <f t="shared" si="326"/>
        <v>4</v>
      </c>
      <c r="AF777" s="27">
        <v>1968000</v>
      </c>
      <c r="AG777" s="27">
        <v>1954000</v>
      </c>
      <c r="AH777" s="27">
        <v>1958000</v>
      </c>
      <c r="AI777" s="27">
        <v>1974000</v>
      </c>
      <c r="AJ777" s="2">
        <f t="shared" si="327"/>
        <v>1963500</v>
      </c>
      <c r="AK777" s="2">
        <f t="shared" si="328"/>
        <v>9146.9484893414956</v>
      </c>
      <c r="AL777" s="2">
        <f t="shared" si="329"/>
        <v>4</v>
      </c>
      <c r="AM777" s="2">
        <f t="shared" si="330"/>
        <v>1.0453038900010854E+18</v>
      </c>
      <c r="AN777" s="2">
        <f t="shared" si="331"/>
        <v>3.344694867711952E+17</v>
      </c>
      <c r="AO777" s="2">
        <f t="shared" si="332"/>
        <v>3</v>
      </c>
      <c r="AP777" s="2">
        <f t="shared" si="333"/>
        <v>40.473017554270562</v>
      </c>
      <c r="AQ777" s="2">
        <f t="shared" si="334"/>
        <v>0.76489232840434507</v>
      </c>
      <c r="AR777" s="3" t="str">
        <f t="shared" si="335"/>
        <v>Nontoxic</v>
      </c>
      <c r="AS777" s="2">
        <f t="shared" si="336"/>
        <v>220.00000000000003</v>
      </c>
      <c r="AT777" s="26" t="s">
        <v>884</v>
      </c>
      <c r="AU777" s="4" t="s">
        <v>666</v>
      </c>
      <c r="AV777" s="2">
        <f t="shared" si="337"/>
        <v>3</v>
      </c>
      <c r="AW777" s="2">
        <f t="shared" si="338"/>
        <v>3</v>
      </c>
      <c r="AX777" s="2">
        <f t="shared" si="339"/>
        <v>7121666666.6666679</v>
      </c>
      <c r="AY777" s="2">
        <f t="shared" si="340"/>
        <v>83666666.666666672</v>
      </c>
      <c r="AZ777" s="2">
        <f t="shared" si="341"/>
        <v>3602666666.6666675</v>
      </c>
      <c r="BA777" s="2">
        <f t="shared" si="342"/>
        <v>1.1666666666666667</v>
      </c>
      <c r="BB777" s="2">
        <f t="shared" si="343"/>
        <v>7.9228837853232701</v>
      </c>
      <c r="BC777" s="2">
        <v>6.6349999999999998</v>
      </c>
      <c r="BD777" s="2" t="str">
        <f t="shared" si="344"/>
        <v>Sig Diff Var</v>
      </c>
      <c r="BE777" s="2">
        <f t="shared" si="345"/>
        <v>5.7959340095382546E-5</v>
      </c>
      <c r="BF777" s="2" t="str">
        <f t="shared" si="346"/>
        <v>NS</v>
      </c>
      <c r="BG777" s="2" t="str">
        <f t="shared" si="347"/>
        <v>NS</v>
      </c>
      <c r="BH777" s="2" t="str">
        <f t="shared" si="348"/>
        <v/>
      </c>
      <c r="BI777" s="2" t="str">
        <f t="shared" si="349"/>
        <v/>
      </c>
      <c r="BJ777" s="2" t="str">
        <f t="shared" si="350"/>
        <v/>
      </c>
    </row>
    <row r="778" spans="1:62" x14ac:dyDescent="0.2">
      <c r="A778" s="1" t="s">
        <v>926</v>
      </c>
      <c r="B778" s="27" t="s">
        <v>1024</v>
      </c>
      <c r="C778" s="28">
        <v>39124</v>
      </c>
      <c r="D778" s="7">
        <v>0.51388888888888884</v>
      </c>
      <c r="E778" s="1">
        <v>0.1</v>
      </c>
      <c r="F778" s="1" t="s">
        <v>57</v>
      </c>
      <c r="G778" s="1" t="s">
        <v>1020</v>
      </c>
      <c r="H778" s="27" t="s">
        <v>886</v>
      </c>
      <c r="I778" s="27" t="s">
        <v>887</v>
      </c>
      <c r="J778" s="27" t="s">
        <v>888</v>
      </c>
      <c r="K778" s="2">
        <v>0.75</v>
      </c>
      <c r="L778" s="2">
        <v>0.25</v>
      </c>
      <c r="M778" s="27">
        <v>882000</v>
      </c>
      <c r="N778" s="27">
        <v>856000</v>
      </c>
      <c r="O778" s="27">
        <v>819000</v>
      </c>
      <c r="P778" s="27">
        <v>1013000</v>
      </c>
      <c r="Q778" s="29"/>
      <c r="R778" s="29"/>
      <c r="S778" s="29"/>
      <c r="T778" s="29"/>
      <c r="U778" s="29"/>
      <c r="V778" s="29"/>
      <c r="W778" s="29"/>
      <c r="X778" s="29"/>
      <c r="Y778" s="29"/>
      <c r="Z778" s="29"/>
      <c r="AA778" s="29"/>
      <c r="AB778" s="29"/>
      <c r="AC778" s="2">
        <f t="shared" si="324"/>
        <v>892500</v>
      </c>
      <c r="AD778" s="2">
        <f t="shared" si="325"/>
        <v>84389.967808185989</v>
      </c>
      <c r="AE778" s="2">
        <f t="shared" si="326"/>
        <v>4</v>
      </c>
      <c r="AF778" s="27">
        <v>562000</v>
      </c>
      <c r="AG778" s="27">
        <v>497000</v>
      </c>
      <c r="AH778" s="27">
        <v>420000</v>
      </c>
      <c r="AI778" s="27">
        <v>419000</v>
      </c>
      <c r="AJ778" s="2">
        <f t="shared" si="327"/>
        <v>474500</v>
      </c>
      <c r="AK778" s="2">
        <f t="shared" si="328"/>
        <v>68830.710200219983</v>
      </c>
      <c r="AL778" s="2">
        <f t="shared" si="329"/>
        <v>4</v>
      </c>
      <c r="AM778" s="2">
        <f t="shared" si="330"/>
        <v>4.7781633639594199E+18</v>
      </c>
      <c r="AN778" s="2">
        <f t="shared" si="331"/>
        <v>8.0193793121563968E+17</v>
      </c>
      <c r="AO778" s="2">
        <f t="shared" si="332"/>
        <v>6</v>
      </c>
      <c r="AP778" s="2">
        <f t="shared" si="333"/>
        <v>-4.1681263908454831</v>
      </c>
      <c r="AQ778" s="2">
        <f t="shared" si="334"/>
        <v>0.71755819649141217</v>
      </c>
      <c r="AR778" s="3" t="str">
        <f t="shared" si="335"/>
        <v>Toxic</v>
      </c>
      <c r="AS778" s="2">
        <f t="shared" si="336"/>
        <v>53.16526610644258</v>
      </c>
      <c r="AT778" s="4" t="s">
        <v>663</v>
      </c>
      <c r="AV778" s="2">
        <f t="shared" si="337"/>
        <v>3</v>
      </c>
      <c r="AW778" s="2">
        <f t="shared" si="338"/>
        <v>3</v>
      </c>
      <c r="AX778" s="2">
        <f t="shared" si="339"/>
        <v>7121666666.6666679</v>
      </c>
      <c r="AY778" s="2">
        <f t="shared" si="340"/>
        <v>4737666666.666667</v>
      </c>
      <c r="AZ778" s="2">
        <f t="shared" si="341"/>
        <v>5929666666.666667</v>
      </c>
      <c r="BA778" s="2">
        <f t="shared" si="342"/>
        <v>1.1666666666666667</v>
      </c>
      <c r="BB778" s="2">
        <f t="shared" si="343"/>
        <v>0.1060700647715862</v>
      </c>
      <c r="BC778" s="2">
        <v>6.6349999999999998</v>
      </c>
      <c r="BD778" s="2" t="str">
        <f t="shared" si="344"/>
        <v>Same Var</v>
      </c>
      <c r="BE778" s="2">
        <f t="shared" si="345"/>
        <v>1.2780555531279338E-4</v>
      </c>
      <c r="BF778" s="2" t="str">
        <f t="shared" si="346"/>
        <v>Sig</v>
      </c>
      <c r="BG778" s="2" t="str">
        <f t="shared" si="347"/>
        <v>Sig</v>
      </c>
      <c r="BH778" s="2" t="str">
        <f t="shared" si="348"/>
        <v>Same Var T-test</v>
      </c>
      <c r="BI778" s="2" t="str">
        <f t="shared" si="349"/>
        <v/>
      </c>
      <c r="BJ778" s="2" t="str">
        <f t="shared" si="350"/>
        <v/>
      </c>
    </row>
    <row r="779" spans="1:62" x14ac:dyDescent="0.2">
      <c r="A779" s="1" t="s">
        <v>926</v>
      </c>
      <c r="B779" s="27" t="s">
        <v>1031</v>
      </c>
      <c r="C779" s="28">
        <v>39124</v>
      </c>
      <c r="D779" s="7">
        <v>0.46527777777777779</v>
      </c>
      <c r="E779" s="1">
        <v>0.1</v>
      </c>
      <c r="F779" s="1" t="s">
        <v>57</v>
      </c>
      <c r="G779" s="1" t="s">
        <v>1020</v>
      </c>
      <c r="H779" s="27" t="s">
        <v>886</v>
      </c>
      <c r="I779" s="27" t="s">
        <v>887</v>
      </c>
      <c r="J779" s="27" t="s">
        <v>888</v>
      </c>
      <c r="K779" s="2">
        <v>0.75</v>
      </c>
      <c r="L779" s="2">
        <v>0.25</v>
      </c>
      <c r="M779" s="27">
        <v>882000</v>
      </c>
      <c r="N779" s="27">
        <v>856000</v>
      </c>
      <c r="O779" s="27">
        <v>819000</v>
      </c>
      <c r="P779" s="27">
        <v>1013000</v>
      </c>
      <c r="Q779" s="29"/>
      <c r="R779" s="29"/>
      <c r="S779" s="29"/>
      <c r="T779" s="29"/>
      <c r="U779" s="29"/>
      <c r="V779" s="29"/>
      <c r="W779" s="29"/>
      <c r="X779" s="29"/>
      <c r="Y779" s="29"/>
      <c r="Z779" s="29"/>
      <c r="AA779" s="29"/>
      <c r="AB779" s="29"/>
      <c r="AC779" s="2">
        <f t="shared" si="324"/>
        <v>892500</v>
      </c>
      <c r="AD779" s="2">
        <f t="shared" si="325"/>
        <v>84389.967808185989</v>
      </c>
      <c r="AE779" s="2">
        <f t="shared" si="326"/>
        <v>4</v>
      </c>
      <c r="AF779" s="27">
        <v>1940000</v>
      </c>
      <c r="AG779" s="27">
        <v>2103000</v>
      </c>
      <c r="AH779" s="27">
        <v>2064000</v>
      </c>
      <c r="AI779" s="27">
        <v>2104000</v>
      </c>
      <c r="AJ779" s="2">
        <f t="shared" si="327"/>
        <v>2052750</v>
      </c>
      <c r="AK779" s="2">
        <f t="shared" si="328"/>
        <v>77439.761535445519</v>
      </c>
      <c r="AL779" s="2">
        <f t="shared" si="329"/>
        <v>4</v>
      </c>
      <c r="AM779" s="2">
        <f t="shared" si="330"/>
        <v>6.2535682174750454E+18</v>
      </c>
      <c r="AN779" s="2">
        <f t="shared" si="331"/>
        <v>1.0835530158510564E+18</v>
      </c>
      <c r="AO779" s="2">
        <f t="shared" si="332"/>
        <v>6</v>
      </c>
      <c r="AP779" s="2">
        <f t="shared" si="333"/>
        <v>27.663552462187216</v>
      </c>
      <c r="AQ779" s="2">
        <f t="shared" si="334"/>
        <v>0.71755819649141217</v>
      </c>
      <c r="AR779" s="3" t="str">
        <f t="shared" si="335"/>
        <v>Nontoxic</v>
      </c>
      <c r="AS779" s="2">
        <f t="shared" si="336"/>
        <v>229.99999999999997</v>
      </c>
      <c r="AT779" s="26" t="s">
        <v>884</v>
      </c>
      <c r="AU779" s="4" t="s">
        <v>666</v>
      </c>
      <c r="AV779" s="2">
        <f t="shared" si="337"/>
        <v>3</v>
      </c>
      <c r="AW779" s="2">
        <f t="shared" si="338"/>
        <v>3</v>
      </c>
      <c r="AX779" s="2">
        <f t="shared" si="339"/>
        <v>7121666666.6666679</v>
      </c>
      <c r="AY779" s="2">
        <f t="shared" si="340"/>
        <v>5996916666.666667</v>
      </c>
      <c r="AZ779" s="2">
        <f t="shared" si="341"/>
        <v>6559291666.666667</v>
      </c>
      <c r="BA779" s="2">
        <f t="shared" si="342"/>
        <v>1.1666666666666667</v>
      </c>
      <c r="BB779" s="2">
        <f t="shared" si="343"/>
        <v>1.8972026451113573E-2</v>
      </c>
      <c r="BC779" s="2">
        <v>6.6349999999999998</v>
      </c>
      <c r="BD779" s="2" t="str">
        <f t="shared" si="344"/>
        <v>Same Var</v>
      </c>
      <c r="BE779" s="2">
        <f t="shared" si="345"/>
        <v>4.6978420674041429E-7</v>
      </c>
      <c r="BF779" s="2" t="str">
        <f t="shared" si="346"/>
        <v>NS</v>
      </c>
      <c r="BG779" s="2" t="str">
        <f t="shared" si="347"/>
        <v>NS</v>
      </c>
      <c r="BH779" s="2" t="str">
        <f t="shared" si="348"/>
        <v/>
      </c>
      <c r="BI779" s="2" t="str">
        <f t="shared" si="349"/>
        <v/>
      </c>
      <c r="BJ779" s="2" t="str">
        <f t="shared" si="350"/>
        <v/>
      </c>
    </row>
    <row r="780" spans="1:62" x14ac:dyDescent="0.2">
      <c r="A780" s="1" t="s">
        <v>926</v>
      </c>
      <c r="B780" s="27" t="s">
        <v>1045</v>
      </c>
      <c r="C780" s="28">
        <v>39124</v>
      </c>
      <c r="D780" s="7">
        <v>0.58333333333333337</v>
      </c>
      <c r="E780" s="1">
        <v>0.1</v>
      </c>
      <c r="F780" s="1" t="s">
        <v>57</v>
      </c>
      <c r="G780" s="1" t="s">
        <v>1020</v>
      </c>
      <c r="H780" s="27" t="s">
        <v>886</v>
      </c>
      <c r="I780" s="27" t="s">
        <v>887</v>
      </c>
      <c r="J780" s="27" t="s">
        <v>888</v>
      </c>
      <c r="K780" s="2">
        <v>0.75</v>
      </c>
      <c r="L780" s="2">
        <v>0.25</v>
      </c>
      <c r="M780" s="27">
        <v>882000</v>
      </c>
      <c r="N780" s="27">
        <v>856000</v>
      </c>
      <c r="O780" s="27">
        <v>819000</v>
      </c>
      <c r="P780" s="27">
        <v>1013000</v>
      </c>
      <c r="Q780" s="29"/>
      <c r="R780" s="29"/>
      <c r="S780" s="29"/>
      <c r="T780" s="29"/>
      <c r="U780" s="29"/>
      <c r="V780" s="29"/>
      <c r="W780" s="29"/>
      <c r="X780" s="29"/>
      <c r="Y780" s="29"/>
      <c r="Z780" s="29"/>
      <c r="AA780" s="29"/>
      <c r="AB780" s="29"/>
      <c r="AC780" s="2">
        <f t="shared" si="324"/>
        <v>892500</v>
      </c>
      <c r="AD780" s="2">
        <f t="shared" si="325"/>
        <v>84389.967808185989</v>
      </c>
      <c r="AE780" s="2">
        <f t="shared" si="326"/>
        <v>4</v>
      </c>
      <c r="AF780" s="27">
        <v>1117000</v>
      </c>
      <c r="AG780" s="27">
        <v>1135000</v>
      </c>
      <c r="AH780" s="27">
        <v>1164000</v>
      </c>
      <c r="AI780" s="27">
        <v>1041000</v>
      </c>
      <c r="AJ780" s="2">
        <f t="shared" si="327"/>
        <v>1114250</v>
      </c>
      <c r="AK780" s="2">
        <f t="shared" si="328"/>
        <v>52531.73643935001</v>
      </c>
      <c r="AL780" s="2">
        <f t="shared" si="329"/>
        <v>4</v>
      </c>
      <c r="AM780" s="2">
        <f t="shared" si="330"/>
        <v>2.8607670091417108E+18</v>
      </c>
      <c r="AN780" s="2">
        <f t="shared" si="331"/>
        <v>4.9297573807327859E+17</v>
      </c>
      <c r="AO780" s="2">
        <f t="shared" si="332"/>
        <v>6</v>
      </c>
      <c r="AP780" s="2">
        <f t="shared" si="333"/>
        <v>10.817262750482932</v>
      </c>
      <c r="AQ780" s="2">
        <f t="shared" si="334"/>
        <v>0.71755819649141217</v>
      </c>
      <c r="AR780" s="3" t="str">
        <f t="shared" si="335"/>
        <v>Nontoxic</v>
      </c>
      <c r="AS780" s="2">
        <f t="shared" si="336"/>
        <v>124.84593837535014</v>
      </c>
      <c r="AT780" s="26" t="s">
        <v>884</v>
      </c>
      <c r="AU780" s="4" t="s">
        <v>666</v>
      </c>
      <c r="AV780" s="2">
        <f t="shared" si="337"/>
        <v>3</v>
      </c>
      <c r="AW780" s="2">
        <f t="shared" si="338"/>
        <v>3</v>
      </c>
      <c r="AX780" s="2">
        <f t="shared" si="339"/>
        <v>7121666666.6666679</v>
      </c>
      <c r="AY780" s="2">
        <f t="shared" si="340"/>
        <v>2759583333.3333335</v>
      </c>
      <c r="AZ780" s="2">
        <f t="shared" si="341"/>
        <v>4940625000.000001</v>
      </c>
      <c r="BA780" s="2">
        <f t="shared" si="342"/>
        <v>1.1666666666666667</v>
      </c>
      <c r="BB780" s="2">
        <f t="shared" si="343"/>
        <v>0.55738851494032005</v>
      </c>
      <c r="BC780" s="2">
        <v>6.6349999999999998</v>
      </c>
      <c r="BD780" s="2" t="str">
        <f t="shared" si="344"/>
        <v>Same Var</v>
      </c>
      <c r="BE780" s="2">
        <f t="shared" si="345"/>
        <v>2.1379106679951785E-3</v>
      </c>
      <c r="BF780" s="2" t="str">
        <f t="shared" si="346"/>
        <v>NS</v>
      </c>
      <c r="BG780" s="2" t="str">
        <f t="shared" si="347"/>
        <v>NS</v>
      </c>
      <c r="BH780" s="2" t="str">
        <f t="shared" si="348"/>
        <v/>
      </c>
      <c r="BI780" s="2" t="str">
        <f t="shared" si="349"/>
        <v/>
      </c>
      <c r="BJ780" s="2" t="str">
        <f t="shared" si="350"/>
        <v/>
      </c>
    </row>
    <row r="781" spans="1:62" x14ac:dyDescent="0.2">
      <c r="A781" s="1" t="s">
        <v>926</v>
      </c>
      <c r="B781" s="27" t="s">
        <v>1268</v>
      </c>
      <c r="C781" s="28">
        <v>39124</v>
      </c>
      <c r="D781" s="7">
        <v>0.375</v>
      </c>
      <c r="E781" s="1">
        <v>0.1</v>
      </c>
      <c r="F781" s="1" t="s">
        <v>57</v>
      </c>
      <c r="G781" s="1" t="s">
        <v>1020</v>
      </c>
      <c r="H781" s="27" t="s">
        <v>886</v>
      </c>
      <c r="I781" s="27" t="s">
        <v>887</v>
      </c>
      <c r="J781" s="27" t="s">
        <v>888</v>
      </c>
      <c r="K781" s="2">
        <v>0.75</v>
      </c>
      <c r="L781" s="2">
        <v>0.25</v>
      </c>
      <c r="M781" s="27">
        <v>882000</v>
      </c>
      <c r="N781" s="27">
        <v>856000</v>
      </c>
      <c r="O781" s="27">
        <v>819000</v>
      </c>
      <c r="P781" s="27">
        <v>1013000</v>
      </c>
      <c r="Q781" s="29"/>
      <c r="R781" s="29"/>
      <c r="S781" s="29"/>
      <c r="T781" s="29"/>
      <c r="U781" s="29"/>
      <c r="V781" s="29"/>
      <c r="W781" s="29"/>
      <c r="X781" s="29"/>
      <c r="Y781" s="29"/>
      <c r="Z781" s="29"/>
      <c r="AA781" s="29"/>
      <c r="AB781" s="29"/>
      <c r="AC781" s="2">
        <f t="shared" si="324"/>
        <v>892500</v>
      </c>
      <c r="AD781" s="2">
        <f t="shared" si="325"/>
        <v>84389.967808185989</v>
      </c>
      <c r="AE781" s="2">
        <f t="shared" si="326"/>
        <v>4</v>
      </c>
      <c r="AF781" s="27">
        <v>2202000</v>
      </c>
      <c r="AG781" s="27">
        <v>2346000</v>
      </c>
      <c r="AH781" s="27">
        <v>2155000</v>
      </c>
      <c r="AI781" s="27">
        <v>2002000</v>
      </c>
      <c r="AJ781" s="2">
        <f t="shared" si="327"/>
        <v>2176250</v>
      </c>
      <c r="AK781" s="2">
        <f t="shared" si="328"/>
        <v>141765.94560518872</v>
      </c>
      <c r="AL781" s="2">
        <f t="shared" si="329"/>
        <v>4</v>
      </c>
      <c r="AM781" s="2">
        <f t="shared" si="330"/>
        <v>3.6311232285183361E+19</v>
      </c>
      <c r="AN781" s="2">
        <f t="shared" si="331"/>
        <v>8.749174814462164E+18</v>
      </c>
      <c r="AO781" s="2">
        <f t="shared" si="332"/>
        <v>4</v>
      </c>
      <c r="AP781" s="2">
        <f t="shared" si="333"/>
        <v>19.411852415270829</v>
      </c>
      <c r="AQ781" s="2">
        <f t="shared" si="334"/>
        <v>0.74069708411268287</v>
      </c>
      <c r="AR781" s="3" t="str">
        <f t="shared" si="335"/>
        <v>Nontoxic</v>
      </c>
      <c r="AS781" s="2">
        <f t="shared" si="336"/>
        <v>243.83753501400562</v>
      </c>
      <c r="AT781" s="26" t="s">
        <v>884</v>
      </c>
      <c r="AU781" s="4" t="s">
        <v>666</v>
      </c>
      <c r="AV781" s="2">
        <f t="shared" si="337"/>
        <v>3</v>
      </c>
      <c r="AW781" s="2">
        <f t="shared" si="338"/>
        <v>3</v>
      </c>
      <c r="AX781" s="2">
        <f t="shared" si="339"/>
        <v>7121666666.6666679</v>
      </c>
      <c r="AY781" s="2">
        <f t="shared" si="340"/>
        <v>20097583333.333328</v>
      </c>
      <c r="AZ781" s="2">
        <f t="shared" si="341"/>
        <v>13609624999.999998</v>
      </c>
      <c r="BA781" s="2">
        <f t="shared" si="342"/>
        <v>1.1666666666666667</v>
      </c>
      <c r="BB781" s="2">
        <f t="shared" si="343"/>
        <v>0.66294815126471862</v>
      </c>
      <c r="BC781" s="2">
        <v>6.6349999999999998</v>
      </c>
      <c r="BD781" s="2" t="str">
        <f t="shared" si="344"/>
        <v>Same Var</v>
      </c>
      <c r="BE781" s="2">
        <f t="shared" si="345"/>
        <v>2.2280839965859501E-6</v>
      </c>
      <c r="BF781" s="2" t="str">
        <f t="shared" si="346"/>
        <v>NS</v>
      </c>
      <c r="BG781" s="2" t="str">
        <f t="shared" si="347"/>
        <v>NS</v>
      </c>
      <c r="BH781" s="2" t="str">
        <f t="shared" si="348"/>
        <v/>
      </c>
      <c r="BI781" s="2" t="str">
        <f t="shared" si="349"/>
        <v/>
      </c>
      <c r="BJ781" s="2" t="str">
        <f t="shared" si="350"/>
        <v/>
      </c>
    </row>
    <row r="782" spans="1:62" x14ac:dyDescent="0.2">
      <c r="A782" s="1" t="s">
        <v>926</v>
      </c>
      <c r="B782" s="27" t="s">
        <v>1176</v>
      </c>
      <c r="C782" s="28">
        <v>39308</v>
      </c>
      <c r="D782" s="7">
        <v>0.59722222222222221</v>
      </c>
      <c r="E782" s="1">
        <v>0.1</v>
      </c>
      <c r="F782" s="1" t="s">
        <v>57</v>
      </c>
      <c r="G782" s="1" t="s">
        <v>1181</v>
      </c>
      <c r="H782" s="27" t="s">
        <v>886</v>
      </c>
      <c r="I782" s="27" t="s">
        <v>887</v>
      </c>
      <c r="J782" s="27" t="s">
        <v>888</v>
      </c>
      <c r="K782" s="2">
        <v>0.75</v>
      </c>
      <c r="L782" s="2">
        <v>0.25</v>
      </c>
      <c r="M782" s="27">
        <v>527318</v>
      </c>
      <c r="N782" s="27">
        <v>566396</v>
      </c>
      <c r="O782" s="27">
        <v>618500</v>
      </c>
      <c r="P782" s="27">
        <v>722708</v>
      </c>
      <c r="Q782" s="29"/>
      <c r="R782" s="29"/>
      <c r="S782" s="29"/>
      <c r="T782" s="29"/>
      <c r="U782" s="29"/>
      <c r="V782" s="29"/>
      <c r="W782" s="29"/>
      <c r="X782" s="29"/>
      <c r="Y782" s="29"/>
      <c r="Z782" s="29"/>
      <c r="AA782" s="29"/>
      <c r="AB782" s="29"/>
      <c r="AC782" s="2">
        <f t="shared" si="324"/>
        <v>608730.5</v>
      </c>
      <c r="AD782" s="2">
        <f t="shared" si="325"/>
        <v>84669</v>
      </c>
      <c r="AE782" s="2">
        <f t="shared" si="326"/>
        <v>4</v>
      </c>
      <c r="AF782" s="27">
        <v>931124</v>
      </c>
      <c r="AG782" s="27">
        <v>1269800</v>
      </c>
      <c r="AH782" s="27">
        <v>1035332</v>
      </c>
      <c r="AI782" s="27">
        <v>905072</v>
      </c>
      <c r="AJ782" s="2">
        <f t="shared" si="327"/>
        <v>1035332</v>
      </c>
      <c r="AK782" s="2">
        <f t="shared" si="328"/>
        <v>166134.70226295287</v>
      </c>
      <c r="AL782" s="2">
        <f t="shared" si="329"/>
        <v>4</v>
      </c>
      <c r="AM782" s="2">
        <f t="shared" si="330"/>
        <v>6.2541254556733809E+19</v>
      </c>
      <c r="AN782" s="2">
        <f t="shared" si="331"/>
        <v>1.6209617544947444E+19</v>
      </c>
      <c r="AO782" s="2">
        <f t="shared" si="332"/>
        <v>4</v>
      </c>
      <c r="AP782" s="2">
        <f t="shared" si="333"/>
        <v>6.5084108963500906</v>
      </c>
      <c r="AQ782" s="2">
        <f t="shared" si="334"/>
        <v>0.74069708411268287</v>
      </c>
      <c r="AR782" s="3" t="str">
        <f t="shared" si="335"/>
        <v>Nontoxic</v>
      </c>
      <c r="AS782" s="2">
        <f t="shared" si="336"/>
        <v>170.08052003308524</v>
      </c>
      <c r="AT782" s="26" t="s">
        <v>884</v>
      </c>
      <c r="AU782" s="4" t="s">
        <v>666</v>
      </c>
      <c r="AV782" s="2">
        <f t="shared" si="337"/>
        <v>3</v>
      </c>
      <c r="AW782" s="2">
        <f t="shared" si="338"/>
        <v>3</v>
      </c>
      <c r="AX782" s="2">
        <f t="shared" si="339"/>
        <v>7168839561</v>
      </c>
      <c r="AY782" s="2">
        <f t="shared" si="340"/>
        <v>27600739295.999996</v>
      </c>
      <c r="AZ782" s="2">
        <f t="shared" si="341"/>
        <v>17384789428.499996</v>
      </c>
      <c r="BA782" s="2">
        <f t="shared" si="342"/>
        <v>1.1666666666666667</v>
      </c>
      <c r="BB782" s="2">
        <f t="shared" si="343"/>
        <v>1.0892698784955346</v>
      </c>
      <c r="BC782" s="2">
        <v>6.6349999999999998</v>
      </c>
      <c r="BD782" s="2" t="str">
        <f t="shared" si="344"/>
        <v>Same Var</v>
      </c>
      <c r="BE782" s="2">
        <f t="shared" si="345"/>
        <v>1.8939263501289931E-3</v>
      </c>
      <c r="BF782" s="2" t="str">
        <f t="shared" si="346"/>
        <v>NS</v>
      </c>
      <c r="BG782" s="2" t="str">
        <f t="shared" si="347"/>
        <v>NS</v>
      </c>
      <c r="BH782" s="2" t="str">
        <f t="shared" si="348"/>
        <v/>
      </c>
      <c r="BI782" s="2" t="str">
        <f t="shared" si="349"/>
        <v/>
      </c>
      <c r="BJ782" s="2" t="str">
        <f t="shared" si="350"/>
        <v/>
      </c>
    </row>
    <row r="783" spans="1:62" x14ac:dyDescent="0.2">
      <c r="A783" s="1" t="s">
        <v>926</v>
      </c>
      <c r="B783" s="27" t="s">
        <v>1194</v>
      </c>
      <c r="C783" s="28">
        <v>39308</v>
      </c>
      <c r="D783" s="7">
        <v>0.70833333333333337</v>
      </c>
      <c r="E783" s="1">
        <v>0.1</v>
      </c>
      <c r="F783" s="1" t="s">
        <v>57</v>
      </c>
      <c r="G783" s="1" t="s">
        <v>1181</v>
      </c>
      <c r="H783" s="27" t="s">
        <v>886</v>
      </c>
      <c r="I783" s="27" t="s">
        <v>887</v>
      </c>
      <c r="J783" s="27" t="s">
        <v>888</v>
      </c>
      <c r="K783" s="2">
        <v>0.75</v>
      </c>
      <c r="L783" s="2">
        <v>0.25</v>
      </c>
      <c r="M783" s="27">
        <v>527318</v>
      </c>
      <c r="N783" s="27">
        <v>566396</v>
      </c>
      <c r="O783" s="27">
        <v>618500</v>
      </c>
      <c r="P783" s="27">
        <v>722708</v>
      </c>
      <c r="Q783" s="29"/>
      <c r="R783" s="29"/>
      <c r="S783" s="29"/>
      <c r="T783" s="29"/>
      <c r="U783" s="29"/>
      <c r="V783" s="29"/>
      <c r="W783" s="29"/>
      <c r="X783" s="29"/>
      <c r="Y783" s="29"/>
      <c r="Z783" s="29"/>
      <c r="AA783" s="29"/>
      <c r="AB783" s="29"/>
      <c r="AC783" s="2">
        <f t="shared" si="324"/>
        <v>608730.5</v>
      </c>
      <c r="AD783" s="2">
        <f t="shared" si="325"/>
        <v>84669</v>
      </c>
      <c r="AE783" s="2">
        <f t="shared" si="326"/>
        <v>4</v>
      </c>
      <c r="AF783" s="27">
        <v>735734</v>
      </c>
      <c r="AG783" s="27">
        <v>670604</v>
      </c>
      <c r="AH783" s="27">
        <v>696656</v>
      </c>
      <c r="AI783" s="27">
        <v>865994</v>
      </c>
      <c r="AJ783" s="2">
        <f t="shared" si="327"/>
        <v>742247</v>
      </c>
      <c r="AK783" s="2">
        <f t="shared" si="328"/>
        <v>86731.382071312575</v>
      </c>
      <c r="AL783" s="2">
        <f t="shared" si="329"/>
        <v>4</v>
      </c>
      <c r="AM783" s="2">
        <f t="shared" si="330"/>
        <v>8.3445947515189156E+18</v>
      </c>
      <c r="AN783" s="2">
        <f t="shared" si="331"/>
        <v>1.5176316824656179E+18</v>
      </c>
      <c r="AO783" s="2">
        <f t="shared" si="332"/>
        <v>5</v>
      </c>
      <c r="AP783" s="2">
        <f t="shared" si="333"/>
        <v>5.3156649309117157</v>
      </c>
      <c r="AQ783" s="2">
        <f t="shared" si="334"/>
        <v>0.72668684380042159</v>
      </c>
      <c r="AR783" s="3" t="str">
        <f t="shared" si="335"/>
        <v>Nontoxic</v>
      </c>
      <c r="AS783" s="2">
        <f t="shared" si="336"/>
        <v>121.93359787295034</v>
      </c>
      <c r="AT783" s="26" t="s">
        <v>884</v>
      </c>
      <c r="AU783" s="4" t="s">
        <v>666</v>
      </c>
      <c r="AV783" s="2">
        <f t="shared" si="337"/>
        <v>3</v>
      </c>
      <c r="AW783" s="2">
        <f t="shared" si="338"/>
        <v>3</v>
      </c>
      <c r="AX783" s="2">
        <f t="shared" si="339"/>
        <v>7168839561</v>
      </c>
      <c r="AY783" s="2">
        <f t="shared" si="340"/>
        <v>7522332636</v>
      </c>
      <c r="AZ783" s="2">
        <f t="shared" si="341"/>
        <v>7345586098.5</v>
      </c>
      <c r="BA783" s="2">
        <f t="shared" si="342"/>
        <v>1.1666666666666667</v>
      </c>
      <c r="BB783" s="2">
        <f t="shared" si="343"/>
        <v>1.4891866604866014E-3</v>
      </c>
      <c r="BC783" s="2">
        <v>6.6349999999999998</v>
      </c>
      <c r="BD783" s="2" t="str">
        <f t="shared" si="344"/>
        <v>Same Var</v>
      </c>
      <c r="BE783" s="2">
        <f t="shared" si="345"/>
        <v>3.4901125638986466E-2</v>
      </c>
      <c r="BF783" s="2" t="str">
        <f t="shared" si="346"/>
        <v>NS</v>
      </c>
      <c r="BG783" s="2" t="str">
        <f t="shared" si="347"/>
        <v>NS</v>
      </c>
      <c r="BH783" s="2" t="str">
        <f t="shared" si="348"/>
        <v/>
      </c>
      <c r="BI783" s="2" t="str">
        <f t="shared" si="349"/>
        <v/>
      </c>
      <c r="BJ783" s="2" t="str">
        <f t="shared" si="350"/>
        <v/>
      </c>
    </row>
    <row r="784" spans="1:62" x14ac:dyDescent="0.2">
      <c r="A784" s="1" t="s">
        <v>926</v>
      </c>
      <c r="B784" s="27" t="s">
        <v>1204</v>
      </c>
      <c r="C784" s="28">
        <v>39308</v>
      </c>
      <c r="D784" s="7">
        <v>0.70833333333333337</v>
      </c>
      <c r="E784" s="1">
        <v>0.1</v>
      </c>
      <c r="F784" s="1" t="s">
        <v>57</v>
      </c>
      <c r="G784" s="1" t="s">
        <v>1181</v>
      </c>
      <c r="H784" s="27" t="s">
        <v>886</v>
      </c>
      <c r="I784" s="27" t="s">
        <v>887</v>
      </c>
      <c r="J784" s="27" t="s">
        <v>888</v>
      </c>
      <c r="K784" s="2">
        <v>0.75</v>
      </c>
      <c r="L784" s="2">
        <v>0.25</v>
      </c>
      <c r="M784" s="27">
        <v>527318</v>
      </c>
      <c r="N784" s="27">
        <v>566396</v>
      </c>
      <c r="O784" s="27">
        <v>618500</v>
      </c>
      <c r="P784" s="27">
        <v>722708</v>
      </c>
      <c r="Q784" s="29"/>
      <c r="R784" s="29"/>
      <c r="S784" s="29"/>
      <c r="T784" s="29"/>
      <c r="U784" s="29"/>
      <c r="V784" s="29"/>
      <c r="W784" s="29"/>
      <c r="X784" s="29"/>
      <c r="Y784" s="29"/>
      <c r="Z784" s="29"/>
      <c r="AA784" s="29"/>
      <c r="AB784" s="29"/>
      <c r="AC784" s="2">
        <f t="shared" si="324"/>
        <v>608730.5</v>
      </c>
      <c r="AD784" s="2">
        <f t="shared" si="325"/>
        <v>84669</v>
      </c>
      <c r="AE784" s="2">
        <f t="shared" si="326"/>
        <v>4</v>
      </c>
      <c r="AF784" s="27">
        <v>1543346</v>
      </c>
      <c r="AG784" s="27">
        <v>1439138</v>
      </c>
      <c r="AH784" s="27">
        <v>1543346</v>
      </c>
      <c r="AI784" s="27">
        <v>1556372</v>
      </c>
      <c r="AJ784" s="2">
        <f t="shared" si="327"/>
        <v>1520550.5</v>
      </c>
      <c r="AK784" s="2">
        <f t="shared" si="328"/>
        <v>54621.255505526417</v>
      </c>
      <c r="AL784" s="2">
        <f t="shared" si="329"/>
        <v>4</v>
      </c>
      <c r="AM784" s="2">
        <f t="shared" si="330"/>
        <v>3.0764754880501801E+18</v>
      </c>
      <c r="AN784" s="2">
        <f t="shared" si="331"/>
        <v>5.242082218502135E+17</v>
      </c>
      <c r="AO784" s="2">
        <f t="shared" si="332"/>
        <v>6</v>
      </c>
      <c r="AP784" s="2">
        <f t="shared" si="333"/>
        <v>25.405592897253754</v>
      </c>
      <c r="AQ784" s="2">
        <f t="shared" si="334"/>
        <v>0.71755819649141217</v>
      </c>
      <c r="AR784" s="3" t="str">
        <f t="shared" si="335"/>
        <v>Nontoxic</v>
      </c>
      <c r="AS784" s="2">
        <f t="shared" si="336"/>
        <v>249.7904244981975</v>
      </c>
      <c r="AT784" s="26" t="s">
        <v>884</v>
      </c>
      <c r="AU784" s="4" t="s">
        <v>666</v>
      </c>
      <c r="AV784" s="2">
        <f t="shared" si="337"/>
        <v>3</v>
      </c>
      <c r="AW784" s="2">
        <f t="shared" si="338"/>
        <v>3</v>
      </c>
      <c r="AX784" s="2">
        <f t="shared" si="339"/>
        <v>7168839561</v>
      </c>
      <c r="AY784" s="2">
        <f t="shared" si="340"/>
        <v>2983481553</v>
      </c>
      <c r="AZ784" s="2">
        <f t="shared" si="341"/>
        <v>5076160557</v>
      </c>
      <c r="BA784" s="2">
        <f t="shared" si="342"/>
        <v>1.1666666666666667</v>
      </c>
      <c r="BB784" s="2">
        <f t="shared" si="343"/>
        <v>0.47899450262395604</v>
      </c>
      <c r="BC784" s="2">
        <v>6.6349999999999998</v>
      </c>
      <c r="BD784" s="2" t="str">
        <f t="shared" si="344"/>
        <v>Same Var</v>
      </c>
      <c r="BE784" s="2">
        <f t="shared" si="345"/>
        <v>9.154578446651101E-7</v>
      </c>
      <c r="BF784" s="2" t="str">
        <f t="shared" si="346"/>
        <v>NS</v>
      </c>
      <c r="BG784" s="2" t="str">
        <f t="shared" si="347"/>
        <v>NS</v>
      </c>
      <c r="BH784" s="2" t="str">
        <f t="shared" si="348"/>
        <v/>
      </c>
      <c r="BI784" s="2" t="str">
        <f t="shared" si="349"/>
        <v/>
      </c>
      <c r="BJ784" s="2" t="str">
        <f t="shared" si="350"/>
        <v/>
      </c>
    </row>
    <row r="785" spans="1:62" x14ac:dyDescent="0.2">
      <c r="A785" s="1" t="s">
        <v>142</v>
      </c>
      <c r="B785" s="27" t="s">
        <v>634</v>
      </c>
      <c r="C785" s="28">
        <v>38461</v>
      </c>
      <c r="D785" s="7">
        <v>0.58333333333333337</v>
      </c>
      <c r="E785" s="1">
        <v>0.1</v>
      </c>
      <c r="F785" s="1" t="s">
        <v>57</v>
      </c>
      <c r="G785" s="1" t="s">
        <v>1353</v>
      </c>
      <c r="H785" s="27" t="s">
        <v>886</v>
      </c>
      <c r="I785" s="27" t="s">
        <v>887</v>
      </c>
      <c r="J785" s="27" t="s">
        <v>888</v>
      </c>
      <c r="K785" s="2">
        <v>0.75</v>
      </c>
      <c r="L785" s="2">
        <v>0.25</v>
      </c>
      <c r="M785" s="27">
        <v>1800000</v>
      </c>
      <c r="N785" s="27">
        <v>1800000</v>
      </c>
      <c r="O785" s="27">
        <v>1850000</v>
      </c>
      <c r="P785" s="27">
        <v>1670000</v>
      </c>
      <c r="Q785" s="27">
        <v>1690000</v>
      </c>
      <c r="R785" s="27">
        <v>1670000</v>
      </c>
      <c r="S785" s="27">
        <v>1930000</v>
      </c>
      <c r="T785" s="27">
        <v>1860000</v>
      </c>
      <c r="U785" s="27">
        <v>1730000</v>
      </c>
      <c r="V785" s="27">
        <v>1700000</v>
      </c>
      <c r="W785" s="27">
        <v>1850000</v>
      </c>
      <c r="X785" s="27">
        <v>1760000</v>
      </c>
      <c r="Y785" s="29"/>
      <c r="Z785" s="29"/>
      <c r="AA785" s="29"/>
      <c r="AB785" s="29"/>
      <c r="AC785" s="2">
        <f t="shared" si="324"/>
        <v>1775833.3333333333</v>
      </c>
      <c r="AD785" s="2">
        <f t="shared" si="325"/>
        <v>85754.229509615892</v>
      </c>
      <c r="AE785" s="2">
        <f t="shared" si="326"/>
        <v>12</v>
      </c>
      <c r="AF785" s="27">
        <v>1640000</v>
      </c>
      <c r="AG785" s="27">
        <v>2260000</v>
      </c>
      <c r="AH785" s="27">
        <v>1690000</v>
      </c>
      <c r="AI785" s="27">
        <v>1970000</v>
      </c>
      <c r="AJ785" s="2">
        <f t="shared" si="327"/>
        <v>1890000</v>
      </c>
      <c r="AK785" s="2">
        <f t="shared" si="328"/>
        <v>286239.99254704668</v>
      </c>
      <c r="AL785" s="2">
        <f t="shared" si="329"/>
        <v>4</v>
      </c>
      <c r="AM785" s="2">
        <f t="shared" si="330"/>
        <v>4.3380733939192732E+20</v>
      </c>
      <c r="AN785" s="2">
        <f t="shared" si="331"/>
        <v>1.3986645034464802E+20</v>
      </c>
      <c r="AO785" s="2">
        <f t="shared" si="332"/>
        <v>3</v>
      </c>
      <c r="AP785" s="2">
        <f t="shared" si="333"/>
        <v>3.8672945615464824</v>
      </c>
      <c r="AQ785" s="2">
        <f t="shared" si="334"/>
        <v>0.76489232840434507</v>
      </c>
      <c r="AR785" s="3" t="str">
        <f t="shared" si="335"/>
        <v>Nontoxic</v>
      </c>
      <c r="AS785" s="2">
        <f t="shared" si="336"/>
        <v>106.42890661661193</v>
      </c>
      <c r="AT785" s="26" t="s">
        <v>884</v>
      </c>
      <c r="AU785" s="4" t="s">
        <v>666</v>
      </c>
      <c r="AV785" s="2">
        <f t="shared" si="337"/>
        <v>11</v>
      </c>
      <c r="AW785" s="2">
        <f t="shared" si="338"/>
        <v>3</v>
      </c>
      <c r="AX785" s="2">
        <f t="shared" si="339"/>
        <v>7353787878.7878771</v>
      </c>
      <c r="AY785" s="2">
        <f t="shared" si="340"/>
        <v>81933333333.333344</v>
      </c>
      <c r="AZ785" s="2">
        <f t="shared" si="341"/>
        <v>23335119047.619049</v>
      </c>
      <c r="BA785" s="2">
        <f t="shared" si="342"/>
        <v>1.1176046176046177</v>
      </c>
      <c r="BB785" s="2">
        <f t="shared" si="343"/>
        <v>7.9941903865968964</v>
      </c>
      <c r="BC785" s="2">
        <v>6.6349999999999998</v>
      </c>
      <c r="BD785" s="2" t="str">
        <f t="shared" si="344"/>
        <v>Sig Diff Var</v>
      </c>
      <c r="BE785" s="2">
        <f t="shared" si="345"/>
        <v>0.24310688560390828</v>
      </c>
      <c r="BF785" s="2" t="str">
        <f t="shared" si="346"/>
        <v>NS</v>
      </c>
      <c r="BG785" s="2" t="str">
        <f t="shared" si="347"/>
        <v>NS</v>
      </c>
      <c r="BH785" s="2" t="str">
        <f t="shared" si="348"/>
        <v/>
      </c>
      <c r="BI785" s="2" t="str">
        <f t="shared" si="349"/>
        <v/>
      </c>
      <c r="BJ785" s="2" t="str">
        <f t="shared" si="350"/>
        <v/>
      </c>
    </row>
    <row r="786" spans="1:62" x14ac:dyDescent="0.2">
      <c r="A786" s="1" t="s">
        <v>142</v>
      </c>
      <c r="B786" s="27" t="s">
        <v>640</v>
      </c>
      <c r="C786" s="28">
        <v>38461</v>
      </c>
      <c r="D786" s="7">
        <v>0.625</v>
      </c>
      <c r="E786" s="1">
        <v>0.1</v>
      </c>
      <c r="F786" s="1" t="s">
        <v>57</v>
      </c>
      <c r="G786" s="1" t="s">
        <v>1353</v>
      </c>
      <c r="H786" s="27" t="s">
        <v>886</v>
      </c>
      <c r="I786" s="27" t="s">
        <v>887</v>
      </c>
      <c r="J786" s="27" t="s">
        <v>888</v>
      </c>
      <c r="K786" s="2">
        <v>0.75</v>
      </c>
      <c r="L786" s="2">
        <v>0.25</v>
      </c>
      <c r="M786" s="27">
        <v>1800000</v>
      </c>
      <c r="N786" s="27">
        <v>1800000</v>
      </c>
      <c r="O786" s="27">
        <v>1850000</v>
      </c>
      <c r="P786" s="27">
        <v>1670000</v>
      </c>
      <c r="Q786" s="27">
        <v>1690000</v>
      </c>
      <c r="R786" s="27">
        <v>1670000</v>
      </c>
      <c r="S786" s="27">
        <v>1930000</v>
      </c>
      <c r="T786" s="27">
        <v>1860000</v>
      </c>
      <c r="U786" s="27">
        <v>1730000</v>
      </c>
      <c r="V786" s="27">
        <v>1700000</v>
      </c>
      <c r="W786" s="27">
        <v>1850000</v>
      </c>
      <c r="X786" s="27">
        <v>1760000</v>
      </c>
      <c r="Y786" s="29"/>
      <c r="Z786" s="29"/>
      <c r="AA786" s="29"/>
      <c r="AB786" s="29"/>
      <c r="AC786" s="2">
        <f t="shared" si="324"/>
        <v>1775833.3333333333</v>
      </c>
      <c r="AD786" s="2">
        <f t="shared" si="325"/>
        <v>85754.229509615892</v>
      </c>
      <c r="AE786" s="2">
        <f t="shared" si="326"/>
        <v>12</v>
      </c>
      <c r="AF786" s="27">
        <v>1910000</v>
      </c>
      <c r="AG786" s="27">
        <v>1540000</v>
      </c>
      <c r="AH786" s="27">
        <v>2220000</v>
      </c>
      <c r="AI786" s="27">
        <v>1920000</v>
      </c>
      <c r="AJ786" s="2">
        <f t="shared" si="327"/>
        <v>1897500</v>
      </c>
      <c r="AK786" s="2">
        <f t="shared" si="328"/>
        <v>278373.25063063559</v>
      </c>
      <c r="AL786" s="2">
        <f t="shared" si="329"/>
        <v>4</v>
      </c>
      <c r="AM786" s="2">
        <f t="shared" si="330"/>
        <v>3.8878475431261844E+20</v>
      </c>
      <c r="AN786" s="2">
        <f t="shared" si="331"/>
        <v>1.2511410225437018E+20</v>
      </c>
      <c r="AO786" s="2">
        <f t="shared" si="332"/>
        <v>3</v>
      </c>
      <c r="AP786" s="2">
        <f t="shared" si="333"/>
        <v>4.0281097048479504</v>
      </c>
      <c r="AQ786" s="2">
        <f t="shared" si="334"/>
        <v>0.76489232840434507</v>
      </c>
      <c r="AR786" s="3" t="str">
        <f t="shared" si="335"/>
        <v>Nontoxic</v>
      </c>
      <c r="AS786" s="2">
        <f t="shared" si="336"/>
        <v>106.85124354763022</v>
      </c>
      <c r="AT786" s="26" t="s">
        <v>884</v>
      </c>
      <c r="AU786" s="4" t="s">
        <v>666</v>
      </c>
      <c r="AV786" s="2">
        <f t="shared" si="337"/>
        <v>11</v>
      </c>
      <c r="AW786" s="2">
        <f t="shared" si="338"/>
        <v>3</v>
      </c>
      <c r="AX786" s="2">
        <f t="shared" si="339"/>
        <v>7353787878.7878771</v>
      </c>
      <c r="AY786" s="2">
        <f t="shared" si="340"/>
        <v>77491666666.666656</v>
      </c>
      <c r="AZ786" s="2">
        <f t="shared" si="341"/>
        <v>22383333333.333332</v>
      </c>
      <c r="BA786" s="2">
        <f t="shared" si="342"/>
        <v>1.1176046176046177</v>
      </c>
      <c r="BB786" s="2">
        <f t="shared" si="343"/>
        <v>7.6221506385107132</v>
      </c>
      <c r="BC786" s="2">
        <v>6.6349999999999998</v>
      </c>
      <c r="BD786" s="2" t="str">
        <f t="shared" si="344"/>
        <v>Sig Diff Var</v>
      </c>
      <c r="BE786" s="2">
        <f t="shared" si="345"/>
        <v>0.22462489765429838</v>
      </c>
      <c r="BF786" s="2" t="str">
        <f t="shared" si="346"/>
        <v>NS</v>
      </c>
      <c r="BG786" s="2" t="str">
        <f t="shared" si="347"/>
        <v>NS</v>
      </c>
      <c r="BH786" s="2" t="str">
        <f t="shared" si="348"/>
        <v/>
      </c>
      <c r="BI786" s="2" t="str">
        <f t="shared" si="349"/>
        <v/>
      </c>
      <c r="BJ786" s="2" t="str">
        <f t="shared" si="350"/>
        <v/>
      </c>
    </row>
    <row r="787" spans="1:62" x14ac:dyDescent="0.2">
      <c r="A787" s="1" t="s">
        <v>926</v>
      </c>
      <c r="B787" s="27" t="s">
        <v>1004</v>
      </c>
      <c r="C787" s="28">
        <v>39182</v>
      </c>
      <c r="D787" s="7">
        <v>0.76388888888888884</v>
      </c>
      <c r="E787" s="1">
        <v>0.1</v>
      </c>
      <c r="F787" s="1" t="s">
        <v>57</v>
      </c>
      <c r="G787" s="1" t="s">
        <v>1022</v>
      </c>
      <c r="H787" s="27" t="s">
        <v>886</v>
      </c>
      <c r="I787" s="27" t="s">
        <v>887</v>
      </c>
      <c r="J787" s="27" t="s">
        <v>888</v>
      </c>
      <c r="K787" s="2">
        <v>0.75</v>
      </c>
      <c r="L787" s="2">
        <v>0.25</v>
      </c>
      <c r="M787" s="27">
        <v>1341000</v>
      </c>
      <c r="N787" s="27">
        <v>1261000</v>
      </c>
      <c r="O787" s="27">
        <v>1241000</v>
      </c>
      <c r="P787" s="27">
        <v>1132000</v>
      </c>
      <c r="Q787" s="29"/>
      <c r="R787" s="29"/>
      <c r="S787" s="29"/>
      <c r="T787" s="29"/>
      <c r="U787" s="29"/>
      <c r="V787" s="29"/>
      <c r="W787" s="29"/>
      <c r="X787" s="29"/>
      <c r="Y787" s="29"/>
      <c r="Z787" s="29"/>
      <c r="AA787" s="29"/>
      <c r="AB787" s="29"/>
      <c r="AC787" s="2">
        <f t="shared" si="324"/>
        <v>1243750</v>
      </c>
      <c r="AD787" s="2">
        <f t="shared" si="325"/>
        <v>86121.522668068676</v>
      </c>
      <c r="AE787" s="2">
        <f t="shared" si="326"/>
        <v>4</v>
      </c>
      <c r="AF787" s="27">
        <v>1677000</v>
      </c>
      <c r="AG787" s="27">
        <v>1761000</v>
      </c>
      <c r="AH787" s="27">
        <v>1677000</v>
      </c>
      <c r="AI787" s="27">
        <v>1938000</v>
      </c>
      <c r="AJ787" s="2">
        <f t="shared" si="327"/>
        <v>1763250</v>
      </c>
      <c r="AK787" s="2">
        <f t="shared" si="328"/>
        <v>123045.723208895</v>
      </c>
      <c r="AL787" s="2">
        <f t="shared" si="329"/>
        <v>4</v>
      </c>
      <c r="AM787" s="2">
        <f t="shared" si="330"/>
        <v>2.3310225223159792E+19</v>
      </c>
      <c r="AN787" s="2">
        <f t="shared" si="331"/>
        <v>5.1381850924530033E+18</v>
      </c>
      <c r="AO787" s="2">
        <f t="shared" si="332"/>
        <v>5</v>
      </c>
      <c r="AP787" s="2">
        <f t="shared" si="333"/>
        <v>11.951442735441487</v>
      </c>
      <c r="AQ787" s="2">
        <f t="shared" si="334"/>
        <v>0.72668684380042159</v>
      </c>
      <c r="AR787" s="3" t="str">
        <f t="shared" si="335"/>
        <v>Nontoxic</v>
      </c>
      <c r="AS787" s="2">
        <f t="shared" si="336"/>
        <v>141.76884422110552</v>
      </c>
      <c r="AT787" s="26" t="s">
        <v>884</v>
      </c>
      <c r="AU787" s="4" t="s">
        <v>666</v>
      </c>
      <c r="AV787" s="2">
        <f t="shared" si="337"/>
        <v>3</v>
      </c>
      <c r="AW787" s="2">
        <f t="shared" si="338"/>
        <v>3</v>
      </c>
      <c r="AX787" s="2">
        <f t="shared" si="339"/>
        <v>7416916666.666667</v>
      </c>
      <c r="AY787" s="2">
        <f t="shared" si="340"/>
        <v>15140250000</v>
      </c>
      <c r="AZ787" s="2">
        <f t="shared" si="341"/>
        <v>11278583333.333334</v>
      </c>
      <c r="BA787" s="2">
        <f t="shared" si="342"/>
        <v>1.1666666666666667</v>
      </c>
      <c r="BB787" s="2">
        <f t="shared" si="343"/>
        <v>0.32063427429066643</v>
      </c>
      <c r="BC787" s="2">
        <v>6.6349999999999998</v>
      </c>
      <c r="BD787" s="2" t="str">
        <f t="shared" si="344"/>
        <v>Same Var</v>
      </c>
      <c r="BE787" s="2">
        <f t="shared" si="345"/>
        <v>2.2572513328607421E-4</v>
      </c>
      <c r="BF787" s="2" t="str">
        <f t="shared" si="346"/>
        <v>NS</v>
      </c>
      <c r="BG787" s="2" t="str">
        <f t="shared" si="347"/>
        <v>NS</v>
      </c>
      <c r="BH787" s="2" t="str">
        <f t="shared" si="348"/>
        <v/>
      </c>
      <c r="BI787" s="2" t="str">
        <f t="shared" si="349"/>
        <v/>
      </c>
      <c r="BJ787" s="2" t="str">
        <f t="shared" si="350"/>
        <v/>
      </c>
    </row>
    <row r="788" spans="1:62" x14ac:dyDescent="0.2">
      <c r="A788" s="1" t="s">
        <v>926</v>
      </c>
      <c r="B788" s="27" t="s">
        <v>1024</v>
      </c>
      <c r="C788" s="28">
        <v>39182</v>
      </c>
      <c r="D788" s="7">
        <v>0.67361111111111116</v>
      </c>
      <c r="E788" s="1">
        <v>0.1</v>
      </c>
      <c r="F788" s="1" t="s">
        <v>57</v>
      </c>
      <c r="G788" s="1" t="s">
        <v>1022</v>
      </c>
      <c r="H788" s="27" t="s">
        <v>886</v>
      </c>
      <c r="I788" s="27" t="s">
        <v>887</v>
      </c>
      <c r="J788" s="27" t="s">
        <v>888</v>
      </c>
      <c r="K788" s="2">
        <v>0.75</v>
      </c>
      <c r="L788" s="2">
        <v>0.25</v>
      </c>
      <c r="M788" s="27">
        <v>1341000</v>
      </c>
      <c r="N788" s="27">
        <v>1261000</v>
      </c>
      <c r="O788" s="27">
        <v>1241000</v>
      </c>
      <c r="P788" s="27">
        <v>1132000</v>
      </c>
      <c r="Q788" s="29"/>
      <c r="R788" s="29"/>
      <c r="S788" s="29"/>
      <c r="T788" s="29"/>
      <c r="U788" s="29"/>
      <c r="V788" s="29"/>
      <c r="W788" s="29"/>
      <c r="X788" s="29"/>
      <c r="Y788" s="29"/>
      <c r="Z788" s="29"/>
      <c r="AA788" s="29"/>
      <c r="AB788" s="29"/>
      <c r="AC788" s="2">
        <f t="shared" si="324"/>
        <v>1243750</v>
      </c>
      <c r="AD788" s="2">
        <f t="shared" si="325"/>
        <v>86121.522668068676</v>
      </c>
      <c r="AE788" s="2">
        <f t="shared" si="326"/>
        <v>4</v>
      </c>
      <c r="AF788" s="27">
        <v>1354000</v>
      </c>
      <c r="AG788" s="27">
        <v>1454000</v>
      </c>
      <c r="AH788" s="27">
        <v>1230000</v>
      </c>
      <c r="AI788" s="27">
        <v>1313000</v>
      </c>
      <c r="AJ788" s="2">
        <f t="shared" si="327"/>
        <v>1337750</v>
      </c>
      <c r="AK788" s="2">
        <f t="shared" si="328"/>
        <v>93096.276330832188</v>
      </c>
      <c r="AL788" s="2">
        <f t="shared" si="329"/>
        <v>4</v>
      </c>
      <c r="AM788" s="2">
        <f t="shared" si="330"/>
        <v>1.0302386399375067E+19</v>
      </c>
      <c r="AN788" s="2">
        <f t="shared" si="331"/>
        <v>1.9275241433789286E+18</v>
      </c>
      <c r="AO788" s="2">
        <f t="shared" si="332"/>
        <v>5</v>
      </c>
      <c r="AP788" s="2">
        <f t="shared" si="333"/>
        <v>7.1474897082500002</v>
      </c>
      <c r="AQ788" s="2">
        <f t="shared" si="334"/>
        <v>0.72668684380042159</v>
      </c>
      <c r="AR788" s="3" t="str">
        <f t="shared" si="335"/>
        <v>Nontoxic</v>
      </c>
      <c r="AS788" s="2">
        <f t="shared" si="336"/>
        <v>107.55778894472361</v>
      </c>
      <c r="AT788" s="26" t="s">
        <v>884</v>
      </c>
      <c r="AU788" s="4" t="s">
        <v>666</v>
      </c>
      <c r="AV788" s="2">
        <f t="shared" si="337"/>
        <v>3</v>
      </c>
      <c r="AW788" s="2">
        <f t="shared" si="338"/>
        <v>3</v>
      </c>
      <c r="AX788" s="2">
        <f t="shared" si="339"/>
        <v>7416916666.666667</v>
      </c>
      <c r="AY788" s="2">
        <f t="shared" si="340"/>
        <v>8666916666.666666</v>
      </c>
      <c r="AZ788" s="2">
        <f t="shared" si="341"/>
        <v>8041916666.666667</v>
      </c>
      <c r="BA788" s="2">
        <f t="shared" si="342"/>
        <v>1.1666666666666667</v>
      </c>
      <c r="BB788" s="2">
        <f t="shared" si="343"/>
        <v>1.5578665665040197E-2</v>
      </c>
      <c r="BC788" s="2">
        <v>6.6349999999999998</v>
      </c>
      <c r="BD788" s="2" t="str">
        <f t="shared" si="344"/>
        <v>Same Var</v>
      </c>
      <c r="BE788" s="2">
        <f t="shared" si="345"/>
        <v>9.4376062670249047E-2</v>
      </c>
      <c r="BF788" s="2" t="str">
        <f t="shared" si="346"/>
        <v>NS</v>
      </c>
      <c r="BG788" s="2" t="str">
        <f t="shared" si="347"/>
        <v>NS</v>
      </c>
      <c r="BH788" s="2" t="str">
        <f t="shared" si="348"/>
        <v/>
      </c>
      <c r="BI788" s="2" t="str">
        <f t="shared" si="349"/>
        <v/>
      </c>
      <c r="BJ788" s="2" t="str">
        <f t="shared" si="350"/>
        <v/>
      </c>
    </row>
    <row r="789" spans="1:62" x14ac:dyDescent="0.2">
      <c r="A789" s="1" t="s">
        <v>926</v>
      </c>
      <c r="B789" s="27" t="s">
        <v>1045</v>
      </c>
      <c r="C789" s="28">
        <v>39182</v>
      </c>
      <c r="D789" s="7">
        <v>0.70833333333333337</v>
      </c>
      <c r="E789" s="1">
        <v>0.1</v>
      </c>
      <c r="F789" s="1" t="s">
        <v>57</v>
      </c>
      <c r="G789" s="1" t="s">
        <v>1022</v>
      </c>
      <c r="H789" s="27" t="s">
        <v>886</v>
      </c>
      <c r="I789" s="27" t="s">
        <v>887</v>
      </c>
      <c r="J789" s="27" t="s">
        <v>888</v>
      </c>
      <c r="K789" s="2">
        <v>0.75</v>
      </c>
      <c r="L789" s="2">
        <v>0.25</v>
      </c>
      <c r="M789" s="27">
        <v>1341000</v>
      </c>
      <c r="N789" s="27">
        <v>1261000</v>
      </c>
      <c r="O789" s="27">
        <v>1241000</v>
      </c>
      <c r="P789" s="27">
        <v>1132000</v>
      </c>
      <c r="Q789" s="29"/>
      <c r="R789" s="29"/>
      <c r="S789" s="29"/>
      <c r="T789" s="29"/>
      <c r="U789" s="29"/>
      <c r="V789" s="29"/>
      <c r="W789" s="29"/>
      <c r="X789" s="29"/>
      <c r="Y789" s="29"/>
      <c r="Z789" s="29"/>
      <c r="AA789" s="29"/>
      <c r="AB789" s="29"/>
      <c r="AC789" s="2">
        <f t="shared" si="324"/>
        <v>1243750</v>
      </c>
      <c r="AD789" s="2">
        <f t="shared" si="325"/>
        <v>86121.522668068676</v>
      </c>
      <c r="AE789" s="2">
        <f t="shared" si="326"/>
        <v>4</v>
      </c>
      <c r="AF789" s="27">
        <v>1767000</v>
      </c>
      <c r="AG789" s="27">
        <v>1150000</v>
      </c>
      <c r="AH789" s="27">
        <v>1682000</v>
      </c>
      <c r="AI789" s="27">
        <v>1660000</v>
      </c>
      <c r="AJ789" s="2">
        <f t="shared" si="327"/>
        <v>1564750</v>
      </c>
      <c r="AK789" s="2">
        <f t="shared" si="328"/>
        <v>280322.87931359914</v>
      </c>
      <c r="AL789" s="2">
        <f t="shared" si="329"/>
        <v>4</v>
      </c>
      <c r="AM789" s="2">
        <f t="shared" si="330"/>
        <v>4.2800298767932306E+20</v>
      </c>
      <c r="AN789" s="2">
        <f t="shared" si="331"/>
        <v>1.2900762871976785E+20</v>
      </c>
      <c r="AO789" s="2">
        <f t="shared" si="332"/>
        <v>3</v>
      </c>
      <c r="AP789" s="2">
        <f t="shared" si="333"/>
        <v>4.3935181776062597</v>
      </c>
      <c r="AQ789" s="2">
        <f t="shared" si="334"/>
        <v>0.76489232840434507</v>
      </c>
      <c r="AR789" s="3" t="str">
        <f t="shared" si="335"/>
        <v>Nontoxic</v>
      </c>
      <c r="AS789" s="2">
        <f t="shared" si="336"/>
        <v>125.80904522613065</v>
      </c>
      <c r="AT789" s="26" t="s">
        <v>884</v>
      </c>
      <c r="AU789" s="4" t="s">
        <v>666</v>
      </c>
      <c r="AV789" s="2">
        <f t="shared" si="337"/>
        <v>3</v>
      </c>
      <c r="AW789" s="2">
        <f t="shared" si="338"/>
        <v>3</v>
      </c>
      <c r="AX789" s="2">
        <f t="shared" si="339"/>
        <v>7416916666.666667</v>
      </c>
      <c r="AY789" s="2">
        <f t="shared" si="340"/>
        <v>78580916666.666672</v>
      </c>
      <c r="AZ789" s="2">
        <f t="shared" si="341"/>
        <v>42998916666.666664</v>
      </c>
      <c r="BA789" s="2">
        <f t="shared" si="342"/>
        <v>1.1666666666666667</v>
      </c>
      <c r="BB789" s="2">
        <f t="shared" si="343"/>
        <v>2.9686050937489523</v>
      </c>
      <c r="BC789" s="2">
        <v>6.6349999999999998</v>
      </c>
      <c r="BD789" s="2" t="str">
        <f t="shared" si="344"/>
        <v>Same Var</v>
      </c>
      <c r="BE789" s="2">
        <f t="shared" si="345"/>
        <v>3.5575162137468627E-2</v>
      </c>
      <c r="BF789" s="2" t="str">
        <f t="shared" si="346"/>
        <v>NS</v>
      </c>
      <c r="BG789" s="2" t="str">
        <f t="shared" si="347"/>
        <v>NS</v>
      </c>
      <c r="BH789" s="2" t="str">
        <f t="shared" si="348"/>
        <v/>
      </c>
      <c r="BI789" s="2" t="str">
        <f t="shared" si="349"/>
        <v/>
      </c>
      <c r="BJ789" s="2" t="str">
        <f t="shared" si="350"/>
        <v/>
      </c>
    </row>
    <row r="790" spans="1:62" x14ac:dyDescent="0.2">
      <c r="A790" s="1" t="s">
        <v>926</v>
      </c>
      <c r="B790" s="27" t="s">
        <v>1303</v>
      </c>
      <c r="C790" s="28">
        <v>39182</v>
      </c>
      <c r="D790" s="7">
        <v>0.3263888888888889</v>
      </c>
      <c r="E790" s="1">
        <v>0.1</v>
      </c>
      <c r="F790" s="1" t="s">
        <v>57</v>
      </c>
      <c r="G790" s="1" t="s">
        <v>1022</v>
      </c>
      <c r="H790" s="27" t="s">
        <v>886</v>
      </c>
      <c r="I790" s="27" t="s">
        <v>887</v>
      </c>
      <c r="J790" s="27" t="s">
        <v>888</v>
      </c>
      <c r="K790" s="2">
        <v>0.75</v>
      </c>
      <c r="L790" s="2">
        <v>0.25</v>
      </c>
      <c r="M790" s="27">
        <v>1341000</v>
      </c>
      <c r="N790" s="27">
        <v>1261000</v>
      </c>
      <c r="O790" s="27">
        <v>1241000</v>
      </c>
      <c r="P790" s="27">
        <v>1132000</v>
      </c>
      <c r="Q790" s="29"/>
      <c r="R790" s="29"/>
      <c r="S790" s="29"/>
      <c r="T790" s="29"/>
      <c r="U790" s="29"/>
      <c r="V790" s="29"/>
      <c r="W790" s="29"/>
      <c r="X790" s="29"/>
      <c r="Y790" s="29"/>
      <c r="Z790" s="29"/>
      <c r="AA790" s="29"/>
      <c r="AB790" s="29"/>
      <c r="AC790" s="2">
        <f t="shared" si="324"/>
        <v>1243750</v>
      </c>
      <c r="AD790" s="2">
        <f t="shared" si="325"/>
        <v>86121.522668068676</v>
      </c>
      <c r="AE790" s="2">
        <f t="shared" si="326"/>
        <v>4</v>
      </c>
      <c r="AF790" s="27">
        <v>2179000</v>
      </c>
      <c r="AG790" s="27">
        <v>2460000</v>
      </c>
      <c r="AH790" s="27">
        <v>2401000</v>
      </c>
      <c r="AI790" s="27">
        <v>1979000</v>
      </c>
      <c r="AJ790" s="2">
        <f t="shared" si="327"/>
        <v>2254750</v>
      </c>
      <c r="AK790" s="2">
        <f t="shared" si="328"/>
        <v>220070.25393420772</v>
      </c>
      <c r="AL790" s="2">
        <f t="shared" si="329"/>
        <v>4</v>
      </c>
      <c r="AM790" s="2">
        <f t="shared" si="330"/>
        <v>1.7294178035510428E+20</v>
      </c>
      <c r="AN790" s="2">
        <f t="shared" si="331"/>
        <v>4.9228320907267826E+19</v>
      </c>
      <c r="AO790" s="2">
        <f t="shared" si="332"/>
        <v>4</v>
      </c>
      <c r="AP790" s="2">
        <f t="shared" si="333"/>
        <v>11.527521508272645</v>
      </c>
      <c r="AQ790" s="2">
        <f t="shared" si="334"/>
        <v>0.74069708411268287</v>
      </c>
      <c r="AR790" s="3" t="str">
        <f t="shared" si="335"/>
        <v>Nontoxic</v>
      </c>
      <c r="AS790" s="2">
        <f t="shared" si="336"/>
        <v>181.28643216080403</v>
      </c>
      <c r="AT790" s="26" t="s">
        <v>884</v>
      </c>
      <c r="AU790" s="4" t="s">
        <v>666</v>
      </c>
      <c r="AV790" s="2">
        <f t="shared" si="337"/>
        <v>3</v>
      </c>
      <c r="AW790" s="2">
        <f t="shared" si="338"/>
        <v>3</v>
      </c>
      <c r="AX790" s="2">
        <f t="shared" si="339"/>
        <v>7416916666.666667</v>
      </c>
      <c r="AY790" s="2">
        <f t="shared" si="340"/>
        <v>48430916666.666672</v>
      </c>
      <c r="AZ790" s="2">
        <f t="shared" si="341"/>
        <v>27923916666.666668</v>
      </c>
      <c r="BA790" s="2">
        <f t="shared" si="342"/>
        <v>1.1666666666666667</v>
      </c>
      <c r="BB790" s="2">
        <f t="shared" si="343"/>
        <v>1.9930250275376935</v>
      </c>
      <c r="BC790" s="2">
        <v>6.6349999999999998</v>
      </c>
      <c r="BD790" s="2" t="str">
        <f t="shared" si="344"/>
        <v>Same Var</v>
      </c>
      <c r="BE790" s="2">
        <f t="shared" si="345"/>
        <v>6.9938090429061192E-5</v>
      </c>
      <c r="BF790" s="2" t="str">
        <f t="shared" si="346"/>
        <v>NS</v>
      </c>
      <c r="BG790" s="2" t="str">
        <f t="shared" si="347"/>
        <v>NS</v>
      </c>
      <c r="BH790" s="2" t="str">
        <f t="shared" si="348"/>
        <v/>
      </c>
      <c r="BI790" s="2" t="str">
        <f t="shared" si="349"/>
        <v/>
      </c>
      <c r="BJ790" s="2" t="str">
        <f t="shared" si="350"/>
        <v/>
      </c>
    </row>
    <row r="791" spans="1:62" x14ac:dyDescent="0.2">
      <c r="A791" s="1" t="s">
        <v>926</v>
      </c>
      <c r="B791" s="27" t="s">
        <v>1277</v>
      </c>
      <c r="C791" s="28">
        <v>39337</v>
      </c>
      <c r="D791" s="7">
        <v>0.61111111111111116</v>
      </c>
      <c r="E791" s="1">
        <v>0.1</v>
      </c>
      <c r="F791" s="1" t="s">
        <v>57</v>
      </c>
      <c r="G791" s="1" t="s">
        <v>1278</v>
      </c>
      <c r="H791" s="27" t="s">
        <v>886</v>
      </c>
      <c r="I791" s="27" t="s">
        <v>887</v>
      </c>
      <c r="J791" s="27" t="s">
        <v>888</v>
      </c>
      <c r="K791" s="2">
        <v>0.75</v>
      </c>
      <c r="L791" s="2">
        <v>0.25</v>
      </c>
      <c r="M791" s="27">
        <v>266798</v>
      </c>
      <c r="N791" s="27">
        <v>423110</v>
      </c>
      <c r="O791" s="27">
        <v>436136</v>
      </c>
      <c r="P791" s="27">
        <v>292850</v>
      </c>
      <c r="Q791" s="29"/>
      <c r="R791" s="29"/>
      <c r="S791" s="29"/>
      <c r="T791" s="29"/>
      <c r="U791" s="29"/>
      <c r="V791" s="29"/>
      <c r="W791" s="29"/>
      <c r="X791" s="29"/>
      <c r="Y791" s="29"/>
      <c r="Z791" s="29"/>
      <c r="AA791" s="29"/>
      <c r="AB791" s="29"/>
      <c r="AC791" s="2">
        <f t="shared" si="324"/>
        <v>354723.5</v>
      </c>
      <c r="AD791" s="2">
        <f t="shared" si="325"/>
        <v>87300.118539438423</v>
      </c>
      <c r="AE791" s="2">
        <f t="shared" si="326"/>
        <v>4</v>
      </c>
      <c r="AF791" s="27">
        <v>1178618</v>
      </c>
      <c r="AG791" s="27">
        <v>1048358</v>
      </c>
      <c r="AH791" s="27">
        <v>1413086</v>
      </c>
      <c r="AI791" s="27">
        <v>970202</v>
      </c>
      <c r="AJ791" s="2">
        <f t="shared" si="327"/>
        <v>1152566</v>
      </c>
      <c r="AK791" s="2">
        <f t="shared" si="328"/>
        <v>193791.39374079541</v>
      </c>
      <c r="AL791" s="2">
        <f t="shared" si="329"/>
        <v>4</v>
      </c>
      <c r="AM791" s="2">
        <f t="shared" si="330"/>
        <v>1.0942253910638954E+20</v>
      </c>
      <c r="AN791" s="2">
        <f t="shared" si="331"/>
        <v>2.9765919123135668E+19</v>
      </c>
      <c r="AO791" s="2">
        <f t="shared" si="332"/>
        <v>4</v>
      </c>
      <c r="AP791" s="2">
        <f t="shared" si="333"/>
        <v>8.6678920525484848</v>
      </c>
      <c r="AQ791" s="2">
        <f t="shared" si="334"/>
        <v>0.74069708411268287</v>
      </c>
      <c r="AR791" s="3" t="str">
        <f t="shared" si="335"/>
        <v>Nontoxic</v>
      </c>
      <c r="AS791" s="2">
        <f t="shared" si="336"/>
        <v>324.91955001571648</v>
      </c>
      <c r="AT791" s="26" t="s">
        <v>884</v>
      </c>
      <c r="AU791" s="4" t="s">
        <v>666</v>
      </c>
      <c r="AV791" s="2">
        <f t="shared" si="337"/>
        <v>3</v>
      </c>
      <c r="AW791" s="2">
        <f t="shared" si="338"/>
        <v>3</v>
      </c>
      <c r="AX791" s="2">
        <f t="shared" si="339"/>
        <v>7621310697</v>
      </c>
      <c r="AY791" s="2">
        <f t="shared" si="340"/>
        <v>37555104288</v>
      </c>
      <c r="AZ791" s="2">
        <f t="shared" si="341"/>
        <v>22588207492.5</v>
      </c>
      <c r="BA791" s="2">
        <f t="shared" si="342"/>
        <v>1.1666666666666667</v>
      </c>
      <c r="BB791" s="2">
        <f t="shared" si="343"/>
        <v>1.4865384625664433</v>
      </c>
      <c r="BC791" s="2">
        <v>6.6349999999999998</v>
      </c>
      <c r="BD791" s="2" t="str">
        <f t="shared" si="344"/>
        <v>Same Var</v>
      </c>
      <c r="BE791" s="2">
        <f t="shared" si="345"/>
        <v>1.4449482016530254E-4</v>
      </c>
      <c r="BF791" s="2" t="str">
        <f t="shared" si="346"/>
        <v>NS</v>
      </c>
      <c r="BG791" s="2" t="str">
        <f t="shared" si="347"/>
        <v>NS</v>
      </c>
      <c r="BH791" s="2" t="str">
        <f t="shared" si="348"/>
        <v/>
      </c>
      <c r="BI791" s="2" t="str">
        <f t="shared" si="349"/>
        <v/>
      </c>
      <c r="BJ791" s="2" t="str">
        <f t="shared" si="350"/>
        <v/>
      </c>
    </row>
    <row r="792" spans="1:62" x14ac:dyDescent="0.2">
      <c r="A792" s="1" t="s">
        <v>926</v>
      </c>
      <c r="B792" s="27" t="s">
        <v>1277</v>
      </c>
      <c r="C792" s="28">
        <v>39337</v>
      </c>
      <c r="D792" s="7">
        <v>0.63888888888888884</v>
      </c>
      <c r="E792" s="1">
        <v>0.1</v>
      </c>
      <c r="F792" s="1" t="s">
        <v>57</v>
      </c>
      <c r="G792" s="1" t="s">
        <v>1278</v>
      </c>
      <c r="H792" s="27" t="s">
        <v>886</v>
      </c>
      <c r="I792" s="27" t="s">
        <v>887</v>
      </c>
      <c r="J792" s="27" t="s">
        <v>888</v>
      </c>
      <c r="K792" s="2">
        <v>0.75</v>
      </c>
      <c r="L792" s="2">
        <v>0.25</v>
      </c>
      <c r="M792" s="27">
        <v>266798</v>
      </c>
      <c r="N792" s="27">
        <v>423110</v>
      </c>
      <c r="O792" s="27">
        <v>436136</v>
      </c>
      <c r="P792" s="27">
        <v>292850</v>
      </c>
      <c r="Q792" s="29"/>
      <c r="R792" s="29"/>
      <c r="S792" s="29"/>
      <c r="T792" s="29"/>
      <c r="U792" s="29"/>
      <c r="V792" s="29"/>
      <c r="W792" s="29"/>
      <c r="X792" s="29"/>
      <c r="Y792" s="29"/>
      <c r="Z792" s="29"/>
      <c r="AA792" s="29"/>
      <c r="AB792" s="29"/>
      <c r="AC792" s="2">
        <f t="shared" si="324"/>
        <v>354723.5</v>
      </c>
      <c r="AD792" s="2">
        <f t="shared" si="325"/>
        <v>87300.118539438423</v>
      </c>
      <c r="AE792" s="2">
        <f t="shared" si="326"/>
        <v>4</v>
      </c>
      <c r="AF792" s="27">
        <v>983228</v>
      </c>
      <c r="AG792" s="27">
        <v>1009280</v>
      </c>
      <c r="AH792" s="27">
        <v>1295852</v>
      </c>
      <c r="AI792" s="27">
        <v>1165592</v>
      </c>
      <c r="AJ792" s="2">
        <f t="shared" si="327"/>
        <v>1113488</v>
      </c>
      <c r="AK792" s="2">
        <f t="shared" si="328"/>
        <v>145829.15823661603</v>
      </c>
      <c r="AL792" s="2">
        <f t="shared" si="329"/>
        <v>4</v>
      </c>
      <c r="AM792" s="2">
        <f t="shared" si="330"/>
        <v>4.0810155404944982E+19</v>
      </c>
      <c r="AN792" s="2">
        <f t="shared" si="331"/>
        <v>9.8047315541054403E+18</v>
      </c>
      <c r="AO792" s="2">
        <f t="shared" si="332"/>
        <v>4</v>
      </c>
      <c r="AP792" s="2">
        <f t="shared" si="333"/>
        <v>10.602777594969412</v>
      </c>
      <c r="AQ792" s="2">
        <f t="shared" si="334"/>
        <v>0.74069708411268287</v>
      </c>
      <c r="AR792" s="3" t="str">
        <f t="shared" si="335"/>
        <v>Nontoxic</v>
      </c>
      <c r="AS792" s="2">
        <f t="shared" si="336"/>
        <v>313.90308225984461</v>
      </c>
      <c r="AT792" s="26" t="s">
        <v>884</v>
      </c>
      <c r="AU792" s="4" t="s">
        <v>666</v>
      </c>
      <c r="AV792" s="2">
        <f t="shared" si="337"/>
        <v>3</v>
      </c>
      <c r="AW792" s="2">
        <f t="shared" si="338"/>
        <v>3</v>
      </c>
      <c r="AX792" s="2">
        <f t="shared" si="339"/>
        <v>7621310697</v>
      </c>
      <c r="AY792" s="2">
        <f t="shared" si="340"/>
        <v>21266143391.999996</v>
      </c>
      <c r="AZ792" s="2">
        <f t="shared" si="341"/>
        <v>14443727044.499998</v>
      </c>
      <c r="BA792" s="2">
        <f t="shared" si="342"/>
        <v>1.1666666666666667</v>
      </c>
      <c r="BB792" s="2">
        <f t="shared" si="343"/>
        <v>0.64917193653406002</v>
      </c>
      <c r="BC792" s="2">
        <v>6.6349999999999998</v>
      </c>
      <c r="BD792" s="2" t="str">
        <f t="shared" si="344"/>
        <v>Same Var</v>
      </c>
      <c r="BE792" s="2">
        <f t="shared" si="345"/>
        <v>5.5052505376754633E-5</v>
      </c>
      <c r="BF792" s="2" t="str">
        <f t="shared" si="346"/>
        <v>NS</v>
      </c>
      <c r="BG792" s="2" t="str">
        <f t="shared" si="347"/>
        <v>NS</v>
      </c>
      <c r="BH792" s="2" t="str">
        <f t="shared" si="348"/>
        <v/>
      </c>
      <c r="BI792" s="2" t="str">
        <f t="shared" si="349"/>
        <v/>
      </c>
      <c r="BJ792" s="2" t="str">
        <f t="shared" si="350"/>
        <v/>
      </c>
    </row>
    <row r="793" spans="1:62" x14ac:dyDescent="0.2">
      <c r="A793" s="1" t="s">
        <v>926</v>
      </c>
      <c r="B793" s="27" t="s">
        <v>1118</v>
      </c>
      <c r="C793" s="28">
        <v>39189</v>
      </c>
      <c r="D793" s="7">
        <v>0.67361111111111116</v>
      </c>
      <c r="E793" s="1">
        <v>0.1</v>
      </c>
      <c r="F793" s="1" t="s">
        <v>57</v>
      </c>
      <c r="G793" s="1" t="s">
        <v>1125</v>
      </c>
      <c r="H793" s="27" t="s">
        <v>886</v>
      </c>
      <c r="I793" s="27" t="s">
        <v>887</v>
      </c>
      <c r="J793" s="27" t="s">
        <v>888</v>
      </c>
      <c r="K793" s="2">
        <v>0.75</v>
      </c>
      <c r="L793" s="2">
        <v>0.25</v>
      </c>
      <c r="M793" s="27">
        <v>553370</v>
      </c>
      <c r="N793" s="27">
        <v>344954</v>
      </c>
      <c r="O793" s="27">
        <v>488240</v>
      </c>
      <c r="P793" s="27">
        <v>501266</v>
      </c>
      <c r="Q793" s="29"/>
      <c r="R793" s="29"/>
      <c r="S793" s="29"/>
      <c r="T793" s="29"/>
      <c r="U793" s="29"/>
      <c r="V793" s="29"/>
      <c r="W793" s="29"/>
      <c r="X793" s="29"/>
      <c r="Y793" s="29"/>
      <c r="Z793" s="29"/>
      <c r="AA793" s="29"/>
      <c r="AB793" s="29"/>
      <c r="AC793" s="2">
        <f t="shared" si="324"/>
        <v>471957.5</v>
      </c>
      <c r="AD793" s="2">
        <f t="shared" si="325"/>
        <v>89222.553477245878</v>
      </c>
      <c r="AE793" s="2">
        <f t="shared" si="326"/>
        <v>4</v>
      </c>
      <c r="AF793" s="27">
        <v>2090438</v>
      </c>
      <c r="AG793" s="27">
        <v>2533322</v>
      </c>
      <c r="AH793" s="27">
        <v>2559374</v>
      </c>
      <c r="AI793" s="27">
        <v>2207672</v>
      </c>
      <c r="AJ793" s="2">
        <f t="shared" si="327"/>
        <v>2347701.5</v>
      </c>
      <c r="AK793" s="2">
        <f t="shared" si="328"/>
        <v>234558.44089053798</v>
      </c>
      <c r="AL793" s="2">
        <f t="shared" si="329"/>
        <v>4</v>
      </c>
      <c r="AM793" s="2">
        <f t="shared" si="330"/>
        <v>2.2123242316729552E+20</v>
      </c>
      <c r="AN793" s="2">
        <f t="shared" si="331"/>
        <v>6.3479052177331388E+19</v>
      </c>
      <c r="AO793" s="2">
        <f t="shared" si="332"/>
        <v>3</v>
      </c>
      <c r="AP793" s="2">
        <f t="shared" si="333"/>
        <v>16.347633210449597</v>
      </c>
      <c r="AQ793" s="2">
        <f t="shared" si="334"/>
        <v>0.76489232840434507</v>
      </c>
      <c r="AR793" s="3" t="str">
        <f t="shared" si="335"/>
        <v>Nontoxic</v>
      </c>
      <c r="AS793" s="2">
        <f t="shared" si="336"/>
        <v>497.43917619700932</v>
      </c>
      <c r="AT793" s="26" t="s">
        <v>884</v>
      </c>
      <c r="AU793" s="4" t="s">
        <v>666</v>
      </c>
      <c r="AV793" s="2">
        <f t="shared" si="337"/>
        <v>3</v>
      </c>
      <c r="AW793" s="2">
        <f t="shared" si="338"/>
        <v>3</v>
      </c>
      <c r="AX793" s="2">
        <f t="shared" si="339"/>
        <v>7960664049</v>
      </c>
      <c r="AY793" s="2">
        <f t="shared" si="340"/>
        <v>55017662193</v>
      </c>
      <c r="AZ793" s="2">
        <f t="shared" si="341"/>
        <v>31489163121</v>
      </c>
      <c r="BA793" s="2">
        <f t="shared" si="342"/>
        <v>1.1666666666666667</v>
      </c>
      <c r="BB793" s="2">
        <f t="shared" si="343"/>
        <v>2.1011663144326946</v>
      </c>
      <c r="BC793" s="2">
        <v>6.6349999999999998</v>
      </c>
      <c r="BD793" s="2" t="str">
        <f t="shared" si="344"/>
        <v>Same Var</v>
      </c>
      <c r="BE793" s="2">
        <f t="shared" si="345"/>
        <v>2.8210478417967115E-6</v>
      </c>
      <c r="BF793" s="2" t="str">
        <f t="shared" si="346"/>
        <v>NS</v>
      </c>
      <c r="BG793" s="2" t="str">
        <f t="shared" si="347"/>
        <v>NS</v>
      </c>
      <c r="BH793" s="2" t="str">
        <f t="shared" si="348"/>
        <v/>
      </c>
      <c r="BI793" s="2" t="str">
        <f t="shared" si="349"/>
        <v/>
      </c>
      <c r="BJ793" s="2" t="str">
        <f t="shared" si="350"/>
        <v/>
      </c>
    </row>
    <row r="794" spans="1:62" x14ac:dyDescent="0.2">
      <c r="A794" s="1" t="s">
        <v>926</v>
      </c>
      <c r="B794" s="27" t="s">
        <v>1182</v>
      </c>
      <c r="C794" s="28">
        <v>39189</v>
      </c>
      <c r="D794" s="7">
        <v>0.45833333333333331</v>
      </c>
      <c r="E794" s="1">
        <v>0.1</v>
      </c>
      <c r="F794" s="1" t="s">
        <v>57</v>
      </c>
      <c r="G794" s="1" t="s">
        <v>1125</v>
      </c>
      <c r="H794" s="27" t="s">
        <v>886</v>
      </c>
      <c r="I794" s="27" t="s">
        <v>887</v>
      </c>
      <c r="J794" s="27" t="s">
        <v>888</v>
      </c>
      <c r="K794" s="2">
        <v>0.75</v>
      </c>
      <c r="L794" s="2">
        <v>0.25</v>
      </c>
      <c r="M794" s="27">
        <v>553370</v>
      </c>
      <c r="N794" s="27">
        <v>344954</v>
      </c>
      <c r="O794" s="27">
        <v>488240</v>
      </c>
      <c r="P794" s="27">
        <v>501266</v>
      </c>
      <c r="Q794" s="29"/>
      <c r="R794" s="29"/>
      <c r="S794" s="29"/>
      <c r="T794" s="29"/>
      <c r="U794" s="29"/>
      <c r="V794" s="29"/>
      <c r="W794" s="29"/>
      <c r="X794" s="29"/>
      <c r="Y794" s="29"/>
      <c r="Z794" s="29"/>
      <c r="AA794" s="29"/>
      <c r="AB794" s="29"/>
      <c r="AC794" s="2">
        <f t="shared" si="324"/>
        <v>471957.5</v>
      </c>
      <c r="AD794" s="2">
        <f t="shared" si="325"/>
        <v>89222.553477245878</v>
      </c>
      <c r="AE794" s="2">
        <f t="shared" si="326"/>
        <v>4</v>
      </c>
      <c r="AF794" s="27">
        <v>279824</v>
      </c>
      <c r="AG794" s="27">
        <v>501266</v>
      </c>
      <c r="AH794" s="27">
        <v>227720</v>
      </c>
      <c r="AI794" s="27">
        <v>292850</v>
      </c>
      <c r="AJ794" s="2">
        <f t="shared" si="327"/>
        <v>325415</v>
      </c>
      <c r="AK794" s="2">
        <f t="shared" si="328"/>
        <v>120563.82228512831</v>
      </c>
      <c r="AL794" s="2">
        <f t="shared" si="329"/>
        <v>4</v>
      </c>
      <c r="AM794" s="2">
        <f t="shared" si="330"/>
        <v>2.2594594737892758E+19</v>
      </c>
      <c r="AN794" s="2">
        <f t="shared" si="331"/>
        <v>4.8195009015720827E+18</v>
      </c>
      <c r="AO794" s="2">
        <f t="shared" si="332"/>
        <v>5</v>
      </c>
      <c r="AP794" s="2">
        <f t="shared" si="333"/>
        <v>-0.41414508115143345</v>
      </c>
      <c r="AQ794" s="2">
        <f t="shared" si="334"/>
        <v>0.72668684380042159</v>
      </c>
      <c r="AR794" s="3" t="str">
        <f t="shared" si="335"/>
        <v>Toxic</v>
      </c>
      <c r="AS794" s="2">
        <f t="shared" si="336"/>
        <v>68.95006435960866</v>
      </c>
      <c r="AT794" s="4" t="s">
        <v>663</v>
      </c>
      <c r="AV794" s="2">
        <f t="shared" si="337"/>
        <v>3</v>
      </c>
      <c r="AW794" s="2">
        <f t="shared" si="338"/>
        <v>3</v>
      </c>
      <c r="AX794" s="2">
        <f t="shared" si="339"/>
        <v>7960664049</v>
      </c>
      <c r="AY794" s="2">
        <f t="shared" si="340"/>
        <v>14535635244</v>
      </c>
      <c r="AZ794" s="2">
        <f t="shared" si="341"/>
        <v>11248149646.5</v>
      </c>
      <c r="BA794" s="2">
        <f t="shared" si="342"/>
        <v>1.1666666666666667</v>
      </c>
      <c r="BB794" s="2">
        <f t="shared" si="343"/>
        <v>0.22960702645940498</v>
      </c>
      <c r="BC794" s="2">
        <v>6.6349999999999998</v>
      </c>
      <c r="BD794" s="2" t="str">
        <f t="shared" si="344"/>
        <v>Same Var</v>
      </c>
      <c r="BE794" s="2">
        <f t="shared" si="345"/>
        <v>4.925143438069518E-2</v>
      </c>
      <c r="BF794" s="2" t="str">
        <f t="shared" si="346"/>
        <v>Sig</v>
      </c>
      <c r="BG794" s="2" t="str">
        <f t="shared" si="347"/>
        <v>Sig</v>
      </c>
      <c r="BH794" s="2" t="str">
        <f t="shared" si="348"/>
        <v>Same Var T-test</v>
      </c>
      <c r="BI794" s="2" t="str">
        <f t="shared" si="349"/>
        <v/>
      </c>
      <c r="BJ794" s="2" t="str">
        <f t="shared" si="350"/>
        <v/>
      </c>
    </row>
    <row r="795" spans="1:62" x14ac:dyDescent="0.2">
      <c r="A795" s="1" t="s">
        <v>926</v>
      </c>
      <c r="B795" s="27" t="s">
        <v>1204</v>
      </c>
      <c r="C795" s="28">
        <v>39189</v>
      </c>
      <c r="D795" s="7">
        <v>0.59722222222222221</v>
      </c>
      <c r="E795" s="1">
        <v>0.1</v>
      </c>
      <c r="F795" s="1" t="s">
        <v>57</v>
      </c>
      <c r="G795" s="1" t="s">
        <v>1125</v>
      </c>
      <c r="H795" s="27" t="s">
        <v>886</v>
      </c>
      <c r="I795" s="27" t="s">
        <v>887</v>
      </c>
      <c r="J795" s="27" t="s">
        <v>888</v>
      </c>
      <c r="K795" s="2">
        <v>0.75</v>
      </c>
      <c r="L795" s="2">
        <v>0.25</v>
      </c>
      <c r="M795" s="27">
        <v>553370</v>
      </c>
      <c r="N795" s="27">
        <v>344954</v>
      </c>
      <c r="O795" s="27">
        <v>488240</v>
      </c>
      <c r="P795" s="27">
        <v>501266</v>
      </c>
      <c r="Q795" s="29"/>
      <c r="R795" s="29"/>
      <c r="S795" s="29"/>
      <c r="T795" s="29"/>
      <c r="U795" s="29"/>
      <c r="V795" s="29"/>
      <c r="W795" s="29"/>
      <c r="X795" s="29"/>
      <c r="Y795" s="29"/>
      <c r="Z795" s="29"/>
      <c r="AA795" s="29"/>
      <c r="AB795" s="29"/>
      <c r="AC795" s="2">
        <f t="shared" si="324"/>
        <v>471957.5</v>
      </c>
      <c r="AD795" s="2">
        <f t="shared" si="325"/>
        <v>89222.553477245878</v>
      </c>
      <c r="AE795" s="2">
        <f t="shared" si="326"/>
        <v>4</v>
      </c>
      <c r="AF795" s="27">
        <v>1790840</v>
      </c>
      <c r="AG795" s="27">
        <v>1882022</v>
      </c>
      <c r="AH795" s="27">
        <v>1999256</v>
      </c>
      <c r="AI795" s="27">
        <v>1868996</v>
      </c>
      <c r="AJ795" s="2">
        <f t="shared" si="327"/>
        <v>1885278.5</v>
      </c>
      <c r="AK795" s="2">
        <f t="shared" si="328"/>
        <v>85994.622674909158</v>
      </c>
      <c r="AL795" s="2">
        <f t="shared" si="329"/>
        <v>4</v>
      </c>
      <c r="AM795" s="2">
        <f t="shared" si="330"/>
        <v>8.8104318625855795E+18</v>
      </c>
      <c r="AN795" s="2">
        <f t="shared" si="331"/>
        <v>1.5570518227583209E+18</v>
      </c>
      <c r="AO795" s="2">
        <f t="shared" si="332"/>
        <v>6</v>
      </c>
      <c r="AP795" s="2">
        <f t="shared" si="333"/>
        <v>28.106963246603925</v>
      </c>
      <c r="AQ795" s="2">
        <f t="shared" si="334"/>
        <v>0.71755819649141217</v>
      </c>
      <c r="AR795" s="3" t="str">
        <f t="shared" si="335"/>
        <v>Nontoxic</v>
      </c>
      <c r="AS795" s="2">
        <f t="shared" si="336"/>
        <v>399.45937928732991</v>
      </c>
      <c r="AT795" s="26" t="s">
        <v>884</v>
      </c>
      <c r="AU795" s="4" t="s">
        <v>666</v>
      </c>
      <c r="AV795" s="2">
        <f t="shared" si="337"/>
        <v>3</v>
      </c>
      <c r="AW795" s="2">
        <f t="shared" si="338"/>
        <v>3</v>
      </c>
      <c r="AX795" s="2">
        <f t="shared" si="339"/>
        <v>7960664049</v>
      </c>
      <c r="AY795" s="2">
        <f t="shared" si="340"/>
        <v>7395075129</v>
      </c>
      <c r="AZ795" s="2">
        <f t="shared" si="341"/>
        <v>7677869589</v>
      </c>
      <c r="BA795" s="2">
        <f t="shared" si="342"/>
        <v>1.1666666666666667</v>
      </c>
      <c r="BB795" s="2">
        <f t="shared" si="343"/>
        <v>3.4908368483976505E-3</v>
      </c>
      <c r="BC795" s="2">
        <v>6.6349999999999998</v>
      </c>
      <c r="BD795" s="2" t="str">
        <f t="shared" si="344"/>
        <v>Same Var</v>
      </c>
      <c r="BE795" s="2">
        <f t="shared" si="345"/>
        <v>2.3248152400043709E-7</v>
      </c>
      <c r="BF795" s="2" t="str">
        <f t="shared" si="346"/>
        <v>NS</v>
      </c>
      <c r="BG795" s="2" t="str">
        <f t="shared" si="347"/>
        <v>NS</v>
      </c>
      <c r="BH795" s="2" t="str">
        <f t="shared" si="348"/>
        <v/>
      </c>
      <c r="BI795" s="2" t="str">
        <f t="shared" si="349"/>
        <v/>
      </c>
      <c r="BJ795" s="2" t="str">
        <f t="shared" si="350"/>
        <v/>
      </c>
    </row>
    <row r="796" spans="1:62" x14ac:dyDescent="0.2">
      <c r="A796" s="1" t="s">
        <v>926</v>
      </c>
      <c r="B796" s="27" t="s">
        <v>988</v>
      </c>
      <c r="C796" s="28">
        <v>39301</v>
      </c>
      <c r="D796" s="7">
        <v>0.4375</v>
      </c>
      <c r="E796" s="1">
        <v>0.1</v>
      </c>
      <c r="F796" s="1" t="s">
        <v>57</v>
      </c>
      <c r="G796" s="1" t="s">
        <v>1002</v>
      </c>
      <c r="H796" s="27" t="s">
        <v>886</v>
      </c>
      <c r="I796" s="27" t="s">
        <v>887</v>
      </c>
      <c r="J796" s="27" t="s">
        <v>888</v>
      </c>
      <c r="K796" s="2">
        <v>0.75</v>
      </c>
      <c r="L796" s="2">
        <v>0.25</v>
      </c>
      <c r="M796" s="27">
        <v>436136</v>
      </c>
      <c r="N796" s="27">
        <v>397058</v>
      </c>
      <c r="O796" s="27">
        <v>605474</v>
      </c>
      <c r="P796" s="27">
        <v>475214</v>
      </c>
      <c r="Q796" s="29"/>
      <c r="R796" s="29"/>
      <c r="S796" s="29"/>
      <c r="T796" s="29"/>
      <c r="U796" s="29"/>
      <c r="V796" s="29"/>
      <c r="W796" s="29"/>
      <c r="X796" s="29"/>
      <c r="Y796" s="29"/>
      <c r="Z796" s="29"/>
      <c r="AA796" s="29"/>
      <c r="AB796" s="29"/>
      <c r="AC796" s="2">
        <f t="shared" si="324"/>
        <v>478470.5</v>
      </c>
      <c r="AD796" s="2">
        <f t="shared" si="325"/>
        <v>90481.487703286577</v>
      </c>
      <c r="AE796" s="2">
        <f t="shared" si="326"/>
        <v>4</v>
      </c>
      <c r="AF796" s="27">
        <v>644552</v>
      </c>
      <c r="AG796" s="27">
        <v>670604</v>
      </c>
      <c r="AH796" s="27">
        <v>657578</v>
      </c>
      <c r="AI796" s="27">
        <v>631526</v>
      </c>
      <c r="AJ796" s="2">
        <f t="shared" si="327"/>
        <v>651065</v>
      </c>
      <c r="AK796" s="2">
        <f t="shared" si="328"/>
        <v>16816.493689232604</v>
      </c>
      <c r="AL796" s="2">
        <f t="shared" si="329"/>
        <v>4</v>
      </c>
      <c r="AM796" s="2">
        <f t="shared" si="330"/>
        <v>1.4932384775246287E+18</v>
      </c>
      <c r="AN796" s="2">
        <f t="shared" si="331"/>
        <v>4.4348342816869523E+17</v>
      </c>
      <c r="AO796" s="2">
        <f t="shared" si="332"/>
        <v>3</v>
      </c>
      <c r="AP796" s="2">
        <f t="shared" si="333"/>
        <v>8.3592235455690016</v>
      </c>
      <c r="AQ796" s="2">
        <f t="shared" si="334"/>
        <v>0.76489232840434507</v>
      </c>
      <c r="AR796" s="3" t="str">
        <f t="shared" si="335"/>
        <v>Nontoxic</v>
      </c>
      <c r="AS796" s="2">
        <f t="shared" si="336"/>
        <v>136.07212983872569</v>
      </c>
      <c r="AT796" s="26" t="s">
        <v>884</v>
      </c>
      <c r="AU796" s="4" t="s">
        <v>666</v>
      </c>
      <c r="AV796" s="2">
        <f t="shared" si="337"/>
        <v>3</v>
      </c>
      <c r="AW796" s="2">
        <f t="shared" si="338"/>
        <v>3</v>
      </c>
      <c r="AX796" s="2">
        <f t="shared" si="339"/>
        <v>8186899617</v>
      </c>
      <c r="AY796" s="2">
        <f t="shared" si="340"/>
        <v>282794460</v>
      </c>
      <c r="AZ796" s="2">
        <f t="shared" si="341"/>
        <v>4234847038.5</v>
      </c>
      <c r="BA796" s="2">
        <f t="shared" si="342"/>
        <v>1.1666666666666667</v>
      </c>
      <c r="BB796" s="2">
        <f t="shared" si="343"/>
        <v>5.2642133588160744</v>
      </c>
      <c r="BC796" s="2">
        <v>6.6349999999999998</v>
      </c>
      <c r="BD796" s="2" t="str">
        <f t="shared" si="344"/>
        <v>Same Var</v>
      </c>
      <c r="BE796" s="2">
        <f t="shared" si="345"/>
        <v>4.7504473113240955E-3</v>
      </c>
      <c r="BF796" s="2" t="str">
        <f t="shared" si="346"/>
        <v>NS</v>
      </c>
      <c r="BG796" s="2" t="str">
        <f t="shared" si="347"/>
        <v>NS</v>
      </c>
      <c r="BH796" s="2" t="str">
        <f t="shared" si="348"/>
        <v/>
      </c>
      <c r="BI796" s="2" t="str">
        <f t="shared" si="349"/>
        <v/>
      </c>
      <c r="BJ796" s="2" t="str">
        <f t="shared" si="350"/>
        <v/>
      </c>
    </row>
    <row r="797" spans="1:62" x14ac:dyDescent="0.2">
      <c r="A797" s="1" t="s">
        <v>926</v>
      </c>
      <c r="B797" s="27" t="s">
        <v>1004</v>
      </c>
      <c r="C797" s="28">
        <v>39301</v>
      </c>
      <c r="D797" s="7">
        <v>0.6875</v>
      </c>
      <c r="E797" s="1">
        <v>0.1</v>
      </c>
      <c r="F797" s="1" t="s">
        <v>57</v>
      </c>
      <c r="G797" s="1" t="s">
        <v>1002</v>
      </c>
      <c r="H797" s="27" t="s">
        <v>886</v>
      </c>
      <c r="I797" s="27" t="s">
        <v>887</v>
      </c>
      <c r="J797" s="27" t="s">
        <v>888</v>
      </c>
      <c r="K797" s="2">
        <v>0.75</v>
      </c>
      <c r="L797" s="2">
        <v>0.25</v>
      </c>
      <c r="M797" s="27">
        <v>436136</v>
      </c>
      <c r="N797" s="27">
        <v>397058</v>
      </c>
      <c r="O797" s="27">
        <v>605474</v>
      </c>
      <c r="P797" s="27">
        <v>475214</v>
      </c>
      <c r="Q797" s="29"/>
      <c r="R797" s="29"/>
      <c r="S797" s="29"/>
      <c r="T797" s="29"/>
      <c r="U797" s="29"/>
      <c r="V797" s="29"/>
      <c r="W797" s="29"/>
      <c r="X797" s="29"/>
      <c r="Y797" s="29"/>
      <c r="Z797" s="29"/>
      <c r="AA797" s="29"/>
      <c r="AB797" s="29"/>
      <c r="AC797" s="2">
        <f t="shared" si="324"/>
        <v>478470.5</v>
      </c>
      <c r="AD797" s="2">
        <f t="shared" si="325"/>
        <v>90481.487703286577</v>
      </c>
      <c r="AE797" s="2">
        <f t="shared" si="326"/>
        <v>4</v>
      </c>
      <c r="AF797" s="27">
        <v>813890</v>
      </c>
      <c r="AG797" s="27">
        <v>905072</v>
      </c>
      <c r="AH797" s="27">
        <v>1165592</v>
      </c>
      <c r="AI797" s="27">
        <v>879020</v>
      </c>
      <c r="AJ797" s="2">
        <f t="shared" si="327"/>
        <v>940893.5</v>
      </c>
      <c r="AK797" s="2">
        <f t="shared" si="328"/>
        <v>154629.46547472768</v>
      </c>
      <c r="AL797" s="2">
        <f t="shared" si="329"/>
        <v>4</v>
      </c>
      <c r="AM797" s="2">
        <f t="shared" si="330"/>
        <v>5.0820511688249893E+19</v>
      </c>
      <c r="AN797" s="2">
        <f t="shared" si="331"/>
        <v>1.2352256656177365E+19</v>
      </c>
      <c r="AO797" s="2">
        <f t="shared" si="332"/>
        <v>4</v>
      </c>
      <c r="AP797" s="2">
        <f t="shared" si="333"/>
        <v>6.8935596839062212</v>
      </c>
      <c r="AQ797" s="2">
        <f t="shared" si="334"/>
        <v>0.74069708411268287</v>
      </c>
      <c r="AR797" s="3" t="str">
        <f t="shared" si="335"/>
        <v>Nontoxic</v>
      </c>
      <c r="AS797" s="2">
        <f t="shared" si="336"/>
        <v>196.64608371884995</v>
      </c>
      <c r="AT797" s="26" t="s">
        <v>884</v>
      </c>
      <c r="AU797" s="4" t="s">
        <v>666</v>
      </c>
      <c r="AV797" s="2">
        <f t="shared" si="337"/>
        <v>3</v>
      </c>
      <c r="AW797" s="2">
        <f t="shared" si="338"/>
        <v>3</v>
      </c>
      <c r="AX797" s="2">
        <f t="shared" si="339"/>
        <v>8186899617</v>
      </c>
      <c r="AY797" s="2">
        <f t="shared" si="340"/>
        <v>23910271593</v>
      </c>
      <c r="AZ797" s="2">
        <f t="shared" si="341"/>
        <v>16048585605</v>
      </c>
      <c r="BA797" s="2">
        <f t="shared" si="342"/>
        <v>1.1666666666666667</v>
      </c>
      <c r="BB797" s="2">
        <f t="shared" si="343"/>
        <v>0.70559494292425429</v>
      </c>
      <c r="BC797" s="2">
        <v>6.6349999999999998</v>
      </c>
      <c r="BD797" s="2" t="str">
        <f t="shared" si="344"/>
        <v>Same Var</v>
      </c>
      <c r="BE797" s="2">
        <f t="shared" si="345"/>
        <v>1.0451050916118164E-3</v>
      </c>
      <c r="BF797" s="2" t="str">
        <f t="shared" si="346"/>
        <v>NS</v>
      </c>
      <c r="BG797" s="2" t="str">
        <f t="shared" si="347"/>
        <v>NS</v>
      </c>
      <c r="BH797" s="2" t="str">
        <f t="shared" si="348"/>
        <v/>
      </c>
      <c r="BI797" s="2" t="str">
        <f t="shared" si="349"/>
        <v/>
      </c>
      <c r="BJ797" s="2" t="str">
        <f t="shared" si="350"/>
        <v/>
      </c>
    </row>
    <row r="798" spans="1:62" x14ac:dyDescent="0.2">
      <c r="A798" s="1" t="s">
        <v>926</v>
      </c>
      <c r="B798" s="27" t="s">
        <v>1282</v>
      </c>
      <c r="C798" s="28">
        <v>39301</v>
      </c>
      <c r="D798" s="7">
        <v>0.70138888888888884</v>
      </c>
      <c r="E798" s="1">
        <v>0.1</v>
      </c>
      <c r="F798" s="1" t="s">
        <v>57</v>
      </c>
      <c r="G798" s="1" t="s">
        <v>1002</v>
      </c>
      <c r="H798" s="27" t="s">
        <v>886</v>
      </c>
      <c r="I798" s="27" t="s">
        <v>887</v>
      </c>
      <c r="J798" s="27" t="s">
        <v>888</v>
      </c>
      <c r="K798" s="2">
        <v>0.75</v>
      </c>
      <c r="L798" s="2">
        <v>0.25</v>
      </c>
      <c r="M798" s="27">
        <v>436136</v>
      </c>
      <c r="N798" s="27">
        <v>397058</v>
      </c>
      <c r="O798" s="27">
        <v>605474</v>
      </c>
      <c r="P798" s="27">
        <v>475214</v>
      </c>
      <c r="Q798" s="29"/>
      <c r="R798" s="29"/>
      <c r="S798" s="29"/>
      <c r="T798" s="29"/>
      <c r="U798" s="29"/>
      <c r="V798" s="29"/>
      <c r="W798" s="29"/>
      <c r="X798" s="29"/>
      <c r="Y798" s="29"/>
      <c r="Z798" s="29"/>
      <c r="AA798" s="29"/>
      <c r="AB798" s="29"/>
      <c r="AC798" s="2">
        <f t="shared" si="324"/>
        <v>478470.5</v>
      </c>
      <c r="AD798" s="2">
        <f t="shared" si="325"/>
        <v>90481.487703286577</v>
      </c>
      <c r="AE798" s="2">
        <f t="shared" si="326"/>
        <v>4</v>
      </c>
      <c r="AF798" s="27">
        <v>1191644</v>
      </c>
      <c r="AG798" s="27">
        <v>996254</v>
      </c>
      <c r="AH798" s="27">
        <v>813890</v>
      </c>
      <c r="AI798" s="27">
        <v>892046</v>
      </c>
      <c r="AJ798" s="2">
        <f t="shared" si="327"/>
        <v>973458.5</v>
      </c>
      <c r="AK798" s="2">
        <f t="shared" si="328"/>
        <v>163518.24422063734</v>
      </c>
      <c r="AL798" s="2">
        <f t="shared" si="329"/>
        <v>4</v>
      </c>
      <c r="AM798" s="2">
        <f t="shared" si="330"/>
        <v>6.1400338464221848E+19</v>
      </c>
      <c r="AN798" s="2">
        <f t="shared" si="331"/>
        <v>1.533623827143954E+19</v>
      </c>
      <c r="AO798" s="2">
        <f t="shared" si="332"/>
        <v>4</v>
      </c>
      <c r="AP798" s="2">
        <f t="shared" si="333"/>
        <v>6.9431066993882249</v>
      </c>
      <c r="AQ798" s="2">
        <f t="shared" si="334"/>
        <v>0.74069708411268287</v>
      </c>
      <c r="AR798" s="3" t="str">
        <f t="shared" si="335"/>
        <v>Nontoxic</v>
      </c>
      <c r="AS798" s="2">
        <f t="shared" si="336"/>
        <v>203.45214595257178</v>
      </c>
      <c r="AT798" s="26" t="s">
        <v>884</v>
      </c>
      <c r="AU798" s="4" t="s">
        <v>666</v>
      </c>
      <c r="AV798" s="2">
        <f t="shared" si="337"/>
        <v>3</v>
      </c>
      <c r="AW798" s="2">
        <f t="shared" si="338"/>
        <v>3</v>
      </c>
      <c r="AX798" s="2">
        <f t="shared" si="339"/>
        <v>8186899617</v>
      </c>
      <c r="AY798" s="2">
        <f t="shared" si="340"/>
        <v>26738216192.999996</v>
      </c>
      <c r="AZ798" s="2">
        <f t="shared" si="341"/>
        <v>17462557904.999996</v>
      </c>
      <c r="BA798" s="2">
        <f t="shared" si="342"/>
        <v>1.1666666666666667</v>
      </c>
      <c r="BB798" s="2">
        <f t="shared" si="343"/>
        <v>0.8524001620097984</v>
      </c>
      <c r="BC798" s="2">
        <v>6.6349999999999998</v>
      </c>
      <c r="BD798" s="2" t="str">
        <f t="shared" si="344"/>
        <v>Same Var</v>
      </c>
      <c r="BE798" s="2">
        <f t="shared" si="345"/>
        <v>9.1726508387264462E-4</v>
      </c>
      <c r="BF798" s="2" t="str">
        <f t="shared" si="346"/>
        <v>NS</v>
      </c>
      <c r="BG798" s="2" t="str">
        <f t="shared" si="347"/>
        <v>NS</v>
      </c>
      <c r="BH798" s="2" t="str">
        <f t="shared" si="348"/>
        <v/>
      </c>
      <c r="BI798" s="2" t="str">
        <f t="shared" si="349"/>
        <v/>
      </c>
      <c r="BJ798" s="2" t="str">
        <f t="shared" si="350"/>
        <v/>
      </c>
    </row>
    <row r="799" spans="1:62" x14ac:dyDescent="0.2">
      <c r="A799" s="1" t="s">
        <v>926</v>
      </c>
      <c r="B799" s="27" t="s">
        <v>1290</v>
      </c>
      <c r="C799" s="28">
        <v>39301</v>
      </c>
      <c r="D799" s="7">
        <v>0.77777777777777779</v>
      </c>
      <c r="E799" s="1">
        <v>0.1</v>
      </c>
      <c r="F799" s="1" t="s">
        <v>57</v>
      </c>
      <c r="G799" s="1" t="s">
        <v>1002</v>
      </c>
      <c r="H799" s="27" t="s">
        <v>886</v>
      </c>
      <c r="I799" s="27" t="s">
        <v>887</v>
      </c>
      <c r="J799" s="27" t="s">
        <v>888</v>
      </c>
      <c r="K799" s="2">
        <v>0.75</v>
      </c>
      <c r="L799" s="2">
        <v>0.25</v>
      </c>
      <c r="M799" s="27">
        <v>436136</v>
      </c>
      <c r="N799" s="27">
        <v>397058</v>
      </c>
      <c r="O799" s="27">
        <v>605474</v>
      </c>
      <c r="P799" s="27">
        <v>475214</v>
      </c>
      <c r="Q799" s="29"/>
      <c r="R799" s="29"/>
      <c r="S799" s="29"/>
      <c r="T799" s="29"/>
      <c r="U799" s="29"/>
      <c r="V799" s="29"/>
      <c r="W799" s="29"/>
      <c r="X799" s="29"/>
      <c r="Y799" s="29"/>
      <c r="Z799" s="29"/>
      <c r="AA799" s="29"/>
      <c r="AB799" s="29"/>
      <c r="AC799" s="2">
        <f t="shared" si="324"/>
        <v>478470.5</v>
      </c>
      <c r="AD799" s="2">
        <f t="shared" si="325"/>
        <v>90481.487703286577</v>
      </c>
      <c r="AE799" s="2">
        <f t="shared" si="326"/>
        <v>4</v>
      </c>
      <c r="AF799" s="27">
        <v>839942</v>
      </c>
      <c r="AG799" s="27">
        <v>696656</v>
      </c>
      <c r="AH799" s="27">
        <v>852968</v>
      </c>
      <c r="AI799" s="27">
        <v>852968</v>
      </c>
      <c r="AJ799" s="2">
        <f t="shared" si="327"/>
        <v>810633.5</v>
      </c>
      <c r="AK799" s="2">
        <f t="shared" si="328"/>
        <v>76232.71051851692</v>
      </c>
      <c r="AL799" s="2">
        <f t="shared" si="329"/>
        <v>4</v>
      </c>
      <c r="AM799" s="2">
        <f t="shared" si="330"/>
        <v>6.7815414776099983E+18</v>
      </c>
      <c r="AN799" s="2">
        <f t="shared" si="331"/>
        <v>1.1454147036929805E+18</v>
      </c>
      <c r="AO799" s="2">
        <f t="shared" si="332"/>
        <v>6</v>
      </c>
      <c r="AP799" s="2">
        <f t="shared" si="333"/>
        <v>8.8531025785551183</v>
      </c>
      <c r="AQ799" s="2">
        <f t="shared" si="334"/>
        <v>0.71755819649141217</v>
      </c>
      <c r="AR799" s="3" t="str">
        <f t="shared" si="335"/>
        <v>Nontoxic</v>
      </c>
      <c r="AS799" s="2">
        <f t="shared" si="336"/>
        <v>169.42183478396265</v>
      </c>
      <c r="AT799" s="26" t="s">
        <v>884</v>
      </c>
      <c r="AU799" s="4" t="s">
        <v>666</v>
      </c>
      <c r="AV799" s="2">
        <f t="shared" si="337"/>
        <v>3</v>
      </c>
      <c r="AW799" s="2">
        <f t="shared" si="338"/>
        <v>3</v>
      </c>
      <c r="AX799" s="2">
        <f t="shared" si="339"/>
        <v>8186899617</v>
      </c>
      <c r="AY799" s="2">
        <f t="shared" si="340"/>
        <v>5811426153</v>
      </c>
      <c r="AZ799" s="2">
        <f t="shared" si="341"/>
        <v>6999162885</v>
      </c>
      <c r="BA799" s="2">
        <f t="shared" si="342"/>
        <v>1.1666666666666667</v>
      </c>
      <c r="BB799" s="2">
        <f t="shared" si="343"/>
        <v>7.5136713603813271E-2</v>
      </c>
      <c r="BC799" s="2">
        <v>6.6349999999999998</v>
      </c>
      <c r="BD799" s="2" t="str">
        <f t="shared" si="344"/>
        <v>Same Var</v>
      </c>
      <c r="BE799" s="2">
        <f t="shared" si="345"/>
        <v>6.8103098601117646E-4</v>
      </c>
      <c r="BF799" s="2" t="str">
        <f t="shared" si="346"/>
        <v>NS</v>
      </c>
      <c r="BG799" s="2" t="str">
        <f t="shared" si="347"/>
        <v>NS</v>
      </c>
      <c r="BH799" s="2" t="str">
        <f t="shared" si="348"/>
        <v/>
      </c>
      <c r="BI799" s="2" t="str">
        <f t="shared" si="349"/>
        <v/>
      </c>
      <c r="BJ799" s="2" t="str">
        <f t="shared" si="350"/>
        <v/>
      </c>
    </row>
    <row r="800" spans="1:62" x14ac:dyDescent="0.2">
      <c r="A800" s="1" t="s">
        <v>926</v>
      </c>
      <c r="B800" s="27" t="s">
        <v>1293</v>
      </c>
      <c r="C800" s="28">
        <v>39301</v>
      </c>
      <c r="D800" s="7">
        <v>0.63194444444444442</v>
      </c>
      <c r="E800" s="1">
        <v>0.1</v>
      </c>
      <c r="F800" s="1" t="s">
        <v>57</v>
      </c>
      <c r="G800" s="1" t="s">
        <v>1002</v>
      </c>
      <c r="H800" s="27" t="s">
        <v>886</v>
      </c>
      <c r="I800" s="27" t="s">
        <v>887</v>
      </c>
      <c r="J800" s="27" t="s">
        <v>888</v>
      </c>
      <c r="K800" s="2">
        <v>0.75</v>
      </c>
      <c r="L800" s="2">
        <v>0.25</v>
      </c>
      <c r="M800" s="27">
        <v>436136</v>
      </c>
      <c r="N800" s="27">
        <v>397058</v>
      </c>
      <c r="O800" s="27">
        <v>605474</v>
      </c>
      <c r="P800" s="27">
        <v>475214</v>
      </c>
      <c r="Q800" s="29"/>
      <c r="R800" s="29"/>
      <c r="S800" s="29"/>
      <c r="T800" s="29"/>
      <c r="U800" s="29"/>
      <c r="V800" s="29"/>
      <c r="W800" s="29"/>
      <c r="X800" s="29"/>
      <c r="Y800" s="29"/>
      <c r="Z800" s="29"/>
      <c r="AA800" s="29"/>
      <c r="AB800" s="29"/>
      <c r="AC800" s="2">
        <f t="shared" si="324"/>
        <v>478470.5</v>
      </c>
      <c r="AD800" s="2">
        <f t="shared" si="325"/>
        <v>90481.487703286577</v>
      </c>
      <c r="AE800" s="2">
        <f t="shared" si="326"/>
        <v>4</v>
      </c>
      <c r="AF800" s="27">
        <v>892046</v>
      </c>
      <c r="AG800" s="27">
        <v>944150</v>
      </c>
      <c r="AH800" s="27">
        <v>839942</v>
      </c>
      <c r="AI800" s="27">
        <v>1048358</v>
      </c>
      <c r="AJ800" s="2">
        <f t="shared" si="327"/>
        <v>931124</v>
      </c>
      <c r="AK800" s="2">
        <f t="shared" si="328"/>
        <v>88984.520451593155</v>
      </c>
      <c r="AL800" s="2">
        <f t="shared" si="329"/>
        <v>4</v>
      </c>
      <c r="AM800" s="2">
        <f t="shared" si="330"/>
        <v>9.8021840185902592E+18</v>
      </c>
      <c r="AN800" s="2">
        <f t="shared" si="331"/>
        <v>1.7480382046903521E+18</v>
      </c>
      <c r="AO800" s="2">
        <f t="shared" si="332"/>
        <v>6</v>
      </c>
      <c r="AP800" s="2">
        <f t="shared" si="333"/>
        <v>10.227538440650427</v>
      </c>
      <c r="AQ800" s="2">
        <f t="shared" si="334"/>
        <v>0.71755819649141217</v>
      </c>
      <c r="AR800" s="3" t="str">
        <f t="shared" si="335"/>
        <v>Nontoxic</v>
      </c>
      <c r="AS800" s="2">
        <f t="shared" si="336"/>
        <v>194.6042650487334</v>
      </c>
      <c r="AT800" s="26" t="s">
        <v>884</v>
      </c>
      <c r="AU800" s="4" t="s">
        <v>666</v>
      </c>
      <c r="AV800" s="2">
        <f t="shared" si="337"/>
        <v>3</v>
      </c>
      <c r="AW800" s="2">
        <f t="shared" si="338"/>
        <v>3</v>
      </c>
      <c r="AX800" s="2">
        <f t="shared" si="339"/>
        <v>8186899617</v>
      </c>
      <c r="AY800" s="2">
        <f t="shared" si="340"/>
        <v>7918244880</v>
      </c>
      <c r="AZ800" s="2">
        <f t="shared" si="341"/>
        <v>8052572248.5</v>
      </c>
      <c r="BA800" s="2">
        <f t="shared" si="342"/>
        <v>1.1666666666666667</v>
      </c>
      <c r="BB800" s="2">
        <f t="shared" si="343"/>
        <v>7.156400715757627E-4</v>
      </c>
      <c r="BC800" s="2">
        <v>6.6349999999999998</v>
      </c>
      <c r="BD800" s="2" t="str">
        <f t="shared" si="344"/>
        <v>Same Var</v>
      </c>
      <c r="BE800" s="2">
        <f t="shared" si="345"/>
        <v>1.9105267981100782E-4</v>
      </c>
      <c r="BF800" s="2" t="str">
        <f t="shared" si="346"/>
        <v>NS</v>
      </c>
      <c r="BG800" s="2" t="str">
        <f t="shared" si="347"/>
        <v>NS</v>
      </c>
      <c r="BH800" s="2" t="str">
        <f t="shared" si="348"/>
        <v/>
      </c>
      <c r="BI800" s="2" t="str">
        <f t="shared" si="349"/>
        <v/>
      </c>
      <c r="BJ800" s="2" t="str">
        <f t="shared" si="350"/>
        <v/>
      </c>
    </row>
    <row r="801" spans="1:62" x14ac:dyDescent="0.2">
      <c r="A801" s="1" t="s">
        <v>926</v>
      </c>
      <c r="B801" s="27" t="s">
        <v>988</v>
      </c>
      <c r="C801" s="28">
        <v>38253</v>
      </c>
      <c r="D801" s="7">
        <v>0.6875</v>
      </c>
      <c r="E801" s="1">
        <v>0.1</v>
      </c>
      <c r="F801" s="1" t="s">
        <v>57</v>
      </c>
      <c r="G801" s="1" t="s">
        <v>990</v>
      </c>
      <c r="H801" s="27" t="s">
        <v>886</v>
      </c>
      <c r="I801" s="27" t="s">
        <v>887</v>
      </c>
      <c r="J801" s="27" t="s">
        <v>888</v>
      </c>
      <c r="K801" s="2">
        <v>0.75</v>
      </c>
      <c r="L801" s="2">
        <v>0.25</v>
      </c>
      <c r="M801" s="27">
        <v>1453000</v>
      </c>
      <c r="N801" s="27">
        <v>1343000</v>
      </c>
      <c r="O801" s="27">
        <v>1231000</v>
      </c>
      <c r="P801" s="27">
        <v>1360000</v>
      </c>
      <c r="Q801" s="29"/>
      <c r="R801" s="29"/>
      <c r="S801" s="29"/>
      <c r="T801" s="29"/>
      <c r="U801" s="29"/>
      <c r="V801" s="29"/>
      <c r="W801" s="29"/>
      <c r="X801" s="29"/>
      <c r="Y801" s="29"/>
      <c r="Z801" s="29"/>
      <c r="AA801" s="29"/>
      <c r="AB801" s="29"/>
      <c r="AC801" s="2">
        <f t="shared" si="324"/>
        <v>1346750</v>
      </c>
      <c r="AD801" s="2">
        <f t="shared" si="325"/>
        <v>91061.7922072699</v>
      </c>
      <c r="AE801" s="2">
        <f t="shared" si="326"/>
        <v>4</v>
      </c>
      <c r="AF801" s="27">
        <v>1990000</v>
      </c>
      <c r="AG801" s="27">
        <v>1872000</v>
      </c>
      <c r="AH801" s="27">
        <v>1889000</v>
      </c>
      <c r="AI801" s="27">
        <v>1871000</v>
      </c>
      <c r="AJ801" s="2">
        <f t="shared" si="327"/>
        <v>1905500</v>
      </c>
      <c r="AK801" s="2">
        <f t="shared" si="328"/>
        <v>56935.636175129075</v>
      </c>
      <c r="AL801" s="2">
        <f t="shared" si="329"/>
        <v>4</v>
      </c>
      <c r="AM801" s="2">
        <f t="shared" si="330"/>
        <v>3.9066088686947308E+18</v>
      </c>
      <c r="AN801" s="2">
        <f t="shared" si="331"/>
        <v>6.7218630584095155E+17</v>
      </c>
      <c r="AO801" s="2">
        <f t="shared" si="332"/>
        <v>6</v>
      </c>
      <c r="AP801" s="2">
        <f t="shared" si="333"/>
        <v>20.141197836037339</v>
      </c>
      <c r="AQ801" s="2">
        <f t="shared" si="334"/>
        <v>0.71755819649141217</v>
      </c>
      <c r="AR801" s="3" t="str">
        <f t="shared" si="335"/>
        <v>Nontoxic</v>
      </c>
      <c r="AS801" s="2">
        <f t="shared" si="336"/>
        <v>141.488769259328</v>
      </c>
      <c r="AT801" s="26" t="s">
        <v>884</v>
      </c>
      <c r="AU801" s="4" t="s">
        <v>666</v>
      </c>
      <c r="AV801" s="2">
        <f t="shared" si="337"/>
        <v>3</v>
      </c>
      <c r="AW801" s="2">
        <f t="shared" si="338"/>
        <v>3</v>
      </c>
      <c r="AX801" s="2">
        <f t="shared" si="339"/>
        <v>8292250000.000001</v>
      </c>
      <c r="AY801" s="2">
        <f t="shared" si="340"/>
        <v>3241666666.6666665</v>
      </c>
      <c r="AZ801" s="2">
        <f t="shared" si="341"/>
        <v>5766958333.333333</v>
      </c>
      <c r="BA801" s="2">
        <f t="shared" si="342"/>
        <v>1.1666666666666667</v>
      </c>
      <c r="BB801" s="2">
        <f t="shared" si="343"/>
        <v>0.54740734633384946</v>
      </c>
      <c r="BC801" s="2">
        <v>6.6349999999999998</v>
      </c>
      <c r="BD801" s="2" t="str">
        <f t="shared" si="344"/>
        <v>Same Var</v>
      </c>
      <c r="BE801" s="2">
        <f t="shared" si="345"/>
        <v>2.3077594211076607E-5</v>
      </c>
      <c r="BF801" s="2" t="str">
        <f t="shared" si="346"/>
        <v>NS</v>
      </c>
      <c r="BG801" s="2" t="str">
        <f t="shared" si="347"/>
        <v>NS</v>
      </c>
      <c r="BH801" s="2" t="str">
        <f t="shared" si="348"/>
        <v/>
      </c>
      <c r="BI801" s="2" t="str">
        <f t="shared" si="349"/>
        <v/>
      </c>
      <c r="BJ801" s="2" t="str">
        <f t="shared" si="350"/>
        <v/>
      </c>
    </row>
    <row r="802" spans="1:62" x14ac:dyDescent="0.2">
      <c r="A802" s="1" t="s">
        <v>926</v>
      </c>
      <c r="B802" s="27" t="s">
        <v>1030</v>
      </c>
      <c r="C802" s="28">
        <v>38253</v>
      </c>
      <c r="D802" s="7">
        <v>0.65972222222222221</v>
      </c>
      <c r="E802" s="1">
        <v>0.1</v>
      </c>
      <c r="F802" s="1" t="s">
        <v>57</v>
      </c>
      <c r="G802" s="1" t="s">
        <v>990</v>
      </c>
      <c r="H802" s="27" t="s">
        <v>886</v>
      </c>
      <c r="I802" s="27" t="s">
        <v>887</v>
      </c>
      <c r="J802" s="27" t="s">
        <v>888</v>
      </c>
      <c r="K802" s="2">
        <v>0.75</v>
      </c>
      <c r="L802" s="2">
        <v>0.25</v>
      </c>
      <c r="M802" s="27">
        <v>1453000</v>
      </c>
      <c r="N802" s="27">
        <v>1343000</v>
      </c>
      <c r="O802" s="27">
        <v>1231000</v>
      </c>
      <c r="P802" s="27">
        <v>1360000</v>
      </c>
      <c r="Q802" s="29"/>
      <c r="R802" s="29"/>
      <c r="S802" s="29"/>
      <c r="T802" s="29"/>
      <c r="U802" s="29"/>
      <c r="V802" s="29"/>
      <c r="W802" s="29"/>
      <c r="X802" s="29"/>
      <c r="Y802" s="29"/>
      <c r="Z802" s="29"/>
      <c r="AA802" s="29"/>
      <c r="AB802" s="29"/>
      <c r="AC802" s="2">
        <f t="shared" si="324"/>
        <v>1346750</v>
      </c>
      <c r="AD802" s="2">
        <f t="shared" si="325"/>
        <v>91061.7922072699</v>
      </c>
      <c r="AE802" s="2">
        <f t="shared" si="326"/>
        <v>4</v>
      </c>
      <c r="AF802" s="27">
        <v>1872000</v>
      </c>
      <c r="AG802" s="27">
        <v>1550000</v>
      </c>
      <c r="AH802" s="27">
        <v>1742000</v>
      </c>
      <c r="AI802" s="27">
        <v>1738000</v>
      </c>
      <c r="AJ802" s="2">
        <f t="shared" si="327"/>
        <v>1725500</v>
      </c>
      <c r="AK802" s="2">
        <f t="shared" si="328"/>
        <v>132527.98446617479</v>
      </c>
      <c r="AL802" s="2">
        <f t="shared" si="329"/>
        <v>4</v>
      </c>
      <c r="AM802" s="2">
        <f t="shared" si="330"/>
        <v>3.0880408185100984E+19</v>
      </c>
      <c r="AN802" s="2">
        <f t="shared" si="331"/>
        <v>6.8799776391742863E+18</v>
      </c>
      <c r="AO802" s="2">
        <f t="shared" si="332"/>
        <v>4</v>
      </c>
      <c r="AP802" s="2">
        <f t="shared" si="333"/>
        <v>9.597341358668519</v>
      </c>
      <c r="AQ802" s="2">
        <f t="shared" si="334"/>
        <v>0.74069708411268287</v>
      </c>
      <c r="AR802" s="3" t="str">
        <f t="shared" si="335"/>
        <v>Nontoxic</v>
      </c>
      <c r="AS802" s="2">
        <f t="shared" si="336"/>
        <v>128.12325969927602</v>
      </c>
      <c r="AT802" s="26" t="s">
        <v>884</v>
      </c>
      <c r="AU802" s="4" t="s">
        <v>666</v>
      </c>
      <c r="AV802" s="2">
        <f t="shared" si="337"/>
        <v>3</v>
      </c>
      <c r="AW802" s="2">
        <f t="shared" si="338"/>
        <v>3</v>
      </c>
      <c r="AX802" s="2">
        <f t="shared" si="339"/>
        <v>8292250000.000001</v>
      </c>
      <c r="AY802" s="2">
        <f t="shared" si="340"/>
        <v>17563666666.666668</v>
      </c>
      <c r="AZ802" s="2">
        <f t="shared" si="341"/>
        <v>12927958333.333334</v>
      </c>
      <c r="BA802" s="2">
        <f t="shared" si="342"/>
        <v>1.1666666666666667</v>
      </c>
      <c r="BB802" s="2">
        <f t="shared" si="343"/>
        <v>0.35390787331589629</v>
      </c>
      <c r="BC802" s="2">
        <v>6.6349999999999998</v>
      </c>
      <c r="BD802" s="2" t="str">
        <f t="shared" si="344"/>
        <v>Same Var</v>
      </c>
      <c r="BE802" s="2">
        <f t="shared" si="345"/>
        <v>1.6444331882005051E-3</v>
      </c>
      <c r="BF802" s="2" t="str">
        <f t="shared" si="346"/>
        <v>NS</v>
      </c>
      <c r="BG802" s="2" t="str">
        <f t="shared" si="347"/>
        <v>NS</v>
      </c>
      <c r="BH802" s="2" t="str">
        <f t="shared" si="348"/>
        <v/>
      </c>
      <c r="BI802" s="2" t="str">
        <f t="shared" si="349"/>
        <v/>
      </c>
      <c r="BJ802" s="2" t="str">
        <f t="shared" si="350"/>
        <v/>
      </c>
    </row>
    <row r="803" spans="1:62" x14ac:dyDescent="0.2">
      <c r="A803" s="1" t="s">
        <v>926</v>
      </c>
      <c r="B803" s="27" t="s">
        <v>1031</v>
      </c>
      <c r="C803" s="28">
        <v>38253</v>
      </c>
      <c r="D803" s="7">
        <v>0.61805555555555558</v>
      </c>
      <c r="E803" s="1">
        <v>0.1</v>
      </c>
      <c r="F803" s="1" t="s">
        <v>57</v>
      </c>
      <c r="G803" s="1" t="s">
        <v>990</v>
      </c>
      <c r="H803" s="27" t="s">
        <v>886</v>
      </c>
      <c r="I803" s="27" t="s">
        <v>887</v>
      </c>
      <c r="J803" s="27" t="s">
        <v>888</v>
      </c>
      <c r="K803" s="2">
        <v>0.75</v>
      </c>
      <c r="L803" s="2">
        <v>0.25</v>
      </c>
      <c r="M803" s="27">
        <v>1453000</v>
      </c>
      <c r="N803" s="27">
        <v>1343000</v>
      </c>
      <c r="O803" s="27">
        <v>1231000</v>
      </c>
      <c r="P803" s="27">
        <v>1360000</v>
      </c>
      <c r="Q803" s="29"/>
      <c r="R803" s="29"/>
      <c r="S803" s="29"/>
      <c r="T803" s="29"/>
      <c r="U803" s="29"/>
      <c r="V803" s="29"/>
      <c r="W803" s="29"/>
      <c r="X803" s="29"/>
      <c r="Y803" s="29"/>
      <c r="Z803" s="29"/>
      <c r="AA803" s="29"/>
      <c r="AB803" s="29"/>
      <c r="AC803" s="2">
        <f t="shared" si="324"/>
        <v>1346750</v>
      </c>
      <c r="AD803" s="2">
        <f t="shared" si="325"/>
        <v>91061.7922072699</v>
      </c>
      <c r="AE803" s="2">
        <f t="shared" si="326"/>
        <v>4</v>
      </c>
      <c r="AF803" s="27">
        <v>2303000</v>
      </c>
      <c r="AG803" s="27">
        <v>2421000</v>
      </c>
      <c r="AH803" s="27">
        <v>2512000</v>
      </c>
      <c r="AI803" s="27">
        <v>2096000</v>
      </c>
      <c r="AJ803" s="2">
        <f t="shared" si="327"/>
        <v>2333000</v>
      </c>
      <c r="AK803" s="2">
        <f t="shared" si="328"/>
        <v>179679.3440177993</v>
      </c>
      <c r="AL803" s="2">
        <f t="shared" si="329"/>
        <v>4</v>
      </c>
      <c r="AM803" s="2">
        <f t="shared" si="330"/>
        <v>8.5327052171429134E+19</v>
      </c>
      <c r="AN803" s="2">
        <f t="shared" si="331"/>
        <v>2.2167838368340959E+19</v>
      </c>
      <c r="AO803" s="2">
        <f t="shared" si="332"/>
        <v>4</v>
      </c>
      <c r="AP803" s="2">
        <f t="shared" si="333"/>
        <v>13.764728245252511</v>
      </c>
      <c r="AQ803" s="2">
        <f t="shared" si="334"/>
        <v>0.74069708411268287</v>
      </c>
      <c r="AR803" s="3" t="str">
        <f t="shared" si="335"/>
        <v>Nontoxic</v>
      </c>
      <c r="AS803" s="2">
        <f t="shared" si="336"/>
        <v>173.23185446445146</v>
      </c>
      <c r="AT803" s="26" t="s">
        <v>884</v>
      </c>
      <c r="AU803" s="4" t="s">
        <v>666</v>
      </c>
      <c r="AV803" s="2">
        <f t="shared" si="337"/>
        <v>3</v>
      </c>
      <c r="AW803" s="2">
        <f t="shared" si="338"/>
        <v>3</v>
      </c>
      <c r="AX803" s="2">
        <f t="shared" si="339"/>
        <v>8292250000.000001</v>
      </c>
      <c r="AY803" s="2">
        <f t="shared" si="340"/>
        <v>32284666666.666672</v>
      </c>
      <c r="AZ803" s="2">
        <f t="shared" si="341"/>
        <v>20288458333.333336</v>
      </c>
      <c r="BA803" s="2">
        <f t="shared" si="342"/>
        <v>1.1666666666666667</v>
      </c>
      <c r="BB803" s="2">
        <f t="shared" si="343"/>
        <v>1.1062043838719626</v>
      </c>
      <c r="BC803" s="2">
        <v>6.6349999999999998</v>
      </c>
      <c r="BD803" s="2" t="str">
        <f t="shared" si="344"/>
        <v>Same Var</v>
      </c>
      <c r="BE803" s="2">
        <f t="shared" si="345"/>
        <v>3.2640954650768612E-5</v>
      </c>
      <c r="BF803" s="2" t="str">
        <f t="shared" si="346"/>
        <v>NS</v>
      </c>
      <c r="BG803" s="2" t="str">
        <f t="shared" si="347"/>
        <v>NS</v>
      </c>
      <c r="BH803" s="2" t="str">
        <f t="shared" si="348"/>
        <v/>
      </c>
      <c r="BI803" s="2" t="str">
        <f t="shared" si="349"/>
        <v/>
      </c>
      <c r="BJ803" s="2" t="str">
        <f t="shared" si="350"/>
        <v/>
      </c>
    </row>
    <row r="804" spans="1:62" x14ac:dyDescent="0.2">
      <c r="A804" s="1" t="s">
        <v>926</v>
      </c>
      <c r="B804" s="27" t="s">
        <v>1045</v>
      </c>
      <c r="C804" s="28">
        <v>38253</v>
      </c>
      <c r="D804" s="7">
        <v>0.56944444444444442</v>
      </c>
      <c r="E804" s="1">
        <v>0.1</v>
      </c>
      <c r="F804" s="1" t="s">
        <v>57</v>
      </c>
      <c r="G804" s="1" t="s">
        <v>990</v>
      </c>
      <c r="H804" s="27" t="s">
        <v>886</v>
      </c>
      <c r="I804" s="27" t="s">
        <v>887</v>
      </c>
      <c r="J804" s="27" t="s">
        <v>888</v>
      </c>
      <c r="K804" s="2">
        <v>0.75</v>
      </c>
      <c r="L804" s="2">
        <v>0.25</v>
      </c>
      <c r="M804" s="27">
        <v>1453000</v>
      </c>
      <c r="N804" s="27">
        <v>1343000</v>
      </c>
      <c r="O804" s="27">
        <v>1231000</v>
      </c>
      <c r="P804" s="27">
        <v>1360000</v>
      </c>
      <c r="Q804" s="29"/>
      <c r="R804" s="29"/>
      <c r="S804" s="29"/>
      <c r="T804" s="29"/>
      <c r="U804" s="29"/>
      <c r="V804" s="29"/>
      <c r="W804" s="29"/>
      <c r="X804" s="29"/>
      <c r="Y804" s="29"/>
      <c r="Z804" s="29"/>
      <c r="AA804" s="29"/>
      <c r="AB804" s="29"/>
      <c r="AC804" s="2">
        <f t="shared" si="324"/>
        <v>1346750</v>
      </c>
      <c r="AD804" s="2">
        <f t="shared" si="325"/>
        <v>91061.7922072699</v>
      </c>
      <c r="AE804" s="2">
        <f t="shared" si="326"/>
        <v>4</v>
      </c>
      <c r="AF804" s="27">
        <v>1710000</v>
      </c>
      <c r="AG804" s="27">
        <v>1574000</v>
      </c>
      <c r="AH804" s="27">
        <v>1571000</v>
      </c>
      <c r="AI804" s="27">
        <v>1652000</v>
      </c>
      <c r="AJ804" s="2">
        <f t="shared" si="327"/>
        <v>1626750</v>
      </c>
      <c r="AK804" s="2">
        <f t="shared" si="328"/>
        <v>66979.474467929351</v>
      </c>
      <c r="AL804" s="2">
        <f t="shared" si="329"/>
        <v>4</v>
      </c>
      <c r="AM804" s="2">
        <f t="shared" si="330"/>
        <v>5.2333889904937748E+18</v>
      </c>
      <c r="AN804" s="2">
        <f t="shared" si="331"/>
        <v>8.7256206177266458E+17</v>
      </c>
      <c r="AO804" s="2">
        <f t="shared" si="332"/>
        <v>6</v>
      </c>
      <c r="AP804" s="2">
        <f t="shared" si="333"/>
        <v>12.893457451866889</v>
      </c>
      <c r="AQ804" s="2">
        <f t="shared" si="334"/>
        <v>0.71755819649141217</v>
      </c>
      <c r="AR804" s="3" t="str">
        <f t="shared" si="335"/>
        <v>Nontoxic</v>
      </c>
      <c r="AS804" s="2">
        <f t="shared" si="336"/>
        <v>120.79079264896974</v>
      </c>
      <c r="AT804" s="26" t="s">
        <v>884</v>
      </c>
      <c r="AU804" s="4" t="s">
        <v>666</v>
      </c>
      <c r="AV804" s="2">
        <f t="shared" si="337"/>
        <v>3</v>
      </c>
      <c r="AW804" s="2">
        <f t="shared" si="338"/>
        <v>3</v>
      </c>
      <c r="AX804" s="2">
        <f t="shared" si="339"/>
        <v>8292250000.000001</v>
      </c>
      <c r="AY804" s="2">
        <f t="shared" si="340"/>
        <v>4486250000</v>
      </c>
      <c r="AZ804" s="2">
        <f t="shared" si="341"/>
        <v>6389250000</v>
      </c>
      <c r="BA804" s="2">
        <f t="shared" si="342"/>
        <v>1.1666666666666667</v>
      </c>
      <c r="BB804" s="2">
        <f t="shared" si="343"/>
        <v>0.23887356191329442</v>
      </c>
      <c r="BC804" s="2">
        <v>6.6349999999999998</v>
      </c>
      <c r="BD804" s="2" t="str">
        <f t="shared" si="344"/>
        <v>Same Var</v>
      </c>
      <c r="BE804" s="2">
        <f t="shared" si="345"/>
        <v>1.2839324180521545E-3</v>
      </c>
      <c r="BF804" s="2" t="str">
        <f t="shared" si="346"/>
        <v>NS</v>
      </c>
      <c r="BG804" s="2" t="str">
        <f t="shared" si="347"/>
        <v>NS</v>
      </c>
      <c r="BH804" s="2" t="str">
        <f t="shared" si="348"/>
        <v/>
      </c>
      <c r="BI804" s="2" t="str">
        <f t="shared" si="349"/>
        <v/>
      </c>
      <c r="BJ804" s="2" t="str">
        <f t="shared" si="350"/>
        <v/>
      </c>
    </row>
    <row r="805" spans="1:62" x14ac:dyDescent="0.2">
      <c r="A805" s="1" t="s">
        <v>926</v>
      </c>
      <c r="B805" s="27" t="s">
        <v>1047</v>
      </c>
      <c r="C805" s="28">
        <v>38253</v>
      </c>
      <c r="D805" s="7">
        <v>0.47916666666666669</v>
      </c>
      <c r="E805" s="1">
        <v>0.1</v>
      </c>
      <c r="F805" s="1" t="s">
        <v>57</v>
      </c>
      <c r="G805" s="1" t="s">
        <v>990</v>
      </c>
      <c r="H805" s="27" t="s">
        <v>886</v>
      </c>
      <c r="I805" s="27" t="s">
        <v>887</v>
      </c>
      <c r="J805" s="27" t="s">
        <v>888</v>
      </c>
      <c r="K805" s="2">
        <v>0.75</v>
      </c>
      <c r="L805" s="2">
        <v>0.25</v>
      </c>
      <c r="M805" s="27">
        <v>1453000</v>
      </c>
      <c r="N805" s="27">
        <v>1343000</v>
      </c>
      <c r="O805" s="27">
        <v>1231000</v>
      </c>
      <c r="P805" s="27">
        <v>1360000</v>
      </c>
      <c r="Q805" s="29"/>
      <c r="R805" s="29"/>
      <c r="S805" s="29"/>
      <c r="T805" s="29"/>
      <c r="U805" s="29"/>
      <c r="V805" s="29"/>
      <c r="W805" s="29"/>
      <c r="X805" s="29"/>
      <c r="Y805" s="29"/>
      <c r="Z805" s="29"/>
      <c r="AA805" s="29"/>
      <c r="AB805" s="29"/>
      <c r="AC805" s="2">
        <f t="shared" si="324"/>
        <v>1346750</v>
      </c>
      <c r="AD805" s="2">
        <f t="shared" si="325"/>
        <v>91061.7922072699</v>
      </c>
      <c r="AE805" s="2">
        <f t="shared" si="326"/>
        <v>4</v>
      </c>
      <c r="AF805" s="27">
        <v>942000</v>
      </c>
      <c r="AG805" s="27">
        <v>1314000</v>
      </c>
      <c r="AH805" s="27">
        <v>1282000</v>
      </c>
      <c r="AI805" s="27">
        <v>1324000</v>
      </c>
      <c r="AJ805" s="2">
        <f t="shared" si="327"/>
        <v>1215500</v>
      </c>
      <c r="AK805" s="2">
        <f t="shared" si="328"/>
        <v>183211.17142066782</v>
      </c>
      <c r="AL805" s="2">
        <f t="shared" si="329"/>
        <v>4</v>
      </c>
      <c r="AM805" s="2">
        <f t="shared" si="330"/>
        <v>9.134926589864262E+19</v>
      </c>
      <c r="AN805" s="2">
        <f t="shared" si="331"/>
        <v>2.3926151528063169E+19</v>
      </c>
      <c r="AO805" s="2">
        <f t="shared" si="332"/>
        <v>4</v>
      </c>
      <c r="AP805" s="2">
        <f t="shared" si="333"/>
        <v>2.1013744912556316</v>
      </c>
      <c r="AQ805" s="2">
        <f t="shared" si="334"/>
        <v>0.74069708411268287</v>
      </c>
      <c r="AR805" s="3" t="str">
        <f t="shared" si="335"/>
        <v>Nontoxic</v>
      </c>
      <c r="AS805" s="2">
        <f t="shared" si="336"/>
        <v>90.25431594579544</v>
      </c>
      <c r="AT805" s="4" t="s">
        <v>663</v>
      </c>
      <c r="AV805" s="2">
        <f t="shared" si="337"/>
        <v>3</v>
      </c>
      <c r="AW805" s="2">
        <f t="shared" si="338"/>
        <v>3</v>
      </c>
      <c r="AX805" s="2">
        <f t="shared" si="339"/>
        <v>8292250000.000001</v>
      </c>
      <c r="AY805" s="2">
        <f t="shared" si="340"/>
        <v>33566333333.333328</v>
      </c>
      <c r="AZ805" s="2">
        <f t="shared" si="341"/>
        <v>20929291666.666664</v>
      </c>
      <c r="BA805" s="2">
        <f t="shared" si="342"/>
        <v>1.1666666666666667</v>
      </c>
      <c r="BB805" s="2">
        <f t="shared" si="343"/>
        <v>1.1660257585334972</v>
      </c>
      <c r="BC805" s="2">
        <v>6.6349999999999998</v>
      </c>
      <c r="BD805" s="2" t="str">
        <f t="shared" si="344"/>
        <v>Same Var</v>
      </c>
      <c r="BE805" s="2">
        <f t="shared" si="345"/>
        <v>0.12340493976804622</v>
      </c>
      <c r="BF805" s="2" t="str">
        <f t="shared" si="346"/>
        <v>NS</v>
      </c>
      <c r="BG805" s="2" t="str">
        <f t="shared" si="347"/>
        <v>NS</v>
      </c>
      <c r="BH805" s="2" t="str">
        <f t="shared" si="348"/>
        <v>Same Var T-test</v>
      </c>
      <c r="BI805" s="2" t="str">
        <f t="shared" si="349"/>
        <v/>
      </c>
      <c r="BJ805" s="2" t="str">
        <f t="shared" si="350"/>
        <v/>
      </c>
    </row>
    <row r="806" spans="1:62" x14ac:dyDescent="0.2">
      <c r="A806" s="1" t="s">
        <v>926</v>
      </c>
      <c r="B806" s="27" t="s">
        <v>1299</v>
      </c>
      <c r="C806" s="28">
        <v>38253</v>
      </c>
      <c r="D806" s="7">
        <v>0.39583333333333331</v>
      </c>
      <c r="E806" s="1">
        <v>0.1</v>
      </c>
      <c r="F806" s="1" t="s">
        <v>57</v>
      </c>
      <c r="G806" s="1" t="s">
        <v>990</v>
      </c>
      <c r="H806" s="27" t="s">
        <v>886</v>
      </c>
      <c r="I806" s="27" t="s">
        <v>887</v>
      </c>
      <c r="J806" s="27" t="s">
        <v>888</v>
      </c>
      <c r="K806" s="2">
        <v>0.75</v>
      </c>
      <c r="L806" s="2">
        <v>0.25</v>
      </c>
      <c r="M806" s="27">
        <v>1453000</v>
      </c>
      <c r="N806" s="27">
        <v>1343000</v>
      </c>
      <c r="O806" s="27">
        <v>1231000</v>
      </c>
      <c r="P806" s="27">
        <v>1360000</v>
      </c>
      <c r="Q806" s="29"/>
      <c r="R806" s="29"/>
      <c r="S806" s="29"/>
      <c r="T806" s="29"/>
      <c r="U806" s="29"/>
      <c r="V806" s="29"/>
      <c r="W806" s="29"/>
      <c r="X806" s="29"/>
      <c r="Y806" s="29"/>
      <c r="Z806" s="29"/>
      <c r="AA806" s="29"/>
      <c r="AB806" s="29"/>
      <c r="AC806" s="2">
        <f t="shared" si="324"/>
        <v>1346750</v>
      </c>
      <c r="AD806" s="2">
        <f t="shared" si="325"/>
        <v>91061.7922072699</v>
      </c>
      <c r="AE806" s="2">
        <f t="shared" si="326"/>
        <v>4</v>
      </c>
      <c r="AF806" s="27">
        <v>1760000</v>
      </c>
      <c r="AG806" s="27">
        <v>1831000</v>
      </c>
      <c r="AH806" s="27">
        <v>1845000</v>
      </c>
      <c r="AI806" s="27">
        <v>1785000</v>
      </c>
      <c r="AJ806" s="2">
        <f t="shared" si="327"/>
        <v>1805250</v>
      </c>
      <c r="AK806" s="2">
        <f t="shared" si="328"/>
        <v>39584.298233853617</v>
      </c>
      <c r="AL806" s="2">
        <f t="shared" si="329"/>
        <v>4</v>
      </c>
      <c r="AM806" s="2">
        <f t="shared" si="330"/>
        <v>2.4268244101986365E+18</v>
      </c>
      <c r="AN806" s="2">
        <f t="shared" si="331"/>
        <v>5.0441182797636826E+17</v>
      </c>
      <c r="AO806" s="2">
        <f t="shared" si="332"/>
        <v>5</v>
      </c>
      <c r="AP806" s="2">
        <f t="shared" si="333"/>
        <v>20.14698002567863</v>
      </c>
      <c r="AQ806" s="2">
        <f t="shared" si="334"/>
        <v>0.72668684380042159</v>
      </c>
      <c r="AR806" s="3" t="str">
        <f t="shared" si="335"/>
        <v>Nontoxic</v>
      </c>
      <c r="AS806" s="2">
        <f t="shared" si="336"/>
        <v>134.04492296268796</v>
      </c>
      <c r="AT806" s="26" t="s">
        <v>884</v>
      </c>
      <c r="AU806" s="4" t="s">
        <v>666</v>
      </c>
      <c r="AV806" s="2">
        <f t="shared" si="337"/>
        <v>3</v>
      </c>
      <c r="AW806" s="2">
        <f t="shared" si="338"/>
        <v>3</v>
      </c>
      <c r="AX806" s="2">
        <f t="shared" si="339"/>
        <v>8292250000.000001</v>
      </c>
      <c r="AY806" s="2">
        <f t="shared" si="340"/>
        <v>1566916666.6666665</v>
      </c>
      <c r="AZ806" s="2">
        <f t="shared" si="341"/>
        <v>4929583333.333334</v>
      </c>
      <c r="BA806" s="2">
        <f t="shared" si="342"/>
        <v>1.1666666666666667</v>
      </c>
      <c r="BB806" s="2">
        <f t="shared" si="343"/>
        <v>1.6099143695720954</v>
      </c>
      <c r="BC806" s="2">
        <v>6.6349999999999998</v>
      </c>
      <c r="BD806" s="2" t="str">
        <f t="shared" si="344"/>
        <v>Same Var</v>
      </c>
      <c r="BE806" s="2">
        <f t="shared" si="345"/>
        <v>4.5499733023322061E-5</v>
      </c>
      <c r="BF806" s="2" t="str">
        <f t="shared" si="346"/>
        <v>NS</v>
      </c>
      <c r="BG806" s="2" t="str">
        <f t="shared" si="347"/>
        <v>NS</v>
      </c>
      <c r="BH806" s="2" t="str">
        <f t="shared" si="348"/>
        <v/>
      </c>
      <c r="BI806" s="2" t="str">
        <f t="shared" si="349"/>
        <v/>
      </c>
      <c r="BJ806" s="2" t="str">
        <f t="shared" si="350"/>
        <v/>
      </c>
    </row>
    <row r="807" spans="1:62" x14ac:dyDescent="0.2">
      <c r="A807" s="1" t="s">
        <v>142</v>
      </c>
      <c r="B807" s="27" t="s">
        <v>516</v>
      </c>
      <c r="C807" s="28">
        <v>38673</v>
      </c>
      <c r="D807" s="7">
        <v>0.56805555555555554</v>
      </c>
      <c r="E807" s="1">
        <v>0.1</v>
      </c>
      <c r="F807" s="1" t="s">
        <v>57</v>
      </c>
      <c r="G807" s="1" t="s">
        <v>1244</v>
      </c>
      <c r="H807" s="27" t="s">
        <v>886</v>
      </c>
      <c r="I807" s="27" t="s">
        <v>887</v>
      </c>
      <c r="J807" s="27" t="s">
        <v>888</v>
      </c>
      <c r="K807" s="2">
        <v>0.75</v>
      </c>
      <c r="L807" s="2">
        <v>0.25</v>
      </c>
      <c r="M807" s="27">
        <v>1790000</v>
      </c>
      <c r="N807" s="27">
        <v>1910000</v>
      </c>
      <c r="O807" s="27">
        <v>1970000</v>
      </c>
      <c r="P807" s="29"/>
      <c r="Q807" s="29"/>
      <c r="R807" s="29"/>
      <c r="S807" s="29"/>
      <c r="T807" s="29"/>
      <c r="U807" s="29"/>
      <c r="V807" s="29"/>
      <c r="W807" s="29"/>
      <c r="X807" s="29"/>
      <c r="Y807" s="29"/>
      <c r="Z807" s="29"/>
      <c r="AA807" s="29"/>
      <c r="AB807" s="29"/>
      <c r="AC807" s="2">
        <f t="shared" si="324"/>
        <v>1890000</v>
      </c>
      <c r="AD807" s="2">
        <f t="shared" si="325"/>
        <v>91651.513899116806</v>
      </c>
      <c r="AE807" s="2">
        <f t="shared" si="326"/>
        <v>3</v>
      </c>
      <c r="AF807" s="27">
        <v>4870000</v>
      </c>
      <c r="AG807" s="27">
        <v>4030000</v>
      </c>
      <c r="AH807" s="27">
        <v>4350000</v>
      </c>
      <c r="AI807" s="29"/>
      <c r="AJ807" s="2">
        <f t="shared" si="327"/>
        <v>4416666.666666667</v>
      </c>
      <c r="AK807" s="2">
        <f t="shared" si="328"/>
        <v>423949.68254892388</v>
      </c>
      <c r="AL807" s="2">
        <f t="shared" si="329"/>
        <v>3</v>
      </c>
      <c r="AM807" s="2">
        <f t="shared" si="330"/>
        <v>3.7805418595679019E+21</v>
      </c>
      <c r="AN807" s="2">
        <f t="shared" si="331"/>
        <v>1.7959109297839509E+21</v>
      </c>
      <c r="AO807" s="2">
        <f t="shared" si="332"/>
        <v>2</v>
      </c>
      <c r="AP807" s="2">
        <f t="shared" si="333"/>
        <v>12.095173091259257</v>
      </c>
      <c r="AQ807" s="2">
        <f t="shared" si="334"/>
        <v>0.81649658092772592</v>
      </c>
      <c r="AR807" s="3" t="str">
        <f t="shared" si="335"/>
        <v>Nontoxic</v>
      </c>
      <c r="AS807" s="2">
        <f t="shared" si="336"/>
        <v>233.68606701940035</v>
      </c>
      <c r="AT807" s="26" t="s">
        <v>884</v>
      </c>
      <c r="AU807" s="4" t="s">
        <v>666</v>
      </c>
      <c r="AV807" s="2">
        <f t="shared" si="337"/>
        <v>2</v>
      </c>
      <c r="AW807" s="2">
        <f t="shared" si="338"/>
        <v>2</v>
      </c>
      <c r="AX807" s="2">
        <f t="shared" si="339"/>
        <v>8400000000.000001</v>
      </c>
      <c r="AY807" s="2">
        <f t="shared" si="340"/>
        <v>179733333333.33334</v>
      </c>
      <c r="AZ807" s="2">
        <f t="shared" si="341"/>
        <v>94066666666.666672</v>
      </c>
      <c r="BA807" s="2">
        <f t="shared" si="342"/>
        <v>1.25</v>
      </c>
      <c r="BB807" s="2">
        <f t="shared" si="343"/>
        <v>2.8292824395551177</v>
      </c>
      <c r="BC807" s="2">
        <v>6.6349999999999998</v>
      </c>
      <c r="BD807" s="2" t="str">
        <f t="shared" si="344"/>
        <v>Same Var</v>
      </c>
      <c r="BE807" s="2">
        <f t="shared" si="345"/>
        <v>2.7145619155961469E-4</v>
      </c>
      <c r="BF807" s="2" t="str">
        <f t="shared" si="346"/>
        <v>NS</v>
      </c>
      <c r="BG807" s="2" t="str">
        <f t="shared" si="347"/>
        <v>NS</v>
      </c>
      <c r="BH807" s="2" t="str">
        <f t="shared" si="348"/>
        <v/>
      </c>
      <c r="BI807" s="2" t="str">
        <f t="shared" si="349"/>
        <v/>
      </c>
      <c r="BJ807" s="2" t="str">
        <f t="shared" si="350"/>
        <v/>
      </c>
    </row>
    <row r="808" spans="1:62" x14ac:dyDescent="0.2">
      <c r="A808" s="1" t="s">
        <v>142</v>
      </c>
      <c r="B808" s="27" t="s">
        <v>529</v>
      </c>
      <c r="C808" s="28">
        <v>38673</v>
      </c>
      <c r="D808" s="7">
        <v>0.50694444444444442</v>
      </c>
      <c r="E808" s="1">
        <v>0.1</v>
      </c>
      <c r="F808" s="1" t="s">
        <v>57</v>
      </c>
      <c r="G808" s="1" t="s">
        <v>1244</v>
      </c>
      <c r="H808" s="27" t="s">
        <v>886</v>
      </c>
      <c r="I808" s="27" t="s">
        <v>887</v>
      </c>
      <c r="J808" s="27" t="s">
        <v>888</v>
      </c>
      <c r="K808" s="2">
        <v>0.75</v>
      </c>
      <c r="L808" s="2">
        <v>0.25</v>
      </c>
      <c r="M808" s="27">
        <v>1790000</v>
      </c>
      <c r="N808" s="27">
        <v>1910000</v>
      </c>
      <c r="O808" s="27">
        <v>1970000</v>
      </c>
      <c r="P808" s="29"/>
      <c r="Q808" s="29"/>
      <c r="R808" s="29"/>
      <c r="S808" s="29"/>
      <c r="T808" s="29"/>
      <c r="U808" s="29"/>
      <c r="V808" s="29"/>
      <c r="W808" s="29"/>
      <c r="X808" s="29"/>
      <c r="Y808" s="29"/>
      <c r="Z808" s="29"/>
      <c r="AA808" s="29"/>
      <c r="AB808" s="29"/>
      <c r="AC808" s="2">
        <f t="shared" si="324"/>
        <v>1890000</v>
      </c>
      <c r="AD808" s="2">
        <f t="shared" si="325"/>
        <v>91651.513899116806</v>
      </c>
      <c r="AE808" s="2">
        <f t="shared" si="326"/>
        <v>3</v>
      </c>
      <c r="AF808" s="27">
        <v>5260000</v>
      </c>
      <c r="AG808" s="27">
        <v>4820000</v>
      </c>
      <c r="AH808" s="27">
        <v>5390000</v>
      </c>
      <c r="AI808" s="29"/>
      <c r="AJ808" s="2">
        <f t="shared" si="327"/>
        <v>5156666.666666667</v>
      </c>
      <c r="AK808" s="2">
        <f t="shared" si="328"/>
        <v>298719.48937646055</v>
      </c>
      <c r="AL808" s="2">
        <f t="shared" si="329"/>
        <v>3</v>
      </c>
      <c r="AM808" s="2">
        <f t="shared" si="330"/>
        <v>9.8090760030864186E+20</v>
      </c>
      <c r="AN808" s="2">
        <f t="shared" si="331"/>
        <v>4.4360630015432091E+20</v>
      </c>
      <c r="AO808" s="2">
        <f t="shared" si="332"/>
        <v>2</v>
      </c>
      <c r="AP808" s="2">
        <f t="shared" si="333"/>
        <v>21.128457811445262</v>
      </c>
      <c r="AQ808" s="2">
        <f t="shared" si="334"/>
        <v>0.81649658092772592</v>
      </c>
      <c r="AR808" s="3" t="str">
        <f t="shared" si="335"/>
        <v>Nontoxic</v>
      </c>
      <c r="AS808" s="2">
        <f t="shared" si="336"/>
        <v>272.83950617283949</v>
      </c>
      <c r="AT808" s="26" t="s">
        <v>884</v>
      </c>
      <c r="AU808" s="4" t="s">
        <v>666</v>
      </c>
      <c r="AV808" s="2">
        <f t="shared" si="337"/>
        <v>2</v>
      </c>
      <c r="AW808" s="2">
        <f t="shared" si="338"/>
        <v>2</v>
      </c>
      <c r="AX808" s="2">
        <f t="shared" si="339"/>
        <v>8400000000.000001</v>
      </c>
      <c r="AY808" s="2">
        <f t="shared" si="340"/>
        <v>89233333333.333328</v>
      </c>
      <c r="AZ808" s="2">
        <f t="shared" si="341"/>
        <v>48816666666.666664</v>
      </c>
      <c r="BA808" s="2">
        <f t="shared" si="342"/>
        <v>1.25</v>
      </c>
      <c r="BB808" s="2">
        <f t="shared" si="343"/>
        <v>1.8506515224060762</v>
      </c>
      <c r="BC808" s="2">
        <v>6.6349999999999998</v>
      </c>
      <c r="BD808" s="2" t="str">
        <f t="shared" si="344"/>
        <v>Same Var</v>
      </c>
      <c r="BE808" s="2">
        <f t="shared" si="345"/>
        <v>2.734493596414549E-5</v>
      </c>
      <c r="BF808" s="2" t="str">
        <f t="shared" si="346"/>
        <v>NS</v>
      </c>
      <c r="BG808" s="2" t="str">
        <f t="shared" si="347"/>
        <v>NS</v>
      </c>
      <c r="BH808" s="2" t="str">
        <f t="shared" si="348"/>
        <v/>
      </c>
      <c r="BI808" s="2" t="str">
        <f t="shared" si="349"/>
        <v/>
      </c>
      <c r="BJ808" s="2" t="str">
        <f t="shared" si="350"/>
        <v/>
      </c>
    </row>
    <row r="809" spans="1:62" x14ac:dyDescent="0.2">
      <c r="A809" s="1" t="s">
        <v>926</v>
      </c>
      <c r="B809" s="27" t="s">
        <v>1004</v>
      </c>
      <c r="C809" s="28">
        <v>39141</v>
      </c>
      <c r="D809" s="7">
        <v>0.80555555555555558</v>
      </c>
      <c r="E809" s="1">
        <v>0.1</v>
      </c>
      <c r="F809" s="1" t="s">
        <v>57</v>
      </c>
      <c r="G809" s="1" t="s">
        <v>1021</v>
      </c>
      <c r="H809" s="27" t="s">
        <v>886</v>
      </c>
      <c r="I809" s="27" t="s">
        <v>887</v>
      </c>
      <c r="J809" s="27" t="s">
        <v>888</v>
      </c>
      <c r="K809" s="2">
        <v>0.75</v>
      </c>
      <c r="L809" s="2">
        <v>0.25</v>
      </c>
      <c r="M809" s="27">
        <v>1037000</v>
      </c>
      <c r="N809" s="27">
        <v>1261000</v>
      </c>
      <c r="O809" s="27">
        <v>1161000</v>
      </c>
      <c r="P809" s="27">
        <v>1175000</v>
      </c>
      <c r="Q809" s="29"/>
      <c r="R809" s="29"/>
      <c r="S809" s="29"/>
      <c r="T809" s="29"/>
      <c r="U809" s="29"/>
      <c r="V809" s="29"/>
      <c r="W809" s="29"/>
      <c r="X809" s="29"/>
      <c r="Y809" s="29"/>
      <c r="Z809" s="29"/>
      <c r="AA809" s="29"/>
      <c r="AB809" s="29"/>
      <c r="AC809" s="2">
        <f t="shared" si="324"/>
        <v>1158500</v>
      </c>
      <c r="AD809" s="2">
        <f t="shared" si="325"/>
        <v>92280.369888003086</v>
      </c>
      <c r="AE809" s="2">
        <f t="shared" si="326"/>
        <v>4</v>
      </c>
      <c r="AF809" s="27">
        <v>1022000</v>
      </c>
      <c r="AG809" s="27">
        <v>1119000</v>
      </c>
      <c r="AH809" s="27">
        <v>1162000</v>
      </c>
      <c r="AI809" s="27">
        <v>988000</v>
      </c>
      <c r="AJ809" s="2">
        <f t="shared" si="327"/>
        <v>1072750</v>
      </c>
      <c r="AK809" s="2">
        <f t="shared" si="328"/>
        <v>81369.015396935138</v>
      </c>
      <c r="AL809" s="2">
        <f t="shared" si="329"/>
        <v>4</v>
      </c>
      <c r="AM809" s="2">
        <f t="shared" si="330"/>
        <v>8.1381528463812956E+18</v>
      </c>
      <c r="AN809" s="2">
        <f t="shared" si="331"/>
        <v>1.3912757554343898E+18</v>
      </c>
      <c r="AO809" s="2">
        <f t="shared" si="332"/>
        <v>6</v>
      </c>
      <c r="AP809" s="2">
        <f t="shared" si="333"/>
        <v>3.8170909979195562</v>
      </c>
      <c r="AQ809" s="2">
        <f t="shared" si="334"/>
        <v>0.71755819649141217</v>
      </c>
      <c r="AR809" s="3" t="str">
        <f t="shared" si="335"/>
        <v>Nontoxic</v>
      </c>
      <c r="AS809" s="2">
        <f t="shared" si="336"/>
        <v>92.598187311178251</v>
      </c>
      <c r="AT809" s="4" t="s">
        <v>663</v>
      </c>
      <c r="AV809" s="2">
        <f t="shared" si="337"/>
        <v>3</v>
      </c>
      <c r="AW809" s="2">
        <f t="shared" si="338"/>
        <v>3</v>
      </c>
      <c r="AX809" s="2">
        <f t="shared" si="339"/>
        <v>8515666666.666667</v>
      </c>
      <c r="AY809" s="2">
        <f t="shared" si="340"/>
        <v>6620916666.6666679</v>
      </c>
      <c r="AZ809" s="2">
        <f t="shared" si="341"/>
        <v>7568291666.666667</v>
      </c>
      <c r="BA809" s="2">
        <f t="shared" si="342"/>
        <v>1.1666666666666667</v>
      </c>
      <c r="BB809" s="2">
        <f t="shared" si="343"/>
        <v>4.061136095187326E-2</v>
      </c>
      <c r="BC809" s="2">
        <v>6.6349999999999998</v>
      </c>
      <c r="BD809" s="2" t="str">
        <f t="shared" si="344"/>
        <v>Same Var</v>
      </c>
      <c r="BE809" s="2">
        <f t="shared" si="345"/>
        <v>0.10638349854367531</v>
      </c>
      <c r="BF809" s="2" t="str">
        <f t="shared" si="346"/>
        <v>NS</v>
      </c>
      <c r="BG809" s="2" t="str">
        <f t="shared" si="347"/>
        <v>NS</v>
      </c>
      <c r="BH809" s="2" t="str">
        <f t="shared" si="348"/>
        <v>Same Var T-test</v>
      </c>
      <c r="BI809" s="2" t="str">
        <f t="shared" si="349"/>
        <v/>
      </c>
      <c r="BJ809" s="2" t="str">
        <f t="shared" si="350"/>
        <v/>
      </c>
    </row>
    <row r="810" spans="1:62" x14ac:dyDescent="0.2">
      <c r="A810" s="1" t="s">
        <v>926</v>
      </c>
      <c r="B810" s="27" t="s">
        <v>1024</v>
      </c>
      <c r="C810" s="28">
        <v>39141</v>
      </c>
      <c r="D810" s="7">
        <v>0.70833333333333337</v>
      </c>
      <c r="E810" s="1">
        <v>0.1</v>
      </c>
      <c r="F810" s="1" t="s">
        <v>57</v>
      </c>
      <c r="G810" s="1" t="s">
        <v>1021</v>
      </c>
      <c r="H810" s="27" t="s">
        <v>886</v>
      </c>
      <c r="I810" s="27" t="s">
        <v>887</v>
      </c>
      <c r="J810" s="27" t="s">
        <v>888</v>
      </c>
      <c r="K810" s="2">
        <v>0.75</v>
      </c>
      <c r="L810" s="2">
        <v>0.25</v>
      </c>
      <c r="M810" s="27">
        <v>1037000</v>
      </c>
      <c r="N810" s="27">
        <v>1261000</v>
      </c>
      <c r="O810" s="27">
        <v>1161000</v>
      </c>
      <c r="P810" s="27">
        <v>1175000</v>
      </c>
      <c r="Q810" s="29"/>
      <c r="R810" s="29"/>
      <c r="S810" s="29"/>
      <c r="T810" s="29"/>
      <c r="U810" s="29"/>
      <c r="V810" s="29"/>
      <c r="W810" s="29"/>
      <c r="X810" s="29"/>
      <c r="Y810" s="29"/>
      <c r="Z810" s="29"/>
      <c r="AA810" s="29"/>
      <c r="AB810" s="29"/>
      <c r="AC810" s="2">
        <f t="shared" si="324"/>
        <v>1158500</v>
      </c>
      <c r="AD810" s="2">
        <f t="shared" si="325"/>
        <v>92280.369888003086</v>
      </c>
      <c r="AE810" s="2">
        <f t="shared" si="326"/>
        <v>4</v>
      </c>
      <c r="AF810" s="27">
        <v>55000</v>
      </c>
      <c r="AG810" s="27">
        <v>61000</v>
      </c>
      <c r="AH810" s="27">
        <v>75000</v>
      </c>
      <c r="AI810" s="27">
        <v>30000</v>
      </c>
      <c r="AJ810" s="2">
        <f t="shared" si="327"/>
        <v>55250</v>
      </c>
      <c r="AK810" s="2">
        <f t="shared" si="328"/>
        <v>18803.811670332514</v>
      </c>
      <c r="AL810" s="2">
        <f t="shared" si="329"/>
        <v>4</v>
      </c>
      <c r="AM810" s="2">
        <f t="shared" si="330"/>
        <v>1.6535682786729597E+18</v>
      </c>
      <c r="AN810" s="2">
        <f t="shared" si="331"/>
        <v>4.8061916515661165E+17</v>
      </c>
      <c r="AO810" s="2">
        <f t="shared" si="332"/>
        <v>3</v>
      </c>
      <c r="AP810" s="2">
        <f t="shared" si="333"/>
        <v>-22.689177436779193</v>
      </c>
      <c r="AQ810" s="2">
        <f t="shared" si="334"/>
        <v>0.76489232840434507</v>
      </c>
      <c r="AR810" s="3" t="str">
        <f t="shared" si="335"/>
        <v>Toxic</v>
      </c>
      <c r="AS810" s="2">
        <f t="shared" si="336"/>
        <v>4.7690979715148902</v>
      </c>
      <c r="AT810" s="4" t="s">
        <v>663</v>
      </c>
      <c r="AV810" s="2">
        <f t="shared" si="337"/>
        <v>3</v>
      </c>
      <c r="AW810" s="2">
        <f t="shared" si="338"/>
        <v>3</v>
      </c>
      <c r="AX810" s="2">
        <f t="shared" si="339"/>
        <v>8515666666.666667</v>
      </c>
      <c r="AY810" s="2">
        <f t="shared" si="340"/>
        <v>353583333.33333325</v>
      </c>
      <c r="AZ810" s="2">
        <f t="shared" si="341"/>
        <v>4434625000</v>
      </c>
      <c r="BA810" s="2">
        <f t="shared" si="342"/>
        <v>1.1666666666666667</v>
      </c>
      <c r="BB810" s="2">
        <f t="shared" si="343"/>
        <v>4.8255803854088368</v>
      </c>
      <c r="BC810" s="2">
        <v>6.6349999999999998</v>
      </c>
      <c r="BD810" s="2" t="str">
        <f t="shared" si="344"/>
        <v>Same Var</v>
      </c>
      <c r="BE810" s="2">
        <f t="shared" si="345"/>
        <v>1.9829695996724196E-7</v>
      </c>
      <c r="BF810" s="2" t="str">
        <f t="shared" si="346"/>
        <v>Sig</v>
      </c>
      <c r="BG810" s="2" t="str">
        <f t="shared" si="347"/>
        <v>Sig</v>
      </c>
      <c r="BH810" s="2" t="str">
        <f t="shared" si="348"/>
        <v>Same Var T-test</v>
      </c>
      <c r="BI810" s="2" t="str">
        <f t="shared" si="349"/>
        <v/>
      </c>
      <c r="BJ810" s="2" t="str">
        <f t="shared" si="350"/>
        <v/>
      </c>
    </row>
    <row r="811" spans="1:62" x14ac:dyDescent="0.2">
      <c r="A811" s="1" t="s">
        <v>926</v>
      </c>
      <c r="B811" s="27" t="s">
        <v>1045</v>
      </c>
      <c r="C811" s="28">
        <v>39141</v>
      </c>
      <c r="D811" s="7">
        <v>0.75</v>
      </c>
      <c r="E811" s="1">
        <v>0.1</v>
      </c>
      <c r="F811" s="1" t="s">
        <v>57</v>
      </c>
      <c r="G811" s="1" t="s">
        <v>1021</v>
      </c>
      <c r="H811" s="27" t="s">
        <v>886</v>
      </c>
      <c r="I811" s="27" t="s">
        <v>887</v>
      </c>
      <c r="J811" s="27" t="s">
        <v>888</v>
      </c>
      <c r="K811" s="2">
        <v>0.75</v>
      </c>
      <c r="L811" s="2">
        <v>0.25</v>
      </c>
      <c r="M811" s="27">
        <v>1037000</v>
      </c>
      <c r="N811" s="27">
        <v>1261000</v>
      </c>
      <c r="O811" s="27">
        <v>1161000</v>
      </c>
      <c r="P811" s="27">
        <v>1175000</v>
      </c>
      <c r="Q811" s="29"/>
      <c r="R811" s="29"/>
      <c r="S811" s="29"/>
      <c r="T811" s="29"/>
      <c r="U811" s="29"/>
      <c r="V811" s="29"/>
      <c r="W811" s="29"/>
      <c r="X811" s="29"/>
      <c r="Y811" s="29"/>
      <c r="Z811" s="29"/>
      <c r="AA811" s="29"/>
      <c r="AB811" s="29"/>
      <c r="AC811" s="2">
        <f t="shared" si="324"/>
        <v>1158500</v>
      </c>
      <c r="AD811" s="2">
        <f t="shared" si="325"/>
        <v>92280.369888003086</v>
      </c>
      <c r="AE811" s="2">
        <f t="shared" si="326"/>
        <v>4</v>
      </c>
      <c r="AF811" s="27">
        <v>280000</v>
      </c>
      <c r="AG811" s="27">
        <v>369000</v>
      </c>
      <c r="AH811" s="27">
        <v>333000</v>
      </c>
      <c r="AI811" s="27">
        <v>429000</v>
      </c>
      <c r="AJ811" s="2">
        <f t="shared" si="327"/>
        <v>352750</v>
      </c>
      <c r="AK811" s="2">
        <f t="shared" si="328"/>
        <v>62611.89982742897</v>
      </c>
      <c r="AL811" s="2">
        <f t="shared" si="329"/>
        <v>4</v>
      </c>
      <c r="AM811" s="2">
        <f t="shared" si="330"/>
        <v>4.7418464904785152E+18</v>
      </c>
      <c r="AN811" s="2">
        <f t="shared" si="331"/>
        <v>7.9818872534179686E+17</v>
      </c>
      <c r="AO811" s="2">
        <f t="shared" si="332"/>
        <v>6</v>
      </c>
      <c r="AP811" s="2">
        <f t="shared" si="333"/>
        <v>-11.060328430693088</v>
      </c>
      <c r="AQ811" s="2">
        <f t="shared" si="334"/>
        <v>0.71755819649141217</v>
      </c>
      <c r="AR811" s="3" t="str">
        <f t="shared" si="335"/>
        <v>Toxic</v>
      </c>
      <c r="AS811" s="2">
        <f t="shared" si="336"/>
        <v>30.448856279671986</v>
      </c>
      <c r="AT811" s="4" t="s">
        <v>663</v>
      </c>
      <c r="AV811" s="2">
        <f t="shared" si="337"/>
        <v>3</v>
      </c>
      <c r="AW811" s="2">
        <f t="shared" si="338"/>
        <v>3</v>
      </c>
      <c r="AX811" s="2">
        <f t="shared" si="339"/>
        <v>8515666666.666667</v>
      </c>
      <c r="AY811" s="2">
        <f t="shared" si="340"/>
        <v>3920250000</v>
      </c>
      <c r="AZ811" s="2">
        <f t="shared" si="341"/>
        <v>6217958333.333333</v>
      </c>
      <c r="BA811" s="2">
        <f t="shared" si="342"/>
        <v>1.1666666666666667</v>
      </c>
      <c r="BB811" s="2">
        <f t="shared" si="343"/>
        <v>0.37753763075982399</v>
      </c>
      <c r="BC811" s="2">
        <v>6.6349999999999998</v>
      </c>
      <c r="BD811" s="2" t="str">
        <f t="shared" si="344"/>
        <v>Same Var</v>
      </c>
      <c r="BE811" s="2">
        <f t="shared" si="345"/>
        <v>3.440489783465699E-6</v>
      </c>
      <c r="BF811" s="2" t="str">
        <f t="shared" si="346"/>
        <v>Sig</v>
      </c>
      <c r="BG811" s="2" t="str">
        <f t="shared" si="347"/>
        <v>Sig</v>
      </c>
      <c r="BH811" s="2" t="str">
        <f t="shared" si="348"/>
        <v>Same Var T-test</v>
      </c>
      <c r="BI811" s="2" t="str">
        <f t="shared" si="349"/>
        <v/>
      </c>
      <c r="BJ811" s="2" t="str">
        <f t="shared" si="350"/>
        <v/>
      </c>
    </row>
    <row r="812" spans="1:62" x14ac:dyDescent="0.2">
      <c r="A812" s="1" t="s">
        <v>926</v>
      </c>
      <c r="B812" s="27" t="s">
        <v>1133</v>
      </c>
      <c r="C812" s="28">
        <v>38974</v>
      </c>
      <c r="D812" s="7">
        <v>0.39930555555555558</v>
      </c>
      <c r="E812" s="1">
        <v>0.1</v>
      </c>
      <c r="F812" s="1" t="s">
        <v>57</v>
      </c>
      <c r="G812" s="1" t="s">
        <v>1147</v>
      </c>
      <c r="H812" s="27" t="s">
        <v>886</v>
      </c>
      <c r="I812" s="27" t="s">
        <v>887</v>
      </c>
      <c r="J812" s="27" t="s">
        <v>888</v>
      </c>
      <c r="K812" s="2">
        <v>0.75</v>
      </c>
      <c r="L812" s="2">
        <v>0.25</v>
      </c>
      <c r="M812" s="27">
        <v>499000</v>
      </c>
      <c r="N812" s="27">
        <v>412000</v>
      </c>
      <c r="O812" s="27">
        <v>466000</v>
      </c>
      <c r="P812" s="27">
        <v>631000</v>
      </c>
      <c r="Q812" s="29"/>
      <c r="R812" s="29"/>
      <c r="S812" s="29"/>
      <c r="T812" s="29"/>
      <c r="U812" s="29"/>
      <c r="V812" s="29"/>
      <c r="W812" s="29"/>
      <c r="X812" s="29"/>
      <c r="Y812" s="29"/>
      <c r="Z812" s="29"/>
      <c r="AA812" s="29"/>
      <c r="AB812" s="29"/>
      <c r="AC812" s="2">
        <f t="shared" si="324"/>
        <v>502000</v>
      </c>
      <c r="AD812" s="2">
        <f t="shared" si="325"/>
        <v>93177.250442369244</v>
      </c>
      <c r="AE812" s="2">
        <f t="shared" si="326"/>
        <v>4</v>
      </c>
      <c r="AF812" s="27">
        <v>2980300</v>
      </c>
      <c r="AG812" s="27">
        <v>3285800</v>
      </c>
      <c r="AH812" s="27">
        <v>3181700</v>
      </c>
      <c r="AI812" s="27">
        <v>3156500</v>
      </c>
      <c r="AJ812" s="2">
        <f t="shared" si="327"/>
        <v>3151075</v>
      </c>
      <c r="AK812" s="2">
        <f t="shared" si="328"/>
        <v>126862.45504482403</v>
      </c>
      <c r="AL812" s="2">
        <f t="shared" si="329"/>
        <v>4</v>
      </c>
      <c r="AM812" s="2">
        <f t="shared" si="330"/>
        <v>2.7504013247222264E+19</v>
      </c>
      <c r="AN812" s="2">
        <f t="shared" si="331"/>
        <v>5.8931100970298173E+18</v>
      </c>
      <c r="AO812" s="2">
        <f t="shared" si="332"/>
        <v>5</v>
      </c>
      <c r="AP812" s="2">
        <f t="shared" si="333"/>
        <v>38.313113983377576</v>
      </c>
      <c r="AQ812" s="2">
        <f t="shared" si="334"/>
        <v>0.72668684380042159</v>
      </c>
      <c r="AR812" s="3" t="str">
        <f t="shared" si="335"/>
        <v>Nontoxic</v>
      </c>
      <c r="AS812" s="2">
        <f t="shared" si="336"/>
        <v>627.7041832669322</v>
      </c>
      <c r="AT812" s="26" t="s">
        <v>884</v>
      </c>
      <c r="AU812" s="4" t="s">
        <v>666</v>
      </c>
      <c r="AV812" s="2">
        <f t="shared" si="337"/>
        <v>3</v>
      </c>
      <c r="AW812" s="2">
        <f t="shared" si="338"/>
        <v>3</v>
      </c>
      <c r="AX812" s="2">
        <f t="shared" si="339"/>
        <v>8682000000</v>
      </c>
      <c r="AY812" s="2">
        <f t="shared" si="340"/>
        <v>16094082499.999998</v>
      </c>
      <c r="AZ812" s="2">
        <f t="shared" si="341"/>
        <v>12388041250</v>
      </c>
      <c r="BA812" s="2">
        <f t="shared" si="342"/>
        <v>1.1666666666666667</v>
      </c>
      <c r="BB812" s="2">
        <f t="shared" si="343"/>
        <v>0.24109613783820447</v>
      </c>
      <c r="BC812" s="2">
        <v>6.6349999999999998</v>
      </c>
      <c r="BD812" s="2" t="str">
        <f t="shared" si="344"/>
        <v>Same Var</v>
      </c>
      <c r="BE812" s="2">
        <f t="shared" si="345"/>
        <v>2.288781527105319E-8</v>
      </c>
      <c r="BF812" s="2" t="str">
        <f t="shared" si="346"/>
        <v>NS</v>
      </c>
      <c r="BG812" s="2" t="str">
        <f t="shared" si="347"/>
        <v>NS</v>
      </c>
      <c r="BH812" s="2" t="str">
        <f t="shared" si="348"/>
        <v/>
      </c>
      <c r="BI812" s="2" t="str">
        <f t="shared" si="349"/>
        <v/>
      </c>
      <c r="BJ812" s="2" t="str">
        <f t="shared" si="350"/>
        <v/>
      </c>
    </row>
    <row r="813" spans="1:62" x14ac:dyDescent="0.2">
      <c r="A813" s="1" t="s">
        <v>926</v>
      </c>
      <c r="B813" s="27" t="s">
        <v>1182</v>
      </c>
      <c r="C813" s="28">
        <v>38974</v>
      </c>
      <c r="D813" s="7">
        <v>0.5</v>
      </c>
      <c r="E813" s="1">
        <v>0.1</v>
      </c>
      <c r="F813" s="1" t="s">
        <v>57</v>
      </c>
      <c r="G813" s="1" t="s">
        <v>1147</v>
      </c>
      <c r="H813" s="27" t="s">
        <v>886</v>
      </c>
      <c r="I813" s="27" t="s">
        <v>887</v>
      </c>
      <c r="J813" s="27" t="s">
        <v>888</v>
      </c>
      <c r="K813" s="2">
        <v>0.75</v>
      </c>
      <c r="L813" s="2">
        <v>0.25</v>
      </c>
      <c r="M813" s="27">
        <v>499000</v>
      </c>
      <c r="N813" s="27">
        <v>412000</v>
      </c>
      <c r="O813" s="27">
        <v>466000</v>
      </c>
      <c r="P813" s="27">
        <v>631000</v>
      </c>
      <c r="Q813" s="29"/>
      <c r="R813" s="29"/>
      <c r="S813" s="29"/>
      <c r="T813" s="29"/>
      <c r="U813" s="29"/>
      <c r="V813" s="29"/>
      <c r="W813" s="29"/>
      <c r="X813" s="29"/>
      <c r="Y813" s="29"/>
      <c r="Z813" s="29"/>
      <c r="AA813" s="29"/>
      <c r="AB813" s="29"/>
      <c r="AC813" s="2">
        <f t="shared" si="324"/>
        <v>502000</v>
      </c>
      <c r="AD813" s="2">
        <f t="shared" si="325"/>
        <v>93177.250442369244</v>
      </c>
      <c r="AE813" s="2">
        <f t="shared" si="326"/>
        <v>4</v>
      </c>
      <c r="AF813" s="27">
        <v>2631000</v>
      </c>
      <c r="AG813" s="27">
        <v>2639000</v>
      </c>
      <c r="AH813" s="27">
        <v>2780000</v>
      </c>
      <c r="AI813" s="27">
        <v>2536000</v>
      </c>
      <c r="AJ813" s="2">
        <f t="shared" si="327"/>
        <v>2646500</v>
      </c>
      <c r="AK813" s="2">
        <f t="shared" si="328"/>
        <v>100546.83817339393</v>
      </c>
      <c r="AL813" s="2">
        <f t="shared" si="329"/>
        <v>4</v>
      </c>
      <c r="AM813" s="2">
        <f t="shared" si="330"/>
        <v>1.4049924687608508E+19</v>
      </c>
      <c r="AN813" s="2">
        <f t="shared" si="331"/>
        <v>2.6261490260778363E+18</v>
      </c>
      <c r="AO813" s="2">
        <f t="shared" si="332"/>
        <v>5</v>
      </c>
      <c r="AP813" s="2">
        <f t="shared" si="333"/>
        <v>37.077236583362108</v>
      </c>
      <c r="AQ813" s="2">
        <f t="shared" si="334"/>
        <v>0.72668684380042159</v>
      </c>
      <c r="AR813" s="3" t="str">
        <f t="shared" si="335"/>
        <v>Nontoxic</v>
      </c>
      <c r="AS813" s="2">
        <f t="shared" si="336"/>
        <v>527.19123505976097</v>
      </c>
      <c r="AT813" s="26" t="s">
        <v>884</v>
      </c>
      <c r="AU813" s="4" t="s">
        <v>666</v>
      </c>
      <c r="AV813" s="2">
        <f t="shared" si="337"/>
        <v>3</v>
      </c>
      <c r="AW813" s="2">
        <f t="shared" si="338"/>
        <v>3</v>
      </c>
      <c r="AX813" s="2">
        <f t="shared" si="339"/>
        <v>8682000000</v>
      </c>
      <c r="AY813" s="2">
        <f t="shared" si="340"/>
        <v>10109666666.666668</v>
      </c>
      <c r="AZ813" s="2">
        <f t="shared" si="341"/>
        <v>9395833333.333334</v>
      </c>
      <c r="BA813" s="2">
        <f t="shared" si="342"/>
        <v>1.1666666666666667</v>
      </c>
      <c r="BB813" s="2">
        <f t="shared" si="343"/>
        <v>1.488517323287754E-2</v>
      </c>
      <c r="BC813" s="2">
        <v>6.6349999999999998</v>
      </c>
      <c r="BD813" s="2" t="str">
        <f t="shared" si="344"/>
        <v>Same Var</v>
      </c>
      <c r="BE813" s="2">
        <f t="shared" si="345"/>
        <v>3.5405175766822922E-8</v>
      </c>
      <c r="BF813" s="2" t="str">
        <f t="shared" si="346"/>
        <v>NS</v>
      </c>
      <c r="BG813" s="2" t="str">
        <f t="shared" si="347"/>
        <v>NS</v>
      </c>
      <c r="BH813" s="2" t="str">
        <f t="shared" si="348"/>
        <v/>
      </c>
      <c r="BI813" s="2" t="str">
        <f t="shared" si="349"/>
        <v/>
      </c>
      <c r="BJ813" s="2" t="str">
        <f t="shared" si="350"/>
        <v/>
      </c>
    </row>
    <row r="814" spans="1:62" x14ac:dyDescent="0.2">
      <c r="A814" s="1" t="s">
        <v>926</v>
      </c>
      <c r="B814" s="27" t="s">
        <v>1206</v>
      </c>
      <c r="C814" s="28">
        <v>38974</v>
      </c>
      <c r="D814" s="7">
        <v>0.4548611111111111</v>
      </c>
      <c r="E814" s="1">
        <v>0.1</v>
      </c>
      <c r="F814" s="1" t="s">
        <v>57</v>
      </c>
      <c r="G814" s="1" t="s">
        <v>1147</v>
      </c>
      <c r="H814" s="27" t="s">
        <v>886</v>
      </c>
      <c r="I814" s="27" t="s">
        <v>887</v>
      </c>
      <c r="J814" s="27" t="s">
        <v>888</v>
      </c>
      <c r="K814" s="2">
        <v>0.75</v>
      </c>
      <c r="L814" s="2">
        <v>0.25</v>
      </c>
      <c r="M814" s="27">
        <v>499000</v>
      </c>
      <c r="N814" s="27">
        <v>412000</v>
      </c>
      <c r="O814" s="27">
        <v>466000</v>
      </c>
      <c r="P814" s="27">
        <v>631000</v>
      </c>
      <c r="Q814" s="29"/>
      <c r="R814" s="29"/>
      <c r="S814" s="29"/>
      <c r="T814" s="29"/>
      <c r="U814" s="29"/>
      <c r="V814" s="29"/>
      <c r="W814" s="29"/>
      <c r="X814" s="29"/>
      <c r="Y814" s="29"/>
      <c r="Z814" s="29"/>
      <c r="AA814" s="29"/>
      <c r="AB814" s="29"/>
      <c r="AC814" s="2">
        <f t="shared" si="324"/>
        <v>502000</v>
      </c>
      <c r="AD814" s="2">
        <f t="shared" si="325"/>
        <v>93177.250442369244</v>
      </c>
      <c r="AE814" s="2">
        <f t="shared" si="326"/>
        <v>4</v>
      </c>
      <c r="AF814" s="27">
        <v>4243000</v>
      </c>
      <c r="AG814" s="27">
        <v>4026000</v>
      </c>
      <c r="AH814" s="27">
        <v>3988000</v>
      </c>
      <c r="AI814" s="27">
        <v>4006000</v>
      </c>
      <c r="AJ814" s="2">
        <f t="shared" si="327"/>
        <v>4065750</v>
      </c>
      <c r="AK814" s="2">
        <f t="shared" si="328"/>
        <v>119181.58414788755</v>
      </c>
      <c r="AL814" s="2">
        <f t="shared" si="329"/>
        <v>4</v>
      </c>
      <c r="AM814" s="2">
        <f t="shared" si="330"/>
        <v>2.2771685750976561E+19</v>
      </c>
      <c r="AN814" s="2">
        <f t="shared" si="331"/>
        <v>4.7002189833984389E+18</v>
      </c>
      <c r="AO814" s="2">
        <f t="shared" si="332"/>
        <v>5</v>
      </c>
      <c r="AP814" s="2">
        <f t="shared" si="333"/>
        <v>53.405906424705314</v>
      </c>
      <c r="AQ814" s="2">
        <f t="shared" si="334"/>
        <v>0.72668684380042159</v>
      </c>
      <c r="AR814" s="3" t="str">
        <f t="shared" si="335"/>
        <v>Nontoxic</v>
      </c>
      <c r="AS814" s="2">
        <f t="shared" si="336"/>
        <v>809.91035856573706</v>
      </c>
      <c r="AT814" s="26" t="s">
        <v>884</v>
      </c>
      <c r="AU814" s="4" t="s">
        <v>666</v>
      </c>
      <c r="AV814" s="2">
        <f t="shared" si="337"/>
        <v>3</v>
      </c>
      <c r="AW814" s="2">
        <f t="shared" si="338"/>
        <v>3</v>
      </c>
      <c r="AX814" s="2">
        <f t="shared" si="339"/>
        <v>8682000000</v>
      </c>
      <c r="AY814" s="2">
        <f t="shared" si="340"/>
        <v>14204250000.000002</v>
      </c>
      <c r="AZ814" s="2">
        <f t="shared" si="341"/>
        <v>11443125000.000002</v>
      </c>
      <c r="BA814" s="2">
        <f t="shared" si="342"/>
        <v>1.1666666666666667</v>
      </c>
      <c r="BB814" s="2">
        <f t="shared" si="343"/>
        <v>0.15424738326061871</v>
      </c>
      <c r="BC814" s="2">
        <v>6.6349999999999998</v>
      </c>
      <c r="BD814" s="2" t="str">
        <f t="shared" si="344"/>
        <v>Same Var</v>
      </c>
      <c r="BE814" s="2">
        <f t="shared" si="345"/>
        <v>3.0640571913866963E-9</v>
      </c>
      <c r="BF814" s="2" t="str">
        <f t="shared" si="346"/>
        <v>NS</v>
      </c>
      <c r="BG814" s="2" t="str">
        <f t="shared" si="347"/>
        <v>NS</v>
      </c>
      <c r="BH814" s="2" t="str">
        <f t="shared" si="348"/>
        <v/>
      </c>
      <c r="BI814" s="2" t="str">
        <f t="shared" si="349"/>
        <v/>
      </c>
      <c r="BJ814" s="2" t="str">
        <f t="shared" si="350"/>
        <v/>
      </c>
    </row>
    <row r="815" spans="1:62" x14ac:dyDescent="0.2">
      <c r="A815" s="1" t="s">
        <v>926</v>
      </c>
      <c r="B815" s="27" t="s">
        <v>956</v>
      </c>
      <c r="C815" s="28">
        <v>39315</v>
      </c>
      <c r="D815" s="7">
        <v>0.375</v>
      </c>
      <c r="E815" s="1">
        <v>0.1</v>
      </c>
      <c r="F815" s="1" t="s">
        <v>57</v>
      </c>
      <c r="G815" s="1" t="s">
        <v>958</v>
      </c>
      <c r="H815" s="27" t="s">
        <v>886</v>
      </c>
      <c r="I815" s="27" t="s">
        <v>887</v>
      </c>
      <c r="J815" s="27" t="s">
        <v>888</v>
      </c>
      <c r="K815" s="2">
        <v>0.75</v>
      </c>
      <c r="L815" s="2">
        <v>0.25</v>
      </c>
      <c r="M815" s="27">
        <v>1090000</v>
      </c>
      <c r="N815" s="27">
        <v>1140000</v>
      </c>
      <c r="O815" s="27">
        <v>1030000</v>
      </c>
      <c r="P815" s="27">
        <v>1250000</v>
      </c>
      <c r="Q815" s="29"/>
      <c r="R815" s="29"/>
      <c r="S815" s="29"/>
      <c r="T815" s="29"/>
      <c r="U815" s="29"/>
      <c r="V815" s="29"/>
      <c r="W815" s="29"/>
      <c r="X815" s="29"/>
      <c r="Y815" s="29"/>
      <c r="Z815" s="29"/>
      <c r="AA815" s="29"/>
      <c r="AB815" s="29"/>
      <c r="AC815" s="2">
        <f t="shared" si="324"/>
        <v>1127500</v>
      </c>
      <c r="AD815" s="2">
        <f t="shared" si="325"/>
        <v>93229.108472979977</v>
      </c>
      <c r="AE815" s="2">
        <f t="shared" si="326"/>
        <v>4</v>
      </c>
      <c r="AF815" s="27">
        <v>1270000</v>
      </c>
      <c r="AG815" s="27">
        <v>1390000</v>
      </c>
      <c r="AH815" s="27">
        <v>1380000</v>
      </c>
      <c r="AI815" s="27">
        <v>1390000</v>
      </c>
      <c r="AJ815" s="2">
        <f t="shared" si="327"/>
        <v>1357500</v>
      </c>
      <c r="AK815" s="2">
        <f t="shared" si="328"/>
        <v>58523.499553598129</v>
      </c>
      <c r="AL815" s="2">
        <f t="shared" si="329"/>
        <v>4</v>
      </c>
      <c r="AM815" s="2">
        <f t="shared" si="330"/>
        <v>4.3202272033691407E+18</v>
      </c>
      <c r="AN815" s="2">
        <f t="shared" si="331"/>
        <v>7.4236577351888026E+17</v>
      </c>
      <c r="AO815" s="2">
        <f t="shared" si="332"/>
        <v>6</v>
      </c>
      <c r="AP815" s="2">
        <f t="shared" si="333"/>
        <v>11.227608801459432</v>
      </c>
      <c r="AQ815" s="2">
        <f t="shared" si="334"/>
        <v>0.71755819649141217</v>
      </c>
      <c r="AR815" s="3" t="str">
        <f t="shared" si="335"/>
        <v>Nontoxic</v>
      </c>
      <c r="AS815" s="2">
        <f t="shared" si="336"/>
        <v>120.39911308203992</v>
      </c>
      <c r="AT815" s="26" t="s">
        <v>884</v>
      </c>
      <c r="AU815" s="4" t="s">
        <v>666</v>
      </c>
      <c r="AV815" s="2">
        <f t="shared" si="337"/>
        <v>3</v>
      </c>
      <c r="AW815" s="2">
        <f t="shared" si="338"/>
        <v>3</v>
      </c>
      <c r="AX815" s="2">
        <f t="shared" si="339"/>
        <v>8691666666.666666</v>
      </c>
      <c r="AY815" s="2">
        <f t="shared" si="340"/>
        <v>3425000000.0000005</v>
      </c>
      <c r="AZ815" s="2">
        <f t="shared" si="341"/>
        <v>6058333333.333333</v>
      </c>
      <c r="BA815" s="2">
        <f t="shared" si="342"/>
        <v>1.1666666666666667</v>
      </c>
      <c r="BB815" s="2">
        <f t="shared" si="343"/>
        <v>0.5384655914658002</v>
      </c>
      <c r="BC815" s="2">
        <v>6.6349999999999998</v>
      </c>
      <c r="BD815" s="2" t="str">
        <f t="shared" si="344"/>
        <v>Same Var</v>
      </c>
      <c r="BE815" s="2">
        <f t="shared" si="345"/>
        <v>2.9101711170699393E-3</v>
      </c>
      <c r="BF815" s="2" t="str">
        <f t="shared" si="346"/>
        <v>NS</v>
      </c>
      <c r="BG815" s="2" t="str">
        <f t="shared" si="347"/>
        <v>NS</v>
      </c>
      <c r="BH815" s="2" t="str">
        <f t="shared" si="348"/>
        <v/>
      </c>
      <c r="BI815" s="2" t="str">
        <f t="shared" si="349"/>
        <v/>
      </c>
      <c r="BJ815" s="2" t="str">
        <f t="shared" si="350"/>
        <v/>
      </c>
    </row>
    <row r="816" spans="1:62" x14ac:dyDescent="0.2">
      <c r="A816" s="1" t="s">
        <v>926</v>
      </c>
      <c r="B816" s="27" t="s">
        <v>971</v>
      </c>
      <c r="C816" s="28">
        <v>39315</v>
      </c>
      <c r="D816" s="7">
        <v>0.31944444444444442</v>
      </c>
      <c r="E816" s="1">
        <v>0.1</v>
      </c>
      <c r="F816" s="1" t="s">
        <v>57</v>
      </c>
      <c r="G816" s="1" t="s">
        <v>958</v>
      </c>
      <c r="H816" s="27" t="s">
        <v>886</v>
      </c>
      <c r="I816" s="27" t="s">
        <v>887</v>
      </c>
      <c r="J816" s="27" t="s">
        <v>888</v>
      </c>
      <c r="K816" s="2">
        <v>0.75</v>
      </c>
      <c r="L816" s="2">
        <v>0.25</v>
      </c>
      <c r="M816" s="27">
        <v>1090000</v>
      </c>
      <c r="N816" s="27">
        <v>1140000</v>
      </c>
      <c r="O816" s="27">
        <v>1030000</v>
      </c>
      <c r="P816" s="27">
        <v>1250000</v>
      </c>
      <c r="Q816" s="29"/>
      <c r="R816" s="29"/>
      <c r="S816" s="29"/>
      <c r="T816" s="29"/>
      <c r="U816" s="29"/>
      <c r="V816" s="29"/>
      <c r="W816" s="29"/>
      <c r="X816" s="29"/>
      <c r="Y816" s="29"/>
      <c r="Z816" s="29"/>
      <c r="AA816" s="29"/>
      <c r="AB816" s="29"/>
      <c r="AC816" s="2">
        <f t="shared" si="324"/>
        <v>1127500</v>
      </c>
      <c r="AD816" s="2">
        <f t="shared" si="325"/>
        <v>93229.108472979977</v>
      </c>
      <c r="AE816" s="2">
        <f t="shared" si="326"/>
        <v>4</v>
      </c>
      <c r="AF816" s="27">
        <v>1210000</v>
      </c>
      <c r="AG816" s="27">
        <v>1230000</v>
      </c>
      <c r="AH816" s="27">
        <v>1190000</v>
      </c>
      <c r="AI816" s="27">
        <v>1060000</v>
      </c>
      <c r="AJ816" s="2">
        <f t="shared" si="327"/>
        <v>1172500</v>
      </c>
      <c r="AK816" s="2">
        <f t="shared" si="328"/>
        <v>76757.192931129699</v>
      </c>
      <c r="AL816" s="2">
        <f t="shared" si="329"/>
        <v>4</v>
      </c>
      <c r="AM816" s="2">
        <f t="shared" si="330"/>
        <v>7.2640075853135872E+18</v>
      </c>
      <c r="AN816" s="2">
        <f t="shared" si="331"/>
        <v>1.2211389216670285E+18</v>
      </c>
      <c r="AO816" s="2">
        <f t="shared" si="332"/>
        <v>6</v>
      </c>
      <c r="AP816" s="2">
        <f t="shared" si="333"/>
        <v>6.2963322035414784</v>
      </c>
      <c r="AQ816" s="2">
        <f t="shared" si="334"/>
        <v>0.71755819649141217</v>
      </c>
      <c r="AR816" s="3" t="str">
        <f t="shared" si="335"/>
        <v>Nontoxic</v>
      </c>
      <c r="AS816" s="2">
        <f t="shared" si="336"/>
        <v>103.99113082039911</v>
      </c>
      <c r="AT816" s="26" t="s">
        <v>884</v>
      </c>
      <c r="AU816" s="4" t="s">
        <v>666</v>
      </c>
      <c r="AV816" s="2">
        <f t="shared" si="337"/>
        <v>3</v>
      </c>
      <c r="AW816" s="2">
        <f t="shared" si="338"/>
        <v>3</v>
      </c>
      <c r="AX816" s="2">
        <f t="shared" si="339"/>
        <v>8691666666.666666</v>
      </c>
      <c r="AY816" s="2">
        <f t="shared" si="340"/>
        <v>5891666666.666667</v>
      </c>
      <c r="AZ816" s="2">
        <f t="shared" si="341"/>
        <v>7291666666.666667</v>
      </c>
      <c r="BA816" s="2">
        <f t="shared" si="342"/>
        <v>1.1666666666666667</v>
      </c>
      <c r="BB816" s="2">
        <f t="shared" si="343"/>
        <v>9.6584533245975629E-2</v>
      </c>
      <c r="BC816" s="2">
        <v>6.6349999999999998</v>
      </c>
      <c r="BD816" s="2" t="str">
        <f t="shared" si="344"/>
        <v>Same Var</v>
      </c>
      <c r="BE816" s="2">
        <f t="shared" si="345"/>
        <v>0.2421341336099464</v>
      </c>
      <c r="BF816" s="2" t="str">
        <f t="shared" si="346"/>
        <v>NS</v>
      </c>
      <c r="BG816" s="2" t="str">
        <f t="shared" si="347"/>
        <v>NS</v>
      </c>
      <c r="BH816" s="2" t="str">
        <f t="shared" si="348"/>
        <v/>
      </c>
      <c r="BI816" s="2" t="str">
        <f t="shared" si="349"/>
        <v/>
      </c>
      <c r="BJ816" s="2" t="str">
        <f t="shared" si="350"/>
        <v/>
      </c>
    </row>
    <row r="817" spans="1:62" x14ac:dyDescent="0.2">
      <c r="A817" s="1" t="s">
        <v>926</v>
      </c>
      <c r="B817" s="27" t="s">
        <v>977</v>
      </c>
      <c r="C817" s="28">
        <v>39315</v>
      </c>
      <c r="D817" s="7">
        <v>0.41666666666666669</v>
      </c>
      <c r="E817" s="1">
        <v>0.1</v>
      </c>
      <c r="F817" s="1" t="s">
        <v>57</v>
      </c>
      <c r="G817" s="1" t="s">
        <v>958</v>
      </c>
      <c r="H817" s="27" t="s">
        <v>886</v>
      </c>
      <c r="I817" s="27" t="s">
        <v>887</v>
      </c>
      <c r="J817" s="27" t="s">
        <v>888</v>
      </c>
      <c r="K817" s="2">
        <v>0.75</v>
      </c>
      <c r="L817" s="2">
        <v>0.25</v>
      </c>
      <c r="M817" s="27">
        <v>1090000</v>
      </c>
      <c r="N817" s="27">
        <v>1140000</v>
      </c>
      <c r="O817" s="27">
        <v>1030000</v>
      </c>
      <c r="P817" s="27">
        <v>1250000</v>
      </c>
      <c r="Q817" s="29"/>
      <c r="R817" s="29"/>
      <c r="S817" s="29"/>
      <c r="T817" s="29"/>
      <c r="U817" s="29"/>
      <c r="V817" s="29"/>
      <c r="W817" s="29"/>
      <c r="X817" s="29"/>
      <c r="Y817" s="29"/>
      <c r="Z817" s="29"/>
      <c r="AA817" s="29"/>
      <c r="AB817" s="29"/>
      <c r="AC817" s="2">
        <f t="shared" si="324"/>
        <v>1127500</v>
      </c>
      <c r="AD817" s="2">
        <f t="shared" si="325"/>
        <v>93229.108472979977</v>
      </c>
      <c r="AE817" s="2">
        <f t="shared" si="326"/>
        <v>4</v>
      </c>
      <c r="AF817" s="27">
        <v>1370000</v>
      </c>
      <c r="AG817" s="27">
        <v>1300000</v>
      </c>
      <c r="AH817" s="27">
        <v>1270000</v>
      </c>
      <c r="AI817" s="27">
        <v>1260000</v>
      </c>
      <c r="AJ817" s="2">
        <f t="shared" si="327"/>
        <v>1300000</v>
      </c>
      <c r="AK817" s="2">
        <f t="shared" si="328"/>
        <v>49665.5480858378</v>
      </c>
      <c r="AL817" s="2">
        <f t="shared" si="329"/>
        <v>4</v>
      </c>
      <c r="AM817" s="2">
        <f t="shared" si="330"/>
        <v>3.3816719733344179E+18</v>
      </c>
      <c r="AN817" s="2">
        <f t="shared" si="331"/>
        <v>6.2473701194480602E+17</v>
      </c>
      <c r="AO817" s="2">
        <f t="shared" si="332"/>
        <v>5</v>
      </c>
      <c r="AP817" s="2">
        <f t="shared" si="333"/>
        <v>10.595746482323284</v>
      </c>
      <c r="AQ817" s="2">
        <f t="shared" si="334"/>
        <v>0.72668684380042159</v>
      </c>
      <c r="AR817" s="3" t="str">
        <f t="shared" si="335"/>
        <v>Nontoxic</v>
      </c>
      <c r="AS817" s="2">
        <f t="shared" si="336"/>
        <v>115.29933481152995</v>
      </c>
      <c r="AT817" s="26" t="s">
        <v>884</v>
      </c>
      <c r="AU817" s="4" t="s">
        <v>666</v>
      </c>
      <c r="AV817" s="2">
        <f t="shared" si="337"/>
        <v>3</v>
      </c>
      <c r="AW817" s="2">
        <f t="shared" si="338"/>
        <v>3</v>
      </c>
      <c r="AX817" s="2">
        <f t="shared" si="339"/>
        <v>8691666666.666666</v>
      </c>
      <c r="AY817" s="2">
        <f t="shared" si="340"/>
        <v>2466666666.6666665</v>
      </c>
      <c r="AZ817" s="2">
        <f t="shared" si="341"/>
        <v>5579166666.666667</v>
      </c>
      <c r="BA817" s="2">
        <f t="shared" si="342"/>
        <v>1.1666666666666667</v>
      </c>
      <c r="BB817" s="2">
        <f t="shared" si="343"/>
        <v>0.95874793955389181</v>
      </c>
      <c r="BC817" s="2">
        <v>6.6349999999999998</v>
      </c>
      <c r="BD817" s="2" t="str">
        <f t="shared" si="344"/>
        <v>Same Var</v>
      </c>
      <c r="BE817" s="2">
        <f t="shared" si="345"/>
        <v>8.5595916859455105E-3</v>
      </c>
      <c r="BF817" s="2" t="str">
        <f t="shared" si="346"/>
        <v>NS</v>
      </c>
      <c r="BG817" s="2" t="str">
        <f t="shared" si="347"/>
        <v>NS</v>
      </c>
      <c r="BH817" s="2" t="str">
        <f t="shared" si="348"/>
        <v/>
      </c>
      <c r="BI817" s="2" t="str">
        <f t="shared" si="349"/>
        <v/>
      </c>
      <c r="BJ817" s="2" t="str">
        <f t="shared" si="350"/>
        <v/>
      </c>
    </row>
    <row r="818" spans="1:62" x14ac:dyDescent="0.2">
      <c r="A818" s="1" t="s">
        <v>926</v>
      </c>
      <c r="B818" s="27" t="s">
        <v>979</v>
      </c>
      <c r="C818" s="28">
        <v>39315</v>
      </c>
      <c r="D818" s="7">
        <v>0.34027777777777779</v>
      </c>
      <c r="E818" s="1">
        <v>0.1</v>
      </c>
      <c r="F818" s="1" t="s">
        <v>57</v>
      </c>
      <c r="G818" s="1" t="s">
        <v>958</v>
      </c>
      <c r="H818" s="27" t="s">
        <v>886</v>
      </c>
      <c r="I818" s="27" t="s">
        <v>887</v>
      </c>
      <c r="J818" s="27" t="s">
        <v>888</v>
      </c>
      <c r="K818" s="2">
        <v>0.75</v>
      </c>
      <c r="L818" s="2">
        <v>0.25</v>
      </c>
      <c r="M818" s="27">
        <v>1090000</v>
      </c>
      <c r="N818" s="27">
        <v>1140000</v>
      </c>
      <c r="O818" s="27">
        <v>1030000</v>
      </c>
      <c r="P818" s="27">
        <v>1250000</v>
      </c>
      <c r="Q818" s="29"/>
      <c r="R818" s="29"/>
      <c r="S818" s="29"/>
      <c r="T818" s="29"/>
      <c r="U818" s="29"/>
      <c r="V818" s="29"/>
      <c r="W818" s="29"/>
      <c r="X818" s="29"/>
      <c r="Y818" s="29"/>
      <c r="Z818" s="29"/>
      <c r="AA818" s="29"/>
      <c r="AB818" s="29"/>
      <c r="AC818" s="2">
        <f t="shared" si="324"/>
        <v>1127500</v>
      </c>
      <c r="AD818" s="2">
        <f t="shared" si="325"/>
        <v>93229.108472979977</v>
      </c>
      <c r="AE818" s="2">
        <f t="shared" si="326"/>
        <v>4</v>
      </c>
      <c r="AF818" s="27">
        <v>1180000</v>
      </c>
      <c r="AG818" s="27">
        <v>1390000</v>
      </c>
      <c r="AH818" s="27">
        <v>1450000</v>
      </c>
      <c r="AI818" s="27">
        <v>1300000</v>
      </c>
      <c r="AJ818" s="2">
        <f t="shared" si="327"/>
        <v>1330000</v>
      </c>
      <c r="AK818" s="2">
        <f t="shared" si="328"/>
        <v>117473.4012447073</v>
      </c>
      <c r="AL818" s="2">
        <f t="shared" si="329"/>
        <v>4</v>
      </c>
      <c r="AM818" s="2">
        <f t="shared" si="330"/>
        <v>2.1830066070556639E+19</v>
      </c>
      <c r="AN818" s="2">
        <f t="shared" si="331"/>
        <v>4.465477752685547E+18</v>
      </c>
      <c r="AO818" s="2">
        <f t="shared" si="332"/>
        <v>5</v>
      </c>
      <c r="AP818" s="2">
        <f t="shared" si="333"/>
        <v>7.0862742681252033</v>
      </c>
      <c r="AQ818" s="2">
        <f t="shared" si="334"/>
        <v>0.72668684380042159</v>
      </c>
      <c r="AR818" s="3" t="str">
        <f t="shared" si="335"/>
        <v>Nontoxic</v>
      </c>
      <c r="AS818" s="2">
        <f t="shared" si="336"/>
        <v>117.96008869179602</v>
      </c>
      <c r="AT818" s="26" t="s">
        <v>884</v>
      </c>
      <c r="AU818" s="4" t="s">
        <v>666</v>
      </c>
      <c r="AV818" s="2">
        <f t="shared" si="337"/>
        <v>3</v>
      </c>
      <c r="AW818" s="2">
        <f t="shared" si="338"/>
        <v>3</v>
      </c>
      <c r="AX818" s="2">
        <f t="shared" si="339"/>
        <v>8691666666.666666</v>
      </c>
      <c r="AY818" s="2">
        <f t="shared" si="340"/>
        <v>13800000000</v>
      </c>
      <c r="AZ818" s="2">
        <f t="shared" si="341"/>
        <v>11245833333.333334</v>
      </c>
      <c r="BA818" s="2">
        <f t="shared" si="342"/>
        <v>1.1666666666666667</v>
      </c>
      <c r="BB818" s="2">
        <f t="shared" si="343"/>
        <v>0.1361881927803584</v>
      </c>
      <c r="BC818" s="2">
        <v>6.6349999999999998</v>
      </c>
      <c r="BD818" s="2" t="str">
        <f t="shared" si="344"/>
        <v>Same Var</v>
      </c>
      <c r="BE818" s="2">
        <f t="shared" si="345"/>
        <v>1.7776171509163986E-2</v>
      </c>
      <c r="BF818" s="2" t="str">
        <f t="shared" si="346"/>
        <v>NS</v>
      </c>
      <c r="BG818" s="2" t="str">
        <f t="shared" si="347"/>
        <v>NS</v>
      </c>
      <c r="BH818" s="2" t="str">
        <f t="shared" si="348"/>
        <v/>
      </c>
      <c r="BI818" s="2" t="str">
        <f t="shared" si="349"/>
        <v/>
      </c>
      <c r="BJ818" s="2" t="str">
        <f t="shared" si="350"/>
        <v/>
      </c>
    </row>
    <row r="819" spans="1:62" x14ac:dyDescent="0.2">
      <c r="A819" s="1" t="s">
        <v>926</v>
      </c>
      <c r="B819" s="27" t="s">
        <v>1055</v>
      </c>
      <c r="C819" s="28">
        <v>39315</v>
      </c>
      <c r="D819" s="7">
        <v>0.53472222222222221</v>
      </c>
      <c r="E819" s="1">
        <v>0.1</v>
      </c>
      <c r="F819" s="1" t="s">
        <v>57</v>
      </c>
      <c r="G819" s="1" t="s">
        <v>958</v>
      </c>
      <c r="H819" s="27" t="s">
        <v>886</v>
      </c>
      <c r="I819" s="27" t="s">
        <v>887</v>
      </c>
      <c r="J819" s="27" t="s">
        <v>888</v>
      </c>
      <c r="K819" s="2">
        <v>0.75</v>
      </c>
      <c r="L819" s="2">
        <v>0.25</v>
      </c>
      <c r="M819" s="27">
        <v>1090000</v>
      </c>
      <c r="N819" s="27">
        <v>1140000</v>
      </c>
      <c r="O819" s="27">
        <v>1030000</v>
      </c>
      <c r="P819" s="27">
        <v>1250000</v>
      </c>
      <c r="Q819" s="29"/>
      <c r="R819" s="29"/>
      <c r="S819" s="29"/>
      <c r="T819" s="29"/>
      <c r="U819" s="29"/>
      <c r="V819" s="29"/>
      <c r="W819" s="29"/>
      <c r="X819" s="29"/>
      <c r="Y819" s="29"/>
      <c r="Z819" s="29"/>
      <c r="AA819" s="29"/>
      <c r="AB819" s="29"/>
      <c r="AC819" s="2">
        <f t="shared" si="324"/>
        <v>1127500</v>
      </c>
      <c r="AD819" s="2">
        <f t="shared" si="325"/>
        <v>93229.108472979977</v>
      </c>
      <c r="AE819" s="2">
        <f t="shared" si="326"/>
        <v>4</v>
      </c>
      <c r="AF819" s="27">
        <v>1280000</v>
      </c>
      <c r="AG819" s="27">
        <v>1160000</v>
      </c>
      <c r="AH819" s="27">
        <v>1180000</v>
      </c>
      <c r="AI819" s="27">
        <v>1110000</v>
      </c>
      <c r="AJ819" s="2">
        <f t="shared" si="327"/>
        <v>1182500</v>
      </c>
      <c r="AK819" s="2">
        <f t="shared" si="328"/>
        <v>71355.915428692155</v>
      </c>
      <c r="AL819" s="2">
        <f t="shared" si="329"/>
        <v>4</v>
      </c>
      <c r="AM819" s="2">
        <f t="shared" si="330"/>
        <v>6.2259346686469202E+18</v>
      </c>
      <c r="AN819" s="2">
        <f t="shared" si="331"/>
        <v>1.0380833661114728E+18</v>
      </c>
      <c r="AO819" s="2">
        <f t="shared" si="332"/>
        <v>6</v>
      </c>
      <c r="AP819" s="2">
        <f t="shared" si="333"/>
        <v>6.7440012598416992</v>
      </c>
      <c r="AQ819" s="2">
        <f t="shared" si="334"/>
        <v>0.71755819649141217</v>
      </c>
      <c r="AR819" s="3" t="str">
        <f t="shared" si="335"/>
        <v>Nontoxic</v>
      </c>
      <c r="AS819" s="2">
        <f t="shared" si="336"/>
        <v>104.8780487804878</v>
      </c>
      <c r="AT819" s="26" t="s">
        <v>884</v>
      </c>
      <c r="AU819" s="4" t="s">
        <v>666</v>
      </c>
      <c r="AV819" s="2">
        <f t="shared" si="337"/>
        <v>3</v>
      </c>
      <c r="AW819" s="2">
        <f t="shared" si="338"/>
        <v>3</v>
      </c>
      <c r="AX819" s="2">
        <f t="shared" si="339"/>
        <v>8691666666.666666</v>
      </c>
      <c r="AY819" s="2">
        <f t="shared" si="340"/>
        <v>5091666666.666667</v>
      </c>
      <c r="AZ819" s="2">
        <f t="shared" si="341"/>
        <v>6891666666.666667</v>
      </c>
      <c r="BA819" s="2">
        <f t="shared" si="342"/>
        <v>1.1666666666666667</v>
      </c>
      <c r="BB819" s="2">
        <f t="shared" si="343"/>
        <v>0.18168679510717667</v>
      </c>
      <c r="BC819" s="2">
        <v>6.6349999999999998</v>
      </c>
      <c r="BD819" s="2" t="str">
        <f t="shared" si="344"/>
        <v>Same Var</v>
      </c>
      <c r="BE819" s="2">
        <f t="shared" si="345"/>
        <v>0.19247431774436444</v>
      </c>
      <c r="BF819" s="2" t="str">
        <f t="shared" si="346"/>
        <v>NS</v>
      </c>
      <c r="BG819" s="2" t="str">
        <f t="shared" si="347"/>
        <v>NS</v>
      </c>
      <c r="BH819" s="2" t="str">
        <f t="shared" si="348"/>
        <v/>
      </c>
      <c r="BI819" s="2" t="str">
        <f t="shared" si="349"/>
        <v/>
      </c>
      <c r="BJ819" s="2" t="str">
        <f t="shared" si="350"/>
        <v/>
      </c>
    </row>
    <row r="820" spans="1:62" x14ac:dyDescent="0.2">
      <c r="A820" s="1" t="s">
        <v>926</v>
      </c>
      <c r="B820" s="27" t="s">
        <v>1060</v>
      </c>
      <c r="C820" s="28">
        <v>39315</v>
      </c>
      <c r="D820" s="7">
        <v>0.5625</v>
      </c>
      <c r="E820" s="1">
        <v>0.1</v>
      </c>
      <c r="F820" s="1" t="s">
        <v>57</v>
      </c>
      <c r="G820" s="1" t="s">
        <v>958</v>
      </c>
      <c r="H820" s="27" t="s">
        <v>886</v>
      </c>
      <c r="I820" s="27" t="s">
        <v>887</v>
      </c>
      <c r="J820" s="27" t="s">
        <v>888</v>
      </c>
      <c r="K820" s="2">
        <v>0.75</v>
      </c>
      <c r="L820" s="2">
        <v>0.25</v>
      </c>
      <c r="M820" s="27">
        <v>1090000</v>
      </c>
      <c r="N820" s="27">
        <v>1140000</v>
      </c>
      <c r="O820" s="27">
        <v>1030000</v>
      </c>
      <c r="P820" s="27">
        <v>1250000</v>
      </c>
      <c r="Q820" s="29"/>
      <c r="R820" s="29"/>
      <c r="S820" s="29"/>
      <c r="T820" s="29"/>
      <c r="U820" s="29"/>
      <c r="V820" s="29"/>
      <c r="W820" s="29"/>
      <c r="X820" s="29"/>
      <c r="Y820" s="29"/>
      <c r="Z820" s="29"/>
      <c r="AA820" s="29"/>
      <c r="AB820" s="29"/>
      <c r="AC820" s="2">
        <f t="shared" si="324"/>
        <v>1127500</v>
      </c>
      <c r="AD820" s="2">
        <f t="shared" si="325"/>
        <v>93229.108472979977</v>
      </c>
      <c r="AE820" s="2">
        <f t="shared" si="326"/>
        <v>4</v>
      </c>
      <c r="AF820" s="27">
        <v>1090000</v>
      </c>
      <c r="AG820" s="27">
        <v>1080000</v>
      </c>
      <c r="AH820" s="27">
        <v>1160000</v>
      </c>
      <c r="AI820" s="27">
        <v>1260000</v>
      </c>
      <c r="AJ820" s="2">
        <f t="shared" si="327"/>
        <v>1147500</v>
      </c>
      <c r="AK820" s="2">
        <f t="shared" si="328"/>
        <v>83016.062702748473</v>
      </c>
      <c r="AL820" s="2">
        <f t="shared" si="329"/>
        <v>4</v>
      </c>
      <c r="AM820" s="2">
        <f t="shared" si="330"/>
        <v>8.6740987311469179E+18</v>
      </c>
      <c r="AN820" s="2">
        <f t="shared" si="331"/>
        <v>1.4874583661114726E+18</v>
      </c>
      <c r="AO820" s="2">
        <f t="shared" si="332"/>
        <v>6</v>
      </c>
      <c r="AP820" s="2">
        <f t="shared" si="333"/>
        <v>5.5625132414373084</v>
      </c>
      <c r="AQ820" s="2">
        <f t="shared" si="334"/>
        <v>0.71755819649141217</v>
      </c>
      <c r="AR820" s="3" t="str">
        <f t="shared" si="335"/>
        <v>Nontoxic</v>
      </c>
      <c r="AS820" s="2">
        <f t="shared" si="336"/>
        <v>101.77383592017739</v>
      </c>
      <c r="AT820" s="26" t="s">
        <v>884</v>
      </c>
      <c r="AU820" s="4" t="s">
        <v>666</v>
      </c>
      <c r="AV820" s="2">
        <f t="shared" si="337"/>
        <v>3</v>
      </c>
      <c r="AW820" s="2">
        <f t="shared" si="338"/>
        <v>3</v>
      </c>
      <c r="AX820" s="2">
        <f t="shared" si="339"/>
        <v>8691666666.666666</v>
      </c>
      <c r="AY820" s="2">
        <f t="shared" si="340"/>
        <v>6891666666.666666</v>
      </c>
      <c r="AZ820" s="2">
        <f t="shared" si="341"/>
        <v>7791666666.666667</v>
      </c>
      <c r="BA820" s="2">
        <f t="shared" si="342"/>
        <v>1.1666666666666667</v>
      </c>
      <c r="BB820" s="2">
        <f t="shared" si="343"/>
        <v>3.453919342178681E-2</v>
      </c>
      <c r="BC820" s="2">
        <v>6.6349999999999998</v>
      </c>
      <c r="BD820" s="2" t="str">
        <f t="shared" si="344"/>
        <v>Same Var</v>
      </c>
      <c r="BE820" s="2">
        <f t="shared" si="345"/>
        <v>0.37975495526933256</v>
      </c>
      <c r="BF820" s="2" t="str">
        <f t="shared" si="346"/>
        <v>NS</v>
      </c>
      <c r="BG820" s="2" t="str">
        <f t="shared" si="347"/>
        <v>NS</v>
      </c>
      <c r="BH820" s="2" t="str">
        <f t="shared" si="348"/>
        <v/>
      </c>
      <c r="BI820" s="2" t="str">
        <f t="shared" si="349"/>
        <v/>
      </c>
      <c r="BJ820" s="2" t="str">
        <f t="shared" si="350"/>
        <v/>
      </c>
    </row>
    <row r="821" spans="1:62" x14ac:dyDescent="0.2">
      <c r="A821" s="1" t="s">
        <v>926</v>
      </c>
      <c r="B821" s="27" t="s">
        <v>1063</v>
      </c>
      <c r="C821" s="28">
        <v>39315</v>
      </c>
      <c r="D821" s="7">
        <v>0.58333333333333337</v>
      </c>
      <c r="E821" s="1">
        <v>0.1</v>
      </c>
      <c r="F821" s="1" t="s">
        <v>57</v>
      </c>
      <c r="G821" s="1" t="s">
        <v>958</v>
      </c>
      <c r="H821" s="27" t="s">
        <v>886</v>
      </c>
      <c r="I821" s="27" t="s">
        <v>887</v>
      </c>
      <c r="J821" s="27" t="s">
        <v>888</v>
      </c>
      <c r="K821" s="2">
        <v>0.75</v>
      </c>
      <c r="L821" s="2">
        <v>0.25</v>
      </c>
      <c r="M821" s="27">
        <v>1090000</v>
      </c>
      <c r="N821" s="27">
        <v>1140000</v>
      </c>
      <c r="O821" s="27">
        <v>1030000</v>
      </c>
      <c r="P821" s="27">
        <v>1250000</v>
      </c>
      <c r="Q821" s="29"/>
      <c r="R821" s="29"/>
      <c r="S821" s="29"/>
      <c r="T821" s="29"/>
      <c r="U821" s="29"/>
      <c r="V821" s="29"/>
      <c r="W821" s="29"/>
      <c r="X821" s="29"/>
      <c r="Y821" s="29"/>
      <c r="Z821" s="29"/>
      <c r="AA821" s="29"/>
      <c r="AB821" s="29"/>
      <c r="AC821" s="2">
        <f t="shared" si="324"/>
        <v>1127500</v>
      </c>
      <c r="AD821" s="2">
        <f t="shared" si="325"/>
        <v>93229.108472979977</v>
      </c>
      <c r="AE821" s="2">
        <f t="shared" si="326"/>
        <v>4</v>
      </c>
      <c r="AF821" s="27">
        <v>1110000</v>
      </c>
      <c r="AG821" s="27">
        <v>1300000</v>
      </c>
      <c r="AH821" s="27">
        <v>1580000</v>
      </c>
      <c r="AI821" s="27">
        <v>1360000</v>
      </c>
      <c r="AJ821" s="2">
        <f t="shared" si="327"/>
        <v>1337500</v>
      </c>
      <c r="AK821" s="2">
        <f t="shared" si="328"/>
        <v>193627.64954072717</v>
      </c>
      <c r="AL821" s="2">
        <f t="shared" si="329"/>
        <v>4</v>
      </c>
      <c r="AM821" s="2">
        <f t="shared" si="330"/>
        <v>1.1225788779364691E+20</v>
      </c>
      <c r="AN821" s="2">
        <f t="shared" si="331"/>
        <v>2.978183336611147E+19</v>
      </c>
      <c r="AO821" s="2">
        <f t="shared" si="332"/>
        <v>4</v>
      </c>
      <c r="AP821" s="2">
        <f t="shared" si="333"/>
        <v>4.7785983972519572</v>
      </c>
      <c r="AQ821" s="2">
        <f t="shared" si="334"/>
        <v>0.74069708411268287</v>
      </c>
      <c r="AR821" s="3" t="str">
        <f t="shared" si="335"/>
        <v>Nontoxic</v>
      </c>
      <c r="AS821" s="2">
        <f t="shared" si="336"/>
        <v>118.62527716186253</v>
      </c>
      <c r="AT821" s="26" t="s">
        <v>884</v>
      </c>
      <c r="AU821" s="4" t="s">
        <v>666</v>
      </c>
      <c r="AV821" s="2">
        <f t="shared" si="337"/>
        <v>3</v>
      </c>
      <c r="AW821" s="2">
        <f t="shared" si="338"/>
        <v>3</v>
      </c>
      <c r="AX821" s="2">
        <f t="shared" si="339"/>
        <v>8691666666.666666</v>
      </c>
      <c r="AY821" s="2">
        <f t="shared" si="340"/>
        <v>37491666666.666664</v>
      </c>
      <c r="AZ821" s="2">
        <f t="shared" si="341"/>
        <v>23091666666.666668</v>
      </c>
      <c r="BA821" s="2">
        <f t="shared" si="342"/>
        <v>1.1666666666666667</v>
      </c>
      <c r="BB821" s="2">
        <f t="shared" si="343"/>
        <v>1.2663262437017286</v>
      </c>
      <c r="BC821" s="2">
        <v>6.6349999999999998</v>
      </c>
      <c r="BD821" s="2" t="str">
        <f t="shared" si="344"/>
        <v>Same Var</v>
      </c>
      <c r="BE821" s="2">
        <f t="shared" si="345"/>
        <v>4.9230361820795862E-2</v>
      </c>
      <c r="BF821" s="2" t="str">
        <f t="shared" si="346"/>
        <v>NS</v>
      </c>
      <c r="BG821" s="2" t="str">
        <f t="shared" si="347"/>
        <v>NS</v>
      </c>
      <c r="BH821" s="2" t="str">
        <f t="shared" si="348"/>
        <v/>
      </c>
      <c r="BI821" s="2" t="str">
        <f t="shared" si="349"/>
        <v/>
      </c>
      <c r="BJ821" s="2" t="str">
        <f t="shared" si="350"/>
        <v/>
      </c>
    </row>
    <row r="822" spans="1:62" x14ac:dyDescent="0.2">
      <c r="A822" s="1" t="s">
        <v>926</v>
      </c>
      <c r="B822" s="27" t="s">
        <v>1304</v>
      </c>
      <c r="C822" s="28">
        <v>39315</v>
      </c>
      <c r="D822" s="7">
        <v>0.51388888888888884</v>
      </c>
      <c r="E822" s="1">
        <v>0.1</v>
      </c>
      <c r="F822" s="1" t="s">
        <v>57</v>
      </c>
      <c r="G822" s="1" t="s">
        <v>958</v>
      </c>
      <c r="H822" s="27" t="s">
        <v>886</v>
      </c>
      <c r="I822" s="27" t="s">
        <v>887</v>
      </c>
      <c r="J822" s="27" t="s">
        <v>888</v>
      </c>
      <c r="K822" s="2">
        <v>0.75</v>
      </c>
      <c r="L822" s="2">
        <v>0.25</v>
      </c>
      <c r="M822" s="27">
        <v>1090000</v>
      </c>
      <c r="N822" s="27">
        <v>1140000</v>
      </c>
      <c r="O822" s="27">
        <v>1030000</v>
      </c>
      <c r="P822" s="27">
        <v>1250000</v>
      </c>
      <c r="Q822" s="29"/>
      <c r="R822" s="29"/>
      <c r="S822" s="29"/>
      <c r="T822" s="29"/>
      <c r="U822" s="29"/>
      <c r="V822" s="29"/>
      <c r="W822" s="29"/>
      <c r="X822" s="29"/>
      <c r="Y822" s="29"/>
      <c r="Z822" s="29"/>
      <c r="AA822" s="29"/>
      <c r="AB822" s="29"/>
      <c r="AC822" s="2">
        <f t="shared" si="324"/>
        <v>1127500</v>
      </c>
      <c r="AD822" s="2">
        <f t="shared" si="325"/>
        <v>93229.108472979977</v>
      </c>
      <c r="AE822" s="2">
        <f t="shared" si="326"/>
        <v>4</v>
      </c>
      <c r="AF822" s="27">
        <v>1310000</v>
      </c>
      <c r="AG822" s="27">
        <v>1320000</v>
      </c>
      <c r="AH822" s="27">
        <v>1320000</v>
      </c>
      <c r="AI822" s="27">
        <v>1220000</v>
      </c>
      <c r="AJ822" s="2">
        <f t="shared" si="327"/>
        <v>1292500</v>
      </c>
      <c r="AK822" s="2">
        <f t="shared" si="328"/>
        <v>48562.674281111555</v>
      </c>
      <c r="AL822" s="2">
        <f t="shared" si="329"/>
        <v>4</v>
      </c>
      <c r="AM822" s="2">
        <f t="shared" si="330"/>
        <v>3.2827966478135854E+18</v>
      </c>
      <c r="AN822" s="2">
        <f t="shared" si="331"/>
        <v>6.138472550003616E+17</v>
      </c>
      <c r="AO822" s="2">
        <f t="shared" si="332"/>
        <v>5</v>
      </c>
      <c r="AP822" s="2">
        <f t="shared" si="333"/>
        <v>10.498447090134228</v>
      </c>
      <c r="AQ822" s="2">
        <f t="shared" si="334"/>
        <v>0.72668684380042159</v>
      </c>
      <c r="AR822" s="3" t="str">
        <f t="shared" si="335"/>
        <v>Nontoxic</v>
      </c>
      <c r="AS822" s="2">
        <f t="shared" si="336"/>
        <v>114.63414634146341</v>
      </c>
      <c r="AT822" s="26" t="s">
        <v>884</v>
      </c>
      <c r="AU822" s="4" t="s">
        <v>666</v>
      </c>
      <c r="AV822" s="2">
        <f t="shared" si="337"/>
        <v>3</v>
      </c>
      <c r="AW822" s="2">
        <f t="shared" si="338"/>
        <v>3</v>
      </c>
      <c r="AX822" s="2">
        <f t="shared" si="339"/>
        <v>8691666666.666666</v>
      </c>
      <c r="AY822" s="2">
        <f t="shared" si="340"/>
        <v>2358333333.3333335</v>
      </c>
      <c r="AZ822" s="2">
        <f t="shared" si="341"/>
        <v>5525000000</v>
      </c>
      <c r="BA822" s="2">
        <f t="shared" si="342"/>
        <v>1.1666666666666667</v>
      </c>
      <c r="BB822" s="2">
        <f t="shared" si="343"/>
        <v>1.0240627570141376</v>
      </c>
      <c r="BC822" s="2">
        <v>6.6349999999999998</v>
      </c>
      <c r="BD822" s="2" t="str">
        <f t="shared" si="344"/>
        <v>Same Var</v>
      </c>
      <c r="BE822" s="2">
        <f t="shared" si="345"/>
        <v>1.0042879752486741E-2</v>
      </c>
      <c r="BF822" s="2" t="str">
        <f t="shared" si="346"/>
        <v>NS</v>
      </c>
      <c r="BG822" s="2" t="str">
        <f t="shared" si="347"/>
        <v>NS</v>
      </c>
      <c r="BH822" s="2" t="str">
        <f t="shared" si="348"/>
        <v/>
      </c>
      <c r="BI822" s="2" t="str">
        <f t="shared" si="349"/>
        <v/>
      </c>
      <c r="BJ822" s="2" t="str">
        <f t="shared" si="350"/>
        <v/>
      </c>
    </row>
    <row r="823" spans="1:62" x14ac:dyDescent="0.2">
      <c r="A823" s="1" t="s">
        <v>926</v>
      </c>
      <c r="B823" s="27" t="s">
        <v>1133</v>
      </c>
      <c r="C823" s="28">
        <v>38777</v>
      </c>
      <c r="D823" s="7">
        <v>0.54166666666666663</v>
      </c>
      <c r="E823" s="1">
        <v>0.1</v>
      </c>
      <c r="F823" s="1" t="s">
        <v>57</v>
      </c>
      <c r="G823" s="1" t="s">
        <v>1141</v>
      </c>
      <c r="H823" s="27" t="s">
        <v>886</v>
      </c>
      <c r="I823" s="27" t="s">
        <v>887</v>
      </c>
      <c r="J823" s="27" t="s">
        <v>888</v>
      </c>
      <c r="K823" s="2">
        <v>0.75</v>
      </c>
      <c r="L823" s="2">
        <v>0.25</v>
      </c>
      <c r="M823" s="27">
        <v>438000</v>
      </c>
      <c r="N823" s="27">
        <v>660000</v>
      </c>
      <c r="O823" s="27">
        <v>497000</v>
      </c>
      <c r="P823" s="27">
        <v>575000</v>
      </c>
      <c r="Q823" s="29"/>
      <c r="R823" s="29"/>
      <c r="S823" s="29"/>
      <c r="T823" s="29"/>
      <c r="U823" s="29"/>
      <c r="V823" s="29"/>
      <c r="W823" s="29"/>
      <c r="X823" s="29"/>
      <c r="Y823" s="29"/>
      <c r="Z823" s="29"/>
      <c r="AA823" s="29"/>
      <c r="AB823" s="29"/>
      <c r="AC823" s="2">
        <f t="shared" si="324"/>
        <v>542500</v>
      </c>
      <c r="AD823" s="2">
        <f t="shared" si="325"/>
        <v>96355.245489456021</v>
      </c>
      <c r="AE823" s="2">
        <f t="shared" si="326"/>
        <v>4</v>
      </c>
      <c r="AF823" s="27">
        <v>1846000</v>
      </c>
      <c r="AG823" s="27">
        <v>1642000</v>
      </c>
      <c r="AH823" s="27">
        <v>1911000</v>
      </c>
      <c r="AI823" s="27">
        <v>2183000</v>
      </c>
      <c r="AJ823" s="2">
        <f t="shared" si="327"/>
        <v>1895500</v>
      </c>
      <c r="AK823" s="2">
        <f t="shared" si="328"/>
        <v>223315.17339103195</v>
      </c>
      <c r="AL823" s="2">
        <f t="shared" si="329"/>
        <v>4</v>
      </c>
      <c r="AM823" s="2">
        <f t="shared" si="330"/>
        <v>1.8969624634442816E+20</v>
      </c>
      <c r="AN823" s="2">
        <f t="shared" si="331"/>
        <v>5.2380364726788547E+19</v>
      </c>
      <c r="AO823" s="2">
        <f t="shared" si="332"/>
        <v>4</v>
      </c>
      <c r="AP823" s="2">
        <f t="shared" si="333"/>
        <v>12.684420298482099</v>
      </c>
      <c r="AQ823" s="2">
        <f t="shared" si="334"/>
        <v>0.74069708411268287</v>
      </c>
      <c r="AR823" s="3" t="str">
        <f t="shared" si="335"/>
        <v>Nontoxic</v>
      </c>
      <c r="AS823" s="2">
        <f t="shared" si="336"/>
        <v>349.40092165898619</v>
      </c>
      <c r="AT823" s="26" t="s">
        <v>884</v>
      </c>
      <c r="AU823" s="4" t="s">
        <v>666</v>
      </c>
      <c r="AV823" s="2">
        <f t="shared" si="337"/>
        <v>3</v>
      </c>
      <c r="AW823" s="2">
        <f t="shared" si="338"/>
        <v>3</v>
      </c>
      <c r="AX823" s="2">
        <f t="shared" si="339"/>
        <v>9284333333.3333359</v>
      </c>
      <c r="AY823" s="2">
        <f t="shared" si="340"/>
        <v>49869666666.666664</v>
      </c>
      <c r="AZ823" s="2">
        <f t="shared" si="341"/>
        <v>29577000000</v>
      </c>
      <c r="BA823" s="2">
        <f t="shared" si="342"/>
        <v>1.1666666666666667</v>
      </c>
      <c r="BB823" s="2">
        <f t="shared" si="343"/>
        <v>1.6360784670844979</v>
      </c>
      <c r="BC823" s="2">
        <v>6.6349999999999998</v>
      </c>
      <c r="BD823" s="2" t="str">
        <f t="shared" si="344"/>
        <v>Same Var</v>
      </c>
      <c r="BE823" s="2">
        <f t="shared" si="345"/>
        <v>1.5713284744352544E-5</v>
      </c>
      <c r="BF823" s="2" t="str">
        <f t="shared" si="346"/>
        <v>NS</v>
      </c>
      <c r="BG823" s="2" t="str">
        <f t="shared" si="347"/>
        <v>NS</v>
      </c>
      <c r="BH823" s="2" t="str">
        <f t="shared" si="348"/>
        <v/>
      </c>
      <c r="BI823" s="2" t="str">
        <f t="shared" si="349"/>
        <v/>
      </c>
      <c r="BJ823" s="2" t="str">
        <f t="shared" si="350"/>
        <v/>
      </c>
    </row>
    <row r="824" spans="1:62" x14ac:dyDescent="0.2">
      <c r="A824" s="1" t="s">
        <v>926</v>
      </c>
      <c r="B824" s="27" t="s">
        <v>1176</v>
      </c>
      <c r="C824" s="28">
        <v>38777</v>
      </c>
      <c r="D824" s="7">
        <v>0.31944444444444442</v>
      </c>
      <c r="E824" s="1">
        <v>0.1</v>
      </c>
      <c r="F824" s="1" t="s">
        <v>57</v>
      </c>
      <c r="G824" s="1" t="s">
        <v>1141</v>
      </c>
      <c r="H824" s="27" t="s">
        <v>886</v>
      </c>
      <c r="I824" s="27" t="s">
        <v>887</v>
      </c>
      <c r="J824" s="27" t="s">
        <v>888</v>
      </c>
      <c r="K824" s="2">
        <v>0.75</v>
      </c>
      <c r="L824" s="2">
        <v>0.25</v>
      </c>
      <c r="M824" s="27">
        <v>438000</v>
      </c>
      <c r="N824" s="27">
        <v>660000</v>
      </c>
      <c r="O824" s="27">
        <v>497000</v>
      </c>
      <c r="P824" s="27">
        <v>575000</v>
      </c>
      <c r="Q824" s="29"/>
      <c r="R824" s="29"/>
      <c r="S824" s="29"/>
      <c r="T824" s="29"/>
      <c r="U824" s="29"/>
      <c r="V824" s="29"/>
      <c r="W824" s="29"/>
      <c r="X824" s="29"/>
      <c r="Y824" s="29"/>
      <c r="Z824" s="29"/>
      <c r="AA824" s="29"/>
      <c r="AB824" s="29"/>
      <c r="AC824" s="2">
        <f t="shared" si="324"/>
        <v>542500</v>
      </c>
      <c r="AD824" s="2">
        <f t="shared" si="325"/>
        <v>96355.245489456021</v>
      </c>
      <c r="AE824" s="2">
        <f t="shared" si="326"/>
        <v>4</v>
      </c>
      <c r="AF824" s="27">
        <v>9000</v>
      </c>
      <c r="AG824" s="27">
        <v>15000</v>
      </c>
      <c r="AH824" s="27">
        <v>23000</v>
      </c>
      <c r="AI824" s="27">
        <v>4000</v>
      </c>
      <c r="AJ824" s="2">
        <f t="shared" si="327"/>
        <v>12750</v>
      </c>
      <c r="AK824" s="2">
        <f t="shared" si="328"/>
        <v>8180.2607945386844</v>
      </c>
      <c r="AL824" s="2">
        <f t="shared" si="329"/>
        <v>4</v>
      </c>
      <c r="AM824" s="2">
        <f t="shared" si="330"/>
        <v>1.7485792187771282E+18</v>
      </c>
      <c r="AN824" s="2">
        <f t="shared" si="331"/>
        <v>5.6829856836841773E+17</v>
      </c>
      <c r="AO824" s="2">
        <f t="shared" si="332"/>
        <v>3</v>
      </c>
      <c r="AP824" s="2">
        <f t="shared" si="333"/>
        <v>-10.838337125890812</v>
      </c>
      <c r="AQ824" s="2">
        <f t="shared" si="334"/>
        <v>0.76489232840434507</v>
      </c>
      <c r="AR824" s="3" t="str">
        <f t="shared" si="335"/>
        <v>Toxic</v>
      </c>
      <c r="AS824" s="2">
        <f t="shared" si="336"/>
        <v>2.3502304147465436</v>
      </c>
      <c r="AT824" s="4" t="s">
        <v>663</v>
      </c>
      <c r="AV824" s="2">
        <f t="shared" si="337"/>
        <v>3</v>
      </c>
      <c r="AW824" s="2">
        <f t="shared" si="338"/>
        <v>3</v>
      </c>
      <c r="AX824" s="2">
        <f t="shared" si="339"/>
        <v>9284333333.3333359</v>
      </c>
      <c r="AY824" s="2">
        <f t="shared" si="340"/>
        <v>66916666.666666672</v>
      </c>
      <c r="AZ824" s="2">
        <f t="shared" si="341"/>
        <v>4675625000.000001</v>
      </c>
      <c r="BA824" s="2">
        <f t="shared" si="342"/>
        <v>1.1666666666666667</v>
      </c>
      <c r="BB824" s="2">
        <f t="shared" si="343"/>
        <v>9.1560973121497149</v>
      </c>
      <c r="BC824" s="2">
        <v>6.6349999999999998</v>
      </c>
      <c r="BD824" s="2" t="str">
        <f t="shared" si="344"/>
        <v>Sig Diff Var</v>
      </c>
      <c r="BE824" s="2">
        <f t="shared" si="345"/>
        <v>7.6272424291521973E-4</v>
      </c>
      <c r="BF824" s="2" t="str">
        <f t="shared" si="346"/>
        <v>Sig</v>
      </c>
      <c r="BG824" s="2" t="str">
        <f t="shared" si="347"/>
        <v>Sig</v>
      </c>
      <c r="BH824" s="2" t="str">
        <f t="shared" si="348"/>
        <v>Diff Var T-test</v>
      </c>
      <c r="BI824" s="2" t="str">
        <f t="shared" si="349"/>
        <v/>
      </c>
      <c r="BJ824" s="2" t="str">
        <f t="shared" si="350"/>
        <v/>
      </c>
    </row>
    <row r="825" spans="1:62" x14ac:dyDescent="0.2">
      <c r="A825" s="1" t="s">
        <v>926</v>
      </c>
      <c r="B825" s="27" t="s">
        <v>1182</v>
      </c>
      <c r="C825" s="28">
        <v>38777</v>
      </c>
      <c r="D825" s="7">
        <v>0.63194444444444442</v>
      </c>
      <c r="E825" s="1">
        <v>0.1</v>
      </c>
      <c r="F825" s="1" t="s">
        <v>57</v>
      </c>
      <c r="G825" s="1" t="s">
        <v>1141</v>
      </c>
      <c r="H825" s="27" t="s">
        <v>886</v>
      </c>
      <c r="I825" s="27" t="s">
        <v>887</v>
      </c>
      <c r="J825" s="27" t="s">
        <v>888</v>
      </c>
      <c r="K825" s="2">
        <v>0.75</v>
      </c>
      <c r="L825" s="2">
        <v>0.25</v>
      </c>
      <c r="M825" s="27">
        <v>438000</v>
      </c>
      <c r="N825" s="27">
        <v>660000</v>
      </c>
      <c r="O825" s="27">
        <v>497000</v>
      </c>
      <c r="P825" s="27">
        <v>575000</v>
      </c>
      <c r="Q825" s="29"/>
      <c r="R825" s="29"/>
      <c r="S825" s="29"/>
      <c r="T825" s="29"/>
      <c r="U825" s="29"/>
      <c r="V825" s="29"/>
      <c r="W825" s="29"/>
      <c r="X825" s="29"/>
      <c r="Y825" s="29"/>
      <c r="Z825" s="29"/>
      <c r="AA825" s="29"/>
      <c r="AB825" s="29"/>
      <c r="AC825" s="2">
        <f t="shared" si="324"/>
        <v>542500</v>
      </c>
      <c r="AD825" s="2">
        <f t="shared" si="325"/>
        <v>96355.245489456021</v>
      </c>
      <c r="AE825" s="2">
        <f t="shared" si="326"/>
        <v>4</v>
      </c>
      <c r="AF825" s="27">
        <v>2137000</v>
      </c>
      <c r="AG825" s="27">
        <v>2277000</v>
      </c>
      <c r="AH825" s="27">
        <v>2572000</v>
      </c>
      <c r="AI825" s="27">
        <v>2407000</v>
      </c>
      <c r="AJ825" s="2">
        <f t="shared" si="327"/>
        <v>2348250</v>
      </c>
      <c r="AK825" s="2">
        <f t="shared" si="328"/>
        <v>185489.21801549545</v>
      </c>
      <c r="AL825" s="2">
        <f t="shared" si="329"/>
        <v>4</v>
      </c>
      <c r="AM825" s="2">
        <f t="shared" si="330"/>
        <v>9.815205456079102E+19</v>
      </c>
      <c r="AN825" s="2">
        <f t="shared" si="331"/>
        <v>2.5230497760498049E+19</v>
      </c>
      <c r="AO825" s="2">
        <f t="shared" si="332"/>
        <v>4</v>
      </c>
      <c r="AP825" s="2">
        <f t="shared" si="333"/>
        <v>19.504489328689797</v>
      </c>
      <c r="AQ825" s="2">
        <f t="shared" si="334"/>
        <v>0.74069708411268287</v>
      </c>
      <c r="AR825" s="3" t="str">
        <f t="shared" si="335"/>
        <v>Nontoxic</v>
      </c>
      <c r="AS825" s="2">
        <f t="shared" si="336"/>
        <v>432.85714285714283</v>
      </c>
      <c r="AT825" s="26" t="s">
        <v>884</v>
      </c>
      <c r="AU825" s="4" t="s">
        <v>666</v>
      </c>
      <c r="AV825" s="2">
        <f t="shared" si="337"/>
        <v>3</v>
      </c>
      <c r="AW825" s="2">
        <f t="shared" si="338"/>
        <v>3</v>
      </c>
      <c r="AX825" s="2">
        <f t="shared" si="339"/>
        <v>9284333333.3333359</v>
      </c>
      <c r="AY825" s="2">
        <f t="shared" si="340"/>
        <v>34406250000</v>
      </c>
      <c r="AZ825" s="2">
        <f t="shared" si="341"/>
        <v>21845291666.666668</v>
      </c>
      <c r="BA825" s="2">
        <f t="shared" si="342"/>
        <v>1.1666666666666667</v>
      </c>
      <c r="BB825" s="2">
        <f t="shared" si="343"/>
        <v>1.0321822341305975</v>
      </c>
      <c r="BC825" s="2">
        <v>6.6349999999999998</v>
      </c>
      <c r="BD825" s="2" t="str">
        <f t="shared" si="344"/>
        <v>Same Var</v>
      </c>
      <c r="BE825" s="2">
        <f t="shared" si="345"/>
        <v>1.2039831049673846E-6</v>
      </c>
      <c r="BF825" s="2" t="str">
        <f t="shared" si="346"/>
        <v>NS</v>
      </c>
      <c r="BG825" s="2" t="str">
        <f t="shared" si="347"/>
        <v>NS</v>
      </c>
      <c r="BH825" s="2" t="str">
        <f t="shared" si="348"/>
        <v/>
      </c>
      <c r="BI825" s="2" t="str">
        <f t="shared" si="349"/>
        <v/>
      </c>
      <c r="BJ825" s="2" t="str">
        <f t="shared" si="350"/>
        <v/>
      </c>
    </row>
    <row r="826" spans="1:62" x14ac:dyDescent="0.2">
      <c r="A826" s="1" t="s">
        <v>926</v>
      </c>
      <c r="B826" s="27" t="s">
        <v>1189</v>
      </c>
      <c r="C826" s="28">
        <v>38777</v>
      </c>
      <c r="D826" s="7">
        <v>0.45833333333333331</v>
      </c>
      <c r="E826" s="1">
        <v>0.1</v>
      </c>
      <c r="F826" s="1" t="s">
        <v>57</v>
      </c>
      <c r="G826" s="1" t="s">
        <v>1141</v>
      </c>
      <c r="H826" s="27" t="s">
        <v>886</v>
      </c>
      <c r="I826" s="27" t="s">
        <v>887</v>
      </c>
      <c r="J826" s="27" t="s">
        <v>888</v>
      </c>
      <c r="K826" s="2">
        <v>0.75</v>
      </c>
      <c r="L826" s="2">
        <v>0.25</v>
      </c>
      <c r="M826" s="27">
        <v>438000</v>
      </c>
      <c r="N826" s="27">
        <v>660000</v>
      </c>
      <c r="O826" s="27">
        <v>497000</v>
      </c>
      <c r="P826" s="27">
        <v>575000</v>
      </c>
      <c r="Q826" s="29"/>
      <c r="R826" s="29"/>
      <c r="S826" s="29"/>
      <c r="T826" s="29"/>
      <c r="U826" s="29"/>
      <c r="V826" s="29"/>
      <c r="W826" s="29"/>
      <c r="X826" s="29"/>
      <c r="Y826" s="29"/>
      <c r="Z826" s="29"/>
      <c r="AA826" s="29"/>
      <c r="AB826" s="29"/>
      <c r="AC826" s="2">
        <f t="shared" si="324"/>
        <v>542500</v>
      </c>
      <c r="AD826" s="2">
        <f t="shared" si="325"/>
        <v>96355.245489456021</v>
      </c>
      <c r="AE826" s="2">
        <f t="shared" si="326"/>
        <v>4</v>
      </c>
      <c r="AF826" s="27">
        <v>1217000</v>
      </c>
      <c r="AG826" s="27">
        <v>1525000</v>
      </c>
      <c r="AH826" s="27">
        <v>1309000</v>
      </c>
      <c r="AI826" s="27">
        <v>1672000</v>
      </c>
      <c r="AJ826" s="2">
        <f t="shared" si="327"/>
        <v>1430750</v>
      </c>
      <c r="AK826" s="2">
        <f t="shared" si="328"/>
        <v>206233.48418721923</v>
      </c>
      <c r="AL826" s="2">
        <f t="shared" si="329"/>
        <v>4</v>
      </c>
      <c r="AM826" s="2">
        <f t="shared" si="330"/>
        <v>1.4253188613891606E+20</v>
      </c>
      <c r="AN826" s="2">
        <f t="shared" si="331"/>
        <v>3.8255544656331391E+19</v>
      </c>
      <c r="AO826" s="2">
        <f t="shared" si="332"/>
        <v>4</v>
      </c>
      <c r="AP826" s="2">
        <f t="shared" si="333"/>
        <v>9.3706330382536489</v>
      </c>
      <c r="AQ826" s="2">
        <f t="shared" si="334"/>
        <v>0.74069708411268287</v>
      </c>
      <c r="AR826" s="3" t="str">
        <f t="shared" si="335"/>
        <v>Nontoxic</v>
      </c>
      <c r="AS826" s="2">
        <f t="shared" si="336"/>
        <v>263.73271889400922</v>
      </c>
      <c r="AT826" s="26" t="s">
        <v>884</v>
      </c>
      <c r="AU826" s="4" t="s">
        <v>666</v>
      </c>
      <c r="AV826" s="2">
        <f t="shared" si="337"/>
        <v>3</v>
      </c>
      <c r="AW826" s="2">
        <f t="shared" si="338"/>
        <v>3</v>
      </c>
      <c r="AX826" s="2">
        <f t="shared" si="339"/>
        <v>9284333333.3333359</v>
      </c>
      <c r="AY826" s="2">
        <f t="shared" si="340"/>
        <v>42532250000.000008</v>
      </c>
      <c r="AZ826" s="2">
        <f t="shared" si="341"/>
        <v>25908291666.666672</v>
      </c>
      <c r="BA826" s="2">
        <f t="shared" si="342"/>
        <v>1.1666666666666667</v>
      </c>
      <c r="BB826" s="2">
        <f t="shared" si="343"/>
        <v>1.3642331517044843</v>
      </c>
      <c r="BC826" s="2">
        <v>6.6349999999999998</v>
      </c>
      <c r="BD826" s="2" t="str">
        <f t="shared" si="344"/>
        <v>Same Var</v>
      </c>
      <c r="BE826" s="2">
        <f t="shared" si="345"/>
        <v>1.1669421638986701E-4</v>
      </c>
      <c r="BF826" s="2" t="str">
        <f t="shared" si="346"/>
        <v>NS</v>
      </c>
      <c r="BG826" s="2" t="str">
        <f t="shared" si="347"/>
        <v>NS</v>
      </c>
      <c r="BH826" s="2" t="str">
        <f t="shared" si="348"/>
        <v/>
      </c>
      <c r="BI826" s="2" t="str">
        <f t="shared" si="349"/>
        <v/>
      </c>
      <c r="BJ826" s="2" t="str">
        <f t="shared" si="350"/>
        <v/>
      </c>
    </row>
    <row r="827" spans="1:62" x14ac:dyDescent="0.2">
      <c r="A827" s="1" t="s">
        <v>926</v>
      </c>
      <c r="B827" s="27" t="s">
        <v>1081</v>
      </c>
      <c r="C827" s="28">
        <v>39259</v>
      </c>
      <c r="D827" s="7">
        <v>0.51388888888888884</v>
      </c>
      <c r="E827" s="1">
        <v>0.1</v>
      </c>
      <c r="F827" s="1" t="s">
        <v>57</v>
      </c>
      <c r="G827" s="1" t="s">
        <v>1090</v>
      </c>
      <c r="H827" s="27" t="s">
        <v>886</v>
      </c>
      <c r="I827" s="27" t="s">
        <v>887</v>
      </c>
      <c r="J827" s="27" t="s">
        <v>888</v>
      </c>
      <c r="K827" s="2">
        <v>0.75</v>
      </c>
      <c r="L827" s="2">
        <v>0.25</v>
      </c>
      <c r="M827" s="27">
        <v>1204670</v>
      </c>
      <c r="N827" s="27">
        <v>1308878</v>
      </c>
      <c r="O827" s="27">
        <v>1269800</v>
      </c>
      <c r="P827" s="27">
        <v>1087436</v>
      </c>
      <c r="Q827" s="29"/>
      <c r="R827" s="29"/>
      <c r="S827" s="29"/>
      <c r="T827" s="29"/>
      <c r="U827" s="29"/>
      <c r="V827" s="29"/>
      <c r="W827" s="29"/>
      <c r="X827" s="29"/>
      <c r="Y827" s="29"/>
      <c r="Z827" s="29"/>
      <c r="AA827" s="29"/>
      <c r="AB827" s="29"/>
      <c r="AC827" s="2">
        <f t="shared" si="324"/>
        <v>1217696</v>
      </c>
      <c r="AD827" s="2">
        <f t="shared" si="325"/>
        <v>96895.696870397704</v>
      </c>
      <c r="AE827" s="2">
        <f t="shared" si="326"/>
        <v>4</v>
      </c>
      <c r="AF827" s="27">
        <v>3419090</v>
      </c>
      <c r="AG827" s="27">
        <v>3562376</v>
      </c>
      <c r="AH827" s="27">
        <v>3067388</v>
      </c>
      <c r="AI827" s="27">
        <v>2898050</v>
      </c>
      <c r="AJ827" s="2">
        <f t="shared" si="327"/>
        <v>3236726</v>
      </c>
      <c r="AK827" s="2">
        <f t="shared" si="328"/>
        <v>306964.35309657699</v>
      </c>
      <c r="AL827" s="2">
        <f t="shared" si="329"/>
        <v>4</v>
      </c>
      <c r="AM827" s="2">
        <f t="shared" si="330"/>
        <v>6.1886886817422927E+20</v>
      </c>
      <c r="AN827" s="2">
        <f t="shared" si="331"/>
        <v>1.855549991169429E+20</v>
      </c>
      <c r="AO827" s="2">
        <f t="shared" si="332"/>
        <v>3</v>
      </c>
      <c r="AP827" s="2">
        <f t="shared" si="333"/>
        <v>14.731074286897647</v>
      </c>
      <c r="AQ827" s="2">
        <f t="shared" si="334"/>
        <v>0.76489232840434507</v>
      </c>
      <c r="AR827" s="3" t="str">
        <f t="shared" si="335"/>
        <v>Nontoxic</v>
      </c>
      <c r="AS827" s="2">
        <f t="shared" si="336"/>
        <v>265.80739363519302</v>
      </c>
      <c r="AT827" s="26" t="s">
        <v>884</v>
      </c>
      <c r="AU827" s="4" t="s">
        <v>666</v>
      </c>
      <c r="AV827" s="2">
        <f t="shared" si="337"/>
        <v>3</v>
      </c>
      <c r="AW827" s="2">
        <f t="shared" si="338"/>
        <v>3</v>
      </c>
      <c r="AX827" s="2">
        <f t="shared" si="339"/>
        <v>9388776072</v>
      </c>
      <c r="AY827" s="2">
        <f t="shared" si="340"/>
        <v>94227114072</v>
      </c>
      <c r="AZ827" s="2">
        <f t="shared" si="341"/>
        <v>51807945072</v>
      </c>
      <c r="BA827" s="2">
        <f t="shared" si="342"/>
        <v>1.1666666666666667</v>
      </c>
      <c r="BB827" s="2">
        <f t="shared" si="343"/>
        <v>2.8539363041098142</v>
      </c>
      <c r="BC827" s="2">
        <v>6.6349999999999998</v>
      </c>
      <c r="BD827" s="2" t="str">
        <f t="shared" si="344"/>
        <v>Same Var</v>
      </c>
      <c r="BE827" s="2">
        <f t="shared" si="345"/>
        <v>7.8494417475019209E-6</v>
      </c>
      <c r="BF827" s="2" t="str">
        <f t="shared" si="346"/>
        <v>NS</v>
      </c>
      <c r="BG827" s="2" t="str">
        <f t="shared" si="347"/>
        <v>NS</v>
      </c>
      <c r="BH827" s="2" t="str">
        <f t="shared" si="348"/>
        <v/>
      </c>
      <c r="BI827" s="2" t="str">
        <f t="shared" si="349"/>
        <v/>
      </c>
      <c r="BJ827" s="2" t="str">
        <f t="shared" si="350"/>
        <v/>
      </c>
    </row>
    <row r="828" spans="1:62" x14ac:dyDescent="0.2">
      <c r="A828" s="1" t="s">
        <v>926</v>
      </c>
      <c r="B828" s="27" t="s">
        <v>1126</v>
      </c>
      <c r="C828" s="28">
        <v>39259</v>
      </c>
      <c r="D828" s="7">
        <v>0.47222222222222221</v>
      </c>
      <c r="E828" s="1">
        <v>0.1</v>
      </c>
      <c r="F828" s="1" t="s">
        <v>57</v>
      </c>
      <c r="G828" s="1" t="s">
        <v>1090</v>
      </c>
      <c r="H828" s="27" t="s">
        <v>886</v>
      </c>
      <c r="I828" s="27" t="s">
        <v>887</v>
      </c>
      <c r="J828" s="27" t="s">
        <v>888</v>
      </c>
      <c r="K828" s="2">
        <v>0.75</v>
      </c>
      <c r="L828" s="2">
        <v>0.25</v>
      </c>
      <c r="M828" s="27">
        <v>1204670</v>
      </c>
      <c r="N828" s="27">
        <v>1308878</v>
      </c>
      <c r="O828" s="27">
        <v>1269800</v>
      </c>
      <c r="P828" s="27">
        <v>1087436</v>
      </c>
      <c r="Q828" s="29"/>
      <c r="R828" s="29"/>
      <c r="S828" s="29"/>
      <c r="T828" s="29"/>
      <c r="U828" s="29"/>
      <c r="V828" s="29"/>
      <c r="W828" s="29"/>
      <c r="X828" s="29"/>
      <c r="Y828" s="29"/>
      <c r="Z828" s="29"/>
      <c r="AA828" s="29"/>
      <c r="AB828" s="29"/>
      <c r="AC828" s="2">
        <f t="shared" si="324"/>
        <v>1217696</v>
      </c>
      <c r="AD828" s="2">
        <f t="shared" si="325"/>
        <v>96895.696870397704</v>
      </c>
      <c r="AE828" s="2">
        <f t="shared" si="326"/>
        <v>4</v>
      </c>
      <c r="AF828" s="27">
        <v>2324906</v>
      </c>
      <c r="AG828" s="27">
        <v>2455166</v>
      </c>
      <c r="AH828" s="27">
        <v>3288830</v>
      </c>
      <c r="AI828" s="27">
        <v>2937128</v>
      </c>
      <c r="AJ828" s="2">
        <f t="shared" si="327"/>
        <v>2751507.5</v>
      </c>
      <c r="AK828" s="2">
        <f t="shared" si="328"/>
        <v>444588.78507785144</v>
      </c>
      <c r="AL828" s="2">
        <f t="shared" si="329"/>
        <v>4</v>
      </c>
      <c r="AM828" s="2">
        <f t="shared" si="330"/>
        <v>2.5740497215226396E+21</v>
      </c>
      <c r="AN828" s="2">
        <f t="shared" si="331"/>
        <v>8.145217804114922E+20</v>
      </c>
      <c r="AO828" s="2">
        <f t="shared" si="332"/>
        <v>3</v>
      </c>
      <c r="AP828" s="2">
        <f t="shared" si="333"/>
        <v>8.1610664873670462</v>
      </c>
      <c r="AQ828" s="2">
        <f t="shared" si="334"/>
        <v>0.76489232840434507</v>
      </c>
      <c r="AR828" s="3" t="str">
        <f t="shared" si="335"/>
        <v>Nontoxic</v>
      </c>
      <c r="AS828" s="2">
        <f t="shared" si="336"/>
        <v>225.96013290673534</v>
      </c>
      <c r="AT828" s="26" t="s">
        <v>884</v>
      </c>
      <c r="AU828" s="4" t="s">
        <v>666</v>
      </c>
      <c r="AV828" s="2">
        <f t="shared" si="337"/>
        <v>3</v>
      </c>
      <c r="AW828" s="2">
        <f t="shared" si="338"/>
        <v>3</v>
      </c>
      <c r="AX828" s="2">
        <f t="shared" si="339"/>
        <v>9388776072</v>
      </c>
      <c r="AY828" s="2">
        <f t="shared" si="340"/>
        <v>197659187816.99997</v>
      </c>
      <c r="AZ828" s="2">
        <f t="shared" si="341"/>
        <v>103523981944.49998</v>
      </c>
      <c r="BA828" s="2">
        <f t="shared" si="342"/>
        <v>1.1666666666666667</v>
      </c>
      <c r="BB828" s="2">
        <f t="shared" si="343"/>
        <v>4.5091218241107232</v>
      </c>
      <c r="BC828" s="2">
        <v>6.6349999999999998</v>
      </c>
      <c r="BD828" s="2" t="str">
        <f t="shared" si="344"/>
        <v>Same Var</v>
      </c>
      <c r="BE828" s="2">
        <f t="shared" si="345"/>
        <v>2.5947349174223664E-4</v>
      </c>
      <c r="BF828" s="2" t="str">
        <f t="shared" si="346"/>
        <v>NS</v>
      </c>
      <c r="BG828" s="2" t="str">
        <f t="shared" si="347"/>
        <v>NS</v>
      </c>
      <c r="BH828" s="2" t="str">
        <f t="shared" si="348"/>
        <v/>
      </c>
      <c r="BI828" s="2" t="str">
        <f t="shared" si="349"/>
        <v/>
      </c>
      <c r="BJ828" s="2" t="str">
        <f t="shared" si="350"/>
        <v/>
      </c>
    </row>
    <row r="829" spans="1:62" x14ac:dyDescent="0.2">
      <c r="A829" s="1" t="s">
        <v>926</v>
      </c>
      <c r="B829" s="27" t="s">
        <v>1157</v>
      </c>
      <c r="C829" s="28">
        <v>39259</v>
      </c>
      <c r="D829" s="7">
        <v>0.43055555555555558</v>
      </c>
      <c r="E829" s="1">
        <v>0.1</v>
      </c>
      <c r="F829" s="1" t="s">
        <v>57</v>
      </c>
      <c r="G829" s="1" t="s">
        <v>1090</v>
      </c>
      <c r="H829" s="27" t="s">
        <v>886</v>
      </c>
      <c r="I829" s="27" t="s">
        <v>887</v>
      </c>
      <c r="J829" s="27" t="s">
        <v>888</v>
      </c>
      <c r="K829" s="2">
        <v>0.75</v>
      </c>
      <c r="L829" s="2">
        <v>0.25</v>
      </c>
      <c r="M829" s="27">
        <v>1204670</v>
      </c>
      <c r="N829" s="27">
        <v>1308878</v>
      </c>
      <c r="O829" s="27">
        <v>1269800</v>
      </c>
      <c r="P829" s="27">
        <v>1087436</v>
      </c>
      <c r="Q829" s="29"/>
      <c r="R829" s="29"/>
      <c r="S829" s="29"/>
      <c r="T829" s="29"/>
      <c r="U829" s="29"/>
      <c r="V829" s="29"/>
      <c r="W829" s="29"/>
      <c r="X829" s="29"/>
      <c r="Y829" s="29"/>
      <c r="Z829" s="29"/>
      <c r="AA829" s="29"/>
      <c r="AB829" s="29"/>
      <c r="AC829" s="2">
        <f t="shared" si="324"/>
        <v>1217696</v>
      </c>
      <c r="AD829" s="2">
        <f t="shared" si="325"/>
        <v>96895.696870397704</v>
      </c>
      <c r="AE829" s="2">
        <f t="shared" si="326"/>
        <v>4</v>
      </c>
      <c r="AF829" s="27">
        <v>2845946</v>
      </c>
      <c r="AG829" s="27">
        <v>3015284</v>
      </c>
      <c r="AH829" s="27">
        <v>2572400</v>
      </c>
      <c r="AI829" s="27">
        <v>2989232</v>
      </c>
      <c r="AJ829" s="2">
        <f t="shared" si="327"/>
        <v>2855715.5</v>
      </c>
      <c r="AK829" s="2">
        <f t="shared" si="328"/>
        <v>203020.42396025086</v>
      </c>
      <c r="AL829" s="2">
        <f t="shared" si="329"/>
        <v>4</v>
      </c>
      <c r="AM829" s="2">
        <f t="shared" si="330"/>
        <v>1.3513178482904256E+20</v>
      </c>
      <c r="AN829" s="2">
        <f t="shared" si="331"/>
        <v>3.5974086166993142E+19</v>
      </c>
      <c r="AO829" s="2">
        <f t="shared" si="332"/>
        <v>4</v>
      </c>
      <c r="AP829" s="2">
        <f t="shared" si="333"/>
        <v>18.016026710387482</v>
      </c>
      <c r="AQ829" s="2">
        <f t="shared" si="334"/>
        <v>0.74069708411268287</v>
      </c>
      <c r="AR829" s="3" t="str">
        <f t="shared" si="335"/>
        <v>Nontoxic</v>
      </c>
      <c r="AS829" s="2">
        <f t="shared" si="336"/>
        <v>234.51793386855178</v>
      </c>
      <c r="AT829" s="26" t="s">
        <v>884</v>
      </c>
      <c r="AU829" s="4" t="s">
        <v>666</v>
      </c>
      <c r="AV829" s="2">
        <f t="shared" si="337"/>
        <v>3</v>
      </c>
      <c r="AW829" s="2">
        <f t="shared" si="338"/>
        <v>3</v>
      </c>
      <c r="AX829" s="2">
        <f t="shared" si="339"/>
        <v>9388776072</v>
      </c>
      <c r="AY829" s="2">
        <f t="shared" si="340"/>
        <v>41217292545</v>
      </c>
      <c r="AZ829" s="2">
        <f t="shared" si="341"/>
        <v>25303034308.5</v>
      </c>
      <c r="BA829" s="2">
        <f t="shared" si="342"/>
        <v>1.1666666666666667</v>
      </c>
      <c r="BB829" s="2">
        <f t="shared" si="343"/>
        <v>1.2946520883886266</v>
      </c>
      <c r="BC829" s="2">
        <v>6.6349999999999998</v>
      </c>
      <c r="BD829" s="2" t="str">
        <f t="shared" si="344"/>
        <v>Same Var</v>
      </c>
      <c r="BE829" s="2">
        <f t="shared" si="345"/>
        <v>3.2882963718140956E-6</v>
      </c>
      <c r="BF829" s="2" t="str">
        <f t="shared" si="346"/>
        <v>NS</v>
      </c>
      <c r="BG829" s="2" t="str">
        <f t="shared" si="347"/>
        <v>NS</v>
      </c>
      <c r="BH829" s="2" t="str">
        <f t="shared" si="348"/>
        <v/>
      </c>
      <c r="BI829" s="2" t="str">
        <f t="shared" si="349"/>
        <v/>
      </c>
      <c r="BJ829" s="2" t="str">
        <f t="shared" si="350"/>
        <v/>
      </c>
    </row>
    <row r="830" spans="1:62" x14ac:dyDescent="0.2">
      <c r="A830" s="1" t="s">
        <v>926</v>
      </c>
      <c r="B830" s="27" t="s">
        <v>1163</v>
      </c>
      <c r="C830" s="28">
        <v>39259</v>
      </c>
      <c r="D830" s="7">
        <v>0.6875</v>
      </c>
      <c r="E830" s="1">
        <v>0.1</v>
      </c>
      <c r="F830" s="1" t="s">
        <v>57</v>
      </c>
      <c r="G830" s="1" t="s">
        <v>1090</v>
      </c>
      <c r="H830" s="27" t="s">
        <v>886</v>
      </c>
      <c r="I830" s="27" t="s">
        <v>887</v>
      </c>
      <c r="J830" s="27" t="s">
        <v>888</v>
      </c>
      <c r="K830" s="2">
        <v>0.75</v>
      </c>
      <c r="L830" s="2">
        <v>0.25</v>
      </c>
      <c r="M830" s="27">
        <v>1204670</v>
      </c>
      <c r="N830" s="27">
        <v>1308878</v>
      </c>
      <c r="O830" s="27">
        <v>1269800</v>
      </c>
      <c r="P830" s="27">
        <v>1087436</v>
      </c>
      <c r="Q830" s="29"/>
      <c r="R830" s="29"/>
      <c r="S830" s="29"/>
      <c r="T830" s="29"/>
      <c r="U830" s="29"/>
      <c r="V830" s="29"/>
      <c r="W830" s="29"/>
      <c r="X830" s="29"/>
      <c r="Y830" s="29"/>
      <c r="Z830" s="29"/>
      <c r="AA830" s="29"/>
      <c r="AB830" s="29"/>
      <c r="AC830" s="2">
        <f t="shared" si="324"/>
        <v>1217696</v>
      </c>
      <c r="AD830" s="2">
        <f t="shared" si="325"/>
        <v>96895.696870397704</v>
      </c>
      <c r="AE830" s="2">
        <f t="shared" si="326"/>
        <v>4</v>
      </c>
      <c r="AF830" s="27">
        <v>1777814</v>
      </c>
      <c r="AG830" s="27">
        <v>1790840</v>
      </c>
      <c r="AH830" s="27">
        <v>1882022</v>
      </c>
      <c r="AI830" s="27">
        <v>1764788</v>
      </c>
      <c r="AJ830" s="2">
        <f t="shared" si="327"/>
        <v>1803866</v>
      </c>
      <c r="AK830" s="2">
        <f t="shared" si="328"/>
        <v>53178.422315822798</v>
      </c>
      <c r="AL830" s="2">
        <f t="shared" si="329"/>
        <v>4</v>
      </c>
      <c r="AM830" s="2">
        <f t="shared" si="330"/>
        <v>4.1098754908641772E+18</v>
      </c>
      <c r="AN830" s="2">
        <f t="shared" si="331"/>
        <v>7.4767087367140659E+17</v>
      </c>
      <c r="AO830" s="2">
        <f t="shared" si="332"/>
        <v>5</v>
      </c>
      <c r="AP830" s="2">
        <f t="shared" si="333"/>
        <v>19.779832002925918</v>
      </c>
      <c r="AQ830" s="2">
        <f t="shared" si="334"/>
        <v>0.72668684380042159</v>
      </c>
      <c r="AR830" s="3" t="str">
        <f t="shared" si="335"/>
        <v>Nontoxic</v>
      </c>
      <c r="AS830" s="2">
        <f t="shared" si="336"/>
        <v>148.13763041021733</v>
      </c>
      <c r="AT830" s="26" t="s">
        <v>884</v>
      </c>
      <c r="AU830" s="4" t="s">
        <v>666</v>
      </c>
      <c r="AV830" s="2">
        <f t="shared" si="337"/>
        <v>3</v>
      </c>
      <c r="AW830" s="2">
        <f t="shared" si="338"/>
        <v>3</v>
      </c>
      <c r="AX830" s="2">
        <f t="shared" si="339"/>
        <v>9388776072</v>
      </c>
      <c r="AY830" s="2">
        <f t="shared" si="340"/>
        <v>2827944600</v>
      </c>
      <c r="AZ830" s="2">
        <f t="shared" si="341"/>
        <v>6108360336</v>
      </c>
      <c r="BA830" s="2">
        <f t="shared" si="342"/>
        <v>1.1666666666666667</v>
      </c>
      <c r="BB830" s="2">
        <f t="shared" si="343"/>
        <v>0.87493284119251158</v>
      </c>
      <c r="BC830" s="2">
        <v>6.6349999999999998</v>
      </c>
      <c r="BD830" s="2" t="str">
        <f t="shared" si="344"/>
        <v>Same Var</v>
      </c>
      <c r="BE830" s="2">
        <f t="shared" si="345"/>
        <v>2.0679606624025734E-5</v>
      </c>
      <c r="BF830" s="2" t="str">
        <f t="shared" si="346"/>
        <v>NS</v>
      </c>
      <c r="BG830" s="2" t="str">
        <f t="shared" si="347"/>
        <v>NS</v>
      </c>
      <c r="BH830" s="2" t="str">
        <f t="shared" si="348"/>
        <v/>
      </c>
      <c r="BI830" s="2" t="str">
        <f t="shared" si="349"/>
        <v/>
      </c>
      <c r="BJ830" s="2" t="str">
        <f t="shared" si="350"/>
        <v/>
      </c>
    </row>
    <row r="831" spans="1:62" x14ac:dyDescent="0.2">
      <c r="A831" s="1" t="s">
        <v>926</v>
      </c>
      <c r="B831" s="27" t="s">
        <v>1317</v>
      </c>
      <c r="C831" s="28">
        <v>38538</v>
      </c>
      <c r="D831" s="7">
        <v>0.52777777777777779</v>
      </c>
      <c r="E831" s="1">
        <v>0.1</v>
      </c>
      <c r="F831" s="1" t="s">
        <v>57</v>
      </c>
      <c r="G831" s="1" t="s">
        <v>1319</v>
      </c>
      <c r="H831" s="27" t="s">
        <v>886</v>
      </c>
      <c r="I831" s="27" t="s">
        <v>887</v>
      </c>
      <c r="J831" s="27" t="s">
        <v>888</v>
      </c>
      <c r="K831" s="2">
        <v>0.75</v>
      </c>
      <c r="L831" s="2">
        <v>0.25</v>
      </c>
      <c r="M831" s="27">
        <v>1262200</v>
      </c>
      <c r="N831" s="27">
        <v>1163700</v>
      </c>
      <c r="O831" s="27">
        <v>1029400</v>
      </c>
      <c r="P831" s="27">
        <v>1113400</v>
      </c>
      <c r="Q831" s="29"/>
      <c r="R831" s="29"/>
      <c r="S831" s="29"/>
      <c r="T831" s="29"/>
      <c r="U831" s="29"/>
      <c r="V831" s="29"/>
      <c r="W831" s="29"/>
      <c r="X831" s="29"/>
      <c r="Y831" s="29"/>
      <c r="Z831" s="29"/>
      <c r="AA831" s="29"/>
      <c r="AB831" s="29"/>
      <c r="AC831" s="2">
        <f t="shared" si="324"/>
        <v>1142175</v>
      </c>
      <c r="AD831" s="2">
        <f t="shared" si="325"/>
        <v>97323.391330142214</v>
      </c>
      <c r="AE831" s="2">
        <f t="shared" si="326"/>
        <v>4</v>
      </c>
      <c r="AF831" s="27">
        <v>7348300</v>
      </c>
      <c r="AG831" s="27">
        <v>8399800</v>
      </c>
      <c r="AH831" s="27">
        <v>7916600</v>
      </c>
      <c r="AI831" s="27">
        <v>7978400</v>
      </c>
      <c r="AJ831" s="2">
        <f t="shared" si="327"/>
        <v>7910775</v>
      </c>
      <c r="AK831" s="2">
        <f t="shared" si="328"/>
        <v>432099.77532201208</v>
      </c>
      <c r="AL831" s="2">
        <f t="shared" si="329"/>
        <v>4</v>
      </c>
      <c r="AM831" s="2">
        <f t="shared" si="330"/>
        <v>2.3049151446053995E+21</v>
      </c>
      <c r="AN831" s="2">
        <f t="shared" si="331"/>
        <v>7.2685606951005756E+20</v>
      </c>
      <c r="AO831" s="2">
        <f t="shared" si="332"/>
        <v>3</v>
      </c>
      <c r="AP831" s="2">
        <f t="shared" si="333"/>
        <v>32.19441738306373</v>
      </c>
      <c r="AQ831" s="2">
        <f t="shared" si="334"/>
        <v>0.76489232840434507</v>
      </c>
      <c r="AR831" s="3" t="str">
        <f t="shared" si="335"/>
        <v>Nontoxic</v>
      </c>
      <c r="AS831" s="2">
        <f t="shared" si="336"/>
        <v>692.60621183268768</v>
      </c>
      <c r="AT831" s="26" t="s">
        <v>884</v>
      </c>
      <c r="AU831" s="4" t="s">
        <v>666</v>
      </c>
      <c r="AV831" s="2">
        <f t="shared" si="337"/>
        <v>3</v>
      </c>
      <c r="AW831" s="2">
        <f t="shared" si="338"/>
        <v>3</v>
      </c>
      <c r="AX831" s="2">
        <f t="shared" si="339"/>
        <v>9471842500</v>
      </c>
      <c r="AY831" s="2">
        <f t="shared" si="340"/>
        <v>186710215833.33331</v>
      </c>
      <c r="AZ831" s="2">
        <f t="shared" si="341"/>
        <v>98091029166.666672</v>
      </c>
      <c r="BA831" s="2">
        <f t="shared" si="342"/>
        <v>1.1666666666666667</v>
      </c>
      <c r="BB831" s="2">
        <f t="shared" si="343"/>
        <v>4.3557701558581163</v>
      </c>
      <c r="BC831" s="2">
        <v>6.6349999999999998</v>
      </c>
      <c r="BD831" s="2" t="str">
        <f t="shared" si="344"/>
        <v>Same Var</v>
      </c>
      <c r="BE831" s="2">
        <f t="shared" si="345"/>
        <v>4.0717281940980158E-8</v>
      </c>
      <c r="BF831" s="2" t="str">
        <f t="shared" si="346"/>
        <v>NS</v>
      </c>
      <c r="BG831" s="2" t="str">
        <f t="shared" si="347"/>
        <v>NS</v>
      </c>
      <c r="BH831" s="2" t="str">
        <f t="shared" si="348"/>
        <v/>
      </c>
      <c r="BI831" s="2" t="str">
        <f t="shared" si="349"/>
        <v/>
      </c>
      <c r="BJ831" s="2" t="str">
        <f t="shared" si="350"/>
        <v/>
      </c>
    </row>
    <row r="832" spans="1:62" x14ac:dyDescent="0.2">
      <c r="A832" s="1" t="s">
        <v>926</v>
      </c>
      <c r="B832" s="27" t="s">
        <v>1322</v>
      </c>
      <c r="C832" s="28">
        <v>38538</v>
      </c>
      <c r="D832" s="7">
        <v>0.43055555555555558</v>
      </c>
      <c r="E832" s="1">
        <v>0.1</v>
      </c>
      <c r="F832" s="1" t="s">
        <v>57</v>
      </c>
      <c r="G832" s="1" t="s">
        <v>1319</v>
      </c>
      <c r="H832" s="27" t="s">
        <v>886</v>
      </c>
      <c r="I832" s="27" t="s">
        <v>887</v>
      </c>
      <c r="J832" s="27" t="s">
        <v>888</v>
      </c>
      <c r="K832" s="2">
        <v>0.75</v>
      </c>
      <c r="L832" s="2">
        <v>0.25</v>
      </c>
      <c r="M832" s="27">
        <v>1262200</v>
      </c>
      <c r="N832" s="27">
        <v>1163700</v>
      </c>
      <c r="O832" s="27">
        <v>1029400</v>
      </c>
      <c r="P832" s="27">
        <v>1113400</v>
      </c>
      <c r="Q832" s="29"/>
      <c r="R832" s="29"/>
      <c r="S832" s="29"/>
      <c r="T832" s="29"/>
      <c r="U832" s="29"/>
      <c r="V832" s="29"/>
      <c r="W832" s="29"/>
      <c r="X832" s="29"/>
      <c r="Y832" s="29"/>
      <c r="Z832" s="29"/>
      <c r="AA832" s="29"/>
      <c r="AB832" s="29"/>
      <c r="AC832" s="2">
        <f t="shared" si="324"/>
        <v>1142175</v>
      </c>
      <c r="AD832" s="2">
        <f t="shared" si="325"/>
        <v>97323.391330142214</v>
      </c>
      <c r="AE832" s="2">
        <f t="shared" si="326"/>
        <v>4</v>
      </c>
      <c r="AF832" s="27">
        <v>7164800</v>
      </c>
      <c r="AG832" s="27">
        <v>6929100</v>
      </c>
      <c r="AH832" s="27">
        <v>6973000</v>
      </c>
      <c r="AI832" s="27">
        <v>7572600</v>
      </c>
      <c r="AJ832" s="2">
        <f t="shared" si="327"/>
        <v>7159875</v>
      </c>
      <c r="AK832" s="2">
        <f t="shared" si="328"/>
        <v>293567.45249885361</v>
      </c>
      <c r="AL832" s="2">
        <f t="shared" si="329"/>
        <v>4</v>
      </c>
      <c r="AM832" s="2">
        <f t="shared" si="330"/>
        <v>5.2337726750703341E+20</v>
      </c>
      <c r="AN832" s="2">
        <f t="shared" si="331"/>
        <v>1.5532703678622781E+20</v>
      </c>
      <c r="AO832" s="2">
        <f t="shared" si="332"/>
        <v>3</v>
      </c>
      <c r="AP832" s="2">
        <f t="shared" si="333"/>
        <v>41.67353946262768</v>
      </c>
      <c r="AQ832" s="2">
        <f t="shared" si="334"/>
        <v>0.76489232840434507</v>
      </c>
      <c r="AR832" s="3" t="str">
        <f t="shared" si="335"/>
        <v>Nontoxic</v>
      </c>
      <c r="AS832" s="2">
        <f t="shared" si="336"/>
        <v>626.86322148532406</v>
      </c>
      <c r="AT832" s="26" t="s">
        <v>884</v>
      </c>
      <c r="AU832" s="4" t="s">
        <v>666</v>
      </c>
      <c r="AV832" s="2">
        <f t="shared" si="337"/>
        <v>3</v>
      </c>
      <c r="AW832" s="2">
        <f t="shared" si="338"/>
        <v>3</v>
      </c>
      <c r="AX832" s="2">
        <f t="shared" si="339"/>
        <v>9471842500</v>
      </c>
      <c r="AY832" s="2">
        <f t="shared" si="340"/>
        <v>86181849166.666672</v>
      </c>
      <c r="AZ832" s="2">
        <f t="shared" si="341"/>
        <v>47826845833.333336</v>
      </c>
      <c r="BA832" s="2">
        <f t="shared" si="342"/>
        <v>1.1666666666666667</v>
      </c>
      <c r="BB832" s="2">
        <f t="shared" si="343"/>
        <v>2.6495773232877986</v>
      </c>
      <c r="BC832" s="2">
        <v>6.6349999999999998</v>
      </c>
      <c r="BD832" s="2" t="str">
        <f t="shared" si="344"/>
        <v>Same Var</v>
      </c>
      <c r="BE832" s="2">
        <f t="shared" si="345"/>
        <v>9.6185046996704852E-9</v>
      </c>
      <c r="BF832" s="2" t="str">
        <f t="shared" si="346"/>
        <v>NS</v>
      </c>
      <c r="BG832" s="2" t="str">
        <f t="shared" si="347"/>
        <v>NS</v>
      </c>
      <c r="BH832" s="2" t="str">
        <f t="shared" si="348"/>
        <v/>
      </c>
      <c r="BI832" s="2" t="str">
        <f t="shared" si="349"/>
        <v/>
      </c>
      <c r="BJ832" s="2" t="str">
        <f t="shared" si="350"/>
        <v/>
      </c>
    </row>
    <row r="833" spans="1:62" x14ac:dyDescent="0.2">
      <c r="A833" s="1" t="s">
        <v>926</v>
      </c>
      <c r="B833" s="27" t="s">
        <v>1325</v>
      </c>
      <c r="C833" s="28">
        <v>38538</v>
      </c>
      <c r="D833" s="7">
        <v>0.35416666666666669</v>
      </c>
      <c r="E833" s="1">
        <v>0.1</v>
      </c>
      <c r="F833" s="1" t="s">
        <v>57</v>
      </c>
      <c r="G833" s="1" t="s">
        <v>1319</v>
      </c>
      <c r="H833" s="27" t="s">
        <v>886</v>
      </c>
      <c r="I833" s="27" t="s">
        <v>887</v>
      </c>
      <c r="J833" s="27" t="s">
        <v>888</v>
      </c>
      <c r="K833" s="2">
        <v>0.75</v>
      </c>
      <c r="L833" s="2">
        <v>0.25</v>
      </c>
      <c r="M833" s="27">
        <v>1262200</v>
      </c>
      <c r="N833" s="27">
        <v>1163700</v>
      </c>
      <c r="O833" s="27">
        <v>1029400</v>
      </c>
      <c r="P833" s="27">
        <v>1113400</v>
      </c>
      <c r="Q833" s="29"/>
      <c r="R833" s="29"/>
      <c r="S833" s="29"/>
      <c r="T833" s="29"/>
      <c r="U833" s="29"/>
      <c r="V833" s="29"/>
      <c r="W833" s="29"/>
      <c r="X833" s="29"/>
      <c r="Y833" s="29"/>
      <c r="Z833" s="29"/>
      <c r="AA833" s="29"/>
      <c r="AB833" s="29"/>
      <c r="AC833" s="2">
        <f t="shared" si="324"/>
        <v>1142175</v>
      </c>
      <c r="AD833" s="2">
        <f t="shared" si="325"/>
        <v>97323.391330142214</v>
      </c>
      <c r="AE833" s="2">
        <f t="shared" si="326"/>
        <v>4</v>
      </c>
      <c r="AF833" s="27">
        <v>6829100</v>
      </c>
      <c r="AG833" s="27">
        <v>7320600</v>
      </c>
      <c r="AH833" s="27">
        <v>7302400</v>
      </c>
      <c r="AI833" s="27">
        <v>7365300</v>
      </c>
      <c r="AJ833" s="2">
        <f t="shared" si="327"/>
        <v>7204350</v>
      </c>
      <c r="AK833" s="2">
        <f t="shared" si="328"/>
        <v>251558.69427763109</v>
      </c>
      <c r="AL833" s="2">
        <f t="shared" si="329"/>
        <v>4</v>
      </c>
      <c r="AM833" s="2">
        <f t="shared" si="330"/>
        <v>2.9420558109143269E+20</v>
      </c>
      <c r="AN833" s="2">
        <f t="shared" si="331"/>
        <v>8.4020206209223459E+19</v>
      </c>
      <c r="AO833" s="2">
        <f t="shared" si="332"/>
        <v>4</v>
      </c>
      <c r="AP833" s="2">
        <f t="shared" si="333"/>
        <v>48.467983274413442</v>
      </c>
      <c r="AQ833" s="2">
        <f t="shared" si="334"/>
        <v>0.74069708411268287</v>
      </c>
      <c r="AR833" s="3" t="str">
        <f t="shared" si="335"/>
        <v>Nontoxic</v>
      </c>
      <c r="AS833" s="2">
        <f t="shared" si="336"/>
        <v>630.75710814892636</v>
      </c>
      <c r="AT833" s="26" t="s">
        <v>884</v>
      </c>
      <c r="AU833" s="4" t="s">
        <v>666</v>
      </c>
      <c r="AV833" s="2">
        <f t="shared" si="337"/>
        <v>3</v>
      </c>
      <c r="AW833" s="2">
        <f t="shared" si="338"/>
        <v>3</v>
      </c>
      <c r="AX833" s="2">
        <f t="shared" si="339"/>
        <v>9471842500</v>
      </c>
      <c r="AY833" s="2">
        <f t="shared" si="340"/>
        <v>63281776666.666664</v>
      </c>
      <c r="AZ833" s="2">
        <f t="shared" si="341"/>
        <v>36376809583.333336</v>
      </c>
      <c r="BA833" s="2">
        <f t="shared" si="342"/>
        <v>1.1666666666666667</v>
      </c>
      <c r="BB833" s="2">
        <f t="shared" si="343"/>
        <v>2.0364225302880641</v>
      </c>
      <c r="BC833" s="2">
        <v>6.6349999999999998</v>
      </c>
      <c r="BD833" s="2" t="str">
        <f t="shared" si="344"/>
        <v>Same Var</v>
      </c>
      <c r="BE833" s="2">
        <f t="shared" si="345"/>
        <v>4.0598159392600951E-9</v>
      </c>
      <c r="BF833" s="2" t="str">
        <f t="shared" si="346"/>
        <v>NS</v>
      </c>
      <c r="BG833" s="2" t="str">
        <f t="shared" si="347"/>
        <v>NS</v>
      </c>
      <c r="BH833" s="2" t="str">
        <f t="shared" si="348"/>
        <v/>
      </c>
      <c r="BI833" s="2" t="str">
        <f t="shared" si="349"/>
        <v/>
      </c>
      <c r="BJ833" s="2" t="str">
        <f t="shared" si="350"/>
        <v/>
      </c>
    </row>
    <row r="834" spans="1:62" x14ac:dyDescent="0.2">
      <c r="A834" s="1" t="s">
        <v>926</v>
      </c>
      <c r="B834" s="27" t="s">
        <v>1335</v>
      </c>
      <c r="C834" s="28">
        <v>38538</v>
      </c>
      <c r="D834" s="7">
        <v>0.31944444444444442</v>
      </c>
      <c r="E834" s="1">
        <v>0.1</v>
      </c>
      <c r="F834" s="1" t="s">
        <v>57</v>
      </c>
      <c r="G834" s="1" t="s">
        <v>1319</v>
      </c>
      <c r="H834" s="27" t="s">
        <v>886</v>
      </c>
      <c r="I834" s="27" t="s">
        <v>887</v>
      </c>
      <c r="J834" s="27" t="s">
        <v>888</v>
      </c>
      <c r="K834" s="2">
        <v>0.75</v>
      </c>
      <c r="L834" s="2">
        <v>0.25</v>
      </c>
      <c r="M834" s="27">
        <v>1262200</v>
      </c>
      <c r="N834" s="27">
        <v>1163700</v>
      </c>
      <c r="O834" s="27">
        <v>1029400</v>
      </c>
      <c r="P834" s="27">
        <v>1113400</v>
      </c>
      <c r="Q834" s="29"/>
      <c r="R834" s="29"/>
      <c r="S834" s="29"/>
      <c r="T834" s="29"/>
      <c r="U834" s="29"/>
      <c r="V834" s="29"/>
      <c r="W834" s="29"/>
      <c r="X834" s="29"/>
      <c r="Y834" s="29"/>
      <c r="Z834" s="29"/>
      <c r="AA834" s="29"/>
      <c r="AB834" s="29"/>
      <c r="AC834" s="2">
        <f t="shared" si="324"/>
        <v>1142175</v>
      </c>
      <c r="AD834" s="2">
        <f t="shared" si="325"/>
        <v>97323.391330142214</v>
      </c>
      <c r="AE834" s="2">
        <f t="shared" si="326"/>
        <v>4</v>
      </c>
      <c r="AF834" s="27">
        <v>7370700</v>
      </c>
      <c r="AG834" s="27">
        <v>7193900</v>
      </c>
      <c r="AH834" s="27">
        <v>7593000</v>
      </c>
      <c r="AI834" s="27">
        <v>7581000</v>
      </c>
      <c r="AJ834" s="2">
        <f t="shared" si="327"/>
        <v>7434650</v>
      </c>
      <c r="AK834" s="2">
        <f t="shared" si="328"/>
        <v>190213.22246363421</v>
      </c>
      <c r="AL834" s="2">
        <f t="shared" si="329"/>
        <v>4</v>
      </c>
      <c r="AM834" s="2">
        <f t="shared" si="330"/>
        <v>1.0768722108652552E+20</v>
      </c>
      <c r="AN834" s="2">
        <f t="shared" si="331"/>
        <v>2.7863676381203104E+19</v>
      </c>
      <c r="AO834" s="2">
        <f t="shared" si="332"/>
        <v>4</v>
      </c>
      <c r="AP834" s="2">
        <f t="shared" si="333"/>
        <v>64.573461042260789</v>
      </c>
      <c r="AQ834" s="2">
        <f t="shared" si="334"/>
        <v>0.74069708411268287</v>
      </c>
      <c r="AR834" s="3" t="str">
        <f t="shared" si="335"/>
        <v>Nontoxic</v>
      </c>
      <c r="AS834" s="2">
        <f t="shared" si="336"/>
        <v>650.9203931096373</v>
      </c>
      <c r="AT834" s="26" t="s">
        <v>884</v>
      </c>
      <c r="AU834" s="4" t="s">
        <v>666</v>
      </c>
      <c r="AV834" s="2">
        <f t="shared" si="337"/>
        <v>3</v>
      </c>
      <c r="AW834" s="2">
        <f t="shared" si="338"/>
        <v>3</v>
      </c>
      <c r="AX834" s="2">
        <f t="shared" si="339"/>
        <v>9471842500</v>
      </c>
      <c r="AY834" s="2">
        <f t="shared" si="340"/>
        <v>36181070000</v>
      </c>
      <c r="AZ834" s="2">
        <f t="shared" si="341"/>
        <v>22826456250</v>
      </c>
      <c r="BA834" s="2">
        <f t="shared" si="342"/>
        <v>1.1666666666666667</v>
      </c>
      <c r="BB834" s="2">
        <f t="shared" si="343"/>
        <v>1.077379576144543</v>
      </c>
      <c r="BC834" s="2">
        <v>6.6349999999999998</v>
      </c>
      <c r="BD834" s="2" t="str">
        <f t="shared" si="344"/>
        <v>Same Var</v>
      </c>
      <c r="BE834" s="2">
        <f t="shared" si="345"/>
        <v>8.0463753218008391E-10</v>
      </c>
      <c r="BF834" s="2" t="str">
        <f t="shared" si="346"/>
        <v>NS</v>
      </c>
      <c r="BG834" s="2" t="str">
        <f t="shared" si="347"/>
        <v>NS</v>
      </c>
      <c r="BH834" s="2" t="str">
        <f t="shared" si="348"/>
        <v/>
      </c>
      <c r="BI834" s="2" t="str">
        <f t="shared" si="349"/>
        <v/>
      </c>
      <c r="BJ834" s="2" t="str">
        <f t="shared" si="350"/>
        <v/>
      </c>
    </row>
    <row r="835" spans="1:62" x14ac:dyDescent="0.2">
      <c r="A835" s="1" t="s">
        <v>926</v>
      </c>
      <c r="B835" s="27" t="s">
        <v>1165</v>
      </c>
      <c r="C835" s="28">
        <v>39322</v>
      </c>
      <c r="D835" s="7">
        <v>0.61111111111111116</v>
      </c>
      <c r="E835" s="1">
        <v>0.1</v>
      </c>
      <c r="F835" s="1" t="s">
        <v>57</v>
      </c>
      <c r="G835" s="1" t="s">
        <v>1175</v>
      </c>
      <c r="H835" s="27" t="s">
        <v>886</v>
      </c>
      <c r="I835" s="27" t="s">
        <v>887</v>
      </c>
      <c r="J835" s="27" t="s">
        <v>888</v>
      </c>
      <c r="K835" s="2">
        <v>0.75</v>
      </c>
      <c r="L835" s="2">
        <v>0.25</v>
      </c>
      <c r="M835" s="27">
        <v>488240</v>
      </c>
      <c r="N835" s="27">
        <v>527318</v>
      </c>
      <c r="O835" s="27">
        <v>605474</v>
      </c>
      <c r="P835" s="27">
        <v>371006</v>
      </c>
      <c r="Q835" s="29"/>
      <c r="R835" s="29"/>
      <c r="S835" s="29"/>
      <c r="T835" s="29"/>
      <c r="U835" s="29"/>
      <c r="V835" s="29"/>
      <c r="W835" s="29"/>
      <c r="X835" s="29"/>
      <c r="Y835" s="29"/>
      <c r="Z835" s="29"/>
      <c r="AA835" s="29"/>
      <c r="AB835" s="29"/>
      <c r="AC835" s="2">
        <f t="shared" ref="AC835:AC898" si="351">AVERAGE(M835:AB835)</f>
        <v>498009.5</v>
      </c>
      <c r="AD835" s="2">
        <f t="shared" ref="AD835:AD898" si="352">STDEV(M835:AB835)</f>
        <v>97695</v>
      </c>
      <c r="AE835" s="2">
        <f t="shared" ref="AE835:AE898" si="353">COUNT(M835:AB835)</f>
        <v>4</v>
      </c>
      <c r="AF835" s="27">
        <v>1816892</v>
      </c>
      <c r="AG835" s="27">
        <v>1556372</v>
      </c>
      <c r="AH835" s="27">
        <v>1816892</v>
      </c>
      <c r="AI835" s="27">
        <v>1712684</v>
      </c>
      <c r="AJ835" s="2">
        <f t="shared" ref="AJ835:AJ898" si="354">AVERAGE(AF835:AI835)</f>
        <v>1725710</v>
      </c>
      <c r="AK835" s="2">
        <f t="shared" ref="AK835:AK898" si="355">STDEV(AF835:AI835)</f>
        <v>123116.94869513296</v>
      </c>
      <c r="AL835" s="2">
        <f t="shared" ref="AL835:AL898" si="356">COUNT(AF835:AI835)</f>
        <v>4</v>
      </c>
      <c r="AM835" s="2">
        <f t="shared" ref="AM835:AM898" si="357">((AK835^2/AL835)+(((K835^2)*(AD835^2))/AE835))^2</f>
        <v>2.6333470282547405E+19</v>
      </c>
      <c r="AN835" s="2">
        <f t="shared" ref="AN835:AN898" si="358">(((AK835^2)/AL835)^2)/(AL835-1)+((((K835^2)*(AD835^2))/AE835)^2)/(AE835-1)</f>
        <v>5.3871056247461519E+18</v>
      </c>
      <c r="AO835" s="2">
        <f t="shared" ref="AO835:AO898" si="359">ROUND(AM835/AN835,0)</f>
        <v>5</v>
      </c>
      <c r="AP835" s="2">
        <f t="shared" ref="AP835:AP898" si="360">(AJ835-(K835*AC835))/((((AK835^2)/AL835)+(((K835^2)*(AD835^2))/AE835))^0.5)</f>
        <v>18.876211343802147</v>
      </c>
      <c r="AQ835" s="2">
        <f t="shared" ref="AQ835:AQ898" si="361">TINV((2*L835),AO835)</f>
        <v>0.72668684380042159</v>
      </c>
      <c r="AR835" s="3" t="str">
        <f t="shared" ref="AR835:AR898" si="362">IF(AND(AD835=0,AK835=0),IF(AJ835&lt;(K835*AC835),"Toxic","Nontoxic"),IF(AP835&gt;AQ835,"Nontoxic","Toxic"))</f>
        <v>Nontoxic</v>
      </c>
      <c r="AS835" s="2">
        <f t="shared" ref="AS835:AS898" si="363">(AJ835/AC835)*100</f>
        <v>346.52150209985956</v>
      </c>
      <c r="AT835" s="26" t="s">
        <v>884</v>
      </c>
      <c r="AU835" s="4" t="s">
        <v>666</v>
      </c>
      <c r="AV835" s="2">
        <f t="shared" ref="AV835:AV898" si="364">COUNT(M835:AB835)-1</f>
        <v>3</v>
      </c>
      <c r="AW835" s="2">
        <f t="shared" ref="AW835:AW898" si="365">COUNT(AF835:AI835)-1</f>
        <v>3</v>
      </c>
      <c r="AX835" s="2">
        <f t="shared" ref="AX835:AX898" si="366">(STDEV(M835:AB835))^2</f>
        <v>9544313025</v>
      </c>
      <c r="AY835" s="2">
        <f t="shared" ref="AY835:AY898" si="367">(STDEV(AF835:AI835))^2</f>
        <v>15157783056.000002</v>
      </c>
      <c r="AZ835" s="2">
        <f t="shared" ref="AZ835:AZ898" si="368">((AV835*AX835)+(AW835*AY835))/(AV835+AW835)</f>
        <v>12351048040.5</v>
      </c>
      <c r="BA835" s="2">
        <f t="shared" ref="BA835:BA898" si="369">1+(((1/AV835+1/AW835)-(1/(AV835+AW835)))/3)</f>
        <v>1.1666666666666667</v>
      </c>
      <c r="BB835" s="2">
        <f t="shared" ref="BB835:BB898" si="370">(((AV835+AW835)*LN(AZ835))-((AV835*LN(AX835))+(AW835*LN(AY835))))/BA835</f>
        <v>0.13634286851556354</v>
      </c>
      <c r="BC835" s="2">
        <v>6.6349999999999998</v>
      </c>
      <c r="BD835" s="2" t="str">
        <f t="shared" ref="BD835:BD898" si="371">IF(BB835&gt;BC835,"Sig Diff Var","Same Var")</f>
        <v>Same Var</v>
      </c>
      <c r="BE835" s="2">
        <f t="shared" ref="BE835:BE898" si="372">TTEST(AF835:AI835,M835:AB835,1,IF(BD835="Same Var",2,IF(BD835="Sig Diff Var",3,"Wakka Wakka")))</f>
        <v>2.1779385007160489E-6</v>
      </c>
      <c r="BF835" s="2" t="str">
        <f t="shared" ref="BF835:BF898" si="373">IF(AND(BE835&lt;0.05,AS835&lt;100),"Sig","NS")</f>
        <v>NS</v>
      </c>
      <c r="BG835" s="2" t="str">
        <f t="shared" ref="BG835:BG898" si="374">IF(AT835="Normal",BF835,IF(AT835="Non-normal",AU835,IF(AT835="-","NS","Bleh")))</f>
        <v>NS</v>
      </c>
      <c r="BH835" s="2" t="str">
        <f t="shared" ref="BH835:BH898" si="375">IF(AT835="Non-normal","Wilcoxon",IF(AND(AT835="Normal",BD835="Same Var"),"Same Var T-test",IF(AND(AT835="Normal",BD835="Sig Diff Var"),"Diff Var T-test","")))</f>
        <v/>
      </c>
      <c r="BI835" s="2" t="str">
        <f t="shared" ref="BI835:BI898" si="376">IF(AND(AR835="Toxic",AS835&gt;75),"TSTToxicLess25","")</f>
        <v/>
      </c>
      <c r="BJ835" s="2" t="str">
        <f t="shared" ref="BJ835:BJ898" si="377">IF(AND(BG835="Sig",AS835&gt;75),"NOECToxicLess25","")</f>
        <v/>
      </c>
    </row>
    <row r="836" spans="1:62" x14ac:dyDescent="0.2">
      <c r="A836" s="1" t="s">
        <v>926</v>
      </c>
      <c r="B836" s="27" t="s">
        <v>1118</v>
      </c>
      <c r="C836" s="28">
        <v>38791</v>
      </c>
      <c r="D836" s="7">
        <v>0.71875</v>
      </c>
      <c r="E836" s="1">
        <v>0.1</v>
      </c>
      <c r="F836" s="1" t="s">
        <v>57</v>
      </c>
      <c r="G836" s="1" t="s">
        <v>1123</v>
      </c>
      <c r="H836" s="27" t="s">
        <v>886</v>
      </c>
      <c r="I836" s="27" t="s">
        <v>887</v>
      </c>
      <c r="J836" s="27" t="s">
        <v>888</v>
      </c>
      <c r="K836" s="2">
        <v>0.75</v>
      </c>
      <c r="L836" s="2">
        <v>0.25</v>
      </c>
      <c r="M836" s="27">
        <v>1253000</v>
      </c>
      <c r="N836" s="27">
        <v>1389000</v>
      </c>
      <c r="O836" s="27">
        <v>1260000</v>
      </c>
      <c r="P836" s="27">
        <v>1452000</v>
      </c>
      <c r="Q836" s="29"/>
      <c r="R836" s="29"/>
      <c r="S836" s="29"/>
      <c r="T836" s="29"/>
      <c r="U836" s="29"/>
      <c r="V836" s="29"/>
      <c r="W836" s="29"/>
      <c r="X836" s="29"/>
      <c r="Y836" s="29"/>
      <c r="Z836" s="29"/>
      <c r="AA836" s="29"/>
      <c r="AB836" s="29"/>
      <c r="AC836" s="2">
        <f t="shared" si="351"/>
        <v>1338500</v>
      </c>
      <c r="AD836" s="2">
        <f t="shared" si="352"/>
        <v>98158.035840169498</v>
      </c>
      <c r="AE836" s="2">
        <f t="shared" si="353"/>
        <v>4</v>
      </c>
      <c r="AF836" s="27">
        <v>1989000</v>
      </c>
      <c r="AG836" s="27">
        <v>2087000</v>
      </c>
      <c r="AH836" s="27">
        <v>2224000</v>
      </c>
      <c r="AI836" s="27">
        <v>2317000</v>
      </c>
      <c r="AJ836" s="2">
        <f t="shared" si="354"/>
        <v>2154250</v>
      </c>
      <c r="AK836" s="2">
        <f t="shared" si="355"/>
        <v>145123.79772686033</v>
      </c>
      <c r="AL836" s="2">
        <f t="shared" si="356"/>
        <v>4</v>
      </c>
      <c r="AM836" s="2">
        <f t="shared" si="357"/>
        <v>4.3826399814480265E+19</v>
      </c>
      <c r="AN836" s="2">
        <f t="shared" si="358"/>
        <v>9.8528171549569638E+18</v>
      </c>
      <c r="AO836" s="2">
        <f t="shared" si="359"/>
        <v>4</v>
      </c>
      <c r="AP836" s="2">
        <f t="shared" si="360"/>
        <v>14.138569986288498</v>
      </c>
      <c r="AQ836" s="2">
        <f t="shared" si="361"/>
        <v>0.74069708411268287</v>
      </c>
      <c r="AR836" s="3" t="str">
        <f t="shared" si="362"/>
        <v>Nontoxic</v>
      </c>
      <c r="AS836" s="2">
        <f t="shared" si="363"/>
        <v>160.94508778483376</v>
      </c>
      <c r="AT836" s="26" t="s">
        <v>884</v>
      </c>
      <c r="AU836" s="4" t="s">
        <v>666</v>
      </c>
      <c r="AV836" s="2">
        <f t="shared" si="364"/>
        <v>3</v>
      </c>
      <c r="AW836" s="2">
        <f t="shared" si="365"/>
        <v>3</v>
      </c>
      <c r="AX836" s="2">
        <f t="shared" si="366"/>
        <v>9635000000</v>
      </c>
      <c r="AY836" s="2">
        <f t="shared" si="367"/>
        <v>21060916666.666672</v>
      </c>
      <c r="AZ836" s="2">
        <f t="shared" si="368"/>
        <v>15347958333.333336</v>
      </c>
      <c r="BA836" s="2">
        <f t="shared" si="369"/>
        <v>1.1666666666666667</v>
      </c>
      <c r="BB836" s="2">
        <f t="shared" si="370"/>
        <v>0.38351206572588936</v>
      </c>
      <c r="BC836" s="2">
        <v>6.6349999999999998</v>
      </c>
      <c r="BD836" s="2" t="str">
        <f t="shared" si="371"/>
        <v>Same Var</v>
      </c>
      <c r="BE836" s="2">
        <f t="shared" si="372"/>
        <v>4.341676589037266E-5</v>
      </c>
      <c r="BF836" s="2" t="str">
        <f t="shared" si="373"/>
        <v>NS</v>
      </c>
      <c r="BG836" s="2" t="str">
        <f t="shared" si="374"/>
        <v>NS</v>
      </c>
      <c r="BH836" s="2" t="str">
        <f t="shared" si="375"/>
        <v/>
      </c>
      <c r="BI836" s="2" t="str">
        <f t="shared" si="376"/>
        <v/>
      </c>
      <c r="BJ836" s="2" t="str">
        <f t="shared" si="377"/>
        <v/>
      </c>
    </row>
    <row r="837" spans="1:62" x14ac:dyDescent="0.2">
      <c r="A837" s="1" t="s">
        <v>926</v>
      </c>
      <c r="B837" s="27" t="s">
        <v>1157</v>
      </c>
      <c r="C837" s="28">
        <v>38791</v>
      </c>
      <c r="D837" s="7">
        <v>0.625</v>
      </c>
      <c r="E837" s="1">
        <v>0.1</v>
      </c>
      <c r="F837" s="1" t="s">
        <v>57</v>
      </c>
      <c r="G837" s="1" t="s">
        <v>1123</v>
      </c>
      <c r="H837" s="27" t="s">
        <v>886</v>
      </c>
      <c r="I837" s="27" t="s">
        <v>887</v>
      </c>
      <c r="J837" s="27" t="s">
        <v>888</v>
      </c>
      <c r="K837" s="2">
        <v>0.75</v>
      </c>
      <c r="L837" s="2">
        <v>0.25</v>
      </c>
      <c r="M837" s="27">
        <v>1253000</v>
      </c>
      <c r="N837" s="27">
        <v>1389000</v>
      </c>
      <c r="O837" s="27">
        <v>1260000</v>
      </c>
      <c r="P837" s="27">
        <v>1452000</v>
      </c>
      <c r="Q837" s="29"/>
      <c r="R837" s="29"/>
      <c r="S837" s="29"/>
      <c r="T837" s="29"/>
      <c r="U837" s="29"/>
      <c r="V837" s="29"/>
      <c r="W837" s="29"/>
      <c r="X837" s="29"/>
      <c r="Y837" s="29"/>
      <c r="Z837" s="29"/>
      <c r="AA837" s="29"/>
      <c r="AB837" s="29"/>
      <c r="AC837" s="2">
        <f t="shared" si="351"/>
        <v>1338500</v>
      </c>
      <c r="AD837" s="2">
        <f t="shared" si="352"/>
        <v>98158.035840169498</v>
      </c>
      <c r="AE837" s="2">
        <f t="shared" si="353"/>
        <v>4</v>
      </c>
      <c r="AF837" s="27">
        <v>2219000</v>
      </c>
      <c r="AG837" s="27">
        <v>2457000</v>
      </c>
      <c r="AH837" s="27">
        <v>2689000</v>
      </c>
      <c r="AI837" s="27">
        <v>3044000</v>
      </c>
      <c r="AJ837" s="2">
        <f t="shared" si="354"/>
        <v>2602250</v>
      </c>
      <c r="AK837" s="2">
        <f t="shared" si="355"/>
        <v>351495.25838432967</v>
      </c>
      <c r="AL837" s="2">
        <f t="shared" si="356"/>
        <v>4</v>
      </c>
      <c r="AM837" s="2">
        <f t="shared" si="357"/>
        <v>1.0395563037936473E+21</v>
      </c>
      <c r="AN837" s="2">
        <f t="shared" si="358"/>
        <v>3.1861891296051266E+20</v>
      </c>
      <c r="AO837" s="2">
        <f t="shared" si="359"/>
        <v>3</v>
      </c>
      <c r="AP837" s="2">
        <f t="shared" si="360"/>
        <v>8.9015712856672788</v>
      </c>
      <c r="AQ837" s="2">
        <f t="shared" si="361"/>
        <v>0.76489232840434507</v>
      </c>
      <c r="AR837" s="3" t="str">
        <f t="shared" si="362"/>
        <v>Nontoxic</v>
      </c>
      <c r="AS837" s="2">
        <f t="shared" si="363"/>
        <v>194.41539036234593</v>
      </c>
      <c r="AT837" s="26" t="s">
        <v>884</v>
      </c>
      <c r="AU837" s="4" t="s">
        <v>666</v>
      </c>
      <c r="AV837" s="2">
        <f t="shared" si="364"/>
        <v>3</v>
      </c>
      <c r="AW837" s="2">
        <f t="shared" si="365"/>
        <v>3</v>
      </c>
      <c r="AX837" s="2">
        <f t="shared" si="366"/>
        <v>9635000000</v>
      </c>
      <c r="AY837" s="2">
        <f t="shared" si="367"/>
        <v>123548916666.66669</v>
      </c>
      <c r="AZ837" s="2">
        <f t="shared" si="368"/>
        <v>66591958333.333344</v>
      </c>
      <c r="BA837" s="2">
        <f t="shared" si="369"/>
        <v>1.1666666666666667</v>
      </c>
      <c r="BB837" s="2">
        <f t="shared" si="370"/>
        <v>3.381758185211611</v>
      </c>
      <c r="BC837" s="2">
        <v>6.6349999999999998</v>
      </c>
      <c r="BD837" s="2" t="str">
        <f t="shared" si="371"/>
        <v>Same Var</v>
      </c>
      <c r="BE837" s="2">
        <f t="shared" si="372"/>
        <v>2.2434492619798565E-4</v>
      </c>
      <c r="BF837" s="2" t="str">
        <f t="shared" si="373"/>
        <v>NS</v>
      </c>
      <c r="BG837" s="2" t="str">
        <f t="shared" si="374"/>
        <v>NS</v>
      </c>
      <c r="BH837" s="2" t="str">
        <f t="shared" si="375"/>
        <v/>
      </c>
      <c r="BI837" s="2" t="str">
        <f t="shared" si="376"/>
        <v/>
      </c>
      <c r="BJ837" s="2" t="str">
        <f t="shared" si="377"/>
        <v/>
      </c>
    </row>
    <row r="838" spans="1:62" x14ac:dyDescent="0.2">
      <c r="A838" s="1" t="s">
        <v>926</v>
      </c>
      <c r="B838" s="27" t="s">
        <v>1163</v>
      </c>
      <c r="C838" s="28">
        <v>38791</v>
      </c>
      <c r="D838" s="7">
        <v>0.67708333333333337</v>
      </c>
      <c r="E838" s="1">
        <v>0.1</v>
      </c>
      <c r="F838" s="1" t="s">
        <v>57</v>
      </c>
      <c r="G838" s="1" t="s">
        <v>1123</v>
      </c>
      <c r="H838" s="27" t="s">
        <v>886</v>
      </c>
      <c r="I838" s="27" t="s">
        <v>887</v>
      </c>
      <c r="J838" s="27" t="s">
        <v>888</v>
      </c>
      <c r="K838" s="2">
        <v>0.75</v>
      </c>
      <c r="L838" s="2">
        <v>0.25</v>
      </c>
      <c r="M838" s="27">
        <v>1253000</v>
      </c>
      <c r="N838" s="27">
        <v>1389000</v>
      </c>
      <c r="O838" s="27">
        <v>1260000</v>
      </c>
      <c r="P838" s="27">
        <v>1452000</v>
      </c>
      <c r="Q838" s="29"/>
      <c r="R838" s="29"/>
      <c r="S838" s="29"/>
      <c r="T838" s="29"/>
      <c r="U838" s="29"/>
      <c r="V838" s="29"/>
      <c r="W838" s="29"/>
      <c r="X838" s="29"/>
      <c r="Y838" s="29"/>
      <c r="Z838" s="29"/>
      <c r="AA838" s="29"/>
      <c r="AB838" s="29"/>
      <c r="AC838" s="2">
        <f t="shared" si="351"/>
        <v>1338500</v>
      </c>
      <c r="AD838" s="2">
        <f t="shared" si="352"/>
        <v>98158.035840169498</v>
      </c>
      <c r="AE838" s="2">
        <f t="shared" si="353"/>
        <v>4</v>
      </c>
      <c r="AF838" s="27">
        <v>2148000</v>
      </c>
      <c r="AG838" s="27">
        <v>2153000</v>
      </c>
      <c r="AH838" s="27">
        <v>2378000</v>
      </c>
      <c r="AI838" s="27">
        <v>2859000</v>
      </c>
      <c r="AJ838" s="2">
        <f t="shared" si="354"/>
        <v>2384500</v>
      </c>
      <c r="AK838" s="2">
        <f t="shared" si="355"/>
        <v>334024.4502028756</v>
      </c>
      <c r="AL838" s="2">
        <f t="shared" si="356"/>
        <v>4</v>
      </c>
      <c r="AM838" s="2">
        <f t="shared" si="357"/>
        <v>8.5544580866669347E+20</v>
      </c>
      <c r="AN838" s="2">
        <f t="shared" si="358"/>
        <v>2.5995330370921031E+20</v>
      </c>
      <c r="AO838" s="2">
        <f t="shared" si="359"/>
        <v>3</v>
      </c>
      <c r="AP838" s="2">
        <f t="shared" si="360"/>
        <v>8.0728634673263091</v>
      </c>
      <c r="AQ838" s="2">
        <f t="shared" si="361"/>
        <v>0.76489232840434507</v>
      </c>
      <c r="AR838" s="3" t="str">
        <f t="shared" si="362"/>
        <v>Nontoxic</v>
      </c>
      <c r="AS838" s="2">
        <f t="shared" si="363"/>
        <v>178.14717967874486</v>
      </c>
      <c r="AT838" s="26" t="s">
        <v>884</v>
      </c>
      <c r="AU838" s="4" t="s">
        <v>666</v>
      </c>
      <c r="AV838" s="2">
        <f t="shared" si="364"/>
        <v>3</v>
      </c>
      <c r="AW838" s="2">
        <f t="shared" si="365"/>
        <v>3</v>
      </c>
      <c r="AX838" s="2">
        <f t="shared" si="366"/>
        <v>9635000000</v>
      </c>
      <c r="AY838" s="2">
        <f t="shared" si="367"/>
        <v>111572333333.33331</v>
      </c>
      <c r="AZ838" s="2">
        <f t="shared" si="368"/>
        <v>60603666666.666656</v>
      </c>
      <c r="BA838" s="2">
        <f t="shared" si="369"/>
        <v>1.1666666666666667</v>
      </c>
      <c r="BB838" s="2">
        <f t="shared" si="370"/>
        <v>3.1593481269723367</v>
      </c>
      <c r="BC838" s="2">
        <v>6.6349999999999998</v>
      </c>
      <c r="BD838" s="2" t="str">
        <f t="shared" si="371"/>
        <v>Same Var</v>
      </c>
      <c r="BE838" s="2">
        <f t="shared" si="372"/>
        <v>4.7851764828506509E-4</v>
      </c>
      <c r="BF838" s="2" t="str">
        <f t="shared" si="373"/>
        <v>NS</v>
      </c>
      <c r="BG838" s="2" t="str">
        <f t="shared" si="374"/>
        <v>NS</v>
      </c>
      <c r="BH838" s="2" t="str">
        <f t="shared" si="375"/>
        <v/>
      </c>
      <c r="BI838" s="2" t="str">
        <f t="shared" si="376"/>
        <v/>
      </c>
      <c r="BJ838" s="2" t="str">
        <f t="shared" si="377"/>
        <v/>
      </c>
    </row>
    <row r="839" spans="1:62" x14ac:dyDescent="0.2">
      <c r="A839" s="1" t="s">
        <v>926</v>
      </c>
      <c r="B839" s="27" t="s">
        <v>1305</v>
      </c>
      <c r="C839" s="28">
        <v>38791</v>
      </c>
      <c r="D839" s="7">
        <v>0.5625</v>
      </c>
      <c r="E839" s="1">
        <v>0.1</v>
      </c>
      <c r="F839" s="1" t="s">
        <v>57</v>
      </c>
      <c r="G839" s="1" t="s">
        <v>1123</v>
      </c>
      <c r="H839" s="27" t="s">
        <v>886</v>
      </c>
      <c r="I839" s="27" t="s">
        <v>887</v>
      </c>
      <c r="J839" s="27" t="s">
        <v>888</v>
      </c>
      <c r="K839" s="2">
        <v>0.75</v>
      </c>
      <c r="L839" s="2">
        <v>0.25</v>
      </c>
      <c r="M839" s="27">
        <v>1253000</v>
      </c>
      <c r="N839" s="27">
        <v>1389000</v>
      </c>
      <c r="O839" s="27">
        <v>1260000</v>
      </c>
      <c r="P839" s="27">
        <v>1452000</v>
      </c>
      <c r="Q839" s="29"/>
      <c r="R839" s="29"/>
      <c r="S839" s="29"/>
      <c r="T839" s="29"/>
      <c r="U839" s="29"/>
      <c r="V839" s="29"/>
      <c r="W839" s="29"/>
      <c r="X839" s="29"/>
      <c r="Y839" s="29"/>
      <c r="Z839" s="29"/>
      <c r="AA839" s="29"/>
      <c r="AB839" s="29"/>
      <c r="AC839" s="2">
        <f t="shared" si="351"/>
        <v>1338500</v>
      </c>
      <c r="AD839" s="2">
        <f t="shared" si="352"/>
        <v>98158.035840169498</v>
      </c>
      <c r="AE839" s="2">
        <f t="shared" si="353"/>
        <v>4</v>
      </c>
      <c r="AF839" s="27">
        <v>2307000</v>
      </c>
      <c r="AG839" s="27">
        <v>1727000</v>
      </c>
      <c r="AH839" s="27">
        <v>1338000</v>
      </c>
      <c r="AI839" s="27">
        <v>1360000</v>
      </c>
      <c r="AJ839" s="2">
        <f t="shared" si="354"/>
        <v>1683000</v>
      </c>
      <c r="AK839" s="2">
        <f t="shared" si="355"/>
        <v>452646.29311048891</v>
      </c>
      <c r="AL839" s="2">
        <f t="shared" si="356"/>
        <v>4</v>
      </c>
      <c r="AM839" s="2">
        <f t="shared" si="357"/>
        <v>2.7643502395182563E+21</v>
      </c>
      <c r="AN839" s="2">
        <f t="shared" si="358"/>
        <v>8.7518205710504362E+20</v>
      </c>
      <c r="AO839" s="2">
        <f t="shared" si="359"/>
        <v>3</v>
      </c>
      <c r="AP839" s="2">
        <f t="shared" si="360"/>
        <v>2.9617708289651294</v>
      </c>
      <c r="AQ839" s="2">
        <f t="shared" si="361"/>
        <v>0.76489232840434507</v>
      </c>
      <c r="AR839" s="3" t="str">
        <f t="shared" si="362"/>
        <v>Nontoxic</v>
      </c>
      <c r="AS839" s="2">
        <f t="shared" si="363"/>
        <v>125.73776615614494</v>
      </c>
      <c r="AT839" s="26" t="s">
        <v>884</v>
      </c>
      <c r="AU839" s="4" t="s">
        <v>666</v>
      </c>
      <c r="AV839" s="2">
        <f t="shared" si="364"/>
        <v>3</v>
      </c>
      <c r="AW839" s="2">
        <f t="shared" si="365"/>
        <v>3</v>
      </c>
      <c r="AX839" s="2">
        <f t="shared" si="366"/>
        <v>9635000000</v>
      </c>
      <c r="AY839" s="2">
        <f t="shared" si="367"/>
        <v>204888666666.66666</v>
      </c>
      <c r="AZ839" s="2">
        <f t="shared" si="368"/>
        <v>107261833333.33333</v>
      </c>
      <c r="BA839" s="2">
        <f t="shared" si="369"/>
        <v>1.1666666666666667</v>
      </c>
      <c r="BB839" s="2">
        <f t="shared" si="370"/>
        <v>4.5325972995861354</v>
      </c>
      <c r="BC839" s="2">
        <v>6.6349999999999998</v>
      </c>
      <c r="BD839" s="2" t="str">
        <f t="shared" si="371"/>
        <v>Same Var</v>
      </c>
      <c r="BE839" s="2">
        <f t="shared" si="372"/>
        <v>9.3711581860691784E-2</v>
      </c>
      <c r="BF839" s="2" t="str">
        <f t="shared" si="373"/>
        <v>NS</v>
      </c>
      <c r="BG839" s="2" t="str">
        <f t="shared" si="374"/>
        <v>NS</v>
      </c>
      <c r="BH839" s="2" t="str">
        <f t="shared" si="375"/>
        <v/>
      </c>
      <c r="BI839" s="2" t="str">
        <f t="shared" si="376"/>
        <v/>
      </c>
      <c r="BJ839" s="2" t="str">
        <f t="shared" si="377"/>
        <v/>
      </c>
    </row>
    <row r="840" spans="1:62" x14ac:dyDescent="0.2">
      <c r="A840" s="1" t="s">
        <v>926</v>
      </c>
      <c r="B840" s="27" t="s">
        <v>1004</v>
      </c>
      <c r="C840" s="28">
        <v>39224</v>
      </c>
      <c r="D840" s="7">
        <v>0.70138888888888884</v>
      </c>
      <c r="E840" s="1">
        <v>0.1</v>
      </c>
      <c r="F840" s="1" t="s">
        <v>57</v>
      </c>
      <c r="G840" s="1" t="s">
        <v>1023</v>
      </c>
      <c r="H840" s="27" t="s">
        <v>886</v>
      </c>
      <c r="I840" s="27" t="s">
        <v>887</v>
      </c>
      <c r="J840" s="27" t="s">
        <v>888</v>
      </c>
      <c r="K840" s="2">
        <v>0.75</v>
      </c>
      <c r="L840" s="2">
        <v>0.25</v>
      </c>
      <c r="M840" s="27">
        <v>941000</v>
      </c>
      <c r="N840" s="27">
        <v>1170000</v>
      </c>
      <c r="O840" s="27">
        <v>1006000</v>
      </c>
      <c r="P840" s="27">
        <v>998000</v>
      </c>
      <c r="Q840" s="29"/>
      <c r="R840" s="29"/>
      <c r="S840" s="29"/>
      <c r="T840" s="29"/>
      <c r="U840" s="29"/>
      <c r="V840" s="29"/>
      <c r="W840" s="29"/>
      <c r="X840" s="29"/>
      <c r="Y840" s="29"/>
      <c r="Z840" s="29"/>
      <c r="AA840" s="29"/>
      <c r="AB840" s="29"/>
      <c r="AC840" s="2">
        <f t="shared" si="351"/>
        <v>1028750</v>
      </c>
      <c r="AD840" s="2">
        <f t="shared" si="352"/>
        <v>98513.535449026836</v>
      </c>
      <c r="AE840" s="2">
        <f t="shared" si="353"/>
        <v>4</v>
      </c>
      <c r="AF840" s="27">
        <v>1681000</v>
      </c>
      <c r="AG840" s="27">
        <v>1722000</v>
      </c>
      <c r="AH840" s="27">
        <v>1810000</v>
      </c>
      <c r="AI840" s="27">
        <v>1753000</v>
      </c>
      <c r="AJ840" s="2">
        <f t="shared" si="354"/>
        <v>1741500</v>
      </c>
      <c r="AK840" s="2">
        <f t="shared" si="355"/>
        <v>54359.911699707533</v>
      </c>
      <c r="AL840" s="2">
        <f t="shared" si="356"/>
        <v>4</v>
      </c>
      <c r="AM840" s="2">
        <f t="shared" si="357"/>
        <v>4.4247286836090097E+18</v>
      </c>
      <c r="AN840" s="2">
        <f t="shared" si="358"/>
        <v>8.0276826237487808E+17</v>
      </c>
      <c r="AO840" s="2">
        <f t="shared" si="359"/>
        <v>6</v>
      </c>
      <c r="AP840" s="2">
        <f t="shared" si="360"/>
        <v>21.148135728980737</v>
      </c>
      <c r="AQ840" s="2">
        <f t="shared" si="361"/>
        <v>0.71755819649141217</v>
      </c>
      <c r="AR840" s="3" t="str">
        <f t="shared" si="362"/>
        <v>Nontoxic</v>
      </c>
      <c r="AS840" s="2">
        <f t="shared" si="363"/>
        <v>169.28311057108141</v>
      </c>
      <c r="AT840" s="26" t="s">
        <v>884</v>
      </c>
      <c r="AU840" s="4" t="s">
        <v>666</v>
      </c>
      <c r="AV840" s="2">
        <f t="shared" si="364"/>
        <v>3</v>
      </c>
      <c r="AW840" s="2">
        <f t="shared" si="365"/>
        <v>3</v>
      </c>
      <c r="AX840" s="2">
        <f t="shared" si="366"/>
        <v>9704916666.6666679</v>
      </c>
      <c r="AY840" s="2">
        <f t="shared" si="367"/>
        <v>2955000000</v>
      </c>
      <c r="AZ840" s="2">
        <f t="shared" si="368"/>
        <v>6329958333.333333</v>
      </c>
      <c r="BA840" s="2">
        <f t="shared" si="369"/>
        <v>1.1666666666666667</v>
      </c>
      <c r="BB840" s="2">
        <f t="shared" si="370"/>
        <v>0.86002978279441322</v>
      </c>
      <c r="BC840" s="2">
        <v>6.6349999999999998</v>
      </c>
      <c r="BD840" s="2" t="str">
        <f t="shared" si="371"/>
        <v>Same Var</v>
      </c>
      <c r="BE840" s="2">
        <f t="shared" si="372"/>
        <v>7.4114986852902006E-6</v>
      </c>
      <c r="BF840" s="2" t="str">
        <f t="shared" si="373"/>
        <v>NS</v>
      </c>
      <c r="BG840" s="2" t="str">
        <f t="shared" si="374"/>
        <v>NS</v>
      </c>
      <c r="BH840" s="2" t="str">
        <f t="shared" si="375"/>
        <v/>
      </c>
      <c r="BI840" s="2" t="str">
        <f t="shared" si="376"/>
        <v/>
      </c>
      <c r="BJ840" s="2" t="str">
        <f t="shared" si="377"/>
        <v/>
      </c>
    </row>
    <row r="841" spans="1:62" x14ac:dyDescent="0.2">
      <c r="A841" s="1" t="s">
        <v>926</v>
      </c>
      <c r="B841" s="27" t="s">
        <v>1045</v>
      </c>
      <c r="C841" s="28">
        <v>39224</v>
      </c>
      <c r="D841" s="7">
        <v>0.63888888888888884</v>
      </c>
      <c r="E841" s="1">
        <v>0.1</v>
      </c>
      <c r="F841" s="1" t="s">
        <v>57</v>
      </c>
      <c r="G841" s="1" t="s">
        <v>1023</v>
      </c>
      <c r="H841" s="27" t="s">
        <v>886</v>
      </c>
      <c r="I841" s="27" t="s">
        <v>887</v>
      </c>
      <c r="J841" s="27" t="s">
        <v>888</v>
      </c>
      <c r="K841" s="2">
        <v>0.75</v>
      </c>
      <c r="L841" s="2">
        <v>0.25</v>
      </c>
      <c r="M841" s="27">
        <v>941000</v>
      </c>
      <c r="N841" s="27">
        <v>1170000</v>
      </c>
      <c r="O841" s="27">
        <v>1006000</v>
      </c>
      <c r="P841" s="27">
        <v>998000</v>
      </c>
      <c r="Q841" s="29"/>
      <c r="R841" s="29"/>
      <c r="S841" s="29"/>
      <c r="T841" s="29"/>
      <c r="U841" s="29"/>
      <c r="V841" s="29"/>
      <c r="W841" s="29"/>
      <c r="X841" s="29"/>
      <c r="Y841" s="29"/>
      <c r="Z841" s="29"/>
      <c r="AA841" s="29"/>
      <c r="AB841" s="29"/>
      <c r="AC841" s="2">
        <f t="shared" si="351"/>
        <v>1028750</v>
      </c>
      <c r="AD841" s="2">
        <f t="shared" si="352"/>
        <v>98513.535449026836</v>
      </c>
      <c r="AE841" s="2">
        <f t="shared" si="353"/>
        <v>4</v>
      </c>
      <c r="AF841" s="27">
        <v>1793000</v>
      </c>
      <c r="AG841" s="27">
        <v>1634000</v>
      </c>
      <c r="AH841" s="27">
        <v>1683000</v>
      </c>
      <c r="AI841" s="27">
        <v>1747000</v>
      </c>
      <c r="AJ841" s="2">
        <f t="shared" si="354"/>
        <v>1714250</v>
      </c>
      <c r="AK841" s="2">
        <f t="shared" si="355"/>
        <v>69977.972724755804</v>
      </c>
      <c r="AL841" s="2">
        <f t="shared" si="356"/>
        <v>4</v>
      </c>
      <c r="AM841" s="2">
        <f t="shared" si="357"/>
        <v>6.7028333518490276E+18</v>
      </c>
      <c r="AN841" s="2">
        <f t="shared" si="358"/>
        <v>1.1204300923806652E+18</v>
      </c>
      <c r="AO841" s="2">
        <f t="shared" si="359"/>
        <v>6</v>
      </c>
      <c r="AP841" s="2">
        <f t="shared" si="360"/>
        <v>18.526916445908359</v>
      </c>
      <c r="AQ841" s="2">
        <f t="shared" si="361"/>
        <v>0.71755819649141217</v>
      </c>
      <c r="AR841" s="3" t="str">
        <f t="shared" si="362"/>
        <v>Nontoxic</v>
      </c>
      <c r="AS841" s="2">
        <f t="shared" si="363"/>
        <v>166.63426488456864</v>
      </c>
      <c r="AT841" s="26" t="s">
        <v>884</v>
      </c>
      <c r="AU841" s="4" t="s">
        <v>666</v>
      </c>
      <c r="AV841" s="2">
        <f t="shared" si="364"/>
        <v>3</v>
      </c>
      <c r="AW841" s="2">
        <f t="shared" si="365"/>
        <v>3</v>
      </c>
      <c r="AX841" s="2">
        <f t="shared" si="366"/>
        <v>9704916666.6666679</v>
      </c>
      <c r="AY841" s="2">
        <f t="shared" si="367"/>
        <v>4896916666.666667</v>
      </c>
      <c r="AZ841" s="2">
        <f t="shared" si="368"/>
        <v>7300916666.666667</v>
      </c>
      <c r="BA841" s="2">
        <f t="shared" si="369"/>
        <v>1.1666666666666667</v>
      </c>
      <c r="BB841" s="2">
        <f t="shared" si="370"/>
        <v>0.29510083747444632</v>
      </c>
      <c r="BC841" s="2">
        <v>6.6349999999999998</v>
      </c>
      <c r="BD841" s="2" t="str">
        <f t="shared" si="371"/>
        <v>Same Var</v>
      </c>
      <c r="BE841" s="2">
        <f t="shared" si="372"/>
        <v>1.4038014029562314E-5</v>
      </c>
      <c r="BF841" s="2" t="str">
        <f t="shared" si="373"/>
        <v>NS</v>
      </c>
      <c r="BG841" s="2" t="str">
        <f t="shared" si="374"/>
        <v>NS</v>
      </c>
      <c r="BH841" s="2" t="str">
        <f t="shared" si="375"/>
        <v/>
      </c>
      <c r="BI841" s="2" t="str">
        <f t="shared" si="376"/>
        <v/>
      </c>
      <c r="BJ841" s="2" t="str">
        <f t="shared" si="377"/>
        <v/>
      </c>
    </row>
    <row r="842" spans="1:62" x14ac:dyDescent="0.2">
      <c r="A842" s="1" t="s">
        <v>926</v>
      </c>
      <c r="B842" s="27" t="s">
        <v>1268</v>
      </c>
      <c r="C842" s="28">
        <v>39224</v>
      </c>
      <c r="D842" s="7">
        <v>0.34722222222222221</v>
      </c>
      <c r="E842" s="1">
        <v>0.1</v>
      </c>
      <c r="F842" s="1" t="s">
        <v>57</v>
      </c>
      <c r="G842" s="1" t="s">
        <v>1023</v>
      </c>
      <c r="H842" s="27" t="s">
        <v>886</v>
      </c>
      <c r="I842" s="27" t="s">
        <v>887</v>
      </c>
      <c r="J842" s="27" t="s">
        <v>888</v>
      </c>
      <c r="K842" s="2">
        <v>0.75</v>
      </c>
      <c r="L842" s="2">
        <v>0.25</v>
      </c>
      <c r="M842" s="27">
        <v>941000</v>
      </c>
      <c r="N842" s="27">
        <v>1170000</v>
      </c>
      <c r="O842" s="27">
        <v>1006000</v>
      </c>
      <c r="P842" s="27">
        <v>998000</v>
      </c>
      <c r="Q842" s="29"/>
      <c r="R842" s="29"/>
      <c r="S842" s="29"/>
      <c r="T842" s="29"/>
      <c r="U842" s="29"/>
      <c r="V842" s="29"/>
      <c r="W842" s="29"/>
      <c r="X842" s="29"/>
      <c r="Y842" s="29"/>
      <c r="Z842" s="29"/>
      <c r="AA842" s="29"/>
      <c r="AB842" s="29"/>
      <c r="AC842" s="2">
        <f t="shared" si="351"/>
        <v>1028750</v>
      </c>
      <c r="AD842" s="2">
        <f t="shared" si="352"/>
        <v>98513.535449026836</v>
      </c>
      <c r="AE842" s="2">
        <f t="shared" si="353"/>
        <v>4</v>
      </c>
      <c r="AF842" s="27">
        <v>1912000</v>
      </c>
      <c r="AG842" s="27">
        <v>1802000</v>
      </c>
      <c r="AH842" s="27">
        <v>1699000</v>
      </c>
      <c r="AI842" s="27">
        <v>1854000</v>
      </c>
      <c r="AJ842" s="2">
        <f t="shared" si="354"/>
        <v>1816750</v>
      </c>
      <c r="AK842" s="2">
        <f t="shared" si="355"/>
        <v>90448.419923549067</v>
      </c>
      <c r="AL842" s="2">
        <f t="shared" si="356"/>
        <v>4</v>
      </c>
      <c r="AM842" s="2">
        <f t="shared" si="357"/>
        <v>1.1627984557578195E+19</v>
      </c>
      <c r="AN842" s="2">
        <f t="shared" si="358"/>
        <v>2.0151718562695547E+18</v>
      </c>
      <c r="AO842" s="2">
        <f t="shared" si="359"/>
        <v>6</v>
      </c>
      <c r="AP842" s="2">
        <f t="shared" si="360"/>
        <v>17.898560148601749</v>
      </c>
      <c r="AQ842" s="2">
        <f t="shared" si="361"/>
        <v>0.71755819649141217</v>
      </c>
      <c r="AR842" s="3" t="str">
        <f t="shared" si="362"/>
        <v>Nontoxic</v>
      </c>
      <c r="AS842" s="2">
        <f t="shared" si="363"/>
        <v>176.59781287970839</v>
      </c>
      <c r="AT842" s="26" t="s">
        <v>884</v>
      </c>
      <c r="AU842" s="4" t="s">
        <v>666</v>
      </c>
      <c r="AV842" s="2">
        <f t="shared" si="364"/>
        <v>3</v>
      </c>
      <c r="AW842" s="2">
        <f t="shared" si="365"/>
        <v>3</v>
      </c>
      <c r="AX842" s="2">
        <f t="shared" si="366"/>
        <v>9704916666.6666679</v>
      </c>
      <c r="AY842" s="2">
        <f t="shared" si="367"/>
        <v>8180916666.6666679</v>
      </c>
      <c r="AZ842" s="2">
        <f t="shared" si="368"/>
        <v>8942916666.6666679</v>
      </c>
      <c r="BA842" s="2">
        <f t="shared" si="369"/>
        <v>1.1666666666666667</v>
      </c>
      <c r="BB842" s="2">
        <f t="shared" si="370"/>
        <v>1.8737315666929329E-2</v>
      </c>
      <c r="BC842" s="2">
        <v>6.6349999999999998</v>
      </c>
      <c r="BD842" s="2" t="str">
        <f t="shared" si="371"/>
        <v>Same Var</v>
      </c>
      <c r="BE842" s="2">
        <f t="shared" si="372"/>
        <v>1.1277597021585016E-5</v>
      </c>
      <c r="BF842" s="2" t="str">
        <f t="shared" si="373"/>
        <v>NS</v>
      </c>
      <c r="BG842" s="2" t="str">
        <f t="shared" si="374"/>
        <v>NS</v>
      </c>
      <c r="BH842" s="2" t="str">
        <f t="shared" si="375"/>
        <v/>
      </c>
      <c r="BI842" s="2" t="str">
        <f t="shared" si="376"/>
        <v/>
      </c>
      <c r="BJ842" s="2" t="str">
        <f t="shared" si="377"/>
        <v/>
      </c>
    </row>
    <row r="843" spans="1:62" x14ac:dyDescent="0.2">
      <c r="A843" s="1" t="s">
        <v>926</v>
      </c>
      <c r="B843" s="27" t="s">
        <v>1303</v>
      </c>
      <c r="C843" s="28">
        <v>39224</v>
      </c>
      <c r="D843" s="7">
        <v>0.31944444444444442</v>
      </c>
      <c r="E843" s="1">
        <v>0.1</v>
      </c>
      <c r="F843" s="1" t="s">
        <v>57</v>
      </c>
      <c r="G843" s="1" t="s">
        <v>1023</v>
      </c>
      <c r="H843" s="27" t="s">
        <v>886</v>
      </c>
      <c r="I843" s="27" t="s">
        <v>887</v>
      </c>
      <c r="J843" s="27" t="s">
        <v>888</v>
      </c>
      <c r="K843" s="2">
        <v>0.75</v>
      </c>
      <c r="L843" s="2">
        <v>0.25</v>
      </c>
      <c r="M843" s="27">
        <v>941000</v>
      </c>
      <c r="N843" s="27">
        <v>1170000</v>
      </c>
      <c r="O843" s="27">
        <v>1006000</v>
      </c>
      <c r="P843" s="27">
        <v>998000</v>
      </c>
      <c r="Q843" s="29"/>
      <c r="R843" s="29"/>
      <c r="S843" s="29"/>
      <c r="T843" s="29"/>
      <c r="U843" s="29"/>
      <c r="V843" s="29"/>
      <c r="W843" s="29"/>
      <c r="X843" s="29"/>
      <c r="Y843" s="29"/>
      <c r="Z843" s="29"/>
      <c r="AA843" s="29"/>
      <c r="AB843" s="29"/>
      <c r="AC843" s="2">
        <f t="shared" si="351"/>
        <v>1028750</v>
      </c>
      <c r="AD843" s="2">
        <f t="shared" si="352"/>
        <v>98513.535449026836</v>
      </c>
      <c r="AE843" s="2">
        <f t="shared" si="353"/>
        <v>4</v>
      </c>
      <c r="AF843" s="27">
        <v>1906000</v>
      </c>
      <c r="AG843" s="27">
        <v>2150000</v>
      </c>
      <c r="AH843" s="27">
        <v>1781000</v>
      </c>
      <c r="AI843" s="27">
        <v>1994000</v>
      </c>
      <c r="AJ843" s="2">
        <f t="shared" si="354"/>
        <v>1957750</v>
      </c>
      <c r="AK843" s="2">
        <f t="shared" si="355"/>
        <v>155126.56123307833</v>
      </c>
      <c r="AL843" s="2">
        <f t="shared" si="356"/>
        <v>4</v>
      </c>
      <c r="AM843" s="2">
        <f t="shared" si="357"/>
        <v>5.4476450822769164E+19</v>
      </c>
      <c r="AN843" s="2">
        <f t="shared" si="358"/>
        <v>1.2685187076176962E+19</v>
      </c>
      <c r="AO843" s="2">
        <f t="shared" si="359"/>
        <v>4</v>
      </c>
      <c r="AP843" s="2">
        <f t="shared" si="360"/>
        <v>13.807057765136458</v>
      </c>
      <c r="AQ843" s="2">
        <f t="shared" si="361"/>
        <v>0.74069708411268287</v>
      </c>
      <c r="AR843" s="3" t="str">
        <f t="shared" si="362"/>
        <v>Nontoxic</v>
      </c>
      <c r="AS843" s="2">
        <f t="shared" si="363"/>
        <v>190.30376670716888</v>
      </c>
      <c r="AT843" s="26" t="s">
        <v>884</v>
      </c>
      <c r="AU843" s="4" t="s">
        <v>666</v>
      </c>
      <c r="AV843" s="2">
        <f t="shared" si="364"/>
        <v>3</v>
      </c>
      <c r="AW843" s="2">
        <f t="shared" si="365"/>
        <v>3</v>
      </c>
      <c r="AX843" s="2">
        <f t="shared" si="366"/>
        <v>9704916666.6666679</v>
      </c>
      <c r="AY843" s="2">
        <f t="shared" si="367"/>
        <v>24064250000</v>
      </c>
      <c r="AZ843" s="2">
        <f t="shared" si="368"/>
        <v>16884583333.333334</v>
      </c>
      <c r="BA843" s="2">
        <f t="shared" si="369"/>
        <v>1.1666666666666667</v>
      </c>
      <c r="BB843" s="2">
        <f t="shared" si="370"/>
        <v>0.51285082365106804</v>
      </c>
      <c r="BC843" s="2">
        <v>6.6349999999999998</v>
      </c>
      <c r="BD843" s="2" t="str">
        <f t="shared" si="371"/>
        <v>Same Var</v>
      </c>
      <c r="BE843" s="2">
        <f t="shared" si="372"/>
        <v>2.7195278452292517E-5</v>
      </c>
      <c r="BF843" s="2" t="str">
        <f t="shared" si="373"/>
        <v>NS</v>
      </c>
      <c r="BG843" s="2" t="str">
        <f t="shared" si="374"/>
        <v>NS</v>
      </c>
      <c r="BH843" s="2" t="str">
        <f t="shared" si="375"/>
        <v/>
      </c>
      <c r="BI843" s="2" t="str">
        <f t="shared" si="376"/>
        <v/>
      </c>
      <c r="BJ843" s="2" t="str">
        <f t="shared" si="377"/>
        <v/>
      </c>
    </row>
    <row r="844" spans="1:62" x14ac:dyDescent="0.2">
      <c r="A844" s="1" t="s">
        <v>926</v>
      </c>
      <c r="B844" s="27" t="s">
        <v>1118</v>
      </c>
      <c r="C844" s="28">
        <v>39125</v>
      </c>
      <c r="D844" s="7">
        <v>0.52777777777777779</v>
      </c>
      <c r="E844" s="1">
        <v>0.1</v>
      </c>
      <c r="F844" s="1" t="s">
        <v>57</v>
      </c>
      <c r="G844" s="1" t="s">
        <v>1124</v>
      </c>
      <c r="H844" s="27" t="s">
        <v>886</v>
      </c>
      <c r="I844" s="27" t="s">
        <v>887</v>
      </c>
      <c r="J844" s="27" t="s">
        <v>888</v>
      </c>
      <c r="K844" s="2">
        <v>0.75</v>
      </c>
      <c r="L844" s="2">
        <v>0.25</v>
      </c>
      <c r="M844" s="27">
        <v>872000</v>
      </c>
      <c r="N844" s="27">
        <v>729000</v>
      </c>
      <c r="O844" s="27">
        <v>667000</v>
      </c>
      <c r="P844" s="27">
        <v>854000</v>
      </c>
      <c r="Q844" s="29"/>
      <c r="R844" s="29"/>
      <c r="S844" s="29"/>
      <c r="T844" s="29"/>
      <c r="U844" s="29"/>
      <c r="V844" s="29"/>
      <c r="W844" s="29"/>
      <c r="X844" s="29"/>
      <c r="Y844" s="29"/>
      <c r="Z844" s="29"/>
      <c r="AA844" s="29"/>
      <c r="AB844" s="29"/>
      <c r="AC844" s="2">
        <f t="shared" si="351"/>
        <v>780500</v>
      </c>
      <c r="AD844" s="2">
        <f t="shared" si="352"/>
        <v>98841.624160404535</v>
      </c>
      <c r="AE844" s="2">
        <f t="shared" si="353"/>
        <v>4</v>
      </c>
      <c r="AF844" s="27">
        <v>1600000</v>
      </c>
      <c r="AG844" s="27">
        <v>1934000</v>
      </c>
      <c r="AH844" s="27">
        <v>1483000</v>
      </c>
      <c r="AI844" s="27">
        <v>1735000</v>
      </c>
      <c r="AJ844" s="2">
        <f t="shared" si="354"/>
        <v>1688000</v>
      </c>
      <c r="AK844" s="2">
        <f t="shared" si="355"/>
        <v>193644.00326372104</v>
      </c>
      <c r="AL844" s="2">
        <f t="shared" si="356"/>
        <v>4</v>
      </c>
      <c r="AM844" s="2">
        <f t="shared" si="357"/>
        <v>1.1552722925415044E+20</v>
      </c>
      <c r="AN844" s="2">
        <f t="shared" si="358"/>
        <v>2.9922913277425144E+19</v>
      </c>
      <c r="AO844" s="2">
        <f t="shared" si="359"/>
        <v>4</v>
      </c>
      <c r="AP844" s="2">
        <f t="shared" si="360"/>
        <v>10.635471439918847</v>
      </c>
      <c r="AQ844" s="2">
        <f t="shared" si="361"/>
        <v>0.74069708411268287</v>
      </c>
      <c r="AR844" s="3" t="str">
        <f t="shared" si="362"/>
        <v>Nontoxic</v>
      </c>
      <c r="AS844" s="2">
        <f t="shared" si="363"/>
        <v>216.27162075592571</v>
      </c>
      <c r="AT844" s="26" t="s">
        <v>884</v>
      </c>
      <c r="AU844" s="4" t="s">
        <v>666</v>
      </c>
      <c r="AV844" s="2">
        <f t="shared" si="364"/>
        <v>3</v>
      </c>
      <c r="AW844" s="2">
        <f t="shared" si="365"/>
        <v>3</v>
      </c>
      <c r="AX844" s="2">
        <f t="shared" si="366"/>
        <v>9769666666.666666</v>
      </c>
      <c r="AY844" s="2">
        <f t="shared" si="367"/>
        <v>37498000000.000008</v>
      </c>
      <c r="AZ844" s="2">
        <f t="shared" si="368"/>
        <v>23633833333.33334</v>
      </c>
      <c r="BA844" s="2">
        <f t="shared" si="369"/>
        <v>1.1666666666666667</v>
      </c>
      <c r="BB844" s="2">
        <f t="shared" si="370"/>
        <v>1.0845994031085817</v>
      </c>
      <c r="BC844" s="2">
        <v>6.6349999999999998</v>
      </c>
      <c r="BD844" s="2" t="str">
        <f t="shared" si="371"/>
        <v>Same Var</v>
      </c>
      <c r="BE844" s="2">
        <f t="shared" si="372"/>
        <v>8.025256273577122E-5</v>
      </c>
      <c r="BF844" s="2" t="str">
        <f t="shared" si="373"/>
        <v>NS</v>
      </c>
      <c r="BG844" s="2" t="str">
        <f t="shared" si="374"/>
        <v>NS</v>
      </c>
      <c r="BH844" s="2" t="str">
        <f t="shared" si="375"/>
        <v/>
      </c>
      <c r="BI844" s="2" t="str">
        <f t="shared" si="376"/>
        <v/>
      </c>
      <c r="BJ844" s="2" t="str">
        <f t="shared" si="377"/>
        <v/>
      </c>
    </row>
    <row r="845" spans="1:62" x14ac:dyDescent="0.2">
      <c r="A845" s="1" t="s">
        <v>926</v>
      </c>
      <c r="B845" s="27" t="s">
        <v>1157</v>
      </c>
      <c r="C845" s="28">
        <v>39125</v>
      </c>
      <c r="D845" s="7">
        <v>0.38541666666666669</v>
      </c>
      <c r="E845" s="1">
        <v>0.1</v>
      </c>
      <c r="F845" s="1" t="s">
        <v>57</v>
      </c>
      <c r="G845" s="1" t="s">
        <v>1124</v>
      </c>
      <c r="H845" s="27" t="s">
        <v>886</v>
      </c>
      <c r="I845" s="27" t="s">
        <v>887</v>
      </c>
      <c r="J845" s="27" t="s">
        <v>888</v>
      </c>
      <c r="K845" s="2">
        <v>0.75</v>
      </c>
      <c r="L845" s="2">
        <v>0.25</v>
      </c>
      <c r="M845" s="27">
        <v>872000</v>
      </c>
      <c r="N845" s="27">
        <v>729000</v>
      </c>
      <c r="O845" s="27">
        <v>667000</v>
      </c>
      <c r="P845" s="27">
        <v>854000</v>
      </c>
      <c r="Q845" s="29"/>
      <c r="R845" s="29"/>
      <c r="S845" s="29"/>
      <c r="T845" s="29"/>
      <c r="U845" s="29"/>
      <c r="V845" s="29"/>
      <c r="W845" s="29"/>
      <c r="X845" s="29"/>
      <c r="Y845" s="29"/>
      <c r="Z845" s="29"/>
      <c r="AA845" s="29"/>
      <c r="AB845" s="29"/>
      <c r="AC845" s="2">
        <f t="shared" si="351"/>
        <v>780500</v>
      </c>
      <c r="AD845" s="2">
        <f t="shared" si="352"/>
        <v>98841.624160404535</v>
      </c>
      <c r="AE845" s="2">
        <f t="shared" si="353"/>
        <v>4</v>
      </c>
      <c r="AF845" s="27">
        <v>1958000</v>
      </c>
      <c r="AG845" s="27">
        <v>2107000</v>
      </c>
      <c r="AH845" s="27">
        <v>2064000</v>
      </c>
      <c r="AI845" s="27">
        <v>2081000</v>
      </c>
      <c r="AJ845" s="2">
        <f t="shared" si="354"/>
        <v>2052500</v>
      </c>
      <c r="AK845" s="2">
        <f t="shared" si="355"/>
        <v>65434.445567045695</v>
      </c>
      <c r="AL845" s="2">
        <f t="shared" si="356"/>
        <v>4</v>
      </c>
      <c r="AM845" s="2">
        <f t="shared" si="357"/>
        <v>5.9744853678656676E+18</v>
      </c>
      <c r="AN845" s="2">
        <f t="shared" si="358"/>
        <v>1.0110938075177226E+18</v>
      </c>
      <c r="AO845" s="2">
        <f t="shared" si="359"/>
        <v>6</v>
      </c>
      <c r="AP845" s="2">
        <f t="shared" si="360"/>
        <v>29.675086402797962</v>
      </c>
      <c r="AQ845" s="2">
        <f t="shared" si="361"/>
        <v>0.71755819649141217</v>
      </c>
      <c r="AR845" s="3" t="str">
        <f t="shared" si="362"/>
        <v>Nontoxic</v>
      </c>
      <c r="AS845" s="2">
        <f t="shared" si="363"/>
        <v>262.97245355541321</v>
      </c>
      <c r="AT845" s="26" t="s">
        <v>884</v>
      </c>
      <c r="AU845" s="4" t="s">
        <v>666</v>
      </c>
      <c r="AV845" s="2">
        <f t="shared" si="364"/>
        <v>3</v>
      </c>
      <c r="AW845" s="2">
        <f t="shared" si="365"/>
        <v>3</v>
      </c>
      <c r="AX845" s="2">
        <f t="shared" si="366"/>
        <v>9769666666.666666</v>
      </c>
      <c r="AY845" s="2">
        <f t="shared" si="367"/>
        <v>4281666666.666666</v>
      </c>
      <c r="AZ845" s="2">
        <f t="shared" si="368"/>
        <v>7025666666.666667</v>
      </c>
      <c r="BA845" s="2">
        <f t="shared" si="369"/>
        <v>1.1666666666666667</v>
      </c>
      <c r="BB845" s="2">
        <f t="shared" si="370"/>
        <v>0.42561136402881466</v>
      </c>
      <c r="BC845" s="2">
        <v>6.6349999999999998</v>
      </c>
      <c r="BD845" s="2" t="str">
        <f t="shared" si="371"/>
        <v>Same Var</v>
      </c>
      <c r="BE845" s="2">
        <f t="shared" si="372"/>
        <v>3.338616289081446E-7</v>
      </c>
      <c r="BF845" s="2" t="str">
        <f t="shared" si="373"/>
        <v>NS</v>
      </c>
      <c r="BG845" s="2" t="str">
        <f t="shared" si="374"/>
        <v>NS</v>
      </c>
      <c r="BH845" s="2" t="str">
        <f t="shared" si="375"/>
        <v/>
      </c>
      <c r="BI845" s="2" t="str">
        <f t="shared" si="376"/>
        <v/>
      </c>
      <c r="BJ845" s="2" t="str">
        <f t="shared" si="377"/>
        <v/>
      </c>
    </row>
    <row r="846" spans="1:62" x14ac:dyDescent="0.2">
      <c r="A846" s="1" t="s">
        <v>926</v>
      </c>
      <c r="B846" s="27" t="s">
        <v>1163</v>
      </c>
      <c r="C846" s="28">
        <v>39125</v>
      </c>
      <c r="D846" s="7">
        <v>0.4826388888888889</v>
      </c>
      <c r="E846" s="1">
        <v>0.1</v>
      </c>
      <c r="F846" s="1" t="s">
        <v>57</v>
      </c>
      <c r="G846" s="1" t="s">
        <v>1124</v>
      </c>
      <c r="H846" s="27" t="s">
        <v>886</v>
      </c>
      <c r="I846" s="27" t="s">
        <v>887</v>
      </c>
      <c r="J846" s="27" t="s">
        <v>888</v>
      </c>
      <c r="K846" s="2">
        <v>0.75</v>
      </c>
      <c r="L846" s="2">
        <v>0.25</v>
      </c>
      <c r="M846" s="27">
        <v>872000</v>
      </c>
      <c r="N846" s="27">
        <v>729000</v>
      </c>
      <c r="O846" s="27">
        <v>667000</v>
      </c>
      <c r="P846" s="27">
        <v>854000</v>
      </c>
      <c r="Q846" s="29"/>
      <c r="R846" s="29"/>
      <c r="S846" s="29"/>
      <c r="T846" s="29"/>
      <c r="U846" s="29"/>
      <c r="V846" s="29"/>
      <c r="W846" s="29"/>
      <c r="X846" s="29"/>
      <c r="Y846" s="29"/>
      <c r="Z846" s="29"/>
      <c r="AA846" s="29"/>
      <c r="AB846" s="29"/>
      <c r="AC846" s="2">
        <f t="shared" si="351"/>
        <v>780500</v>
      </c>
      <c r="AD846" s="2">
        <f t="shared" si="352"/>
        <v>98841.624160404535</v>
      </c>
      <c r="AE846" s="2">
        <f t="shared" si="353"/>
        <v>4</v>
      </c>
      <c r="AF846" s="27">
        <v>1949000</v>
      </c>
      <c r="AG846" s="27">
        <v>1541000</v>
      </c>
      <c r="AH846" s="27">
        <v>2038000</v>
      </c>
      <c r="AI846" s="27">
        <v>1982000</v>
      </c>
      <c r="AJ846" s="2">
        <f t="shared" si="354"/>
        <v>1877500</v>
      </c>
      <c r="AK846" s="2">
        <f t="shared" si="355"/>
        <v>227321.35843338611</v>
      </c>
      <c r="AL846" s="2">
        <f t="shared" si="356"/>
        <v>4</v>
      </c>
      <c r="AM846" s="2">
        <f t="shared" si="357"/>
        <v>2.0427868274633789E+20</v>
      </c>
      <c r="AN846" s="2">
        <f t="shared" si="358"/>
        <v>5.6260530381591798E+19</v>
      </c>
      <c r="AO846" s="2">
        <f t="shared" si="359"/>
        <v>4</v>
      </c>
      <c r="AP846" s="2">
        <f t="shared" si="360"/>
        <v>10.808085387523553</v>
      </c>
      <c r="AQ846" s="2">
        <f t="shared" si="361"/>
        <v>0.74069708411268287</v>
      </c>
      <c r="AR846" s="3" t="str">
        <f t="shared" si="362"/>
        <v>Nontoxic</v>
      </c>
      <c r="AS846" s="2">
        <f t="shared" si="363"/>
        <v>240.55092889173605</v>
      </c>
      <c r="AT846" s="26" t="s">
        <v>884</v>
      </c>
      <c r="AU846" s="4" t="s">
        <v>666</v>
      </c>
      <c r="AV846" s="2">
        <f t="shared" si="364"/>
        <v>3</v>
      </c>
      <c r="AW846" s="2">
        <f t="shared" si="365"/>
        <v>3</v>
      </c>
      <c r="AX846" s="2">
        <f t="shared" si="366"/>
        <v>9769666666.666666</v>
      </c>
      <c r="AY846" s="2">
        <f t="shared" si="367"/>
        <v>51675000000</v>
      </c>
      <c r="AZ846" s="2">
        <f t="shared" si="368"/>
        <v>30722333333.333332</v>
      </c>
      <c r="BA846" s="2">
        <f t="shared" si="369"/>
        <v>1.1666666666666667</v>
      </c>
      <c r="BB846" s="2">
        <f t="shared" si="370"/>
        <v>1.6090026879092696</v>
      </c>
      <c r="BC846" s="2">
        <v>6.6349999999999998</v>
      </c>
      <c r="BD846" s="2" t="str">
        <f t="shared" si="371"/>
        <v>Same Var</v>
      </c>
      <c r="BE846" s="2">
        <f t="shared" si="372"/>
        <v>5.7822682247014427E-5</v>
      </c>
      <c r="BF846" s="2" t="str">
        <f t="shared" si="373"/>
        <v>NS</v>
      </c>
      <c r="BG846" s="2" t="str">
        <f t="shared" si="374"/>
        <v>NS</v>
      </c>
      <c r="BH846" s="2" t="str">
        <f t="shared" si="375"/>
        <v/>
      </c>
      <c r="BI846" s="2" t="str">
        <f t="shared" si="376"/>
        <v/>
      </c>
      <c r="BJ846" s="2" t="str">
        <f t="shared" si="377"/>
        <v/>
      </c>
    </row>
    <row r="847" spans="1:62" x14ac:dyDescent="0.2">
      <c r="A847" s="1" t="s">
        <v>926</v>
      </c>
      <c r="B847" s="27" t="s">
        <v>1115</v>
      </c>
      <c r="C847" s="28">
        <v>38230</v>
      </c>
      <c r="D847" s="7">
        <v>0.71180555555555558</v>
      </c>
      <c r="E847" s="1">
        <v>0.1</v>
      </c>
      <c r="F847" s="1" t="s">
        <v>57</v>
      </c>
      <c r="G847" s="1" t="s">
        <v>1116</v>
      </c>
      <c r="H847" s="27" t="s">
        <v>886</v>
      </c>
      <c r="I847" s="27" t="s">
        <v>887</v>
      </c>
      <c r="J847" s="27" t="s">
        <v>888</v>
      </c>
      <c r="K847" s="2">
        <v>0.75</v>
      </c>
      <c r="L847" s="2">
        <v>0.25</v>
      </c>
      <c r="M847" s="27">
        <v>961000</v>
      </c>
      <c r="N847" s="27">
        <v>773000</v>
      </c>
      <c r="O847" s="27">
        <v>926000</v>
      </c>
      <c r="P847" s="27">
        <v>1000000</v>
      </c>
      <c r="Q847" s="29"/>
      <c r="R847" s="29"/>
      <c r="S847" s="29"/>
      <c r="T847" s="29"/>
      <c r="U847" s="29"/>
      <c r="V847" s="29"/>
      <c r="W847" s="29"/>
      <c r="X847" s="29"/>
      <c r="Y847" s="29"/>
      <c r="Z847" s="29"/>
      <c r="AA847" s="29"/>
      <c r="AB847" s="29"/>
      <c r="AC847" s="2">
        <f t="shared" si="351"/>
        <v>915000</v>
      </c>
      <c r="AD847" s="2">
        <f t="shared" si="352"/>
        <v>99374.711739623846</v>
      </c>
      <c r="AE847" s="2">
        <f t="shared" si="353"/>
        <v>4</v>
      </c>
      <c r="AF847" s="27">
        <v>2572000</v>
      </c>
      <c r="AG847" s="27">
        <v>2802000</v>
      </c>
      <c r="AH847" s="27">
        <v>2686000</v>
      </c>
      <c r="AI847" s="27">
        <v>2549000</v>
      </c>
      <c r="AJ847" s="2">
        <f t="shared" si="354"/>
        <v>2652250</v>
      </c>
      <c r="AK847" s="2">
        <f t="shared" si="355"/>
        <v>116425.58424447208</v>
      </c>
      <c r="AL847" s="2">
        <f t="shared" si="356"/>
        <v>4</v>
      </c>
      <c r="AM847" s="2">
        <f t="shared" si="357"/>
        <v>2.2824008596462666E+19</v>
      </c>
      <c r="AN847" s="2">
        <f t="shared" si="358"/>
        <v>4.4706750438729733E+18</v>
      </c>
      <c r="AO847" s="2">
        <f t="shared" si="359"/>
        <v>5</v>
      </c>
      <c r="AP847" s="2">
        <f t="shared" si="360"/>
        <v>28.443663553747086</v>
      </c>
      <c r="AQ847" s="2">
        <f t="shared" si="361"/>
        <v>0.72668684380042159</v>
      </c>
      <c r="AR847" s="3" t="str">
        <f t="shared" si="362"/>
        <v>Nontoxic</v>
      </c>
      <c r="AS847" s="2">
        <f t="shared" si="363"/>
        <v>289.8633879781421</v>
      </c>
      <c r="AT847" s="26" t="s">
        <v>884</v>
      </c>
      <c r="AU847" s="4" t="s">
        <v>666</v>
      </c>
      <c r="AV847" s="2">
        <f t="shared" si="364"/>
        <v>3</v>
      </c>
      <c r="AW847" s="2">
        <f t="shared" si="365"/>
        <v>3</v>
      </c>
      <c r="AX847" s="2">
        <f t="shared" si="366"/>
        <v>9875333333.333334</v>
      </c>
      <c r="AY847" s="2">
        <f t="shared" si="367"/>
        <v>13554916666.666664</v>
      </c>
      <c r="AZ847" s="2">
        <f t="shared" si="368"/>
        <v>11715125000</v>
      </c>
      <c r="BA847" s="2">
        <f t="shared" si="369"/>
        <v>1.1666666666666667</v>
      </c>
      <c r="BB847" s="2">
        <f t="shared" si="370"/>
        <v>6.4213928581661348E-2</v>
      </c>
      <c r="BC847" s="2">
        <v>6.6349999999999998</v>
      </c>
      <c r="BD847" s="2" t="str">
        <f t="shared" si="371"/>
        <v>Same Var</v>
      </c>
      <c r="BE847" s="2">
        <f t="shared" si="372"/>
        <v>2.3935899262872348E-7</v>
      </c>
      <c r="BF847" s="2" t="str">
        <f t="shared" si="373"/>
        <v>NS</v>
      </c>
      <c r="BG847" s="2" t="str">
        <f t="shared" si="374"/>
        <v>NS</v>
      </c>
      <c r="BH847" s="2" t="str">
        <f t="shared" si="375"/>
        <v/>
      </c>
      <c r="BI847" s="2" t="str">
        <f t="shared" si="376"/>
        <v/>
      </c>
      <c r="BJ847" s="2" t="str">
        <f t="shared" si="377"/>
        <v/>
      </c>
    </row>
    <row r="848" spans="1:62" x14ac:dyDescent="0.2">
      <c r="A848" s="1" t="s">
        <v>926</v>
      </c>
      <c r="B848" s="27" t="s">
        <v>1126</v>
      </c>
      <c r="C848" s="28">
        <v>38230</v>
      </c>
      <c r="D848" s="7">
        <v>0.35069444444444442</v>
      </c>
      <c r="E848" s="1">
        <v>0.1</v>
      </c>
      <c r="F848" s="1" t="s">
        <v>57</v>
      </c>
      <c r="G848" s="1" t="s">
        <v>1116</v>
      </c>
      <c r="H848" s="27" t="s">
        <v>886</v>
      </c>
      <c r="I848" s="27" t="s">
        <v>887</v>
      </c>
      <c r="J848" s="27" t="s">
        <v>888</v>
      </c>
      <c r="K848" s="2">
        <v>0.75</v>
      </c>
      <c r="L848" s="2">
        <v>0.25</v>
      </c>
      <c r="M848" s="27">
        <v>961000</v>
      </c>
      <c r="N848" s="27">
        <v>773000</v>
      </c>
      <c r="O848" s="27">
        <v>926000</v>
      </c>
      <c r="P848" s="27">
        <v>1000000</v>
      </c>
      <c r="Q848" s="29"/>
      <c r="R848" s="29"/>
      <c r="S848" s="29"/>
      <c r="T848" s="29"/>
      <c r="U848" s="29"/>
      <c r="V848" s="29"/>
      <c r="W848" s="29"/>
      <c r="X848" s="29"/>
      <c r="Y848" s="29"/>
      <c r="Z848" s="29"/>
      <c r="AA848" s="29"/>
      <c r="AB848" s="29"/>
      <c r="AC848" s="2">
        <f t="shared" si="351"/>
        <v>915000</v>
      </c>
      <c r="AD848" s="2">
        <f t="shared" si="352"/>
        <v>99374.711739623846</v>
      </c>
      <c r="AE848" s="2">
        <f t="shared" si="353"/>
        <v>4</v>
      </c>
      <c r="AF848" s="27">
        <v>2191000</v>
      </c>
      <c r="AG848" s="27">
        <v>2220000</v>
      </c>
      <c r="AH848" s="27">
        <v>2337000</v>
      </c>
      <c r="AI848" s="27">
        <v>2514000</v>
      </c>
      <c r="AJ848" s="2">
        <f t="shared" si="354"/>
        <v>2315500</v>
      </c>
      <c r="AK848" s="2">
        <f t="shared" si="355"/>
        <v>146611.73213627891</v>
      </c>
      <c r="AL848" s="2">
        <f t="shared" si="356"/>
        <v>4</v>
      </c>
      <c r="AM848" s="2">
        <f t="shared" si="357"/>
        <v>4.5730983594726547E+19</v>
      </c>
      <c r="AN848" s="2">
        <f t="shared" si="358"/>
        <v>1.0268576276367184E+19</v>
      </c>
      <c r="AO848" s="2">
        <f t="shared" si="359"/>
        <v>4</v>
      </c>
      <c r="AP848" s="2">
        <f t="shared" si="360"/>
        <v>19.812309058724132</v>
      </c>
      <c r="AQ848" s="2">
        <f t="shared" si="361"/>
        <v>0.74069708411268287</v>
      </c>
      <c r="AR848" s="3" t="str">
        <f t="shared" si="362"/>
        <v>Nontoxic</v>
      </c>
      <c r="AS848" s="2">
        <f t="shared" si="363"/>
        <v>253.06010928961751</v>
      </c>
      <c r="AT848" s="26" t="s">
        <v>884</v>
      </c>
      <c r="AU848" s="4" t="s">
        <v>666</v>
      </c>
      <c r="AV848" s="2">
        <f t="shared" si="364"/>
        <v>3</v>
      </c>
      <c r="AW848" s="2">
        <f t="shared" si="365"/>
        <v>3</v>
      </c>
      <c r="AX848" s="2">
        <f t="shared" si="366"/>
        <v>9875333333.333334</v>
      </c>
      <c r="AY848" s="2">
        <f t="shared" si="367"/>
        <v>21494999999.999996</v>
      </c>
      <c r="AZ848" s="2">
        <f t="shared" si="368"/>
        <v>15685166666.666664</v>
      </c>
      <c r="BA848" s="2">
        <f t="shared" si="369"/>
        <v>1.1666666666666667</v>
      </c>
      <c r="BB848" s="2">
        <f t="shared" si="370"/>
        <v>0.37946705003764691</v>
      </c>
      <c r="BC848" s="2">
        <v>6.6349999999999998</v>
      </c>
      <c r="BD848" s="2" t="str">
        <f t="shared" si="371"/>
        <v>Same Var</v>
      </c>
      <c r="BE848" s="2">
        <f t="shared" si="372"/>
        <v>2.0272970591208272E-6</v>
      </c>
      <c r="BF848" s="2" t="str">
        <f t="shared" si="373"/>
        <v>NS</v>
      </c>
      <c r="BG848" s="2" t="str">
        <f t="shared" si="374"/>
        <v>NS</v>
      </c>
      <c r="BH848" s="2" t="str">
        <f t="shared" si="375"/>
        <v/>
      </c>
      <c r="BI848" s="2" t="str">
        <f t="shared" si="376"/>
        <v/>
      </c>
      <c r="BJ848" s="2" t="str">
        <f t="shared" si="377"/>
        <v/>
      </c>
    </row>
    <row r="849" spans="1:62" x14ac:dyDescent="0.2">
      <c r="A849" s="1" t="s">
        <v>926</v>
      </c>
      <c r="B849" s="27" t="s">
        <v>1157</v>
      </c>
      <c r="C849" s="28">
        <v>38230</v>
      </c>
      <c r="D849" s="7">
        <v>0.5</v>
      </c>
      <c r="E849" s="1">
        <v>0.1</v>
      </c>
      <c r="F849" s="1" t="s">
        <v>57</v>
      </c>
      <c r="G849" s="1" t="s">
        <v>1116</v>
      </c>
      <c r="H849" s="27" t="s">
        <v>886</v>
      </c>
      <c r="I849" s="27" t="s">
        <v>887</v>
      </c>
      <c r="J849" s="27" t="s">
        <v>888</v>
      </c>
      <c r="K849" s="2">
        <v>0.75</v>
      </c>
      <c r="L849" s="2">
        <v>0.25</v>
      </c>
      <c r="M849" s="27">
        <v>961000</v>
      </c>
      <c r="N849" s="27">
        <v>773000</v>
      </c>
      <c r="O849" s="27">
        <v>926000</v>
      </c>
      <c r="P849" s="27">
        <v>1000000</v>
      </c>
      <c r="Q849" s="29"/>
      <c r="R849" s="29"/>
      <c r="S849" s="29"/>
      <c r="T849" s="29"/>
      <c r="U849" s="29"/>
      <c r="V849" s="29"/>
      <c r="W849" s="29"/>
      <c r="X849" s="29"/>
      <c r="Y849" s="29"/>
      <c r="Z849" s="29"/>
      <c r="AA849" s="29"/>
      <c r="AB849" s="29"/>
      <c r="AC849" s="2">
        <f t="shared" si="351"/>
        <v>915000</v>
      </c>
      <c r="AD849" s="2">
        <f t="shared" si="352"/>
        <v>99374.711739623846</v>
      </c>
      <c r="AE849" s="2">
        <f t="shared" si="353"/>
        <v>4</v>
      </c>
      <c r="AF849" s="27">
        <v>2293000</v>
      </c>
      <c r="AG849" s="27">
        <v>2930000</v>
      </c>
      <c r="AH849" s="27">
        <v>2475000</v>
      </c>
      <c r="AI849" s="27">
        <v>2274000</v>
      </c>
      <c r="AJ849" s="2">
        <f t="shared" si="354"/>
        <v>2493000</v>
      </c>
      <c r="AK849" s="2">
        <f t="shared" si="355"/>
        <v>305097.79852805671</v>
      </c>
      <c r="AL849" s="2">
        <f t="shared" si="356"/>
        <v>4</v>
      </c>
      <c r="AM849" s="2">
        <f t="shared" si="357"/>
        <v>6.0810994876312964E+20</v>
      </c>
      <c r="AN849" s="2">
        <f t="shared" si="358"/>
        <v>1.8115857926479318E+20</v>
      </c>
      <c r="AO849" s="2">
        <f t="shared" si="359"/>
        <v>3</v>
      </c>
      <c r="AP849" s="2">
        <f t="shared" si="360"/>
        <v>11.505421569159262</v>
      </c>
      <c r="AQ849" s="2">
        <f t="shared" si="361"/>
        <v>0.76489232840434507</v>
      </c>
      <c r="AR849" s="3" t="str">
        <f t="shared" si="362"/>
        <v>Nontoxic</v>
      </c>
      <c r="AS849" s="2">
        <f t="shared" si="363"/>
        <v>272.4590163934426</v>
      </c>
      <c r="AT849" s="26" t="s">
        <v>884</v>
      </c>
      <c r="AU849" s="4" t="s">
        <v>666</v>
      </c>
      <c r="AV849" s="2">
        <f t="shared" si="364"/>
        <v>3</v>
      </c>
      <c r="AW849" s="2">
        <f t="shared" si="365"/>
        <v>3</v>
      </c>
      <c r="AX849" s="2">
        <f t="shared" si="366"/>
        <v>9875333333.333334</v>
      </c>
      <c r="AY849" s="2">
        <f t="shared" si="367"/>
        <v>93084666666.666687</v>
      </c>
      <c r="AZ849" s="2">
        <f t="shared" si="368"/>
        <v>51480000000.000008</v>
      </c>
      <c r="BA849" s="2">
        <f t="shared" si="369"/>
        <v>1.1666666666666667</v>
      </c>
      <c r="BB849" s="2">
        <f t="shared" si="370"/>
        <v>2.7227242972366037</v>
      </c>
      <c r="BC849" s="2">
        <v>6.6349999999999998</v>
      </c>
      <c r="BD849" s="2" t="str">
        <f t="shared" si="371"/>
        <v>Same Var</v>
      </c>
      <c r="BE849" s="2">
        <f t="shared" si="372"/>
        <v>3.1827686982294631E-5</v>
      </c>
      <c r="BF849" s="2" t="str">
        <f t="shared" si="373"/>
        <v>NS</v>
      </c>
      <c r="BG849" s="2" t="str">
        <f t="shared" si="374"/>
        <v>NS</v>
      </c>
      <c r="BH849" s="2" t="str">
        <f t="shared" si="375"/>
        <v/>
      </c>
      <c r="BI849" s="2" t="str">
        <f t="shared" si="376"/>
        <v/>
      </c>
      <c r="BJ849" s="2" t="str">
        <f t="shared" si="377"/>
        <v/>
      </c>
    </row>
    <row r="850" spans="1:62" x14ac:dyDescent="0.2">
      <c r="A850" s="1" t="s">
        <v>926</v>
      </c>
      <c r="B850" s="27" t="s">
        <v>1204</v>
      </c>
      <c r="C850" s="28">
        <v>38230</v>
      </c>
      <c r="D850" s="7">
        <v>0.625</v>
      </c>
      <c r="E850" s="1">
        <v>0.1</v>
      </c>
      <c r="F850" s="1" t="s">
        <v>57</v>
      </c>
      <c r="G850" s="1" t="s">
        <v>1116</v>
      </c>
      <c r="H850" s="27" t="s">
        <v>886</v>
      </c>
      <c r="I850" s="27" t="s">
        <v>887</v>
      </c>
      <c r="J850" s="27" t="s">
        <v>888</v>
      </c>
      <c r="K850" s="2">
        <v>0.75</v>
      </c>
      <c r="L850" s="2">
        <v>0.25</v>
      </c>
      <c r="M850" s="27">
        <v>961000</v>
      </c>
      <c r="N850" s="27">
        <v>773000</v>
      </c>
      <c r="O850" s="27">
        <v>926000</v>
      </c>
      <c r="P850" s="27">
        <v>1000000</v>
      </c>
      <c r="Q850" s="29"/>
      <c r="R850" s="29"/>
      <c r="S850" s="29"/>
      <c r="T850" s="29"/>
      <c r="U850" s="29"/>
      <c r="V850" s="29"/>
      <c r="W850" s="29"/>
      <c r="X850" s="29"/>
      <c r="Y850" s="29"/>
      <c r="Z850" s="29"/>
      <c r="AA850" s="29"/>
      <c r="AB850" s="29"/>
      <c r="AC850" s="2">
        <f t="shared" si="351"/>
        <v>915000</v>
      </c>
      <c r="AD850" s="2">
        <f t="shared" si="352"/>
        <v>99374.711739623846</v>
      </c>
      <c r="AE850" s="2">
        <f t="shared" si="353"/>
        <v>4</v>
      </c>
      <c r="AF850" s="27">
        <v>944000</v>
      </c>
      <c r="AG850" s="27">
        <v>892000</v>
      </c>
      <c r="AH850" s="27">
        <v>1701000</v>
      </c>
      <c r="AI850" s="27">
        <v>1676000</v>
      </c>
      <c r="AJ850" s="2">
        <f t="shared" si="354"/>
        <v>1303250</v>
      </c>
      <c r="AK850" s="2">
        <f t="shared" si="355"/>
        <v>445471.56661976379</v>
      </c>
      <c r="AL850" s="2">
        <f t="shared" si="356"/>
        <v>4</v>
      </c>
      <c r="AM850" s="2">
        <f t="shared" si="357"/>
        <v>2.6009946875027123E+21</v>
      </c>
      <c r="AN850" s="2">
        <f t="shared" si="358"/>
        <v>8.2106753306470633E+20</v>
      </c>
      <c r="AO850" s="2">
        <f t="shared" si="359"/>
        <v>3</v>
      </c>
      <c r="AP850" s="2">
        <f t="shared" si="360"/>
        <v>2.7321233169708581</v>
      </c>
      <c r="AQ850" s="2">
        <f t="shared" si="361"/>
        <v>0.76489232840434507</v>
      </c>
      <c r="AR850" s="3" t="str">
        <f t="shared" si="362"/>
        <v>Nontoxic</v>
      </c>
      <c r="AS850" s="2">
        <f t="shared" si="363"/>
        <v>142.43169398907102</v>
      </c>
      <c r="AT850" s="26" t="s">
        <v>884</v>
      </c>
      <c r="AU850" s="4" t="s">
        <v>666</v>
      </c>
      <c r="AV850" s="2">
        <f t="shared" si="364"/>
        <v>3</v>
      </c>
      <c r="AW850" s="2">
        <f t="shared" si="365"/>
        <v>3</v>
      </c>
      <c r="AX850" s="2">
        <f t="shared" si="366"/>
        <v>9875333333.333334</v>
      </c>
      <c r="AY850" s="2">
        <f t="shared" si="367"/>
        <v>198444916666.66666</v>
      </c>
      <c r="AZ850" s="2">
        <f t="shared" si="368"/>
        <v>104160125000</v>
      </c>
      <c r="BA850" s="2">
        <f t="shared" si="369"/>
        <v>1.1666666666666667</v>
      </c>
      <c r="BB850" s="2">
        <f t="shared" si="370"/>
        <v>4.4005040430795601</v>
      </c>
      <c r="BC850" s="2">
        <v>6.6349999999999998</v>
      </c>
      <c r="BD850" s="2" t="str">
        <f t="shared" si="371"/>
        <v>Same Var</v>
      </c>
      <c r="BE850" s="2">
        <f t="shared" si="372"/>
        <v>6.9896232605047959E-2</v>
      </c>
      <c r="BF850" s="2" t="str">
        <f t="shared" si="373"/>
        <v>NS</v>
      </c>
      <c r="BG850" s="2" t="str">
        <f t="shared" si="374"/>
        <v>NS</v>
      </c>
      <c r="BH850" s="2" t="str">
        <f t="shared" si="375"/>
        <v/>
      </c>
      <c r="BI850" s="2" t="str">
        <f t="shared" si="376"/>
        <v/>
      </c>
      <c r="BJ850" s="2" t="str">
        <f t="shared" si="377"/>
        <v/>
      </c>
    </row>
    <row r="851" spans="1:62" x14ac:dyDescent="0.2">
      <c r="A851" s="1" t="s">
        <v>926</v>
      </c>
      <c r="B851" s="27" t="s">
        <v>968</v>
      </c>
      <c r="C851" s="28">
        <v>38403</v>
      </c>
      <c r="D851" s="7">
        <v>0.45833333333333331</v>
      </c>
      <c r="E851" s="1">
        <v>-88</v>
      </c>
      <c r="F851" s="1" t="s">
        <v>535</v>
      </c>
      <c r="G851" s="1" t="s">
        <v>969</v>
      </c>
      <c r="H851" s="27" t="s">
        <v>886</v>
      </c>
      <c r="I851" s="27" t="s">
        <v>887</v>
      </c>
      <c r="J851" s="27" t="s">
        <v>888</v>
      </c>
      <c r="K851" s="2">
        <v>0.75</v>
      </c>
      <c r="L851" s="2">
        <v>0.25</v>
      </c>
      <c r="M851" s="27">
        <v>1328500</v>
      </c>
      <c r="N851" s="27">
        <v>1472600</v>
      </c>
      <c r="O851" s="27">
        <v>1560000</v>
      </c>
      <c r="P851" s="27">
        <v>1397300</v>
      </c>
      <c r="Q851" s="29"/>
      <c r="R851" s="29"/>
      <c r="S851" s="29"/>
      <c r="T851" s="29"/>
      <c r="U851" s="29"/>
      <c r="V851" s="29"/>
      <c r="W851" s="29"/>
      <c r="X851" s="29"/>
      <c r="Y851" s="29"/>
      <c r="Z851" s="29"/>
      <c r="AA851" s="29"/>
      <c r="AB851" s="29"/>
      <c r="AC851" s="2">
        <f t="shared" si="351"/>
        <v>1439600</v>
      </c>
      <c r="AD851" s="2">
        <f t="shared" si="352"/>
        <v>99528.320927596607</v>
      </c>
      <c r="AE851" s="2">
        <f t="shared" si="353"/>
        <v>4</v>
      </c>
      <c r="AF851" s="27">
        <v>1856500</v>
      </c>
      <c r="AG851" s="27">
        <v>1783400</v>
      </c>
      <c r="AH851" s="27">
        <v>1923700</v>
      </c>
      <c r="AI851" s="27">
        <v>1880200</v>
      </c>
      <c r="AJ851" s="2">
        <f t="shared" si="354"/>
        <v>1860950</v>
      </c>
      <c r="AK851" s="2">
        <f t="shared" si="355"/>
        <v>58713.797356328432</v>
      </c>
      <c r="AL851" s="2">
        <f t="shared" si="356"/>
        <v>4</v>
      </c>
      <c r="AM851" s="2">
        <f t="shared" si="357"/>
        <v>5.0843161090829076E+18</v>
      </c>
      <c r="AN851" s="2">
        <f t="shared" si="358"/>
        <v>8.9441276687190707E+17</v>
      </c>
      <c r="AO851" s="2">
        <f t="shared" si="359"/>
        <v>6</v>
      </c>
      <c r="AP851" s="2">
        <f t="shared" si="360"/>
        <v>16.452499803443516</v>
      </c>
      <c r="AQ851" s="2">
        <f t="shared" si="361"/>
        <v>0.71755819649141217</v>
      </c>
      <c r="AR851" s="3" t="str">
        <f t="shared" si="362"/>
        <v>Nontoxic</v>
      </c>
      <c r="AS851" s="2">
        <f t="shared" si="363"/>
        <v>129.26854681856071</v>
      </c>
      <c r="AT851" s="26" t="s">
        <v>884</v>
      </c>
      <c r="AU851" s="4" t="s">
        <v>666</v>
      </c>
      <c r="AV851" s="2">
        <f t="shared" si="364"/>
        <v>3</v>
      </c>
      <c r="AW851" s="2">
        <f t="shared" si="365"/>
        <v>3</v>
      </c>
      <c r="AX851" s="2">
        <f t="shared" si="366"/>
        <v>9905886666.6666641</v>
      </c>
      <c r="AY851" s="2">
        <f t="shared" si="367"/>
        <v>3447309999.9999995</v>
      </c>
      <c r="AZ851" s="2">
        <f t="shared" si="368"/>
        <v>6676598333.3333321</v>
      </c>
      <c r="BA851" s="2">
        <f t="shared" si="369"/>
        <v>1.1666666666666667</v>
      </c>
      <c r="BB851" s="2">
        <f t="shared" si="370"/>
        <v>0.68526988104633801</v>
      </c>
      <c r="BC851" s="2">
        <v>6.6349999999999998</v>
      </c>
      <c r="BD851" s="2" t="str">
        <f t="shared" si="371"/>
        <v>Same Var</v>
      </c>
      <c r="BE851" s="2">
        <f t="shared" si="372"/>
        <v>1.6941844272683703E-4</v>
      </c>
      <c r="BF851" s="2" t="str">
        <f t="shared" si="373"/>
        <v>NS</v>
      </c>
      <c r="BG851" s="2" t="str">
        <f t="shared" si="374"/>
        <v>NS</v>
      </c>
      <c r="BH851" s="2" t="str">
        <f t="shared" si="375"/>
        <v/>
      </c>
      <c r="BI851" s="2" t="str">
        <f t="shared" si="376"/>
        <v/>
      </c>
      <c r="BJ851" s="2" t="str">
        <f t="shared" si="377"/>
        <v/>
      </c>
    </row>
    <row r="852" spans="1:62" x14ac:dyDescent="0.2">
      <c r="A852" s="1" t="s">
        <v>926</v>
      </c>
      <c r="B852" s="27" t="s">
        <v>1182</v>
      </c>
      <c r="C852" s="28">
        <v>38918</v>
      </c>
      <c r="D852" s="7">
        <v>0.52777777777777779</v>
      </c>
      <c r="E852" s="1">
        <v>0.1</v>
      </c>
      <c r="F852" s="1" t="s">
        <v>57</v>
      </c>
      <c r="G852" s="1" t="s">
        <v>1185</v>
      </c>
      <c r="H852" s="27" t="s">
        <v>886</v>
      </c>
      <c r="I852" s="27" t="s">
        <v>887</v>
      </c>
      <c r="J852" s="27" t="s">
        <v>888</v>
      </c>
      <c r="K852" s="2">
        <v>0.75</v>
      </c>
      <c r="L852" s="2">
        <v>0.25</v>
      </c>
      <c r="M852" s="27">
        <v>324000</v>
      </c>
      <c r="N852" s="27">
        <v>178000</v>
      </c>
      <c r="O852" s="27">
        <v>383000</v>
      </c>
      <c r="P852" s="27">
        <v>409000</v>
      </c>
      <c r="Q852" s="29"/>
      <c r="R852" s="29"/>
      <c r="S852" s="29"/>
      <c r="T852" s="29"/>
      <c r="U852" s="29"/>
      <c r="V852" s="29"/>
      <c r="W852" s="29"/>
      <c r="X852" s="29"/>
      <c r="Y852" s="29"/>
      <c r="Z852" s="29"/>
      <c r="AA852" s="29"/>
      <c r="AB852" s="29"/>
      <c r="AC852" s="2">
        <f t="shared" si="351"/>
        <v>323500</v>
      </c>
      <c r="AD852" s="2">
        <f t="shared" si="352"/>
        <v>103313.43894511821</v>
      </c>
      <c r="AE852" s="2">
        <f t="shared" si="353"/>
        <v>4</v>
      </c>
      <c r="AF852" s="27">
        <v>1808000</v>
      </c>
      <c r="AG852" s="27">
        <v>1779000</v>
      </c>
      <c r="AH852" s="27">
        <v>1935000</v>
      </c>
      <c r="AI852" s="27">
        <v>1861000</v>
      </c>
      <c r="AJ852" s="2">
        <f t="shared" si="354"/>
        <v>1845750</v>
      </c>
      <c r="AK852" s="2">
        <f t="shared" si="355"/>
        <v>68504.866007216362</v>
      </c>
      <c r="AL852" s="2">
        <f t="shared" si="356"/>
        <v>4</v>
      </c>
      <c r="AM852" s="2">
        <f t="shared" si="357"/>
        <v>7.1514180664333783E+18</v>
      </c>
      <c r="AN852" s="2">
        <f t="shared" si="358"/>
        <v>1.2098069238371676E+18</v>
      </c>
      <c r="AO852" s="2">
        <f t="shared" si="359"/>
        <v>6</v>
      </c>
      <c r="AP852" s="2">
        <f t="shared" si="360"/>
        <v>31.0005461435989</v>
      </c>
      <c r="AQ852" s="2">
        <f t="shared" si="361"/>
        <v>0.71755819649141217</v>
      </c>
      <c r="AR852" s="3" t="str">
        <f t="shared" si="362"/>
        <v>Nontoxic</v>
      </c>
      <c r="AS852" s="2">
        <f t="shared" si="363"/>
        <v>570.5564142194745</v>
      </c>
      <c r="AT852" s="26" t="s">
        <v>884</v>
      </c>
      <c r="AU852" s="4" t="s">
        <v>666</v>
      </c>
      <c r="AV852" s="2">
        <f t="shared" si="364"/>
        <v>3</v>
      </c>
      <c r="AW852" s="2">
        <f t="shared" si="365"/>
        <v>3</v>
      </c>
      <c r="AX852" s="2">
        <f t="shared" si="366"/>
        <v>10673666666.666668</v>
      </c>
      <c r="AY852" s="2">
        <f t="shared" si="367"/>
        <v>4692916666.6666679</v>
      </c>
      <c r="AZ852" s="2">
        <f t="shared" si="368"/>
        <v>7683291666.6666679</v>
      </c>
      <c r="BA852" s="2">
        <f t="shared" si="369"/>
        <v>1.1666666666666667</v>
      </c>
      <c r="BB852" s="2">
        <f t="shared" si="370"/>
        <v>0.42238848067017082</v>
      </c>
      <c r="BC852" s="2">
        <v>6.6349999999999998</v>
      </c>
      <c r="BD852" s="2" t="str">
        <f t="shared" si="371"/>
        <v>Same Var</v>
      </c>
      <c r="BE852" s="2">
        <f t="shared" si="372"/>
        <v>1.4983889385195593E-7</v>
      </c>
      <c r="BF852" s="2" t="str">
        <f t="shared" si="373"/>
        <v>NS</v>
      </c>
      <c r="BG852" s="2" t="str">
        <f t="shared" si="374"/>
        <v>NS</v>
      </c>
      <c r="BH852" s="2" t="str">
        <f t="shared" si="375"/>
        <v/>
      </c>
      <c r="BI852" s="2" t="str">
        <f t="shared" si="376"/>
        <v/>
      </c>
      <c r="BJ852" s="2" t="str">
        <f t="shared" si="377"/>
        <v/>
      </c>
    </row>
    <row r="853" spans="1:62" x14ac:dyDescent="0.2">
      <c r="A853" s="1" t="s">
        <v>142</v>
      </c>
      <c r="B853" s="27" t="s">
        <v>637</v>
      </c>
      <c r="C853" s="28">
        <v>38461</v>
      </c>
      <c r="D853" s="7">
        <v>0.47916666666666669</v>
      </c>
      <c r="E853" s="1">
        <v>0.1</v>
      </c>
      <c r="F853" s="1" t="s">
        <v>57</v>
      </c>
      <c r="G853" s="1" t="s">
        <v>1354</v>
      </c>
      <c r="H853" s="27" t="s">
        <v>886</v>
      </c>
      <c r="I853" s="27" t="s">
        <v>887</v>
      </c>
      <c r="J853" s="27" t="s">
        <v>888</v>
      </c>
      <c r="K853" s="2">
        <v>0.75</v>
      </c>
      <c r="L853" s="2">
        <v>0.25</v>
      </c>
      <c r="M853" s="27">
        <v>1890000</v>
      </c>
      <c r="N853" s="27">
        <v>2070000</v>
      </c>
      <c r="O853" s="27">
        <v>1830000</v>
      </c>
      <c r="P853" s="27">
        <v>1890000</v>
      </c>
      <c r="Q853" s="29"/>
      <c r="R853" s="29"/>
      <c r="S853" s="29"/>
      <c r="T853" s="29"/>
      <c r="U853" s="29"/>
      <c r="V853" s="29"/>
      <c r="W853" s="29"/>
      <c r="X853" s="29"/>
      <c r="Y853" s="29"/>
      <c r="Z853" s="29"/>
      <c r="AA853" s="29"/>
      <c r="AB853" s="29"/>
      <c r="AC853" s="2">
        <f t="shared" si="351"/>
        <v>1920000</v>
      </c>
      <c r="AD853" s="2">
        <f t="shared" si="352"/>
        <v>103923.04845413264</v>
      </c>
      <c r="AE853" s="2">
        <f t="shared" si="353"/>
        <v>4</v>
      </c>
      <c r="AF853" s="27">
        <v>2320000</v>
      </c>
      <c r="AG853" s="27">
        <v>2010000</v>
      </c>
      <c r="AH853" s="27">
        <v>2020000</v>
      </c>
      <c r="AI853" s="27">
        <v>1690000</v>
      </c>
      <c r="AJ853" s="2">
        <f t="shared" si="354"/>
        <v>2010000</v>
      </c>
      <c r="AK853" s="2">
        <f t="shared" si="355"/>
        <v>257293.60660537213</v>
      </c>
      <c r="AL853" s="2">
        <f t="shared" si="356"/>
        <v>4</v>
      </c>
      <c r="AM853" s="2">
        <f t="shared" si="357"/>
        <v>3.2647972656250002E+20</v>
      </c>
      <c r="AN853" s="2">
        <f t="shared" si="358"/>
        <v>9.2069700520833319E+19</v>
      </c>
      <c r="AO853" s="2">
        <f t="shared" si="359"/>
        <v>4</v>
      </c>
      <c r="AP853" s="2">
        <f t="shared" si="360"/>
        <v>4.2404388148039773</v>
      </c>
      <c r="AQ853" s="2">
        <f t="shared" si="361"/>
        <v>0.74069708411268287</v>
      </c>
      <c r="AR853" s="3" t="str">
        <f t="shared" si="362"/>
        <v>Nontoxic</v>
      </c>
      <c r="AS853" s="2">
        <f t="shared" si="363"/>
        <v>104.6875</v>
      </c>
      <c r="AT853" s="26" t="s">
        <v>884</v>
      </c>
      <c r="AU853" s="4" t="s">
        <v>666</v>
      </c>
      <c r="AV853" s="2">
        <f t="shared" si="364"/>
        <v>3</v>
      </c>
      <c r="AW853" s="2">
        <f t="shared" si="365"/>
        <v>3</v>
      </c>
      <c r="AX853" s="2">
        <f t="shared" si="366"/>
        <v>10800000000.000002</v>
      </c>
      <c r="AY853" s="2">
        <f t="shared" si="367"/>
        <v>66199999999.999992</v>
      </c>
      <c r="AZ853" s="2">
        <f t="shared" si="368"/>
        <v>38499999999.999992</v>
      </c>
      <c r="BA853" s="2">
        <f t="shared" si="369"/>
        <v>1.1666666666666667</v>
      </c>
      <c r="BB853" s="2">
        <f t="shared" si="370"/>
        <v>1.8748025627511749</v>
      </c>
      <c r="BC853" s="2">
        <v>6.6349999999999998</v>
      </c>
      <c r="BD853" s="2" t="str">
        <f t="shared" si="371"/>
        <v>Same Var</v>
      </c>
      <c r="BE853" s="2">
        <f t="shared" si="372"/>
        <v>0.27028283048662993</v>
      </c>
      <c r="BF853" s="2" t="str">
        <f t="shared" si="373"/>
        <v>NS</v>
      </c>
      <c r="BG853" s="2" t="str">
        <f t="shared" si="374"/>
        <v>NS</v>
      </c>
      <c r="BH853" s="2" t="str">
        <f t="shared" si="375"/>
        <v/>
      </c>
      <c r="BI853" s="2" t="str">
        <f t="shared" si="376"/>
        <v/>
      </c>
      <c r="BJ853" s="2" t="str">
        <f t="shared" si="377"/>
        <v/>
      </c>
    </row>
    <row r="854" spans="1:62" x14ac:dyDescent="0.2">
      <c r="A854" s="1" t="s">
        <v>926</v>
      </c>
      <c r="B854" s="27" t="s">
        <v>1067</v>
      </c>
      <c r="C854" s="28">
        <v>39231</v>
      </c>
      <c r="D854" s="7">
        <v>0.4375</v>
      </c>
      <c r="E854" s="1">
        <v>0.1</v>
      </c>
      <c r="F854" s="1" t="s">
        <v>57</v>
      </c>
      <c r="G854" s="1" t="s">
        <v>1076</v>
      </c>
      <c r="H854" s="27" t="s">
        <v>886</v>
      </c>
      <c r="I854" s="27" t="s">
        <v>887</v>
      </c>
      <c r="J854" s="27" t="s">
        <v>888</v>
      </c>
      <c r="K854" s="2">
        <v>0.75</v>
      </c>
      <c r="L854" s="2">
        <v>0.25</v>
      </c>
      <c r="M854" s="27">
        <v>371006</v>
      </c>
      <c r="N854" s="27">
        <v>527318</v>
      </c>
      <c r="O854" s="27">
        <v>501266</v>
      </c>
      <c r="P854" s="27">
        <v>631526</v>
      </c>
      <c r="Q854" s="29"/>
      <c r="R854" s="29"/>
      <c r="S854" s="29"/>
      <c r="T854" s="29"/>
      <c r="U854" s="29"/>
      <c r="V854" s="29"/>
      <c r="W854" s="29"/>
      <c r="X854" s="29"/>
      <c r="Y854" s="29"/>
      <c r="Z854" s="29"/>
      <c r="AA854" s="29"/>
      <c r="AB854" s="29"/>
      <c r="AC854" s="2">
        <f t="shared" si="351"/>
        <v>507779</v>
      </c>
      <c r="AD854" s="2">
        <f t="shared" si="352"/>
        <v>107151.55190663363</v>
      </c>
      <c r="AE854" s="2">
        <f t="shared" si="353"/>
        <v>4</v>
      </c>
      <c r="AF854" s="27">
        <v>944150</v>
      </c>
      <c r="AG854" s="27">
        <v>683630</v>
      </c>
      <c r="AH854" s="27">
        <v>683630</v>
      </c>
      <c r="AI854" s="27">
        <v>865994</v>
      </c>
      <c r="AJ854" s="2">
        <f t="shared" si="354"/>
        <v>794351</v>
      </c>
      <c r="AK854" s="2">
        <f t="shared" si="355"/>
        <v>131770.93702330571</v>
      </c>
      <c r="AL854" s="2">
        <f t="shared" si="356"/>
        <v>4</v>
      </c>
      <c r="AM854" s="2">
        <f t="shared" si="357"/>
        <v>3.5467677485681562E+19</v>
      </c>
      <c r="AN854" s="2">
        <f t="shared" si="358"/>
        <v>7.1500788039854531E+18</v>
      </c>
      <c r="AO854" s="2">
        <f t="shared" si="359"/>
        <v>5</v>
      </c>
      <c r="AP854" s="2">
        <f t="shared" si="360"/>
        <v>5.3583973843610577</v>
      </c>
      <c r="AQ854" s="2">
        <f t="shared" si="361"/>
        <v>0.72668684380042159</v>
      </c>
      <c r="AR854" s="3" t="str">
        <f t="shared" si="362"/>
        <v>Nontoxic</v>
      </c>
      <c r="AS854" s="2">
        <f t="shared" si="363"/>
        <v>156.43636306345871</v>
      </c>
      <c r="AT854" s="26" t="s">
        <v>884</v>
      </c>
      <c r="AU854" s="4" t="s">
        <v>666</v>
      </c>
      <c r="AV854" s="2">
        <f t="shared" si="364"/>
        <v>3</v>
      </c>
      <c r="AW854" s="2">
        <f t="shared" si="365"/>
        <v>3</v>
      </c>
      <c r="AX854" s="2">
        <f t="shared" si="366"/>
        <v>11481455076</v>
      </c>
      <c r="AY854" s="2">
        <f t="shared" si="367"/>
        <v>17363579844</v>
      </c>
      <c r="AZ854" s="2">
        <f t="shared" si="368"/>
        <v>14422517460</v>
      </c>
      <c r="BA854" s="2">
        <f t="shared" si="369"/>
        <v>1.1666666666666667</v>
      </c>
      <c r="BB854" s="2">
        <f t="shared" si="370"/>
        <v>0.1092172209116435</v>
      </c>
      <c r="BC854" s="2">
        <v>6.6349999999999998</v>
      </c>
      <c r="BD854" s="2" t="str">
        <f t="shared" si="371"/>
        <v>Same Var</v>
      </c>
      <c r="BE854" s="2">
        <f t="shared" si="372"/>
        <v>7.4781747925914679E-3</v>
      </c>
      <c r="BF854" s="2" t="str">
        <f t="shared" si="373"/>
        <v>NS</v>
      </c>
      <c r="BG854" s="2" t="str">
        <f t="shared" si="374"/>
        <v>NS</v>
      </c>
      <c r="BH854" s="2" t="str">
        <f t="shared" si="375"/>
        <v/>
      </c>
      <c r="BI854" s="2" t="str">
        <f t="shared" si="376"/>
        <v/>
      </c>
      <c r="BJ854" s="2" t="str">
        <f t="shared" si="377"/>
        <v/>
      </c>
    </row>
    <row r="855" spans="1:62" x14ac:dyDescent="0.2">
      <c r="A855" s="1" t="s">
        <v>926</v>
      </c>
      <c r="B855" s="27" t="s">
        <v>1118</v>
      </c>
      <c r="C855" s="28">
        <v>39231</v>
      </c>
      <c r="D855" s="7">
        <v>0.3888888888888889</v>
      </c>
      <c r="E855" s="1">
        <v>0.1</v>
      </c>
      <c r="F855" s="1" t="s">
        <v>57</v>
      </c>
      <c r="G855" s="1" t="s">
        <v>1076</v>
      </c>
      <c r="H855" s="27" t="s">
        <v>886</v>
      </c>
      <c r="I855" s="27" t="s">
        <v>887</v>
      </c>
      <c r="J855" s="27" t="s">
        <v>888</v>
      </c>
      <c r="K855" s="2">
        <v>0.75</v>
      </c>
      <c r="L855" s="2">
        <v>0.25</v>
      </c>
      <c r="M855" s="27">
        <v>371006</v>
      </c>
      <c r="N855" s="27">
        <v>527318</v>
      </c>
      <c r="O855" s="27">
        <v>501266</v>
      </c>
      <c r="P855" s="27">
        <v>631526</v>
      </c>
      <c r="Q855" s="29"/>
      <c r="R855" s="29"/>
      <c r="S855" s="29"/>
      <c r="T855" s="29"/>
      <c r="U855" s="29"/>
      <c r="V855" s="29"/>
      <c r="W855" s="29"/>
      <c r="X855" s="29"/>
      <c r="Y855" s="29"/>
      <c r="Z855" s="29"/>
      <c r="AA855" s="29"/>
      <c r="AB855" s="29"/>
      <c r="AC855" s="2">
        <f t="shared" si="351"/>
        <v>507779</v>
      </c>
      <c r="AD855" s="2">
        <f t="shared" si="352"/>
        <v>107151.55190663363</v>
      </c>
      <c r="AE855" s="2">
        <f t="shared" si="353"/>
        <v>4</v>
      </c>
      <c r="AF855" s="27">
        <v>1022306</v>
      </c>
      <c r="AG855" s="27">
        <v>1426112</v>
      </c>
      <c r="AH855" s="27">
        <v>1491242</v>
      </c>
      <c r="AI855" s="27">
        <v>1126514</v>
      </c>
      <c r="AJ855" s="2">
        <f t="shared" si="354"/>
        <v>1266543.5</v>
      </c>
      <c r="AK855" s="2">
        <f t="shared" si="355"/>
        <v>227458.23013687591</v>
      </c>
      <c r="AL855" s="2">
        <f t="shared" si="356"/>
        <v>4</v>
      </c>
      <c r="AM855" s="2">
        <f t="shared" si="357"/>
        <v>2.116702361478551E+20</v>
      </c>
      <c r="AN855" s="2">
        <f t="shared" si="358"/>
        <v>5.6634428094681211E+19</v>
      </c>
      <c r="AO855" s="2">
        <f t="shared" si="359"/>
        <v>4</v>
      </c>
      <c r="AP855" s="2">
        <f t="shared" si="360"/>
        <v>7.3430457108609</v>
      </c>
      <c r="AQ855" s="2">
        <f t="shared" si="361"/>
        <v>0.74069708411268287</v>
      </c>
      <c r="AR855" s="3" t="str">
        <f t="shared" si="362"/>
        <v>Nontoxic</v>
      </c>
      <c r="AS855" s="2">
        <f t="shared" si="363"/>
        <v>249.42809765665771</v>
      </c>
      <c r="AT855" s="26" t="s">
        <v>884</v>
      </c>
      <c r="AU855" s="4" t="s">
        <v>666</v>
      </c>
      <c r="AV855" s="2">
        <f t="shared" si="364"/>
        <v>3</v>
      </c>
      <c r="AW855" s="2">
        <f t="shared" si="365"/>
        <v>3</v>
      </c>
      <c r="AX855" s="2">
        <f t="shared" si="366"/>
        <v>11481455076</v>
      </c>
      <c r="AY855" s="2">
        <f t="shared" si="367"/>
        <v>51737246457</v>
      </c>
      <c r="AZ855" s="2">
        <f t="shared" si="368"/>
        <v>31609350766.5</v>
      </c>
      <c r="BA855" s="2">
        <f t="shared" si="369"/>
        <v>1.1666666666666667</v>
      </c>
      <c r="BB855" s="2">
        <f t="shared" si="370"/>
        <v>1.3371297072870658</v>
      </c>
      <c r="BC855" s="2">
        <v>6.6349999999999998</v>
      </c>
      <c r="BD855" s="2" t="str">
        <f t="shared" si="371"/>
        <v>Same Var</v>
      </c>
      <c r="BE855" s="2">
        <f t="shared" si="372"/>
        <v>4.6755240749988511E-4</v>
      </c>
      <c r="BF855" s="2" t="str">
        <f t="shared" si="373"/>
        <v>NS</v>
      </c>
      <c r="BG855" s="2" t="str">
        <f t="shared" si="374"/>
        <v>NS</v>
      </c>
      <c r="BH855" s="2" t="str">
        <f t="shared" si="375"/>
        <v/>
      </c>
      <c r="BI855" s="2" t="str">
        <f t="shared" si="376"/>
        <v/>
      </c>
      <c r="BJ855" s="2" t="str">
        <f t="shared" si="377"/>
        <v/>
      </c>
    </row>
    <row r="856" spans="1:62" x14ac:dyDescent="0.2">
      <c r="A856" s="1" t="s">
        <v>926</v>
      </c>
      <c r="B856" s="27" t="s">
        <v>1209</v>
      </c>
      <c r="C856" s="28">
        <v>39231</v>
      </c>
      <c r="D856" s="7">
        <v>0.375</v>
      </c>
      <c r="E856" s="1">
        <v>0.1</v>
      </c>
      <c r="F856" s="1" t="s">
        <v>57</v>
      </c>
      <c r="G856" s="1" t="s">
        <v>1076</v>
      </c>
      <c r="H856" s="27" t="s">
        <v>886</v>
      </c>
      <c r="I856" s="27" t="s">
        <v>887</v>
      </c>
      <c r="J856" s="27" t="s">
        <v>888</v>
      </c>
      <c r="K856" s="2">
        <v>0.75</v>
      </c>
      <c r="L856" s="2">
        <v>0.25</v>
      </c>
      <c r="M856" s="27">
        <v>371006</v>
      </c>
      <c r="N856" s="27">
        <v>527318</v>
      </c>
      <c r="O856" s="27">
        <v>501266</v>
      </c>
      <c r="P856" s="27">
        <v>631526</v>
      </c>
      <c r="Q856" s="29"/>
      <c r="R856" s="29"/>
      <c r="S856" s="29"/>
      <c r="T856" s="29"/>
      <c r="U856" s="29"/>
      <c r="V856" s="29"/>
      <c r="W856" s="29"/>
      <c r="X856" s="29"/>
      <c r="Y856" s="29"/>
      <c r="Z856" s="29"/>
      <c r="AA856" s="29"/>
      <c r="AB856" s="29"/>
      <c r="AC856" s="2">
        <f t="shared" si="351"/>
        <v>507779</v>
      </c>
      <c r="AD856" s="2">
        <f t="shared" si="352"/>
        <v>107151.55190663363</v>
      </c>
      <c r="AE856" s="2">
        <f t="shared" si="353"/>
        <v>4</v>
      </c>
      <c r="AF856" s="27">
        <v>1321904</v>
      </c>
      <c r="AG856" s="27">
        <v>1439138</v>
      </c>
      <c r="AH856" s="27">
        <v>1295852</v>
      </c>
      <c r="AI856" s="27">
        <v>1178618</v>
      </c>
      <c r="AJ856" s="2">
        <f t="shared" si="354"/>
        <v>1308878</v>
      </c>
      <c r="AK856" s="2">
        <f t="shared" si="355"/>
        <v>106887.30600029173</v>
      </c>
      <c r="AL856" s="2">
        <f t="shared" si="356"/>
        <v>4</v>
      </c>
      <c r="AM856" s="2">
        <f t="shared" si="357"/>
        <v>1.9988085420477891E+19</v>
      </c>
      <c r="AN856" s="2">
        <f t="shared" si="358"/>
        <v>3.5882943834899267E+18</v>
      </c>
      <c r="AO856" s="2">
        <f t="shared" si="359"/>
        <v>6</v>
      </c>
      <c r="AP856" s="2">
        <f t="shared" si="360"/>
        <v>13.879558480565702</v>
      </c>
      <c r="AQ856" s="2">
        <f t="shared" si="361"/>
        <v>0.71755819649141217</v>
      </c>
      <c r="AR856" s="3" t="str">
        <f t="shared" si="362"/>
        <v>Nontoxic</v>
      </c>
      <c r="AS856" s="2">
        <f t="shared" si="363"/>
        <v>257.76528765466867</v>
      </c>
      <c r="AT856" s="26" t="s">
        <v>884</v>
      </c>
      <c r="AU856" s="4" t="s">
        <v>666</v>
      </c>
      <c r="AV856" s="2">
        <f t="shared" si="364"/>
        <v>3</v>
      </c>
      <c r="AW856" s="2">
        <f t="shared" si="365"/>
        <v>3</v>
      </c>
      <c r="AX856" s="2">
        <f t="shared" si="366"/>
        <v>11481455076</v>
      </c>
      <c r="AY856" s="2">
        <f t="shared" si="367"/>
        <v>11424896184.000002</v>
      </c>
      <c r="AZ856" s="2">
        <f t="shared" si="368"/>
        <v>11453175630.000002</v>
      </c>
      <c r="BA856" s="2">
        <f t="shared" si="369"/>
        <v>1.1666666666666667</v>
      </c>
      <c r="BB856" s="2">
        <f t="shared" si="370"/>
        <v>1.5677100528981619E-5</v>
      </c>
      <c r="BC856" s="2">
        <v>6.6349999999999998</v>
      </c>
      <c r="BD856" s="2" t="str">
        <f t="shared" si="371"/>
        <v>Same Var</v>
      </c>
      <c r="BE856" s="2">
        <f t="shared" si="372"/>
        <v>2.0909661775089547E-5</v>
      </c>
      <c r="BF856" s="2" t="str">
        <f t="shared" si="373"/>
        <v>NS</v>
      </c>
      <c r="BG856" s="2" t="str">
        <f t="shared" si="374"/>
        <v>NS</v>
      </c>
      <c r="BH856" s="2" t="str">
        <f t="shared" si="375"/>
        <v/>
      </c>
      <c r="BI856" s="2" t="str">
        <f t="shared" si="376"/>
        <v/>
      </c>
      <c r="BJ856" s="2" t="str">
        <f t="shared" si="377"/>
        <v/>
      </c>
    </row>
    <row r="857" spans="1:62" x14ac:dyDescent="0.2">
      <c r="A857" s="1" t="s">
        <v>926</v>
      </c>
      <c r="B857" s="27" t="s">
        <v>988</v>
      </c>
      <c r="C857" s="28">
        <v>38979</v>
      </c>
      <c r="D857" s="7">
        <v>0.4236111111111111</v>
      </c>
      <c r="E857" s="1">
        <v>0.1</v>
      </c>
      <c r="F857" s="1" t="s">
        <v>57</v>
      </c>
      <c r="G857" s="1" t="s">
        <v>995</v>
      </c>
      <c r="H857" s="27" t="s">
        <v>886</v>
      </c>
      <c r="I857" s="27" t="s">
        <v>887</v>
      </c>
      <c r="J857" s="27" t="s">
        <v>888</v>
      </c>
      <c r="K857" s="2">
        <v>0.75</v>
      </c>
      <c r="L857" s="2">
        <v>0.25</v>
      </c>
      <c r="M857" s="27">
        <v>708000</v>
      </c>
      <c r="N857" s="27">
        <v>497000</v>
      </c>
      <c r="O857" s="27">
        <v>609000</v>
      </c>
      <c r="P857" s="27">
        <v>475000</v>
      </c>
      <c r="Q857" s="29"/>
      <c r="R857" s="29"/>
      <c r="S857" s="29"/>
      <c r="T857" s="29"/>
      <c r="U857" s="29"/>
      <c r="V857" s="29"/>
      <c r="W857" s="29"/>
      <c r="X857" s="29"/>
      <c r="Y857" s="29"/>
      <c r="Z857" s="29"/>
      <c r="AA857" s="29"/>
      <c r="AB857" s="29"/>
      <c r="AC857" s="2">
        <f t="shared" si="351"/>
        <v>572250</v>
      </c>
      <c r="AD857" s="2">
        <f t="shared" si="352"/>
        <v>107855.99967858379</v>
      </c>
      <c r="AE857" s="2">
        <f t="shared" si="353"/>
        <v>4</v>
      </c>
      <c r="AF857" s="27">
        <v>1714000</v>
      </c>
      <c r="AG857" s="27">
        <v>1791000</v>
      </c>
      <c r="AH857" s="27">
        <v>1803000</v>
      </c>
      <c r="AI857" s="27">
        <v>1856000</v>
      </c>
      <c r="AJ857" s="2">
        <f t="shared" si="354"/>
        <v>1791000</v>
      </c>
      <c r="AK857" s="2">
        <f t="shared" si="355"/>
        <v>58588.963693401049</v>
      </c>
      <c r="AL857" s="2">
        <f t="shared" si="356"/>
        <v>4</v>
      </c>
      <c r="AM857" s="2">
        <f t="shared" si="357"/>
        <v>6.2202633197852232E+18</v>
      </c>
      <c r="AN857" s="2">
        <f t="shared" si="358"/>
        <v>1.1375166078971579E+18</v>
      </c>
      <c r="AO857" s="2">
        <f t="shared" si="359"/>
        <v>5</v>
      </c>
      <c r="AP857" s="2">
        <f t="shared" si="360"/>
        <v>27.268743308174262</v>
      </c>
      <c r="AQ857" s="2">
        <f t="shared" si="361"/>
        <v>0.72668684380042159</v>
      </c>
      <c r="AR857" s="3" t="str">
        <f t="shared" si="362"/>
        <v>Nontoxic</v>
      </c>
      <c r="AS857" s="2">
        <f t="shared" si="363"/>
        <v>312.97509829619923</v>
      </c>
      <c r="AT857" s="26" t="s">
        <v>884</v>
      </c>
      <c r="AU857" s="4" t="s">
        <v>666</v>
      </c>
      <c r="AV857" s="2">
        <f t="shared" si="364"/>
        <v>3</v>
      </c>
      <c r="AW857" s="2">
        <f t="shared" si="365"/>
        <v>3</v>
      </c>
      <c r="AX857" s="2">
        <f t="shared" si="366"/>
        <v>11632916666.666666</v>
      </c>
      <c r="AY857" s="2">
        <f t="shared" si="367"/>
        <v>3432666666.666666</v>
      </c>
      <c r="AZ857" s="2">
        <f t="shared" si="368"/>
        <v>7532791666.666667</v>
      </c>
      <c r="BA857" s="2">
        <f t="shared" si="369"/>
        <v>1.1666666666666667</v>
      </c>
      <c r="BB857" s="2">
        <f t="shared" si="370"/>
        <v>0.90348502758305516</v>
      </c>
      <c r="BC857" s="2">
        <v>6.6349999999999998</v>
      </c>
      <c r="BD857" s="2" t="str">
        <f t="shared" si="371"/>
        <v>Same Var</v>
      </c>
      <c r="BE857" s="2">
        <f t="shared" si="372"/>
        <v>5.2886735465969719E-7</v>
      </c>
      <c r="BF857" s="2" t="str">
        <f t="shared" si="373"/>
        <v>NS</v>
      </c>
      <c r="BG857" s="2" t="str">
        <f t="shared" si="374"/>
        <v>NS</v>
      </c>
      <c r="BH857" s="2" t="str">
        <f t="shared" si="375"/>
        <v/>
      </c>
      <c r="BI857" s="2" t="str">
        <f t="shared" si="376"/>
        <v/>
      </c>
      <c r="BJ857" s="2" t="str">
        <f t="shared" si="377"/>
        <v/>
      </c>
    </row>
    <row r="858" spans="1:62" x14ac:dyDescent="0.2">
      <c r="A858" s="1" t="s">
        <v>926</v>
      </c>
      <c r="B858" s="27" t="s">
        <v>1047</v>
      </c>
      <c r="C858" s="28">
        <v>38979</v>
      </c>
      <c r="D858" s="7">
        <v>0.33333333333333331</v>
      </c>
      <c r="E858" s="1">
        <v>0.1</v>
      </c>
      <c r="F858" s="1" t="s">
        <v>57</v>
      </c>
      <c r="G858" s="1" t="s">
        <v>995</v>
      </c>
      <c r="H858" s="27" t="s">
        <v>886</v>
      </c>
      <c r="I858" s="27" t="s">
        <v>887</v>
      </c>
      <c r="J858" s="27" t="s">
        <v>888</v>
      </c>
      <c r="K858" s="2">
        <v>0.75</v>
      </c>
      <c r="L858" s="2">
        <v>0.25</v>
      </c>
      <c r="M858" s="27">
        <v>708000</v>
      </c>
      <c r="N858" s="27">
        <v>497000</v>
      </c>
      <c r="O858" s="27">
        <v>609000</v>
      </c>
      <c r="P858" s="27">
        <v>475000</v>
      </c>
      <c r="Q858" s="29"/>
      <c r="R858" s="29"/>
      <c r="S858" s="29"/>
      <c r="T858" s="29"/>
      <c r="U858" s="29"/>
      <c r="V858" s="29"/>
      <c r="W858" s="29"/>
      <c r="X858" s="29"/>
      <c r="Y858" s="29"/>
      <c r="Z858" s="29"/>
      <c r="AA858" s="29"/>
      <c r="AB858" s="29"/>
      <c r="AC858" s="2">
        <f t="shared" si="351"/>
        <v>572250</v>
      </c>
      <c r="AD858" s="2">
        <f t="shared" si="352"/>
        <v>107855.99967858379</v>
      </c>
      <c r="AE858" s="2">
        <f t="shared" si="353"/>
        <v>4</v>
      </c>
      <c r="AF858" s="27">
        <v>1333000</v>
      </c>
      <c r="AG858" s="27">
        <v>1321000</v>
      </c>
      <c r="AH858" s="27">
        <v>1375000</v>
      </c>
      <c r="AI858" s="27">
        <v>1232000</v>
      </c>
      <c r="AJ858" s="2">
        <f t="shared" si="354"/>
        <v>1315250</v>
      </c>
      <c r="AK858" s="2">
        <f t="shared" si="355"/>
        <v>60135.264196642558</v>
      </c>
      <c r="AL858" s="2">
        <f t="shared" si="356"/>
        <v>4</v>
      </c>
      <c r="AM858" s="2">
        <f t="shared" si="357"/>
        <v>6.4513023471832279E+18</v>
      </c>
      <c r="AN858" s="2">
        <f t="shared" si="358"/>
        <v>1.1644762666066488E+18</v>
      </c>
      <c r="AO858" s="2">
        <f t="shared" si="359"/>
        <v>6</v>
      </c>
      <c r="AP858" s="2">
        <f t="shared" si="360"/>
        <v>17.581361658017549</v>
      </c>
      <c r="AQ858" s="2">
        <f t="shared" si="361"/>
        <v>0.71755819649141217</v>
      </c>
      <c r="AR858" s="3" t="str">
        <f t="shared" si="362"/>
        <v>Nontoxic</v>
      </c>
      <c r="AS858" s="2">
        <f t="shared" si="363"/>
        <v>229.83835736129313</v>
      </c>
      <c r="AT858" s="26" t="s">
        <v>884</v>
      </c>
      <c r="AU858" s="4" t="s">
        <v>666</v>
      </c>
      <c r="AV858" s="2">
        <f t="shared" si="364"/>
        <v>3</v>
      </c>
      <c r="AW858" s="2">
        <f t="shared" si="365"/>
        <v>3</v>
      </c>
      <c r="AX858" s="2">
        <f t="shared" si="366"/>
        <v>11632916666.666666</v>
      </c>
      <c r="AY858" s="2">
        <f t="shared" si="367"/>
        <v>3616250000.0000005</v>
      </c>
      <c r="AZ858" s="2">
        <f t="shared" si="368"/>
        <v>7624583333.333333</v>
      </c>
      <c r="BA858" s="2">
        <f t="shared" si="369"/>
        <v>1.1666666666666667</v>
      </c>
      <c r="BB858" s="2">
        <f t="shared" si="370"/>
        <v>0.8318032760447116</v>
      </c>
      <c r="BC858" s="2">
        <v>6.6349999999999998</v>
      </c>
      <c r="BD858" s="2" t="str">
        <f t="shared" si="371"/>
        <v>Same Var</v>
      </c>
      <c r="BE858" s="2">
        <f t="shared" si="372"/>
        <v>9.9906107030276625E-6</v>
      </c>
      <c r="BF858" s="2" t="str">
        <f t="shared" si="373"/>
        <v>NS</v>
      </c>
      <c r="BG858" s="2" t="str">
        <f t="shared" si="374"/>
        <v>NS</v>
      </c>
      <c r="BH858" s="2" t="str">
        <f t="shared" si="375"/>
        <v/>
      </c>
      <c r="BI858" s="2" t="str">
        <f t="shared" si="376"/>
        <v/>
      </c>
      <c r="BJ858" s="2" t="str">
        <f t="shared" si="377"/>
        <v/>
      </c>
    </row>
    <row r="859" spans="1:62" x14ac:dyDescent="0.2">
      <c r="A859" s="1" t="s">
        <v>926</v>
      </c>
      <c r="B859" s="27" t="s">
        <v>1267</v>
      </c>
      <c r="C859" s="28">
        <v>38979</v>
      </c>
      <c r="D859" s="7">
        <v>0.39583333333333331</v>
      </c>
      <c r="E859" s="1">
        <v>0.1</v>
      </c>
      <c r="F859" s="1" t="s">
        <v>57</v>
      </c>
      <c r="G859" s="1" t="s">
        <v>995</v>
      </c>
      <c r="H859" s="27" t="s">
        <v>886</v>
      </c>
      <c r="I859" s="27" t="s">
        <v>887</v>
      </c>
      <c r="J859" s="27" t="s">
        <v>888</v>
      </c>
      <c r="K859" s="2">
        <v>0.75</v>
      </c>
      <c r="L859" s="2">
        <v>0.25</v>
      </c>
      <c r="M859" s="27">
        <v>708000</v>
      </c>
      <c r="N859" s="27">
        <v>497000</v>
      </c>
      <c r="O859" s="27">
        <v>609000</v>
      </c>
      <c r="P859" s="27">
        <v>475000</v>
      </c>
      <c r="Q859" s="29"/>
      <c r="R859" s="29"/>
      <c r="S859" s="29"/>
      <c r="T859" s="29"/>
      <c r="U859" s="29"/>
      <c r="V859" s="29"/>
      <c r="W859" s="29"/>
      <c r="X859" s="29"/>
      <c r="Y859" s="29"/>
      <c r="Z859" s="29"/>
      <c r="AA859" s="29"/>
      <c r="AB859" s="29"/>
      <c r="AC859" s="2">
        <f t="shared" si="351"/>
        <v>572250</v>
      </c>
      <c r="AD859" s="2">
        <f t="shared" si="352"/>
        <v>107855.99967858379</v>
      </c>
      <c r="AE859" s="2">
        <f t="shared" si="353"/>
        <v>4</v>
      </c>
      <c r="AF859" s="27">
        <v>1552000</v>
      </c>
      <c r="AG859" s="27">
        <v>834000</v>
      </c>
      <c r="AH859" s="27">
        <v>1388000</v>
      </c>
      <c r="AI859" s="27">
        <v>1406000</v>
      </c>
      <c r="AJ859" s="2">
        <f t="shared" si="354"/>
        <v>1295000</v>
      </c>
      <c r="AK859" s="2">
        <f t="shared" si="355"/>
        <v>315985.2317224124</v>
      </c>
      <c r="AL859" s="2">
        <f t="shared" si="356"/>
        <v>4</v>
      </c>
      <c r="AM859" s="2">
        <f t="shared" si="357"/>
        <v>7.0742943050337878E+20</v>
      </c>
      <c r="AN859" s="2">
        <f t="shared" si="358"/>
        <v>2.0858696752456381E+20</v>
      </c>
      <c r="AO859" s="2">
        <f t="shared" si="359"/>
        <v>3</v>
      </c>
      <c r="AP859" s="2">
        <f t="shared" si="360"/>
        <v>5.3088819790975688</v>
      </c>
      <c r="AQ859" s="2">
        <f t="shared" si="361"/>
        <v>0.76489232840434507</v>
      </c>
      <c r="AR859" s="3" t="str">
        <f t="shared" si="362"/>
        <v>Nontoxic</v>
      </c>
      <c r="AS859" s="2">
        <f t="shared" si="363"/>
        <v>226.29969418960246</v>
      </c>
      <c r="AT859" s="26" t="s">
        <v>884</v>
      </c>
      <c r="AU859" s="4" t="s">
        <v>666</v>
      </c>
      <c r="AV859" s="2">
        <f t="shared" si="364"/>
        <v>3</v>
      </c>
      <c r="AW859" s="2">
        <f t="shared" si="365"/>
        <v>3</v>
      </c>
      <c r="AX859" s="2">
        <f t="shared" si="366"/>
        <v>11632916666.666666</v>
      </c>
      <c r="AY859" s="2">
        <f t="shared" si="367"/>
        <v>99846666666.666656</v>
      </c>
      <c r="AZ859" s="2">
        <f t="shared" si="368"/>
        <v>55739791666.666664</v>
      </c>
      <c r="BA859" s="2">
        <f t="shared" si="369"/>
        <v>1.1666666666666667</v>
      </c>
      <c r="BB859" s="2">
        <f t="shared" si="370"/>
        <v>2.5300650078904545</v>
      </c>
      <c r="BC859" s="2">
        <v>6.6349999999999998</v>
      </c>
      <c r="BD859" s="2" t="str">
        <f t="shared" si="371"/>
        <v>Same Var</v>
      </c>
      <c r="BE859" s="2">
        <f t="shared" si="372"/>
        <v>2.4661477843219756E-3</v>
      </c>
      <c r="BF859" s="2" t="str">
        <f t="shared" si="373"/>
        <v>NS</v>
      </c>
      <c r="BG859" s="2" t="str">
        <f t="shared" si="374"/>
        <v>NS</v>
      </c>
      <c r="BH859" s="2" t="str">
        <f t="shared" si="375"/>
        <v/>
      </c>
      <c r="BI859" s="2" t="str">
        <f t="shared" si="376"/>
        <v/>
      </c>
      <c r="BJ859" s="2" t="str">
        <f t="shared" si="377"/>
        <v/>
      </c>
    </row>
    <row r="860" spans="1:62" x14ac:dyDescent="0.2">
      <c r="A860" s="1" t="s">
        <v>926</v>
      </c>
      <c r="B860" s="27" t="s">
        <v>1282</v>
      </c>
      <c r="C860" s="28">
        <v>38979</v>
      </c>
      <c r="D860" s="7">
        <v>0.66666666666666663</v>
      </c>
      <c r="E860" s="1">
        <v>0.1</v>
      </c>
      <c r="F860" s="1" t="s">
        <v>57</v>
      </c>
      <c r="G860" s="1" t="s">
        <v>995</v>
      </c>
      <c r="H860" s="27" t="s">
        <v>886</v>
      </c>
      <c r="I860" s="27" t="s">
        <v>887</v>
      </c>
      <c r="J860" s="27" t="s">
        <v>888</v>
      </c>
      <c r="K860" s="2">
        <v>0.75</v>
      </c>
      <c r="L860" s="2">
        <v>0.25</v>
      </c>
      <c r="M860" s="27">
        <v>708000</v>
      </c>
      <c r="N860" s="27">
        <v>497000</v>
      </c>
      <c r="O860" s="27">
        <v>609000</v>
      </c>
      <c r="P860" s="27">
        <v>475000</v>
      </c>
      <c r="Q860" s="29"/>
      <c r="R860" s="29"/>
      <c r="S860" s="29"/>
      <c r="T860" s="29"/>
      <c r="U860" s="29"/>
      <c r="V860" s="29"/>
      <c r="W860" s="29"/>
      <c r="X860" s="29"/>
      <c r="Y860" s="29"/>
      <c r="Z860" s="29"/>
      <c r="AA860" s="29"/>
      <c r="AB860" s="29"/>
      <c r="AC860" s="2">
        <f t="shared" si="351"/>
        <v>572250</v>
      </c>
      <c r="AD860" s="2">
        <f t="shared" si="352"/>
        <v>107855.99967858379</v>
      </c>
      <c r="AE860" s="2">
        <f t="shared" si="353"/>
        <v>4</v>
      </c>
      <c r="AF860" s="27">
        <v>1718000</v>
      </c>
      <c r="AG860" s="27">
        <v>1756000</v>
      </c>
      <c r="AH860" s="27">
        <v>1627000</v>
      </c>
      <c r="AI860" s="27">
        <v>1798000</v>
      </c>
      <c r="AJ860" s="2">
        <f t="shared" si="354"/>
        <v>1724750</v>
      </c>
      <c r="AK860" s="2">
        <f t="shared" si="355"/>
        <v>72898.902598050132</v>
      </c>
      <c r="AL860" s="2">
        <f t="shared" si="356"/>
        <v>4</v>
      </c>
      <c r="AM860" s="2">
        <f t="shared" si="357"/>
        <v>8.7879128510894776E+18</v>
      </c>
      <c r="AN860" s="2">
        <f t="shared" si="358"/>
        <v>1.4803927041066486E+18</v>
      </c>
      <c r="AO860" s="2">
        <f t="shared" si="359"/>
        <v>6</v>
      </c>
      <c r="AP860" s="2">
        <f t="shared" si="360"/>
        <v>23.795067084846494</v>
      </c>
      <c r="AQ860" s="2">
        <f t="shared" si="361"/>
        <v>0.71755819649141217</v>
      </c>
      <c r="AR860" s="3" t="str">
        <f t="shared" si="362"/>
        <v>Nontoxic</v>
      </c>
      <c r="AS860" s="2">
        <f t="shared" si="363"/>
        <v>301.39799038881608</v>
      </c>
      <c r="AT860" s="26" t="s">
        <v>884</v>
      </c>
      <c r="AU860" s="4" t="s">
        <v>666</v>
      </c>
      <c r="AV860" s="2">
        <f t="shared" si="364"/>
        <v>3</v>
      </c>
      <c r="AW860" s="2">
        <f t="shared" si="365"/>
        <v>3</v>
      </c>
      <c r="AX860" s="2">
        <f t="shared" si="366"/>
        <v>11632916666.666666</v>
      </c>
      <c r="AY860" s="2">
        <f t="shared" si="367"/>
        <v>5314250000</v>
      </c>
      <c r="AZ860" s="2">
        <f t="shared" si="368"/>
        <v>8473583333.333333</v>
      </c>
      <c r="BA860" s="2">
        <f t="shared" si="369"/>
        <v>1.1666666666666667</v>
      </c>
      <c r="BB860" s="2">
        <f t="shared" si="370"/>
        <v>0.38488203493579931</v>
      </c>
      <c r="BC860" s="2">
        <v>6.6349999999999998</v>
      </c>
      <c r="BD860" s="2" t="str">
        <f t="shared" si="371"/>
        <v>Same Var</v>
      </c>
      <c r="BE860" s="2">
        <f t="shared" si="372"/>
        <v>1.0421308887293296E-6</v>
      </c>
      <c r="BF860" s="2" t="str">
        <f t="shared" si="373"/>
        <v>NS</v>
      </c>
      <c r="BG860" s="2" t="str">
        <f t="shared" si="374"/>
        <v>NS</v>
      </c>
      <c r="BH860" s="2" t="str">
        <f t="shared" si="375"/>
        <v/>
      </c>
      <c r="BI860" s="2" t="str">
        <f t="shared" si="376"/>
        <v/>
      </c>
      <c r="BJ860" s="2" t="str">
        <f t="shared" si="377"/>
        <v/>
      </c>
    </row>
    <row r="861" spans="1:62" x14ac:dyDescent="0.2">
      <c r="A861" s="1" t="s">
        <v>926</v>
      </c>
      <c r="B861" s="27" t="s">
        <v>1290</v>
      </c>
      <c r="C861" s="28">
        <v>38979</v>
      </c>
      <c r="D861" s="7">
        <v>0.625</v>
      </c>
      <c r="E861" s="1">
        <v>0.1</v>
      </c>
      <c r="F861" s="1" t="s">
        <v>57</v>
      </c>
      <c r="G861" s="1" t="s">
        <v>995</v>
      </c>
      <c r="H861" s="27" t="s">
        <v>886</v>
      </c>
      <c r="I861" s="27" t="s">
        <v>887</v>
      </c>
      <c r="J861" s="27" t="s">
        <v>888</v>
      </c>
      <c r="K861" s="2">
        <v>0.75</v>
      </c>
      <c r="L861" s="2">
        <v>0.25</v>
      </c>
      <c r="M861" s="27">
        <v>708000</v>
      </c>
      <c r="N861" s="27">
        <v>497000</v>
      </c>
      <c r="O861" s="27">
        <v>609000</v>
      </c>
      <c r="P861" s="27">
        <v>475000</v>
      </c>
      <c r="Q861" s="29"/>
      <c r="R861" s="29"/>
      <c r="S861" s="29"/>
      <c r="T861" s="29"/>
      <c r="U861" s="29"/>
      <c r="V861" s="29"/>
      <c r="W861" s="29"/>
      <c r="X861" s="29"/>
      <c r="Y861" s="29"/>
      <c r="Z861" s="29"/>
      <c r="AA861" s="29"/>
      <c r="AB861" s="29"/>
      <c r="AC861" s="2">
        <f t="shared" si="351"/>
        <v>572250</v>
      </c>
      <c r="AD861" s="2">
        <f t="shared" si="352"/>
        <v>107855.99967858379</v>
      </c>
      <c r="AE861" s="2">
        <f t="shared" si="353"/>
        <v>4</v>
      </c>
      <c r="AF861" s="27">
        <v>2554000</v>
      </c>
      <c r="AG861" s="27">
        <v>2466000</v>
      </c>
      <c r="AH861" s="27">
        <v>2509000</v>
      </c>
      <c r="AI861" s="27">
        <v>2630000</v>
      </c>
      <c r="AJ861" s="2">
        <f t="shared" si="354"/>
        <v>2539750</v>
      </c>
      <c r="AK861" s="2">
        <f t="shared" si="355"/>
        <v>70077.932808171987</v>
      </c>
      <c r="AL861" s="2">
        <f t="shared" si="356"/>
        <v>4</v>
      </c>
      <c r="AM861" s="2">
        <f t="shared" si="357"/>
        <v>8.2002511952735068E+18</v>
      </c>
      <c r="AN861" s="2">
        <f t="shared" si="358"/>
        <v>1.3944729008659082E+18</v>
      </c>
      <c r="AO861" s="2">
        <f t="shared" si="359"/>
        <v>6</v>
      </c>
      <c r="AP861" s="2">
        <f t="shared" si="360"/>
        <v>39.440410673165921</v>
      </c>
      <c r="AQ861" s="2">
        <f t="shared" si="361"/>
        <v>0.71755819649141217</v>
      </c>
      <c r="AR861" s="3" t="str">
        <f t="shared" si="362"/>
        <v>Nontoxic</v>
      </c>
      <c r="AS861" s="2">
        <f t="shared" si="363"/>
        <v>443.81826124945388</v>
      </c>
      <c r="AT861" s="26" t="s">
        <v>884</v>
      </c>
      <c r="AU861" s="4" t="s">
        <v>666</v>
      </c>
      <c r="AV861" s="2">
        <f t="shared" si="364"/>
        <v>3</v>
      </c>
      <c r="AW861" s="2">
        <f t="shared" si="365"/>
        <v>3</v>
      </c>
      <c r="AX861" s="2">
        <f t="shared" si="366"/>
        <v>11632916666.666666</v>
      </c>
      <c r="AY861" s="2">
        <f t="shared" si="367"/>
        <v>4910916666.6666679</v>
      </c>
      <c r="AZ861" s="2">
        <f t="shared" si="368"/>
        <v>8271916666.666667</v>
      </c>
      <c r="BA861" s="2">
        <f t="shared" si="369"/>
        <v>1.1666666666666667</v>
      </c>
      <c r="BB861" s="2">
        <f t="shared" si="370"/>
        <v>0.46397094597222116</v>
      </c>
      <c r="BC861" s="2">
        <v>6.6349999999999998</v>
      </c>
      <c r="BD861" s="2" t="str">
        <f t="shared" si="371"/>
        <v>Same Var</v>
      </c>
      <c r="BE861" s="2">
        <f t="shared" si="372"/>
        <v>4.0478864384326725E-8</v>
      </c>
      <c r="BF861" s="2" t="str">
        <f t="shared" si="373"/>
        <v>NS</v>
      </c>
      <c r="BG861" s="2" t="str">
        <f t="shared" si="374"/>
        <v>NS</v>
      </c>
      <c r="BH861" s="2" t="str">
        <f t="shared" si="375"/>
        <v/>
      </c>
      <c r="BI861" s="2" t="str">
        <f t="shared" si="376"/>
        <v/>
      </c>
      <c r="BJ861" s="2" t="str">
        <f t="shared" si="377"/>
        <v/>
      </c>
    </row>
    <row r="862" spans="1:62" x14ac:dyDescent="0.2">
      <c r="A862" s="1" t="s">
        <v>926</v>
      </c>
      <c r="B862" s="27" t="s">
        <v>1305</v>
      </c>
      <c r="C862" s="28">
        <v>38776</v>
      </c>
      <c r="D862" s="7">
        <v>0.47569444444444442</v>
      </c>
      <c r="E862" s="1">
        <v>0.1</v>
      </c>
      <c r="F862" s="1" t="s">
        <v>57</v>
      </c>
      <c r="G862" s="1" t="s">
        <v>1306</v>
      </c>
      <c r="H862" s="27" t="s">
        <v>886</v>
      </c>
      <c r="I862" s="27" t="s">
        <v>887</v>
      </c>
      <c r="J862" s="27" t="s">
        <v>888</v>
      </c>
      <c r="K862" s="2">
        <v>0.75</v>
      </c>
      <c r="L862" s="2">
        <v>0.25</v>
      </c>
      <c r="M862" s="27">
        <v>1841000</v>
      </c>
      <c r="N862" s="27">
        <v>1921000</v>
      </c>
      <c r="O862" s="27">
        <v>1789000</v>
      </c>
      <c r="P862" s="27">
        <v>1662000</v>
      </c>
      <c r="Q862" s="29"/>
      <c r="R862" s="29"/>
      <c r="S862" s="29"/>
      <c r="T862" s="29"/>
      <c r="U862" s="29"/>
      <c r="V862" s="29"/>
      <c r="W862" s="29"/>
      <c r="X862" s="29"/>
      <c r="Y862" s="29"/>
      <c r="Z862" s="29"/>
      <c r="AA862" s="29"/>
      <c r="AB862" s="29"/>
      <c r="AC862" s="2">
        <f t="shared" si="351"/>
        <v>1803250</v>
      </c>
      <c r="AD862" s="2">
        <f t="shared" si="352"/>
        <v>108696.44275074813</v>
      </c>
      <c r="AE862" s="2">
        <f t="shared" si="353"/>
        <v>4</v>
      </c>
      <c r="AF862" s="27">
        <v>1159000</v>
      </c>
      <c r="AG862" s="27">
        <v>1149000</v>
      </c>
      <c r="AH862" s="27">
        <v>1253000</v>
      </c>
      <c r="AI862" s="27">
        <v>1228000</v>
      </c>
      <c r="AJ862" s="2">
        <f t="shared" si="354"/>
        <v>1197250</v>
      </c>
      <c r="AK862" s="2">
        <f t="shared" si="355"/>
        <v>51136.255892142384</v>
      </c>
      <c r="AL862" s="2">
        <f t="shared" si="356"/>
        <v>4</v>
      </c>
      <c r="AM862" s="2">
        <f t="shared" si="357"/>
        <v>5.3601594808366561E+18</v>
      </c>
      <c r="AN862" s="2">
        <f t="shared" si="358"/>
        <v>1.0626177369390417E+18</v>
      </c>
      <c r="AO862" s="2">
        <f t="shared" si="359"/>
        <v>5</v>
      </c>
      <c r="AP862" s="2">
        <f t="shared" si="360"/>
        <v>-3.2252420175881507</v>
      </c>
      <c r="AQ862" s="2">
        <f t="shared" si="361"/>
        <v>0.72668684380042159</v>
      </c>
      <c r="AR862" s="3" t="str">
        <f t="shared" si="362"/>
        <v>Toxic</v>
      </c>
      <c r="AS862" s="2">
        <f t="shared" si="363"/>
        <v>66.394010813808407</v>
      </c>
      <c r="AT862" s="4" t="s">
        <v>663</v>
      </c>
      <c r="AV862" s="2">
        <f t="shared" si="364"/>
        <v>3</v>
      </c>
      <c r="AW862" s="2">
        <f t="shared" si="365"/>
        <v>3</v>
      </c>
      <c r="AX862" s="2">
        <f t="shared" si="366"/>
        <v>11814916666.666666</v>
      </c>
      <c r="AY862" s="2">
        <f t="shared" si="367"/>
        <v>2614916666.6666665</v>
      </c>
      <c r="AZ862" s="2">
        <f t="shared" si="368"/>
        <v>7214916666.666667</v>
      </c>
      <c r="BA862" s="2">
        <f t="shared" si="369"/>
        <v>1.1666666666666667</v>
      </c>
      <c r="BB862" s="2">
        <f t="shared" si="370"/>
        <v>1.3415302215887792</v>
      </c>
      <c r="BC862" s="2">
        <v>6.6349999999999998</v>
      </c>
      <c r="BD862" s="2" t="str">
        <f t="shared" si="371"/>
        <v>Same Var</v>
      </c>
      <c r="BE862" s="2">
        <f t="shared" si="372"/>
        <v>2.7523784783876329E-5</v>
      </c>
      <c r="BF862" s="2" t="str">
        <f t="shared" si="373"/>
        <v>Sig</v>
      </c>
      <c r="BG862" s="2" t="str">
        <f t="shared" si="374"/>
        <v>Sig</v>
      </c>
      <c r="BH862" s="2" t="str">
        <f t="shared" si="375"/>
        <v>Same Var T-test</v>
      </c>
      <c r="BI862" s="2" t="str">
        <f t="shared" si="376"/>
        <v/>
      </c>
      <c r="BJ862" s="2" t="str">
        <f t="shared" si="377"/>
        <v/>
      </c>
    </row>
    <row r="863" spans="1:62" x14ac:dyDescent="0.2">
      <c r="A863" s="1" t="s">
        <v>926</v>
      </c>
      <c r="B863" s="27" t="s">
        <v>1311</v>
      </c>
      <c r="C863" s="28">
        <v>38776</v>
      </c>
      <c r="D863" s="7">
        <v>0.35416666666666669</v>
      </c>
      <c r="E863" s="1">
        <v>0.1</v>
      </c>
      <c r="F863" s="1" t="s">
        <v>57</v>
      </c>
      <c r="G863" s="1" t="s">
        <v>1306</v>
      </c>
      <c r="H863" s="27" t="s">
        <v>886</v>
      </c>
      <c r="I863" s="27" t="s">
        <v>887</v>
      </c>
      <c r="J863" s="27" t="s">
        <v>888</v>
      </c>
      <c r="K863" s="2">
        <v>0.75</v>
      </c>
      <c r="L863" s="2">
        <v>0.25</v>
      </c>
      <c r="M863" s="27">
        <v>1841000</v>
      </c>
      <c r="N863" s="27">
        <v>1921000</v>
      </c>
      <c r="O863" s="27">
        <v>1789000</v>
      </c>
      <c r="P863" s="27">
        <v>1662000</v>
      </c>
      <c r="Q863" s="29"/>
      <c r="R863" s="29"/>
      <c r="S863" s="29"/>
      <c r="T863" s="29"/>
      <c r="U863" s="29"/>
      <c r="V863" s="29"/>
      <c r="W863" s="29"/>
      <c r="X863" s="29"/>
      <c r="Y863" s="29"/>
      <c r="Z863" s="29"/>
      <c r="AA863" s="29"/>
      <c r="AB863" s="29"/>
      <c r="AC863" s="2">
        <f t="shared" si="351"/>
        <v>1803250</v>
      </c>
      <c r="AD863" s="2">
        <f t="shared" si="352"/>
        <v>108696.44275074813</v>
      </c>
      <c r="AE863" s="2">
        <f t="shared" si="353"/>
        <v>4</v>
      </c>
      <c r="AF863" s="27">
        <v>2695000</v>
      </c>
      <c r="AG863" s="27">
        <v>3254000</v>
      </c>
      <c r="AH863" s="27">
        <v>3307000</v>
      </c>
      <c r="AI863" s="27">
        <v>2942000</v>
      </c>
      <c r="AJ863" s="2">
        <f t="shared" si="354"/>
        <v>3049500</v>
      </c>
      <c r="AK863" s="2">
        <f t="shared" si="355"/>
        <v>285979.60300226539</v>
      </c>
      <c r="AL863" s="2">
        <f t="shared" si="356"/>
        <v>4</v>
      </c>
      <c r="AM863" s="2">
        <f t="shared" si="357"/>
        <v>4.8874403183256168E+20</v>
      </c>
      <c r="AN863" s="2">
        <f t="shared" si="358"/>
        <v>1.4026760502035911E+20</v>
      </c>
      <c r="AO863" s="2">
        <f t="shared" si="359"/>
        <v>3</v>
      </c>
      <c r="AP863" s="2">
        <f t="shared" si="360"/>
        <v>11.413726724885944</v>
      </c>
      <c r="AQ863" s="2">
        <f t="shared" si="361"/>
        <v>0.76489232840434507</v>
      </c>
      <c r="AR863" s="3" t="str">
        <f t="shared" si="362"/>
        <v>Nontoxic</v>
      </c>
      <c r="AS863" s="2">
        <f t="shared" si="363"/>
        <v>169.11132677110771</v>
      </c>
      <c r="AT863" s="26" t="s">
        <v>884</v>
      </c>
      <c r="AU863" s="4" t="s">
        <v>666</v>
      </c>
      <c r="AV863" s="2">
        <f t="shared" si="364"/>
        <v>3</v>
      </c>
      <c r="AW863" s="2">
        <f t="shared" si="365"/>
        <v>3</v>
      </c>
      <c r="AX863" s="2">
        <f t="shared" si="366"/>
        <v>11814916666.666666</v>
      </c>
      <c r="AY863" s="2">
        <f t="shared" si="367"/>
        <v>81784333333.333313</v>
      </c>
      <c r="AZ863" s="2">
        <f t="shared" si="368"/>
        <v>46799624999.999992</v>
      </c>
      <c r="BA863" s="2">
        <f t="shared" si="369"/>
        <v>1.1666666666666667</v>
      </c>
      <c r="BB863" s="2">
        <f t="shared" si="370"/>
        <v>2.1042046838203823</v>
      </c>
      <c r="BC863" s="2">
        <v>6.6349999999999998</v>
      </c>
      <c r="BD863" s="2" t="str">
        <f t="shared" si="371"/>
        <v>Same Var</v>
      </c>
      <c r="BE863" s="2">
        <f t="shared" si="372"/>
        <v>9.1941768579097588E-5</v>
      </c>
      <c r="BF863" s="2" t="str">
        <f t="shared" si="373"/>
        <v>NS</v>
      </c>
      <c r="BG863" s="2" t="str">
        <f t="shared" si="374"/>
        <v>NS</v>
      </c>
      <c r="BH863" s="2" t="str">
        <f t="shared" si="375"/>
        <v/>
      </c>
      <c r="BI863" s="2" t="str">
        <f t="shared" si="376"/>
        <v/>
      </c>
      <c r="BJ863" s="2" t="str">
        <f t="shared" si="377"/>
        <v/>
      </c>
    </row>
    <row r="864" spans="1:62" x14ac:dyDescent="0.2">
      <c r="A864" s="1" t="s">
        <v>142</v>
      </c>
      <c r="B864" s="27" t="s">
        <v>224</v>
      </c>
      <c r="C864" s="28">
        <v>38729</v>
      </c>
      <c r="D864" s="7">
        <v>0.52083333333333337</v>
      </c>
      <c r="E864" s="1">
        <v>0.1</v>
      </c>
      <c r="F864" s="1" t="s">
        <v>57</v>
      </c>
      <c r="G864" s="1" t="s">
        <v>908</v>
      </c>
      <c r="H864" s="27" t="s">
        <v>886</v>
      </c>
      <c r="I864" s="27" t="s">
        <v>887</v>
      </c>
      <c r="J864" s="27" t="s">
        <v>888</v>
      </c>
      <c r="K864" s="2">
        <v>0.75</v>
      </c>
      <c r="L864" s="2">
        <v>0.25</v>
      </c>
      <c r="M864" s="27">
        <v>2093500</v>
      </c>
      <c r="N864" s="27">
        <v>2045800</v>
      </c>
      <c r="O864" s="27">
        <v>2283300</v>
      </c>
      <c r="P864" s="27">
        <v>2139700</v>
      </c>
      <c r="Q864" s="27">
        <v>1911800</v>
      </c>
      <c r="R864" s="27">
        <v>2170200</v>
      </c>
      <c r="S864" s="27">
        <v>2106900</v>
      </c>
      <c r="T864" s="27">
        <v>2195400</v>
      </c>
      <c r="U864" s="29"/>
      <c r="V864" s="29"/>
      <c r="W864" s="29"/>
      <c r="X864" s="29"/>
      <c r="Y864" s="29"/>
      <c r="Z864" s="29"/>
      <c r="AA864" s="29"/>
      <c r="AB864" s="29"/>
      <c r="AC864" s="2">
        <f t="shared" si="351"/>
        <v>2118325</v>
      </c>
      <c r="AD864" s="2">
        <f t="shared" si="352"/>
        <v>110171.60316005728</v>
      </c>
      <c r="AE864" s="2">
        <f t="shared" si="353"/>
        <v>8</v>
      </c>
      <c r="AF864" s="27">
        <v>2221100</v>
      </c>
      <c r="AG864" s="27">
        <v>1583300</v>
      </c>
      <c r="AH864" s="27">
        <v>2050100</v>
      </c>
      <c r="AI864" s="27">
        <v>2112100</v>
      </c>
      <c r="AJ864" s="2">
        <f t="shared" si="354"/>
        <v>1991650</v>
      </c>
      <c r="AK864" s="2">
        <f t="shared" si="355"/>
        <v>281260.03982080356</v>
      </c>
      <c r="AL864" s="2">
        <f t="shared" si="356"/>
        <v>4</v>
      </c>
      <c r="AM864" s="2">
        <f t="shared" si="357"/>
        <v>4.2560681512125189E+20</v>
      </c>
      <c r="AN864" s="2">
        <f t="shared" si="358"/>
        <v>1.3047802324470872E+20</v>
      </c>
      <c r="AO864" s="2">
        <f t="shared" si="359"/>
        <v>3</v>
      </c>
      <c r="AP864" s="2">
        <f t="shared" si="360"/>
        <v>2.8051226889718341</v>
      </c>
      <c r="AQ864" s="2">
        <f t="shared" si="361"/>
        <v>0.76489232840434507</v>
      </c>
      <c r="AR864" s="3" t="str">
        <f t="shared" si="362"/>
        <v>Nontoxic</v>
      </c>
      <c r="AS864" s="2">
        <f t="shared" si="363"/>
        <v>94.020039417936346</v>
      </c>
      <c r="AT864" s="4" t="s">
        <v>663</v>
      </c>
      <c r="AV864" s="2">
        <f t="shared" si="364"/>
        <v>7</v>
      </c>
      <c r="AW864" s="2">
        <f t="shared" si="365"/>
        <v>3</v>
      </c>
      <c r="AX864" s="2">
        <f t="shared" si="366"/>
        <v>12137782142.857141</v>
      </c>
      <c r="AY864" s="2">
        <f t="shared" si="367"/>
        <v>79107210000</v>
      </c>
      <c r="AZ864" s="2">
        <f t="shared" si="368"/>
        <v>32228610500</v>
      </c>
      <c r="BA864" s="2">
        <f t="shared" si="369"/>
        <v>1.1253968253968254</v>
      </c>
      <c r="BB864" s="2">
        <f t="shared" si="370"/>
        <v>3.6803660006604173</v>
      </c>
      <c r="BC864" s="2">
        <v>6.6349999999999998</v>
      </c>
      <c r="BD864" s="2" t="str">
        <f t="shared" si="371"/>
        <v>Same Var</v>
      </c>
      <c r="BE864" s="2">
        <f t="shared" si="372"/>
        <v>0.13800578677408487</v>
      </c>
      <c r="BF864" s="2" t="str">
        <f t="shared" si="373"/>
        <v>NS</v>
      </c>
      <c r="BG864" s="2" t="str">
        <f t="shared" si="374"/>
        <v>NS</v>
      </c>
      <c r="BH864" s="2" t="str">
        <f t="shared" si="375"/>
        <v>Same Var T-test</v>
      </c>
      <c r="BI864" s="2" t="str">
        <f t="shared" si="376"/>
        <v/>
      </c>
      <c r="BJ864" s="2" t="str">
        <f t="shared" si="377"/>
        <v/>
      </c>
    </row>
    <row r="865" spans="1:62" x14ac:dyDescent="0.2">
      <c r="A865" s="1" t="s">
        <v>142</v>
      </c>
      <c r="B865" s="27" t="s">
        <v>234</v>
      </c>
      <c r="C865" s="28">
        <v>38729</v>
      </c>
      <c r="D865" s="7">
        <v>0.45833333333333331</v>
      </c>
      <c r="E865" s="1">
        <v>0.1</v>
      </c>
      <c r="F865" s="1" t="s">
        <v>57</v>
      </c>
      <c r="G865" s="1" t="s">
        <v>908</v>
      </c>
      <c r="H865" s="27" t="s">
        <v>886</v>
      </c>
      <c r="I865" s="27" t="s">
        <v>887</v>
      </c>
      <c r="J865" s="27" t="s">
        <v>888</v>
      </c>
      <c r="K865" s="2">
        <v>0.75</v>
      </c>
      <c r="L865" s="2">
        <v>0.25</v>
      </c>
      <c r="M865" s="27">
        <v>2093500</v>
      </c>
      <c r="N865" s="27">
        <v>2045800</v>
      </c>
      <c r="O865" s="27">
        <v>2283300</v>
      </c>
      <c r="P865" s="27">
        <v>2139700</v>
      </c>
      <c r="Q865" s="27">
        <v>1911800</v>
      </c>
      <c r="R865" s="27">
        <v>2170200</v>
      </c>
      <c r="S865" s="27">
        <v>2106900</v>
      </c>
      <c r="T865" s="27">
        <v>2195400</v>
      </c>
      <c r="U865" s="29"/>
      <c r="V865" s="29"/>
      <c r="W865" s="29"/>
      <c r="X865" s="29"/>
      <c r="Y865" s="29"/>
      <c r="Z865" s="29"/>
      <c r="AA865" s="29"/>
      <c r="AB865" s="29"/>
      <c r="AC865" s="2">
        <f t="shared" si="351"/>
        <v>2118325</v>
      </c>
      <c r="AD865" s="2">
        <f t="shared" si="352"/>
        <v>110171.60316005728</v>
      </c>
      <c r="AE865" s="2">
        <f t="shared" si="353"/>
        <v>8</v>
      </c>
      <c r="AF865" s="27">
        <v>1519100</v>
      </c>
      <c r="AG865" s="27">
        <v>1890500</v>
      </c>
      <c r="AH865" s="27">
        <v>1590900</v>
      </c>
      <c r="AI865" s="27">
        <v>1809500</v>
      </c>
      <c r="AJ865" s="2">
        <f t="shared" si="354"/>
        <v>1702500</v>
      </c>
      <c r="AK865" s="2">
        <f t="shared" si="355"/>
        <v>175957.49486736846</v>
      </c>
      <c r="AL865" s="2">
        <f t="shared" si="356"/>
        <v>4</v>
      </c>
      <c r="AM865" s="2">
        <f t="shared" si="357"/>
        <v>7.385164199665546E+19</v>
      </c>
      <c r="AN865" s="2">
        <f t="shared" si="358"/>
        <v>2.0074592492573303E+19</v>
      </c>
      <c r="AO865" s="2">
        <f t="shared" si="359"/>
        <v>4</v>
      </c>
      <c r="AP865" s="2">
        <f t="shared" si="360"/>
        <v>1.227114896040467</v>
      </c>
      <c r="AQ865" s="2">
        <f t="shared" si="361"/>
        <v>0.74069708411268287</v>
      </c>
      <c r="AR865" s="3" t="str">
        <f t="shared" si="362"/>
        <v>Nontoxic</v>
      </c>
      <c r="AS865" s="2">
        <f t="shared" si="363"/>
        <v>80.370103737622884</v>
      </c>
      <c r="AT865" s="4" t="s">
        <v>663</v>
      </c>
      <c r="AV865" s="2">
        <f t="shared" si="364"/>
        <v>7</v>
      </c>
      <c r="AW865" s="2">
        <f t="shared" si="365"/>
        <v>3</v>
      </c>
      <c r="AX865" s="2">
        <f t="shared" si="366"/>
        <v>12137782142.857141</v>
      </c>
      <c r="AY865" s="2">
        <f t="shared" si="367"/>
        <v>30961039999.999996</v>
      </c>
      <c r="AZ865" s="2">
        <f t="shared" si="368"/>
        <v>17784759499.999996</v>
      </c>
      <c r="BA865" s="2">
        <f t="shared" si="369"/>
        <v>1.1253968253968254</v>
      </c>
      <c r="BB865" s="2">
        <f t="shared" si="370"/>
        <v>0.89832166931502022</v>
      </c>
      <c r="BC865" s="2">
        <v>6.6349999999999998</v>
      </c>
      <c r="BD865" s="2" t="str">
        <f t="shared" si="371"/>
        <v>Same Var</v>
      </c>
      <c r="BE865" s="2">
        <f t="shared" si="372"/>
        <v>2.3480963189452539E-4</v>
      </c>
      <c r="BF865" s="2" t="str">
        <f t="shared" si="373"/>
        <v>Sig</v>
      </c>
      <c r="BG865" s="2" t="str">
        <f t="shared" si="374"/>
        <v>Sig</v>
      </c>
      <c r="BH865" s="2" t="str">
        <f t="shared" si="375"/>
        <v>Same Var T-test</v>
      </c>
      <c r="BI865" s="2" t="str">
        <f t="shared" si="376"/>
        <v/>
      </c>
      <c r="BJ865" s="2" t="str">
        <f t="shared" si="377"/>
        <v>NOECToxicLess25</v>
      </c>
    </row>
    <row r="866" spans="1:62" x14ac:dyDescent="0.2">
      <c r="A866" s="1" t="s">
        <v>142</v>
      </c>
      <c r="B866" s="27" t="s">
        <v>239</v>
      </c>
      <c r="C866" s="28">
        <v>38729</v>
      </c>
      <c r="D866" s="7">
        <v>0.54166666666666663</v>
      </c>
      <c r="E866" s="1">
        <v>0.1</v>
      </c>
      <c r="F866" s="1" t="s">
        <v>57</v>
      </c>
      <c r="G866" s="1" t="s">
        <v>908</v>
      </c>
      <c r="H866" s="27" t="s">
        <v>886</v>
      </c>
      <c r="I866" s="27" t="s">
        <v>887</v>
      </c>
      <c r="J866" s="27" t="s">
        <v>888</v>
      </c>
      <c r="K866" s="2">
        <v>0.75</v>
      </c>
      <c r="L866" s="2">
        <v>0.25</v>
      </c>
      <c r="M866" s="27">
        <v>2093500</v>
      </c>
      <c r="N866" s="27">
        <v>2045800</v>
      </c>
      <c r="O866" s="27">
        <v>2283300</v>
      </c>
      <c r="P866" s="27">
        <v>2139700</v>
      </c>
      <c r="Q866" s="27">
        <v>1911800</v>
      </c>
      <c r="R866" s="27">
        <v>2170200</v>
      </c>
      <c r="S866" s="27">
        <v>2106900</v>
      </c>
      <c r="T866" s="27">
        <v>2195400</v>
      </c>
      <c r="U866" s="29"/>
      <c r="V866" s="29"/>
      <c r="W866" s="29"/>
      <c r="X866" s="29"/>
      <c r="Y866" s="29"/>
      <c r="Z866" s="29"/>
      <c r="AA866" s="29"/>
      <c r="AB866" s="29"/>
      <c r="AC866" s="2">
        <f t="shared" si="351"/>
        <v>2118325</v>
      </c>
      <c r="AD866" s="2">
        <f t="shared" si="352"/>
        <v>110171.60316005728</v>
      </c>
      <c r="AE866" s="2">
        <f t="shared" si="353"/>
        <v>8</v>
      </c>
      <c r="AF866" s="27">
        <v>2509800</v>
      </c>
      <c r="AG866" s="27">
        <v>2550500</v>
      </c>
      <c r="AH866" s="27">
        <v>2385700</v>
      </c>
      <c r="AI866" s="27">
        <v>2544300</v>
      </c>
      <c r="AJ866" s="2">
        <f t="shared" si="354"/>
        <v>2497575</v>
      </c>
      <c r="AK866" s="2">
        <f t="shared" si="355"/>
        <v>76702.341337580219</v>
      </c>
      <c r="AL866" s="2">
        <f t="shared" si="356"/>
        <v>4</v>
      </c>
      <c r="AM866" s="2">
        <f t="shared" si="357"/>
        <v>5.4021385207784694E+18</v>
      </c>
      <c r="AN866" s="2">
        <f t="shared" si="358"/>
        <v>8.251471358125568E+17</v>
      </c>
      <c r="AO866" s="2">
        <f t="shared" si="359"/>
        <v>7</v>
      </c>
      <c r="AP866" s="2">
        <f t="shared" si="360"/>
        <v>18.851322479619199</v>
      </c>
      <c r="AQ866" s="2">
        <f t="shared" si="361"/>
        <v>0.71114177808178591</v>
      </c>
      <c r="AR866" s="3" t="str">
        <f t="shared" si="362"/>
        <v>Nontoxic</v>
      </c>
      <c r="AS866" s="2">
        <f t="shared" si="363"/>
        <v>117.9032962364132</v>
      </c>
      <c r="AT866" s="26" t="s">
        <v>884</v>
      </c>
      <c r="AU866" s="4" t="s">
        <v>666</v>
      </c>
      <c r="AV866" s="2">
        <f t="shared" si="364"/>
        <v>7</v>
      </c>
      <c r="AW866" s="2">
        <f t="shared" si="365"/>
        <v>3</v>
      </c>
      <c r="AX866" s="2">
        <f t="shared" si="366"/>
        <v>12137782142.857141</v>
      </c>
      <c r="AY866" s="2">
        <f t="shared" si="367"/>
        <v>5883249166.666667</v>
      </c>
      <c r="AZ866" s="2">
        <f t="shared" si="368"/>
        <v>10261422249.999998</v>
      </c>
      <c r="BA866" s="2">
        <f t="shared" si="369"/>
        <v>1.1253968253968254</v>
      </c>
      <c r="BB866" s="2">
        <f t="shared" si="370"/>
        <v>0.4383568360452888</v>
      </c>
      <c r="BC866" s="2">
        <v>6.6349999999999998</v>
      </c>
      <c r="BD866" s="2" t="str">
        <f t="shared" si="371"/>
        <v>Same Var</v>
      </c>
      <c r="BE866" s="2">
        <f t="shared" si="372"/>
        <v>5.6808662737795872E-5</v>
      </c>
      <c r="BF866" s="2" t="str">
        <f t="shared" si="373"/>
        <v>NS</v>
      </c>
      <c r="BG866" s="2" t="str">
        <f t="shared" si="374"/>
        <v>NS</v>
      </c>
      <c r="BH866" s="2" t="str">
        <f t="shared" si="375"/>
        <v/>
      </c>
      <c r="BI866" s="2" t="str">
        <f t="shared" si="376"/>
        <v/>
      </c>
      <c r="BJ866" s="2" t="str">
        <f t="shared" si="377"/>
        <v/>
      </c>
    </row>
    <row r="867" spans="1:62" x14ac:dyDescent="0.2">
      <c r="A867" s="1" t="s">
        <v>142</v>
      </c>
      <c r="B867" s="27" t="s">
        <v>240</v>
      </c>
      <c r="C867" s="28">
        <v>38729</v>
      </c>
      <c r="D867" s="7">
        <v>0.5</v>
      </c>
      <c r="E867" s="1">
        <v>0.1</v>
      </c>
      <c r="F867" s="1" t="s">
        <v>57</v>
      </c>
      <c r="G867" s="1" t="s">
        <v>908</v>
      </c>
      <c r="H867" s="27" t="s">
        <v>886</v>
      </c>
      <c r="I867" s="27" t="s">
        <v>887</v>
      </c>
      <c r="J867" s="27" t="s">
        <v>888</v>
      </c>
      <c r="K867" s="2">
        <v>0.75</v>
      </c>
      <c r="L867" s="2">
        <v>0.25</v>
      </c>
      <c r="M867" s="27">
        <v>2093500</v>
      </c>
      <c r="N867" s="27">
        <v>2045800</v>
      </c>
      <c r="O867" s="27">
        <v>2283300</v>
      </c>
      <c r="P867" s="27">
        <v>2139700</v>
      </c>
      <c r="Q867" s="27">
        <v>1911800</v>
      </c>
      <c r="R867" s="27">
        <v>2170200</v>
      </c>
      <c r="S867" s="27">
        <v>2106900</v>
      </c>
      <c r="T867" s="27">
        <v>2195400</v>
      </c>
      <c r="U867" s="29"/>
      <c r="V867" s="29"/>
      <c r="W867" s="29"/>
      <c r="X867" s="29"/>
      <c r="Y867" s="29"/>
      <c r="Z867" s="29"/>
      <c r="AA867" s="29"/>
      <c r="AB867" s="29"/>
      <c r="AC867" s="2">
        <f t="shared" si="351"/>
        <v>2118325</v>
      </c>
      <c r="AD867" s="2">
        <f t="shared" si="352"/>
        <v>110171.60316005728</v>
      </c>
      <c r="AE867" s="2">
        <f t="shared" si="353"/>
        <v>8</v>
      </c>
      <c r="AF867" s="27">
        <v>2119000</v>
      </c>
      <c r="AG867" s="27">
        <v>2037500</v>
      </c>
      <c r="AH867" s="27">
        <v>1991900</v>
      </c>
      <c r="AI867" s="27">
        <v>1832200</v>
      </c>
      <c r="AJ867" s="2">
        <f t="shared" si="354"/>
        <v>1995150</v>
      </c>
      <c r="AK867" s="2">
        <f t="shared" si="355"/>
        <v>120686.38420854829</v>
      </c>
      <c r="AL867" s="2">
        <f t="shared" si="356"/>
        <v>4</v>
      </c>
      <c r="AM867" s="2">
        <f t="shared" si="357"/>
        <v>2.0202675444183175E+19</v>
      </c>
      <c r="AN867" s="2">
        <f t="shared" si="358"/>
        <v>4.5237414563179822E+18</v>
      </c>
      <c r="AO867" s="2">
        <f t="shared" si="359"/>
        <v>4</v>
      </c>
      <c r="AP867" s="2">
        <f t="shared" si="360"/>
        <v>6.0618914676158715</v>
      </c>
      <c r="AQ867" s="2">
        <f t="shared" si="361"/>
        <v>0.74069708411268287</v>
      </c>
      <c r="AR867" s="3" t="str">
        <f t="shared" si="362"/>
        <v>Nontoxic</v>
      </c>
      <c r="AS867" s="2">
        <f t="shared" si="363"/>
        <v>94.185264300803709</v>
      </c>
      <c r="AT867" s="4" t="s">
        <v>663</v>
      </c>
      <c r="AV867" s="2">
        <f t="shared" si="364"/>
        <v>7</v>
      </c>
      <c r="AW867" s="2">
        <f t="shared" si="365"/>
        <v>3</v>
      </c>
      <c r="AX867" s="2">
        <f t="shared" si="366"/>
        <v>12137782142.857141</v>
      </c>
      <c r="AY867" s="2">
        <f t="shared" si="367"/>
        <v>14565203333.333334</v>
      </c>
      <c r="AZ867" s="2">
        <f t="shared" si="368"/>
        <v>12866008499.999998</v>
      </c>
      <c r="BA867" s="2">
        <f t="shared" si="369"/>
        <v>1.1253968253968254</v>
      </c>
      <c r="BB867" s="2">
        <f t="shared" si="370"/>
        <v>3.1740565814929851E-2</v>
      </c>
      <c r="BC867" s="2">
        <v>6.6349999999999998</v>
      </c>
      <c r="BD867" s="2" t="str">
        <f t="shared" si="371"/>
        <v>Same Var</v>
      </c>
      <c r="BE867" s="2">
        <f t="shared" si="372"/>
        <v>5.32891231476035E-2</v>
      </c>
      <c r="BF867" s="2" t="str">
        <f t="shared" si="373"/>
        <v>NS</v>
      </c>
      <c r="BG867" s="2" t="str">
        <f t="shared" si="374"/>
        <v>NS</v>
      </c>
      <c r="BH867" s="2" t="str">
        <f t="shared" si="375"/>
        <v>Same Var T-test</v>
      </c>
      <c r="BI867" s="2" t="str">
        <f t="shared" si="376"/>
        <v/>
      </c>
      <c r="BJ867" s="2" t="str">
        <f t="shared" si="377"/>
        <v/>
      </c>
    </row>
    <row r="868" spans="1:62" x14ac:dyDescent="0.2">
      <c r="A868" s="1" t="s">
        <v>142</v>
      </c>
      <c r="B868" s="27" t="s">
        <v>243</v>
      </c>
      <c r="C868" s="28">
        <v>38729</v>
      </c>
      <c r="D868" s="7">
        <v>0.41666666666666669</v>
      </c>
      <c r="E868" s="1">
        <v>0.1</v>
      </c>
      <c r="F868" s="1" t="s">
        <v>57</v>
      </c>
      <c r="G868" s="1" t="s">
        <v>908</v>
      </c>
      <c r="H868" s="27" t="s">
        <v>886</v>
      </c>
      <c r="I868" s="27" t="s">
        <v>887</v>
      </c>
      <c r="J868" s="27" t="s">
        <v>888</v>
      </c>
      <c r="K868" s="2">
        <v>0.75</v>
      </c>
      <c r="L868" s="2">
        <v>0.25</v>
      </c>
      <c r="M868" s="27">
        <v>2093500</v>
      </c>
      <c r="N868" s="27">
        <v>2045800</v>
      </c>
      <c r="O868" s="27">
        <v>2283300</v>
      </c>
      <c r="P868" s="27">
        <v>2139700</v>
      </c>
      <c r="Q868" s="27">
        <v>1911800</v>
      </c>
      <c r="R868" s="27">
        <v>2170200</v>
      </c>
      <c r="S868" s="27">
        <v>2106900</v>
      </c>
      <c r="T868" s="27">
        <v>2195400</v>
      </c>
      <c r="U868" s="29"/>
      <c r="V868" s="29"/>
      <c r="W868" s="29"/>
      <c r="X868" s="29"/>
      <c r="Y868" s="29"/>
      <c r="Z868" s="29"/>
      <c r="AA868" s="29"/>
      <c r="AB868" s="29"/>
      <c r="AC868" s="2">
        <f t="shared" si="351"/>
        <v>2118325</v>
      </c>
      <c r="AD868" s="2">
        <f t="shared" si="352"/>
        <v>110171.60316005728</v>
      </c>
      <c r="AE868" s="2">
        <f t="shared" si="353"/>
        <v>8</v>
      </c>
      <c r="AF868" s="27">
        <v>1407600</v>
      </c>
      <c r="AG868" s="27">
        <v>1311500</v>
      </c>
      <c r="AH868" s="27">
        <v>1512600</v>
      </c>
      <c r="AI868" s="27">
        <v>1281500</v>
      </c>
      <c r="AJ868" s="2">
        <f t="shared" si="354"/>
        <v>1378300</v>
      </c>
      <c r="AK868" s="2">
        <f t="shared" si="355"/>
        <v>104446.8924063006</v>
      </c>
      <c r="AL868" s="2">
        <f t="shared" si="356"/>
        <v>4</v>
      </c>
      <c r="AM868" s="2">
        <f t="shared" si="357"/>
        <v>1.2821599691490978E+19</v>
      </c>
      <c r="AN868" s="2">
        <f t="shared" si="358"/>
        <v>2.5834180877520102E+18</v>
      </c>
      <c r="AO868" s="2">
        <f t="shared" si="359"/>
        <v>5</v>
      </c>
      <c r="AP868" s="2">
        <f t="shared" si="360"/>
        <v>-3.5168227384110495</v>
      </c>
      <c r="AQ868" s="2">
        <f t="shared" si="361"/>
        <v>0.72668684380042159</v>
      </c>
      <c r="AR868" s="3" t="str">
        <f t="shared" si="362"/>
        <v>Toxic</v>
      </c>
      <c r="AS868" s="2">
        <f t="shared" si="363"/>
        <v>65.065558873166296</v>
      </c>
      <c r="AT868" s="4" t="s">
        <v>663</v>
      </c>
      <c r="AV868" s="2">
        <f t="shared" si="364"/>
        <v>7</v>
      </c>
      <c r="AW868" s="2">
        <f t="shared" si="365"/>
        <v>3</v>
      </c>
      <c r="AX868" s="2">
        <f t="shared" si="366"/>
        <v>12137782142.857141</v>
      </c>
      <c r="AY868" s="2">
        <f t="shared" si="367"/>
        <v>10909153333.333334</v>
      </c>
      <c r="AZ868" s="2">
        <f t="shared" si="368"/>
        <v>11769193499.999998</v>
      </c>
      <c r="BA868" s="2">
        <f t="shared" si="369"/>
        <v>1.1253968253968254</v>
      </c>
      <c r="BB868" s="2">
        <f t="shared" si="370"/>
        <v>1.0472611509263444E-2</v>
      </c>
      <c r="BC868" s="2">
        <v>6.6349999999999998</v>
      </c>
      <c r="BD868" s="2" t="str">
        <f t="shared" si="371"/>
        <v>Same Var</v>
      </c>
      <c r="BE868" s="2">
        <f t="shared" si="372"/>
        <v>2.9318643959679347E-7</v>
      </c>
      <c r="BF868" s="2" t="str">
        <f t="shared" si="373"/>
        <v>Sig</v>
      </c>
      <c r="BG868" s="2" t="str">
        <f t="shared" si="374"/>
        <v>Sig</v>
      </c>
      <c r="BH868" s="2" t="str">
        <f t="shared" si="375"/>
        <v>Same Var T-test</v>
      </c>
      <c r="BI868" s="2" t="str">
        <f t="shared" si="376"/>
        <v/>
      </c>
      <c r="BJ868" s="2" t="str">
        <f t="shared" si="377"/>
        <v/>
      </c>
    </row>
    <row r="869" spans="1:62" x14ac:dyDescent="0.2">
      <c r="A869" s="1" t="s">
        <v>926</v>
      </c>
      <c r="B869" s="27" t="s">
        <v>1189</v>
      </c>
      <c r="C869" s="28">
        <v>38882</v>
      </c>
      <c r="D869" s="7">
        <v>0.63541666666666663</v>
      </c>
      <c r="E869" s="1">
        <v>0.1</v>
      </c>
      <c r="F869" s="1" t="s">
        <v>57</v>
      </c>
      <c r="G869" s="1" t="s">
        <v>1190</v>
      </c>
      <c r="H869" s="27" t="s">
        <v>886</v>
      </c>
      <c r="I869" s="27" t="s">
        <v>887</v>
      </c>
      <c r="J869" s="27" t="s">
        <v>888</v>
      </c>
      <c r="K869" s="2">
        <v>0.75</v>
      </c>
      <c r="L869" s="2">
        <v>0.25</v>
      </c>
      <c r="M869" s="27">
        <v>692000</v>
      </c>
      <c r="N869" s="27">
        <v>498000</v>
      </c>
      <c r="O869" s="27">
        <v>722000</v>
      </c>
      <c r="P869" s="27">
        <v>736000</v>
      </c>
      <c r="Q869" s="29"/>
      <c r="R869" s="29"/>
      <c r="S869" s="29"/>
      <c r="T869" s="29"/>
      <c r="U869" s="29"/>
      <c r="V869" s="29"/>
      <c r="W869" s="29"/>
      <c r="X869" s="29"/>
      <c r="Y869" s="29"/>
      <c r="Z869" s="29"/>
      <c r="AA869" s="29"/>
      <c r="AB869" s="29"/>
      <c r="AC869" s="2">
        <f t="shared" si="351"/>
        <v>662000</v>
      </c>
      <c r="AD869" s="2">
        <f t="shared" si="352"/>
        <v>110863.2791625192</v>
      </c>
      <c r="AE869" s="2">
        <f t="shared" si="353"/>
        <v>4</v>
      </c>
      <c r="AF869" s="27">
        <v>1530000</v>
      </c>
      <c r="AG869" s="27">
        <v>1670000</v>
      </c>
      <c r="AH869" s="27">
        <v>1570000</v>
      </c>
      <c r="AI869" s="27">
        <v>1260000</v>
      </c>
      <c r="AJ869" s="2">
        <f t="shared" si="354"/>
        <v>1507500</v>
      </c>
      <c r="AK869" s="2">
        <f t="shared" si="355"/>
        <v>175190.37264263886</v>
      </c>
      <c r="AL869" s="2">
        <f t="shared" si="356"/>
        <v>4</v>
      </c>
      <c r="AM869" s="2">
        <f t="shared" si="357"/>
        <v>8.8384285001736094E+19</v>
      </c>
      <c r="AN869" s="2">
        <f t="shared" si="358"/>
        <v>2.0620310104745374E+19</v>
      </c>
      <c r="AO869" s="2">
        <f t="shared" si="359"/>
        <v>4</v>
      </c>
      <c r="AP869" s="2">
        <f t="shared" si="360"/>
        <v>10.426952433492572</v>
      </c>
      <c r="AQ869" s="2">
        <f t="shared" si="361"/>
        <v>0.74069708411268287</v>
      </c>
      <c r="AR869" s="3" t="str">
        <f t="shared" si="362"/>
        <v>Nontoxic</v>
      </c>
      <c r="AS869" s="2">
        <f t="shared" si="363"/>
        <v>227.71903323262839</v>
      </c>
      <c r="AT869" s="26" t="s">
        <v>884</v>
      </c>
      <c r="AU869" s="4" t="s">
        <v>666</v>
      </c>
      <c r="AV869" s="2">
        <f t="shared" si="364"/>
        <v>3</v>
      </c>
      <c r="AW869" s="2">
        <f t="shared" si="365"/>
        <v>3</v>
      </c>
      <c r="AX869" s="2">
        <f t="shared" si="366"/>
        <v>12290666666.666664</v>
      </c>
      <c r="AY869" s="2">
        <f t="shared" si="367"/>
        <v>30691666666.666668</v>
      </c>
      <c r="AZ869" s="2">
        <f t="shared" si="368"/>
        <v>21491166666.666668</v>
      </c>
      <c r="BA869" s="2">
        <f t="shared" si="369"/>
        <v>1.1666666666666667</v>
      </c>
      <c r="BB869" s="2">
        <f t="shared" si="370"/>
        <v>0.5205925429240047</v>
      </c>
      <c r="BC869" s="2">
        <v>6.6349999999999998</v>
      </c>
      <c r="BD869" s="2" t="str">
        <f t="shared" si="371"/>
        <v>Same Var</v>
      </c>
      <c r="BE869" s="2">
        <f t="shared" si="372"/>
        <v>9.1355094498565489E-5</v>
      </c>
      <c r="BF869" s="2" t="str">
        <f t="shared" si="373"/>
        <v>NS</v>
      </c>
      <c r="BG869" s="2" t="str">
        <f t="shared" si="374"/>
        <v>NS</v>
      </c>
      <c r="BH869" s="2" t="str">
        <f t="shared" si="375"/>
        <v/>
      </c>
      <c r="BI869" s="2" t="str">
        <f t="shared" si="376"/>
        <v/>
      </c>
      <c r="BJ869" s="2" t="str">
        <f t="shared" si="377"/>
        <v/>
      </c>
    </row>
    <row r="870" spans="1:62" x14ac:dyDescent="0.2">
      <c r="A870" s="1" t="s">
        <v>926</v>
      </c>
      <c r="B870" s="27" t="s">
        <v>1204</v>
      </c>
      <c r="C870" s="28">
        <v>38882</v>
      </c>
      <c r="D870" s="7">
        <v>0.55555555555555558</v>
      </c>
      <c r="E870" s="1">
        <v>0.1</v>
      </c>
      <c r="F870" s="1" t="s">
        <v>57</v>
      </c>
      <c r="G870" s="1" t="s">
        <v>1190</v>
      </c>
      <c r="H870" s="27" t="s">
        <v>886</v>
      </c>
      <c r="I870" s="27" t="s">
        <v>887</v>
      </c>
      <c r="J870" s="27" t="s">
        <v>888</v>
      </c>
      <c r="K870" s="2">
        <v>0.75</v>
      </c>
      <c r="L870" s="2">
        <v>0.25</v>
      </c>
      <c r="M870" s="27">
        <v>692000</v>
      </c>
      <c r="N870" s="27">
        <v>498000</v>
      </c>
      <c r="O870" s="27">
        <v>722000</v>
      </c>
      <c r="P870" s="27">
        <v>736000</v>
      </c>
      <c r="Q870" s="29"/>
      <c r="R870" s="29"/>
      <c r="S870" s="29"/>
      <c r="T870" s="29"/>
      <c r="U870" s="29"/>
      <c r="V870" s="29"/>
      <c r="W870" s="29"/>
      <c r="X870" s="29"/>
      <c r="Y870" s="29"/>
      <c r="Z870" s="29"/>
      <c r="AA870" s="29"/>
      <c r="AB870" s="29"/>
      <c r="AC870" s="2">
        <f t="shared" si="351"/>
        <v>662000</v>
      </c>
      <c r="AD870" s="2">
        <f t="shared" si="352"/>
        <v>110863.2791625192</v>
      </c>
      <c r="AE870" s="2">
        <f t="shared" si="353"/>
        <v>4</v>
      </c>
      <c r="AF870" s="27">
        <v>1280000</v>
      </c>
      <c r="AG870" s="27">
        <v>1400000</v>
      </c>
      <c r="AH870" s="27">
        <v>1430000</v>
      </c>
      <c r="AI870" s="27">
        <v>1390000</v>
      </c>
      <c r="AJ870" s="2">
        <f t="shared" si="354"/>
        <v>1375000</v>
      </c>
      <c r="AK870" s="2">
        <f t="shared" si="355"/>
        <v>65574.385243020006</v>
      </c>
      <c r="AL870" s="2">
        <f t="shared" si="356"/>
        <v>4</v>
      </c>
      <c r="AM870" s="2">
        <f t="shared" si="357"/>
        <v>7.8589113906249974E+18</v>
      </c>
      <c r="AN870" s="2">
        <f t="shared" si="358"/>
        <v>1.3809683802083328E+18</v>
      </c>
      <c r="AO870" s="2">
        <f t="shared" si="359"/>
        <v>6</v>
      </c>
      <c r="AP870" s="2">
        <f t="shared" si="360"/>
        <v>16.59209278963824</v>
      </c>
      <c r="AQ870" s="2">
        <f t="shared" si="361"/>
        <v>0.71755819649141217</v>
      </c>
      <c r="AR870" s="3" t="str">
        <f t="shared" si="362"/>
        <v>Nontoxic</v>
      </c>
      <c r="AS870" s="2">
        <f t="shared" si="363"/>
        <v>207.70392749244712</v>
      </c>
      <c r="AT870" s="26" t="s">
        <v>884</v>
      </c>
      <c r="AU870" s="4" t="s">
        <v>666</v>
      </c>
      <c r="AV870" s="2">
        <f t="shared" si="364"/>
        <v>3</v>
      </c>
      <c r="AW870" s="2">
        <f t="shared" si="365"/>
        <v>3</v>
      </c>
      <c r="AX870" s="2">
        <f t="shared" si="366"/>
        <v>12290666666.666664</v>
      </c>
      <c r="AY870" s="2">
        <f t="shared" si="367"/>
        <v>4300000000</v>
      </c>
      <c r="AZ870" s="2">
        <f t="shared" si="368"/>
        <v>8295333333.3333321</v>
      </c>
      <c r="BA870" s="2">
        <f t="shared" si="369"/>
        <v>1.1666666666666667</v>
      </c>
      <c r="BB870" s="2">
        <f t="shared" si="370"/>
        <v>0.67867978093983894</v>
      </c>
      <c r="BC870" s="2">
        <v>6.6349999999999998</v>
      </c>
      <c r="BD870" s="2" t="str">
        <f t="shared" si="371"/>
        <v>Same Var</v>
      </c>
      <c r="BE870" s="2">
        <f t="shared" si="372"/>
        <v>1.6167068695202456E-5</v>
      </c>
      <c r="BF870" s="2" t="str">
        <f t="shared" si="373"/>
        <v>NS</v>
      </c>
      <c r="BG870" s="2" t="str">
        <f t="shared" si="374"/>
        <v>NS</v>
      </c>
      <c r="BH870" s="2" t="str">
        <f t="shared" si="375"/>
        <v/>
      </c>
      <c r="BI870" s="2" t="str">
        <f t="shared" si="376"/>
        <v/>
      </c>
      <c r="BJ870" s="2" t="str">
        <f t="shared" si="377"/>
        <v/>
      </c>
    </row>
    <row r="871" spans="1:62" x14ac:dyDescent="0.2">
      <c r="A871" s="1" t="s">
        <v>926</v>
      </c>
      <c r="B871" s="27" t="s">
        <v>1207</v>
      </c>
      <c r="C871" s="28">
        <v>38882</v>
      </c>
      <c r="D871" s="7">
        <v>0.59375</v>
      </c>
      <c r="E871" s="1">
        <v>0.1</v>
      </c>
      <c r="F871" s="1" t="s">
        <v>57</v>
      </c>
      <c r="G871" s="1" t="s">
        <v>1190</v>
      </c>
      <c r="H871" s="27" t="s">
        <v>886</v>
      </c>
      <c r="I871" s="27" t="s">
        <v>887</v>
      </c>
      <c r="J871" s="27" t="s">
        <v>888</v>
      </c>
      <c r="K871" s="2">
        <v>0.75</v>
      </c>
      <c r="L871" s="2">
        <v>0.25</v>
      </c>
      <c r="M871" s="27">
        <v>692000</v>
      </c>
      <c r="N871" s="27">
        <v>498000</v>
      </c>
      <c r="O871" s="27">
        <v>722000</v>
      </c>
      <c r="P871" s="27">
        <v>736000</v>
      </c>
      <c r="Q871" s="29"/>
      <c r="R871" s="29"/>
      <c r="S871" s="29"/>
      <c r="T871" s="29"/>
      <c r="U871" s="29"/>
      <c r="V871" s="29"/>
      <c r="W871" s="29"/>
      <c r="X871" s="29"/>
      <c r="Y871" s="29"/>
      <c r="Z871" s="29"/>
      <c r="AA871" s="29"/>
      <c r="AB871" s="29"/>
      <c r="AC871" s="2">
        <f t="shared" si="351"/>
        <v>662000</v>
      </c>
      <c r="AD871" s="2">
        <f t="shared" si="352"/>
        <v>110863.2791625192</v>
      </c>
      <c r="AE871" s="2">
        <f t="shared" si="353"/>
        <v>4</v>
      </c>
      <c r="AF871" s="27">
        <v>1500000</v>
      </c>
      <c r="AG871" s="27">
        <v>1100000</v>
      </c>
      <c r="AH871" s="27">
        <v>1470000</v>
      </c>
      <c r="AI871" s="27">
        <v>1310000</v>
      </c>
      <c r="AJ871" s="2">
        <f t="shared" si="354"/>
        <v>1345000</v>
      </c>
      <c r="AK871" s="2">
        <f t="shared" si="355"/>
        <v>183393.92937971893</v>
      </c>
      <c r="AL871" s="2">
        <f t="shared" si="356"/>
        <v>4</v>
      </c>
      <c r="AM871" s="2">
        <f t="shared" si="357"/>
        <v>1.0275285583506946E+20</v>
      </c>
      <c r="AN871" s="2">
        <f t="shared" si="358"/>
        <v>2.4562449861689819E+19</v>
      </c>
      <c r="AO871" s="2">
        <f t="shared" si="359"/>
        <v>4</v>
      </c>
      <c r="AP871" s="2">
        <f t="shared" si="360"/>
        <v>8.4275894609643771</v>
      </c>
      <c r="AQ871" s="2">
        <f t="shared" si="361"/>
        <v>0.74069708411268287</v>
      </c>
      <c r="AR871" s="3" t="str">
        <f t="shared" si="362"/>
        <v>Nontoxic</v>
      </c>
      <c r="AS871" s="2">
        <f t="shared" si="363"/>
        <v>203.17220543806647</v>
      </c>
      <c r="AT871" s="26" t="s">
        <v>884</v>
      </c>
      <c r="AU871" s="4" t="s">
        <v>666</v>
      </c>
      <c r="AV871" s="2">
        <f t="shared" si="364"/>
        <v>3</v>
      </c>
      <c r="AW871" s="2">
        <f t="shared" si="365"/>
        <v>3</v>
      </c>
      <c r="AX871" s="2">
        <f t="shared" si="366"/>
        <v>12290666666.666664</v>
      </c>
      <c r="AY871" s="2">
        <f t="shared" si="367"/>
        <v>33633333333.333336</v>
      </c>
      <c r="AZ871" s="2">
        <f t="shared" si="368"/>
        <v>22962000000</v>
      </c>
      <c r="BA871" s="2">
        <f t="shared" si="369"/>
        <v>1.1666666666666667</v>
      </c>
      <c r="BB871" s="2">
        <f t="shared" si="370"/>
        <v>0.62568911803293759</v>
      </c>
      <c r="BC871" s="2">
        <v>6.6349999999999998</v>
      </c>
      <c r="BD871" s="2" t="str">
        <f t="shared" si="371"/>
        <v>Same Var</v>
      </c>
      <c r="BE871" s="2">
        <f t="shared" si="372"/>
        <v>3.5026484433225578E-4</v>
      </c>
      <c r="BF871" s="2" t="str">
        <f t="shared" si="373"/>
        <v>NS</v>
      </c>
      <c r="BG871" s="2" t="str">
        <f t="shared" si="374"/>
        <v>NS</v>
      </c>
      <c r="BH871" s="2" t="str">
        <f t="shared" si="375"/>
        <v/>
      </c>
      <c r="BI871" s="2" t="str">
        <f t="shared" si="376"/>
        <v/>
      </c>
      <c r="BJ871" s="2" t="str">
        <f t="shared" si="377"/>
        <v/>
      </c>
    </row>
    <row r="872" spans="1:62" x14ac:dyDescent="0.2">
      <c r="A872" s="1" t="s">
        <v>926</v>
      </c>
      <c r="B872" s="27" t="s">
        <v>1165</v>
      </c>
      <c r="C872" s="28">
        <v>38546</v>
      </c>
      <c r="D872" s="7">
        <v>0.48125000000000001</v>
      </c>
      <c r="E872" s="1">
        <v>0.1</v>
      </c>
      <c r="F872" s="1" t="s">
        <v>57</v>
      </c>
      <c r="G872" s="1" t="s">
        <v>1166</v>
      </c>
      <c r="H872" s="27" t="s">
        <v>886</v>
      </c>
      <c r="I872" s="27" t="s">
        <v>887</v>
      </c>
      <c r="J872" s="27" t="s">
        <v>888</v>
      </c>
      <c r="K872" s="2">
        <v>0.75</v>
      </c>
      <c r="L872" s="2">
        <v>0.25</v>
      </c>
      <c r="M872" s="27">
        <v>1072000</v>
      </c>
      <c r="N872" s="27">
        <v>1099000</v>
      </c>
      <c r="O872" s="27">
        <v>1320000</v>
      </c>
      <c r="P872" s="27">
        <v>1194000</v>
      </c>
      <c r="Q872" s="29"/>
      <c r="R872" s="29"/>
      <c r="S872" s="29"/>
      <c r="T872" s="29"/>
      <c r="U872" s="29"/>
      <c r="V872" s="29"/>
      <c r="W872" s="29"/>
      <c r="X872" s="29"/>
      <c r="Y872" s="29"/>
      <c r="Z872" s="29"/>
      <c r="AA872" s="29"/>
      <c r="AB872" s="29"/>
      <c r="AC872" s="2">
        <f t="shared" si="351"/>
        <v>1171250</v>
      </c>
      <c r="AD872" s="2">
        <f t="shared" si="352"/>
        <v>112123.07226139201</v>
      </c>
      <c r="AE872" s="2">
        <f t="shared" si="353"/>
        <v>4</v>
      </c>
      <c r="AF872" s="27">
        <v>1357000</v>
      </c>
      <c r="AG872" s="27">
        <v>1660000</v>
      </c>
      <c r="AH872" s="27">
        <v>1788000</v>
      </c>
      <c r="AI872" s="27">
        <v>1211000</v>
      </c>
      <c r="AJ872" s="2">
        <f t="shared" si="354"/>
        <v>1504000</v>
      </c>
      <c r="AK872" s="2">
        <f t="shared" si="355"/>
        <v>266114.01065458142</v>
      </c>
      <c r="AL872" s="2">
        <f t="shared" si="356"/>
        <v>4</v>
      </c>
      <c r="AM872" s="2">
        <f t="shared" si="357"/>
        <v>3.791605587937436E+20</v>
      </c>
      <c r="AN872" s="2">
        <f t="shared" si="358"/>
        <v>1.0552097106275829E+20</v>
      </c>
      <c r="AO872" s="2">
        <f t="shared" si="359"/>
        <v>4</v>
      </c>
      <c r="AP872" s="2">
        <f t="shared" si="360"/>
        <v>4.4829605586364591</v>
      </c>
      <c r="AQ872" s="2">
        <f t="shared" si="361"/>
        <v>0.74069708411268287</v>
      </c>
      <c r="AR872" s="3" t="str">
        <f t="shared" si="362"/>
        <v>Nontoxic</v>
      </c>
      <c r="AS872" s="2">
        <f t="shared" si="363"/>
        <v>128.40981856990393</v>
      </c>
      <c r="AT872" s="26" t="s">
        <v>884</v>
      </c>
      <c r="AU872" s="4" t="s">
        <v>666</v>
      </c>
      <c r="AV872" s="2">
        <f t="shared" si="364"/>
        <v>3</v>
      </c>
      <c r="AW872" s="2">
        <f t="shared" si="365"/>
        <v>3</v>
      </c>
      <c r="AX872" s="2">
        <f t="shared" si="366"/>
        <v>12571583333.333334</v>
      </c>
      <c r="AY872" s="2">
        <f t="shared" si="367"/>
        <v>70816666666.666672</v>
      </c>
      <c r="AZ872" s="2">
        <f t="shared" si="368"/>
        <v>41694125000</v>
      </c>
      <c r="BA872" s="2">
        <f t="shared" si="369"/>
        <v>1.1666666666666667</v>
      </c>
      <c r="BB872" s="2">
        <f t="shared" si="370"/>
        <v>1.720766852568488</v>
      </c>
      <c r="BC872" s="2">
        <v>6.6349999999999998</v>
      </c>
      <c r="BD872" s="2" t="str">
        <f t="shared" si="371"/>
        <v>Same Var</v>
      </c>
      <c r="BE872" s="2">
        <f t="shared" si="372"/>
        <v>3.0358204212424907E-2</v>
      </c>
      <c r="BF872" s="2" t="str">
        <f t="shared" si="373"/>
        <v>NS</v>
      </c>
      <c r="BG872" s="2" t="str">
        <f t="shared" si="374"/>
        <v>NS</v>
      </c>
      <c r="BH872" s="2" t="str">
        <f t="shared" si="375"/>
        <v/>
      </c>
      <c r="BI872" s="2" t="str">
        <f t="shared" si="376"/>
        <v/>
      </c>
      <c r="BJ872" s="2" t="str">
        <f t="shared" si="377"/>
        <v/>
      </c>
    </row>
    <row r="873" spans="1:62" x14ac:dyDescent="0.2">
      <c r="A873" s="1" t="s">
        <v>926</v>
      </c>
      <c r="B873" s="27" t="s">
        <v>1182</v>
      </c>
      <c r="C873" s="28">
        <v>38546</v>
      </c>
      <c r="D873" s="7">
        <v>0.3576388888888889</v>
      </c>
      <c r="E873" s="1">
        <v>0.1</v>
      </c>
      <c r="F873" s="1" t="s">
        <v>57</v>
      </c>
      <c r="G873" s="1" t="s">
        <v>1166</v>
      </c>
      <c r="H873" s="27" t="s">
        <v>886</v>
      </c>
      <c r="I873" s="27" t="s">
        <v>887</v>
      </c>
      <c r="J873" s="27" t="s">
        <v>888</v>
      </c>
      <c r="K873" s="2">
        <v>0.75</v>
      </c>
      <c r="L873" s="2">
        <v>0.25</v>
      </c>
      <c r="M873" s="27">
        <v>1072000</v>
      </c>
      <c r="N873" s="27">
        <v>1099000</v>
      </c>
      <c r="O873" s="27">
        <v>1320000</v>
      </c>
      <c r="P873" s="27">
        <v>1194000</v>
      </c>
      <c r="Q873" s="29"/>
      <c r="R873" s="29"/>
      <c r="S873" s="29"/>
      <c r="T873" s="29"/>
      <c r="U873" s="29"/>
      <c r="V873" s="29"/>
      <c r="W873" s="29"/>
      <c r="X873" s="29"/>
      <c r="Y873" s="29"/>
      <c r="Z873" s="29"/>
      <c r="AA873" s="29"/>
      <c r="AB873" s="29"/>
      <c r="AC873" s="2">
        <f t="shared" si="351"/>
        <v>1171250</v>
      </c>
      <c r="AD873" s="2">
        <f t="shared" si="352"/>
        <v>112123.07226139201</v>
      </c>
      <c r="AE873" s="2">
        <f t="shared" si="353"/>
        <v>4</v>
      </c>
      <c r="AF873" s="27">
        <v>3774000</v>
      </c>
      <c r="AG873" s="27">
        <v>4022000</v>
      </c>
      <c r="AH873" s="27">
        <v>3669000</v>
      </c>
      <c r="AI873" s="27">
        <v>3246000</v>
      </c>
      <c r="AJ873" s="2">
        <f t="shared" si="354"/>
        <v>3677750</v>
      </c>
      <c r="AK873" s="2">
        <f t="shared" si="355"/>
        <v>323654.52260087454</v>
      </c>
      <c r="AL873" s="2">
        <f t="shared" si="356"/>
        <v>4</v>
      </c>
      <c r="AM873" s="2">
        <f t="shared" si="357"/>
        <v>7.8153465990968325E+20</v>
      </c>
      <c r="AN873" s="2">
        <f t="shared" si="358"/>
        <v>2.2964667111035666E+20</v>
      </c>
      <c r="AO873" s="2">
        <f t="shared" si="359"/>
        <v>3</v>
      </c>
      <c r="AP873" s="2">
        <f t="shared" si="360"/>
        <v>16.742269275950854</v>
      </c>
      <c r="AQ873" s="2">
        <f t="shared" si="361"/>
        <v>0.76489232840434507</v>
      </c>
      <c r="AR873" s="3" t="str">
        <f t="shared" si="362"/>
        <v>Nontoxic</v>
      </c>
      <c r="AS873" s="2">
        <f t="shared" si="363"/>
        <v>314.00213447171825</v>
      </c>
      <c r="AT873" s="26" t="s">
        <v>884</v>
      </c>
      <c r="AU873" s="4" t="s">
        <v>666</v>
      </c>
      <c r="AV873" s="2">
        <f t="shared" si="364"/>
        <v>3</v>
      </c>
      <c r="AW873" s="2">
        <f t="shared" si="365"/>
        <v>3</v>
      </c>
      <c r="AX873" s="2">
        <f t="shared" si="366"/>
        <v>12571583333.333334</v>
      </c>
      <c r="AY873" s="2">
        <f t="shared" si="367"/>
        <v>104752250000</v>
      </c>
      <c r="AZ873" s="2">
        <f t="shared" si="368"/>
        <v>58661916666.666664</v>
      </c>
      <c r="BA873" s="2">
        <f t="shared" si="369"/>
        <v>1.1666666666666667</v>
      </c>
      <c r="BB873" s="2">
        <f t="shared" si="370"/>
        <v>2.4699714688998791</v>
      </c>
      <c r="BC873" s="2">
        <v>6.6349999999999998</v>
      </c>
      <c r="BD873" s="2" t="str">
        <f t="shared" si="371"/>
        <v>Same Var</v>
      </c>
      <c r="BE873" s="2">
        <f t="shared" si="372"/>
        <v>3.1940395752140036E-6</v>
      </c>
      <c r="BF873" s="2" t="str">
        <f t="shared" si="373"/>
        <v>NS</v>
      </c>
      <c r="BG873" s="2" t="str">
        <f t="shared" si="374"/>
        <v>NS</v>
      </c>
      <c r="BH873" s="2" t="str">
        <f t="shared" si="375"/>
        <v/>
      </c>
      <c r="BI873" s="2" t="str">
        <f t="shared" si="376"/>
        <v/>
      </c>
      <c r="BJ873" s="2" t="str">
        <f t="shared" si="377"/>
        <v/>
      </c>
    </row>
    <row r="874" spans="1:62" x14ac:dyDescent="0.2">
      <c r="A874" s="1" t="s">
        <v>926</v>
      </c>
      <c r="B874" s="27" t="s">
        <v>1204</v>
      </c>
      <c r="C874" s="28">
        <v>38546</v>
      </c>
      <c r="D874" s="7">
        <v>0.54166666666666663</v>
      </c>
      <c r="E874" s="1">
        <v>0.1</v>
      </c>
      <c r="F874" s="1" t="s">
        <v>57</v>
      </c>
      <c r="G874" s="1" t="s">
        <v>1166</v>
      </c>
      <c r="H874" s="27" t="s">
        <v>886</v>
      </c>
      <c r="I874" s="27" t="s">
        <v>887</v>
      </c>
      <c r="J874" s="27" t="s">
        <v>888</v>
      </c>
      <c r="K874" s="2">
        <v>0.75</v>
      </c>
      <c r="L874" s="2">
        <v>0.25</v>
      </c>
      <c r="M874" s="27">
        <v>1072000</v>
      </c>
      <c r="N874" s="27">
        <v>1099000</v>
      </c>
      <c r="O874" s="27">
        <v>1320000</v>
      </c>
      <c r="P874" s="27">
        <v>1194000</v>
      </c>
      <c r="Q874" s="29"/>
      <c r="R874" s="29"/>
      <c r="S874" s="29"/>
      <c r="T874" s="29"/>
      <c r="U874" s="29"/>
      <c r="V874" s="29"/>
      <c r="W874" s="29"/>
      <c r="X874" s="29"/>
      <c r="Y874" s="29"/>
      <c r="Z874" s="29"/>
      <c r="AA874" s="29"/>
      <c r="AB874" s="29"/>
      <c r="AC874" s="2">
        <f t="shared" si="351"/>
        <v>1171250</v>
      </c>
      <c r="AD874" s="2">
        <f t="shared" si="352"/>
        <v>112123.07226139201</v>
      </c>
      <c r="AE874" s="2">
        <f t="shared" si="353"/>
        <v>4</v>
      </c>
      <c r="AF874" s="27">
        <v>1205000</v>
      </c>
      <c r="AG874" s="27">
        <v>1836000</v>
      </c>
      <c r="AH874" s="27">
        <v>2154000</v>
      </c>
      <c r="AI874" s="27">
        <v>1719000</v>
      </c>
      <c r="AJ874" s="2">
        <f t="shared" si="354"/>
        <v>1728500</v>
      </c>
      <c r="AK874" s="2">
        <f t="shared" si="355"/>
        <v>394440.10952234559</v>
      </c>
      <c r="AL874" s="2">
        <f t="shared" si="356"/>
        <v>4</v>
      </c>
      <c r="AM874" s="2">
        <f t="shared" si="357"/>
        <v>1.6535307158252107E+21</v>
      </c>
      <c r="AN874" s="2">
        <f t="shared" si="358"/>
        <v>5.0533492129655462E+20</v>
      </c>
      <c r="AO874" s="2">
        <f t="shared" si="359"/>
        <v>3</v>
      </c>
      <c r="AP874" s="2">
        <f t="shared" si="360"/>
        <v>4.2154873585653805</v>
      </c>
      <c r="AQ874" s="2">
        <f t="shared" si="361"/>
        <v>0.76489232840434507</v>
      </c>
      <c r="AR874" s="3" t="str">
        <f t="shared" si="362"/>
        <v>Nontoxic</v>
      </c>
      <c r="AS874" s="2">
        <f t="shared" si="363"/>
        <v>147.57737459978654</v>
      </c>
      <c r="AT874" s="26" t="s">
        <v>884</v>
      </c>
      <c r="AU874" s="4" t="s">
        <v>666</v>
      </c>
      <c r="AV874" s="2">
        <f t="shared" si="364"/>
        <v>3</v>
      </c>
      <c r="AW874" s="2">
        <f t="shared" si="365"/>
        <v>3</v>
      </c>
      <c r="AX874" s="2">
        <f t="shared" si="366"/>
        <v>12571583333.333334</v>
      </c>
      <c r="AY874" s="2">
        <f t="shared" si="367"/>
        <v>155583000000</v>
      </c>
      <c r="AZ874" s="2">
        <f t="shared" si="368"/>
        <v>84077291666.666672</v>
      </c>
      <c r="BA874" s="2">
        <f t="shared" si="369"/>
        <v>1.1666666666666667</v>
      </c>
      <c r="BB874" s="2">
        <f t="shared" si="370"/>
        <v>3.3039120911085758</v>
      </c>
      <c r="BC874" s="2">
        <v>6.6349999999999998</v>
      </c>
      <c r="BD874" s="2" t="str">
        <f t="shared" si="371"/>
        <v>Same Var</v>
      </c>
      <c r="BE874" s="2">
        <f t="shared" si="372"/>
        <v>1.7370882001997472E-2</v>
      </c>
      <c r="BF874" s="2" t="str">
        <f t="shared" si="373"/>
        <v>NS</v>
      </c>
      <c r="BG874" s="2" t="str">
        <f t="shared" si="374"/>
        <v>NS</v>
      </c>
      <c r="BH874" s="2" t="str">
        <f t="shared" si="375"/>
        <v/>
      </c>
      <c r="BI874" s="2" t="str">
        <f t="shared" si="376"/>
        <v/>
      </c>
      <c r="BJ874" s="2" t="str">
        <f t="shared" si="377"/>
        <v/>
      </c>
    </row>
    <row r="875" spans="1:62" x14ac:dyDescent="0.2">
      <c r="A875" s="1" t="s">
        <v>926</v>
      </c>
      <c r="B875" s="27" t="s">
        <v>1176</v>
      </c>
      <c r="C875" s="28">
        <v>39252</v>
      </c>
      <c r="D875" s="7">
        <v>0.84027777777777779</v>
      </c>
      <c r="E875" s="1">
        <v>0.1</v>
      </c>
      <c r="F875" s="1" t="s">
        <v>57</v>
      </c>
      <c r="G875" s="1" t="s">
        <v>1179</v>
      </c>
      <c r="H875" s="27" t="s">
        <v>886</v>
      </c>
      <c r="I875" s="27" t="s">
        <v>887</v>
      </c>
      <c r="J875" s="27" t="s">
        <v>888</v>
      </c>
      <c r="K875" s="2">
        <v>0.75</v>
      </c>
      <c r="L875" s="2">
        <v>0.25</v>
      </c>
      <c r="M875" s="27">
        <v>579422</v>
      </c>
      <c r="N875" s="27">
        <v>527318</v>
      </c>
      <c r="O875" s="27">
        <v>592448</v>
      </c>
      <c r="P875" s="27">
        <v>787838</v>
      </c>
      <c r="Q875" s="29"/>
      <c r="R875" s="29"/>
      <c r="S875" s="29"/>
      <c r="T875" s="29"/>
      <c r="U875" s="29"/>
      <c r="V875" s="29"/>
      <c r="W875" s="29"/>
      <c r="X875" s="29"/>
      <c r="Y875" s="29"/>
      <c r="Z875" s="29"/>
      <c r="AA875" s="29"/>
      <c r="AB875" s="29"/>
      <c r="AC875" s="2">
        <f t="shared" si="351"/>
        <v>621756.5</v>
      </c>
      <c r="AD875" s="2">
        <f t="shared" si="352"/>
        <v>114240.8172633582</v>
      </c>
      <c r="AE875" s="2">
        <f t="shared" si="353"/>
        <v>4</v>
      </c>
      <c r="AF875" s="27">
        <v>1139540</v>
      </c>
      <c r="AG875" s="27">
        <v>1295852</v>
      </c>
      <c r="AH875" s="27">
        <v>1282826</v>
      </c>
      <c r="AI875" s="27">
        <v>1152566</v>
      </c>
      <c r="AJ875" s="2">
        <f t="shared" si="354"/>
        <v>1217696</v>
      </c>
      <c r="AK875" s="2">
        <f t="shared" si="355"/>
        <v>83067.351131476433</v>
      </c>
      <c r="AL875" s="2">
        <f t="shared" si="356"/>
        <v>4</v>
      </c>
      <c r="AM875" s="2">
        <f t="shared" si="357"/>
        <v>1.2676007135419036E+19</v>
      </c>
      <c r="AN875" s="2">
        <f t="shared" si="358"/>
        <v>2.1146935398954588E+18</v>
      </c>
      <c r="AO875" s="2">
        <f t="shared" si="359"/>
        <v>6</v>
      </c>
      <c r="AP875" s="2">
        <f t="shared" si="360"/>
        <v>12.592536474522666</v>
      </c>
      <c r="AQ875" s="2">
        <f t="shared" si="361"/>
        <v>0.71755819649141217</v>
      </c>
      <c r="AR875" s="3" t="str">
        <f t="shared" si="362"/>
        <v>Nontoxic</v>
      </c>
      <c r="AS875" s="2">
        <f t="shared" si="363"/>
        <v>195.84773138680495</v>
      </c>
      <c r="AT875" s="26" t="s">
        <v>884</v>
      </c>
      <c r="AU875" s="4" t="s">
        <v>666</v>
      </c>
      <c r="AV875" s="2">
        <f t="shared" si="364"/>
        <v>3</v>
      </c>
      <c r="AW875" s="2">
        <f t="shared" si="365"/>
        <v>3</v>
      </c>
      <c r="AX875" s="2">
        <f t="shared" si="366"/>
        <v>13050964329</v>
      </c>
      <c r="AY875" s="2">
        <f t="shared" si="367"/>
        <v>6900184823.999999</v>
      </c>
      <c r="AZ875" s="2">
        <f t="shared" si="368"/>
        <v>9975574576.5</v>
      </c>
      <c r="BA875" s="2">
        <f t="shared" si="369"/>
        <v>1.1666666666666667</v>
      </c>
      <c r="BB875" s="2">
        <f t="shared" si="370"/>
        <v>0.25680574859075833</v>
      </c>
      <c r="BC875" s="2">
        <v>6.6349999999999998</v>
      </c>
      <c r="BD875" s="2" t="str">
        <f t="shared" si="371"/>
        <v>Same Var</v>
      </c>
      <c r="BE875" s="2">
        <f t="shared" si="372"/>
        <v>7.5588989913236908E-5</v>
      </c>
      <c r="BF875" s="2" t="str">
        <f t="shared" si="373"/>
        <v>NS</v>
      </c>
      <c r="BG875" s="2" t="str">
        <f t="shared" si="374"/>
        <v>NS</v>
      </c>
      <c r="BH875" s="2" t="str">
        <f t="shared" si="375"/>
        <v/>
      </c>
      <c r="BI875" s="2" t="str">
        <f t="shared" si="376"/>
        <v/>
      </c>
      <c r="BJ875" s="2" t="str">
        <f t="shared" si="377"/>
        <v/>
      </c>
    </row>
    <row r="876" spans="1:62" x14ac:dyDescent="0.2">
      <c r="A876" s="1" t="s">
        <v>926</v>
      </c>
      <c r="B876" s="27" t="s">
        <v>1182</v>
      </c>
      <c r="C876" s="28">
        <v>39252</v>
      </c>
      <c r="D876" s="7">
        <v>0.54166666666666663</v>
      </c>
      <c r="E876" s="1">
        <v>0.1</v>
      </c>
      <c r="F876" s="1" t="s">
        <v>57</v>
      </c>
      <c r="G876" s="1" t="s">
        <v>1179</v>
      </c>
      <c r="H876" s="27" t="s">
        <v>886</v>
      </c>
      <c r="I876" s="27" t="s">
        <v>887</v>
      </c>
      <c r="J876" s="27" t="s">
        <v>888</v>
      </c>
      <c r="K876" s="2">
        <v>0.75</v>
      </c>
      <c r="L876" s="2">
        <v>0.25</v>
      </c>
      <c r="M876" s="27">
        <v>579422</v>
      </c>
      <c r="N876" s="27">
        <v>527318</v>
      </c>
      <c r="O876" s="27">
        <v>592448</v>
      </c>
      <c r="P876" s="27">
        <v>787838</v>
      </c>
      <c r="Q876" s="29"/>
      <c r="R876" s="29"/>
      <c r="S876" s="29"/>
      <c r="T876" s="29"/>
      <c r="U876" s="29"/>
      <c r="V876" s="29"/>
      <c r="W876" s="29"/>
      <c r="X876" s="29"/>
      <c r="Y876" s="29"/>
      <c r="Z876" s="29"/>
      <c r="AA876" s="29"/>
      <c r="AB876" s="29"/>
      <c r="AC876" s="2">
        <f t="shared" si="351"/>
        <v>621756.5</v>
      </c>
      <c r="AD876" s="2">
        <f t="shared" si="352"/>
        <v>114240.8172633582</v>
      </c>
      <c r="AE876" s="2">
        <f t="shared" si="353"/>
        <v>4</v>
      </c>
      <c r="AF876" s="27">
        <v>852968</v>
      </c>
      <c r="AG876" s="27">
        <v>1035332</v>
      </c>
      <c r="AH876" s="27">
        <v>826916</v>
      </c>
      <c r="AI876" s="27">
        <v>879020</v>
      </c>
      <c r="AJ876" s="2">
        <f t="shared" si="354"/>
        <v>898559</v>
      </c>
      <c r="AK876" s="2">
        <f t="shared" si="355"/>
        <v>93630.27427066525</v>
      </c>
      <c r="AL876" s="2">
        <f t="shared" si="356"/>
        <v>4</v>
      </c>
      <c r="AM876" s="2">
        <f t="shared" si="357"/>
        <v>1.6216317634617125E+19</v>
      </c>
      <c r="AN876" s="2">
        <f t="shared" si="358"/>
        <v>2.7238856324719324E+18</v>
      </c>
      <c r="AO876" s="2">
        <f t="shared" si="359"/>
        <v>6</v>
      </c>
      <c r="AP876" s="2">
        <f t="shared" si="360"/>
        <v>6.811433589066505</v>
      </c>
      <c r="AQ876" s="2">
        <f t="shared" si="361"/>
        <v>0.71755819649141217</v>
      </c>
      <c r="AR876" s="3" t="str">
        <f t="shared" si="362"/>
        <v>Nontoxic</v>
      </c>
      <c r="AS876" s="2">
        <f t="shared" si="363"/>
        <v>144.51943807583837</v>
      </c>
      <c r="AT876" s="26" t="s">
        <v>884</v>
      </c>
      <c r="AU876" s="4" t="s">
        <v>666</v>
      </c>
      <c r="AV876" s="2">
        <f t="shared" si="364"/>
        <v>3</v>
      </c>
      <c r="AW876" s="2">
        <f t="shared" si="365"/>
        <v>3</v>
      </c>
      <c r="AX876" s="2">
        <f t="shared" si="366"/>
        <v>13050964329</v>
      </c>
      <c r="AY876" s="2">
        <f t="shared" si="367"/>
        <v>8766628260</v>
      </c>
      <c r="AZ876" s="2">
        <f t="shared" si="368"/>
        <v>10908796294.5</v>
      </c>
      <c r="BA876" s="2">
        <f t="shared" si="369"/>
        <v>1.1666666666666667</v>
      </c>
      <c r="BB876" s="2">
        <f t="shared" si="370"/>
        <v>0.10112047987996675</v>
      </c>
      <c r="BC876" s="2">
        <v>6.6349999999999998</v>
      </c>
      <c r="BD876" s="2" t="str">
        <f t="shared" si="371"/>
        <v>Same Var</v>
      </c>
      <c r="BE876" s="2">
        <f t="shared" si="372"/>
        <v>4.7662409049509845E-3</v>
      </c>
      <c r="BF876" s="2" t="str">
        <f t="shared" si="373"/>
        <v>NS</v>
      </c>
      <c r="BG876" s="2" t="str">
        <f t="shared" si="374"/>
        <v>NS</v>
      </c>
      <c r="BH876" s="2" t="str">
        <f t="shared" si="375"/>
        <v/>
      </c>
      <c r="BI876" s="2" t="str">
        <f t="shared" si="376"/>
        <v/>
      </c>
      <c r="BJ876" s="2" t="str">
        <f t="shared" si="377"/>
        <v/>
      </c>
    </row>
    <row r="877" spans="1:62" x14ac:dyDescent="0.2">
      <c r="A877" s="1" t="s">
        <v>926</v>
      </c>
      <c r="B877" s="27" t="s">
        <v>1194</v>
      </c>
      <c r="C877" s="28">
        <v>39252</v>
      </c>
      <c r="D877" s="7">
        <v>0.47916666666666669</v>
      </c>
      <c r="E877" s="1">
        <v>0.1</v>
      </c>
      <c r="F877" s="1" t="s">
        <v>57</v>
      </c>
      <c r="G877" s="1" t="s">
        <v>1179</v>
      </c>
      <c r="H877" s="27" t="s">
        <v>886</v>
      </c>
      <c r="I877" s="27" t="s">
        <v>887</v>
      </c>
      <c r="J877" s="27" t="s">
        <v>888</v>
      </c>
      <c r="K877" s="2">
        <v>0.75</v>
      </c>
      <c r="L877" s="2">
        <v>0.25</v>
      </c>
      <c r="M877" s="27">
        <v>579422</v>
      </c>
      <c r="N877" s="27">
        <v>527318</v>
      </c>
      <c r="O877" s="27">
        <v>592448</v>
      </c>
      <c r="P877" s="27">
        <v>787838</v>
      </c>
      <c r="Q877" s="29"/>
      <c r="R877" s="29"/>
      <c r="S877" s="29"/>
      <c r="T877" s="29"/>
      <c r="U877" s="29"/>
      <c r="V877" s="29"/>
      <c r="W877" s="29"/>
      <c r="X877" s="29"/>
      <c r="Y877" s="29"/>
      <c r="Z877" s="29"/>
      <c r="AA877" s="29"/>
      <c r="AB877" s="29"/>
      <c r="AC877" s="2">
        <f t="shared" si="351"/>
        <v>621756.5</v>
      </c>
      <c r="AD877" s="2">
        <f t="shared" si="352"/>
        <v>114240.8172633582</v>
      </c>
      <c r="AE877" s="2">
        <f t="shared" si="353"/>
        <v>4</v>
      </c>
      <c r="AF877" s="27">
        <v>2416088</v>
      </c>
      <c r="AG877" s="27">
        <v>2155568</v>
      </c>
      <c r="AH877" s="27">
        <v>2259776</v>
      </c>
      <c r="AI877" s="27">
        <v>2064386</v>
      </c>
      <c r="AJ877" s="2">
        <f t="shared" si="354"/>
        <v>2223954.5</v>
      </c>
      <c r="AK877" s="2">
        <f t="shared" si="355"/>
        <v>150927.44532721676</v>
      </c>
      <c r="AL877" s="2">
        <f t="shared" si="356"/>
        <v>4</v>
      </c>
      <c r="AM877" s="2">
        <f t="shared" si="357"/>
        <v>5.6701883377319027E+19</v>
      </c>
      <c r="AN877" s="2">
        <f t="shared" si="358"/>
        <v>1.1932913573283039E+19</v>
      </c>
      <c r="AO877" s="2">
        <f t="shared" si="359"/>
        <v>5</v>
      </c>
      <c r="AP877" s="2">
        <f t="shared" si="360"/>
        <v>20.254888001842115</v>
      </c>
      <c r="AQ877" s="2">
        <f t="shared" si="361"/>
        <v>0.72668684380042159</v>
      </c>
      <c r="AR877" s="3" t="str">
        <f t="shared" si="362"/>
        <v>Nontoxic</v>
      </c>
      <c r="AS877" s="2">
        <f t="shared" si="363"/>
        <v>357.68898274485269</v>
      </c>
      <c r="AT877" s="26" t="s">
        <v>884</v>
      </c>
      <c r="AU877" s="4" t="s">
        <v>666</v>
      </c>
      <c r="AV877" s="2">
        <f t="shared" si="364"/>
        <v>3</v>
      </c>
      <c r="AW877" s="2">
        <f t="shared" si="365"/>
        <v>3</v>
      </c>
      <c r="AX877" s="2">
        <f t="shared" si="366"/>
        <v>13050964329</v>
      </c>
      <c r="AY877" s="2">
        <f t="shared" si="367"/>
        <v>22779093753.000004</v>
      </c>
      <c r="AZ877" s="2">
        <f t="shared" si="368"/>
        <v>17915029041.000004</v>
      </c>
      <c r="BA877" s="2">
        <f t="shared" si="369"/>
        <v>1.1666666666666667</v>
      </c>
      <c r="BB877" s="2">
        <f t="shared" si="370"/>
        <v>0.19690648190342991</v>
      </c>
      <c r="BC877" s="2">
        <v>6.6349999999999998</v>
      </c>
      <c r="BD877" s="2" t="str">
        <f t="shared" si="371"/>
        <v>Same Var</v>
      </c>
      <c r="BE877" s="2">
        <f t="shared" si="372"/>
        <v>1.3580360733980187E-6</v>
      </c>
      <c r="BF877" s="2" t="str">
        <f t="shared" si="373"/>
        <v>NS</v>
      </c>
      <c r="BG877" s="2" t="str">
        <f t="shared" si="374"/>
        <v>NS</v>
      </c>
      <c r="BH877" s="2" t="str">
        <f t="shared" si="375"/>
        <v/>
      </c>
      <c r="BI877" s="2" t="str">
        <f t="shared" si="376"/>
        <v/>
      </c>
      <c r="BJ877" s="2" t="str">
        <f t="shared" si="377"/>
        <v/>
      </c>
    </row>
    <row r="878" spans="1:62" x14ac:dyDescent="0.2">
      <c r="A878" s="1" t="s">
        <v>926</v>
      </c>
      <c r="B878" s="27" t="s">
        <v>1133</v>
      </c>
      <c r="C878" s="28">
        <v>39336</v>
      </c>
      <c r="D878" s="7">
        <v>0.375</v>
      </c>
      <c r="E878" s="1">
        <v>0.1</v>
      </c>
      <c r="F878" s="1" t="s">
        <v>57</v>
      </c>
      <c r="G878" s="1" t="s">
        <v>1156</v>
      </c>
      <c r="H878" s="27" t="s">
        <v>886</v>
      </c>
      <c r="I878" s="27" t="s">
        <v>887</v>
      </c>
      <c r="J878" s="27" t="s">
        <v>888</v>
      </c>
      <c r="K878" s="2">
        <v>0.75</v>
      </c>
      <c r="L878" s="2">
        <v>0.25</v>
      </c>
      <c r="M878" s="29"/>
      <c r="N878" s="29"/>
      <c r="O878" s="29"/>
      <c r="P878" s="29"/>
      <c r="Q878" s="29"/>
      <c r="R878" s="29"/>
      <c r="S878" s="29"/>
      <c r="T878" s="29"/>
      <c r="U878" s="27">
        <v>670604</v>
      </c>
      <c r="V878" s="27">
        <v>618500</v>
      </c>
      <c r="W878" s="27">
        <v>579422</v>
      </c>
      <c r="X878" s="27">
        <v>839942</v>
      </c>
      <c r="Y878" s="29"/>
      <c r="Z878" s="29"/>
      <c r="AA878" s="29"/>
      <c r="AB878" s="29"/>
      <c r="AC878" s="2">
        <f t="shared" si="351"/>
        <v>677117</v>
      </c>
      <c r="AD878" s="2">
        <f t="shared" si="352"/>
        <v>114796.43651263745</v>
      </c>
      <c r="AE878" s="2">
        <f t="shared" si="353"/>
        <v>4</v>
      </c>
      <c r="AF878" s="27">
        <v>2429114</v>
      </c>
      <c r="AG878" s="27">
        <v>2272802</v>
      </c>
      <c r="AH878" s="27">
        <v>1882022</v>
      </c>
      <c r="AI878" s="27">
        <v>2845946</v>
      </c>
      <c r="AJ878" s="2">
        <f t="shared" si="354"/>
        <v>2357471</v>
      </c>
      <c r="AK878" s="2">
        <f t="shared" si="355"/>
        <v>398731.79633934388</v>
      </c>
      <c r="AL878" s="2">
        <f t="shared" si="356"/>
        <v>4</v>
      </c>
      <c r="AM878" s="2">
        <f t="shared" si="357"/>
        <v>1.7305557400534217E+21</v>
      </c>
      <c r="AN878" s="2">
        <f t="shared" si="358"/>
        <v>5.2774644725372938E+20</v>
      </c>
      <c r="AO878" s="2">
        <f t="shared" si="359"/>
        <v>3</v>
      </c>
      <c r="AP878" s="2">
        <f t="shared" si="360"/>
        <v>9.0685786911355493</v>
      </c>
      <c r="AQ878" s="2">
        <f t="shared" si="361"/>
        <v>0.76489232840434507</v>
      </c>
      <c r="AR878" s="3" t="str">
        <f t="shared" si="362"/>
        <v>Nontoxic</v>
      </c>
      <c r="AS878" s="2">
        <f t="shared" si="363"/>
        <v>348.16302057103871</v>
      </c>
      <c r="AT878" s="26" t="s">
        <v>884</v>
      </c>
      <c r="AU878" s="4" t="s">
        <v>666</v>
      </c>
      <c r="AV878" s="2">
        <f t="shared" si="364"/>
        <v>3</v>
      </c>
      <c r="AW878" s="2">
        <f t="shared" si="365"/>
        <v>3</v>
      </c>
      <c r="AX878" s="2">
        <f t="shared" si="366"/>
        <v>13178221836</v>
      </c>
      <c r="AY878" s="2">
        <f t="shared" si="367"/>
        <v>158987045412</v>
      </c>
      <c r="AZ878" s="2">
        <f t="shared" si="368"/>
        <v>86082633624</v>
      </c>
      <c r="BA878" s="2">
        <f t="shared" si="369"/>
        <v>1.1666666666666667</v>
      </c>
      <c r="BB878" s="2">
        <f t="shared" si="370"/>
        <v>3.2482981346683539</v>
      </c>
      <c r="BC878" s="2">
        <v>6.6349999999999998</v>
      </c>
      <c r="BD878" s="2" t="str">
        <f t="shared" si="371"/>
        <v>Same Var</v>
      </c>
      <c r="BE878" s="2">
        <f t="shared" si="372"/>
        <v>9.4982667827128917E-5</v>
      </c>
      <c r="BF878" s="2" t="str">
        <f t="shared" si="373"/>
        <v>NS</v>
      </c>
      <c r="BG878" s="2" t="str">
        <f t="shared" si="374"/>
        <v>NS</v>
      </c>
      <c r="BH878" s="2" t="str">
        <f t="shared" si="375"/>
        <v/>
      </c>
      <c r="BI878" s="2" t="str">
        <f t="shared" si="376"/>
        <v/>
      </c>
      <c r="BJ878" s="2" t="str">
        <f t="shared" si="377"/>
        <v/>
      </c>
    </row>
    <row r="879" spans="1:62" x14ac:dyDescent="0.2">
      <c r="A879" s="1" t="s">
        <v>926</v>
      </c>
      <c r="B879" s="27" t="s">
        <v>1165</v>
      </c>
      <c r="C879" s="28">
        <v>39336</v>
      </c>
      <c r="D879" s="7">
        <v>0.5625</v>
      </c>
      <c r="E879" s="1">
        <v>0.1</v>
      </c>
      <c r="F879" s="1" t="s">
        <v>57</v>
      </c>
      <c r="G879" s="1" t="s">
        <v>1156</v>
      </c>
      <c r="H879" s="27" t="s">
        <v>886</v>
      </c>
      <c r="I879" s="27" t="s">
        <v>887</v>
      </c>
      <c r="J879" s="27" t="s">
        <v>888</v>
      </c>
      <c r="K879" s="2">
        <v>0.75</v>
      </c>
      <c r="L879" s="2">
        <v>0.25</v>
      </c>
      <c r="M879" s="29"/>
      <c r="N879" s="29"/>
      <c r="O879" s="29"/>
      <c r="P879" s="29"/>
      <c r="Q879" s="29"/>
      <c r="R879" s="29"/>
      <c r="S879" s="29"/>
      <c r="T879" s="29"/>
      <c r="U879" s="27">
        <v>670604</v>
      </c>
      <c r="V879" s="27">
        <v>618500</v>
      </c>
      <c r="W879" s="27">
        <v>579422</v>
      </c>
      <c r="X879" s="27">
        <v>839942</v>
      </c>
      <c r="Y879" s="29"/>
      <c r="Z879" s="29"/>
      <c r="AA879" s="29"/>
      <c r="AB879" s="29"/>
      <c r="AC879" s="2">
        <f t="shared" si="351"/>
        <v>677117</v>
      </c>
      <c r="AD879" s="2">
        <f t="shared" si="352"/>
        <v>114796.43651263745</v>
      </c>
      <c r="AE879" s="2">
        <f t="shared" si="353"/>
        <v>4</v>
      </c>
      <c r="AF879" s="27">
        <v>1308878</v>
      </c>
      <c r="AG879" s="27">
        <v>1295852</v>
      </c>
      <c r="AH879" s="27">
        <v>1178618</v>
      </c>
      <c r="AI879" s="27">
        <v>1243748</v>
      </c>
      <c r="AJ879" s="2">
        <f t="shared" si="354"/>
        <v>1256774</v>
      </c>
      <c r="AK879" s="2">
        <f t="shared" si="355"/>
        <v>59216.984928312588</v>
      </c>
      <c r="AL879" s="2">
        <f t="shared" si="356"/>
        <v>4</v>
      </c>
      <c r="AM879" s="2">
        <f t="shared" si="357"/>
        <v>7.452082505832318E+18</v>
      </c>
      <c r="AN879" s="2">
        <f t="shared" si="358"/>
        <v>1.4009471397813555E+18</v>
      </c>
      <c r="AO879" s="2">
        <f t="shared" si="359"/>
        <v>5</v>
      </c>
      <c r="AP879" s="2">
        <f t="shared" si="360"/>
        <v>14.334265299981208</v>
      </c>
      <c r="AQ879" s="2">
        <f t="shared" si="361"/>
        <v>0.72668684380042159</v>
      </c>
      <c r="AR879" s="3" t="str">
        <f t="shared" si="362"/>
        <v>Nontoxic</v>
      </c>
      <c r="AS879" s="2">
        <f t="shared" si="363"/>
        <v>185.60662337528078</v>
      </c>
      <c r="AT879" s="26" t="s">
        <v>884</v>
      </c>
      <c r="AU879" s="4" t="s">
        <v>666</v>
      </c>
      <c r="AV879" s="2">
        <f t="shared" si="364"/>
        <v>3</v>
      </c>
      <c r="AW879" s="2">
        <f t="shared" si="365"/>
        <v>3</v>
      </c>
      <c r="AX879" s="2">
        <f t="shared" si="366"/>
        <v>13178221836</v>
      </c>
      <c r="AY879" s="2">
        <f t="shared" si="367"/>
        <v>3506651304</v>
      </c>
      <c r="AZ879" s="2">
        <f t="shared" si="368"/>
        <v>8342436570</v>
      </c>
      <c r="BA879" s="2">
        <f t="shared" si="369"/>
        <v>1.1666666666666667</v>
      </c>
      <c r="BB879" s="2">
        <f t="shared" si="370"/>
        <v>1.0529576047259022</v>
      </c>
      <c r="BC879" s="2">
        <v>6.6349999999999998</v>
      </c>
      <c r="BD879" s="2" t="str">
        <f t="shared" si="371"/>
        <v>Same Var</v>
      </c>
      <c r="BE879" s="2">
        <f t="shared" si="372"/>
        <v>5.3463885831585757E-5</v>
      </c>
      <c r="BF879" s="2" t="str">
        <f t="shared" si="373"/>
        <v>NS</v>
      </c>
      <c r="BG879" s="2" t="str">
        <f t="shared" si="374"/>
        <v>NS</v>
      </c>
      <c r="BH879" s="2" t="str">
        <f t="shared" si="375"/>
        <v/>
      </c>
      <c r="BI879" s="2" t="str">
        <f t="shared" si="376"/>
        <v/>
      </c>
      <c r="BJ879" s="2" t="str">
        <f t="shared" si="377"/>
        <v/>
      </c>
    </row>
    <row r="880" spans="1:62" x14ac:dyDescent="0.2">
      <c r="A880" s="1" t="s">
        <v>926</v>
      </c>
      <c r="B880" s="27" t="s">
        <v>1176</v>
      </c>
      <c r="C880" s="28">
        <v>39336</v>
      </c>
      <c r="D880" s="7">
        <v>0.50694444444444442</v>
      </c>
      <c r="E880" s="1">
        <v>0.1</v>
      </c>
      <c r="F880" s="1" t="s">
        <v>57</v>
      </c>
      <c r="G880" s="1" t="s">
        <v>1156</v>
      </c>
      <c r="H880" s="27" t="s">
        <v>886</v>
      </c>
      <c r="I880" s="27" t="s">
        <v>887</v>
      </c>
      <c r="J880" s="27" t="s">
        <v>888</v>
      </c>
      <c r="K880" s="2">
        <v>0.75</v>
      </c>
      <c r="L880" s="2">
        <v>0.25</v>
      </c>
      <c r="M880" s="29"/>
      <c r="N880" s="29"/>
      <c r="O880" s="29"/>
      <c r="P880" s="29"/>
      <c r="Q880" s="29"/>
      <c r="R880" s="29"/>
      <c r="S880" s="29"/>
      <c r="T880" s="29"/>
      <c r="U880" s="27">
        <v>670604</v>
      </c>
      <c r="V880" s="27">
        <v>618500</v>
      </c>
      <c r="W880" s="27">
        <v>579422</v>
      </c>
      <c r="X880" s="27">
        <v>839942</v>
      </c>
      <c r="Y880" s="29"/>
      <c r="Z880" s="29"/>
      <c r="AA880" s="29"/>
      <c r="AB880" s="29"/>
      <c r="AC880" s="2">
        <f t="shared" si="351"/>
        <v>677117</v>
      </c>
      <c r="AD880" s="2">
        <f t="shared" si="352"/>
        <v>114796.43651263745</v>
      </c>
      <c r="AE880" s="2">
        <f t="shared" si="353"/>
        <v>4</v>
      </c>
      <c r="AF880" s="27">
        <v>1842944</v>
      </c>
      <c r="AG880" s="27">
        <v>1478216</v>
      </c>
      <c r="AH880" s="27">
        <v>865994</v>
      </c>
      <c r="AI880" s="27">
        <v>1465190</v>
      </c>
      <c r="AJ880" s="2">
        <f t="shared" si="354"/>
        <v>1413086</v>
      </c>
      <c r="AK880" s="2">
        <f t="shared" si="355"/>
        <v>404575.62142076727</v>
      </c>
      <c r="AL880" s="2">
        <f t="shared" si="356"/>
        <v>4</v>
      </c>
      <c r="AM880" s="2">
        <f t="shared" si="357"/>
        <v>1.829576220962341E+21</v>
      </c>
      <c r="AN880" s="2">
        <f t="shared" si="358"/>
        <v>5.5930334406111907E+20</v>
      </c>
      <c r="AO880" s="2">
        <f t="shared" si="359"/>
        <v>3</v>
      </c>
      <c r="AP880" s="2">
        <f t="shared" si="360"/>
        <v>4.3770354815634276</v>
      </c>
      <c r="AQ880" s="2">
        <f t="shared" si="361"/>
        <v>0.76489232840434507</v>
      </c>
      <c r="AR880" s="3" t="str">
        <f t="shared" si="362"/>
        <v>Nontoxic</v>
      </c>
      <c r="AS880" s="2">
        <f t="shared" si="363"/>
        <v>208.69155552142394</v>
      </c>
      <c r="AT880" s="26" t="s">
        <v>884</v>
      </c>
      <c r="AU880" s="4" t="s">
        <v>666</v>
      </c>
      <c r="AV880" s="2">
        <f t="shared" si="364"/>
        <v>3</v>
      </c>
      <c r="AW880" s="2">
        <f t="shared" si="365"/>
        <v>3</v>
      </c>
      <c r="AX880" s="2">
        <f t="shared" si="366"/>
        <v>13178221836</v>
      </c>
      <c r="AY880" s="2">
        <f t="shared" si="367"/>
        <v>163681433448</v>
      </c>
      <c r="AZ880" s="2">
        <f t="shared" si="368"/>
        <v>88429827642</v>
      </c>
      <c r="BA880" s="2">
        <f t="shared" si="369"/>
        <v>1.1666666666666667</v>
      </c>
      <c r="BB880" s="2">
        <f t="shared" si="370"/>
        <v>3.3118225535279748</v>
      </c>
      <c r="BC880" s="2">
        <v>6.6349999999999998</v>
      </c>
      <c r="BD880" s="2" t="str">
        <f t="shared" si="371"/>
        <v>Same Var</v>
      </c>
      <c r="BE880" s="2">
        <f t="shared" si="372"/>
        <v>6.4127238497984811E-3</v>
      </c>
      <c r="BF880" s="2" t="str">
        <f t="shared" si="373"/>
        <v>NS</v>
      </c>
      <c r="BG880" s="2" t="str">
        <f t="shared" si="374"/>
        <v>NS</v>
      </c>
      <c r="BH880" s="2" t="str">
        <f t="shared" si="375"/>
        <v/>
      </c>
      <c r="BI880" s="2" t="str">
        <f t="shared" si="376"/>
        <v/>
      </c>
      <c r="BJ880" s="2" t="str">
        <f t="shared" si="377"/>
        <v/>
      </c>
    </row>
    <row r="881" spans="1:62" x14ac:dyDescent="0.2">
      <c r="A881" s="1" t="s">
        <v>926</v>
      </c>
      <c r="B881" s="27" t="s">
        <v>1182</v>
      </c>
      <c r="C881" s="28">
        <v>39336</v>
      </c>
      <c r="D881" s="7">
        <v>0.44444444444444442</v>
      </c>
      <c r="E881" s="1">
        <v>0.1</v>
      </c>
      <c r="F881" s="1" t="s">
        <v>57</v>
      </c>
      <c r="G881" s="1" t="s">
        <v>1156</v>
      </c>
      <c r="H881" s="27" t="s">
        <v>886</v>
      </c>
      <c r="I881" s="27" t="s">
        <v>887</v>
      </c>
      <c r="J881" s="27" t="s">
        <v>888</v>
      </c>
      <c r="K881" s="2">
        <v>0.75</v>
      </c>
      <c r="L881" s="2">
        <v>0.25</v>
      </c>
      <c r="M881" s="29"/>
      <c r="N881" s="29"/>
      <c r="O881" s="29"/>
      <c r="P881" s="29"/>
      <c r="Q881" s="29"/>
      <c r="R881" s="29"/>
      <c r="S881" s="29"/>
      <c r="T881" s="29"/>
      <c r="U881" s="27">
        <v>670604</v>
      </c>
      <c r="V881" s="27">
        <v>618500</v>
      </c>
      <c r="W881" s="27">
        <v>579422</v>
      </c>
      <c r="X881" s="27">
        <v>839942</v>
      </c>
      <c r="Y881" s="29"/>
      <c r="Z881" s="29"/>
      <c r="AA881" s="29"/>
      <c r="AB881" s="29"/>
      <c r="AC881" s="2">
        <f t="shared" si="351"/>
        <v>677117</v>
      </c>
      <c r="AD881" s="2">
        <f t="shared" si="352"/>
        <v>114796.43651263745</v>
      </c>
      <c r="AE881" s="2">
        <f t="shared" si="353"/>
        <v>4</v>
      </c>
      <c r="AF881" s="27">
        <v>1842944</v>
      </c>
      <c r="AG881" s="27">
        <v>1413086</v>
      </c>
      <c r="AH881" s="27">
        <v>1022306</v>
      </c>
      <c r="AI881" s="27">
        <v>1048358</v>
      </c>
      <c r="AJ881" s="2">
        <f t="shared" si="354"/>
        <v>1331673.5</v>
      </c>
      <c r="AK881" s="2">
        <f t="shared" si="355"/>
        <v>384708.30591631366</v>
      </c>
      <c r="AL881" s="2">
        <f t="shared" si="356"/>
        <v>4</v>
      </c>
      <c r="AM881" s="2">
        <f t="shared" si="357"/>
        <v>1.5095795119216001E+21</v>
      </c>
      <c r="AN881" s="2">
        <f t="shared" si="358"/>
        <v>4.5748106519393062E+20</v>
      </c>
      <c r="AO881" s="2">
        <f t="shared" si="359"/>
        <v>3</v>
      </c>
      <c r="AP881" s="2">
        <f t="shared" si="360"/>
        <v>4.1795221946328507</v>
      </c>
      <c r="AQ881" s="2">
        <f t="shared" si="361"/>
        <v>0.76489232840434507</v>
      </c>
      <c r="AR881" s="3" t="str">
        <f t="shared" si="362"/>
        <v>Nontoxic</v>
      </c>
      <c r="AS881" s="2">
        <f t="shared" si="363"/>
        <v>196.66815336197436</v>
      </c>
      <c r="AT881" s="26" t="s">
        <v>884</v>
      </c>
      <c r="AU881" s="4" t="s">
        <v>666</v>
      </c>
      <c r="AV881" s="2">
        <f t="shared" si="364"/>
        <v>3</v>
      </c>
      <c r="AW881" s="2">
        <f t="shared" si="365"/>
        <v>3</v>
      </c>
      <c r="AX881" s="2">
        <f t="shared" si="366"/>
        <v>13178221836</v>
      </c>
      <c r="AY881" s="2">
        <f t="shared" si="367"/>
        <v>148000480640.99997</v>
      </c>
      <c r="AZ881" s="2">
        <f t="shared" si="368"/>
        <v>80589351238.499985</v>
      </c>
      <c r="BA881" s="2">
        <f t="shared" si="369"/>
        <v>1.1666666666666667</v>
      </c>
      <c r="BB881" s="2">
        <f t="shared" si="370"/>
        <v>3.0933049289482057</v>
      </c>
      <c r="BC881" s="2">
        <v>6.6349999999999998</v>
      </c>
      <c r="BD881" s="2" t="str">
        <f t="shared" si="371"/>
        <v>Same Var</v>
      </c>
      <c r="BE881" s="2">
        <f t="shared" si="372"/>
        <v>8.6158339998492067E-3</v>
      </c>
      <c r="BF881" s="2" t="str">
        <f t="shared" si="373"/>
        <v>NS</v>
      </c>
      <c r="BG881" s="2" t="str">
        <f t="shared" si="374"/>
        <v>NS</v>
      </c>
      <c r="BH881" s="2" t="str">
        <f t="shared" si="375"/>
        <v/>
      </c>
      <c r="BI881" s="2" t="str">
        <f t="shared" si="376"/>
        <v/>
      </c>
      <c r="BJ881" s="2" t="str">
        <f t="shared" si="377"/>
        <v/>
      </c>
    </row>
    <row r="882" spans="1:62" x14ac:dyDescent="0.2">
      <c r="A882" s="1" t="s">
        <v>926</v>
      </c>
      <c r="B882" s="27" t="s">
        <v>1189</v>
      </c>
      <c r="C882" s="28">
        <v>39336</v>
      </c>
      <c r="D882" s="7">
        <v>0.58333333333333337</v>
      </c>
      <c r="E882" s="1">
        <v>0.1</v>
      </c>
      <c r="F882" s="1" t="s">
        <v>57</v>
      </c>
      <c r="G882" s="1" t="s">
        <v>1156</v>
      </c>
      <c r="H882" s="27" t="s">
        <v>886</v>
      </c>
      <c r="I882" s="27" t="s">
        <v>887</v>
      </c>
      <c r="J882" s="27" t="s">
        <v>888</v>
      </c>
      <c r="K882" s="2">
        <v>0.75</v>
      </c>
      <c r="L882" s="2">
        <v>0.25</v>
      </c>
      <c r="M882" s="29"/>
      <c r="N882" s="29"/>
      <c r="O882" s="29"/>
      <c r="P882" s="29"/>
      <c r="Q882" s="29"/>
      <c r="R882" s="29"/>
      <c r="S882" s="29"/>
      <c r="T882" s="29"/>
      <c r="U882" s="27">
        <v>670604</v>
      </c>
      <c r="V882" s="27">
        <v>618500</v>
      </c>
      <c r="W882" s="27">
        <v>579422</v>
      </c>
      <c r="X882" s="27">
        <v>839942</v>
      </c>
      <c r="Y882" s="29"/>
      <c r="Z882" s="29"/>
      <c r="AA882" s="29"/>
      <c r="AB882" s="29"/>
      <c r="AC882" s="2">
        <f t="shared" si="351"/>
        <v>677117</v>
      </c>
      <c r="AD882" s="2">
        <f t="shared" si="352"/>
        <v>114796.43651263745</v>
      </c>
      <c r="AE882" s="2">
        <f t="shared" si="353"/>
        <v>4</v>
      </c>
      <c r="AF882" s="27">
        <v>1543346</v>
      </c>
      <c r="AG882" s="27">
        <v>1413086</v>
      </c>
      <c r="AH882" s="27">
        <v>1517294</v>
      </c>
      <c r="AI882" s="27">
        <v>1243748</v>
      </c>
      <c r="AJ882" s="2">
        <f t="shared" si="354"/>
        <v>1429368.5</v>
      </c>
      <c r="AK882" s="2">
        <f t="shared" si="355"/>
        <v>135943.4366234722</v>
      </c>
      <c r="AL882" s="2">
        <f t="shared" si="356"/>
        <v>4</v>
      </c>
      <c r="AM882" s="2">
        <f t="shared" si="357"/>
        <v>4.1904155819567063E+19</v>
      </c>
      <c r="AN882" s="2">
        <f t="shared" si="358"/>
        <v>8.2600437408769987E+18</v>
      </c>
      <c r="AO882" s="2">
        <f t="shared" si="359"/>
        <v>5</v>
      </c>
      <c r="AP882" s="2">
        <f t="shared" si="360"/>
        <v>11.453693506912758</v>
      </c>
      <c r="AQ882" s="2">
        <f t="shared" si="361"/>
        <v>0.72668684380042159</v>
      </c>
      <c r="AR882" s="3" t="str">
        <f t="shared" si="362"/>
        <v>Nontoxic</v>
      </c>
      <c r="AS882" s="2">
        <f t="shared" si="363"/>
        <v>211.09623595331382</v>
      </c>
      <c r="AT882" s="26" t="s">
        <v>884</v>
      </c>
      <c r="AU882" s="4" t="s">
        <v>666</v>
      </c>
      <c r="AV882" s="2">
        <f t="shared" si="364"/>
        <v>3</v>
      </c>
      <c r="AW882" s="2">
        <f t="shared" si="365"/>
        <v>3</v>
      </c>
      <c r="AX882" s="2">
        <f t="shared" si="366"/>
        <v>13178221836</v>
      </c>
      <c r="AY882" s="2">
        <f t="shared" si="367"/>
        <v>18480617961</v>
      </c>
      <c r="AZ882" s="2">
        <f t="shared" si="368"/>
        <v>15829419898.5</v>
      </c>
      <c r="BA882" s="2">
        <f t="shared" si="369"/>
        <v>1.1666666666666667</v>
      </c>
      <c r="BB882" s="2">
        <f t="shared" si="370"/>
        <v>7.3163169688655216E-2</v>
      </c>
      <c r="BC882" s="2">
        <v>6.6349999999999998</v>
      </c>
      <c r="BD882" s="2" t="str">
        <f t="shared" si="371"/>
        <v>Same Var</v>
      </c>
      <c r="BE882" s="2">
        <f t="shared" si="372"/>
        <v>7.4720646794418686E-5</v>
      </c>
      <c r="BF882" s="2" t="str">
        <f t="shared" si="373"/>
        <v>NS</v>
      </c>
      <c r="BG882" s="2" t="str">
        <f t="shared" si="374"/>
        <v>NS</v>
      </c>
      <c r="BH882" s="2" t="str">
        <f t="shared" si="375"/>
        <v/>
      </c>
      <c r="BI882" s="2" t="str">
        <f t="shared" si="376"/>
        <v/>
      </c>
      <c r="BJ882" s="2" t="str">
        <f t="shared" si="377"/>
        <v/>
      </c>
    </row>
    <row r="883" spans="1:62" x14ac:dyDescent="0.2">
      <c r="A883" s="1" t="s">
        <v>926</v>
      </c>
      <c r="B883" s="27" t="s">
        <v>1194</v>
      </c>
      <c r="C883" s="28">
        <v>39336</v>
      </c>
      <c r="D883" s="7">
        <v>0.69444444444444442</v>
      </c>
      <c r="E883" s="1">
        <v>0.1</v>
      </c>
      <c r="F883" s="1" t="s">
        <v>57</v>
      </c>
      <c r="G883" s="1" t="s">
        <v>1156</v>
      </c>
      <c r="H883" s="27" t="s">
        <v>886</v>
      </c>
      <c r="I883" s="27" t="s">
        <v>887</v>
      </c>
      <c r="J883" s="27" t="s">
        <v>888</v>
      </c>
      <c r="K883" s="2">
        <v>0.75</v>
      </c>
      <c r="L883" s="2">
        <v>0.25</v>
      </c>
      <c r="M883" s="29"/>
      <c r="N883" s="29"/>
      <c r="O883" s="29"/>
      <c r="P883" s="29"/>
      <c r="Q883" s="29"/>
      <c r="R883" s="29"/>
      <c r="S883" s="29"/>
      <c r="T883" s="29"/>
      <c r="U883" s="27">
        <v>670604</v>
      </c>
      <c r="V883" s="27">
        <v>618500</v>
      </c>
      <c r="W883" s="27">
        <v>579422</v>
      </c>
      <c r="X883" s="27">
        <v>839942</v>
      </c>
      <c r="Y883" s="29"/>
      <c r="Z883" s="29"/>
      <c r="AA883" s="29"/>
      <c r="AB883" s="29"/>
      <c r="AC883" s="2">
        <f t="shared" si="351"/>
        <v>677117</v>
      </c>
      <c r="AD883" s="2">
        <f t="shared" si="352"/>
        <v>114796.43651263745</v>
      </c>
      <c r="AE883" s="2">
        <f t="shared" si="353"/>
        <v>4</v>
      </c>
      <c r="AF883" s="27">
        <v>1439138</v>
      </c>
      <c r="AG883" s="27">
        <v>1504268</v>
      </c>
      <c r="AH883" s="27">
        <v>1491242</v>
      </c>
      <c r="AI883" s="27">
        <v>1517294</v>
      </c>
      <c r="AJ883" s="2">
        <f t="shared" si="354"/>
        <v>1487985.5</v>
      </c>
      <c r="AK883" s="2">
        <f t="shared" si="355"/>
        <v>34257.802162427171</v>
      </c>
      <c r="AL883" s="2">
        <f t="shared" si="356"/>
        <v>4</v>
      </c>
      <c r="AM883" s="2">
        <f t="shared" si="357"/>
        <v>4.60783445176222E+18</v>
      </c>
      <c r="AN883" s="2">
        <f t="shared" si="358"/>
        <v>1.17346227669154E+18</v>
      </c>
      <c r="AO883" s="2">
        <f t="shared" si="359"/>
        <v>4</v>
      </c>
      <c r="AP883" s="2">
        <f t="shared" si="360"/>
        <v>21.155209495265421</v>
      </c>
      <c r="AQ883" s="2">
        <f t="shared" si="361"/>
        <v>0.74069708411268287</v>
      </c>
      <c r="AR883" s="3" t="str">
        <f t="shared" si="362"/>
        <v>Nontoxic</v>
      </c>
      <c r="AS883" s="2">
        <f t="shared" si="363"/>
        <v>219.75308550811752</v>
      </c>
      <c r="AT883" s="26" t="s">
        <v>884</v>
      </c>
      <c r="AU883" s="4" t="s">
        <v>666</v>
      </c>
      <c r="AV883" s="2">
        <f t="shared" si="364"/>
        <v>3</v>
      </c>
      <c r="AW883" s="2">
        <f t="shared" si="365"/>
        <v>3</v>
      </c>
      <c r="AX883" s="2">
        <f t="shared" si="366"/>
        <v>13178221836</v>
      </c>
      <c r="AY883" s="2">
        <f t="shared" si="367"/>
        <v>1173597008.9999998</v>
      </c>
      <c r="AZ883" s="2">
        <f t="shared" si="368"/>
        <v>7175909422.5</v>
      </c>
      <c r="BA883" s="2">
        <f t="shared" si="369"/>
        <v>1.1666666666666667</v>
      </c>
      <c r="BB883" s="2">
        <f t="shared" si="370"/>
        <v>3.0929657126135011</v>
      </c>
      <c r="BC883" s="2">
        <v>6.6349999999999998</v>
      </c>
      <c r="BD883" s="2" t="str">
        <f t="shared" si="371"/>
        <v>Same Var</v>
      </c>
      <c r="BE883" s="2">
        <f t="shared" si="372"/>
        <v>5.0392894288371984E-6</v>
      </c>
      <c r="BF883" s="2" t="str">
        <f t="shared" si="373"/>
        <v>NS</v>
      </c>
      <c r="BG883" s="2" t="str">
        <f t="shared" si="374"/>
        <v>NS</v>
      </c>
      <c r="BH883" s="2" t="str">
        <f t="shared" si="375"/>
        <v/>
      </c>
      <c r="BI883" s="2" t="str">
        <f t="shared" si="376"/>
        <v/>
      </c>
      <c r="BJ883" s="2" t="str">
        <f t="shared" si="377"/>
        <v/>
      </c>
    </row>
    <row r="884" spans="1:62" x14ac:dyDescent="0.2">
      <c r="A884" s="1" t="s">
        <v>926</v>
      </c>
      <c r="B884" s="27" t="s">
        <v>1204</v>
      </c>
      <c r="C884" s="28">
        <v>39336</v>
      </c>
      <c r="D884" s="7">
        <v>0.63194444444444442</v>
      </c>
      <c r="E884" s="1">
        <v>0.1</v>
      </c>
      <c r="F884" s="1" t="s">
        <v>57</v>
      </c>
      <c r="G884" s="1" t="s">
        <v>1156</v>
      </c>
      <c r="H884" s="27" t="s">
        <v>886</v>
      </c>
      <c r="I884" s="27" t="s">
        <v>887</v>
      </c>
      <c r="J884" s="27" t="s">
        <v>888</v>
      </c>
      <c r="K884" s="2">
        <v>0.75</v>
      </c>
      <c r="L884" s="2">
        <v>0.25</v>
      </c>
      <c r="M884" s="29"/>
      <c r="N884" s="29"/>
      <c r="O884" s="29"/>
      <c r="P884" s="29"/>
      <c r="Q884" s="29"/>
      <c r="R884" s="29"/>
      <c r="S884" s="29"/>
      <c r="T884" s="29"/>
      <c r="U884" s="27">
        <v>670604</v>
      </c>
      <c r="V884" s="27">
        <v>618500</v>
      </c>
      <c r="W884" s="27">
        <v>579422</v>
      </c>
      <c r="X884" s="27">
        <v>839942</v>
      </c>
      <c r="Y884" s="29"/>
      <c r="Z884" s="29"/>
      <c r="AA884" s="29"/>
      <c r="AB884" s="29"/>
      <c r="AC884" s="2">
        <f t="shared" si="351"/>
        <v>677117</v>
      </c>
      <c r="AD884" s="2">
        <f t="shared" si="352"/>
        <v>114796.43651263745</v>
      </c>
      <c r="AE884" s="2">
        <f t="shared" si="353"/>
        <v>4</v>
      </c>
      <c r="AF884" s="27">
        <v>1087436</v>
      </c>
      <c r="AG884" s="27">
        <v>1152566</v>
      </c>
      <c r="AH884" s="27">
        <v>1321904</v>
      </c>
      <c r="AI884" s="27">
        <v>1868996</v>
      </c>
      <c r="AJ884" s="2">
        <f t="shared" si="354"/>
        <v>1357725.5</v>
      </c>
      <c r="AK884" s="2">
        <f t="shared" si="355"/>
        <v>354883.8017732001</v>
      </c>
      <c r="AL884" s="2">
        <f t="shared" si="356"/>
        <v>4</v>
      </c>
      <c r="AM884" s="2">
        <f t="shared" si="357"/>
        <v>1.1114766280070305E+21</v>
      </c>
      <c r="AN884" s="2">
        <f t="shared" si="358"/>
        <v>3.3159302874783973E+20</v>
      </c>
      <c r="AO884" s="2">
        <f t="shared" si="359"/>
        <v>3</v>
      </c>
      <c r="AP884" s="2">
        <f t="shared" si="360"/>
        <v>4.6546441634430984</v>
      </c>
      <c r="AQ884" s="2">
        <f t="shared" si="361"/>
        <v>0.76489232840434507</v>
      </c>
      <c r="AR884" s="3" t="str">
        <f t="shared" si="362"/>
        <v>Nontoxic</v>
      </c>
      <c r="AS884" s="2">
        <f t="shared" si="363"/>
        <v>200.51564205299823</v>
      </c>
      <c r="AT884" s="26" t="s">
        <v>884</v>
      </c>
      <c r="AU884" s="4" t="s">
        <v>666</v>
      </c>
      <c r="AV884" s="2">
        <f t="shared" si="364"/>
        <v>3</v>
      </c>
      <c r="AW884" s="2">
        <f t="shared" si="365"/>
        <v>3</v>
      </c>
      <c r="AX884" s="2">
        <f t="shared" si="366"/>
        <v>13178221836</v>
      </c>
      <c r="AY884" s="2">
        <f t="shared" si="367"/>
        <v>125942512760.99998</v>
      </c>
      <c r="AZ884" s="2">
        <f t="shared" si="368"/>
        <v>69560367298.499985</v>
      </c>
      <c r="BA884" s="2">
        <f t="shared" si="369"/>
        <v>1.1666666666666667</v>
      </c>
      <c r="BB884" s="2">
        <f t="shared" si="370"/>
        <v>2.7514254304136085</v>
      </c>
      <c r="BC884" s="2">
        <v>6.6349999999999998</v>
      </c>
      <c r="BD884" s="2" t="str">
        <f t="shared" si="371"/>
        <v>Same Var</v>
      </c>
      <c r="BE884" s="2">
        <f t="shared" si="372"/>
        <v>5.3564601457583702E-3</v>
      </c>
      <c r="BF884" s="2" t="str">
        <f t="shared" si="373"/>
        <v>NS</v>
      </c>
      <c r="BG884" s="2" t="str">
        <f t="shared" si="374"/>
        <v>NS</v>
      </c>
      <c r="BH884" s="2" t="str">
        <f t="shared" si="375"/>
        <v/>
      </c>
      <c r="BI884" s="2" t="str">
        <f t="shared" si="376"/>
        <v/>
      </c>
      <c r="BJ884" s="2" t="str">
        <f t="shared" si="377"/>
        <v/>
      </c>
    </row>
    <row r="885" spans="1:62" x14ac:dyDescent="0.2">
      <c r="A885" s="1" t="s">
        <v>926</v>
      </c>
      <c r="B885" s="27" t="s">
        <v>1206</v>
      </c>
      <c r="C885" s="28">
        <v>39336</v>
      </c>
      <c r="D885" s="7">
        <v>0.38194444444444442</v>
      </c>
      <c r="E885" s="1">
        <v>0.1</v>
      </c>
      <c r="F885" s="1" t="s">
        <v>57</v>
      </c>
      <c r="G885" s="1" t="s">
        <v>1156</v>
      </c>
      <c r="H885" s="27" t="s">
        <v>886</v>
      </c>
      <c r="I885" s="27" t="s">
        <v>887</v>
      </c>
      <c r="J885" s="27" t="s">
        <v>888</v>
      </c>
      <c r="K885" s="2">
        <v>0.75</v>
      </c>
      <c r="L885" s="2">
        <v>0.25</v>
      </c>
      <c r="M885" s="29"/>
      <c r="N885" s="29"/>
      <c r="O885" s="29"/>
      <c r="P885" s="29"/>
      <c r="Q885" s="29"/>
      <c r="R885" s="29"/>
      <c r="S885" s="29"/>
      <c r="T885" s="29"/>
      <c r="U885" s="27">
        <v>670604</v>
      </c>
      <c r="V885" s="27">
        <v>618500</v>
      </c>
      <c r="W885" s="27">
        <v>579422</v>
      </c>
      <c r="X885" s="27">
        <v>839942</v>
      </c>
      <c r="Y885" s="29"/>
      <c r="Z885" s="29"/>
      <c r="AA885" s="29"/>
      <c r="AB885" s="29"/>
      <c r="AC885" s="2">
        <f t="shared" si="351"/>
        <v>677117</v>
      </c>
      <c r="AD885" s="2">
        <f t="shared" si="352"/>
        <v>114796.43651263745</v>
      </c>
      <c r="AE885" s="2">
        <f t="shared" si="353"/>
        <v>4</v>
      </c>
      <c r="AF885" s="27">
        <v>1764788</v>
      </c>
      <c r="AG885" s="27">
        <v>1882022</v>
      </c>
      <c r="AH885" s="27">
        <v>2051360</v>
      </c>
      <c r="AI885" s="27">
        <v>2025308</v>
      </c>
      <c r="AJ885" s="2">
        <f t="shared" si="354"/>
        <v>1930869.5</v>
      </c>
      <c r="AK885" s="2">
        <f t="shared" si="355"/>
        <v>133423.8031874373</v>
      </c>
      <c r="AL885" s="2">
        <f t="shared" si="356"/>
        <v>4</v>
      </c>
      <c r="AM885" s="2">
        <f t="shared" si="357"/>
        <v>3.9736195709342925E+19</v>
      </c>
      <c r="AN885" s="2">
        <f t="shared" si="358"/>
        <v>7.7470188279950766E+18</v>
      </c>
      <c r="AO885" s="2">
        <f t="shared" si="359"/>
        <v>5</v>
      </c>
      <c r="AP885" s="2">
        <f t="shared" si="360"/>
        <v>17.923301832296016</v>
      </c>
      <c r="AQ885" s="2">
        <f t="shared" si="361"/>
        <v>0.72668684380042159</v>
      </c>
      <c r="AR885" s="3" t="str">
        <f t="shared" si="362"/>
        <v>Nontoxic</v>
      </c>
      <c r="AS885" s="2">
        <f t="shared" si="363"/>
        <v>285.16039325552305</v>
      </c>
      <c r="AT885" s="26" t="s">
        <v>884</v>
      </c>
      <c r="AU885" s="4" t="s">
        <v>666</v>
      </c>
      <c r="AV885" s="2">
        <f t="shared" si="364"/>
        <v>3</v>
      </c>
      <c r="AW885" s="2">
        <f t="shared" si="365"/>
        <v>3</v>
      </c>
      <c r="AX885" s="2">
        <f t="shared" si="366"/>
        <v>13178221836</v>
      </c>
      <c r="AY885" s="2">
        <f t="shared" si="367"/>
        <v>17801911257.000004</v>
      </c>
      <c r="AZ885" s="2">
        <f t="shared" si="368"/>
        <v>15490066546.500002</v>
      </c>
      <c r="BA885" s="2">
        <f t="shared" si="369"/>
        <v>1.1666666666666667</v>
      </c>
      <c r="BB885" s="2">
        <f t="shared" si="370"/>
        <v>5.7925206877143857E-2</v>
      </c>
      <c r="BC885" s="2">
        <v>6.6349999999999998</v>
      </c>
      <c r="BD885" s="2" t="str">
        <f t="shared" si="371"/>
        <v>Same Var</v>
      </c>
      <c r="BE885" s="2">
        <f t="shared" si="372"/>
        <v>3.7397840853232722E-6</v>
      </c>
      <c r="BF885" s="2" t="str">
        <f t="shared" si="373"/>
        <v>NS</v>
      </c>
      <c r="BG885" s="2" t="str">
        <f t="shared" si="374"/>
        <v>NS</v>
      </c>
      <c r="BH885" s="2" t="str">
        <f t="shared" si="375"/>
        <v/>
      </c>
      <c r="BI885" s="2" t="str">
        <f t="shared" si="376"/>
        <v/>
      </c>
      <c r="BJ885" s="2" t="str">
        <f t="shared" si="377"/>
        <v/>
      </c>
    </row>
    <row r="886" spans="1:62" x14ac:dyDescent="0.2">
      <c r="A886" s="1" t="s">
        <v>926</v>
      </c>
      <c r="B886" s="27" t="s">
        <v>1207</v>
      </c>
      <c r="C886" s="28">
        <v>39336</v>
      </c>
      <c r="D886" s="7">
        <v>0.65277777777777779</v>
      </c>
      <c r="E886" s="1">
        <v>0.1</v>
      </c>
      <c r="F886" s="1" t="s">
        <v>57</v>
      </c>
      <c r="G886" s="1" t="s">
        <v>1156</v>
      </c>
      <c r="H886" s="27" t="s">
        <v>886</v>
      </c>
      <c r="I886" s="27" t="s">
        <v>887</v>
      </c>
      <c r="J886" s="27" t="s">
        <v>888</v>
      </c>
      <c r="K886" s="2">
        <v>0.75</v>
      </c>
      <c r="L886" s="2">
        <v>0.25</v>
      </c>
      <c r="M886" s="29"/>
      <c r="N886" s="29"/>
      <c r="O886" s="29"/>
      <c r="P886" s="29"/>
      <c r="Q886" s="29"/>
      <c r="R886" s="29"/>
      <c r="S886" s="29"/>
      <c r="T886" s="29"/>
      <c r="U886" s="27">
        <v>670604</v>
      </c>
      <c r="V886" s="27">
        <v>618500</v>
      </c>
      <c r="W886" s="27">
        <v>579422</v>
      </c>
      <c r="X886" s="27">
        <v>839942</v>
      </c>
      <c r="Y886" s="29"/>
      <c r="Z886" s="29"/>
      <c r="AA886" s="29"/>
      <c r="AB886" s="29"/>
      <c r="AC886" s="2">
        <f t="shared" si="351"/>
        <v>677117</v>
      </c>
      <c r="AD886" s="2">
        <f t="shared" si="352"/>
        <v>114796.43651263745</v>
      </c>
      <c r="AE886" s="2">
        <f t="shared" si="353"/>
        <v>4</v>
      </c>
      <c r="AF886" s="27">
        <v>2533322</v>
      </c>
      <c r="AG886" s="27">
        <v>1725710</v>
      </c>
      <c r="AH886" s="27">
        <v>2207672</v>
      </c>
      <c r="AI886" s="27">
        <v>2429114</v>
      </c>
      <c r="AJ886" s="2">
        <f t="shared" si="354"/>
        <v>2223954.5</v>
      </c>
      <c r="AK886" s="2">
        <f t="shared" si="355"/>
        <v>358846.00786549097</v>
      </c>
      <c r="AL886" s="2">
        <f t="shared" si="356"/>
        <v>4</v>
      </c>
      <c r="AM886" s="2">
        <f t="shared" si="357"/>
        <v>1.1591166192473453E+21</v>
      </c>
      <c r="AN886" s="2">
        <f t="shared" si="358"/>
        <v>3.4659957392297466E+20</v>
      </c>
      <c r="AO886" s="2">
        <f t="shared" si="359"/>
        <v>3</v>
      </c>
      <c r="AP886" s="2">
        <f t="shared" si="360"/>
        <v>9.3006873837555357</v>
      </c>
      <c r="AQ886" s="2">
        <f t="shared" si="361"/>
        <v>0.76489232840434507</v>
      </c>
      <c r="AR886" s="3" t="str">
        <f t="shared" si="362"/>
        <v>Nontoxic</v>
      </c>
      <c r="AS886" s="2">
        <f t="shared" si="363"/>
        <v>328.4446410295414</v>
      </c>
      <c r="AT886" s="26" t="s">
        <v>884</v>
      </c>
      <c r="AU886" s="4" t="s">
        <v>666</v>
      </c>
      <c r="AV886" s="2">
        <f t="shared" si="364"/>
        <v>3</v>
      </c>
      <c r="AW886" s="2">
        <f t="shared" si="365"/>
        <v>3</v>
      </c>
      <c r="AX886" s="2">
        <f t="shared" si="366"/>
        <v>13178221836</v>
      </c>
      <c r="AY886" s="2">
        <f t="shared" si="367"/>
        <v>128770457361.00002</v>
      </c>
      <c r="AZ886" s="2">
        <f t="shared" si="368"/>
        <v>70974339598.500015</v>
      </c>
      <c r="BA886" s="2">
        <f t="shared" si="369"/>
        <v>1.1666666666666667</v>
      </c>
      <c r="BB886" s="2">
        <f t="shared" si="370"/>
        <v>2.7978165514536499</v>
      </c>
      <c r="BC886" s="2">
        <v>6.6349999999999998</v>
      </c>
      <c r="BD886" s="2" t="str">
        <f t="shared" si="371"/>
        <v>Same Var</v>
      </c>
      <c r="BE886" s="2">
        <f t="shared" si="372"/>
        <v>8.8009473734048006E-5</v>
      </c>
      <c r="BF886" s="2" t="str">
        <f t="shared" si="373"/>
        <v>NS</v>
      </c>
      <c r="BG886" s="2" t="str">
        <f t="shared" si="374"/>
        <v>NS</v>
      </c>
      <c r="BH886" s="2" t="str">
        <f t="shared" si="375"/>
        <v/>
      </c>
      <c r="BI886" s="2" t="str">
        <f t="shared" si="376"/>
        <v/>
      </c>
      <c r="BJ886" s="2" t="str">
        <f t="shared" si="377"/>
        <v/>
      </c>
    </row>
    <row r="887" spans="1:62" x14ac:dyDescent="0.2">
      <c r="A887" s="1" t="s">
        <v>926</v>
      </c>
      <c r="B887" s="27" t="s">
        <v>1228</v>
      </c>
      <c r="C887" s="28">
        <v>39336</v>
      </c>
      <c r="D887" s="7">
        <v>0.5</v>
      </c>
      <c r="E887" s="1">
        <v>0.1</v>
      </c>
      <c r="F887" s="1" t="s">
        <v>57</v>
      </c>
      <c r="G887" s="1" t="s">
        <v>1156</v>
      </c>
      <c r="H887" s="27" t="s">
        <v>886</v>
      </c>
      <c r="I887" s="27" t="s">
        <v>887</v>
      </c>
      <c r="J887" s="27" t="s">
        <v>888</v>
      </c>
      <c r="K887" s="2">
        <v>0.75</v>
      </c>
      <c r="L887" s="2">
        <v>0.25</v>
      </c>
      <c r="M887" s="29"/>
      <c r="N887" s="29"/>
      <c r="O887" s="29"/>
      <c r="P887" s="29"/>
      <c r="Q887" s="29"/>
      <c r="R887" s="29"/>
      <c r="S887" s="29"/>
      <c r="T887" s="29"/>
      <c r="U887" s="27">
        <v>670604</v>
      </c>
      <c r="V887" s="27">
        <v>618500</v>
      </c>
      <c r="W887" s="27">
        <v>579422</v>
      </c>
      <c r="X887" s="27">
        <v>839942</v>
      </c>
      <c r="Y887" s="29"/>
      <c r="Z887" s="29"/>
      <c r="AA887" s="29"/>
      <c r="AB887" s="29"/>
      <c r="AC887" s="2">
        <f t="shared" si="351"/>
        <v>677117</v>
      </c>
      <c r="AD887" s="2">
        <f t="shared" si="352"/>
        <v>114796.43651263745</v>
      </c>
      <c r="AE887" s="2">
        <f t="shared" si="353"/>
        <v>4</v>
      </c>
      <c r="AF887" s="27">
        <v>774812</v>
      </c>
      <c r="AG887" s="27">
        <v>657578</v>
      </c>
      <c r="AH887" s="27">
        <v>540344</v>
      </c>
      <c r="AI887" s="27">
        <v>918098</v>
      </c>
      <c r="AJ887" s="2">
        <f t="shared" si="354"/>
        <v>722708</v>
      </c>
      <c r="AK887" s="2">
        <f t="shared" si="355"/>
        <v>161648.40891267691</v>
      </c>
      <c r="AL887" s="2">
        <f t="shared" si="356"/>
        <v>4</v>
      </c>
      <c r="AM887" s="2">
        <f t="shared" si="357"/>
        <v>7.0320626487017767E+19</v>
      </c>
      <c r="AN887" s="2">
        <f t="shared" si="358"/>
        <v>1.5369513227083493E+19</v>
      </c>
      <c r="AO887" s="2">
        <f t="shared" si="359"/>
        <v>5</v>
      </c>
      <c r="AP887" s="2">
        <f t="shared" si="360"/>
        <v>2.3464192142904019</v>
      </c>
      <c r="AQ887" s="2">
        <f t="shared" si="361"/>
        <v>0.72668684380042159</v>
      </c>
      <c r="AR887" s="3" t="str">
        <f t="shared" si="362"/>
        <v>Nontoxic</v>
      </c>
      <c r="AS887" s="2">
        <f t="shared" si="363"/>
        <v>106.73310520929175</v>
      </c>
      <c r="AT887" s="26" t="s">
        <v>884</v>
      </c>
      <c r="AU887" s="4" t="s">
        <v>666</v>
      </c>
      <c r="AV887" s="2">
        <f t="shared" si="364"/>
        <v>3</v>
      </c>
      <c r="AW887" s="2">
        <f t="shared" si="365"/>
        <v>3</v>
      </c>
      <c r="AX887" s="2">
        <f t="shared" si="366"/>
        <v>13178221836</v>
      </c>
      <c r="AY887" s="2">
        <f t="shared" si="367"/>
        <v>26130208104.000004</v>
      </c>
      <c r="AZ887" s="2">
        <f t="shared" si="368"/>
        <v>19654214970.000004</v>
      </c>
      <c r="BA887" s="2">
        <f t="shared" si="369"/>
        <v>1.1666666666666667</v>
      </c>
      <c r="BB887" s="2">
        <f t="shared" si="370"/>
        <v>0.2955239623600911</v>
      </c>
      <c r="BC887" s="2">
        <v>6.6349999999999998</v>
      </c>
      <c r="BD887" s="2" t="str">
        <f t="shared" si="371"/>
        <v>Same Var</v>
      </c>
      <c r="BE887" s="2">
        <f t="shared" si="372"/>
        <v>0.3308899429002371</v>
      </c>
      <c r="BF887" s="2" t="str">
        <f t="shared" si="373"/>
        <v>NS</v>
      </c>
      <c r="BG887" s="2" t="str">
        <f t="shared" si="374"/>
        <v>NS</v>
      </c>
      <c r="BH887" s="2" t="str">
        <f t="shared" si="375"/>
        <v/>
      </c>
      <c r="BI887" s="2" t="str">
        <f t="shared" si="376"/>
        <v/>
      </c>
      <c r="BJ887" s="2" t="str">
        <f t="shared" si="377"/>
        <v/>
      </c>
    </row>
    <row r="888" spans="1:62" x14ac:dyDescent="0.2">
      <c r="A888" s="1" t="s">
        <v>142</v>
      </c>
      <c r="B888" s="27" t="s">
        <v>143</v>
      </c>
      <c r="C888" s="28">
        <v>38453</v>
      </c>
      <c r="D888" s="7">
        <v>0.49652777777777779</v>
      </c>
      <c r="E888" s="1">
        <v>0.1</v>
      </c>
      <c r="F888" s="1" t="s">
        <v>57</v>
      </c>
      <c r="G888" s="1" t="s">
        <v>885</v>
      </c>
      <c r="H888" s="27" t="s">
        <v>886</v>
      </c>
      <c r="I888" s="27" t="s">
        <v>887</v>
      </c>
      <c r="J888" s="27" t="s">
        <v>888</v>
      </c>
      <c r="K888" s="2">
        <v>0.75</v>
      </c>
      <c r="L888" s="2">
        <v>0.25</v>
      </c>
      <c r="M888" s="27">
        <v>5870000</v>
      </c>
      <c r="N888" s="27">
        <v>6080000</v>
      </c>
      <c r="O888" s="27">
        <v>5820000</v>
      </c>
      <c r="P888" s="27">
        <v>5980000</v>
      </c>
      <c r="Q888" s="29"/>
      <c r="R888" s="29"/>
      <c r="S888" s="29"/>
      <c r="T888" s="29"/>
      <c r="U888" s="29"/>
      <c r="V888" s="29"/>
      <c r="W888" s="29"/>
      <c r="X888" s="29"/>
      <c r="Y888" s="29"/>
      <c r="Z888" s="29"/>
      <c r="AA888" s="29"/>
      <c r="AB888" s="29"/>
      <c r="AC888" s="2">
        <f t="shared" si="351"/>
        <v>5937500</v>
      </c>
      <c r="AD888" s="2">
        <f t="shared" si="352"/>
        <v>116153.63389350618</v>
      </c>
      <c r="AE888" s="2">
        <f t="shared" si="353"/>
        <v>4</v>
      </c>
      <c r="AF888" s="27">
        <v>6480000</v>
      </c>
      <c r="AG888" s="27">
        <v>6300000</v>
      </c>
      <c r="AH888" s="27">
        <v>6670000</v>
      </c>
      <c r="AI888" s="27">
        <v>6000000</v>
      </c>
      <c r="AJ888" s="2">
        <f t="shared" si="354"/>
        <v>6362500</v>
      </c>
      <c r="AK888" s="2">
        <f t="shared" si="355"/>
        <v>285000</v>
      </c>
      <c r="AL888" s="2">
        <f t="shared" si="356"/>
        <v>4</v>
      </c>
      <c r="AM888" s="2">
        <f t="shared" si="357"/>
        <v>4.9299610610961914E+20</v>
      </c>
      <c r="AN888" s="2">
        <f t="shared" si="358"/>
        <v>1.3864780197143554E+20</v>
      </c>
      <c r="AO888" s="2">
        <f t="shared" si="359"/>
        <v>4</v>
      </c>
      <c r="AP888" s="2">
        <f t="shared" si="360"/>
        <v>12.813871357550543</v>
      </c>
      <c r="AQ888" s="2">
        <f t="shared" si="361"/>
        <v>0.74069708411268287</v>
      </c>
      <c r="AR888" s="3" t="str">
        <f t="shared" si="362"/>
        <v>Nontoxic</v>
      </c>
      <c r="AS888" s="2">
        <f t="shared" si="363"/>
        <v>107.1578947368421</v>
      </c>
      <c r="AT888" s="26" t="s">
        <v>884</v>
      </c>
      <c r="AU888" s="4" t="s">
        <v>666</v>
      </c>
      <c r="AV888" s="2">
        <f t="shared" si="364"/>
        <v>3</v>
      </c>
      <c r="AW888" s="2">
        <f t="shared" si="365"/>
        <v>3</v>
      </c>
      <c r="AX888" s="2">
        <f t="shared" si="366"/>
        <v>13491666666.666668</v>
      </c>
      <c r="AY888" s="2">
        <f t="shared" si="367"/>
        <v>81225000000</v>
      </c>
      <c r="AZ888" s="2">
        <f t="shared" si="368"/>
        <v>47358333333.333336</v>
      </c>
      <c r="BA888" s="2">
        <f t="shared" si="369"/>
        <v>1.1666666666666667</v>
      </c>
      <c r="BB888" s="2">
        <f t="shared" si="370"/>
        <v>1.8416322117756099</v>
      </c>
      <c r="BC888" s="2">
        <v>6.6349999999999998</v>
      </c>
      <c r="BD888" s="2" t="str">
        <f t="shared" si="371"/>
        <v>Same Var</v>
      </c>
      <c r="BE888" s="2">
        <f t="shared" si="372"/>
        <v>1.6386084526655447E-2</v>
      </c>
      <c r="BF888" s="2" t="str">
        <f t="shared" si="373"/>
        <v>NS</v>
      </c>
      <c r="BG888" s="2" t="str">
        <f t="shared" si="374"/>
        <v>NS</v>
      </c>
      <c r="BH888" s="2" t="str">
        <f t="shared" si="375"/>
        <v/>
      </c>
      <c r="BI888" s="2" t="str">
        <f t="shared" si="376"/>
        <v/>
      </c>
      <c r="BJ888" s="2" t="str">
        <f t="shared" si="377"/>
        <v/>
      </c>
    </row>
    <row r="889" spans="1:62" x14ac:dyDescent="0.2">
      <c r="A889" s="1" t="s">
        <v>142</v>
      </c>
      <c r="B889" s="27" t="s">
        <v>152</v>
      </c>
      <c r="C889" s="28">
        <v>38453</v>
      </c>
      <c r="D889" s="7">
        <v>0.36458333333333331</v>
      </c>
      <c r="E889" s="1">
        <v>0.1</v>
      </c>
      <c r="F889" s="1" t="s">
        <v>57</v>
      </c>
      <c r="G889" s="1" t="s">
        <v>885</v>
      </c>
      <c r="H889" s="27" t="s">
        <v>886</v>
      </c>
      <c r="I889" s="27" t="s">
        <v>887</v>
      </c>
      <c r="J889" s="27" t="s">
        <v>888</v>
      </c>
      <c r="K889" s="2">
        <v>0.75</v>
      </c>
      <c r="L889" s="2">
        <v>0.25</v>
      </c>
      <c r="M889" s="27">
        <v>5870000</v>
      </c>
      <c r="N889" s="27">
        <v>6080000</v>
      </c>
      <c r="O889" s="27">
        <v>5820000</v>
      </c>
      <c r="P889" s="27">
        <v>5980000</v>
      </c>
      <c r="Q889" s="29"/>
      <c r="R889" s="29"/>
      <c r="S889" s="29"/>
      <c r="T889" s="29"/>
      <c r="U889" s="29"/>
      <c r="V889" s="29"/>
      <c r="W889" s="29"/>
      <c r="X889" s="29"/>
      <c r="Y889" s="29"/>
      <c r="Z889" s="29"/>
      <c r="AA889" s="29"/>
      <c r="AB889" s="29"/>
      <c r="AC889" s="2">
        <f t="shared" si="351"/>
        <v>5937500</v>
      </c>
      <c r="AD889" s="2">
        <f t="shared" si="352"/>
        <v>116153.63389350618</v>
      </c>
      <c r="AE889" s="2">
        <f t="shared" si="353"/>
        <v>4</v>
      </c>
      <c r="AF889" s="27">
        <v>7070000</v>
      </c>
      <c r="AG889" s="27">
        <v>6620000</v>
      </c>
      <c r="AH889" s="27">
        <v>6810000</v>
      </c>
      <c r="AI889" s="27">
        <v>5920000</v>
      </c>
      <c r="AJ889" s="2">
        <f t="shared" si="354"/>
        <v>6605000</v>
      </c>
      <c r="AK889" s="2">
        <f t="shared" si="355"/>
        <v>492510.57518257073</v>
      </c>
      <c r="AL889" s="2">
        <f t="shared" si="356"/>
        <v>4</v>
      </c>
      <c r="AM889" s="2">
        <f t="shared" si="357"/>
        <v>3.9111180521816672E+21</v>
      </c>
      <c r="AN889" s="2">
        <f t="shared" si="358"/>
        <v>1.2270037843209725E+21</v>
      </c>
      <c r="AO889" s="2">
        <f t="shared" si="359"/>
        <v>3</v>
      </c>
      <c r="AP889" s="2">
        <f t="shared" si="360"/>
        <v>8.604820374218539</v>
      </c>
      <c r="AQ889" s="2">
        <f t="shared" si="361"/>
        <v>0.76489232840434507</v>
      </c>
      <c r="AR889" s="3" t="str">
        <f t="shared" si="362"/>
        <v>Nontoxic</v>
      </c>
      <c r="AS889" s="2">
        <f t="shared" si="363"/>
        <v>111.2421052631579</v>
      </c>
      <c r="AT889" s="26" t="s">
        <v>884</v>
      </c>
      <c r="AU889" s="4" t="s">
        <v>666</v>
      </c>
      <c r="AV889" s="2">
        <f t="shared" si="364"/>
        <v>3</v>
      </c>
      <c r="AW889" s="2">
        <f t="shared" si="365"/>
        <v>3</v>
      </c>
      <c r="AX889" s="2">
        <f t="shared" si="366"/>
        <v>13491666666.666668</v>
      </c>
      <c r="AY889" s="2">
        <f t="shared" si="367"/>
        <v>242566666666.66666</v>
      </c>
      <c r="AZ889" s="2">
        <f t="shared" si="368"/>
        <v>128029166666.66667</v>
      </c>
      <c r="BA889" s="2">
        <f t="shared" si="369"/>
        <v>1.1666666666666667</v>
      </c>
      <c r="BB889" s="2">
        <f t="shared" si="370"/>
        <v>4.1430019050282967</v>
      </c>
      <c r="BC889" s="2">
        <v>6.6349999999999998</v>
      </c>
      <c r="BD889" s="2" t="str">
        <f t="shared" si="371"/>
        <v>Same Var</v>
      </c>
      <c r="BE889" s="2">
        <f t="shared" si="372"/>
        <v>1.9316030934365055E-2</v>
      </c>
      <c r="BF889" s="2" t="str">
        <f t="shared" si="373"/>
        <v>NS</v>
      </c>
      <c r="BG889" s="2" t="str">
        <f t="shared" si="374"/>
        <v>NS</v>
      </c>
      <c r="BH889" s="2" t="str">
        <f t="shared" si="375"/>
        <v/>
      </c>
      <c r="BI889" s="2" t="str">
        <f t="shared" si="376"/>
        <v/>
      </c>
      <c r="BJ889" s="2" t="str">
        <f t="shared" si="377"/>
        <v/>
      </c>
    </row>
    <row r="890" spans="1:62" x14ac:dyDescent="0.2">
      <c r="A890" s="1" t="s">
        <v>142</v>
      </c>
      <c r="B890" s="27" t="s">
        <v>163</v>
      </c>
      <c r="C890" s="28">
        <v>38454</v>
      </c>
      <c r="D890" s="7">
        <v>0.3125</v>
      </c>
      <c r="E890" s="1">
        <v>0.1</v>
      </c>
      <c r="F890" s="1" t="s">
        <v>57</v>
      </c>
      <c r="G890" s="1" t="s">
        <v>885</v>
      </c>
      <c r="H890" s="27" t="s">
        <v>886</v>
      </c>
      <c r="I890" s="27" t="s">
        <v>887</v>
      </c>
      <c r="J890" s="27" t="s">
        <v>888</v>
      </c>
      <c r="K890" s="2">
        <v>0.75</v>
      </c>
      <c r="L890" s="2">
        <v>0.25</v>
      </c>
      <c r="M890" s="27">
        <v>5870000</v>
      </c>
      <c r="N890" s="27">
        <v>6080000</v>
      </c>
      <c r="O890" s="27">
        <v>5820000</v>
      </c>
      <c r="P890" s="27">
        <v>5980000</v>
      </c>
      <c r="Q890" s="29"/>
      <c r="R890" s="29"/>
      <c r="S890" s="29"/>
      <c r="T890" s="29"/>
      <c r="U890" s="29"/>
      <c r="V890" s="29"/>
      <c r="W890" s="29"/>
      <c r="X890" s="29"/>
      <c r="Y890" s="29"/>
      <c r="Z890" s="29"/>
      <c r="AA890" s="29"/>
      <c r="AB890" s="29"/>
      <c r="AC890" s="2">
        <f t="shared" si="351"/>
        <v>5937500</v>
      </c>
      <c r="AD890" s="2">
        <f t="shared" si="352"/>
        <v>116153.63389350618</v>
      </c>
      <c r="AE890" s="2">
        <f t="shared" si="353"/>
        <v>4</v>
      </c>
      <c r="AF890" s="27">
        <v>9910000</v>
      </c>
      <c r="AG890" s="27">
        <v>8040000</v>
      </c>
      <c r="AH890" s="27">
        <v>9240000</v>
      </c>
      <c r="AI890" s="27">
        <v>9770000</v>
      </c>
      <c r="AJ890" s="2">
        <f t="shared" si="354"/>
        <v>9240000</v>
      </c>
      <c r="AK890" s="2">
        <f t="shared" si="355"/>
        <v>850450.8608183465</v>
      </c>
      <c r="AL890" s="2">
        <f t="shared" si="356"/>
        <v>4</v>
      </c>
      <c r="AM890" s="2">
        <f t="shared" si="357"/>
        <v>3.3384381053483738E+22</v>
      </c>
      <c r="AN890" s="2">
        <f t="shared" si="358"/>
        <v>1.0899422187098747E+22</v>
      </c>
      <c r="AO890" s="2">
        <f t="shared" si="359"/>
        <v>3</v>
      </c>
      <c r="AP890" s="2">
        <f t="shared" si="360"/>
        <v>11.198665036837987</v>
      </c>
      <c r="AQ890" s="2">
        <f t="shared" si="361"/>
        <v>0.76489232840434507</v>
      </c>
      <c r="AR890" s="3" t="str">
        <f t="shared" si="362"/>
        <v>Nontoxic</v>
      </c>
      <c r="AS890" s="2">
        <f t="shared" si="363"/>
        <v>155.62105263157895</v>
      </c>
      <c r="AT890" s="26" t="s">
        <v>884</v>
      </c>
      <c r="AU890" s="4" t="s">
        <v>666</v>
      </c>
      <c r="AV890" s="2">
        <f t="shared" si="364"/>
        <v>3</v>
      </c>
      <c r="AW890" s="2">
        <f t="shared" si="365"/>
        <v>3</v>
      </c>
      <c r="AX890" s="2">
        <f t="shared" si="366"/>
        <v>13491666666.666668</v>
      </c>
      <c r="AY890" s="2">
        <f t="shared" si="367"/>
        <v>723266666666.6665</v>
      </c>
      <c r="AZ890" s="2">
        <f t="shared" si="368"/>
        <v>368379166666.66656</v>
      </c>
      <c r="BA890" s="2">
        <f t="shared" si="369"/>
        <v>1.1666666666666667</v>
      </c>
      <c r="BB890" s="2">
        <f t="shared" si="370"/>
        <v>6.7689650706359341</v>
      </c>
      <c r="BC890" s="2">
        <v>6.6349999999999998</v>
      </c>
      <c r="BD890" s="2" t="str">
        <f t="shared" si="371"/>
        <v>Sig Diff Var</v>
      </c>
      <c r="BE890" s="2">
        <f t="shared" si="372"/>
        <v>2.0021794440456399E-3</v>
      </c>
      <c r="BF890" s="2" t="str">
        <f t="shared" si="373"/>
        <v>NS</v>
      </c>
      <c r="BG890" s="2" t="str">
        <f t="shared" si="374"/>
        <v>NS</v>
      </c>
      <c r="BH890" s="2" t="str">
        <f t="shared" si="375"/>
        <v/>
      </c>
      <c r="BI890" s="2" t="str">
        <f t="shared" si="376"/>
        <v/>
      </c>
      <c r="BJ890" s="2" t="str">
        <f t="shared" si="377"/>
        <v/>
      </c>
    </row>
    <row r="891" spans="1:62" x14ac:dyDescent="0.2">
      <c r="A891" s="1" t="s">
        <v>142</v>
      </c>
      <c r="B891" s="27" t="s">
        <v>166</v>
      </c>
      <c r="C891" s="28">
        <v>38454</v>
      </c>
      <c r="D891" s="7">
        <v>0.36458333333333331</v>
      </c>
      <c r="E891" s="1">
        <v>0.1</v>
      </c>
      <c r="F891" s="1" t="s">
        <v>57</v>
      </c>
      <c r="G891" s="1" t="s">
        <v>885</v>
      </c>
      <c r="H891" s="27" t="s">
        <v>886</v>
      </c>
      <c r="I891" s="27" t="s">
        <v>887</v>
      </c>
      <c r="J891" s="27" t="s">
        <v>888</v>
      </c>
      <c r="K891" s="2">
        <v>0.75</v>
      </c>
      <c r="L891" s="2">
        <v>0.25</v>
      </c>
      <c r="M891" s="27">
        <v>5870000</v>
      </c>
      <c r="N891" s="27">
        <v>6080000</v>
      </c>
      <c r="O891" s="27">
        <v>5820000</v>
      </c>
      <c r="P891" s="27">
        <v>5980000</v>
      </c>
      <c r="Q891" s="29"/>
      <c r="R891" s="29"/>
      <c r="S891" s="29"/>
      <c r="T891" s="29"/>
      <c r="U891" s="29"/>
      <c r="V891" s="29"/>
      <c r="W891" s="29"/>
      <c r="X891" s="29"/>
      <c r="Y891" s="29"/>
      <c r="Z891" s="29"/>
      <c r="AA891" s="29"/>
      <c r="AB891" s="29"/>
      <c r="AC891" s="2">
        <f t="shared" si="351"/>
        <v>5937500</v>
      </c>
      <c r="AD891" s="2">
        <f t="shared" si="352"/>
        <v>116153.63389350618</v>
      </c>
      <c r="AE891" s="2">
        <f t="shared" si="353"/>
        <v>4</v>
      </c>
      <c r="AF891" s="27">
        <v>7070000</v>
      </c>
      <c r="AG891" s="27">
        <v>7180000</v>
      </c>
      <c r="AH891" s="27">
        <v>7150000</v>
      </c>
      <c r="AI891" s="27">
        <v>6670000</v>
      </c>
      <c r="AJ891" s="2">
        <f t="shared" si="354"/>
        <v>7017500</v>
      </c>
      <c r="AK891" s="2">
        <f t="shared" si="355"/>
        <v>236273.1470142132</v>
      </c>
      <c r="AL891" s="2">
        <f t="shared" si="356"/>
        <v>4</v>
      </c>
      <c r="AM891" s="2">
        <f t="shared" si="357"/>
        <v>2.5133395767211921E+20</v>
      </c>
      <c r="AN891" s="2">
        <f t="shared" si="358"/>
        <v>6.6125510304768901E+19</v>
      </c>
      <c r="AO891" s="2">
        <f t="shared" si="359"/>
        <v>4</v>
      </c>
      <c r="AP891" s="2">
        <f t="shared" si="360"/>
        <v>20.366609748737901</v>
      </c>
      <c r="AQ891" s="2">
        <f t="shared" si="361"/>
        <v>0.74069708411268287</v>
      </c>
      <c r="AR891" s="3" t="str">
        <f t="shared" si="362"/>
        <v>Nontoxic</v>
      </c>
      <c r="AS891" s="2">
        <f t="shared" si="363"/>
        <v>118.18947368421053</v>
      </c>
      <c r="AT891" s="26" t="s">
        <v>884</v>
      </c>
      <c r="AU891" s="4" t="s">
        <v>666</v>
      </c>
      <c r="AV891" s="2">
        <f t="shared" si="364"/>
        <v>3</v>
      </c>
      <c r="AW891" s="2">
        <f t="shared" si="365"/>
        <v>3</v>
      </c>
      <c r="AX891" s="2">
        <f t="shared" si="366"/>
        <v>13491666666.666668</v>
      </c>
      <c r="AY891" s="2">
        <f t="shared" si="367"/>
        <v>55825000000.000008</v>
      </c>
      <c r="AZ891" s="2">
        <f t="shared" si="368"/>
        <v>34658333333.333336</v>
      </c>
      <c r="BA891" s="2">
        <f t="shared" si="369"/>
        <v>1.1666666666666667</v>
      </c>
      <c r="BB891" s="2">
        <f t="shared" si="370"/>
        <v>1.2002975621997993</v>
      </c>
      <c r="BC891" s="2">
        <v>6.6349999999999998</v>
      </c>
      <c r="BD891" s="2" t="str">
        <f t="shared" si="371"/>
        <v>Same Var</v>
      </c>
      <c r="BE891" s="2">
        <f t="shared" si="372"/>
        <v>8.843272800368843E-5</v>
      </c>
      <c r="BF891" s="2" t="str">
        <f t="shared" si="373"/>
        <v>NS</v>
      </c>
      <c r="BG891" s="2" t="str">
        <f t="shared" si="374"/>
        <v>NS</v>
      </c>
      <c r="BH891" s="2" t="str">
        <f t="shared" si="375"/>
        <v/>
      </c>
      <c r="BI891" s="2" t="str">
        <f t="shared" si="376"/>
        <v/>
      </c>
      <c r="BJ891" s="2" t="str">
        <f t="shared" si="377"/>
        <v/>
      </c>
    </row>
    <row r="892" spans="1:62" x14ac:dyDescent="0.2">
      <c r="A892" s="1" t="s">
        <v>142</v>
      </c>
      <c r="B892" s="27" t="s">
        <v>167</v>
      </c>
      <c r="C892" s="28">
        <v>38454</v>
      </c>
      <c r="D892" s="7">
        <v>0.3923611111111111</v>
      </c>
      <c r="E892" s="1">
        <v>0.1</v>
      </c>
      <c r="F892" s="1" t="s">
        <v>57</v>
      </c>
      <c r="G892" s="1" t="s">
        <v>885</v>
      </c>
      <c r="H892" s="27" t="s">
        <v>886</v>
      </c>
      <c r="I892" s="27" t="s">
        <v>887</v>
      </c>
      <c r="J892" s="27" t="s">
        <v>888</v>
      </c>
      <c r="K892" s="2">
        <v>0.75</v>
      </c>
      <c r="L892" s="2">
        <v>0.25</v>
      </c>
      <c r="M892" s="27">
        <v>5870000</v>
      </c>
      <c r="N892" s="27">
        <v>6080000</v>
      </c>
      <c r="O892" s="27">
        <v>5820000</v>
      </c>
      <c r="P892" s="27">
        <v>5980000</v>
      </c>
      <c r="Q892" s="29"/>
      <c r="R892" s="29"/>
      <c r="S892" s="29"/>
      <c r="T892" s="29"/>
      <c r="U892" s="29"/>
      <c r="V892" s="29"/>
      <c r="W892" s="29"/>
      <c r="X892" s="29"/>
      <c r="Y892" s="29"/>
      <c r="Z892" s="29"/>
      <c r="AA892" s="29"/>
      <c r="AB892" s="29"/>
      <c r="AC892" s="2">
        <f t="shared" si="351"/>
        <v>5937500</v>
      </c>
      <c r="AD892" s="2">
        <f t="shared" si="352"/>
        <v>116153.63389350618</v>
      </c>
      <c r="AE892" s="2">
        <f t="shared" si="353"/>
        <v>4</v>
      </c>
      <c r="AF892" s="27">
        <v>2820000</v>
      </c>
      <c r="AG892" s="27">
        <v>2420000</v>
      </c>
      <c r="AH892" s="27">
        <v>3360000</v>
      </c>
      <c r="AI892" s="27">
        <v>1910000</v>
      </c>
      <c r="AJ892" s="2">
        <f t="shared" si="354"/>
        <v>2627500</v>
      </c>
      <c r="AK892" s="2">
        <f t="shared" si="355"/>
        <v>614132.17904074467</v>
      </c>
      <c r="AL892" s="2">
        <f t="shared" si="356"/>
        <v>4</v>
      </c>
      <c r="AM892" s="2">
        <f t="shared" si="357"/>
        <v>9.2519099125332265E+21</v>
      </c>
      <c r="AN892" s="2">
        <f t="shared" si="358"/>
        <v>2.9647083806751379E+21</v>
      </c>
      <c r="AO892" s="2">
        <f t="shared" si="359"/>
        <v>3</v>
      </c>
      <c r="AP892" s="2">
        <f t="shared" si="360"/>
        <v>-5.8864536060798613</v>
      </c>
      <c r="AQ892" s="2">
        <f t="shared" si="361"/>
        <v>0.76489232840434507</v>
      </c>
      <c r="AR892" s="3" t="str">
        <f t="shared" si="362"/>
        <v>Toxic</v>
      </c>
      <c r="AS892" s="2">
        <f t="shared" si="363"/>
        <v>44.252631578947366</v>
      </c>
      <c r="AT892" s="4" t="s">
        <v>663</v>
      </c>
      <c r="AV892" s="2">
        <f t="shared" si="364"/>
        <v>3</v>
      </c>
      <c r="AW892" s="2">
        <f t="shared" si="365"/>
        <v>3</v>
      </c>
      <c r="AX892" s="2">
        <f t="shared" si="366"/>
        <v>13491666666.666668</v>
      </c>
      <c r="AY892" s="2">
        <f t="shared" si="367"/>
        <v>377158333333.33325</v>
      </c>
      <c r="AZ892" s="2">
        <f t="shared" si="368"/>
        <v>195324999999.99997</v>
      </c>
      <c r="BA892" s="2">
        <f t="shared" si="369"/>
        <v>1.1666666666666667</v>
      </c>
      <c r="BB892" s="2">
        <f t="shared" si="370"/>
        <v>5.1803804141315153</v>
      </c>
      <c r="BC892" s="2">
        <v>6.6349999999999998</v>
      </c>
      <c r="BD892" s="2" t="str">
        <f t="shared" si="371"/>
        <v>Same Var</v>
      </c>
      <c r="BE892" s="2">
        <f t="shared" si="372"/>
        <v>2.0847415658725242E-5</v>
      </c>
      <c r="BF892" s="2" t="str">
        <f t="shared" si="373"/>
        <v>Sig</v>
      </c>
      <c r="BG892" s="2" t="str">
        <f t="shared" si="374"/>
        <v>Sig</v>
      </c>
      <c r="BH892" s="2" t="str">
        <f t="shared" si="375"/>
        <v>Same Var T-test</v>
      </c>
      <c r="BI892" s="2" t="str">
        <f t="shared" si="376"/>
        <v/>
      </c>
      <c r="BJ892" s="2" t="str">
        <f t="shared" si="377"/>
        <v/>
      </c>
    </row>
    <row r="893" spans="1:62" x14ac:dyDescent="0.2">
      <c r="A893" s="1" t="s">
        <v>142</v>
      </c>
      <c r="B893" s="27" t="s">
        <v>169</v>
      </c>
      <c r="C893" s="28">
        <v>38453</v>
      </c>
      <c r="D893" s="7">
        <v>0.69097222222222221</v>
      </c>
      <c r="E893" s="1">
        <v>0.1</v>
      </c>
      <c r="F893" s="1" t="s">
        <v>57</v>
      </c>
      <c r="G893" s="1" t="s">
        <v>885</v>
      </c>
      <c r="H893" s="27" t="s">
        <v>886</v>
      </c>
      <c r="I893" s="27" t="s">
        <v>887</v>
      </c>
      <c r="J893" s="27" t="s">
        <v>888</v>
      </c>
      <c r="K893" s="2">
        <v>0.75</v>
      </c>
      <c r="L893" s="2">
        <v>0.25</v>
      </c>
      <c r="M893" s="27">
        <v>5870000</v>
      </c>
      <c r="N893" s="27">
        <v>6080000</v>
      </c>
      <c r="O893" s="27">
        <v>5820000</v>
      </c>
      <c r="P893" s="27">
        <v>5980000</v>
      </c>
      <c r="Q893" s="29"/>
      <c r="R893" s="29"/>
      <c r="S893" s="29"/>
      <c r="T893" s="29"/>
      <c r="U893" s="29"/>
      <c r="V893" s="29"/>
      <c r="W893" s="29"/>
      <c r="X893" s="29"/>
      <c r="Y893" s="29"/>
      <c r="Z893" s="29"/>
      <c r="AA893" s="29"/>
      <c r="AB893" s="29"/>
      <c r="AC893" s="2">
        <f t="shared" si="351"/>
        <v>5937500</v>
      </c>
      <c r="AD893" s="2">
        <f t="shared" si="352"/>
        <v>116153.63389350618</v>
      </c>
      <c r="AE893" s="2">
        <f t="shared" si="353"/>
        <v>4</v>
      </c>
      <c r="AF893" s="27">
        <v>7180000</v>
      </c>
      <c r="AG893" s="27">
        <v>7230000</v>
      </c>
      <c r="AH893" s="27">
        <v>7100000</v>
      </c>
      <c r="AI893" s="27">
        <v>7690000</v>
      </c>
      <c r="AJ893" s="2">
        <f t="shared" si="354"/>
        <v>7300000</v>
      </c>
      <c r="AK893" s="2">
        <f t="shared" si="355"/>
        <v>265455.58322752727</v>
      </c>
      <c r="AL893" s="2">
        <f t="shared" si="356"/>
        <v>4</v>
      </c>
      <c r="AM893" s="2">
        <f t="shared" si="357"/>
        <v>3.8079355348375097E+20</v>
      </c>
      <c r="AN893" s="2">
        <f t="shared" si="358"/>
        <v>1.0464885376541699E+20</v>
      </c>
      <c r="AO893" s="2">
        <f t="shared" si="359"/>
        <v>4</v>
      </c>
      <c r="AP893" s="2">
        <f t="shared" si="360"/>
        <v>20.379616241862198</v>
      </c>
      <c r="AQ893" s="2">
        <f t="shared" si="361"/>
        <v>0.74069708411268287</v>
      </c>
      <c r="AR893" s="3" t="str">
        <f t="shared" si="362"/>
        <v>Nontoxic</v>
      </c>
      <c r="AS893" s="2">
        <f t="shared" si="363"/>
        <v>122.94736842105263</v>
      </c>
      <c r="AT893" s="26" t="s">
        <v>884</v>
      </c>
      <c r="AU893" s="4" t="s">
        <v>666</v>
      </c>
      <c r="AV893" s="2">
        <f t="shared" si="364"/>
        <v>3</v>
      </c>
      <c r="AW893" s="2">
        <f t="shared" si="365"/>
        <v>3</v>
      </c>
      <c r="AX893" s="2">
        <f t="shared" si="366"/>
        <v>13491666666.666668</v>
      </c>
      <c r="AY893" s="2">
        <f t="shared" si="367"/>
        <v>70466666666.666656</v>
      </c>
      <c r="AZ893" s="2">
        <f t="shared" si="368"/>
        <v>41979166666.666664</v>
      </c>
      <c r="BA893" s="2">
        <f t="shared" si="369"/>
        <v>1.1666666666666667</v>
      </c>
      <c r="BB893" s="2">
        <f t="shared" si="370"/>
        <v>1.586918394725582</v>
      </c>
      <c r="BC893" s="2">
        <v>6.6349999999999998</v>
      </c>
      <c r="BD893" s="2" t="str">
        <f t="shared" si="371"/>
        <v>Same Var</v>
      </c>
      <c r="BE893" s="2">
        <f t="shared" si="372"/>
        <v>4.105597160676134E-5</v>
      </c>
      <c r="BF893" s="2" t="str">
        <f t="shared" si="373"/>
        <v>NS</v>
      </c>
      <c r="BG893" s="2" t="str">
        <f t="shared" si="374"/>
        <v>NS</v>
      </c>
      <c r="BH893" s="2" t="str">
        <f t="shared" si="375"/>
        <v/>
      </c>
      <c r="BI893" s="2" t="str">
        <f t="shared" si="376"/>
        <v/>
      </c>
      <c r="BJ893" s="2" t="str">
        <f t="shared" si="377"/>
        <v/>
      </c>
    </row>
    <row r="894" spans="1:62" x14ac:dyDescent="0.2">
      <c r="A894" s="1" t="s">
        <v>142</v>
      </c>
      <c r="B894" s="27" t="s">
        <v>170</v>
      </c>
      <c r="C894" s="28">
        <v>38454</v>
      </c>
      <c r="D894" s="7">
        <v>0.45833333333333331</v>
      </c>
      <c r="E894" s="1">
        <v>0.1</v>
      </c>
      <c r="F894" s="1" t="s">
        <v>57</v>
      </c>
      <c r="G894" s="1" t="s">
        <v>885</v>
      </c>
      <c r="H894" s="27" t="s">
        <v>886</v>
      </c>
      <c r="I894" s="27" t="s">
        <v>887</v>
      </c>
      <c r="J894" s="27" t="s">
        <v>888</v>
      </c>
      <c r="K894" s="2">
        <v>0.75</v>
      </c>
      <c r="L894" s="2">
        <v>0.25</v>
      </c>
      <c r="M894" s="27">
        <v>5870000</v>
      </c>
      <c r="N894" s="27">
        <v>6080000</v>
      </c>
      <c r="O894" s="27">
        <v>5820000</v>
      </c>
      <c r="P894" s="27">
        <v>5980000</v>
      </c>
      <c r="Q894" s="29"/>
      <c r="R894" s="29"/>
      <c r="S894" s="29"/>
      <c r="T894" s="29"/>
      <c r="U894" s="29"/>
      <c r="V894" s="29"/>
      <c r="W894" s="29"/>
      <c r="X894" s="29"/>
      <c r="Y894" s="29"/>
      <c r="Z894" s="29"/>
      <c r="AA894" s="29"/>
      <c r="AB894" s="29"/>
      <c r="AC894" s="2">
        <f t="shared" si="351"/>
        <v>5937500</v>
      </c>
      <c r="AD894" s="2">
        <f t="shared" si="352"/>
        <v>116153.63389350618</v>
      </c>
      <c r="AE894" s="2">
        <f t="shared" si="353"/>
        <v>4</v>
      </c>
      <c r="AF894" s="27">
        <v>6110000</v>
      </c>
      <c r="AG894" s="27">
        <v>5760000</v>
      </c>
      <c r="AH894" s="27">
        <v>6430000</v>
      </c>
      <c r="AI894" s="27">
        <v>7180000</v>
      </c>
      <c r="AJ894" s="2">
        <f t="shared" si="354"/>
        <v>6370000</v>
      </c>
      <c r="AK894" s="2">
        <f t="shared" si="355"/>
        <v>605364.90372887219</v>
      </c>
      <c r="AL894" s="2">
        <f t="shared" si="356"/>
        <v>4</v>
      </c>
      <c r="AM894" s="2">
        <f t="shared" si="357"/>
        <v>8.7448555326504184E+21</v>
      </c>
      <c r="AN894" s="2">
        <f t="shared" si="358"/>
        <v>2.7990710759876392E+21</v>
      </c>
      <c r="AO894" s="2">
        <f t="shared" si="359"/>
        <v>3</v>
      </c>
      <c r="AP894" s="2">
        <f t="shared" si="360"/>
        <v>6.2683845790028903</v>
      </c>
      <c r="AQ894" s="2">
        <f t="shared" si="361"/>
        <v>0.76489232840434507</v>
      </c>
      <c r="AR894" s="3" t="str">
        <f t="shared" si="362"/>
        <v>Nontoxic</v>
      </c>
      <c r="AS894" s="2">
        <f t="shared" si="363"/>
        <v>107.28421052631577</v>
      </c>
      <c r="AT894" s="26" t="s">
        <v>884</v>
      </c>
      <c r="AU894" s="4" t="s">
        <v>666</v>
      </c>
      <c r="AV894" s="2">
        <f t="shared" si="364"/>
        <v>3</v>
      </c>
      <c r="AW894" s="2">
        <f t="shared" si="365"/>
        <v>3</v>
      </c>
      <c r="AX894" s="2">
        <f t="shared" si="366"/>
        <v>13491666666.666668</v>
      </c>
      <c r="AY894" s="2">
        <f t="shared" si="367"/>
        <v>366466666666.66669</v>
      </c>
      <c r="AZ894" s="2">
        <f t="shared" si="368"/>
        <v>189979166666.66666</v>
      </c>
      <c r="BA894" s="2">
        <f t="shared" si="369"/>
        <v>1.1666666666666667</v>
      </c>
      <c r="BB894" s="2">
        <f t="shared" si="370"/>
        <v>5.1116118593078648</v>
      </c>
      <c r="BC894" s="2">
        <v>6.6349999999999998</v>
      </c>
      <c r="BD894" s="2" t="str">
        <f t="shared" si="371"/>
        <v>Same Var</v>
      </c>
      <c r="BE894" s="2">
        <f t="shared" si="372"/>
        <v>0.10505314167504443</v>
      </c>
      <c r="BF894" s="2" t="str">
        <f t="shared" si="373"/>
        <v>NS</v>
      </c>
      <c r="BG894" s="2" t="str">
        <f t="shared" si="374"/>
        <v>NS</v>
      </c>
      <c r="BH894" s="2" t="str">
        <f t="shared" si="375"/>
        <v/>
      </c>
      <c r="BI894" s="2" t="str">
        <f t="shared" si="376"/>
        <v/>
      </c>
      <c r="BJ894" s="2" t="str">
        <f t="shared" si="377"/>
        <v/>
      </c>
    </row>
    <row r="895" spans="1:62" x14ac:dyDescent="0.2">
      <c r="A895" s="1" t="s">
        <v>142</v>
      </c>
      <c r="B895" s="27" t="s">
        <v>171</v>
      </c>
      <c r="C895" s="28">
        <v>38454</v>
      </c>
      <c r="D895" s="7">
        <v>0.55208333333333337</v>
      </c>
      <c r="E895" s="1">
        <v>0.1</v>
      </c>
      <c r="F895" s="1" t="s">
        <v>57</v>
      </c>
      <c r="G895" s="1" t="s">
        <v>885</v>
      </c>
      <c r="H895" s="27" t="s">
        <v>886</v>
      </c>
      <c r="I895" s="27" t="s">
        <v>887</v>
      </c>
      <c r="J895" s="27" t="s">
        <v>888</v>
      </c>
      <c r="K895" s="2">
        <v>0.75</v>
      </c>
      <c r="L895" s="2">
        <v>0.25</v>
      </c>
      <c r="M895" s="27">
        <v>5870000</v>
      </c>
      <c r="N895" s="27">
        <v>6080000</v>
      </c>
      <c r="O895" s="27">
        <v>5820000</v>
      </c>
      <c r="P895" s="27">
        <v>5980000</v>
      </c>
      <c r="Q895" s="29"/>
      <c r="R895" s="29"/>
      <c r="S895" s="29"/>
      <c r="T895" s="29"/>
      <c r="U895" s="29"/>
      <c r="V895" s="29"/>
      <c r="W895" s="29"/>
      <c r="X895" s="29"/>
      <c r="Y895" s="29"/>
      <c r="Z895" s="29"/>
      <c r="AA895" s="29"/>
      <c r="AB895" s="29"/>
      <c r="AC895" s="2">
        <f t="shared" si="351"/>
        <v>5937500</v>
      </c>
      <c r="AD895" s="2">
        <f t="shared" si="352"/>
        <v>116153.63389350618</v>
      </c>
      <c r="AE895" s="2">
        <f t="shared" si="353"/>
        <v>4</v>
      </c>
      <c r="AF895" s="27">
        <v>7130000</v>
      </c>
      <c r="AG895" s="27">
        <v>7150000</v>
      </c>
      <c r="AH895" s="27">
        <v>7290000</v>
      </c>
      <c r="AI895" s="27">
        <v>7390000</v>
      </c>
      <c r="AJ895" s="2">
        <f t="shared" si="354"/>
        <v>7240000</v>
      </c>
      <c r="AK895" s="2">
        <f t="shared" si="355"/>
        <v>122746.35093014645</v>
      </c>
      <c r="AL895" s="2">
        <f t="shared" si="356"/>
        <v>4</v>
      </c>
      <c r="AM895" s="2">
        <f t="shared" si="357"/>
        <v>3.2080129004584411E+19</v>
      </c>
      <c r="AN895" s="2">
        <f t="shared" si="358"/>
        <v>5.9291315431948052E+18</v>
      </c>
      <c r="AO895" s="2">
        <f t="shared" si="359"/>
        <v>5</v>
      </c>
      <c r="AP895" s="2">
        <f t="shared" si="360"/>
        <v>37.030405106069175</v>
      </c>
      <c r="AQ895" s="2">
        <f t="shared" si="361"/>
        <v>0.72668684380042159</v>
      </c>
      <c r="AR895" s="3" t="str">
        <f t="shared" si="362"/>
        <v>Nontoxic</v>
      </c>
      <c r="AS895" s="2">
        <f t="shared" si="363"/>
        <v>121.93684210526317</v>
      </c>
      <c r="AT895" s="26" t="s">
        <v>884</v>
      </c>
      <c r="AU895" s="4" t="s">
        <v>666</v>
      </c>
      <c r="AV895" s="2">
        <f t="shared" si="364"/>
        <v>3</v>
      </c>
      <c r="AW895" s="2">
        <f t="shared" si="365"/>
        <v>3</v>
      </c>
      <c r="AX895" s="2">
        <f t="shared" si="366"/>
        <v>13491666666.666668</v>
      </c>
      <c r="AY895" s="2">
        <f t="shared" si="367"/>
        <v>15066666666.666664</v>
      </c>
      <c r="AZ895" s="2">
        <f t="shared" si="368"/>
        <v>14279166666.666666</v>
      </c>
      <c r="BA895" s="2">
        <f t="shared" si="369"/>
        <v>1.1666666666666667</v>
      </c>
      <c r="BB895" s="2">
        <f t="shared" si="370"/>
        <v>7.8330548560318538E-3</v>
      </c>
      <c r="BC895" s="2">
        <v>6.6349999999999998</v>
      </c>
      <c r="BD895" s="2" t="str">
        <f t="shared" si="371"/>
        <v>Same Var</v>
      </c>
      <c r="BE895" s="2">
        <f t="shared" si="372"/>
        <v>2.3560715190551477E-6</v>
      </c>
      <c r="BF895" s="2" t="str">
        <f t="shared" si="373"/>
        <v>NS</v>
      </c>
      <c r="BG895" s="2" t="str">
        <f t="shared" si="374"/>
        <v>NS</v>
      </c>
      <c r="BH895" s="2" t="str">
        <f t="shared" si="375"/>
        <v/>
      </c>
      <c r="BI895" s="2" t="str">
        <f t="shared" si="376"/>
        <v/>
      </c>
      <c r="BJ895" s="2" t="str">
        <f t="shared" si="377"/>
        <v/>
      </c>
    </row>
    <row r="896" spans="1:62" x14ac:dyDescent="0.2">
      <c r="A896" s="1" t="s">
        <v>142</v>
      </c>
      <c r="B896" s="27" t="s">
        <v>176</v>
      </c>
      <c r="C896" s="28">
        <v>38454</v>
      </c>
      <c r="D896" s="7">
        <v>0.74652777777777779</v>
      </c>
      <c r="E896" s="1">
        <v>0.1</v>
      </c>
      <c r="F896" s="1" t="s">
        <v>57</v>
      </c>
      <c r="G896" s="1" t="s">
        <v>885</v>
      </c>
      <c r="H896" s="27" t="s">
        <v>886</v>
      </c>
      <c r="I896" s="27" t="s">
        <v>887</v>
      </c>
      <c r="J896" s="27" t="s">
        <v>888</v>
      </c>
      <c r="K896" s="2">
        <v>0.75</v>
      </c>
      <c r="L896" s="2">
        <v>0.25</v>
      </c>
      <c r="M896" s="27">
        <v>5870000</v>
      </c>
      <c r="N896" s="27">
        <v>6080000</v>
      </c>
      <c r="O896" s="27">
        <v>5820000</v>
      </c>
      <c r="P896" s="27">
        <v>5980000</v>
      </c>
      <c r="Q896" s="29"/>
      <c r="R896" s="29"/>
      <c r="S896" s="29"/>
      <c r="T896" s="29"/>
      <c r="U896" s="29"/>
      <c r="V896" s="29"/>
      <c r="W896" s="29"/>
      <c r="X896" s="29"/>
      <c r="Y896" s="29"/>
      <c r="Z896" s="29"/>
      <c r="AA896" s="29"/>
      <c r="AB896" s="29"/>
      <c r="AC896" s="2">
        <f t="shared" si="351"/>
        <v>5937500</v>
      </c>
      <c r="AD896" s="2">
        <f t="shared" si="352"/>
        <v>116153.63389350618</v>
      </c>
      <c r="AE896" s="2">
        <f t="shared" si="353"/>
        <v>4</v>
      </c>
      <c r="AF896" s="27">
        <v>7210000</v>
      </c>
      <c r="AG896" s="27">
        <v>7100000</v>
      </c>
      <c r="AH896" s="27">
        <v>7150000</v>
      </c>
      <c r="AI896" s="27">
        <v>6890000</v>
      </c>
      <c r="AJ896" s="2">
        <f t="shared" si="354"/>
        <v>7087500</v>
      </c>
      <c r="AK896" s="2">
        <f t="shared" si="355"/>
        <v>139134.22775626899</v>
      </c>
      <c r="AL896" s="2">
        <f t="shared" si="356"/>
        <v>4</v>
      </c>
      <c r="AM896" s="2">
        <f t="shared" si="357"/>
        <v>4.5385133887396913E+19</v>
      </c>
      <c r="AN896" s="2">
        <f t="shared" si="358"/>
        <v>9.0070612306948055E+18</v>
      </c>
      <c r="AO896" s="2">
        <f t="shared" si="359"/>
        <v>5</v>
      </c>
      <c r="AP896" s="2">
        <f t="shared" si="360"/>
        <v>32.095872865331671</v>
      </c>
      <c r="AQ896" s="2">
        <f t="shared" si="361"/>
        <v>0.72668684380042159</v>
      </c>
      <c r="AR896" s="3" t="str">
        <f t="shared" si="362"/>
        <v>Nontoxic</v>
      </c>
      <c r="AS896" s="2">
        <f t="shared" si="363"/>
        <v>119.36842105263156</v>
      </c>
      <c r="AT896" s="26" t="s">
        <v>884</v>
      </c>
      <c r="AU896" s="4" t="s">
        <v>666</v>
      </c>
      <c r="AV896" s="2">
        <f t="shared" si="364"/>
        <v>3</v>
      </c>
      <c r="AW896" s="2">
        <f t="shared" si="365"/>
        <v>3</v>
      </c>
      <c r="AX896" s="2">
        <f t="shared" si="366"/>
        <v>13491666666.666668</v>
      </c>
      <c r="AY896" s="2">
        <f t="shared" si="367"/>
        <v>19358333333.333332</v>
      </c>
      <c r="AZ896" s="2">
        <f t="shared" si="368"/>
        <v>16425000000</v>
      </c>
      <c r="BA896" s="2">
        <f t="shared" si="369"/>
        <v>1.1666666666666667</v>
      </c>
      <c r="BB896" s="2">
        <f t="shared" si="370"/>
        <v>8.3350100204719571E-2</v>
      </c>
      <c r="BC896" s="2">
        <v>6.6349999999999998</v>
      </c>
      <c r="BD896" s="2" t="str">
        <f t="shared" si="371"/>
        <v>Same Var</v>
      </c>
      <c r="BE896" s="2">
        <f t="shared" si="372"/>
        <v>7.3415852631967087E-6</v>
      </c>
      <c r="BF896" s="2" t="str">
        <f t="shared" si="373"/>
        <v>NS</v>
      </c>
      <c r="BG896" s="2" t="str">
        <f t="shared" si="374"/>
        <v>NS</v>
      </c>
      <c r="BH896" s="2" t="str">
        <f t="shared" si="375"/>
        <v/>
      </c>
      <c r="BI896" s="2" t="str">
        <f t="shared" si="376"/>
        <v/>
      </c>
      <c r="BJ896" s="2" t="str">
        <f t="shared" si="377"/>
        <v/>
      </c>
    </row>
    <row r="897" spans="1:62" x14ac:dyDescent="0.2">
      <c r="A897" s="1" t="s">
        <v>142</v>
      </c>
      <c r="B897" s="27" t="s">
        <v>179</v>
      </c>
      <c r="C897" s="28">
        <v>38454</v>
      </c>
      <c r="D897" s="7">
        <v>0.67708333333333337</v>
      </c>
      <c r="E897" s="1">
        <v>0.1</v>
      </c>
      <c r="F897" s="1" t="s">
        <v>57</v>
      </c>
      <c r="G897" s="1" t="s">
        <v>885</v>
      </c>
      <c r="H897" s="27" t="s">
        <v>886</v>
      </c>
      <c r="I897" s="27" t="s">
        <v>887</v>
      </c>
      <c r="J897" s="27" t="s">
        <v>888</v>
      </c>
      <c r="K897" s="2">
        <v>0.75</v>
      </c>
      <c r="L897" s="2">
        <v>0.25</v>
      </c>
      <c r="M897" s="27">
        <v>5870000</v>
      </c>
      <c r="N897" s="27">
        <v>6080000</v>
      </c>
      <c r="O897" s="27">
        <v>5820000</v>
      </c>
      <c r="P897" s="27">
        <v>5980000</v>
      </c>
      <c r="Q897" s="29"/>
      <c r="R897" s="29"/>
      <c r="S897" s="29"/>
      <c r="T897" s="29"/>
      <c r="U897" s="29"/>
      <c r="V897" s="29"/>
      <c r="W897" s="29"/>
      <c r="X897" s="29"/>
      <c r="Y897" s="29"/>
      <c r="Z897" s="29"/>
      <c r="AA897" s="29"/>
      <c r="AB897" s="29"/>
      <c r="AC897" s="2">
        <f t="shared" si="351"/>
        <v>5937500</v>
      </c>
      <c r="AD897" s="2">
        <f t="shared" si="352"/>
        <v>116153.63389350618</v>
      </c>
      <c r="AE897" s="2">
        <f t="shared" si="353"/>
        <v>4</v>
      </c>
      <c r="AF897" s="27">
        <v>5010000</v>
      </c>
      <c r="AG897" s="27">
        <v>6270000</v>
      </c>
      <c r="AH897" s="27">
        <v>6060000</v>
      </c>
      <c r="AI897" s="27">
        <v>5820000</v>
      </c>
      <c r="AJ897" s="2">
        <f t="shared" si="354"/>
        <v>5790000</v>
      </c>
      <c r="AK897" s="2">
        <f t="shared" si="355"/>
        <v>551543.28932550712</v>
      </c>
      <c r="AL897" s="2">
        <f t="shared" si="356"/>
        <v>4</v>
      </c>
      <c r="AM897" s="2">
        <f t="shared" si="357"/>
        <v>6.0757762184143092E+21</v>
      </c>
      <c r="AN897" s="2">
        <f t="shared" si="358"/>
        <v>1.9290673722839364E+21</v>
      </c>
      <c r="AO897" s="2">
        <f t="shared" si="359"/>
        <v>3</v>
      </c>
      <c r="AP897" s="2">
        <f t="shared" si="360"/>
        <v>4.7883993094853317</v>
      </c>
      <c r="AQ897" s="2">
        <f t="shared" si="361"/>
        <v>0.76489232840434507</v>
      </c>
      <c r="AR897" s="3" t="str">
        <f t="shared" si="362"/>
        <v>Nontoxic</v>
      </c>
      <c r="AS897" s="2">
        <f t="shared" si="363"/>
        <v>97.515789473684208</v>
      </c>
      <c r="AT897" s="4" t="s">
        <v>663</v>
      </c>
      <c r="AV897" s="2">
        <f t="shared" si="364"/>
        <v>3</v>
      </c>
      <c r="AW897" s="2">
        <f t="shared" si="365"/>
        <v>3</v>
      </c>
      <c r="AX897" s="2">
        <f t="shared" si="366"/>
        <v>13491666666.666668</v>
      </c>
      <c r="AY897" s="2">
        <f t="shared" si="367"/>
        <v>304200000000.00006</v>
      </c>
      <c r="AZ897" s="2">
        <f t="shared" si="368"/>
        <v>158845833333.33337</v>
      </c>
      <c r="BA897" s="2">
        <f t="shared" si="369"/>
        <v>1.1666666666666667</v>
      </c>
      <c r="BB897" s="2">
        <f t="shared" si="370"/>
        <v>4.6699988647624116</v>
      </c>
      <c r="BC897" s="2">
        <v>6.6349999999999998</v>
      </c>
      <c r="BD897" s="2" t="str">
        <f t="shared" si="371"/>
        <v>Same Var</v>
      </c>
      <c r="BE897" s="2">
        <f t="shared" si="372"/>
        <v>0.30973357326761197</v>
      </c>
      <c r="BF897" s="2" t="str">
        <f t="shared" si="373"/>
        <v>NS</v>
      </c>
      <c r="BG897" s="2" t="str">
        <f t="shared" si="374"/>
        <v>NS</v>
      </c>
      <c r="BH897" s="2" t="str">
        <f t="shared" si="375"/>
        <v>Same Var T-test</v>
      </c>
      <c r="BI897" s="2" t="str">
        <f t="shared" si="376"/>
        <v/>
      </c>
      <c r="BJ897" s="2" t="str">
        <f t="shared" si="377"/>
        <v/>
      </c>
    </row>
    <row r="898" spans="1:62" x14ac:dyDescent="0.2">
      <c r="A898" s="1" t="s">
        <v>142</v>
      </c>
      <c r="B898" s="27" t="s">
        <v>181</v>
      </c>
      <c r="C898" s="28">
        <v>38454</v>
      </c>
      <c r="D898" s="7">
        <v>0.57986111111111116</v>
      </c>
      <c r="E898" s="1">
        <v>0.1</v>
      </c>
      <c r="F898" s="1" t="s">
        <v>57</v>
      </c>
      <c r="G898" s="1" t="s">
        <v>885</v>
      </c>
      <c r="H898" s="27" t="s">
        <v>886</v>
      </c>
      <c r="I898" s="27" t="s">
        <v>887</v>
      </c>
      <c r="J898" s="27" t="s">
        <v>888</v>
      </c>
      <c r="K898" s="2">
        <v>0.75</v>
      </c>
      <c r="L898" s="2">
        <v>0.25</v>
      </c>
      <c r="M898" s="27">
        <v>5870000</v>
      </c>
      <c r="N898" s="27">
        <v>6080000</v>
      </c>
      <c r="O898" s="27">
        <v>5820000</v>
      </c>
      <c r="P898" s="27">
        <v>5980000</v>
      </c>
      <c r="Q898" s="29"/>
      <c r="R898" s="29"/>
      <c r="S898" s="29"/>
      <c r="T898" s="29"/>
      <c r="U898" s="29"/>
      <c r="V898" s="29"/>
      <c r="W898" s="29"/>
      <c r="X898" s="29"/>
      <c r="Y898" s="29"/>
      <c r="Z898" s="29"/>
      <c r="AA898" s="29"/>
      <c r="AB898" s="29"/>
      <c r="AC898" s="2">
        <f t="shared" si="351"/>
        <v>5937500</v>
      </c>
      <c r="AD898" s="2">
        <f t="shared" si="352"/>
        <v>116153.63389350618</v>
      </c>
      <c r="AE898" s="2">
        <f t="shared" si="353"/>
        <v>4</v>
      </c>
      <c r="AF898" s="27">
        <v>6400000</v>
      </c>
      <c r="AG898" s="27">
        <v>6810000</v>
      </c>
      <c r="AH898" s="27">
        <v>5660000</v>
      </c>
      <c r="AI898" s="27">
        <v>6480000</v>
      </c>
      <c r="AJ898" s="2">
        <f t="shared" si="354"/>
        <v>6337500</v>
      </c>
      <c r="AK898" s="2">
        <f t="shared" si="355"/>
        <v>485274.8362182678</v>
      </c>
      <c r="AL898" s="2">
        <f t="shared" si="356"/>
        <v>4</v>
      </c>
      <c r="AM898" s="2">
        <f t="shared" si="357"/>
        <v>3.6930150557623958E+21</v>
      </c>
      <c r="AN898" s="2">
        <f t="shared" si="358"/>
        <v>1.1565399778973611E+21</v>
      </c>
      <c r="AO898" s="2">
        <f t="shared" si="359"/>
        <v>3</v>
      </c>
      <c r="AP898" s="2">
        <f t="shared" si="360"/>
        <v>7.644024393005413</v>
      </c>
      <c r="AQ898" s="2">
        <f t="shared" si="361"/>
        <v>0.76489232840434507</v>
      </c>
      <c r="AR898" s="3" t="str">
        <f t="shared" si="362"/>
        <v>Nontoxic</v>
      </c>
      <c r="AS898" s="2">
        <f t="shared" si="363"/>
        <v>106.73684210526315</v>
      </c>
      <c r="AT898" s="26" t="s">
        <v>884</v>
      </c>
      <c r="AU898" s="4" t="s">
        <v>666</v>
      </c>
      <c r="AV898" s="2">
        <f t="shared" si="364"/>
        <v>3</v>
      </c>
      <c r="AW898" s="2">
        <f t="shared" si="365"/>
        <v>3</v>
      </c>
      <c r="AX898" s="2">
        <f t="shared" si="366"/>
        <v>13491666666.666668</v>
      </c>
      <c r="AY898" s="2">
        <f t="shared" si="367"/>
        <v>235491666666.66663</v>
      </c>
      <c r="AZ898" s="2">
        <f t="shared" si="368"/>
        <v>124491666666.66664</v>
      </c>
      <c r="BA898" s="2">
        <f t="shared" si="369"/>
        <v>1.1666666666666667</v>
      </c>
      <c r="BB898" s="2">
        <f t="shared" si="370"/>
        <v>4.0750195384253596</v>
      </c>
      <c r="BC898" s="2">
        <v>6.6349999999999998</v>
      </c>
      <c r="BD898" s="2" t="str">
        <f t="shared" si="371"/>
        <v>Same Var</v>
      </c>
      <c r="BE898" s="2">
        <f t="shared" si="372"/>
        <v>7.9998677819783828E-2</v>
      </c>
      <c r="BF898" s="2" t="str">
        <f t="shared" si="373"/>
        <v>NS</v>
      </c>
      <c r="BG898" s="2" t="str">
        <f t="shared" si="374"/>
        <v>NS</v>
      </c>
      <c r="BH898" s="2" t="str">
        <f t="shared" si="375"/>
        <v/>
      </c>
      <c r="BI898" s="2" t="str">
        <f t="shared" si="376"/>
        <v/>
      </c>
      <c r="BJ898" s="2" t="str">
        <f t="shared" si="377"/>
        <v/>
      </c>
    </row>
    <row r="899" spans="1:62" x14ac:dyDescent="0.2">
      <c r="A899" s="1" t="s">
        <v>142</v>
      </c>
      <c r="B899" s="27" t="s">
        <v>183</v>
      </c>
      <c r="C899" s="28">
        <v>38454</v>
      </c>
      <c r="D899" s="7">
        <v>0.64583333333333337</v>
      </c>
      <c r="E899" s="1">
        <v>0.1</v>
      </c>
      <c r="F899" s="1" t="s">
        <v>57</v>
      </c>
      <c r="G899" s="1" t="s">
        <v>885</v>
      </c>
      <c r="H899" s="27" t="s">
        <v>886</v>
      </c>
      <c r="I899" s="27" t="s">
        <v>887</v>
      </c>
      <c r="J899" s="27" t="s">
        <v>888</v>
      </c>
      <c r="K899" s="2">
        <v>0.75</v>
      </c>
      <c r="L899" s="2">
        <v>0.25</v>
      </c>
      <c r="M899" s="27">
        <v>5870000</v>
      </c>
      <c r="N899" s="27">
        <v>6080000</v>
      </c>
      <c r="O899" s="27">
        <v>5820000</v>
      </c>
      <c r="P899" s="27">
        <v>5980000</v>
      </c>
      <c r="Q899" s="29"/>
      <c r="R899" s="29"/>
      <c r="S899" s="29"/>
      <c r="T899" s="29"/>
      <c r="U899" s="29"/>
      <c r="V899" s="29"/>
      <c r="W899" s="29"/>
      <c r="X899" s="29"/>
      <c r="Y899" s="29"/>
      <c r="Z899" s="29"/>
      <c r="AA899" s="29"/>
      <c r="AB899" s="29"/>
      <c r="AC899" s="2">
        <f t="shared" ref="AC899:AC962" si="378">AVERAGE(M899:AB899)</f>
        <v>5937500</v>
      </c>
      <c r="AD899" s="2">
        <f t="shared" ref="AD899:AD962" si="379">STDEV(M899:AB899)</f>
        <v>116153.63389350618</v>
      </c>
      <c r="AE899" s="2">
        <f t="shared" ref="AE899:AE962" si="380">COUNT(M899:AB899)</f>
        <v>4</v>
      </c>
      <c r="AF899" s="27">
        <v>6460000</v>
      </c>
      <c r="AG899" s="27">
        <v>6000000</v>
      </c>
      <c r="AH899" s="27">
        <v>7530000</v>
      </c>
      <c r="AI899" s="27">
        <v>7530000</v>
      </c>
      <c r="AJ899" s="2">
        <f t="shared" ref="AJ899:AJ962" si="381">AVERAGE(AF899:AI899)</f>
        <v>6880000</v>
      </c>
      <c r="AK899" s="2">
        <f t="shared" ref="AK899:AK962" si="382">STDEV(AF899:AI899)</f>
        <v>773692.44535538799</v>
      </c>
      <c r="AL899" s="2">
        <f t="shared" ref="AL899:AL962" si="383">COUNT(AF899:AI899)</f>
        <v>4</v>
      </c>
      <c r="AM899" s="2">
        <f t="shared" ref="AM899:AM962" si="384">((AK899^2/AL899)+(((K899^2)*(AD899^2))/AE899))^2</f>
        <v>2.2966573718414308E+22</v>
      </c>
      <c r="AN899" s="2">
        <f t="shared" ref="AN899:AN962" si="385">(((AK899^2)/AL899)^2)/(AL899-1)+((((K899^2)*(AD899^2))/AE899)^2)/(AE899-1)</f>
        <v>7.4662407056172683E+21</v>
      </c>
      <c r="AO899" s="2">
        <f t="shared" ref="AO899:AO962" si="386">ROUND(AM899/AN899,0)</f>
        <v>3</v>
      </c>
      <c r="AP899" s="2">
        <f t="shared" ref="AP899:AP962" si="387">(AJ899-(K899*AC899))/((((AK899^2)/AL899)+(((K899^2)*(AD899^2))/AE899))^0.5)</f>
        <v>6.2340941300073327</v>
      </c>
      <c r="AQ899" s="2">
        <f t="shared" ref="AQ899:AQ962" si="388">TINV((2*L899),AO899)</f>
        <v>0.76489232840434507</v>
      </c>
      <c r="AR899" s="3" t="str">
        <f t="shared" ref="AR899:AR962" si="389">IF(AND(AD899=0,AK899=0),IF(AJ899&lt;(K899*AC899),"Toxic","Nontoxic"),IF(AP899&gt;AQ899,"Nontoxic","Toxic"))</f>
        <v>Nontoxic</v>
      </c>
      <c r="AS899" s="2">
        <f t="shared" ref="AS899:AS962" si="390">(AJ899/AC899)*100</f>
        <v>115.87368421052631</v>
      </c>
      <c r="AT899" s="26" t="s">
        <v>884</v>
      </c>
      <c r="AU899" s="4" t="s">
        <v>666</v>
      </c>
      <c r="AV899" s="2">
        <f t="shared" ref="AV899:AV962" si="391">COUNT(M899:AB899)-1</f>
        <v>3</v>
      </c>
      <c r="AW899" s="2">
        <f t="shared" ref="AW899:AW962" si="392">COUNT(AF899:AI899)-1</f>
        <v>3</v>
      </c>
      <c r="AX899" s="2">
        <f t="shared" ref="AX899:AX962" si="393">(STDEV(M899:AB899))^2</f>
        <v>13491666666.666668</v>
      </c>
      <c r="AY899" s="2">
        <f t="shared" ref="AY899:AY962" si="394">(STDEV(AF899:AI899))^2</f>
        <v>598600000000</v>
      </c>
      <c r="AZ899" s="2">
        <f t="shared" ref="AZ899:AZ962" si="395">((AV899*AX899)+(AW899*AY899))/(AV899+AW899)</f>
        <v>306045833333.33331</v>
      </c>
      <c r="BA899" s="2">
        <f t="shared" ref="BA899:BA962" si="396">1+(((1/AV899+1/AW899)-(1/(AV899+AW899)))/3)</f>
        <v>1.1666666666666667</v>
      </c>
      <c r="BB899" s="2">
        <f t="shared" ref="BB899:BB962" si="397">(((AV899+AW899)*LN(AZ899))-((AV899*LN(AX899))+(AW899*LN(AY899))))/BA899</f>
        <v>6.3020672728155853</v>
      </c>
      <c r="BC899" s="2">
        <v>6.6349999999999998</v>
      </c>
      <c r="BD899" s="2" t="str">
        <f t="shared" ref="BD899:BD962" si="398">IF(BB899&gt;BC899,"Sig Diff Var","Same Var")</f>
        <v>Same Var</v>
      </c>
      <c r="BE899" s="2">
        <f t="shared" ref="BE899:BE962" si="399">TTEST(AF899:AI899,M899:AB899,1,IF(BD899="Same Var",2,IF(BD899="Sig Diff Var",3,"Wakka Wakka")))</f>
        <v>2.6309576860105616E-2</v>
      </c>
      <c r="BF899" s="2" t="str">
        <f t="shared" ref="BF899:BF962" si="400">IF(AND(BE899&lt;0.05,AS899&lt;100),"Sig","NS")</f>
        <v>NS</v>
      </c>
      <c r="BG899" s="2" t="str">
        <f t="shared" ref="BG899:BG962" si="401">IF(AT899="Normal",BF899,IF(AT899="Non-normal",AU899,IF(AT899="-","NS","Bleh")))</f>
        <v>NS</v>
      </c>
      <c r="BH899" s="2" t="str">
        <f t="shared" ref="BH899:BH962" si="402">IF(AT899="Non-normal","Wilcoxon",IF(AND(AT899="Normal",BD899="Same Var"),"Same Var T-test",IF(AND(AT899="Normal",BD899="Sig Diff Var"),"Diff Var T-test","")))</f>
        <v/>
      </c>
      <c r="BI899" s="2" t="str">
        <f t="shared" ref="BI899:BI962" si="403">IF(AND(AR899="Toxic",AS899&gt;75),"TSTToxicLess25","")</f>
        <v/>
      </c>
      <c r="BJ899" s="2" t="str">
        <f t="shared" ref="BJ899:BJ962" si="404">IF(AND(BG899="Sig",AS899&gt;75),"NOECToxicLess25","")</f>
        <v/>
      </c>
    </row>
    <row r="900" spans="1:62" x14ac:dyDescent="0.2">
      <c r="A900" s="1" t="s">
        <v>142</v>
      </c>
      <c r="B900" s="27" t="s">
        <v>184</v>
      </c>
      <c r="C900" s="28">
        <v>38454</v>
      </c>
      <c r="D900" s="7">
        <v>0.61805555555555558</v>
      </c>
      <c r="E900" s="1">
        <v>0.1</v>
      </c>
      <c r="F900" s="1" t="s">
        <v>57</v>
      </c>
      <c r="G900" s="1" t="s">
        <v>885</v>
      </c>
      <c r="H900" s="27" t="s">
        <v>886</v>
      </c>
      <c r="I900" s="27" t="s">
        <v>887</v>
      </c>
      <c r="J900" s="27" t="s">
        <v>888</v>
      </c>
      <c r="K900" s="2">
        <v>0.75</v>
      </c>
      <c r="L900" s="2">
        <v>0.25</v>
      </c>
      <c r="M900" s="27">
        <v>5870000</v>
      </c>
      <c r="N900" s="27">
        <v>6080000</v>
      </c>
      <c r="O900" s="27">
        <v>5820000</v>
      </c>
      <c r="P900" s="27">
        <v>5980000</v>
      </c>
      <c r="Q900" s="29"/>
      <c r="R900" s="29"/>
      <c r="S900" s="29"/>
      <c r="T900" s="29"/>
      <c r="U900" s="29"/>
      <c r="V900" s="29"/>
      <c r="W900" s="29"/>
      <c r="X900" s="29"/>
      <c r="Y900" s="29"/>
      <c r="Z900" s="29"/>
      <c r="AA900" s="29"/>
      <c r="AB900" s="29"/>
      <c r="AC900" s="2">
        <f t="shared" si="378"/>
        <v>5937500</v>
      </c>
      <c r="AD900" s="2">
        <f t="shared" si="379"/>
        <v>116153.63389350618</v>
      </c>
      <c r="AE900" s="2">
        <f t="shared" si="380"/>
        <v>4</v>
      </c>
      <c r="AF900" s="27">
        <v>6640000</v>
      </c>
      <c r="AG900" s="27">
        <v>6480000</v>
      </c>
      <c r="AH900" s="27">
        <v>6620000</v>
      </c>
      <c r="AI900" s="27">
        <v>6940000</v>
      </c>
      <c r="AJ900" s="2">
        <f t="shared" si="381"/>
        <v>6670000</v>
      </c>
      <c r="AK900" s="2">
        <f t="shared" si="382"/>
        <v>193563.08187943968</v>
      </c>
      <c r="AL900" s="2">
        <f t="shared" si="383"/>
        <v>4</v>
      </c>
      <c r="AM900" s="2">
        <f t="shared" si="384"/>
        <v>1.2687617067125111E+20</v>
      </c>
      <c r="AN900" s="2">
        <f t="shared" si="385"/>
        <v>3.0444687098750374E+19</v>
      </c>
      <c r="AO900" s="2">
        <f t="shared" si="386"/>
        <v>4</v>
      </c>
      <c r="AP900" s="2">
        <f t="shared" si="387"/>
        <v>20.887967842118197</v>
      </c>
      <c r="AQ900" s="2">
        <f t="shared" si="388"/>
        <v>0.74069708411268287</v>
      </c>
      <c r="AR900" s="3" t="str">
        <f t="shared" si="389"/>
        <v>Nontoxic</v>
      </c>
      <c r="AS900" s="2">
        <f t="shared" si="390"/>
        <v>112.33684210526316</v>
      </c>
      <c r="AT900" s="26" t="s">
        <v>884</v>
      </c>
      <c r="AU900" s="4" t="s">
        <v>666</v>
      </c>
      <c r="AV900" s="2">
        <f t="shared" si="391"/>
        <v>3</v>
      </c>
      <c r="AW900" s="2">
        <f t="shared" si="392"/>
        <v>3</v>
      </c>
      <c r="AX900" s="2">
        <f t="shared" si="393"/>
        <v>13491666666.666668</v>
      </c>
      <c r="AY900" s="2">
        <f t="shared" si="394"/>
        <v>37466666666.666672</v>
      </c>
      <c r="AZ900" s="2">
        <f t="shared" si="395"/>
        <v>25479166666.666668</v>
      </c>
      <c r="BA900" s="2">
        <f t="shared" si="396"/>
        <v>1.1666666666666667</v>
      </c>
      <c r="BB900" s="2">
        <f t="shared" si="397"/>
        <v>0.64336728824098688</v>
      </c>
      <c r="BC900" s="2">
        <v>6.6349999999999998</v>
      </c>
      <c r="BD900" s="2" t="str">
        <f t="shared" si="398"/>
        <v>Same Var</v>
      </c>
      <c r="BE900" s="2">
        <f t="shared" si="399"/>
        <v>3.1827760990385686E-4</v>
      </c>
      <c r="BF900" s="2" t="str">
        <f t="shared" si="400"/>
        <v>NS</v>
      </c>
      <c r="BG900" s="2" t="str">
        <f t="shared" si="401"/>
        <v>NS</v>
      </c>
      <c r="BH900" s="2" t="str">
        <f t="shared" si="402"/>
        <v/>
      </c>
      <c r="BI900" s="2" t="str">
        <f t="shared" si="403"/>
        <v/>
      </c>
      <c r="BJ900" s="2" t="str">
        <f t="shared" si="404"/>
        <v/>
      </c>
    </row>
    <row r="901" spans="1:62" x14ac:dyDescent="0.2">
      <c r="A901" s="1" t="s">
        <v>142</v>
      </c>
      <c r="B901" s="27" t="s">
        <v>264</v>
      </c>
      <c r="C901" s="28">
        <v>39258</v>
      </c>
      <c r="D901" s="7">
        <v>0.5</v>
      </c>
      <c r="E901" s="1">
        <v>0.1</v>
      </c>
      <c r="F901" s="1" t="s">
        <v>57</v>
      </c>
      <c r="G901" s="1" t="s">
        <v>917</v>
      </c>
      <c r="H901" s="27" t="s">
        <v>886</v>
      </c>
      <c r="I901" s="27" t="s">
        <v>887</v>
      </c>
      <c r="J901" s="27" t="s">
        <v>888</v>
      </c>
      <c r="K901" s="2">
        <v>0.75</v>
      </c>
      <c r="L901" s="2">
        <v>0.25</v>
      </c>
      <c r="M901" s="27">
        <v>2948600</v>
      </c>
      <c r="N901" s="27">
        <v>3193100</v>
      </c>
      <c r="O901" s="27">
        <v>3056900</v>
      </c>
      <c r="P901" s="27">
        <v>3184400</v>
      </c>
      <c r="Q901" s="29"/>
      <c r="R901" s="29"/>
      <c r="S901" s="29"/>
      <c r="T901" s="29"/>
      <c r="U901" s="29"/>
      <c r="V901" s="29"/>
      <c r="W901" s="29"/>
      <c r="X901" s="29"/>
      <c r="Y901" s="29"/>
      <c r="Z901" s="29"/>
      <c r="AA901" s="29"/>
      <c r="AB901" s="29"/>
      <c r="AC901" s="2">
        <f t="shared" si="378"/>
        <v>3095750</v>
      </c>
      <c r="AD901" s="2">
        <f t="shared" si="379"/>
        <v>116187.04747087775</v>
      </c>
      <c r="AE901" s="2">
        <f t="shared" si="380"/>
        <v>4</v>
      </c>
      <c r="AF901" s="27">
        <v>2286400</v>
      </c>
      <c r="AG901" s="27">
        <v>1942500</v>
      </c>
      <c r="AH901" s="27">
        <v>1944800</v>
      </c>
      <c r="AI901" s="27">
        <v>2062200</v>
      </c>
      <c r="AJ901" s="2">
        <f t="shared" si="381"/>
        <v>2058975</v>
      </c>
      <c r="AK901" s="2">
        <f t="shared" si="382"/>
        <v>161590.93157311354</v>
      </c>
      <c r="AL901" s="2">
        <f t="shared" si="383"/>
        <v>4</v>
      </c>
      <c r="AM901" s="2">
        <f t="shared" si="384"/>
        <v>7.1001935706073563E+19</v>
      </c>
      <c r="AN901" s="2">
        <f t="shared" si="385"/>
        <v>1.5405778071054793E+19</v>
      </c>
      <c r="AO901" s="2">
        <f t="shared" si="386"/>
        <v>5</v>
      </c>
      <c r="AP901" s="2">
        <f t="shared" si="387"/>
        <v>-2.8633192991447136</v>
      </c>
      <c r="AQ901" s="2">
        <f t="shared" si="388"/>
        <v>0.72668684380042159</v>
      </c>
      <c r="AR901" s="3" t="str">
        <f t="shared" si="389"/>
        <v>Toxic</v>
      </c>
      <c r="AS901" s="2">
        <f t="shared" si="390"/>
        <v>66.509731082936284</v>
      </c>
      <c r="AT901" s="4" t="s">
        <v>663</v>
      </c>
      <c r="AV901" s="2">
        <f t="shared" si="391"/>
        <v>3</v>
      </c>
      <c r="AW901" s="2">
        <f t="shared" si="392"/>
        <v>3</v>
      </c>
      <c r="AX901" s="2">
        <f t="shared" si="393"/>
        <v>13499430000</v>
      </c>
      <c r="AY901" s="2">
        <f t="shared" si="394"/>
        <v>26111629166.666664</v>
      </c>
      <c r="AZ901" s="2">
        <f t="shared" si="395"/>
        <v>19805529583.333332</v>
      </c>
      <c r="BA901" s="2">
        <f t="shared" si="396"/>
        <v>1.1666666666666667</v>
      </c>
      <c r="BB901" s="2">
        <f t="shared" si="397"/>
        <v>0.27487054755338897</v>
      </c>
      <c r="BC901" s="2">
        <v>6.6349999999999998</v>
      </c>
      <c r="BD901" s="2" t="str">
        <f t="shared" si="398"/>
        <v>Same Var</v>
      </c>
      <c r="BE901" s="2">
        <f t="shared" si="399"/>
        <v>2.2911759439214401E-5</v>
      </c>
      <c r="BF901" s="2" t="str">
        <f t="shared" si="400"/>
        <v>Sig</v>
      </c>
      <c r="BG901" s="2" t="str">
        <f t="shared" si="401"/>
        <v>Sig</v>
      </c>
      <c r="BH901" s="2" t="str">
        <f t="shared" si="402"/>
        <v>Same Var T-test</v>
      </c>
      <c r="BI901" s="2" t="str">
        <f t="shared" si="403"/>
        <v/>
      </c>
      <c r="BJ901" s="2" t="str">
        <f t="shared" si="404"/>
        <v/>
      </c>
    </row>
    <row r="902" spans="1:62" x14ac:dyDescent="0.2">
      <c r="A902" s="1" t="s">
        <v>926</v>
      </c>
      <c r="B902" s="27" t="s">
        <v>1133</v>
      </c>
      <c r="C902" s="28">
        <v>38518</v>
      </c>
      <c r="D902" s="7">
        <v>0.33333333333333331</v>
      </c>
      <c r="E902" s="1">
        <v>0.1</v>
      </c>
      <c r="F902" s="1" t="s">
        <v>57</v>
      </c>
      <c r="G902" s="1" t="s">
        <v>1137</v>
      </c>
      <c r="H902" s="27" t="s">
        <v>886</v>
      </c>
      <c r="I902" s="27" t="s">
        <v>887</v>
      </c>
      <c r="J902" s="27" t="s">
        <v>888</v>
      </c>
      <c r="K902" s="2">
        <v>0.75</v>
      </c>
      <c r="L902" s="2">
        <v>0.25</v>
      </c>
      <c r="M902" s="27">
        <v>1430000</v>
      </c>
      <c r="N902" s="27">
        <v>1207000</v>
      </c>
      <c r="O902" s="27">
        <v>1469000</v>
      </c>
      <c r="P902" s="27">
        <v>1400000</v>
      </c>
      <c r="Q902" s="29"/>
      <c r="R902" s="29"/>
      <c r="S902" s="29"/>
      <c r="T902" s="29"/>
      <c r="U902" s="29"/>
      <c r="V902" s="29"/>
      <c r="W902" s="29"/>
      <c r="X902" s="29"/>
      <c r="Y902" s="29"/>
      <c r="Z902" s="29"/>
      <c r="AA902" s="29"/>
      <c r="AB902" s="29"/>
      <c r="AC902" s="2">
        <f t="shared" si="378"/>
        <v>1376500</v>
      </c>
      <c r="AD902" s="2">
        <f t="shared" si="379"/>
        <v>116477.4656317693</v>
      </c>
      <c r="AE902" s="2">
        <f t="shared" si="380"/>
        <v>4</v>
      </c>
      <c r="AF902" s="27">
        <v>2885000</v>
      </c>
      <c r="AG902" s="27">
        <v>1729000</v>
      </c>
      <c r="AH902" s="27">
        <v>2194000</v>
      </c>
      <c r="AI902" s="27">
        <v>2194000</v>
      </c>
      <c r="AJ902" s="2">
        <f t="shared" si="381"/>
        <v>2250500</v>
      </c>
      <c r="AK902" s="2">
        <f t="shared" si="382"/>
        <v>476423.13126043743</v>
      </c>
      <c r="AL902" s="2">
        <f t="shared" si="383"/>
        <v>4</v>
      </c>
      <c r="AM902" s="2">
        <f t="shared" si="384"/>
        <v>3.4401285864963378E+21</v>
      </c>
      <c r="AN902" s="2">
        <f t="shared" si="385"/>
        <v>1.0745355266524251E+21</v>
      </c>
      <c r="AO902" s="2">
        <f t="shared" si="386"/>
        <v>3</v>
      </c>
      <c r="AP902" s="2">
        <f t="shared" si="387"/>
        <v>5.0297707091202142</v>
      </c>
      <c r="AQ902" s="2">
        <f t="shared" si="388"/>
        <v>0.76489232840434507</v>
      </c>
      <c r="AR902" s="3" t="str">
        <f t="shared" si="389"/>
        <v>Nontoxic</v>
      </c>
      <c r="AS902" s="2">
        <f t="shared" si="390"/>
        <v>163.49436977842353</v>
      </c>
      <c r="AT902" s="26" t="s">
        <v>884</v>
      </c>
      <c r="AU902" s="4" t="s">
        <v>666</v>
      </c>
      <c r="AV902" s="2">
        <f t="shared" si="391"/>
        <v>3</v>
      </c>
      <c r="AW902" s="2">
        <f t="shared" si="392"/>
        <v>3</v>
      </c>
      <c r="AX902" s="2">
        <f t="shared" si="393"/>
        <v>13566999999.999998</v>
      </c>
      <c r="AY902" s="2">
        <f t="shared" si="394"/>
        <v>226979000000</v>
      </c>
      <c r="AZ902" s="2">
        <f t="shared" si="395"/>
        <v>120273000000</v>
      </c>
      <c r="BA902" s="2">
        <f t="shared" si="396"/>
        <v>1.1666666666666667</v>
      </c>
      <c r="BB902" s="2">
        <f t="shared" si="397"/>
        <v>3.9780782796432272</v>
      </c>
      <c r="BC902" s="2">
        <v>6.6349999999999998</v>
      </c>
      <c r="BD902" s="2" t="str">
        <f t="shared" si="398"/>
        <v>Same Var</v>
      </c>
      <c r="BE902" s="2">
        <f t="shared" si="399"/>
        <v>5.9345956164784698E-3</v>
      </c>
      <c r="BF902" s="2" t="str">
        <f t="shared" si="400"/>
        <v>NS</v>
      </c>
      <c r="BG902" s="2" t="str">
        <f t="shared" si="401"/>
        <v>NS</v>
      </c>
      <c r="BH902" s="2" t="str">
        <f t="shared" si="402"/>
        <v/>
      </c>
      <c r="BI902" s="2" t="str">
        <f t="shared" si="403"/>
        <v/>
      </c>
      <c r="BJ902" s="2" t="str">
        <f t="shared" si="404"/>
        <v/>
      </c>
    </row>
    <row r="903" spans="1:62" x14ac:dyDescent="0.2">
      <c r="A903" s="1" t="s">
        <v>926</v>
      </c>
      <c r="B903" s="27" t="s">
        <v>1176</v>
      </c>
      <c r="C903" s="28">
        <v>38518</v>
      </c>
      <c r="D903" s="7">
        <v>0.4861111111111111</v>
      </c>
      <c r="E903" s="1">
        <v>0.1</v>
      </c>
      <c r="F903" s="1" t="s">
        <v>57</v>
      </c>
      <c r="G903" s="1" t="s">
        <v>1137</v>
      </c>
      <c r="H903" s="27" t="s">
        <v>886</v>
      </c>
      <c r="I903" s="27" t="s">
        <v>887</v>
      </c>
      <c r="J903" s="27" t="s">
        <v>888</v>
      </c>
      <c r="K903" s="2">
        <v>0.75</v>
      </c>
      <c r="L903" s="2">
        <v>0.25</v>
      </c>
      <c r="M903" s="27">
        <v>1430000</v>
      </c>
      <c r="N903" s="27">
        <v>1207000</v>
      </c>
      <c r="O903" s="27">
        <v>1469000</v>
      </c>
      <c r="P903" s="27">
        <v>1400000</v>
      </c>
      <c r="Q903" s="29"/>
      <c r="R903" s="29"/>
      <c r="S903" s="29"/>
      <c r="T903" s="29"/>
      <c r="U903" s="29"/>
      <c r="V903" s="29"/>
      <c r="W903" s="29"/>
      <c r="X903" s="29"/>
      <c r="Y903" s="29"/>
      <c r="Z903" s="29"/>
      <c r="AA903" s="29"/>
      <c r="AB903" s="29"/>
      <c r="AC903" s="2">
        <f t="shared" si="378"/>
        <v>1376500</v>
      </c>
      <c r="AD903" s="2">
        <f t="shared" si="379"/>
        <v>116477.4656317693</v>
      </c>
      <c r="AE903" s="2">
        <f t="shared" si="380"/>
        <v>4</v>
      </c>
      <c r="AF903" s="27">
        <v>1283000</v>
      </c>
      <c r="AG903" s="27">
        <v>1424000</v>
      </c>
      <c r="AH903" s="27">
        <v>1459000</v>
      </c>
      <c r="AI903" s="27">
        <v>1433000</v>
      </c>
      <c r="AJ903" s="2">
        <f t="shared" si="381"/>
        <v>1399750</v>
      </c>
      <c r="AK903" s="2">
        <f t="shared" si="382"/>
        <v>79235.408751390947</v>
      </c>
      <c r="AL903" s="2">
        <f t="shared" si="383"/>
        <v>4</v>
      </c>
      <c r="AM903" s="2">
        <f t="shared" si="384"/>
        <v>1.2092462896728517E+19</v>
      </c>
      <c r="AN903" s="2">
        <f t="shared" si="385"/>
        <v>2.0344846120605466E+18</v>
      </c>
      <c r="AO903" s="2">
        <f t="shared" si="386"/>
        <v>6</v>
      </c>
      <c r="AP903" s="2">
        <f t="shared" si="387"/>
        <v>6.2298975989113057</v>
      </c>
      <c r="AQ903" s="2">
        <f t="shared" si="388"/>
        <v>0.71755819649141217</v>
      </c>
      <c r="AR903" s="3" t="str">
        <f t="shared" si="389"/>
        <v>Nontoxic</v>
      </c>
      <c r="AS903" s="2">
        <f t="shared" si="390"/>
        <v>101.68906647293861</v>
      </c>
      <c r="AT903" s="26" t="s">
        <v>884</v>
      </c>
      <c r="AU903" s="4" t="s">
        <v>666</v>
      </c>
      <c r="AV903" s="2">
        <f t="shared" si="391"/>
        <v>3</v>
      </c>
      <c r="AW903" s="2">
        <f t="shared" si="392"/>
        <v>3</v>
      </c>
      <c r="AX903" s="2">
        <f t="shared" si="393"/>
        <v>13566999999.999998</v>
      </c>
      <c r="AY903" s="2">
        <f t="shared" si="394"/>
        <v>6278250000.000001</v>
      </c>
      <c r="AZ903" s="2">
        <f t="shared" si="395"/>
        <v>9922625000</v>
      </c>
      <c r="BA903" s="2">
        <f t="shared" si="396"/>
        <v>1.1666666666666667</v>
      </c>
      <c r="BB903" s="2">
        <f t="shared" si="397"/>
        <v>0.3726086238654277</v>
      </c>
      <c r="BC903" s="2">
        <v>6.6349999999999998</v>
      </c>
      <c r="BD903" s="2" t="str">
        <f t="shared" si="398"/>
        <v>Same Var</v>
      </c>
      <c r="BE903" s="2">
        <f t="shared" si="399"/>
        <v>0.37627837815794729</v>
      </c>
      <c r="BF903" s="2" t="str">
        <f t="shared" si="400"/>
        <v>NS</v>
      </c>
      <c r="BG903" s="2" t="str">
        <f t="shared" si="401"/>
        <v>NS</v>
      </c>
      <c r="BH903" s="2" t="str">
        <f t="shared" si="402"/>
        <v/>
      </c>
      <c r="BI903" s="2" t="str">
        <f t="shared" si="403"/>
        <v/>
      </c>
      <c r="BJ903" s="2" t="str">
        <f t="shared" si="404"/>
        <v/>
      </c>
    </row>
    <row r="904" spans="1:62" x14ac:dyDescent="0.2">
      <c r="A904" s="1" t="s">
        <v>926</v>
      </c>
      <c r="B904" s="27" t="s">
        <v>1189</v>
      </c>
      <c r="C904" s="28">
        <v>38518</v>
      </c>
      <c r="D904" s="7">
        <v>0.39583333333333331</v>
      </c>
      <c r="E904" s="1">
        <v>0.1</v>
      </c>
      <c r="F904" s="1" t="s">
        <v>57</v>
      </c>
      <c r="G904" s="1" t="s">
        <v>1137</v>
      </c>
      <c r="H904" s="27" t="s">
        <v>886</v>
      </c>
      <c r="I904" s="27" t="s">
        <v>887</v>
      </c>
      <c r="J904" s="27" t="s">
        <v>888</v>
      </c>
      <c r="K904" s="2">
        <v>0.75</v>
      </c>
      <c r="L904" s="2">
        <v>0.25</v>
      </c>
      <c r="M904" s="27">
        <v>1430000</v>
      </c>
      <c r="N904" s="27">
        <v>1207000</v>
      </c>
      <c r="O904" s="27">
        <v>1469000</v>
      </c>
      <c r="P904" s="27">
        <v>1400000</v>
      </c>
      <c r="Q904" s="29"/>
      <c r="R904" s="29"/>
      <c r="S904" s="29"/>
      <c r="T904" s="29"/>
      <c r="U904" s="29"/>
      <c r="V904" s="29"/>
      <c r="W904" s="29"/>
      <c r="X904" s="29"/>
      <c r="Y904" s="29"/>
      <c r="Z904" s="29"/>
      <c r="AA904" s="29"/>
      <c r="AB904" s="29"/>
      <c r="AC904" s="2">
        <f t="shared" si="378"/>
        <v>1376500</v>
      </c>
      <c r="AD904" s="2">
        <f t="shared" si="379"/>
        <v>116477.4656317693</v>
      </c>
      <c r="AE904" s="2">
        <f t="shared" si="380"/>
        <v>4</v>
      </c>
      <c r="AF904" s="27">
        <v>2698000</v>
      </c>
      <c r="AG904" s="27">
        <v>2285000</v>
      </c>
      <c r="AH904" s="27">
        <v>2621000</v>
      </c>
      <c r="AI904" s="27">
        <v>1111000</v>
      </c>
      <c r="AJ904" s="2">
        <f t="shared" si="381"/>
        <v>2178750</v>
      </c>
      <c r="AK904" s="2">
        <f t="shared" si="382"/>
        <v>734071.91972812405</v>
      </c>
      <c r="AL904" s="2">
        <f t="shared" si="383"/>
        <v>4</v>
      </c>
      <c r="AM904" s="2">
        <f t="shared" si="384"/>
        <v>1.8665913863721384E+22</v>
      </c>
      <c r="AN904" s="2">
        <f t="shared" si="385"/>
        <v>6.0506259339754875E+21</v>
      </c>
      <c r="AO904" s="2">
        <f t="shared" si="386"/>
        <v>3</v>
      </c>
      <c r="AP904" s="2">
        <f t="shared" si="387"/>
        <v>3.1014472007625375</v>
      </c>
      <c r="AQ904" s="2">
        <f t="shared" si="388"/>
        <v>0.76489232840434507</v>
      </c>
      <c r="AR904" s="3" t="str">
        <f t="shared" si="389"/>
        <v>Nontoxic</v>
      </c>
      <c r="AS904" s="2">
        <f t="shared" si="390"/>
        <v>158.28187431892482</v>
      </c>
      <c r="AT904" s="26" t="s">
        <v>884</v>
      </c>
      <c r="AU904" s="4" t="s">
        <v>666</v>
      </c>
      <c r="AV904" s="2">
        <f t="shared" si="391"/>
        <v>3</v>
      </c>
      <c r="AW904" s="2">
        <f t="shared" si="392"/>
        <v>3</v>
      </c>
      <c r="AX904" s="2">
        <f t="shared" si="393"/>
        <v>13566999999.999998</v>
      </c>
      <c r="AY904" s="2">
        <f t="shared" si="394"/>
        <v>538861583333.33337</v>
      </c>
      <c r="AZ904" s="2">
        <f t="shared" si="395"/>
        <v>276214291666.66669</v>
      </c>
      <c r="BA904" s="2">
        <f t="shared" si="396"/>
        <v>1.1666666666666667</v>
      </c>
      <c r="BB904" s="2">
        <f t="shared" si="397"/>
        <v>6.0306553500999076</v>
      </c>
      <c r="BC904" s="2">
        <v>6.6349999999999998</v>
      </c>
      <c r="BD904" s="2" t="str">
        <f t="shared" si="398"/>
        <v>Same Var</v>
      </c>
      <c r="BE904" s="2">
        <f t="shared" si="399"/>
        <v>3.7102551219199878E-2</v>
      </c>
      <c r="BF904" s="2" t="str">
        <f t="shared" si="400"/>
        <v>NS</v>
      </c>
      <c r="BG904" s="2" t="str">
        <f t="shared" si="401"/>
        <v>NS</v>
      </c>
      <c r="BH904" s="2" t="str">
        <f t="shared" si="402"/>
        <v/>
      </c>
      <c r="BI904" s="2" t="str">
        <f t="shared" si="403"/>
        <v/>
      </c>
      <c r="BJ904" s="2" t="str">
        <f t="shared" si="404"/>
        <v/>
      </c>
    </row>
    <row r="905" spans="1:62" x14ac:dyDescent="0.2">
      <c r="A905" s="1" t="s">
        <v>142</v>
      </c>
      <c r="B905" s="27" t="s">
        <v>658</v>
      </c>
      <c r="C905" s="28">
        <v>38505</v>
      </c>
      <c r="D905" s="7">
        <v>0.39583333333333331</v>
      </c>
      <c r="E905" s="1">
        <v>0.1</v>
      </c>
      <c r="F905" s="1" t="s">
        <v>57</v>
      </c>
      <c r="G905" s="1" t="s">
        <v>1361</v>
      </c>
      <c r="H905" s="27" t="s">
        <v>886</v>
      </c>
      <c r="I905" s="27" t="s">
        <v>887</v>
      </c>
      <c r="J905" s="27" t="s">
        <v>888</v>
      </c>
      <c r="K905" s="2">
        <v>0.75</v>
      </c>
      <c r="L905" s="2">
        <v>0.25</v>
      </c>
      <c r="M905" s="27">
        <v>1140000</v>
      </c>
      <c r="N905" s="27">
        <v>1450000</v>
      </c>
      <c r="O905" s="27">
        <v>1290000</v>
      </c>
      <c r="P905" s="27">
        <v>1450000</v>
      </c>
      <c r="Q905" s="27">
        <v>1240000</v>
      </c>
      <c r="R905" s="27">
        <v>1270000</v>
      </c>
      <c r="S905" s="27">
        <v>1150000</v>
      </c>
      <c r="T905" s="27">
        <v>1300000</v>
      </c>
      <c r="U905" s="29"/>
      <c r="V905" s="29"/>
      <c r="W905" s="29"/>
      <c r="X905" s="29"/>
      <c r="Y905" s="29"/>
      <c r="Z905" s="29"/>
      <c r="AA905" s="29"/>
      <c r="AB905" s="29"/>
      <c r="AC905" s="2">
        <f t="shared" si="378"/>
        <v>1286250</v>
      </c>
      <c r="AD905" s="2">
        <f t="shared" si="379"/>
        <v>117222.31625663873</v>
      </c>
      <c r="AE905" s="2">
        <f t="shared" si="380"/>
        <v>8</v>
      </c>
      <c r="AF905" s="27">
        <v>1320000</v>
      </c>
      <c r="AG905" s="27">
        <v>1480000</v>
      </c>
      <c r="AH905" s="27">
        <v>1650000</v>
      </c>
      <c r="AI905" s="27">
        <v>1540000</v>
      </c>
      <c r="AJ905" s="2">
        <f t="shared" si="381"/>
        <v>1497500</v>
      </c>
      <c r="AK905" s="2">
        <f t="shared" si="382"/>
        <v>137689.26368215255</v>
      </c>
      <c r="AL905" s="2">
        <f t="shared" si="383"/>
        <v>4</v>
      </c>
      <c r="AM905" s="2">
        <f t="shared" si="384"/>
        <v>3.2555610657278906E+19</v>
      </c>
      <c r="AN905" s="2">
        <f t="shared" si="385"/>
        <v>7.6212380626986557E+18</v>
      </c>
      <c r="AO905" s="2">
        <f t="shared" si="386"/>
        <v>4</v>
      </c>
      <c r="AP905" s="2">
        <f t="shared" si="387"/>
        <v>7.0537155711795982</v>
      </c>
      <c r="AQ905" s="2">
        <f t="shared" si="388"/>
        <v>0.74069708411268287</v>
      </c>
      <c r="AR905" s="3" t="str">
        <f t="shared" si="389"/>
        <v>Nontoxic</v>
      </c>
      <c r="AS905" s="2">
        <f t="shared" si="390"/>
        <v>116.42371234207968</v>
      </c>
      <c r="AT905" s="26" t="s">
        <v>884</v>
      </c>
      <c r="AU905" s="4" t="s">
        <v>666</v>
      </c>
      <c r="AV905" s="2">
        <f t="shared" si="391"/>
        <v>7</v>
      </c>
      <c r="AW905" s="2">
        <f t="shared" si="392"/>
        <v>3</v>
      </c>
      <c r="AX905" s="2">
        <f t="shared" si="393"/>
        <v>13741071428.57143</v>
      </c>
      <c r="AY905" s="2">
        <f t="shared" si="394"/>
        <v>18958333333.333332</v>
      </c>
      <c r="AZ905" s="2">
        <f t="shared" si="395"/>
        <v>15306250000</v>
      </c>
      <c r="BA905" s="2">
        <f t="shared" si="396"/>
        <v>1.1253968253968254</v>
      </c>
      <c r="BB905" s="2">
        <f t="shared" si="397"/>
        <v>0.10054836748629675</v>
      </c>
      <c r="BC905" s="2">
        <v>6.6349999999999998</v>
      </c>
      <c r="BD905" s="2" t="str">
        <f t="shared" si="398"/>
        <v>Same Var</v>
      </c>
      <c r="BE905" s="2">
        <f t="shared" si="399"/>
        <v>9.5870517810420098E-3</v>
      </c>
      <c r="BF905" s="2" t="str">
        <f t="shared" si="400"/>
        <v>NS</v>
      </c>
      <c r="BG905" s="2" t="str">
        <f t="shared" si="401"/>
        <v>NS</v>
      </c>
      <c r="BH905" s="2" t="str">
        <f t="shared" si="402"/>
        <v/>
      </c>
      <c r="BI905" s="2" t="str">
        <f t="shared" si="403"/>
        <v/>
      </c>
      <c r="BJ905" s="2" t="str">
        <f t="shared" si="404"/>
        <v/>
      </c>
    </row>
    <row r="906" spans="1:62" x14ac:dyDescent="0.2">
      <c r="A906" s="1" t="s">
        <v>926</v>
      </c>
      <c r="B906" s="27" t="s">
        <v>1004</v>
      </c>
      <c r="C906" s="28">
        <v>38489</v>
      </c>
      <c r="D906" s="7">
        <v>0.625</v>
      </c>
      <c r="E906" s="1">
        <v>0.1</v>
      </c>
      <c r="F906" s="1" t="s">
        <v>57</v>
      </c>
      <c r="G906" s="1" t="s">
        <v>1008</v>
      </c>
      <c r="H906" s="27" t="s">
        <v>886</v>
      </c>
      <c r="I906" s="27" t="s">
        <v>887</v>
      </c>
      <c r="J906" s="27" t="s">
        <v>888</v>
      </c>
      <c r="K906" s="2">
        <v>0.75</v>
      </c>
      <c r="L906" s="2">
        <v>0.25</v>
      </c>
      <c r="M906" s="27">
        <v>1704000</v>
      </c>
      <c r="N906" s="27">
        <v>1889000</v>
      </c>
      <c r="O906" s="27">
        <v>1652000</v>
      </c>
      <c r="P906" s="27">
        <v>1630000</v>
      </c>
      <c r="Q906" s="29"/>
      <c r="R906" s="29"/>
      <c r="S906" s="29"/>
      <c r="T906" s="29"/>
      <c r="U906" s="29"/>
      <c r="V906" s="29"/>
      <c r="W906" s="29"/>
      <c r="X906" s="29"/>
      <c r="Y906" s="29"/>
      <c r="Z906" s="29"/>
      <c r="AA906" s="29"/>
      <c r="AB906" s="29"/>
      <c r="AC906" s="2">
        <f t="shared" si="378"/>
        <v>1718750</v>
      </c>
      <c r="AD906" s="2">
        <f t="shared" si="379"/>
        <v>117664.42396351867</v>
      </c>
      <c r="AE906" s="2">
        <f t="shared" si="380"/>
        <v>4</v>
      </c>
      <c r="AF906" s="27">
        <v>1714000</v>
      </c>
      <c r="AG906" s="27">
        <v>1610000</v>
      </c>
      <c r="AH906" s="27">
        <v>1904000</v>
      </c>
      <c r="AI906" s="27">
        <v>1612000</v>
      </c>
      <c r="AJ906" s="2">
        <f t="shared" si="381"/>
        <v>1710000</v>
      </c>
      <c r="AK906" s="2">
        <f t="shared" si="382"/>
        <v>138149.67728276941</v>
      </c>
      <c r="AL906" s="2">
        <f t="shared" si="383"/>
        <v>4</v>
      </c>
      <c r="AM906" s="2">
        <f t="shared" si="384"/>
        <v>4.51352154765235E+19</v>
      </c>
      <c r="AN906" s="2">
        <f t="shared" si="385"/>
        <v>8.8520675390495007E+18</v>
      </c>
      <c r="AO906" s="2">
        <f t="shared" si="386"/>
        <v>5</v>
      </c>
      <c r="AP906" s="2">
        <f t="shared" si="387"/>
        <v>5.1355709951523005</v>
      </c>
      <c r="AQ906" s="2">
        <f t="shared" si="388"/>
        <v>0.72668684380042159</v>
      </c>
      <c r="AR906" s="3" t="str">
        <f t="shared" si="389"/>
        <v>Nontoxic</v>
      </c>
      <c r="AS906" s="2">
        <f t="shared" si="390"/>
        <v>99.490909090909085</v>
      </c>
      <c r="AT906" s="4" t="s">
        <v>663</v>
      </c>
      <c r="AV906" s="2">
        <f t="shared" si="391"/>
        <v>3</v>
      </c>
      <c r="AW906" s="2">
        <f t="shared" si="392"/>
        <v>3</v>
      </c>
      <c r="AX906" s="2">
        <f t="shared" si="393"/>
        <v>13844916666.666666</v>
      </c>
      <c r="AY906" s="2">
        <f t="shared" si="394"/>
        <v>19085333333.333332</v>
      </c>
      <c r="AZ906" s="2">
        <f t="shared" si="395"/>
        <v>16465125000</v>
      </c>
      <c r="BA906" s="2">
        <f t="shared" si="396"/>
        <v>1.1666666666666667</v>
      </c>
      <c r="BB906" s="2">
        <f t="shared" si="397"/>
        <v>6.5959009635037091E-2</v>
      </c>
      <c r="BC906" s="2">
        <v>6.6349999999999998</v>
      </c>
      <c r="BD906" s="2" t="str">
        <f t="shared" si="398"/>
        <v>Same Var</v>
      </c>
      <c r="BE906" s="2">
        <f t="shared" si="399"/>
        <v>0.46315727264339979</v>
      </c>
      <c r="BF906" s="2" t="str">
        <f t="shared" si="400"/>
        <v>NS</v>
      </c>
      <c r="BG906" s="2" t="str">
        <f t="shared" si="401"/>
        <v>NS</v>
      </c>
      <c r="BH906" s="2" t="str">
        <f t="shared" si="402"/>
        <v>Same Var T-test</v>
      </c>
      <c r="BI906" s="2" t="str">
        <f t="shared" si="403"/>
        <v/>
      </c>
      <c r="BJ906" s="2" t="str">
        <f t="shared" si="404"/>
        <v/>
      </c>
    </row>
    <row r="907" spans="1:62" x14ac:dyDescent="0.2">
      <c r="A907" s="1" t="s">
        <v>926</v>
      </c>
      <c r="B907" s="27" t="s">
        <v>1031</v>
      </c>
      <c r="C907" s="28">
        <v>38489</v>
      </c>
      <c r="D907" s="7">
        <v>0.50694444444444442</v>
      </c>
      <c r="E907" s="1">
        <v>0.1</v>
      </c>
      <c r="F907" s="1" t="s">
        <v>57</v>
      </c>
      <c r="G907" s="1" t="s">
        <v>1008</v>
      </c>
      <c r="H907" s="27" t="s">
        <v>886</v>
      </c>
      <c r="I907" s="27" t="s">
        <v>887</v>
      </c>
      <c r="J907" s="27" t="s">
        <v>888</v>
      </c>
      <c r="K907" s="2">
        <v>0.75</v>
      </c>
      <c r="L907" s="2">
        <v>0.25</v>
      </c>
      <c r="M907" s="27">
        <v>1704000</v>
      </c>
      <c r="N907" s="27">
        <v>1889000</v>
      </c>
      <c r="O907" s="27">
        <v>1652000</v>
      </c>
      <c r="P907" s="27">
        <v>1630000</v>
      </c>
      <c r="Q907" s="29"/>
      <c r="R907" s="29"/>
      <c r="S907" s="29"/>
      <c r="T907" s="29"/>
      <c r="U907" s="29"/>
      <c r="V907" s="29"/>
      <c r="W907" s="29"/>
      <c r="X907" s="29"/>
      <c r="Y907" s="29"/>
      <c r="Z907" s="29"/>
      <c r="AA907" s="29"/>
      <c r="AB907" s="29"/>
      <c r="AC907" s="2">
        <f t="shared" si="378"/>
        <v>1718750</v>
      </c>
      <c r="AD907" s="2">
        <f t="shared" si="379"/>
        <v>117664.42396351867</v>
      </c>
      <c r="AE907" s="2">
        <f t="shared" si="380"/>
        <v>4</v>
      </c>
      <c r="AF907" s="27">
        <v>1744000</v>
      </c>
      <c r="AG907" s="27">
        <v>1483000</v>
      </c>
      <c r="AH907" s="27">
        <v>1970000</v>
      </c>
      <c r="AI907" s="27">
        <v>1760000</v>
      </c>
      <c r="AJ907" s="2">
        <f t="shared" si="381"/>
        <v>1739250</v>
      </c>
      <c r="AK907" s="2">
        <f t="shared" si="382"/>
        <v>199468.25144201104</v>
      </c>
      <c r="AL907" s="2">
        <f t="shared" si="383"/>
        <v>4</v>
      </c>
      <c r="AM907" s="2">
        <f t="shared" si="384"/>
        <v>1.414633642816993E+20</v>
      </c>
      <c r="AN907" s="2">
        <f t="shared" si="385"/>
        <v>3.4243772519518253E+19</v>
      </c>
      <c r="AO907" s="2">
        <f t="shared" si="386"/>
        <v>4</v>
      </c>
      <c r="AP907" s="2">
        <f t="shared" si="387"/>
        <v>4.1279310691949505</v>
      </c>
      <c r="AQ907" s="2">
        <f t="shared" si="388"/>
        <v>0.74069708411268287</v>
      </c>
      <c r="AR907" s="3" t="str">
        <f t="shared" si="389"/>
        <v>Nontoxic</v>
      </c>
      <c r="AS907" s="2">
        <f t="shared" si="390"/>
        <v>101.19272727272728</v>
      </c>
      <c r="AT907" s="26" t="s">
        <v>884</v>
      </c>
      <c r="AU907" s="4" t="s">
        <v>666</v>
      </c>
      <c r="AV907" s="2">
        <f t="shared" si="391"/>
        <v>3</v>
      </c>
      <c r="AW907" s="2">
        <f t="shared" si="392"/>
        <v>3</v>
      </c>
      <c r="AX907" s="2">
        <f t="shared" si="393"/>
        <v>13844916666.666666</v>
      </c>
      <c r="AY907" s="2">
        <f t="shared" si="394"/>
        <v>39787583333.333336</v>
      </c>
      <c r="AZ907" s="2">
        <f t="shared" si="395"/>
        <v>26816250000</v>
      </c>
      <c r="BA907" s="2">
        <f t="shared" si="396"/>
        <v>1.1666666666666667</v>
      </c>
      <c r="BB907" s="2">
        <f t="shared" si="397"/>
        <v>0.68539646429043644</v>
      </c>
      <c r="BC907" s="2">
        <v>6.6349999999999998</v>
      </c>
      <c r="BD907" s="2" t="str">
        <f t="shared" si="398"/>
        <v>Same Var</v>
      </c>
      <c r="BE907" s="2">
        <f t="shared" si="399"/>
        <v>0.43265129479833425</v>
      </c>
      <c r="BF907" s="2" t="str">
        <f t="shared" si="400"/>
        <v>NS</v>
      </c>
      <c r="BG907" s="2" t="str">
        <f t="shared" si="401"/>
        <v>NS</v>
      </c>
      <c r="BH907" s="2" t="str">
        <f t="shared" si="402"/>
        <v/>
      </c>
      <c r="BI907" s="2" t="str">
        <f t="shared" si="403"/>
        <v/>
      </c>
      <c r="BJ907" s="2" t="str">
        <f t="shared" si="404"/>
        <v/>
      </c>
    </row>
    <row r="908" spans="1:62" x14ac:dyDescent="0.2">
      <c r="A908" s="1" t="s">
        <v>926</v>
      </c>
      <c r="B908" s="27" t="s">
        <v>1045</v>
      </c>
      <c r="C908" s="28">
        <v>38489</v>
      </c>
      <c r="D908" s="7">
        <v>0.5625</v>
      </c>
      <c r="E908" s="1">
        <v>0.1</v>
      </c>
      <c r="F908" s="1" t="s">
        <v>57</v>
      </c>
      <c r="G908" s="1" t="s">
        <v>1008</v>
      </c>
      <c r="H908" s="27" t="s">
        <v>886</v>
      </c>
      <c r="I908" s="27" t="s">
        <v>887</v>
      </c>
      <c r="J908" s="27" t="s">
        <v>888</v>
      </c>
      <c r="K908" s="2">
        <v>0.75</v>
      </c>
      <c r="L908" s="2">
        <v>0.25</v>
      </c>
      <c r="M908" s="27">
        <v>1704000</v>
      </c>
      <c r="N908" s="27">
        <v>1889000</v>
      </c>
      <c r="O908" s="27">
        <v>1652000</v>
      </c>
      <c r="P908" s="27">
        <v>1630000</v>
      </c>
      <c r="Q908" s="29"/>
      <c r="R908" s="29"/>
      <c r="S908" s="29"/>
      <c r="T908" s="29"/>
      <c r="U908" s="29"/>
      <c r="V908" s="29"/>
      <c r="W908" s="29"/>
      <c r="X908" s="29"/>
      <c r="Y908" s="29"/>
      <c r="Z908" s="29"/>
      <c r="AA908" s="29"/>
      <c r="AB908" s="29"/>
      <c r="AC908" s="2">
        <f t="shared" si="378"/>
        <v>1718750</v>
      </c>
      <c r="AD908" s="2">
        <f t="shared" si="379"/>
        <v>117664.42396351867</v>
      </c>
      <c r="AE908" s="2">
        <f t="shared" si="380"/>
        <v>4</v>
      </c>
      <c r="AF908" s="27">
        <v>1307000</v>
      </c>
      <c r="AG908" s="27">
        <v>1907000</v>
      </c>
      <c r="AH908" s="27">
        <v>1581000</v>
      </c>
      <c r="AI908" s="27">
        <v>1751000</v>
      </c>
      <c r="AJ908" s="2">
        <f t="shared" si="381"/>
        <v>1636500</v>
      </c>
      <c r="AK908" s="2">
        <f t="shared" si="382"/>
        <v>256859.88398346675</v>
      </c>
      <c r="AL908" s="2">
        <f t="shared" si="383"/>
        <v>4</v>
      </c>
      <c r="AM908" s="2">
        <f t="shared" si="384"/>
        <v>3.4007754048194884E+20</v>
      </c>
      <c r="AN908" s="2">
        <f t="shared" si="385"/>
        <v>9.1950287967290229E+19</v>
      </c>
      <c r="AO908" s="2">
        <f t="shared" si="386"/>
        <v>4</v>
      </c>
      <c r="AP908" s="2">
        <f t="shared" si="387"/>
        <v>2.558481044136681</v>
      </c>
      <c r="AQ908" s="2">
        <f t="shared" si="388"/>
        <v>0.74069708411268287</v>
      </c>
      <c r="AR908" s="3" t="str">
        <f t="shared" si="389"/>
        <v>Nontoxic</v>
      </c>
      <c r="AS908" s="2">
        <f t="shared" si="390"/>
        <v>95.214545454545458</v>
      </c>
      <c r="AT908" s="4" t="s">
        <v>663</v>
      </c>
      <c r="AV908" s="2">
        <f t="shared" si="391"/>
        <v>3</v>
      </c>
      <c r="AW908" s="2">
        <f t="shared" si="392"/>
        <v>3</v>
      </c>
      <c r="AX908" s="2">
        <f t="shared" si="393"/>
        <v>13844916666.666666</v>
      </c>
      <c r="AY908" s="2">
        <f t="shared" si="394"/>
        <v>65976999999.999992</v>
      </c>
      <c r="AZ908" s="2">
        <f t="shared" si="395"/>
        <v>39910958333.333328</v>
      </c>
      <c r="BA908" s="2">
        <f t="shared" si="396"/>
        <v>1.1666666666666667</v>
      </c>
      <c r="BB908" s="2">
        <f t="shared" si="397"/>
        <v>1.4299136440439253</v>
      </c>
      <c r="BC908" s="2">
        <v>6.6349999999999998</v>
      </c>
      <c r="BD908" s="2" t="str">
        <f t="shared" si="398"/>
        <v>Same Var</v>
      </c>
      <c r="BE908" s="2">
        <f t="shared" si="399"/>
        <v>0.29080259784699114</v>
      </c>
      <c r="BF908" s="2" t="str">
        <f t="shared" si="400"/>
        <v>NS</v>
      </c>
      <c r="BG908" s="2" t="str">
        <f t="shared" si="401"/>
        <v>NS</v>
      </c>
      <c r="BH908" s="2" t="str">
        <f t="shared" si="402"/>
        <v>Same Var T-test</v>
      </c>
      <c r="BI908" s="2" t="str">
        <f t="shared" si="403"/>
        <v/>
      </c>
      <c r="BJ908" s="2" t="str">
        <f t="shared" si="404"/>
        <v/>
      </c>
    </row>
    <row r="909" spans="1:62" x14ac:dyDescent="0.2">
      <c r="A909" s="1" t="s">
        <v>926</v>
      </c>
      <c r="B909" s="27" t="s">
        <v>1047</v>
      </c>
      <c r="C909" s="28">
        <v>38489</v>
      </c>
      <c r="D909" s="7">
        <v>0.43055555555555558</v>
      </c>
      <c r="E909" s="1">
        <v>0.1</v>
      </c>
      <c r="F909" s="1" t="s">
        <v>57</v>
      </c>
      <c r="G909" s="1" t="s">
        <v>1008</v>
      </c>
      <c r="H909" s="27" t="s">
        <v>886</v>
      </c>
      <c r="I909" s="27" t="s">
        <v>887</v>
      </c>
      <c r="J909" s="27" t="s">
        <v>888</v>
      </c>
      <c r="K909" s="2">
        <v>0.75</v>
      </c>
      <c r="L909" s="2">
        <v>0.25</v>
      </c>
      <c r="M909" s="27">
        <v>1704000</v>
      </c>
      <c r="N909" s="27">
        <v>1889000</v>
      </c>
      <c r="O909" s="27">
        <v>1652000</v>
      </c>
      <c r="P909" s="27">
        <v>1630000</v>
      </c>
      <c r="Q909" s="29"/>
      <c r="R909" s="29"/>
      <c r="S909" s="29"/>
      <c r="T909" s="29"/>
      <c r="U909" s="29"/>
      <c r="V909" s="29"/>
      <c r="W909" s="29"/>
      <c r="X909" s="29"/>
      <c r="Y909" s="29"/>
      <c r="Z909" s="29"/>
      <c r="AA909" s="29"/>
      <c r="AB909" s="29"/>
      <c r="AC909" s="2">
        <f t="shared" si="378"/>
        <v>1718750</v>
      </c>
      <c r="AD909" s="2">
        <f t="shared" si="379"/>
        <v>117664.42396351867</v>
      </c>
      <c r="AE909" s="2">
        <f t="shared" si="380"/>
        <v>4</v>
      </c>
      <c r="AF909" s="27">
        <v>1665000</v>
      </c>
      <c r="AG909" s="27">
        <v>1623000</v>
      </c>
      <c r="AH909" s="27">
        <v>1528000</v>
      </c>
      <c r="AI909" s="27">
        <v>1488000</v>
      </c>
      <c r="AJ909" s="2">
        <f t="shared" si="381"/>
        <v>1576000</v>
      </c>
      <c r="AK909" s="2">
        <f t="shared" si="382"/>
        <v>82012.194215250696</v>
      </c>
      <c r="AL909" s="2">
        <f t="shared" si="383"/>
        <v>4</v>
      </c>
      <c r="AM909" s="2">
        <f t="shared" si="384"/>
        <v>1.3165587038589477E+19</v>
      </c>
      <c r="AN909" s="2">
        <f t="shared" si="385"/>
        <v>2.2060076964569091E+18</v>
      </c>
      <c r="AO909" s="2">
        <f t="shared" si="386"/>
        <v>6</v>
      </c>
      <c r="AP909" s="2">
        <f t="shared" si="387"/>
        <v>4.7635118832882331</v>
      </c>
      <c r="AQ909" s="2">
        <f t="shared" si="388"/>
        <v>0.71755819649141217</v>
      </c>
      <c r="AR909" s="3" t="str">
        <f t="shared" si="389"/>
        <v>Nontoxic</v>
      </c>
      <c r="AS909" s="2">
        <f t="shared" si="390"/>
        <v>91.694545454545448</v>
      </c>
      <c r="AT909" s="4" t="s">
        <v>663</v>
      </c>
      <c r="AV909" s="2">
        <f t="shared" si="391"/>
        <v>3</v>
      </c>
      <c r="AW909" s="2">
        <f t="shared" si="392"/>
        <v>3</v>
      </c>
      <c r="AX909" s="2">
        <f t="shared" si="393"/>
        <v>13844916666.666666</v>
      </c>
      <c r="AY909" s="2">
        <f t="shared" si="394"/>
        <v>6726000000</v>
      </c>
      <c r="AZ909" s="2">
        <f t="shared" si="395"/>
        <v>10285458333.333334</v>
      </c>
      <c r="BA909" s="2">
        <f t="shared" si="396"/>
        <v>1.1666666666666667</v>
      </c>
      <c r="BB909" s="2">
        <f t="shared" si="397"/>
        <v>0.32802022255102004</v>
      </c>
      <c r="BC909" s="2">
        <v>6.6349999999999998</v>
      </c>
      <c r="BD909" s="2" t="str">
        <f t="shared" si="398"/>
        <v>Same Var</v>
      </c>
      <c r="BE909" s="2">
        <f t="shared" si="399"/>
        <v>4.6820472880810371E-2</v>
      </c>
      <c r="BF909" s="2" t="str">
        <f t="shared" si="400"/>
        <v>Sig</v>
      </c>
      <c r="BG909" s="2" t="str">
        <f t="shared" si="401"/>
        <v>Sig</v>
      </c>
      <c r="BH909" s="2" t="str">
        <f t="shared" si="402"/>
        <v>Same Var T-test</v>
      </c>
      <c r="BI909" s="2" t="str">
        <f t="shared" si="403"/>
        <v/>
      </c>
      <c r="BJ909" s="2" t="str">
        <f t="shared" si="404"/>
        <v>NOECToxicLess25</v>
      </c>
    </row>
    <row r="910" spans="1:62" x14ac:dyDescent="0.2">
      <c r="A910" s="1" t="s">
        <v>926</v>
      </c>
      <c r="B910" s="27" t="s">
        <v>1282</v>
      </c>
      <c r="C910" s="28">
        <v>38489</v>
      </c>
      <c r="D910" s="7">
        <v>0.64583333333333337</v>
      </c>
      <c r="E910" s="1">
        <v>0.1</v>
      </c>
      <c r="F910" s="1" t="s">
        <v>57</v>
      </c>
      <c r="G910" s="1" t="s">
        <v>1008</v>
      </c>
      <c r="H910" s="27" t="s">
        <v>886</v>
      </c>
      <c r="I910" s="27" t="s">
        <v>887</v>
      </c>
      <c r="J910" s="27" t="s">
        <v>888</v>
      </c>
      <c r="K910" s="2">
        <v>0.75</v>
      </c>
      <c r="L910" s="2">
        <v>0.25</v>
      </c>
      <c r="M910" s="27">
        <v>1704000</v>
      </c>
      <c r="N910" s="27">
        <v>1889000</v>
      </c>
      <c r="O910" s="27">
        <v>1652000</v>
      </c>
      <c r="P910" s="27">
        <v>1630000</v>
      </c>
      <c r="Q910" s="29"/>
      <c r="R910" s="29"/>
      <c r="S910" s="29"/>
      <c r="T910" s="29"/>
      <c r="U910" s="29"/>
      <c r="V910" s="29"/>
      <c r="W910" s="29"/>
      <c r="X910" s="29"/>
      <c r="Y910" s="29"/>
      <c r="Z910" s="29"/>
      <c r="AA910" s="29"/>
      <c r="AB910" s="29"/>
      <c r="AC910" s="2">
        <f t="shared" si="378"/>
        <v>1718750</v>
      </c>
      <c r="AD910" s="2">
        <f t="shared" si="379"/>
        <v>117664.42396351867</v>
      </c>
      <c r="AE910" s="2">
        <f t="shared" si="380"/>
        <v>4</v>
      </c>
      <c r="AF910" s="27">
        <v>1612000</v>
      </c>
      <c r="AG910" s="27">
        <v>1814000</v>
      </c>
      <c r="AH910" s="27">
        <v>1736000</v>
      </c>
      <c r="AI910" s="27">
        <v>1856000</v>
      </c>
      <c r="AJ910" s="2">
        <f t="shared" si="381"/>
        <v>1754500</v>
      </c>
      <c r="AK910" s="2">
        <f t="shared" si="382"/>
        <v>107224.06446316051</v>
      </c>
      <c r="AL910" s="2">
        <f t="shared" si="383"/>
        <v>4</v>
      </c>
      <c r="AM910" s="2">
        <f t="shared" si="384"/>
        <v>2.3243886575698854E+19</v>
      </c>
      <c r="AN910" s="2">
        <f t="shared" si="385"/>
        <v>4.017297967290242E+18</v>
      </c>
      <c r="AO910" s="2">
        <f t="shared" si="386"/>
        <v>6</v>
      </c>
      <c r="AP910" s="2">
        <f t="shared" si="387"/>
        <v>6.7032309758508966</v>
      </c>
      <c r="AQ910" s="2">
        <f t="shared" si="388"/>
        <v>0.71755819649141217</v>
      </c>
      <c r="AR910" s="3" t="str">
        <f t="shared" si="389"/>
        <v>Nontoxic</v>
      </c>
      <c r="AS910" s="2">
        <f t="shared" si="390"/>
        <v>102.08</v>
      </c>
      <c r="AT910" s="26" t="s">
        <v>884</v>
      </c>
      <c r="AU910" s="4" t="s">
        <v>666</v>
      </c>
      <c r="AV910" s="2">
        <f t="shared" si="391"/>
        <v>3</v>
      </c>
      <c r="AW910" s="2">
        <f t="shared" si="392"/>
        <v>3</v>
      </c>
      <c r="AX910" s="2">
        <f t="shared" si="393"/>
        <v>13844916666.666666</v>
      </c>
      <c r="AY910" s="2">
        <f t="shared" si="394"/>
        <v>11497000000</v>
      </c>
      <c r="AZ910" s="2">
        <f t="shared" si="395"/>
        <v>12670958333.333334</v>
      </c>
      <c r="BA910" s="2">
        <f t="shared" si="396"/>
        <v>1.1666666666666667</v>
      </c>
      <c r="BB910" s="2">
        <f t="shared" si="397"/>
        <v>2.2168258891643484E-2</v>
      </c>
      <c r="BC910" s="2">
        <v>6.6349999999999998</v>
      </c>
      <c r="BD910" s="2" t="str">
        <f t="shared" si="398"/>
        <v>Same Var</v>
      </c>
      <c r="BE910" s="2">
        <f t="shared" si="399"/>
        <v>0.3345474099126492</v>
      </c>
      <c r="BF910" s="2" t="str">
        <f t="shared" si="400"/>
        <v>NS</v>
      </c>
      <c r="BG910" s="2" t="str">
        <f t="shared" si="401"/>
        <v>NS</v>
      </c>
      <c r="BH910" s="2" t="str">
        <f t="shared" si="402"/>
        <v/>
      </c>
      <c r="BI910" s="2" t="str">
        <f t="shared" si="403"/>
        <v/>
      </c>
      <c r="BJ910" s="2" t="str">
        <f t="shared" si="404"/>
        <v/>
      </c>
    </row>
    <row r="911" spans="1:62" x14ac:dyDescent="0.2">
      <c r="A911" s="1" t="s">
        <v>926</v>
      </c>
      <c r="B911" s="27" t="s">
        <v>1290</v>
      </c>
      <c r="C911" s="28">
        <v>38489</v>
      </c>
      <c r="D911" s="7">
        <v>0.59027777777777779</v>
      </c>
      <c r="E911" s="1">
        <v>0.1</v>
      </c>
      <c r="F911" s="1" t="s">
        <v>57</v>
      </c>
      <c r="G911" s="1" t="s">
        <v>1008</v>
      </c>
      <c r="H911" s="27" t="s">
        <v>886</v>
      </c>
      <c r="I911" s="27" t="s">
        <v>887</v>
      </c>
      <c r="J911" s="27" t="s">
        <v>888</v>
      </c>
      <c r="K911" s="2">
        <v>0.75</v>
      </c>
      <c r="L911" s="2">
        <v>0.25</v>
      </c>
      <c r="M911" s="27">
        <v>1704000</v>
      </c>
      <c r="N911" s="27">
        <v>1889000</v>
      </c>
      <c r="O911" s="27">
        <v>1652000</v>
      </c>
      <c r="P911" s="27">
        <v>1630000</v>
      </c>
      <c r="Q911" s="29"/>
      <c r="R911" s="29"/>
      <c r="S911" s="29"/>
      <c r="T911" s="29"/>
      <c r="U911" s="29"/>
      <c r="V911" s="29"/>
      <c r="W911" s="29"/>
      <c r="X911" s="29"/>
      <c r="Y911" s="29"/>
      <c r="Z911" s="29"/>
      <c r="AA911" s="29"/>
      <c r="AB911" s="29"/>
      <c r="AC911" s="2">
        <f t="shared" si="378"/>
        <v>1718750</v>
      </c>
      <c r="AD911" s="2">
        <f t="shared" si="379"/>
        <v>117664.42396351867</v>
      </c>
      <c r="AE911" s="2">
        <f t="shared" si="380"/>
        <v>4</v>
      </c>
      <c r="AF911" s="27">
        <v>2156000</v>
      </c>
      <c r="AG911" s="27">
        <v>1808000</v>
      </c>
      <c r="AH911" s="27">
        <v>2118000</v>
      </c>
      <c r="AI911" s="27">
        <v>2465000</v>
      </c>
      <c r="AJ911" s="2">
        <f t="shared" si="381"/>
        <v>2136750</v>
      </c>
      <c r="AK911" s="2">
        <f t="shared" si="382"/>
        <v>268667.54549070494</v>
      </c>
      <c r="AL911" s="2">
        <f t="shared" si="383"/>
        <v>4</v>
      </c>
      <c r="AM911" s="2">
        <f t="shared" si="384"/>
        <v>3.9970021244142164E+20</v>
      </c>
      <c r="AN911" s="2">
        <f t="shared" si="385"/>
        <v>1.0981096892692572E+20</v>
      </c>
      <c r="AO911" s="2">
        <f t="shared" si="386"/>
        <v>4</v>
      </c>
      <c r="AP911" s="2">
        <f t="shared" si="387"/>
        <v>5.9951794117376753</v>
      </c>
      <c r="AQ911" s="2">
        <f t="shared" si="388"/>
        <v>0.74069708411268287</v>
      </c>
      <c r="AR911" s="3" t="str">
        <f t="shared" si="389"/>
        <v>Nontoxic</v>
      </c>
      <c r="AS911" s="2">
        <f t="shared" si="390"/>
        <v>124.32000000000001</v>
      </c>
      <c r="AT911" s="26" t="s">
        <v>884</v>
      </c>
      <c r="AU911" s="4" t="s">
        <v>666</v>
      </c>
      <c r="AV911" s="2">
        <f t="shared" si="391"/>
        <v>3</v>
      </c>
      <c r="AW911" s="2">
        <f t="shared" si="392"/>
        <v>3</v>
      </c>
      <c r="AX911" s="2">
        <f t="shared" si="393"/>
        <v>13844916666.666666</v>
      </c>
      <c r="AY911" s="2">
        <f t="shared" si="394"/>
        <v>72182250000.000015</v>
      </c>
      <c r="AZ911" s="2">
        <f t="shared" si="395"/>
        <v>43013583333.333344</v>
      </c>
      <c r="BA911" s="2">
        <f t="shared" si="396"/>
        <v>1.1666666666666667</v>
      </c>
      <c r="BB911" s="2">
        <f t="shared" si="397"/>
        <v>1.5837932730423012</v>
      </c>
      <c r="BC911" s="2">
        <v>6.6349999999999998</v>
      </c>
      <c r="BD911" s="2" t="str">
        <f t="shared" si="398"/>
        <v>Same Var</v>
      </c>
      <c r="BE911" s="2">
        <f t="shared" si="399"/>
        <v>1.4585335800982509E-2</v>
      </c>
      <c r="BF911" s="2" t="str">
        <f t="shared" si="400"/>
        <v>NS</v>
      </c>
      <c r="BG911" s="2" t="str">
        <f t="shared" si="401"/>
        <v>NS</v>
      </c>
      <c r="BH911" s="2" t="str">
        <f t="shared" si="402"/>
        <v/>
      </c>
      <c r="BI911" s="2" t="str">
        <f t="shared" si="403"/>
        <v/>
      </c>
      <c r="BJ911" s="2" t="str">
        <f t="shared" si="404"/>
        <v/>
      </c>
    </row>
    <row r="912" spans="1:62" x14ac:dyDescent="0.2">
      <c r="A912" s="1" t="s">
        <v>926</v>
      </c>
      <c r="B912" s="27" t="s">
        <v>1294</v>
      </c>
      <c r="C912" s="28">
        <v>38489</v>
      </c>
      <c r="D912" s="7">
        <v>0.5</v>
      </c>
      <c r="E912" s="1">
        <v>0.1</v>
      </c>
      <c r="F912" s="1" t="s">
        <v>57</v>
      </c>
      <c r="G912" s="1" t="s">
        <v>1008</v>
      </c>
      <c r="H912" s="27" t="s">
        <v>886</v>
      </c>
      <c r="I912" s="27" t="s">
        <v>887</v>
      </c>
      <c r="J912" s="27" t="s">
        <v>888</v>
      </c>
      <c r="K912" s="2">
        <v>0.75</v>
      </c>
      <c r="L912" s="2">
        <v>0.25</v>
      </c>
      <c r="M912" s="27">
        <v>1704000</v>
      </c>
      <c r="N912" s="27">
        <v>1889000</v>
      </c>
      <c r="O912" s="27">
        <v>1652000</v>
      </c>
      <c r="P912" s="27">
        <v>1630000</v>
      </c>
      <c r="Q912" s="29"/>
      <c r="R912" s="29"/>
      <c r="S912" s="29"/>
      <c r="T912" s="29"/>
      <c r="U912" s="29"/>
      <c r="V912" s="29"/>
      <c r="W912" s="29"/>
      <c r="X912" s="29"/>
      <c r="Y912" s="29"/>
      <c r="Z912" s="29"/>
      <c r="AA912" s="29"/>
      <c r="AB912" s="29"/>
      <c r="AC912" s="2">
        <f t="shared" si="378"/>
        <v>1718750</v>
      </c>
      <c r="AD912" s="2">
        <f t="shared" si="379"/>
        <v>117664.42396351867</v>
      </c>
      <c r="AE912" s="2">
        <f t="shared" si="380"/>
        <v>4</v>
      </c>
      <c r="AF912" s="27">
        <v>2553000</v>
      </c>
      <c r="AG912" s="27">
        <v>2438000</v>
      </c>
      <c r="AH912" s="27">
        <v>2660000</v>
      </c>
      <c r="AI912" s="27">
        <v>2414000</v>
      </c>
      <c r="AJ912" s="2">
        <f t="shared" si="381"/>
        <v>2516250</v>
      </c>
      <c r="AK912" s="2">
        <f t="shared" si="382"/>
        <v>113420.67712723285</v>
      </c>
      <c r="AL912" s="2">
        <f t="shared" si="383"/>
        <v>4</v>
      </c>
      <c r="AM912" s="2">
        <f t="shared" si="384"/>
        <v>2.6656609335952761E+19</v>
      </c>
      <c r="AN912" s="2">
        <f t="shared" si="385"/>
        <v>4.7112129477589924E+18</v>
      </c>
      <c r="AO912" s="2">
        <f t="shared" si="386"/>
        <v>6</v>
      </c>
      <c r="AP912" s="2">
        <f t="shared" si="387"/>
        <v>17.078892153337208</v>
      </c>
      <c r="AQ912" s="2">
        <f t="shared" si="388"/>
        <v>0.71755819649141217</v>
      </c>
      <c r="AR912" s="3" t="str">
        <f t="shared" si="389"/>
        <v>Nontoxic</v>
      </c>
      <c r="AS912" s="2">
        <f t="shared" si="390"/>
        <v>146.4</v>
      </c>
      <c r="AT912" s="26" t="s">
        <v>884</v>
      </c>
      <c r="AU912" s="4" t="s">
        <v>666</v>
      </c>
      <c r="AV912" s="2">
        <f t="shared" si="391"/>
        <v>3</v>
      </c>
      <c r="AW912" s="2">
        <f t="shared" si="392"/>
        <v>3</v>
      </c>
      <c r="AX912" s="2">
        <f t="shared" si="393"/>
        <v>13844916666.666666</v>
      </c>
      <c r="AY912" s="2">
        <f t="shared" si="394"/>
        <v>12864250000</v>
      </c>
      <c r="AZ912" s="2">
        <f t="shared" si="395"/>
        <v>13354583333.333334</v>
      </c>
      <c r="BA912" s="2">
        <f t="shared" si="396"/>
        <v>1.1666666666666667</v>
      </c>
      <c r="BB912" s="2">
        <f t="shared" si="397"/>
        <v>3.4688819213540356E-3</v>
      </c>
      <c r="BC912" s="2">
        <v>6.6349999999999998</v>
      </c>
      <c r="BD912" s="2" t="str">
        <f t="shared" si="398"/>
        <v>Same Var</v>
      </c>
      <c r="BE912" s="2">
        <f t="shared" si="399"/>
        <v>3.3265590056901933E-5</v>
      </c>
      <c r="BF912" s="2" t="str">
        <f t="shared" si="400"/>
        <v>NS</v>
      </c>
      <c r="BG912" s="2" t="str">
        <f t="shared" si="401"/>
        <v>NS</v>
      </c>
      <c r="BH912" s="2" t="str">
        <f t="shared" si="402"/>
        <v/>
      </c>
      <c r="BI912" s="2" t="str">
        <f t="shared" si="403"/>
        <v/>
      </c>
      <c r="BJ912" s="2" t="str">
        <f t="shared" si="404"/>
        <v/>
      </c>
    </row>
    <row r="913" spans="1:62" x14ac:dyDescent="0.2">
      <c r="A913" s="1" t="s">
        <v>926</v>
      </c>
      <c r="B913" s="27" t="s">
        <v>1296</v>
      </c>
      <c r="C913" s="28">
        <v>38489</v>
      </c>
      <c r="D913" s="7">
        <v>0.44444444444444442</v>
      </c>
      <c r="E913" s="1">
        <v>0.1</v>
      </c>
      <c r="F913" s="1" t="s">
        <v>57</v>
      </c>
      <c r="G913" s="1" t="s">
        <v>1008</v>
      </c>
      <c r="H913" s="27" t="s">
        <v>886</v>
      </c>
      <c r="I913" s="27" t="s">
        <v>887</v>
      </c>
      <c r="J913" s="27" t="s">
        <v>888</v>
      </c>
      <c r="K913" s="2">
        <v>0.75</v>
      </c>
      <c r="L913" s="2">
        <v>0.25</v>
      </c>
      <c r="M913" s="27">
        <v>1704000</v>
      </c>
      <c r="N913" s="27">
        <v>1889000</v>
      </c>
      <c r="O913" s="27">
        <v>1652000</v>
      </c>
      <c r="P913" s="27">
        <v>1630000</v>
      </c>
      <c r="Q913" s="29"/>
      <c r="R913" s="29"/>
      <c r="S913" s="29"/>
      <c r="T913" s="29"/>
      <c r="U913" s="29"/>
      <c r="V913" s="29"/>
      <c r="W913" s="29"/>
      <c r="X913" s="29"/>
      <c r="Y913" s="29"/>
      <c r="Z913" s="29"/>
      <c r="AA913" s="29"/>
      <c r="AB913" s="29"/>
      <c r="AC913" s="2">
        <f t="shared" si="378"/>
        <v>1718750</v>
      </c>
      <c r="AD913" s="2">
        <f t="shared" si="379"/>
        <v>117664.42396351867</v>
      </c>
      <c r="AE913" s="2">
        <f t="shared" si="380"/>
        <v>4</v>
      </c>
      <c r="AF913" s="27">
        <v>2794000</v>
      </c>
      <c r="AG913" s="27">
        <v>2339000</v>
      </c>
      <c r="AH913" s="27">
        <v>2377000</v>
      </c>
      <c r="AI913" s="27">
        <v>2321000</v>
      </c>
      <c r="AJ913" s="2">
        <f t="shared" si="381"/>
        <v>2457750</v>
      </c>
      <c r="AK913" s="2">
        <f t="shared" si="382"/>
        <v>225378.75528392941</v>
      </c>
      <c r="AL913" s="2">
        <f t="shared" si="383"/>
        <v>4</v>
      </c>
      <c r="AM913" s="2">
        <f t="shared" si="384"/>
        <v>2.1450054844836597E+20</v>
      </c>
      <c r="AN913" s="2">
        <f t="shared" si="385"/>
        <v>5.5017512075073823E+19</v>
      </c>
      <c r="AO913" s="2">
        <f t="shared" si="386"/>
        <v>4</v>
      </c>
      <c r="AP913" s="2">
        <f t="shared" si="387"/>
        <v>9.6569792273606829</v>
      </c>
      <c r="AQ913" s="2">
        <f t="shared" si="388"/>
        <v>0.74069708411268287</v>
      </c>
      <c r="AR913" s="3" t="str">
        <f t="shared" si="389"/>
        <v>Nontoxic</v>
      </c>
      <c r="AS913" s="2">
        <f t="shared" si="390"/>
        <v>142.99636363636364</v>
      </c>
      <c r="AT913" s="26" t="s">
        <v>884</v>
      </c>
      <c r="AU913" s="4" t="s">
        <v>666</v>
      </c>
      <c r="AV913" s="2">
        <f t="shared" si="391"/>
        <v>3</v>
      </c>
      <c r="AW913" s="2">
        <f t="shared" si="392"/>
        <v>3</v>
      </c>
      <c r="AX913" s="2">
        <f t="shared" si="393"/>
        <v>13844916666.666666</v>
      </c>
      <c r="AY913" s="2">
        <f t="shared" si="394"/>
        <v>50795583333.333336</v>
      </c>
      <c r="AZ913" s="2">
        <f t="shared" si="395"/>
        <v>32320250000</v>
      </c>
      <c r="BA913" s="2">
        <f t="shared" si="396"/>
        <v>1.1666666666666667</v>
      </c>
      <c r="BB913" s="2">
        <f t="shared" si="397"/>
        <v>1.0174124350562335</v>
      </c>
      <c r="BC913" s="2">
        <v>6.6349999999999998</v>
      </c>
      <c r="BD913" s="2" t="str">
        <f t="shared" si="398"/>
        <v>Same Var</v>
      </c>
      <c r="BE913" s="2">
        <f t="shared" si="399"/>
        <v>5.689055677863188E-4</v>
      </c>
      <c r="BF913" s="2" t="str">
        <f t="shared" si="400"/>
        <v>NS</v>
      </c>
      <c r="BG913" s="2" t="str">
        <f t="shared" si="401"/>
        <v>NS</v>
      </c>
      <c r="BH913" s="2" t="str">
        <f t="shared" si="402"/>
        <v/>
      </c>
      <c r="BI913" s="2" t="str">
        <f t="shared" si="403"/>
        <v/>
      </c>
      <c r="BJ913" s="2" t="str">
        <f t="shared" si="404"/>
        <v/>
      </c>
    </row>
    <row r="914" spans="1:62" x14ac:dyDescent="0.2">
      <c r="A914" s="1" t="s">
        <v>926</v>
      </c>
      <c r="B914" s="27" t="s">
        <v>1299</v>
      </c>
      <c r="C914" s="28">
        <v>38489</v>
      </c>
      <c r="D914" s="7">
        <v>0.3125</v>
      </c>
      <c r="E914" s="1">
        <v>0.1</v>
      </c>
      <c r="F914" s="1" t="s">
        <v>57</v>
      </c>
      <c r="G914" s="1" t="s">
        <v>1008</v>
      </c>
      <c r="H914" s="27" t="s">
        <v>886</v>
      </c>
      <c r="I914" s="27" t="s">
        <v>887</v>
      </c>
      <c r="J914" s="27" t="s">
        <v>888</v>
      </c>
      <c r="K914" s="2">
        <v>0.75</v>
      </c>
      <c r="L914" s="2">
        <v>0.25</v>
      </c>
      <c r="M914" s="27">
        <v>1704000</v>
      </c>
      <c r="N914" s="27">
        <v>1889000</v>
      </c>
      <c r="O914" s="27">
        <v>1652000</v>
      </c>
      <c r="P914" s="27">
        <v>1630000</v>
      </c>
      <c r="Q914" s="29"/>
      <c r="R914" s="29"/>
      <c r="S914" s="29"/>
      <c r="T914" s="29"/>
      <c r="U914" s="29"/>
      <c r="V914" s="29"/>
      <c r="W914" s="29"/>
      <c r="X914" s="29"/>
      <c r="Y914" s="29"/>
      <c r="Z914" s="29"/>
      <c r="AA914" s="29"/>
      <c r="AB914" s="29"/>
      <c r="AC914" s="2">
        <f t="shared" si="378"/>
        <v>1718750</v>
      </c>
      <c r="AD914" s="2">
        <f t="shared" si="379"/>
        <v>117664.42396351867</v>
      </c>
      <c r="AE914" s="2">
        <f t="shared" si="380"/>
        <v>4</v>
      </c>
      <c r="AF914" s="27">
        <v>1542000</v>
      </c>
      <c r="AG914" s="27">
        <v>2085000</v>
      </c>
      <c r="AH914" s="27">
        <v>1702000</v>
      </c>
      <c r="AI914" s="27">
        <v>1345000</v>
      </c>
      <c r="AJ914" s="2">
        <f t="shared" si="381"/>
        <v>1668500</v>
      </c>
      <c r="AK914" s="2">
        <f t="shared" si="382"/>
        <v>313713.77612934588</v>
      </c>
      <c r="AL914" s="2">
        <f t="shared" si="383"/>
        <v>4</v>
      </c>
      <c r="AM914" s="2">
        <f t="shared" si="384"/>
        <v>7.0495691472196639E+20</v>
      </c>
      <c r="AN914" s="2">
        <f t="shared" si="385"/>
        <v>2.03050499170994E+20</v>
      </c>
      <c r="AO914" s="2">
        <f t="shared" si="386"/>
        <v>3</v>
      </c>
      <c r="AP914" s="2">
        <f t="shared" si="387"/>
        <v>2.3286252724562466</v>
      </c>
      <c r="AQ914" s="2">
        <f t="shared" si="388"/>
        <v>0.76489232840434507</v>
      </c>
      <c r="AR914" s="3" t="str">
        <f t="shared" si="389"/>
        <v>Nontoxic</v>
      </c>
      <c r="AS914" s="2">
        <f t="shared" si="390"/>
        <v>97.076363636363638</v>
      </c>
      <c r="AT914" s="4" t="s">
        <v>663</v>
      </c>
      <c r="AV914" s="2">
        <f t="shared" si="391"/>
        <v>3</v>
      </c>
      <c r="AW914" s="2">
        <f t="shared" si="392"/>
        <v>3</v>
      </c>
      <c r="AX914" s="2">
        <f t="shared" si="393"/>
        <v>13844916666.666666</v>
      </c>
      <c r="AY914" s="2">
        <f t="shared" si="394"/>
        <v>98416333333.333344</v>
      </c>
      <c r="AZ914" s="2">
        <f t="shared" si="395"/>
        <v>56130625000</v>
      </c>
      <c r="BA914" s="2">
        <f t="shared" si="396"/>
        <v>1.1666666666666667</v>
      </c>
      <c r="BB914" s="2">
        <f t="shared" si="397"/>
        <v>2.1554696841096512</v>
      </c>
      <c r="BC914" s="2">
        <v>6.6349999999999998</v>
      </c>
      <c r="BD914" s="2" t="str">
        <f t="shared" si="398"/>
        <v>Same Var</v>
      </c>
      <c r="BE914" s="2">
        <f t="shared" si="399"/>
        <v>0.3871672088348822</v>
      </c>
      <c r="BF914" s="2" t="str">
        <f t="shared" si="400"/>
        <v>NS</v>
      </c>
      <c r="BG914" s="2" t="str">
        <f t="shared" si="401"/>
        <v>NS</v>
      </c>
      <c r="BH914" s="2" t="str">
        <f t="shared" si="402"/>
        <v>Same Var T-test</v>
      </c>
      <c r="BI914" s="2" t="str">
        <f t="shared" si="403"/>
        <v/>
      </c>
      <c r="BJ914" s="2" t="str">
        <f t="shared" si="404"/>
        <v/>
      </c>
    </row>
    <row r="915" spans="1:62" x14ac:dyDescent="0.2">
      <c r="A915" s="1" t="s">
        <v>926</v>
      </c>
      <c r="B915" s="27" t="s">
        <v>1300</v>
      </c>
      <c r="C915" s="28">
        <v>38489</v>
      </c>
      <c r="D915" s="7">
        <v>0.35416666666666669</v>
      </c>
      <c r="E915" s="1">
        <v>0.1</v>
      </c>
      <c r="F915" s="1" t="s">
        <v>57</v>
      </c>
      <c r="G915" s="1" t="s">
        <v>1008</v>
      </c>
      <c r="H915" s="27" t="s">
        <v>886</v>
      </c>
      <c r="I915" s="27" t="s">
        <v>887</v>
      </c>
      <c r="J915" s="27" t="s">
        <v>888</v>
      </c>
      <c r="K915" s="2">
        <v>0.75</v>
      </c>
      <c r="L915" s="2">
        <v>0.25</v>
      </c>
      <c r="M915" s="27">
        <v>1704000</v>
      </c>
      <c r="N915" s="27">
        <v>1889000</v>
      </c>
      <c r="O915" s="27">
        <v>1652000</v>
      </c>
      <c r="P915" s="27">
        <v>1630000</v>
      </c>
      <c r="Q915" s="29"/>
      <c r="R915" s="29"/>
      <c r="S915" s="29"/>
      <c r="T915" s="29"/>
      <c r="U915" s="29"/>
      <c r="V915" s="29"/>
      <c r="W915" s="29"/>
      <c r="X915" s="29"/>
      <c r="Y915" s="29"/>
      <c r="Z915" s="29"/>
      <c r="AA915" s="29"/>
      <c r="AB915" s="29"/>
      <c r="AC915" s="2">
        <f t="shared" si="378"/>
        <v>1718750</v>
      </c>
      <c r="AD915" s="2">
        <f t="shared" si="379"/>
        <v>117664.42396351867</v>
      </c>
      <c r="AE915" s="2">
        <f t="shared" si="380"/>
        <v>4</v>
      </c>
      <c r="AF915" s="27">
        <v>2907000</v>
      </c>
      <c r="AG915" s="27">
        <v>2570000</v>
      </c>
      <c r="AH915" s="27">
        <v>2741000</v>
      </c>
      <c r="AI915" s="27">
        <v>2243000</v>
      </c>
      <c r="AJ915" s="2">
        <f t="shared" si="381"/>
        <v>2615250</v>
      </c>
      <c r="AK915" s="2">
        <f t="shared" si="382"/>
        <v>283753.85459936928</v>
      </c>
      <c r="AL915" s="2">
        <f t="shared" si="383"/>
        <v>4</v>
      </c>
      <c r="AM915" s="2">
        <f t="shared" si="384"/>
        <v>4.8734994846876526E+20</v>
      </c>
      <c r="AN915" s="2">
        <f t="shared" si="385"/>
        <v>1.3632324598942568E+20</v>
      </c>
      <c r="AO915" s="2">
        <f t="shared" si="386"/>
        <v>4</v>
      </c>
      <c r="AP915" s="2">
        <f t="shared" si="387"/>
        <v>8.9257495980139741</v>
      </c>
      <c r="AQ915" s="2">
        <f t="shared" si="388"/>
        <v>0.74069708411268287</v>
      </c>
      <c r="AR915" s="3" t="str">
        <f t="shared" si="389"/>
        <v>Nontoxic</v>
      </c>
      <c r="AS915" s="2">
        <f t="shared" si="390"/>
        <v>152.16</v>
      </c>
      <c r="AT915" s="26" t="s">
        <v>884</v>
      </c>
      <c r="AU915" s="4" t="s">
        <v>666</v>
      </c>
      <c r="AV915" s="2">
        <f t="shared" si="391"/>
        <v>3</v>
      </c>
      <c r="AW915" s="2">
        <f t="shared" si="392"/>
        <v>3</v>
      </c>
      <c r="AX915" s="2">
        <f t="shared" si="393"/>
        <v>13844916666.666666</v>
      </c>
      <c r="AY915" s="2">
        <f t="shared" si="394"/>
        <v>80516250000</v>
      </c>
      <c r="AZ915" s="2">
        <f t="shared" si="395"/>
        <v>47180583333.333336</v>
      </c>
      <c r="BA915" s="2">
        <f t="shared" si="396"/>
        <v>1.1666666666666667</v>
      </c>
      <c r="BB915" s="2">
        <f t="shared" si="397"/>
        <v>1.7783683992171939</v>
      </c>
      <c r="BC915" s="2">
        <v>6.6349999999999998</v>
      </c>
      <c r="BD915" s="2" t="str">
        <f t="shared" si="398"/>
        <v>Same Var</v>
      </c>
      <c r="BE915" s="2">
        <f t="shared" si="399"/>
        <v>5.5701412039583804E-4</v>
      </c>
      <c r="BF915" s="2" t="str">
        <f t="shared" si="400"/>
        <v>NS</v>
      </c>
      <c r="BG915" s="2" t="str">
        <f t="shared" si="401"/>
        <v>NS</v>
      </c>
      <c r="BH915" s="2" t="str">
        <f t="shared" si="402"/>
        <v/>
      </c>
      <c r="BI915" s="2" t="str">
        <f t="shared" si="403"/>
        <v/>
      </c>
      <c r="BJ915" s="2" t="str">
        <f t="shared" si="404"/>
        <v/>
      </c>
    </row>
    <row r="916" spans="1:62" x14ac:dyDescent="0.2">
      <c r="A916" s="1" t="s">
        <v>926</v>
      </c>
      <c r="B916" s="27" t="s">
        <v>1301</v>
      </c>
      <c r="C916" s="28">
        <v>38489</v>
      </c>
      <c r="D916" s="7">
        <v>0.31944444444444442</v>
      </c>
      <c r="E916" s="1">
        <v>0.1</v>
      </c>
      <c r="F916" s="1" t="s">
        <v>57</v>
      </c>
      <c r="G916" s="1" t="s">
        <v>1008</v>
      </c>
      <c r="H916" s="27" t="s">
        <v>886</v>
      </c>
      <c r="I916" s="27" t="s">
        <v>887</v>
      </c>
      <c r="J916" s="27" t="s">
        <v>888</v>
      </c>
      <c r="K916" s="2">
        <v>0.75</v>
      </c>
      <c r="L916" s="2">
        <v>0.25</v>
      </c>
      <c r="M916" s="27">
        <v>1704000</v>
      </c>
      <c r="N916" s="27">
        <v>1889000</v>
      </c>
      <c r="O916" s="27">
        <v>1652000</v>
      </c>
      <c r="P916" s="27">
        <v>1630000</v>
      </c>
      <c r="Q916" s="29"/>
      <c r="R916" s="29"/>
      <c r="S916" s="29"/>
      <c r="T916" s="29"/>
      <c r="U916" s="29"/>
      <c r="V916" s="29"/>
      <c r="W916" s="29"/>
      <c r="X916" s="29"/>
      <c r="Y916" s="29"/>
      <c r="Z916" s="29"/>
      <c r="AA916" s="29"/>
      <c r="AB916" s="29"/>
      <c r="AC916" s="2">
        <f t="shared" si="378"/>
        <v>1718750</v>
      </c>
      <c r="AD916" s="2">
        <f t="shared" si="379"/>
        <v>117664.42396351867</v>
      </c>
      <c r="AE916" s="2">
        <f t="shared" si="380"/>
        <v>4</v>
      </c>
      <c r="AF916" s="27">
        <v>3090000</v>
      </c>
      <c r="AG916" s="27">
        <v>2401000</v>
      </c>
      <c r="AH916" s="27">
        <v>3039000</v>
      </c>
      <c r="AI916" s="27">
        <v>2834000</v>
      </c>
      <c r="AJ916" s="2">
        <f t="shared" si="381"/>
        <v>2841000</v>
      </c>
      <c r="AK916" s="2">
        <f t="shared" si="382"/>
        <v>313503.8543091084</v>
      </c>
      <c r="AL916" s="2">
        <f t="shared" si="383"/>
        <v>4</v>
      </c>
      <c r="AM916" s="2">
        <f t="shared" si="384"/>
        <v>7.0321005576688815E+20</v>
      </c>
      <c r="AN916" s="2">
        <f t="shared" si="385"/>
        <v>2.0251093740016062E+20</v>
      </c>
      <c r="AO916" s="2">
        <f t="shared" si="386"/>
        <v>3</v>
      </c>
      <c r="AP916" s="2">
        <f t="shared" si="387"/>
        <v>9.5302207229493288</v>
      </c>
      <c r="AQ916" s="2">
        <f t="shared" si="388"/>
        <v>0.76489232840434507</v>
      </c>
      <c r="AR916" s="3" t="str">
        <f t="shared" si="389"/>
        <v>Nontoxic</v>
      </c>
      <c r="AS916" s="2">
        <f t="shared" si="390"/>
        <v>165.29454545454544</v>
      </c>
      <c r="AT916" s="26" t="s">
        <v>884</v>
      </c>
      <c r="AU916" s="4" t="s">
        <v>666</v>
      </c>
      <c r="AV916" s="2">
        <f t="shared" si="391"/>
        <v>3</v>
      </c>
      <c r="AW916" s="2">
        <f t="shared" si="392"/>
        <v>3</v>
      </c>
      <c r="AX916" s="2">
        <f t="shared" si="393"/>
        <v>13844916666.666666</v>
      </c>
      <c r="AY916" s="2">
        <f t="shared" si="394"/>
        <v>98284666666.666672</v>
      </c>
      <c r="AZ916" s="2">
        <f t="shared" si="395"/>
        <v>56064791666.666664</v>
      </c>
      <c r="BA916" s="2">
        <f t="shared" si="396"/>
        <v>1.1666666666666667</v>
      </c>
      <c r="BB916" s="2">
        <f t="shared" si="397"/>
        <v>2.1528767943533627</v>
      </c>
      <c r="BC916" s="2">
        <v>6.6349999999999998</v>
      </c>
      <c r="BD916" s="2" t="str">
        <f t="shared" si="398"/>
        <v>Same Var</v>
      </c>
      <c r="BE916" s="2">
        <f t="shared" si="399"/>
        <v>2.6766238999637081E-4</v>
      </c>
      <c r="BF916" s="2" t="str">
        <f t="shared" si="400"/>
        <v>NS</v>
      </c>
      <c r="BG916" s="2" t="str">
        <f t="shared" si="401"/>
        <v>NS</v>
      </c>
      <c r="BH916" s="2" t="str">
        <f t="shared" si="402"/>
        <v/>
      </c>
      <c r="BI916" s="2" t="str">
        <f t="shared" si="403"/>
        <v/>
      </c>
      <c r="BJ916" s="2" t="str">
        <f t="shared" si="404"/>
        <v/>
      </c>
    </row>
    <row r="917" spans="1:62" x14ac:dyDescent="0.2">
      <c r="A917" s="1" t="s">
        <v>926</v>
      </c>
      <c r="B917" s="27" t="s">
        <v>1303</v>
      </c>
      <c r="C917" s="28">
        <v>38489</v>
      </c>
      <c r="D917" s="7">
        <v>0.375</v>
      </c>
      <c r="E917" s="1">
        <v>0.1</v>
      </c>
      <c r="F917" s="1" t="s">
        <v>57</v>
      </c>
      <c r="G917" s="1" t="s">
        <v>1008</v>
      </c>
      <c r="H917" s="27" t="s">
        <v>886</v>
      </c>
      <c r="I917" s="27" t="s">
        <v>887</v>
      </c>
      <c r="J917" s="27" t="s">
        <v>888</v>
      </c>
      <c r="K917" s="2">
        <v>0.75</v>
      </c>
      <c r="L917" s="2">
        <v>0.25</v>
      </c>
      <c r="M917" s="27">
        <v>1704000</v>
      </c>
      <c r="N917" s="27">
        <v>1889000</v>
      </c>
      <c r="O917" s="27">
        <v>1652000</v>
      </c>
      <c r="P917" s="27">
        <v>1630000</v>
      </c>
      <c r="Q917" s="29"/>
      <c r="R917" s="29"/>
      <c r="S917" s="29"/>
      <c r="T917" s="29"/>
      <c r="U917" s="29"/>
      <c r="V917" s="29"/>
      <c r="W917" s="29"/>
      <c r="X917" s="29"/>
      <c r="Y917" s="29"/>
      <c r="Z917" s="29"/>
      <c r="AA917" s="29"/>
      <c r="AB917" s="29"/>
      <c r="AC917" s="2">
        <f t="shared" si="378"/>
        <v>1718750</v>
      </c>
      <c r="AD917" s="2">
        <f t="shared" si="379"/>
        <v>117664.42396351867</v>
      </c>
      <c r="AE917" s="2">
        <f t="shared" si="380"/>
        <v>4</v>
      </c>
      <c r="AF917" s="27">
        <v>2119000</v>
      </c>
      <c r="AG917" s="27">
        <v>2083000</v>
      </c>
      <c r="AH917" s="27">
        <v>1772000</v>
      </c>
      <c r="AI917" s="27">
        <v>2422000</v>
      </c>
      <c r="AJ917" s="2">
        <f t="shared" si="381"/>
        <v>2099000</v>
      </c>
      <c r="AK917" s="2">
        <f t="shared" si="382"/>
        <v>265778.10293551272</v>
      </c>
      <c r="AL917" s="2">
        <f t="shared" si="383"/>
        <v>4</v>
      </c>
      <c r="AM917" s="2">
        <f t="shared" si="384"/>
        <v>3.8441254461671447E+20</v>
      </c>
      <c r="AN917" s="2">
        <f t="shared" si="385"/>
        <v>1.0521617369645692E+20</v>
      </c>
      <c r="AO917" s="2">
        <f t="shared" si="386"/>
        <v>4</v>
      </c>
      <c r="AP917" s="2">
        <f t="shared" si="387"/>
        <v>5.7843174469944492</v>
      </c>
      <c r="AQ917" s="2">
        <f t="shared" si="388"/>
        <v>0.74069708411268287</v>
      </c>
      <c r="AR917" s="3" t="str">
        <f t="shared" si="389"/>
        <v>Nontoxic</v>
      </c>
      <c r="AS917" s="2">
        <f t="shared" si="390"/>
        <v>122.12363636363636</v>
      </c>
      <c r="AT917" s="26" t="s">
        <v>884</v>
      </c>
      <c r="AU917" s="4" t="s">
        <v>666</v>
      </c>
      <c r="AV917" s="2">
        <f t="shared" si="391"/>
        <v>3</v>
      </c>
      <c r="AW917" s="2">
        <f t="shared" si="392"/>
        <v>3</v>
      </c>
      <c r="AX917" s="2">
        <f t="shared" si="393"/>
        <v>13844916666.666666</v>
      </c>
      <c r="AY917" s="2">
        <f t="shared" si="394"/>
        <v>70638000000</v>
      </c>
      <c r="AZ917" s="2">
        <f t="shared" si="395"/>
        <v>42241458333.333336</v>
      </c>
      <c r="BA917" s="2">
        <f t="shared" si="396"/>
        <v>1.1666666666666667</v>
      </c>
      <c r="BB917" s="2">
        <f t="shared" si="397"/>
        <v>1.5462461483202299</v>
      </c>
      <c r="BC917" s="2">
        <v>6.6349999999999998</v>
      </c>
      <c r="BD917" s="2" t="str">
        <f t="shared" si="398"/>
        <v>Same Var</v>
      </c>
      <c r="BE917" s="2">
        <f t="shared" si="399"/>
        <v>1.9887125414450424E-2</v>
      </c>
      <c r="BF917" s="2" t="str">
        <f t="shared" si="400"/>
        <v>NS</v>
      </c>
      <c r="BG917" s="2" t="str">
        <f t="shared" si="401"/>
        <v>NS</v>
      </c>
      <c r="BH917" s="2" t="str">
        <f t="shared" si="402"/>
        <v/>
      </c>
      <c r="BI917" s="2" t="str">
        <f t="shared" si="403"/>
        <v/>
      </c>
      <c r="BJ917" s="2" t="str">
        <f t="shared" si="404"/>
        <v/>
      </c>
    </row>
    <row r="918" spans="1:62" x14ac:dyDescent="0.2">
      <c r="A918" s="1" t="s">
        <v>926</v>
      </c>
      <c r="B918" s="27" t="s">
        <v>1126</v>
      </c>
      <c r="C918" s="28">
        <v>38199</v>
      </c>
      <c r="D918" s="7">
        <v>0.4513888888888889</v>
      </c>
      <c r="E918" s="1">
        <v>0.1</v>
      </c>
      <c r="F918" s="1" t="s">
        <v>57</v>
      </c>
      <c r="G918" s="1" t="s">
        <v>1127</v>
      </c>
      <c r="H918" s="27" t="s">
        <v>886</v>
      </c>
      <c r="I918" s="27" t="s">
        <v>887</v>
      </c>
      <c r="J918" s="27" t="s">
        <v>888</v>
      </c>
      <c r="K918" s="2">
        <v>0.75</v>
      </c>
      <c r="L918" s="2">
        <v>0.25</v>
      </c>
      <c r="M918" s="27">
        <v>545000</v>
      </c>
      <c r="N918" s="27">
        <v>537000</v>
      </c>
      <c r="O918" s="27">
        <v>516000</v>
      </c>
      <c r="P918" s="27">
        <v>768000</v>
      </c>
      <c r="Q918" s="29"/>
      <c r="R918" s="29"/>
      <c r="S918" s="29"/>
      <c r="T918" s="29"/>
      <c r="U918" s="29"/>
      <c r="V918" s="29"/>
      <c r="W918" s="29"/>
      <c r="X918" s="29"/>
      <c r="Y918" s="29"/>
      <c r="Z918" s="29"/>
      <c r="AA918" s="29"/>
      <c r="AB918" s="29"/>
      <c r="AC918" s="2">
        <f t="shared" si="378"/>
        <v>591500</v>
      </c>
      <c r="AD918" s="2">
        <f t="shared" si="379"/>
        <v>118300.46491878212</v>
      </c>
      <c r="AE918" s="2">
        <f t="shared" si="380"/>
        <v>4</v>
      </c>
      <c r="AF918" s="27">
        <v>3157000</v>
      </c>
      <c r="AG918" s="27">
        <v>3068000</v>
      </c>
      <c r="AH918" s="27">
        <v>2979000</v>
      </c>
      <c r="AI918" s="27">
        <v>3150000</v>
      </c>
      <c r="AJ918" s="2">
        <f t="shared" si="381"/>
        <v>3088500</v>
      </c>
      <c r="AK918" s="2">
        <f t="shared" si="382"/>
        <v>83436.602679319752</v>
      </c>
      <c r="AL918" s="2">
        <f t="shared" si="383"/>
        <v>4</v>
      </c>
      <c r="AM918" s="2">
        <f t="shared" si="384"/>
        <v>1.375270183987088E+19</v>
      </c>
      <c r="AN918" s="2">
        <f t="shared" si="385"/>
        <v>2.300752891936126E+18</v>
      </c>
      <c r="AO918" s="2">
        <f t="shared" si="386"/>
        <v>6</v>
      </c>
      <c r="AP918" s="2">
        <f t="shared" si="387"/>
        <v>43.431831594421851</v>
      </c>
      <c r="AQ918" s="2">
        <f t="shared" si="388"/>
        <v>0.71755819649141217</v>
      </c>
      <c r="AR918" s="3" t="str">
        <f t="shared" si="389"/>
        <v>Nontoxic</v>
      </c>
      <c r="AS918" s="2">
        <f t="shared" si="390"/>
        <v>522.14708368554523</v>
      </c>
      <c r="AT918" s="26" t="s">
        <v>884</v>
      </c>
      <c r="AU918" s="4" t="s">
        <v>666</v>
      </c>
      <c r="AV918" s="2">
        <f t="shared" si="391"/>
        <v>3</v>
      </c>
      <c r="AW918" s="2">
        <f t="shared" si="392"/>
        <v>3</v>
      </c>
      <c r="AX918" s="2">
        <f t="shared" si="393"/>
        <v>13994999999.999998</v>
      </c>
      <c r="AY918" s="2">
        <f t="shared" si="394"/>
        <v>6961666666.6666679</v>
      </c>
      <c r="AZ918" s="2">
        <f t="shared" si="395"/>
        <v>10478333333.333334</v>
      </c>
      <c r="BA918" s="2">
        <f t="shared" si="396"/>
        <v>1.1666666666666667</v>
      </c>
      <c r="BB918" s="2">
        <f t="shared" si="397"/>
        <v>0.30728631621955821</v>
      </c>
      <c r="BC918" s="2">
        <v>6.6349999999999998</v>
      </c>
      <c r="BD918" s="2" t="str">
        <f t="shared" si="398"/>
        <v>Same Var</v>
      </c>
      <c r="BE918" s="2">
        <f t="shared" si="399"/>
        <v>1.9761304035124387E-8</v>
      </c>
      <c r="BF918" s="2" t="str">
        <f t="shared" si="400"/>
        <v>NS</v>
      </c>
      <c r="BG918" s="2" t="str">
        <f t="shared" si="401"/>
        <v>NS</v>
      </c>
      <c r="BH918" s="2" t="str">
        <f t="shared" si="402"/>
        <v/>
      </c>
      <c r="BI918" s="2" t="str">
        <f t="shared" si="403"/>
        <v/>
      </c>
      <c r="BJ918" s="2" t="str">
        <f t="shared" si="404"/>
        <v/>
      </c>
    </row>
    <row r="919" spans="1:62" x14ac:dyDescent="0.2">
      <c r="A919" s="1" t="s">
        <v>926</v>
      </c>
      <c r="B919" s="27" t="s">
        <v>1157</v>
      </c>
      <c r="C919" s="28">
        <v>38199</v>
      </c>
      <c r="D919" s="7">
        <v>0.49305555555555558</v>
      </c>
      <c r="E919" s="1">
        <v>0.1</v>
      </c>
      <c r="F919" s="1" t="s">
        <v>57</v>
      </c>
      <c r="G919" s="1" t="s">
        <v>1127</v>
      </c>
      <c r="H919" s="27" t="s">
        <v>886</v>
      </c>
      <c r="I919" s="27" t="s">
        <v>887</v>
      </c>
      <c r="J919" s="27" t="s">
        <v>888</v>
      </c>
      <c r="K919" s="2">
        <v>0.75</v>
      </c>
      <c r="L919" s="2">
        <v>0.25</v>
      </c>
      <c r="M919" s="27">
        <v>545000</v>
      </c>
      <c r="N919" s="27">
        <v>537000</v>
      </c>
      <c r="O919" s="27">
        <v>516000</v>
      </c>
      <c r="P919" s="27">
        <v>768000</v>
      </c>
      <c r="Q919" s="29"/>
      <c r="R919" s="29"/>
      <c r="S919" s="29"/>
      <c r="T919" s="29"/>
      <c r="U919" s="29"/>
      <c r="V919" s="29"/>
      <c r="W919" s="29"/>
      <c r="X919" s="29"/>
      <c r="Y919" s="29"/>
      <c r="Z919" s="29"/>
      <c r="AA919" s="29"/>
      <c r="AB919" s="29"/>
      <c r="AC919" s="2">
        <f t="shared" si="378"/>
        <v>591500</v>
      </c>
      <c r="AD919" s="2">
        <f t="shared" si="379"/>
        <v>118300.46491878212</v>
      </c>
      <c r="AE919" s="2">
        <f t="shared" si="380"/>
        <v>4</v>
      </c>
      <c r="AF919" s="27">
        <v>2553000</v>
      </c>
      <c r="AG919" s="27">
        <v>2770000</v>
      </c>
      <c r="AH919" s="27">
        <v>2786000</v>
      </c>
      <c r="AI919" s="27">
        <v>2993000</v>
      </c>
      <c r="AJ919" s="2">
        <f t="shared" si="381"/>
        <v>2775500</v>
      </c>
      <c r="AK919" s="2">
        <f t="shared" si="382"/>
        <v>179771.15081866353</v>
      </c>
      <c r="AL919" s="2">
        <f t="shared" si="383"/>
        <v>4</v>
      </c>
      <c r="AM919" s="2">
        <f t="shared" si="384"/>
        <v>1.009515236211209E+20</v>
      </c>
      <c r="AN919" s="2">
        <f t="shared" si="385"/>
        <v>2.3050060725269463E+19</v>
      </c>
      <c r="AO919" s="2">
        <f t="shared" si="386"/>
        <v>4</v>
      </c>
      <c r="AP919" s="2">
        <f t="shared" si="387"/>
        <v>23.263606696666038</v>
      </c>
      <c r="AQ919" s="2">
        <f t="shared" si="388"/>
        <v>0.74069708411268287</v>
      </c>
      <c r="AR919" s="3" t="str">
        <f t="shared" si="389"/>
        <v>Nontoxic</v>
      </c>
      <c r="AS919" s="2">
        <f t="shared" si="390"/>
        <v>469.23076923076923</v>
      </c>
      <c r="AT919" s="26" t="s">
        <v>884</v>
      </c>
      <c r="AU919" s="4" t="s">
        <v>666</v>
      </c>
      <c r="AV919" s="2">
        <f t="shared" si="391"/>
        <v>3</v>
      </c>
      <c r="AW919" s="2">
        <f t="shared" si="392"/>
        <v>3</v>
      </c>
      <c r="AX919" s="2">
        <f t="shared" si="393"/>
        <v>13994999999.999998</v>
      </c>
      <c r="AY919" s="2">
        <f t="shared" si="394"/>
        <v>32317666666.666672</v>
      </c>
      <c r="AZ919" s="2">
        <f t="shared" si="395"/>
        <v>23156333333.333332</v>
      </c>
      <c r="BA919" s="2">
        <f t="shared" si="396"/>
        <v>1.1666666666666667</v>
      </c>
      <c r="BB919" s="2">
        <f t="shared" si="397"/>
        <v>0.43771495671251154</v>
      </c>
      <c r="BC919" s="2">
        <v>6.6349999999999998</v>
      </c>
      <c r="BD919" s="2" t="str">
        <f t="shared" si="398"/>
        <v>Same Var</v>
      </c>
      <c r="BE919" s="2">
        <f t="shared" si="399"/>
        <v>4.6471922274926928E-7</v>
      </c>
      <c r="BF919" s="2" t="str">
        <f t="shared" si="400"/>
        <v>NS</v>
      </c>
      <c r="BG919" s="2" t="str">
        <f t="shared" si="401"/>
        <v>NS</v>
      </c>
      <c r="BH919" s="2" t="str">
        <f t="shared" si="402"/>
        <v/>
      </c>
      <c r="BI919" s="2" t="str">
        <f t="shared" si="403"/>
        <v/>
      </c>
      <c r="BJ919" s="2" t="str">
        <f t="shared" si="404"/>
        <v/>
      </c>
    </row>
    <row r="920" spans="1:62" x14ac:dyDescent="0.2">
      <c r="A920" s="1" t="s">
        <v>926</v>
      </c>
      <c r="B920" s="27" t="s">
        <v>1204</v>
      </c>
      <c r="C920" s="28">
        <v>38199</v>
      </c>
      <c r="D920" s="7">
        <v>0.61111111111111116</v>
      </c>
      <c r="E920" s="1">
        <v>0.1</v>
      </c>
      <c r="F920" s="1" t="s">
        <v>57</v>
      </c>
      <c r="G920" s="1" t="s">
        <v>1127</v>
      </c>
      <c r="H920" s="27" t="s">
        <v>886</v>
      </c>
      <c r="I920" s="27" t="s">
        <v>887</v>
      </c>
      <c r="J920" s="27" t="s">
        <v>888</v>
      </c>
      <c r="K920" s="2">
        <v>0.75</v>
      </c>
      <c r="L920" s="2">
        <v>0.25</v>
      </c>
      <c r="M920" s="27">
        <v>545000</v>
      </c>
      <c r="N920" s="27">
        <v>537000</v>
      </c>
      <c r="O920" s="27">
        <v>516000</v>
      </c>
      <c r="P920" s="27">
        <v>768000</v>
      </c>
      <c r="Q920" s="29"/>
      <c r="R920" s="29"/>
      <c r="S920" s="29"/>
      <c r="T920" s="29"/>
      <c r="U920" s="29"/>
      <c r="V920" s="29"/>
      <c r="W920" s="29"/>
      <c r="X920" s="29"/>
      <c r="Y920" s="29"/>
      <c r="Z920" s="29"/>
      <c r="AA920" s="29"/>
      <c r="AB920" s="29"/>
      <c r="AC920" s="2">
        <f t="shared" si="378"/>
        <v>591500</v>
      </c>
      <c r="AD920" s="2">
        <f t="shared" si="379"/>
        <v>118300.46491878212</v>
      </c>
      <c r="AE920" s="2">
        <f t="shared" si="380"/>
        <v>4</v>
      </c>
      <c r="AF920" s="27">
        <v>1529000</v>
      </c>
      <c r="AG920" s="27">
        <v>1599000</v>
      </c>
      <c r="AH920" s="27">
        <v>1383000</v>
      </c>
      <c r="AI920" s="27">
        <v>1626000</v>
      </c>
      <c r="AJ920" s="2">
        <f t="shared" si="381"/>
        <v>1534250</v>
      </c>
      <c r="AK920" s="2">
        <f t="shared" si="382"/>
        <v>108803.72236279419</v>
      </c>
      <c r="AL920" s="2">
        <f t="shared" si="383"/>
        <v>4</v>
      </c>
      <c r="AM920" s="2">
        <f t="shared" si="384"/>
        <v>2.4281334152587891E+19</v>
      </c>
      <c r="AN920" s="2">
        <f t="shared" si="385"/>
        <v>4.210739564534505E+18</v>
      </c>
      <c r="AO920" s="2">
        <f t="shared" si="386"/>
        <v>6</v>
      </c>
      <c r="AP920" s="2">
        <f t="shared" si="387"/>
        <v>15.53664749220688</v>
      </c>
      <c r="AQ920" s="2">
        <f t="shared" si="388"/>
        <v>0.71755819649141217</v>
      </c>
      <c r="AR920" s="3" t="str">
        <f t="shared" si="389"/>
        <v>Nontoxic</v>
      </c>
      <c r="AS920" s="2">
        <f t="shared" si="390"/>
        <v>259.38292476754015</v>
      </c>
      <c r="AT920" s="26" t="s">
        <v>884</v>
      </c>
      <c r="AU920" s="4" t="s">
        <v>666</v>
      </c>
      <c r="AV920" s="2">
        <f t="shared" si="391"/>
        <v>3</v>
      </c>
      <c r="AW920" s="2">
        <f t="shared" si="392"/>
        <v>3</v>
      </c>
      <c r="AX920" s="2">
        <f t="shared" si="393"/>
        <v>13994999999.999998</v>
      </c>
      <c r="AY920" s="2">
        <f t="shared" si="394"/>
        <v>11838250000</v>
      </c>
      <c r="AZ920" s="2">
        <f t="shared" si="395"/>
        <v>12916625000</v>
      </c>
      <c r="BA920" s="2">
        <f t="shared" si="396"/>
        <v>1.1666666666666667</v>
      </c>
      <c r="BB920" s="2">
        <f t="shared" si="397"/>
        <v>1.7985973356157304E-2</v>
      </c>
      <c r="BC920" s="2">
        <v>6.6349999999999998</v>
      </c>
      <c r="BD920" s="2" t="str">
        <f t="shared" si="398"/>
        <v>Same Var</v>
      </c>
      <c r="BE920" s="2">
        <f t="shared" si="399"/>
        <v>1.1576432246476668E-5</v>
      </c>
      <c r="BF920" s="2" t="str">
        <f t="shared" si="400"/>
        <v>NS</v>
      </c>
      <c r="BG920" s="2" t="str">
        <f t="shared" si="401"/>
        <v>NS</v>
      </c>
      <c r="BH920" s="2" t="str">
        <f t="shared" si="402"/>
        <v/>
      </c>
      <c r="BI920" s="2" t="str">
        <f t="shared" si="403"/>
        <v/>
      </c>
      <c r="BJ920" s="2" t="str">
        <f t="shared" si="404"/>
        <v/>
      </c>
    </row>
    <row r="921" spans="1:62" x14ac:dyDescent="0.2">
      <c r="A921" s="1" t="s">
        <v>926</v>
      </c>
      <c r="B921" s="27" t="s">
        <v>1282</v>
      </c>
      <c r="C921" s="28">
        <v>38524</v>
      </c>
      <c r="D921" s="7">
        <v>0.60416666666666663</v>
      </c>
      <c r="E921" s="1">
        <v>0.1</v>
      </c>
      <c r="F921" s="1" t="s">
        <v>57</v>
      </c>
      <c r="G921" s="1" t="s">
        <v>1283</v>
      </c>
      <c r="H921" s="27" t="s">
        <v>886</v>
      </c>
      <c r="I921" s="27" t="s">
        <v>887</v>
      </c>
      <c r="J921" s="27" t="s">
        <v>888</v>
      </c>
      <c r="K921" s="2">
        <v>0.75</v>
      </c>
      <c r="L921" s="2">
        <v>0.25</v>
      </c>
      <c r="M921" s="27">
        <v>1597000</v>
      </c>
      <c r="N921" s="27">
        <v>1459000</v>
      </c>
      <c r="O921" s="27">
        <v>1400000</v>
      </c>
      <c r="P921" s="27">
        <v>1313000</v>
      </c>
      <c r="Q921" s="29"/>
      <c r="R921" s="29"/>
      <c r="S921" s="29"/>
      <c r="T921" s="29"/>
      <c r="U921" s="29"/>
      <c r="V921" s="29"/>
      <c r="W921" s="29"/>
      <c r="X921" s="29"/>
      <c r="Y921" s="29"/>
      <c r="Z921" s="29"/>
      <c r="AA921" s="29"/>
      <c r="AB921" s="29"/>
      <c r="AC921" s="2">
        <f t="shared" si="378"/>
        <v>1442250</v>
      </c>
      <c r="AD921" s="2">
        <f t="shared" si="379"/>
        <v>119329.72527133938</v>
      </c>
      <c r="AE921" s="2">
        <f t="shared" si="380"/>
        <v>4</v>
      </c>
      <c r="AF921" s="27">
        <v>2274000</v>
      </c>
      <c r="AG921" s="27">
        <v>2170000</v>
      </c>
      <c r="AH921" s="27">
        <v>2745000</v>
      </c>
      <c r="AI921" s="27">
        <v>2233000</v>
      </c>
      <c r="AJ921" s="2">
        <f t="shared" si="381"/>
        <v>2355500</v>
      </c>
      <c r="AK921" s="2">
        <f t="shared" si="382"/>
        <v>263165.98057753081</v>
      </c>
      <c r="AL921" s="2">
        <f t="shared" si="383"/>
        <v>4</v>
      </c>
      <c r="AM921" s="2">
        <f t="shared" si="384"/>
        <v>3.7312812801493493E+20</v>
      </c>
      <c r="AN921" s="2">
        <f t="shared" si="385"/>
        <v>1.0126241775302518E+20</v>
      </c>
      <c r="AO921" s="2">
        <f t="shared" si="386"/>
        <v>4</v>
      </c>
      <c r="AP921" s="2">
        <f t="shared" si="387"/>
        <v>9.1651802169568164</v>
      </c>
      <c r="AQ921" s="2">
        <f t="shared" si="388"/>
        <v>0.74069708411268287</v>
      </c>
      <c r="AR921" s="3" t="str">
        <f t="shared" si="389"/>
        <v>Nontoxic</v>
      </c>
      <c r="AS921" s="2">
        <f t="shared" si="390"/>
        <v>163.32119951464725</v>
      </c>
      <c r="AT921" s="26" t="s">
        <v>884</v>
      </c>
      <c r="AU921" s="4" t="s">
        <v>666</v>
      </c>
      <c r="AV921" s="2">
        <f t="shared" si="391"/>
        <v>3</v>
      </c>
      <c r="AW921" s="2">
        <f t="shared" si="392"/>
        <v>3</v>
      </c>
      <c r="AX921" s="2">
        <f t="shared" si="393"/>
        <v>14239583333.333332</v>
      </c>
      <c r="AY921" s="2">
        <f t="shared" si="394"/>
        <v>69256333333.333328</v>
      </c>
      <c r="AZ921" s="2">
        <f t="shared" si="395"/>
        <v>41747958333.333336</v>
      </c>
      <c r="BA921" s="2">
        <f t="shared" si="396"/>
        <v>1.1666666666666667</v>
      </c>
      <c r="BB921" s="2">
        <f t="shared" si="397"/>
        <v>1.464327909237316</v>
      </c>
      <c r="BC921" s="2">
        <v>6.6349999999999998</v>
      </c>
      <c r="BD921" s="2" t="str">
        <f t="shared" si="398"/>
        <v>Same Var</v>
      </c>
      <c r="BE921" s="2">
        <f t="shared" si="399"/>
        <v>3.6624443676319966E-4</v>
      </c>
      <c r="BF921" s="2" t="str">
        <f t="shared" si="400"/>
        <v>NS</v>
      </c>
      <c r="BG921" s="2" t="str">
        <f t="shared" si="401"/>
        <v>NS</v>
      </c>
      <c r="BH921" s="2" t="str">
        <f t="shared" si="402"/>
        <v/>
      </c>
      <c r="BI921" s="2" t="str">
        <f t="shared" si="403"/>
        <v/>
      </c>
      <c r="BJ921" s="2" t="str">
        <f t="shared" si="404"/>
        <v/>
      </c>
    </row>
    <row r="922" spans="1:62" x14ac:dyDescent="0.2">
      <c r="A922" s="1" t="s">
        <v>926</v>
      </c>
      <c r="B922" s="27" t="s">
        <v>1290</v>
      </c>
      <c r="C922" s="28">
        <v>38524</v>
      </c>
      <c r="D922" s="7">
        <v>0.56944444444444442</v>
      </c>
      <c r="E922" s="1">
        <v>0.1</v>
      </c>
      <c r="F922" s="1" t="s">
        <v>57</v>
      </c>
      <c r="G922" s="1" t="s">
        <v>1283</v>
      </c>
      <c r="H922" s="27" t="s">
        <v>886</v>
      </c>
      <c r="I922" s="27" t="s">
        <v>887</v>
      </c>
      <c r="J922" s="27" t="s">
        <v>888</v>
      </c>
      <c r="K922" s="2">
        <v>0.75</v>
      </c>
      <c r="L922" s="2">
        <v>0.25</v>
      </c>
      <c r="M922" s="27">
        <v>1597000</v>
      </c>
      <c r="N922" s="27">
        <v>1459000</v>
      </c>
      <c r="O922" s="27">
        <v>1400000</v>
      </c>
      <c r="P922" s="27">
        <v>1313000</v>
      </c>
      <c r="Q922" s="29"/>
      <c r="R922" s="29"/>
      <c r="S922" s="29"/>
      <c r="T922" s="29"/>
      <c r="U922" s="29"/>
      <c r="V922" s="29"/>
      <c r="W922" s="29"/>
      <c r="X922" s="29"/>
      <c r="Y922" s="29"/>
      <c r="Z922" s="29"/>
      <c r="AA922" s="29"/>
      <c r="AB922" s="29"/>
      <c r="AC922" s="2">
        <f t="shared" si="378"/>
        <v>1442250</v>
      </c>
      <c r="AD922" s="2">
        <f t="shared" si="379"/>
        <v>119329.72527133938</v>
      </c>
      <c r="AE922" s="2">
        <f t="shared" si="380"/>
        <v>4</v>
      </c>
      <c r="AF922" s="27">
        <v>2717000</v>
      </c>
      <c r="AG922" s="27">
        <v>2834000</v>
      </c>
      <c r="AH922" s="27">
        <v>2797000</v>
      </c>
      <c r="AI922" s="27">
        <v>2117000</v>
      </c>
      <c r="AJ922" s="2">
        <f t="shared" si="381"/>
        <v>2616250</v>
      </c>
      <c r="AK922" s="2">
        <f t="shared" si="382"/>
        <v>336395.97203295998</v>
      </c>
      <c r="AL922" s="2">
        <f t="shared" si="383"/>
        <v>4</v>
      </c>
      <c r="AM922" s="2">
        <f t="shared" si="384"/>
        <v>9.1766608566407777E+20</v>
      </c>
      <c r="AN922" s="2">
        <f t="shared" si="385"/>
        <v>2.6812189938395687E+20</v>
      </c>
      <c r="AO922" s="2">
        <f t="shared" si="386"/>
        <v>3</v>
      </c>
      <c r="AP922" s="2">
        <f t="shared" si="387"/>
        <v>8.8168491572138361</v>
      </c>
      <c r="AQ922" s="2">
        <f t="shared" si="388"/>
        <v>0.76489232840434507</v>
      </c>
      <c r="AR922" s="3" t="str">
        <f t="shared" si="389"/>
        <v>Nontoxic</v>
      </c>
      <c r="AS922" s="2">
        <f t="shared" si="390"/>
        <v>181.4005893569076</v>
      </c>
      <c r="AT922" s="26" t="s">
        <v>884</v>
      </c>
      <c r="AU922" s="4" t="s">
        <v>666</v>
      </c>
      <c r="AV922" s="2">
        <f t="shared" si="391"/>
        <v>3</v>
      </c>
      <c r="AW922" s="2">
        <f t="shared" si="392"/>
        <v>3</v>
      </c>
      <c r="AX922" s="2">
        <f t="shared" si="393"/>
        <v>14239583333.333332</v>
      </c>
      <c r="AY922" s="2">
        <f t="shared" si="394"/>
        <v>113162250000</v>
      </c>
      <c r="AZ922" s="2">
        <f t="shared" si="395"/>
        <v>63700916666.666664</v>
      </c>
      <c r="BA922" s="2">
        <f t="shared" si="396"/>
        <v>1.1666666666666667</v>
      </c>
      <c r="BB922" s="2">
        <f t="shared" si="397"/>
        <v>2.3748419078984768</v>
      </c>
      <c r="BC922" s="2">
        <v>6.6349999999999998</v>
      </c>
      <c r="BD922" s="2" t="str">
        <f t="shared" si="398"/>
        <v>Same Var</v>
      </c>
      <c r="BE922" s="2">
        <f t="shared" si="399"/>
        <v>2.960339796384291E-4</v>
      </c>
      <c r="BF922" s="2" t="str">
        <f t="shared" si="400"/>
        <v>NS</v>
      </c>
      <c r="BG922" s="2" t="str">
        <f t="shared" si="401"/>
        <v>NS</v>
      </c>
      <c r="BH922" s="2" t="str">
        <f t="shared" si="402"/>
        <v/>
      </c>
      <c r="BI922" s="2" t="str">
        <f t="shared" si="403"/>
        <v/>
      </c>
      <c r="BJ922" s="2" t="str">
        <f t="shared" si="404"/>
        <v/>
      </c>
    </row>
    <row r="923" spans="1:62" x14ac:dyDescent="0.2">
      <c r="A923" s="1" t="s">
        <v>926</v>
      </c>
      <c r="B923" s="27" t="s">
        <v>1163</v>
      </c>
      <c r="C923" s="28">
        <v>38545</v>
      </c>
      <c r="D923" s="7">
        <v>0.56944444444444442</v>
      </c>
      <c r="E923" s="1">
        <v>0.1</v>
      </c>
      <c r="F923" s="1" t="s">
        <v>57</v>
      </c>
      <c r="G923" s="1" t="s">
        <v>1164</v>
      </c>
      <c r="H923" s="27" t="s">
        <v>886</v>
      </c>
      <c r="I923" s="27" t="s">
        <v>887</v>
      </c>
      <c r="J923" s="27" t="s">
        <v>888</v>
      </c>
      <c r="K923" s="2">
        <v>0.75</v>
      </c>
      <c r="L923" s="2">
        <v>0.25</v>
      </c>
      <c r="M923" s="27">
        <v>1269000</v>
      </c>
      <c r="N923" s="27">
        <v>1108000</v>
      </c>
      <c r="O923" s="27">
        <v>1205000</v>
      </c>
      <c r="P923" s="27">
        <v>995000</v>
      </c>
      <c r="Q923" s="29"/>
      <c r="R923" s="29"/>
      <c r="S923" s="29"/>
      <c r="T923" s="29"/>
      <c r="U923" s="29"/>
      <c r="V923" s="29"/>
      <c r="W923" s="29"/>
      <c r="X923" s="29"/>
      <c r="Y923" s="29"/>
      <c r="Z923" s="29"/>
      <c r="AA923" s="29"/>
      <c r="AB923" s="29"/>
      <c r="AC923" s="2">
        <f t="shared" si="378"/>
        <v>1144250</v>
      </c>
      <c r="AD923" s="2">
        <f t="shared" si="379"/>
        <v>119502.78936772424</v>
      </c>
      <c r="AE923" s="2">
        <f t="shared" si="380"/>
        <v>4</v>
      </c>
      <c r="AF923" s="27">
        <v>1754000</v>
      </c>
      <c r="AG923" s="27">
        <v>1898000</v>
      </c>
      <c r="AH923" s="27">
        <v>1716000</v>
      </c>
      <c r="AI923" s="27">
        <v>1867000</v>
      </c>
      <c r="AJ923" s="2">
        <f t="shared" si="381"/>
        <v>1808750</v>
      </c>
      <c r="AK923" s="2">
        <f t="shared" si="382"/>
        <v>87480.95030729071</v>
      </c>
      <c r="AL923" s="2">
        <f t="shared" si="383"/>
        <v>4</v>
      </c>
      <c r="AM923" s="2">
        <f t="shared" si="384"/>
        <v>1.5378029491171944E+19</v>
      </c>
      <c r="AN923" s="2">
        <f t="shared" si="385"/>
        <v>2.5645098653841377E+18</v>
      </c>
      <c r="AO923" s="2">
        <f t="shared" si="386"/>
        <v>6</v>
      </c>
      <c r="AP923" s="2">
        <f t="shared" si="387"/>
        <v>15.179431437437543</v>
      </c>
      <c r="AQ923" s="2">
        <f t="shared" si="388"/>
        <v>0.71755819649141217</v>
      </c>
      <c r="AR923" s="3" t="str">
        <f t="shared" si="389"/>
        <v>Nontoxic</v>
      </c>
      <c r="AS923" s="2">
        <f t="shared" si="390"/>
        <v>158.07297356346953</v>
      </c>
      <c r="AT923" s="26" t="s">
        <v>884</v>
      </c>
      <c r="AU923" s="4" t="s">
        <v>666</v>
      </c>
      <c r="AV923" s="2">
        <f t="shared" si="391"/>
        <v>3</v>
      </c>
      <c r="AW923" s="2">
        <f t="shared" si="392"/>
        <v>3</v>
      </c>
      <c r="AX923" s="2">
        <f t="shared" si="393"/>
        <v>14280916666.666666</v>
      </c>
      <c r="AY923" s="2">
        <f t="shared" si="394"/>
        <v>7652916666.666667</v>
      </c>
      <c r="AZ923" s="2">
        <f t="shared" si="395"/>
        <v>10966916666.666666</v>
      </c>
      <c r="BA923" s="2">
        <f t="shared" si="396"/>
        <v>1.1666666666666667</v>
      </c>
      <c r="BB923" s="2">
        <f t="shared" si="397"/>
        <v>0.24622802846904179</v>
      </c>
      <c r="BC923" s="2">
        <v>6.6349999999999998</v>
      </c>
      <c r="BD923" s="2" t="str">
        <f t="shared" si="398"/>
        <v>Same Var</v>
      </c>
      <c r="BE923" s="2">
        <f t="shared" si="399"/>
        <v>5.3513799155399517E-5</v>
      </c>
      <c r="BF923" s="2" t="str">
        <f t="shared" si="400"/>
        <v>NS</v>
      </c>
      <c r="BG923" s="2" t="str">
        <f t="shared" si="401"/>
        <v>NS</v>
      </c>
      <c r="BH923" s="2" t="str">
        <f t="shared" si="402"/>
        <v/>
      </c>
      <c r="BI923" s="2" t="str">
        <f t="shared" si="403"/>
        <v/>
      </c>
      <c r="BJ923" s="2" t="str">
        <f t="shared" si="404"/>
        <v/>
      </c>
    </row>
    <row r="924" spans="1:62" x14ac:dyDescent="0.2">
      <c r="A924" s="1" t="s">
        <v>926</v>
      </c>
      <c r="B924" s="27" t="s">
        <v>1163</v>
      </c>
      <c r="C924" s="28">
        <v>38554</v>
      </c>
      <c r="D924" s="7">
        <v>0.59375</v>
      </c>
      <c r="E924" s="1">
        <v>0.1</v>
      </c>
      <c r="F924" s="1" t="s">
        <v>57</v>
      </c>
      <c r="G924" s="1" t="s">
        <v>1164</v>
      </c>
      <c r="H924" s="27" t="s">
        <v>886</v>
      </c>
      <c r="I924" s="27" t="s">
        <v>887</v>
      </c>
      <c r="J924" s="27" t="s">
        <v>888</v>
      </c>
      <c r="K924" s="2">
        <v>0.75</v>
      </c>
      <c r="L924" s="2">
        <v>0.25</v>
      </c>
      <c r="M924" s="27">
        <v>1269000</v>
      </c>
      <c r="N924" s="27">
        <v>1108000</v>
      </c>
      <c r="O924" s="27">
        <v>1205000</v>
      </c>
      <c r="P924" s="27">
        <v>995000</v>
      </c>
      <c r="Q924" s="29"/>
      <c r="R924" s="29"/>
      <c r="S924" s="29"/>
      <c r="T924" s="29"/>
      <c r="U924" s="29"/>
      <c r="V924" s="29"/>
      <c r="W924" s="29"/>
      <c r="X924" s="29"/>
      <c r="Y924" s="29"/>
      <c r="Z924" s="29"/>
      <c r="AA924" s="29"/>
      <c r="AB924" s="29"/>
      <c r="AC924" s="2">
        <f t="shared" si="378"/>
        <v>1144250</v>
      </c>
      <c r="AD924" s="2">
        <f t="shared" si="379"/>
        <v>119502.78936772424</v>
      </c>
      <c r="AE924" s="2">
        <f t="shared" si="380"/>
        <v>4</v>
      </c>
      <c r="AF924" s="27">
        <v>1815000</v>
      </c>
      <c r="AG924" s="27">
        <v>1643000</v>
      </c>
      <c r="AH924" s="27">
        <v>1823000</v>
      </c>
      <c r="AI924" s="27">
        <v>1719000</v>
      </c>
      <c r="AJ924" s="2">
        <f t="shared" si="381"/>
        <v>1750000</v>
      </c>
      <c r="AK924" s="2">
        <f t="shared" si="382"/>
        <v>85564.790266401833</v>
      </c>
      <c r="AL924" s="2">
        <f t="shared" si="383"/>
        <v>4</v>
      </c>
      <c r="AM924" s="2">
        <f t="shared" si="384"/>
        <v>1.4734751995891997E+19</v>
      </c>
      <c r="AN924" s="2">
        <f t="shared" si="385"/>
        <v>2.4610679543598321E+18</v>
      </c>
      <c r="AO924" s="2">
        <f t="shared" si="386"/>
        <v>6</v>
      </c>
      <c r="AP924" s="2">
        <f t="shared" si="387"/>
        <v>14.394210439524215</v>
      </c>
      <c r="AQ924" s="2">
        <f t="shared" si="388"/>
        <v>0.71755819649141217</v>
      </c>
      <c r="AR924" s="3" t="str">
        <f t="shared" si="389"/>
        <v>Nontoxic</v>
      </c>
      <c r="AS924" s="2">
        <f t="shared" si="390"/>
        <v>152.9386060738475</v>
      </c>
      <c r="AT924" s="26" t="s">
        <v>884</v>
      </c>
      <c r="AU924" s="4" t="s">
        <v>666</v>
      </c>
      <c r="AV924" s="2">
        <f t="shared" si="391"/>
        <v>3</v>
      </c>
      <c r="AW924" s="2">
        <f t="shared" si="392"/>
        <v>3</v>
      </c>
      <c r="AX924" s="2">
        <f t="shared" si="393"/>
        <v>14280916666.666666</v>
      </c>
      <c r="AY924" s="2">
        <f t="shared" si="394"/>
        <v>7321333333.333334</v>
      </c>
      <c r="AZ924" s="2">
        <f t="shared" si="395"/>
        <v>10801125000</v>
      </c>
      <c r="BA924" s="2">
        <f t="shared" si="396"/>
        <v>1.1666666666666667</v>
      </c>
      <c r="BB924" s="2">
        <f t="shared" si="397"/>
        <v>0.28178738434392664</v>
      </c>
      <c r="BC924" s="2">
        <v>6.6349999999999998</v>
      </c>
      <c r="BD924" s="2" t="str">
        <f t="shared" si="398"/>
        <v>Same Var</v>
      </c>
      <c r="BE924" s="2">
        <f t="shared" si="399"/>
        <v>8.6149591413959938E-5</v>
      </c>
      <c r="BF924" s="2" t="str">
        <f t="shared" si="400"/>
        <v>NS</v>
      </c>
      <c r="BG924" s="2" t="str">
        <f t="shared" si="401"/>
        <v>NS</v>
      </c>
      <c r="BH924" s="2" t="str">
        <f t="shared" si="402"/>
        <v/>
      </c>
      <c r="BI924" s="2" t="str">
        <f t="shared" si="403"/>
        <v/>
      </c>
      <c r="BJ924" s="2" t="str">
        <f t="shared" si="404"/>
        <v/>
      </c>
    </row>
    <row r="925" spans="1:62" x14ac:dyDescent="0.2">
      <c r="A925" s="1" t="s">
        <v>926</v>
      </c>
      <c r="B925" s="27" t="s">
        <v>1047</v>
      </c>
      <c r="C925" s="28">
        <v>38775</v>
      </c>
      <c r="D925" s="7">
        <v>0.52083333333333337</v>
      </c>
      <c r="E925" s="1">
        <v>0.1</v>
      </c>
      <c r="F925" s="1" t="s">
        <v>57</v>
      </c>
      <c r="G925" s="1" t="s">
        <v>1048</v>
      </c>
      <c r="H925" s="27" t="s">
        <v>886</v>
      </c>
      <c r="I925" s="27" t="s">
        <v>887</v>
      </c>
      <c r="J925" s="27" t="s">
        <v>888</v>
      </c>
      <c r="K925" s="2">
        <v>0.75</v>
      </c>
      <c r="L925" s="2">
        <v>0.25</v>
      </c>
      <c r="M925" s="27">
        <v>1401000</v>
      </c>
      <c r="N925" s="27">
        <v>1536000</v>
      </c>
      <c r="O925" s="27">
        <v>1537000</v>
      </c>
      <c r="P925" s="27">
        <v>1699000</v>
      </c>
      <c r="Q925" s="29"/>
      <c r="R925" s="29"/>
      <c r="S925" s="29"/>
      <c r="T925" s="29"/>
      <c r="U925" s="29"/>
      <c r="V925" s="29"/>
      <c r="W925" s="29"/>
      <c r="X925" s="29"/>
      <c r="Y925" s="29"/>
      <c r="Z925" s="29"/>
      <c r="AA925" s="29"/>
      <c r="AB925" s="29"/>
      <c r="AC925" s="2">
        <f t="shared" si="378"/>
        <v>1543250</v>
      </c>
      <c r="AD925" s="2">
        <f t="shared" si="379"/>
        <v>121908.09379747242</v>
      </c>
      <c r="AE925" s="2">
        <f t="shared" si="380"/>
        <v>4</v>
      </c>
      <c r="AF925" s="27">
        <v>1054000</v>
      </c>
      <c r="AG925" s="27">
        <v>1551000</v>
      </c>
      <c r="AH925" s="27">
        <v>1552000</v>
      </c>
      <c r="AI925" s="27">
        <v>1642000</v>
      </c>
      <c r="AJ925" s="2">
        <f t="shared" si="381"/>
        <v>1449750</v>
      </c>
      <c r="AK925" s="2">
        <f t="shared" si="382"/>
        <v>267260.64057395357</v>
      </c>
      <c r="AL925" s="2">
        <f t="shared" si="383"/>
        <v>4</v>
      </c>
      <c r="AM925" s="2">
        <f t="shared" si="384"/>
        <v>3.9788171814918521E+20</v>
      </c>
      <c r="AN925" s="2">
        <f t="shared" si="385"/>
        <v>1.0774746853003439E+20</v>
      </c>
      <c r="AO925" s="2">
        <f t="shared" si="386"/>
        <v>4</v>
      </c>
      <c r="AP925" s="2">
        <f t="shared" si="387"/>
        <v>2.0697071076172886</v>
      </c>
      <c r="AQ925" s="2">
        <f t="shared" si="388"/>
        <v>0.74069708411268287</v>
      </c>
      <c r="AR925" s="3" t="str">
        <f t="shared" si="389"/>
        <v>Nontoxic</v>
      </c>
      <c r="AS925" s="2">
        <f t="shared" si="390"/>
        <v>93.941357524704358</v>
      </c>
      <c r="AT925" s="4" t="s">
        <v>663</v>
      </c>
      <c r="AV925" s="2">
        <f t="shared" si="391"/>
        <v>3</v>
      </c>
      <c r="AW925" s="2">
        <f t="shared" si="392"/>
        <v>3</v>
      </c>
      <c r="AX925" s="2">
        <f t="shared" si="393"/>
        <v>14861583333.333334</v>
      </c>
      <c r="AY925" s="2">
        <f t="shared" si="394"/>
        <v>71428250000</v>
      </c>
      <c r="AZ925" s="2">
        <f t="shared" si="395"/>
        <v>43144916666.666664</v>
      </c>
      <c r="BA925" s="2">
        <f t="shared" si="396"/>
        <v>1.1666666666666667</v>
      </c>
      <c r="BB925" s="2">
        <f t="shared" si="397"/>
        <v>1.4442587382375627</v>
      </c>
      <c r="BC925" s="2">
        <v>6.6349999999999998</v>
      </c>
      <c r="BD925" s="2" t="str">
        <f t="shared" si="398"/>
        <v>Same Var</v>
      </c>
      <c r="BE925" s="2">
        <f t="shared" si="399"/>
        <v>0.27394599155219318</v>
      </c>
      <c r="BF925" s="2" t="str">
        <f t="shared" si="400"/>
        <v>NS</v>
      </c>
      <c r="BG925" s="2" t="str">
        <f t="shared" si="401"/>
        <v>NS</v>
      </c>
      <c r="BH925" s="2" t="str">
        <f t="shared" si="402"/>
        <v>Same Var T-test</v>
      </c>
      <c r="BI925" s="2" t="str">
        <f t="shared" si="403"/>
        <v/>
      </c>
      <c r="BJ925" s="2" t="str">
        <f t="shared" si="404"/>
        <v/>
      </c>
    </row>
    <row r="926" spans="1:62" x14ac:dyDescent="0.2">
      <c r="A926" s="1" t="s">
        <v>926</v>
      </c>
      <c r="B926" s="27" t="s">
        <v>1299</v>
      </c>
      <c r="C926" s="28">
        <v>38775</v>
      </c>
      <c r="D926" s="7">
        <v>0.45833333333333331</v>
      </c>
      <c r="E926" s="1">
        <v>0.1</v>
      </c>
      <c r="F926" s="1" t="s">
        <v>57</v>
      </c>
      <c r="G926" s="1" t="s">
        <v>1048</v>
      </c>
      <c r="H926" s="27" t="s">
        <v>886</v>
      </c>
      <c r="I926" s="27" t="s">
        <v>887</v>
      </c>
      <c r="J926" s="27" t="s">
        <v>888</v>
      </c>
      <c r="K926" s="2">
        <v>0.75</v>
      </c>
      <c r="L926" s="2">
        <v>0.25</v>
      </c>
      <c r="M926" s="27">
        <v>1401000</v>
      </c>
      <c r="N926" s="27">
        <v>1536000</v>
      </c>
      <c r="O926" s="27">
        <v>1537000</v>
      </c>
      <c r="P926" s="27">
        <v>1699000</v>
      </c>
      <c r="Q926" s="29"/>
      <c r="R926" s="29"/>
      <c r="S926" s="29"/>
      <c r="T926" s="29"/>
      <c r="U926" s="29"/>
      <c r="V926" s="29"/>
      <c r="W926" s="29"/>
      <c r="X926" s="29"/>
      <c r="Y926" s="29"/>
      <c r="Z926" s="29"/>
      <c r="AA926" s="29"/>
      <c r="AB926" s="29"/>
      <c r="AC926" s="2">
        <f t="shared" si="378"/>
        <v>1543250</v>
      </c>
      <c r="AD926" s="2">
        <f t="shared" si="379"/>
        <v>121908.09379747242</v>
      </c>
      <c r="AE926" s="2">
        <f t="shared" si="380"/>
        <v>4</v>
      </c>
      <c r="AF926" s="27">
        <v>2401000</v>
      </c>
      <c r="AG926" s="27">
        <v>2309000</v>
      </c>
      <c r="AH926" s="27">
        <v>2486000</v>
      </c>
      <c r="AI926" s="27">
        <v>2310000</v>
      </c>
      <c r="AJ926" s="2">
        <f t="shared" si="381"/>
        <v>2376500</v>
      </c>
      <c r="AK926" s="2">
        <f t="shared" si="382"/>
        <v>84791.902129075199</v>
      </c>
      <c r="AL926" s="2">
        <f t="shared" si="383"/>
        <v>4</v>
      </c>
      <c r="AM926" s="2">
        <f t="shared" si="384"/>
        <v>1.5111309828167387E+19</v>
      </c>
      <c r="AN926" s="2">
        <f t="shared" si="385"/>
        <v>2.5328103782693371E+18</v>
      </c>
      <c r="AO926" s="2">
        <f t="shared" si="386"/>
        <v>6</v>
      </c>
      <c r="AP926" s="2">
        <f t="shared" si="387"/>
        <v>19.552416707301269</v>
      </c>
      <c r="AQ926" s="2">
        <f t="shared" si="388"/>
        <v>0.71755819649141217</v>
      </c>
      <c r="AR926" s="3" t="str">
        <f t="shared" si="389"/>
        <v>Nontoxic</v>
      </c>
      <c r="AS926" s="2">
        <f t="shared" si="390"/>
        <v>153.9931961768994</v>
      </c>
      <c r="AT926" s="26" t="s">
        <v>884</v>
      </c>
      <c r="AU926" s="4" t="s">
        <v>666</v>
      </c>
      <c r="AV926" s="2">
        <f t="shared" si="391"/>
        <v>3</v>
      </c>
      <c r="AW926" s="2">
        <f t="shared" si="392"/>
        <v>3</v>
      </c>
      <c r="AX926" s="2">
        <f t="shared" si="393"/>
        <v>14861583333.333334</v>
      </c>
      <c r="AY926" s="2">
        <f t="shared" si="394"/>
        <v>7189666666.666667</v>
      </c>
      <c r="AZ926" s="2">
        <f t="shared" si="395"/>
        <v>11025625000</v>
      </c>
      <c r="BA926" s="2">
        <f t="shared" si="396"/>
        <v>1.1666666666666667</v>
      </c>
      <c r="BB926" s="2">
        <f t="shared" si="397"/>
        <v>0.33176526307441428</v>
      </c>
      <c r="BC926" s="2">
        <v>6.6349999999999998</v>
      </c>
      <c r="BD926" s="2" t="str">
        <f t="shared" si="398"/>
        <v>Same Var</v>
      </c>
      <c r="BE926" s="2">
        <f t="shared" si="399"/>
        <v>1.4950426659714016E-5</v>
      </c>
      <c r="BF926" s="2" t="str">
        <f t="shared" si="400"/>
        <v>NS</v>
      </c>
      <c r="BG926" s="2" t="str">
        <f t="shared" si="401"/>
        <v>NS</v>
      </c>
      <c r="BH926" s="2" t="str">
        <f t="shared" si="402"/>
        <v/>
      </c>
      <c r="BI926" s="2" t="str">
        <f t="shared" si="403"/>
        <v/>
      </c>
      <c r="BJ926" s="2" t="str">
        <f t="shared" si="404"/>
        <v/>
      </c>
    </row>
    <row r="927" spans="1:62" x14ac:dyDescent="0.2">
      <c r="A927" s="1" t="s">
        <v>926</v>
      </c>
      <c r="B927" s="27" t="s">
        <v>1300</v>
      </c>
      <c r="C927" s="28">
        <v>38775</v>
      </c>
      <c r="D927" s="7">
        <v>0.34722222222222221</v>
      </c>
      <c r="E927" s="1">
        <v>0.1</v>
      </c>
      <c r="F927" s="1" t="s">
        <v>57</v>
      </c>
      <c r="G927" s="1" t="s">
        <v>1048</v>
      </c>
      <c r="H927" s="27" t="s">
        <v>886</v>
      </c>
      <c r="I927" s="27" t="s">
        <v>887</v>
      </c>
      <c r="J927" s="27" t="s">
        <v>888</v>
      </c>
      <c r="K927" s="2">
        <v>0.75</v>
      </c>
      <c r="L927" s="2">
        <v>0.25</v>
      </c>
      <c r="M927" s="27">
        <v>1401000</v>
      </c>
      <c r="N927" s="27">
        <v>1536000</v>
      </c>
      <c r="O927" s="27">
        <v>1537000</v>
      </c>
      <c r="P927" s="27">
        <v>1699000</v>
      </c>
      <c r="Q927" s="29"/>
      <c r="R927" s="29"/>
      <c r="S927" s="29"/>
      <c r="T927" s="29"/>
      <c r="U927" s="29"/>
      <c r="V927" s="29"/>
      <c r="W927" s="29"/>
      <c r="X927" s="29"/>
      <c r="Y927" s="29"/>
      <c r="Z927" s="29"/>
      <c r="AA927" s="29"/>
      <c r="AB927" s="29"/>
      <c r="AC927" s="2">
        <f t="shared" si="378"/>
        <v>1543250</v>
      </c>
      <c r="AD927" s="2">
        <f t="shared" si="379"/>
        <v>121908.09379747242</v>
      </c>
      <c r="AE927" s="2">
        <f t="shared" si="380"/>
        <v>4</v>
      </c>
      <c r="AF927" s="27">
        <v>3475000</v>
      </c>
      <c r="AG927" s="27">
        <v>3820000</v>
      </c>
      <c r="AH927" s="27">
        <v>3649000</v>
      </c>
      <c r="AI927" s="27">
        <v>3521000</v>
      </c>
      <c r="AJ927" s="2">
        <f t="shared" si="381"/>
        <v>3616250</v>
      </c>
      <c r="AK927" s="2">
        <f t="shared" si="382"/>
        <v>154500</v>
      </c>
      <c r="AL927" s="2">
        <f t="shared" si="383"/>
        <v>4</v>
      </c>
      <c r="AM927" s="2">
        <f t="shared" si="384"/>
        <v>6.4922865606216434E+19</v>
      </c>
      <c r="AN927" s="2">
        <f t="shared" si="385"/>
        <v>1.332650888420105E+19</v>
      </c>
      <c r="AO927" s="2">
        <f t="shared" si="386"/>
        <v>5</v>
      </c>
      <c r="AP927" s="2">
        <f t="shared" si="387"/>
        <v>27.392141857730831</v>
      </c>
      <c r="AQ927" s="2">
        <f t="shared" si="388"/>
        <v>0.72668684380042159</v>
      </c>
      <c r="AR927" s="3" t="str">
        <f t="shared" si="389"/>
        <v>Nontoxic</v>
      </c>
      <c r="AS927" s="2">
        <f t="shared" si="390"/>
        <v>234.32690750040499</v>
      </c>
      <c r="AT927" s="26" t="s">
        <v>884</v>
      </c>
      <c r="AU927" s="4" t="s">
        <v>666</v>
      </c>
      <c r="AV927" s="2">
        <f t="shared" si="391"/>
        <v>3</v>
      </c>
      <c r="AW927" s="2">
        <f t="shared" si="392"/>
        <v>3</v>
      </c>
      <c r="AX927" s="2">
        <f t="shared" si="393"/>
        <v>14861583333.333334</v>
      </c>
      <c r="AY927" s="2">
        <f t="shared" si="394"/>
        <v>23870250000</v>
      </c>
      <c r="AZ927" s="2">
        <f t="shared" si="395"/>
        <v>19365916666.666668</v>
      </c>
      <c r="BA927" s="2">
        <f t="shared" si="396"/>
        <v>1.1666666666666667</v>
      </c>
      <c r="BB927" s="2">
        <f t="shared" si="397"/>
        <v>0.14301462569778778</v>
      </c>
      <c r="BC927" s="2">
        <v>6.6349999999999998</v>
      </c>
      <c r="BD927" s="2" t="str">
        <f t="shared" si="398"/>
        <v>Same Var</v>
      </c>
      <c r="BE927" s="2">
        <f t="shared" si="399"/>
        <v>3.7272651823374742E-7</v>
      </c>
      <c r="BF927" s="2" t="str">
        <f t="shared" si="400"/>
        <v>NS</v>
      </c>
      <c r="BG927" s="2" t="str">
        <f t="shared" si="401"/>
        <v>NS</v>
      </c>
      <c r="BH927" s="2" t="str">
        <f t="shared" si="402"/>
        <v/>
      </c>
      <c r="BI927" s="2" t="str">
        <f t="shared" si="403"/>
        <v/>
      </c>
      <c r="BJ927" s="2" t="str">
        <f t="shared" si="404"/>
        <v/>
      </c>
    </row>
    <row r="928" spans="1:62" x14ac:dyDescent="0.2">
      <c r="A928" s="1" t="s">
        <v>926</v>
      </c>
      <c r="B928" s="27" t="s">
        <v>1301</v>
      </c>
      <c r="C928" s="28">
        <v>38775</v>
      </c>
      <c r="D928" s="7">
        <v>0.30555555555555558</v>
      </c>
      <c r="E928" s="1">
        <v>0.1</v>
      </c>
      <c r="F928" s="1" t="s">
        <v>57</v>
      </c>
      <c r="G928" s="1" t="s">
        <v>1048</v>
      </c>
      <c r="H928" s="27" t="s">
        <v>886</v>
      </c>
      <c r="I928" s="27" t="s">
        <v>887</v>
      </c>
      <c r="J928" s="27" t="s">
        <v>888</v>
      </c>
      <c r="K928" s="2">
        <v>0.75</v>
      </c>
      <c r="L928" s="2">
        <v>0.25</v>
      </c>
      <c r="M928" s="27">
        <v>1401000</v>
      </c>
      <c r="N928" s="27">
        <v>1536000</v>
      </c>
      <c r="O928" s="27">
        <v>1537000</v>
      </c>
      <c r="P928" s="27">
        <v>1699000</v>
      </c>
      <c r="Q928" s="29"/>
      <c r="R928" s="29"/>
      <c r="S928" s="29"/>
      <c r="T928" s="29"/>
      <c r="U928" s="29"/>
      <c r="V928" s="29"/>
      <c r="W928" s="29"/>
      <c r="X928" s="29"/>
      <c r="Y928" s="29"/>
      <c r="Z928" s="29"/>
      <c r="AA928" s="29"/>
      <c r="AB928" s="29"/>
      <c r="AC928" s="2">
        <f t="shared" si="378"/>
        <v>1543250</v>
      </c>
      <c r="AD928" s="2">
        <f t="shared" si="379"/>
        <v>121908.09379747242</v>
      </c>
      <c r="AE928" s="2">
        <f t="shared" si="380"/>
        <v>4</v>
      </c>
      <c r="AF928" s="27">
        <v>211000</v>
      </c>
      <c r="AG928" s="27">
        <v>197000</v>
      </c>
      <c r="AH928" s="27">
        <v>227000</v>
      </c>
      <c r="AI928" s="27">
        <v>215000</v>
      </c>
      <c r="AJ928" s="2">
        <f t="shared" si="381"/>
        <v>212500</v>
      </c>
      <c r="AK928" s="2">
        <f t="shared" si="382"/>
        <v>12369.316876852981</v>
      </c>
      <c r="AL928" s="2">
        <f t="shared" si="383"/>
        <v>4</v>
      </c>
      <c r="AM928" s="2">
        <f t="shared" si="384"/>
        <v>4.5290656506500244E+18</v>
      </c>
      <c r="AN928" s="2">
        <f t="shared" si="385"/>
        <v>1.4563958412322998E+18</v>
      </c>
      <c r="AO928" s="2">
        <f t="shared" si="386"/>
        <v>3</v>
      </c>
      <c r="AP928" s="2">
        <f t="shared" si="387"/>
        <v>-20.483347382526262</v>
      </c>
      <c r="AQ928" s="2">
        <f t="shared" si="388"/>
        <v>0.76489232840434507</v>
      </c>
      <c r="AR928" s="3" t="str">
        <f t="shared" si="389"/>
        <v>Toxic</v>
      </c>
      <c r="AS928" s="2">
        <f t="shared" si="390"/>
        <v>13.76964198930828</v>
      </c>
      <c r="AT928" s="4" t="s">
        <v>663</v>
      </c>
      <c r="AV928" s="2">
        <f t="shared" si="391"/>
        <v>3</v>
      </c>
      <c r="AW928" s="2">
        <f t="shared" si="392"/>
        <v>3</v>
      </c>
      <c r="AX928" s="2">
        <f t="shared" si="393"/>
        <v>14861583333.333334</v>
      </c>
      <c r="AY928" s="2">
        <f t="shared" si="394"/>
        <v>153000000</v>
      </c>
      <c r="AZ928" s="2">
        <f t="shared" si="395"/>
        <v>7507291666.666667</v>
      </c>
      <c r="BA928" s="2">
        <f t="shared" si="396"/>
        <v>1.1666666666666667</v>
      </c>
      <c r="BB928" s="2">
        <f t="shared" si="397"/>
        <v>8.2550245239741127</v>
      </c>
      <c r="BC928" s="2">
        <v>6.6349999999999998</v>
      </c>
      <c r="BD928" s="2" t="str">
        <f t="shared" si="398"/>
        <v>Sig Diff Var</v>
      </c>
      <c r="BE928" s="2">
        <f t="shared" si="399"/>
        <v>9.3403761458409767E-5</v>
      </c>
      <c r="BF928" s="2" t="str">
        <f t="shared" si="400"/>
        <v>Sig</v>
      </c>
      <c r="BG928" s="2" t="str">
        <f t="shared" si="401"/>
        <v>Sig</v>
      </c>
      <c r="BH928" s="2" t="str">
        <f t="shared" si="402"/>
        <v>Diff Var T-test</v>
      </c>
      <c r="BI928" s="2" t="str">
        <f t="shared" si="403"/>
        <v/>
      </c>
      <c r="BJ928" s="2" t="str">
        <f t="shared" si="404"/>
        <v/>
      </c>
    </row>
    <row r="929" spans="1:62" x14ac:dyDescent="0.2">
      <c r="A929" s="1" t="s">
        <v>926</v>
      </c>
      <c r="B929" s="27" t="s">
        <v>1031</v>
      </c>
      <c r="C929" s="28">
        <v>39182</v>
      </c>
      <c r="D929" s="7">
        <v>0.61111111111111116</v>
      </c>
      <c r="E929" s="1">
        <v>0.1</v>
      </c>
      <c r="F929" s="1" t="s">
        <v>57</v>
      </c>
      <c r="G929" s="1" t="s">
        <v>1038</v>
      </c>
      <c r="H929" s="27" t="s">
        <v>886</v>
      </c>
      <c r="I929" s="27" t="s">
        <v>887</v>
      </c>
      <c r="J929" s="27" t="s">
        <v>888</v>
      </c>
      <c r="K929" s="2">
        <v>0.75</v>
      </c>
      <c r="L929" s="2">
        <v>0.25</v>
      </c>
      <c r="M929" s="27">
        <v>1343000</v>
      </c>
      <c r="N929" s="27">
        <v>1423000</v>
      </c>
      <c r="O929" s="27">
        <v>1148000</v>
      </c>
      <c r="P929" s="27">
        <v>1221000</v>
      </c>
      <c r="Q929" s="29"/>
      <c r="R929" s="29"/>
      <c r="S929" s="29"/>
      <c r="T929" s="29"/>
      <c r="U929" s="29"/>
      <c r="V929" s="29"/>
      <c r="W929" s="29"/>
      <c r="X929" s="29"/>
      <c r="Y929" s="29"/>
      <c r="Z929" s="29"/>
      <c r="AA929" s="29"/>
      <c r="AB929" s="29"/>
      <c r="AC929" s="2">
        <f t="shared" si="378"/>
        <v>1283750</v>
      </c>
      <c r="AD929" s="2">
        <f t="shared" si="379"/>
        <v>122836.9515523186</v>
      </c>
      <c r="AE929" s="2">
        <f t="shared" si="380"/>
        <v>4</v>
      </c>
      <c r="AF929" s="27">
        <v>1812000</v>
      </c>
      <c r="AG929" s="27">
        <v>1952000</v>
      </c>
      <c r="AH929" s="27">
        <v>1901000</v>
      </c>
      <c r="AI929" s="27">
        <v>1151000</v>
      </c>
      <c r="AJ929" s="2">
        <f t="shared" si="381"/>
        <v>1704000</v>
      </c>
      <c r="AK929" s="2">
        <f t="shared" si="382"/>
        <v>373178.24159508548</v>
      </c>
      <c r="AL929" s="2">
        <f t="shared" si="383"/>
        <v>4</v>
      </c>
      <c r="AM929" s="2">
        <f t="shared" si="384"/>
        <v>1.3643699604638825E+21</v>
      </c>
      <c r="AN929" s="2">
        <f t="shared" si="385"/>
        <v>4.0554047011426284E+20</v>
      </c>
      <c r="AO929" s="2">
        <f t="shared" si="386"/>
        <v>3</v>
      </c>
      <c r="AP929" s="2">
        <f t="shared" si="387"/>
        <v>3.856515215590274</v>
      </c>
      <c r="AQ929" s="2">
        <f t="shared" si="388"/>
        <v>0.76489232840434507</v>
      </c>
      <c r="AR929" s="3" t="str">
        <f t="shared" si="389"/>
        <v>Nontoxic</v>
      </c>
      <c r="AS929" s="2">
        <f t="shared" si="390"/>
        <v>132.73612463485881</v>
      </c>
      <c r="AT929" s="26" t="s">
        <v>884</v>
      </c>
      <c r="AU929" s="4" t="s">
        <v>666</v>
      </c>
      <c r="AV929" s="2">
        <f t="shared" si="391"/>
        <v>3</v>
      </c>
      <c r="AW929" s="2">
        <f t="shared" si="392"/>
        <v>3</v>
      </c>
      <c r="AX929" s="2">
        <f t="shared" si="393"/>
        <v>15088916666.666666</v>
      </c>
      <c r="AY929" s="2">
        <f t="shared" si="394"/>
        <v>139262000000</v>
      </c>
      <c r="AZ929" s="2">
        <f t="shared" si="395"/>
        <v>77175458333.333328</v>
      </c>
      <c r="BA929" s="2">
        <f t="shared" si="396"/>
        <v>1.1666666666666667</v>
      </c>
      <c r="BB929" s="2">
        <f t="shared" si="397"/>
        <v>2.6790312567648824</v>
      </c>
      <c r="BC929" s="2">
        <v>6.6349999999999998</v>
      </c>
      <c r="BD929" s="2" t="str">
        <f t="shared" si="398"/>
        <v>Same Var</v>
      </c>
      <c r="BE929" s="2">
        <f t="shared" si="399"/>
        <v>3.8109046984107317E-2</v>
      </c>
      <c r="BF929" s="2" t="str">
        <f t="shared" si="400"/>
        <v>NS</v>
      </c>
      <c r="BG929" s="2" t="str">
        <f t="shared" si="401"/>
        <v>NS</v>
      </c>
      <c r="BH929" s="2" t="str">
        <f t="shared" si="402"/>
        <v/>
      </c>
      <c r="BI929" s="2" t="str">
        <f t="shared" si="403"/>
        <v/>
      </c>
      <c r="BJ929" s="2" t="str">
        <f t="shared" si="404"/>
        <v/>
      </c>
    </row>
    <row r="930" spans="1:62" x14ac:dyDescent="0.2">
      <c r="A930" s="1" t="s">
        <v>926</v>
      </c>
      <c r="B930" s="27" t="s">
        <v>1047</v>
      </c>
      <c r="C930" s="28">
        <v>39182</v>
      </c>
      <c r="D930" s="7">
        <v>0.40972222222222221</v>
      </c>
      <c r="E930" s="1">
        <v>0.1</v>
      </c>
      <c r="F930" s="1" t="s">
        <v>57</v>
      </c>
      <c r="G930" s="1" t="s">
        <v>1038</v>
      </c>
      <c r="H930" s="27" t="s">
        <v>886</v>
      </c>
      <c r="I930" s="27" t="s">
        <v>887</v>
      </c>
      <c r="J930" s="27" t="s">
        <v>888</v>
      </c>
      <c r="K930" s="2">
        <v>0.75</v>
      </c>
      <c r="L930" s="2">
        <v>0.25</v>
      </c>
      <c r="M930" s="27">
        <v>1343000</v>
      </c>
      <c r="N930" s="27">
        <v>1423000</v>
      </c>
      <c r="O930" s="27">
        <v>1148000</v>
      </c>
      <c r="P930" s="27">
        <v>1221000</v>
      </c>
      <c r="Q930" s="29"/>
      <c r="R930" s="29"/>
      <c r="S930" s="29"/>
      <c r="T930" s="29"/>
      <c r="U930" s="29"/>
      <c r="V930" s="29"/>
      <c r="W930" s="29"/>
      <c r="X930" s="29"/>
      <c r="Y930" s="29"/>
      <c r="Z930" s="29"/>
      <c r="AA930" s="29"/>
      <c r="AB930" s="29"/>
      <c r="AC930" s="2">
        <f t="shared" si="378"/>
        <v>1283750</v>
      </c>
      <c r="AD930" s="2">
        <f t="shared" si="379"/>
        <v>122836.9515523186</v>
      </c>
      <c r="AE930" s="2">
        <f t="shared" si="380"/>
        <v>4</v>
      </c>
      <c r="AF930" s="27">
        <v>1728000</v>
      </c>
      <c r="AG930" s="27">
        <v>1474000</v>
      </c>
      <c r="AH930" s="27">
        <v>1793000</v>
      </c>
      <c r="AI930" s="27">
        <v>1761000</v>
      </c>
      <c r="AJ930" s="2">
        <f t="shared" si="381"/>
        <v>1689000</v>
      </c>
      <c r="AK930" s="2">
        <f t="shared" si="382"/>
        <v>145769.22400378849</v>
      </c>
      <c r="AL930" s="2">
        <f t="shared" si="383"/>
        <v>4</v>
      </c>
      <c r="AM930" s="2">
        <f t="shared" si="384"/>
        <v>5.5265033580201894E+19</v>
      </c>
      <c r="AN930" s="2">
        <f t="shared" si="385"/>
        <v>1.0907161595744383E+19</v>
      </c>
      <c r="AO930" s="2">
        <f t="shared" si="386"/>
        <v>5</v>
      </c>
      <c r="AP930" s="2">
        <f t="shared" si="387"/>
        <v>8.4224057448132204</v>
      </c>
      <c r="AQ930" s="2">
        <f t="shared" si="388"/>
        <v>0.72668684380042159</v>
      </c>
      <c r="AR930" s="3" t="str">
        <f t="shared" si="389"/>
        <v>Nontoxic</v>
      </c>
      <c r="AS930" s="2">
        <f t="shared" si="390"/>
        <v>131.56767283349561</v>
      </c>
      <c r="AT930" s="26" t="s">
        <v>884</v>
      </c>
      <c r="AU930" s="4" t="s">
        <v>666</v>
      </c>
      <c r="AV930" s="2">
        <f t="shared" si="391"/>
        <v>3</v>
      </c>
      <c r="AW930" s="2">
        <f t="shared" si="392"/>
        <v>3</v>
      </c>
      <c r="AX930" s="2">
        <f t="shared" si="393"/>
        <v>15088916666.666666</v>
      </c>
      <c r="AY930" s="2">
        <f t="shared" si="394"/>
        <v>21248666666.666668</v>
      </c>
      <c r="AZ930" s="2">
        <f t="shared" si="395"/>
        <v>18168791666.666668</v>
      </c>
      <c r="BA930" s="2">
        <f t="shared" si="396"/>
        <v>1.1666666666666667</v>
      </c>
      <c r="BB930" s="2">
        <f t="shared" si="397"/>
        <v>7.4972906335915468E-2</v>
      </c>
      <c r="BC930" s="2">
        <v>6.6349999999999998</v>
      </c>
      <c r="BD930" s="2" t="str">
        <f t="shared" si="398"/>
        <v>Same Var</v>
      </c>
      <c r="BE930" s="2">
        <f t="shared" si="399"/>
        <v>2.6846796333682491E-3</v>
      </c>
      <c r="BF930" s="2" t="str">
        <f t="shared" si="400"/>
        <v>NS</v>
      </c>
      <c r="BG930" s="2" t="str">
        <f t="shared" si="401"/>
        <v>NS</v>
      </c>
      <c r="BH930" s="2" t="str">
        <f t="shared" si="402"/>
        <v/>
      </c>
      <c r="BI930" s="2" t="str">
        <f t="shared" si="403"/>
        <v/>
      </c>
      <c r="BJ930" s="2" t="str">
        <f t="shared" si="404"/>
        <v/>
      </c>
    </row>
    <row r="931" spans="1:62" x14ac:dyDescent="0.2">
      <c r="A931" s="1" t="s">
        <v>926</v>
      </c>
      <c r="B931" s="27" t="s">
        <v>1267</v>
      </c>
      <c r="C931" s="28">
        <v>39182</v>
      </c>
      <c r="D931" s="7">
        <v>0.49305555555555558</v>
      </c>
      <c r="E931" s="1">
        <v>0.1</v>
      </c>
      <c r="F931" s="1" t="s">
        <v>57</v>
      </c>
      <c r="G931" s="1" t="s">
        <v>1038</v>
      </c>
      <c r="H931" s="27" t="s">
        <v>886</v>
      </c>
      <c r="I931" s="27" t="s">
        <v>887</v>
      </c>
      <c r="J931" s="27" t="s">
        <v>888</v>
      </c>
      <c r="K931" s="2">
        <v>0.75</v>
      </c>
      <c r="L931" s="2">
        <v>0.25</v>
      </c>
      <c r="M931" s="27">
        <v>1343000</v>
      </c>
      <c r="N931" s="27">
        <v>1423000</v>
      </c>
      <c r="O931" s="27">
        <v>1148000</v>
      </c>
      <c r="P931" s="27">
        <v>1221000</v>
      </c>
      <c r="Q931" s="29"/>
      <c r="R931" s="29"/>
      <c r="S931" s="29"/>
      <c r="T931" s="29"/>
      <c r="U931" s="29"/>
      <c r="V931" s="29"/>
      <c r="W931" s="29"/>
      <c r="X931" s="29"/>
      <c r="Y931" s="29"/>
      <c r="Z931" s="29"/>
      <c r="AA931" s="29"/>
      <c r="AB931" s="29"/>
      <c r="AC931" s="2">
        <f t="shared" si="378"/>
        <v>1283750</v>
      </c>
      <c r="AD931" s="2">
        <f t="shared" si="379"/>
        <v>122836.9515523186</v>
      </c>
      <c r="AE931" s="2">
        <f t="shared" si="380"/>
        <v>4</v>
      </c>
      <c r="AF931" s="27">
        <v>2169000</v>
      </c>
      <c r="AG931" s="27">
        <v>1893000</v>
      </c>
      <c r="AH931" s="27">
        <v>1685000</v>
      </c>
      <c r="AI931" s="27">
        <v>2170000</v>
      </c>
      <c r="AJ931" s="2">
        <f t="shared" si="381"/>
        <v>1979250</v>
      </c>
      <c r="AK931" s="2">
        <f t="shared" si="382"/>
        <v>235522.64576186016</v>
      </c>
      <c r="AL931" s="2">
        <f t="shared" si="383"/>
        <v>4</v>
      </c>
      <c r="AM931" s="2">
        <f t="shared" si="384"/>
        <v>2.5566756632548183E+20</v>
      </c>
      <c r="AN931" s="2">
        <f t="shared" si="385"/>
        <v>6.5605427444268679E+19</v>
      </c>
      <c r="AO931" s="2">
        <f t="shared" si="386"/>
        <v>4</v>
      </c>
      <c r="AP931" s="2">
        <f t="shared" si="387"/>
        <v>8.0382548269564431</v>
      </c>
      <c r="AQ931" s="2">
        <f t="shared" si="388"/>
        <v>0.74069708411268287</v>
      </c>
      <c r="AR931" s="3" t="str">
        <f t="shared" si="389"/>
        <v>Nontoxic</v>
      </c>
      <c r="AS931" s="2">
        <f t="shared" si="390"/>
        <v>154.17721518987341</v>
      </c>
      <c r="AT931" s="26" t="s">
        <v>884</v>
      </c>
      <c r="AU931" s="4" t="s">
        <v>666</v>
      </c>
      <c r="AV931" s="2">
        <f t="shared" si="391"/>
        <v>3</v>
      </c>
      <c r="AW931" s="2">
        <f t="shared" si="392"/>
        <v>3</v>
      </c>
      <c r="AX931" s="2">
        <f t="shared" si="393"/>
        <v>15088916666.666666</v>
      </c>
      <c r="AY931" s="2">
        <f t="shared" si="394"/>
        <v>55470916666.666664</v>
      </c>
      <c r="AZ931" s="2">
        <f t="shared" si="395"/>
        <v>35279916666.666664</v>
      </c>
      <c r="BA931" s="2">
        <f t="shared" si="396"/>
        <v>1.1666666666666667</v>
      </c>
      <c r="BB931" s="2">
        <f t="shared" si="397"/>
        <v>1.0203644572732335</v>
      </c>
      <c r="BC931" s="2">
        <v>6.6349999999999998</v>
      </c>
      <c r="BD931" s="2" t="str">
        <f t="shared" si="398"/>
        <v>Same Var</v>
      </c>
      <c r="BE931" s="2">
        <f t="shared" si="399"/>
        <v>9.7239051041129706E-4</v>
      </c>
      <c r="BF931" s="2" t="str">
        <f t="shared" si="400"/>
        <v>NS</v>
      </c>
      <c r="BG931" s="2" t="str">
        <f t="shared" si="401"/>
        <v>NS</v>
      </c>
      <c r="BH931" s="2" t="str">
        <f t="shared" si="402"/>
        <v/>
      </c>
      <c r="BI931" s="2" t="str">
        <f t="shared" si="403"/>
        <v/>
      </c>
      <c r="BJ931" s="2" t="str">
        <f t="shared" si="404"/>
        <v/>
      </c>
    </row>
    <row r="932" spans="1:62" x14ac:dyDescent="0.2">
      <c r="A932" s="1" t="s">
        <v>926</v>
      </c>
      <c r="B932" s="27" t="s">
        <v>988</v>
      </c>
      <c r="C932" s="28">
        <v>39273</v>
      </c>
      <c r="D932" s="7">
        <v>0.40277777777777779</v>
      </c>
      <c r="E932" s="1">
        <v>0.1</v>
      </c>
      <c r="F932" s="1" t="s">
        <v>57</v>
      </c>
      <c r="G932" s="1" t="s">
        <v>1001</v>
      </c>
      <c r="H932" s="27" t="s">
        <v>886</v>
      </c>
      <c r="I932" s="27" t="s">
        <v>887</v>
      </c>
      <c r="J932" s="27" t="s">
        <v>888</v>
      </c>
      <c r="K932" s="2">
        <v>0.75</v>
      </c>
      <c r="L932" s="2">
        <v>0.25</v>
      </c>
      <c r="M932" s="27">
        <v>865994</v>
      </c>
      <c r="N932" s="27">
        <v>1126514</v>
      </c>
      <c r="O932" s="27">
        <v>970202</v>
      </c>
      <c r="P932" s="27">
        <v>852968</v>
      </c>
      <c r="Q932" s="29"/>
      <c r="R932" s="29"/>
      <c r="S932" s="29"/>
      <c r="T932" s="29"/>
      <c r="U932" s="29"/>
      <c r="V932" s="29"/>
      <c r="W932" s="29"/>
      <c r="X932" s="29"/>
      <c r="Y932" s="29"/>
      <c r="Z932" s="29"/>
      <c r="AA932" s="29"/>
      <c r="AB932" s="29"/>
      <c r="AC932" s="2">
        <f t="shared" si="378"/>
        <v>953919.5</v>
      </c>
      <c r="AD932" s="2">
        <f t="shared" si="379"/>
        <v>126459.58529506571</v>
      </c>
      <c r="AE932" s="2">
        <f t="shared" si="380"/>
        <v>4</v>
      </c>
      <c r="AF932" s="27">
        <v>1126514</v>
      </c>
      <c r="AG932" s="27">
        <v>1217696</v>
      </c>
      <c r="AH932" s="27">
        <v>1152566</v>
      </c>
      <c r="AI932" s="27">
        <v>1269800</v>
      </c>
      <c r="AJ932" s="2">
        <f t="shared" si="381"/>
        <v>1191644</v>
      </c>
      <c r="AK932" s="2">
        <f t="shared" si="382"/>
        <v>64694.342936612316</v>
      </c>
      <c r="AL932" s="2">
        <f t="shared" si="383"/>
        <v>4</v>
      </c>
      <c r="AM932" s="2">
        <f t="shared" si="384"/>
        <v>1.0858463371254749E+19</v>
      </c>
      <c r="AN932" s="2">
        <f t="shared" si="385"/>
        <v>2.0507606716509573E+18</v>
      </c>
      <c r="AO932" s="2">
        <f t="shared" si="386"/>
        <v>5</v>
      </c>
      <c r="AP932" s="2">
        <f t="shared" si="387"/>
        <v>8.2956665769776983</v>
      </c>
      <c r="AQ932" s="2">
        <f t="shared" si="388"/>
        <v>0.72668684380042159</v>
      </c>
      <c r="AR932" s="3" t="str">
        <f t="shared" si="389"/>
        <v>Nontoxic</v>
      </c>
      <c r="AS932" s="2">
        <f t="shared" si="390"/>
        <v>124.92081354873237</v>
      </c>
      <c r="AT932" s="26" t="s">
        <v>884</v>
      </c>
      <c r="AU932" s="4" t="s">
        <v>666</v>
      </c>
      <c r="AV932" s="2">
        <f t="shared" si="391"/>
        <v>3</v>
      </c>
      <c r="AW932" s="2">
        <f t="shared" si="392"/>
        <v>3</v>
      </c>
      <c r="AX932" s="2">
        <f t="shared" si="393"/>
        <v>15992026713</v>
      </c>
      <c r="AY932" s="2">
        <f t="shared" si="394"/>
        <v>4185358008</v>
      </c>
      <c r="AZ932" s="2">
        <f t="shared" si="395"/>
        <v>10088692360.5</v>
      </c>
      <c r="BA932" s="2">
        <f t="shared" si="396"/>
        <v>1.1666666666666667</v>
      </c>
      <c r="BB932" s="2">
        <f t="shared" si="397"/>
        <v>1.0778089972978202</v>
      </c>
      <c r="BC932" s="2">
        <v>6.6349999999999998</v>
      </c>
      <c r="BD932" s="2" t="str">
        <f t="shared" si="398"/>
        <v>Same Var</v>
      </c>
      <c r="BE932" s="2">
        <f t="shared" si="399"/>
        <v>7.7372336584632549E-3</v>
      </c>
      <c r="BF932" s="2" t="str">
        <f t="shared" si="400"/>
        <v>NS</v>
      </c>
      <c r="BG932" s="2" t="str">
        <f t="shared" si="401"/>
        <v>NS</v>
      </c>
      <c r="BH932" s="2" t="str">
        <f t="shared" si="402"/>
        <v/>
      </c>
      <c r="BI932" s="2" t="str">
        <f t="shared" si="403"/>
        <v/>
      </c>
      <c r="BJ932" s="2" t="str">
        <f t="shared" si="404"/>
        <v/>
      </c>
    </row>
    <row r="933" spans="1:62" x14ac:dyDescent="0.2">
      <c r="A933" s="1" t="s">
        <v>926</v>
      </c>
      <c r="B933" s="27" t="s">
        <v>1004</v>
      </c>
      <c r="C933" s="28">
        <v>39273</v>
      </c>
      <c r="D933" s="7">
        <v>0.58333333333333337</v>
      </c>
      <c r="E933" s="1">
        <v>0.1</v>
      </c>
      <c r="F933" s="1" t="s">
        <v>57</v>
      </c>
      <c r="G933" s="1" t="s">
        <v>1001</v>
      </c>
      <c r="H933" s="27" t="s">
        <v>886</v>
      </c>
      <c r="I933" s="27" t="s">
        <v>887</v>
      </c>
      <c r="J933" s="27" t="s">
        <v>888</v>
      </c>
      <c r="K933" s="2">
        <v>0.75</v>
      </c>
      <c r="L933" s="2">
        <v>0.25</v>
      </c>
      <c r="M933" s="27">
        <v>865994</v>
      </c>
      <c r="N933" s="27">
        <v>1126514</v>
      </c>
      <c r="O933" s="27">
        <v>970202</v>
      </c>
      <c r="P933" s="27">
        <v>852968</v>
      </c>
      <c r="Q933" s="29"/>
      <c r="R933" s="29"/>
      <c r="S933" s="29"/>
      <c r="T933" s="29"/>
      <c r="U933" s="29"/>
      <c r="V933" s="29"/>
      <c r="W933" s="29"/>
      <c r="X933" s="29"/>
      <c r="Y933" s="29"/>
      <c r="Z933" s="29"/>
      <c r="AA933" s="29"/>
      <c r="AB933" s="29"/>
      <c r="AC933" s="2">
        <f t="shared" si="378"/>
        <v>953919.5</v>
      </c>
      <c r="AD933" s="2">
        <f t="shared" si="379"/>
        <v>126459.58529506571</v>
      </c>
      <c r="AE933" s="2">
        <f t="shared" si="380"/>
        <v>4</v>
      </c>
      <c r="AF933" s="27">
        <v>970202</v>
      </c>
      <c r="AG933" s="27">
        <v>1035332</v>
      </c>
      <c r="AH933" s="27">
        <v>970202</v>
      </c>
      <c r="AI933" s="27">
        <v>970202</v>
      </c>
      <c r="AJ933" s="2">
        <f t="shared" si="381"/>
        <v>986484.5</v>
      </c>
      <c r="AK933" s="2">
        <f t="shared" si="382"/>
        <v>32565</v>
      </c>
      <c r="AL933" s="2">
        <f t="shared" si="383"/>
        <v>4</v>
      </c>
      <c r="AM933" s="2">
        <f t="shared" si="384"/>
        <v>6.320188773587628E+18</v>
      </c>
      <c r="AN933" s="2">
        <f t="shared" si="385"/>
        <v>1.7092480577244337E+18</v>
      </c>
      <c r="AO933" s="2">
        <f t="shared" si="386"/>
        <v>4</v>
      </c>
      <c r="AP933" s="2">
        <f t="shared" si="387"/>
        <v>5.4057839859288688</v>
      </c>
      <c r="AQ933" s="2">
        <f t="shared" si="388"/>
        <v>0.74069708411268287</v>
      </c>
      <c r="AR933" s="3" t="str">
        <f t="shared" si="389"/>
        <v>Nontoxic</v>
      </c>
      <c r="AS933" s="2">
        <f t="shared" si="390"/>
        <v>103.41381007516881</v>
      </c>
      <c r="AT933" s="26" t="s">
        <v>884</v>
      </c>
      <c r="AU933" s="4" t="s">
        <v>666</v>
      </c>
      <c r="AV933" s="2">
        <f t="shared" si="391"/>
        <v>3</v>
      </c>
      <c r="AW933" s="2">
        <f t="shared" si="392"/>
        <v>3</v>
      </c>
      <c r="AX933" s="2">
        <f t="shared" si="393"/>
        <v>15992026713</v>
      </c>
      <c r="AY933" s="2">
        <f t="shared" si="394"/>
        <v>1060479225</v>
      </c>
      <c r="AZ933" s="2">
        <f t="shared" si="395"/>
        <v>8526252969</v>
      </c>
      <c r="BA933" s="2">
        <f t="shared" si="396"/>
        <v>1.1666666666666667</v>
      </c>
      <c r="BB933" s="2">
        <f t="shared" si="397"/>
        <v>3.7426854954907181</v>
      </c>
      <c r="BC933" s="2">
        <v>6.6349999999999998</v>
      </c>
      <c r="BD933" s="2" t="str">
        <f t="shared" si="398"/>
        <v>Same Var</v>
      </c>
      <c r="BE933" s="2">
        <f t="shared" si="399"/>
        <v>0.31785331524505844</v>
      </c>
      <c r="BF933" s="2" t="str">
        <f t="shared" si="400"/>
        <v>NS</v>
      </c>
      <c r="BG933" s="2" t="str">
        <f t="shared" si="401"/>
        <v>NS</v>
      </c>
      <c r="BH933" s="2" t="str">
        <f t="shared" si="402"/>
        <v/>
      </c>
      <c r="BI933" s="2" t="str">
        <f t="shared" si="403"/>
        <v/>
      </c>
      <c r="BJ933" s="2" t="str">
        <f t="shared" si="404"/>
        <v/>
      </c>
    </row>
    <row r="934" spans="1:62" x14ac:dyDescent="0.2">
      <c r="A934" s="1" t="s">
        <v>926</v>
      </c>
      <c r="B934" s="27" t="s">
        <v>1282</v>
      </c>
      <c r="C934" s="28">
        <v>39273</v>
      </c>
      <c r="D934" s="7">
        <v>0.61111111111111116</v>
      </c>
      <c r="E934" s="1">
        <v>0.1</v>
      </c>
      <c r="F934" s="1" t="s">
        <v>57</v>
      </c>
      <c r="G934" s="1" t="s">
        <v>1001</v>
      </c>
      <c r="H934" s="27" t="s">
        <v>886</v>
      </c>
      <c r="I934" s="27" t="s">
        <v>887</v>
      </c>
      <c r="J934" s="27" t="s">
        <v>888</v>
      </c>
      <c r="K934" s="2">
        <v>0.75</v>
      </c>
      <c r="L934" s="2">
        <v>0.25</v>
      </c>
      <c r="M934" s="27">
        <v>865994</v>
      </c>
      <c r="N934" s="27">
        <v>1126514</v>
      </c>
      <c r="O934" s="27">
        <v>970202</v>
      </c>
      <c r="P934" s="27">
        <v>852968</v>
      </c>
      <c r="Q934" s="29"/>
      <c r="R934" s="29"/>
      <c r="S934" s="29"/>
      <c r="T934" s="29"/>
      <c r="U934" s="29"/>
      <c r="V934" s="29"/>
      <c r="W934" s="29"/>
      <c r="X934" s="29"/>
      <c r="Y934" s="29"/>
      <c r="Z934" s="29"/>
      <c r="AA934" s="29"/>
      <c r="AB934" s="29"/>
      <c r="AC934" s="2">
        <f t="shared" si="378"/>
        <v>953919.5</v>
      </c>
      <c r="AD934" s="2">
        <f t="shared" si="379"/>
        <v>126459.58529506571</v>
      </c>
      <c r="AE934" s="2">
        <f t="shared" si="380"/>
        <v>4</v>
      </c>
      <c r="AF934" s="27">
        <v>1556372</v>
      </c>
      <c r="AG934" s="27">
        <v>1113488</v>
      </c>
      <c r="AH934" s="27">
        <v>1608476</v>
      </c>
      <c r="AI934" s="27">
        <v>1647554</v>
      </c>
      <c r="AJ934" s="2">
        <f t="shared" si="381"/>
        <v>1481472.5</v>
      </c>
      <c r="AK934" s="2">
        <f t="shared" si="382"/>
        <v>248150.14339105267</v>
      </c>
      <c r="AL934" s="2">
        <f t="shared" si="383"/>
        <v>4</v>
      </c>
      <c r="AM934" s="2">
        <f t="shared" si="384"/>
        <v>3.1129316892038536E+20</v>
      </c>
      <c r="AN934" s="2">
        <f t="shared" si="385"/>
        <v>8.0683961929886679E+19</v>
      </c>
      <c r="AO934" s="2">
        <f t="shared" si="386"/>
        <v>4</v>
      </c>
      <c r="AP934" s="2">
        <f t="shared" si="387"/>
        <v>5.767067180623191</v>
      </c>
      <c r="AQ934" s="2">
        <f t="shared" si="388"/>
        <v>0.74069708411268287</v>
      </c>
      <c r="AR934" s="3" t="str">
        <f t="shared" si="389"/>
        <v>Nontoxic</v>
      </c>
      <c r="AS934" s="2">
        <f t="shared" si="390"/>
        <v>155.30372321773481</v>
      </c>
      <c r="AT934" s="26" t="s">
        <v>884</v>
      </c>
      <c r="AU934" s="4" t="s">
        <v>666</v>
      </c>
      <c r="AV934" s="2">
        <f t="shared" si="391"/>
        <v>3</v>
      </c>
      <c r="AW934" s="2">
        <f t="shared" si="392"/>
        <v>3</v>
      </c>
      <c r="AX934" s="2">
        <f t="shared" si="393"/>
        <v>15992026713</v>
      </c>
      <c r="AY934" s="2">
        <f t="shared" si="394"/>
        <v>61578493665</v>
      </c>
      <c r="AZ934" s="2">
        <f t="shared" si="395"/>
        <v>38785260189</v>
      </c>
      <c r="BA934" s="2">
        <f t="shared" si="396"/>
        <v>1.1666666666666667</v>
      </c>
      <c r="BB934" s="2">
        <f t="shared" si="397"/>
        <v>1.0894567280721015</v>
      </c>
      <c r="BC934" s="2">
        <v>6.6349999999999998</v>
      </c>
      <c r="BD934" s="2" t="str">
        <f t="shared" si="398"/>
        <v>Same Var</v>
      </c>
      <c r="BE934" s="2">
        <f t="shared" si="399"/>
        <v>4.54557888934661E-3</v>
      </c>
      <c r="BF934" s="2" t="str">
        <f t="shared" si="400"/>
        <v>NS</v>
      </c>
      <c r="BG934" s="2" t="str">
        <f t="shared" si="401"/>
        <v>NS</v>
      </c>
      <c r="BH934" s="2" t="str">
        <f t="shared" si="402"/>
        <v/>
      </c>
      <c r="BI934" s="2" t="str">
        <f t="shared" si="403"/>
        <v/>
      </c>
      <c r="BJ934" s="2" t="str">
        <f t="shared" si="404"/>
        <v/>
      </c>
    </row>
    <row r="935" spans="1:62" x14ac:dyDescent="0.2">
      <c r="A935" s="1" t="s">
        <v>926</v>
      </c>
      <c r="B935" s="27" t="s">
        <v>1290</v>
      </c>
      <c r="C935" s="28">
        <v>39273</v>
      </c>
      <c r="D935" s="7">
        <v>0.65972222222222221</v>
      </c>
      <c r="E935" s="1">
        <v>0.1</v>
      </c>
      <c r="F935" s="1" t="s">
        <v>57</v>
      </c>
      <c r="G935" s="1" t="s">
        <v>1001</v>
      </c>
      <c r="H935" s="27" t="s">
        <v>886</v>
      </c>
      <c r="I935" s="27" t="s">
        <v>887</v>
      </c>
      <c r="J935" s="27" t="s">
        <v>888</v>
      </c>
      <c r="K935" s="2">
        <v>0.75</v>
      </c>
      <c r="L935" s="2">
        <v>0.25</v>
      </c>
      <c r="M935" s="27">
        <v>865994</v>
      </c>
      <c r="N935" s="27">
        <v>1126514</v>
      </c>
      <c r="O935" s="27">
        <v>970202</v>
      </c>
      <c r="P935" s="27">
        <v>852968</v>
      </c>
      <c r="Q935" s="29"/>
      <c r="R935" s="29"/>
      <c r="S935" s="29"/>
      <c r="T935" s="29"/>
      <c r="U935" s="29"/>
      <c r="V935" s="29"/>
      <c r="W935" s="29"/>
      <c r="X935" s="29"/>
      <c r="Y935" s="29"/>
      <c r="Z935" s="29"/>
      <c r="AA935" s="29"/>
      <c r="AB935" s="29"/>
      <c r="AC935" s="2">
        <f t="shared" si="378"/>
        <v>953919.5</v>
      </c>
      <c r="AD935" s="2">
        <f t="shared" si="379"/>
        <v>126459.58529506571</v>
      </c>
      <c r="AE935" s="2">
        <f t="shared" si="380"/>
        <v>4</v>
      </c>
      <c r="AF935" s="27">
        <v>774812</v>
      </c>
      <c r="AG935" s="27">
        <v>683630</v>
      </c>
      <c r="AH935" s="27">
        <v>892046</v>
      </c>
      <c r="AI935" s="27">
        <v>670604</v>
      </c>
      <c r="AJ935" s="2">
        <f t="shared" si="381"/>
        <v>755273</v>
      </c>
      <c r="AK935" s="2">
        <f t="shared" si="382"/>
        <v>102290.73770386056</v>
      </c>
      <c r="AL935" s="2">
        <f t="shared" si="383"/>
        <v>4</v>
      </c>
      <c r="AM935" s="2">
        <f t="shared" si="384"/>
        <v>2.3665573761297007E+19</v>
      </c>
      <c r="AN935" s="2">
        <f t="shared" si="385"/>
        <v>3.9667067901807708E+18</v>
      </c>
      <c r="AO935" s="2">
        <f t="shared" si="386"/>
        <v>6</v>
      </c>
      <c r="AP935" s="2">
        <f t="shared" si="387"/>
        <v>0.57110747603152157</v>
      </c>
      <c r="AQ935" s="2">
        <f t="shared" si="388"/>
        <v>0.71755819649141217</v>
      </c>
      <c r="AR935" s="3" t="str">
        <f t="shared" si="389"/>
        <v>Toxic</v>
      </c>
      <c r="AS935" s="2">
        <f t="shared" si="390"/>
        <v>79.175758541470216</v>
      </c>
      <c r="AT935" s="4" t="s">
        <v>663</v>
      </c>
      <c r="AV935" s="2">
        <f t="shared" si="391"/>
        <v>3</v>
      </c>
      <c r="AW935" s="2">
        <f t="shared" si="392"/>
        <v>3</v>
      </c>
      <c r="AX935" s="2">
        <f t="shared" si="393"/>
        <v>15992026713</v>
      </c>
      <c r="AY935" s="2">
        <f t="shared" si="394"/>
        <v>10463395020</v>
      </c>
      <c r="AZ935" s="2">
        <f t="shared" si="395"/>
        <v>13227710866.5</v>
      </c>
      <c r="BA935" s="2">
        <f t="shared" si="396"/>
        <v>1.1666666666666667</v>
      </c>
      <c r="BB935" s="2">
        <f t="shared" si="397"/>
        <v>0.11482618915018097</v>
      </c>
      <c r="BC935" s="2">
        <v>6.6349999999999998</v>
      </c>
      <c r="BD935" s="2" t="str">
        <f t="shared" si="398"/>
        <v>Same Var</v>
      </c>
      <c r="BE935" s="2">
        <f t="shared" si="399"/>
        <v>2.5146622710457162E-2</v>
      </c>
      <c r="BF935" s="2" t="str">
        <f t="shared" si="400"/>
        <v>Sig</v>
      </c>
      <c r="BG935" s="2" t="str">
        <f t="shared" si="401"/>
        <v>Sig</v>
      </c>
      <c r="BH935" s="2" t="str">
        <f t="shared" si="402"/>
        <v>Same Var T-test</v>
      </c>
      <c r="BI935" s="2" t="str">
        <f t="shared" si="403"/>
        <v>TSTToxicLess25</v>
      </c>
      <c r="BJ935" s="2" t="str">
        <f t="shared" si="404"/>
        <v>NOECToxicLess25</v>
      </c>
    </row>
    <row r="936" spans="1:62" x14ac:dyDescent="0.2">
      <c r="A936" s="1" t="s">
        <v>926</v>
      </c>
      <c r="B936" s="27" t="s">
        <v>1004</v>
      </c>
      <c r="C936" s="28">
        <v>38916</v>
      </c>
      <c r="D936" s="7">
        <v>0.625</v>
      </c>
      <c r="E936" s="1">
        <v>0.1</v>
      </c>
      <c r="F936" s="1" t="s">
        <v>57</v>
      </c>
      <c r="G936" s="1" t="s">
        <v>1017</v>
      </c>
      <c r="H936" s="27" t="s">
        <v>886</v>
      </c>
      <c r="I936" s="27" t="s">
        <v>887</v>
      </c>
      <c r="J936" s="27" t="s">
        <v>888</v>
      </c>
      <c r="K936" s="2">
        <v>0.75</v>
      </c>
      <c r="L936" s="2">
        <v>0.25</v>
      </c>
      <c r="M936" s="27">
        <v>590500</v>
      </c>
      <c r="N936" s="27">
        <v>830300</v>
      </c>
      <c r="O936" s="27">
        <v>608500</v>
      </c>
      <c r="P936" s="27">
        <v>544600</v>
      </c>
      <c r="Q936" s="29"/>
      <c r="R936" s="29"/>
      <c r="S936" s="29"/>
      <c r="T936" s="29"/>
      <c r="U936" s="29"/>
      <c r="V936" s="29"/>
      <c r="W936" s="29"/>
      <c r="X936" s="29"/>
      <c r="Y936" s="29"/>
      <c r="Z936" s="29"/>
      <c r="AA936" s="29"/>
      <c r="AB936" s="29"/>
      <c r="AC936" s="2">
        <f t="shared" si="378"/>
        <v>643475</v>
      </c>
      <c r="AD936" s="2">
        <f t="shared" si="379"/>
        <v>127422.45681197643</v>
      </c>
      <c r="AE936" s="2">
        <f t="shared" si="380"/>
        <v>4</v>
      </c>
      <c r="AF936" s="27">
        <v>2324400</v>
      </c>
      <c r="AG936" s="27">
        <v>2702200</v>
      </c>
      <c r="AH936" s="27">
        <v>2367000</v>
      </c>
      <c r="AI936" s="27">
        <v>2722000</v>
      </c>
      <c r="AJ936" s="2">
        <f t="shared" si="381"/>
        <v>2528900</v>
      </c>
      <c r="AK936" s="2">
        <f t="shared" si="382"/>
        <v>212408.69410957108</v>
      </c>
      <c r="AL936" s="2">
        <f t="shared" si="383"/>
        <v>4</v>
      </c>
      <c r="AM936" s="2">
        <f t="shared" si="384"/>
        <v>1.8394462559188559E+20</v>
      </c>
      <c r="AN936" s="2">
        <f t="shared" si="385"/>
        <v>4.4145764068594409E+19</v>
      </c>
      <c r="AO936" s="2">
        <f t="shared" si="386"/>
        <v>4</v>
      </c>
      <c r="AP936" s="2">
        <f t="shared" si="387"/>
        <v>17.570988801178657</v>
      </c>
      <c r="AQ936" s="2">
        <f t="shared" si="388"/>
        <v>0.74069708411268287</v>
      </c>
      <c r="AR936" s="3" t="str">
        <f t="shared" si="389"/>
        <v>Nontoxic</v>
      </c>
      <c r="AS936" s="2">
        <f t="shared" si="390"/>
        <v>393.00672131784455</v>
      </c>
      <c r="AT936" s="26" t="s">
        <v>884</v>
      </c>
      <c r="AU936" s="4" t="s">
        <v>666</v>
      </c>
      <c r="AV936" s="2">
        <f t="shared" si="391"/>
        <v>3</v>
      </c>
      <c r="AW936" s="2">
        <f t="shared" si="392"/>
        <v>3</v>
      </c>
      <c r="AX936" s="2">
        <f t="shared" si="393"/>
        <v>16236482499.999998</v>
      </c>
      <c r="AY936" s="2">
        <f t="shared" si="394"/>
        <v>45117453333.333336</v>
      </c>
      <c r="AZ936" s="2">
        <f t="shared" si="395"/>
        <v>30676967916.666668</v>
      </c>
      <c r="BA936" s="2">
        <f t="shared" si="396"/>
        <v>1.1666666666666667</v>
      </c>
      <c r="BB936" s="2">
        <f t="shared" si="397"/>
        <v>0.64412846907721844</v>
      </c>
      <c r="BC936" s="2">
        <v>6.6349999999999998</v>
      </c>
      <c r="BD936" s="2" t="str">
        <f t="shared" si="398"/>
        <v>Same Var</v>
      </c>
      <c r="BE936" s="2">
        <f t="shared" si="399"/>
        <v>2.5352320524550067E-6</v>
      </c>
      <c r="BF936" s="2" t="str">
        <f t="shared" si="400"/>
        <v>NS</v>
      </c>
      <c r="BG936" s="2" t="str">
        <f t="shared" si="401"/>
        <v>NS</v>
      </c>
      <c r="BH936" s="2" t="str">
        <f t="shared" si="402"/>
        <v/>
      </c>
      <c r="BI936" s="2" t="str">
        <f t="shared" si="403"/>
        <v/>
      </c>
      <c r="BJ936" s="2" t="str">
        <f t="shared" si="404"/>
        <v/>
      </c>
    </row>
    <row r="937" spans="1:62" x14ac:dyDescent="0.2">
      <c r="A937" s="1" t="s">
        <v>926</v>
      </c>
      <c r="B937" s="27" t="s">
        <v>1024</v>
      </c>
      <c r="C937" s="28">
        <v>38916</v>
      </c>
      <c r="D937" s="7">
        <v>0.54861111111111116</v>
      </c>
      <c r="E937" s="1">
        <v>0.1</v>
      </c>
      <c r="F937" s="1" t="s">
        <v>57</v>
      </c>
      <c r="G937" s="1" t="s">
        <v>1017</v>
      </c>
      <c r="H937" s="27" t="s">
        <v>886</v>
      </c>
      <c r="I937" s="27" t="s">
        <v>887</v>
      </c>
      <c r="J937" s="27" t="s">
        <v>888</v>
      </c>
      <c r="K937" s="2">
        <v>0.75</v>
      </c>
      <c r="L937" s="2">
        <v>0.25</v>
      </c>
      <c r="M937" s="27">
        <v>590500</v>
      </c>
      <c r="N937" s="27">
        <v>830300</v>
      </c>
      <c r="O937" s="27">
        <v>608500</v>
      </c>
      <c r="P937" s="27">
        <v>544600</v>
      </c>
      <c r="Q937" s="29"/>
      <c r="R937" s="29"/>
      <c r="S937" s="29"/>
      <c r="T937" s="29"/>
      <c r="U937" s="29"/>
      <c r="V937" s="29"/>
      <c r="W937" s="29"/>
      <c r="X937" s="29"/>
      <c r="Y937" s="29"/>
      <c r="Z937" s="29"/>
      <c r="AA937" s="29"/>
      <c r="AB937" s="29"/>
      <c r="AC937" s="2">
        <f t="shared" si="378"/>
        <v>643475</v>
      </c>
      <c r="AD937" s="2">
        <f t="shared" si="379"/>
        <v>127422.45681197643</v>
      </c>
      <c r="AE937" s="2">
        <f t="shared" si="380"/>
        <v>4</v>
      </c>
      <c r="AF937" s="27">
        <v>1901800</v>
      </c>
      <c r="AG937" s="27">
        <v>2590200</v>
      </c>
      <c r="AH937" s="27">
        <v>2383000</v>
      </c>
      <c r="AI937" s="27">
        <v>2315000</v>
      </c>
      <c r="AJ937" s="2">
        <f t="shared" si="381"/>
        <v>2297500</v>
      </c>
      <c r="AK937" s="2">
        <f t="shared" si="382"/>
        <v>288599.07599759684</v>
      </c>
      <c r="AL937" s="2">
        <f t="shared" si="383"/>
        <v>4</v>
      </c>
      <c r="AM937" s="2">
        <f t="shared" si="384"/>
        <v>5.3386930673693616E+20</v>
      </c>
      <c r="AN937" s="2">
        <f t="shared" si="385"/>
        <v>1.4626126405143888E+20</v>
      </c>
      <c r="AO937" s="2">
        <f t="shared" si="386"/>
        <v>4</v>
      </c>
      <c r="AP937" s="2">
        <f t="shared" si="387"/>
        <v>11.939673938791438</v>
      </c>
      <c r="AQ937" s="2">
        <f t="shared" si="388"/>
        <v>0.74069708411268287</v>
      </c>
      <c r="AR937" s="3" t="str">
        <f t="shared" si="389"/>
        <v>Nontoxic</v>
      </c>
      <c r="AS937" s="2">
        <f t="shared" si="390"/>
        <v>357.04572827227167</v>
      </c>
      <c r="AT937" s="26" t="s">
        <v>884</v>
      </c>
      <c r="AU937" s="4" t="s">
        <v>666</v>
      </c>
      <c r="AV937" s="2">
        <f t="shared" si="391"/>
        <v>3</v>
      </c>
      <c r="AW937" s="2">
        <f t="shared" si="392"/>
        <v>3</v>
      </c>
      <c r="AX937" s="2">
        <f t="shared" si="393"/>
        <v>16236482499.999998</v>
      </c>
      <c r="AY937" s="2">
        <f t="shared" si="394"/>
        <v>83289426666.666672</v>
      </c>
      <c r="AZ937" s="2">
        <f t="shared" si="395"/>
        <v>49762954583.333336</v>
      </c>
      <c r="BA937" s="2">
        <f t="shared" si="396"/>
        <v>1.1666666666666667</v>
      </c>
      <c r="BB937" s="2">
        <f t="shared" si="397"/>
        <v>1.5556096797320882</v>
      </c>
      <c r="BC937" s="2">
        <v>6.6349999999999998</v>
      </c>
      <c r="BD937" s="2" t="str">
        <f t="shared" si="398"/>
        <v>Same Var</v>
      </c>
      <c r="BE937" s="2">
        <f t="shared" si="399"/>
        <v>2.208197605769728E-5</v>
      </c>
      <c r="BF937" s="2" t="str">
        <f t="shared" si="400"/>
        <v>NS</v>
      </c>
      <c r="BG937" s="2" t="str">
        <f t="shared" si="401"/>
        <v>NS</v>
      </c>
      <c r="BH937" s="2" t="str">
        <f t="shared" si="402"/>
        <v/>
      </c>
      <c r="BI937" s="2" t="str">
        <f t="shared" si="403"/>
        <v/>
      </c>
      <c r="BJ937" s="2" t="str">
        <f t="shared" si="404"/>
        <v/>
      </c>
    </row>
    <row r="938" spans="1:62" x14ac:dyDescent="0.2">
      <c r="A938" s="1" t="s">
        <v>926</v>
      </c>
      <c r="B938" s="27" t="s">
        <v>1045</v>
      </c>
      <c r="C938" s="28">
        <v>38916</v>
      </c>
      <c r="D938" s="7">
        <v>0.59027777777777779</v>
      </c>
      <c r="E938" s="1">
        <v>0.1</v>
      </c>
      <c r="F938" s="1" t="s">
        <v>57</v>
      </c>
      <c r="G938" s="1" t="s">
        <v>1017</v>
      </c>
      <c r="H938" s="27" t="s">
        <v>886</v>
      </c>
      <c r="I938" s="27" t="s">
        <v>887</v>
      </c>
      <c r="J938" s="27" t="s">
        <v>888</v>
      </c>
      <c r="K938" s="2">
        <v>0.75</v>
      </c>
      <c r="L938" s="2">
        <v>0.25</v>
      </c>
      <c r="M938" s="27">
        <v>590500</v>
      </c>
      <c r="N938" s="27">
        <v>830300</v>
      </c>
      <c r="O938" s="27">
        <v>608500</v>
      </c>
      <c r="P938" s="27">
        <v>544600</v>
      </c>
      <c r="Q938" s="29"/>
      <c r="R938" s="29"/>
      <c r="S938" s="29"/>
      <c r="T938" s="29"/>
      <c r="U938" s="29"/>
      <c r="V938" s="29"/>
      <c r="W938" s="29"/>
      <c r="X938" s="29"/>
      <c r="Y938" s="29"/>
      <c r="Z938" s="29"/>
      <c r="AA938" s="29"/>
      <c r="AB938" s="29"/>
      <c r="AC938" s="2">
        <f t="shared" si="378"/>
        <v>643475</v>
      </c>
      <c r="AD938" s="2">
        <f t="shared" si="379"/>
        <v>127422.45681197643</v>
      </c>
      <c r="AE938" s="2">
        <f t="shared" si="380"/>
        <v>4</v>
      </c>
      <c r="AF938" s="27">
        <v>1888400</v>
      </c>
      <c r="AG938" s="27">
        <v>2227100</v>
      </c>
      <c r="AH938" s="27">
        <v>2559000</v>
      </c>
      <c r="AI938" s="27">
        <v>2445800</v>
      </c>
      <c r="AJ938" s="2">
        <f t="shared" si="381"/>
        <v>2280075</v>
      </c>
      <c r="AK938" s="2">
        <f t="shared" si="382"/>
        <v>295228.49201931711</v>
      </c>
      <c r="AL938" s="2">
        <f t="shared" si="383"/>
        <v>4</v>
      </c>
      <c r="AM938" s="2">
        <f t="shared" si="384"/>
        <v>5.7951996818640857E+20</v>
      </c>
      <c r="AN938" s="2">
        <f t="shared" si="385"/>
        <v>1.6000528564637342E+20</v>
      </c>
      <c r="AO938" s="2">
        <f t="shared" si="386"/>
        <v>4</v>
      </c>
      <c r="AP938" s="2">
        <f t="shared" si="387"/>
        <v>11.584952233541472</v>
      </c>
      <c r="AQ938" s="2">
        <f t="shared" si="388"/>
        <v>0.74069708411268287</v>
      </c>
      <c r="AR938" s="3" t="str">
        <f t="shared" si="389"/>
        <v>Nontoxic</v>
      </c>
      <c r="AS938" s="2">
        <f t="shared" si="390"/>
        <v>354.33777536034808</v>
      </c>
      <c r="AT938" s="26" t="s">
        <v>884</v>
      </c>
      <c r="AU938" s="4" t="s">
        <v>666</v>
      </c>
      <c r="AV938" s="2">
        <f t="shared" si="391"/>
        <v>3</v>
      </c>
      <c r="AW938" s="2">
        <f t="shared" si="392"/>
        <v>3</v>
      </c>
      <c r="AX938" s="2">
        <f t="shared" si="393"/>
        <v>16236482499.999998</v>
      </c>
      <c r="AY938" s="2">
        <f t="shared" si="394"/>
        <v>87159862499.999985</v>
      </c>
      <c r="AZ938" s="2">
        <f t="shared" si="395"/>
        <v>51698172499.999992</v>
      </c>
      <c r="BA938" s="2">
        <f t="shared" si="396"/>
        <v>1.1666666666666667</v>
      </c>
      <c r="BB938" s="2">
        <f t="shared" si="397"/>
        <v>1.6350176995501733</v>
      </c>
      <c r="BC938" s="2">
        <v>6.6349999999999998</v>
      </c>
      <c r="BD938" s="2" t="str">
        <f t="shared" si="398"/>
        <v>Same Var</v>
      </c>
      <c r="BE938" s="2">
        <f t="shared" si="399"/>
        <v>2.6165973025922934E-5</v>
      </c>
      <c r="BF938" s="2" t="str">
        <f t="shared" si="400"/>
        <v>NS</v>
      </c>
      <c r="BG938" s="2" t="str">
        <f t="shared" si="401"/>
        <v>NS</v>
      </c>
      <c r="BH938" s="2" t="str">
        <f t="shared" si="402"/>
        <v/>
      </c>
      <c r="BI938" s="2" t="str">
        <f t="shared" si="403"/>
        <v/>
      </c>
      <c r="BJ938" s="2" t="str">
        <f t="shared" si="404"/>
        <v/>
      </c>
    </row>
    <row r="939" spans="1:62" x14ac:dyDescent="0.2">
      <c r="A939" s="1" t="s">
        <v>926</v>
      </c>
      <c r="B939" s="27" t="s">
        <v>1268</v>
      </c>
      <c r="C939" s="28">
        <v>38916</v>
      </c>
      <c r="D939" s="7">
        <v>0.34722222222222221</v>
      </c>
      <c r="E939" s="1">
        <v>0.1</v>
      </c>
      <c r="F939" s="1" t="s">
        <v>57</v>
      </c>
      <c r="G939" s="1" t="s">
        <v>1017</v>
      </c>
      <c r="H939" s="27" t="s">
        <v>886</v>
      </c>
      <c r="I939" s="27" t="s">
        <v>887</v>
      </c>
      <c r="J939" s="27" t="s">
        <v>888</v>
      </c>
      <c r="K939" s="2">
        <v>0.75</v>
      </c>
      <c r="L939" s="2">
        <v>0.25</v>
      </c>
      <c r="M939" s="27">
        <v>590500</v>
      </c>
      <c r="N939" s="27">
        <v>830300</v>
      </c>
      <c r="O939" s="27">
        <v>608500</v>
      </c>
      <c r="P939" s="27">
        <v>544600</v>
      </c>
      <c r="Q939" s="29"/>
      <c r="R939" s="29"/>
      <c r="S939" s="29"/>
      <c r="T939" s="29"/>
      <c r="U939" s="29"/>
      <c r="V939" s="29"/>
      <c r="W939" s="29"/>
      <c r="X939" s="29"/>
      <c r="Y939" s="29"/>
      <c r="Z939" s="29"/>
      <c r="AA939" s="29"/>
      <c r="AB939" s="29"/>
      <c r="AC939" s="2">
        <f t="shared" si="378"/>
        <v>643475</v>
      </c>
      <c r="AD939" s="2">
        <f t="shared" si="379"/>
        <v>127422.45681197643</v>
      </c>
      <c r="AE939" s="2">
        <f t="shared" si="380"/>
        <v>4</v>
      </c>
      <c r="AF939" s="27">
        <v>2864800</v>
      </c>
      <c r="AG939" s="27">
        <v>2856300</v>
      </c>
      <c r="AH939" s="27">
        <v>2688200</v>
      </c>
      <c r="AI939" s="27">
        <v>2640200</v>
      </c>
      <c r="AJ939" s="2">
        <f t="shared" si="381"/>
        <v>2762375</v>
      </c>
      <c r="AK939" s="2">
        <f t="shared" si="382"/>
        <v>115096.26043736897</v>
      </c>
      <c r="AL939" s="2">
        <f t="shared" si="383"/>
        <v>4</v>
      </c>
      <c r="AM939" s="2">
        <f t="shared" si="384"/>
        <v>3.1304502179552813E+19</v>
      </c>
      <c r="AN939" s="2">
        <f t="shared" si="385"/>
        <v>5.3937300218945423E+18</v>
      </c>
      <c r="AO939" s="2">
        <f t="shared" si="386"/>
        <v>6</v>
      </c>
      <c r="AP939" s="2">
        <f t="shared" si="387"/>
        <v>30.478184645613162</v>
      </c>
      <c r="AQ939" s="2">
        <f t="shared" si="388"/>
        <v>0.71755819649141217</v>
      </c>
      <c r="AR939" s="3" t="str">
        <f t="shared" si="389"/>
        <v>Nontoxic</v>
      </c>
      <c r="AS939" s="2">
        <f t="shared" si="390"/>
        <v>429.29018221376117</v>
      </c>
      <c r="AT939" s="26" t="s">
        <v>884</v>
      </c>
      <c r="AU939" s="4" t="s">
        <v>666</v>
      </c>
      <c r="AV939" s="2">
        <f t="shared" si="391"/>
        <v>3</v>
      </c>
      <c r="AW939" s="2">
        <f t="shared" si="392"/>
        <v>3</v>
      </c>
      <c r="AX939" s="2">
        <f t="shared" si="393"/>
        <v>16236482499.999998</v>
      </c>
      <c r="AY939" s="2">
        <f t="shared" si="394"/>
        <v>13247149166.666666</v>
      </c>
      <c r="AZ939" s="2">
        <f t="shared" si="395"/>
        <v>14741815833.333334</v>
      </c>
      <c r="BA939" s="2">
        <f t="shared" si="396"/>
        <v>1.1666666666666667</v>
      </c>
      <c r="BB939" s="2">
        <f t="shared" si="397"/>
        <v>2.6570704061774513E-2</v>
      </c>
      <c r="BC939" s="2">
        <v>6.6349999999999998</v>
      </c>
      <c r="BD939" s="2" t="str">
        <f t="shared" si="398"/>
        <v>Same Var</v>
      </c>
      <c r="BE939" s="2">
        <f t="shared" si="399"/>
        <v>1.4554521386521822E-7</v>
      </c>
      <c r="BF939" s="2" t="str">
        <f t="shared" si="400"/>
        <v>NS</v>
      </c>
      <c r="BG939" s="2" t="str">
        <f t="shared" si="401"/>
        <v>NS</v>
      </c>
      <c r="BH939" s="2" t="str">
        <f t="shared" si="402"/>
        <v/>
      </c>
      <c r="BI939" s="2" t="str">
        <f t="shared" si="403"/>
        <v/>
      </c>
      <c r="BJ939" s="2" t="str">
        <f t="shared" si="404"/>
        <v/>
      </c>
    </row>
    <row r="940" spans="1:62" x14ac:dyDescent="0.2">
      <c r="A940" s="1" t="s">
        <v>926</v>
      </c>
      <c r="B940" s="27" t="s">
        <v>1270</v>
      </c>
      <c r="C940" s="28">
        <v>38916</v>
      </c>
      <c r="D940" s="7">
        <v>0.30555555555555558</v>
      </c>
      <c r="E940" s="1">
        <v>0.1</v>
      </c>
      <c r="F940" s="1" t="s">
        <v>57</v>
      </c>
      <c r="G940" s="1" t="s">
        <v>1017</v>
      </c>
      <c r="H940" s="27" t="s">
        <v>886</v>
      </c>
      <c r="I940" s="27" t="s">
        <v>887</v>
      </c>
      <c r="J940" s="27" t="s">
        <v>888</v>
      </c>
      <c r="K940" s="2">
        <v>0.75</v>
      </c>
      <c r="L940" s="2">
        <v>0.25</v>
      </c>
      <c r="M940" s="27">
        <v>590500</v>
      </c>
      <c r="N940" s="27">
        <v>830300</v>
      </c>
      <c r="O940" s="27">
        <v>608500</v>
      </c>
      <c r="P940" s="27">
        <v>544600</v>
      </c>
      <c r="Q940" s="29"/>
      <c r="R940" s="29"/>
      <c r="S940" s="29"/>
      <c r="T940" s="29"/>
      <c r="U940" s="29"/>
      <c r="V940" s="29"/>
      <c r="W940" s="29"/>
      <c r="X940" s="29"/>
      <c r="Y940" s="29"/>
      <c r="Z940" s="29"/>
      <c r="AA940" s="29"/>
      <c r="AB940" s="29"/>
      <c r="AC940" s="2">
        <f t="shared" si="378"/>
        <v>643475</v>
      </c>
      <c r="AD940" s="2">
        <f t="shared" si="379"/>
        <v>127422.45681197643</v>
      </c>
      <c r="AE940" s="2">
        <f t="shared" si="380"/>
        <v>4</v>
      </c>
      <c r="AF940" s="27">
        <v>2895400</v>
      </c>
      <c r="AG940" s="27">
        <v>2830800</v>
      </c>
      <c r="AH940" s="27">
        <v>2887300</v>
      </c>
      <c r="AI940" s="27">
        <v>3036400</v>
      </c>
      <c r="AJ940" s="2">
        <f t="shared" si="381"/>
        <v>2912475</v>
      </c>
      <c r="AK940" s="2">
        <f t="shared" si="382"/>
        <v>87471.038064035805</v>
      </c>
      <c r="AL940" s="2">
        <f t="shared" si="383"/>
        <v>4</v>
      </c>
      <c r="AM940" s="2">
        <f t="shared" si="384"/>
        <v>1.760684379791111E+19</v>
      </c>
      <c r="AN940" s="2">
        <f t="shared" si="385"/>
        <v>2.9573473678193116E+18</v>
      </c>
      <c r="AO940" s="2">
        <f t="shared" si="386"/>
        <v>6</v>
      </c>
      <c r="AP940" s="2">
        <f t="shared" si="387"/>
        <v>37.511327850931998</v>
      </c>
      <c r="AQ940" s="2">
        <f t="shared" si="388"/>
        <v>0.71755819649141217</v>
      </c>
      <c r="AR940" s="3" t="str">
        <f t="shared" si="389"/>
        <v>Nontoxic</v>
      </c>
      <c r="AS940" s="2">
        <f t="shared" si="390"/>
        <v>452.61665177357315</v>
      </c>
      <c r="AT940" s="26" t="s">
        <v>884</v>
      </c>
      <c r="AU940" s="4" t="s">
        <v>666</v>
      </c>
      <c r="AV940" s="2">
        <f t="shared" si="391"/>
        <v>3</v>
      </c>
      <c r="AW940" s="2">
        <f t="shared" si="392"/>
        <v>3</v>
      </c>
      <c r="AX940" s="2">
        <f t="shared" si="393"/>
        <v>16236482499.999998</v>
      </c>
      <c r="AY940" s="2">
        <f t="shared" si="394"/>
        <v>7651182500.000001</v>
      </c>
      <c r="AZ940" s="2">
        <f t="shared" si="395"/>
        <v>11943832500</v>
      </c>
      <c r="BA940" s="2">
        <f t="shared" si="396"/>
        <v>1.1666666666666667</v>
      </c>
      <c r="BB940" s="2">
        <f t="shared" si="397"/>
        <v>0.35565208770758866</v>
      </c>
      <c r="BC940" s="2">
        <v>6.6349999999999998</v>
      </c>
      <c r="BD940" s="2" t="str">
        <f t="shared" si="398"/>
        <v>Same Var</v>
      </c>
      <c r="BE940" s="2">
        <f t="shared" si="399"/>
        <v>5.1724989013273616E-8</v>
      </c>
      <c r="BF940" s="2" t="str">
        <f t="shared" si="400"/>
        <v>NS</v>
      </c>
      <c r="BG940" s="2" t="str">
        <f t="shared" si="401"/>
        <v>NS</v>
      </c>
      <c r="BH940" s="2" t="str">
        <f t="shared" si="402"/>
        <v/>
      </c>
      <c r="BI940" s="2" t="str">
        <f t="shared" si="403"/>
        <v/>
      </c>
      <c r="BJ940" s="2" t="str">
        <f t="shared" si="404"/>
        <v/>
      </c>
    </row>
    <row r="941" spans="1:62" x14ac:dyDescent="0.2">
      <c r="A941" s="1" t="s">
        <v>926</v>
      </c>
      <c r="B941" s="27" t="s">
        <v>1195</v>
      </c>
      <c r="C941" s="28">
        <v>38791</v>
      </c>
      <c r="D941" s="7">
        <v>0.55555555555555558</v>
      </c>
      <c r="E941" s="1">
        <v>0.1</v>
      </c>
      <c r="F941" s="1" t="s">
        <v>57</v>
      </c>
      <c r="G941" s="1" t="s">
        <v>1196</v>
      </c>
      <c r="H941" s="27" t="s">
        <v>886</v>
      </c>
      <c r="I941" s="27" t="s">
        <v>887</v>
      </c>
      <c r="J941" s="27" t="s">
        <v>888</v>
      </c>
      <c r="K941" s="2">
        <v>0.75</v>
      </c>
      <c r="L941" s="2">
        <v>0.25</v>
      </c>
      <c r="M941" s="27">
        <v>1186000</v>
      </c>
      <c r="N941" s="27">
        <v>1232000</v>
      </c>
      <c r="O941" s="27">
        <v>1376000</v>
      </c>
      <c r="P941" s="27">
        <v>1063000</v>
      </c>
      <c r="Q941" s="29"/>
      <c r="R941" s="29"/>
      <c r="S941" s="29"/>
      <c r="T941" s="29"/>
      <c r="U941" s="29"/>
      <c r="V941" s="29"/>
      <c r="W941" s="29"/>
      <c r="X941" s="29"/>
      <c r="Y941" s="29"/>
      <c r="Z941" s="29"/>
      <c r="AA941" s="29"/>
      <c r="AB941" s="29"/>
      <c r="AC941" s="2">
        <f t="shared" si="378"/>
        <v>1214250</v>
      </c>
      <c r="AD941" s="2">
        <f t="shared" si="379"/>
        <v>129296.49389420169</v>
      </c>
      <c r="AE941" s="2">
        <f t="shared" si="380"/>
        <v>4</v>
      </c>
      <c r="AF941" s="27">
        <v>929000</v>
      </c>
      <c r="AG941" s="27">
        <v>738000</v>
      </c>
      <c r="AH941" s="27">
        <v>328000</v>
      </c>
      <c r="AI941" s="27">
        <v>726000</v>
      </c>
      <c r="AJ941" s="2">
        <f t="shared" si="381"/>
        <v>680250</v>
      </c>
      <c r="AK941" s="2">
        <f t="shared" si="382"/>
        <v>252576.55605116376</v>
      </c>
      <c r="AL941" s="2">
        <f t="shared" si="383"/>
        <v>4</v>
      </c>
      <c r="AM941" s="2">
        <f t="shared" si="384"/>
        <v>3.3487679934883797E+20</v>
      </c>
      <c r="AN941" s="2">
        <f t="shared" si="385"/>
        <v>8.6629580198147817E+19</v>
      </c>
      <c r="AO941" s="2">
        <f t="shared" si="386"/>
        <v>4</v>
      </c>
      <c r="AP941" s="2">
        <f t="shared" si="387"/>
        <v>-1.7034598031942152</v>
      </c>
      <c r="AQ941" s="2">
        <f t="shared" si="388"/>
        <v>0.74069708411268287</v>
      </c>
      <c r="AR941" s="3" t="str">
        <f t="shared" si="389"/>
        <v>Toxic</v>
      </c>
      <c r="AS941" s="2">
        <f t="shared" si="390"/>
        <v>56.022235948116119</v>
      </c>
      <c r="AT941" s="4" t="s">
        <v>663</v>
      </c>
      <c r="AV941" s="2">
        <f t="shared" si="391"/>
        <v>3</v>
      </c>
      <c r="AW941" s="2">
        <f t="shared" si="392"/>
        <v>3</v>
      </c>
      <c r="AX941" s="2">
        <f t="shared" si="393"/>
        <v>16717583333.333334</v>
      </c>
      <c r="AY941" s="2">
        <f t="shared" si="394"/>
        <v>63794916666.666672</v>
      </c>
      <c r="AZ941" s="2">
        <f t="shared" si="395"/>
        <v>40256250000</v>
      </c>
      <c r="BA941" s="2">
        <f t="shared" si="396"/>
        <v>1.1666666666666667</v>
      </c>
      <c r="BB941" s="2">
        <f t="shared" si="397"/>
        <v>1.0758753560334882</v>
      </c>
      <c r="BC941" s="2">
        <v>6.6349999999999998</v>
      </c>
      <c r="BD941" s="2" t="str">
        <f t="shared" si="398"/>
        <v>Same Var</v>
      </c>
      <c r="BE941" s="2">
        <f t="shared" si="399"/>
        <v>4.6776945849738164E-3</v>
      </c>
      <c r="BF941" s="2" t="str">
        <f t="shared" si="400"/>
        <v>Sig</v>
      </c>
      <c r="BG941" s="2" t="str">
        <f t="shared" si="401"/>
        <v>Sig</v>
      </c>
      <c r="BH941" s="2" t="str">
        <f t="shared" si="402"/>
        <v>Same Var T-test</v>
      </c>
      <c r="BI941" s="2" t="str">
        <f t="shared" si="403"/>
        <v/>
      </c>
      <c r="BJ941" s="2" t="str">
        <f t="shared" si="404"/>
        <v/>
      </c>
    </row>
    <row r="942" spans="1:62" x14ac:dyDescent="0.2">
      <c r="A942" s="1" t="s">
        <v>926</v>
      </c>
      <c r="B942" s="27" t="s">
        <v>1311</v>
      </c>
      <c r="C942" s="28">
        <v>38791</v>
      </c>
      <c r="D942" s="7">
        <v>0.4861111111111111</v>
      </c>
      <c r="E942" s="1">
        <v>0.1</v>
      </c>
      <c r="F942" s="1" t="s">
        <v>57</v>
      </c>
      <c r="G942" s="1" t="s">
        <v>1312</v>
      </c>
      <c r="H942" s="27" t="s">
        <v>886</v>
      </c>
      <c r="I942" s="27" t="s">
        <v>887</v>
      </c>
      <c r="J942" s="27" t="s">
        <v>888</v>
      </c>
      <c r="K942" s="2">
        <v>0.75</v>
      </c>
      <c r="L942" s="2">
        <v>0.25</v>
      </c>
      <c r="M942" s="27">
        <v>1186000</v>
      </c>
      <c r="N942" s="27">
        <v>1232000</v>
      </c>
      <c r="O942" s="27">
        <v>1376000</v>
      </c>
      <c r="P942" s="27">
        <v>1063000</v>
      </c>
      <c r="Q942" s="29"/>
      <c r="R942" s="29"/>
      <c r="S942" s="29"/>
      <c r="T942" s="29"/>
      <c r="U942" s="29"/>
      <c r="V942" s="29"/>
      <c r="W942" s="29"/>
      <c r="X942" s="29"/>
      <c r="Y942" s="29"/>
      <c r="Z942" s="29"/>
      <c r="AA942" s="29"/>
      <c r="AB942" s="29"/>
      <c r="AC942" s="2">
        <f t="shared" si="378"/>
        <v>1214250</v>
      </c>
      <c r="AD942" s="2">
        <f t="shared" si="379"/>
        <v>129296.49389420169</v>
      </c>
      <c r="AE942" s="2">
        <f t="shared" si="380"/>
        <v>4</v>
      </c>
      <c r="AF942" s="27">
        <v>2258000</v>
      </c>
      <c r="AG942" s="27">
        <v>2545000</v>
      </c>
      <c r="AH942" s="27">
        <v>2546000</v>
      </c>
      <c r="AI942" s="27">
        <v>2568000</v>
      </c>
      <c r="AJ942" s="2">
        <f t="shared" si="381"/>
        <v>2479250</v>
      </c>
      <c r="AK942" s="2">
        <f t="shared" si="382"/>
        <v>147881.42772730681</v>
      </c>
      <c r="AL942" s="2">
        <f t="shared" si="383"/>
        <v>4</v>
      </c>
      <c r="AM942" s="2">
        <f t="shared" si="384"/>
        <v>6.1123302472535884E+19</v>
      </c>
      <c r="AN942" s="2">
        <f t="shared" si="385"/>
        <v>1.1805791107870032E+19</v>
      </c>
      <c r="AO942" s="2">
        <f t="shared" si="386"/>
        <v>5</v>
      </c>
      <c r="AP942" s="2">
        <f t="shared" si="387"/>
        <v>17.739857432214759</v>
      </c>
      <c r="AQ942" s="2">
        <f t="shared" si="388"/>
        <v>0.72668684380042159</v>
      </c>
      <c r="AR942" s="3" t="str">
        <f t="shared" si="389"/>
        <v>Nontoxic</v>
      </c>
      <c r="AS942" s="2">
        <f t="shared" si="390"/>
        <v>204.17953469219685</v>
      </c>
      <c r="AT942" s="26" t="s">
        <v>884</v>
      </c>
      <c r="AU942" s="4" t="s">
        <v>666</v>
      </c>
      <c r="AV942" s="2">
        <f t="shared" si="391"/>
        <v>3</v>
      </c>
      <c r="AW942" s="2">
        <f t="shared" si="392"/>
        <v>3</v>
      </c>
      <c r="AX942" s="2">
        <f t="shared" si="393"/>
        <v>16717583333.333334</v>
      </c>
      <c r="AY942" s="2">
        <f t="shared" si="394"/>
        <v>21868916666.666668</v>
      </c>
      <c r="AZ942" s="2">
        <f t="shared" si="395"/>
        <v>19293250000</v>
      </c>
      <c r="BA942" s="2">
        <f t="shared" si="396"/>
        <v>1.1666666666666667</v>
      </c>
      <c r="BB942" s="2">
        <f t="shared" si="397"/>
        <v>4.6242590269546975E-2</v>
      </c>
      <c r="BC942" s="2">
        <v>6.6349999999999998</v>
      </c>
      <c r="BD942" s="2" t="str">
        <f t="shared" si="398"/>
        <v>Same Var</v>
      </c>
      <c r="BE942" s="2">
        <f t="shared" si="399"/>
        <v>6.7349228383855505E-6</v>
      </c>
      <c r="BF942" s="2" t="str">
        <f t="shared" si="400"/>
        <v>NS</v>
      </c>
      <c r="BG942" s="2" t="str">
        <f t="shared" si="401"/>
        <v>NS</v>
      </c>
      <c r="BH942" s="2" t="str">
        <f t="shared" si="402"/>
        <v/>
      </c>
      <c r="BI942" s="2" t="str">
        <f t="shared" si="403"/>
        <v/>
      </c>
      <c r="BJ942" s="2" t="str">
        <f t="shared" si="404"/>
        <v/>
      </c>
    </row>
    <row r="943" spans="1:62" x14ac:dyDescent="0.2">
      <c r="A943" s="1" t="s">
        <v>926</v>
      </c>
      <c r="B943" s="27" t="s">
        <v>1081</v>
      </c>
      <c r="C943" s="28">
        <v>38881</v>
      </c>
      <c r="D943" s="7">
        <v>0.57638888888888884</v>
      </c>
      <c r="E943" s="1">
        <v>0.1</v>
      </c>
      <c r="F943" s="1" t="s">
        <v>57</v>
      </c>
      <c r="G943" s="1" t="s">
        <v>1083</v>
      </c>
      <c r="H943" s="27" t="s">
        <v>886</v>
      </c>
      <c r="I943" s="27" t="s">
        <v>887</v>
      </c>
      <c r="J943" s="27" t="s">
        <v>888</v>
      </c>
      <c r="K943" s="2">
        <v>0.75</v>
      </c>
      <c r="L943" s="2">
        <v>0.25</v>
      </c>
      <c r="M943" s="27">
        <v>864000</v>
      </c>
      <c r="N943" s="27">
        <v>1130000</v>
      </c>
      <c r="O943" s="27">
        <v>1150000</v>
      </c>
      <c r="P943" s="27">
        <v>1100000</v>
      </c>
      <c r="Q943" s="29"/>
      <c r="R943" s="29"/>
      <c r="S943" s="29"/>
      <c r="T943" s="29"/>
      <c r="U943" s="29"/>
      <c r="V943" s="29"/>
      <c r="W943" s="29"/>
      <c r="X943" s="29"/>
      <c r="Y943" s="29"/>
      <c r="Z943" s="29"/>
      <c r="AA943" s="29"/>
      <c r="AB943" s="29"/>
      <c r="AC943" s="2">
        <f t="shared" si="378"/>
        <v>1061000</v>
      </c>
      <c r="AD943" s="2">
        <f t="shared" si="379"/>
        <v>132931.05982676384</v>
      </c>
      <c r="AE943" s="2">
        <f t="shared" si="380"/>
        <v>4</v>
      </c>
      <c r="AF943" s="27">
        <v>1450000</v>
      </c>
      <c r="AG943" s="27">
        <v>1800000</v>
      </c>
      <c r="AH943" s="27">
        <v>1610000</v>
      </c>
      <c r="AI943" s="27">
        <v>2170000</v>
      </c>
      <c r="AJ943" s="2">
        <f t="shared" si="381"/>
        <v>1757500</v>
      </c>
      <c r="AK943" s="2">
        <f t="shared" si="382"/>
        <v>309986.55884839053</v>
      </c>
      <c r="AL943" s="2">
        <f t="shared" si="383"/>
        <v>4</v>
      </c>
      <c r="AM943" s="2">
        <f t="shared" si="384"/>
        <v>7.0266633252126759E+20</v>
      </c>
      <c r="AN943" s="2">
        <f t="shared" si="385"/>
        <v>1.9442514651750587E+20</v>
      </c>
      <c r="AO943" s="2">
        <f t="shared" si="386"/>
        <v>4</v>
      </c>
      <c r="AP943" s="2">
        <f t="shared" si="387"/>
        <v>5.9071079658999341</v>
      </c>
      <c r="AQ943" s="2">
        <f t="shared" si="388"/>
        <v>0.74069708411268287</v>
      </c>
      <c r="AR943" s="3" t="str">
        <f t="shared" si="389"/>
        <v>Nontoxic</v>
      </c>
      <c r="AS943" s="2">
        <f t="shared" si="390"/>
        <v>165.64561734213007</v>
      </c>
      <c r="AT943" s="26" t="s">
        <v>884</v>
      </c>
      <c r="AU943" s="4" t="s">
        <v>666</v>
      </c>
      <c r="AV943" s="2">
        <f t="shared" si="391"/>
        <v>3</v>
      </c>
      <c r="AW943" s="2">
        <f t="shared" si="392"/>
        <v>3</v>
      </c>
      <c r="AX943" s="2">
        <f t="shared" si="393"/>
        <v>17670666666.666668</v>
      </c>
      <c r="AY943" s="2">
        <f t="shared" si="394"/>
        <v>96091666666.666687</v>
      </c>
      <c r="AZ943" s="2">
        <f t="shared" si="395"/>
        <v>56881166666.666679</v>
      </c>
      <c r="BA943" s="2">
        <f t="shared" si="396"/>
        <v>1.1666666666666667</v>
      </c>
      <c r="BB943" s="2">
        <f t="shared" si="397"/>
        <v>1.6578513803946504</v>
      </c>
      <c r="BC943" s="2">
        <v>6.6349999999999998</v>
      </c>
      <c r="BD943" s="2" t="str">
        <f t="shared" si="398"/>
        <v>Same Var</v>
      </c>
      <c r="BE943" s="2">
        <f t="shared" si="399"/>
        <v>3.0734406416829856E-3</v>
      </c>
      <c r="BF943" s="2" t="str">
        <f t="shared" si="400"/>
        <v>NS</v>
      </c>
      <c r="BG943" s="2" t="str">
        <f t="shared" si="401"/>
        <v>NS</v>
      </c>
      <c r="BH943" s="2" t="str">
        <f t="shared" si="402"/>
        <v/>
      </c>
      <c r="BI943" s="2" t="str">
        <f t="shared" si="403"/>
        <v/>
      </c>
      <c r="BJ943" s="2" t="str">
        <f t="shared" si="404"/>
        <v/>
      </c>
    </row>
    <row r="944" spans="1:62" x14ac:dyDescent="0.2">
      <c r="A944" s="1" t="s">
        <v>926</v>
      </c>
      <c r="B944" s="27" t="s">
        <v>1118</v>
      </c>
      <c r="C944" s="28">
        <v>38881</v>
      </c>
      <c r="D944" s="7">
        <v>0.70833333333333337</v>
      </c>
      <c r="E944" s="1">
        <v>0.1</v>
      </c>
      <c r="F944" s="1" t="s">
        <v>57</v>
      </c>
      <c r="G944" s="1" t="s">
        <v>1083</v>
      </c>
      <c r="H944" s="27" t="s">
        <v>886</v>
      </c>
      <c r="I944" s="27" t="s">
        <v>887</v>
      </c>
      <c r="J944" s="27" t="s">
        <v>888</v>
      </c>
      <c r="K944" s="2">
        <v>0.75</v>
      </c>
      <c r="L944" s="2">
        <v>0.25</v>
      </c>
      <c r="M944" s="27">
        <v>864000</v>
      </c>
      <c r="N944" s="27">
        <v>1130000</v>
      </c>
      <c r="O944" s="27">
        <v>1150000</v>
      </c>
      <c r="P944" s="27">
        <v>1100000</v>
      </c>
      <c r="Q944" s="29"/>
      <c r="R944" s="29"/>
      <c r="S944" s="29"/>
      <c r="T944" s="29"/>
      <c r="U944" s="29"/>
      <c r="V944" s="29"/>
      <c r="W944" s="29"/>
      <c r="X944" s="29"/>
      <c r="Y944" s="29"/>
      <c r="Z944" s="29"/>
      <c r="AA944" s="29"/>
      <c r="AB944" s="29"/>
      <c r="AC944" s="2">
        <f t="shared" si="378"/>
        <v>1061000</v>
      </c>
      <c r="AD944" s="2">
        <f t="shared" si="379"/>
        <v>132931.05982676384</v>
      </c>
      <c r="AE944" s="2">
        <f t="shared" si="380"/>
        <v>4</v>
      </c>
      <c r="AF944" s="27">
        <v>1290000</v>
      </c>
      <c r="AG944" s="27">
        <v>1200000</v>
      </c>
      <c r="AH944" s="27">
        <v>1040000</v>
      </c>
      <c r="AI944" s="27">
        <v>1350000</v>
      </c>
      <c r="AJ944" s="2">
        <f t="shared" si="381"/>
        <v>1220000</v>
      </c>
      <c r="AK944" s="2">
        <f t="shared" si="382"/>
        <v>134907.37563232041</v>
      </c>
      <c r="AL944" s="2">
        <f t="shared" si="383"/>
        <v>4</v>
      </c>
      <c r="AM944" s="2">
        <f t="shared" si="384"/>
        <v>4.949034562890625E+19</v>
      </c>
      <c r="AN944" s="2">
        <f t="shared" si="385"/>
        <v>8.9591381263020831E+18</v>
      </c>
      <c r="AO944" s="2">
        <f t="shared" si="386"/>
        <v>6</v>
      </c>
      <c r="AP944" s="2">
        <f t="shared" si="387"/>
        <v>5.0581502915346137</v>
      </c>
      <c r="AQ944" s="2">
        <f t="shared" si="388"/>
        <v>0.71755819649141217</v>
      </c>
      <c r="AR944" s="3" t="str">
        <f t="shared" si="389"/>
        <v>Nontoxic</v>
      </c>
      <c r="AS944" s="2">
        <f t="shared" si="390"/>
        <v>114.98586239396795</v>
      </c>
      <c r="AT944" s="26" t="s">
        <v>884</v>
      </c>
      <c r="AU944" s="4" t="s">
        <v>666</v>
      </c>
      <c r="AV944" s="2">
        <f t="shared" si="391"/>
        <v>3</v>
      </c>
      <c r="AW944" s="2">
        <f t="shared" si="392"/>
        <v>3</v>
      </c>
      <c r="AX944" s="2">
        <f t="shared" si="393"/>
        <v>17670666666.666668</v>
      </c>
      <c r="AY944" s="2">
        <f t="shared" si="394"/>
        <v>18200000000</v>
      </c>
      <c r="AZ944" s="2">
        <f t="shared" si="395"/>
        <v>17935333333.333332</v>
      </c>
      <c r="BA944" s="2">
        <f t="shared" si="396"/>
        <v>1.1666666666666667</v>
      </c>
      <c r="BB944" s="2">
        <f t="shared" si="397"/>
        <v>5.6001717412560272E-4</v>
      </c>
      <c r="BC944" s="2">
        <v>6.6349999999999998</v>
      </c>
      <c r="BD944" s="2" t="str">
        <f t="shared" si="398"/>
        <v>Same Var</v>
      </c>
      <c r="BE944" s="2">
        <f t="shared" si="399"/>
        <v>7.2075973746395988E-2</v>
      </c>
      <c r="BF944" s="2" t="str">
        <f t="shared" si="400"/>
        <v>NS</v>
      </c>
      <c r="BG944" s="2" t="str">
        <f t="shared" si="401"/>
        <v>NS</v>
      </c>
      <c r="BH944" s="2" t="str">
        <f t="shared" si="402"/>
        <v/>
      </c>
      <c r="BI944" s="2" t="str">
        <f t="shared" si="403"/>
        <v/>
      </c>
      <c r="BJ944" s="2" t="str">
        <f t="shared" si="404"/>
        <v/>
      </c>
    </row>
    <row r="945" spans="1:62" x14ac:dyDescent="0.2">
      <c r="A945" s="1" t="s">
        <v>926</v>
      </c>
      <c r="B945" s="27" t="s">
        <v>1126</v>
      </c>
      <c r="C945" s="28">
        <v>38881</v>
      </c>
      <c r="D945" s="7">
        <v>0.61805555555555558</v>
      </c>
      <c r="E945" s="1">
        <v>0.1</v>
      </c>
      <c r="F945" s="1" t="s">
        <v>57</v>
      </c>
      <c r="G945" s="1" t="s">
        <v>1083</v>
      </c>
      <c r="H945" s="27" t="s">
        <v>886</v>
      </c>
      <c r="I945" s="27" t="s">
        <v>887</v>
      </c>
      <c r="J945" s="27" t="s">
        <v>888</v>
      </c>
      <c r="K945" s="2">
        <v>0.75</v>
      </c>
      <c r="L945" s="2">
        <v>0.25</v>
      </c>
      <c r="M945" s="27">
        <v>864000</v>
      </c>
      <c r="N945" s="27">
        <v>1130000</v>
      </c>
      <c r="O945" s="27">
        <v>1150000</v>
      </c>
      <c r="P945" s="27">
        <v>1100000</v>
      </c>
      <c r="Q945" s="29"/>
      <c r="R945" s="29"/>
      <c r="S945" s="29"/>
      <c r="T945" s="29"/>
      <c r="U945" s="29"/>
      <c r="V945" s="29"/>
      <c r="W945" s="29"/>
      <c r="X945" s="29"/>
      <c r="Y945" s="29"/>
      <c r="Z945" s="29"/>
      <c r="AA945" s="29"/>
      <c r="AB945" s="29"/>
      <c r="AC945" s="2">
        <f t="shared" si="378"/>
        <v>1061000</v>
      </c>
      <c r="AD945" s="2">
        <f t="shared" si="379"/>
        <v>132931.05982676384</v>
      </c>
      <c r="AE945" s="2">
        <f t="shared" si="380"/>
        <v>4</v>
      </c>
      <c r="AF945" s="27">
        <v>1810000</v>
      </c>
      <c r="AG945" s="27">
        <v>2180000</v>
      </c>
      <c r="AH945" s="27">
        <v>1860000</v>
      </c>
      <c r="AI945" s="27">
        <v>1540000</v>
      </c>
      <c r="AJ945" s="2">
        <f t="shared" si="381"/>
        <v>1847500</v>
      </c>
      <c r="AK945" s="2">
        <f t="shared" si="382"/>
        <v>262472.22075234301</v>
      </c>
      <c r="AL945" s="2">
        <f t="shared" si="383"/>
        <v>4</v>
      </c>
      <c r="AM945" s="2">
        <f t="shared" si="384"/>
        <v>3.8839951585460086E+20</v>
      </c>
      <c r="AN945" s="2">
        <f t="shared" si="385"/>
        <v>1.0093459096195031E+20</v>
      </c>
      <c r="AO945" s="2">
        <f t="shared" si="386"/>
        <v>4</v>
      </c>
      <c r="AP945" s="2">
        <f t="shared" si="387"/>
        <v>7.4919151604858207</v>
      </c>
      <c r="AQ945" s="2">
        <f t="shared" si="388"/>
        <v>0.74069708411268287</v>
      </c>
      <c r="AR945" s="3" t="str">
        <f t="shared" si="389"/>
        <v>Nontoxic</v>
      </c>
      <c r="AS945" s="2">
        <f t="shared" si="390"/>
        <v>174.1281809613572</v>
      </c>
      <c r="AT945" s="26" t="s">
        <v>884</v>
      </c>
      <c r="AU945" s="4" t="s">
        <v>666</v>
      </c>
      <c r="AV945" s="2">
        <f t="shared" si="391"/>
        <v>3</v>
      </c>
      <c r="AW945" s="2">
        <f t="shared" si="392"/>
        <v>3</v>
      </c>
      <c r="AX945" s="2">
        <f t="shared" si="393"/>
        <v>17670666666.666668</v>
      </c>
      <c r="AY945" s="2">
        <f t="shared" si="394"/>
        <v>68891666666.666687</v>
      </c>
      <c r="AZ945" s="2">
        <f t="shared" si="395"/>
        <v>43281166666.666679</v>
      </c>
      <c r="BA945" s="2">
        <f t="shared" si="396"/>
        <v>1.1666666666666667</v>
      </c>
      <c r="BB945" s="2">
        <f t="shared" si="397"/>
        <v>1.1082701418083289</v>
      </c>
      <c r="BC945" s="2">
        <v>6.6349999999999998</v>
      </c>
      <c r="BD945" s="2" t="str">
        <f t="shared" si="398"/>
        <v>Same Var</v>
      </c>
      <c r="BE945" s="2">
        <f t="shared" si="399"/>
        <v>8.7526765708940111E-4</v>
      </c>
      <c r="BF945" s="2" t="str">
        <f t="shared" si="400"/>
        <v>NS</v>
      </c>
      <c r="BG945" s="2" t="str">
        <f t="shared" si="401"/>
        <v>NS</v>
      </c>
      <c r="BH945" s="2" t="str">
        <f t="shared" si="402"/>
        <v/>
      </c>
      <c r="BI945" s="2" t="str">
        <f t="shared" si="403"/>
        <v/>
      </c>
      <c r="BJ945" s="2" t="str">
        <f t="shared" si="404"/>
        <v/>
      </c>
    </row>
    <row r="946" spans="1:62" x14ac:dyDescent="0.2">
      <c r="A946" s="1" t="s">
        <v>142</v>
      </c>
      <c r="B946" s="27" t="s">
        <v>149</v>
      </c>
      <c r="C946" s="28">
        <v>37165</v>
      </c>
      <c r="D946" s="7">
        <v>0.69791666666666663</v>
      </c>
      <c r="E946" s="1">
        <v>0.1</v>
      </c>
      <c r="F946" s="1" t="s">
        <v>57</v>
      </c>
      <c r="G946" s="1" t="s">
        <v>892</v>
      </c>
      <c r="H946" s="27" t="s">
        <v>886</v>
      </c>
      <c r="I946" s="27" t="s">
        <v>887</v>
      </c>
      <c r="J946" s="27" t="s">
        <v>888</v>
      </c>
      <c r="K946" s="2">
        <v>0.75</v>
      </c>
      <c r="L946" s="2">
        <v>0.25</v>
      </c>
      <c r="M946" s="27">
        <v>5448000</v>
      </c>
      <c r="N946" s="27">
        <v>5448000</v>
      </c>
      <c r="O946" s="27">
        <v>5348000</v>
      </c>
      <c r="P946" s="27">
        <v>5668000</v>
      </c>
      <c r="Q946" s="29"/>
      <c r="R946" s="29"/>
      <c r="S946" s="29"/>
      <c r="T946" s="29"/>
      <c r="U946" s="29"/>
      <c r="V946" s="29"/>
      <c r="W946" s="29"/>
      <c r="X946" s="29"/>
      <c r="Y946" s="29"/>
      <c r="Z946" s="29"/>
      <c r="AA946" s="29"/>
      <c r="AB946" s="29"/>
      <c r="AC946" s="2">
        <f t="shared" si="378"/>
        <v>5478000</v>
      </c>
      <c r="AD946" s="2">
        <f t="shared" si="379"/>
        <v>135154.2328847553</v>
      </c>
      <c r="AE946" s="2">
        <f t="shared" si="380"/>
        <v>4</v>
      </c>
      <c r="AF946" s="27">
        <v>6008000</v>
      </c>
      <c r="AG946" s="27">
        <v>5768000</v>
      </c>
      <c r="AH946" s="27">
        <v>5928000</v>
      </c>
      <c r="AI946" s="27">
        <v>5548000</v>
      </c>
      <c r="AJ946" s="2">
        <f t="shared" si="381"/>
        <v>5813000</v>
      </c>
      <c r="AK946" s="2">
        <f t="shared" si="382"/>
        <v>202895.70391377603</v>
      </c>
      <c r="AL946" s="2">
        <f t="shared" si="383"/>
        <v>4</v>
      </c>
      <c r="AM946" s="2">
        <f t="shared" si="384"/>
        <v>1.653903168402778E+20</v>
      </c>
      <c r="AN946" s="2">
        <f t="shared" si="385"/>
        <v>3.7505626446759264E+19</v>
      </c>
      <c r="AO946" s="2">
        <f t="shared" si="386"/>
        <v>4</v>
      </c>
      <c r="AP946" s="2">
        <f t="shared" si="387"/>
        <v>15.030363566209827</v>
      </c>
      <c r="AQ946" s="2">
        <f t="shared" si="388"/>
        <v>0.74069708411268287</v>
      </c>
      <c r="AR946" s="3" t="str">
        <f t="shared" si="389"/>
        <v>Nontoxic</v>
      </c>
      <c r="AS946" s="2">
        <f t="shared" si="390"/>
        <v>106.1153705732019</v>
      </c>
      <c r="AT946" s="26" t="s">
        <v>884</v>
      </c>
      <c r="AU946" s="4" t="s">
        <v>666</v>
      </c>
      <c r="AV946" s="2">
        <f t="shared" si="391"/>
        <v>3</v>
      </c>
      <c r="AW946" s="2">
        <f t="shared" si="392"/>
        <v>3</v>
      </c>
      <c r="AX946" s="2">
        <f t="shared" si="393"/>
        <v>18266666666.666672</v>
      </c>
      <c r="AY946" s="2">
        <f t="shared" si="394"/>
        <v>41166666666.666672</v>
      </c>
      <c r="AZ946" s="2">
        <f t="shared" si="395"/>
        <v>29716666666.666672</v>
      </c>
      <c r="BA946" s="2">
        <f t="shared" si="396"/>
        <v>1.1666666666666667</v>
      </c>
      <c r="BB946" s="2">
        <f t="shared" si="397"/>
        <v>0.41325258496191603</v>
      </c>
      <c r="BC946" s="2">
        <v>6.6349999999999998</v>
      </c>
      <c r="BD946" s="2" t="str">
        <f t="shared" si="398"/>
        <v>Same Var</v>
      </c>
      <c r="BE946" s="2">
        <f t="shared" si="399"/>
        <v>1.6683993613302247E-2</v>
      </c>
      <c r="BF946" s="2" t="str">
        <f t="shared" si="400"/>
        <v>NS</v>
      </c>
      <c r="BG946" s="2" t="str">
        <f t="shared" si="401"/>
        <v>NS</v>
      </c>
      <c r="BH946" s="2" t="str">
        <f t="shared" si="402"/>
        <v/>
      </c>
      <c r="BI946" s="2" t="str">
        <f t="shared" si="403"/>
        <v/>
      </c>
      <c r="BJ946" s="2" t="str">
        <f t="shared" si="404"/>
        <v/>
      </c>
    </row>
    <row r="947" spans="1:62" x14ac:dyDescent="0.2">
      <c r="A947" s="1" t="s">
        <v>142</v>
      </c>
      <c r="B947" s="27" t="s">
        <v>151</v>
      </c>
      <c r="C947" s="28">
        <v>37165</v>
      </c>
      <c r="D947" s="7">
        <v>0.52013888888888893</v>
      </c>
      <c r="E947" s="1">
        <v>0.1</v>
      </c>
      <c r="F947" s="1" t="s">
        <v>57</v>
      </c>
      <c r="G947" s="1" t="s">
        <v>892</v>
      </c>
      <c r="H947" s="27" t="s">
        <v>886</v>
      </c>
      <c r="I947" s="27" t="s">
        <v>887</v>
      </c>
      <c r="J947" s="27" t="s">
        <v>888</v>
      </c>
      <c r="K947" s="2">
        <v>0.75</v>
      </c>
      <c r="L947" s="2">
        <v>0.25</v>
      </c>
      <c r="M947" s="27">
        <v>5448000</v>
      </c>
      <c r="N947" s="27">
        <v>5448000</v>
      </c>
      <c r="O947" s="27">
        <v>5348000</v>
      </c>
      <c r="P947" s="27">
        <v>5668000</v>
      </c>
      <c r="Q947" s="29"/>
      <c r="R947" s="29"/>
      <c r="S947" s="29"/>
      <c r="T947" s="29"/>
      <c r="U947" s="29"/>
      <c r="V947" s="29"/>
      <c r="W947" s="29"/>
      <c r="X947" s="29"/>
      <c r="Y947" s="29"/>
      <c r="Z947" s="29"/>
      <c r="AA947" s="29"/>
      <c r="AB947" s="29"/>
      <c r="AC947" s="2">
        <f t="shared" si="378"/>
        <v>5478000</v>
      </c>
      <c r="AD947" s="2">
        <f t="shared" si="379"/>
        <v>135154.2328847553</v>
      </c>
      <c r="AE947" s="2">
        <f t="shared" si="380"/>
        <v>4</v>
      </c>
      <c r="AF947" s="27">
        <v>6028000</v>
      </c>
      <c r="AG947" s="27">
        <v>6008000</v>
      </c>
      <c r="AH947" s="27">
        <v>5788000</v>
      </c>
      <c r="AI947" s="27">
        <v>6048000</v>
      </c>
      <c r="AJ947" s="2">
        <f t="shared" si="381"/>
        <v>5968000</v>
      </c>
      <c r="AK947" s="2">
        <f t="shared" si="382"/>
        <v>121106.01416389966</v>
      </c>
      <c r="AL947" s="2">
        <f t="shared" si="383"/>
        <v>4</v>
      </c>
      <c r="AM947" s="2">
        <f t="shared" si="384"/>
        <v>3.8880421006944444E+19</v>
      </c>
      <c r="AN947" s="2">
        <f t="shared" si="385"/>
        <v>6.6809736689814815E+18</v>
      </c>
      <c r="AO947" s="2">
        <f t="shared" si="386"/>
        <v>6</v>
      </c>
      <c r="AP947" s="2">
        <f t="shared" si="387"/>
        <v>23.548510543427135</v>
      </c>
      <c r="AQ947" s="2">
        <f t="shared" si="388"/>
        <v>0.71755819649141217</v>
      </c>
      <c r="AR947" s="3" t="str">
        <f t="shared" si="389"/>
        <v>Nontoxic</v>
      </c>
      <c r="AS947" s="2">
        <f t="shared" si="390"/>
        <v>108.94487039065352</v>
      </c>
      <c r="AT947" s="26" t="s">
        <v>884</v>
      </c>
      <c r="AU947" s="4" t="s">
        <v>666</v>
      </c>
      <c r="AV947" s="2">
        <f t="shared" si="391"/>
        <v>3</v>
      </c>
      <c r="AW947" s="2">
        <f t="shared" si="392"/>
        <v>3</v>
      </c>
      <c r="AX947" s="2">
        <f t="shared" si="393"/>
        <v>18266666666.666672</v>
      </c>
      <c r="AY947" s="2">
        <f t="shared" si="394"/>
        <v>14666666666.666664</v>
      </c>
      <c r="AZ947" s="2">
        <f t="shared" si="395"/>
        <v>16466666666.666666</v>
      </c>
      <c r="BA947" s="2">
        <f t="shared" si="396"/>
        <v>1.1666666666666667</v>
      </c>
      <c r="BB947" s="2">
        <f t="shared" si="397"/>
        <v>3.091119561134649E-2</v>
      </c>
      <c r="BC947" s="2">
        <v>6.6349999999999998</v>
      </c>
      <c r="BD947" s="2" t="str">
        <f t="shared" si="398"/>
        <v>Same Var</v>
      </c>
      <c r="BE947" s="2">
        <f t="shared" si="399"/>
        <v>8.3180191785886591E-4</v>
      </c>
      <c r="BF947" s="2" t="str">
        <f t="shared" si="400"/>
        <v>NS</v>
      </c>
      <c r="BG947" s="2" t="str">
        <f t="shared" si="401"/>
        <v>NS</v>
      </c>
      <c r="BH947" s="2" t="str">
        <f t="shared" si="402"/>
        <v/>
      </c>
      <c r="BI947" s="2" t="str">
        <f t="shared" si="403"/>
        <v/>
      </c>
      <c r="BJ947" s="2" t="str">
        <f t="shared" si="404"/>
        <v/>
      </c>
    </row>
    <row r="948" spans="1:62" x14ac:dyDescent="0.2">
      <c r="A948" s="1" t="s">
        <v>142</v>
      </c>
      <c r="B948" s="27" t="s">
        <v>211</v>
      </c>
      <c r="C948" s="28">
        <v>37166</v>
      </c>
      <c r="D948" s="7">
        <v>0.8041666666666667</v>
      </c>
      <c r="E948" s="1">
        <v>0.1</v>
      </c>
      <c r="F948" s="1" t="s">
        <v>57</v>
      </c>
      <c r="G948" s="1" t="s">
        <v>892</v>
      </c>
      <c r="H948" s="27" t="s">
        <v>886</v>
      </c>
      <c r="I948" s="27" t="s">
        <v>887</v>
      </c>
      <c r="J948" s="27" t="s">
        <v>888</v>
      </c>
      <c r="K948" s="2">
        <v>0.75</v>
      </c>
      <c r="L948" s="2">
        <v>0.25</v>
      </c>
      <c r="M948" s="27">
        <v>5448000</v>
      </c>
      <c r="N948" s="27">
        <v>5448000</v>
      </c>
      <c r="O948" s="27">
        <v>5348000</v>
      </c>
      <c r="P948" s="27">
        <v>5668000</v>
      </c>
      <c r="Q948" s="29"/>
      <c r="R948" s="29"/>
      <c r="S948" s="29"/>
      <c r="T948" s="29"/>
      <c r="U948" s="29"/>
      <c r="V948" s="29"/>
      <c r="W948" s="29"/>
      <c r="X948" s="29"/>
      <c r="Y948" s="29"/>
      <c r="Z948" s="29"/>
      <c r="AA948" s="29"/>
      <c r="AB948" s="29"/>
      <c r="AC948" s="2">
        <f t="shared" si="378"/>
        <v>5478000</v>
      </c>
      <c r="AD948" s="2">
        <f t="shared" si="379"/>
        <v>135154.2328847553</v>
      </c>
      <c r="AE948" s="2">
        <f t="shared" si="380"/>
        <v>4</v>
      </c>
      <c r="AF948" s="27">
        <v>6708000</v>
      </c>
      <c r="AG948" s="27">
        <v>6888000</v>
      </c>
      <c r="AH948" s="27">
        <v>6588000</v>
      </c>
      <c r="AI948" s="27">
        <v>6348000</v>
      </c>
      <c r="AJ948" s="2">
        <f t="shared" si="381"/>
        <v>6633000</v>
      </c>
      <c r="AK948" s="2">
        <f t="shared" si="382"/>
        <v>226495.0330581225</v>
      </c>
      <c r="AL948" s="2">
        <f t="shared" si="383"/>
        <v>4</v>
      </c>
      <c r="AM948" s="2">
        <f t="shared" si="384"/>
        <v>2.369675390625E+20</v>
      </c>
      <c r="AN948" s="2">
        <f t="shared" si="385"/>
        <v>5.7026367187499999E+19</v>
      </c>
      <c r="AO948" s="2">
        <f t="shared" si="386"/>
        <v>4</v>
      </c>
      <c r="AP948" s="2">
        <f t="shared" si="387"/>
        <v>20.347130027731382</v>
      </c>
      <c r="AQ948" s="2">
        <f t="shared" si="388"/>
        <v>0.74069708411268287</v>
      </c>
      <c r="AR948" s="3" t="str">
        <f t="shared" si="389"/>
        <v>Nontoxic</v>
      </c>
      <c r="AS948" s="2">
        <f t="shared" si="390"/>
        <v>121.08433734939759</v>
      </c>
      <c r="AT948" s="26" t="s">
        <v>884</v>
      </c>
      <c r="AU948" s="4" t="s">
        <v>666</v>
      </c>
      <c r="AV948" s="2">
        <f t="shared" si="391"/>
        <v>3</v>
      </c>
      <c r="AW948" s="2">
        <f t="shared" si="392"/>
        <v>3</v>
      </c>
      <c r="AX948" s="2">
        <f t="shared" si="393"/>
        <v>18266666666.666672</v>
      </c>
      <c r="AY948" s="2">
        <f t="shared" si="394"/>
        <v>51300000000</v>
      </c>
      <c r="AZ948" s="2">
        <f t="shared" si="395"/>
        <v>34783333333.333336</v>
      </c>
      <c r="BA948" s="2">
        <f t="shared" si="396"/>
        <v>1.1666666666666667</v>
      </c>
      <c r="BB948" s="2">
        <f t="shared" si="397"/>
        <v>0.65702065435103152</v>
      </c>
      <c r="BC948" s="2">
        <v>6.6349999999999998</v>
      </c>
      <c r="BD948" s="2" t="str">
        <f t="shared" si="398"/>
        <v>Same Var</v>
      </c>
      <c r="BE948" s="2">
        <f t="shared" si="399"/>
        <v>6.1357158166963768E-5</v>
      </c>
      <c r="BF948" s="2" t="str">
        <f t="shared" si="400"/>
        <v>NS</v>
      </c>
      <c r="BG948" s="2" t="str">
        <f t="shared" si="401"/>
        <v>NS</v>
      </c>
      <c r="BH948" s="2" t="str">
        <f t="shared" si="402"/>
        <v/>
      </c>
      <c r="BI948" s="2" t="str">
        <f t="shared" si="403"/>
        <v/>
      </c>
      <c r="BJ948" s="2" t="str">
        <f t="shared" si="404"/>
        <v/>
      </c>
    </row>
    <row r="949" spans="1:62" x14ac:dyDescent="0.2">
      <c r="A949" s="1" t="s">
        <v>142</v>
      </c>
      <c r="B949" s="27" t="s">
        <v>213</v>
      </c>
      <c r="C949" s="28">
        <v>37166</v>
      </c>
      <c r="D949" s="7">
        <v>0.75347222222222221</v>
      </c>
      <c r="E949" s="1">
        <v>0.1</v>
      </c>
      <c r="F949" s="1" t="s">
        <v>57</v>
      </c>
      <c r="G949" s="1" t="s">
        <v>892</v>
      </c>
      <c r="H949" s="27" t="s">
        <v>886</v>
      </c>
      <c r="I949" s="27" t="s">
        <v>887</v>
      </c>
      <c r="J949" s="27" t="s">
        <v>888</v>
      </c>
      <c r="K949" s="2">
        <v>0.75</v>
      </c>
      <c r="L949" s="2">
        <v>0.25</v>
      </c>
      <c r="M949" s="27">
        <v>5448000</v>
      </c>
      <c r="N949" s="27">
        <v>5448000</v>
      </c>
      <c r="O949" s="27">
        <v>5348000</v>
      </c>
      <c r="P949" s="27">
        <v>5668000</v>
      </c>
      <c r="Q949" s="29"/>
      <c r="R949" s="29"/>
      <c r="S949" s="29"/>
      <c r="T949" s="29"/>
      <c r="U949" s="29"/>
      <c r="V949" s="29"/>
      <c r="W949" s="29"/>
      <c r="X949" s="29"/>
      <c r="Y949" s="29"/>
      <c r="Z949" s="29"/>
      <c r="AA949" s="29"/>
      <c r="AB949" s="29"/>
      <c r="AC949" s="2">
        <f t="shared" si="378"/>
        <v>5478000</v>
      </c>
      <c r="AD949" s="2">
        <f t="shared" si="379"/>
        <v>135154.2328847553</v>
      </c>
      <c r="AE949" s="2">
        <f t="shared" si="380"/>
        <v>4</v>
      </c>
      <c r="AF949" s="27">
        <v>5868000</v>
      </c>
      <c r="AG949" s="27">
        <v>5608000</v>
      </c>
      <c r="AH949" s="27">
        <v>6668000</v>
      </c>
      <c r="AI949" s="27">
        <v>5928000</v>
      </c>
      <c r="AJ949" s="2">
        <f t="shared" si="381"/>
        <v>6018000</v>
      </c>
      <c r="AK949" s="2">
        <f t="shared" si="382"/>
        <v>455045.78524217388</v>
      </c>
      <c r="AL949" s="2">
        <f t="shared" si="383"/>
        <v>4</v>
      </c>
      <c r="AM949" s="2">
        <f t="shared" si="384"/>
        <v>2.9523375043402767E+21</v>
      </c>
      <c r="AN949" s="2">
        <f t="shared" si="385"/>
        <v>8.9546208478009229E+20</v>
      </c>
      <c r="AO949" s="2">
        <f t="shared" si="386"/>
        <v>3</v>
      </c>
      <c r="AP949" s="2">
        <f t="shared" si="387"/>
        <v>8.1917777654940309</v>
      </c>
      <c r="AQ949" s="2">
        <f t="shared" si="388"/>
        <v>0.76489232840434507</v>
      </c>
      <c r="AR949" s="3" t="str">
        <f t="shared" si="389"/>
        <v>Nontoxic</v>
      </c>
      <c r="AS949" s="2">
        <f t="shared" si="390"/>
        <v>109.85761226725081</v>
      </c>
      <c r="AT949" s="26" t="s">
        <v>884</v>
      </c>
      <c r="AU949" s="4" t="s">
        <v>666</v>
      </c>
      <c r="AV949" s="2">
        <f t="shared" si="391"/>
        <v>3</v>
      </c>
      <c r="AW949" s="2">
        <f t="shared" si="392"/>
        <v>3</v>
      </c>
      <c r="AX949" s="2">
        <f t="shared" si="393"/>
        <v>18266666666.666672</v>
      </c>
      <c r="AY949" s="2">
        <f t="shared" si="394"/>
        <v>207066666666.66663</v>
      </c>
      <c r="AZ949" s="2">
        <f t="shared" si="395"/>
        <v>112666666666.66664</v>
      </c>
      <c r="BA949" s="2">
        <f t="shared" si="396"/>
        <v>1.1666666666666667</v>
      </c>
      <c r="BB949" s="2">
        <f t="shared" si="397"/>
        <v>3.113353300467939</v>
      </c>
      <c r="BC949" s="2">
        <v>6.6349999999999998</v>
      </c>
      <c r="BD949" s="2" t="str">
        <f t="shared" si="398"/>
        <v>Same Var</v>
      </c>
      <c r="BE949" s="2">
        <f t="shared" si="399"/>
        <v>3.1609353584077481E-2</v>
      </c>
      <c r="BF949" s="2" t="str">
        <f t="shared" si="400"/>
        <v>NS</v>
      </c>
      <c r="BG949" s="2" t="str">
        <f t="shared" si="401"/>
        <v>NS</v>
      </c>
      <c r="BH949" s="2" t="str">
        <f t="shared" si="402"/>
        <v/>
      </c>
      <c r="BI949" s="2" t="str">
        <f t="shared" si="403"/>
        <v/>
      </c>
      <c r="BJ949" s="2" t="str">
        <f t="shared" si="404"/>
        <v/>
      </c>
    </row>
    <row r="950" spans="1:62" x14ac:dyDescent="0.2">
      <c r="A950" s="1" t="s">
        <v>926</v>
      </c>
      <c r="B950" s="27" t="s">
        <v>1296</v>
      </c>
      <c r="C950" s="28">
        <v>38775</v>
      </c>
      <c r="D950" s="7">
        <v>0.34722222222222221</v>
      </c>
      <c r="E950" s="1">
        <v>0.1</v>
      </c>
      <c r="F950" s="1" t="s">
        <v>57</v>
      </c>
      <c r="G950" s="1" t="s">
        <v>1297</v>
      </c>
      <c r="H950" s="27" t="s">
        <v>886</v>
      </c>
      <c r="I950" s="27" t="s">
        <v>887</v>
      </c>
      <c r="J950" s="27" t="s">
        <v>888</v>
      </c>
      <c r="K950" s="2">
        <v>0.75</v>
      </c>
      <c r="L950" s="2">
        <v>0.25</v>
      </c>
      <c r="M950" s="27">
        <v>947000</v>
      </c>
      <c r="N950" s="27">
        <v>845000</v>
      </c>
      <c r="O950" s="27">
        <v>1138000</v>
      </c>
      <c r="P950" s="27">
        <v>1096000</v>
      </c>
      <c r="Q950" s="29"/>
      <c r="R950" s="29"/>
      <c r="S950" s="29"/>
      <c r="T950" s="29"/>
      <c r="U950" s="29"/>
      <c r="V950" s="29"/>
      <c r="W950" s="29"/>
      <c r="X950" s="29"/>
      <c r="Y950" s="29"/>
      <c r="Z950" s="29"/>
      <c r="AA950" s="29"/>
      <c r="AB950" s="29"/>
      <c r="AC950" s="2">
        <f t="shared" si="378"/>
        <v>1006500</v>
      </c>
      <c r="AD950" s="2">
        <f t="shared" si="379"/>
        <v>135308.28996529861</v>
      </c>
      <c r="AE950" s="2">
        <f t="shared" si="380"/>
        <v>4</v>
      </c>
      <c r="AF950" s="27">
        <v>3453000</v>
      </c>
      <c r="AG950" s="27">
        <v>3309000</v>
      </c>
      <c r="AH950" s="27">
        <v>3416000</v>
      </c>
      <c r="AI950" s="27">
        <v>3337000</v>
      </c>
      <c r="AJ950" s="2">
        <f t="shared" si="381"/>
        <v>3378750</v>
      </c>
      <c r="AK950" s="2">
        <f t="shared" si="382"/>
        <v>67103.775353303834</v>
      </c>
      <c r="AL950" s="2">
        <f t="shared" si="383"/>
        <v>4</v>
      </c>
      <c r="AM950" s="2">
        <f t="shared" si="384"/>
        <v>1.3692505322943789E+19</v>
      </c>
      <c r="AN950" s="2">
        <f t="shared" si="385"/>
        <v>2.6319598635073044E+18</v>
      </c>
      <c r="AO950" s="2">
        <f t="shared" si="386"/>
        <v>5</v>
      </c>
      <c r="AP950" s="2">
        <f t="shared" si="387"/>
        <v>43.134265982627426</v>
      </c>
      <c r="AQ950" s="2">
        <f t="shared" si="388"/>
        <v>0.72668684380042159</v>
      </c>
      <c r="AR950" s="3" t="str">
        <f t="shared" si="389"/>
        <v>Nontoxic</v>
      </c>
      <c r="AS950" s="2">
        <f t="shared" si="390"/>
        <v>335.69299552906114</v>
      </c>
      <c r="AT950" s="26" t="s">
        <v>884</v>
      </c>
      <c r="AU950" s="4" t="s">
        <v>666</v>
      </c>
      <c r="AV950" s="2">
        <f t="shared" si="391"/>
        <v>3</v>
      </c>
      <c r="AW950" s="2">
        <f t="shared" si="392"/>
        <v>3</v>
      </c>
      <c r="AX950" s="2">
        <f t="shared" si="393"/>
        <v>18308333333.333328</v>
      </c>
      <c r="AY950" s="2">
        <f t="shared" si="394"/>
        <v>4502916666.666667</v>
      </c>
      <c r="AZ950" s="2">
        <f t="shared" si="395"/>
        <v>11405624999.999998</v>
      </c>
      <c r="BA950" s="2">
        <f t="shared" si="396"/>
        <v>1.1666666666666667</v>
      </c>
      <c r="BB950" s="2">
        <f t="shared" si="397"/>
        <v>1.1729099441627844</v>
      </c>
      <c r="BC950" s="2">
        <v>6.6349999999999998</v>
      </c>
      <c r="BD950" s="2" t="str">
        <f t="shared" si="398"/>
        <v>Same Var</v>
      </c>
      <c r="BE950" s="2">
        <f t="shared" si="399"/>
        <v>3.456743818059137E-8</v>
      </c>
      <c r="BF950" s="2" t="str">
        <f t="shared" si="400"/>
        <v>NS</v>
      </c>
      <c r="BG950" s="2" t="str">
        <f t="shared" si="401"/>
        <v>NS</v>
      </c>
      <c r="BH950" s="2" t="str">
        <f t="shared" si="402"/>
        <v/>
      </c>
      <c r="BI950" s="2" t="str">
        <f t="shared" si="403"/>
        <v/>
      </c>
      <c r="BJ950" s="2" t="str">
        <f t="shared" si="404"/>
        <v/>
      </c>
    </row>
    <row r="951" spans="1:62" x14ac:dyDescent="0.2">
      <c r="A951" s="1" t="s">
        <v>926</v>
      </c>
      <c r="B951" s="27" t="s">
        <v>1298</v>
      </c>
      <c r="C951" s="28">
        <v>38775</v>
      </c>
      <c r="D951" s="7">
        <v>0.39583333333333331</v>
      </c>
      <c r="E951" s="1">
        <v>0.1</v>
      </c>
      <c r="F951" s="1" t="s">
        <v>57</v>
      </c>
      <c r="G951" s="1" t="s">
        <v>1297</v>
      </c>
      <c r="H951" s="27" t="s">
        <v>886</v>
      </c>
      <c r="I951" s="27" t="s">
        <v>887</v>
      </c>
      <c r="J951" s="27" t="s">
        <v>888</v>
      </c>
      <c r="K951" s="2">
        <v>0.75</v>
      </c>
      <c r="L951" s="2">
        <v>0.25</v>
      </c>
      <c r="M951" s="27">
        <v>947000</v>
      </c>
      <c r="N951" s="27">
        <v>845000</v>
      </c>
      <c r="O951" s="27">
        <v>1138000</v>
      </c>
      <c r="P951" s="27">
        <v>1096000</v>
      </c>
      <c r="Q951" s="29"/>
      <c r="R951" s="29"/>
      <c r="S951" s="29"/>
      <c r="T951" s="29"/>
      <c r="U951" s="29"/>
      <c r="V951" s="29"/>
      <c r="W951" s="29"/>
      <c r="X951" s="29"/>
      <c r="Y951" s="29"/>
      <c r="Z951" s="29"/>
      <c r="AA951" s="29"/>
      <c r="AB951" s="29"/>
      <c r="AC951" s="2">
        <f t="shared" si="378"/>
        <v>1006500</v>
      </c>
      <c r="AD951" s="2">
        <f t="shared" si="379"/>
        <v>135308.28996529861</v>
      </c>
      <c r="AE951" s="2">
        <f t="shared" si="380"/>
        <v>4</v>
      </c>
      <c r="AF951" s="27">
        <v>3493000</v>
      </c>
      <c r="AG951" s="27">
        <v>3459000</v>
      </c>
      <c r="AH951" s="27">
        <v>3537000</v>
      </c>
      <c r="AI951" s="27">
        <v>3448000</v>
      </c>
      <c r="AJ951" s="2">
        <f t="shared" si="381"/>
        <v>3484250</v>
      </c>
      <c r="AK951" s="2">
        <f t="shared" si="382"/>
        <v>40044.766616042769</v>
      </c>
      <c r="AL951" s="2">
        <f t="shared" si="383"/>
        <v>4</v>
      </c>
      <c r="AM951" s="2">
        <f t="shared" si="384"/>
        <v>8.8536312448187884E+18</v>
      </c>
      <c r="AN951" s="2">
        <f t="shared" si="385"/>
        <v>2.2631103010073044E+18</v>
      </c>
      <c r="AO951" s="2">
        <f t="shared" si="386"/>
        <v>4</v>
      </c>
      <c r="AP951" s="2">
        <f t="shared" si="387"/>
        <v>50.036030879356467</v>
      </c>
      <c r="AQ951" s="2">
        <f t="shared" si="388"/>
        <v>0.74069708411268287</v>
      </c>
      <c r="AR951" s="3" t="str">
        <f t="shared" si="389"/>
        <v>Nontoxic</v>
      </c>
      <c r="AS951" s="2">
        <f t="shared" si="390"/>
        <v>346.17486338797818</v>
      </c>
      <c r="AT951" s="26" t="s">
        <v>884</v>
      </c>
      <c r="AU951" s="4" t="s">
        <v>666</v>
      </c>
      <c r="AV951" s="2">
        <f t="shared" si="391"/>
        <v>3</v>
      </c>
      <c r="AW951" s="2">
        <f t="shared" si="392"/>
        <v>3</v>
      </c>
      <c r="AX951" s="2">
        <f t="shared" si="393"/>
        <v>18308333333.333328</v>
      </c>
      <c r="AY951" s="2">
        <f t="shared" si="394"/>
        <v>1603583333.3333335</v>
      </c>
      <c r="AZ951" s="2">
        <f t="shared" si="395"/>
        <v>9955958333.3333302</v>
      </c>
      <c r="BA951" s="2">
        <f t="shared" si="396"/>
        <v>1.1666666666666667</v>
      </c>
      <c r="BB951" s="2">
        <f t="shared" si="397"/>
        <v>3.1287737848581072</v>
      </c>
      <c r="BC951" s="2">
        <v>6.6349999999999998</v>
      </c>
      <c r="BD951" s="2" t="str">
        <f t="shared" si="398"/>
        <v>Same Var</v>
      </c>
      <c r="BE951" s="2">
        <f t="shared" si="399"/>
        <v>1.7764578584128156E-8</v>
      </c>
      <c r="BF951" s="2" t="str">
        <f t="shared" si="400"/>
        <v>NS</v>
      </c>
      <c r="BG951" s="2" t="str">
        <f t="shared" si="401"/>
        <v>NS</v>
      </c>
      <c r="BH951" s="2" t="str">
        <f t="shared" si="402"/>
        <v/>
      </c>
      <c r="BI951" s="2" t="str">
        <f t="shared" si="403"/>
        <v/>
      </c>
      <c r="BJ951" s="2" t="str">
        <f t="shared" si="404"/>
        <v/>
      </c>
    </row>
    <row r="952" spans="1:62" x14ac:dyDescent="0.2">
      <c r="A952" s="1" t="s">
        <v>926</v>
      </c>
      <c r="B952" s="27" t="s">
        <v>927</v>
      </c>
      <c r="C952" s="28">
        <v>38544</v>
      </c>
      <c r="D952" s="7">
        <v>0.39583333333333331</v>
      </c>
      <c r="E952" s="1">
        <v>0.1</v>
      </c>
      <c r="F952" s="1" t="s">
        <v>57</v>
      </c>
      <c r="G952" s="1" t="s">
        <v>930</v>
      </c>
      <c r="H952" s="27" t="s">
        <v>886</v>
      </c>
      <c r="I952" s="27" t="s">
        <v>887</v>
      </c>
      <c r="J952" s="27" t="s">
        <v>888</v>
      </c>
      <c r="K952" s="2">
        <v>0.75</v>
      </c>
      <c r="L952" s="2">
        <v>0.25</v>
      </c>
      <c r="M952" s="27">
        <v>1367000</v>
      </c>
      <c r="N952" s="27">
        <v>1150100</v>
      </c>
      <c r="O952" s="27">
        <v>1173300</v>
      </c>
      <c r="P952" s="27">
        <v>1420300</v>
      </c>
      <c r="Q952" s="29"/>
      <c r="R952" s="29"/>
      <c r="S952" s="29"/>
      <c r="T952" s="29"/>
      <c r="U952" s="29"/>
      <c r="V952" s="29"/>
      <c r="W952" s="29"/>
      <c r="X952" s="29"/>
      <c r="Y952" s="29"/>
      <c r="Z952" s="29"/>
      <c r="AA952" s="29"/>
      <c r="AB952" s="29"/>
      <c r="AC952" s="2">
        <f t="shared" si="378"/>
        <v>1277675</v>
      </c>
      <c r="AD952" s="2">
        <f t="shared" si="379"/>
        <v>136002.90131709201</v>
      </c>
      <c r="AE952" s="2">
        <f t="shared" si="380"/>
        <v>4</v>
      </c>
      <c r="AF952" s="27">
        <v>37000</v>
      </c>
      <c r="AG952" s="27">
        <v>51700</v>
      </c>
      <c r="AH952" s="27">
        <v>37300</v>
      </c>
      <c r="AI952" s="27">
        <v>37000</v>
      </c>
      <c r="AJ952" s="2">
        <f t="shared" si="381"/>
        <v>40750</v>
      </c>
      <c r="AK952" s="2">
        <f t="shared" si="382"/>
        <v>7301.3697345087239</v>
      </c>
      <c r="AL952" s="2">
        <f t="shared" si="383"/>
        <v>4</v>
      </c>
      <c r="AM952" s="2">
        <f t="shared" si="384"/>
        <v>6.8352885477304463E+18</v>
      </c>
      <c r="AN952" s="2">
        <f t="shared" si="385"/>
        <v>2.2553186448833907E+18</v>
      </c>
      <c r="AO952" s="2">
        <f t="shared" si="386"/>
        <v>3</v>
      </c>
      <c r="AP952" s="2">
        <f t="shared" si="387"/>
        <v>-17.944023036778844</v>
      </c>
      <c r="AQ952" s="2">
        <f t="shared" si="388"/>
        <v>0.76489232840434507</v>
      </c>
      <c r="AR952" s="3" t="str">
        <f t="shared" si="389"/>
        <v>Toxic</v>
      </c>
      <c r="AS952" s="2">
        <f t="shared" si="390"/>
        <v>3.1893869724303912</v>
      </c>
      <c r="AT952" s="4" t="s">
        <v>664</v>
      </c>
      <c r="AU952" s="4" t="s">
        <v>667</v>
      </c>
      <c r="AV952" s="2">
        <f t="shared" si="391"/>
        <v>3</v>
      </c>
      <c r="AW952" s="2">
        <f t="shared" si="392"/>
        <v>3</v>
      </c>
      <c r="AX952" s="2">
        <f t="shared" si="393"/>
        <v>18496789166.666668</v>
      </c>
      <c r="AY952" s="2">
        <f t="shared" si="394"/>
        <v>53309999.999999993</v>
      </c>
      <c r="AZ952" s="2">
        <f t="shared" si="395"/>
        <v>9275049583.333334</v>
      </c>
      <c r="BA952" s="2">
        <f t="shared" si="396"/>
        <v>1.1666666666666667</v>
      </c>
      <c r="BB952" s="2">
        <f t="shared" si="397"/>
        <v>11.490917396058251</v>
      </c>
      <c r="BC952" s="2">
        <v>6.6349999999999998</v>
      </c>
      <c r="BD952" s="2" t="str">
        <f t="shared" si="398"/>
        <v>Sig Diff Var</v>
      </c>
      <c r="BE952" s="2">
        <f t="shared" si="399"/>
        <v>1.7584446492399582E-4</v>
      </c>
      <c r="BF952" s="2" t="str">
        <f t="shared" si="400"/>
        <v>Sig</v>
      </c>
      <c r="BG952" s="2" t="str">
        <f t="shared" si="401"/>
        <v>Sig</v>
      </c>
      <c r="BH952" s="2" t="str">
        <f t="shared" si="402"/>
        <v>Wilcoxon</v>
      </c>
      <c r="BI952" s="2" t="str">
        <f t="shared" si="403"/>
        <v/>
      </c>
      <c r="BJ952" s="2" t="str">
        <f t="shared" si="404"/>
        <v/>
      </c>
    </row>
    <row r="953" spans="1:62" x14ac:dyDescent="0.2">
      <c r="A953" s="1" t="s">
        <v>926</v>
      </c>
      <c r="B953" s="27" t="s">
        <v>949</v>
      </c>
      <c r="C953" s="28">
        <v>38544</v>
      </c>
      <c r="D953" s="7">
        <v>0.54166666666666663</v>
      </c>
      <c r="E953" s="1">
        <v>0.1</v>
      </c>
      <c r="F953" s="1" t="s">
        <v>57</v>
      </c>
      <c r="G953" s="1" t="s">
        <v>930</v>
      </c>
      <c r="H953" s="27" t="s">
        <v>886</v>
      </c>
      <c r="I953" s="27" t="s">
        <v>712</v>
      </c>
      <c r="J953" s="27" t="s">
        <v>888</v>
      </c>
      <c r="K953" s="2">
        <v>0.75</v>
      </c>
      <c r="L953" s="2">
        <v>0.25</v>
      </c>
      <c r="M953" s="27">
        <v>1367000</v>
      </c>
      <c r="N953" s="27">
        <v>1150100</v>
      </c>
      <c r="O953" s="27">
        <v>1173300</v>
      </c>
      <c r="P953" s="27">
        <v>1420300</v>
      </c>
      <c r="Q953" s="29"/>
      <c r="R953" s="29"/>
      <c r="S953" s="29"/>
      <c r="T953" s="29"/>
      <c r="U953" s="29"/>
      <c r="V953" s="29"/>
      <c r="W953" s="29"/>
      <c r="X953" s="29"/>
      <c r="Y953" s="29"/>
      <c r="Z953" s="29"/>
      <c r="AA953" s="29"/>
      <c r="AB953" s="29"/>
      <c r="AC953" s="2">
        <f t="shared" si="378"/>
        <v>1277675</v>
      </c>
      <c r="AD953" s="2">
        <f t="shared" si="379"/>
        <v>136002.90131709201</v>
      </c>
      <c r="AE953" s="2">
        <f t="shared" si="380"/>
        <v>4</v>
      </c>
      <c r="AF953" s="27">
        <v>4660200</v>
      </c>
      <c r="AG953" s="27">
        <v>4801600</v>
      </c>
      <c r="AH953" s="27">
        <v>4543200</v>
      </c>
      <c r="AI953" s="27">
        <v>4665300</v>
      </c>
      <c r="AJ953" s="2">
        <f t="shared" si="381"/>
        <v>4667575</v>
      </c>
      <c r="AK953" s="2">
        <f t="shared" si="382"/>
        <v>105658.89692780253</v>
      </c>
      <c r="AL953" s="2">
        <f t="shared" si="383"/>
        <v>4</v>
      </c>
      <c r="AM953" s="2">
        <f t="shared" si="384"/>
        <v>2.9074328315044753E+19</v>
      </c>
      <c r="AN953" s="2">
        <f t="shared" si="385"/>
        <v>4.8517279011939379E+18</v>
      </c>
      <c r="AO953" s="2">
        <f t="shared" si="386"/>
        <v>6</v>
      </c>
      <c r="AP953" s="2">
        <f t="shared" si="387"/>
        <v>50.514578350486481</v>
      </c>
      <c r="AQ953" s="2">
        <f t="shared" si="388"/>
        <v>0.71755819649141217</v>
      </c>
      <c r="AR953" s="3" t="str">
        <f t="shared" si="389"/>
        <v>Nontoxic</v>
      </c>
      <c r="AS953" s="2">
        <f t="shared" si="390"/>
        <v>365.31786252372473</v>
      </c>
      <c r="AT953" s="26" t="s">
        <v>884</v>
      </c>
      <c r="AU953" s="4" t="s">
        <v>666</v>
      </c>
      <c r="AV953" s="2">
        <f t="shared" si="391"/>
        <v>3</v>
      </c>
      <c r="AW953" s="2">
        <f t="shared" si="392"/>
        <v>3</v>
      </c>
      <c r="AX953" s="2">
        <f t="shared" si="393"/>
        <v>18496789166.666668</v>
      </c>
      <c r="AY953" s="2">
        <f t="shared" si="394"/>
        <v>11163802500</v>
      </c>
      <c r="AZ953" s="2">
        <f t="shared" si="395"/>
        <v>14830295833.333334</v>
      </c>
      <c r="BA953" s="2">
        <f t="shared" si="396"/>
        <v>1.1666666666666667</v>
      </c>
      <c r="BB953" s="2">
        <f t="shared" si="397"/>
        <v>0.16218109367816524</v>
      </c>
      <c r="BC953" s="2">
        <v>6.6349999999999998</v>
      </c>
      <c r="BD953" s="2" t="str">
        <f t="shared" si="398"/>
        <v>Same Var</v>
      </c>
      <c r="BE953" s="2">
        <f t="shared" si="399"/>
        <v>8.9764876692903858E-9</v>
      </c>
      <c r="BF953" s="2" t="str">
        <f t="shared" si="400"/>
        <v>NS</v>
      </c>
      <c r="BG953" s="2" t="str">
        <f t="shared" si="401"/>
        <v>NS</v>
      </c>
      <c r="BH953" s="2" t="str">
        <f t="shared" si="402"/>
        <v/>
      </c>
      <c r="BI953" s="2" t="str">
        <f t="shared" si="403"/>
        <v/>
      </c>
      <c r="BJ953" s="2" t="str">
        <f t="shared" si="404"/>
        <v/>
      </c>
    </row>
    <row r="954" spans="1:62" x14ac:dyDescent="0.2">
      <c r="A954" s="1" t="s">
        <v>926</v>
      </c>
      <c r="B954" s="27" t="s">
        <v>949</v>
      </c>
      <c r="C954" s="28">
        <v>38544</v>
      </c>
      <c r="D954" s="7">
        <v>0.54166666666666663</v>
      </c>
      <c r="E954" s="1">
        <v>0.1</v>
      </c>
      <c r="F954" s="1" t="s">
        <v>57</v>
      </c>
      <c r="G954" s="1" t="s">
        <v>930</v>
      </c>
      <c r="H954" s="27" t="s">
        <v>886</v>
      </c>
      <c r="I954" s="27" t="s">
        <v>887</v>
      </c>
      <c r="J954" s="27" t="s">
        <v>888</v>
      </c>
      <c r="K954" s="2">
        <v>0.75</v>
      </c>
      <c r="L954" s="2">
        <v>0.25</v>
      </c>
      <c r="M954" s="27">
        <v>1367000</v>
      </c>
      <c r="N954" s="27">
        <v>1150100</v>
      </c>
      <c r="O954" s="27">
        <v>1173300</v>
      </c>
      <c r="P954" s="27">
        <v>1420300</v>
      </c>
      <c r="Q954" s="29"/>
      <c r="R954" s="29"/>
      <c r="S954" s="29"/>
      <c r="T954" s="29"/>
      <c r="U954" s="29"/>
      <c r="V954" s="29"/>
      <c r="W954" s="29"/>
      <c r="X954" s="29"/>
      <c r="Y954" s="29"/>
      <c r="Z954" s="29"/>
      <c r="AA954" s="29"/>
      <c r="AB954" s="29"/>
      <c r="AC954" s="2">
        <f t="shared" si="378"/>
        <v>1277675</v>
      </c>
      <c r="AD954" s="2">
        <f t="shared" si="379"/>
        <v>136002.90131709201</v>
      </c>
      <c r="AE954" s="2">
        <f t="shared" si="380"/>
        <v>4</v>
      </c>
      <c r="AF954" s="27">
        <v>4660200</v>
      </c>
      <c r="AG954" s="27">
        <v>4801600</v>
      </c>
      <c r="AH954" s="27">
        <v>4543200</v>
      </c>
      <c r="AI954" s="27">
        <v>4665300</v>
      </c>
      <c r="AJ954" s="2">
        <f t="shared" si="381"/>
        <v>4667575</v>
      </c>
      <c r="AK954" s="2">
        <f t="shared" si="382"/>
        <v>105658.89692780253</v>
      </c>
      <c r="AL954" s="2">
        <f t="shared" si="383"/>
        <v>4</v>
      </c>
      <c r="AM954" s="2">
        <f t="shared" si="384"/>
        <v>2.9074328315044753E+19</v>
      </c>
      <c r="AN954" s="2">
        <f t="shared" si="385"/>
        <v>4.8517279011939379E+18</v>
      </c>
      <c r="AO954" s="2">
        <f t="shared" si="386"/>
        <v>6</v>
      </c>
      <c r="AP954" s="2">
        <f t="shared" si="387"/>
        <v>50.514578350486481</v>
      </c>
      <c r="AQ954" s="2">
        <f t="shared" si="388"/>
        <v>0.71755819649141217</v>
      </c>
      <c r="AR954" s="3" t="str">
        <f t="shared" si="389"/>
        <v>Nontoxic</v>
      </c>
      <c r="AS954" s="2">
        <f t="shared" si="390"/>
        <v>365.31786252372473</v>
      </c>
      <c r="AT954" s="26" t="s">
        <v>884</v>
      </c>
      <c r="AU954" s="4" t="s">
        <v>666</v>
      </c>
      <c r="AV954" s="2">
        <f t="shared" si="391"/>
        <v>3</v>
      </c>
      <c r="AW954" s="2">
        <f t="shared" si="392"/>
        <v>3</v>
      </c>
      <c r="AX954" s="2">
        <f t="shared" si="393"/>
        <v>18496789166.666668</v>
      </c>
      <c r="AY954" s="2">
        <f t="shared" si="394"/>
        <v>11163802500</v>
      </c>
      <c r="AZ954" s="2">
        <f t="shared" si="395"/>
        <v>14830295833.333334</v>
      </c>
      <c r="BA954" s="2">
        <f t="shared" si="396"/>
        <v>1.1666666666666667</v>
      </c>
      <c r="BB954" s="2">
        <f t="shared" si="397"/>
        <v>0.16218109367816524</v>
      </c>
      <c r="BC954" s="2">
        <v>6.6349999999999998</v>
      </c>
      <c r="BD954" s="2" t="str">
        <f t="shared" si="398"/>
        <v>Same Var</v>
      </c>
      <c r="BE954" s="2">
        <f t="shared" si="399"/>
        <v>8.9764876692903858E-9</v>
      </c>
      <c r="BF954" s="2" t="str">
        <f t="shared" si="400"/>
        <v>NS</v>
      </c>
      <c r="BG954" s="2" t="str">
        <f t="shared" si="401"/>
        <v>NS</v>
      </c>
      <c r="BH954" s="2" t="str">
        <f t="shared" si="402"/>
        <v/>
      </c>
      <c r="BI954" s="2" t="str">
        <f t="shared" si="403"/>
        <v/>
      </c>
      <c r="BJ954" s="2" t="str">
        <f t="shared" si="404"/>
        <v/>
      </c>
    </row>
    <row r="955" spans="1:62" x14ac:dyDescent="0.2">
      <c r="A955" s="1" t="s">
        <v>926</v>
      </c>
      <c r="B955" s="27" t="s">
        <v>967</v>
      </c>
      <c r="C955" s="28">
        <v>38544</v>
      </c>
      <c r="D955" s="7">
        <v>0.45833333333333331</v>
      </c>
      <c r="E955" s="1">
        <v>0.1</v>
      </c>
      <c r="F955" s="1" t="s">
        <v>57</v>
      </c>
      <c r="G955" s="1" t="s">
        <v>930</v>
      </c>
      <c r="H955" s="27" t="s">
        <v>886</v>
      </c>
      <c r="I955" s="27" t="s">
        <v>887</v>
      </c>
      <c r="J955" s="27" t="s">
        <v>888</v>
      </c>
      <c r="K955" s="2">
        <v>0.75</v>
      </c>
      <c r="L955" s="2">
        <v>0.25</v>
      </c>
      <c r="M955" s="27">
        <v>1367000</v>
      </c>
      <c r="N955" s="27">
        <v>1150100</v>
      </c>
      <c r="O955" s="27">
        <v>1173300</v>
      </c>
      <c r="P955" s="27">
        <v>1420300</v>
      </c>
      <c r="Q955" s="29"/>
      <c r="R955" s="29"/>
      <c r="S955" s="29"/>
      <c r="T955" s="29"/>
      <c r="U955" s="29"/>
      <c r="V955" s="29"/>
      <c r="W955" s="29"/>
      <c r="X955" s="29"/>
      <c r="Y955" s="29"/>
      <c r="Z955" s="29"/>
      <c r="AA955" s="29"/>
      <c r="AB955" s="29"/>
      <c r="AC955" s="2">
        <f t="shared" si="378"/>
        <v>1277675</v>
      </c>
      <c r="AD955" s="2">
        <f t="shared" si="379"/>
        <v>136002.90131709201</v>
      </c>
      <c r="AE955" s="2">
        <f t="shared" si="380"/>
        <v>4</v>
      </c>
      <c r="AF955" s="27">
        <v>5250200</v>
      </c>
      <c r="AG955" s="27">
        <v>5332500</v>
      </c>
      <c r="AH955" s="27">
        <v>5237100</v>
      </c>
      <c r="AI955" s="27">
        <v>5197000</v>
      </c>
      <c r="AJ955" s="2">
        <f t="shared" si="381"/>
        <v>5254200</v>
      </c>
      <c r="AK955" s="2">
        <f t="shared" si="382"/>
        <v>56895.049579613398</v>
      </c>
      <c r="AL955" s="2">
        <f t="shared" si="383"/>
        <v>4</v>
      </c>
      <c r="AM955" s="2">
        <f t="shared" si="384"/>
        <v>1.1630641565685891E+19</v>
      </c>
      <c r="AN955" s="2">
        <f t="shared" si="385"/>
        <v>2.4735609191766779E+18</v>
      </c>
      <c r="AO955" s="2">
        <f t="shared" si="386"/>
        <v>5</v>
      </c>
      <c r="AP955" s="2">
        <f t="shared" si="387"/>
        <v>73.562701236665731</v>
      </c>
      <c r="AQ955" s="2">
        <f t="shared" si="388"/>
        <v>0.72668684380042159</v>
      </c>
      <c r="AR955" s="3" t="str">
        <f t="shared" si="389"/>
        <v>Nontoxic</v>
      </c>
      <c r="AS955" s="2">
        <f t="shared" si="390"/>
        <v>411.23133817285299</v>
      </c>
      <c r="AT955" s="26" t="s">
        <v>884</v>
      </c>
      <c r="AU955" s="4" t="s">
        <v>666</v>
      </c>
      <c r="AV955" s="2">
        <f t="shared" si="391"/>
        <v>3</v>
      </c>
      <c r="AW955" s="2">
        <f t="shared" si="392"/>
        <v>3</v>
      </c>
      <c r="AX955" s="2">
        <f t="shared" si="393"/>
        <v>18496789166.666668</v>
      </c>
      <c r="AY955" s="2">
        <f t="shared" si="394"/>
        <v>3237046666.6666665</v>
      </c>
      <c r="AZ955" s="2">
        <f t="shared" si="395"/>
        <v>10866917916.666666</v>
      </c>
      <c r="BA955" s="2">
        <f t="shared" si="396"/>
        <v>1.1666666666666667</v>
      </c>
      <c r="BB955" s="2">
        <f t="shared" si="397"/>
        <v>1.7464826346737417</v>
      </c>
      <c r="BC955" s="2">
        <v>6.6349999999999998</v>
      </c>
      <c r="BD955" s="2" t="str">
        <f t="shared" si="398"/>
        <v>Same Var</v>
      </c>
      <c r="BE955" s="2">
        <f t="shared" si="399"/>
        <v>1.3618605802224963E-9</v>
      </c>
      <c r="BF955" s="2" t="str">
        <f t="shared" si="400"/>
        <v>NS</v>
      </c>
      <c r="BG955" s="2" t="str">
        <f t="shared" si="401"/>
        <v>NS</v>
      </c>
      <c r="BH955" s="2" t="str">
        <f t="shared" si="402"/>
        <v/>
      </c>
      <c r="BI955" s="2" t="str">
        <f t="shared" si="403"/>
        <v/>
      </c>
      <c r="BJ955" s="2" t="str">
        <f t="shared" si="404"/>
        <v/>
      </c>
    </row>
    <row r="956" spans="1:62" x14ac:dyDescent="0.2">
      <c r="A956" s="1" t="s">
        <v>926</v>
      </c>
      <c r="B956" s="27" t="s">
        <v>970</v>
      </c>
      <c r="C956" s="28">
        <v>38544</v>
      </c>
      <c r="D956" s="7">
        <v>0.3263888888888889</v>
      </c>
      <c r="E956" s="1">
        <v>0.1</v>
      </c>
      <c r="F956" s="1" t="s">
        <v>57</v>
      </c>
      <c r="G956" s="1" t="s">
        <v>930</v>
      </c>
      <c r="H956" s="27" t="s">
        <v>886</v>
      </c>
      <c r="I956" s="27" t="s">
        <v>887</v>
      </c>
      <c r="J956" s="27" t="s">
        <v>888</v>
      </c>
      <c r="K956" s="2">
        <v>0.75</v>
      </c>
      <c r="L956" s="2">
        <v>0.25</v>
      </c>
      <c r="M956" s="27">
        <v>1367000</v>
      </c>
      <c r="N956" s="27">
        <v>1150100</v>
      </c>
      <c r="O956" s="27">
        <v>1173300</v>
      </c>
      <c r="P956" s="27">
        <v>1420300</v>
      </c>
      <c r="Q956" s="29"/>
      <c r="R956" s="29"/>
      <c r="S956" s="29"/>
      <c r="T956" s="29"/>
      <c r="U956" s="29"/>
      <c r="V956" s="29"/>
      <c r="W956" s="29"/>
      <c r="X956" s="29"/>
      <c r="Y956" s="29"/>
      <c r="Z956" s="29"/>
      <c r="AA956" s="29"/>
      <c r="AB956" s="29"/>
      <c r="AC956" s="2">
        <f t="shared" si="378"/>
        <v>1277675</v>
      </c>
      <c r="AD956" s="2">
        <f t="shared" si="379"/>
        <v>136002.90131709201</v>
      </c>
      <c r="AE956" s="2">
        <f t="shared" si="380"/>
        <v>4</v>
      </c>
      <c r="AF956" s="27">
        <v>6241800</v>
      </c>
      <c r="AG956" s="27">
        <v>5993800</v>
      </c>
      <c r="AH956" s="27">
        <v>6164500</v>
      </c>
      <c r="AI956" s="27">
        <v>6091200</v>
      </c>
      <c r="AJ956" s="2">
        <f t="shared" si="381"/>
        <v>6122825</v>
      </c>
      <c r="AK956" s="2">
        <f t="shared" si="382"/>
        <v>105734.64821586788</v>
      </c>
      <c r="AL956" s="2">
        <f t="shared" si="383"/>
        <v>4</v>
      </c>
      <c r="AM956" s="2">
        <f t="shared" si="384"/>
        <v>2.911751678161238E+19</v>
      </c>
      <c r="AN956" s="2">
        <f t="shared" si="385"/>
        <v>4.8591819805323643E+18</v>
      </c>
      <c r="AO956" s="2">
        <f t="shared" si="386"/>
        <v>6</v>
      </c>
      <c r="AP956" s="2">
        <f t="shared" si="387"/>
        <v>70.306500168235004</v>
      </c>
      <c r="AQ956" s="2">
        <f t="shared" si="388"/>
        <v>0.71755819649141217</v>
      </c>
      <c r="AR956" s="3" t="str">
        <f t="shared" si="389"/>
        <v>Nontoxic</v>
      </c>
      <c r="AS956" s="2">
        <f t="shared" si="390"/>
        <v>479.21615434284934</v>
      </c>
      <c r="AT956" s="26" t="s">
        <v>884</v>
      </c>
      <c r="AU956" s="4" t="s">
        <v>666</v>
      </c>
      <c r="AV956" s="2">
        <f t="shared" si="391"/>
        <v>3</v>
      </c>
      <c r="AW956" s="2">
        <f t="shared" si="392"/>
        <v>3</v>
      </c>
      <c r="AX956" s="2">
        <f t="shared" si="393"/>
        <v>18496789166.666668</v>
      </c>
      <c r="AY956" s="2">
        <f t="shared" si="394"/>
        <v>11179815833.333334</v>
      </c>
      <c r="AZ956" s="2">
        <f t="shared" si="395"/>
        <v>14838302500</v>
      </c>
      <c r="BA956" s="2">
        <f t="shared" si="396"/>
        <v>1.1666666666666667</v>
      </c>
      <c r="BB956" s="2">
        <f t="shared" si="397"/>
        <v>0.16127109160067576</v>
      </c>
      <c r="BC956" s="2">
        <v>6.6349999999999998</v>
      </c>
      <c r="BD956" s="2" t="str">
        <f t="shared" si="398"/>
        <v>Same Var</v>
      </c>
      <c r="BE956" s="2">
        <f t="shared" si="399"/>
        <v>1.0600670627993694E-9</v>
      </c>
      <c r="BF956" s="2" t="str">
        <f t="shared" si="400"/>
        <v>NS</v>
      </c>
      <c r="BG956" s="2" t="str">
        <f t="shared" si="401"/>
        <v>NS</v>
      </c>
      <c r="BH956" s="2" t="str">
        <f t="shared" si="402"/>
        <v/>
      </c>
      <c r="BI956" s="2" t="str">
        <f t="shared" si="403"/>
        <v/>
      </c>
      <c r="BJ956" s="2" t="str">
        <f t="shared" si="404"/>
        <v/>
      </c>
    </row>
    <row r="957" spans="1:62" x14ac:dyDescent="0.2">
      <c r="A957" s="1" t="s">
        <v>926</v>
      </c>
      <c r="B957" s="27" t="s">
        <v>975</v>
      </c>
      <c r="C957" s="28">
        <v>38544</v>
      </c>
      <c r="D957" s="7">
        <v>0.3611111111111111</v>
      </c>
      <c r="E957" s="1">
        <v>0.1</v>
      </c>
      <c r="F957" s="1" t="s">
        <v>57</v>
      </c>
      <c r="G957" s="1" t="s">
        <v>930</v>
      </c>
      <c r="H957" s="27" t="s">
        <v>886</v>
      </c>
      <c r="I957" s="27" t="s">
        <v>887</v>
      </c>
      <c r="J957" s="27" t="s">
        <v>888</v>
      </c>
      <c r="K957" s="2">
        <v>0.75</v>
      </c>
      <c r="L957" s="2">
        <v>0.25</v>
      </c>
      <c r="M957" s="27">
        <v>1367000</v>
      </c>
      <c r="N957" s="27">
        <v>1150100</v>
      </c>
      <c r="O957" s="27">
        <v>1173300</v>
      </c>
      <c r="P957" s="27">
        <v>1420300</v>
      </c>
      <c r="Q957" s="29"/>
      <c r="R957" s="29"/>
      <c r="S957" s="29"/>
      <c r="T957" s="29"/>
      <c r="U957" s="29"/>
      <c r="V957" s="29"/>
      <c r="W957" s="29"/>
      <c r="X957" s="29"/>
      <c r="Y957" s="29"/>
      <c r="Z957" s="29"/>
      <c r="AA957" s="29"/>
      <c r="AB957" s="29"/>
      <c r="AC957" s="2">
        <f t="shared" si="378"/>
        <v>1277675</v>
      </c>
      <c r="AD957" s="2">
        <f t="shared" si="379"/>
        <v>136002.90131709201</v>
      </c>
      <c r="AE957" s="2">
        <f t="shared" si="380"/>
        <v>4</v>
      </c>
      <c r="AF957" s="27">
        <v>5310900</v>
      </c>
      <c r="AG957" s="27">
        <v>4985100</v>
      </c>
      <c r="AH957" s="27">
        <v>5180500</v>
      </c>
      <c r="AI957" s="27">
        <v>5436300</v>
      </c>
      <c r="AJ957" s="2">
        <f t="shared" si="381"/>
        <v>5228200</v>
      </c>
      <c r="AK957" s="2">
        <f t="shared" si="382"/>
        <v>192801.97094428263</v>
      </c>
      <c r="AL957" s="2">
        <f t="shared" si="383"/>
        <v>4</v>
      </c>
      <c r="AM957" s="2">
        <f t="shared" si="384"/>
        <v>1.4147344417857752E+20</v>
      </c>
      <c r="AN957" s="2">
        <f t="shared" si="385"/>
        <v>3.1042805078297977E+19</v>
      </c>
      <c r="AO957" s="2">
        <f t="shared" si="386"/>
        <v>5</v>
      </c>
      <c r="AP957" s="2">
        <f t="shared" si="387"/>
        <v>39.15195224191914</v>
      </c>
      <c r="AQ957" s="2">
        <f t="shared" si="388"/>
        <v>0.72668684380042159</v>
      </c>
      <c r="AR957" s="3" t="str">
        <f t="shared" si="389"/>
        <v>Nontoxic</v>
      </c>
      <c r="AS957" s="2">
        <f t="shared" si="390"/>
        <v>409.19639188369501</v>
      </c>
      <c r="AT957" s="26" t="s">
        <v>884</v>
      </c>
      <c r="AU957" s="4" t="s">
        <v>666</v>
      </c>
      <c r="AV957" s="2">
        <f t="shared" si="391"/>
        <v>3</v>
      </c>
      <c r="AW957" s="2">
        <f t="shared" si="392"/>
        <v>3</v>
      </c>
      <c r="AX957" s="2">
        <f t="shared" si="393"/>
        <v>18496789166.666668</v>
      </c>
      <c r="AY957" s="2">
        <f t="shared" si="394"/>
        <v>37172600000</v>
      </c>
      <c r="AZ957" s="2">
        <f t="shared" si="395"/>
        <v>27834694583.333332</v>
      </c>
      <c r="BA957" s="2">
        <f t="shared" si="396"/>
        <v>1.1666666666666667</v>
      </c>
      <c r="BB957" s="2">
        <f t="shared" si="397"/>
        <v>0.3070219092371238</v>
      </c>
      <c r="BC957" s="2">
        <v>6.6349999999999998</v>
      </c>
      <c r="BD957" s="2" t="str">
        <f t="shared" si="398"/>
        <v>Same Var</v>
      </c>
      <c r="BE957" s="2">
        <f t="shared" si="399"/>
        <v>2.3600999386536524E-8</v>
      </c>
      <c r="BF957" s="2" t="str">
        <f t="shared" si="400"/>
        <v>NS</v>
      </c>
      <c r="BG957" s="2" t="str">
        <f t="shared" si="401"/>
        <v>NS</v>
      </c>
      <c r="BH957" s="2" t="str">
        <f t="shared" si="402"/>
        <v/>
      </c>
      <c r="BI957" s="2" t="str">
        <f t="shared" si="403"/>
        <v/>
      </c>
      <c r="BJ957" s="2" t="str">
        <f t="shared" si="404"/>
        <v/>
      </c>
    </row>
    <row r="958" spans="1:62" x14ac:dyDescent="0.2">
      <c r="A958" s="1" t="s">
        <v>926</v>
      </c>
      <c r="B958" s="27" t="s">
        <v>1189</v>
      </c>
      <c r="C958" s="28">
        <v>39308</v>
      </c>
      <c r="D958" s="7">
        <v>0.61111111111111116</v>
      </c>
      <c r="E958" s="1">
        <v>0.1</v>
      </c>
      <c r="F958" s="1" t="s">
        <v>57</v>
      </c>
      <c r="G958" s="1" t="s">
        <v>1193</v>
      </c>
      <c r="H958" s="27" t="s">
        <v>886</v>
      </c>
      <c r="I958" s="27" t="s">
        <v>887</v>
      </c>
      <c r="J958" s="27" t="s">
        <v>888</v>
      </c>
      <c r="K958" s="2">
        <v>0.75</v>
      </c>
      <c r="L958" s="2">
        <v>0.25</v>
      </c>
      <c r="M958" s="27">
        <v>696656</v>
      </c>
      <c r="N958" s="27">
        <v>957176</v>
      </c>
      <c r="O958" s="27">
        <v>787838</v>
      </c>
      <c r="P958" s="27">
        <v>644552</v>
      </c>
      <c r="Q958" s="29"/>
      <c r="R958" s="29"/>
      <c r="S958" s="29"/>
      <c r="T958" s="29"/>
      <c r="U958" s="29"/>
      <c r="V958" s="29"/>
      <c r="W958" s="29"/>
      <c r="X958" s="29"/>
      <c r="Y958" s="29"/>
      <c r="Z958" s="29"/>
      <c r="AA958" s="29"/>
      <c r="AB958" s="29"/>
      <c r="AC958" s="2">
        <f t="shared" si="378"/>
        <v>771555.5</v>
      </c>
      <c r="AD958" s="2">
        <f t="shared" si="379"/>
        <v>137185.90056197467</v>
      </c>
      <c r="AE958" s="2">
        <f t="shared" si="380"/>
        <v>4</v>
      </c>
      <c r="AF958" s="27">
        <v>826916</v>
      </c>
      <c r="AG958" s="27">
        <v>931124</v>
      </c>
      <c r="AH958" s="27">
        <v>918098</v>
      </c>
      <c r="AI958" s="27">
        <v>1074410</v>
      </c>
      <c r="AJ958" s="2">
        <f t="shared" si="381"/>
        <v>937637</v>
      </c>
      <c r="AK958" s="2">
        <f t="shared" si="382"/>
        <v>102290.73770386056</v>
      </c>
      <c r="AL958" s="2">
        <f t="shared" si="383"/>
        <v>4</v>
      </c>
      <c r="AM958" s="2">
        <f t="shared" si="384"/>
        <v>2.7692929758481793E+19</v>
      </c>
      <c r="AN958" s="2">
        <f t="shared" si="385"/>
        <v>4.6156454741374638E+18</v>
      </c>
      <c r="AO958" s="2">
        <f t="shared" si="386"/>
        <v>6</v>
      </c>
      <c r="AP958" s="2">
        <f t="shared" si="387"/>
        <v>4.9484180537013041</v>
      </c>
      <c r="AQ958" s="2">
        <f t="shared" si="388"/>
        <v>0.71755819649141217</v>
      </c>
      <c r="AR958" s="3" t="str">
        <f t="shared" si="389"/>
        <v>Nontoxic</v>
      </c>
      <c r="AS958" s="2">
        <f t="shared" si="390"/>
        <v>121.5255415845004</v>
      </c>
      <c r="AT958" s="26" t="s">
        <v>884</v>
      </c>
      <c r="AU958" s="4" t="s">
        <v>666</v>
      </c>
      <c r="AV958" s="2">
        <f t="shared" si="391"/>
        <v>3</v>
      </c>
      <c r="AW958" s="2">
        <f t="shared" si="392"/>
        <v>3</v>
      </c>
      <c r="AX958" s="2">
        <f t="shared" si="393"/>
        <v>18819971313.000004</v>
      </c>
      <c r="AY958" s="2">
        <f t="shared" si="394"/>
        <v>10463395020</v>
      </c>
      <c r="AZ958" s="2">
        <f t="shared" si="395"/>
        <v>14641683166.500002</v>
      </c>
      <c r="BA958" s="2">
        <f t="shared" si="396"/>
        <v>1.1666666666666667</v>
      </c>
      <c r="BB958" s="2">
        <f t="shared" si="397"/>
        <v>0.21842577534329166</v>
      </c>
      <c r="BC958" s="2">
        <v>6.6349999999999998</v>
      </c>
      <c r="BD958" s="2" t="str">
        <f t="shared" si="398"/>
        <v>Same Var</v>
      </c>
      <c r="BE958" s="2">
        <f t="shared" si="399"/>
        <v>5.0146640816488702E-2</v>
      </c>
      <c r="BF958" s="2" t="str">
        <f t="shared" si="400"/>
        <v>NS</v>
      </c>
      <c r="BG958" s="2" t="str">
        <f t="shared" si="401"/>
        <v>NS</v>
      </c>
      <c r="BH958" s="2" t="str">
        <f t="shared" si="402"/>
        <v/>
      </c>
      <c r="BI958" s="2" t="str">
        <f t="shared" si="403"/>
        <v/>
      </c>
      <c r="BJ958" s="2" t="str">
        <f t="shared" si="404"/>
        <v/>
      </c>
    </row>
    <row r="959" spans="1:62" x14ac:dyDescent="0.2">
      <c r="A959" s="1" t="s">
        <v>926</v>
      </c>
      <c r="B959" s="27" t="s">
        <v>1206</v>
      </c>
      <c r="C959" s="28">
        <v>39308</v>
      </c>
      <c r="D959" s="7">
        <v>0.4375</v>
      </c>
      <c r="E959" s="1">
        <v>0.1</v>
      </c>
      <c r="F959" s="1" t="s">
        <v>57</v>
      </c>
      <c r="G959" s="1" t="s">
        <v>1193</v>
      </c>
      <c r="H959" s="27" t="s">
        <v>886</v>
      </c>
      <c r="I959" s="27" t="s">
        <v>887</v>
      </c>
      <c r="J959" s="27" t="s">
        <v>888</v>
      </c>
      <c r="K959" s="2">
        <v>0.75</v>
      </c>
      <c r="L959" s="2">
        <v>0.25</v>
      </c>
      <c r="M959" s="27">
        <v>696656</v>
      </c>
      <c r="N959" s="27">
        <v>957176</v>
      </c>
      <c r="O959" s="27">
        <v>787838</v>
      </c>
      <c r="P959" s="27">
        <v>644552</v>
      </c>
      <c r="Q959" s="29"/>
      <c r="R959" s="29"/>
      <c r="S959" s="29"/>
      <c r="T959" s="29"/>
      <c r="U959" s="29"/>
      <c r="V959" s="29"/>
      <c r="W959" s="29"/>
      <c r="X959" s="29"/>
      <c r="Y959" s="29"/>
      <c r="Z959" s="29"/>
      <c r="AA959" s="29"/>
      <c r="AB959" s="29"/>
      <c r="AC959" s="2">
        <f t="shared" si="378"/>
        <v>771555.5</v>
      </c>
      <c r="AD959" s="2">
        <f t="shared" si="379"/>
        <v>137185.90056197467</v>
      </c>
      <c r="AE959" s="2">
        <f t="shared" si="380"/>
        <v>4</v>
      </c>
      <c r="AF959" s="27">
        <v>1699658</v>
      </c>
      <c r="AG959" s="27">
        <v>1699658</v>
      </c>
      <c r="AH959" s="27">
        <v>1634528</v>
      </c>
      <c r="AI959" s="27">
        <v>1569398</v>
      </c>
      <c r="AJ959" s="2">
        <f t="shared" si="381"/>
        <v>1650810.5</v>
      </c>
      <c r="AK959" s="2">
        <f t="shared" si="382"/>
        <v>62357.227528170304</v>
      </c>
      <c r="AL959" s="2">
        <f t="shared" si="383"/>
        <v>4</v>
      </c>
      <c r="AM959" s="2">
        <f t="shared" si="384"/>
        <v>1.3094732200066347E+19</v>
      </c>
      <c r="AN959" s="2">
        <f t="shared" si="385"/>
        <v>2.6497539011846892E+18</v>
      </c>
      <c r="AO959" s="2">
        <f t="shared" si="386"/>
        <v>5</v>
      </c>
      <c r="AP959" s="2">
        <f t="shared" si="387"/>
        <v>17.822922292702298</v>
      </c>
      <c r="AQ959" s="2">
        <f t="shared" si="388"/>
        <v>0.72668684380042159</v>
      </c>
      <c r="AR959" s="3" t="str">
        <f t="shared" si="389"/>
        <v>Nontoxic</v>
      </c>
      <c r="AS959" s="2">
        <f t="shared" si="390"/>
        <v>213.95874956500211</v>
      </c>
      <c r="AT959" s="26" t="s">
        <v>884</v>
      </c>
      <c r="AU959" s="4" t="s">
        <v>666</v>
      </c>
      <c r="AV959" s="2">
        <f t="shared" si="391"/>
        <v>3</v>
      </c>
      <c r="AW959" s="2">
        <f t="shared" si="392"/>
        <v>3</v>
      </c>
      <c r="AX959" s="2">
        <f t="shared" si="393"/>
        <v>18819971313.000004</v>
      </c>
      <c r="AY959" s="2">
        <f t="shared" si="394"/>
        <v>3888423825.0000005</v>
      </c>
      <c r="AZ959" s="2">
        <f t="shared" si="395"/>
        <v>11354197569.000002</v>
      </c>
      <c r="BA959" s="2">
        <f t="shared" si="396"/>
        <v>1.1666666666666667</v>
      </c>
      <c r="BB959" s="2">
        <f t="shared" si="397"/>
        <v>1.4560778875675737</v>
      </c>
      <c r="BC959" s="2">
        <v>6.6349999999999998</v>
      </c>
      <c r="BD959" s="2" t="str">
        <f t="shared" si="398"/>
        <v>Same Var</v>
      </c>
      <c r="BE959" s="2">
        <f t="shared" si="399"/>
        <v>1.1933909730345864E-5</v>
      </c>
      <c r="BF959" s="2" t="str">
        <f t="shared" si="400"/>
        <v>NS</v>
      </c>
      <c r="BG959" s="2" t="str">
        <f t="shared" si="401"/>
        <v>NS</v>
      </c>
      <c r="BH959" s="2" t="str">
        <f t="shared" si="402"/>
        <v/>
      </c>
      <c r="BI959" s="2" t="str">
        <f t="shared" si="403"/>
        <v/>
      </c>
      <c r="BJ959" s="2" t="str">
        <f t="shared" si="404"/>
        <v/>
      </c>
    </row>
    <row r="960" spans="1:62" x14ac:dyDescent="0.2">
      <c r="A960" s="1" t="s">
        <v>926</v>
      </c>
      <c r="B960" s="27" t="s">
        <v>1207</v>
      </c>
      <c r="C960" s="28">
        <v>39308</v>
      </c>
      <c r="D960" s="7">
        <v>0.57638888888888884</v>
      </c>
      <c r="E960" s="1">
        <v>0.1</v>
      </c>
      <c r="F960" s="1" t="s">
        <v>57</v>
      </c>
      <c r="G960" s="1" t="s">
        <v>1193</v>
      </c>
      <c r="H960" s="27" t="s">
        <v>886</v>
      </c>
      <c r="I960" s="27" t="s">
        <v>887</v>
      </c>
      <c r="J960" s="27" t="s">
        <v>888</v>
      </c>
      <c r="K960" s="2">
        <v>0.75</v>
      </c>
      <c r="L960" s="2">
        <v>0.25</v>
      </c>
      <c r="M960" s="27">
        <v>696656</v>
      </c>
      <c r="N960" s="27">
        <v>957176</v>
      </c>
      <c r="O960" s="27">
        <v>787838</v>
      </c>
      <c r="P960" s="27">
        <v>644552</v>
      </c>
      <c r="Q960" s="29"/>
      <c r="R960" s="29"/>
      <c r="S960" s="29"/>
      <c r="T960" s="29"/>
      <c r="U960" s="29"/>
      <c r="V960" s="29"/>
      <c r="W960" s="29"/>
      <c r="X960" s="29"/>
      <c r="Y960" s="29"/>
      <c r="Z960" s="29"/>
      <c r="AA960" s="29"/>
      <c r="AB960" s="29"/>
      <c r="AC960" s="2">
        <f t="shared" si="378"/>
        <v>771555.5</v>
      </c>
      <c r="AD960" s="2">
        <f t="shared" si="379"/>
        <v>137185.90056197467</v>
      </c>
      <c r="AE960" s="2">
        <f t="shared" si="380"/>
        <v>4</v>
      </c>
      <c r="AF960" s="27">
        <v>1308878</v>
      </c>
      <c r="AG960" s="27">
        <v>1191644</v>
      </c>
      <c r="AH960" s="27">
        <v>1139540</v>
      </c>
      <c r="AI960" s="27">
        <v>1022306</v>
      </c>
      <c r="AJ960" s="2">
        <f t="shared" si="381"/>
        <v>1165592</v>
      </c>
      <c r="AK960" s="2">
        <f t="shared" si="382"/>
        <v>118910.56723437156</v>
      </c>
      <c r="AL960" s="2">
        <f t="shared" si="383"/>
        <v>4</v>
      </c>
      <c r="AM960" s="2">
        <f t="shared" si="384"/>
        <v>3.8210808926172094E+19</v>
      </c>
      <c r="AN960" s="2">
        <f t="shared" si="385"/>
        <v>6.500002373557633E+18</v>
      </c>
      <c r="AO960" s="2">
        <f t="shared" si="386"/>
        <v>6</v>
      </c>
      <c r="AP960" s="2">
        <f t="shared" si="387"/>
        <v>7.4651120045784332</v>
      </c>
      <c r="AQ960" s="2">
        <f t="shared" si="388"/>
        <v>0.71755819649141217</v>
      </c>
      <c r="AR960" s="3" t="str">
        <f t="shared" si="389"/>
        <v>Nontoxic</v>
      </c>
      <c r="AS960" s="2">
        <f t="shared" si="390"/>
        <v>151.07040258283428</v>
      </c>
      <c r="AT960" s="26" t="s">
        <v>884</v>
      </c>
      <c r="AU960" s="4" t="s">
        <v>666</v>
      </c>
      <c r="AV960" s="2">
        <f t="shared" si="391"/>
        <v>3</v>
      </c>
      <c r="AW960" s="2">
        <f t="shared" si="392"/>
        <v>3</v>
      </c>
      <c r="AX960" s="2">
        <f t="shared" si="393"/>
        <v>18819971313.000004</v>
      </c>
      <c r="AY960" s="2">
        <f t="shared" si="394"/>
        <v>14139722999.999998</v>
      </c>
      <c r="AZ960" s="2">
        <f t="shared" si="395"/>
        <v>16479847156.5</v>
      </c>
      <c r="BA960" s="2">
        <f t="shared" si="396"/>
        <v>1.1666666666666667</v>
      </c>
      <c r="BB960" s="2">
        <f t="shared" si="397"/>
        <v>5.2379536048379444E-2</v>
      </c>
      <c r="BC960" s="2">
        <v>6.6349999999999998</v>
      </c>
      <c r="BD960" s="2" t="str">
        <f t="shared" si="398"/>
        <v>Same Var</v>
      </c>
      <c r="BE960" s="2">
        <f t="shared" si="399"/>
        <v>2.4353967545109306E-3</v>
      </c>
      <c r="BF960" s="2" t="str">
        <f t="shared" si="400"/>
        <v>NS</v>
      </c>
      <c r="BG960" s="2" t="str">
        <f t="shared" si="401"/>
        <v>NS</v>
      </c>
      <c r="BH960" s="2" t="str">
        <f t="shared" si="402"/>
        <v/>
      </c>
      <c r="BI960" s="2" t="str">
        <f t="shared" si="403"/>
        <v/>
      </c>
      <c r="BJ960" s="2" t="str">
        <f t="shared" si="404"/>
        <v/>
      </c>
    </row>
    <row r="961" spans="1:62" x14ac:dyDescent="0.2">
      <c r="A961" s="1" t="s">
        <v>926</v>
      </c>
      <c r="B961" s="27" t="s">
        <v>1031</v>
      </c>
      <c r="C961" s="28">
        <v>38791</v>
      </c>
      <c r="D961" s="7">
        <v>0.49305555555555558</v>
      </c>
      <c r="E961" s="1">
        <v>0.1</v>
      </c>
      <c r="F961" s="1" t="s">
        <v>57</v>
      </c>
      <c r="G961" s="1" t="s">
        <v>1037</v>
      </c>
      <c r="H961" s="27" t="s">
        <v>886</v>
      </c>
      <c r="I961" s="27" t="s">
        <v>887</v>
      </c>
      <c r="J961" s="27" t="s">
        <v>888</v>
      </c>
      <c r="K961" s="2">
        <v>0.75</v>
      </c>
      <c r="L961" s="2">
        <v>0.25</v>
      </c>
      <c r="M961" s="27">
        <v>1410000</v>
      </c>
      <c r="N961" s="27">
        <v>1391000</v>
      </c>
      <c r="O961" s="27">
        <v>1123000</v>
      </c>
      <c r="P961" s="27">
        <v>1395000</v>
      </c>
      <c r="Q961" s="29"/>
      <c r="R961" s="29"/>
      <c r="S961" s="29"/>
      <c r="T961" s="29"/>
      <c r="U961" s="29"/>
      <c r="V961" s="29"/>
      <c r="W961" s="29"/>
      <c r="X961" s="29"/>
      <c r="Y961" s="29"/>
      <c r="Z961" s="29"/>
      <c r="AA961" s="29"/>
      <c r="AB961" s="29"/>
      <c r="AC961" s="2">
        <f t="shared" si="378"/>
        <v>1329750</v>
      </c>
      <c r="AD961" s="2">
        <f t="shared" si="379"/>
        <v>138075.76422626336</v>
      </c>
      <c r="AE961" s="2">
        <f t="shared" si="380"/>
        <v>4</v>
      </c>
      <c r="AF961" s="27">
        <v>2410000</v>
      </c>
      <c r="AG961" s="27">
        <v>2324000</v>
      </c>
      <c r="AH961" s="27">
        <v>2420000</v>
      </c>
      <c r="AI961" s="27">
        <v>2539000</v>
      </c>
      <c r="AJ961" s="2">
        <f t="shared" si="381"/>
        <v>2423250</v>
      </c>
      <c r="AK961" s="2">
        <f t="shared" si="382"/>
        <v>88383.162046474288</v>
      </c>
      <c r="AL961" s="2">
        <f t="shared" si="383"/>
        <v>4</v>
      </c>
      <c r="AM961" s="2">
        <f t="shared" si="384"/>
        <v>2.1473026796510482E+19</v>
      </c>
      <c r="AN961" s="2">
        <f t="shared" si="385"/>
        <v>3.6671946937261507E+18</v>
      </c>
      <c r="AO961" s="2">
        <f t="shared" si="386"/>
        <v>6</v>
      </c>
      <c r="AP961" s="2">
        <f t="shared" si="387"/>
        <v>20.947257621025571</v>
      </c>
      <c r="AQ961" s="2">
        <f t="shared" si="388"/>
        <v>0.71755819649141217</v>
      </c>
      <c r="AR961" s="3" t="str">
        <f t="shared" si="389"/>
        <v>Nontoxic</v>
      </c>
      <c r="AS961" s="2">
        <f t="shared" si="390"/>
        <v>182.23350253807106</v>
      </c>
      <c r="AT961" s="26" t="s">
        <v>884</v>
      </c>
      <c r="AU961" s="4" t="s">
        <v>666</v>
      </c>
      <c r="AV961" s="2">
        <f t="shared" si="391"/>
        <v>3</v>
      </c>
      <c r="AW961" s="2">
        <f t="shared" si="392"/>
        <v>3</v>
      </c>
      <c r="AX961" s="2">
        <f t="shared" si="393"/>
        <v>19064916666.666668</v>
      </c>
      <c r="AY961" s="2">
        <f t="shared" si="394"/>
        <v>7811583333.333333</v>
      </c>
      <c r="AZ961" s="2">
        <f t="shared" si="395"/>
        <v>13438250000</v>
      </c>
      <c r="BA961" s="2">
        <f t="shared" si="396"/>
        <v>1.1666666666666667</v>
      </c>
      <c r="BB961" s="2">
        <f t="shared" si="397"/>
        <v>0.49564990140182119</v>
      </c>
      <c r="BC961" s="2">
        <v>6.6349999999999998</v>
      </c>
      <c r="BD961" s="2" t="str">
        <f t="shared" si="398"/>
        <v>Same Var</v>
      </c>
      <c r="BE961" s="2">
        <f t="shared" si="399"/>
        <v>5.488846406999215E-6</v>
      </c>
      <c r="BF961" s="2" t="str">
        <f t="shared" si="400"/>
        <v>NS</v>
      </c>
      <c r="BG961" s="2" t="str">
        <f t="shared" si="401"/>
        <v>NS</v>
      </c>
      <c r="BH961" s="2" t="str">
        <f t="shared" si="402"/>
        <v/>
      </c>
      <c r="BI961" s="2" t="str">
        <f t="shared" si="403"/>
        <v/>
      </c>
      <c r="BJ961" s="2" t="str">
        <f t="shared" si="404"/>
        <v/>
      </c>
    </row>
    <row r="962" spans="1:62" x14ac:dyDescent="0.2">
      <c r="A962" s="1" t="s">
        <v>926</v>
      </c>
      <c r="B962" s="27" t="s">
        <v>1045</v>
      </c>
      <c r="C962" s="28">
        <v>38791</v>
      </c>
      <c r="D962" s="7">
        <v>0.52083333333333337</v>
      </c>
      <c r="E962" s="1">
        <v>0.1</v>
      </c>
      <c r="F962" s="1" t="s">
        <v>57</v>
      </c>
      <c r="G962" s="1" t="s">
        <v>1037</v>
      </c>
      <c r="H962" s="27" t="s">
        <v>886</v>
      </c>
      <c r="I962" s="27" t="s">
        <v>887</v>
      </c>
      <c r="J962" s="27" t="s">
        <v>888</v>
      </c>
      <c r="K962" s="2">
        <v>0.75</v>
      </c>
      <c r="L962" s="2">
        <v>0.25</v>
      </c>
      <c r="M962" s="27">
        <v>1410000</v>
      </c>
      <c r="N962" s="27">
        <v>1391000</v>
      </c>
      <c r="O962" s="27">
        <v>1123000</v>
      </c>
      <c r="P962" s="27">
        <v>1395000</v>
      </c>
      <c r="Q962" s="29"/>
      <c r="R962" s="29"/>
      <c r="S962" s="29"/>
      <c r="T962" s="29"/>
      <c r="U962" s="29"/>
      <c r="V962" s="29"/>
      <c r="W962" s="29"/>
      <c r="X962" s="29"/>
      <c r="Y962" s="29"/>
      <c r="Z962" s="29"/>
      <c r="AA962" s="29"/>
      <c r="AB962" s="29"/>
      <c r="AC962" s="2">
        <f t="shared" si="378"/>
        <v>1329750</v>
      </c>
      <c r="AD962" s="2">
        <f t="shared" si="379"/>
        <v>138075.76422626336</v>
      </c>
      <c r="AE962" s="2">
        <f t="shared" si="380"/>
        <v>4</v>
      </c>
      <c r="AF962" s="27">
        <v>807000</v>
      </c>
      <c r="AG962" s="27">
        <v>778000</v>
      </c>
      <c r="AH962" s="27">
        <v>760000</v>
      </c>
      <c r="AI962" s="27">
        <v>670000</v>
      </c>
      <c r="AJ962" s="2">
        <f t="shared" si="381"/>
        <v>753750</v>
      </c>
      <c r="AK962" s="2">
        <f t="shared" si="382"/>
        <v>59095.262077428844</v>
      </c>
      <c r="AL962" s="2">
        <f t="shared" si="383"/>
        <v>4</v>
      </c>
      <c r="AM962" s="2">
        <f t="shared" si="384"/>
        <v>1.2631388020034789E+19</v>
      </c>
      <c r="AN962" s="2">
        <f t="shared" si="385"/>
        <v>2.6500066914113357E+18</v>
      </c>
      <c r="AO962" s="2">
        <f t="shared" si="386"/>
        <v>5</v>
      </c>
      <c r="AP962" s="2">
        <f t="shared" si="387"/>
        <v>-4.0855229463571039</v>
      </c>
      <c r="AQ962" s="2">
        <f t="shared" si="388"/>
        <v>0.72668684380042159</v>
      </c>
      <c r="AR962" s="3" t="str">
        <f t="shared" si="389"/>
        <v>Toxic</v>
      </c>
      <c r="AS962" s="2">
        <f t="shared" si="390"/>
        <v>56.683587140439926</v>
      </c>
      <c r="AT962" s="4" t="s">
        <v>664</v>
      </c>
      <c r="AU962" s="4" t="s">
        <v>667</v>
      </c>
      <c r="AV962" s="2">
        <f t="shared" si="391"/>
        <v>3</v>
      </c>
      <c r="AW962" s="2">
        <f t="shared" si="392"/>
        <v>3</v>
      </c>
      <c r="AX962" s="2">
        <f t="shared" si="393"/>
        <v>19064916666.666668</v>
      </c>
      <c r="AY962" s="2">
        <f t="shared" si="394"/>
        <v>3492249999.9999995</v>
      </c>
      <c r="AZ962" s="2">
        <f t="shared" si="395"/>
        <v>11278583333.333334</v>
      </c>
      <c r="BA962" s="2">
        <f t="shared" si="396"/>
        <v>1.1666666666666667</v>
      </c>
      <c r="BB962" s="2">
        <f t="shared" si="397"/>
        <v>1.6647820570755372</v>
      </c>
      <c r="BC962" s="2">
        <v>6.6349999999999998</v>
      </c>
      <c r="BD962" s="2" t="str">
        <f t="shared" si="398"/>
        <v>Same Var</v>
      </c>
      <c r="BE962" s="2">
        <f t="shared" si="399"/>
        <v>1.2840065645048577E-4</v>
      </c>
      <c r="BF962" s="2" t="str">
        <f t="shared" si="400"/>
        <v>Sig</v>
      </c>
      <c r="BG962" s="2" t="str">
        <f t="shared" si="401"/>
        <v>Sig</v>
      </c>
      <c r="BH962" s="2" t="str">
        <f t="shared" si="402"/>
        <v>Wilcoxon</v>
      </c>
      <c r="BI962" s="2" t="str">
        <f t="shared" si="403"/>
        <v/>
      </c>
      <c r="BJ962" s="2" t="str">
        <f t="shared" si="404"/>
        <v/>
      </c>
    </row>
    <row r="963" spans="1:62" x14ac:dyDescent="0.2">
      <c r="A963" s="1" t="s">
        <v>926</v>
      </c>
      <c r="B963" s="27" t="s">
        <v>1047</v>
      </c>
      <c r="C963" s="28">
        <v>38791</v>
      </c>
      <c r="D963" s="7">
        <v>0.44444444444444442</v>
      </c>
      <c r="E963" s="1">
        <v>0.1</v>
      </c>
      <c r="F963" s="1" t="s">
        <v>57</v>
      </c>
      <c r="G963" s="1" t="s">
        <v>1037</v>
      </c>
      <c r="H963" s="27" t="s">
        <v>886</v>
      </c>
      <c r="I963" s="27" t="s">
        <v>887</v>
      </c>
      <c r="J963" s="27" t="s">
        <v>888</v>
      </c>
      <c r="K963" s="2">
        <v>0.75</v>
      </c>
      <c r="L963" s="2">
        <v>0.25</v>
      </c>
      <c r="M963" s="27">
        <v>1410000</v>
      </c>
      <c r="N963" s="27">
        <v>1391000</v>
      </c>
      <c r="O963" s="27">
        <v>1123000</v>
      </c>
      <c r="P963" s="27">
        <v>1395000</v>
      </c>
      <c r="Q963" s="29"/>
      <c r="R963" s="29"/>
      <c r="S963" s="29"/>
      <c r="T963" s="29"/>
      <c r="U963" s="29"/>
      <c r="V963" s="29"/>
      <c r="W963" s="29"/>
      <c r="X963" s="29"/>
      <c r="Y963" s="29"/>
      <c r="Z963" s="29"/>
      <c r="AA963" s="29"/>
      <c r="AB963" s="29"/>
      <c r="AC963" s="2">
        <f t="shared" ref="AC963:AC1026" si="405">AVERAGE(M963:AB963)</f>
        <v>1329750</v>
      </c>
      <c r="AD963" s="2">
        <f t="shared" ref="AD963:AD1026" si="406">STDEV(M963:AB963)</f>
        <v>138075.76422626336</v>
      </c>
      <c r="AE963" s="2">
        <f t="shared" ref="AE963:AE1026" si="407">COUNT(M963:AB963)</f>
        <v>4</v>
      </c>
      <c r="AF963" s="27">
        <v>1752000</v>
      </c>
      <c r="AG963" s="27">
        <v>1761000</v>
      </c>
      <c r="AH963" s="27">
        <v>1435000</v>
      </c>
      <c r="AI963" s="27">
        <v>1400000</v>
      </c>
      <c r="AJ963" s="2">
        <f t="shared" ref="AJ963:AJ1026" si="408">AVERAGE(AF963:AI963)</f>
        <v>1587000</v>
      </c>
      <c r="AK963" s="2">
        <f t="shared" ref="AK963:AK1026" si="409">STDEV(AF963:AI963)</f>
        <v>196277.01512573159</v>
      </c>
      <c r="AL963" s="2">
        <f t="shared" ref="AL963:AL1026" si="410">COUNT(AF963:AI963)</f>
        <v>4</v>
      </c>
      <c r="AM963" s="2">
        <f t="shared" ref="AM963:AM1026" si="411">((AK963^2/AL963)+(((K963^2)*(AD963^2))/AE963))^2</f>
        <v>1.515895442165951E+20</v>
      </c>
      <c r="AN963" s="2">
        <f t="shared" ref="AN963:AN1026" si="412">(((AK963^2)/AL963)^2)/(AL963-1)+((((K963^2)*(AD963^2))/AE963)^2)/(AE963-1)</f>
        <v>3.3315717768812954E+19</v>
      </c>
      <c r="AO963" s="2">
        <f t="shared" ref="AO963:AO1026" si="413">ROUND(AM963/AN963,0)</f>
        <v>5</v>
      </c>
      <c r="AP963" s="2">
        <f t="shared" ref="AP963:AP1026" si="414">(AJ963-(K963*AC963))/((((AK963^2)/AL963)+(((K963^2)*(AD963^2))/AE963))^0.5)</f>
        <v>5.314404535217081</v>
      </c>
      <c r="AQ963" s="2">
        <f t="shared" ref="AQ963:AQ1026" si="415">TINV((2*L963),AO963)</f>
        <v>0.72668684380042159</v>
      </c>
      <c r="AR963" s="3" t="str">
        <f t="shared" ref="AR963:AR1026" si="416">IF(AND(AD963=0,AK963=0),IF(AJ963&lt;(K963*AC963),"Toxic","Nontoxic"),IF(AP963&gt;AQ963,"Nontoxic","Toxic"))</f>
        <v>Nontoxic</v>
      </c>
      <c r="AS963" s="2">
        <f t="shared" ref="AS963:AS1026" si="417">(AJ963/AC963)*100</f>
        <v>119.34574168076706</v>
      </c>
      <c r="AT963" s="26" t="s">
        <v>884</v>
      </c>
      <c r="AU963" s="4" t="s">
        <v>666</v>
      </c>
      <c r="AV963" s="2">
        <f t="shared" ref="AV963:AV1026" si="418">COUNT(M963:AB963)-1</f>
        <v>3</v>
      </c>
      <c r="AW963" s="2">
        <f t="shared" ref="AW963:AW1026" si="419">COUNT(AF963:AI963)-1</f>
        <v>3</v>
      </c>
      <c r="AX963" s="2">
        <f t="shared" ref="AX963:AX1026" si="420">(STDEV(M963:AB963))^2</f>
        <v>19064916666.666668</v>
      </c>
      <c r="AY963" s="2">
        <f t="shared" ref="AY963:AY1026" si="421">(STDEV(AF963:AI963))^2</f>
        <v>38524666666.666664</v>
      </c>
      <c r="AZ963" s="2">
        <f t="shared" ref="AZ963:AZ1026" si="422">((AV963*AX963)+(AW963*AY963))/(AV963+AW963)</f>
        <v>28794791666.666668</v>
      </c>
      <c r="BA963" s="2">
        <f t="shared" ref="BA963:BA1026" si="423">1+(((1/AV963+1/AW963)-(1/(AV963+AW963)))/3)</f>
        <v>1.1666666666666667</v>
      </c>
      <c r="BB963" s="2">
        <f t="shared" ref="BB963:BB1026" si="424">(((AV963+AW963)*LN(AZ963))-((AV963*LN(AX963))+(AW963*LN(AY963))))/BA963</f>
        <v>0.31176128749661658</v>
      </c>
      <c r="BC963" s="2">
        <v>6.6349999999999998</v>
      </c>
      <c r="BD963" s="2" t="str">
        <f t="shared" ref="BD963:BD1026" si="425">IF(BB963&gt;BC963,"Sig Diff Var","Same Var")</f>
        <v>Same Var</v>
      </c>
      <c r="BE963" s="2">
        <f t="shared" ref="BE963:BE1026" si="426">TTEST(AF963:AI963,M963:AB963,1,IF(BD963="Same Var",2,IF(BD963="Sig Diff Var",3,"Wakka Wakka")))</f>
        <v>3.786841378020795E-2</v>
      </c>
      <c r="BF963" s="2" t="str">
        <f t="shared" ref="BF963:BF1026" si="427">IF(AND(BE963&lt;0.05,AS963&lt;100),"Sig","NS")</f>
        <v>NS</v>
      </c>
      <c r="BG963" s="2" t="str">
        <f t="shared" ref="BG963:BG1026" si="428">IF(AT963="Normal",BF963,IF(AT963="Non-normal",AU963,IF(AT963="-","NS","Bleh")))</f>
        <v>NS</v>
      </c>
      <c r="BH963" s="2" t="str">
        <f t="shared" ref="BH963:BH1026" si="429">IF(AT963="Non-normal","Wilcoxon",IF(AND(AT963="Normal",BD963="Same Var"),"Same Var T-test",IF(AND(AT963="Normal",BD963="Sig Diff Var"),"Diff Var T-test","")))</f>
        <v/>
      </c>
      <c r="BI963" s="2" t="str">
        <f t="shared" ref="BI963:BI1026" si="430">IF(AND(AR963="Toxic",AS963&gt;75),"TSTToxicLess25","")</f>
        <v/>
      </c>
      <c r="BJ963" s="2" t="str">
        <f t="shared" ref="BJ963:BJ1026" si="431">IF(AND(BG963="Sig",AS963&gt;75),"NOECToxicLess25","")</f>
        <v/>
      </c>
    </row>
    <row r="964" spans="1:62" x14ac:dyDescent="0.2">
      <c r="A964" s="1" t="s">
        <v>926</v>
      </c>
      <c r="B964" s="27" t="s">
        <v>1299</v>
      </c>
      <c r="C964" s="28">
        <v>38791</v>
      </c>
      <c r="D964" s="7">
        <v>0.38194444444444442</v>
      </c>
      <c r="E964" s="1">
        <v>0.1</v>
      </c>
      <c r="F964" s="1" t="s">
        <v>57</v>
      </c>
      <c r="G964" s="1" t="s">
        <v>1037</v>
      </c>
      <c r="H964" s="27" t="s">
        <v>886</v>
      </c>
      <c r="I964" s="27" t="s">
        <v>887</v>
      </c>
      <c r="J964" s="27" t="s">
        <v>888</v>
      </c>
      <c r="K964" s="2">
        <v>0.75</v>
      </c>
      <c r="L964" s="2">
        <v>0.25</v>
      </c>
      <c r="M964" s="27">
        <v>1410000</v>
      </c>
      <c r="N964" s="27">
        <v>1391000</v>
      </c>
      <c r="O964" s="27">
        <v>1123000</v>
      </c>
      <c r="P964" s="27">
        <v>1395000</v>
      </c>
      <c r="Q964" s="29"/>
      <c r="R964" s="29"/>
      <c r="S964" s="29"/>
      <c r="T964" s="29"/>
      <c r="U964" s="29"/>
      <c r="V964" s="29"/>
      <c r="W964" s="29"/>
      <c r="X964" s="29"/>
      <c r="Y964" s="29"/>
      <c r="Z964" s="29"/>
      <c r="AA964" s="29"/>
      <c r="AB964" s="29"/>
      <c r="AC964" s="2">
        <f t="shared" si="405"/>
        <v>1329750</v>
      </c>
      <c r="AD964" s="2">
        <f t="shared" si="406"/>
        <v>138075.76422626336</v>
      </c>
      <c r="AE964" s="2">
        <f t="shared" si="407"/>
        <v>4</v>
      </c>
      <c r="AF964" s="27">
        <v>2840000</v>
      </c>
      <c r="AG964" s="27">
        <v>1936000</v>
      </c>
      <c r="AH964" s="27">
        <v>2465000</v>
      </c>
      <c r="AI964" s="27">
        <v>2825000</v>
      </c>
      <c r="AJ964" s="2">
        <f t="shared" si="408"/>
        <v>2516500</v>
      </c>
      <c r="AK964" s="2">
        <f t="shared" si="409"/>
        <v>424050.70451539167</v>
      </c>
      <c r="AL964" s="2">
        <f t="shared" si="410"/>
        <v>4</v>
      </c>
      <c r="AM964" s="2">
        <f t="shared" si="411"/>
        <v>2.2691650502168129E+21</v>
      </c>
      <c r="AN964" s="2">
        <f t="shared" si="412"/>
        <v>6.7603910983594279E+20</v>
      </c>
      <c r="AO964" s="2">
        <f t="shared" si="413"/>
        <v>3</v>
      </c>
      <c r="AP964" s="2">
        <f t="shared" si="414"/>
        <v>6.9605708250524287</v>
      </c>
      <c r="AQ964" s="2">
        <f t="shared" si="415"/>
        <v>0.76489232840434507</v>
      </c>
      <c r="AR964" s="3" t="str">
        <f t="shared" si="416"/>
        <v>Nontoxic</v>
      </c>
      <c r="AS964" s="2">
        <f t="shared" si="417"/>
        <v>189.24609889076893</v>
      </c>
      <c r="AT964" s="26" t="s">
        <v>884</v>
      </c>
      <c r="AU964" s="4" t="s">
        <v>666</v>
      </c>
      <c r="AV964" s="2">
        <f t="shared" si="418"/>
        <v>3</v>
      </c>
      <c r="AW964" s="2">
        <f t="shared" si="419"/>
        <v>3</v>
      </c>
      <c r="AX964" s="2">
        <f t="shared" si="420"/>
        <v>19064916666.666668</v>
      </c>
      <c r="AY964" s="2">
        <f t="shared" si="421"/>
        <v>179819000000.00003</v>
      </c>
      <c r="AZ964" s="2">
        <f t="shared" si="422"/>
        <v>99441958333.333359</v>
      </c>
      <c r="BA964" s="2">
        <f t="shared" si="423"/>
        <v>1.1666666666666667</v>
      </c>
      <c r="BB964" s="2">
        <f t="shared" si="424"/>
        <v>2.724036864529499</v>
      </c>
      <c r="BC964" s="2">
        <v>6.6349999999999998</v>
      </c>
      <c r="BD964" s="2" t="str">
        <f t="shared" si="425"/>
        <v>Same Var</v>
      </c>
      <c r="BE964" s="2">
        <f t="shared" si="426"/>
        <v>8.9572687061023181E-4</v>
      </c>
      <c r="BF964" s="2" t="str">
        <f t="shared" si="427"/>
        <v>NS</v>
      </c>
      <c r="BG964" s="2" t="str">
        <f t="shared" si="428"/>
        <v>NS</v>
      </c>
      <c r="BH964" s="2" t="str">
        <f t="shared" si="429"/>
        <v/>
      </c>
      <c r="BI964" s="2" t="str">
        <f t="shared" si="430"/>
        <v/>
      </c>
      <c r="BJ964" s="2" t="str">
        <f t="shared" si="431"/>
        <v/>
      </c>
    </row>
    <row r="965" spans="1:62" x14ac:dyDescent="0.2">
      <c r="A965" s="1" t="s">
        <v>142</v>
      </c>
      <c r="B965" s="27" t="s">
        <v>199</v>
      </c>
      <c r="C965" s="28">
        <v>37641</v>
      </c>
      <c r="D965" s="7">
        <v>0.32291666666666669</v>
      </c>
      <c r="E965" s="1">
        <v>0.1</v>
      </c>
      <c r="F965" s="1" t="s">
        <v>57</v>
      </c>
      <c r="G965" s="1" t="s">
        <v>904</v>
      </c>
      <c r="H965" s="27" t="s">
        <v>886</v>
      </c>
      <c r="I965" s="27" t="s">
        <v>887</v>
      </c>
      <c r="J965" s="27" t="s">
        <v>888</v>
      </c>
      <c r="K965" s="2">
        <v>0.75</v>
      </c>
      <c r="L965" s="2">
        <v>0.25</v>
      </c>
      <c r="M965" s="27">
        <v>4880000</v>
      </c>
      <c r="N965" s="27">
        <v>4600000</v>
      </c>
      <c r="O965" s="27">
        <v>4900000</v>
      </c>
      <c r="P965" s="27">
        <v>4840000</v>
      </c>
      <c r="Q965" s="29"/>
      <c r="R965" s="29"/>
      <c r="S965" s="29"/>
      <c r="T965" s="29"/>
      <c r="U965" s="29"/>
      <c r="V965" s="29"/>
      <c r="W965" s="29"/>
      <c r="X965" s="29"/>
      <c r="Y965" s="29"/>
      <c r="Z965" s="29"/>
      <c r="AA965" s="29"/>
      <c r="AB965" s="29"/>
      <c r="AC965" s="2">
        <f t="shared" si="405"/>
        <v>4805000</v>
      </c>
      <c r="AD965" s="2">
        <f t="shared" si="406"/>
        <v>138924.43989449803</v>
      </c>
      <c r="AE965" s="2">
        <f t="shared" si="407"/>
        <v>4</v>
      </c>
      <c r="AF965" s="27">
        <v>7040000</v>
      </c>
      <c r="AG965" s="27">
        <v>7040000</v>
      </c>
      <c r="AH965" s="27">
        <v>6440000</v>
      </c>
      <c r="AI965" s="27">
        <v>4720000</v>
      </c>
      <c r="AJ965" s="2">
        <f t="shared" si="408"/>
        <v>6310000</v>
      </c>
      <c r="AK965" s="2">
        <f t="shared" si="409"/>
        <v>1097087.0521521983</v>
      </c>
      <c r="AL965" s="2">
        <f t="shared" si="410"/>
        <v>4</v>
      </c>
      <c r="AM965" s="2">
        <f t="shared" si="411"/>
        <v>9.2181498947753935E+22</v>
      </c>
      <c r="AN965" s="2">
        <f t="shared" si="412"/>
        <v>3.018272537841798E+22</v>
      </c>
      <c r="AO965" s="2">
        <f t="shared" si="413"/>
        <v>3</v>
      </c>
      <c r="AP965" s="2">
        <f t="shared" si="414"/>
        <v>4.9114188446042704</v>
      </c>
      <c r="AQ965" s="2">
        <f t="shared" si="415"/>
        <v>0.76489232840434507</v>
      </c>
      <c r="AR965" s="3" t="str">
        <f t="shared" si="416"/>
        <v>Nontoxic</v>
      </c>
      <c r="AS965" s="2">
        <f t="shared" si="417"/>
        <v>131.32154006243496</v>
      </c>
      <c r="AT965" s="26" t="s">
        <v>884</v>
      </c>
      <c r="AU965" s="4" t="s">
        <v>666</v>
      </c>
      <c r="AV965" s="2">
        <f t="shared" si="418"/>
        <v>3</v>
      </c>
      <c r="AW965" s="2">
        <f t="shared" si="419"/>
        <v>3</v>
      </c>
      <c r="AX965" s="2">
        <f t="shared" si="420"/>
        <v>19299999999.999996</v>
      </c>
      <c r="AY965" s="2">
        <f t="shared" si="421"/>
        <v>1203600000000.0002</v>
      </c>
      <c r="AZ965" s="2">
        <f t="shared" si="422"/>
        <v>611450000000.00012</v>
      </c>
      <c r="BA965" s="2">
        <f t="shared" si="423"/>
        <v>1.1666666666666667</v>
      </c>
      <c r="BB965" s="2">
        <f t="shared" si="424"/>
        <v>7.1446858215532121</v>
      </c>
      <c r="BC965" s="2">
        <v>6.6349999999999998</v>
      </c>
      <c r="BD965" s="2" t="str">
        <f t="shared" si="425"/>
        <v>Sig Diff Var</v>
      </c>
      <c r="BE965" s="2">
        <f t="shared" si="426"/>
        <v>3.4982320374913722E-2</v>
      </c>
      <c r="BF965" s="2" t="str">
        <f t="shared" si="427"/>
        <v>NS</v>
      </c>
      <c r="BG965" s="2" t="str">
        <f t="shared" si="428"/>
        <v>NS</v>
      </c>
      <c r="BH965" s="2" t="str">
        <f t="shared" si="429"/>
        <v/>
      </c>
      <c r="BI965" s="2" t="str">
        <f t="shared" si="430"/>
        <v/>
      </c>
      <c r="BJ965" s="2" t="str">
        <f t="shared" si="431"/>
        <v/>
      </c>
    </row>
    <row r="966" spans="1:62" x14ac:dyDescent="0.2">
      <c r="A966" s="1" t="s">
        <v>142</v>
      </c>
      <c r="B966" s="27" t="s">
        <v>200</v>
      </c>
      <c r="C966" s="28">
        <v>37641</v>
      </c>
      <c r="D966" s="7">
        <v>0.49027777777777776</v>
      </c>
      <c r="E966" s="1">
        <v>0.1</v>
      </c>
      <c r="F966" s="1" t="s">
        <v>57</v>
      </c>
      <c r="G966" s="1" t="s">
        <v>904</v>
      </c>
      <c r="H966" s="27" t="s">
        <v>886</v>
      </c>
      <c r="I966" s="27" t="s">
        <v>887</v>
      </c>
      <c r="J966" s="27" t="s">
        <v>888</v>
      </c>
      <c r="K966" s="2">
        <v>0.75</v>
      </c>
      <c r="L966" s="2">
        <v>0.25</v>
      </c>
      <c r="M966" s="27">
        <v>4880000</v>
      </c>
      <c r="N966" s="27">
        <v>4600000</v>
      </c>
      <c r="O966" s="27">
        <v>4900000</v>
      </c>
      <c r="P966" s="27">
        <v>4840000</v>
      </c>
      <c r="Q966" s="29"/>
      <c r="R966" s="29"/>
      <c r="S966" s="29"/>
      <c r="T966" s="29"/>
      <c r="U966" s="29"/>
      <c r="V966" s="29"/>
      <c r="W966" s="29"/>
      <c r="X966" s="29"/>
      <c r="Y966" s="29"/>
      <c r="Z966" s="29"/>
      <c r="AA966" s="29"/>
      <c r="AB966" s="29"/>
      <c r="AC966" s="2">
        <f t="shared" si="405"/>
        <v>4805000</v>
      </c>
      <c r="AD966" s="2">
        <f t="shared" si="406"/>
        <v>138924.43989449803</v>
      </c>
      <c r="AE966" s="2">
        <f t="shared" si="407"/>
        <v>4</v>
      </c>
      <c r="AF966" s="27">
        <v>4420000</v>
      </c>
      <c r="AG966" s="27">
        <v>6380000</v>
      </c>
      <c r="AH966" s="27">
        <v>6100000</v>
      </c>
      <c r="AI966" s="27">
        <v>5640000</v>
      </c>
      <c r="AJ966" s="2">
        <f t="shared" si="408"/>
        <v>5635000</v>
      </c>
      <c r="AK966" s="2">
        <f t="shared" si="409"/>
        <v>865544.14483991894</v>
      </c>
      <c r="AL966" s="2">
        <f t="shared" si="410"/>
        <v>4</v>
      </c>
      <c r="AM966" s="2">
        <f t="shared" si="411"/>
        <v>3.610217711615668E+22</v>
      </c>
      <c r="AN966" s="2">
        <f t="shared" si="412"/>
        <v>1.1695178179343894E+22</v>
      </c>
      <c r="AO966" s="2">
        <f t="shared" si="413"/>
        <v>3</v>
      </c>
      <c r="AP966" s="2">
        <f t="shared" si="414"/>
        <v>4.6599368380522384</v>
      </c>
      <c r="AQ966" s="2">
        <f t="shared" si="415"/>
        <v>0.76489232840434507</v>
      </c>
      <c r="AR966" s="3" t="str">
        <f t="shared" si="416"/>
        <v>Nontoxic</v>
      </c>
      <c r="AS966" s="2">
        <f t="shared" si="417"/>
        <v>117.27367325702393</v>
      </c>
      <c r="AT966" s="26" t="s">
        <v>884</v>
      </c>
      <c r="AU966" s="4" t="s">
        <v>666</v>
      </c>
      <c r="AV966" s="2">
        <f t="shared" si="418"/>
        <v>3</v>
      </c>
      <c r="AW966" s="2">
        <f t="shared" si="419"/>
        <v>3</v>
      </c>
      <c r="AX966" s="2">
        <f t="shared" si="420"/>
        <v>19299999999.999996</v>
      </c>
      <c r="AY966" s="2">
        <f t="shared" si="421"/>
        <v>749166666666.66663</v>
      </c>
      <c r="AZ966" s="2">
        <f t="shared" si="422"/>
        <v>384233333333.33331</v>
      </c>
      <c r="BA966" s="2">
        <f t="shared" si="423"/>
        <v>1.1666666666666667</v>
      </c>
      <c r="BB966" s="2">
        <f t="shared" si="424"/>
        <v>5.9745431321722346</v>
      </c>
      <c r="BC966" s="2">
        <v>6.6349999999999998</v>
      </c>
      <c r="BD966" s="2" t="str">
        <f t="shared" si="425"/>
        <v>Same Var</v>
      </c>
      <c r="BE966" s="2">
        <f t="shared" si="426"/>
        <v>5.3555689805289165E-2</v>
      </c>
      <c r="BF966" s="2" t="str">
        <f t="shared" si="427"/>
        <v>NS</v>
      </c>
      <c r="BG966" s="2" t="str">
        <f t="shared" si="428"/>
        <v>NS</v>
      </c>
      <c r="BH966" s="2" t="str">
        <f t="shared" si="429"/>
        <v/>
      </c>
      <c r="BI966" s="2" t="str">
        <f t="shared" si="430"/>
        <v/>
      </c>
      <c r="BJ966" s="2" t="str">
        <f t="shared" si="431"/>
        <v/>
      </c>
    </row>
    <row r="967" spans="1:62" x14ac:dyDescent="0.2">
      <c r="A967" s="1" t="s">
        <v>142</v>
      </c>
      <c r="B967" s="27" t="s">
        <v>207</v>
      </c>
      <c r="C967" s="28">
        <v>37642</v>
      </c>
      <c r="D967" s="7">
        <v>0.36458333333333331</v>
      </c>
      <c r="E967" s="1">
        <v>0.1</v>
      </c>
      <c r="F967" s="1" t="s">
        <v>57</v>
      </c>
      <c r="G967" s="1" t="s">
        <v>904</v>
      </c>
      <c r="H967" s="27" t="s">
        <v>886</v>
      </c>
      <c r="I967" s="27" t="s">
        <v>887</v>
      </c>
      <c r="J967" s="27" t="s">
        <v>888</v>
      </c>
      <c r="K967" s="2">
        <v>0.75</v>
      </c>
      <c r="L967" s="2">
        <v>0.25</v>
      </c>
      <c r="M967" s="27">
        <v>4880000</v>
      </c>
      <c r="N967" s="27">
        <v>4600000</v>
      </c>
      <c r="O967" s="27">
        <v>4900000</v>
      </c>
      <c r="P967" s="27">
        <v>4840000</v>
      </c>
      <c r="Q967" s="29"/>
      <c r="R967" s="29"/>
      <c r="S967" s="29"/>
      <c r="T967" s="29"/>
      <c r="U967" s="29"/>
      <c r="V967" s="29"/>
      <c r="W967" s="29"/>
      <c r="X967" s="29"/>
      <c r="Y967" s="29"/>
      <c r="Z967" s="29"/>
      <c r="AA967" s="29"/>
      <c r="AB967" s="29"/>
      <c r="AC967" s="2">
        <f t="shared" si="405"/>
        <v>4805000</v>
      </c>
      <c r="AD967" s="2">
        <f t="shared" si="406"/>
        <v>138924.43989449803</v>
      </c>
      <c r="AE967" s="2">
        <f t="shared" si="407"/>
        <v>4</v>
      </c>
      <c r="AF967" s="27">
        <v>5860000</v>
      </c>
      <c r="AG967" s="27">
        <v>4680000</v>
      </c>
      <c r="AH967" s="27">
        <v>5000000</v>
      </c>
      <c r="AI967" s="27">
        <v>4980000</v>
      </c>
      <c r="AJ967" s="2">
        <f t="shared" si="408"/>
        <v>5130000</v>
      </c>
      <c r="AK967" s="2">
        <f t="shared" si="409"/>
        <v>508199.43591730465</v>
      </c>
      <c r="AL967" s="2">
        <f t="shared" si="410"/>
        <v>4</v>
      </c>
      <c r="AM967" s="2">
        <f t="shared" si="411"/>
        <v>4.5266965171983493E+21</v>
      </c>
      <c r="AN967" s="2">
        <f t="shared" si="412"/>
        <v>1.3920735265661164E+21</v>
      </c>
      <c r="AO967" s="2">
        <f t="shared" si="413"/>
        <v>3</v>
      </c>
      <c r="AP967" s="2">
        <f t="shared" si="414"/>
        <v>5.884103891736804</v>
      </c>
      <c r="AQ967" s="2">
        <f t="shared" si="415"/>
        <v>0.76489232840434507</v>
      </c>
      <c r="AR967" s="3" t="str">
        <f t="shared" si="416"/>
        <v>Nontoxic</v>
      </c>
      <c r="AS967" s="2">
        <f t="shared" si="417"/>
        <v>106.76378772112383</v>
      </c>
      <c r="AT967" s="26" t="s">
        <v>884</v>
      </c>
      <c r="AU967" s="4" t="s">
        <v>666</v>
      </c>
      <c r="AV967" s="2">
        <f t="shared" si="418"/>
        <v>3</v>
      </c>
      <c r="AW967" s="2">
        <f t="shared" si="419"/>
        <v>3</v>
      </c>
      <c r="AX967" s="2">
        <f t="shared" si="420"/>
        <v>19299999999.999996</v>
      </c>
      <c r="AY967" s="2">
        <f t="shared" si="421"/>
        <v>258266666666.66663</v>
      </c>
      <c r="AZ967" s="2">
        <f t="shared" si="422"/>
        <v>138783333333.33331</v>
      </c>
      <c r="BA967" s="2">
        <f t="shared" si="423"/>
        <v>1.1666666666666667</v>
      </c>
      <c r="BB967" s="2">
        <f t="shared" si="424"/>
        <v>3.4758776295048017</v>
      </c>
      <c r="BC967" s="2">
        <v>6.6349999999999998</v>
      </c>
      <c r="BD967" s="2" t="str">
        <f t="shared" si="425"/>
        <v>Same Var</v>
      </c>
      <c r="BE967" s="2">
        <f t="shared" si="426"/>
        <v>0.13171336959651991</v>
      </c>
      <c r="BF967" s="2" t="str">
        <f t="shared" si="427"/>
        <v>NS</v>
      </c>
      <c r="BG967" s="2" t="str">
        <f t="shared" si="428"/>
        <v>NS</v>
      </c>
      <c r="BH967" s="2" t="str">
        <f t="shared" si="429"/>
        <v/>
      </c>
      <c r="BI967" s="2" t="str">
        <f t="shared" si="430"/>
        <v/>
      </c>
      <c r="BJ967" s="2" t="str">
        <f t="shared" si="431"/>
        <v/>
      </c>
    </row>
    <row r="968" spans="1:62" x14ac:dyDescent="0.2">
      <c r="A968" s="1" t="s">
        <v>142</v>
      </c>
      <c r="B968" s="27" t="s">
        <v>208</v>
      </c>
      <c r="C968" s="28">
        <v>37642</v>
      </c>
      <c r="D968" s="7">
        <v>0.31597222222222221</v>
      </c>
      <c r="E968" s="1">
        <v>0.1</v>
      </c>
      <c r="F968" s="1" t="s">
        <v>57</v>
      </c>
      <c r="G968" s="1" t="s">
        <v>904</v>
      </c>
      <c r="H968" s="27" t="s">
        <v>886</v>
      </c>
      <c r="I968" s="27" t="s">
        <v>887</v>
      </c>
      <c r="J968" s="27" t="s">
        <v>888</v>
      </c>
      <c r="K968" s="2">
        <v>0.75</v>
      </c>
      <c r="L968" s="2">
        <v>0.25</v>
      </c>
      <c r="M968" s="27">
        <v>4880000</v>
      </c>
      <c r="N968" s="27">
        <v>4600000</v>
      </c>
      <c r="O968" s="27">
        <v>4900000</v>
      </c>
      <c r="P968" s="27">
        <v>4840000</v>
      </c>
      <c r="Q968" s="29"/>
      <c r="R968" s="29"/>
      <c r="S968" s="29"/>
      <c r="T968" s="29"/>
      <c r="U968" s="29"/>
      <c r="V968" s="29"/>
      <c r="W968" s="29"/>
      <c r="X968" s="29"/>
      <c r="Y968" s="29"/>
      <c r="Z968" s="29"/>
      <c r="AA968" s="29"/>
      <c r="AB968" s="29"/>
      <c r="AC968" s="2">
        <f t="shared" si="405"/>
        <v>4805000</v>
      </c>
      <c r="AD968" s="2">
        <f t="shared" si="406"/>
        <v>138924.43989449803</v>
      </c>
      <c r="AE968" s="2">
        <f t="shared" si="407"/>
        <v>4</v>
      </c>
      <c r="AF968" s="27">
        <v>3760000</v>
      </c>
      <c r="AG968" s="27">
        <v>3380000</v>
      </c>
      <c r="AH968" s="27">
        <v>3700000</v>
      </c>
      <c r="AI968" s="27">
        <v>3780000</v>
      </c>
      <c r="AJ968" s="2">
        <f t="shared" si="408"/>
        <v>3655000</v>
      </c>
      <c r="AK968" s="2">
        <f t="shared" si="409"/>
        <v>186458.21694595995</v>
      </c>
      <c r="AL968" s="2">
        <f t="shared" si="410"/>
        <v>4</v>
      </c>
      <c r="AM968" s="2">
        <f t="shared" si="411"/>
        <v>1.3009065782335069E+20</v>
      </c>
      <c r="AN968" s="2">
        <f t="shared" si="412"/>
        <v>2.7637068232783565E+19</v>
      </c>
      <c r="AO968" s="2">
        <f t="shared" si="413"/>
        <v>5</v>
      </c>
      <c r="AP968" s="2">
        <f t="shared" si="414"/>
        <v>0.47987965978582459</v>
      </c>
      <c r="AQ968" s="2">
        <f t="shared" si="415"/>
        <v>0.72668684380042159</v>
      </c>
      <c r="AR968" s="3" t="str">
        <f t="shared" si="416"/>
        <v>Toxic</v>
      </c>
      <c r="AS968" s="2">
        <f t="shared" si="417"/>
        <v>76.066597294484922</v>
      </c>
      <c r="AT968" s="4" t="s">
        <v>663</v>
      </c>
      <c r="AV968" s="2">
        <f t="shared" si="418"/>
        <v>3</v>
      </c>
      <c r="AW968" s="2">
        <f t="shared" si="419"/>
        <v>3</v>
      </c>
      <c r="AX968" s="2">
        <f t="shared" si="420"/>
        <v>19299999999.999996</v>
      </c>
      <c r="AY968" s="2">
        <f t="shared" si="421"/>
        <v>34766666666.666664</v>
      </c>
      <c r="AZ968" s="2">
        <f t="shared" si="422"/>
        <v>27033333333.333332</v>
      </c>
      <c r="BA968" s="2">
        <f t="shared" si="423"/>
        <v>1.1666666666666667</v>
      </c>
      <c r="BB968" s="2">
        <f t="shared" si="424"/>
        <v>0.21954130883244713</v>
      </c>
      <c r="BC968" s="2">
        <v>6.6349999999999998</v>
      </c>
      <c r="BD968" s="2" t="str">
        <f t="shared" si="425"/>
        <v>Same Var</v>
      </c>
      <c r="BE968" s="2">
        <f t="shared" si="426"/>
        <v>3.0817305520010359E-5</v>
      </c>
      <c r="BF968" s="2" t="str">
        <f t="shared" si="427"/>
        <v>Sig</v>
      </c>
      <c r="BG968" s="2" t="str">
        <f t="shared" si="428"/>
        <v>Sig</v>
      </c>
      <c r="BH968" s="2" t="str">
        <f t="shared" si="429"/>
        <v>Same Var T-test</v>
      </c>
      <c r="BI968" s="2" t="str">
        <f t="shared" si="430"/>
        <v>TSTToxicLess25</v>
      </c>
      <c r="BJ968" s="2" t="str">
        <f t="shared" si="431"/>
        <v>NOECToxicLess25</v>
      </c>
    </row>
    <row r="969" spans="1:62" x14ac:dyDescent="0.2">
      <c r="A969" s="1" t="s">
        <v>142</v>
      </c>
      <c r="B969" s="27" t="s">
        <v>210</v>
      </c>
      <c r="C969" s="28">
        <v>37642</v>
      </c>
      <c r="D969" s="7">
        <v>0.5625</v>
      </c>
      <c r="E969" s="1">
        <v>0</v>
      </c>
      <c r="F969" s="1" t="s">
        <v>57</v>
      </c>
      <c r="G969" s="1" t="s">
        <v>904</v>
      </c>
      <c r="H969" s="27" t="s">
        <v>886</v>
      </c>
      <c r="I969" s="27" t="s">
        <v>887</v>
      </c>
      <c r="J969" s="27" t="s">
        <v>888</v>
      </c>
      <c r="K969" s="2">
        <v>0.75</v>
      </c>
      <c r="L969" s="2">
        <v>0.25</v>
      </c>
      <c r="M969" s="27">
        <v>4880000</v>
      </c>
      <c r="N969" s="27">
        <v>4600000</v>
      </c>
      <c r="O969" s="27">
        <v>4900000</v>
      </c>
      <c r="P969" s="27">
        <v>4840000</v>
      </c>
      <c r="Q969" s="29"/>
      <c r="R969" s="29"/>
      <c r="S969" s="29"/>
      <c r="T969" s="29"/>
      <c r="U969" s="29"/>
      <c r="V969" s="29"/>
      <c r="W969" s="29"/>
      <c r="X969" s="29"/>
      <c r="Y969" s="29"/>
      <c r="Z969" s="29"/>
      <c r="AA969" s="29"/>
      <c r="AB969" s="29"/>
      <c r="AC969" s="2">
        <f t="shared" si="405"/>
        <v>4805000</v>
      </c>
      <c r="AD969" s="2">
        <f t="shared" si="406"/>
        <v>138924.43989449803</v>
      </c>
      <c r="AE969" s="2">
        <f t="shared" si="407"/>
        <v>4</v>
      </c>
      <c r="AF969" s="27">
        <v>5800000</v>
      </c>
      <c r="AG969" s="27">
        <v>5060000</v>
      </c>
      <c r="AH969" s="27">
        <v>4800000</v>
      </c>
      <c r="AI969" s="27">
        <v>5480000</v>
      </c>
      <c r="AJ969" s="2">
        <f t="shared" si="408"/>
        <v>5285000</v>
      </c>
      <c r="AK969" s="2">
        <f t="shared" si="409"/>
        <v>443132.78672048933</v>
      </c>
      <c r="AL969" s="2">
        <f t="shared" si="410"/>
        <v>4</v>
      </c>
      <c r="AM969" s="2">
        <f t="shared" si="411"/>
        <v>2.6838335744900176E+21</v>
      </c>
      <c r="AN969" s="2">
        <f t="shared" si="412"/>
        <v>8.0578595712167261E+20</v>
      </c>
      <c r="AO969" s="2">
        <f t="shared" si="413"/>
        <v>3</v>
      </c>
      <c r="AP969" s="2">
        <f t="shared" si="414"/>
        <v>7.3865799346849856</v>
      </c>
      <c r="AQ969" s="2">
        <f t="shared" si="415"/>
        <v>0.76489232840434507</v>
      </c>
      <c r="AR969" s="3" t="str">
        <f t="shared" si="416"/>
        <v>Nontoxic</v>
      </c>
      <c r="AS969" s="2">
        <f t="shared" si="417"/>
        <v>109.98959417273673</v>
      </c>
      <c r="AT969" s="26" t="s">
        <v>884</v>
      </c>
      <c r="AU969" s="4" t="s">
        <v>666</v>
      </c>
      <c r="AV969" s="2">
        <f t="shared" si="418"/>
        <v>3</v>
      </c>
      <c r="AW969" s="2">
        <f t="shared" si="419"/>
        <v>3</v>
      </c>
      <c r="AX969" s="2">
        <f t="shared" si="420"/>
        <v>19299999999.999996</v>
      </c>
      <c r="AY969" s="2">
        <f t="shared" si="421"/>
        <v>196366666666.66669</v>
      </c>
      <c r="AZ969" s="2">
        <f t="shared" si="422"/>
        <v>107833333333.33333</v>
      </c>
      <c r="BA969" s="2">
        <f t="shared" si="423"/>
        <v>1.1666666666666667</v>
      </c>
      <c r="BB969" s="2">
        <f t="shared" si="424"/>
        <v>2.8827897294222566</v>
      </c>
      <c r="BC969" s="2">
        <v>6.6349999999999998</v>
      </c>
      <c r="BD969" s="2" t="str">
        <f t="shared" si="425"/>
        <v>Same Var</v>
      </c>
      <c r="BE969" s="2">
        <f t="shared" si="426"/>
        <v>4.2107323732148268E-2</v>
      </c>
      <c r="BF969" s="2" t="str">
        <f t="shared" si="427"/>
        <v>NS</v>
      </c>
      <c r="BG969" s="2" t="str">
        <f t="shared" si="428"/>
        <v>NS</v>
      </c>
      <c r="BH969" s="2" t="str">
        <f t="shared" si="429"/>
        <v/>
      </c>
      <c r="BI969" s="2" t="str">
        <f t="shared" si="430"/>
        <v/>
      </c>
      <c r="BJ969" s="2" t="str">
        <f t="shared" si="431"/>
        <v/>
      </c>
    </row>
    <row r="970" spans="1:62" x14ac:dyDescent="0.2">
      <c r="A970" s="1" t="s">
        <v>926</v>
      </c>
      <c r="B970" s="27" t="s">
        <v>1031</v>
      </c>
      <c r="C970" s="28">
        <v>38447</v>
      </c>
      <c r="D970" s="7">
        <v>0.33333333333333331</v>
      </c>
      <c r="E970" s="1">
        <v>0.1</v>
      </c>
      <c r="F970" s="1" t="s">
        <v>57</v>
      </c>
      <c r="G970" s="1" t="s">
        <v>1033</v>
      </c>
      <c r="H970" s="27" t="s">
        <v>886</v>
      </c>
      <c r="I970" s="27" t="s">
        <v>887</v>
      </c>
      <c r="J970" s="27" t="s">
        <v>888</v>
      </c>
      <c r="K970" s="2">
        <v>0.75</v>
      </c>
      <c r="L970" s="2">
        <v>0.25</v>
      </c>
      <c r="M970" s="27">
        <v>1746000</v>
      </c>
      <c r="N970" s="27">
        <v>1637000</v>
      </c>
      <c r="O970" s="27">
        <v>1522000</v>
      </c>
      <c r="P970" s="27">
        <v>1848000</v>
      </c>
      <c r="Q970" s="29"/>
      <c r="R970" s="29"/>
      <c r="S970" s="29"/>
      <c r="T970" s="29"/>
      <c r="U970" s="29"/>
      <c r="V970" s="29"/>
      <c r="W970" s="29"/>
      <c r="X970" s="29"/>
      <c r="Y970" s="29"/>
      <c r="Z970" s="29"/>
      <c r="AA970" s="29"/>
      <c r="AB970" s="29"/>
      <c r="AC970" s="2">
        <f t="shared" si="405"/>
        <v>1688250</v>
      </c>
      <c r="AD970" s="2">
        <f t="shared" si="406"/>
        <v>140381.32591860881</v>
      </c>
      <c r="AE970" s="2">
        <f t="shared" si="407"/>
        <v>4</v>
      </c>
      <c r="AF970" s="27">
        <v>1820000</v>
      </c>
      <c r="AG970" s="27">
        <v>1711000</v>
      </c>
      <c r="AH970" s="27">
        <v>2181000</v>
      </c>
      <c r="AI970" s="27">
        <v>2120000</v>
      </c>
      <c r="AJ970" s="2">
        <f t="shared" si="408"/>
        <v>1958000</v>
      </c>
      <c r="AK970" s="2">
        <f t="shared" si="409"/>
        <v>228054.08715185671</v>
      </c>
      <c r="AL970" s="2">
        <f t="shared" si="410"/>
        <v>4</v>
      </c>
      <c r="AM970" s="2">
        <f t="shared" si="411"/>
        <v>2.4880178240987303E+20</v>
      </c>
      <c r="AN970" s="2">
        <f t="shared" si="412"/>
        <v>5.8912119815009772E+19</v>
      </c>
      <c r="AO970" s="2">
        <f t="shared" si="413"/>
        <v>4</v>
      </c>
      <c r="AP970" s="2">
        <f t="shared" si="414"/>
        <v>5.5083944616778204</v>
      </c>
      <c r="AQ970" s="2">
        <f t="shared" si="415"/>
        <v>0.74069708411268287</v>
      </c>
      <c r="AR970" s="3" t="str">
        <f t="shared" si="416"/>
        <v>Nontoxic</v>
      </c>
      <c r="AS970" s="2">
        <f t="shared" si="417"/>
        <v>115.97808381460091</v>
      </c>
      <c r="AT970" s="26" t="s">
        <v>884</v>
      </c>
      <c r="AU970" s="4" t="s">
        <v>666</v>
      </c>
      <c r="AV970" s="2">
        <f t="shared" si="418"/>
        <v>3</v>
      </c>
      <c r="AW970" s="2">
        <f t="shared" si="419"/>
        <v>3</v>
      </c>
      <c r="AX970" s="2">
        <f t="shared" si="420"/>
        <v>19706916666.666672</v>
      </c>
      <c r="AY970" s="2">
        <f t="shared" si="421"/>
        <v>52008666666.666656</v>
      </c>
      <c r="AZ970" s="2">
        <f t="shared" si="422"/>
        <v>35857791666.666664</v>
      </c>
      <c r="BA970" s="2">
        <f t="shared" si="423"/>
        <v>1.1666666666666667</v>
      </c>
      <c r="BB970" s="2">
        <f t="shared" si="424"/>
        <v>0.58305014508907294</v>
      </c>
      <c r="BC970" s="2">
        <v>6.6349999999999998</v>
      </c>
      <c r="BD970" s="2" t="str">
        <f t="shared" si="425"/>
        <v>Same Var</v>
      </c>
      <c r="BE970" s="2">
        <f t="shared" si="426"/>
        <v>4.5288930395809814E-2</v>
      </c>
      <c r="BF970" s="2" t="str">
        <f t="shared" si="427"/>
        <v>NS</v>
      </c>
      <c r="BG970" s="2" t="str">
        <f t="shared" si="428"/>
        <v>NS</v>
      </c>
      <c r="BH970" s="2" t="str">
        <f t="shared" si="429"/>
        <v/>
      </c>
      <c r="BI970" s="2" t="str">
        <f t="shared" si="430"/>
        <v/>
      </c>
      <c r="BJ970" s="2" t="str">
        <f t="shared" si="431"/>
        <v/>
      </c>
    </row>
    <row r="971" spans="1:62" x14ac:dyDescent="0.2">
      <c r="A971" s="1" t="s">
        <v>926</v>
      </c>
      <c r="B971" s="27" t="s">
        <v>1031</v>
      </c>
      <c r="C971" s="28">
        <v>38447</v>
      </c>
      <c r="D971" s="7">
        <v>0.33333333333333331</v>
      </c>
      <c r="E971" s="1">
        <v>0.1</v>
      </c>
      <c r="F971" s="1" t="s">
        <v>57</v>
      </c>
      <c r="G971" s="1" t="s">
        <v>1033</v>
      </c>
      <c r="H971" s="27" t="s">
        <v>886</v>
      </c>
      <c r="I971" s="27" t="s">
        <v>887</v>
      </c>
      <c r="J971" s="27" t="s">
        <v>888</v>
      </c>
      <c r="K971" s="2">
        <v>0.75</v>
      </c>
      <c r="L971" s="2">
        <v>0.25</v>
      </c>
      <c r="M971" s="27">
        <v>1746000</v>
      </c>
      <c r="N971" s="27">
        <v>1637000</v>
      </c>
      <c r="O971" s="27">
        <v>1522000</v>
      </c>
      <c r="P971" s="27">
        <v>1848000</v>
      </c>
      <c r="Q971" s="29"/>
      <c r="R971" s="29"/>
      <c r="S971" s="29"/>
      <c r="T971" s="29"/>
      <c r="U971" s="29"/>
      <c r="V971" s="29"/>
      <c r="W971" s="29"/>
      <c r="X971" s="29"/>
      <c r="Y971" s="29"/>
      <c r="Z971" s="29"/>
      <c r="AA971" s="29"/>
      <c r="AB971" s="29"/>
      <c r="AC971" s="2">
        <f t="shared" si="405"/>
        <v>1688250</v>
      </c>
      <c r="AD971" s="2">
        <f t="shared" si="406"/>
        <v>140381.32591860881</v>
      </c>
      <c r="AE971" s="2">
        <f t="shared" si="407"/>
        <v>4</v>
      </c>
      <c r="AF971" s="27">
        <v>1820000</v>
      </c>
      <c r="AG971" s="27">
        <v>1711000</v>
      </c>
      <c r="AH971" s="27">
        <v>2181000</v>
      </c>
      <c r="AI971" s="27">
        <v>2120000</v>
      </c>
      <c r="AJ971" s="2">
        <f t="shared" si="408"/>
        <v>1958000</v>
      </c>
      <c r="AK971" s="2">
        <f t="shared" si="409"/>
        <v>228054.08715185671</v>
      </c>
      <c r="AL971" s="2">
        <f t="shared" si="410"/>
        <v>4</v>
      </c>
      <c r="AM971" s="2">
        <f t="shared" si="411"/>
        <v>2.4880178240987303E+20</v>
      </c>
      <c r="AN971" s="2">
        <f t="shared" si="412"/>
        <v>5.8912119815009772E+19</v>
      </c>
      <c r="AO971" s="2">
        <f t="shared" si="413"/>
        <v>4</v>
      </c>
      <c r="AP971" s="2">
        <f t="shared" si="414"/>
        <v>5.5083944616778204</v>
      </c>
      <c r="AQ971" s="2">
        <f t="shared" si="415"/>
        <v>0.74069708411268287</v>
      </c>
      <c r="AR971" s="3" t="str">
        <f t="shared" si="416"/>
        <v>Nontoxic</v>
      </c>
      <c r="AS971" s="2">
        <f t="shared" si="417"/>
        <v>115.97808381460091</v>
      </c>
      <c r="AT971" s="26" t="s">
        <v>884</v>
      </c>
      <c r="AU971" s="4" t="s">
        <v>666</v>
      </c>
      <c r="AV971" s="2">
        <f t="shared" si="418"/>
        <v>3</v>
      </c>
      <c r="AW971" s="2">
        <f t="shared" si="419"/>
        <v>3</v>
      </c>
      <c r="AX971" s="2">
        <f t="shared" si="420"/>
        <v>19706916666.666672</v>
      </c>
      <c r="AY971" s="2">
        <f t="shared" si="421"/>
        <v>52008666666.666656</v>
      </c>
      <c r="AZ971" s="2">
        <f t="shared" si="422"/>
        <v>35857791666.666664</v>
      </c>
      <c r="BA971" s="2">
        <f t="shared" si="423"/>
        <v>1.1666666666666667</v>
      </c>
      <c r="BB971" s="2">
        <f t="shared" si="424"/>
        <v>0.58305014508907294</v>
      </c>
      <c r="BC971" s="2">
        <v>6.6349999999999998</v>
      </c>
      <c r="BD971" s="2" t="str">
        <f t="shared" si="425"/>
        <v>Same Var</v>
      </c>
      <c r="BE971" s="2">
        <f t="shared" si="426"/>
        <v>4.5288930395809814E-2</v>
      </c>
      <c r="BF971" s="2" t="str">
        <f t="shared" si="427"/>
        <v>NS</v>
      </c>
      <c r="BG971" s="2" t="str">
        <f t="shared" si="428"/>
        <v>NS</v>
      </c>
      <c r="BH971" s="2" t="str">
        <f t="shared" si="429"/>
        <v/>
      </c>
      <c r="BI971" s="2" t="str">
        <f t="shared" si="430"/>
        <v/>
      </c>
      <c r="BJ971" s="2" t="str">
        <f t="shared" si="431"/>
        <v/>
      </c>
    </row>
    <row r="972" spans="1:62" x14ac:dyDescent="0.2">
      <c r="A972" s="1" t="s">
        <v>926</v>
      </c>
      <c r="B972" s="27" t="s">
        <v>1047</v>
      </c>
      <c r="C972" s="28">
        <v>38446</v>
      </c>
      <c r="D972" s="7">
        <v>0.39583333333333331</v>
      </c>
      <c r="E972" s="1">
        <v>0.1</v>
      </c>
      <c r="F972" s="1" t="s">
        <v>57</v>
      </c>
      <c r="G972" s="1" t="s">
        <v>1033</v>
      </c>
      <c r="H972" s="27" t="s">
        <v>886</v>
      </c>
      <c r="I972" s="27" t="s">
        <v>887</v>
      </c>
      <c r="J972" s="27" t="s">
        <v>888</v>
      </c>
      <c r="K972" s="2">
        <v>0.75</v>
      </c>
      <c r="L972" s="2">
        <v>0.25</v>
      </c>
      <c r="M972" s="27">
        <v>1746000</v>
      </c>
      <c r="N972" s="27">
        <v>1637000</v>
      </c>
      <c r="O972" s="27">
        <v>1522000</v>
      </c>
      <c r="P972" s="27">
        <v>1848000</v>
      </c>
      <c r="Q972" s="29"/>
      <c r="R972" s="29"/>
      <c r="S972" s="29"/>
      <c r="T972" s="29"/>
      <c r="U972" s="29"/>
      <c r="V972" s="29"/>
      <c r="W972" s="29"/>
      <c r="X972" s="29"/>
      <c r="Y972" s="29"/>
      <c r="Z972" s="29"/>
      <c r="AA972" s="29"/>
      <c r="AB972" s="29"/>
      <c r="AC972" s="2">
        <f t="shared" si="405"/>
        <v>1688250</v>
      </c>
      <c r="AD972" s="2">
        <f t="shared" si="406"/>
        <v>140381.32591860881</v>
      </c>
      <c r="AE972" s="2">
        <f t="shared" si="407"/>
        <v>4</v>
      </c>
      <c r="AF972" s="27">
        <v>2576000</v>
      </c>
      <c r="AG972" s="27">
        <v>2423000</v>
      </c>
      <c r="AH972" s="27">
        <v>2282000</v>
      </c>
      <c r="AI972" s="27">
        <v>2307000</v>
      </c>
      <c r="AJ972" s="2">
        <f t="shared" si="408"/>
        <v>2397000</v>
      </c>
      <c r="AK972" s="2">
        <f t="shared" si="409"/>
        <v>134216.24342828256</v>
      </c>
      <c r="AL972" s="2">
        <f t="shared" si="410"/>
        <v>4</v>
      </c>
      <c r="AM972" s="2">
        <f t="shared" si="411"/>
        <v>5.2922499069595353E+19</v>
      </c>
      <c r="AN972" s="2">
        <f t="shared" si="412"/>
        <v>9.3205112224171971E+18</v>
      </c>
      <c r="AO972" s="2">
        <f t="shared" si="413"/>
        <v>6</v>
      </c>
      <c r="AP972" s="2">
        <f t="shared" si="414"/>
        <v>13.25807631527988</v>
      </c>
      <c r="AQ972" s="2">
        <f t="shared" si="415"/>
        <v>0.71755819649141217</v>
      </c>
      <c r="AR972" s="3" t="str">
        <f t="shared" si="416"/>
        <v>Nontoxic</v>
      </c>
      <c r="AS972" s="2">
        <f t="shared" si="417"/>
        <v>141.98134162594403</v>
      </c>
      <c r="AT972" s="26" t="s">
        <v>884</v>
      </c>
      <c r="AU972" s="4" t="s">
        <v>666</v>
      </c>
      <c r="AV972" s="2">
        <f t="shared" si="418"/>
        <v>3</v>
      </c>
      <c r="AW972" s="2">
        <f t="shared" si="419"/>
        <v>3</v>
      </c>
      <c r="AX972" s="2">
        <f t="shared" si="420"/>
        <v>19706916666.666672</v>
      </c>
      <c r="AY972" s="2">
        <f t="shared" si="421"/>
        <v>18014000000</v>
      </c>
      <c r="AZ972" s="2">
        <f t="shared" si="422"/>
        <v>18860458333.333336</v>
      </c>
      <c r="BA972" s="2">
        <f t="shared" si="423"/>
        <v>1.1666666666666667</v>
      </c>
      <c r="BB972" s="2">
        <f t="shared" si="424"/>
        <v>5.18464350458966E-3</v>
      </c>
      <c r="BC972" s="2">
        <v>6.6349999999999998</v>
      </c>
      <c r="BD972" s="2" t="str">
        <f t="shared" si="425"/>
        <v>Same Var</v>
      </c>
      <c r="BE972" s="2">
        <f t="shared" si="426"/>
        <v>1.6867034078702389E-4</v>
      </c>
      <c r="BF972" s="2" t="str">
        <f t="shared" si="427"/>
        <v>NS</v>
      </c>
      <c r="BG972" s="2" t="str">
        <f t="shared" si="428"/>
        <v>NS</v>
      </c>
      <c r="BH972" s="2" t="str">
        <f t="shared" si="429"/>
        <v/>
      </c>
      <c r="BI972" s="2" t="str">
        <f t="shared" si="430"/>
        <v/>
      </c>
      <c r="BJ972" s="2" t="str">
        <f t="shared" si="431"/>
        <v/>
      </c>
    </row>
    <row r="973" spans="1:62" x14ac:dyDescent="0.2">
      <c r="A973" s="1" t="s">
        <v>926</v>
      </c>
      <c r="B973" s="27" t="s">
        <v>1047</v>
      </c>
      <c r="C973" s="28">
        <v>38446</v>
      </c>
      <c r="D973" s="7">
        <v>0.39583333333333331</v>
      </c>
      <c r="E973" s="1">
        <v>0.1</v>
      </c>
      <c r="F973" s="1" t="s">
        <v>57</v>
      </c>
      <c r="G973" s="1" t="s">
        <v>1033</v>
      </c>
      <c r="H973" s="27" t="s">
        <v>886</v>
      </c>
      <c r="I973" s="27" t="s">
        <v>887</v>
      </c>
      <c r="J973" s="27" t="s">
        <v>888</v>
      </c>
      <c r="K973" s="2">
        <v>0.75</v>
      </c>
      <c r="L973" s="2">
        <v>0.25</v>
      </c>
      <c r="M973" s="27">
        <v>1746000</v>
      </c>
      <c r="N973" s="27">
        <v>1637000</v>
      </c>
      <c r="O973" s="27">
        <v>1522000</v>
      </c>
      <c r="P973" s="27">
        <v>1848000</v>
      </c>
      <c r="Q973" s="29"/>
      <c r="R973" s="29"/>
      <c r="S973" s="29"/>
      <c r="T973" s="29"/>
      <c r="U973" s="29"/>
      <c r="V973" s="29"/>
      <c r="W973" s="29"/>
      <c r="X973" s="29"/>
      <c r="Y973" s="29"/>
      <c r="Z973" s="29"/>
      <c r="AA973" s="29"/>
      <c r="AB973" s="29"/>
      <c r="AC973" s="2">
        <f t="shared" si="405"/>
        <v>1688250</v>
      </c>
      <c r="AD973" s="2">
        <f t="shared" si="406"/>
        <v>140381.32591860881</v>
      </c>
      <c r="AE973" s="2">
        <f t="shared" si="407"/>
        <v>4</v>
      </c>
      <c r="AF973" s="27">
        <v>2576000</v>
      </c>
      <c r="AG973" s="27">
        <v>2423000</v>
      </c>
      <c r="AH973" s="27">
        <v>2282000</v>
      </c>
      <c r="AI973" s="27">
        <v>2307000</v>
      </c>
      <c r="AJ973" s="2">
        <f t="shared" si="408"/>
        <v>2397000</v>
      </c>
      <c r="AK973" s="2">
        <f t="shared" si="409"/>
        <v>134216.24342828256</v>
      </c>
      <c r="AL973" s="2">
        <f t="shared" si="410"/>
        <v>4</v>
      </c>
      <c r="AM973" s="2">
        <f t="shared" si="411"/>
        <v>5.2922499069595353E+19</v>
      </c>
      <c r="AN973" s="2">
        <f t="shared" si="412"/>
        <v>9.3205112224171971E+18</v>
      </c>
      <c r="AO973" s="2">
        <f t="shared" si="413"/>
        <v>6</v>
      </c>
      <c r="AP973" s="2">
        <f t="shared" si="414"/>
        <v>13.25807631527988</v>
      </c>
      <c r="AQ973" s="2">
        <f t="shared" si="415"/>
        <v>0.71755819649141217</v>
      </c>
      <c r="AR973" s="3" t="str">
        <f t="shared" si="416"/>
        <v>Nontoxic</v>
      </c>
      <c r="AS973" s="2">
        <f t="shared" si="417"/>
        <v>141.98134162594403</v>
      </c>
      <c r="AT973" s="26" t="s">
        <v>884</v>
      </c>
      <c r="AU973" s="4" t="s">
        <v>666</v>
      </c>
      <c r="AV973" s="2">
        <f t="shared" si="418"/>
        <v>3</v>
      </c>
      <c r="AW973" s="2">
        <f t="shared" si="419"/>
        <v>3</v>
      </c>
      <c r="AX973" s="2">
        <f t="shared" si="420"/>
        <v>19706916666.666672</v>
      </c>
      <c r="AY973" s="2">
        <f t="shared" si="421"/>
        <v>18014000000</v>
      </c>
      <c r="AZ973" s="2">
        <f t="shared" si="422"/>
        <v>18860458333.333336</v>
      </c>
      <c r="BA973" s="2">
        <f t="shared" si="423"/>
        <v>1.1666666666666667</v>
      </c>
      <c r="BB973" s="2">
        <f t="shared" si="424"/>
        <v>5.18464350458966E-3</v>
      </c>
      <c r="BC973" s="2">
        <v>6.6349999999999998</v>
      </c>
      <c r="BD973" s="2" t="str">
        <f t="shared" si="425"/>
        <v>Same Var</v>
      </c>
      <c r="BE973" s="2">
        <f t="shared" si="426"/>
        <v>1.6867034078702389E-4</v>
      </c>
      <c r="BF973" s="2" t="str">
        <f t="shared" si="427"/>
        <v>NS</v>
      </c>
      <c r="BG973" s="2" t="str">
        <f t="shared" si="428"/>
        <v>NS</v>
      </c>
      <c r="BH973" s="2" t="str">
        <f t="shared" si="429"/>
        <v/>
      </c>
      <c r="BI973" s="2" t="str">
        <f t="shared" si="430"/>
        <v/>
      </c>
      <c r="BJ973" s="2" t="str">
        <f t="shared" si="431"/>
        <v/>
      </c>
    </row>
    <row r="974" spans="1:62" x14ac:dyDescent="0.2">
      <c r="A974" s="1" t="s">
        <v>926</v>
      </c>
      <c r="B974" s="27" t="s">
        <v>1204</v>
      </c>
      <c r="C974" s="28">
        <v>38432</v>
      </c>
      <c r="D974" s="7">
        <v>0.63541666666666663</v>
      </c>
      <c r="E974" s="1">
        <v>0.1</v>
      </c>
      <c r="F974" s="1" t="s">
        <v>57</v>
      </c>
      <c r="G974" s="1" t="s">
        <v>1007</v>
      </c>
      <c r="H974" s="27" t="s">
        <v>886</v>
      </c>
      <c r="I974" s="27" t="s">
        <v>887</v>
      </c>
      <c r="J974" s="27" t="s">
        <v>888</v>
      </c>
      <c r="K974" s="2">
        <v>0.75</v>
      </c>
      <c r="L974" s="2">
        <v>0.25</v>
      </c>
      <c r="M974" s="27">
        <v>1746000</v>
      </c>
      <c r="N974" s="27">
        <v>1637000</v>
      </c>
      <c r="O974" s="27">
        <v>1522000</v>
      </c>
      <c r="P974" s="27">
        <v>1848000</v>
      </c>
      <c r="Q974" s="29"/>
      <c r="R974" s="29"/>
      <c r="S974" s="29"/>
      <c r="T974" s="29"/>
      <c r="U974" s="29"/>
      <c r="V974" s="29"/>
      <c r="W974" s="29"/>
      <c r="X974" s="29"/>
      <c r="Y974" s="29"/>
      <c r="Z974" s="29"/>
      <c r="AA974" s="29"/>
      <c r="AB974" s="29"/>
      <c r="AC974" s="2">
        <f t="shared" si="405"/>
        <v>1688250</v>
      </c>
      <c r="AD974" s="2">
        <f t="shared" si="406"/>
        <v>140381.32591860881</v>
      </c>
      <c r="AE974" s="2">
        <f t="shared" si="407"/>
        <v>4</v>
      </c>
      <c r="AF974" s="27">
        <v>1582000</v>
      </c>
      <c r="AG974" s="27">
        <v>923000</v>
      </c>
      <c r="AH974" s="27">
        <v>2039000</v>
      </c>
      <c r="AI974" s="27">
        <v>2107000</v>
      </c>
      <c r="AJ974" s="2">
        <f t="shared" si="408"/>
        <v>1662750</v>
      </c>
      <c r="AK974" s="2">
        <f t="shared" si="409"/>
        <v>545488.38973284606</v>
      </c>
      <c r="AL974" s="2">
        <f t="shared" si="410"/>
        <v>4</v>
      </c>
      <c r="AM974" s="2">
        <f t="shared" si="411"/>
        <v>5.9537706907762489E+21</v>
      </c>
      <c r="AN974" s="2">
        <f t="shared" si="412"/>
        <v>1.8471540779552014E+21</v>
      </c>
      <c r="AO974" s="2">
        <f t="shared" si="413"/>
        <v>3</v>
      </c>
      <c r="AP974" s="2">
        <f t="shared" si="414"/>
        <v>1.4276232685617045</v>
      </c>
      <c r="AQ974" s="2">
        <f t="shared" si="415"/>
        <v>0.76489232840434507</v>
      </c>
      <c r="AR974" s="3" t="str">
        <f t="shared" si="416"/>
        <v>Nontoxic</v>
      </c>
      <c r="AS974" s="2">
        <f t="shared" si="417"/>
        <v>98.489560195468684</v>
      </c>
      <c r="AT974" s="4" t="s">
        <v>663</v>
      </c>
      <c r="AV974" s="2">
        <f t="shared" si="418"/>
        <v>3</v>
      </c>
      <c r="AW974" s="2">
        <f t="shared" si="419"/>
        <v>3</v>
      </c>
      <c r="AX974" s="2">
        <f t="shared" si="420"/>
        <v>19706916666.666672</v>
      </c>
      <c r="AY974" s="2">
        <f t="shared" si="421"/>
        <v>297557583333.33337</v>
      </c>
      <c r="AZ974" s="2">
        <f t="shared" si="422"/>
        <v>158632250000.00003</v>
      </c>
      <c r="BA974" s="2">
        <f t="shared" si="423"/>
        <v>1.1666666666666667</v>
      </c>
      <c r="BB974" s="2">
        <f t="shared" si="424"/>
        <v>3.7455424017614645</v>
      </c>
      <c r="BC974" s="2">
        <v>6.6349999999999998</v>
      </c>
      <c r="BD974" s="2" t="str">
        <f t="shared" si="425"/>
        <v>Same Var</v>
      </c>
      <c r="BE974" s="2">
        <f t="shared" si="426"/>
        <v>0.4654010033446937</v>
      </c>
      <c r="BF974" s="2" t="str">
        <f t="shared" si="427"/>
        <v>NS</v>
      </c>
      <c r="BG974" s="2" t="str">
        <f t="shared" si="428"/>
        <v>NS</v>
      </c>
      <c r="BH974" s="2" t="str">
        <f t="shared" si="429"/>
        <v>Same Var T-test</v>
      </c>
      <c r="BI974" s="2" t="str">
        <f t="shared" si="430"/>
        <v/>
      </c>
      <c r="BJ974" s="2" t="str">
        <f t="shared" si="431"/>
        <v/>
      </c>
    </row>
    <row r="975" spans="1:62" x14ac:dyDescent="0.2">
      <c r="A975" s="1" t="s">
        <v>926</v>
      </c>
      <c r="B975" s="27" t="s">
        <v>1303</v>
      </c>
      <c r="C975" s="28">
        <v>38446</v>
      </c>
      <c r="D975" s="7">
        <v>0.35416666666666669</v>
      </c>
      <c r="E975" s="1">
        <v>0.1</v>
      </c>
      <c r="F975" s="1" t="s">
        <v>57</v>
      </c>
      <c r="G975" s="1" t="s">
        <v>1033</v>
      </c>
      <c r="H975" s="27" t="s">
        <v>886</v>
      </c>
      <c r="I975" s="27" t="s">
        <v>887</v>
      </c>
      <c r="J975" s="27" t="s">
        <v>888</v>
      </c>
      <c r="K975" s="2">
        <v>0.75</v>
      </c>
      <c r="L975" s="2">
        <v>0.25</v>
      </c>
      <c r="M975" s="27">
        <v>1746000</v>
      </c>
      <c r="N975" s="27">
        <v>1637000</v>
      </c>
      <c r="O975" s="27">
        <v>1522000</v>
      </c>
      <c r="P975" s="27">
        <v>1848000</v>
      </c>
      <c r="Q975" s="29"/>
      <c r="R975" s="29"/>
      <c r="S975" s="29"/>
      <c r="T975" s="29"/>
      <c r="U975" s="29"/>
      <c r="V975" s="29"/>
      <c r="W975" s="29"/>
      <c r="X975" s="29"/>
      <c r="Y975" s="29"/>
      <c r="Z975" s="29"/>
      <c r="AA975" s="29"/>
      <c r="AB975" s="29"/>
      <c r="AC975" s="2">
        <f t="shared" si="405"/>
        <v>1688250</v>
      </c>
      <c r="AD975" s="2">
        <f t="shared" si="406"/>
        <v>140381.32591860881</v>
      </c>
      <c r="AE975" s="2">
        <f t="shared" si="407"/>
        <v>4</v>
      </c>
      <c r="AF975" s="27">
        <v>1703000</v>
      </c>
      <c r="AG975" s="27">
        <v>2082000</v>
      </c>
      <c r="AH975" s="27">
        <v>1687000</v>
      </c>
      <c r="AI975" s="27">
        <v>1509000</v>
      </c>
      <c r="AJ975" s="2">
        <f t="shared" si="408"/>
        <v>1745250</v>
      </c>
      <c r="AK975" s="2">
        <f t="shared" si="409"/>
        <v>241103.53930763161</v>
      </c>
      <c r="AL975" s="2">
        <f t="shared" si="410"/>
        <v>4</v>
      </c>
      <c r="AM975" s="2">
        <f t="shared" si="411"/>
        <v>2.9942891168770517E+20</v>
      </c>
      <c r="AN975" s="2">
        <f t="shared" si="412"/>
        <v>7.2960079482978525E+19</v>
      </c>
      <c r="AO975" s="2">
        <f t="shared" si="413"/>
        <v>4</v>
      </c>
      <c r="AP975" s="2">
        <f t="shared" si="414"/>
        <v>3.6418222386205885</v>
      </c>
      <c r="AQ975" s="2">
        <f t="shared" si="415"/>
        <v>0.74069708411268287</v>
      </c>
      <c r="AR975" s="3" t="str">
        <f t="shared" si="416"/>
        <v>Nontoxic</v>
      </c>
      <c r="AS975" s="2">
        <f t="shared" si="417"/>
        <v>103.37627721012883</v>
      </c>
      <c r="AT975" s="26" t="s">
        <v>884</v>
      </c>
      <c r="AU975" s="4" t="s">
        <v>666</v>
      </c>
      <c r="AV975" s="2">
        <f t="shared" si="418"/>
        <v>3</v>
      </c>
      <c r="AW975" s="2">
        <f t="shared" si="419"/>
        <v>3</v>
      </c>
      <c r="AX975" s="2">
        <f t="shared" si="420"/>
        <v>19706916666.666672</v>
      </c>
      <c r="AY975" s="2">
        <f t="shared" si="421"/>
        <v>58130916666.666664</v>
      </c>
      <c r="AZ975" s="2">
        <f t="shared" si="422"/>
        <v>38918916666.666664</v>
      </c>
      <c r="BA975" s="2">
        <f t="shared" si="423"/>
        <v>1.1666666666666667</v>
      </c>
      <c r="BB975" s="2">
        <f t="shared" si="424"/>
        <v>0.71818333538281609</v>
      </c>
      <c r="BC975" s="2">
        <v>6.6349999999999998</v>
      </c>
      <c r="BD975" s="2" t="str">
        <f t="shared" si="425"/>
        <v>Same Var</v>
      </c>
      <c r="BE975" s="2">
        <f t="shared" si="426"/>
        <v>0.34850451388477144</v>
      </c>
      <c r="BF975" s="2" t="str">
        <f t="shared" si="427"/>
        <v>NS</v>
      </c>
      <c r="BG975" s="2" t="str">
        <f t="shared" si="428"/>
        <v>NS</v>
      </c>
      <c r="BH975" s="2" t="str">
        <f t="shared" si="429"/>
        <v/>
      </c>
      <c r="BI975" s="2" t="str">
        <f t="shared" si="430"/>
        <v/>
      </c>
      <c r="BJ975" s="2" t="str">
        <f t="shared" si="431"/>
        <v/>
      </c>
    </row>
    <row r="976" spans="1:62" x14ac:dyDescent="0.2">
      <c r="A976" s="1" t="s">
        <v>926</v>
      </c>
      <c r="B976" s="27" t="s">
        <v>1303</v>
      </c>
      <c r="C976" s="28">
        <v>38446</v>
      </c>
      <c r="D976" s="7">
        <v>0.35416666666666669</v>
      </c>
      <c r="E976" s="1">
        <v>0.1</v>
      </c>
      <c r="F976" s="1" t="s">
        <v>57</v>
      </c>
      <c r="G976" s="1" t="s">
        <v>1033</v>
      </c>
      <c r="H976" s="27" t="s">
        <v>886</v>
      </c>
      <c r="I976" s="27" t="s">
        <v>887</v>
      </c>
      <c r="J976" s="27" t="s">
        <v>888</v>
      </c>
      <c r="K976" s="2">
        <v>0.75</v>
      </c>
      <c r="L976" s="2">
        <v>0.25</v>
      </c>
      <c r="M976" s="27">
        <v>1746000</v>
      </c>
      <c r="N976" s="27">
        <v>1637000</v>
      </c>
      <c r="O976" s="27">
        <v>1522000</v>
      </c>
      <c r="P976" s="27">
        <v>1848000</v>
      </c>
      <c r="Q976" s="29"/>
      <c r="R976" s="29"/>
      <c r="S976" s="29"/>
      <c r="T976" s="29"/>
      <c r="U976" s="29"/>
      <c r="V976" s="29"/>
      <c r="W976" s="29"/>
      <c r="X976" s="29"/>
      <c r="Y976" s="29"/>
      <c r="Z976" s="29"/>
      <c r="AA976" s="29"/>
      <c r="AB976" s="29"/>
      <c r="AC976" s="2">
        <f t="shared" si="405"/>
        <v>1688250</v>
      </c>
      <c r="AD976" s="2">
        <f t="shared" si="406"/>
        <v>140381.32591860881</v>
      </c>
      <c r="AE976" s="2">
        <f t="shared" si="407"/>
        <v>4</v>
      </c>
      <c r="AF976" s="27">
        <v>1703000</v>
      </c>
      <c r="AG976" s="27">
        <v>2082000</v>
      </c>
      <c r="AH976" s="27">
        <v>1687000</v>
      </c>
      <c r="AI976" s="27">
        <v>1509000</v>
      </c>
      <c r="AJ976" s="2">
        <f t="shared" si="408"/>
        <v>1745250</v>
      </c>
      <c r="AK976" s="2">
        <f t="shared" si="409"/>
        <v>241103.53930763161</v>
      </c>
      <c r="AL976" s="2">
        <f t="shared" si="410"/>
        <v>4</v>
      </c>
      <c r="AM976" s="2">
        <f t="shared" si="411"/>
        <v>2.9942891168770517E+20</v>
      </c>
      <c r="AN976" s="2">
        <f t="shared" si="412"/>
        <v>7.2960079482978525E+19</v>
      </c>
      <c r="AO976" s="2">
        <f t="shared" si="413"/>
        <v>4</v>
      </c>
      <c r="AP976" s="2">
        <f t="shared" si="414"/>
        <v>3.6418222386205885</v>
      </c>
      <c r="AQ976" s="2">
        <f t="shared" si="415"/>
        <v>0.74069708411268287</v>
      </c>
      <c r="AR976" s="3" t="str">
        <f t="shared" si="416"/>
        <v>Nontoxic</v>
      </c>
      <c r="AS976" s="2">
        <f t="shared" si="417"/>
        <v>103.37627721012883</v>
      </c>
      <c r="AT976" s="26" t="s">
        <v>884</v>
      </c>
      <c r="AU976" s="4" t="s">
        <v>666</v>
      </c>
      <c r="AV976" s="2">
        <f t="shared" si="418"/>
        <v>3</v>
      </c>
      <c r="AW976" s="2">
        <f t="shared" si="419"/>
        <v>3</v>
      </c>
      <c r="AX976" s="2">
        <f t="shared" si="420"/>
        <v>19706916666.666672</v>
      </c>
      <c r="AY976" s="2">
        <f t="shared" si="421"/>
        <v>58130916666.666664</v>
      </c>
      <c r="AZ976" s="2">
        <f t="shared" si="422"/>
        <v>38918916666.666664</v>
      </c>
      <c r="BA976" s="2">
        <f t="shared" si="423"/>
        <v>1.1666666666666667</v>
      </c>
      <c r="BB976" s="2">
        <f t="shared" si="424"/>
        <v>0.71818333538281609</v>
      </c>
      <c r="BC976" s="2">
        <v>6.6349999999999998</v>
      </c>
      <c r="BD976" s="2" t="str">
        <f t="shared" si="425"/>
        <v>Same Var</v>
      </c>
      <c r="BE976" s="2">
        <f t="shared" si="426"/>
        <v>0.34850451388477144</v>
      </c>
      <c r="BF976" s="2" t="str">
        <f t="shared" si="427"/>
        <v>NS</v>
      </c>
      <c r="BG976" s="2" t="str">
        <f t="shared" si="428"/>
        <v>NS</v>
      </c>
      <c r="BH976" s="2" t="str">
        <f t="shared" si="429"/>
        <v/>
      </c>
      <c r="BI976" s="2" t="str">
        <f t="shared" si="430"/>
        <v/>
      </c>
      <c r="BJ976" s="2" t="str">
        <f t="shared" si="431"/>
        <v/>
      </c>
    </row>
    <row r="977" spans="1:62" x14ac:dyDescent="0.2">
      <c r="A977" s="1" t="s">
        <v>142</v>
      </c>
      <c r="B977" s="27" t="s">
        <v>163</v>
      </c>
      <c r="C977" s="28">
        <v>38362</v>
      </c>
      <c r="D977" s="7">
        <v>0.43055555555555558</v>
      </c>
      <c r="E977" s="1">
        <v>0.1</v>
      </c>
      <c r="F977" s="1" t="s">
        <v>57</v>
      </c>
      <c r="G977" s="1" t="s">
        <v>898</v>
      </c>
      <c r="H977" s="27" t="s">
        <v>886</v>
      </c>
      <c r="I977" s="27" t="s">
        <v>887</v>
      </c>
      <c r="J977" s="27" t="s">
        <v>888</v>
      </c>
      <c r="K977" s="2">
        <v>0.75</v>
      </c>
      <c r="L977" s="2">
        <v>0.25</v>
      </c>
      <c r="M977" s="27">
        <v>7500720</v>
      </c>
      <c r="N977" s="27">
        <v>7741425</v>
      </c>
      <c r="O977" s="27">
        <v>7447230</v>
      </c>
      <c r="P977" s="27">
        <v>7447230</v>
      </c>
      <c r="Q977" s="29"/>
      <c r="R977" s="29"/>
      <c r="S977" s="29"/>
      <c r="T977" s="29"/>
      <c r="U977" s="29"/>
      <c r="V977" s="29"/>
      <c r="W977" s="29"/>
      <c r="X977" s="29"/>
      <c r="Y977" s="29"/>
      <c r="Z977" s="29"/>
      <c r="AA977" s="29"/>
      <c r="AB977" s="29"/>
      <c r="AC977" s="2">
        <f t="shared" si="405"/>
        <v>7534151.25</v>
      </c>
      <c r="AD977" s="2">
        <f t="shared" si="406"/>
        <v>140464.30545248854</v>
      </c>
      <c r="AE977" s="2">
        <f t="shared" si="407"/>
        <v>4</v>
      </c>
      <c r="AF977" s="27">
        <v>12100860</v>
      </c>
      <c r="AG977" s="27">
        <v>12207840</v>
      </c>
      <c r="AH977" s="27">
        <v>10924080</v>
      </c>
      <c r="AI977" s="27">
        <v>11806665</v>
      </c>
      <c r="AJ977" s="2">
        <f t="shared" si="408"/>
        <v>11759861.25</v>
      </c>
      <c r="AK977" s="2">
        <f t="shared" si="409"/>
        <v>582433.40014653176</v>
      </c>
      <c r="AL977" s="2">
        <f t="shared" si="410"/>
        <v>4</v>
      </c>
      <c r="AM977" s="2">
        <f t="shared" si="411"/>
        <v>7.6705592098977575E+21</v>
      </c>
      <c r="AN977" s="2">
        <f t="shared" si="412"/>
        <v>2.399984556419291E+21</v>
      </c>
      <c r="AO977" s="2">
        <f t="shared" si="413"/>
        <v>3</v>
      </c>
      <c r="AP977" s="2">
        <f t="shared" si="414"/>
        <v>20.643388473762542</v>
      </c>
      <c r="AQ977" s="2">
        <f t="shared" si="415"/>
        <v>0.76489232840434507</v>
      </c>
      <c r="AR977" s="3" t="str">
        <f t="shared" si="416"/>
        <v>Nontoxic</v>
      </c>
      <c r="AS977" s="2">
        <f t="shared" si="417"/>
        <v>156.08740599679359</v>
      </c>
      <c r="AT977" s="26" t="s">
        <v>884</v>
      </c>
      <c r="AU977" s="4" t="s">
        <v>666</v>
      </c>
      <c r="AV977" s="2">
        <f t="shared" si="418"/>
        <v>3</v>
      </c>
      <c r="AW977" s="2">
        <f t="shared" si="419"/>
        <v>3</v>
      </c>
      <c r="AX977" s="2">
        <f t="shared" si="420"/>
        <v>19730221106.25</v>
      </c>
      <c r="AY977" s="2">
        <f t="shared" si="421"/>
        <v>339228665606.25</v>
      </c>
      <c r="AZ977" s="2">
        <f t="shared" si="422"/>
        <v>179479443356.25</v>
      </c>
      <c r="BA977" s="2">
        <f t="shared" si="423"/>
        <v>1.1666666666666667</v>
      </c>
      <c r="BB977" s="2">
        <f t="shared" si="424"/>
        <v>4.0404739448141447</v>
      </c>
      <c r="BC977" s="2">
        <v>6.6349999999999998</v>
      </c>
      <c r="BD977" s="2" t="str">
        <f t="shared" si="425"/>
        <v>Same Var</v>
      </c>
      <c r="BE977" s="2">
        <f t="shared" si="426"/>
        <v>3.9623211984972026E-6</v>
      </c>
      <c r="BF977" s="2" t="str">
        <f t="shared" si="427"/>
        <v>NS</v>
      </c>
      <c r="BG977" s="2" t="str">
        <f t="shared" si="428"/>
        <v>NS</v>
      </c>
      <c r="BH977" s="2" t="str">
        <f t="shared" si="429"/>
        <v/>
      </c>
      <c r="BI977" s="2" t="str">
        <f t="shared" si="430"/>
        <v/>
      </c>
      <c r="BJ977" s="2" t="str">
        <f t="shared" si="431"/>
        <v/>
      </c>
    </row>
    <row r="978" spans="1:62" x14ac:dyDescent="0.2">
      <c r="A978" s="1" t="s">
        <v>142</v>
      </c>
      <c r="B978" s="27" t="s">
        <v>166</v>
      </c>
      <c r="C978" s="28">
        <v>38362</v>
      </c>
      <c r="D978" s="7">
        <v>0.45833333333333331</v>
      </c>
      <c r="E978" s="1">
        <v>0.1</v>
      </c>
      <c r="F978" s="1" t="s">
        <v>57</v>
      </c>
      <c r="G978" s="1" t="s">
        <v>898</v>
      </c>
      <c r="H978" s="27" t="s">
        <v>886</v>
      </c>
      <c r="I978" s="27" t="s">
        <v>887</v>
      </c>
      <c r="J978" s="27" t="s">
        <v>888</v>
      </c>
      <c r="K978" s="2">
        <v>0.75</v>
      </c>
      <c r="L978" s="2">
        <v>0.25</v>
      </c>
      <c r="M978" s="27">
        <v>7500720</v>
      </c>
      <c r="N978" s="27">
        <v>7741425</v>
      </c>
      <c r="O978" s="27">
        <v>7447230</v>
      </c>
      <c r="P978" s="27">
        <v>7447230</v>
      </c>
      <c r="Q978" s="29"/>
      <c r="R978" s="29"/>
      <c r="S978" s="29"/>
      <c r="T978" s="29"/>
      <c r="U978" s="29"/>
      <c r="V978" s="29"/>
      <c r="W978" s="29"/>
      <c r="X978" s="29"/>
      <c r="Y978" s="29"/>
      <c r="Z978" s="29"/>
      <c r="AA978" s="29"/>
      <c r="AB978" s="29"/>
      <c r="AC978" s="2">
        <f t="shared" si="405"/>
        <v>7534151.25</v>
      </c>
      <c r="AD978" s="2">
        <f t="shared" si="406"/>
        <v>140464.30545248854</v>
      </c>
      <c r="AE978" s="2">
        <f t="shared" si="407"/>
        <v>4</v>
      </c>
      <c r="AF978" s="27">
        <v>10068240</v>
      </c>
      <c r="AG978" s="27">
        <v>10175220</v>
      </c>
      <c r="AH978" s="27">
        <v>10228710</v>
      </c>
      <c r="AI978" s="27">
        <v>10201965</v>
      </c>
      <c r="AJ978" s="2">
        <f t="shared" si="408"/>
        <v>10168533.75</v>
      </c>
      <c r="AK978" s="2">
        <f t="shared" si="409"/>
        <v>70338.163583150221</v>
      </c>
      <c r="AL978" s="2">
        <f t="shared" si="410"/>
        <v>4</v>
      </c>
      <c r="AM978" s="2">
        <f t="shared" si="411"/>
        <v>1.6091543825524392E+19</v>
      </c>
      <c r="AN978" s="2">
        <f t="shared" si="412"/>
        <v>3.0760098423211479E+18</v>
      </c>
      <c r="AO978" s="2">
        <f t="shared" si="413"/>
        <v>5</v>
      </c>
      <c r="AP978" s="2">
        <f t="shared" si="414"/>
        <v>71.33277813389553</v>
      </c>
      <c r="AQ978" s="2">
        <f t="shared" si="415"/>
        <v>0.72668684380042159</v>
      </c>
      <c r="AR978" s="3" t="str">
        <f t="shared" si="416"/>
        <v>Nontoxic</v>
      </c>
      <c r="AS978" s="2">
        <f t="shared" si="417"/>
        <v>134.96588285243146</v>
      </c>
      <c r="AT978" s="26" t="s">
        <v>884</v>
      </c>
      <c r="AU978" s="4" t="s">
        <v>666</v>
      </c>
      <c r="AV978" s="2">
        <f t="shared" si="418"/>
        <v>3</v>
      </c>
      <c r="AW978" s="2">
        <f t="shared" si="419"/>
        <v>3</v>
      </c>
      <c r="AX978" s="2">
        <f t="shared" si="420"/>
        <v>19730221106.25</v>
      </c>
      <c r="AY978" s="2">
        <f t="shared" si="421"/>
        <v>4947457256.25</v>
      </c>
      <c r="AZ978" s="2">
        <f t="shared" si="422"/>
        <v>12338839181.25</v>
      </c>
      <c r="BA978" s="2">
        <f t="shared" si="423"/>
        <v>1.1666666666666667</v>
      </c>
      <c r="BB978" s="2">
        <f t="shared" si="424"/>
        <v>1.1429449800610476</v>
      </c>
      <c r="BC978" s="2">
        <v>6.6349999999999998</v>
      </c>
      <c r="BD978" s="2" t="str">
        <f t="shared" si="425"/>
        <v>Same Var</v>
      </c>
      <c r="BE978" s="2">
        <f t="shared" si="426"/>
        <v>2.3381307309911357E-8</v>
      </c>
      <c r="BF978" s="2" t="str">
        <f t="shared" si="427"/>
        <v>NS</v>
      </c>
      <c r="BG978" s="2" t="str">
        <f t="shared" si="428"/>
        <v>NS</v>
      </c>
      <c r="BH978" s="2" t="str">
        <f t="shared" si="429"/>
        <v/>
      </c>
      <c r="BI978" s="2" t="str">
        <f t="shared" si="430"/>
        <v/>
      </c>
      <c r="BJ978" s="2" t="str">
        <f t="shared" si="431"/>
        <v/>
      </c>
    </row>
    <row r="979" spans="1:62" x14ac:dyDescent="0.2">
      <c r="A979" s="1" t="s">
        <v>142</v>
      </c>
      <c r="B979" s="27" t="s">
        <v>167</v>
      </c>
      <c r="C979" s="28">
        <v>38362</v>
      </c>
      <c r="D979" s="7">
        <v>0.52083333333333337</v>
      </c>
      <c r="E979" s="1">
        <v>0.1</v>
      </c>
      <c r="F979" s="1" t="s">
        <v>57</v>
      </c>
      <c r="G979" s="1" t="s">
        <v>898</v>
      </c>
      <c r="H979" s="27" t="s">
        <v>886</v>
      </c>
      <c r="I979" s="27" t="s">
        <v>887</v>
      </c>
      <c r="J979" s="27" t="s">
        <v>888</v>
      </c>
      <c r="K979" s="2">
        <v>0.75</v>
      </c>
      <c r="L979" s="2">
        <v>0.25</v>
      </c>
      <c r="M979" s="27">
        <v>7500720</v>
      </c>
      <c r="N979" s="27">
        <v>7741425</v>
      </c>
      <c r="O979" s="27">
        <v>7447230</v>
      </c>
      <c r="P979" s="27">
        <v>7447230</v>
      </c>
      <c r="Q979" s="29"/>
      <c r="R979" s="29"/>
      <c r="S979" s="29"/>
      <c r="T979" s="29"/>
      <c r="U979" s="29"/>
      <c r="V979" s="29"/>
      <c r="W979" s="29"/>
      <c r="X979" s="29"/>
      <c r="Y979" s="29"/>
      <c r="Z979" s="29"/>
      <c r="AA979" s="29"/>
      <c r="AB979" s="29"/>
      <c r="AC979" s="2">
        <f t="shared" si="405"/>
        <v>7534151.25</v>
      </c>
      <c r="AD979" s="2">
        <f t="shared" si="406"/>
        <v>140464.30545248854</v>
      </c>
      <c r="AE979" s="2">
        <f t="shared" si="407"/>
        <v>4</v>
      </c>
      <c r="AF979" s="27">
        <v>6270450</v>
      </c>
      <c r="AG979" s="27">
        <v>6537900</v>
      </c>
      <c r="AH979" s="27">
        <v>6992565</v>
      </c>
      <c r="AI979" s="27">
        <v>6965820</v>
      </c>
      <c r="AJ979" s="2">
        <f t="shared" si="408"/>
        <v>6691683.75</v>
      </c>
      <c r="AK979" s="2">
        <f t="shared" si="409"/>
        <v>349651.02796395437</v>
      </c>
      <c r="AL979" s="2">
        <f t="shared" si="410"/>
        <v>4</v>
      </c>
      <c r="AM979" s="2">
        <f t="shared" si="411"/>
        <v>1.1114570946268235E+21</v>
      </c>
      <c r="AN979" s="2">
        <f t="shared" si="412"/>
        <v>3.1395128926778262E+20</v>
      </c>
      <c r="AO979" s="2">
        <f t="shared" si="413"/>
        <v>4</v>
      </c>
      <c r="AP979" s="2">
        <f t="shared" si="414"/>
        <v>5.7017331340947903</v>
      </c>
      <c r="AQ979" s="2">
        <f t="shared" si="415"/>
        <v>0.74069708411268287</v>
      </c>
      <c r="AR979" s="3" t="str">
        <f t="shared" si="416"/>
        <v>Nontoxic</v>
      </c>
      <c r="AS979" s="2">
        <f t="shared" si="417"/>
        <v>88.818017158867107</v>
      </c>
      <c r="AT979" s="4" t="s">
        <v>663</v>
      </c>
      <c r="AV979" s="2">
        <f t="shared" si="418"/>
        <v>3</v>
      </c>
      <c r="AW979" s="2">
        <f t="shared" si="419"/>
        <v>3</v>
      </c>
      <c r="AX979" s="2">
        <f t="shared" si="420"/>
        <v>19730221106.25</v>
      </c>
      <c r="AY979" s="2">
        <f t="shared" si="421"/>
        <v>122255841356.25</v>
      </c>
      <c r="AZ979" s="2">
        <f t="shared" si="422"/>
        <v>70993031231.25</v>
      </c>
      <c r="BA979" s="2">
        <f t="shared" si="423"/>
        <v>1.1666666666666667</v>
      </c>
      <c r="BB979" s="2">
        <f t="shared" si="424"/>
        <v>1.8948754421001093</v>
      </c>
      <c r="BC979" s="2">
        <v>6.6349999999999998</v>
      </c>
      <c r="BD979" s="2" t="str">
        <f t="shared" si="425"/>
        <v>Same Var</v>
      </c>
      <c r="BE979" s="2">
        <f t="shared" si="426"/>
        <v>2.1151564436565746E-3</v>
      </c>
      <c r="BF979" s="2" t="str">
        <f t="shared" si="427"/>
        <v>Sig</v>
      </c>
      <c r="BG979" s="2" t="str">
        <f t="shared" si="428"/>
        <v>Sig</v>
      </c>
      <c r="BH979" s="2" t="str">
        <f t="shared" si="429"/>
        <v>Same Var T-test</v>
      </c>
      <c r="BI979" s="2" t="str">
        <f t="shared" si="430"/>
        <v/>
      </c>
      <c r="BJ979" s="2" t="str">
        <f t="shared" si="431"/>
        <v>NOECToxicLess25</v>
      </c>
    </row>
    <row r="980" spans="1:62" x14ac:dyDescent="0.2">
      <c r="A980" s="1" t="s">
        <v>142</v>
      </c>
      <c r="B980" s="27" t="s">
        <v>170</v>
      </c>
      <c r="C980" s="28">
        <v>38362</v>
      </c>
      <c r="D980" s="7">
        <v>0.54166666666666663</v>
      </c>
      <c r="E980" s="1">
        <v>0.1</v>
      </c>
      <c r="F980" s="1" t="s">
        <v>57</v>
      </c>
      <c r="G980" s="1" t="s">
        <v>898</v>
      </c>
      <c r="H980" s="27" t="s">
        <v>886</v>
      </c>
      <c r="I980" s="27" t="s">
        <v>887</v>
      </c>
      <c r="J980" s="27" t="s">
        <v>888</v>
      </c>
      <c r="K980" s="2">
        <v>0.75</v>
      </c>
      <c r="L980" s="2">
        <v>0.25</v>
      </c>
      <c r="M980" s="27">
        <v>7500720</v>
      </c>
      <c r="N980" s="27">
        <v>7741425</v>
      </c>
      <c r="O980" s="27">
        <v>7447230</v>
      </c>
      <c r="P980" s="27">
        <v>7447230</v>
      </c>
      <c r="Q980" s="29"/>
      <c r="R980" s="29"/>
      <c r="S980" s="29"/>
      <c r="T980" s="29"/>
      <c r="U980" s="29"/>
      <c r="V980" s="29"/>
      <c r="W980" s="29"/>
      <c r="X980" s="29"/>
      <c r="Y980" s="29"/>
      <c r="Z980" s="29"/>
      <c r="AA980" s="29"/>
      <c r="AB980" s="29"/>
      <c r="AC980" s="2">
        <f t="shared" si="405"/>
        <v>7534151.25</v>
      </c>
      <c r="AD980" s="2">
        <f t="shared" si="406"/>
        <v>140464.30545248854</v>
      </c>
      <c r="AE980" s="2">
        <f t="shared" si="407"/>
        <v>4</v>
      </c>
      <c r="AF980" s="27">
        <v>9854280</v>
      </c>
      <c r="AG980" s="27">
        <v>10710120</v>
      </c>
      <c r="AH980" s="27">
        <v>10282200</v>
      </c>
      <c r="AI980" s="27">
        <v>10255455</v>
      </c>
      <c r="AJ980" s="2">
        <f t="shared" si="408"/>
        <v>10275513.75</v>
      </c>
      <c r="AK980" s="2">
        <f t="shared" si="409"/>
        <v>349651.02796395437</v>
      </c>
      <c r="AL980" s="2">
        <f t="shared" si="410"/>
        <v>4</v>
      </c>
      <c r="AM980" s="2">
        <f t="shared" si="411"/>
        <v>1.1114570946268235E+21</v>
      </c>
      <c r="AN980" s="2">
        <f t="shared" si="412"/>
        <v>3.1395128926778262E+20</v>
      </c>
      <c r="AO980" s="2">
        <f t="shared" si="413"/>
        <v>4</v>
      </c>
      <c r="AP980" s="2">
        <f t="shared" si="414"/>
        <v>25.329650684536833</v>
      </c>
      <c r="AQ980" s="2">
        <f t="shared" si="415"/>
        <v>0.74069708411268287</v>
      </c>
      <c r="AR980" s="3" t="str">
        <f t="shared" si="416"/>
        <v>Nontoxic</v>
      </c>
      <c r="AS980" s="2">
        <f t="shared" si="417"/>
        <v>136.3858171814642</v>
      </c>
      <c r="AT980" s="26" t="s">
        <v>884</v>
      </c>
      <c r="AU980" s="4" t="s">
        <v>666</v>
      </c>
      <c r="AV980" s="2">
        <f t="shared" si="418"/>
        <v>3</v>
      </c>
      <c r="AW980" s="2">
        <f t="shared" si="419"/>
        <v>3</v>
      </c>
      <c r="AX980" s="2">
        <f t="shared" si="420"/>
        <v>19730221106.25</v>
      </c>
      <c r="AY980" s="2">
        <f t="shared" si="421"/>
        <v>122255841356.25</v>
      </c>
      <c r="AZ980" s="2">
        <f t="shared" si="422"/>
        <v>70993031231.25</v>
      </c>
      <c r="BA980" s="2">
        <f t="shared" si="423"/>
        <v>1.1666666666666667</v>
      </c>
      <c r="BB980" s="2">
        <f t="shared" si="424"/>
        <v>1.8948754421001093</v>
      </c>
      <c r="BC980" s="2">
        <v>6.6349999999999998</v>
      </c>
      <c r="BD980" s="2" t="str">
        <f t="shared" si="425"/>
        <v>Same Var</v>
      </c>
      <c r="BE980" s="2">
        <f t="shared" si="426"/>
        <v>3.3049262428279463E-6</v>
      </c>
      <c r="BF980" s="2" t="str">
        <f t="shared" si="427"/>
        <v>NS</v>
      </c>
      <c r="BG980" s="2" t="str">
        <f t="shared" si="428"/>
        <v>NS</v>
      </c>
      <c r="BH980" s="2" t="str">
        <f t="shared" si="429"/>
        <v/>
      </c>
      <c r="BI980" s="2" t="str">
        <f t="shared" si="430"/>
        <v/>
      </c>
      <c r="BJ980" s="2" t="str">
        <f t="shared" si="431"/>
        <v/>
      </c>
    </row>
    <row r="981" spans="1:62" x14ac:dyDescent="0.2">
      <c r="A981" s="1" t="s">
        <v>142</v>
      </c>
      <c r="B981" s="27" t="s">
        <v>171</v>
      </c>
      <c r="C981" s="28">
        <v>38362</v>
      </c>
      <c r="D981" s="7">
        <v>0.58333333333333337</v>
      </c>
      <c r="E981" s="1">
        <v>0.1</v>
      </c>
      <c r="F981" s="1" t="s">
        <v>57</v>
      </c>
      <c r="G981" s="1" t="s">
        <v>898</v>
      </c>
      <c r="H981" s="27" t="s">
        <v>886</v>
      </c>
      <c r="I981" s="27" t="s">
        <v>887</v>
      </c>
      <c r="J981" s="27" t="s">
        <v>888</v>
      </c>
      <c r="K981" s="2">
        <v>0.75</v>
      </c>
      <c r="L981" s="2">
        <v>0.25</v>
      </c>
      <c r="M981" s="27">
        <v>7500720</v>
      </c>
      <c r="N981" s="27">
        <v>7741425</v>
      </c>
      <c r="O981" s="27">
        <v>7447230</v>
      </c>
      <c r="P981" s="27">
        <v>7447230</v>
      </c>
      <c r="Q981" s="29"/>
      <c r="R981" s="29"/>
      <c r="S981" s="29"/>
      <c r="T981" s="29"/>
      <c r="U981" s="29"/>
      <c r="V981" s="29"/>
      <c r="W981" s="29"/>
      <c r="X981" s="29"/>
      <c r="Y981" s="29"/>
      <c r="Z981" s="29"/>
      <c r="AA981" s="29"/>
      <c r="AB981" s="29"/>
      <c r="AC981" s="2">
        <f t="shared" si="405"/>
        <v>7534151.25</v>
      </c>
      <c r="AD981" s="2">
        <f t="shared" si="406"/>
        <v>140464.30545248854</v>
      </c>
      <c r="AE981" s="2">
        <f t="shared" si="407"/>
        <v>4</v>
      </c>
      <c r="AF981" s="27">
        <v>9025185</v>
      </c>
      <c r="AG981" s="27">
        <v>8008875</v>
      </c>
      <c r="AH981" s="27">
        <v>8196090</v>
      </c>
      <c r="AI981" s="27">
        <v>8463540</v>
      </c>
      <c r="AJ981" s="2">
        <f t="shared" si="408"/>
        <v>8423422.5</v>
      </c>
      <c r="AK981" s="2">
        <f t="shared" si="409"/>
        <v>442439.15420654172</v>
      </c>
      <c r="AL981" s="2">
        <f t="shared" si="410"/>
        <v>4</v>
      </c>
      <c r="AM981" s="2">
        <f t="shared" si="411"/>
        <v>2.6741995804145138E+21</v>
      </c>
      <c r="AN981" s="2">
        <f t="shared" si="412"/>
        <v>8.0087865147763248E+20</v>
      </c>
      <c r="AO981" s="2">
        <f t="shared" si="413"/>
        <v>3</v>
      </c>
      <c r="AP981" s="2">
        <f t="shared" si="414"/>
        <v>12.193307062305621</v>
      </c>
      <c r="AQ981" s="2">
        <f t="shared" si="415"/>
        <v>0.76489232840434507</v>
      </c>
      <c r="AR981" s="3" t="str">
        <f t="shared" si="416"/>
        <v>Nontoxic</v>
      </c>
      <c r="AS981" s="2">
        <f t="shared" si="417"/>
        <v>111.80320411008474</v>
      </c>
      <c r="AT981" s="26" t="s">
        <v>884</v>
      </c>
      <c r="AU981" s="4" t="s">
        <v>666</v>
      </c>
      <c r="AV981" s="2">
        <f t="shared" si="418"/>
        <v>3</v>
      </c>
      <c r="AW981" s="2">
        <f t="shared" si="419"/>
        <v>3</v>
      </c>
      <c r="AX981" s="2">
        <f t="shared" si="420"/>
        <v>19730221106.25</v>
      </c>
      <c r="AY981" s="2">
        <f t="shared" si="421"/>
        <v>195752405175</v>
      </c>
      <c r="AZ981" s="2">
        <f t="shared" si="422"/>
        <v>107741313140.625</v>
      </c>
      <c r="BA981" s="2">
        <f t="shared" si="423"/>
        <v>1.1666666666666667</v>
      </c>
      <c r="BB981" s="2">
        <f t="shared" si="424"/>
        <v>2.8297647311565823</v>
      </c>
      <c r="BC981" s="2">
        <v>6.6349999999999998</v>
      </c>
      <c r="BD981" s="2" t="str">
        <f t="shared" si="425"/>
        <v>Same Var</v>
      </c>
      <c r="BE981" s="2">
        <f t="shared" si="426"/>
        <v>4.3224964883991409E-3</v>
      </c>
      <c r="BF981" s="2" t="str">
        <f t="shared" si="427"/>
        <v>NS</v>
      </c>
      <c r="BG981" s="2" t="str">
        <f t="shared" si="428"/>
        <v>NS</v>
      </c>
      <c r="BH981" s="2" t="str">
        <f t="shared" si="429"/>
        <v/>
      </c>
      <c r="BI981" s="2" t="str">
        <f t="shared" si="430"/>
        <v/>
      </c>
      <c r="BJ981" s="2" t="str">
        <f t="shared" si="431"/>
        <v/>
      </c>
    </row>
    <row r="982" spans="1:62" x14ac:dyDescent="0.2">
      <c r="A982" s="1" t="s">
        <v>142</v>
      </c>
      <c r="B982" s="27" t="s">
        <v>176</v>
      </c>
      <c r="C982" s="28">
        <v>38363</v>
      </c>
      <c r="D982" s="7">
        <v>0.41666666666666669</v>
      </c>
      <c r="E982" s="1">
        <v>0.1</v>
      </c>
      <c r="F982" s="1" t="s">
        <v>57</v>
      </c>
      <c r="G982" s="1" t="s">
        <v>898</v>
      </c>
      <c r="H982" s="27" t="s">
        <v>886</v>
      </c>
      <c r="I982" s="27" t="s">
        <v>887</v>
      </c>
      <c r="J982" s="27" t="s">
        <v>888</v>
      </c>
      <c r="K982" s="2">
        <v>0.75</v>
      </c>
      <c r="L982" s="2">
        <v>0.25</v>
      </c>
      <c r="M982" s="27">
        <v>7500720</v>
      </c>
      <c r="N982" s="27">
        <v>7741425</v>
      </c>
      <c r="O982" s="27">
        <v>7447230</v>
      </c>
      <c r="P982" s="27">
        <v>7447230</v>
      </c>
      <c r="Q982" s="29"/>
      <c r="R982" s="29"/>
      <c r="S982" s="29"/>
      <c r="T982" s="29"/>
      <c r="U982" s="29"/>
      <c r="V982" s="29"/>
      <c r="W982" s="29"/>
      <c r="X982" s="29"/>
      <c r="Y982" s="29"/>
      <c r="Z982" s="29"/>
      <c r="AA982" s="29"/>
      <c r="AB982" s="29"/>
      <c r="AC982" s="2">
        <f t="shared" si="405"/>
        <v>7534151.25</v>
      </c>
      <c r="AD982" s="2">
        <f t="shared" si="406"/>
        <v>140464.30545248854</v>
      </c>
      <c r="AE982" s="2">
        <f t="shared" si="407"/>
        <v>4</v>
      </c>
      <c r="AF982" s="27">
        <v>6377430</v>
      </c>
      <c r="AG982" s="27">
        <v>7420485</v>
      </c>
      <c r="AH982" s="27">
        <v>7286760</v>
      </c>
      <c r="AI982" s="27">
        <v>6885585</v>
      </c>
      <c r="AJ982" s="2">
        <f t="shared" si="408"/>
        <v>6992565</v>
      </c>
      <c r="AK982" s="2">
        <f t="shared" si="409"/>
        <v>468864.59063358582</v>
      </c>
      <c r="AL982" s="2">
        <f t="shared" si="410"/>
        <v>4</v>
      </c>
      <c r="AM982" s="2">
        <f t="shared" si="411"/>
        <v>3.3331066130778041E+21</v>
      </c>
      <c r="AN982" s="2">
        <f t="shared" si="412"/>
        <v>1.0093783459934336E+21</v>
      </c>
      <c r="AO982" s="2">
        <f t="shared" si="413"/>
        <v>3</v>
      </c>
      <c r="AP982" s="2">
        <f t="shared" si="414"/>
        <v>5.5850175096799939</v>
      </c>
      <c r="AQ982" s="2">
        <f t="shared" si="415"/>
        <v>0.76489232840434507</v>
      </c>
      <c r="AR982" s="3" t="str">
        <f t="shared" si="416"/>
        <v>Nontoxic</v>
      </c>
      <c r="AS982" s="2">
        <f t="shared" si="417"/>
        <v>92.811582459271705</v>
      </c>
      <c r="AT982" s="4" t="s">
        <v>663</v>
      </c>
      <c r="AV982" s="2">
        <f t="shared" si="418"/>
        <v>3</v>
      </c>
      <c r="AW982" s="2">
        <f t="shared" si="419"/>
        <v>3</v>
      </c>
      <c r="AX982" s="2">
        <f t="shared" si="420"/>
        <v>19730221106.25</v>
      </c>
      <c r="AY982" s="2">
        <f t="shared" si="421"/>
        <v>219834004350</v>
      </c>
      <c r="AZ982" s="2">
        <f t="shared" si="422"/>
        <v>119782112728.125</v>
      </c>
      <c r="BA982" s="2">
        <f t="shared" si="423"/>
        <v>1.1666666666666667</v>
      </c>
      <c r="BB982" s="2">
        <f t="shared" si="424"/>
        <v>3.0762629170070239</v>
      </c>
      <c r="BC982" s="2">
        <v>6.6349999999999998</v>
      </c>
      <c r="BD982" s="2" t="str">
        <f t="shared" si="425"/>
        <v>Same Var</v>
      </c>
      <c r="BE982" s="2">
        <f t="shared" si="426"/>
        <v>3.4427872439975658E-2</v>
      </c>
      <c r="BF982" s="2" t="str">
        <f t="shared" si="427"/>
        <v>Sig</v>
      </c>
      <c r="BG982" s="2" t="str">
        <f t="shared" si="428"/>
        <v>Sig</v>
      </c>
      <c r="BH982" s="2" t="str">
        <f t="shared" si="429"/>
        <v>Same Var T-test</v>
      </c>
      <c r="BI982" s="2" t="str">
        <f t="shared" si="430"/>
        <v/>
      </c>
      <c r="BJ982" s="2" t="str">
        <f t="shared" si="431"/>
        <v>NOECToxicLess25</v>
      </c>
    </row>
    <row r="983" spans="1:62" x14ac:dyDescent="0.2">
      <c r="A983" s="1" t="s">
        <v>142</v>
      </c>
      <c r="B983" s="27" t="s">
        <v>179</v>
      </c>
      <c r="C983" s="28">
        <v>38363</v>
      </c>
      <c r="D983" s="7">
        <v>0.35416666666666669</v>
      </c>
      <c r="E983" s="1">
        <v>0.1</v>
      </c>
      <c r="F983" s="1" t="s">
        <v>57</v>
      </c>
      <c r="G983" s="1" t="s">
        <v>898</v>
      </c>
      <c r="H983" s="27" t="s">
        <v>886</v>
      </c>
      <c r="I983" s="27" t="s">
        <v>887</v>
      </c>
      <c r="J983" s="27" t="s">
        <v>888</v>
      </c>
      <c r="K983" s="2">
        <v>0.75</v>
      </c>
      <c r="L983" s="2">
        <v>0.25</v>
      </c>
      <c r="M983" s="27">
        <v>7500720</v>
      </c>
      <c r="N983" s="27">
        <v>7741425</v>
      </c>
      <c r="O983" s="27">
        <v>7447230</v>
      </c>
      <c r="P983" s="27">
        <v>7447230</v>
      </c>
      <c r="Q983" s="29"/>
      <c r="R983" s="29"/>
      <c r="S983" s="29"/>
      <c r="T983" s="29"/>
      <c r="U983" s="29"/>
      <c r="V983" s="29"/>
      <c r="W983" s="29"/>
      <c r="X983" s="29"/>
      <c r="Y983" s="29"/>
      <c r="Z983" s="29"/>
      <c r="AA983" s="29"/>
      <c r="AB983" s="29"/>
      <c r="AC983" s="2">
        <f t="shared" si="405"/>
        <v>7534151.25</v>
      </c>
      <c r="AD983" s="2">
        <f t="shared" si="406"/>
        <v>140464.30545248854</v>
      </c>
      <c r="AE983" s="2">
        <f t="shared" si="407"/>
        <v>4</v>
      </c>
      <c r="AF983" s="27">
        <v>8971695</v>
      </c>
      <c r="AG983" s="27">
        <v>8196090</v>
      </c>
      <c r="AH983" s="27">
        <v>8837970</v>
      </c>
      <c r="AI983" s="27">
        <v>8383305</v>
      </c>
      <c r="AJ983" s="2">
        <f t="shared" si="408"/>
        <v>8597265</v>
      </c>
      <c r="AK983" s="2">
        <f t="shared" si="409"/>
        <v>367358.58238239103</v>
      </c>
      <c r="AL983" s="2">
        <f t="shared" si="410"/>
        <v>4</v>
      </c>
      <c r="AM983" s="2">
        <f t="shared" si="411"/>
        <v>1.3331731978360754E+21</v>
      </c>
      <c r="AN983" s="2">
        <f t="shared" si="412"/>
        <v>3.8198545802591266E+20</v>
      </c>
      <c r="AO983" s="2">
        <f t="shared" si="413"/>
        <v>3</v>
      </c>
      <c r="AP983" s="2">
        <f t="shared" si="414"/>
        <v>15.420808381169014</v>
      </c>
      <c r="AQ983" s="2">
        <f t="shared" si="415"/>
        <v>0.76489232840434507</v>
      </c>
      <c r="AR983" s="3" t="str">
        <f t="shared" si="416"/>
        <v>Nontoxic</v>
      </c>
      <c r="AS983" s="2">
        <f t="shared" si="417"/>
        <v>114.11059739476295</v>
      </c>
      <c r="AT983" s="26" t="s">
        <v>884</v>
      </c>
      <c r="AU983" s="4" t="s">
        <v>666</v>
      </c>
      <c r="AV983" s="2">
        <f t="shared" si="418"/>
        <v>3</v>
      </c>
      <c r="AW983" s="2">
        <f t="shared" si="419"/>
        <v>3</v>
      </c>
      <c r="AX983" s="2">
        <f t="shared" si="420"/>
        <v>19730221106.25</v>
      </c>
      <c r="AY983" s="2">
        <f t="shared" si="421"/>
        <v>134952328049.99998</v>
      </c>
      <c r="AZ983" s="2">
        <f t="shared" si="422"/>
        <v>77341274578.124985</v>
      </c>
      <c r="BA983" s="2">
        <f t="shared" si="423"/>
        <v>1.1666666666666667</v>
      </c>
      <c r="BB983" s="2">
        <f t="shared" si="424"/>
        <v>2.081269068119866</v>
      </c>
      <c r="BC983" s="2">
        <v>6.6349999999999998</v>
      </c>
      <c r="BD983" s="2" t="str">
        <f t="shared" si="425"/>
        <v>Same Var</v>
      </c>
      <c r="BE983" s="2">
        <f t="shared" si="426"/>
        <v>8.2711767578488979E-4</v>
      </c>
      <c r="BF983" s="2" t="str">
        <f t="shared" si="427"/>
        <v>NS</v>
      </c>
      <c r="BG983" s="2" t="str">
        <f t="shared" si="428"/>
        <v>NS</v>
      </c>
      <c r="BH983" s="2" t="str">
        <f t="shared" si="429"/>
        <v/>
      </c>
      <c r="BI983" s="2" t="str">
        <f t="shared" si="430"/>
        <v/>
      </c>
      <c r="BJ983" s="2" t="str">
        <f t="shared" si="431"/>
        <v/>
      </c>
    </row>
    <row r="984" spans="1:62" x14ac:dyDescent="0.2">
      <c r="A984" s="1" t="s">
        <v>142</v>
      </c>
      <c r="B984" s="27" t="s">
        <v>181</v>
      </c>
      <c r="C984" s="28">
        <v>38362</v>
      </c>
      <c r="D984" s="7">
        <v>0.65625</v>
      </c>
      <c r="E984" s="1">
        <v>0.1</v>
      </c>
      <c r="F984" s="1" t="s">
        <v>57</v>
      </c>
      <c r="G984" s="1" t="s">
        <v>898</v>
      </c>
      <c r="H984" s="27" t="s">
        <v>886</v>
      </c>
      <c r="I984" s="27" t="s">
        <v>887</v>
      </c>
      <c r="J984" s="27" t="s">
        <v>888</v>
      </c>
      <c r="K984" s="2">
        <v>0.75</v>
      </c>
      <c r="L984" s="2">
        <v>0.25</v>
      </c>
      <c r="M984" s="27">
        <v>7500720</v>
      </c>
      <c r="N984" s="27">
        <v>7741425</v>
      </c>
      <c r="O984" s="27">
        <v>7447230</v>
      </c>
      <c r="P984" s="27">
        <v>7447230</v>
      </c>
      <c r="Q984" s="29"/>
      <c r="R984" s="29"/>
      <c r="S984" s="29"/>
      <c r="T984" s="29"/>
      <c r="U984" s="29"/>
      <c r="V984" s="29"/>
      <c r="W984" s="29"/>
      <c r="X984" s="29"/>
      <c r="Y984" s="29"/>
      <c r="Z984" s="29"/>
      <c r="AA984" s="29"/>
      <c r="AB984" s="29"/>
      <c r="AC984" s="2">
        <f t="shared" si="405"/>
        <v>7534151.25</v>
      </c>
      <c r="AD984" s="2">
        <f t="shared" si="406"/>
        <v>140464.30545248854</v>
      </c>
      <c r="AE984" s="2">
        <f t="shared" si="407"/>
        <v>4</v>
      </c>
      <c r="AF984" s="27">
        <v>10549650</v>
      </c>
      <c r="AG984" s="27">
        <v>10175220</v>
      </c>
      <c r="AH984" s="27">
        <v>10736865</v>
      </c>
      <c r="AI984" s="27">
        <v>10148475</v>
      </c>
      <c r="AJ984" s="2">
        <f t="shared" si="408"/>
        <v>10402552.5</v>
      </c>
      <c r="AK984" s="2">
        <f t="shared" si="409"/>
        <v>288466.03712569008</v>
      </c>
      <c r="AL984" s="2">
        <f t="shared" si="410"/>
        <v>4</v>
      </c>
      <c r="AM984" s="2">
        <f t="shared" si="411"/>
        <v>5.5590916270939786E+20</v>
      </c>
      <c r="AN984" s="2">
        <f t="shared" si="412"/>
        <v>1.4682327126140135E+20</v>
      </c>
      <c r="AO984" s="2">
        <f t="shared" si="413"/>
        <v>4</v>
      </c>
      <c r="AP984" s="2">
        <f t="shared" si="414"/>
        <v>30.947096180376469</v>
      </c>
      <c r="AQ984" s="2">
        <f t="shared" si="415"/>
        <v>0.74069708411268287</v>
      </c>
      <c r="AR984" s="3" t="str">
        <f t="shared" si="416"/>
        <v>Nontoxic</v>
      </c>
      <c r="AS984" s="2">
        <f t="shared" si="417"/>
        <v>138.07198919719059</v>
      </c>
      <c r="AT984" s="26" t="s">
        <v>884</v>
      </c>
      <c r="AU984" s="4" t="s">
        <v>666</v>
      </c>
      <c r="AV984" s="2">
        <f t="shared" si="418"/>
        <v>3</v>
      </c>
      <c r="AW984" s="2">
        <f t="shared" si="419"/>
        <v>3</v>
      </c>
      <c r="AX984" s="2">
        <f t="shared" si="420"/>
        <v>19730221106.25</v>
      </c>
      <c r="AY984" s="2">
        <f t="shared" si="421"/>
        <v>83212654575.000015</v>
      </c>
      <c r="AZ984" s="2">
        <f t="shared" si="422"/>
        <v>51471437840.625008</v>
      </c>
      <c r="BA984" s="2">
        <f t="shared" si="423"/>
        <v>1.1666666666666667</v>
      </c>
      <c r="BB984" s="2">
        <f t="shared" si="424"/>
        <v>1.2304366366476447</v>
      </c>
      <c r="BC984" s="2">
        <v>6.6349999999999998</v>
      </c>
      <c r="BD984" s="2" t="str">
        <f t="shared" si="425"/>
        <v>Same Var</v>
      </c>
      <c r="BE984" s="2">
        <f t="shared" si="426"/>
        <v>9.8365133150019832E-7</v>
      </c>
      <c r="BF984" s="2" t="str">
        <f t="shared" si="427"/>
        <v>NS</v>
      </c>
      <c r="BG984" s="2" t="str">
        <f t="shared" si="428"/>
        <v>NS</v>
      </c>
      <c r="BH984" s="2" t="str">
        <f t="shared" si="429"/>
        <v/>
      </c>
      <c r="BI984" s="2" t="str">
        <f t="shared" si="430"/>
        <v/>
      </c>
      <c r="BJ984" s="2" t="str">
        <f t="shared" si="431"/>
        <v/>
      </c>
    </row>
    <row r="985" spans="1:62" x14ac:dyDescent="0.2">
      <c r="A985" s="1" t="s">
        <v>142</v>
      </c>
      <c r="B985" s="27" t="s">
        <v>183</v>
      </c>
      <c r="C985" s="28">
        <v>38362</v>
      </c>
      <c r="D985" s="7">
        <v>0.69444444444444442</v>
      </c>
      <c r="E985" s="1">
        <v>0.1</v>
      </c>
      <c r="F985" s="1" t="s">
        <v>57</v>
      </c>
      <c r="G985" s="1" t="s">
        <v>898</v>
      </c>
      <c r="H985" s="27" t="s">
        <v>886</v>
      </c>
      <c r="I985" s="27" t="s">
        <v>887</v>
      </c>
      <c r="J985" s="27" t="s">
        <v>888</v>
      </c>
      <c r="K985" s="2">
        <v>0.75</v>
      </c>
      <c r="L985" s="2">
        <v>0.25</v>
      </c>
      <c r="M985" s="27">
        <v>7500720</v>
      </c>
      <c r="N985" s="27">
        <v>7741425</v>
      </c>
      <c r="O985" s="27">
        <v>7447230</v>
      </c>
      <c r="P985" s="27">
        <v>7447230</v>
      </c>
      <c r="Q985" s="29"/>
      <c r="R985" s="29"/>
      <c r="S985" s="29"/>
      <c r="T985" s="29"/>
      <c r="U985" s="29"/>
      <c r="V985" s="29"/>
      <c r="W985" s="29"/>
      <c r="X985" s="29"/>
      <c r="Y985" s="29"/>
      <c r="Z985" s="29"/>
      <c r="AA985" s="29"/>
      <c r="AB985" s="29"/>
      <c r="AC985" s="2">
        <f t="shared" si="405"/>
        <v>7534151.25</v>
      </c>
      <c r="AD985" s="2">
        <f t="shared" si="406"/>
        <v>140464.30545248854</v>
      </c>
      <c r="AE985" s="2">
        <f t="shared" si="407"/>
        <v>4</v>
      </c>
      <c r="AF985" s="27">
        <v>9025185</v>
      </c>
      <c r="AG985" s="27">
        <v>9533340</v>
      </c>
      <c r="AH985" s="27">
        <v>10041495</v>
      </c>
      <c r="AI985" s="27">
        <v>6965820</v>
      </c>
      <c r="AJ985" s="2">
        <f t="shared" si="408"/>
        <v>8891460</v>
      </c>
      <c r="AK985" s="2">
        <f t="shared" si="409"/>
        <v>1349143.2121720808</v>
      </c>
      <c r="AL985" s="2">
        <f t="shared" si="410"/>
        <v>4</v>
      </c>
      <c r="AM985" s="2">
        <f t="shared" si="411"/>
        <v>2.0960044719072951E+23</v>
      </c>
      <c r="AN985" s="2">
        <f t="shared" si="412"/>
        <v>6.9025111824135296E+22</v>
      </c>
      <c r="AO985" s="2">
        <f t="shared" si="413"/>
        <v>3</v>
      </c>
      <c r="AP985" s="2">
        <f t="shared" si="414"/>
        <v>4.7897232284956157</v>
      </c>
      <c r="AQ985" s="2">
        <f t="shared" si="415"/>
        <v>0.76489232840434507</v>
      </c>
      <c r="AR985" s="3" t="str">
        <f t="shared" si="416"/>
        <v>Nontoxic</v>
      </c>
      <c r="AS985" s="2">
        <f t="shared" si="417"/>
        <v>118.01541679960302</v>
      </c>
      <c r="AT985" s="26" t="s">
        <v>884</v>
      </c>
      <c r="AU985" s="4" t="s">
        <v>666</v>
      </c>
      <c r="AV985" s="2">
        <f t="shared" si="418"/>
        <v>3</v>
      </c>
      <c r="AW985" s="2">
        <f t="shared" si="419"/>
        <v>3</v>
      </c>
      <c r="AX985" s="2">
        <f t="shared" si="420"/>
        <v>19730221106.25</v>
      </c>
      <c r="AY985" s="2">
        <f t="shared" si="421"/>
        <v>1820187406950.0002</v>
      </c>
      <c r="AZ985" s="2">
        <f t="shared" si="422"/>
        <v>919958814028.12512</v>
      </c>
      <c r="BA985" s="2">
        <f t="shared" si="423"/>
        <v>1.1666666666666667</v>
      </c>
      <c r="BB985" s="2">
        <f t="shared" si="424"/>
        <v>8.1252296515692368</v>
      </c>
      <c r="BC985" s="2">
        <v>6.6349999999999998</v>
      </c>
      <c r="BD985" s="2" t="str">
        <f t="shared" si="425"/>
        <v>Sig Diff Var</v>
      </c>
      <c r="BE985" s="2">
        <f t="shared" si="426"/>
        <v>6.8603931221342521E-2</v>
      </c>
      <c r="BF985" s="2" t="str">
        <f t="shared" si="427"/>
        <v>NS</v>
      </c>
      <c r="BG985" s="2" t="str">
        <f t="shared" si="428"/>
        <v>NS</v>
      </c>
      <c r="BH985" s="2" t="str">
        <f t="shared" si="429"/>
        <v/>
      </c>
      <c r="BI985" s="2" t="str">
        <f t="shared" si="430"/>
        <v/>
      </c>
      <c r="BJ985" s="2" t="str">
        <f t="shared" si="431"/>
        <v/>
      </c>
    </row>
    <row r="986" spans="1:62" x14ac:dyDescent="0.2">
      <c r="A986" s="1" t="s">
        <v>142</v>
      </c>
      <c r="B986" s="27" t="s">
        <v>184</v>
      </c>
      <c r="C986" s="28">
        <v>38362</v>
      </c>
      <c r="D986" s="7">
        <v>0.66666666666666663</v>
      </c>
      <c r="E986" s="1">
        <v>0.1</v>
      </c>
      <c r="F986" s="1" t="s">
        <v>57</v>
      </c>
      <c r="G986" s="1" t="s">
        <v>898</v>
      </c>
      <c r="H986" s="27" t="s">
        <v>886</v>
      </c>
      <c r="I986" s="27" t="s">
        <v>887</v>
      </c>
      <c r="J986" s="27" t="s">
        <v>888</v>
      </c>
      <c r="K986" s="2">
        <v>0.75</v>
      </c>
      <c r="L986" s="2">
        <v>0.25</v>
      </c>
      <c r="M986" s="27">
        <v>7500720</v>
      </c>
      <c r="N986" s="27">
        <v>7741425</v>
      </c>
      <c r="O986" s="27">
        <v>7447230</v>
      </c>
      <c r="P986" s="27">
        <v>7447230</v>
      </c>
      <c r="Q986" s="29"/>
      <c r="R986" s="29"/>
      <c r="S986" s="29"/>
      <c r="T986" s="29"/>
      <c r="U986" s="29"/>
      <c r="V986" s="29"/>
      <c r="W986" s="29"/>
      <c r="X986" s="29"/>
      <c r="Y986" s="29"/>
      <c r="Z986" s="29"/>
      <c r="AA986" s="29"/>
      <c r="AB986" s="29"/>
      <c r="AC986" s="2">
        <f t="shared" si="405"/>
        <v>7534151.25</v>
      </c>
      <c r="AD986" s="2">
        <f t="shared" si="406"/>
        <v>140464.30545248854</v>
      </c>
      <c r="AE986" s="2">
        <f t="shared" si="407"/>
        <v>4</v>
      </c>
      <c r="AF986" s="27">
        <v>9907770</v>
      </c>
      <c r="AG986" s="27">
        <v>10389180</v>
      </c>
      <c r="AH986" s="27">
        <v>9854280</v>
      </c>
      <c r="AI986" s="27">
        <v>10121730</v>
      </c>
      <c r="AJ986" s="2">
        <f t="shared" si="408"/>
        <v>10068240</v>
      </c>
      <c r="AK986" s="2">
        <f t="shared" si="409"/>
        <v>243168.77965725781</v>
      </c>
      <c r="AL986" s="2">
        <f t="shared" si="410"/>
        <v>4</v>
      </c>
      <c r="AM986" s="2">
        <f t="shared" si="411"/>
        <v>3.082597030497357E+20</v>
      </c>
      <c r="AN986" s="2">
        <f t="shared" si="412"/>
        <v>7.5409434413476315E+19</v>
      </c>
      <c r="AO986" s="2">
        <f t="shared" si="413"/>
        <v>4</v>
      </c>
      <c r="AP986" s="2">
        <f t="shared" si="414"/>
        <v>33.339555993259992</v>
      </c>
      <c r="AQ986" s="2">
        <f t="shared" si="415"/>
        <v>0.74069708411268287</v>
      </c>
      <c r="AR986" s="3" t="str">
        <f t="shared" si="416"/>
        <v>Nontoxic</v>
      </c>
      <c r="AS986" s="2">
        <f t="shared" si="417"/>
        <v>133.63469441896325</v>
      </c>
      <c r="AT986" s="26" t="s">
        <v>884</v>
      </c>
      <c r="AU986" s="4" t="s">
        <v>666</v>
      </c>
      <c r="AV986" s="2">
        <f t="shared" si="418"/>
        <v>3</v>
      </c>
      <c r="AW986" s="2">
        <f t="shared" si="419"/>
        <v>3</v>
      </c>
      <c r="AX986" s="2">
        <f t="shared" si="420"/>
        <v>19730221106.25</v>
      </c>
      <c r="AY986" s="2">
        <f t="shared" si="421"/>
        <v>59131055400</v>
      </c>
      <c r="AZ986" s="2">
        <f t="shared" si="422"/>
        <v>39430638253.125</v>
      </c>
      <c r="BA986" s="2">
        <f t="shared" si="423"/>
        <v>1.1666666666666667</v>
      </c>
      <c r="BB986" s="2">
        <f t="shared" si="424"/>
        <v>0.73845896000934119</v>
      </c>
      <c r="BC986" s="2">
        <v>6.6349999999999998</v>
      </c>
      <c r="BD986" s="2" t="str">
        <f t="shared" si="425"/>
        <v>Same Var</v>
      </c>
      <c r="BE986" s="2">
        <f t="shared" si="426"/>
        <v>9.309799589558212E-7</v>
      </c>
      <c r="BF986" s="2" t="str">
        <f t="shared" si="427"/>
        <v>NS</v>
      </c>
      <c r="BG986" s="2" t="str">
        <f t="shared" si="428"/>
        <v>NS</v>
      </c>
      <c r="BH986" s="2" t="str">
        <f t="shared" si="429"/>
        <v/>
      </c>
      <c r="BI986" s="2" t="str">
        <f t="shared" si="430"/>
        <v/>
      </c>
      <c r="BJ986" s="2" t="str">
        <f t="shared" si="431"/>
        <v/>
      </c>
    </row>
    <row r="987" spans="1:62" x14ac:dyDescent="0.2">
      <c r="A987" s="1" t="s">
        <v>926</v>
      </c>
      <c r="B987" s="27" t="s">
        <v>1133</v>
      </c>
      <c r="C987" s="28">
        <v>39336</v>
      </c>
      <c r="D987" s="7">
        <v>0.375</v>
      </c>
      <c r="E987" s="1">
        <v>0.1</v>
      </c>
      <c r="F987" s="1" t="s">
        <v>57</v>
      </c>
      <c r="G987" s="1" t="s">
        <v>1156</v>
      </c>
      <c r="H987" s="27" t="s">
        <v>886</v>
      </c>
      <c r="I987" s="27" t="s">
        <v>887</v>
      </c>
      <c r="J987" s="27" t="s">
        <v>888</v>
      </c>
      <c r="K987" s="2">
        <v>0.75</v>
      </c>
      <c r="L987" s="2">
        <v>0.25</v>
      </c>
      <c r="M987" s="27">
        <v>488240</v>
      </c>
      <c r="N987" s="27">
        <v>670604</v>
      </c>
      <c r="O987" s="27">
        <v>475214</v>
      </c>
      <c r="P987" s="27">
        <v>761786</v>
      </c>
      <c r="Q987" s="29"/>
      <c r="R987" s="29"/>
      <c r="S987" s="29"/>
      <c r="T987" s="29"/>
      <c r="U987" s="29"/>
      <c r="V987" s="29"/>
      <c r="W987" s="29"/>
      <c r="X987" s="29"/>
      <c r="Y987" s="29"/>
      <c r="Z987" s="29"/>
      <c r="AA987" s="29"/>
      <c r="AB987" s="29"/>
      <c r="AC987" s="2">
        <f t="shared" si="405"/>
        <v>598961</v>
      </c>
      <c r="AD987" s="2">
        <f t="shared" si="406"/>
        <v>140495.74124506407</v>
      </c>
      <c r="AE987" s="2">
        <f t="shared" si="407"/>
        <v>4</v>
      </c>
      <c r="AF987" s="27">
        <v>2429114</v>
      </c>
      <c r="AG987" s="27">
        <v>2272802</v>
      </c>
      <c r="AH987" s="27">
        <v>1882022</v>
      </c>
      <c r="AI987" s="27">
        <v>2845946</v>
      </c>
      <c r="AJ987" s="2">
        <f t="shared" si="408"/>
        <v>2357471</v>
      </c>
      <c r="AK987" s="2">
        <f t="shared" si="409"/>
        <v>398731.79633934388</v>
      </c>
      <c r="AL987" s="2">
        <f t="shared" si="410"/>
        <v>4</v>
      </c>
      <c r="AM987" s="2">
        <f t="shared" si="411"/>
        <v>1.8081685957891069E+21</v>
      </c>
      <c r="AN987" s="2">
        <f t="shared" si="412"/>
        <v>5.2917004265360864E+20</v>
      </c>
      <c r="AO987" s="2">
        <f t="shared" si="413"/>
        <v>3</v>
      </c>
      <c r="AP987" s="2">
        <f t="shared" si="414"/>
        <v>9.2539169465628532</v>
      </c>
      <c r="AQ987" s="2">
        <f t="shared" si="415"/>
        <v>0.76489232840434507</v>
      </c>
      <c r="AR987" s="3" t="str">
        <f t="shared" si="416"/>
        <v>Nontoxic</v>
      </c>
      <c r="AS987" s="2">
        <f t="shared" si="417"/>
        <v>393.59340591457538</v>
      </c>
      <c r="AT987" s="26" t="s">
        <v>884</v>
      </c>
      <c r="AU987" s="4" t="s">
        <v>666</v>
      </c>
      <c r="AV987" s="2">
        <f t="shared" si="418"/>
        <v>3</v>
      </c>
      <c r="AW987" s="2">
        <f t="shared" si="419"/>
        <v>3</v>
      </c>
      <c r="AX987" s="2">
        <f t="shared" si="420"/>
        <v>19739053307.999996</v>
      </c>
      <c r="AY987" s="2">
        <f t="shared" si="421"/>
        <v>158987045412</v>
      </c>
      <c r="AZ987" s="2">
        <f t="shared" si="422"/>
        <v>89363049360</v>
      </c>
      <c r="BA987" s="2">
        <f t="shared" si="423"/>
        <v>1.1666666666666667</v>
      </c>
      <c r="BB987" s="2">
        <f t="shared" si="424"/>
        <v>2.4016956658279014</v>
      </c>
      <c r="BC987" s="2">
        <v>6.6349999999999998</v>
      </c>
      <c r="BD987" s="2" t="str">
        <f t="shared" si="425"/>
        <v>Same Var</v>
      </c>
      <c r="BE987" s="2">
        <f t="shared" si="426"/>
        <v>8.1829107026198564E-5</v>
      </c>
      <c r="BF987" s="2" t="str">
        <f t="shared" si="427"/>
        <v>NS</v>
      </c>
      <c r="BG987" s="2" t="str">
        <f t="shared" si="428"/>
        <v>NS</v>
      </c>
      <c r="BH987" s="2" t="str">
        <f t="shared" si="429"/>
        <v/>
      </c>
      <c r="BI987" s="2" t="str">
        <f t="shared" si="430"/>
        <v/>
      </c>
      <c r="BJ987" s="2" t="str">
        <f t="shared" si="431"/>
        <v/>
      </c>
    </row>
    <row r="988" spans="1:62" x14ac:dyDescent="0.2">
      <c r="A988" s="1" t="s">
        <v>926</v>
      </c>
      <c r="B988" s="27" t="s">
        <v>1165</v>
      </c>
      <c r="C988" s="28">
        <v>39336</v>
      </c>
      <c r="D988" s="7">
        <v>0.5625</v>
      </c>
      <c r="E988" s="1">
        <v>0.1</v>
      </c>
      <c r="F988" s="1" t="s">
        <v>57</v>
      </c>
      <c r="G988" s="1" t="s">
        <v>1156</v>
      </c>
      <c r="H988" s="27" t="s">
        <v>886</v>
      </c>
      <c r="I988" s="27" t="s">
        <v>887</v>
      </c>
      <c r="J988" s="27" t="s">
        <v>888</v>
      </c>
      <c r="K988" s="2">
        <v>0.75</v>
      </c>
      <c r="L988" s="2">
        <v>0.25</v>
      </c>
      <c r="M988" s="27">
        <v>488240</v>
      </c>
      <c r="N988" s="27">
        <v>670604</v>
      </c>
      <c r="O988" s="27">
        <v>475214</v>
      </c>
      <c r="P988" s="27">
        <v>761786</v>
      </c>
      <c r="Q988" s="29"/>
      <c r="R988" s="29"/>
      <c r="S988" s="29"/>
      <c r="T988" s="29"/>
      <c r="U988" s="29"/>
      <c r="V988" s="29"/>
      <c r="W988" s="29"/>
      <c r="X988" s="29"/>
      <c r="Y988" s="29"/>
      <c r="Z988" s="29"/>
      <c r="AA988" s="29"/>
      <c r="AB988" s="29"/>
      <c r="AC988" s="2">
        <f t="shared" si="405"/>
        <v>598961</v>
      </c>
      <c r="AD988" s="2">
        <f t="shared" si="406"/>
        <v>140495.74124506407</v>
      </c>
      <c r="AE988" s="2">
        <f t="shared" si="407"/>
        <v>4</v>
      </c>
      <c r="AF988" s="27">
        <v>1308878</v>
      </c>
      <c r="AG988" s="27">
        <v>1295852</v>
      </c>
      <c r="AH988" s="27">
        <v>1178618</v>
      </c>
      <c r="AI988" s="27">
        <v>1243748</v>
      </c>
      <c r="AJ988" s="2">
        <f t="shared" si="408"/>
        <v>1256774</v>
      </c>
      <c r="AK988" s="2">
        <f t="shared" si="409"/>
        <v>59216.984928312588</v>
      </c>
      <c r="AL988" s="2">
        <f t="shared" si="410"/>
        <v>4</v>
      </c>
      <c r="AM988" s="2">
        <f t="shared" si="411"/>
        <v>1.3340516628356942E+19</v>
      </c>
      <c r="AN988" s="2">
        <f t="shared" si="412"/>
        <v>2.8245425396606126E+18</v>
      </c>
      <c r="AO988" s="2">
        <f t="shared" si="413"/>
        <v>5</v>
      </c>
      <c r="AP988" s="2">
        <f t="shared" si="414"/>
        <v>13.362201210861063</v>
      </c>
      <c r="AQ988" s="2">
        <f t="shared" si="415"/>
        <v>0.72668684380042159</v>
      </c>
      <c r="AR988" s="3" t="str">
        <f t="shared" si="416"/>
        <v>Nontoxic</v>
      </c>
      <c r="AS988" s="2">
        <f t="shared" si="417"/>
        <v>209.82568147174857</v>
      </c>
      <c r="AT988" s="26" t="s">
        <v>884</v>
      </c>
      <c r="AU988" s="4" t="s">
        <v>666</v>
      </c>
      <c r="AV988" s="2">
        <f t="shared" si="418"/>
        <v>3</v>
      </c>
      <c r="AW988" s="2">
        <f t="shared" si="419"/>
        <v>3</v>
      </c>
      <c r="AX988" s="2">
        <f t="shared" si="420"/>
        <v>19739053307.999996</v>
      </c>
      <c r="AY988" s="2">
        <f t="shared" si="421"/>
        <v>3506651304</v>
      </c>
      <c r="AZ988" s="2">
        <f t="shared" si="422"/>
        <v>11622852305.999998</v>
      </c>
      <c r="BA988" s="2">
        <f t="shared" si="423"/>
        <v>1.1666666666666667</v>
      </c>
      <c r="BB988" s="2">
        <f t="shared" si="424"/>
        <v>1.7194776701787433</v>
      </c>
      <c r="BC988" s="2">
        <v>6.6349999999999998</v>
      </c>
      <c r="BD988" s="2" t="str">
        <f t="shared" si="425"/>
        <v>Same Var</v>
      </c>
      <c r="BE988" s="2">
        <f t="shared" si="426"/>
        <v>6.6691628247795057E-5</v>
      </c>
      <c r="BF988" s="2" t="str">
        <f t="shared" si="427"/>
        <v>NS</v>
      </c>
      <c r="BG988" s="2" t="str">
        <f t="shared" si="428"/>
        <v>NS</v>
      </c>
      <c r="BH988" s="2" t="str">
        <f t="shared" si="429"/>
        <v/>
      </c>
      <c r="BI988" s="2" t="str">
        <f t="shared" si="430"/>
        <v/>
      </c>
      <c r="BJ988" s="2" t="str">
        <f t="shared" si="431"/>
        <v/>
      </c>
    </row>
    <row r="989" spans="1:62" x14ac:dyDescent="0.2">
      <c r="A989" s="1" t="s">
        <v>926</v>
      </c>
      <c r="B989" s="27" t="s">
        <v>1176</v>
      </c>
      <c r="C989" s="28">
        <v>39336</v>
      </c>
      <c r="D989" s="7">
        <v>0.50694444444444442</v>
      </c>
      <c r="E989" s="1">
        <v>0.1</v>
      </c>
      <c r="F989" s="1" t="s">
        <v>57</v>
      </c>
      <c r="G989" s="1" t="s">
        <v>1156</v>
      </c>
      <c r="H989" s="27" t="s">
        <v>886</v>
      </c>
      <c r="I989" s="27" t="s">
        <v>887</v>
      </c>
      <c r="J989" s="27" t="s">
        <v>888</v>
      </c>
      <c r="K989" s="2">
        <v>0.75</v>
      </c>
      <c r="L989" s="2">
        <v>0.25</v>
      </c>
      <c r="M989" s="27">
        <v>488240</v>
      </c>
      <c r="N989" s="27">
        <v>670604</v>
      </c>
      <c r="O989" s="27">
        <v>475214</v>
      </c>
      <c r="P989" s="27">
        <v>761786</v>
      </c>
      <c r="Q989" s="29"/>
      <c r="R989" s="29"/>
      <c r="S989" s="29"/>
      <c r="T989" s="29"/>
      <c r="U989" s="29"/>
      <c r="V989" s="29"/>
      <c r="W989" s="29"/>
      <c r="X989" s="29"/>
      <c r="Y989" s="29"/>
      <c r="Z989" s="29"/>
      <c r="AA989" s="29"/>
      <c r="AB989" s="29"/>
      <c r="AC989" s="2">
        <f t="shared" si="405"/>
        <v>598961</v>
      </c>
      <c r="AD989" s="2">
        <f t="shared" si="406"/>
        <v>140495.74124506407</v>
      </c>
      <c r="AE989" s="2">
        <f t="shared" si="407"/>
        <v>4</v>
      </c>
      <c r="AF989" s="27">
        <v>1842944</v>
      </c>
      <c r="AG989" s="27">
        <v>1478216</v>
      </c>
      <c r="AH989" s="27">
        <v>865994</v>
      </c>
      <c r="AI989" s="27">
        <v>1465190</v>
      </c>
      <c r="AJ989" s="2">
        <f t="shared" si="408"/>
        <v>1413086</v>
      </c>
      <c r="AK989" s="2">
        <f t="shared" si="409"/>
        <v>404575.62142076727</v>
      </c>
      <c r="AL989" s="2">
        <f t="shared" si="410"/>
        <v>4</v>
      </c>
      <c r="AM989" s="2">
        <f t="shared" si="411"/>
        <v>1.9093546376270523E+21</v>
      </c>
      <c r="AN989" s="2">
        <f t="shared" si="412"/>
        <v>5.6072693946099833E+20</v>
      </c>
      <c r="AO989" s="2">
        <f t="shared" si="413"/>
        <v>3</v>
      </c>
      <c r="AP989" s="2">
        <f t="shared" si="414"/>
        <v>4.6109952299022172</v>
      </c>
      <c r="AQ989" s="2">
        <f t="shared" si="415"/>
        <v>0.76489232840434507</v>
      </c>
      <c r="AR989" s="3" t="str">
        <f t="shared" si="416"/>
        <v>Nontoxic</v>
      </c>
      <c r="AS989" s="2">
        <f t="shared" si="417"/>
        <v>235.92287310859973</v>
      </c>
      <c r="AT989" s="26" t="s">
        <v>884</v>
      </c>
      <c r="AU989" s="4" t="s">
        <v>666</v>
      </c>
      <c r="AV989" s="2">
        <f t="shared" si="418"/>
        <v>3</v>
      </c>
      <c r="AW989" s="2">
        <f t="shared" si="419"/>
        <v>3</v>
      </c>
      <c r="AX989" s="2">
        <f t="shared" si="420"/>
        <v>19739053307.999996</v>
      </c>
      <c r="AY989" s="2">
        <f t="shared" si="421"/>
        <v>163681433448</v>
      </c>
      <c r="AZ989" s="2">
        <f t="shared" si="422"/>
        <v>91710243378</v>
      </c>
      <c r="BA989" s="2">
        <f t="shared" si="423"/>
        <v>1.1666666666666667</v>
      </c>
      <c r="BB989" s="2">
        <f t="shared" si="424"/>
        <v>2.4602066282594297</v>
      </c>
      <c r="BC989" s="2">
        <v>6.6349999999999998</v>
      </c>
      <c r="BD989" s="2" t="str">
        <f t="shared" si="425"/>
        <v>Same Var</v>
      </c>
      <c r="BE989" s="2">
        <f t="shared" si="426"/>
        <v>4.4741082531746324E-3</v>
      </c>
      <c r="BF989" s="2" t="str">
        <f t="shared" si="427"/>
        <v>NS</v>
      </c>
      <c r="BG989" s="2" t="str">
        <f t="shared" si="428"/>
        <v>NS</v>
      </c>
      <c r="BH989" s="2" t="str">
        <f t="shared" si="429"/>
        <v/>
      </c>
      <c r="BI989" s="2" t="str">
        <f t="shared" si="430"/>
        <v/>
      </c>
      <c r="BJ989" s="2" t="str">
        <f t="shared" si="431"/>
        <v/>
      </c>
    </row>
    <row r="990" spans="1:62" x14ac:dyDescent="0.2">
      <c r="A990" s="1" t="s">
        <v>926</v>
      </c>
      <c r="B990" s="27" t="s">
        <v>1182</v>
      </c>
      <c r="C990" s="28">
        <v>39336</v>
      </c>
      <c r="D990" s="7">
        <v>0.44444444444444442</v>
      </c>
      <c r="E990" s="1">
        <v>0.1</v>
      </c>
      <c r="F990" s="1" t="s">
        <v>57</v>
      </c>
      <c r="G990" s="1" t="s">
        <v>1156</v>
      </c>
      <c r="H990" s="27" t="s">
        <v>886</v>
      </c>
      <c r="I990" s="27" t="s">
        <v>887</v>
      </c>
      <c r="J990" s="27" t="s">
        <v>888</v>
      </c>
      <c r="K990" s="2">
        <v>0.75</v>
      </c>
      <c r="L990" s="2">
        <v>0.25</v>
      </c>
      <c r="M990" s="27">
        <v>488240</v>
      </c>
      <c r="N990" s="27">
        <v>670604</v>
      </c>
      <c r="O990" s="27">
        <v>475214</v>
      </c>
      <c r="P990" s="27">
        <v>761786</v>
      </c>
      <c r="Q990" s="29"/>
      <c r="R990" s="29"/>
      <c r="S990" s="29"/>
      <c r="T990" s="29"/>
      <c r="U990" s="29"/>
      <c r="V990" s="29"/>
      <c r="W990" s="29"/>
      <c r="X990" s="29"/>
      <c r="Y990" s="29"/>
      <c r="Z990" s="29"/>
      <c r="AA990" s="29"/>
      <c r="AB990" s="29"/>
      <c r="AC990" s="2">
        <f t="shared" si="405"/>
        <v>598961</v>
      </c>
      <c r="AD990" s="2">
        <f t="shared" si="406"/>
        <v>140495.74124506407</v>
      </c>
      <c r="AE990" s="2">
        <f t="shared" si="407"/>
        <v>4</v>
      </c>
      <c r="AF990" s="27">
        <v>1842944</v>
      </c>
      <c r="AG990" s="27">
        <v>1413086</v>
      </c>
      <c r="AH990" s="27">
        <v>1022306</v>
      </c>
      <c r="AI990" s="27">
        <v>1048358</v>
      </c>
      <c r="AJ990" s="2">
        <f t="shared" si="408"/>
        <v>1331673.5</v>
      </c>
      <c r="AK990" s="2">
        <f t="shared" si="409"/>
        <v>384708.30591631366</v>
      </c>
      <c r="AL990" s="2">
        <f t="shared" si="410"/>
        <v>4</v>
      </c>
      <c r="AM990" s="2">
        <f t="shared" si="411"/>
        <v>1.5821241723504988E+21</v>
      </c>
      <c r="AN990" s="2">
        <f t="shared" si="412"/>
        <v>4.5890466059380988E+20</v>
      </c>
      <c r="AO990" s="2">
        <f t="shared" si="413"/>
        <v>3</v>
      </c>
      <c r="AP990" s="2">
        <f t="shared" si="414"/>
        <v>4.4246744176013681</v>
      </c>
      <c r="AQ990" s="2">
        <f t="shared" si="415"/>
        <v>0.76489232840434507</v>
      </c>
      <c r="AR990" s="3" t="str">
        <f t="shared" si="416"/>
        <v>Nontoxic</v>
      </c>
      <c r="AS990" s="2">
        <f t="shared" si="417"/>
        <v>222.33058579773973</v>
      </c>
      <c r="AT990" s="26" t="s">
        <v>884</v>
      </c>
      <c r="AU990" s="4" t="s">
        <v>666</v>
      </c>
      <c r="AV990" s="2">
        <f t="shared" si="418"/>
        <v>3</v>
      </c>
      <c r="AW990" s="2">
        <f t="shared" si="419"/>
        <v>3</v>
      </c>
      <c r="AX990" s="2">
        <f t="shared" si="420"/>
        <v>19739053307.999996</v>
      </c>
      <c r="AY990" s="2">
        <f t="shared" si="421"/>
        <v>148000480640.99997</v>
      </c>
      <c r="AZ990" s="2">
        <f t="shared" si="422"/>
        <v>83869766974.499985</v>
      </c>
      <c r="BA990" s="2">
        <f t="shared" si="423"/>
        <v>1.1666666666666667</v>
      </c>
      <c r="BB990" s="2">
        <f t="shared" si="424"/>
        <v>2.2595549374931512</v>
      </c>
      <c r="BC990" s="2">
        <v>6.6349999999999998</v>
      </c>
      <c r="BD990" s="2" t="str">
        <f t="shared" si="425"/>
        <v>Same Var</v>
      </c>
      <c r="BE990" s="2">
        <f t="shared" si="426"/>
        <v>5.8352622001774119E-3</v>
      </c>
      <c r="BF990" s="2" t="str">
        <f t="shared" si="427"/>
        <v>NS</v>
      </c>
      <c r="BG990" s="2" t="str">
        <f t="shared" si="428"/>
        <v>NS</v>
      </c>
      <c r="BH990" s="2" t="str">
        <f t="shared" si="429"/>
        <v/>
      </c>
      <c r="BI990" s="2" t="str">
        <f t="shared" si="430"/>
        <v/>
      </c>
      <c r="BJ990" s="2" t="str">
        <f t="shared" si="431"/>
        <v/>
      </c>
    </row>
    <row r="991" spans="1:62" x14ac:dyDescent="0.2">
      <c r="A991" s="1" t="s">
        <v>926</v>
      </c>
      <c r="B991" s="27" t="s">
        <v>1189</v>
      </c>
      <c r="C991" s="28">
        <v>39336</v>
      </c>
      <c r="D991" s="7">
        <v>0.58333333333333337</v>
      </c>
      <c r="E991" s="1">
        <v>0.1</v>
      </c>
      <c r="F991" s="1" t="s">
        <v>57</v>
      </c>
      <c r="G991" s="1" t="s">
        <v>1156</v>
      </c>
      <c r="H991" s="27" t="s">
        <v>886</v>
      </c>
      <c r="I991" s="27" t="s">
        <v>887</v>
      </c>
      <c r="J991" s="27" t="s">
        <v>888</v>
      </c>
      <c r="K991" s="2">
        <v>0.75</v>
      </c>
      <c r="L991" s="2">
        <v>0.25</v>
      </c>
      <c r="M991" s="27">
        <v>488240</v>
      </c>
      <c r="N991" s="27">
        <v>670604</v>
      </c>
      <c r="O991" s="27">
        <v>475214</v>
      </c>
      <c r="P991" s="27">
        <v>761786</v>
      </c>
      <c r="Q991" s="29"/>
      <c r="R991" s="29"/>
      <c r="S991" s="29"/>
      <c r="T991" s="29"/>
      <c r="U991" s="29"/>
      <c r="V991" s="29"/>
      <c r="W991" s="29"/>
      <c r="X991" s="29"/>
      <c r="Y991" s="29"/>
      <c r="Z991" s="29"/>
      <c r="AA991" s="29"/>
      <c r="AB991" s="29"/>
      <c r="AC991" s="2">
        <f t="shared" si="405"/>
        <v>598961</v>
      </c>
      <c r="AD991" s="2">
        <f t="shared" si="406"/>
        <v>140495.74124506407</v>
      </c>
      <c r="AE991" s="2">
        <f t="shared" si="407"/>
        <v>4</v>
      </c>
      <c r="AF991" s="27">
        <v>1543346</v>
      </c>
      <c r="AG991" s="27">
        <v>1413086</v>
      </c>
      <c r="AH991" s="27">
        <v>1517294</v>
      </c>
      <c r="AI991" s="27">
        <v>1243748</v>
      </c>
      <c r="AJ991" s="2">
        <f t="shared" si="408"/>
        <v>1429368.5</v>
      </c>
      <c r="AK991" s="2">
        <f t="shared" si="409"/>
        <v>135943.4366234722</v>
      </c>
      <c r="AL991" s="2">
        <f t="shared" si="410"/>
        <v>4</v>
      </c>
      <c r="AM991" s="2">
        <f t="shared" si="411"/>
        <v>5.4700207483773862E+19</v>
      </c>
      <c r="AN991" s="2">
        <f t="shared" si="412"/>
        <v>9.6836391407562568E+18</v>
      </c>
      <c r="AO991" s="2">
        <f t="shared" si="413"/>
        <v>6</v>
      </c>
      <c r="AP991" s="2">
        <f t="shared" si="414"/>
        <v>11.397098557196729</v>
      </c>
      <c r="AQ991" s="2">
        <f t="shared" si="415"/>
        <v>0.71755819649141217</v>
      </c>
      <c r="AR991" s="3" t="str">
        <f t="shared" si="416"/>
        <v>Nontoxic</v>
      </c>
      <c r="AS991" s="2">
        <f t="shared" si="417"/>
        <v>238.64133057077171</v>
      </c>
      <c r="AT991" s="26" t="s">
        <v>884</v>
      </c>
      <c r="AU991" s="4" t="s">
        <v>666</v>
      </c>
      <c r="AV991" s="2">
        <f t="shared" si="418"/>
        <v>3</v>
      </c>
      <c r="AW991" s="2">
        <f t="shared" si="419"/>
        <v>3</v>
      </c>
      <c r="AX991" s="2">
        <f t="shared" si="420"/>
        <v>19739053307.999996</v>
      </c>
      <c r="AY991" s="2">
        <f t="shared" si="421"/>
        <v>18480617961</v>
      </c>
      <c r="AZ991" s="2">
        <f t="shared" si="422"/>
        <v>19109835634.499996</v>
      </c>
      <c r="BA991" s="2">
        <f t="shared" si="423"/>
        <v>1.1666666666666667</v>
      </c>
      <c r="BB991" s="2">
        <f t="shared" si="424"/>
        <v>2.7893172509314873E-3</v>
      </c>
      <c r="BC991" s="2">
        <v>6.6349999999999998</v>
      </c>
      <c r="BD991" s="2" t="str">
        <f t="shared" si="425"/>
        <v>Same Var</v>
      </c>
      <c r="BE991" s="2">
        <f t="shared" si="426"/>
        <v>7.2789948467771618E-5</v>
      </c>
      <c r="BF991" s="2" t="str">
        <f t="shared" si="427"/>
        <v>NS</v>
      </c>
      <c r="BG991" s="2" t="str">
        <f t="shared" si="428"/>
        <v>NS</v>
      </c>
      <c r="BH991" s="2" t="str">
        <f t="shared" si="429"/>
        <v/>
      </c>
      <c r="BI991" s="2" t="str">
        <f t="shared" si="430"/>
        <v/>
      </c>
      <c r="BJ991" s="2" t="str">
        <f t="shared" si="431"/>
        <v/>
      </c>
    </row>
    <row r="992" spans="1:62" x14ac:dyDescent="0.2">
      <c r="A992" s="1" t="s">
        <v>926</v>
      </c>
      <c r="B992" s="27" t="s">
        <v>1194</v>
      </c>
      <c r="C992" s="28">
        <v>39336</v>
      </c>
      <c r="D992" s="7">
        <v>0.69444444444444442</v>
      </c>
      <c r="E992" s="1">
        <v>0.1</v>
      </c>
      <c r="F992" s="1" t="s">
        <v>57</v>
      </c>
      <c r="G992" s="1" t="s">
        <v>1156</v>
      </c>
      <c r="H992" s="27" t="s">
        <v>886</v>
      </c>
      <c r="I992" s="27" t="s">
        <v>887</v>
      </c>
      <c r="J992" s="27" t="s">
        <v>888</v>
      </c>
      <c r="K992" s="2">
        <v>0.75</v>
      </c>
      <c r="L992" s="2">
        <v>0.25</v>
      </c>
      <c r="M992" s="27">
        <v>488240</v>
      </c>
      <c r="N992" s="27">
        <v>670604</v>
      </c>
      <c r="O992" s="27">
        <v>475214</v>
      </c>
      <c r="P992" s="27">
        <v>761786</v>
      </c>
      <c r="Q992" s="29"/>
      <c r="R992" s="29"/>
      <c r="S992" s="29"/>
      <c r="T992" s="29"/>
      <c r="U992" s="29"/>
      <c r="V992" s="29"/>
      <c r="W992" s="29"/>
      <c r="X992" s="29"/>
      <c r="Y992" s="29"/>
      <c r="Z992" s="29"/>
      <c r="AA992" s="29"/>
      <c r="AB992" s="29"/>
      <c r="AC992" s="2">
        <f t="shared" si="405"/>
        <v>598961</v>
      </c>
      <c r="AD992" s="2">
        <f t="shared" si="406"/>
        <v>140495.74124506407</v>
      </c>
      <c r="AE992" s="2">
        <f t="shared" si="407"/>
        <v>4</v>
      </c>
      <c r="AF992" s="27">
        <v>1439138</v>
      </c>
      <c r="AG992" s="27">
        <v>1504268</v>
      </c>
      <c r="AH992" s="27">
        <v>1491242</v>
      </c>
      <c r="AI992" s="27">
        <v>1517294</v>
      </c>
      <c r="AJ992" s="2">
        <f t="shared" si="408"/>
        <v>1487985.5</v>
      </c>
      <c r="AK992" s="2">
        <f t="shared" si="409"/>
        <v>34257.802162427171</v>
      </c>
      <c r="AL992" s="2">
        <f t="shared" si="410"/>
        <v>4</v>
      </c>
      <c r="AM992" s="2">
        <f t="shared" si="411"/>
        <v>9.4200108836564787E+18</v>
      </c>
      <c r="AN992" s="2">
        <f t="shared" si="412"/>
        <v>2.5970576765707971E+18</v>
      </c>
      <c r="AO992" s="2">
        <f t="shared" si="413"/>
        <v>4</v>
      </c>
      <c r="AP992" s="2">
        <f t="shared" si="414"/>
        <v>18.750132992897768</v>
      </c>
      <c r="AQ992" s="2">
        <f t="shared" si="415"/>
        <v>0.74069708411268287</v>
      </c>
      <c r="AR992" s="3" t="str">
        <f t="shared" si="416"/>
        <v>Nontoxic</v>
      </c>
      <c r="AS992" s="2">
        <f t="shared" si="417"/>
        <v>248.42777743459089</v>
      </c>
      <c r="AT992" s="26" t="s">
        <v>884</v>
      </c>
      <c r="AU992" s="4" t="s">
        <v>666</v>
      </c>
      <c r="AV992" s="2">
        <f t="shared" si="418"/>
        <v>3</v>
      </c>
      <c r="AW992" s="2">
        <f t="shared" si="419"/>
        <v>3</v>
      </c>
      <c r="AX992" s="2">
        <f t="shared" si="420"/>
        <v>19739053307.999996</v>
      </c>
      <c r="AY992" s="2">
        <f t="shared" si="421"/>
        <v>1173597008.9999998</v>
      </c>
      <c r="AZ992" s="2">
        <f t="shared" si="422"/>
        <v>10456325158.499998</v>
      </c>
      <c r="BA992" s="2">
        <f t="shared" si="423"/>
        <v>1.1666666666666667</v>
      </c>
      <c r="BB992" s="2">
        <f t="shared" si="424"/>
        <v>3.990192873898601</v>
      </c>
      <c r="BC992" s="2">
        <v>6.6349999999999998</v>
      </c>
      <c r="BD992" s="2" t="str">
        <f t="shared" si="425"/>
        <v>Same Var</v>
      </c>
      <c r="BE992" s="2">
        <f t="shared" si="426"/>
        <v>8.8195244553163027E-6</v>
      </c>
      <c r="BF992" s="2" t="str">
        <f t="shared" si="427"/>
        <v>NS</v>
      </c>
      <c r="BG992" s="2" t="str">
        <f t="shared" si="428"/>
        <v>NS</v>
      </c>
      <c r="BH992" s="2" t="str">
        <f t="shared" si="429"/>
        <v/>
      </c>
      <c r="BI992" s="2" t="str">
        <f t="shared" si="430"/>
        <v/>
      </c>
      <c r="BJ992" s="2" t="str">
        <f t="shared" si="431"/>
        <v/>
      </c>
    </row>
    <row r="993" spans="1:62" x14ac:dyDescent="0.2">
      <c r="A993" s="1" t="s">
        <v>926</v>
      </c>
      <c r="B993" s="27" t="s">
        <v>1204</v>
      </c>
      <c r="C993" s="28">
        <v>39336</v>
      </c>
      <c r="D993" s="7">
        <v>0.63194444444444442</v>
      </c>
      <c r="E993" s="1">
        <v>0.1</v>
      </c>
      <c r="F993" s="1" t="s">
        <v>57</v>
      </c>
      <c r="G993" s="1" t="s">
        <v>1156</v>
      </c>
      <c r="H993" s="27" t="s">
        <v>886</v>
      </c>
      <c r="I993" s="27" t="s">
        <v>887</v>
      </c>
      <c r="J993" s="27" t="s">
        <v>888</v>
      </c>
      <c r="K993" s="2">
        <v>0.75</v>
      </c>
      <c r="L993" s="2">
        <v>0.25</v>
      </c>
      <c r="M993" s="27">
        <v>488240</v>
      </c>
      <c r="N993" s="27">
        <v>670604</v>
      </c>
      <c r="O993" s="27">
        <v>475214</v>
      </c>
      <c r="P993" s="27">
        <v>761786</v>
      </c>
      <c r="Q993" s="29"/>
      <c r="R993" s="29"/>
      <c r="S993" s="29"/>
      <c r="T993" s="29"/>
      <c r="U993" s="29"/>
      <c r="V993" s="29"/>
      <c r="W993" s="29"/>
      <c r="X993" s="29"/>
      <c r="Y993" s="29"/>
      <c r="Z993" s="29"/>
      <c r="AA993" s="29"/>
      <c r="AB993" s="29"/>
      <c r="AC993" s="2">
        <f t="shared" si="405"/>
        <v>598961</v>
      </c>
      <c r="AD993" s="2">
        <f t="shared" si="406"/>
        <v>140495.74124506407</v>
      </c>
      <c r="AE993" s="2">
        <f t="shared" si="407"/>
        <v>4</v>
      </c>
      <c r="AF993" s="27">
        <v>1087436</v>
      </c>
      <c r="AG993" s="27">
        <v>1152566</v>
      </c>
      <c r="AH993" s="27">
        <v>1321904</v>
      </c>
      <c r="AI993" s="27">
        <v>1868996</v>
      </c>
      <c r="AJ993" s="2">
        <f t="shared" si="408"/>
        <v>1357725.5</v>
      </c>
      <c r="AK993" s="2">
        <f t="shared" si="409"/>
        <v>354883.8017732001</v>
      </c>
      <c r="AL993" s="2">
        <f t="shared" si="410"/>
        <v>4</v>
      </c>
      <c r="AM993" s="2">
        <f t="shared" si="411"/>
        <v>1.1738457611790603E+21</v>
      </c>
      <c r="AN993" s="2">
        <f t="shared" si="412"/>
        <v>3.33016624147719E+20</v>
      </c>
      <c r="AO993" s="2">
        <f t="shared" si="413"/>
        <v>4</v>
      </c>
      <c r="AP993" s="2">
        <f t="shared" si="414"/>
        <v>4.908224775180634</v>
      </c>
      <c r="AQ993" s="2">
        <f t="shared" si="415"/>
        <v>0.74069708411268287</v>
      </c>
      <c r="AR993" s="3" t="str">
        <f t="shared" si="416"/>
        <v>Nontoxic</v>
      </c>
      <c r="AS993" s="2">
        <f t="shared" si="417"/>
        <v>226.68011773721494</v>
      </c>
      <c r="AT993" s="26" t="s">
        <v>884</v>
      </c>
      <c r="AU993" s="4" t="s">
        <v>666</v>
      </c>
      <c r="AV993" s="2">
        <f t="shared" si="418"/>
        <v>3</v>
      </c>
      <c r="AW993" s="2">
        <f t="shared" si="419"/>
        <v>3</v>
      </c>
      <c r="AX993" s="2">
        <f t="shared" si="420"/>
        <v>19739053307.999996</v>
      </c>
      <c r="AY993" s="2">
        <f t="shared" si="421"/>
        <v>125942512760.99998</v>
      </c>
      <c r="AZ993" s="2">
        <f t="shared" si="422"/>
        <v>72840783034.499985</v>
      </c>
      <c r="BA993" s="2">
        <f t="shared" si="423"/>
        <v>1.1666666666666667</v>
      </c>
      <c r="BB993" s="2">
        <f t="shared" si="424"/>
        <v>1.9494704057555785</v>
      </c>
      <c r="BC993" s="2">
        <v>6.6349999999999998</v>
      </c>
      <c r="BD993" s="2" t="str">
        <f t="shared" si="425"/>
        <v>Same Var</v>
      </c>
      <c r="BE993" s="2">
        <f t="shared" si="426"/>
        <v>3.6587486147142377E-3</v>
      </c>
      <c r="BF993" s="2" t="str">
        <f t="shared" si="427"/>
        <v>NS</v>
      </c>
      <c r="BG993" s="2" t="str">
        <f t="shared" si="428"/>
        <v>NS</v>
      </c>
      <c r="BH993" s="2" t="str">
        <f t="shared" si="429"/>
        <v/>
      </c>
      <c r="BI993" s="2" t="str">
        <f t="shared" si="430"/>
        <v/>
      </c>
      <c r="BJ993" s="2" t="str">
        <f t="shared" si="431"/>
        <v/>
      </c>
    </row>
    <row r="994" spans="1:62" x14ac:dyDescent="0.2">
      <c r="A994" s="1" t="s">
        <v>926</v>
      </c>
      <c r="B994" s="27" t="s">
        <v>1206</v>
      </c>
      <c r="C994" s="28">
        <v>39336</v>
      </c>
      <c r="D994" s="7">
        <v>0.38194444444444442</v>
      </c>
      <c r="E994" s="1">
        <v>0.1</v>
      </c>
      <c r="F994" s="1" t="s">
        <v>57</v>
      </c>
      <c r="G994" s="1" t="s">
        <v>1156</v>
      </c>
      <c r="H994" s="27" t="s">
        <v>886</v>
      </c>
      <c r="I994" s="27" t="s">
        <v>887</v>
      </c>
      <c r="J994" s="27" t="s">
        <v>888</v>
      </c>
      <c r="K994" s="2">
        <v>0.75</v>
      </c>
      <c r="L994" s="2">
        <v>0.25</v>
      </c>
      <c r="M994" s="27">
        <v>488240</v>
      </c>
      <c r="N994" s="27">
        <v>670604</v>
      </c>
      <c r="O994" s="27">
        <v>475214</v>
      </c>
      <c r="P994" s="27">
        <v>761786</v>
      </c>
      <c r="Q994" s="29"/>
      <c r="R994" s="29"/>
      <c r="S994" s="29"/>
      <c r="T994" s="29"/>
      <c r="U994" s="29"/>
      <c r="V994" s="29"/>
      <c r="W994" s="29"/>
      <c r="X994" s="29"/>
      <c r="Y994" s="29"/>
      <c r="Z994" s="29"/>
      <c r="AA994" s="29"/>
      <c r="AB994" s="29"/>
      <c r="AC994" s="2">
        <f t="shared" si="405"/>
        <v>598961</v>
      </c>
      <c r="AD994" s="2">
        <f t="shared" si="406"/>
        <v>140495.74124506407</v>
      </c>
      <c r="AE994" s="2">
        <f t="shared" si="407"/>
        <v>4</v>
      </c>
      <c r="AF994" s="27">
        <v>1764788</v>
      </c>
      <c r="AG994" s="27">
        <v>1882022</v>
      </c>
      <c r="AH994" s="27">
        <v>2051360</v>
      </c>
      <c r="AI994" s="27">
        <v>2025308</v>
      </c>
      <c r="AJ994" s="2">
        <f t="shared" si="408"/>
        <v>1930869.5</v>
      </c>
      <c r="AK994" s="2">
        <f t="shared" si="409"/>
        <v>133423.8031874373</v>
      </c>
      <c r="AL994" s="2">
        <f t="shared" si="410"/>
        <v>4</v>
      </c>
      <c r="AM994" s="2">
        <f t="shared" si="411"/>
        <v>5.2219154227184509E+19</v>
      </c>
      <c r="AN994" s="2">
        <f t="shared" si="412"/>
        <v>9.1706142278743327E+18</v>
      </c>
      <c r="AO994" s="2">
        <f t="shared" si="413"/>
        <v>6</v>
      </c>
      <c r="AP994" s="2">
        <f t="shared" si="414"/>
        <v>17.429615258698036</v>
      </c>
      <c r="AQ994" s="2">
        <f t="shared" si="415"/>
        <v>0.71755819649141217</v>
      </c>
      <c r="AR994" s="3" t="str">
        <f t="shared" si="416"/>
        <v>Nontoxic</v>
      </c>
      <c r="AS994" s="2">
        <f t="shared" si="417"/>
        <v>322.36982040566915</v>
      </c>
      <c r="AT994" s="26" t="s">
        <v>884</v>
      </c>
      <c r="AU994" s="4" t="s">
        <v>666</v>
      </c>
      <c r="AV994" s="2">
        <f t="shared" si="418"/>
        <v>3</v>
      </c>
      <c r="AW994" s="2">
        <f t="shared" si="419"/>
        <v>3</v>
      </c>
      <c r="AX994" s="2">
        <f t="shared" si="420"/>
        <v>19739053307.999996</v>
      </c>
      <c r="AY994" s="2">
        <f t="shared" si="421"/>
        <v>17801911257.000004</v>
      </c>
      <c r="AZ994" s="2">
        <f t="shared" si="422"/>
        <v>18770482282.5</v>
      </c>
      <c r="BA994" s="2">
        <f t="shared" si="423"/>
        <v>1.1666666666666667</v>
      </c>
      <c r="BB994" s="2">
        <f t="shared" si="424"/>
        <v>6.8559142256309049E-3</v>
      </c>
      <c r="BC994" s="2">
        <v>6.6349999999999998</v>
      </c>
      <c r="BD994" s="2" t="str">
        <f t="shared" si="425"/>
        <v>Same Var</v>
      </c>
      <c r="BE994" s="2">
        <f t="shared" si="426"/>
        <v>4.603885620490006E-6</v>
      </c>
      <c r="BF994" s="2" t="str">
        <f t="shared" si="427"/>
        <v>NS</v>
      </c>
      <c r="BG994" s="2" t="str">
        <f t="shared" si="428"/>
        <v>NS</v>
      </c>
      <c r="BH994" s="2" t="str">
        <f t="shared" si="429"/>
        <v/>
      </c>
      <c r="BI994" s="2" t="str">
        <f t="shared" si="430"/>
        <v/>
      </c>
      <c r="BJ994" s="2" t="str">
        <f t="shared" si="431"/>
        <v/>
      </c>
    </row>
    <row r="995" spans="1:62" x14ac:dyDescent="0.2">
      <c r="A995" s="1" t="s">
        <v>926</v>
      </c>
      <c r="B995" s="27" t="s">
        <v>1207</v>
      </c>
      <c r="C995" s="28">
        <v>39336</v>
      </c>
      <c r="D995" s="7">
        <v>0.65277777777777779</v>
      </c>
      <c r="E995" s="1">
        <v>0.1</v>
      </c>
      <c r="F995" s="1" t="s">
        <v>57</v>
      </c>
      <c r="G995" s="1" t="s">
        <v>1156</v>
      </c>
      <c r="H995" s="27" t="s">
        <v>886</v>
      </c>
      <c r="I995" s="27" t="s">
        <v>887</v>
      </c>
      <c r="J995" s="27" t="s">
        <v>888</v>
      </c>
      <c r="K995" s="2">
        <v>0.75</v>
      </c>
      <c r="L995" s="2">
        <v>0.25</v>
      </c>
      <c r="M995" s="27">
        <v>488240</v>
      </c>
      <c r="N995" s="27">
        <v>670604</v>
      </c>
      <c r="O995" s="27">
        <v>475214</v>
      </c>
      <c r="P995" s="27">
        <v>761786</v>
      </c>
      <c r="Q995" s="29"/>
      <c r="R995" s="29"/>
      <c r="S995" s="29"/>
      <c r="T995" s="29"/>
      <c r="U995" s="29"/>
      <c r="V995" s="29"/>
      <c r="W995" s="29"/>
      <c r="X995" s="29"/>
      <c r="Y995" s="29"/>
      <c r="Z995" s="29"/>
      <c r="AA995" s="29"/>
      <c r="AB995" s="29"/>
      <c r="AC995" s="2">
        <f t="shared" si="405"/>
        <v>598961</v>
      </c>
      <c r="AD995" s="2">
        <f t="shared" si="406"/>
        <v>140495.74124506407</v>
      </c>
      <c r="AE995" s="2">
        <f t="shared" si="407"/>
        <v>4</v>
      </c>
      <c r="AF995" s="27">
        <v>2533322</v>
      </c>
      <c r="AG995" s="27">
        <v>1725710</v>
      </c>
      <c r="AH995" s="27">
        <v>2207672</v>
      </c>
      <c r="AI995" s="27">
        <v>2429114</v>
      </c>
      <c r="AJ995" s="2">
        <f t="shared" si="408"/>
        <v>2223954.5</v>
      </c>
      <c r="AK995" s="2">
        <f t="shared" si="409"/>
        <v>358846.00786549097</v>
      </c>
      <c r="AL995" s="2">
        <f t="shared" si="410"/>
        <v>4</v>
      </c>
      <c r="AM995" s="2">
        <f t="shared" si="411"/>
        <v>1.2227903071958965E+21</v>
      </c>
      <c r="AN995" s="2">
        <f t="shared" si="412"/>
        <v>3.4802316932285392E+20</v>
      </c>
      <c r="AO995" s="2">
        <f t="shared" si="413"/>
        <v>4</v>
      </c>
      <c r="AP995" s="2">
        <f t="shared" si="414"/>
        <v>9.4906336943774683</v>
      </c>
      <c r="AQ995" s="2">
        <f t="shared" si="415"/>
        <v>0.74069708411268287</v>
      </c>
      <c r="AR995" s="3" t="str">
        <f t="shared" si="416"/>
        <v>Nontoxic</v>
      </c>
      <c r="AS995" s="2">
        <f t="shared" si="417"/>
        <v>371.30205472476507</v>
      </c>
      <c r="AT995" s="26" t="s">
        <v>884</v>
      </c>
      <c r="AU995" s="4" t="s">
        <v>666</v>
      </c>
      <c r="AV995" s="2">
        <f t="shared" si="418"/>
        <v>3</v>
      </c>
      <c r="AW995" s="2">
        <f t="shared" si="419"/>
        <v>3</v>
      </c>
      <c r="AX995" s="2">
        <f t="shared" si="420"/>
        <v>19739053307.999996</v>
      </c>
      <c r="AY995" s="2">
        <f t="shared" si="421"/>
        <v>128770457361.00002</v>
      </c>
      <c r="AZ995" s="2">
        <f t="shared" si="422"/>
        <v>74254755334.500015</v>
      </c>
      <c r="BA995" s="2">
        <f t="shared" si="423"/>
        <v>1.1666666666666667</v>
      </c>
      <c r="BB995" s="2">
        <f t="shared" si="424"/>
        <v>1.9912452357484733</v>
      </c>
      <c r="BC995" s="2">
        <v>6.6349999999999998</v>
      </c>
      <c r="BD995" s="2" t="str">
        <f t="shared" si="425"/>
        <v>Same Var</v>
      </c>
      <c r="BE995" s="2">
        <f t="shared" si="426"/>
        <v>7.5826527030668092E-5</v>
      </c>
      <c r="BF995" s="2" t="str">
        <f t="shared" si="427"/>
        <v>NS</v>
      </c>
      <c r="BG995" s="2" t="str">
        <f t="shared" si="428"/>
        <v>NS</v>
      </c>
      <c r="BH995" s="2" t="str">
        <f t="shared" si="429"/>
        <v/>
      </c>
      <c r="BI995" s="2" t="str">
        <f t="shared" si="430"/>
        <v/>
      </c>
      <c r="BJ995" s="2" t="str">
        <f t="shared" si="431"/>
        <v/>
      </c>
    </row>
    <row r="996" spans="1:62" x14ac:dyDescent="0.2">
      <c r="A996" s="1" t="s">
        <v>926</v>
      </c>
      <c r="B996" s="27" t="s">
        <v>1228</v>
      </c>
      <c r="C996" s="28">
        <v>39336</v>
      </c>
      <c r="D996" s="7">
        <v>0.5</v>
      </c>
      <c r="E996" s="1">
        <v>0.1</v>
      </c>
      <c r="F996" s="1" t="s">
        <v>57</v>
      </c>
      <c r="G996" s="1" t="s">
        <v>1156</v>
      </c>
      <c r="H996" s="27" t="s">
        <v>886</v>
      </c>
      <c r="I996" s="27" t="s">
        <v>887</v>
      </c>
      <c r="J996" s="27" t="s">
        <v>888</v>
      </c>
      <c r="K996" s="2">
        <v>0.75</v>
      </c>
      <c r="L996" s="2">
        <v>0.25</v>
      </c>
      <c r="M996" s="27">
        <v>488240</v>
      </c>
      <c r="N996" s="27">
        <v>670604</v>
      </c>
      <c r="O996" s="27">
        <v>475214</v>
      </c>
      <c r="P996" s="27">
        <v>761786</v>
      </c>
      <c r="Q996" s="29"/>
      <c r="R996" s="29"/>
      <c r="S996" s="29"/>
      <c r="T996" s="29"/>
      <c r="U996" s="29"/>
      <c r="V996" s="29"/>
      <c r="W996" s="29"/>
      <c r="X996" s="29"/>
      <c r="Y996" s="29"/>
      <c r="Z996" s="29"/>
      <c r="AA996" s="29"/>
      <c r="AB996" s="29"/>
      <c r="AC996" s="2">
        <f t="shared" si="405"/>
        <v>598961</v>
      </c>
      <c r="AD996" s="2">
        <f t="shared" si="406"/>
        <v>140495.74124506407</v>
      </c>
      <c r="AE996" s="2">
        <f t="shared" si="407"/>
        <v>4</v>
      </c>
      <c r="AF996" s="27">
        <v>774812</v>
      </c>
      <c r="AG996" s="27">
        <v>657578</v>
      </c>
      <c r="AH996" s="27">
        <v>540344</v>
      </c>
      <c r="AI996" s="27">
        <v>918098</v>
      </c>
      <c r="AJ996" s="2">
        <f t="shared" si="408"/>
        <v>722708</v>
      </c>
      <c r="AK996" s="2">
        <f t="shared" si="409"/>
        <v>161648.40891267691</v>
      </c>
      <c r="AL996" s="2">
        <f t="shared" si="410"/>
        <v>4</v>
      </c>
      <c r="AM996" s="2">
        <f t="shared" si="411"/>
        <v>8.664549882171564E+19</v>
      </c>
      <c r="AN996" s="2">
        <f t="shared" si="412"/>
        <v>1.6793108626962749E+19</v>
      </c>
      <c r="AO996" s="2">
        <f t="shared" si="413"/>
        <v>5</v>
      </c>
      <c r="AP996" s="2">
        <f t="shared" si="414"/>
        <v>2.8346574368918116</v>
      </c>
      <c r="AQ996" s="2">
        <f t="shared" si="415"/>
        <v>0.72668684380042159</v>
      </c>
      <c r="AR996" s="3" t="str">
        <f t="shared" si="416"/>
        <v>Nontoxic</v>
      </c>
      <c r="AS996" s="2">
        <f t="shared" si="417"/>
        <v>120.66027671250717</v>
      </c>
      <c r="AT996" s="26" t="s">
        <v>884</v>
      </c>
      <c r="AU996" s="4" t="s">
        <v>666</v>
      </c>
      <c r="AV996" s="2">
        <f t="shared" si="418"/>
        <v>3</v>
      </c>
      <c r="AW996" s="2">
        <f t="shared" si="419"/>
        <v>3</v>
      </c>
      <c r="AX996" s="2">
        <f t="shared" si="420"/>
        <v>19739053307.999996</v>
      </c>
      <c r="AY996" s="2">
        <f t="shared" si="421"/>
        <v>26130208104.000004</v>
      </c>
      <c r="AZ996" s="2">
        <f t="shared" si="422"/>
        <v>22934630706</v>
      </c>
      <c r="BA996" s="2">
        <f t="shared" si="423"/>
        <v>1.1666666666666667</v>
      </c>
      <c r="BB996" s="2">
        <f t="shared" si="424"/>
        <v>5.0412686983122512E-2</v>
      </c>
      <c r="BC996" s="2">
        <v>6.6349999999999998</v>
      </c>
      <c r="BD996" s="2" t="str">
        <f t="shared" si="425"/>
        <v>Same Var</v>
      </c>
      <c r="BE996" s="2">
        <f t="shared" si="426"/>
        <v>0.14589179621515946</v>
      </c>
      <c r="BF996" s="2" t="str">
        <f t="shared" si="427"/>
        <v>NS</v>
      </c>
      <c r="BG996" s="2" t="str">
        <f t="shared" si="428"/>
        <v>NS</v>
      </c>
      <c r="BH996" s="2" t="str">
        <f t="shared" si="429"/>
        <v/>
      </c>
      <c r="BI996" s="2" t="str">
        <f t="shared" si="430"/>
        <v/>
      </c>
      <c r="BJ996" s="2" t="str">
        <f t="shared" si="431"/>
        <v/>
      </c>
    </row>
    <row r="997" spans="1:62" x14ac:dyDescent="0.2">
      <c r="A997" s="1" t="s">
        <v>142</v>
      </c>
      <c r="B997" s="27" t="s">
        <v>215</v>
      </c>
      <c r="C997" s="28">
        <v>38720</v>
      </c>
      <c r="D997" s="7">
        <v>0.44791666666666669</v>
      </c>
      <c r="E997" s="1">
        <v>0.1</v>
      </c>
      <c r="F997" s="1" t="s">
        <v>57</v>
      </c>
      <c r="G997" s="1" t="s">
        <v>906</v>
      </c>
      <c r="H997" s="27" t="s">
        <v>886</v>
      </c>
      <c r="I997" s="27" t="s">
        <v>887</v>
      </c>
      <c r="J997" s="27" t="s">
        <v>888</v>
      </c>
      <c r="K997" s="2">
        <v>0.75</v>
      </c>
      <c r="L997" s="2">
        <v>0.25</v>
      </c>
      <c r="M997" s="27">
        <v>2066200</v>
      </c>
      <c r="N997" s="27">
        <v>1678900</v>
      </c>
      <c r="O997" s="27">
        <v>2117900</v>
      </c>
      <c r="P997" s="27">
        <v>1953600</v>
      </c>
      <c r="Q997" s="27">
        <v>2021900</v>
      </c>
      <c r="R997" s="27">
        <v>1831500</v>
      </c>
      <c r="S997" s="27">
        <v>1860000</v>
      </c>
      <c r="T997" s="27">
        <v>1955000</v>
      </c>
      <c r="U997" s="29"/>
      <c r="V997" s="29"/>
      <c r="W997" s="29"/>
      <c r="X997" s="29"/>
      <c r="Y997" s="29"/>
      <c r="Z997" s="29"/>
      <c r="AA997" s="29"/>
      <c r="AB997" s="29"/>
      <c r="AC997" s="2">
        <f t="shared" si="405"/>
        <v>1935625</v>
      </c>
      <c r="AD997" s="2">
        <f t="shared" si="406"/>
        <v>141867.52119998634</v>
      </c>
      <c r="AE997" s="2">
        <f t="shared" si="407"/>
        <v>8</v>
      </c>
      <c r="AF997" s="27">
        <v>1545700</v>
      </c>
      <c r="AG997" s="27">
        <v>1495700</v>
      </c>
      <c r="AH997" s="27">
        <v>1280700</v>
      </c>
      <c r="AI997" s="27">
        <v>1403500</v>
      </c>
      <c r="AJ997" s="2">
        <f t="shared" si="408"/>
        <v>1431400</v>
      </c>
      <c r="AK997" s="2">
        <f t="shared" si="409"/>
        <v>116458.69081638633</v>
      </c>
      <c r="AL997" s="2">
        <f t="shared" si="410"/>
        <v>4</v>
      </c>
      <c r="AM997" s="2">
        <f t="shared" si="411"/>
        <v>2.3095653227843817E+19</v>
      </c>
      <c r="AN997" s="2">
        <f t="shared" si="412"/>
        <v>4.1182717624889713E+18</v>
      </c>
      <c r="AO997" s="2">
        <f t="shared" si="413"/>
        <v>6</v>
      </c>
      <c r="AP997" s="2">
        <f t="shared" si="414"/>
        <v>-0.29309905911466622</v>
      </c>
      <c r="AQ997" s="2">
        <f t="shared" si="415"/>
        <v>0.71755819649141217</v>
      </c>
      <c r="AR997" s="3" t="str">
        <f t="shared" si="416"/>
        <v>Toxic</v>
      </c>
      <c r="AS997" s="2">
        <f t="shared" si="417"/>
        <v>73.950274459154016</v>
      </c>
      <c r="AT997" s="4" t="s">
        <v>663</v>
      </c>
      <c r="AV997" s="2">
        <f t="shared" si="418"/>
        <v>7</v>
      </c>
      <c r="AW997" s="2">
        <f t="shared" si="419"/>
        <v>3</v>
      </c>
      <c r="AX997" s="2">
        <f t="shared" si="420"/>
        <v>20126393571.428574</v>
      </c>
      <c r="AY997" s="2">
        <f t="shared" si="421"/>
        <v>13562626666.666664</v>
      </c>
      <c r="AZ997" s="2">
        <f t="shared" si="422"/>
        <v>18157263500</v>
      </c>
      <c r="BA997" s="2">
        <f t="shared" si="423"/>
        <v>1.1253968253968254</v>
      </c>
      <c r="BB997" s="2">
        <f t="shared" si="424"/>
        <v>0.1373101046546793</v>
      </c>
      <c r="BC997" s="2">
        <v>6.6349999999999998</v>
      </c>
      <c r="BD997" s="2" t="str">
        <f t="shared" si="425"/>
        <v>Same Var</v>
      </c>
      <c r="BE997" s="2">
        <f t="shared" si="426"/>
        <v>5.7043832725188313E-5</v>
      </c>
      <c r="BF997" s="2" t="str">
        <f t="shared" si="427"/>
        <v>Sig</v>
      </c>
      <c r="BG997" s="2" t="str">
        <f t="shared" si="428"/>
        <v>Sig</v>
      </c>
      <c r="BH997" s="2" t="str">
        <f t="shared" si="429"/>
        <v>Same Var T-test</v>
      </c>
      <c r="BI997" s="2" t="str">
        <f t="shared" si="430"/>
        <v/>
      </c>
      <c r="BJ997" s="2" t="str">
        <f t="shared" si="431"/>
        <v/>
      </c>
    </row>
    <row r="998" spans="1:62" x14ac:dyDescent="0.2">
      <c r="A998" s="1" t="s">
        <v>142</v>
      </c>
      <c r="B998" s="27" t="s">
        <v>218</v>
      </c>
      <c r="C998" s="28">
        <v>38720</v>
      </c>
      <c r="D998" s="7">
        <v>0.46875</v>
      </c>
      <c r="E998" s="1">
        <v>0.1</v>
      </c>
      <c r="F998" s="1" t="s">
        <v>57</v>
      </c>
      <c r="G998" s="1" t="s">
        <v>906</v>
      </c>
      <c r="H998" s="27" t="s">
        <v>886</v>
      </c>
      <c r="I998" s="27" t="s">
        <v>887</v>
      </c>
      <c r="J998" s="27" t="s">
        <v>888</v>
      </c>
      <c r="K998" s="2">
        <v>0.75</v>
      </c>
      <c r="L998" s="2">
        <v>0.25</v>
      </c>
      <c r="M998" s="27">
        <v>2066200</v>
      </c>
      <c r="N998" s="27">
        <v>1678900</v>
      </c>
      <c r="O998" s="27">
        <v>2117900</v>
      </c>
      <c r="P998" s="27">
        <v>1953600</v>
      </c>
      <c r="Q998" s="27">
        <v>2021900</v>
      </c>
      <c r="R998" s="27">
        <v>1831500</v>
      </c>
      <c r="S998" s="27">
        <v>1860000</v>
      </c>
      <c r="T998" s="27">
        <v>1955000</v>
      </c>
      <c r="U998" s="29"/>
      <c r="V998" s="29"/>
      <c r="W998" s="29"/>
      <c r="X998" s="29"/>
      <c r="Y998" s="29"/>
      <c r="Z998" s="29"/>
      <c r="AA998" s="29"/>
      <c r="AB998" s="29"/>
      <c r="AC998" s="2">
        <f t="shared" si="405"/>
        <v>1935625</v>
      </c>
      <c r="AD998" s="2">
        <f t="shared" si="406"/>
        <v>141867.52119998634</v>
      </c>
      <c r="AE998" s="2">
        <f t="shared" si="407"/>
        <v>8</v>
      </c>
      <c r="AF998" s="27">
        <v>1830400</v>
      </c>
      <c r="AG998" s="27">
        <v>1718200</v>
      </c>
      <c r="AH998" s="27">
        <v>1728200</v>
      </c>
      <c r="AI998" s="27">
        <v>1666400</v>
      </c>
      <c r="AJ998" s="2">
        <f t="shared" si="408"/>
        <v>1735800</v>
      </c>
      <c r="AK998" s="2">
        <f t="shared" si="409"/>
        <v>68636.821993251797</v>
      </c>
      <c r="AL998" s="2">
        <f t="shared" si="410"/>
        <v>4</v>
      </c>
      <c r="AM998" s="2">
        <f t="shared" si="411"/>
        <v>6.7230805295646198E+18</v>
      </c>
      <c r="AN998" s="2">
        <f t="shared" si="412"/>
        <v>7.4845519014452864E+17</v>
      </c>
      <c r="AO998" s="2">
        <f t="shared" si="413"/>
        <v>9</v>
      </c>
      <c r="AP998" s="2">
        <f t="shared" si="414"/>
        <v>5.5789246004984765</v>
      </c>
      <c r="AQ998" s="2">
        <f t="shared" si="415"/>
        <v>0.70272214675132494</v>
      </c>
      <c r="AR998" s="3" t="str">
        <f t="shared" si="416"/>
        <v>Nontoxic</v>
      </c>
      <c r="AS998" s="2">
        <f t="shared" si="417"/>
        <v>89.676461091378755</v>
      </c>
      <c r="AT998" s="4" t="s">
        <v>663</v>
      </c>
      <c r="AV998" s="2">
        <f t="shared" si="418"/>
        <v>7</v>
      </c>
      <c r="AW998" s="2">
        <f t="shared" si="419"/>
        <v>3</v>
      </c>
      <c r="AX998" s="2">
        <f t="shared" si="420"/>
        <v>20126393571.428574</v>
      </c>
      <c r="AY998" s="2">
        <f t="shared" si="421"/>
        <v>4711013333.333334</v>
      </c>
      <c r="AZ998" s="2">
        <f t="shared" si="422"/>
        <v>15501779500</v>
      </c>
      <c r="BA998" s="2">
        <f t="shared" si="423"/>
        <v>1.1253968253968254</v>
      </c>
      <c r="BB998" s="2">
        <f t="shared" si="424"/>
        <v>1.5511103654476934</v>
      </c>
      <c r="BC998" s="2">
        <v>6.6349999999999998</v>
      </c>
      <c r="BD998" s="2" t="str">
        <f t="shared" si="425"/>
        <v>Same Var</v>
      </c>
      <c r="BE998" s="2">
        <f t="shared" si="426"/>
        <v>1.2780038004172965E-2</v>
      </c>
      <c r="BF998" s="2" t="str">
        <f t="shared" si="427"/>
        <v>Sig</v>
      </c>
      <c r="BG998" s="2" t="str">
        <f t="shared" si="428"/>
        <v>Sig</v>
      </c>
      <c r="BH998" s="2" t="str">
        <f t="shared" si="429"/>
        <v>Same Var T-test</v>
      </c>
      <c r="BI998" s="2" t="str">
        <f t="shared" si="430"/>
        <v/>
      </c>
      <c r="BJ998" s="2" t="str">
        <f t="shared" si="431"/>
        <v>NOECToxicLess25</v>
      </c>
    </row>
    <row r="999" spans="1:62" x14ac:dyDescent="0.2">
      <c r="A999" s="1" t="s">
        <v>142</v>
      </c>
      <c r="B999" s="27" t="s">
        <v>219</v>
      </c>
      <c r="C999" s="28">
        <v>38720</v>
      </c>
      <c r="D999" s="7">
        <v>0.48958333333333331</v>
      </c>
      <c r="E999" s="1">
        <v>0.1</v>
      </c>
      <c r="F999" s="1" t="s">
        <v>57</v>
      </c>
      <c r="G999" s="1" t="s">
        <v>906</v>
      </c>
      <c r="H999" s="27" t="s">
        <v>886</v>
      </c>
      <c r="I999" s="27" t="s">
        <v>887</v>
      </c>
      <c r="J999" s="27" t="s">
        <v>888</v>
      </c>
      <c r="K999" s="2">
        <v>0.75</v>
      </c>
      <c r="L999" s="2">
        <v>0.25</v>
      </c>
      <c r="M999" s="27">
        <v>2066200</v>
      </c>
      <c r="N999" s="27">
        <v>1678900</v>
      </c>
      <c r="O999" s="27">
        <v>2117900</v>
      </c>
      <c r="P999" s="27">
        <v>1953600</v>
      </c>
      <c r="Q999" s="27">
        <v>2021900</v>
      </c>
      <c r="R999" s="27">
        <v>1831500</v>
      </c>
      <c r="S999" s="27">
        <v>1860000</v>
      </c>
      <c r="T999" s="27">
        <v>1955000</v>
      </c>
      <c r="U999" s="29"/>
      <c r="V999" s="29"/>
      <c r="W999" s="29"/>
      <c r="X999" s="29"/>
      <c r="Y999" s="29"/>
      <c r="Z999" s="29"/>
      <c r="AA999" s="29"/>
      <c r="AB999" s="29"/>
      <c r="AC999" s="2">
        <f t="shared" si="405"/>
        <v>1935625</v>
      </c>
      <c r="AD999" s="2">
        <f t="shared" si="406"/>
        <v>141867.52119998634</v>
      </c>
      <c r="AE999" s="2">
        <f t="shared" si="407"/>
        <v>8</v>
      </c>
      <c r="AF999" s="27">
        <v>1887600</v>
      </c>
      <c r="AG999" s="27">
        <v>2082900</v>
      </c>
      <c r="AH999" s="27">
        <v>1869000</v>
      </c>
      <c r="AI999" s="27">
        <v>1915300</v>
      </c>
      <c r="AJ999" s="2">
        <f t="shared" si="408"/>
        <v>1938700</v>
      </c>
      <c r="AK999" s="2">
        <f t="shared" si="409"/>
        <v>97997.448946388395</v>
      </c>
      <c r="AL999" s="2">
        <f t="shared" si="410"/>
        <v>4</v>
      </c>
      <c r="AM999" s="2">
        <f t="shared" si="411"/>
        <v>1.4561947950413013E+19</v>
      </c>
      <c r="AN999" s="2">
        <f t="shared" si="412"/>
        <v>2.2074878072936026E+18</v>
      </c>
      <c r="AO999" s="2">
        <f t="shared" si="413"/>
        <v>7</v>
      </c>
      <c r="AP999" s="2">
        <f t="shared" si="414"/>
        <v>7.8832876113001209</v>
      </c>
      <c r="AQ999" s="2">
        <f t="shared" si="415"/>
        <v>0.71114177808178591</v>
      </c>
      <c r="AR999" s="3" t="str">
        <f t="shared" si="416"/>
        <v>Nontoxic</v>
      </c>
      <c r="AS999" s="2">
        <f t="shared" si="417"/>
        <v>100.15886341620923</v>
      </c>
      <c r="AT999" s="26" t="s">
        <v>884</v>
      </c>
      <c r="AU999" s="4" t="s">
        <v>666</v>
      </c>
      <c r="AV999" s="2">
        <f t="shared" si="418"/>
        <v>7</v>
      </c>
      <c r="AW999" s="2">
        <f t="shared" si="419"/>
        <v>3</v>
      </c>
      <c r="AX999" s="2">
        <f t="shared" si="420"/>
        <v>20126393571.428574</v>
      </c>
      <c r="AY999" s="2">
        <f t="shared" si="421"/>
        <v>9603500000</v>
      </c>
      <c r="AZ999" s="2">
        <f t="shared" si="422"/>
        <v>16969525500</v>
      </c>
      <c r="BA999" s="2">
        <f t="shared" si="423"/>
        <v>1.1253968253968254</v>
      </c>
      <c r="BB999" s="2">
        <f t="shared" si="424"/>
        <v>0.45635801785448171</v>
      </c>
      <c r="BC999" s="2">
        <v>6.6349999999999998</v>
      </c>
      <c r="BD999" s="2" t="str">
        <f t="shared" si="425"/>
        <v>Same Var</v>
      </c>
      <c r="BE999" s="2">
        <f t="shared" si="426"/>
        <v>0.48500498393967517</v>
      </c>
      <c r="BF999" s="2" t="str">
        <f t="shared" si="427"/>
        <v>NS</v>
      </c>
      <c r="BG999" s="2" t="str">
        <f t="shared" si="428"/>
        <v>NS</v>
      </c>
      <c r="BH999" s="2" t="str">
        <f t="shared" si="429"/>
        <v/>
      </c>
      <c r="BI999" s="2" t="str">
        <f t="shared" si="430"/>
        <v/>
      </c>
      <c r="BJ999" s="2" t="str">
        <f t="shared" si="431"/>
        <v/>
      </c>
    </row>
    <row r="1000" spans="1:62" x14ac:dyDescent="0.2">
      <c r="A1000" s="1" t="s">
        <v>142</v>
      </c>
      <c r="B1000" s="27" t="s">
        <v>220</v>
      </c>
      <c r="C1000" s="28">
        <v>38720</v>
      </c>
      <c r="D1000" s="7">
        <v>0.59375</v>
      </c>
      <c r="E1000" s="1">
        <v>0.1</v>
      </c>
      <c r="F1000" s="1" t="s">
        <v>57</v>
      </c>
      <c r="G1000" s="1" t="s">
        <v>906</v>
      </c>
      <c r="H1000" s="27" t="s">
        <v>886</v>
      </c>
      <c r="I1000" s="27" t="s">
        <v>887</v>
      </c>
      <c r="J1000" s="27" t="s">
        <v>888</v>
      </c>
      <c r="K1000" s="2">
        <v>0.75</v>
      </c>
      <c r="L1000" s="2">
        <v>0.25</v>
      </c>
      <c r="M1000" s="27">
        <v>2066200</v>
      </c>
      <c r="N1000" s="27">
        <v>1678900</v>
      </c>
      <c r="O1000" s="27">
        <v>2117900</v>
      </c>
      <c r="P1000" s="27">
        <v>1953600</v>
      </c>
      <c r="Q1000" s="27">
        <v>2021900</v>
      </c>
      <c r="R1000" s="27">
        <v>1831500</v>
      </c>
      <c r="S1000" s="27">
        <v>1860000</v>
      </c>
      <c r="T1000" s="27">
        <v>1955000</v>
      </c>
      <c r="U1000" s="29"/>
      <c r="V1000" s="29"/>
      <c r="W1000" s="29"/>
      <c r="X1000" s="29"/>
      <c r="Y1000" s="29"/>
      <c r="Z1000" s="29"/>
      <c r="AA1000" s="29"/>
      <c r="AB1000" s="29"/>
      <c r="AC1000" s="2">
        <f t="shared" si="405"/>
        <v>1935625</v>
      </c>
      <c r="AD1000" s="2">
        <f t="shared" si="406"/>
        <v>141867.52119998634</v>
      </c>
      <c r="AE1000" s="2">
        <f t="shared" si="407"/>
        <v>8</v>
      </c>
      <c r="AF1000" s="27">
        <v>1873500</v>
      </c>
      <c r="AG1000" s="27">
        <v>1589000</v>
      </c>
      <c r="AH1000" s="27">
        <v>1791100</v>
      </c>
      <c r="AI1000" s="27">
        <v>1781000</v>
      </c>
      <c r="AJ1000" s="2">
        <f t="shared" si="408"/>
        <v>1758650</v>
      </c>
      <c r="AK1000" s="2">
        <f t="shared" si="409"/>
        <v>120449.39462972268</v>
      </c>
      <c r="AL1000" s="2">
        <f t="shared" si="410"/>
        <v>4</v>
      </c>
      <c r="AM1000" s="2">
        <f t="shared" si="411"/>
        <v>2.54232888714745E+19</v>
      </c>
      <c r="AN1000" s="2">
        <f t="shared" si="412"/>
        <v>4.6711648071521669E+18</v>
      </c>
      <c r="AO1000" s="2">
        <f t="shared" si="413"/>
        <v>5</v>
      </c>
      <c r="AP1000" s="2">
        <f t="shared" si="414"/>
        <v>4.3224818170641308</v>
      </c>
      <c r="AQ1000" s="2">
        <f t="shared" si="415"/>
        <v>0.72668684380042159</v>
      </c>
      <c r="AR1000" s="3" t="str">
        <f t="shared" si="416"/>
        <v>Nontoxic</v>
      </c>
      <c r="AS1000" s="2">
        <f t="shared" si="417"/>
        <v>90.856958346787209</v>
      </c>
      <c r="AT1000" s="4" t="s">
        <v>663</v>
      </c>
      <c r="AV1000" s="2">
        <f t="shared" si="418"/>
        <v>7</v>
      </c>
      <c r="AW1000" s="2">
        <f t="shared" si="419"/>
        <v>3</v>
      </c>
      <c r="AX1000" s="2">
        <f t="shared" si="420"/>
        <v>20126393571.428574</v>
      </c>
      <c r="AY1000" s="2">
        <f t="shared" si="421"/>
        <v>14508056666.666666</v>
      </c>
      <c r="AZ1000" s="2">
        <f t="shared" si="422"/>
        <v>18440892500</v>
      </c>
      <c r="BA1000" s="2">
        <f t="shared" si="423"/>
        <v>1.1253968253968254</v>
      </c>
      <c r="BB1000" s="2">
        <f t="shared" si="424"/>
        <v>9.5405745385458263E-2</v>
      </c>
      <c r="BC1000" s="2">
        <v>6.6349999999999998</v>
      </c>
      <c r="BD1000" s="2" t="str">
        <f t="shared" si="425"/>
        <v>Same Var</v>
      </c>
      <c r="BE1000" s="2">
        <f t="shared" si="426"/>
        <v>2.9601988056695047E-2</v>
      </c>
      <c r="BF1000" s="2" t="str">
        <f t="shared" si="427"/>
        <v>Sig</v>
      </c>
      <c r="BG1000" s="2" t="str">
        <f t="shared" si="428"/>
        <v>Sig</v>
      </c>
      <c r="BH1000" s="2" t="str">
        <f t="shared" si="429"/>
        <v>Same Var T-test</v>
      </c>
      <c r="BI1000" s="2" t="str">
        <f t="shared" si="430"/>
        <v/>
      </c>
      <c r="BJ1000" s="2" t="str">
        <f t="shared" si="431"/>
        <v>NOECToxicLess25</v>
      </c>
    </row>
    <row r="1001" spans="1:62" x14ac:dyDescent="0.2">
      <c r="A1001" s="1" t="s">
        <v>142</v>
      </c>
      <c r="B1001" s="27" t="s">
        <v>221</v>
      </c>
      <c r="C1001" s="28">
        <v>38720</v>
      </c>
      <c r="D1001" s="7">
        <v>0.53125</v>
      </c>
      <c r="E1001" s="1">
        <v>0.1</v>
      </c>
      <c r="F1001" s="1" t="s">
        <v>57</v>
      </c>
      <c r="G1001" s="1" t="s">
        <v>906</v>
      </c>
      <c r="H1001" s="27" t="s">
        <v>886</v>
      </c>
      <c r="I1001" s="27" t="s">
        <v>887</v>
      </c>
      <c r="J1001" s="27" t="s">
        <v>888</v>
      </c>
      <c r="K1001" s="2">
        <v>0.75</v>
      </c>
      <c r="L1001" s="2">
        <v>0.25</v>
      </c>
      <c r="M1001" s="27">
        <v>2066200</v>
      </c>
      <c r="N1001" s="27">
        <v>1678900</v>
      </c>
      <c r="O1001" s="27">
        <v>2117900</v>
      </c>
      <c r="P1001" s="27">
        <v>1953600</v>
      </c>
      <c r="Q1001" s="27">
        <v>2021900</v>
      </c>
      <c r="R1001" s="27">
        <v>1831500</v>
      </c>
      <c r="S1001" s="27">
        <v>1860000</v>
      </c>
      <c r="T1001" s="27">
        <v>1955000</v>
      </c>
      <c r="U1001" s="29"/>
      <c r="V1001" s="29"/>
      <c r="W1001" s="29"/>
      <c r="X1001" s="29"/>
      <c r="Y1001" s="29"/>
      <c r="Z1001" s="29"/>
      <c r="AA1001" s="29"/>
      <c r="AB1001" s="29"/>
      <c r="AC1001" s="2">
        <f t="shared" si="405"/>
        <v>1935625</v>
      </c>
      <c r="AD1001" s="2">
        <f t="shared" si="406"/>
        <v>141867.52119998634</v>
      </c>
      <c r="AE1001" s="2">
        <f t="shared" si="407"/>
        <v>8</v>
      </c>
      <c r="AF1001" s="27">
        <v>2104600</v>
      </c>
      <c r="AG1001" s="27">
        <v>2052800</v>
      </c>
      <c r="AH1001" s="27">
        <v>1798800</v>
      </c>
      <c r="AI1001" s="27">
        <v>1772600</v>
      </c>
      <c r="AJ1001" s="2">
        <f t="shared" si="408"/>
        <v>1932200</v>
      </c>
      <c r="AK1001" s="2">
        <f t="shared" si="409"/>
        <v>170815.53403208582</v>
      </c>
      <c r="AL1001" s="2">
        <f t="shared" si="410"/>
        <v>4</v>
      </c>
      <c r="AM1001" s="2">
        <f t="shared" si="411"/>
        <v>7.5857545250928476E+19</v>
      </c>
      <c r="AN1001" s="2">
        <f t="shared" si="412"/>
        <v>1.8022599462144532E+19</v>
      </c>
      <c r="AO1001" s="2">
        <f t="shared" si="413"/>
        <v>4</v>
      </c>
      <c r="AP1001" s="2">
        <f t="shared" si="414"/>
        <v>5.148452953177256</v>
      </c>
      <c r="AQ1001" s="2">
        <f t="shared" si="415"/>
        <v>0.74069708411268287</v>
      </c>
      <c r="AR1001" s="3" t="str">
        <f t="shared" si="416"/>
        <v>Nontoxic</v>
      </c>
      <c r="AS1001" s="2">
        <f t="shared" si="417"/>
        <v>99.823054568937692</v>
      </c>
      <c r="AT1001" s="4" t="s">
        <v>663</v>
      </c>
      <c r="AV1001" s="2">
        <f t="shared" si="418"/>
        <v>7</v>
      </c>
      <c r="AW1001" s="2">
        <f t="shared" si="419"/>
        <v>3</v>
      </c>
      <c r="AX1001" s="2">
        <f t="shared" si="420"/>
        <v>20126393571.428574</v>
      </c>
      <c r="AY1001" s="2">
        <f t="shared" si="421"/>
        <v>29177946666.666672</v>
      </c>
      <c r="AZ1001" s="2">
        <f t="shared" si="422"/>
        <v>22841859500</v>
      </c>
      <c r="BA1001" s="2">
        <f t="shared" si="423"/>
        <v>1.1253968253968254</v>
      </c>
      <c r="BB1001" s="2">
        <f t="shared" si="424"/>
        <v>0.13460493931400222</v>
      </c>
      <c r="BC1001" s="2">
        <v>6.6349999999999998</v>
      </c>
      <c r="BD1001" s="2" t="str">
        <f t="shared" si="425"/>
        <v>Same Var</v>
      </c>
      <c r="BE1001" s="2">
        <f t="shared" si="426"/>
        <v>0.48560403512439387</v>
      </c>
      <c r="BF1001" s="2" t="str">
        <f t="shared" si="427"/>
        <v>NS</v>
      </c>
      <c r="BG1001" s="2" t="str">
        <f t="shared" si="428"/>
        <v>NS</v>
      </c>
      <c r="BH1001" s="2" t="str">
        <f t="shared" si="429"/>
        <v>Same Var T-test</v>
      </c>
      <c r="BI1001" s="2" t="str">
        <f t="shared" si="430"/>
        <v/>
      </c>
      <c r="BJ1001" s="2" t="str">
        <f t="shared" si="431"/>
        <v/>
      </c>
    </row>
    <row r="1002" spans="1:62" x14ac:dyDescent="0.2">
      <c r="A1002" s="1" t="s">
        <v>142</v>
      </c>
      <c r="B1002" s="27" t="s">
        <v>222</v>
      </c>
      <c r="C1002" s="28">
        <v>38720</v>
      </c>
      <c r="D1002" s="7">
        <v>0.55208333333333337</v>
      </c>
      <c r="E1002" s="1">
        <v>0.1</v>
      </c>
      <c r="F1002" s="1" t="s">
        <v>57</v>
      </c>
      <c r="G1002" s="1" t="s">
        <v>906</v>
      </c>
      <c r="H1002" s="27" t="s">
        <v>886</v>
      </c>
      <c r="I1002" s="27" t="s">
        <v>887</v>
      </c>
      <c r="J1002" s="27" t="s">
        <v>888</v>
      </c>
      <c r="K1002" s="2">
        <v>0.75</v>
      </c>
      <c r="L1002" s="2">
        <v>0.25</v>
      </c>
      <c r="M1002" s="27">
        <v>2066200</v>
      </c>
      <c r="N1002" s="27">
        <v>1678900</v>
      </c>
      <c r="O1002" s="27">
        <v>2117900</v>
      </c>
      <c r="P1002" s="27">
        <v>1953600</v>
      </c>
      <c r="Q1002" s="27">
        <v>2021900</v>
      </c>
      <c r="R1002" s="27">
        <v>1831500</v>
      </c>
      <c r="S1002" s="27">
        <v>1860000</v>
      </c>
      <c r="T1002" s="27">
        <v>1955000</v>
      </c>
      <c r="U1002" s="29"/>
      <c r="V1002" s="29"/>
      <c r="W1002" s="29"/>
      <c r="X1002" s="29"/>
      <c r="Y1002" s="29"/>
      <c r="Z1002" s="29"/>
      <c r="AA1002" s="29"/>
      <c r="AB1002" s="29"/>
      <c r="AC1002" s="2">
        <f t="shared" si="405"/>
        <v>1935625</v>
      </c>
      <c r="AD1002" s="2">
        <f t="shared" si="406"/>
        <v>141867.52119998634</v>
      </c>
      <c r="AE1002" s="2">
        <f t="shared" si="407"/>
        <v>8</v>
      </c>
      <c r="AF1002" s="27">
        <v>1794600</v>
      </c>
      <c r="AG1002" s="27">
        <v>2168400</v>
      </c>
      <c r="AH1002" s="27">
        <v>1838300</v>
      </c>
      <c r="AI1002" s="27">
        <v>1711800</v>
      </c>
      <c r="AJ1002" s="2">
        <f t="shared" si="408"/>
        <v>1878275</v>
      </c>
      <c r="AK1002" s="2">
        <f t="shared" si="409"/>
        <v>200404.5471041014</v>
      </c>
      <c r="AL1002" s="2">
        <f t="shared" si="410"/>
        <v>4</v>
      </c>
      <c r="AM1002" s="2">
        <f t="shared" si="411"/>
        <v>1.3123151993850053E+20</v>
      </c>
      <c r="AN1002" s="2">
        <f t="shared" si="412"/>
        <v>3.3889938350633308E+19</v>
      </c>
      <c r="AO1002" s="2">
        <f t="shared" si="413"/>
        <v>4</v>
      </c>
      <c r="AP1002" s="2">
        <f t="shared" si="414"/>
        <v>3.9853527725386111</v>
      </c>
      <c r="AQ1002" s="2">
        <f t="shared" si="415"/>
        <v>0.74069708411268287</v>
      </c>
      <c r="AR1002" s="3" t="str">
        <f t="shared" si="416"/>
        <v>Nontoxic</v>
      </c>
      <c r="AS1002" s="2">
        <f t="shared" si="417"/>
        <v>97.03713270907329</v>
      </c>
      <c r="AT1002" s="4" t="s">
        <v>663</v>
      </c>
      <c r="AV1002" s="2">
        <f t="shared" si="418"/>
        <v>7</v>
      </c>
      <c r="AW1002" s="2">
        <f t="shared" si="419"/>
        <v>3</v>
      </c>
      <c r="AX1002" s="2">
        <f t="shared" si="420"/>
        <v>20126393571.428574</v>
      </c>
      <c r="AY1002" s="2">
        <f t="shared" si="421"/>
        <v>40161982499.999992</v>
      </c>
      <c r="AZ1002" s="2">
        <f t="shared" si="422"/>
        <v>26137070249.999996</v>
      </c>
      <c r="BA1002" s="2">
        <f t="shared" si="423"/>
        <v>1.1253968253968254</v>
      </c>
      <c r="BB1002" s="2">
        <f t="shared" si="424"/>
        <v>0.48032767695481715</v>
      </c>
      <c r="BC1002" s="2">
        <v>6.6349999999999998</v>
      </c>
      <c r="BD1002" s="2" t="str">
        <f t="shared" si="425"/>
        <v>Same Var</v>
      </c>
      <c r="BE1002" s="2">
        <f t="shared" si="426"/>
        <v>0.28760791881785364</v>
      </c>
      <c r="BF1002" s="2" t="str">
        <f t="shared" si="427"/>
        <v>NS</v>
      </c>
      <c r="BG1002" s="2" t="str">
        <f t="shared" si="428"/>
        <v>NS</v>
      </c>
      <c r="BH1002" s="2" t="str">
        <f t="shared" si="429"/>
        <v>Same Var T-test</v>
      </c>
      <c r="BI1002" s="2" t="str">
        <f t="shared" si="430"/>
        <v/>
      </c>
      <c r="BJ1002" s="2" t="str">
        <f t="shared" si="431"/>
        <v/>
      </c>
    </row>
    <row r="1003" spans="1:62" x14ac:dyDescent="0.2">
      <c r="A1003" s="1" t="s">
        <v>142</v>
      </c>
      <c r="B1003" s="27" t="s">
        <v>223</v>
      </c>
      <c r="C1003" s="28">
        <v>38720</v>
      </c>
      <c r="D1003" s="7">
        <v>0.57291666666666663</v>
      </c>
      <c r="E1003" s="1">
        <v>0.1</v>
      </c>
      <c r="F1003" s="1" t="s">
        <v>57</v>
      </c>
      <c r="G1003" s="1" t="s">
        <v>906</v>
      </c>
      <c r="H1003" s="27" t="s">
        <v>886</v>
      </c>
      <c r="I1003" s="27" t="s">
        <v>887</v>
      </c>
      <c r="J1003" s="27" t="s">
        <v>888</v>
      </c>
      <c r="K1003" s="2">
        <v>0.75</v>
      </c>
      <c r="L1003" s="2">
        <v>0.25</v>
      </c>
      <c r="M1003" s="27">
        <v>2066200</v>
      </c>
      <c r="N1003" s="27">
        <v>1678900</v>
      </c>
      <c r="O1003" s="27">
        <v>2117900</v>
      </c>
      <c r="P1003" s="27">
        <v>1953600</v>
      </c>
      <c r="Q1003" s="27">
        <v>2021900</v>
      </c>
      <c r="R1003" s="27">
        <v>1831500</v>
      </c>
      <c r="S1003" s="27">
        <v>1860000</v>
      </c>
      <c r="T1003" s="27">
        <v>1955000</v>
      </c>
      <c r="U1003" s="29"/>
      <c r="V1003" s="29"/>
      <c r="W1003" s="29"/>
      <c r="X1003" s="29"/>
      <c r="Y1003" s="29"/>
      <c r="Z1003" s="29"/>
      <c r="AA1003" s="29"/>
      <c r="AB1003" s="29"/>
      <c r="AC1003" s="2">
        <f t="shared" si="405"/>
        <v>1935625</v>
      </c>
      <c r="AD1003" s="2">
        <f t="shared" si="406"/>
        <v>141867.52119998634</v>
      </c>
      <c r="AE1003" s="2">
        <f t="shared" si="407"/>
        <v>8</v>
      </c>
      <c r="AF1003" s="27">
        <v>1881700</v>
      </c>
      <c r="AG1003" s="27">
        <v>1914600</v>
      </c>
      <c r="AH1003" s="27">
        <v>1761400</v>
      </c>
      <c r="AI1003" s="27">
        <v>1703400</v>
      </c>
      <c r="AJ1003" s="2">
        <f t="shared" si="408"/>
        <v>1815275</v>
      </c>
      <c r="AK1003" s="2">
        <f t="shared" si="409"/>
        <v>99492.491341474277</v>
      </c>
      <c r="AL1003" s="2">
        <f t="shared" si="410"/>
        <v>4</v>
      </c>
      <c r="AM1003" s="2">
        <f t="shared" si="411"/>
        <v>1.5130746359477672E+19</v>
      </c>
      <c r="AN1003" s="2">
        <f t="shared" si="412"/>
        <v>2.3274493655842427E+18</v>
      </c>
      <c r="AO1003" s="2">
        <f t="shared" si="413"/>
        <v>7</v>
      </c>
      <c r="AP1003" s="2">
        <f t="shared" si="414"/>
        <v>5.8291673989696822</v>
      </c>
      <c r="AQ1003" s="2">
        <f t="shared" si="415"/>
        <v>0.71114177808178591</v>
      </c>
      <c r="AR1003" s="3" t="str">
        <f t="shared" si="416"/>
        <v>Nontoxic</v>
      </c>
      <c r="AS1003" s="2">
        <f t="shared" si="417"/>
        <v>93.782370035518241</v>
      </c>
      <c r="AT1003" s="4" t="s">
        <v>663</v>
      </c>
      <c r="AV1003" s="2">
        <f t="shared" si="418"/>
        <v>7</v>
      </c>
      <c r="AW1003" s="2">
        <f t="shared" si="419"/>
        <v>3</v>
      </c>
      <c r="AX1003" s="2">
        <f t="shared" si="420"/>
        <v>20126393571.428574</v>
      </c>
      <c r="AY1003" s="2">
        <f t="shared" si="421"/>
        <v>9898755833.333334</v>
      </c>
      <c r="AZ1003" s="2">
        <f t="shared" si="422"/>
        <v>17058102250</v>
      </c>
      <c r="BA1003" s="2">
        <f t="shared" si="423"/>
        <v>1.1253968253968254</v>
      </c>
      <c r="BB1003" s="2">
        <f t="shared" si="424"/>
        <v>0.42189675343760524</v>
      </c>
      <c r="BC1003" s="2">
        <v>6.6349999999999998</v>
      </c>
      <c r="BD1003" s="2" t="str">
        <f t="shared" si="425"/>
        <v>Same Var</v>
      </c>
      <c r="BE1003" s="2">
        <f t="shared" si="426"/>
        <v>8.1649904177187371E-2</v>
      </c>
      <c r="BF1003" s="2" t="str">
        <f t="shared" si="427"/>
        <v>NS</v>
      </c>
      <c r="BG1003" s="2" t="str">
        <f t="shared" si="428"/>
        <v>NS</v>
      </c>
      <c r="BH1003" s="2" t="str">
        <f t="shared" si="429"/>
        <v>Same Var T-test</v>
      </c>
      <c r="BI1003" s="2" t="str">
        <f t="shared" si="430"/>
        <v/>
      </c>
      <c r="BJ1003" s="2" t="str">
        <f t="shared" si="431"/>
        <v/>
      </c>
    </row>
    <row r="1004" spans="1:62" x14ac:dyDescent="0.2">
      <c r="A1004" s="1" t="s">
        <v>142</v>
      </c>
      <c r="B1004" s="27" t="s">
        <v>160</v>
      </c>
      <c r="C1004" s="28">
        <v>37425</v>
      </c>
      <c r="D1004" s="7">
        <v>0.4236111111111111</v>
      </c>
      <c r="E1004" s="1">
        <v>0.1</v>
      </c>
      <c r="F1004" s="1" t="s">
        <v>57</v>
      </c>
      <c r="G1004" s="1" t="s">
        <v>897</v>
      </c>
      <c r="H1004" s="27" t="s">
        <v>886</v>
      </c>
      <c r="I1004" s="27" t="s">
        <v>887</v>
      </c>
      <c r="J1004" s="27" t="s">
        <v>888</v>
      </c>
      <c r="K1004" s="2">
        <v>0.75</v>
      </c>
      <c r="L1004" s="2">
        <v>0.25</v>
      </c>
      <c r="M1004" s="27">
        <v>5200000</v>
      </c>
      <c r="N1004" s="27">
        <v>5240000</v>
      </c>
      <c r="O1004" s="27">
        <v>5280000</v>
      </c>
      <c r="P1004" s="27">
        <v>5520000</v>
      </c>
      <c r="Q1004" s="29"/>
      <c r="R1004" s="29"/>
      <c r="S1004" s="29"/>
      <c r="T1004" s="29"/>
      <c r="U1004" s="29"/>
      <c r="V1004" s="29"/>
      <c r="W1004" s="29"/>
      <c r="X1004" s="29"/>
      <c r="Y1004" s="29"/>
      <c r="Z1004" s="29"/>
      <c r="AA1004" s="29"/>
      <c r="AB1004" s="29"/>
      <c r="AC1004" s="2">
        <f t="shared" si="405"/>
        <v>5310000</v>
      </c>
      <c r="AD1004" s="2">
        <f t="shared" si="406"/>
        <v>143759.05768565217</v>
      </c>
      <c r="AE1004" s="2">
        <f t="shared" si="407"/>
        <v>4</v>
      </c>
      <c r="AF1004" s="27">
        <v>5520000</v>
      </c>
      <c r="AG1004" s="27">
        <v>5420000</v>
      </c>
      <c r="AH1004" s="27">
        <v>6240000</v>
      </c>
      <c r="AI1004" s="27">
        <v>5480000</v>
      </c>
      <c r="AJ1004" s="2">
        <f t="shared" si="408"/>
        <v>5665000</v>
      </c>
      <c r="AK1004" s="2">
        <f t="shared" si="409"/>
        <v>385529.93831002718</v>
      </c>
      <c r="AL1004" s="2">
        <f t="shared" si="410"/>
        <v>4</v>
      </c>
      <c r="AM1004" s="2">
        <f t="shared" si="411"/>
        <v>1.6051708376736119E+21</v>
      </c>
      <c r="AN1004" s="2">
        <f t="shared" si="412"/>
        <v>4.6306267505787064E+20</v>
      </c>
      <c r="AO1004" s="2">
        <f t="shared" si="413"/>
        <v>3</v>
      </c>
      <c r="AP1004" s="2">
        <f t="shared" si="414"/>
        <v>8.4057168716943149</v>
      </c>
      <c r="AQ1004" s="2">
        <f t="shared" si="415"/>
        <v>0.76489232840434507</v>
      </c>
      <c r="AR1004" s="3" t="str">
        <f t="shared" si="416"/>
        <v>Nontoxic</v>
      </c>
      <c r="AS1004" s="2">
        <f t="shared" si="417"/>
        <v>106.6854990583804</v>
      </c>
      <c r="AT1004" s="26" t="s">
        <v>884</v>
      </c>
      <c r="AU1004" s="4" t="s">
        <v>666</v>
      </c>
      <c r="AV1004" s="2">
        <f t="shared" si="418"/>
        <v>3</v>
      </c>
      <c r="AW1004" s="2">
        <f t="shared" si="419"/>
        <v>3</v>
      </c>
      <c r="AX1004" s="2">
        <f t="shared" si="420"/>
        <v>20666666666.666668</v>
      </c>
      <c r="AY1004" s="2">
        <f t="shared" si="421"/>
        <v>148633333333.33337</v>
      </c>
      <c r="AZ1004" s="2">
        <f t="shared" si="422"/>
        <v>84650000000.000015</v>
      </c>
      <c r="BA1004" s="2">
        <f t="shared" si="423"/>
        <v>1.1666666666666667</v>
      </c>
      <c r="BB1004" s="2">
        <f t="shared" si="424"/>
        <v>2.1781175086697022</v>
      </c>
      <c r="BC1004" s="2">
        <v>6.6349999999999998</v>
      </c>
      <c r="BD1004" s="2" t="str">
        <f t="shared" si="425"/>
        <v>Same Var</v>
      </c>
      <c r="BE1004" s="2">
        <f t="shared" si="426"/>
        <v>6.7591005432898338E-2</v>
      </c>
      <c r="BF1004" s="2" t="str">
        <f t="shared" si="427"/>
        <v>NS</v>
      </c>
      <c r="BG1004" s="2" t="str">
        <f t="shared" si="428"/>
        <v>NS</v>
      </c>
      <c r="BH1004" s="2" t="str">
        <f t="shared" si="429"/>
        <v/>
      </c>
      <c r="BI1004" s="2" t="str">
        <f t="shared" si="430"/>
        <v/>
      </c>
      <c r="BJ1004" s="2" t="str">
        <f t="shared" si="431"/>
        <v/>
      </c>
    </row>
    <row r="1005" spans="1:62" x14ac:dyDescent="0.2">
      <c r="A1005" s="1" t="s">
        <v>142</v>
      </c>
      <c r="B1005" s="27" t="s">
        <v>162</v>
      </c>
      <c r="C1005" s="28">
        <v>37425</v>
      </c>
      <c r="D1005" s="7">
        <v>0.33333333333333331</v>
      </c>
      <c r="E1005" s="1">
        <v>0.1</v>
      </c>
      <c r="F1005" s="1" t="s">
        <v>57</v>
      </c>
      <c r="G1005" s="1" t="s">
        <v>897</v>
      </c>
      <c r="H1005" s="27" t="s">
        <v>886</v>
      </c>
      <c r="I1005" s="27" t="s">
        <v>887</v>
      </c>
      <c r="J1005" s="27" t="s">
        <v>888</v>
      </c>
      <c r="K1005" s="2">
        <v>0.75</v>
      </c>
      <c r="L1005" s="2">
        <v>0.25</v>
      </c>
      <c r="M1005" s="27">
        <v>5200000</v>
      </c>
      <c r="N1005" s="27">
        <v>5240000</v>
      </c>
      <c r="O1005" s="27">
        <v>5280000</v>
      </c>
      <c r="P1005" s="27">
        <v>5520000</v>
      </c>
      <c r="Q1005" s="29"/>
      <c r="R1005" s="29"/>
      <c r="S1005" s="29"/>
      <c r="T1005" s="29"/>
      <c r="U1005" s="29"/>
      <c r="V1005" s="29"/>
      <c r="W1005" s="29"/>
      <c r="X1005" s="29"/>
      <c r="Y1005" s="29"/>
      <c r="Z1005" s="29"/>
      <c r="AA1005" s="29"/>
      <c r="AB1005" s="29"/>
      <c r="AC1005" s="2">
        <f t="shared" si="405"/>
        <v>5310000</v>
      </c>
      <c r="AD1005" s="2">
        <f t="shared" si="406"/>
        <v>143759.05768565217</v>
      </c>
      <c r="AE1005" s="2">
        <f t="shared" si="407"/>
        <v>4</v>
      </c>
      <c r="AF1005" s="27">
        <v>6280000</v>
      </c>
      <c r="AG1005" s="27">
        <v>5920000</v>
      </c>
      <c r="AH1005" s="27">
        <v>5660000</v>
      </c>
      <c r="AI1005" s="27">
        <v>5660000</v>
      </c>
      <c r="AJ1005" s="2">
        <f t="shared" si="408"/>
        <v>5880000</v>
      </c>
      <c r="AK1005" s="2">
        <f t="shared" si="409"/>
        <v>293484.80937406851</v>
      </c>
      <c r="AL1005" s="2">
        <f t="shared" si="410"/>
        <v>4</v>
      </c>
      <c r="AM1005" s="2">
        <f t="shared" si="411"/>
        <v>5.9729323350694442E+20</v>
      </c>
      <c r="AN1005" s="2">
        <f t="shared" si="412"/>
        <v>1.5737691116898147E+20</v>
      </c>
      <c r="AO1005" s="2">
        <f t="shared" si="413"/>
        <v>4</v>
      </c>
      <c r="AP1005" s="2">
        <f t="shared" si="414"/>
        <v>12.137657707924065</v>
      </c>
      <c r="AQ1005" s="2">
        <f t="shared" si="415"/>
        <v>0.74069708411268287</v>
      </c>
      <c r="AR1005" s="3" t="str">
        <f t="shared" si="416"/>
        <v>Nontoxic</v>
      </c>
      <c r="AS1005" s="2">
        <f t="shared" si="417"/>
        <v>110.73446327683615</v>
      </c>
      <c r="AT1005" s="26" t="s">
        <v>884</v>
      </c>
      <c r="AU1005" s="4" t="s">
        <v>666</v>
      </c>
      <c r="AV1005" s="2">
        <f t="shared" si="418"/>
        <v>3</v>
      </c>
      <c r="AW1005" s="2">
        <f t="shared" si="419"/>
        <v>3</v>
      </c>
      <c r="AX1005" s="2">
        <f t="shared" si="420"/>
        <v>20666666666.666668</v>
      </c>
      <c r="AY1005" s="2">
        <f t="shared" si="421"/>
        <v>86133333333.333328</v>
      </c>
      <c r="AZ1005" s="2">
        <f t="shared" si="422"/>
        <v>53400000000</v>
      </c>
      <c r="BA1005" s="2">
        <f t="shared" si="423"/>
        <v>1.1666666666666667</v>
      </c>
      <c r="BB1005" s="2">
        <f t="shared" si="424"/>
        <v>1.2116646316670767</v>
      </c>
      <c r="BC1005" s="2">
        <v>6.6349999999999998</v>
      </c>
      <c r="BD1005" s="2" t="str">
        <f t="shared" si="425"/>
        <v>Same Var</v>
      </c>
      <c r="BE1005" s="2">
        <f t="shared" si="426"/>
        <v>6.5047875322206397E-3</v>
      </c>
      <c r="BF1005" s="2" t="str">
        <f t="shared" si="427"/>
        <v>NS</v>
      </c>
      <c r="BG1005" s="2" t="str">
        <f t="shared" si="428"/>
        <v>NS</v>
      </c>
      <c r="BH1005" s="2" t="str">
        <f t="shared" si="429"/>
        <v/>
      </c>
      <c r="BI1005" s="2" t="str">
        <f t="shared" si="430"/>
        <v/>
      </c>
      <c r="BJ1005" s="2" t="str">
        <f t="shared" si="431"/>
        <v/>
      </c>
    </row>
    <row r="1006" spans="1:62" x14ac:dyDescent="0.2">
      <c r="A1006" s="1" t="s">
        <v>142</v>
      </c>
      <c r="B1006" s="27" t="s">
        <v>195</v>
      </c>
      <c r="C1006" s="28">
        <v>37424</v>
      </c>
      <c r="D1006" s="7">
        <v>0.36805555555555558</v>
      </c>
      <c r="E1006" s="1">
        <v>0.1</v>
      </c>
      <c r="F1006" s="1" t="s">
        <v>57</v>
      </c>
      <c r="G1006" s="1" t="s">
        <v>897</v>
      </c>
      <c r="H1006" s="27" t="s">
        <v>886</v>
      </c>
      <c r="I1006" s="27" t="s">
        <v>887</v>
      </c>
      <c r="J1006" s="27" t="s">
        <v>888</v>
      </c>
      <c r="K1006" s="2">
        <v>0.75</v>
      </c>
      <c r="L1006" s="2">
        <v>0.25</v>
      </c>
      <c r="M1006" s="27">
        <v>5200000</v>
      </c>
      <c r="N1006" s="27">
        <v>5240000</v>
      </c>
      <c r="O1006" s="27">
        <v>5280000</v>
      </c>
      <c r="P1006" s="27">
        <v>5520000</v>
      </c>
      <c r="Q1006" s="29"/>
      <c r="R1006" s="29"/>
      <c r="S1006" s="29"/>
      <c r="T1006" s="29"/>
      <c r="U1006" s="29"/>
      <c r="V1006" s="29"/>
      <c r="W1006" s="29"/>
      <c r="X1006" s="29"/>
      <c r="Y1006" s="29"/>
      <c r="Z1006" s="29"/>
      <c r="AA1006" s="29"/>
      <c r="AB1006" s="29"/>
      <c r="AC1006" s="2">
        <f t="shared" si="405"/>
        <v>5310000</v>
      </c>
      <c r="AD1006" s="2">
        <f t="shared" si="406"/>
        <v>143759.05768565217</v>
      </c>
      <c r="AE1006" s="2">
        <f t="shared" si="407"/>
        <v>4</v>
      </c>
      <c r="AF1006" s="27">
        <v>2940000</v>
      </c>
      <c r="AG1006" s="27">
        <v>3100000</v>
      </c>
      <c r="AH1006" s="27">
        <v>3100000</v>
      </c>
      <c r="AI1006" s="27">
        <v>3020000</v>
      </c>
      <c r="AJ1006" s="2">
        <f t="shared" si="408"/>
        <v>3040000</v>
      </c>
      <c r="AK1006" s="2">
        <f t="shared" si="409"/>
        <v>76594.168620507044</v>
      </c>
      <c r="AL1006" s="2">
        <f t="shared" si="410"/>
        <v>4</v>
      </c>
      <c r="AM1006" s="2">
        <f t="shared" si="411"/>
        <v>1.9122400173611106E+19</v>
      </c>
      <c r="AN1006" s="2">
        <f t="shared" si="412"/>
        <v>3.5324667245370368E+18</v>
      </c>
      <c r="AO1006" s="2">
        <f t="shared" si="413"/>
        <v>5</v>
      </c>
      <c r="AP1006" s="2">
        <f t="shared" si="414"/>
        <v>-14.252654525703678</v>
      </c>
      <c r="AQ1006" s="2">
        <f t="shared" si="415"/>
        <v>0.72668684380042159</v>
      </c>
      <c r="AR1006" s="3" t="str">
        <f t="shared" si="416"/>
        <v>Toxic</v>
      </c>
      <c r="AS1006" s="2">
        <f t="shared" si="417"/>
        <v>57.250470809792844</v>
      </c>
      <c r="AT1006" s="4" t="s">
        <v>663</v>
      </c>
      <c r="AV1006" s="2">
        <f t="shared" si="418"/>
        <v>3</v>
      </c>
      <c r="AW1006" s="2">
        <f t="shared" si="419"/>
        <v>3</v>
      </c>
      <c r="AX1006" s="2">
        <f t="shared" si="420"/>
        <v>20666666666.666668</v>
      </c>
      <c r="AY1006" s="2">
        <f t="shared" si="421"/>
        <v>5866666666.666666</v>
      </c>
      <c r="AZ1006" s="2">
        <f t="shared" si="422"/>
        <v>13266666666.666666</v>
      </c>
      <c r="BA1006" s="2">
        <f t="shared" si="423"/>
        <v>1.1666666666666667</v>
      </c>
      <c r="BB1006" s="2">
        <f t="shared" si="424"/>
        <v>0.95837281069262703</v>
      </c>
      <c r="BC1006" s="2">
        <v>6.6349999999999998</v>
      </c>
      <c r="BD1006" s="2" t="str">
        <f t="shared" si="425"/>
        <v>Same Var</v>
      </c>
      <c r="BE1006" s="2">
        <f t="shared" si="426"/>
        <v>7.0557270123046532E-8</v>
      </c>
      <c r="BF1006" s="2" t="str">
        <f t="shared" si="427"/>
        <v>Sig</v>
      </c>
      <c r="BG1006" s="2" t="str">
        <f t="shared" si="428"/>
        <v>Sig</v>
      </c>
      <c r="BH1006" s="2" t="str">
        <f t="shared" si="429"/>
        <v>Same Var T-test</v>
      </c>
      <c r="BI1006" s="2" t="str">
        <f t="shared" si="430"/>
        <v/>
      </c>
      <c r="BJ1006" s="2" t="str">
        <f t="shared" si="431"/>
        <v/>
      </c>
    </row>
    <row r="1007" spans="1:62" x14ac:dyDescent="0.2">
      <c r="A1007" s="1" t="s">
        <v>142</v>
      </c>
      <c r="B1007" s="27" t="s">
        <v>196</v>
      </c>
      <c r="C1007" s="28">
        <v>37424</v>
      </c>
      <c r="D1007" s="7">
        <v>0.56736111111111109</v>
      </c>
      <c r="E1007" s="1">
        <v>0.1</v>
      </c>
      <c r="F1007" s="1" t="s">
        <v>57</v>
      </c>
      <c r="G1007" s="1" t="s">
        <v>897</v>
      </c>
      <c r="H1007" s="27" t="s">
        <v>886</v>
      </c>
      <c r="I1007" s="27" t="s">
        <v>887</v>
      </c>
      <c r="J1007" s="27" t="s">
        <v>888</v>
      </c>
      <c r="K1007" s="2">
        <v>0.75</v>
      </c>
      <c r="L1007" s="2">
        <v>0.25</v>
      </c>
      <c r="M1007" s="27">
        <v>5200000</v>
      </c>
      <c r="N1007" s="27">
        <v>5240000</v>
      </c>
      <c r="O1007" s="27">
        <v>5280000</v>
      </c>
      <c r="P1007" s="27">
        <v>5520000</v>
      </c>
      <c r="Q1007" s="29"/>
      <c r="R1007" s="29"/>
      <c r="S1007" s="29"/>
      <c r="T1007" s="29"/>
      <c r="U1007" s="29"/>
      <c r="V1007" s="29"/>
      <c r="W1007" s="29"/>
      <c r="X1007" s="29"/>
      <c r="Y1007" s="29"/>
      <c r="Z1007" s="29"/>
      <c r="AA1007" s="29"/>
      <c r="AB1007" s="29"/>
      <c r="AC1007" s="2">
        <f t="shared" si="405"/>
        <v>5310000</v>
      </c>
      <c r="AD1007" s="2">
        <f t="shared" si="406"/>
        <v>143759.05768565217</v>
      </c>
      <c r="AE1007" s="2">
        <f t="shared" si="407"/>
        <v>4</v>
      </c>
      <c r="AF1007" s="27">
        <v>3060000</v>
      </c>
      <c r="AG1007" s="27">
        <v>3100000</v>
      </c>
      <c r="AH1007" s="27">
        <v>3120000</v>
      </c>
      <c r="AI1007" s="27">
        <v>3280000</v>
      </c>
      <c r="AJ1007" s="2">
        <f t="shared" si="408"/>
        <v>3140000</v>
      </c>
      <c r="AK1007" s="2">
        <f t="shared" si="409"/>
        <v>96609.1783079296</v>
      </c>
      <c r="AL1007" s="2">
        <f t="shared" si="410"/>
        <v>4</v>
      </c>
      <c r="AM1007" s="2">
        <f t="shared" si="411"/>
        <v>2.7453233506944451E+19</v>
      </c>
      <c r="AN1007" s="2">
        <f t="shared" si="412"/>
        <v>4.6302445023148155E+18</v>
      </c>
      <c r="AO1007" s="2">
        <f t="shared" si="413"/>
        <v>6</v>
      </c>
      <c r="AP1007" s="2">
        <f t="shared" si="414"/>
        <v>-11.639157191106419</v>
      </c>
      <c r="AQ1007" s="2">
        <f t="shared" si="415"/>
        <v>0.71755819649141217</v>
      </c>
      <c r="AR1007" s="3" t="str">
        <f t="shared" si="416"/>
        <v>Toxic</v>
      </c>
      <c r="AS1007" s="2">
        <f t="shared" si="417"/>
        <v>59.133709981167605</v>
      </c>
      <c r="AT1007" s="4" t="s">
        <v>663</v>
      </c>
      <c r="AV1007" s="2">
        <f t="shared" si="418"/>
        <v>3</v>
      </c>
      <c r="AW1007" s="2">
        <f t="shared" si="419"/>
        <v>3</v>
      </c>
      <c r="AX1007" s="2">
        <f t="shared" si="420"/>
        <v>20666666666.666668</v>
      </c>
      <c r="AY1007" s="2">
        <f t="shared" si="421"/>
        <v>9333333333.3333359</v>
      </c>
      <c r="AZ1007" s="2">
        <f t="shared" si="422"/>
        <v>15000000000</v>
      </c>
      <c r="BA1007" s="2">
        <f t="shared" si="423"/>
        <v>1.1666666666666667</v>
      </c>
      <c r="BB1007" s="2">
        <f t="shared" si="424"/>
        <v>0.39596421682372396</v>
      </c>
      <c r="BC1007" s="2">
        <v>6.6349999999999998</v>
      </c>
      <c r="BD1007" s="2" t="str">
        <f t="shared" si="425"/>
        <v>Same Var</v>
      </c>
      <c r="BE1007" s="2">
        <f t="shared" si="426"/>
        <v>1.3300106444304784E-7</v>
      </c>
      <c r="BF1007" s="2" t="str">
        <f t="shared" si="427"/>
        <v>Sig</v>
      </c>
      <c r="BG1007" s="2" t="str">
        <f t="shared" si="428"/>
        <v>Sig</v>
      </c>
      <c r="BH1007" s="2" t="str">
        <f t="shared" si="429"/>
        <v>Same Var T-test</v>
      </c>
      <c r="BI1007" s="2" t="str">
        <f t="shared" si="430"/>
        <v/>
      </c>
      <c r="BJ1007" s="2" t="str">
        <f t="shared" si="431"/>
        <v/>
      </c>
    </row>
    <row r="1008" spans="1:62" x14ac:dyDescent="0.2">
      <c r="A1008" s="1" t="s">
        <v>142</v>
      </c>
      <c r="B1008" s="27" t="s">
        <v>197</v>
      </c>
      <c r="C1008" s="28">
        <v>37424</v>
      </c>
      <c r="D1008" s="7">
        <v>0.43402777777777779</v>
      </c>
      <c r="E1008" s="1">
        <v>0.1</v>
      </c>
      <c r="F1008" s="1" t="s">
        <v>57</v>
      </c>
      <c r="G1008" s="1" t="s">
        <v>897</v>
      </c>
      <c r="H1008" s="27" t="s">
        <v>886</v>
      </c>
      <c r="I1008" s="27" t="s">
        <v>887</v>
      </c>
      <c r="J1008" s="27" t="s">
        <v>888</v>
      </c>
      <c r="K1008" s="2">
        <v>0.75</v>
      </c>
      <c r="L1008" s="2">
        <v>0.25</v>
      </c>
      <c r="M1008" s="27">
        <v>5200000</v>
      </c>
      <c r="N1008" s="27">
        <v>5240000</v>
      </c>
      <c r="O1008" s="27">
        <v>5280000</v>
      </c>
      <c r="P1008" s="27">
        <v>5520000</v>
      </c>
      <c r="Q1008" s="29"/>
      <c r="R1008" s="29"/>
      <c r="S1008" s="29"/>
      <c r="T1008" s="29"/>
      <c r="U1008" s="29"/>
      <c r="V1008" s="29"/>
      <c r="W1008" s="29"/>
      <c r="X1008" s="29"/>
      <c r="Y1008" s="29"/>
      <c r="Z1008" s="29"/>
      <c r="AA1008" s="29"/>
      <c r="AB1008" s="29"/>
      <c r="AC1008" s="2">
        <f t="shared" si="405"/>
        <v>5310000</v>
      </c>
      <c r="AD1008" s="2">
        <f t="shared" si="406"/>
        <v>143759.05768565217</v>
      </c>
      <c r="AE1008" s="2">
        <f t="shared" si="407"/>
        <v>4</v>
      </c>
      <c r="AF1008" s="27">
        <v>4500000</v>
      </c>
      <c r="AG1008" s="27">
        <v>4760000</v>
      </c>
      <c r="AH1008" s="27">
        <v>4780000</v>
      </c>
      <c r="AI1008" s="27">
        <v>5720000</v>
      </c>
      <c r="AJ1008" s="2">
        <f t="shared" si="408"/>
        <v>4940000</v>
      </c>
      <c r="AK1008" s="2">
        <f t="shared" si="409"/>
        <v>535412.61347363365</v>
      </c>
      <c r="AL1008" s="2">
        <f t="shared" si="410"/>
        <v>4</v>
      </c>
      <c r="AM1008" s="2">
        <f t="shared" si="411"/>
        <v>5.5611199001736092E+21</v>
      </c>
      <c r="AN1008" s="2">
        <f t="shared" si="412"/>
        <v>1.7148524667245368E+21</v>
      </c>
      <c r="AO1008" s="2">
        <f t="shared" si="413"/>
        <v>3</v>
      </c>
      <c r="AP1008" s="2">
        <f t="shared" si="414"/>
        <v>3.5062931071918388</v>
      </c>
      <c r="AQ1008" s="2">
        <f t="shared" si="415"/>
        <v>0.76489232840434507</v>
      </c>
      <c r="AR1008" s="3" t="str">
        <f t="shared" si="416"/>
        <v>Nontoxic</v>
      </c>
      <c r="AS1008" s="2">
        <f t="shared" si="417"/>
        <v>93.03201506591337</v>
      </c>
      <c r="AT1008" s="4" t="s">
        <v>663</v>
      </c>
      <c r="AV1008" s="2">
        <f t="shared" si="418"/>
        <v>3</v>
      </c>
      <c r="AW1008" s="2">
        <f t="shared" si="419"/>
        <v>3</v>
      </c>
      <c r="AX1008" s="2">
        <f t="shared" si="420"/>
        <v>20666666666.666668</v>
      </c>
      <c r="AY1008" s="2">
        <f t="shared" si="421"/>
        <v>286666666666.66663</v>
      </c>
      <c r="AZ1008" s="2">
        <f t="shared" si="422"/>
        <v>153666666666.66666</v>
      </c>
      <c r="BA1008" s="2">
        <f t="shared" si="423"/>
        <v>1.1666666666666667</v>
      </c>
      <c r="BB1008" s="2">
        <f t="shared" si="424"/>
        <v>3.5555896586587972</v>
      </c>
      <c r="BC1008" s="2">
        <v>6.6349999999999998</v>
      </c>
      <c r="BD1008" s="2" t="str">
        <f t="shared" si="425"/>
        <v>Same Var</v>
      </c>
      <c r="BE1008" s="2">
        <f t="shared" si="426"/>
        <v>0.11517350236717495</v>
      </c>
      <c r="BF1008" s="2" t="str">
        <f t="shared" si="427"/>
        <v>NS</v>
      </c>
      <c r="BG1008" s="2" t="str">
        <f t="shared" si="428"/>
        <v>NS</v>
      </c>
      <c r="BH1008" s="2" t="str">
        <f t="shared" si="429"/>
        <v>Same Var T-test</v>
      </c>
      <c r="BI1008" s="2" t="str">
        <f t="shared" si="430"/>
        <v/>
      </c>
      <c r="BJ1008" s="2" t="str">
        <f t="shared" si="431"/>
        <v/>
      </c>
    </row>
    <row r="1009" spans="1:62" x14ac:dyDescent="0.2">
      <c r="A1009" s="1" t="s">
        <v>142</v>
      </c>
      <c r="B1009" s="27" t="s">
        <v>198</v>
      </c>
      <c r="C1009" s="28">
        <v>37424</v>
      </c>
      <c r="D1009" s="7">
        <v>0.52083333333333337</v>
      </c>
      <c r="E1009" s="1">
        <v>0.1</v>
      </c>
      <c r="F1009" s="1" t="s">
        <v>57</v>
      </c>
      <c r="G1009" s="1" t="s">
        <v>897</v>
      </c>
      <c r="H1009" s="27" t="s">
        <v>886</v>
      </c>
      <c r="I1009" s="27" t="s">
        <v>887</v>
      </c>
      <c r="J1009" s="27" t="s">
        <v>888</v>
      </c>
      <c r="K1009" s="2">
        <v>0.75</v>
      </c>
      <c r="L1009" s="2">
        <v>0.25</v>
      </c>
      <c r="M1009" s="27">
        <v>5200000</v>
      </c>
      <c r="N1009" s="27">
        <v>5240000</v>
      </c>
      <c r="O1009" s="27">
        <v>5280000</v>
      </c>
      <c r="P1009" s="27">
        <v>5520000</v>
      </c>
      <c r="Q1009" s="29"/>
      <c r="R1009" s="29"/>
      <c r="S1009" s="29"/>
      <c r="T1009" s="29"/>
      <c r="U1009" s="29"/>
      <c r="V1009" s="29"/>
      <c r="W1009" s="29"/>
      <c r="X1009" s="29"/>
      <c r="Y1009" s="29"/>
      <c r="Z1009" s="29"/>
      <c r="AA1009" s="29"/>
      <c r="AB1009" s="29"/>
      <c r="AC1009" s="2">
        <f t="shared" si="405"/>
        <v>5310000</v>
      </c>
      <c r="AD1009" s="2">
        <f t="shared" si="406"/>
        <v>143759.05768565217</v>
      </c>
      <c r="AE1009" s="2">
        <f t="shared" si="407"/>
        <v>4</v>
      </c>
      <c r="AF1009" s="27">
        <v>6140000</v>
      </c>
      <c r="AG1009" s="27">
        <v>5520000</v>
      </c>
      <c r="AH1009" s="27">
        <v>5380000</v>
      </c>
      <c r="AI1009" s="27">
        <v>5640000</v>
      </c>
      <c r="AJ1009" s="2">
        <f t="shared" si="408"/>
        <v>5670000</v>
      </c>
      <c r="AK1009" s="2">
        <f t="shared" si="409"/>
        <v>330857.47183140158</v>
      </c>
      <c r="AL1009" s="2">
        <f t="shared" si="410"/>
        <v>4</v>
      </c>
      <c r="AM1009" s="2">
        <f t="shared" si="411"/>
        <v>9.164494835069447E+20</v>
      </c>
      <c r="AN1009" s="2">
        <f t="shared" si="412"/>
        <v>2.5246024450231494E+20</v>
      </c>
      <c r="AO1009" s="2">
        <f t="shared" si="413"/>
        <v>4</v>
      </c>
      <c r="AP1009" s="2">
        <f t="shared" si="414"/>
        <v>9.698769740082021</v>
      </c>
      <c r="AQ1009" s="2">
        <f t="shared" si="415"/>
        <v>0.74069708411268287</v>
      </c>
      <c r="AR1009" s="3" t="str">
        <f t="shared" si="416"/>
        <v>Nontoxic</v>
      </c>
      <c r="AS1009" s="2">
        <f t="shared" si="417"/>
        <v>106.77966101694916</v>
      </c>
      <c r="AT1009" s="26" t="s">
        <v>884</v>
      </c>
      <c r="AU1009" s="4" t="s">
        <v>666</v>
      </c>
      <c r="AV1009" s="2">
        <f t="shared" si="418"/>
        <v>3</v>
      </c>
      <c r="AW1009" s="2">
        <f t="shared" si="419"/>
        <v>3</v>
      </c>
      <c r="AX1009" s="2">
        <f t="shared" si="420"/>
        <v>20666666666.666668</v>
      </c>
      <c r="AY1009" s="2">
        <f t="shared" si="421"/>
        <v>109466666666.66669</v>
      </c>
      <c r="AZ1009" s="2">
        <f t="shared" si="422"/>
        <v>65066666666.666679</v>
      </c>
      <c r="BA1009" s="2">
        <f t="shared" si="423"/>
        <v>1.1666666666666667</v>
      </c>
      <c r="BB1009" s="2">
        <f t="shared" si="424"/>
        <v>1.6114695051461547</v>
      </c>
      <c r="BC1009" s="2">
        <v>6.6349999999999998</v>
      </c>
      <c r="BD1009" s="2" t="str">
        <f t="shared" si="425"/>
        <v>Same Var</v>
      </c>
      <c r="BE1009" s="2">
        <f t="shared" si="426"/>
        <v>4.6476624140412023E-2</v>
      </c>
      <c r="BF1009" s="2" t="str">
        <f t="shared" si="427"/>
        <v>NS</v>
      </c>
      <c r="BG1009" s="2" t="str">
        <f t="shared" si="428"/>
        <v>NS</v>
      </c>
      <c r="BH1009" s="2" t="str">
        <f t="shared" si="429"/>
        <v/>
      </c>
      <c r="BI1009" s="2" t="str">
        <f t="shared" si="430"/>
        <v/>
      </c>
      <c r="BJ1009" s="2" t="str">
        <f t="shared" si="431"/>
        <v/>
      </c>
    </row>
    <row r="1010" spans="1:62" x14ac:dyDescent="0.2">
      <c r="A1010" s="1" t="s">
        <v>142</v>
      </c>
      <c r="B1010" s="27" t="s">
        <v>206</v>
      </c>
      <c r="C1010" s="28">
        <v>37424</v>
      </c>
      <c r="D1010" s="7">
        <v>0.41666666666666669</v>
      </c>
      <c r="E1010" s="1">
        <v>0.1</v>
      </c>
      <c r="F1010" s="1" t="s">
        <v>57</v>
      </c>
      <c r="G1010" s="1" t="s">
        <v>897</v>
      </c>
      <c r="H1010" s="27" t="s">
        <v>886</v>
      </c>
      <c r="I1010" s="27" t="s">
        <v>887</v>
      </c>
      <c r="J1010" s="27" t="s">
        <v>888</v>
      </c>
      <c r="K1010" s="2">
        <v>0.75</v>
      </c>
      <c r="L1010" s="2">
        <v>0.25</v>
      </c>
      <c r="M1010" s="27">
        <v>5200000</v>
      </c>
      <c r="N1010" s="27">
        <v>5240000</v>
      </c>
      <c r="O1010" s="27">
        <v>5280000</v>
      </c>
      <c r="P1010" s="27">
        <v>5520000</v>
      </c>
      <c r="Q1010" s="29"/>
      <c r="R1010" s="29"/>
      <c r="S1010" s="29"/>
      <c r="T1010" s="29"/>
      <c r="U1010" s="29"/>
      <c r="V1010" s="29"/>
      <c r="W1010" s="29"/>
      <c r="X1010" s="29"/>
      <c r="Y1010" s="29"/>
      <c r="Z1010" s="29"/>
      <c r="AA1010" s="29"/>
      <c r="AB1010" s="29"/>
      <c r="AC1010" s="2">
        <f t="shared" si="405"/>
        <v>5310000</v>
      </c>
      <c r="AD1010" s="2">
        <f t="shared" si="406"/>
        <v>143759.05768565217</v>
      </c>
      <c r="AE1010" s="2">
        <f t="shared" si="407"/>
        <v>4</v>
      </c>
      <c r="AF1010" s="27">
        <v>5160000</v>
      </c>
      <c r="AG1010" s="27">
        <v>5440000</v>
      </c>
      <c r="AH1010" s="27">
        <v>5200000</v>
      </c>
      <c r="AI1010" s="27">
        <v>5200000</v>
      </c>
      <c r="AJ1010" s="2">
        <f t="shared" si="408"/>
        <v>5250000</v>
      </c>
      <c r="AK1010" s="2">
        <f t="shared" si="409"/>
        <v>128062.48474865698</v>
      </c>
      <c r="AL1010" s="2">
        <f t="shared" si="410"/>
        <v>4</v>
      </c>
      <c r="AM1010" s="2">
        <f t="shared" si="411"/>
        <v>4.90875390625E+19</v>
      </c>
      <c r="AN1010" s="2">
        <f t="shared" si="412"/>
        <v>8.4187630208333353E+18</v>
      </c>
      <c r="AO1010" s="2">
        <f t="shared" si="413"/>
        <v>6</v>
      </c>
      <c r="AP1010" s="2">
        <f t="shared" si="414"/>
        <v>15.142763969118796</v>
      </c>
      <c r="AQ1010" s="2">
        <f t="shared" si="415"/>
        <v>0.71755819649141217</v>
      </c>
      <c r="AR1010" s="3" t="str">
        <f t="shared" si="416"/>
        <v>Nontoxic</v>
      </c>
      <c r="AS1010" s="2">
        <f t="shared" si="417"/>
        <v>98.870056497175142</v>
      </c>
      <c r="AT1010" s="4" t="s">
        <v>663</v>
      </c>
      <c r="AV1010" s="2">
        <f t="shared" si="418"/>
        <v>3</v>
      </c>
      <c r="AW1010" s="2">
        <f t="shared" si="419"/>
        <v>3</v>
      </c>
      <c r="AX1010" s="2">
        <f t="shared" si="420"/>
        <v>20666666666.666668</v>
      </c>
      <c r="AY1010" s="2">
        <f t="shared" si="421"/>
        <v>16400000000.000002</v>
      </c>
      <c r="AZ1010" s="2">
        <f t="shared" si="422"/>
        <v>18533333333.333332</v>
      </c>
      <c r="BA1010" s="2">
        <f t="shared" si="423"/>
        <v>1.1666666666666667</v>
      </c>
      <c r="BB1010" s="2">
        <f t="shared" si="424"/>
        <v>3.4298727350704078E-2</v>
      </c>
      <c r="BC1010" s="2">
        <v>6.6349999999999998</v>
      </c>
      <c r="BD1010" s="2" t="str">
        <f t="shared" si="425"/>
        <v>Same Var</v>
      </c>
      <c r="BE1010" s="2">
        <f t="shared" si="426"/>
        <v>0.27801534945648032</v>
      </c>
      <c r="BF1010" s="2" t="str">
        <f t="shared" si="427"/>
        <v>NS</v>
      </c>
      <c r="BG1010" s="2" t="str">
        <f t="shared" si="428"/>
        <v>NS</v>
      </c>
      <c r="BH1010" s="2" t="str">
        <f t="shared" si="429"/>
        <v>Same Var T-test</v>
      </c>
      <c r="BI1010" s="2" t="str">
        <f t="shared" si="430"/>
        <v/>
      </c>
      <c r="BJ1010" s="2" t="str">
        <f t="shared" si="431"/>
        <v/>
      </c>
    </row>
    <row r="1011" spans="1:62" x14ac:dyDescent="0.2">
      <c r="A1011" s="1" t="s">
        <v>142</v>
      </c>
      <c r="B1011" s="27" t="s">
        <v>212</v>
      </c>
      <c r="C1011" s="28">
        <v>37424</v>
      </c>
      <c r="D1011" s="7">
        <v>0.65277777777777779</v>
      </c>
      <c r="E1011" s="1">
        <v>0.1</v>
      </c>
      <c r="F1011" s="1" t="s">
        <v>57</v>
      </c>
      <c r="G1011" s="1" t="s">
        <v>897</v>
      </c>
      <c r="H1011" s="27" t="s">
        <v>886</v>
      </c>
      <c r="I1011" s="27" t="s">
        <v>887</v>
      </c>
      <c r="J1011" s="27" t="s">
        <v>888</v>
      </c>
      <c r="K1011" s="2">
        <v>0.75</v>
      </c>
      <c r="L1011" s="2">
        <v>0.25</v>
      </c>
      <c r="M1011" s="27">
        <v>5200000</v>
      </c>
      <c r="N1011" s="27">
        <v>5240000</v>
      </c>
      <c r="O1011" s="27">
        <v>5280000</v>
      </c>
      <c r="P1011" s="27">
        <v>5520000</v>
      </c>
      <c r="Q1011" s="29"/>
      <c r="R1011" s="29"/>
      <c r="S1011" s="29"/>
      <c r="T1011" s="29"/>
      <c r="U1011" s="29"/>
      <c r="V1011" s="29"/>
      <c r="W1011" s="29"/>
      <c r="X1011" s="29"/>
      <c r="Y1011" s="29"/>
      <c r="Z1011" s="29"/>
      <c r="AA1011" s="29"/>
      <c r="AB1011" s="29"/>
      <c r="AC1011" s="2">
        <f t="shared" si="405"/>
        <v>5310000</v>
      </c>
      <c r="AD1011" s="2">
        <f t="shared" si="406"/>
        <v>143759.05768565217</v>
      </c>
      <c r="AE1011" s="2">
        <f t="shared" si="407"/>
        <v>4</v>
      </c>
      <c r="AF1011" s="27">
        <v>5880000</v>
      </c>
      <c r="AG1011" s="27">
        <v>5660000</v>
      </c>
      <c r="AH1011" s="27">
        <v>5480000</v>
      </c>
      <c r="AI1011" s="27">
        <v>5480000</v>
      </c>
      <c r="AJ1011" s="2">
        <f t="shared" si="408"/>
        <v>5625000</v>
      </c>
      <c r="AK1011" s="2">
        <f t="shared" si="409"/>
        <v>190000</v>
      </c>
      <c r="AL1011" s="2">
        <f t="shared" si="410"/>
        <v>4</v>
      </c>
      <c r="AM1011" s="2">
        <f t="shared" si="411"/>
        <v>1.423547265625E+20</v>
      </c>
      <c r="AN1011" s="2">
        <f t="shared" si="412"/>
        <v>2.9965638020833333E+19</v>
      </c>
      <c r="AO1011" s="2">
        <f t="shared" si="413"/>
        <v>5</v>
      </c>
      <c r="AP1011" s="2">
        <f t="shared" si="414"/>
        <v>15.037041743996264</v>
      </c>
      <c r="AQ1011" s="2">
        <f t="shared" si="415"/>
        <v>0.72668684380042159</v>
      </c>
      <c r="AR1011" s="3" t="str">
        <f t="shared" si="416"/>
        <v>Nontoxic</v>
      </c>
      <c r="AS1011" s="2">
        <f t="shared" si="417"/>
        <v>105.93220338983052</v>
      </c>
      <c r="AT1011" s="26" t="s">
        <v>884</v>
      </c>
      <c r="AU1011" s="4" t="s">
        <v>666</v>
      </c>
      <c r="AV1011" s="2">
        <f t="shared" si="418"/>
        <v>3</v>
      </c>
      <c r="AW1011" s="2">
        <f t="shared" si="419"/>
        <v>3</v>
      </c>
      <c r="AX1011" s="2">
        <f t="shared" si="420"/>
        <v>20666666666.666668</v>
      </c>
      <c r="AY1011" s="2">
        <f t="shared" si="421"/>
        <v>36100000000</v>
      </c>
      <c r="AZ1011" s="2">
        <f t="shared" si="422"/>
        <v>28383333333.333332</v>
      </c>
      <c r="BA1011" s="2">
        <f t="shared" si="423"/>
        <v>1.1666666666666667</v>
      </c>
      <c r="BB1011" s="2">
        <f t="shared" si="424"/>
        <v>0.19745813613946794</v>
      </c>
      <c r="BC1011" s="2">
        <v>6.6349999999999998</v>
      </c>
      <c r="BD1011" s="2" t="str">
        <f t="shared" si="425"/>
        <v>Same Var</v>
      </c>
      <c r="BE1011" s="2">
        <f t="shared" si="426"/>
        <v>1.9162362872381915E-2</v>
      </c>
      <c r="BF1011" s="2" t="str">
        <f t="shared" si="427"/>
        <v>NS</v>
      </c>
      <c r="BG1011" s="2" t="str">
        <f t="shared" si="428"/>
        <v>NS</v>
      </c>
      <c r="BH1011" s="2" t="str">
        <f t="shared" si="429"/>
        <v/>
      </c>
      <c r="BI1011" s="2" t="str">
        <f t="shared" si="430"/>
        <v/>
      </c>
      <c r="BJ1011" s="2" t="str">
        <f t="shared" si="431"/>
        <v/>
      </c>
    </row>
    <row r="1012" spans="1:62" x14ac:dyDescent="0.2">
      <c r="A1012" s="1" t="s">
        <v>142</v>
      </c>
      <c r="B1012" s="27" t="s">
        <v>214</v>
      </c>
      <c r="C1012" s="28">
        <v>37424</v>
      </c>
      <c r="D1012" s="7">
        <v>0.73611111111111116</v>
      </c>
      <c r="E1012" s="1">
        <v>0.1</v>
      </c>
      <c r="F1012" s="1" t="s">
        <v>57</v>
      </c>
      <c r="G1012" s="1" t="s">
        <v>897</v>
      </c>
      <c r="H1012" s="27" t="s">
        <v>886</v>
      </c>
      <c r="I1012" s="27" t="s">
        <v>887</v>
      </c>
      <c r="J1012" s="27" t="s">
        <v>888</v>
      </c>
      <c r="K1012" s="2">
        <v>0.75</v>
      </c>
      <c r="L1012" s="2">
        <v>0.25</v>
      </c>
      <c r="M1012" s="27">
        <v>5200000</v>
      </c>
      <c r="N1012" s="27">
        <v>5240000</v>
      </c>
      <c r="O1012" s="27">
        <v>5280000</v>
      </c>
      <c r="P1012" s="27">
        <v>5520000</v>
      </c>
      <c r="Q1012" s="29"/>
      <c r="R1012" s="29"/>
      <c r="S1012" s="29"/>
      <c r="T1012" s="29"/>
      <c r="U1012" s="29"/>
      <c r="V1012" s="29"/>
      <c r="W1012" s="29"/>
      <c r="X1012" s="29"/>
      <c r="Y1012" s="29"/>
      <c r="Z1012" s="29"/>
      <c r="AA1012" s="29"/>
      <c r="AB1012" s="29"/>
      <c r="AC1012" s="2">
        <f t="shared" si="405"/>
        <v>5310000</v>
      </c>
      <c r="AD1012" s="2">
        <f t="shared" si="406"/>
        <v>143759.05768565217</v>
      </c>
      <c r="AE1012" s="2">
        <f t="shared" si="407"/>
        <v>4</v>
      </c>
      <c r="AF1012" s="27">
        <v>4280000</v>
      </c>
      <c r="AG1012" s="27">
        <v>4220000</v>
      </c>
      <c r="AH1012" s="27">
        <v>4300000</v>
      </c>
      <c r="AI1012" s="27">
        <v>4240000</v>
      </c>
      <c r="AJ1012" s="2">
        <f t="shared" si="408"/>
        <v>4260000</v>
      </c>
      <c r="AK1012" s="2">
        <f t="shared" si="409"/>
        <v>36514.837167011072</v>
      </c>
      <c r="AL1012" s="2">
        <f t="shared" si="410"/>
        <v>4</v>
      </c>
      <c r="AM1012" s="2">
        <f t="shared" si="411"/>
        <v>1.0494900173611112E+19</v>
      </c>
      <c r="AN1012" s="2">
        <f t="shared" si="412"/>
        <v>2.8524667245370368E+18</v>
      </c>
      <c r="AO1012" s="2">
        <f t="shared" si="413"/>
        <v>4</v>
      </c>
      <c r="AP1012" s="2">
        <f t="shared" si="414"/>
        <v>4.8754915656199085</v>
      </c>
      <c r="AQ1012" s="2">
        <f t="shared" si="415"/>
        <v>0.74069708411268287</v>
      </c>
      <c r="AR1012" s="3" t="str">
        <f t="shared" si="416"/>
        <v>Nontoxic</v>
      </c>
      <c r="AS1012" s="2">
        <f t="shared" si="417"/>
        <v>80.225988700564983</v>
      </c>
      <c r="AT1012" s="4" t="s">
        <v>663</v>
      </c>
      <c r="AV1012" s="2">
        <f t="shared" si="418"/>
        <v>3</v>
      </c>
      <c r="AW1012" s="2">
        <f t="shared" si="419"/>
        <v>3</v>
      </c>
      <c r="AX1012" s="2">
        <f t="shared" si="420"/>
        <v>20666666666.666668</v>
      </c>
      <c r="AY1012" s="2">
        <f t="shared" si="421"/>
        <v>1333333333.3333333</v>
      </c>
      <c r="AZ1012" s="2">
        <f t="shared" si="422"/>
        <v>11000000000</v>
      </c>
      <c r="BA1012" s="2">
        <f t="shared" si="423"/>
        <v>1.1666666666666667</v>
      </c>
      <c r="BB1012" s="2">
        <f t="shared" si="424"/>
        <v>3.8046506831176834</v>
      </c>
      <c r="BC1012" s="2">
        <v>6.6349999999999998</v>
      </c>
      <c r="BD1012" s="2" t="str">
        <f t="shared" si="425"/>
        <v>Same Var</v>
      </c>
      <c r="BE1012" s="2">
        <f t="shared" si="426"/>
        <v>3.8778517953143859E-6</v>
      </c>
      <c r="BF1012" s="2" t="str">
        <f t="shared" si="427"/>
        <v>Sig</v>
      </c>
      <c r="BG1012" s="2" t="str">
        <f t="shared" si="428"/>
        <v>Sig</v>
      </c>
      <c r="BH1012" s="2" t="str">
        <f t="shared" si="429"/>
        <v>Same Var T-test</v>
      </c>
      <c r="BI1012" s="2" t="str">
        <f t="shared" si="430"/>
        <v/>
      </c>
      <c r="BJ1012" s="2" t="str">
        <f t="shared" si="431"/>
        <v>NOECToxicLess25</v>
      </c>
    </row>
    <row r="1013" spans="1:62" x14ac:dyDescent="0.2">
      <c r="A1013" s="1" t="s">
        <v>926</v>
      </c>
      <c r="B1013" s="27" t="s">
        <v>1031</v>
      </c>
      <c r="C1013" s="28">
        <v>39322</v>
      </c>
      <c r="D1013" s="7">
        <v>0.4236111111111111</v>
      </c>
      <c r="E1013" s="1">
        <v>0.1</v>
      </c>
      <c r="F1013" s="1" t="s">
        <v>57</v>
      </c>
      <c r="G1013" s="1" t="s">
        <v>1043</v>
      </c>
      <c r="H1013" s="27" t="s">
        <v>886</v>
      </c>
      <c r="I1013" s="27" t="s">
        <v>887</v>
      </c>
      <c r="J1013" s="27" t="s">
        <v>888</v>
      </c>
      <c r="K1013" s="2">
        <v>0.75</v>
      </c>
      <c r="L1013" s="2">
        <v>0.25</v>
      </c>
      <c r="M1013" s="27">
        <v>696656</v>
      </c>
      <c r="N1013" s="27">
        <v>905072</v>
      </c>
      <c r="O1013" s="27">
        <v>657578</v>
      </c>
      <c r="P1013" s="27">
        <v>944150</v>
      </c>
      <c r="Q1013" s="29"/>
      <c r="R1013" s="29"/>
      <c r="S1013" s="29"/>
      <c r="T1013" s="29"/>
      <c r="U1013" s="29"/>
      <c r="V1013" s="29"/>
      <c r="W1013" s="29"/>
      <c r="X1013" s="29"/>
      <c r="Y1013" s="29"/>
      <c r="Z1013" s="29"/>
      <c r="AA1013" s="29"/>
      <c r="AB1013" s="29"/>
      <c r="AC1013" s="2">
        <f t="shared" si="405"/>
        <v>800864</v>
      </c>
      <c r="AD1013" s="2">
        <f t="shared" si="406"/>
        <v>144660.94856594852</v>
      </c>
      <c r="AE1013" s="2">
        <f t="shared" si="407"/>
        <v>4</v>
      </c>
      <c r="AF1013" s="27">
        <v>2937128</v>
      </c>
      <c r="AG1013" s="27">
        <v>3145544</v>
      </c>
      <c r="AH1013" s="27">
        <v>2793842</v>
      </c>
      <c r="AI1013" s="27">
        <v>2741738</v>
      </c>
      <c r="AJ1013" s="2">
        <f t="shared" si="408"/>
        <v>2904563</v>
      </c>
      <c r="AK1013" s="2">
        <f t="shared" si="409"/>
        <v>180650.16104061462</v>
      </c>
      <c r="AL1013" s="2">
        <f t="shared" si="410"/>
        <v>4</v>
      </c>
      <c r="AM1013" s="2">
        <f t="shared" si="411"/>
        <v>1.2324219255488409E+20</v>
      </c>
      <c r="AN1013" s="2">
        <f t="shared" si="412"/>
        <v>2.5074443539006849E+19</v>
      </c>
      <c r="AO1013" s="2">
        <f t="shared" si="413"/>
        <v>5</v>
      </c>
      <c r="AP1013" s="2">
        <f t="shared" si="414"/>
        <v>21.86636525587112</v>
      </c>
      <c r="AQ1013" s="2">
        <f t="shared" si="415"/>
        <v>0.72668684380042159</v>
      </c>
      <c r="AR1013" s="3" t="str">
        <f t="shared" si="416"/>
        <v>Nontoxic</v>
      </c>
      <c r="AS1013" s="2">
        <f t="shared" si="417"/>
        <v>362.67868202341475</v>
      </c>
      <c r="AT1013" s="26" t="s">
        <v>884</v>
      </c>
      <c r="AU1013" s="4" t="s">
        <v>666</v>
      </c>
      <c r="AV1013" s="2">
        <f t="shared" si="418"/>
        <v>3</v>
      </c>
      <c r="AW1013" s="2">
        <f t="shared" si="419"/>
        <v>3</v>
      </c>
      <c r="AX1013" s="2">
        <f t="shared" si="420"/>
        <v>20926790040.000004</v>
      </c>
      <c r="AY1013" s="2">
        <f t="shared" si="421"/>
        <v>32634480683.999996</v>
      </c>
      <c r="AZ1013" s="2">
        <f t="shared" si="422"/>
        <v>26780635362</v>
      </c>
      <c r="BA1013" s="2">
        <f t="shared" si="423"/>
        <v>1.1666666666666667</v>
      </c>
      <c r="BB1013" s="2">
        <f t="shared" si="424"/>
        <v>0.12589342227230255</v>
      </c>
      <c r="BC1013" s="2">
        <v>6.6349999999999998</v>
      </c>
      <c r="BD1013" s="2" t="str">
        <f t="shared" si="425"/>
        <v>Same Var</v>
      </c>
      <c r="BE1013" s="2">
        <f t="shared" si="426"/>
        <v>8.9172247218827866E-7</v>
      </c>
      <c r="BF1013" s="2" t="str">
        <f t="shared" si="427"/>
        <v>NS</v>
      </c>
      <c r="BG1013" s="2" t="str">
        <f t="shared" si="428"/>
        <v>NS</v>
      </c>
      <c r="BH1013" s="2" t="str">
        <f t="shared" si="429"/>
        <v/>
      </c>
      <c r="BI1013" s="2" t="str">
        <f t="shared" si="430"/>
        <v/>
      </c>
      <c r="BJ1013" s="2" t="str">
        <f t="shared" si="431"/>
        <v/>
      </c>
    </row>
    <row r="1014" spans="1:62" x14ac:dyDescent="0.2">
      <c r="A1014" s="1" t="s">
        <v>926</v>
      </c>
      <c r="B1014" s="27" t="s">
        <v>1047</v>
      </c>
      <c r="C1014" s="28">
        <v>39322</v>
      </c>
      <c r="D1014" s="7">
        <v>0.38194444444444442</v>
      </c>
      <c r="E1014" s="1">
        <v>0.1</v>
      </c>
      <c r="F1014" s="1" t="s">
        <v>57</v>
      </c>
      <c r="G1014" s="1" t="s">
        <v>1043</v>
      </c>
      <c r="H1014" s="27" t="s">
        <v>886</v>
      </c>
      <c r="I1014" s="27" t="s">
        <v>887</v>
      </c>
      <c r="J1014" s="27" t="s">
        <v>888</v>
      </c>
      <c r="K1014" s="2">
        <v>0.75</v>
      </c>
      <c r="L1014" s="2">
        <v>0.25</v>
      </c>
      <c r="M1014" s="27">
        <v>696656</v>
      </c>
      <c r="N1014" s="27">
        <v>905072</v>
      </c>
      <c r="O1014" s="27">
        <v>657578</v>
      </c>
      <c r="P1014" s="27">
        <v>944150</v>
      </c>
      <c r="Q1014" s="29"/>
      <c r="R1014" s="29"/>
      <c r="S1014" s="29"/>
      <c r="T1014" s="29"/>
      <c r="U1014" s="29"/>
      <c r="V1014" s="29"/>
      <c r="W1014" s="29"/>
      <c r="X1014" s="29"/>
      <c r="Y1014" s="29"/>
      <c r="Z1014" s="29"/>
      <c r="AA1014" s="29"/>
      <c r="AB1014" s="29"/>
      <c r="AC1014" s="2">
        <f t="shared" si="405"/>
        <v>800864</v>
      </c>
      <c r="AD1014" s="2">
        <f t="shared" si="406"/>
        <v>144660.94856594852</v>
      </c>
      <c r="AE1014" s="2">
        <f t="shared" si="407"/>
        <v>4</v>
      </c>
      <c r="AF1014" s="27">
        <v>618500</v>
      </c>
      <c r="AG1014" s="27">
        <v>436136</v>
      </c>
      <c r="AH1014" s="27">
        <v>527318</v>
      </c>
      <c r="AI1014" s="27">
        <v>865994</v>
      </c>
      <c r="AJ1014" s="2">
        <f t="shared" si="408"/>
        <v>611987</v>
      </c>
      <c r="AK1014" s="2">
        <f t="shared" si="409"/>
        <v>184981.43058155864</v>
      </c>
      <c r="AL1014" s="2">
        <f t="shared" si="410"/>
        <v>4</v>
      </c>
      <c r="AM1014" s="2">
        <f t="shared" si="411"/>
        <v>1.3218933903827422E+20</v>
      </c>
      <c r="AN1014" s="2">
        <f t="shared" si="412"/>
        <v>2.7280090787219407E+19</v>
      </c>
      <c r="AO1014" s="2">
        <f t="shared" si="413"/>
        <v>5</v>
      </c>
      <c r="AP1014" s="2">
        <f t="shared" si="414"/>
        <v>0.1057488486194995</v>
      </c>
      <c r="AQ1014" s="2">
        <f t="shared" si="415"/>
        <v>0.72668684380042159</v>
      </c>
      <c r="AR1014" s="3" t="str">
        <f t="shared" si="416"/>
        <v>Toxic</v>
      </c>
      <c r="AS1014" s="2">
        <f t="shared" si="417"/>
        <v>76.415845886442639</v>
      </c>
      <c r="AT1014" s="4" t="s">
        <v>663</v>
      </c>
      <c r="AV1014" s="2">
        <f t="shared" si="418"/>
        <v>3</v>
      </c>
      <c r="AW1014" s="2">
        <f t="shared" si="419"/>
        <v>3</v>
      </c>
      <c r="AX1014" s="2">
        <f t="shared" si="420"/>
        <v>20926790040.000004</v>
      </c>
      <c r="AY1014" s="2">
        <f t="shared" si="421"/>
        <v>34218129660</v>
      </c>
      <c r="AZ1014" s="2">
        <f t="shared" si="422"/>
        <v>27572459850</v>
      </c>
      <c r="BA1014" s="2">
        <f t="shared" si="423"/>
        <v>1.1666666666666667</v>
      </c>
      <c r="BB1014" s="2">
        <f t="shared" si="424"/>
        <v>0.15389772996008688</v>
      </c>
      <c r="BC1014" s="2">
        <v>6.6349999999999998</v>
      </c>
      <c r="BD1014" s="2" t="str">
        <f t="shared" si="425"/>
        <v>Same Var</v>
      </c>
      <c r="BE1014" s="2">
        <f t="shared" si="426"/>
        <v>7.9410999053542181E-2</v>
      </c>
      <c r="BF1014" s="2" t="str">
        <f t="shared" si="427"/>
        <v>NS</v>
      </c>
      <c r="BG1014" s="2" t="str">
        <f t="shared" si="428"/>
        <v>NS</v>
      </c>
      <c r="BH1014" s="2" t="str">
        <f t="shared" si="429"/>
        <v>Same Var T-test</v>
      </c>
      <c r="BI1014" s="2" t="str">
        <f t="shared" si="430"/>
        <v>TSTToxicLess25</v>
      </c>
      <c r="BJ1014" s="2" t="str">
        <f t="shared" si="431"/>
        <v/>
      </c>
    </row>
    <row r="1015" spans="1:62" x14ac:dyDescent="0.2">
      <c r="A1015" s="1" t="s">
        <v>926</v>
      </c>
      <c r="B1015" s="27" t="s">
        <v>937</v>
      </c>
      <c r="C1015" s="28">
        <v>38399</v>
      </c>
      <c r="D1015" s="7">
        <v>0.50694444444444442</v>
      </c>
      <c r="E1015" s="1">
        <v>0.1</v>
      </c>
      <c r="F1015" s="1" t="s">
        <v>57</v>
      </c>
      <c r="G1015" s="1" t="s">
        <v>940</v>
      </c>
      <c r="H1015" s="27" t="s">
        <v>886</v>
      </c>
      <c r="I1015" s="27" t="s">
        <v>887</v>
      </c>
      <c r="J1015" s="27" t="s">
        <v>888</v>
      </c>
      <c r="K1015" s="2">
        <v>0.75</v>
      </c>
      <c r="L1015" s="2">
        <v>0.25</v>
      </c>
      <c r="M1015" s="27">
        <v>3683100</v>
      </c>
      <c r="N1015" s="27">
        <v>3901400</v>
      </c>
      <c r="O1015" s="27">
        <v>3590300</v>
      </c>
      <c r="P1015" s="27">
        <v>3589000</v>
      </c>
      <c r="Q1015" s="29"/>
      <c r="R1015" s="29"/>
      <c r="S1015" s="29"/>
      <c r="T1015" s="29"/>
      <c r="U1015" s="29"/>
      <c r="V1015" s="29"/>
      <c r="W1015" s="29"/>
      <c r="X1015" s="29"/>
      <c r="Y1015" s="29"/>
      <c r="Z1015" s="29"/>
      <c r="AA1015" s="29"/>
      <c r="AB1015" s="29"/>
      <c r="AC1015" s="2">
        <f t="shared" si="405"/>
        <v>3690950</v>
      </c>
      <c r="AD1015" s="2">
        <f t="shared" si="406"/>
        <v>147054.46836688326</v>
      </c>
      <c r="AE1015" s="2">
        <f t="shared" si="407"/>
        <v>4</v>
      </c>
      <c r="AF1015" s="27">
        <v>3865900</v>
      </c>
      <c r="AG1015" s="27">
        <v>3544100</v>
      </c>
      <c r="AH1015" s="27">
        <v>3340700</v>
      </c>
      <c r="AI1015" s="27">
        <v>3448300</v>
      </c>
      <c r="AJ1015" s="2">
        <f t="shared" si="408"/>
        <v>3549750</v>
      </c>
      <c r="AK1015" s="2">
        <f t="shared" si="409"/>
        <v>226551.5026066553</v>
      </c>
      <c r="AL1015" s="2">
        <f t="shared" si="410"/>
        <v>4</v>
      </c>
      <c r="AM1015" s="2">
        <f t="shared" si="411"/>
        <v>2.5193351990456559E+20</v>
      </c>
      <c r="AN1015" s="2">
        <f t="shared" si="412"/>
        <v>5.7964169772648161E+19</v>
      </c>
      <c r="AO1015" s="2">
        <f t="shared" si="413"/>
        <v>4</v>
      </c>
      <c r="AP1015" s="2">
        <f t="shared" si="414"/>
        <v>6.203379245470372</v>
      </c>
      <c r="AQ1015" s="2">
        <f t="shared" si="415"/>
        <v>0.74069708411268287</v>
      </c>
      <c r="AR1015" s="3" t="str">
        <f t="shared" si="416"/>
        <v>Nontoxic</v>
      </c>
      <c r="AS1015" s="2">
        <f t="shared" si="417"/>
        <v>96.174426638128395</v>
      </c>
      <c r="AT1015" s="4" t="s">
        <v>663</v>
      </c>
      <c r="AV1015" s="2">
        <f t="shared" si="418"/>
        <v>3</v>
      </c>
      <c r="AW1015" s="2">
        <f t="shared" si="419"/>
        <v>3</v>
      </c>
      <c r="AX1015" s="2">
        <f t="shared" si="420"/>
        <v>21625016666.666668</v>
      </c>
      <c r="AY1015" s="2">
        <f t="shared" si="421"/>
        <v>51325583333.333344</v>
      </c>
      <c r="AZ1015" s="2">
        <f t="shared" si="422"/>
        <v>36475300000.000008</v>
      </c>
      <c r="BA1015" s="2">
        <f t="shared" si="423"/>
        <v>1.1666666666666667</v>
      </c>
      <c r="BB1015" s="2">
        <f t="shared" si="424"/>
        <v>0.46602125105325087</v>
      </c>
      <c r="BC1015" s="2">
        <v>6.6349999999999998</v>
      </c>
      <c r="BD1015" s="2" t="str">
        <f t="shared" si="425"/>
        <v>Same Var</v>
      </c>
      <c r="BE1015" s="2">
        <f t="shared" si="426"/>
        <v>0.1680223261760185</v>
      </c>
      <c r="BF1015" s="2" t="str">
        <f t="shared" si="427"/>
        <v>NS</v>
      </c>
      <c r="BG1015" s="2" t="str">
        <f t="shared" si="428"/>
        <v>NS</v>
      </c>
      <c r="BH1015" s="2" t="str">
        <f t="shared" si="429"/>
        <v>Same Var T-test</v>
      </c>
      <c r="BI1015" s="2" t="str">
        <f t="shared" si="430"/>
        <v/>
      </c>
      <c r="BJ1015" s="2" t="str">
        <f t="shared" si="431"/>
        <v/>
      </c>
    </row>
    <row r="1016" spans="1:62" x14ac:dyDescent="0.2">
      <c r="A1016" s="1" t="s">
        <v>926</v>
      </c>
      <c r="B1016" s="27" t="s">
        <v>943</v>
      </c>
      <c r="C1016" s="28">
        <v>38399</v>
      </c>
      <c r="D1016" s="7">
        <v>0.44444444444444442</v>
      </c>
      <c r="E1016" s="1">
        <v>0.1</v>
      </c>
      <c r="F1016" s="1" t="s">
        <v>57</v>
      </c>
      <c r="G1016" s="1" t="s">
        <v>940</v>
      </c>
      <c r="H1016" s="27" t="s">
        <v>886</v>
      </c>
      <c r="I1016" s="27" t="s">
        <v>887</v>
      </c>
      <c r="J1016" s="27" t="s">
        <v>888</v>
      </c>
      <c r="K1016" s="2">
        <v>0.75</v>
      </c>
      <c r="L1016" s="2">
        <v>0.25</v>
      </c>
      <c r="M1016" s="27">
        <v>3683100</v>
      </c>
      <c r="N1016" s="27">
        <v>3901400</v>
      </c>
      <c r="O1016" s="27">
        <v>3590300</v>
      </c>
      <c r="P1016" s="27">
        <v>3589000</v>
      </c>
      <c r="Q1016" s="29"/>
      <c r="R1016" s="29"/>
      <c r="S1016" s="29"/>
      <c r="T1016" s="29"/>
      <c r="U1016" s="29"/>
      <c r="V1016" s="29"/>
      <c r="W1016" s="29"/>
      <c r="X1016" s="29"/>
      <c r="Y1016" s="29"/>
      <c r="Z1016" s="29"/>
      <c r="AA1016" s="29"/>
      <c r="AB1016" s="29"/>
      <c r="AC1016" s="2">
        <f t="shared" si="405"/>
        <v>3690950</v>
      </c>
      <c r="AD1016" s="2">
        <f t="shared" si="406"/>
        <v>147054.46836688326</v>
      </c>
      <c r="AE1016" s="2">
        <f t="shared" si="407"/>
        <v>4</v>
      </c>
      <c r="AF1016" s="27">
        <v>343000</v>
      </c>
      <c r="AG1016" s="27">
        <v>378900</v>
      </c>
      <c r="AH1016" s="27">
        <v>416500</v>
      </c>
      <c r="AI1016" s="27">
        <v>416600</v>
      </c>
      <c r="AJ1016" s="2">
        <f t="shared" si="408"/>
        <v>388750</v>
      </c>
      <c r="AK1016" s="2">
        <f t="shared" si="409"/>
        <v>35288.194437611382</v>
      </c>
      <c r="AL1016" s="2">
        <f t="shared" si="410"/>
        <v>4</v>
      </c>
      <c r="AM1016" s="2">
        <f t="shared" si="411"/>
        <v>1.1238130746147271E+19</v>
      </c>
      <c r="AN1016" s="2">
        <f t="shared" si="412"/>
        <v>3.1149022655425787E+18</v>
      </c>
      <c r="AO1016" s="2">
        <f t="shared" si="413"/>
        <v>4</v>
      </c>
      <c r="AP1016" s="2">
        <f t="shared" si="414"/>
        <v>-41.096548077975797</v>
      </c>
      <c r="AQ1016" s="2">
        <f t="shared" si="415"/>
        <v>0.74069708411268287</v>
      </c>
      <c r="AR1016" s="3" t="str">
        <f t="shared" si="416"/>
        <v>Toxic</v>
      </c>
      <c r="AS1016" s="2">
        <f t="shared" si="417"/>
        <v>10.532518728240698</v>
      </c>
      <c r="AT1016" s="4" t="s">
        <v>663</v>
      </c>
      <c r="AV1016" s="2">
        <f t="shared" si="418"/>
        <v>3</v>
      </c>
      <c r="AW1016" s="2">
        <f t="shared" si="419"/>
        <v>3</v>
      </c>
      <c r="AX1016" s="2">
        <f t="shared" si="420"/>
        <v>21625016666.666668</v>
      </c>
      <c r="AY1016" s="2">
        <f t="shared" si="421"/>
        <v>1245256666.666667</v>
      </c>
      <c r="AZ1016" s="2">
        <f t="shared" si="422"/>
        <v>11435136666.666666</v>
      </c>
      <c r="BA1016" s="2">
        <f t="shared" si="423"/>
        <v>1.1666666666666667</v>
      </c>
      <c r="BB1016" s="2">
        <f t="shared" si="424"/>
        <v>4.0633433173619222</v>
      </c>
      <c r="BC1016" s="2">
        <v>6.6349999999999998</v>
      </c>
      <c r="BD1016" s="2" t="str">
        <f t="shared" si="425"/>
        <v>Same Var</v>
      </c>
      <c r="BE1016" s="2">
        <f t="shared" si="426"/>
        <v>4.8251034638428006E-9</v>
      </c>
      <c r="BF1016" s="2" t="str">
        <f t="shared" si="427"/>
        <v>Sig</v>
      </c>
      <c r="BG1016" s="2" t="str">
        <f t="shared" si="428"/>
        <v>Sig</v>
      </c>
      <c r="BH1016" s="2" t="str">
        <f t="shared" si="429"/>
        <v>Same Var T-test</v>
      </c>
      <c r="BI1016" s="2" t="str">
        <f t="shared" si="430"/>
        <v/>
      </c>
      <c r="BJ1016" s="2" t="str">
        <f t="shared" si="431"/>
        <v/>
      </c>
    </row>
    <row r="1017" spans="1:62" x14ac:dyDescent="0.2">
      <c r="A1017" s="1" t="s">
        <v>926</v>
      </c>
      <c r="B1017" s="27" t="s">
        <v>968</v>
      </c>
      <c r="C1017" s="28">
        <v>38399</v>
      </c>
      <c r="D1017" s="7">
        <v>0.65972222222222221</v>
      </c>
      <c r="E1017" s="1">
        <v>0.1</v>
      </c>
      <c r="F1017" s="1" t="s">
        <v>57</v>
      </c>
      <c r="G1017" s="1" t="s">
        <v>940</v>
      </c>
      <c r="H1017" s="27" t="s">
        <v>886</v>
      </c>
      <c r="I1017" s="27" t="s">
        <v>887</v>
      </c>
      <c r="J1017" s="27" t="s">
        <v>888</v>
      </c>
      <c r="K1017" s="2">
        <v>0.75</v>
      </c>
      <c r="L1017" s="2">
        <v>0.25</v>
      </c>
      <c r="M1017" s="27">
        <v>3683100</v>
      </c>
      <c r="N1017" s="27">
        <v>3901400</v>
      </c>
      <c r="O1017" s="27">
        <v>3590300</v>
      </c>
      <c r="P1017" s="27">
        <v>3589000</v>
      </c>
      <c r="Q1017" s="29"/>
      <c r="R1017" s="29"/>
      <c r="S1017" s="29"/>
      <c r="T1017" s="29"/>
      <c r="U1017" s="29"/>
      <c r="V1017" s="29"/>
      <c r="W1017" s="29"/>
      <c r="X1017" s="29"/>
      <c r="Y1017" s="29"/>
      <c r="Z1017" s="29"/>
      <c r="AA1017" s="29"/>
      <c r="AB1017" s="29"/>
      <c r="AC1017" s="2">
        <f t="shared" si="405"/>
        <v>3690950</v>
      </c>
      <c r="AD1017" s="2">
        <f t="shared" si="406"/>
        <v>147054.46836688326</v>
      </c>
      <c r="AE1017" s="2">
        <f t="shared" si="407"/>
        <v>4</v>
      </c>
      <c r="AF1017" s="27">
        <v>4224900</v>
      </c>
      <c r="AG1017" s="27">
        <v>4178500</v>
      </c>
      <c r="AH1017" s="27">
        <v>3870400</v>
      </c>
      <c r="AI1017" s="27">
        <v>3999200</v>
      </c>
      <c r="AJ1017" s="2">
        <f t="shared" si="408"/>
        <v>4068250</v>
      </c>
      <c r="AK1017" s="2">
        <f t="shared" si="409"/>
        <v>163917.46907107451</v>
      </c>
      <c r="AL1017" s="2">
        <f t="shared" si="410"/>
        <v>4</v>
      </c>
      <c r="AM1017" s="2">
        <f t="shared" si="411"/>
        <v>9.5223484738363965E+19</v>
      </c>
      <c r="AN1017" s="2">
        <f t="shared" si="412"/>
        <v>1.8123008378698136E+19</v>
      </c>
      <c r="AO1017" s="2">
        <f t="shared" si="413"/>
        <v>5</v>
      </c>
      <c r="AP1017" s="2">
        <f t="shared" si="414"/>
        <v>13.160423414657149</v>
      </c>
      <c r="AQ1017" s="2">
        <f t="shared" si="415"/>
        <v>0.72668684380042159</v>
      </c>
      <c r="AR1017" s="3" t="str">
        <f t="shared" si="416"/>
        <v>Nontoxic</v>
      </c>
      <c r="AS1017" s="2">
        <f t="shared" si="417"/>
        <v>110.22230049174331</v>
      </c>
      <c r="AT1017" s="26" t="s">
        <v>884</v>
      </c>
      <c r="AU1017" s="4" t="s">
        <v>666</v>
      </c>
      <c r="AV1017" s="2">
        <f t="shared" si="418"/>
        <v>3</v>
      </c>
      <c r="AW1017" s="2">
        <f t="shared" si="419"/>
        <v>3</v>
      </c>
      <c r="AX1017" s="2">
        <f t="shared" si="420"/>
        <v>21625016666.666668</v>
      </c>
      <c r="AY1017" s="2">
        <f t="shared" si="421"/>
        <v>26868936666.666668</v>
      </c>
      <c r="AZ1017" s="2">
        <f t="shared" si="422"/>
        <v>24246976666.666668</v>
      </c>
      <c r="BA1017" s="2">
        <f t="shared" si="423"/>
        <v>1.1666666666666667</v>
      </c>
      <c r="BB1017" s="2">
        <f t="shared" si="424"/>
        <v>3.024565719994143E-2</v>
      </c>
      <c r="BC1017" s="2">
        <v>6.6349999999999998</v>
      </c>
      <c r="BD1017" s="2" t="str">
        <f t="shared" si="425"/>
        <v>Same Var</v>
      </c>
      <c r="BE1017" s="2">
        <f t="shared" si="426"/>
        <v>7.0141424817978101E-3</v>
      </c>
      <c r="BF1017" s="2" t="str">
        <f t="shared" si="427"/>
        <v>NS</v>
      </c>
      <c r="BG1017" s="2" t="str">
        <f t="shared" si="428"/>
        <v>NS</v>
      </c>
      <c r="BH1017" s="2" t="str">
        <f t="shared" si="429"/>
        <v/>
      </c>
      <c r="BI1017" s="2" t="str">
        <f t="shared" si="430"/>
        <v/>
      </c>
      <c r="BJ1017" s="2" t="str">
        <f t="shared" si="431"/>
        <v/>
      </c>
    </row>
    <row r="1018" spans="1:62" x14ac:dyDescent="0.2">
      <c r="A1018" s="1" t="s">
        <v>926</v>
      </c>
      <c r="B1018" s="27" t="s">
        <v>971</v>
      </c>
      <c r="C1018" s="28">
        <v>38399</v>
      </c>
      <c r="D1018" s="7">
        <v>0.625</v>
      </c>
      <c r="E1018" s="1">
        <v>0.1</v>
      </c>
      <c r="F1018" s="1" t="s">
        <v>57</v>
      </c>
      <c r="G1018" s="1" t="s">
        <v>940</v>
      </c>
      <c r="H1018" s="27" t="s">
        <v>886</v>
      </c>
      <c r="I1018" s="27" t="s">
        <v>887</v>
      </c>
      <c r="J1018" s="27" t="s">
        <v>888</v>
      </c>
      <c r="K1018" s="2">
        <v>0.75</v>
      </c>
      <c r="L1018" s="2">
        <v>0.25</v>
      </c>
      <c r="M1018" s="27">
        <v>3683100</v>
      </c>
      <c r="N1018" s="27">
        <v>3901400</v>
      </c>
      <c r="O1018" s="27">
        <v>3590300</v>
      </c>
      <c r="P1018" s="27">
        <v>3589000</v>
      </c>
      <c r="Q1018" s="29"/>
      <c r="R1018" s="29"/>
      <c r="S1018" s="29"/>
      <c r="T1018" s="29"/>
      <c r="U1018" s="29"/>
      <c r="V1018" s="29"/>
      <c r="W1018" s="29"/>
      <c r="X1018" s="29"/>
      <c r="Y1018" s="29"/>
      <c r="Z1018" s="29"/>
      <c r="AA1018" s="29"/>
      <c r="AB1018" s="29"/>
      <c r="AC1018" s="2">
        <f t="shared" si="405"/>
        <v>3690950</v>
      </c>
      <c r="AD1018" s="2">
        <f t="shared" si="406"/>
        <v>147054.46836688326</v>
      </c>
      <c r="AE1018" s="2">
        <f t="shared" si="407"/>
        <v>4</v>
      </c>
      <c r="AF1018" s="27">
        <v>267700</v>
      </c>
      <c r="AG1018" s="27">
        <v>247400</v>
      </c>
      <c r="AH1018" s="27">
        <v>251300</v>
      </c>
      <c r="AI1018" s="27">
        <v>230900</v>
      </c>
      <c r="AJ1018" s="2">
        <f t="shared" si="408"/>
        <v>249325</v>
      </c>
      <c r="AK1018" s="2">
        <f t="shared" si="409"/>
        <v>15107.696713926978</v>
      </c>
      <c r="AL1018" s="2">
        <f t="shared" si="410"/>
        <v>4</v>
      </c>
      <c r="AM1018" s="2">
        <f t="shared" si="411"/>
        <v>9.5980909730519777E+18</v>
      </c>
      <c r="AN1018" s="2">
        <f t="shared" si="412"/>
        <v>3.0836820670619218E+18</v>
      </c>
      <c r="AO1018" s="2">
        <f t="shared" si="413"/>
        <v>3</v>
      </c>
      <c r="AP1018" s="2">
        <f t="shared" si="414"/>
        <v>-45.25458178120595</v>
      </c>
      <c r="AQ1018" s="2">
        <f t="shared" si="415"/>
        <v>0.76489232840434507</v>
      </c>
      <c r="AR1018" s="3" t="str">
        <f t="shared" si="416"/>
        <v>Toxic</v>
      </c>
      <c r="AS1018" s="2">
        <f t="shared" si="417"/>
        <v>6.7550359663501274</v>
      </c>
      <c r="AT1018" s="4" t="s">
        <v>663</v>
      </c>
      <c r="AV1018" s="2">
        <f t="shared" si="418"/>
        <v>3</v>
      </c>
      <c r="AW1018" s="2">
        <f t="shared" si="419"/>
        <v>3</v>
      </c>
      <c r="AX1018" s="2">
        <f t="shared" si="420"/>
        <v>21625016666.666668</v>
      </c>
      <c r="AY1018" s="2">
        <f t="shared" si="421"/>
        <v>228242500.00000003</v>
      </c>
      <c r="AZ1018" s="2">
        <f t="shared" si="422"/>
        <v>10926629583.333334</v>
      </c>
      <c r="BA1018" s="2">
        <f t="shared" si="423"/>
        <v>1.1666666666666667</v>
      </c>
      <c r="BB1018" s="2">
        <f t="shared" si="424"/>
        <v>8.1923183404255067</v>
      </c>
      <c r="BC1018" s="2">
        <v>6.6349999999999998</v>
      </c>
      <c r="BD1018" s="2" t="str">
        <f t="shared" si="425"/>
        <v>Sig Diff Var</v>
      </c>
      <c r="BE1018" s="2">
        <f t="shared" si="426"/>
        <v>9.060205517639302E-6</v>
      </c>
      <c r="BF1018" s="2" t="str">
        <f t="shared" si="427"/>
        <v>Sig</v>
      </c>
      <c r="BG1018" s="2" t="str">
        <f t="shared" si="428"/>
        <v>Sig</v>
      </c>
      <c r="BH1018" s="2" t="str">
        <f t="shared" si="429"/>
        <v>Diff Var T-test</v>
      </c>
      <c r="BI1018" s="2" t="str">
        <f t="shared" si="430"/>
        <v/>
      </c>
      <c r="BJ1018" s="2" t="str">
        <f t="shared" si="431"/>
        <v/>
      </c>
    </row>
    <row r="1019" spans="1:62" x14ac:dyDescent="0.2">
      <c r="A1019" s="1" t="s">
        <v>142</v>
      </c>
      <c r="B1019" s="27" t="s">
        <v>185</v>
      </c>
      <c r="C1019" s="28">
        <v>37153</v>
      </c>
      <c r="D1019" s="7">
        <v>0.3888888888888889</v>
      </c>
      <c r="E1019" s="1">
        <v>0.1</v>
      </c>
      <c r="F1019" s="1" t="s">
        <v>57</v>
      </c>
      <c r="G1019" s="1" t="s">
        <v>900</v>
      </c>
      <c r="H1019" s="27" t="s">
        <v>886</v>
      </c>
      <c r="I1019" s="27" t="s">
        <v>887</v>
      </c>
      <c r="J1019" s="27" t="s">
        <v>888</v>
      </c>
      <c r="K1019" s="2">
        <v>0.75</v>
      </c>
      <c r="L1019" s="2">
        <v>0.25</v>
      </c>
      <c r="M1019" s="27">
        <v>4448000</v>
      </c>
      <c r="N1019" s="27">
        <v>4648000</v>
      </c>
      <c r="O1019" s="27">
        <v>4488000</v>
      </c>
      <c r="P1019" s="27">
        <v>4768000</v>
      </c>
      <c r="Q1019" s="29"/>
      <c r="R1019" s="29"/>
      <c r="S1019" s="29"/>
      <c r="T1019" s="29"/>
      <c r="U1019" s="29"/>
      <c r="V1019" s="29"/>
      <c r="W1019" s="29"/>
      <c r="X1019" s="29"/>
      <c r="Y1019" s="29"/>
      <c r="Z1019" s="29"/>
      <c r="AA1019" s="29"/>
      <c r="AB1019" s="29"/>
      <c r="AC1019" s="2">
        <f t="shared" si="405"/>
        <v>4588000</v>
      </c>
      <c r="AD1019" s="2">
        <f t="shared" si="406"/>
        <v>147873.82008545889</v>
      </c>
      <c r="AE1019" s="2">
        <f t="shared" si="407"/>
        <v>4</v>
      </c>
      <c r="AF1019" s="27">
        <v>5308000</v>
      </c>
      <c r="AG1019" s="27">
        <v>5128000</v>
      </c>
      <c r="AH1019" s="27">
        <v>5068000</v>
      </c>
      <c r="AI1019" s="27">
        <v>4088000</v>
      </c>
      <c r="AJ1019" s="2">
        <f t="shared" si="408"/>
        <v>4898000</v>
      </c>
      <c r="AK1019" s="2">
        <f t="shared" si="409"/>
        <v>549545.26656136347</v>
      </c>
      <c r="AL1019" s="2">
        <f t="shared" si="410"/>
        <v>4</v>
      </c>
      <c r="AM1019" s="2">
        <f t="shared" si="411"/>
        <v>6.1740306250000027E+21</v>
      </c>
      <c r="AN1019" s="2">
        <f t="shared" si="412"/>
        <v>1.9032352083333342E+21</v>
      </c>
      <c r="AO1019" s="2">
        <f t="shared" si="413"/>
        <v>3</v>
      </c>
      <c r="AP1019" s="2">
        <f t="shared" si="414"/>
        <v>5.1977735755970844</v>
      </c>
      <c r="AQ1019" s="2">
        <f t="shared" si="415"/>
        <v>0.76489232840434507</v>
      </c>
      <c r="AR1019" s="3" t="str">
        <f t="shared" si="416"/>
        <v>Nontoxic</v>
      </c>
      <c r="AS1019" s="2">
        <f t="shared" si="417"/>
        <v>106.75675675675676</v>
      </c>
      <c r="AT1019" s="26" t="s">
        <v>884</v>
      </c>
      <c r="AU1019" s="4" t="s">
        <v>666</v>
      </c>
      <c r="AV1019" s="2">
        <f t="shared" si="418"/>
        <v>3</v>
      </c>
      <c r="AW1019" s="2">
        <f t="shared" si="419"/>
        <v>3</v>
      </c>
      <c r="AX1019" s="2">
        <f t="shared" si="420"/>
        <v>21866666666.666668</v>
      </c>
      <c r="AY1019" s="2">
        <f t="shared" si="421"/>
        <v>302000000000.00006</v>
      </c>
      <c r="AZ1019" s="2">
        <f t="shared" si="422"/>
        <v>161933333333.33337</v>
      </c>
      <c r="BA1019" s="2">
        <f t="shared" si="423"/>
        <v>1.1666666666666667</v>
      </c>
      <c r="BB1019" s="2">
        <f t="shared" si="424"/>
        <v>3.5459460800823144</v>
      </c>
      <c r="BC1019" s="2">
        <v>6.6349999999999998</v>
      </c>
      <c r="BD1019" s="2" t="str">
        <f t="shared" si="425"/>
        <v>Same Var</v>
      </c>
      <c r="BE1019" s="2">
        <f t="shared" si="426"/>
        <v>0.15888218472050053</v>
      </c>
      <c r="BF1019" s="2" t="str">
        <f t="shared" si="427"/>
        <v>NS</v>
      </c>
      <c r="BG1019" s="2" t="str">
        <f t="shared" si="428"/>
        <v>NS</v>
      </c>
      <c r="BH1019" s="2" t="str">
        <f t="shared" si="429"/>
        <v/>
      </c>
      <c r="BI1019" s="2" t="str">
        <f t="shared" si="430"/>
        <v/>
      </c>
      <c r="BJ1019" s="2" t="str">
        <f t="shared" si="431"/>
        <v/>
      </c>
    </row>
    <row r="1020" spans="1:62" x14ac:dyDescent="0.2">
      <c r="A1020" s="1" t="s">
        <v>142</v>
      </c>
      <c r="B1020" s="27" t="s">
        <v>187</v>
      </c>
      <c r="C1020" s="28">
        <v>37153</v>
      </c>
      <c r="D1020" s="7">
        <v>0.65625</v>
      </c>
      <c r="E1020" s="1">
        <v>0.1</v>
      </c>
      <c r="F1020" s="1" t="s">
        <v>57</v>
      </c>
      <c r="G1020" s="1" t="s">
        <v>900</v>
      </c>
      <c r="H1020" s="27" t="s">
        <v>886</v>
      </c>
      <c r="I1020" s="27" t="s">
        <v>887</v>
      </c>
      <c r="J1020" s="27" t="s">
        <v>888</v>
      </c>
      <c r="K1020" s="2">
        <v>0.75</v>
      </c>
      <c r="L1020" s="2">
        <v>0.25</v>
      </c>
      <c r="M1020" s="27">
        <v>4448000</v>
      </c>
      <c r="N1020" s="27">
        <v>4648000</v>
      </c>
      <c r="O1020" s="27">
        <v>4488000</v>
      </c>
      <c r="P1020" s="27">
        <v>4768000</v>
      </c>
      <c r="Q1020" s="29"/>
      <c r="R1020" s="29"/>
      <c r="S1020" s="29"/>
      <c r="T1020" s="29"/>
      <c r="U1020" s="29"/>
      <c r="V1020" s="29"/>
      <c r="W1020" s="29"/>
      <c r="X1020" s="29"/>
      <c r="Y1020" s="29"/>
      <c r="Z1020" s="29"/>
      <c r="AA1020" s="29"/>
      <c r="AB1020" s="29"/>
      <c r="AC1020" s="2">
        <f t="shared" si="405"/>
        <v>4588000</v>
      </c>
      <c r="AD1020" s="2">
        <f t="shared" si="406"/>
        <v>147873.82008545889</v>
      </c>
      <c r="AE1020" s="2">
        <f t="shared" si="407"/>
        <v>4</v>
      </c>
      <c r="AF1020" s="27">
        <v>5528000</v>
      </c>
      <c r="AG1020" s="27">
        <v>5468000</v>
      </c>
      <c r="AH1020" s="27">
        <v>5148000</v>
      </c>
      <c r="AI1020" s="27">
        <v>5328000</v>
      </c>
      <c r="AJ1020" s="2">
        <f t="shared" si="408"/>
        <v>5368000</v>
      </c>
      <c r="AK1020" s="2">
        <f t="shared" si="409"/>
        <v>168918.12612426569</v>
      </c>
      <c r="AL1020" s="2">
        <f t="shared" si="410"/>
        <v>4</v>
      </c>
      <c r="AM1020" s="2">
        <f t="shared" si="411"/>
        <v>1.0421006944444442E+20</v>
      </c>
      <c r="AN1020" s="2">
        <f t="shared" si="412"/>
        <v>2.0113356481481482E+19</v>
      </c>
      <c r="AO1020" s="2">
        <f t="shared" si="413"/>
        <v>5</v>
      </c>
      <c r="AP1020" s="2">
        <f t="shared" si="414"/>
        <v>19.072353749629865</v>
      </c>
      <c r="AQ1020" s="2">
        <f t="shared" si="415"/>
        <v>0.72668684380042159</v>
      </c>
      <c r="AR1020" s="3" t="str">
        <f t="shared" si="416"/>
        <v>Nontoxic</v>
      </c>
      <c r="AS1020" s="2">
        <f t="shared" si="417"/>
        <v>117.00087183958152</v>
      </c>
      <c r="AT1020" s="26" t="s">
        <v>884</v>
      </c>
      <c r="AU1020" s="4" t="s">
        <v>666</v>
      </c>
      <c r="AV1020" s="2">
        <f t="shared" si="418"/>
        <v>3</v>
      </c>
      <c r="AW1020" s="2">
        <f t="shared" si="419"/>
        <v>3</v>
      </c>
      <c r="AX1020" s="2">
        <f t="shared" si="420"/>
        <v>21866666666.666668</v>
      </c>
      <c r="AY1020" s="2">
        <f t="shared" si="421"/>
        <v>28533333333.333332</v>
      </c>
      <c r="AZ1020" s="2">
        <f t="shared" si="422"/>
        <v>25200000000</v>
      </c>
      <c r="BA1020" s="2">
        <f t="shared" si="423"/>
        <v>1.1666666666666667</v>
      </c>
      <c r="BB1020" s="2">
        <f t="shared" si="424"/>
        <v>4.538979584546203E-2</v>
      </c>
      <c r="BC1020" s="2">
        <v>6.6349999999999998</v>
      </c>
      <c r="BD1020" s="2" t="str">
        <f t="shared" si="425"/>
        <v>Same Var</v>
      </c>
      <c r="BE1020" s="2">
        <f t="shared" si="426"/>
        <v>2.2034075285749056E-4</v>
      </c>
      <c r="BF1020" s="2" t="str">
        <f t="shared" si="427"/>
        <v>NS</v>
      </c>
      <c r="BG1020" s="2" t="str">
        <f t="shared" si="428"/>
        <v>NS</v>
      </c>
      <c r="BH1020" s="2" t="str">
        <f t="shared" si="429"/>
        <v/>
      </c>
      <c r="BI1020" s="2" t="str">
        <f t="shared" si="430"/>
        <v/>
      </c>
      <c r="BJ1020" s="2" t="str">
        <f t="shared" si="431"/>
        <v/>
      </c>
    </row>
    <row r="1021" spans="1:62" x14ac:dyDescent="0.2">
      <c r="A1021" s="1" t="s">
        <v>142</v>
      </c>
      <c r="B1021" s="27" t="s">
        <v>204</v>
      </c>
      <c r="C1021" s="28">
        <v>37153</v>
      </c>
      <c r="D1021" s="7">
        <v>0.78402777777777777</v>
      </c>
      <c r="E1021" s="1">
        <v>0.1</v>
      </c>
      <c r="F1021" s="1" t="s">
        <v>57</v>
      </c>
      <c r="G1021" s="1" t="s">
        <v>900</v>
      </c>
      <c r="H1021" s="27" t="s">
        <v>886</v>
      </c>
      <c r="I1021" s="27" t="s">
        <v>887</v>
      </c>
      <c r="J1021" s="27" t="s">
        <v>888</v>
      </c>
      <c r="K1021" s="2">
        <v>0.75</v>
      </c>
      <c r="L1021" s="2">
        <v>0.25</v>
      </c>
      <c r="M1021" s="27">
        <v>4448000</v>
      </c>
      <c r="N1021" s="27">
        <v>4648000</v>
      </c>
      <c r="O1021" s="27">
        <v>4488000</v>
      </c>
      <c r="P1021" s="27">
        <v>4768000</v>
      </c>
      <c r="Q1021" s="29"/>
      <c r="R1021" s="29"/>
      <c r="S1021" s="29"/>
      <c r="T1021" s="29"/>
      <c r="U1021" s="29"/>
      <c r="V1021" s="29"/>
      <c r="W1021" s="29"/>
      <c r="X1021" s="29"/>
      <c r="Y1021" s="29"/>
      <c r="Z1021" s="29"/>
      <c r="AA1021" s="29"/>
      <c r="AB1021" s="29"/>
      <c r="AC1021" s="2">
        <f t="shared" si="405"/>
        <v>4588000</v>
      </c>
      <c r="AD1021" s="2">
        <f t="shared" si="406"/>
        <v>147873.82008545889</v>
      </c>
      <c r="AE1021" s="2">
        <f t="shared" si="407"/>
        <v>4</v>
      </c>
      <c r="AF1021" s="27">
        <v>5668000</v>
      </c>
      <c r="AG1021" s="27">
        <v>5968000</v>
      </c>
      <c r="AH1021" s="27">
        <v>5848000</v>
      </c>
      <c r="AI1021" s="27">
        <v>5968000</v>
      </c>
      <c r="AJ1021" s="2">
        <f t="shared" si="408"/>
        <v>5863000</v>
      </c>
      <c r="AK1021" s="2">
        <f t="shared" si="409"/>
        <v>141774.46878757825</v>
      </c>
      <c r="AL1021" s="2">
        <f t="shared" si="410"/>
        <v>4</v>
      </c>
      <c r="AM1021" s="2">
        <f t="shared" si="411"/>
        <v>6.561E+19</v>
      </c>
      <c r="AN1021" s="2">
        <f t="shared" si="412"/>
        <v>1.156875E+19</v>
      </c>
      <c r="AO1021" s="2">
        <f t="shared" si="413"/>
        <v>6</v>
      </c>
      <c r="AP1021" s="2">
        <f t="shared" si="414"/>
        <v>26.911111111111111</v>
      </c>
      <c r="AQ1021" s="2">
        <f t="shared" si="415"/>
        <v>0.71755819649141217</v>
      </c>
      <c r="AR1021" s="3" t="str">
        <f t="shared" si="416"/>
        <v>Nontoxic</v>
      </c>
      <c r="AS1021" s="2">
        <f t="shared" si="417"/>
        <v>127.78988666085441</v>
      </c>
      <c r="AT1021" s="26" t="s">
        <v>884</v>
      </c>
      <c r="AU1021" s="4" t="s">
        <v>666</v>
      </c>
      <c r="AV1021" s="2">
        <f t="shared" si="418"/>
        <v>3</v>
      </c>
      <c r="AW1021" s="2">
        <f t="shared" si="419"/>
        <v>3</v>
      </c>
      <c r="AX1021" s="2">
        <f t="shared" si="420"/>
        <v>21866666666.666668</v>
      </c>
      <c r="AY1021" s="2">
        <f t="shared" si="421"/>
        <v>20100000000</v>
      </c>
      <c r="AZ1021" s="2">
        <f t="shared" si="422"/>
        <v>20983333333.333332</v>
      </c>
      <c r="BA1021" s="2">
        <f t="shared" si="423"/>
        <v>1.1666666666666667</v>
      </c>
      <c r="BB1021" s="2">
        <f t="shared" si="424"/>
        <v>4.5609976222067417E-3</v>
      </c>
      <c r="BC1021" s="2">
        <v>6.6349999999999998</v>
      </c>
      <c r="BD1021" s="2" t="str">
        <f t="shared" si="425"/>
        <v>Same Var</v>
      </c>
      <c r="BE1021" s="2">
        <f t="shared" si="426"/>
        <v>8.2113208945681484E-6</v>
      </c>
      <c r="BF1021" s="2" t="str">
        <f t="shared" si="427"/>
        <v>NS</v>
      </c>
      <c r="BG1021" s="2" t="str">
        <f t="shared" si="428"/>
        <v>NS</v>
      </c>
      <c r="BH1021" s="2" t="str">
        <f t="shared" si="429"/>
        <v/>
      </c>
      <c r="BI1021" s="2" t="str">
        <f t="shared" si="430"/>
        <v/>
      </c>
      <c r="BJ1021" s="2" t="str">
        <f t="shared" si="431"/>
        <v/>
      </c>
    </row>
    <row r="1022" spans="1:62" x14ac:dyDescent="0.2">
      <c r="A1022" s="1" t="s">
        <v>926</v>
      </c>
      <c r="B1022" s="27" t="s">
        <v>1274</v>
      </c>
      <c r="C1022" s="28">
        <v>38853</v>
      </c>
      <c r="D1022" s="7">
        <v>0.45833333333333331</v>
      </c>
      <c r="E1022" s="1">
        <v>0.1</v>
      </c>
      <c r="F1022" s="1" t="s">
        <v>57</v>
      </c>
      <c r="G1022" s="1" t="s">
        <v>1275</v>
      </c>
      <c r="H1022" s="27" t="s">
        <v>886</v>
      </c>
      <c r="I1022" s="27" t="s">
        <v>887</v>
      </c>
      <c r="J1022" s="27" t="s">
        <v>888</v>
      </c>
      <c r="K1022" s="2">
        <v>0.75</v>
      </c>
      <c r="L1022" s="2">
        <v>0.25</v>
      </c>
      <c r="M1022" s="27">
        <v>846000</v>
      </c>
      <c r="N1022" s="27">
        <v>734000</v>
      </c>
      <c r="O1022" s="27">
        <v>955000</v>
      </c>
      <c r="P1022" s="27">
        <v>608000</v>
      </c>
      <c r="Q1022" s="29"/>
      <c r="R1022" s="29"/>
      <c r="S1022" s="29"/>
      <c r="T1022" s="29"/>
      <c r="U1022" s="29"/>
      <c r="V1022" s="29"/>
      <c r="W1022" s="29"/>
      <c r="X1022" s="29"/>
      <c r="Y1022" s="29"/>
      <c r="Z1022" s="29"/>
      <c r="AA1022" s="29"/>
      <c r="AB1022" s="29"/>
      <c r="AC1022" s="2">
        <f t="shared" si="405"/>
        <v>785750</v>
      </c>
      <c r="AD1022" s="2">
        <f t="shared" si="406"/>
        <v>148939.30531148138</v>
      </c>
      <c r="AE1022" s="2">
        <f t="shared" si="407"/>
        <v>4</v>
      </c>
      <c r="AF1022" s="27">
        <v>2125000</v>
      </c>
      <c r="AG1022" s="27">
        <v>1599000</v>
      </c>
      <c r="AH1022" s="27">
        <v>1968000</v>
      </c>
      <c r="AI1022" s="27">
        <v>2015000</v>
      </c>
      <c r="AJ1022" s="2">
        <f t="shared" si="408"/>
        <v>1926750</v>
      </c>
      <c r="AK1022" s="2">
        <f t="shared" si="409"/>
        <v>228190.52711860469</v>
      </c>
      <c r="AL1022" s="2">
        <f t="shared" si="410"/>
        <v>4</v>
      </c>
      <c r="AM1022" s="2">
        <f t="shared" si="411"/>
        <v>2.6040928267354495E+20</v>
      </c>
      <c r="AN1022" s="2">
        <f t="shared" si="412"/>
        <v>5.9730794103258489E+19</v>
      </c>
      <c r="AO1022" s="2">
        <f t="shared" si="413"/>
        <v>4</v>
      </c>
      <c r="AP1022" s="2">
        <f t="shared" si="414"/>
        <v>10.528327376098852</v>
      </c>
      <c r="AQ1022" s="2">
        <f t="shared" si="415"/>
        <v>0.74069708411268287</v>
      </c>
      <c r="AR1022" s="3" t="str">
        <f t="shared" si="416"/>
        <v>Nontoxic</v>
      </c>
      <c r="AS1022" s="2">
        <f t="shared" si="417"/>
        <v>245.21158129175947</v>
      </c>
      <c r="AT1022" s="26" t="s">
        <v>884</v>
      </c>
      <c r="AU1022" s="4" t="s">
        <v>666</v>
      </c>
      <c r="AV1022" s="2">
        <f t="shared" si="418"/>
        <v>3</v>
      </c>
      <c r="AW1022" s="2">
        <f t="shared" si="419"/>
        <v>3</v>
      </c>
      <c r="AX1022" s="2">
        <f t="shared" si="420"/>
        <v>22182916666.666664</v>
      </c>
      <c r="AY1022" s="2">
        <f t="shared" si="421"/>
        <v>52070916666.666664</v>
      </c>
      <c r="AZ1022" s="2">
        <f t="shared" si="422"/>
        <v>37126916666.666664</v>
      </c>
      <c r="BA1022" s="2">
        <f t="shared" si="423"/>
        <v>1.1666666666666667</v>
      </c>
      <c r="BB1022" s="2">
        <f t="shared" si="424"/>
        <v>0.45451389007842274</v>
      </c>
      <c r="BC1022" s="2">
        <v>6.6349999999999998</v>
      </c>
      <c r="BD1022" s="2" t="str">
        <f t="shared" si="425"/>
        <v>Same Var</v>
      </c>
      <c r="BE1022" s="2">
        <f t="shared" si="426"/>
        <v>7.8859712616634971E-5</v>
      </c>
      <c r="BF1022" s="2" t="str">
        <f t="shared" si="427"/>
        <v>NS</v>
      </c>
      <c r="BG1022" s="2" t="str">
        <f t="shared" si="428"/>
        <v>NS</v>
      </c>
      <c r="BH1022" s="2" t="str">
        <f t="shared" si="429"/>
        <v/>
      </c>
      <c r="BI1022" s="2" t="str">
        <f t="shared" si="430"/>
        <v/>
      </c>
      <c r="BJ1022" s="2" t="str">
        <f t="shared" si="431"/>
        <v/>
      </c>
    </row>
    <row r="1023" spans="1:62" x14ac:dyDescent="0.2">
      <c r="A1023" s="1" t="s">
        <v>926</v>
      </c>
      <c r="B1023" s="27" t="s">
        <v>1282</v>
      </c>
      <c r="C1023" s="28">
        <v>38853</v>
      </c>
      <c r="D1023" s="7">
        <v>0.70138888888888884</v>
      </c>
      <c r="E1023" s="1">
        <v>0.1</v>
      </c>
      <c r="F1023" s="1" t="s">
        <v>57</v>
      </c>
      <c r="G1023" s="1" t="s">
        <v>1275</v>
      </c>
      <c r="H1023" s="27" t="s">
        <v>886</v>
      </c>
      <c r="I1023" s="27" t="s">
        <v>887</v>
      </c>
      <c r="J1023" s="27" t="s">
        <v>888</v>
      </c>
      <c r="K1023" s="2">
        <v>0.75</v>
      </c>
      <c r="L1023" s="2">
        <v>0.25</v>
      </c>
      <c r="M1023" s="27">
        <v>846000</v>
      </c>
      <c r="N1023" s="27">
        <v>734000</v>
      </c>
      <c r="O1023" s="27">
        <v>955000</v>
      </c>
      <c r="P1023" s="27">
        <v>608000</v>
      </c>
      <c r="Q1023" s="29"/>
      <c r="R1023" s="29"/>
      <c r="S1023" s="29"/>
      <c r="T1023" s="29"/>
      <c r="U1023" s="29"/>
      <c r="V1023" s="29"/>
      <c r="W1023" s="29"/>
      <c r="X1023" s="29"/>
      <c r="Y1023" s="29"/>
      <c r="Z1023" s="29"/>
      <c r="AA1023" s="29"/>
      <c r="AB1023" s="29"/>
      <c r="AC1023" s="2">
        <f t="shared" si="405"/>
        <v>785750</v>
      </c>
      <c r="AD1023" s="2">
        <f t="shared" si="406"/>
        <v>148939.30531148138</v>
      </c>
      <c r="AE1023" s="2">
        <f t="shared" si="407"/>
        <v>4</v>
      </c>
      <c r="AF1023" s="27">
        <v>1958000</v>
      </c>
      <c r="AG1023" s="27">
        <v>2197000</v>
      </c>
      <c r="AH1023" s="27">
        <v>2056000</v>
      </c>
      <c r="AI1023" s="27">
        <v>2078000</v>
      </c>
      <c r="AJ1023" s="2">
        <f t="shared" si="408"/>
        <v>2072250</v>
      </c>
      <c r="AK1023" s="2">
        <f t="shared" si="409"/>
        <v>98171.194009919913</v>
      </c>
      <c r="AL1023" s="2">
        <f t="shared" si="410"/>
        <v>4</v>
      </c>
      <c r="AM1023" s="2">
        <f t="shared" si="411"/>
        <v>3.0568386775107498E+19</v>
      </c>
      <c r="AN1023" s="2">
        <f t="shared" si="412"/>
        <v>5.1787659782584863E+18</v>
      </c>
      <c r="AO1023" s="2">
        <f t="shared" si="413"/>
        <v>6</v>
      </c>
      <c r="AP1023" s="2">
        <f t="shared" si="414"/>
        <v>19.943653385944408</v>
      </c>
      <c r="AQ1023" s="2">
        <f t="shared" si="415"/>
        <v>0.71755819649141217</v>
      </c>
      <c r="AR1023" s="3" t="str">
        <f t="shared" si="416"/>
        <v>Nontoxic</v>
      </c>
      <c r="AS1023" s="2">
        <f t="shared" si="417"/>
        <v>263.72892141266306</v>
      </c>
      <c r="AT1023" s="26" t="s">
        <v>884</v>
      </c>
      <c r="AU1023" s="4" t="s">
        <v>666</v>
      </c>
      <c r="AV1023" s="2">
        <f t="shared" si="418"/>
        <v>3</v>
      </c>
      <c r="AW1023" s="2">
        <f t="shared" si="419"/>
        <v>3</v>
      </c>
      <c r="AX1023" s="2">
        <f t="shared" si="420"/>
        <v>22182916666.666664</v>
      </c>
      <c r="AY1023" s="2">
        <f t="shared" si="421"/>
        <v>9637583333.3333359</v>
      </c>
      <c r="AZ1023" s="2">
        <f t="shared" si="422"/>
        <v>15910250000</v>
      </c>
      <c r="BA1023" s="2">
        <f t="shared" si="423"/>
        <v>1.1666666666666667</v>
      </c>
      <c r="BB1023" s="2">
        <f t="shared" si="424"/>
        <v>0.43440236349524797</v>
      </c>
      <c r="BC1023" s="2">
        <v>6.6349999999999998</v>
      </c>
      <c r="BD1023" s="2" t="str">
        <f t="shared" si="425"/>
        <v>Same Var</v>
      </c>
      <c r="BE1023" s="2">
        <f t="shared" si="426"/>
        <v>3.4780246081655779E-6</v>
      </c>
      <c r="BF1023" s="2" t="str">
        <f t="shared" si="427"/>
        <v>NS</v>
      </c>
      <c r="BG1023" s="2" t="str">
        <f t="shared" si="428"/>
        <v>NS</v>
      </c>
      <c r="BH1023" s="2" t="str">
        <f t="shared" si="429"/>
        <v/>
      </c>
      <c r="BI1023" s="2" t="str">
        <f t="shared" si="430"/>
        <v/>
      </c>
      <c r="BJ1023" s="2" t="str">
        <f t="shared" si="431"/>
        <v/>
      </c>
    </row>
    <row r="1024" spans="1:62" x14ac:dyDescent="0.2">
      <c r="A1024" s="1" t="s">
        <v>926</v>
      </c>
      <c r="B1024" s="27" t="s">
        <v>1290</v>
      </c>
      <c r="C1024" s="28">
        <v>38853</v>
      </c>
      <c r="D1024" s="7">
        <v>0.65972222222222221</v>
      </c>
      <c r="E1024" s="1">
        <v>0.1</v>
      </c>
      <c r="F1024" s="1" t="s">
        <v>57</v>
      </c>
      <c r="G1024" s="1" t="s">
        <v>1275</v>
      </c>
      <c r="H1024" s="27" t="s">
        <v>886</v>
      </c>
      <c r="I1024" s="27" t="s">
        <v>887</v>
      </c>
      <c r="J1024" s="27" t="s">
        <v>888</v>
      </c>
      <c r="K1024" s="2">
        <v>0.75</v>
      </c>
      <c r="L1024" s="2">
        <v>0.25</v>
      </c>
      <c r="M1024" s="27">
        <v>846000</v>
      </c>
      <c r="N1024" s="27">
        <v>734000</v>
      </c>
      <c r="O1024" s="27">
        <v>955000</v>
      </c>
      <c r="P1024" s="27">
        <v>608000</v>
      </c>
      <c r="Q1024" s="29"/>
      <c r="R1024" s="29"/>
      <c r="S1024" s="29"/>
      <c r="T1024" s="29"/>
      <c r="U1024" s="29"/>
      <c r="V1024" s="29"/>
      <c r="W1024" s="29"/>
      <c r="X1024" s="29"/>
      <c r="Y1024" s="29"/>
      <c r="Z1024" s="29"/>
      <c r="AA1024" s="29"/>
      <c r="AB1024" s="29"/>
      <c r="AC1024" s="2">
        <f t="shared" si="405"/>
        <v>785750</v>
      </c>
      <c r="AD1024" s="2">
        <f t="shared" si="406"/>
        <v>148939.30531148138</v>
      </c>
      <c r="AE1024" s="2">
        <f t="shared" si="407"/>
        <v>4</v>
      </c>
      <c r="AF1024" s="27">
        <v>1909000</v>
      </c>
      <c r="AG1024" s="27">
        <v>1845000</v>
      </c>
      <c r="AH1024" s="27">
        <v>2002000</v>
      </c>
      <c r="AI1024" s="27">
        <v>2068000</v>
      </c>
      <c r="AJ1024" s="2">
        <f t="shared" si="408"/>
        <v>1956000</v>
      </c>
      <c r="AK1024" s="2">
        <f t="shared" si="409"/>
        <v>98640.762365261558</v>
      </c>
      <c r="AL1024" s="2">
        <f t="shared" si="410"/>
        <v>4</v>
      </c>
      <c r="AM1024" s="2">
        <f t="shared" si="411"/>
        <v>3.0824400375747682E+19</v>
      </c>
      <c r="AN1024" s="2">
        <f t="shared" si="412"/>
        <v>5.2160553010304768E+18</v>
      </c>
      <c r="AO1024" s="2">
        <f t="shared" si="413"/>
        <v>6</v>
      </c>
      <c r="AP1024" s="2">
        <f t="shared" si="414"/>
        <v>18.341952441090619</v>
      </c>
      <c r="AQ1024" s="2">
        <f t="shared" si="415"/>
        <v>0.71755819649141217</v>
      </c>
      <c r="AR1024" s="3" t="str">
        <f t="shared" si="416"/>
        <v>Nontoxic</v>
      </c>
      <c r="AS1024" s="2">
        <f t="shared" si="417"/>
        <v>248.93413935730194</v>
      </c>
      <c r="AT1024" s="26" t="s">
        <v>884</v>
      </c>
      <c r="AU1024" s="4" t="s">
        <v>666</v>
      </c>
      <c r="AV1024" s="2">
        <f t="shared" si="418"/>
        <v>3</v>
      </c>
      <c r="AW1024" s="2">
        <f t="shared" si="419"/>
        <v>3</v>
      </c>
      <c r="AX1024" s="2">
        <f t="shared" si="420"/>
        <v>22182916666.666664</v>
      </c>
      <c r="AY1024" s="2">
        <f t="shared" si="421"/>
        <v>9730000000.0000019</v>
      </c>
      <c r="AZ1024" s="2">
        <f t="shared" si="422"/>
        <v>15956458333.333334</v>
      </c>
      <c r="BA1024" s="2">
        <f t="shared" si="423"/>
        <v>1.1666666666666667</v>
      </c>
      <c r="BB1024" s="2">
        <f t="shared" si="424"/>
        <v>0.42477672237414155</v>
      </c>
      <c r="BC1024" s="2">
        <v>6.6349999999999998</v>
      </c>
      <c r="BD1024" s="2" t="str">
        <f t="shared" si="425"/>
        <v>Same Var</v>
      </c>
      <c r="BE1024" s="2">
        <f t="shared" si="426"/>
        <v>6.0972845487944706E-6</v>
      </c>
      <c r="BF1024" s="2" t="str">
        <f t="shared" si="427"/>
        <v>NS</v>
      </c>
      <c r="BG1024" s="2" t="str">
        <f t="shared" si="428"/>
        <v>NS</v>
      </c>
      <c r="BH1024" s="2" t="str">
        <f t="shared" si="429"/>
        <v/>
      </c>
      <c r="BI1024" s="2" t="str">
        <f t="shared" si="430"/>
        <v/>
      </c>
      <c r="BJ1024" s="2" t="str">
        <f t="shared" si="431"/>
        <v/>
      </c>
    </row>
    <row r="1025" spans="1:62" x14ac:dyDescent="0.2">
      <c r="A1025" s="1" t="s">
        <v>926</v>
      </c>
      <c r="B1025" s="27" t="s">
        <v>1293</v>
      </c>
      <c r="C1025" s="28">
        <v>38853</v>
      </c>
      <c r="D1025" s="7">
        <v>0.5625</v>
      </c>
      <c r="E1025" s="1">
        <v>0.1</v>
      </c>
      <c r="F1025" s="1" t="s">
        <v>57</v>
      </c>
      <c r="G1025" s="1" t="s">
        <v>1275</v>
      </c>
      <c r="H1025" s="27" t="s">
        <v>886</v>
      </c>
      <c r="I1025" s="27" t="s">
        <v>887</v>
      </c>
      <c r="J1025" s="27" t="s">
        <v>888</v>
      </c>
      <c r="K1025" s="2">
        <v>0.75</v>
      </c>
      <c r="L1025" s="2">
        <v>0.25</v>
      </c>
      <c r="M1025" s="27">
        <v>846000</v>
      </c>
      <c r="N1025" s="27">
        <v>734000</v>
      </c>
      <c r="O1025" s="27">
        <v>955000</v>
      </c>
      <c r="P1025" s="27">
        <v>608000</v>
      </c>
      <c r="Q1025" s="29"/>
      <c r="R1025" s="29"/>
      <c r="S1025" s="29"/>
      <c r="T1025" s="29"/>
      <c r="U1025" s="29"/>
      <c r="V1025" s="29"/>
      <c r="W1025" s="29"/>
      <c r="X1025" s="29"/>
      <c r="Y1025" s="29"/>
      <c r="Z1025" s="29"/>
      <c r="AA1025" s="29"/>
      <c r="AB1025" s="29"/>
      <c r="AC1025" s="2">
        <f t="shared" si="405"/>
        <v>785750</v>
      </c>
      <c r="AD1025" s="2">
        <f t="shared" si="406"/>
        <v>148939.30531148138</v>
      </c>
      <c r="AE1025" s="2">
        <f t="shared" si="407"/>
        <v>4</v>
      </c>
      <c r="AF1025" s="27">
        <v>2045000</v>
      </c>
      <c r="AG1025" s="27">
        <v>2017000</v>
      </c>
      <c r="AH1025" s="27">
        <v>1988000</v>
      </c>
      <c r="AI1025" s="27">
        <v>1990000</v>
      </c>
      <c r="AJ1025" s="2">
        <f t="shared" si="408"/>
        <v>2010000</v>
      </c>
      <c r="AK1025" s="2">
        <f t="shared" si="409"/>
        <v>26820.390253188587</v>
      </c>
      <c r="AL1025" s="2">
        <f t="shared" si="410"/>
        <v>4</v>
      </c>
      <c r="AM1025" s="2">
        <f t="shared" si="411"/>
        <v>1.0885420012900456E+19</v>
      </c>
      <c r="AN1025" s="2">
        <f t="shared" si="412"/>
        <v>3.2544832269564022E+18</v>
      </c>
      <c r="AO1025" s="2">
        <f t="shared" si="413"/>
        <v>3</v>
      </c>
      <c r="AP1025" s="2">
        <f t="shared" si="414"/>
        <v>24.733595935436622</v>
      </c>
      <c r="AQ1025" s="2">
        <f t="shared" si="415"/>
        <v>0.76489232840434507</v>
      </c>
      <c r="AR1025" s="3" t="str">
        <f t="shared" si="416"/>
        <v>Nontoxic</v>
      </c>
      <c r="AS1025" s="2">
        <f t="shared" si="417"/>
        <v>255.80655424753419</v>
      </c>
      <c r="AT1025" s="26" t="s">
        <v>884</v>
      </c>
      <c r="AU1025" s="4" t="s">
        <v>666</v>
      </c>
      <c r="AV1025" s="2">
        <f t="shared" si="418"/>
        <v>3</v>
      </c>
      <c r="AW1025" s="2">
        <f t="shared" si="419"/>
        <v>3</v>
      </c>
      <c r="AX1025" s="2">
        <f t="shared" si="420"/>
        <v>22182916666.666664</v>
      </c>
      <c r="AY1025" s="2">
        <f t="shared" si="421"/>
        <v>719333333.33333337</v>
      </c>
      <c r="AZ1025" s="2">
        <f t="shared" si="422"/>
        <v>11451124999.999998</v>
      </c>
      <c r="BA1025" s="2">
        <f t="shared" si="423"/>
        <v>1.1666666666666667</v>
      </c>
      <c r="BB1025" s="2">
        <f t="shared" si="424"/>
        <v>5.4161586144082801</v>
      </c>
      <c r="BC1025" s="2">
        <v>6.6349999999999998</v>
      </c>
      <c r="BD1025" s="2" t="str">
        <f t="shared" si="425"/>
        <v>Same Var</v>
      </c>
      <c r="BE1025" s="2">
        <f t="shared" si="426"/>
        <v>1.7728214891852735E-6</v>
      </c>
      <c r="BF1025" s="2" t="str">
        <f t="shared" si="427"/>
        <v>NS</v>
      </c>
      <c r="BG1025" s="2" t="str">
        <f t="shared" si="428"/>
        <v>NS</v>
      </c>
      <c r="BH1025" s="2" t="str">
        <f t="shared" si="429"/>
        <v/>
      </c>
      <c r="BI1025" s="2" t="str">
        <f t="shared" si="430"/>
        <v/>
      </c>
      <c r="BJ1025" s="2" t="str">
        <f t="shared" si="431"/>
        <v/>
      </c>
    </row>
    <row r="1026" spans="1:62" x14ac:dyDescent="0.2">
      <c r="A1026" s="1" t="s">
        <v>926</v>
      </c>
      <c r="B1026" s="27" t="s">
        <v>1157</v>
      </c>
      <c r="C1026" s="28">
        <v>38545</v>
      </c>
      <c r="D1026" s="7">
        <v>0.51736111111111116</v>
      </c>
      <c r="E1026" s="1">
        <v>0.1</v>
      </c>
      <c r="F1026" s="1" t="s">
        <v>57</v>
      </c>
      <c r="G1026" s="1" t="s">
        <v>1160</v>
      </c>
      <c r="H1026" s="27" t="s">
        <v>886</v>
      </c>
      <c r="I1026" s="27" t="s">
        <v>887</v>
      </c>
      <c r="J1026" s="27" t="s">
        <v>888</v>
      </c>
      <c r="K1026" s="2">
        <v>0.75</v>
      </c>
      <c r="L1026" s="2">
        <v>0.25</v>
      </c>
      <c r="M1026" s="27">
        <v>1820000</v>
      </c>
      <c r="N1026" s="27">
        <v>1502000</v>
      </c>
      <c r="O1026" s="27">
        <v>1755000</v>
      </c>
      <c r="P1026" s="27">
        <v>1813000</v>
      </c>
      <c r="Q1026" s="29"/>
      <c r="R1026" s="29"/>
      <c r="S1026" s="29"/>
      <c r="T1026" s="29"/>
      <c r="U1026" s="29"/>
      <c r="V1026" s="29"/>
      <c r="W1026" s="29"/>
      <c r="X1026" s="29"/>
      <c r="Y1026" s="29"/>
      <c r="Z1026" s="29"/>
      <c r="AA1026" s="29"/>
      <c r="AB1026" s="29"/>
      <c r="AC1026" s="2">
        <f t="shared" si="405"/>
        <v>1722500</v>
      </c>
      <c r="AD1026" s="2">
        <f t="shared" si="406"/>
        <v>149858.82245188858</v>
      </c>
      <c r="AE1026" s="2">
        <f t="shared" si="407"/>
        <v>4</v>
      </c>
      <c r="AF1026" s="27">
        <v>3653000</v>
      </c>
      <c r="AG1026" s="27">
        <v>3422000</v>
      </c>
      <c r="AH1026" s="27">
        <v>3401000</v>
      </c>
      <c r="AI1026" s="27">
        <v>3253000</v>
      </c>
      <c r="AJ1026" s="2">
        <f t="shared" si="408"/>
        <v>3432250</v>
      </c>
      <c r="AK1026" s="2">
        <f t="shared" si="409"/>
        <v>165270.23325450957</v>
      </c>
      <c r="AL1026" s="2">
        <f t="shared" si="410"/>
        <v>4</v>
      </c>
      <c r="AM1026" s="2">
        <f t="shared" si="411"/>
        <v>9.9733615138916008E+19</v>
      </c>
      <c r="AN1026" s="2">
        <f t="shared" si="412"/>
        <v>1.8867640213623046E+19</v>
      </c>
      <c r="AO1026" s="2">
        <f t="shared" si="413"/>
        <v>5</v>
      </c>
      <c r="AP1026" s="2">
        <f t="shared" si="414"/>
        <v>21.418027866649041</v>
      </c>
      <c r="AQ1026" s="2">
        <f t="shared" si="415"/>
        <v>0.72668684380042159</v>
      </c>
      <c r="AR1026" s="3" t="str">
        <f t="shared" si="416"/>
        <v>Nontoxic</v>
      </c>
      <c r="AS1026" s="2">
        <f t="shared" si="417"/>
        <v>199.25979680696662</v>
      </c>
      <c r="AT1026" s="26" t="s">
        <v>884</v>
      </c>
      <c r="AU1026" s="4" t="s">
        <v>666</v>
      </c>
      <c r="AV1026" s="2">
        <f t="shared" si="418"/>
        <v>3</v>
      </c>
      <c r="AW1026" s="2">
        <f t="shared" si="419"/>
        <v>3</v>
      </c>
      <c r="AX1026" s="2">
        <f t="shared" si="420"/>
        <v>22457666666.666664</v>
      </c>
      <c r="AY1026" s="2">
        <f t="shared" si="421"/>
        <v>27314250000</v>
      </c>
      <c r="AZ1026" s="2">
        <f t="shared" si="422"/>
        <v>24885958333.333332</v>
      </c>
      <c r="BA1026" s="2">
        <f t="shared" si="423"/>
        <v>1.1666666666666667</v>
      </c>
      <c r="BB1026" s="2">
        <f t="shared" si="424"/>
        <v>2.4600457419459026E-2</v>
      </c>
      <c r="BC1026" s="2">
        <v>6.6349999999999998</v>
      </c>
      <c r="BD1026" s="2" t="str">
        <f t="shared" si="425"/>
        <v>Same Var</v>
      </c>
      <c r="BE1026" s="2">
        <f t="shared" si="426"/>
        <v>2.4360839067715307E-6</v>
      </c>
      <c r="BF1026" s="2" t="str">
        <f t="shared" si="427"/>
        <v>NS</v>
      </c>
      <c r="BG1026" s="2" t="str">
        <f t="shared" si="428"/>
        <v>NS</v>
      </c>
      <c r="BH1026" s="2" t="str">
        <f t="shared" si="429"/>
        <v/>
      </c>
      <c r="BI1026" s="2" t="str">
        <f t="shared" si="430"/>
        <v/>
      </c>
      <c r="BJ1026" s="2" t="str">
        <f t="shared" si="431"/>
        <v/>
      </c>
    </row>
    <row r="1027" spans="1:62" x14ac:dyDescent="0.2">
      <c r="A1027" s="1" t="s">
        <v>926</v>
      </c>
      <c r="B1027" s="27" t="s">
        <v>1163</v>
      </c>
      <c r="C1027" s="28">
        <v>38545</v>
      </c>
      <c r="D1027" s="7">
        <v>0.56944444444444442</v>
      </c>
      <c r="E1027" s="1">
        <v>0.1</v>
      </c>
      <c r="F1027" s="1" t="s">
        <v>57</v>
      </c>
      <c r="G1027" s="1" t="s">
        <v>1160</v>
      </c>
      <c r="H1027" s="27" t="s">
        <v>886</v>
      </c>
      <c r="I1027" s="27" t="s">
        <v>887</v>
      </c>
      <c r="J1027" s="27" t="s">
        <v>888</v>
      </c>
      <c r="K1027" s="2">
        <v>0.75</v>
      </c>
      <c r="L1027" s="2">
        <v>0.25</v>
      </c>
      <c r="M1027" s="27">
        <v>1820000</v>
      </c>
      <c r="N1027" s="27">
        <v>1502000</v>
      </c>
      <c r="O1027" s="27">
        <v>1755000</v>
      </c>
      <c r="P1027" s="27">
        <v>1813000</v>
      </c>
      <c r="Q1027" s="29"/>
      <c r="R1027" s="29"/>
      <c r="S1027" s="29"/>
      <c r="T1027" s="29"/>
      <c r="U1027" s="29"/>
      <c r="V1027" s="29"/>
      <c r="W1027" s="29"/>
      <c r="X1027" s="29"/>
      <c r="Y1027" s="29"/>
      <c r="Z1027" s="29"/>
      <c r="AA1027" s="29"/>
      <c r="AB1027" s="29"/>
      <c r="AC1027" s="2">
        <f t="shared" ref="AC1027:AC1090" si="432">AVERAGE(M1027:AB1027)</f>
        <v>1722500</v>
      </c>
      <c r="AD1027" s="2">
        <f t="shared" ref="AD1027:AD1090" si="433">STDEV(M1027:AB1027)</f>
        <v>149858.82245188858</v>
      </c>
      <c r="AE1027" s="2">
        <f t="shared" ref="AE1027:AE1090" si="434">COUNT(M1027:AB1027)</f>
        <v>4</v>
      </c>
      <c r="AF1027" s="27">
        <v>996000</v>
      </c>
      <c r="AG1027" s="27">
        <v>1637000</v>
      </c>
      <c r="AH1027" s="27">
        <v>1238000</v>
      </c>
      <c r="AI1027" s="27">
        <v>1397000</v>
      </c>
      <c r="AJ1027" s="2">
        <f t="shared" ref="AJ1027:AJ1090" si="435">AVERAGE(AF1027:AI1027)</f>
        <v>1317000</v>
      </c>
      <c r="AK1027" s="2">
        <f t="shared" ref="AK1027:AK1090" si="436">STDEV(AF1027:AI1027)</f>
        <v>269618.24864055472</v>
      </c>
      <c r="AL1027" s="2">
        <f t="shared" ref="AL1027:AL1090" si="437">COUNT(AF1027:AI1027)</f>
        <v>4</v>
      </c>
      <c r="AM1027" s="2">
        <f t="shared" ref="AM1027:AM1090" si="438">((AK1027^2/AL1027)+(((K1027^2)*(AD1027^2))/AE1027))^2</f>
        <v>4.5503755852758771E+20</v>
      </c>
      <c r="AN1027" s="2">
        <f t="shared" ref="AN1027:AN1090" si="439">(((AK1027^2)/AL1027)^2)/(AL1027-1)+((((K1027^2)*(AD1027^2))/AE1027)^2)/(AE1027-1)</f>
        <v>1.1341658569148758E+20</v>
      </c>
      <c r="AO1027" s="2">
        <f t="shared" ref="AO1027:AO1090" si="440">ROUND(AM1027/AN1027,0)</f>
        <v>4</v>
      </c>
      <c r="AP1027" s="2">
        <f t="shared" ref="AP1027:AP1090" si="441">(AJ1027-(K1027*AC1027))/((((AK1027^2)/AL1027)+(((K1027^2)*(AD1027^2))/AE1027))^0.5)</f>
        <v>0.17202606661715567</v>
      </c>
      <c r="AQ1027" s="2">
        <f t="shared" ref="AQ1027:AQ1090" si="442">TINV((2*L1027),AO1027)</f>
        <v>0.74069708411268287</v>
      </c>
      <c r="AR1027" s="3" t="str">
        <f t="shared" ref="AR1027:AR1090" si="443">IF(AND(AD1027=0,AK1027=0),IF(AJ1027&lt;(K1027*AC1027),"Toxic","Nontoxic"),IF(AP1027&gt;AQ1027,"Nontoxic","Toxic"))</f>
        <v>Toxic</v>
      </c>
      <c r="AS1027" s="2">
        <f t="shared" ref="AS1027:AS1090" si="444">(AJ1027/AC1027)*100</f>
        <v>76.458635703918716</v>
      </c>
      <c r="AT1027" s="4" t="s">
        <v>663</v>
      </c>
      <c r="AV1027" s="2">
        <f t="shared" ref="AV1027:AV1090" si="445">COUNT(M1027:AB1027)-1</f>
        <v>3</v>
      </c>
      <c r="AW1027" s="2">
        <f t="shared" ref="AW1027:AW1090" si="446">COUNT(AF1027:AI1027)-1</f>
        <v>3</v>
      </c>
      <c r="AX1027" s="2">
        <f t="shared" ref="AX1027:AX1090" si="447">(STDEV(M1027:AB1027))^2</f>
        <v>22457666666.666664</v>
      </c>
      <c r="AY1027" s="2">
        <f t="shared" ref="AY1027:AY1090" si="448">(STDEV(AF1027:AI1027))^2</f>
        <v>72693999999.999985</v>
      </c>
      <c r="AZ1027" s="2">
        <f t="shared" ref="AZ1027:AZ1090" si="449">((AV1027*AX1027)+(AW1027*AY1027))/(AV1027+AW1027)</f>
        <v>47575833333.333321</v>
      </c>
      <c r="BA1027" s="2">
        <f t="shared" ref="BA1027:BA1090" si="450">1+(((1/AV1027+1/AW1027)-(1/(AV1027+AW1027)))/3)</f>
        <v>1.1666666666666667</v>
      </c>
      <c r="BB1027" s="2">
        <f t="shared" ref="BB1027:BB1090" si="451">(((AV1027+AW1027)*LN(AZ1027))-((AV1027*LN(AX1027))+(AW1027*LN(AY1027))))/BA1027</f>
        <v>0.84023730709393307</v>
      </c>
      <c r="BC1027" s="2">
        <v>6.6349999999999998</v>
      </c>
      <c r="BD1027" s="2" t="str">
        <f t="shared" ref="BD1027:BD1090" si="452">IF(BB1027&gt;BC1027,"Sig Diff Var","Same Var")</f>
        <v>Same Var</v>
      </c>
      <c r="BE1027" s="2">
        <f t="shared" ref="BE1027:BE1090" si="453">TTEST(AF1027:AI1027,M1027:AB1027,1,IF(BD1027="Same Var",2,IF(BD1027="Sig Diff Var",3,"Wakka Wakka")))</f>
        <v>1.9552471095721544E-2</v>
      </c>
      <c r="BF1027" s="2" t="str">
        <f t="shared" ref="BF1027:BF1090" si="454">IF(AND(BE1027&lt;0.05,AS1027&lt;100),"Sig","NS")</f>
        <v>Sig</v>
      </c>
      <c r="BG1027" s="2" t="str">
        <f t="shared" ref="BG1027:BG1090" si="455">IF(AT1027="Normal",BF1027,IF(AT1027="Non-normal",AU1027,IF(AT1027="-","NS","Bleh")))</f>
        <v>Sig</v>
      </c>
      <c r="BH1027" s="2" t="str">
        <f t="shared" ref="BH1027:BH1090" si="456">IF(AT1027="Non-normal","Wilcoxon",IF(AND(AT1027="Normal",BD1027="Same Var"),"Same Var T-test",IF(AND(AT1027="Normal",BD1027="Sig Diff Var"),"Diff Var T-test","")))</f>
        <v>Same Var T-test</v>
      </c>
      <c r="BI1027" s="2" t="str">
        <f t="shared" ref="BI1027:BI1090" si="457">IF(AND(AR1027="Toxic",AS1027&gt;75),"TSTToxicLess25","")</f>
        <v>TSTToxicLess25</v>
      </c>
      <c r="BJ1027" s="2" t="str">
        <f t="shared" ref="BJ1027:BJ1090" si="458">IF(AND(BG1027="Sig",AS1027&gt;75),"NOECToxicLess25","")</f>
        <v>NOECToxicLess25</v>
      </c>
    </row>
    <row r="1028" spans="1:62" x14ac:dyDescent="0.2">
      <c r="A1028" s="1" t="s">
        <v>926</v>
      </c>
      <c r="B1028" s="27" t="s">
        <v>1305</v>
      </c>
      <c r="C1028" s="28">
        <v>38545</v>
      </c>
      <c r="D1028" s="7">
        <v>0.4548611111111111</v>
      </c>
      <c r="E1028" s="1">
        <v>0.1</v>
      </c>
      <c r="F1028" s="1" t="s">
        <v>57</v>
      </c>
      <c r="G1028" s="1" t="s">
        <v>1160</v>
      </c>
      <c r="H1028" s="27" t="s">
        <v>886</v>
      </c>
      <c r="I1028" s="27" t="s">
        <v>887</v>
      </c>
      <c r="J1028" s="27" t="s">
        <v>888</v>
      </c>
      <c r="K1028" s="2">
        <v>0.75</v>
      </c>
      <c r="L1028" s="2">
        <v>0.25</v>
      </c>
      <c r="M1028" s="27">
        <v>1820000</v>
      </c>
      <c r="N1028" s="27">
        <v>1502000</v>
      </c>
      <c r="O1028" s="27">
        <v>1755000</v>
      </c>
      <c r="P1028" s="27">
        <v>1813000</v>
      </c>
      <c r="Q1028" s="29"/>
      <c r="R1028" s="29"/>
      <c r="S1028" s="29"/>
      <c r="T1028" s="29"/>
      <c r="U1028" s="29"/>
      <c r="V1028" s="29"/>
      <c r="W1028" s="29"/>
      <c r="X1028" s="29"/>
      <c r="Y1028" s="29"/>
      <c r="Z1028" s="29"/>
      <c r="AA1028" s="29"/>
      <c r="AB1028" s="29"/>
      <c r="AC1028" s="2">
        <f t="shared" si="432"/>
        <v>1722500</v>
      </c>
      <c r="AD1028" s="2">
        <f t="shared" si="433"/>
        <v>149858.82245188858</v>
      </c>
      <c r="AE1028" s="2">
        <f t="shared" si="434"/>
        <v>4</v>
      </c>
      <c r="AF1028" s="27">
        <v>1645000</v>
      </c>
      <c r="AG1028" s="27">
        <v>1726000</v>
      </c>
      <c r="AH1028" s="27">
        <v>1608000</v>
      </c>
      <c r="AI1028" s="27">
        <v>1915000</v>
      </c>
      <c r="AJ1028" s="2">
        <f t="shared" si="435"/>
        <v>1723500</v>
      </c>
      <c r="AK1028" s="2">
        <f t="shared" si="436"/>
        <v>136846.629479867</v>
      </c>
      <c r="AL1028" s="2">
        <f t="shared" si="437"/>
        <v>4</v>
      </c>
      <c r="AM1028" s="2">
        <f t="shared" si="438"/>
        <v>6.1463395019775394E+19</v>
      </c>
      <c r="AN1028" s="2">
        <f t="shared" si="439"/>
        <v>1.0630812628987632E+19</v>
      </c>
      <c r="AO1028" s="2">
        <f t="shared" si="440"/>
        <v>6</v>
      </c>
      <c r="AP1028" s="2">
        <f t="shared" si="441"/>
        <v>4.8747512014599241</v>
      </c>
      <c r="AQ1028" s="2">
        <f t="shared" si="442"/>
        <v>0.71755819649141217</v>
      </c>
      <c r="AR1028" s="3" t="str">
        <f t="shared" si="443"/>
        <v>Nontoxic</v>
      </c>
      <c r="AS1028" s="2">
        <f t="shared" si="444"/>
        <v>100.05805515239476</v>
      </c>
      <c r="AT1028" s="26" t="s">
        <v>884</v>
      </c>
      <c r="AU1028" s="4" t="s">
        <v>666</v>
      </c>
      <c r="AV1028" s="2">
        <f t="shared" si="445"/>
        <v>3</v>
      </c>
      <c r="AW1028" s="2">
        <f t="shared" si="446"/>
        <v>3</v>
      </c>
      <c r="AX1028" s="2">
        <f t="shared" si="447"/>
        <v>22457666666.666664</v>
      </c>
      <c r="AY1028" s="2">
        <f t="shared" si="448"/>
        <v>18727000000.000004</v>
      </c>
      <c r="AZ1028" s="2">
        <f t="shared" si="449"/>
        <v>20592333333.333332</v>
      </c>
      <c r="BA1028" s="2">
        <f t="shared" si="450"/>
        <v>1.1666666666666667</v>
      </c>
      <c r="BB1028" s="2">
        <f t="shared" si="451"/>
        <v>2.1186741034707014E-2</v>
      </c>
      <c r="BC1028" s="2">
        <v>6.6349999999999998</v>
      </c>
      <c r="BD1028" s="2" t="str">
        <f t="shared" si="452"/>
        <v>Same Var</v>
      </c>
      <c r="BE1028" s="2">
        <f t="shared" si="453"/>
        <v>0.49622819121581263</v>
      </c>
      <c r="BF1028" s="2" t="str">
        <f t="shared" si="454"/>
        <v>NS</v>
      </c>
      <c r="BG1028" s="2" t="str">
        <f t="shared" si="455"/>
        <v>NS</v>
      </c>
      <c r="BH1028" s="2" t="str">
        <f t="shared" si="456"/>
        <v/>
      </c>
      <c r="BI1028" s="2" t="str">
        <f t="shared" si="457"/>
        <v/>
      </c>
      <c r="BJ1028" s="2" t="str">
        <f t="shared" si="458"/>
        <v/>
      </c>
    </row>
    <row r="1029" spans="1:62" x14ac:dyDescent="0.2">
      <c r="A1029" s="1" t="s">
        <v>926</v>
      </c>
      <c r="B1029" s="27" t="s">
        <v>1311</v>
      </c>
      <c r="C1029" s="28">
        <v>38545</v>
      </c>
      <c r="D1029" s="7">
        <v>0.33680555555555558</v>
      </c>
      <c r="E1029" s="1">
        <v>0.1</v>
      </c>
      <c r="F1029" s="1" t="s">
        <v>57</v>
      </c>
      <c r="G1029" s="1" t="s">
        <v>1160</v>
      </c>
      <c r="H1029" s="27" t="s">
        <v>886</v>
      </c>
      <c r="I1029" s="27" t="s">
        <v>887</v>
      </c>
      <c r="J1029" s="27" t="s">
        <v>888</v>
      </c>
      <c r="K1029" s="2">
        <v>0.75</v>
      </c>
      <c r="L1029" s="2">
        <v>0.25</v>
      </c>
      <c r="M1029" s="27">
        <v>1820000</v>
      </c>
      <c r="N1029" s="27">
        <v>1502000</v>
      </c>
      <c r="O1029" s="27">
        <v>1755000</v>
      </c>
      <c r="P1029" s="27">
        <v>1813000</v>
      </c>
      <c r="Q1029" s="29"/>
      <c r="R1029" s="29"/>
      <c r="S1029" s="29"/>
      <c r="T1029" s="29"/>
      <c r="U1029" s="29"/>
      <c r="V1029" s="29"/>
      <c r="W1029" s="29"/>
      <c r="X1029" s="29"/>
      <c r="Y1029" s="29"/>
      <c r="Z1029" s="29"/>
      <c r="AA1029" s="29"/>
      <c r="AB1029" s="29"/>
      <c r="AC1029" s="2">
        <f t="shared" si="432"/>
        <v>1722500</v>
      </c>
      <c r="AD1029" s="2">
        <f t="shared" si="433"/>
        <v>149858.82245188858</v>
      </c>
      <c r="AE1029" s="2">
        <f t="shared" si="434"/>
        <v>4</v>
      </c>
      <c r="AF1029" s="27">
        <v>2455000</v>
      </c>
      <c r="AG1029" s="27">
        <v>2402000</v>
      </c>
      <c r="AH1029" s="27">
        <v>2718000</v>
      </c>
      <c r="AI1029" s="27">
        <v>2556000</v>
      </c>
      <c r="AJ1029" s="2">
        <f t="shared" si="435"/>
        <v>2532750</v>
      </c>
      <c r="AK1029" s="2">
        <f t="shared" si="436"/>
        <v>139042.8590998713</v>
      </c>
      <c r="AL1029" s="2">
        <f t="shared" si="437"/>
        <v>4</v>
      </c>
      <c r="AM1029" s="2">
        <f t="shared" si="438"/>
        <v>6.3861491687527113E+19</v>
      </c>
      <c r="AN1029" s="2">
        <f t="shared" si="439"/>
        <v>1.1111253000660081E+19</v>
      </c>
      <c r="AO1029" s="2">
        <f t="shared" si="440"/>
        <v>6</v>
      </c>
      <c r="AP1029" s="2">
        <f t="shared" si="441"/>
        <v>13.880920606371847</v>
      </c>
      <c r="AQ1029" s="2">
        <f t="shared" si="442"/>
        <v>0.71755819649141217</v>
      </c>
      <c r="AR1029" s="3" t="str">
        <f t="shared" si="443"/>
        <v>Nontoxic</v>
      </c>
      <c r="AS1029" s="2">
        <f t="shared" si="444"/>
        <v>147.03918722786648</v>
      </c>
      <c r="AT1029" s="26" t="s">
        <v>884</v>
      </c>
      <c r="AU1029" s="4" t="s">
        <v>666</v>
      </c>
      <c r="AV1029" s="2">
        <f t="shared" si="445"/>
        <v>3</v>
      </c>
      <c r="AW1029" s="2">
        <f t="shared" si="446"/>
        <v>3</v>
      </c>
      <c r="AX1029" s="2">
        <f t="shared" si="447"/>
        <v>22457666666.666664</v>
      </c>
      <c r="AY1029" s="2">
        <f t="shared" si="448"/>
        <v>19332916666.666664</v>
      </c>
      <c r="AZ1029" s="2">
        <f t="shared" si="449"/>
        <v>20895291666.666664</v>
      </c>
      <c r="BA1029" s="2">
        <f t="shared" si="450"/>
        <v>1.1666666666666667</v>
      </c>
      <c r="BB1029" s="2">
        <f t="shared" si="451"/>
        <v>1.4416671929796263E-2</v>
      </c>
      <c r="BC1029" s="2">
        <v>6.6349999999999998</v>
      </c>
      <c r="BD1029" s="2" t="str">
        <f t="shared" si="452"/>
        <v>Same Var</v>
      </c>
      <c r="BE1029" s="2">
        <f t="shared" si="453"/>
        <v>1.0703587825036902E-4</v>
      </c>
      <c r="BF1029" s="2" t="str">
        <f t="shared" si="454"/>
        <v>NS</v>
      </c>
      <c r="BG1029" s="2" t="str">
        <f t="shared" si="455"/>
        <v>NS</v>
      </c>
      <c r="BH1029" s="2" t="str">
        <f t="shared" si="456"/>
        <v/>
      </c>
      <c r="BI1029" s="2" t="str">
        <f t="shared" si="457"/>
        <v/>
      </c>
      <c r="BJ1029" s="2" t="str">
        <f t="shared" si="458"/>
        <v/>
      </c>
    </row>
    <row r="1030" spans="1:62" x14ac:dyDescent="0.2">
      <c r="A1030" s="1" t="s">
        <v>926</v>
      </c>
      <c r="B1030" s="27" t="s">
        <v>1315</v>
      </c>
      <c r="C1030" s="28">
        <v>38545</v>
      </c>
      <c r="D1030" s="7">
        <v>0.3888888888888889</v>
      </c>
      <c r="E1030" s="1">
        <v>0.1</v>
      </c>
      <c r="F1030" s="1" t="s">
        <v>57</v>
      </c>
      <c r="G1030" s="1" t="s">
        <v>1160</v>
      </c>
      <c r="H1030" s="27" t="s">
        <v>886</v>
      </c>
      <c r="I1030" s="27" t="s">
        <v>887</v>
      </c>
      <c r="J1030" s="27" t="s">
        <v>888</v>
      </c>
      <c r="K1030" s="2">
        <v>0.75</v>
      </c>
      <c r="L1030" s="2">
        <v>0.25</v>
      </c>
      <c r="M1030" s="27">
        <v>1820000</v>
      </c>
      <c r="N1030" s="27">
        <v>1502000</v>
      </c>
      <c r="O1030" s="27">
        <v>1755000</v>
      </c>
      <c r="P1030" s="27">
        <v>1813000</v>
      </c>
      <c r="Q1030" s="29"/>
      <c r="R1030" s="29"/>
      <c r="S1030" s="29"/>
      <c r="T1030" s="29"/>
      <c r="U1030" s="29"/>
      <c r="V1030" s="29"/>
      <c r="W1030" s="29"/>
      <c r="X1030" s="29"/>
      <c r="Y1030" s="29"/>
      <c r="Z1030" s="29"/>
      <c r="AA1030" s="29"/>
      <c r="AB1030" s="29"/>
      <c r="AC1030" s="2">
        <f t="shared" si="432"/>
        <v>1722500</v>
      </c>
      <c r="AD1030" s="2">
        <f t="shared" si="433"/>
        <v>149858.82245188858</v>
      </c>
      <c r="AE1030" s="2">
        <f t="shared" si="434"/>
        <v>4</v>
      </c>
      <c r="AF1030" s="27">
        <v>1639000</v>
      </c>
      <c r="AG1030" s="27">
        <v>2018000</v>
      </c>
      <c r="AH1030" s="27">
        <v>2489000</v>
      </c>
      <c r="AI1030" s="27">
        <v>2543000</v>
      </c>
      <c r="AJ1030" s="2">
        <f t="shared" si="435"/>
        <v>2172250</v>
      </c>
      <c r="AK1030" s="2">
        <f t="shared" si="436"/>
        <v>426589.08799921267</v>
      </c>
      <c r="AL1030" s="2">
        <f t="shared" si="437"/>
        <v>4</v>
      </c>
      <c r="AM1030" s="2">
        <f t="shared" si="438"/>
        <v>2.3670824805764159E+21</v>
      </c>
      <c r="AN1030" s="2">
        <f t="shared" si="439"/>
        <v>6.9324295729695634E+20</v>
      </c>
      <c r="AO1030" s="2">
        <f t="shared" si="440"/>
        <v>3</v>
      </c>
      <c r="AP1030" s="2">
        <f t="shared" si="441"/>
        <v>3.9912998302329799</v>
      </c>
      <c r="AQ1030" s="2">
        <f t="shared" si="442"/>
        <v>0.76489232840434507</v>
      </c>
      <c r="AR1030" s="3" t="str">
        <f t="shared" si="443"/>
        <v>Nontoxic</v>
      </c>
      <c r="AS1030" s="2">
        <f t="shared" si="444"/>
        <v>126.11030478955007</v>
      </c>
      <c r="AT1030" s="26" t="s">
        <v>884</v>
      </c>
      <c r="AU1030" s="4" t="s">
        <v>666</v>
      </c>
      <c r="AV1030" s="2">
        <f t="shared" si="445"/>
        <v>3</v>
      </c>
      <c r="AW1030" s="2">
        <f t="shared" si="446"/>
        <v>3</v>
      </c>
      <c r="AX1030" s="2">
        <f t="shared" si="447"/>
        <v>22457666666.666664</v>
      </c>
      <c r="AY1030" s="2">
        <f t="shared" si="448"/>
        <v>181978250000</v>
      </c>
      <c r="AZ1030" s="2">
        <f t="shared" si="449"/>
        <v>102217958333.33333</v>
      </c>
      <c r="BA1030" s="2">
        <f t="shared" si="450"/>
        <v>1.1666666666666667</v>
      </c>
      <c r="BB1030" s="2">
        <f t="shared" si="451"/>
        <v>2.4137885052012069</v>
      </c>
      <c r="BC1030" s="2">
        <v>6.6349999999999998</v>
      </c>
      <c r="BD1030" s="2" t="str">
        <f t="shared" si="452"/>
        <v>Same Var</v>
      </c>
      <c r="BE1030" s="2">
        <f t="shared" si="453"/>
        <v>4.6896862932908616E-2</v>
      </c>
      <c r="BF1030" s="2" t="str">
        <f t="shared" si="454"/>
        <v>NS</v>
      </c>
      <c r="BG1030" s="2" t="str">
        <f t="shared" si="455"/>
        <v>NS</v>
      </c>
      <c r="BH1030" s="2" t="str">
        <f t="shared" si="456"/>
        <v/>
      </c>
      <c r="BI1030" s="2" t="str">
        <f t="shared" si="457"/>
        <v/>
      </c>
      <c r="BJ1030" s="2" t="str">
        <f t="shared" si="458"/>
        <v/>
      </c>
    </row>
    <row r="1031" spans="1:62" x14ac:dyDescent="0.2">
      <c r="A1031" s="1" t="s">
        <v>926</v>
      </c>
      <c r="B1031" s="27" t="s">
        <v>1004</v>
      </c>
      <c r="C1031" s="28">
        <v>38615</v>
      </c>
      <c r="D1031" s="7">
        <v>0.59027777777777779</v>
      </c>
      <c r="E1031" s="1">
        <v>0.1</v>
      </c>
      <c r="F1031" s="1" t="s">
        <v>57</v>
      </c>
      <c r="G1031" s="1" t="s">
        <v>1012</v>
      </c>
      <c r="H1031" s="27" t="s">
        <v>886</v>
      </c>
      <c r="I1031" s="27" t="s">
        <v>887</v>
      </c>
      <c r="J1031" s="27" t="s">
        <v>888</v>
      </c>
      <c r="K1031" s="2">
        <v>0.75</v>
      </c>
      <c r="L1031" s="2">
        <v>0.25</v>
      </c>
      <c r="M1031" s="27">
        <v>1813000</v>
      </c>
      <c r="N1031" s="27">
        <v>1872000</v>
      </c>
      <c r="O1031" s="27">
        <v>1529000</v>
      </c>
      <c r="P1031" s="27">
        <v>1715000</v>
      </c>
      <c r="Q1031" s="29"/>
      <c r="R1031" s="29"/>
      <c r="S1031" s="29"/>
      <c r="T1031" s="29"/>
      <c r="U1031" s="29"/>
      <c r="V1031" s="29"/>
      <c r="W1031" s="29"/>
      <c r="X1031" s="29"/>
      <c r="Y1031" s="29"/>
      <c r="Z1031" s="29"/>
      <c r="AA1031" s="29"/>
      <c r="AB1031" s="29"/>
      <c r="AC1031" s="2">
        <f t="shared" si="432"/>
        <v>1732250</v>
      </c>
      <c r="AD1031" s="2">
        <f t="shared" si="433"/>
        <v>150176.28530053163</v>
      </c>
      <c r="AE1031" s="2">
        <f t="shared" si="434"/>
        <v>4</v>
      </c>
      <c r="AF1031" s="27">
        <v>2458000</v>
      </c>
      <c r="AG1031" s="27">
        <v>2881000</v>
      </c>
      <c r="AH1031" s="27">
        <v>2564000</v>
      </c>
      <c r="AI1031" s="27">
        <v>2186000</v>
      </c>
      <c r="AJ1031" s="2">
        <f t="shared" si="435"/>
        <v>2522250</v>
      </c>
      <c r="AK1031" s="2">
        <f t="shared" si="436"/>
        <v>287307.47176732688</v>
      </c>
      <c r="AL1031" s="2">
        <f t="shared" si="437"/>
        <v>4</v>
      </c>
      <c r="AM1031" s="2">
        <f t="shared" si="438"/>
        <v>5.6681609001005207E+20</v>
      </c>
      <c r="AN1031" s="2">
        <f t="shared" si="439"/>
        <v>1.4530642333912544E+20</v>
      </c>
      <c r="AO1031" s="2">
        <f t="shared" si="440"/>
        <v>4</v>
      </c>
      <c r="AP1031" s="2">
        <f t="shared" si="441"/>
        <v>7.9266212661905637</v>
      </c>
      <c r="AQ1031" s="2">
        <f t="shared" si="442"/>
        <v>0.74069708411268287</v>
      </c>
      <c r="AR1031" s="3" t="str">
        <f t="shared" si="443"/>
        <v>Nontoxic</v>
      </c>
      <c r="AS1031" s="2">
        <f t="shared" si="444"/>
        <v>145.60542646846585</v>
      </c>
      <c r="AT1031" s="26" t="s">
        <v>884</v>
      </c>
      <c r="AU1031" s="4" t="s">
        <v>666</v>
      </c>
      <c r="AV1031" s="2">
        <f t="shared" si="445"/>
        <v>3</v>
      </c>
      <c r="AW1031" s="2">
        <f t="shared" si="446"/>
        <v>3</v>
      </c>
      <c r="AX1031" s="2">
        <f t="shared" si="447"/>
        <v>22552916666.666672</v>
      </c>
      <c r="AY1031" s="2">
        <f t="shared" si="448"/>
        <v>82545583333.333328</v>
      </c>
      <c r="AZ1031" s="2">
        <f t="shared" si="449"/>
        <v>52549250000</v>
      </c>
      <c r="BA1031" s="2">
        <f t="shared" si="450"/>
        <v>1.1666666666666667</v>
      </c>
      <c r="BB1031" s="2">
        <f t="shared" si="451"/>
        <v>1.0138797884678183</v>
      </c>
      <c r="BC1031" s="2">
        <v>6.6349999999999998</v>
      </c>
      <c r="BD1031" s="2" t="str">
        <f t="shared" si="452"/>
        <v>Same Var</v>
      </c>
      <c r="BE1031" s="2">
        <f t="shared" si="453"/>
        <v>1.3919613369607726E-3</v>
      </c>
      <c r="BF1031" s="2" t="str">
        <f t="shared" si="454"/>
        <v>NS</v>
      </c>
      <c r="BG1031" s="2" t="str">
        <f t="shared" si="455"/>
        <v>NS</v>
      </c>
      <c r="BH1031" s="2" t="str">
        <f t="shared" si="456"/>
        <v/>
      </c>
      <c r="BI1031" s="2" t="str">
        <f t="shared" si="457"/>
        <v/>
      </c>
      <c r="BJ1031" s="2" t="str">
        <f t="shared" si="458"/>
        <v/>
      </c>
    </row>
    <row r="1032" spans="1:62" x14ac:dyDescent="0.2">
      <c r="A1032" s="1" t="s">
        <v>926</v>
      </c>
      <c r="B1032" s="27" t="s">
        <v>1031</v>
      </c>
      <c r="C1032" s="28">
        <v>38615</v>
      </c>
      <c r="D1032" s="7">
        <v>0.43055555555555558</v>
      </c>
      <c r="E1032" s="1">
        <v>0.1</v>
      </c>
      <c r="F1032" s="1" t="s">
        <v>57</v>
      </c>
      <c r="G1032" s="1" t="s">
        <v>1012</v>
      </c>
      <c r="H1032" s="27" t="s">
        <v>886</v>
      </c>
      <c r="I1032" s="27" t="s">
        <v>887</v>
      </c>
      <c r="J1032" s="27" t="s">
        <v>888</v>
      </c>
      <c r="K1032" s="2">
        <v>0.75</v>
      </c>
      <c r="L1032" s="2">
        <v>0.25</v>
      </c>
      <c r="M1032" s="27">
        <v>1813000</v>
      </c>
      <c r="N1032" s="27">
        <v>1872000</v>
      </c>
      <c r="O1032" s="27">
        <v>1529000</v>
      </c>
      <c r="P1032" s="27">
        <v>1715000</v>
      </c>
      <c r="Q1032" s="29"/>
      <c r="R1032" s="29"/>
      <c r="S1032" s="29"/>
      <c r="T1032" s="29"/>
      <c r="U1032" s="29"/>
      <c r="V1032" s="29"/>
      <c r="W1032" s="29"/>
      <c r="X1032" s="29"/>
      <c r="Y1032" s="29"/>
      <c r="Z1032" s="29"/>
      <c r="AA1032" s="29"/>
      <c r="AB1032" s="29"/>
      <c r="AC1032" s="2">
        <f t="shared" si="432"/>
        <v>1732250</v>
      </c>
      <c r="AD1032" s="2">
        <f t="shared" si="433"/>
        <v>150176.28530053163</v>
      </c>
      <c r="AE1032" s="2">
        <f t="shared" si="434"/>
        <v>4</v>
      </c>
      <c r="AF1032" s="27">
        <v>2127000</v>
      </c>
      <c r="AG1032" s="27">
        <v>2453000</v>
      </c>
      <c r="AH1032" s="27">
        <v>2387000</v>
      </c>
      <c r="AI1032" s="27">
        <v>2732000</v>
      </c>
      <c r="AJ1032" s="2">
        <f t="shared" si="435"/>
        <v>2424750</v>
      </c>
      <c r="AK1032" s="2">
        <f t="shared" si="436"/>
        <v>248516.09605818291</v>
      </c>
      <c r="AL1032" s="2">
        <f t="shared" si="437"/>
        <v>4</v>
      </c>
      <c r="AM1032" s="2">
        <f t="shared" si="438"/>
        <v>3.4639040409425353E+20</v>
      </c>
      <c r="AN1032" s="2">
        <f t="shared" si="439"/>
        <v>8.281798901042176E+19</v>
      </c>
      <c r="AO1032" s="2">
        <f t="shared" si="440"/>
        <v>4</v>
      </c>
      <c r="AP1032" s="2">
        <f t="shared" si="441"/>
        <v>8.2504597953606602</v>
      </c>
      <c r="AQ1032" s="2">
        <f t="shared" si="442"/>
        <v>0.74069708411268287</v>
      </c>
      <c r="AR1032" s="3" t="str">
        <f t="shared" si="443"/>
        <v>Nontoxic</v>
      </c>
      <c r="AS1032" s="2">
        <f t="shared" si="444"/>
        <v>139.9769086448261</v>
      </c>
      <c r="AT1032" s="26" t="s">
        <v>884</v>
      </c>
      <c r="AU1032" s="4" t="s">
        <v>666</v>
      </c>
      <c r="AV1032" s="2">
        <f t="shared" si="445"/>
        <v>3</v>
      </c>
      <c r="AW1032" s="2">
        <f t="shared" si="446"/>
        <v>3</v>
      </c>
      <c r="AX1032" s="2">
        <f t="shared" si="447"/>
        <v>22552916666.666672</v>
      </c>
      <c r="AY1032" s="2">
        <f t="shared" si="448"/>
        <v>61760250000</v>
      </c>
      <c r="AZ1032" s="2">
        <f t="shared" si="449"/>
        <v>42156583333.333336</v>
      </c>
      <c r="BA1032" s="2">
        <f t="shared" si="450"/>
        <v>1.1666666666666667</v>
      </c>
      <c r="BB1032" s="2">
        <f t="shared" si="451"/>
        <v>0.62654751646426476</v>
      </c>
      <c r="BC1032" s="2">
        <v>6.6349999999999998</v>
      </c>
      <c r="BD1032" s="2" t="str">
        <f t="shared" si="452"/>
        <v>Same Var</v>
      </c>
      <c r="BE1032" s="2">
        <f t="shared" si="453"/>
        <v>1.5474985418553963E-3</v>
      </c>
      <c r="BF1032" s="2" t="str">
        <f t="shared" si="454"/>
        <v>NS</v>
      </c>
      <c r="BG1032" s="2" t="str">
        <f t="shared" si="455"/>
        <v>NS</v>
      </c>
      <c r="BH1032" s="2" t="str">
        <f t="shared" si="456"/>
        <v/>
      </c>
      <c r="BI1032" s="2" t="str">
        <f t="shared" si="457"/>
        <v/>
      </c>
      <c r="BJ1032" s="2" t="str">
        <f t="shared" si="458"/>
        <v/>
      </c>
    </row>
    <row r="1033" spans="1:62" x14ac:dyDescent="0.2">
      <c r="A1033" s="1" t="s">
        <v>926</v>
      </c>
      <c r="B1033" s="27" t="s">
        <v>1045</v>
      </c>
      <c r="C1033" s="28">
        <v>38615</v>
      </c>
      <c r="D1033" s="7">
        <v>0.46527777777777779</v>
      </c>
      <c r="E1033" s="1">
        <v>0.1</v>
      </c>
      <c r="F1033" s="1" t="s">
        <v>57</v>
      </c>
      <c r="G1033" s="1" t="s">
        <v>1012</v>
      </c>
      <c r="H1033" s="27" t="s">
        <v>886</v>
      </c>
      <c r="I1033" s="27" t="s">
        <v>887</v>
      </c>
      <c r="J1033" s="27" t="s">
        <v>888</v>
      </c>
      <c r="K1033" s="2">
        <v>0.75</v>
      </c>
      <c r="L1033" s="2">
        <v>0.25</v>
      </c>
      <c r="M1033" s="27">
        <v>1813000</v>
      </c>
      <c r="N1033" s="27">
        <v>1872000</v>
      </c>
      <c r="O1033" s="27">
        <v>1529000</v>
      </c>
      <c r="P1033" s="27">
        <v>1715000</v>
      </c>
      <c r="Q1033" s="29"/>
      <c r="R1033" s="29"/>
      <c r="S1033" s="29"/>
      <c r="T1033" s="29"/>
      <c r="U1033" s="29"/>
      <c r="V1033" s="29"/>
      <c r="W1033" s="29"/>
      <c r="X1033" s="29"/>
      <c r="Y1033" s="29"/>
      <c r="Z1033" s="29"/>
      <c r="AA1033" s="29"/>
      <c r="AB1033" s="29"/>
      <c r="AC1033" s="2">
        <f t="shared" si="432"/>
        <v>1732250</v>
      </c>
      <c r="AD1033" s="2">
        <f t="shared" si="433"/>
        <v>150176.28530053163</v>
      </c>
      <c r="AE1033" s="2">
        <f t="shared" si="434"/>
        <v>4</v>
      </c>
      <c r="AF1033" s="27">
        <v>1978000</v>
      </c>
      <c r="AG1033" s="27">
        <v>2562000</v>
      </c>
      <c r="AH1033" s="27">
        <v>2614000</v>
      </c>
      <c r="AI1033" s="27">
        <v>2525000</v>
      </c>
      <c r="AJ1033" s="2">
        <f t="shared" si="435"/>
        <v>2419750</v>
      </c>
      <c r="AK1033" s="2">
        <f t="shared" si="436"/>
        <v>296753.96655591088</v>
      </c>
      <c r="AL1033" s="2">
        <f t="shared" si="437"/>
        <v>4</v>
      </c>
      <c r="AM1033" s="2">
        <f t="shared" si="438"/>
        <v>6.3439670986942723E+20</v>
      </c>
      <c r="AN1033" s="2">
        <f t="shared" si="439"/>
        <v>1.6491692258912548E+20</v>
      </c>
      <c r="AO1033" s="2">
        <f t="shared" si="440"/>
        <v>4</v>
      </c>
      <c r="AP1033" s="2">
        <f t="shared" si="441"/>
        <v>7.0606690255404612</v>
      </c>
      <c r="AQ1033" s="2">
        <f t="shared" si="442"/>
        <v>0.74069708411268287</v>
      </c>
      <c r="AR1033" s="3" t="str">
        <f t="shared" si="443"/>
        <v>Nontoxic</v>
      </c>
      <c r="AS1033" s="2">
        <f t="shared" si="444"/>
        <v>139.68826670515227</v>
      </c>
      <c r="AT1033" s="26" t="s">
        <v>884</v>
      </c>
      <c r="AU1033" s="4" t="s">
        <v>666</v>
      </c>
      <c r="AV1033" s="2">
        <f t="shared" si="445"/>
        <v>3</v>
      </c>
      <c r="AW1033" s="2">
        <f t="shared" si="446"/>
        <v>3</v>
      </c>
      <c r="AX1033" s="2">
        <f t="shared" si="447"/>
        <v>22552916666.666672</v>
      </c>
      <c r="AY1033" s="2">
        <f t="shared" si="448"/>
        <v>88062916666.666672</v>
      </c>
      <c r="AZ1033" s="2">
        <f t="shared" si="449"/>
        <v>55307916666.666664</v>
      </c>
      <c r="BA1033" s="2">
        <f t="shared" si="450"/>
        <v>1.1666666666666667</v>
      </c>
      <c r="BB1033" s="2">
        <f t="shared" si="451"/>
        <v>1.1106416383705664</v>
      </c>
      <c r="BC1033" s="2">
        <v>6.6349999999999998</v>
      </c>
      <c r="BD1033" s="2" t="str">
        <f t="shared" si="452"/>
        <v>Same Var</v>
      </c>
      <c r="BE1033" s="2">
        <f t="shared" si="453"/>
        <v>3.0590043734739602E-3</v>
      </c>
      <c r="BF1033" s="2" t="str">
        <f t="shared" si="454"/>
        <v>NS</v>
      </c>
      <c r="BG1033" s="2" t="str">
        <f t="shared" si="455"/>
        <v>NS</v>
      </c>
      <c r="BH1033" s="2" t="str">
        <f t="shared" si="456"/>
        <v/>
      </c>
      <c r="BI1033" s="2" t="str">
        <f t="shared" si="457"/>
        <v/>
      </c>
      <c r="BJ1033" s="2" t="str">
        <f t="shared" si="458"/>
        <v/>
      </c>
    </row>
    <row r="1034" spans="1:62" x14ac:dyDescent="0.2">
      <c r="A1034" s="1" t="s">
        <v>926</v>
      </c>
      <c r="B1034" s="27" t="s">
        <v>1047</v>
      </c>
      <c r="C1034" s="28">
        <v>38615</v>
      </c>
      <c r="D1034" s="7">
        <v>0.34722222222222221</v>
      </c>
      <c r="E1034" s="1">
        <v>0.1</v>
      </c>
      <c r="F1034" s="1" t="s">
        <v>57</v>
      </c>
      <c r="G1034" s="1" t="s">
        <v>1012</v>
      </c>
      <c r="H1034" s="27" t="s">
        <v>886</v>
      </c>
      <c r="I1034" s="27" t="s">
        <v>887</v>
      </c>
      <c r="J1034" s="27" t="s">
        <v>888</v>
      </c>
      <c r="K1034" s="2">
        <v>0.75</v>
      </c>
      <c r="L1034" s="2">
        <v>0.25</v>
      </c>
      <c r="M1034" s="27">
        <v>1813000</v>
      </c>
      <c r="N1034" s="27">
        <v>1872000</v>
      </c>
      <c r="O1034" s="27">
        <v>1529000</v>
      </c>
      <c r="P1034" s="27">
        <v>1715000</v>
      </c>
      <c r="Q1034" s="29"/>
      <c r="R1034" s="29"/>
      <c r="S1034" s="29"/>
      <c r="T1034" s="29"/>
      <c r="U1034" s="29"/>
      <c r="V1034" s="29"/>
      <c r="W1034" s="29"/>
      <c r="X1034" s="29"/>
      <c r="Y1034" s="29"/>
      <c r="Z1034" s="29"/>
      <c r="AA1034" s="29"/>
      <c r="AB1034" s="29"/>
      <c r="AC1034" s="2">
        <f t="shared" si="432"/>
        <v>1732250</v>
      </c>
      <c r="AD1034" s="2">
        <f t="shared" si="433"/>
        <v>150176.28530053163</v>
      </c>
      <c r="AE1034" s="2">
        <f t="shared" si="434"/>
        <v>4</v>
      </c>
      <c r="AF1034" s="27">
        <v>2218000</v>
      </c>
      <c r="AG1034" s="27">
        <v>1848000</v>
      </c>
      <c r="AH1034" s="27">
        <v>2160000</v>
      </c>
      <c r="AI1034" s="27">
        <v>2118000</v>
      </c>
      <c r="AJ1034" s="2">
        <f t="shared" si="435"/>
        <v>2086000</v>
      </c>
      <c r="AK1034" s="2">
        <f t="shared" si="436"/>
        <v>163878.00340497197</v>
      </c>
      <c r="AL1034" s="2">
        <f t="shared" si="437"/>
        <v>4</v>
      </c>
      <c r="AM1034" s="2">
        <f t="shared" si="438"/>
        <v>9.7723187480484053E+19</v>
      </c>
      <c r="AN1034" s="2">
        <f t="shared" si="439"/>
        <v>1.837874434245301E+19</v>
      </c>
      <c r="AO1034" s="2">
        <f t="shared" si="440"/>
        <v>5</v>
      </c>
      <c r="AP1034" s="2">
        <f t="shared" si="441"/>
        <v>7.9135590044876718</v>
      </c>
      <c r="AQ1034" s="2">
        <f t="shared" si="442"/>
        <v>0.72668684380042159</v>
      </c>
      <c r="AR1034" s="3" t="str">
        <f t="shared" si="443"/>
        <v>Nontoxic</v>
      </c>
      <c r="AS1034" s="2">
        <f t="shared" si="444"/>
        <v>120.42141723192378</v>
      </c>
      <c r="AT1034" s="26" t="s">
        <v>884</v>
      </c>
      <c r="AU1034" s="4" t="s">
        <v>666</v>
      </c>
      <c r="AV1034" s="2">
        <f t="shared" si="445"/>
        <v>3</v>
      </c>
      <c r="AW1034" s="2">
        <f t="shared" si="446"/>
        <v>3</v>
      </c>
      <c r="AX1034" s="2">
        <f t="shared" si="447"/>
        <v>22552916666.666672</v>
      </c>
      <c r="AY1034" s="2">
        <f t="shared" si="448"/>
        <v>26856000000.000004</v>
      </c>
      <c r="AZ1034" s="2">
        <f t="shared" si="449"/>
        <v>24704458333.33334</v>
      </c>
      <c r="BA1034" s="2">
        <f t="shared" si="450"/>
        <v>1.1666666666666667</v>
      </c>
      <c r="BB1034" s="2">
        <f t="shared" si="451"/>
        <v>1.9578327113062444E-2</v>
      </c>
      <c r="BC1034" s="2">
        <v>6.6349999999999998</v>
      </c>
      <c r="BD1034" s="2" t="str">
        <f t="shared" si="452"/>
        <v>Same Var</v>
      </c>
      <c r="BE1034" s="2">
        <f t="shared" si="453"/>
        <v>9.5029642897811219E-3</v>
      </c>
      <c r="BF1034" s="2" t="str">
        <f t="shared" si="454"/>
        <v>NS</v>
      </c>
      <c r="BG1034" s="2" t="str">
        <f t="shared" si="455"/>
        <v>NS</v>
      </c>
      <c r="BH1034" s="2" t="str">
        <f t="shared" si="456"/>
        <v/>
      </c>
      <c r="BI1034" s="2" t="str">
        <f t="shared" si="457"/>
        <v/>
      </c>
      <c r="BJ1034" s="2" t="str">
        <f t="shared" si="458"/>
        <v/>
      </c>
    </row>
    <row r="1035" spans="1:62" x14ac:dyDescent="0.2">
      <c r="A1035" s="1" t="s">
        <v>926</v>
      </c>
      <c r="B1035" s="27" t="s">
        <v>1049</v>
      </c>
      <c r="C1035" s="28">
        <v>38615</v>
      </c>
      <c r="D1035" s="7">
        <v>0.56944444444444442</v>
      </c>
      <c r="E1035" s="1">
        <v>0.1</v>
      </c>
      <c r="F1035" s="1" t="s">
        <v>57</v>
      </c>
      <c r="G1035" s="1" t="s">
        <v>1012</v>
      </c>
      <c r="H1035" s="27" t="s">
        <v>886</v>
      </c>
      <c r="I1035" s="27" t="s">
        <v>887</v>
      </c>
      <c r="J1035" s="27" t="s">
        <v>888</v>
      </c>
      <c r="K1035" s="2">
        <v>0.75</v>
      </c>
      <c r="L1035" s="2">
        <v>0.25</v>
      </c>
      <c r="M1035" s="27">
        <v>1813000</v>
      </c>
      <c r="N1035" s="27">
        <v>1872000</v>
      </c>
      <c r="O1035" s="27">
        <v>1529000</v>
      </c>
      <c r="P1035" s="27">
        <v>1715000</v>
      </c>
      <c r="Q1035" s="29"/>
      <c r="R1035" s="29"/>
      <c r="S1035" s="29"/>
      <c r="T1035" s="29"/>
      <c r="U1035" s="29"/>
      <c r="V1035" s="29"/>
      <c r="W1035" s="29"/>
      <c r="X1035" s="29"/>
      <c r="Y1035" s="29"/>
      <c r="Z1035" s="29"/>
      <c r="AA1035" s="29"/>
      <c r="AB1035" s="29"/>
      <c r="AC1035" s="2">
        <f t="shared" si="432"/>
        <v>1732250</v>
      </c>
      <c r="AD1035" s="2">
        <f t="shared" si="433"/>
        <v>150176.28530053163</v>
      </c>
      <c r="AE1035" s="2">
        <f t="shared" si="434"/>
        <v>4</v>
      </c>
      <c r="AF1035" s="27">
        <v>1951000</v>
      </c>
      <c r="AG1035" s="27">
        <v>1986000</v>
      </c>
      <c r="AH1035" s="27">
        <v>2413000</v>
      </c>
      <c r="AI1035" s="27">
        <v>1947000</v>
      </c>
      <c r="AJ1035" s="2">
        <f t="shared" si="435"/>
        <v>2074250</v>
      </c>
      <c r="AK1035" s="2">
        <f t="shared" si="436"/>
        <v>226511.77305679573</v>
      </c>
      <c r="AL1035" s="2">
        <f t="shared" si="437"/>
        <v>4</v>
      </c>
      <c r="AM1035" s="2">
        <f t="shared" si="438"/>
        <v>2.5594879422750015E+20</v>
      </c>
      <c r="AN1035" s="2">
        <f t="shared" si="439"/>
        <v>5.8195897915514348E+19</v>
      </c>
      <c r="AO1035" s="2">
        <f t="shared" si="440"/>
        <v>4</v>
      </c>
      <c r="AP1035" s="2">
        <f t="shared" si="441"/>
        <v>6.1277135156663975</v>
      </c>
      <c r="AQ1035" s="2">
        <f t="shared" si="442"/>
        <v>0.74069708411268287</v>
      </c>
      <c r="AR1035" s="3" t="str">
        <f t="shared" si="443"/>
        <v>Nontoxic</v>
      </c>
      <c r="AS1035" s="2">
        <f t="shared" si="444"/>
        <v>119.74310867369029</v>
      </c>
      <c r="AT1035" s="26" t="s">
        <v>884</v>
      </c>
      <c r="AU1035" s="4" t="s">
        <v>666</v>
      </c>
      <c r="AV1035" s="2">
        <f t="shared" si="445"/>
        <v>3</v>
      </c>
      <c r="AW1035" s="2">
        <f t="shared" si="446"/>
        <v>3</v>
      </c>
      <c r="AX1035" s="2">
        <f t="shared" si="447"/>
        <v>22552916666.666672</v>
      </c>
      <c r="AY1035" s="2">
        <f t="shared" si="448"/>
        <v>51307583333.333336</v>
      </c>
      <c r="AZ1035" s="2">
        <f t="shared" si="449"/>
        <v>36930250000</v>
      </c>
      <c r="BA1035" s="2">
        <f t="shared" si="450"/>
        <v>1.1666666666666667</v>
      </c>
      <c r="BB1035" s="2">
        <f t="shared" si="451"/>
        <v>0.4226375121690385</v>
      </c>
      <c r="BC1035" s="2">
        <v>6.6349999999999998</v>
      </c>
      <c r="BD1035" s="2" t="str">
        <f t="shared" si="452"/>
        <v>Same Var</v>
      </c>
      <c r="BE1035" s="2">
        <f t="shared" si="453"/>
        <v>2.2741424210271845E-2</v>
      </c>
      <c r="BF1035" s="2" t="str">
        <f t="shared" si="454"/>
        <v>NS</v>
      </c>
      <c r="BG1035" s="2" t="str">
        <f t="shared" si="455"/>
        <v>NS</v>
      </c>
      <c r="BH1035" s="2" t="str">
        <f t="shared" si="456"/>
        <v/>
      </c>
      <c r="BI1035" s="2" t="str">
        <f t="shared" si="457"/>
        <v/>
      </c>
      <c r="BJ1035" s="2" t="str">
        <f t="shared" si="458"/>
        <v/>
      </c>
    </row>
    <row r="1036" spans="1:62" x14ac:dyDescent="0.2">
      <c r="A1036" s="1" t="s">
        <v>926</v>
      </c>
      <c r="B1036" s="27" t="s">
        <v>1118</v>
      </c>
      <c r="C1036" s="28">
        <v>38615</v>
      </c>
      <c r="D1036" s="7">
        <v>0.61458333333333337</v>
      </c>
      <c r="E1036" s="1">
        <v>0.1</v>
      </c>
      <c r="F1036" s="1" t="s">
        <v>57</v>
      </c>
      <c r="G1036" s="1" t="s">
        <v>1012</v>
      </c>
      <c r="H1036" s="27" t="s">
        <v>886</v>
      </c>
      <c r="I1036" s="27" t="s">
        <v>887</v>
      </c>
      <c r="J1036" s="27" t="s">
        <v>888</v>
      </c>
      <c r="K1036" s="2">
        <v>0.75</v>
      </c>
      <c r="L1036" s="2">
        <v>0.25</v>
      </c>
      <c r="M1036" s="27">
        <v>1813000</v>
      </c>
      <c r="N1036" s="27">
        <v>1872000</v>
      </c>
      <c r="O1036" s="27">
        <v>1529000</v>
      </c>
      <c r="P1036" s="27">
        <v>1715000</v>
      </c>
      <c r="Q1036" s="29"/>
      <c r="R1036" s="29"/>
      <c r="S1036" s="29"/>
      <c r="T1036" s="29"/>
      <c r="U1036" s="29"/>
      <c r="V1036" s="29"/>
      <c r="W1036" s="29"/>
      <c r="X1036" s="29"/>
      <c r="Y1036" s="29"/>
      <c r="Z1036" s="29"/>
      <c r="AA1036" s="29"/>
      <c r="AB1036" s="29"/>
      <c r="AC1036" s="2">
        <f t="shared" si="432"/>
        <v>1732250</v>
      </c>
      <c r="AD1036" s="2">
        <f t="shared" si="433"/>
        <v>150176.28530053163</v>
      </c>
      <c r="AE1036" s="2">
        <f t="shared" si="434"/>
        <v>4</v>
      </c>
      <c r="AF1036" s="27">
        <v>2000000</v>
      </c>
      <c r="AG1036" s="27">
        <v>1852000</v>
      </c>
      <c r="AH1036" s="27">
        <v>2150000</v>
      </c>
      <c r="AI1036" s="27">
        <v>1642000</v>
      </c>
      <c r="AJ1036" s="2">
        <f t="shared" si="435"/>
        <v>1911000</v>
      </c>
      <c r="AK1036" s="2">
        <f t="shared" si="436"/>
        <v>216705.6375208853</v>
      </c>
      <c r="AL1036" s="2">
        <f t="shared" si="437"/>
        <v>4</v>
      </c>
      <c r="AM1036" s="2">
        <f t="shared" si="438"/>
        <v>2.2236288985982425E+20</v>
      </c>
      <c r="AN1036" s="2">
        <f t="shared" si="439"/>
        <v>4.9297954601712255E+19</v>
      </c>
      <c r="AO1036" s="2">
        <f t="shared" si="440"/>
        <v>5</v>
      </c>
      <c r="AP1036" s="2">
        <f t="shared" si="441"/>
        <v>5.0101735336525142</v>
      </c>
      <c r="AQ1036" s="2">
        <f t="shared" si="442"/>
        <v>0.72668684380042159</v>
      </c>
      <c r="AR1036" s="3" t="str">
        <f t="shared" si="443"/>
        <v>Nontoxic</v>
      </c>
      <c r="AS1036" s="2">
        <f t="shared" si="444"/>
        <v>110.3189493433396</v>
      </c>
      <c r="AT1036" s="26" t="s">
        <v>884</v>
      </c>
      <c r="AU1036" s="4" t="s">
        <v>666</v>
      </c>
      <c r="AV1036" s="2">
        <f t="shared" si="445"/>
        <v>3</v>
      </c>
      <c r="AW1036" s="2">
        <f t="shared" si="446"/>
        <v>3</v>
      </c>
      <c r="AX1036" s="2">
        <f t="shared" si="447"/>
        <v>22552916666.666672</v>
      </c>
      <c r="AY1036" s="2">
        <f t="shared" si="448"/>
        <v>46961333333.333328</v>
      </c>
      <c r="AZ1036" s="2">
        <f t="shared" si="449"/>
        <v>34757125000</v>
      </c>
      <c r="BA1036" s="2">
        <f t="shared" si="450"/>
        <v>1.1666666666666667</v>
      </c>
      <c r="BB1036" s="2">
        <f t="shared" si="451"/>
        <v>0.33834910131646923</v>
      </c>
      <c r="BC1036" s="2">
        <v>6.6349999999999998</v>
      </c>
      <c r="BD1036" s="2" t="str">
        <f t="shared" si="452"/>
        <v>Same Var</v>
      </c>
      <c r="BE1036" s="2">
        <f t="shared" si="453"/>
        <v>0.11196364461499378</v>
      </c>
      <c r="BF1036" s="2" t="str">
        <f t="shared" si="454"/>
        <v>NS</v>
      </c>
      <c r="BG1036" s="2" t="str">
        <f t="shared" si="455"/>
        <v>NS</v>
      </c>
      <c r="BH1036" s="2" t="str">
        <f t="shared" si="456"/>
        <v/>
      </c>
      <c r="BI1036" s="2" t="str">
        <f t="shared" si="457"/>
        <v/>
      </c>
      <c r="BJ1036" s="2" t="str">
        <f t="shared" si="458"/>
        <v/>
      </c>
    </row>
    <row r="1037" spans="1:62" x14ac:dyDescent="0.2">
      <c r="A1037" s="1" t="s">
        <v>926</v>
      </c>
      <c r="B1037" s="27" t="s">
        <v>1157</v>
      </c>
      <c r="C1037" s="28">
        <v>38615</v>
      </c>
      <c r="D1037" s="7">
        <v>0.5</v>
      </c>
      <c r="E1037" s="1">
        <v>0.1</v>
      </c>
      <c r="F1037" s="1" t="s">
        <v>57</v>
      </c>
      <c r="G1037" s="1" t="s">
        <v>1012</v>
      </c>
      <c r="H1037" s="27" t="s">
        <v>886</v>
      </c>
      <c r="I1037" s="27" t="s">
        <v>887</v>
      </c>
      <c r="J1037" s="27" t="s">
        <v>888</v>
      </c>
      <c r="K1037" s="2">
        <v>0.75</v>
      </c>
      <c r="L1037" s="2">
        <v>0.25</v>
      </c>
      <c r="M1037" s="27">
        <v>1813000</v>
      </c>
      <c r="N1037" s="27">
        <v>1872000</v>
      </c>
      <c r="O1037" s="27">
        <v>1529000</v>
      </c>
      <c r="P1037" s="27">
        <v>1715000</v>
      </c>
      <c r="Q1037" s="29"/>
      <c r="R1037" s="29"/>
      <c r="S1037" s="29"/>
      <c r="T1037" s="29"/>
      <c r="U1037" s="29"/>
      <c r="V1037" s="29"/>
      <c r="W1037" s="29"/>
      <c r="X1037" s="29"/>
      <c r="Y1037" s="29"/>
      <c r="Z1037" s="29"/>
      <c r="AA1037" s="29"/>
      <c r="AB1037" s="29"/>
      <c r="AC1037" s="2">
        <f t="shared" si="432"/>
        <v>1732250</v>
      </c>
      <c r="AD1037" s="2">
        <f t="shared" si="433"/>
        <v>150176.28530053163</v>
      </c>
      <c r="AE1037" s="2">
        <f t="shared" si="434"/>
        <v>4</v>
      </c>
      <c r="AF1037" s="27">
        <v>2630000</v>
      </c>
      <c r="AG1037" s="27">
        <v>2153000</v>
      </c>
      <c r="AH1037" s="27">
        <v>2058000</v>
      </c>
      <c r="AI1037" s="27">
        <v>2385000</v>
      </c>
      <c r="AJ1037" s="2">
        <f t="shared" si="435"/>
        <v>2306500</v>
      </c>
      <c r="AK1037" s="2">
        <f t="shared" si="436"/>
        <v>255687.96086897273</v>
      </c>
      <c r="AL1037" s="2">
        <f t="shared" si="437"/>
        <v>4</v>
      </c>
      <c r="AM1037" s="2">
        <f t="shared" si="438"/>
        <v>3.8085814530578776E+20</v>
      </c>
      <c r="AN1037" s="2">
        <f t="shared" si="439"/>
        <v>9.2395832344767807E+19</v>
      </c>
      <c r="AO1037" s="2">
        <f t="shared" si="440"/>
        <v>4</v>
      </c>
      <c r="AP1037" s="2">
        <f t="shared" si="441"/>
        <v>7.2106333221552434</v>
      </c>
      <c r="AQ1037" s="2">
        <f t="shared" si="442"/>
        <v>0.74069708411268287</v>
      </c>
      <c r="AR1037" s="3" t="str">
        <f t="shared" si="443"/>
        <v>Nontoxic</v>
      </c>
      <c r="AS1037" s="2">
        <f t="shared" si="444"/>
        <v>133.15052677153992</v>
      </c>
      <c r="AT1037" s="26" t="s">
        <v>884</v>
      </c>
      <c r="AU1037" s="4" t="s">
        <v>666</v>
      </c>
      <c r="AV1037" s="2">
        <f t="shared" si="445"/>
        <v>3</v>
      </c>
      <c r="AW1037" s="2">
        <f t="shared" si="446"/>
        <v>3</v>
      </c>
      <c r="AX1037" s="2">
        <f t="shared" si="447"/>
        <v>22552916666.666672</v>
      </c>
      <c r="AY1037" s="2">
        <f t="shared" si="448"/>
        <v>65376333333.333328</v>
      </c>
      <c r="AZ1037" s="2">
        <f t="shared" si="449"/>
        <v>43964625000</v>
      </c>
      <c r="BA1037" s="2">
        <f t="shared" si="450"/>
        <v>1.1666666666666667</v>
      </c>
      <c r="BB1037" s="2">
        <f t="shared" si="451"/>
        <v>0.69620387000009032</v>
      </c>
      <c r="BC1037" s="2">
        <v>6.6349999999999998</v>
      </c>
      <c r="BD1037" s="2" t="str">
        <f t="shared" si="452"/>
        <v>Same Var</v>
      </c>
      <c r="BE1037" s="2">
        <f t="shared" si="453"/>
        <v>4.1178820337854569E-3</v>
      </c>
      <c r="BF1037" s="2" t="str">
        <f t="shared" si="454"/>
        <v>NS</v>
      </c>
      <c r="BG1037" s="2" t="str">
        <f t="shared" si="455"/>
        <v>NS</v>
      </c>
      <c r="BH1037" s="2" t="str">
        <f t="shared" si="456"/>
        <v/>
      </c>
      <c r="BI1037" s="2" t="str">
        <f t="shared" si="457"/>
        <v/>
      </c>
      <c r="BJ1037" s="2" t="str">
        <f t="shared" si="458"/>
        <v/>
      </c>
    </row>
    <row r="1038" spans="1:62" x14ac:dyDescent="0.2">
      <c r="A1038" s="1" t="s">
        <v>926</v>
      </c>
      <c r="B1038" s="27" t="s">
        <v>1163</v>
      </c>
      <c r="C1038" s="28">
        <v>38615</v>
      </c>
      <c r="D1038" s="7">
        <v>0.56944444444444442</v>
      </c>
      <c r="E1038" s="1">
        <v>0.1</v>
      </c>
      <c r="F1038" s="1" t="s">
        <v>57</v>
      </c>
      <c r="G1038" s="1" t="s">
        <v>1012</v>
      </c>
      <c r="H1038" s="27" t="s">
        <v>886</v>
      </c>
      <c r="I1038" s="27" t="s">
        <v>887</v>
      </c>
      <c r="J1038" s="27" t="s">
        <v>888</v>
      </c>
      <c r="K1038" s="2">
        <v>0.75</v>
      </c>
      <c r="L1038" s="2">
        <v>0.25</v>
      </c>
      <c r="M1038" s="27">
        <v>1813000</v>
      </c>
      <c r="N1038" s="27">
        <v>1872000</v>
      </c>
      <c r="O1038" s="27">
        <v>1529000</v>
      </c>
      <c r="P1038" s="27">
        <v>1715000</v>
      </c>
      <c r="Q1038" s="29"/>
      <c r="R1038" s="29"/>
      <c r="S1038" s="29"/>
      <c r="T1038" s="29"/>
      <c r="U1038" s="29"/>
      <c r="V1038" s="29"/>
      <c r="W1038" s="29"/>
      <c r="X1038" s="29"/>
      <c r="Y1038" s="29"/>
      <c r="Z1038" s="29"/>
      <c r="AA1038" s="29"/>
      <c r="AB1038" s="29"/>
      <c r="AC1038" s="2">
        <f t="shared" si="432"/>
        <v>1732250</v>
      </c>
      <c r="AD1038" s="2">
        <f t="shared" si="433"/>
        <v>150176.28530053163</v>
      </c>
      <c r="AE1038" s="2">
        <f t="shared" si="434"/>
        <v>4</v>
      </c>
      <c r="AF1038" s="27">
        <v>2484000</v>
      </c>
      <c r="AG1038" s="27">
        <v>2438000</v>
      </c>
      <c r="AH1038" s="27">
        <v>2198000</v>
      </c>
      <c r="AI1038" s="27">
        <v>1363000</v>
      </c>
      <c r="AJ1038" s="2">
        <f t="shared" si="435"/>
        <v>2120750</v>
      </c>
      <c r="AK1038" s="2">
        <f t="shared" si="436"/>
        <v>520496.79794083908</v>
      </c>
      <c r="AL1038" s="2">
        <f t="shared" si="437"/>
        <v>4</v>
      </c>
      <c r="AM1038" s="2">
        <f t="shared" si="438"/>
        <v>5.0269139502769803E+21</v>
      </c>
      <c r="AN1038" s="2">
        <f t="shared" si="439"/>
        <v>1.532435640179403E+21</v>
      </c>
      <c r="AO1038" s="2">
        <f t="shared" si="440"/>
        <v>3</v>
      </c>
      <c r="AP1038" s="2">
        <f t="shared" si="441"/>
        <v>3.0854267824015622</v>
      </c>
      <c r="AQ1038" s="2">
        <f t="shared" si="442"/>
        <v>0.76489232840434507</v>
      </c>
      <c r="AR1038" s="3" t="str">
        <f t="shared" si="443"/>
        <v>Nontoxic</v>
      </c>
      <c r="AS1038" s="2">
        <f t="shared" si="444"/>
        <v>122.42747871265695</v>
      </c>
      <c r="AT1038" s="26" t="s">
        <v>884</v>
      </c>
      <c r="AU1038" s="4" t="s">
        <v>666</v>
      </c>
      <c r="AV1038" s="2">
        <f t="shared" si="445"/>
        <v>3</v>
      </c>
      <c r="AW1038" s="2">
        <f t="shared" si="446"/>
        <v>3</v>
      </c>
      <c r="AX1038" s="2">
        <f t="shared" si="447"/>
        <v>22552916666.666672</v>
      </c>
      <c r="AY1038" s="2">
        <f t="shared" si="448"/>
        <v>270916916666.66666</v>
      </c>
      <c r="AZ1038" s="2">
        <f t="shared" si="449"/>
        <v>146734916666.66666</v>
      </c>
      <c r="BA1038" s="2">
        <f t="shared" si="450"/>
        <v>1.1666666666666667</v>
      </c>
      <c r="BB1038" s="2">
        <f t="shared" si="451"/>
        <v>3.238916782463694</v>
      </c>
      <c r="BC1038" s="2">
        <v>6.6349999999999998</v>
      </c>
      <c r="BD1038" s="2" t="str">
        <f t="shared" si="452"/>
        <v>Same Var</v>
      </c>
      <c r="BE1038" s="2">
        <f t="shared" si="453"/>
        <v>0.10074189627135968</v>
      </c>
      <c r="BF1038" s="2" t="str">
        <f t="shared" si="454"/>
        <v>NS</v>
      </c>
      <c r="BG1038" s="2" t="str">
        <f t="shared" si="455"/>
        <v>NS</v>
      </c>
      <c r="BH1038" s="2" t="str">
        <f t="shared" si="456"/>
        <v/>
      </c>
      <c r="BI1038" s="2" t="str">
        <f t="shared" si="457"/>
        <v/>
      </c>
      <c r="BJ1038" s="2" t="str">
        <f t="shared" si="458"/>
        <v/>
      </c>
    </row>
    <row r="1039" spans="1:62" x14ac:dyDescent="0.2">
      <c r="A1039" s="1" t="s">
        <v>926</v>
      </c>
      <c r="B1039" s="27" t="s">
        <v>1195</v>
      </c>
      <c r="C1039" s="28">
        <v>38615</v>
      </c>
      <c r="D1039" s="7">
        <v>0.51388888888888884</v>
      </c>
      <c r="E1039" s="1">
        <v>0.1</v>
      </c>
      <c r="F1039" s="1" t="s">
        <v>57</v>
      </c>
      <c r="G1039" s="1" t="s">
        <v>1012</v>
      </c>
      <c r="H1039" s="27" t="s">
        <v>886</v>
      </c>
      <c r="I1039" s="27" t="s">
        <v>887</v>
      </c>
      <c r="J1039" s="27" t="s">
        <v>888</v>
      </c>
      <c r="K1039" s="2">
        <v>0.75</v>
      </c>
      <c r="L1039" s="2">
        <v>0.25</v>
      </c>
      <c r="M1039" s="27">
        <v>1813000</v>
      </c>
      <c r="N1039" s="27">
        <v>1872000</v>
      </c>
      <c r="O1039" s="27">
        <v>1529000</v>
      </c>
      <c r="P1039" s="27">
        <v>1715000</v>
      </c>
      <c r="Q1039" s="29"/>
      <c r="R1039" s="29"/>
      <c r="S1039" s="29"/>
      <c r="T1039" s="29"/>
      <c r="U1039" s="29"/>
      <c r="V1039" s="29"/>
      <c r="W1039" s="29"/>
      <c r="X1039" s="29"/>
      <c r="Y1039" s="29"/>
      <c r="Z1039" s="29"/>
      <c r="AA1039" s="29"/>
      <c r="AB1039" s="29"/>
      <c r="AC1039" s="2">
        <f t="shared" si="432"/>
        <v>1732250</v>
      </c>
      <c r="AD1039" s="2">
        <f t="shared" si="433"/>
        <v>150176.28530053163</v>
      </c>
      <c r="AE1039" s="2">
        <f t="shared" si="434"/>
        <v>4</v>
      </c>
      <c r="AF1039" s="27">
        <v>2151000</v>
      </c>
      <c r="AG1039" s="27">
        <v>2697000</v>
      </c>
      <c r="AH1039" s="27">
        <v>22555000</v>
      </c>
      <c r="AI1039" s="27">
        <v>2114000</v>
      </c>
      <c r="AJ1039" s="2">
        <f t="shared" si="435"/>
        <v>7379250</v>
      </c>
      <c r="AK1039" s="2">
        <f t="shared" si="436"/>
        <v>10120676.998929799</v>
      </c>
      <c r="AL1039" s="2">
        <f t="shared" si="437"/>
        <v>4</v>
      </c>
      <c r="AM1039" s="2">
        <f t="shared" si="438"/>
        <v>6.5588220231689577E+26</v>
      </c>
      <c r="AN1039" s="2">
        <f t="shared" si="439"/>
        <v>2.185732589175469E+26</v>
      </c>
      <c r="AO1039" s="2">
        <f t="shared" si="440"/>
        <v>3</v>
      </c>
      <c r="AP1039" s="2">
        <f t="shared" si="441"/>
        <v>1.2014386031657041</v>
      </c>
      <c r="AQ1039" s="2">
        <f t="shared" si="442"/>
        <v>0.76489232840434507</v>
      </c>
      <c r="AR1039" s="3" t="str">
        <f t="shared" si="443"/>
        <v>Nontoxic</v>
      </c>
      <c r="AS1039" s="2">
        <f t="shared" si="444"/>
        <v>425.99220666762881</v>
      </c>
      <c r="AT1039" s="26" t="s">
        <v>884</v>
      </c>
      <c r="AU1039" s="4" t="s">
        <v>666</v>
      </c>
      <c r="AV1039" s="2">
        <f t="shared" si="445"/>
        <v>3</v>
      </c>
      <c r="AW1039" s="2">
        <f t="shared" si="446"/>
        <v>3</v>
      </c>
      <c r="AX1039" s="2">
        <f t="shared" si="447"/>
        <v>22552916666.666672</v>
      </c>
      <c r="AY1039" s="2">
        <f t="shared" si="448"/>
        <v>102428102916666.67</v>
      </c>
      <c r="AZ1039" s="2">
        <f t="shared" si="449"/>
        <v>51225327916666.664</v>
      </c>
      <c r="BA1039" s="2">
        <f t="shared" si="450"/>
        <v>1.1666666666666667</v>
      </c>
      <c r="BB1039" s="2">
        <f t="shared" si="451"/>
        <v>18.090509021739486</v>
      </c>
      <c r="BC1039" s="2">
        <v>6.6349999999999998</v>
      </c>
      <c r="BD1039" s="2" t="str">
        <f t="shared" si="452"/>
        <v>Sig Diff Var</v>
      </c>
      <c r="BE1039" s="2">
        <f t="shared" si="453"/>
        <v>0.17289894785993121</v>
      </c>
      <c r="BF1039" s="2" t="str">
        <f t="shared" si="454"/>
        <v>NS</v>
      </c>
      <c r="BG1039" s="2" t="str">
        <f t="shared" si="455"/>
        <v>NS</v>
      </c>
      <c r="BH1039" s="2" t="str">
        <f t="shared" si="456"/>
        <v/>
      </c>
      <c r="BI1039" s="2" t="str">
        <f t="shared" si="457"/>
        <v/>
      </c>
      <c r="BJ1039" s="2" t="str">
        <f t="shared" si="458"/>
        <v/>
      </c>
    </row>
    <row r="1040" spans="1:62" x14ac:dyDescent="0.2">
      <c r="A1040" s="1" t="s">
        <v>926</v>
      </c>
      <c r="B1040" s="27" t="s">
        <v>1282</v>
      </c>
      <c r="C1040" s="28">
        <v>38615</v>
      </c>
      <c r="D1040" s="7">
        <v>0.54166666666666663</v>
      </c>
      <c r="E1040" s="1">
        <v>0.1</v>
      </c>
      <c r="F1040" s="1" t="s">
        <v>57</v>
      </c>
      <c r="G1040" s="1" t="s">
        <v>1012</v>
      </c>
      <c r="H1040" s="27" t="s">
        <v>886</v>
      </c>
      <c r="I1040" s="27" t="s">
        <v>887</v>
      </c>
      <c r="J1040" s="27" t="s">
        <v>888</v>
      </c>
      <c r="K1040" s="2">
        <v>0.75</v>
      </c>
      <c r="L1040" s="2">
        <v>0.25</v>
      </c>
      <c r="M1040" s="27">
        <v>1813000</v>
      </c>
      <c r="N1040" s="27">
        <v>1872000</v>
      </c>
      <c r="O1040" s="27">
        <v>1529000</v>
      </c>
      <c r="P1040" s="27">
        <v>1715000</v>
      </c>
      <c r="Q1040" s="29"/>
      <c r="R1040" s="29"/>
      <c r="S1040" s="29"/>
      <c r="T1040" s="29"/>
      <c r="U1040" s="29"/>
      <c r="V1040" s="29"/>
      <c r="W1040" s="29"/>
      <c r="X1040" s="29"/>
      <c r="Y1040" s="29"/>
      <c r="Z1040" s="29"/>
      <c r="AA1040" s="29"/>
      <c r="AB1040" s="29"/>
      <c r="AC1040" s="2">
        <f t="shared" si="432"/>
        <v>1732250</v>
      </c>
      <c r="AD1040" s="2">
        <f t="shared" si="433"/>
        <v>150176.28530053163</v>
      </c>
      <c r="AE1040" s="2">
        <f t="shared" si="434"/>
        <v>4</v>
      </c>
      <c r="AF1040" s="27">
        <v>2498000</v>
      </c>
      <c r="AG1040" s="27">
        <v>2420000</v>
      </c>
      <c r="AH1040" s="27">
        <v>2420000</v>
      </c>
      <c r="AI1040" s="27">
        <v>2741000</v>
      </c>
      <c r="AJ1040" s="2">
        <f t="shared" si="435"/>
        <v>2519750</v>
      </c>
      <c r="AK1040" s="2">
        <f t="shared" si="436"/>
        <v>152013.97962029677</v>
      </c>
      <c r="AL1040" s="2">
        <f t="shared" si="437"/>
        <v>4</v>
      </c>
      <c r="AM1040" s="2">
        <f t="shared" si="438"/>
        <v>8.0076840727066034E+19</v>
      </c>
      <c r="AN1040" s="2">
        <f t="shared" si="439"/>
        <v>1.4477629385421754E+19</v>
      </c>
      <c r="AO1040" s="2">
        <f t="shared" si="440"/>
        <v>6</v>
      </c>
      <c r="AP1040" s="2">
        <f t="shared" si="441"/>
        <v>12.902779933342064</v>
      </c>
      <c r="AQ1040" s="2">
        <f t="shared" si="442"/>
        <v>0.71755819649141217</v>
      </c>
      <c r="AR1040" s="3" t="str">
        <f t="shared" si="443"/>
        <v>Nontoxic</v>
      </c>
      <c r="AS1040" s="2">
        <f t="shared" si="444"/>
        <v>145.46110549862894</v>
      </c>
      <c r="AT1040" s="26" t="s">
        <v>884</v>
      </c>
      <c r="AU1040" s="4" t="s">
        <v>666</v>
      </c>
      <c r="AV1040" s="2">
        <f t="shared" si="445"/>
        <v>3</v>
      </c>
      <c r="AW1040" s="2">
        <f t="shared" si="446"/>
        <v>3</v>
      </c>
      <c r="AX1040" s="2">
        <f t="shared" si="447"/>
        <v>22552916666.666672</v>
      </c>
      <c r="AY1040" s="2">
        <f t="shared" si="448"/>
        <v>23108250000</v>
      </c>
      <c r="AZ1040" s="2">
        <f t="shared" si="449"/>
        <v>22830583333.333336</v>
      </c>
      <c r="BA1040" s="2">
        <f t="shared" si="450"/>
        <v>1.1666666666666667</v>
      </c>
      <c r="BB1040" s="2">
        <f t="shared" si="451"/>
        <v>3.8038209295824084E-4</v>
      </c>
      <c r="BC1040" s="2">
        <v>6.6349999999999998</v>
      </c>
      <c r="BD1040" s="2" t="str">
        <f t="shared" si="452"/>
        <v>Same Var</v>
      </c>
      <c r="BE1040" s="2">
        <f t="shared" si="453"/>
        <v>1.5982557405103468E-4</v>
      </c>
      <c r="BF1040" s="2" t="str">
        <f t="shared" si="454"/>
        <v>NS</v>
      </c>
      <c r="BG1040" s="2" t="str">
        <f t="shared" si="455"/>
        <v>NS</v>
      </c>
      <c r="BH1040" s="2" t="str">
        <f t="shared" si="456"/>
        <v/>
      </c>
      <c r="BI1040" s="2" t="str">
        <f t="shared" si="457"/>
        <v/>
      </c>
      <c r="BJ1040" s="2" t="str">
        <f t="shared" si="458"/>
        <v/>
      </c>
    </row>
    <row r="1041" spans="1:62" x14ac:dyDescent="0.2">
      <c r="A1041" s="1" t="s">
        <v>926</v>
      </c>
      <c r="B1041" s="27" t="s">
        <v>1290</v>
      </c>
      <c r="C1041" s="28">
        <v>38615</v>
      </c>
      <c r="D1041" s="7">
        <v>0.5</v>
      </c>
      <c r="E1041" s="1">
        <v>0.1</v>
      </c>
      <c r="F1041" s="1" t="s">
        <v>57</v>
      </c>
      <c r="G1041" s="1" t="s">
        <v>1012</v>
      </c>
      <c r="H1041" s="27" t="s">
        <v>886</v>
      </c>
      <c r="I1041" s="27" t="s">
        <v>887</v>
      </c>
      <c r="J1041" s="27" t="s">
        <v>888</v>
      </c>
      <c r="K1041" s="2">
        <v>0.75</v>
      </c>
      <c r="L1041" s="2">
        <v>0.25</v>
      </c>
      <c r="M1041" s="27">
        <v>1813000</v>
      </c>
      <c r="N1041" s="27">
        <v>1872000</v>
      </c>
      <c r="O1041" s="27">
        <v>1529000</v>
      </c>
      <c r="P1041" s="27">
        <v>1715000</v>
      </c>
      <c r="Q1041" s="29"/>
      <c r="R1041" s="29"/>
      <c r="S1041" s="29"/>
      <c r="T1041" s="29"/>
      <c r="U1041" s="29"/>
      <c r="V1041" s="29"/>
      <c r="W1041" s="29"/>
      <c r="X1041" s="29"/>
      <c r="Y1041" s="29"/>
      <c r="Z1041" s="29"/>
      <c r="AA1041" s="29"/>
      <c r="AB1041" s="29"/>
      <c r="AC1041" s="2">
        <f t="shared" si="432"/>
        <v>1732250</v>
      </c>
      <c r="AD1041" s="2">
        <f t="shared" si="433"/>
        <v>150176.28530053163</v>
      </c>
      <c r="AE1041" s="2">
        <f t="shared" si="434"/>
        <v>4</v>
      </c>
      <c r="AF1041" s="27">
        <v>2455000</v>
      </c>
      <c r="AG1041" s="27">
        <v>2559000</v>
      </c>
      <c r="AH1041" s="27">
        <v>2472000</v>
      </c>
      <c r="AI1041" s="27">
        <v>2484000</v>
      </c>
      <c r="AJ1041" s="2">
        <f t="shared" si="435"/>
        <v>2492500</v>
      </c>
      <c r="AK1041" s="2">
        <f t="shared" si="436"/>
        <v>45902.069670114004</v>
      </c>
      <c r="AL1041" s="2">
        <f t="shared" si="437"/>
        <v>4</v>
      </c>
      <c r="AM1041" s="2">
        <f t="shared" si="438"/>
        <v>1.3677081955093391E+19</v>
      </c>
      <c r="AN1041" s="2">
        <f t="shared" si="439"/>
        <v>3.445300863286338E+18</v>
      </c>
      <c r="AO1041" s="2">
        <f t="shared" si="440"/>
        <v>4</v>
      </c>
      <c r="AP1041" s="2">
        <f t="shared" si="441"/>
        <v>19.622567314072487</v>
      </c>
      <c r="AQ1041" s="2">
        <f t="shared" si="442"/>
        <v>0.74069708411268287</v>
      </c>
      <c r="AR1041" s="3" t="str">
        <f t="shared" si="443"/>
        <v>Nontoxic</v>
      </c>
      <c r="AS1041" s="2">
        <f t="shared" si="444"/>
        <v>143.88800692740656</v>
      </c>
      <c r="AT1041" s="26" t="s">
        <v>884</v>
      </c>
      <c r="AU1041" s="4" t="s">
        <v>666</v>
      </c>
      <c r="AV1041" s="2">
        <f t="shared" si="445"/>
        <v>3</v>
      </c>
      <c r="AW1041" s="2">
        <f t="shared" si="446"/>
        <v>3</v>
      </c>
      <c r="AX1041" s="2">
        <f t="shared" si="447"/>
        <v>22552916666.666672</v>
      </c>
      <c r="AY1041" s="2">
        <f t="shared" si="448"/>
        <v>2107000000</v>
      </c>
      <c r="AZ1041" s="2">
        <f t="shared" si="449"/>
        <v>12329958333.333336</v>
      </c>
      <c r="BA1041" s="2">
        <f t="shared" si="450"/>
        <v>1.1666666666666667</v>
      </c>
      <c r="BB1041" s="2">
        <f t="shared" si="451"/>
        <v>2.9904025915245058</v>
      </c>
      <c r="BC1041" s="2">
        <v>6.6349999999999998</v>
      </c>
      <c r="BD1041" s="2" t="str">
        <f t="shared" si="452"/>
        <v>Same Var</v>
      </c>
      <c r="BE1041" s="2">
        <f t="shared" si="453"/>
        <v>3.4798035405338215E-5</v>
      </c>
      <c r="BF1041" s="2" t="str">
        <f t="shared" si="454"/>
        <v>NS</v>
      </c>
      <c r="BG1041" s="2" t="str">
        <f t="shared" si="455"/>
        <v>NS</v>
      </c>
      <c r="BH1041" s="2" t="str">
        <f t="shared" si="456"/>
        <v/>
      </c>
      <c r="BI1041" s="2" t="str">
        <f t="shared" si="457"/>
        <v/>
      </c>
      <c r="BJ1041" s="2" t="str">
        <f t="shared" si="458"/>
        <v/>
      </c>
    </row>
    <row r="1042" spans="1:62" x14ac:dyDescent="0.2">
      <c r="A1042" s="1" t="s">
        <v>926</v>
      </c>
      <c r="B1042" s="27" t="s">
        <v>1293</v>
      </c>
      <c r="C1042" s="28">
        <v>38615</v>
      </c>
      <c r="D1042" s="7">
        <v>0.41666666666666669</v>
      </c>
      <c r="E1042" s="1">
        <v>0.1</v>
      </c>
      <c r="F1042" s="1" t="s">
        <v>57</v>
      </c>
      <c r="G1042" s="1" t="s">
        <v>1012</v>
      </c>
      <c r="H1042" s="27" t="s">
        <v>886</v>
      </c>
      <c r="I1042" s="27" t="s">
        <v>887</v>
      </c>
      <c r="J1042" s="27" t="s">
        <v>888</v>
      </c>
      <c r="K1042" s="2">
        <v>0.75</v>
      </c>
      <c r="L1042" s="2">
        <v>0.25</v>
      </c>
      <c r="M1042" s="27">
        <v>1813000</v>
      </c>
      <c r="N1042" s="27">
        <v>1872000</v>
      </c>
      <c r="O1042" s="27">
        <v>1529000</v>
      </c>
      <c r="P1042" s="27">
        <v>1715000</v>
      </c>
      <c r="Q1042" s="29"/>
      <c r="R1042" s="29"/>
      <c r="S1042" s="29"/>
      <c r="T1042" s="29"/>
      <c r="U1042" s="29"/>
      <c r="V1042" s="29"/>
      <c r="W1042" s="29"/>
      <c r="X1042" s="29"/>
      <c r="Y1042" s="29"/>
      <c r="Z1042" s="29"/>
      <c r="AA1042" s="29"/>
      <c r="AB1042" s="29"/>
      <c r="AC1042" s="2">
        <f t="shared" si="432"/>
        <v>1732250</v>
      </c>
      <c r="AD1042" s="2">
        <f t="shared" si="433"/>
        <v>150176.28530053163</v>
      </c>
      <c r="AE1042" s="2">
        <f t="shared" si="434"/>
        <v>4</v>
      </c>
      <c r="AF1042" s="27">
        <v>2203000</v>
      </c>
      <c r="AG1042" s="27">
        <v>2356000</v>
      </c>
      <c r="AH1042" s="27">
        <v>1885000</v>
      </c>
      <c r="AI1042" s="27">
        <v>2558000</v>
      </c>
      <c r="AJ1042" s="2">
        <f t="shared" si="435"/>
        <v>2250500</v>
      </c>
      <c r="AK1042" s="2">
        <f t="shared" si="436"/>
        <v>283744.60347291187</v>
      </c>
      <c r="AL1042" s="2">
        <f t="shared" si="437"/>
        <v>4</v>
      </c>
      <c r="AM1042" s="2">
        <f t="shared" si="438"/>
        <v>5.428552325879057E+20</v>
      </c>
      <c r="AN1042" s="2">
        <f t="shared" si="439"/>
        <v>1.3839491902995295E+20</v>
      </c>
      <c r="AO1042" s="2">
        <f t="shared" si="440"/>
        <v>4</v>
      </c>
      <c r="AP1042" s="2">
        <f t="shared" si="441"/>
        <v>6.232355187670473</v>
      </c>
      <c r="AQ1042" s="2">
        <f t="shared" si="442"/>
        <v>0.74069708411268287</v>
      </c>
      <c r="AR1042" s="3" t="str">
        <f t="shared" si="443"/>
        <v>Nontoxic</v>
      </c>
      <c r="AS1042" s="2">
        <f t="shared" si="444"/>
        <v>129.91773704719296</v>
      </c>
      <c r="AT1042" s="26" t="s">
        <v>884</v>
      </c>
      <c r="AU1042" s="4" t="s">
        <v>666</v>
      </c>
      <c r="AV1042" s="2">
        <f t="shared" si="445"/>
        <v>3</v>
      </c>
      <c r="AW1042" s="2">
        <f t="shared" si="446"/>
        <v>3</v>
      </c>
      <c r="AX1042" s="2">
        <f t="shared" si="447"/>
        <v>22552916666.666672</v>
      </c>
      <c r="AY1042" s="2">
        <f t="shared" si="448"/>
        <v>80510999999.999985</v>
      </c>
      <c r="AZ1042" s="2">
        <f t="shared" si="449"/>
        <v>51531958333.333321</v>
      </c>
      <c r="BA1042" s="2">
        <f t="shared" si="450"/>
        <v>1.1666666666666667</v>
      </c>
      <c r="BB1042" s="2">
        <f t="shared" si="451"/>
        <v>0.97751856831550699</v>
      </c>
      <c r="BC1042" s="2">
        <v>6.6349999999999998</v>
      </c>
      <c r="BD1042" s="2" t="str">
        <f t="shared" si="452"/>
        <v>Same Var</v>
      </c>
      <c r="BE1042" s="2">
        <f t="shared" si="453"/>
        <v>8.9708737103287375E-3</v>
      </c>
      <c r="BF1042" s="2" t="str">
        <f t="shared" si="454"/>
        <v>NS</v>
      </c>
      <c r="BG1042" s="2" t="str">
        <f t="shared" si="455"/>
        <v>NS</v>
      </c>
      <c r="BH1042" s="2" t="str">
        <f t="shared" si="456"/>
        <v/>
      </c>
      <c r="BI1042" s="2" t="str">
        <f t="shared" si="457"/>
        <v/>
      </c>
      <c r="BJ1042" s="2" t="str">
        <f t="shared" si="458"/>
        <v/>
      </c>
    </row>
    <row r="1043" spans="1:62" x14ac:dyDescent="0.2">
      <c r="A1043" s="1" t="s">
        <v>926</v>
      </c>
      <c r="B1043" s="27" t="s">
        <v>1294</v>
      </c>
      <c r="C1043" s="28">
        <v>38615</v>
      </c>
      <c r="D1043" s="7">
        <v>0.4375</v>
      </c>
      <c r="E1043" s="1">
        <v>0.1</v>
      </c>
      <c r="F1043" s="1" t="s">
        <v>57</v>
      </c>
      <c r="G1043" s="1" t="s">
        <v>1012</v>
      </c>
      <c r="H1043" s="27" t="s">
        <v>886</v>
      </c>
      <c r="I1043" s="27" t="s">
        <v>887</v>
      </c>
      <c r="J1043" s="27" t="s">
        <v>888</v>
      </c>
      <c r="K1043" s="2">
        <v>0.75</v>
      </c>
      <c r="L1043" s="2">
        <v>0.25</v>
      </c>
      <c r="M1043" s="27">
        <v>1813000</v>
      </c>
      <c r="N1043" s="27">
        <v>1872000</v>
      </c>
      <c r="O1043" s="27">
        <v>1529000</v>
      </c>
      <c r="P1043" s="27">
        <v>1715000</v>
      </c>
      <c r="Q1043" s="29"/>
      <c r="R1043" s="29"/>
      <c r="S1043" s="29"/>
      <c r="T1043" s="29"/>
      <c r="U1043" s="29"/>
      <c r="V1043" s="29"/>
      <c r="W1043" s="29"/>
      <c r="X1043" s="29"/>
      <c r="Y1043" s="29"/>
      <c r="Z1043" s="29"/>
      <c r="AA1043" s="29"/>
      <c r="AB1043" s="29"/>
      <c r="AC1043" s="2">
        <f t="shared" si="432"/>
        <v>1732250</v>
      </c>
      <c r="AD1043" s="2">
        <f t="shared" si="433"/>
        <v>150176.28530053163</v>
      </c>
      <c r="AE1043" s="2">
        <f t="shared" si="434"/>
        <v>4</v>
      </c>
      <c r="AF1043" s="27">
        <v>2367000</v>
      </c>
      <c r="AG1043" s="27">
        <v>2136000</v>
      </c>
      <c r="AH1043" s="27">
        <v>2030000</v>
      </c>
      <c r="AI1043" s="27">
        <v>2504000</v>
      </c>
      <c r="AJ1043" s="2">
        <f t="shared" si="435"/>
        <v>2259250</v>
      </c>
      <c r="AK1043" s="2">
        <f t="shared" si="436"/>
        <v>215452.04416141735</v>
      </c>
      <c r="AL1043" s="2">
        <f t="shared" si="437"/>
        <v>4</v>
      </c>
      <c r="AM1043" s="2">
        <f t="shared" si="438"/>
        <v>2.1834198926395838E+20</v>
      </c>
      <c r="AN1043" s="2">
        <f t="shared" si="439"/>
        <v>4.8244014776625447E+19</v>
      </c>
      <c r="AO1043" s="2">
        <f t="shared" si="440"/>
        <v>5</v>
      </c>
      <c r="AP1043" s="2">
        <f t="shared" si="441"/>
        <v>7.897964745283037</v>
      </c>
      <c r="AQ1043" s="2">
        <f t="shared" si="442"/>
        <v>0.72668684380042159</v>
      </c>
      <c r="AR1043" s="3" t="str">
        <f t="shared" si="443"/>
        <v>Nontoxic</v>
      </c>
      <c r="AS1043" s="2">
        <f t="shared" si="444"/>
        <v>130.42286044162216</v>
      </c>
      <c r="AT1043" s="26" t="s">
        <v>884</v>
      </c>
      <c r="AU1043" s="4" t="s">
        <v>666</v>
      </c>
      <c r="AV1043" s="2">
        <f t="shared" si="445"/>
        <v>3</v>
      </c>
      <c r="AW1043" s="2">
        <f t="shared" si="446"/>
        <v>3</v>
      </c>
      <c r="AX1043" s="2">
        <f t="shared" si="447"/>
        <v>22552916666.666672</v>
      </c>
      <c r="AY1043" s="2">
        <f t="shared" si="448"/>
        <v>46419583333.333328</v>
      </c>
      <c r="AZ1043" s="2">
        <f t="shared" si="449"/>
        <v>34486250000</v>
      </c>
      <c r="BA1043" s="2">
        <f t="shared" si="450"/>
        <v>1.1666666666666667</v>
      </c>
      <c r="BB1043" s="2">
        <f t="shared" si="451"/>
        <v>0.32794859099137086</v>
      </c>
      <c r="BC1043" s="2">
        <v>6.6349999999999998</v>
      </c>
      <c r="BD1043" s="2" t="str">
        <f t="shared" si="452"/>
        <v>Same Var</v>
      </c>
      <c r="BE1043" s="2">
        <f t="shared" si="453"/>
        <v>3.505979805844201E-3</v>
      </c>
      <c r="BF1043" s="2" t="str">
        <f t="shared" si="454"/>
        <v>NS</v>
      </c>
      <c r="BG1043" s="2" t="str">
        <f t="shared" si="455"/>
        <v>NS</v>
      </c>
      <c r="BH1043" s="2" t="str">
        <f t="shared" si="456"/>
        <v/>
      </c>
      <c r="BI1043" s="2" t="str">
        <f t="shared" si="457"/>
        <v/>
      </c>
      <c r="BJ1043" s="2" t="str">
        <f t="shared" si="458"/>
        <v/>
      </c>
    </row>
    <row r="1044" spans="1:62" x14ac:dyDescent="0.2">
      <c r="A1044" s="1" t="s">
        <v>926</v>
      </c>
      <c r="B1044" s="27" t="s">
        <v>1296</v>
      </c>
      <c r="C1044" s="28">
        <v>38615</v>
      </c>
      <c r="D1044" s="7">
        <v>0.33333333333333331</v>
      </c>
      <c r="E1044" s="1">
        <v>0.1</v>
      </c>
      <c r="F1044" s="1" t="s">
        <v>57</v>
      </c>
      <c r="G1044" s="1" t="s">
        <v>1012</v>
      </c>
      <c r="H1044" s="27" t="s">
        <v>886</v>
      </c>
      <c r="I1044" s="27" t="s">
        <v>887</v>
      </c>
      <c r="J1044" s="27" t="s">
        <v>888</v>
      </c>
      <c r="K1044" s="2">
        <v>0.75</v>
      </c>
      <c r="L1044" s="2">
        <v>0.25</v>
      </c>
      <c r="M1044" s="27">
        <v>1813000</v>
      </c>
      <c r="N1044" s="27">
        <v>1872000</v>
      </c>
      <c r="O1044" s="27">
        <v>1529000</v>
      </c>
      <c r="P1044" s="27">
        <v>1715000</v>
      </c>
      <c r="Q1044" s="29"/>
      <c r="R1044" s="29"/>
      <c r="S1044" s="29"/>
      <c r="T1044" s="29"/>
      <c r="U1044" s="29"/>
      <c r="V1044" s="29"/>
      <c r="W1044" s="29"/>
      <c r="X1044" s="29"/>
      <c r="Y1044" s="29"/>
      <c r="Z1044" s="29"/>
      <c r="AA1044" s="29"/>
      <c r="AB1044" s="29"/>
      <c r="AC1044" s="2">
        <f t="shared" si="432"/>
        <v>1732250</v>
      </c>
      <c r="AD1044" s="2">
        <f t="shared" si="433"/>
        <v>150176.28530053163</v>
      </c>
      <c r="AE1044" s="2">
        <f t="shared" si="434"/>
        <v>4</v>
      </c>
      <c r="AF1044" s="27">
        <v>2763000</v>
      </c>
      <c r="AG1044" s="27">
        <v>2955000</v>
      </c>
      <c r="AH1044" s="27">
        <v>3026000</v>
      </c>
      <c r="AI1044" s="27">
        <v>2897000</v>
      </c>
      <c r="AJ1044" s="2">
        <f t="shared" si="435"/>
        <v>2910250</v>
      </c>
      <c r="AK1044" s="2">
        <f t="shared" si="436"/>
        <v>111443.18432875711</v>
      </c>
      <c r="AL1044" s="2">
        <f t="shared" si="437"/>
        <v>4</v>
      </c>
      <c r="AM1044" s="2">
        <f t="shared" si="438"/>
        <v>3.9393193691041743E+19</v>
      </c>
      <c r="AN1044" s="2">
        <f t="shared" si="439"/>
        <v>6.5662717210699028E+18</v>
      </c>
      <c r="AO1044" s="2">
        <f t="shared" si="440"/>
        <v>6</v>
      </c>
      <c r="AP1044" s="2">
        <f t="shared" si="441"/>
        <v>20.335604695583886</v>
      </c>
      <c r="AQ1044" s="2">
        <f t="shared" si="442"/>
        <v>0.71755819649141217</v>
      </c>
      <c r="AR1044" s="3" t="str">
        <f t="shared" si="443"/>
        <v>Nontoxic</v>
      </c>
      <c r="AS1044" s="2">
        <f t="shared" si="444"/>
        <v>168.00404098715543</v>
      </c>
      <c r="AT1044" s="26" t="s">
        <v>884</v>
      </c>
      <c r="AU1044" s="4" t="s">
        <v>666</v>
      </c>
      <c r="AV1044" s="2">
        <f t="shared" si="445"/>
        <v>3</v>
      </c>
      <c r="AW1044" s="2">
        <f t="shared" si="446"/>
        <v>3</v>
      </c>
      <c r="AX1044" s="2">
        <f t="shared" si="447"/>
        <v>22552916666.666672</v>
      </c>
      <c r="AY1044" s="2">
        <f t="shared" si="448"/>
        <v>12419583333.333334</v>
      </c>
      <c r="AZ1044" s="2">
        <f t="shared" si="449"/>
        <v>17486250000.000004</v>
      </c>
      <c r="BA1044" s="2">
        <f t="shared" si="450"/>
        <v>1.1666666666666667</v>
      </c>
      <c r="BB1044" s="2">
        <f t="shared" si="451"/>
        <v>0.22549059752912268</v>
      </c>
      <c r="BC1044" s="2">
        <v>6.6349999999999998</v>
      </c>
      <c r="BD1044" s="2" t="str">
        <f t="shared" si="452"/>
        <v>Same Var</v>
      </c>
      <c r="BE1044" s="2">
        <f t="shared" si="453"/>
        <v>7.6573878004968758E-6</v>
      </c>
      <c r="BF1044" s="2" t="str">
        <f t="shared" si="454"/>
        <v>NS</v>
      </c>
      <c r="BG1044" s="2" t="str">
        <f t="shared" si="455"/>
        <v>NS</v>
      </c>
      <c r="BH1044" s="2" t="str">
        <f t="shared" si="456"/>
        <v/>
      </c>
      <c r="BI1044" s="2" t="str">
        <f t="shared" si="457"/>
        <v/>
      </c>
      <c r="BJ1044" s="2" t="str">
        <f t="shared" si="458"/>
        <v/>
      </c>
    </row>
    <row r="1045" spans="1:62" x14ac:dyDescent="0.2">
      <c r="A1045" s="1" t="s">
        <v>926</v>
      </c>
      <c r="B1045" s="27" t="s">
        <v>1298</v>
      </c>
      <c r="C1045" s="28">
        <v>38615</v>
      </c>
      <c r="D1045" s="7">
        <v>0.375</v>
      </c>
      <c r="E1045" s="1">
        <v>0.1</v>
      </c>
      <c r="F1045" s="1" t="s">
        <v>57</v>
      </c>
      <c r="G1045" s="1" t="s">
        <v>1012</v>
      </c>
      <c r="H1045" s="27" t="s">
        <v>886</v>
      </c>
      <c r="I1045" s="27" t="s">
        <v>887</v>
      </c>
      <c r="J1045" s="27" t="s">
        <v>888</v>
      </c>
      <c r="K1045" s="2">
        <v>0.75</v>
      </c>
      <c r="L1045" s="2">
        <v>0.25</v>
      </c>
      <c r="M1045" s="27">
        <v>1813000</v>
      </c>
      <c r="N1045" s="27">
        <v>1872000</v>
      </c>
      <c r="O1045" s="27">
        <v>1529000</v>
      </c>
      <c r="P1045" s="27">
        <v>1715000</v>
      </c>
      <c r="Q1045" s="29"/>
      <c r="R1045" s="29"/>
      <c r="S1045" s="29"/>
      <c r="T1045" s="29"/>
      <c r="U1045" s="29"/>
      <c r="V1045" s="29"/>
      <c r="W1045" s="29"/>
      <c r="X1045" s="29"/>
      <c r="Y1045" s="29"/>
      <c r="Z1045" s="29"/>
      <c r="AA1045" s="29"/>
      <c r="AB1045" s="29"/>
      <c r="AC1045" s="2">
        <f t="shared" si="432"/>
        <v>1732250</v>
      </c>
      <c r="AD1045" s="2">
        <f t="shared" si="433"/>
        <v>150176.28530053163</v>
      </c>
      <c r="AE1045" s="2">
        <f t="shared" si="434"/>
        <v>4</v>
      </c>
      <c r="AF1045" s="27">
        <v>2637000</v>
      </c>
      <c r="AG1045" s="27">
        <v>2822000</v>
      </c>
      <c r="AH1045" s="27">
        <v>2670000</v>
      </c>
      <c r="AI1045" s="27">
        <v>2135000</v>
      </c>
      <c r="AJ1045" s="2">
        <f t="shared" si="435"/>
        <v>2566000</v>
      </c>
      <c r="AK1045" s="2">
        <f t="shared" si="436"/>
        <v>298414.70026346447</v>
      </c>
      <c r="AL1045" s="2">
        <f t="shared" si="437"/>
        <v>4</v>
      </c>
      <c r="AM1045" s="2">
        <f t="shared" si="438"/>
        <v>6.4690551081685562E+20</v>
      </c>
      <c r="AN1045" s="2">
        <f t="shared" si="439"/>
        <v>1.6856406168504562E+20</v>
      </c>
      <c r="AO1045" s="2">
        <f t="shared" si="440"/>
        <v>4</v>
      </c>
      <c r="AP1045" s="2">
        <f t="shared" si="441"/>
        <v>7.9433212563713962</v>
      </c>
      <c r="AQ1045" s="2">
        <f t="shared" si="442"/>
        <v>0.74069708411268287</v>
      </c>
      <c r="AR1045" s="3" t="str">
        <f t="shared" si="443"/>
        <v>Nontoxic</v>
      </c>
      <c r="AS1045" s="2">
        <f t="shared" si="444"/>
        <v>148.13104344061193</v>
      </c>
      <c r="AT1045" s="26" t="s">
        <v>884</v>
      </c>
      <c r="AU1045" s="4" t="s">
        <v>666</v>
      </c>
      <c r="AV1045" s="2">
        <f t="shared" si="445"/>
        <v>3</v>
      </c>
      <c r="AW1045" s="2">
        <f t="shared" si="446"/>
        <v>3</v>
      </c>
      <c r="AX1045" s="2">
        <f t="shared" si="447"/>
        <v>22552916666.666672</v>
      </c>
      <c r="AY1045" s="2">
        <f t="shared" si="448"/>
        <v>89051333333.333344</v>
      </c>
      <c r="AZ1045" s="2">
        <f t="shared" si="449"/>
        <v>55802125000.000008</v>
      </c>
      <c r="BA1045" s="2">
        <f t="shared" si="450"/>
        <v>1.1666666666666667</v>
      </c>
      <c r="BB1045" s="2">
        <f t="shared" si="451"/>
        <v>1.1276910512392289</v>
      </c>
      <c r="BC1045" s="2">
        <v>6.6349999999999998</v>
      </c>
      <c r="BD1045" s="2" t="str">
        <f t="shared" si="452"/>
        <v>Same Var</v>
      </c>
      <c r="BE1045" s="2">
        <f t="shared" si="453"/>
        <v>1.2366773295026819E-3</v>
      </c>
      <c r="BF1045" s="2" t="str">
        <f t="shared" si="454"/>
        <v>NS</v>
      </c>
      <c r="BG1045" s="2" t="str">
        <f t="shared" si="455"/>
        <v>NS</v>
      </c>
      <c r="BH1045" s="2" t="str">
        <f t="shared" si="456"/>
        <v/>
      </c>
      <c r="BI1045" s="2" t="str">
        <f t="shared" si="457"/>
        <v/>
      </c>
      <c r="BJ1045" s="2" t="str">
        <f t="shared" si="458"/>
        <v/>
      </c>
    </row>
    <row r="1046" spans="1:62" x14ac:dyDescent="0.2">
      <c r="A1046" s="1" t="s">
        <v>926</v>
      </c>
      <c r="B1046" s="27" t="s">
        <v>1299</v>
      </c>
      <c r="C1046" s="28">
        <v>38615</v>
      </c>
      <c r="D1046" s="7">
        <v>0.33333333333333331</v>
      </c>
      <c r="E1046" s="1">
        <v>0.1</v>
      </c>
      <c r="F1046" s="1" t="s">
        <v>57</v>
      </c>
      <c r="G1046" s="1" t="s">
        <v>1012</v>
      </c>
      <c r="H1046" s="27" t="s">
        <v>886</v>
      </c>
      <c r="I1046" s="27" t="s">
        <v>887</v>
      </c>
      <c r="J1046" s="27" t="s">
        <v>888</v>
      </c>
      <c r="K1046" s="2">
        <v>0.75</v>
      </c>
      <c r="L1046" s="2">
        <v>0.25</v>
      </c>
      <c r="M1046" s="27">
        <v>1813000</v>
      </c>
      <c r="N1046" s="27">
        <v>1872000</v>
      </c>
      <c r="O1046" s="27">
        <v>1529000</v>
      </c>
      <c r="P1046" s="27">
        <v>1715000</v>
      </c>
      <c r="Q1046" s="29"/>
      <c r="R1046" s="29"/>
      <c r="S1046" s="29"/>
      <c r="T1046" s="29"/>
      <c r="U1046" s="29"/>
      <c r="V1046" s="29"/>
      <c r="W1046" s="29"/>
      <c r="X1046" s="29"/>
      <c r="Y1046" s="29"/>
      <c r="Z1046" s="29"/>
      <c r="AA1046" s="29"/>
      <c r="AB1046" s="29"/>
      <c r="AC1046" s="2">
        <f t="shared" si="432"/>
        <v>1732250</v>
      </c>
      <c r="AD1046" s="2">
        <f t="shared" si="433"/>
        <v>150176.28530053163</v>
      </c>
      <c r="AE1046" s="2">
        <f t="shared" si="434"/>
        <v>4</v>
      </c>
      <c r="AF1046" s="27">
        <v>1614000</v>
      </c>
      <c r="AG1046" s="27">
        <v>2508000</v>
      </c>
      <c r="AH1046" s="27">
        <v>2543000</v>
      </c>
      <c r="AI1046" s="27">
        <v>2409000</v>
      </c>
      <c r="AJ1046" s="2">
        <f t="shared" si="435"/>
        <v>2268500</v>
      </c>
      <c r="AK1046" s="2">
        <f t="shared" si="436"/>
        <v>440007.95447355264</v>
      </c>
      <c r="AL1046" s="2">
        <f t="shared" si="437"/>
        <v>4</v>
      </c>
      <c r="AM1046" s="2">
        <f t="shared" si="438"/>
        <v>2.6598005184785301E+21</v>
      </c>
      <c r="AN1046" s="2">
        <f t="shared" si="439"/>
        <v>7.8426261336328595E+20</v>
      </c>
      <c r="AO1046" s="2">
        <f t="shared" si="440"/>
        <v>3</v>
      </c>
      <c r="AP1046" s="2">
        <f t="shared" si="441"/>
        <v>4.2682666853977755</v>
      </c>
      <c r="AQ1046" s="2">
        <f t="shared" si="442"/>
        <v>0.76489232840434507</v>
      </c>
      <c r="AR1046" s="3" t="str">
        <f t="shared" si="443"/>
        <v>Nontoxic</v>
      </c>
      <c r="AS1046" s="2">
        <f t="shared" si="444"/>
        <v>130.95684803001876</v>
      </c>
      <c r="AT1046" s="26" t="s">
        <v>884</v>
      </c>
      <c r="AU1046" s="4" t="s">
        <v>666</v>
      </c>
      <c r="AV1046" s="2">
        <f t="shared" si="445"/>
        <v>3</v>
      </c>
      <c r="AW1046" s="2">
        <f t="shared" si="446"/>
        <v>3</v>
      </c>
      <c r="AX1046" s="2">
        <f t="shared" si="447"/>
        <v>22552916666.666672</v>
      </c>
      <c r="AY1046" s="2">
        <f t="shared" si="448"/>
        <v>193606999999.99997</v>
      </c>
      <c r="AZ1046" s="2">
        <f t="shared" si="449"/>
        <v>108079958333.33331</v>
      </c>
      <c r="BA1046" s="2">
        <f t="shared" si="450"/>
        <v>1.1666666666666667</v>
      </c>
      <c r="BB1046" s="2">
        <f t="shared" si="451"/>
        <v>2.5304088478348326</v>
      </c>
      <c r="BC1046" s="2">
        <v>6.6349999999999998</v>
      </c>
      <c r="BD1046" s="2" t="str">
        <f t="shared" si="452"/>
        <v>Same Var</v>
      </c>
      <c r="BE1046" s="2">
        <f t="shared" si="453"/>
        <v>3.0266881645087149E-2</v>
      </c>
      <c r="BF1046" s="2" t="str">
        <f t="shared" si="454"/>
        <v>NS</v>
      </c>
      <c r="BG1046" s="2" t="str">
        <f t="shared" si="455"/>
        <v>NS</v>
      </c>
      <c r="BH1046" s="2" t="str">
        <f t="shared" si="456"/>
        <v/>
      </c>
      <c r="BI1046" s="2" t="str">
        <f t="shared" si="457"/>
        <v/>
      </c>
      <c r="BJ1046" s="2" t="str">
        <f t="shared" si="458"/>
        <v/>
      </c>
    </row>
    <row r="1047" spans="1:62" x14ac:dyDescent="0.2">
      <c r="A1047" s="1" t="s">
        <v>926</v>
      </c>
      <c r="B1047" s="27" t="s">
        <v>1300</v>
      </c>
      <c r="C1047" s="28">
        <v>38615</v>
      </c>
      <c r="D1047" s="7">
        <v>0.4513888888888889</v>
      </c>
      <c r="E1047" s="1">
        <v>0.1</v>
      </c>
      <c r="F1047" s="1" t="s">
        <v>57</v>
      </c>
      <c r="G1047" s="1" t="s">
        <v>1012</v>
      </c>
      <c r="H1047" s="27" t="s">
        <v>886</v>
      </c>
      <c r="I1047" s="27" t="s">
        <v>887</v>
      </c>
      <c r="J1047" s="27" t="s">
        <v>888</v>
      </c>
      <c r="K1047" s="2">
        <v>0.75</v>
      </c>
      <c r="L1047" s="2">
        <v>0.25</v>
      </c>
      <c r="M1047" s="27">
        <v>1813000</v>
      </c>
      <c r="N1047" s="27">
        <v>1872000</v>
      </c>
      <c r="O1047" s="27">
        <v>1529000</v>
      </c>
      <c r="P1047" s="27">
        <v>1715000</v>
      </c>
      <c r="Q1047" s="29"/>
      <c r="R1047" s="29"/>
      <c r="S1047" s="29"/>
      <c r="T1047" s="29"/>
      <c r="U1047" s="29"/>
      <c r="V1047" s="29"/>
      <c r="W1047" s="29"/>
      <c r="X1047" s="29"/>
      <c r="Y1047" s="29"/>
      <c r="Z1047" s="29"/>
      <c r="AA1047" s="29"/>
      <c r="AB1047" s="29"/>
      <c r="AC1047" s="2">
        <f t="shared" si="432"/>
        <v>1732250</v>
      </c>
      <c r="AD1047" s="2">
        <f t="shared" si="433"/>
        <v>150176.28530053163</v>
      </c>
      <c r="AE1047" s="2">
        <f t="shared" si="434"/>
        <v>4</v>
      </c>
      <c r="AF1047" s="27">
        <v>2849000</v>
      </c>
      <c r="AG1047" s="27">
        <v>2926000</v>
      </c>
      <c r="AH1047" s="27">
        <v>2660000</v>
      </c>
      <c r="AI1047" s="27">
        <v>2921000</v>
      </c>
      <c r="AJ1047" s="2">
        <f t="shared" si="435"/>
        <v>2839000</v>
      </c>
      <c r="AK1047" s="2">
        <f t="shared" si="436"/>
        <v>124410.61047997474</v>
      </c>
      <c r="AL1047" s="2">
        <f t="shared" si="437"/>
        <v>4</v>
      </c>
      <c r="AM1047" s="2">
        <f t="shared" si="438"/>
        <v>4.9575736007827775E+19</v>
      </c>
      <c r="AN1047" s="2">
        <f t="shared" si="439"/>
        <v>8.3438224257863373E+18</v>
      </c>
      <c r="AO1047" s="2">
        <f t="shared" si="440"/>
        <v>6</v>
      </c>
      <c r="AP1047" s="2">
        <f t="shared" si="441"/>
        <v>18.350611810120892</v>
      </c>
      <c r="AQ1047" s="2">
        <f t="shared" si="442"/>
        <v>0.71755819649141217</v>
      </c>
      <c r="AR1047" s="3" t="str">
        <f t="shared" si="443"/>
        <v>Nontoxic</v>
      </c>
      <c r="AS1047" s="2">
        <f t="shared" si="444"/>
        <v>163.8908933468033</v>
      </c>
      <c r="AT1047" s="26" t="s">
        <v>884</v>
      </c>
      <c r="AU1047" s="4" t="s">
        <v>666</v>
      </c>
      <c r="AV1047" s="2">
        <f t="shared" si="445"/>
        <v>3</v>
      </c>
      <c r="AW1047" s="2">
        <f t="shared" si="446"/>
        <v>3</v>
      </c>
      <c r="AX1047" s="2">
        <f t="shared" si="447"/>
        <v>22552916666.666672</v>
      </c>
      <c r="AY1047" s="2">
        <f t="shared" si="448"/>
        <v>15478000000</v>
      </c>
      <c r="AZ1047" s="2">
        <f t="shared" si="449"/>
        <v>19015458333.333336</v>
      </c>
      <c r="BA1047" s="2">
        <f t="shared" si="450"/>
        <v>1.1666666666666667</v>
      </c>
      <c r="BB1047" s="2">
        <f t="shared" si="451"/>
        <v>9.0566817684223866E-2</v>
      </c>
      <c r="BC1047" s="2">
        <v>6.6349999999999998</v>
      </c>
      <c r="BD1047" s="2" t="str">
        <f t="shared" si="452"/>
        <v>Same Var</v>
      </c>
      <c r="BE1047" s="2">
        <f t="shared" si="453"/>
        <v>1.4004995168722668E-5</v>
      </c>
      <c r="BF1047" s="2" t="str">
        <f t="shared" si="454"/>
        <v>NS</v>
      </c>
      <c r="BG1047" s="2" t="str">
        <f t="shared" si="455"/>
        <v>NS</v>
      </c>
      <c r="BH1047" s="2" t="str">
        <f t="shared" si="456"/>
        <v/>
      </c>
      <c r="BI1047" s="2" t="str">
        <f t="shared" si="457"/>
        <v/>
      </c>
      <c r="BJ1047" s="2" t="str">
        <f t="shared" si="458"/>
        <v/>
      </c>
    </row>
    <row r="1048" spans="1:62" x14ac:dyDescent="0.2">
      <c r="A1048" s="1" t="s">
        <v>926</v>
      </c>
      <c r="B1048" s="27" t="s">
        <v>1303</v>
      </c>
      <c r="C1048" s="28">
        <v>38615</v>
      </c>
      <c r="D1048" s="7">
        <v>0.375</v>
      </c>
      <c r="E1048" s="1">
        <v>0.1</v>
      </c>
      <c r="F1048" s="1" t="s">
        <v>57</v>
      </c>
      <c r="G1048" s="1" t="s">
        <v>1012</v>
      </c>
      <c r="H1048" s="27" t="s">
        <v>886</v>
      </c>
      <c r="I1048" s="27" t="s">
        <v>887</v>
      </c>
      <c r="J1048" s="27" t="s">
        <v>888</v>
      </c>
      <c r="K1048" s="2">
        <v>0.75</v>
      </c>
      <c r="L1048" s="2">
        <v>0.25</v>
      </c>
      <c r="M1048" s="27">
        <v>1813000</v>
      </c>
      <c r="N1048" s="27">
        <v>1872000</v>
      </c>
      <c r="O1048" s="27">
        <v>1529000</v>
      </c>
      <c r="P1048" s="27">
        <v>1715000</v>
      </c>
      <c r="Q1048" s="29"/>
      <c r="R1048" s="29"/>
      <c r="S1048" s="29"/>
      <c r="T1048" s="29"/>
      <c r="U1048" s="29"/>
      <c r="V1048" s="29"/>
      <c r="W1048" s="29"/>
      <c r="X1048" s="29"/>
      <c r="Y1048" s="29"/>
      <c r="Z1048" s="29"/>
      <c r="AA1048" s="29"/>
      <c r="AB1048" s="29"/>
      <c r="AC1048" s="2">
        <f t="shared" si="432"/>
        <v>1732250</v>
      </c>
      <c r="AD1048" s="2">
        <f t="shared" si="433"/>
        <v>150176.28530053163</v>
      </c>
      <c r="AE1048" s="2">
        <f t="shared" si="434"/>
        <v>4</v>
      </c>
      <c r="AF1048" s="27">
        <v>2362000</v>
      </c>
      <c r="AG1048" s="27">
        <v>2384000</v>
      </c>
      <c r="AH1048" s="27">
        <v>2790000</v>
      </c>
      <c r="AI1048" s="27">
        <v>2749000</v>
      </c>
      <c r="AJ1048" s="2">
        <f t="shared" si="435"/>
        <v>2571250</v>
      </c>
      <c r="AK1048" s="2">
        <f t="shared" si="436"/>
        <v>229706.15287072017</v>
      </c>
      <c r="AL1048" s="2">
        <f t="shared" si="437"/>
        <v>4</v>
      </c>
      <c r="AM1048" s="2">
        <f t="shared" si="438"/>
        <v>2.6773903361552096E+20</v>
      </c>
      <c r="AN1048" s="2">
        <f t="shared" si="439"/>
        <v>6.1355654651625456E+19</v>
      </c>
      <c r="AO1048" s="2">
        <f t="shared" si="440"/>
        <v>4</v>
      </c>
      <c r="AP1048" s="2">
        <f t="shared" si="441"/>
        <v>9.9444444717231093</v>
      </c>
      <c r="AQ1048" s="2">
        <f t="shared" si="442"/>
        <v>0.74069708411268287</v>
      </c>
      <c r="AR1048" s="3" t="str">
        <f t="shared" si="443"/>
        <v>Nontoxic</v>
      </c>
      <c r="AS1048" s="2">
        <f t="shared" si="444"/>
        <v>148.43411747726944</v>
      </c>
      <c r="AT1048" s="26" t="s">
        <v>884</v>
      </c>
      <c r="AU1048" s="4" t="s">
        <v>666</v>
      </c>
      <c r="AV1048" s="2">
        <f t="shared" si="445"/>
        <v>3</v>
      </c>
      <c r="AW1048" s="2">
        <f t="shared" si="446"/>
        <v>3</v>
      </c>
      <c r="AX1048" s="2">
        <f t="shared" si="447"/>
        <v>22552916666.666672</v>
      </c>
      <c r="AY1048" s="2">
        <f t="shared" si="448"/>
        <v>52764916666.666664</v>
      </c>
      <c r="AZ1048" s="2">
        <f t="shared" si="449"/>
        <v>37658916666.666664</v>
      </c>
      <c r="BA1048" s="2">
        <f t="shared" si="450"/>
        <v>1.1666666666666667</v>
      </c>
      <c r="BB1048" s="2">
        <f t="shared" si="451"/>
        <v>0.45110211620041285</v>
      </c>
      <c r="BC1048" s="2">
        <v>6.6349999999999998</v>
      </c>
      <c r="BD1048" s="2" t="str">
        <f t="shared" si="452"/>
        <v>Same Var</v>
      </c>
      <c r="BE1048" s="2">
        <f t="shared" si="453"/>
        <v>4.3672295836363727E-4</v>
      </c>
      <c r="BF1048" s="2" t="str">
        <f t="shared" si="454"/>
        <v>NS</v>
      </c>
      <c r="BG1048" s="2" t="str">
        <f t="shared" si="455"/>
        <v>NS</v>
      </c>
      <c r="BH1048" s="2" t="str">
        <f t="shared" si="456"/>
        <v/>
      </c>
      <c r="BI1048" s="2" t="str">
        <f t="shared" si="457"/>
        <v/>
      </c>
      <c r="BJ1048" s="2" t="str">
        <f t="shared" si="458"/>
        <v/>
      </c>
    </row>
    <row r="1049" spans="1:62" x14ac:dyDescent="0.2">
      <c r="A1049" s="1" t="s">
        <v>926</v>
      </c>
      <c r="B1049" s="27" t="s">
        <v>1311</v>
      </c>
      <c r="C1049" s="28">
        <v>38615</v>
      </c>
      <c r="D1049" s="7">
        <v>0.33333333333333331</v>
      </c>
      <c r="E1049" s="1">
        <v>0.1</v>
      </c>
      <c r="F1049" s="1" t="s">
        <v>57</v>
      </c>
      <c r="G1049" s="1" t="s">
        <v>1012</v>
      </c>
      <c r="H1049" s="27" t="s">
        <v>886</v>
      </c>
      <c r="I1049" s="27" t="s">
        <v>887</v>
      </c>
      <c r="J1049" s="27" t="s">
        <v>888</v>
      </c>
      <c r="K1049" s="2">
        <v>0.75</v>
      </c>
      <c r="L1049" s="2">
        <v>0.25</v>
      </c>
      <c r="M1049" s="27">
        <v>1813000</v>
      </c>
      <c r="N1049" s="27">
        <v>1872000</v>
      </c>
      <c r="O1049" s="27">
        <v>1529000</v>
      </c>
      <c r="P1049" s="27">
        <v>1715000</v>
      </c>
      <c r="Q1049" s="29"/>
      <c r="R1049" s="29"/>
      <c r="S1049" s="29"/>
      <c r="T1049" s="29"/>
      <c r="U1049" s="29"/>
      <c r="V1049" s="29"/>
      <c r="W1049" s="29"/>
      <c r="X1049" s="29"/>
      <c r="Y1049" s="29"/>
      <c r="Z1049" s="29"/>
      <c r="AA1049" s="29"/>
      <c r="AB1049" s="29"/>
      <c r="AC1049" s="2">
        <f t="shared" si="432"/>
        <v>1732250</v>
      </c>
      <c r="AD1049" s="2">
        <f t="shared" si="433"/>
        <v>150176.28530053163</v>
      </c>
      <c r="AE1049" s="2">
        <f t="shared" si="434"/>
        <v>4</v>
      </c>
      <c r="AF1049" s="27">
        <v>2165000</v>
      </c>
      <c r="AG1049" s="27">
        <v>1761000</v>
      </c>
      <c r="AH1049" s="27">
        <v>3019000</v>
      </c>
      <c r="AI1049" s="27">
        <v>2580000</v>
      </c>
      <c r="AJ1049" s="2">
        <f t="shared" si="435"/>
        <v>2381250</v>
      </c>
      <c r="AK1049" s="2">
        <f t="shared" si="436"/>
        <v>540894.55226196046</v>
      </c>
      <c r="AL1049" s="2">
        <f t="shared" si="437"/>
        <v>4</v>
      </c>
      <c r="AM1049" s="2">
        <f t="shared" si="438"/>
        <v>5.8237095420413031E+21</v>
      </c>
      <c r="AN1049" s="2">
        <f t="shared" si="439"/>
        <v>1.7865903275057925E+21</v>
      </c>
      <c r="AO1049" s="2">
        <f t="shared" si="440"/>
        <v>3</v>
      </c>
      <c r="AP1049" s="2">
        <f t="shared" si="441"/>
        <v>3.9169896119479746</v>
      </c>
      <c r="AQ1049" s="2">
        <f t="shared" si="442"/>
        <v>0.76489232840434507</v>
      </c>
      <c r="AR1049" s="3" t="str">
        <f t="shared" si="443"/>
        <v>Nontoxic</v>
      </c>
      <c r="AS1049" s="2">
        <f t="shared" si="444"/>
        <v>137.46572376966373</v>
      </c>
      <c r="AT1049" s="26" t="s">
        <v>884</v>
      </c>
      <c r="AU1049" s="4" t="s">
        <v>666</v>
      </c>
      <c r="AV1049" s="2">
        <f t="shared" si="445"/>
        <v>3</v>
      </c>
      <c r="AW1049" s="2">
        <f t="shared" si="446"/>
        <v>3</v>
      </c>
      <c r="AX1049" s="2">
        <f t="shared" si="447"/>
        <v>22552916666.666672</v>
      </c>
      <c r="AY1049" s="2">
        <f t="shared" si="448"/>
        <v>292566916666.66669</v>
      </c>
      <c r="AZ1049" s="2">
        <f t="shared" si="449"/>
        <v>157559916666.66666</v>
      </c>
      <c r="BA1049" s="2">
        <f t="shared" si="450"/>
        <v>1.1666666666666667</v>
      </c>
      <c r="BB1049" s="2">
        <f t="shared" si="451"/>
        <v>3.4072812081877584</v>
      </c>
      <c r="BC1049" s="2">
        <v>6.6349999999999998</v>
      </c>
      <c r="BD1049" s="2" t="str">
        <f t="shared" si="452"/>
        <v>Same Var</v>
      </c>
      <c r="BE1049" s="2">
        <f t="shared" si="453"/>
        <v>3.0041224908905168E-2</v>
      </c>
      <c r="BF1049" s="2" t="str">
        <f t="shared" si="454"/>
        <v>NS</v>
      </c>
      <c r="BG1049" s="2" t="str">
        <f t="shared" si="455"/>
        <v>NS</v>
      </c>
      <c r="BH1049" s="2" t="str">
        <f t="shared" si="456"/>
        <v/>
      </c>
      <c r="BI1049" s="2" t="str">
        <f t="shared" si="457"/>
        <v/>
      </c>
      <c r="BJ1049" s="2" t="str">
        <f t="shared" si="458"/>
        <v/>
      </c>
    </row>
    <row r="1050" spans="1:62" x14ac:dyDescent="0.2">
      <c r="A1050" s="1" t="s">
        <v>926</v>
      </c>
      <c r="B1050" s="27" t="s">
        <v>1301</v>
      </c>
      <c r="C1050" s="28">
        <v>38786</v>
      </c>
      <c r="D1050" s="7">
        <v>0.40277777777777779</v>
      </c>
      <c r="E1050" s="1">
        <v>0.1</v>
      </c>
      <c r="F1050" s="1" t="s">
        <v>57</v>
      </c>
      <c r="G1050" s="1" t="s">
        <v>1302</v>
      </c>
      <c r="H1050" s="27" t="s">
        <v>886</v>
      </c>
      <c r="I1050" s="27" t="s">
        <v>887</v>
      </c>
      <c r="J1050" s="27" t="s">
        <v>888</v>
      </c>
      <c r="K1050" s="2">
        <v>0.75</v>
      </c>
      <c r="L1050" s="2">
        <v>0.25</v>
      </c>
      <c r="M1050" s="27">
        <v>1284000</v>
      </c>
      <c r="N1050" s="27">
        <v>1402000</v>
      </c>
      <c r="O1050" s="27">
        <v>1560000</v>
      </c>
      <c r="P1050" s="27">
        <v>1213000</v>
      </c>
      <c r="Q1050" s="29"/>
      <c r="R1050" s="29"/>
      <c r="S1050" s="29"/>
      <c r="T1050" s="29"/>
      <c r="U1050" s="29"/>
      <c r="V1050" s="29"/>
      <c r="W1050" s="29"/>
      <c r="X1050" s="29"/>
      <c r="Y1050" s="29"/>
      <c r="Z1050" s="29"/>
      <c r="AA1050" s="29"/>
      <c r="AB1050" s="29"/>
      <c r="AC1050" s="2">
        <f t="shared" si="432"/>
        <v>1364750</v>
      </c>
      <c r="AD1050" s="2">
        <f t="shared" si="433"/>
        <v>151722.05948158406</v>
      </c>
      <c r="AE1050" s="2">
        <f t="shared" si="434"/>
        <v>4</v>
      </c>
      <c r="AF1050" s="27">
        <v>2894000</v>
      </c>
      <c r="AG1050" s="27">
        <v>2739000</v>
      </c>
      <c r="AH1050" s="27">
        <v>2481000</v>
      </c>
      <c r="AI1050" s="27">
        <v>2696000</v>
      </c>
      <c r="AJ1050" s="2">
        <f t="shared" si="435"/>
        <v>2702500</v>
      </c>
      <c r="AK1050" s="2">
        <f t="shared" si="436"/>
        <v>170400.50860643972</v>
      </c>
      <c r="AL1050" s="2">
        <f t="shared" si="437"/>
        <v>4</v>
      </c>
      <c r="AM1050" s="2">
        <f t="shared" si="438"/>
        <v>1.1017047137837898E+20</v>
      </c>
      <c r="AN1050" s="2">
        <f t="shared" si="439"/>
        <v>2.1057764798652367E+19</v>
      </c>
      <c r="AO1050" s="2">
        <f t="shared" si="440"/>
        <v>5</v>
      </c>
      <c r="AP1050" s="2">
        <f t="shared" si="441"/>
        <v>16.387708397365554</v>
      </c>
      <c r="AQ1050" s="2">
        <f t="shared" si="442"/>
        <v>0.72668684380042159</v>
      </c>
      <c r="AR1050" s="3" t="str">
        <f t="shared" si="443"/>
        <v>Nontoxic</v>
      </c>
      <c r="AS1050" s="2">
        <f t="shared" si="444"/>
        <v>198.02161568052756</v>
      </c>
      <c r="AT1050" s="26" t="s">
        <v>884</v>
      </c>
      <c r="AU1050" s="4" t="s">
        <v>666</v>
      </c>
      <c r="AV1050" s="2">
        <f t="shared" si="445"/>
        <v>3</v>
      </c>
      <c r="AW1050" s="2">
        <f t="shared" si="446"/>
        <v>3</v>
      </c>
      <c r="AX1050" s="2">
        <f t="shared" si="447"/>
        <v>23019583333.333332</v>
      </c>
      <c r="AY1050" s="2">
        <f t="shared" si="448"/>
        <v>29036333333.333336</v>
      </c>
      <c r="AZ1050" s="2">
        <f t="shared" si="449"/>
        <v>26027958333.333332</v>
      </c>
      <c r="BA1050" s="2">
        <f t="shared" si="450"/>
        <v>1.1666666666666667</v>
      </c>
      <c r="BB1050" s="2">
        <f t="shared" si="451"/>
        <v>3.4584015334952971E-2</v>
      </c>
      <c r="BC1050" s="2">
        <v>6.6349999999999998</v>
      </c>
      <c r="BD1050" s="2" t="str">
        <f t="shared" si="452"/>
        <v>Same Var</v>
      </c>
      <c r="BE1050" s="2">
        <f t="shared" si="453"/>
        <v>1.1602208691910151E-5</v>
      </c>
      <c r="BF1050" s="2" t="str">
        <f t="shared" si="454"/>
        <v>NS</v>
      </c>
      <c r="BG1050" s="2" t="str">
        <f t="shared" si="455"/>
        <v>NS</v>
      </c>
      <c r="BH1050" s="2" t="str">
        <f t="shared" si="456"/>
        <v/>
      </c>
      <c r="BI1050" s="2" t="str">
        <f t="shared" si="457"/>
        <v/>
      </c>
      <c r="BJ1050" s="2" t="str">
        <f t="shared" si="458"/>
        <v/>
      </c>
    </row>
    <row r="1051" spans="1:62" x14ac:dyDescent="0.2">
      <c r="A1051" s="1" t="s">
        <v>926</v>
      </c>
      <c r="B1051" s="27" t="s">
        <v>1207</v>
      </c>
      <c r="C1051" s="28">
        <v>38938</v>
      </c>
      <c r="D1051" s="7">
        <v>0.63888888888888884</v>
      </c>
      <c r="E1051" s="1">
        <v>0.1</v>
      </c>
      <c r="F1051" s="1" t="s">
        <v>57</v>
      </c>
      <c r="G1051" s="1" t="s">
        <v>1208</v>
      </c>
      <c r="H1051" s="27" t="s">
        <v>886</v>
      </c>
      <c r="I1051" s="27" t="s">
        <v>887</v>
      </c>
      <c r="J1051" s="27" t="s">
        <v>888</v>
      </c>
      <c r="K1051" s="2">
        <v>0.75</v>
      </c>
      <c r="L1051" s="2">
        <v>0.25</v>
      </c>
      <c r="M1051" s="27">
        <v>326000</v>
      </c>
      <c r="N1051" s="27">
        <v>274000</v>
      </c>
      <c r="O1051" s="27">
        <v>595000</v>
      </c>
      <c r="P1051" s="27">
        <v>284000</v>
      </c>
      <c r="Q1051" s="29"/>
      <c r="R1051" s="29"/>
      <c r="S1051" s="29"/>
      <c r="T1051" s="29"/>
      <c r="U1051" s="29"/>
      <c r="V1051" s="29"/>
      <c r="W1051" s="29"/>
      <c r="X1051" s="29"/>
      <c r="Y1051" s="29"/>
      <c r="Z1051" s="29"/>
      <c r="AA1051" s="29"/>
      <c r="AB1051" s="29"/>
      <c r="AC1051" s="2">
        <f t="shared" si="432"/>
        <v>369750</v>
      </c>
      <c r="AD1051" s="2">
        <f t="shared" si="433"/>
        <v>151847.23683140674</v>
      </c>
      <c r="AE1051" s="2">
        <f t="shared" si="434"/>
        <v>4</v>
      </c>
      <c r="AF1051" s="27">
        <v>1331000</v>
      </c>
      <c r="AG1051" s="27">
        <v>793000</v>
      </c>
      <c r="AH1051" s="27">
        <v>1344000</v>
      </c>
      <c r="AI1051" s="27">
        <v>902000</v>
      </c>
      <c r="AJ1051" s="2">
        <f t="shared" si="435"/>
        <v>1092500</v>
      </c>
      <c r="AK1051" s="2">
        <f t="shared" si="436"/>
        <v>286429.16518166696</v>
      </c>
      <c r="AL1051" s="2">
        <f t="shared" si="437"/>
        <v>4</v>
      </c>
      <c r="AM1051" s="2">
        <f t="shared" si="438"/>
        <v>5.6419975118672848E+20</v>
      </c>
      <c r="AN1051" s="2">
        <f t="shared" si="439"/>
        <v>1.4373027358893552E+20</v>
      </c>
      <c r="AO1051" s="2">
        <f t="shared" si="440"/>
        <v>4</v>
      </c>
      <c r="AP1051" s="2">
        <f t="shared" si="441"/>
        <v>5.2893132617477177</v>
      </c>
      <c r="AQ1051" s="2">
        <f t="shared" si="442"/>
        <v>0.74069708411268287</v>
      </c>
      <c r="AR1051" s="3" t="str">
        <f t="shared" si="443"/>
        <v>Nontoxic</v>
      </c>
      <c r="AS1051" s="2">
        <f t="shared" si="444"/>
        <v>295.46991210277213</v>
      </c>
      <c r="AT1051" s="26" t="s">
        <v>884</v>
      </c>
      <c r="AU1051" s="4" t="s">
        <v>666</v>
      </c>
      <c r="AV1051" s="2">
        <f t="shared" si="445"/>
        <v>3</v>
      </c>
      <c r="AW1051" s="2">
        <f t="shared" si="446"/>
        <v>3</v>
      </c>
      <c r="AX1051" s="2">
        <f t="shared" si="447"/>
        <v>23057583333.333328</v>
      </c>
      <c r="AY1051" s="2">
        <f t="shared" si="448"/>
        <v>82041666666.666656</v>
      </c>
      <c r="AZ1051" s="2">
        <f t="shared" si="449"/>
        <v>52549624999.999992</v>
      </c>
      <c r="BA1051" s="2">
        <f t="shared" si="450"/>
        <v>1.1666666666666667</v>
      </c>
      <c r="BB1051" s="2">
        <f t="shared" si="451"/>
        <v>0.97275590719146965</v>
      </c>
      <c r="BC1051" s="2">
        <v>6.6349999999999998</v>
      </c>
      <c r="BD1051" s="2" t="str">
        <f t="shared" si="452"/>
        <v>Same Var</v>
      </c>
      <c r="BE1051" s="2">
        <f t="shared" si="453"/>
        <v>2.1442526712960441E-3</v>
      </c>
      <c r="BF1051" s="2" t="str">
        <f t="shared" si="454"/>
        <v>NS</v>
      </c>
      <c r="BG1051" s="2" t="str">
        <f t="shared" si="455"/>
        <v>NS</v>
      </c>
      <c r="BH1051" s="2" t="str">
        <f t="shared" si="456"/>
        <v/>
      </c>
      <c r="BI1051" s="2" t="str">
        <f t="shared" si="457"/>
        <v/>
      </c>
      <c r="BJ1051" s="2" t="str">
        <f t="shared" si="458"/>
        <v/>
      </c>
    </row>
    <row r="1052" spans="1:62" x14ac:dyDescent="0.2">
      <c r="A1052" s="1" t="s">
        <v>926</v>
      </c>
      <c r="B1052" s="27" t="s">
        <v>1209</v>
      </c>
      <c r="C1052" s="28">
        <v>38938</v>
      </c>
      <c r="D1052" s="7">
        <v>0.34027777777777779</v>
      </c>
      <c r="E1052" s="1">
        <v>0.1</v>
      </c>
      <c r="F1052" s="1" t="s">
        <v>57</v>
      </c>
      <c r="G1052" s="1" t="s">
        <v>1208</v>
      </c>
      <c r="H1052" s="27" t="s">
        <v>886</v>
      </c>
      <c r="I1052" s="27" t="s">
        <v>887</v>
      </c>
      <c r="J1052" s="27" t="s">
        <v>888</v>
      </c>
      <c r="K1052" s="2">
        <v>0.75</v>
      </c>
      <c r="L1052" s="2">
        <v>0.25</v>
      </c>
      <c r="M1052" s="27">
        <v>326000</v>
      </c>
      <c r="N1052" s="27">
        <v>274000</v>
      </c>
      <c r="O1052" s="27">
        <v>595000</v>
      </c>
      <c r="P1052" s="27">
        <v>284000</v>
      </c>
      <c r="Q1052" s="29"/>
      <c r="R1052" s="29"/>
      <c r="S1052" s="29"/>
      <c r="T1052" s="29"/>
      <c r="U1052" s="29"/>
      <c r="V1052" s="29"/>
      <c r="W1052" s="29"/>
      <c r="X1052" s="29"/>
      <c r="Y1052" s="29"/>
      <c r="Z1052" s="29"/>
      <c r="AA1052" s="29"/>
      <c r="AB1052" s="29"/>
      <c r="AC1052" s="2">
        <f t="shared" si="432"/>
        <v>369750</v>
      </c>
      <c r="AD1052" s="2">
        <f t="shared" si="433"/>
        <v>151847.23683140674</v>
      </c>
      <c r="AE1052" s="2">
        <f t="shared" si="434"/>
        <v>4</v>
      </c>
      <c r="AF1052" s="27">
        <v>2023000</v>
      </c>
      <c r="AG1052" s="27">
        <v>1686000</v>
      </c>
      <c r="AH1052" s="27">
        <v>1922000</v>
      </c>
      <c r="AI1052" s="27">
        <v>1842000</v>
      </c>
      <c r="AJ1052" s="2">
        <f t="shared" si="435"/>
        <v>1868250</v>
      </c>
      <c r="AK1052" s="2">
        <f t="shared" si="436"/>
        <v>142291.66056612969</v>
      </c>
      <c r="AL1052" s="2">
        <f t="shared" si="437"/>
        <v>4</v>
      </c>
      <c r="AM1052" s="2">
        <f t="shared" si="438"/>
        <v>6.8959767915732476E+19</v>
      </c>
      <c r="AN1052" s="2">
        <f t="shared" si="439"/>
        <v>1.2044910361070985E+19</v>
      </c>
      <c r="AO1052" s="2">
        <f t="shared" si="440"/>
        <v>6</v>
      </c>
      <c r="AP1052" s="2">
        <f t="shared" si="441"/>
        <v>17.458389196889797</v>
      </c>
      <c r="AQ1052" s="2">
        <f t="shared" si="442"/>
        <v>0.71755819649141217</v>
      </c>
      <c r="AR1052" s="3" t="str">
        <f t="shared" si="443"/>
        <v>Nontoxic</v>
      </c>
      <c r="AS1052" s="2">
        <f t="shared" si="444"/>
        <v>505.27383367139959</v>
      </c>
      <c r="AT1052" s="26" t="s">
        <v>884</v>
      </c>
      <c r="AU1052" s="4" t="s">
        <v>666</v>
      </c>
      <c r="AV1052" s="2">
        <f t="shared" si="445"/>
        <v>3</v>
      </c>
      <c r="AW1052" s="2">
        <f t="shared" si="446"/>
        <v>3</v>
      </c>
      <c r="AX1052" s="2">
        <f t="shared" si="447"/>
        <v>23057583333.333328</v>
      </c>
      <c r="AY1052" s="2">
        <f t="shared" si="448"/>
        <v>20246916666.666668</v>
      </c>
      <c r="AZ1052" s="2">
        <f t="shared" si="449"/>
        <v>21652249999.999996</v>
      </c>
      <c r="BA1052" s="2">
        <f t="shared" si="450"/>
        <v>1.1666666666666667</v>
      </c>
      <c r="BB1052" s="2">
        <f t="shared" si="451"/>
        <v>1.0855340825303626E-2</v>
      </c>
      <c r="BC1052" s="2">
        <v>6.6349999999999998</v>
      </c>
      <c r="BD1052" s="2" t="str">
        <f t="shared" si="452"/>
        <v>Same Var</v>
      </c>
      <c r="BE1052" s="2">
        <f t="shared" si="453"/>
        <v>3.5093829643257018E-6</v>
      </c>
      <c r="BF1052" s="2" t="str">
        <f t="shared" si="454"/>
        <v>NS</v>
      </c>
      <c r="BG1052" s="2" t="str">
        <f t="shared" si="455"/>
        <v>NS</v>
      </c>
      <c r="BH1052" s="2" t="str">
        <f t="shared" si="456"/>
        <v/>
      </c>
      <c r="BI1052" s="2" t="str">
        <f t="shared" si="457"/>
        <v/>
      </c>
      <c r="BJ1052" s="2" t="str">
        <f t="shared" si="458"/>
        <v/>
      </c>
    </row>
    <row r="1053" spans="1:62" x14ac:dyDescent="0.2">
      <c r="A1053" s="1" t="s">
        <v>926</v>
      </c>
      <c r="B1053" s="27" t="s">
        <v>932</v>
      </c>
      <c r="C1053" s="28">
        <v>38776</v>
      </c>
      <c r="D1053" s="7">
        <v>0.39583333333333331</v>
      </c>
      <c r="E1053" s="1">
        <v>0.1</v>
      </c>
      <c r="F1053" s="1" t="s">
        <v>57</v>
      </c>
      <c r="G1053" s="1" t="s">
        <v>936</v>
      </c>
      <c r="H1053" s="27" t="s">
        <v>886</v>
      </c>
      <c r="I1053" s="27" t="s">
        <v>887</v>
      </c>
      <c r="J1053" s="27" t="s">
        <v>888</v>
      </c>
      <c r="K1053" s="2">
        <v>0.75</v>
      </c>
      <c r="L1053" s="2">
        <v>0.25</v>
      </c>
      <c r="M1053" s="27">
        <v>1645703</v>
      </c>
      <c r="N1053" s="27">
        <v>1847435</v>
      </c>
      <c r="O1053" s="27">
        <v>2017314</v>
      </c>
      <c r="P1053" s="27">
        <v>1804965</v>
      </c>
      <c r="Q1053" s="29"/>
      <c r="R1053" s="29"/>
      <c r="S1053" s="29"/>
      <c r="T1053" s="29"/>
      <c r="U1053" s="29"/>
      <c r="V1053" s="29"/>
      <c r="W1053" s="29"/>
      <c r="X1053" s="29"/>
      <c r="Y1053" s="29"/>
      <c r="Z1053" s="29"/>
      <c r="AA1053" s="29"/>
      <c r="AB1053" s="29"/>
      <c r="AC1053" s="2">
        <f t="shared" si="432"/>
        <v>1828854.25</v>
      </c>
      <c r="AD1053" s="2">
        <f t="shared" si="433"/>
        <v>152727.86067899771</v>
      </c>
      <c r="AE1053" s="2">
        <f t="shared" si="434"/>
        <v>4</v>
      </c>
      <c r="AF1053" s="27">
        <v>1656320</v>
      </c>
      <c r="AG1053" s="27">
        <v>1635086</v>
      </c>
      <c r="AH1053" s="27">
        <v>1783730</v>
      </c>
      <c r="AI1053" s="27">
        <v>1698790</v>
      </c>
      <c r="AJ1053" s="2">
        <f t="shared" si="435"/>
        <v>1693481.5</v>
      </c>
      <c r="AK1053" s="2">
        <f t="shared" si="436"/>
        <v>65736.807109868067</v>
      </c>
      <c r="AL1053" s="2">
        <f t="shared" si="437"/>
        <v>4</v>
      </c>
      <c r="AM1053" s="2">
        <f t="shared" si="438"/>
        <v>1.901415644469692E+19</v>
      </c>
      <c r="AN1053" s="2">
        <f t="shared" si="439"/>
        <v>3.9755890451017103E+18</v>
      </c>
      <c r="AO1053" s="2">
        <f t="shared" si="440"/>
        <v>5</v>
      </c>
      <c r="AP1053" s="2">
        <f t="shared" si="441"/>
        <v>4.8738465350104772</v>
      </c>
      <c r="AQ1053" s="2">
        <f t="shared" si="442"/>
        <v>0.72668684380042159</v>
      </c>
      <c r="AR1053" s="3" t="str">
        <f t="shared" si="443"/>
        <v>Nontoxic</v>
      </c>
      <c r="AS1053" s="2">
        <f t="shared" si="444"/>
        <v>92.597947594785097</v>
      </c>
      <c r="AT1053" s="4" t="s">
        <v>663</v>
      </c>
      <c r="AV1053" s="2">
        <f t="shared" si="445"/>
        <v>3</v>
      </c>
      <c r="AW1053" s="2">
        <f t="shared" si="446"/>
        <v>3</v>
      </c>
      <c r="AX1053" s="2">
        <f t="shared" si="447"/>
        <v>23325799427.583332</v>
      </c>
      <c r="AY1053" s="2">
        <f t="shared" si="448"/>
        <v>4321327809.000001</v>
      </c>
      <c r="AZ1053" s="2">
        <f t="shared" si="449"/>
        <v>13823563618.291666</v>
      </c>
      <c r="BA1053" s="2">
        <f t="shared" si="450"/>
        <v>1.1666666666666667</v>
      </c>
      <c r="BB1053" s="2">
        <f t="shared" si="451"/>
        <v>1.6447539893306788</v>
      </c>
      <c r="BC1053" s="2">
        <v>6.6349999999999998</v>
      </c>
      <c r="BD1053" s="2" t="str">
        <f t="shared" si="452"/>
        <v>Same Var</v>
      </c>
      <c r="BE1053" s="2">
        <f t="shared" si="453"/>
        <v>7.7291660316193056E-2</v>
      </c>
      <c r="BF1053" s="2" t="str">
        <f t="shared" si="454"/>
        <v>NS</v>
      </c>
      <c r="BG1053" s="2" t="str">
        <f t="shared" si="455"/>
        <v>NS</v>
      </c>
      <c r="BH1053" s="2" t="str">
        <f t="shared" si="456"/>
        <v>Same Var T-test</v>
      </c>
      <c r="BI1053" s="2" t="str">
        <f t="shared" si="457"/>
        <v/>
      </c>
      <c r="BJ1053" s="2" t="str">
        <f t="shared" si="458"/>
        <v/>
      </c>
    </row>
    <row r="1054" spans="1:62" x14ac:dyDescent="0.2">
      <c r="A1054" s="1" t="s">
        <v>926</v>
      </c>
      <c r="B1054" s="27" t="s">
        <v>945</v>
      </c>
      <c r="C1054" s="28">
        <v>38776</v>
      </c>
      <c r="D1054" s="7">
        <v>0.63888888888888884</v>
      </c>
      <c r="E1054" s="1">
        <v>0.1</v>
      </c>
      <c r="F1054" s="1" t="s">
        <v>57</v>
      </c>
      <c r="G1054" s="1" t="s">
        <v>936</v>
      </c>
      <c r="H1054" s="27" t="s">
        <v>886</v>
      </c>
      <c r="I1054" s="27" t="s">
        <v>887</v>
      </c>
      <c r="J1054" s="27" t="s">
        <v>888</v>
      </c>
      <c r="K1054" s="2">
        <v>0.75</v>
      </c>
      <c r="L1054" s="2">
        <v>0.25</v>
      </c>
      <c r="M1054" s="27">
        <v>1645703</v>
      </c>
      <c r="N1054" s="27">
        <v>1847435</v>
      </c>
      <c r="O1054" s="27">
        <v>2017314</v>
      </c>
      <c r="P1054" s="27">
        <v>1804965</v>
      </c>
      <c r="Q1054" s="29"/>
      <c r="R1054" s="29"/>
      <c r="S1054" s="29"/>
      <c r="T1054" s="29"/>
      <c r="U1054" s="29"/>
      <c r="V1054" s="29"/>
      <c r="W1054" s="29"/>
      <c r="X1054" s="29"/>
      <c r="Y1054" s="29"/>
      <c r="Z1054" s="29"/>
      <c r="AA1054" s="29"/>
      <c r="AB1054" s="29"/>
      <c r="AC1054" s="2">
        <f t="shared" si="432"/>
        <v>1828854.25</v>
      </c>
      <c r="AD1054" s="2">
        <f t="shared" si="433"/>
        <v>152727.86067899771</v>
      </c>
      <c r="AE1054" s="2">
        <f t="shared" si="434"/>
        <v>4</v>
      </c>
      <c r="AF1054" s="27">
        <v>1380270</v>
      </c>
      <c r="AG1054" s="27">
        <v>2123490</v>
      </c>
      <c r="AH1054" s="27">
        <v>1698790</v>
      </c>
      <c r="AI1054" s="27">
        <v>1698790</v>
      </c>
      <c r="AJ1054" s="2">
        <f t="shared" si="435"/>
        <v>1725335</v>
      </c>
      <c r="AK1054" s="2">
        <f t="shared" si="436"/>
        <v>304962.58366123104</v>
      </c>
      <c r="AL1054" s="2">
        <f t="shared" si="437"/>
        <v>4</v>
      </c>
      <c r="AM1054" s="2">
        <f t="shared" si="438"/>
        <v>7.0387989448462631E+20</v>
      </c>
      <c r="AN1054" s="2">
        <f t="shared" si="439"/>
        <v>1.8378248765569299E+20</v>
      </c>
      <c r="AO1054" s="2">
        <f t="shared" si="440"/>
        <v>4</v>
      </c>
      <c r="AP1054" s="2">
        <f t="shared" si="441"/>
        <v>2.1714680125042238</v>
      </c>
      <c r="AQ1054" s="2">
        <f t="shared" si="442"/>
        <v>0.74069708411268287</v>
      </c>
      <c r="AR1054" s="3" t="str">
        <f t="shared" si="443"/>
        <v>Nontoxic</v>
      </c>
      <c r="AS1054" s="2">
        <f t="shared" si="444"/>
        <v>94.339666487911771</v>
      </c>
      <c r="AT1054" s="4" t="s">
        <v>663</v>
      </c>
      <c r="AV1054" s="2">
        <f t="shared" si="445"/>
        <v>3</v>
      </c>
      <c r="AW1054" s="2">
        <f t="shared" si="446"/>
        <v>3</v>
      </c>
      <c r="AX1054" s="2">
        <f t="shared" si="447"/>
        <v>23325799427.583332</v>
      </c>
      <c r="AY1054" s="2">
        <f t="shared" si="448"/>
        <v>93002177433.333344</v>
      </c>
      <c r="AZ1054" s="2">
        <f t="shared" si="449"/>
        <v>58163988430.458336</v>
      </c>
      <c r="BA1054" s="2">
        <f t="shared" si="450"/>
        <v>1.1666666666666667</v>
      </c>
      <c r="BB1054" s="2">
        <f t="shared" si="451"/>
        <v>1.1426140022606839</v>
      </c>
      <c r="BC1054" s="2">
        <v>6.6349999999999998</v>
      </c>
      <c r="BD1054" s="2" t="str">
        <f t="shared" si="452"/>
        <v>Same Var</v>
      </c>
      <c r="BE1054" s="2">
        <f t="shared" si="453"/>
        <v>0.28303950762698371</v>
      </c>
      <c r="BF1054" s="2" t="str">
        <f t="shared" si="454"/>
        <v>NS</v>
      </c>
      <c r="BG1054" s="2" t="str">
        <f t="shared" si="455"/>
        <v>NS</v>
      </c>
      <c r="BH1054" s="2" t="str">
        <f t="shared" si="456"/>
        <v>Same Var T-test</v>
      </c>
      <c r="BI1054" s="2" t="str">
        <f t="shared" si="457"/>
        <v/>
      </c>
      <c r="BJ1054" s="2" t="str">
        <f t="shared" si="458"/>
        <v/>
      </c>
    </row>
    <row r="1055" spans="1:62" x14ac:dyDescent="0.2">
      <c r="A1055" s="1" t="s">
        <v>926</v>
      </c>
      <c r="B1055" s="27" t="s">
        <v>964</v>
      </c>
      <c r="C1055" s="28">
        <v>38776</v>
      </c>
      <c r="D1055" s="7">
        <v>0.46527777777777779</v>
      </c>
      <c r="E1055" s="1">
        <v>0.1</v>
      </c>
      <c r="F1055" s="1" t="s">
        <v>57</v>
      </c>
      <c r="G1055" s="1" t="s">
        <v>936</v>
      </c>
      <c r="H1055" s="27" t="s">
        <v>886</v>
      </c>
      <c r="I1055" s="27" t="s">
        <v>887</v>
      </c>
      <c r="J1055" s="27" t="s">
        <v>888</v>
      </c>
      <c r="K1055" s="2">
        <v>0.75</v>
      </c>
      <c r="L1055" s="2">
        <v>0.25</v>
      </c>
      <c r="M1055" s="27">
        <v>1645703</v>
      </c>
      <c r="N1055" s="27">
        <v>1847435</v>
      </c>
      <c r="O1055" s="27">
        <v>2017314</v>
      </c>
      <c r="P1055" s="27">
        <v>1804965</v>
      </c>
      <c r="Q1055" s="29"/>
      <c r="R1055" s="29"/>
      <c r="S1055" s="29"/>
      <c r="T1055" s="29"/>
      <c r="U1055" s="29"/>
      <c r="V1055" s="29"/>
      <c r="W1055" s="29"/>
      <c r="X1055" s="29"/>
      <c r="Y1055" s="29"/>
      <c r="Z1055" s="29"/>
      <c r="AA1055" s="29"/>
      <c r="AB1055" s="29"/>
      <c r="AC1055" s="2">
        <f t="shared" si="432"/>
        <v>1828854.25</v>
      </c>
      <c r="AD1055" s="2">
        <f t="shared" si="433"/>
        <v>152727.86067899771</v>
      </c>
      <c r="AE1055" s="2">
        <f t="shared" si="434"/>
        <v>4</v>
      </c>
      <c r="AF1055" s="27">
        <v>2505716</v>
      </c>
      <c r="AG1055" s="27">
        <v>2675596</v>
      </c>
      <c r="AH1055" s="27">
        <v>2548184</v>
      </c>
      <c r="AI1055" s="29"/>
      <c r="AJ1055" s="2">
        <f t="shared" si="435"/>
        <v>2576498.6666666665</v>
      </c>
      <c r="AK1055" s="2">
        <f t="shared" si="436"/>
        <v>88408.675260594959</v>
      </c>
      <c r="AL1055" s="2">
        <f t="shared" si="437"/>
        <v>3</v>
      </c>
      <c r="AM1055" s="2">
        <f t="shared" si="438"/>
        <v>3.463975959965021E+19</v>
      </c>
      <c r="AN1055" s="2">
        <f t="shared" si="439"/>
        <v>6.9805124054827581E+18</v>
      </c>
      <c r="AO1055" s="2">
        <f t="shared" si="440"/>
        <v>5</v>
      </c>
      <c r="AP1055" s="2">
        <f t="shared" si="441"/>
        <v>15.705151883126693</v>
      </c>
      <c r="AQ1055" s="2">
        <f t="shared" si="442"/>
        <v>0.72668684380042159</v>
      </c>
      <c r="AR1055" s="3" t="str">
        <f t="shared" si="443"/>
        <v>Nontoxic</v>
      </c>
      <c r="AS1055" s="2">
        <f t="shared" si="444"/>
        <v>140.88048113547958</v>
      </c>
      <c r="AT1055" s="26" t="s">
        <v>884</v>
      </c>
      <c r="AU1055" s="4" t="s">
        <v>666</v>
      </c>
      <c r="AV1055" s="2">
        <f t="shared" si="445"/>
        <v>3</v>
      </c>
      <c r="AW1055" s="2">
        <f t="shared" si="446"/>
        <v>2</v>
      </c>
      <c r="AX1055" s="2">
        <f t="shared" si="447"/>
        <v>23325799427.583332</v>
      </c>
      <c r="AY1055" s="2">
        <f t="shared" si="448"/>
        <v>7816093861.3333349</v>
      </c>
      <c r="AZ1055" s="2">
        <f t="shared" si="449"/>
        <v>17121917201.083334</v>
      </c>
      <c r="BA1055" s="2">
        <f t="shared" si="450"/>
        <v>1.211111111111111</v>
      </c>
      <c r="BB1055" s="2">
        <f t="shared" si="451"/>
        <v>0.52905702934957788</v>
      </c>
      <c r="BC1055" s="2">
        <v>6.6349999999999998</v>
      </c>
      <c r="BD1055" s="2" t="str">
        <f t="shared" si="452"/>
        <v>Same Var</v>
      </c>
      <c r="BE1055" s="2">
        <f t="shared" si="453"/>
        <v>3.3707465360505911E-4</v>
      </c>
      <c r="BF1055" s="2" t="str">
        <f t="shared" si="454"/>
        <v>NS</v>
      </c>
      <c r="BG1055" s="2" t="str">
        <f t="shared" si="455"/>
        <v>NS</v>
      </c>
      <c r="BH1055" s="2" t="str">
        <f t="shared" si="456"/>
        <v/>
      </c>
      <c r="BI1055" s="2" t="str">
        <f t="shared" si="457"/>
        <v/>
      </c>
      <c r="BJ1055" s="2" t="str">
        <f t="shared" si="458"/>
        <v/>
      </c>
    </row>
    <row r="1056" spans="1:62" x14ac:dyDescent="0.2">
      <c r="A1056" s="1" t="s">
        <v>926</v>
      </c>
      <c r="B1056" s="27" t="s">
        <v>965</v>
      </c>
      <c r="C1056" s="28">
        <v>38776</v>
      </c>
      <c r="D1056" s="7">
        <v>0.52083333333333337</v>
      </c>
      <c r="E1056" s="1">
        <v>0.1</v>
      </c>
      <c r="F1056" s="1" t="s">
        <v>57</v>
      </c>
      <c r="G1056" s="1" t="s">
        <v>936</v>
      </c>
      <c r="H1056" s="27" t="s">
        <v>886</v>
      </c>
      <c r="I1056" s="27" t="s">
        <v>887</v>
      </c>
      <c r="J1056" s="27" t="s">
        <v>888</v>
      </c>
      <c r="K1056" s="2">
        <v>0.75</v>
      </c>
      <c r="L1056" s="2">
        <v>0.25</v>
      </c>
      <c r="M1056" s="27">
        <v>1645703</v>
      </c>
      <c r="N1056" s="27">
        <v>1847435</v>
      </c>
      <c r="O1056" s="27">
        <v>2017314</v>
      </c>
      <c r="P1056" s="27">
        <v>1804965</v>
      </c>
      <c r="Q1056" s="29"/>
      <c r="R1056" s="29"/>
      <c r="S1056" s="29"/>
      <c r="T1056" s="29"/>
      <c r="U1056" s="29"/>
      <c r="V1056" s="29"/>
      <c r="W1056" s="29"/>
      <c r="X1056" s="29"/>
      <c r="Y1056" s="29"/>
      <c r="Z1056" s="29"/>
      <c r="AA1056" s="29"/>
      <c r="AB1056" s="29"/>
      <c r="AC1056" s="2">
        <f t="shared" si="432"/>
        <v>1828854.25</v>
      </c>
      <c r="AD1056" s="2">
        <f t="shared" si="433"/>
        <v>152727.86067899771</v>
      </c>
      <c r="AE1056" s="2">
        <f t="shared" si="434"/>
        <v>4</v>
      </c>
      <c r="AF1056" s="27">
        <v>2123490</v>
      </c>
      <c r="AG1056" s="27">
        <v>2760535</v>
      </c>
      <c r="AH1056" s="27">
        <v>2548185</v>
      </c>
      <c r="AI1056" s="27">
        <v>2760535</v>
      </c>
      <c r="AJ1056" s="2">
        <f t="shared" si="435"/>
        <v>2548186.25</v>
      </c>
      <c r="AK1056" s="2">
        <f t="shared" si="436"/>
        <v>300305.89294847898</v>
      </c>
      <c r="AL1056" s="2">
        <f t="shared" si="437"/>
        <v>4</v>
      </c>
      <c r="AM1056" s="2">
        <f t="shared" si="438"/>
        <v>6.6698733167633551E+20</v>
      </c>
      <c r="AN1056" s="2">
        <f t="shared" si="439"/>
        <v>1.7302586252065414E+20</v>
      </c>
      <c r="AO1056" s="2">
        <f t="shared" si="440"/>
        <v>4</v>
      </c>
      <c r="AP1056" s="2">
        <f t="shared" si="441"/>
        <v>7.3211508231746789</v>
      </c>
      <c r="AQ1056" s="2">
        <f t="shared" si="442"/>
        <v>0.74069708411268287</v>
      </c>
      <c r="AR1056" s="3" t="str">
        <f t="shared" si="443"/>
        <v>Nontoxic</v>
      </c>
      <c r="AS1056" s="2">
        <f t="shared" si="444"/>
        <v>139.33238528986112</v>
      </c>
      <c r="AT1056" s="26" t="s">
        <v>884</v>
      </c>
      <c r="AU1056" s="4" t="s">
        <v>666</v>
      </c>
      <c r="AV1056" s="2">
        <f t="shared" si="445"/>
        <v>3</v>
      </c>
      <c r="AW1056" s="2">
        <f t="shared" si="446"/>
        <v>3</v>
      </c>
      <c r="AX1056" s="2">
        <f t="shared" si="447"/>
        <v>23325799427.583332</v>
      </c>
      <c r="AY1056" s="2">
        <f t="shared" si="448"/>
        <v>90183629339.583313</v>
      </c>
      <c r="AZ1056" s="2">
        <f t="shared" si="449"/>
        <v>56754714383.583321</v>
      </c>
      <c r="BA1056" s="2">
        <f t="shared" si="450"/>
        <v>1.1666666666666667</v>
      </c>
      <c r="BB1056" s="2">
        <f t="shared" si="451"/>
        <v>1.0956073223392682</v>
      </c>
      <c r="BC1056" s="2">
        <v>6.6349999999999998</v>
      </c>
      <c r="BD1056" s="2" t="str">
        <f t="shared" si="452"/>
        <v>Same Var</v>
      </c>
      <c r="BE1056" s="2">
        <f t="shared" si="453"/>
        <v>2.6310945362103409E-3</v>
      </c>
      <c r="BF1056" s="2" t="str">
        <f t="shared" si="454"/>
        <v>NS</v>
      </c>
      <c r="BG1056" s="2" t="str">
        <f t="shared" si="455"/>
        <v>NS</v>
      </c>
      <c r="BH1056" s="2" t="str">
        <f t="shared" si="456"/>
        <v/>
      </c>
      <c r="BI1056" s="2" t="str">
        <f t="shared" si="457"/>
        <v/>
      </c>
      <c r="BJ1056" s="2" t="str">
        <f t="shared" si="458"/>
        <v/>
      </c>
    </row>
    <row r="1057" spans="1:62" x14ac:dyDescent="0.2">
      <c r="A1057" s="1" t="s">
        <v>926</v>
      </c>
      <c r="B1057" s="27" t="s">
        <v>976</v>
      </c>
      <c r="C1057" s="28">
        <v>38776</v>
      </c>
      <c r="D1057" s="7">
        <v>0.59027777777777779</v>
      </c>
      <c r="E1057" s="1">
        <v>0.1</v>
      </c>
      <c r="F1057" s="1" t="s">
        <v>57</v>
      </c>
      <c r="G1057" s="1" t="s">
        <v>936</v>
      </c>
      <c r="H1057" s="27" t="s">
        <v>886</v>
      </c>
      <c r="I1057" s="27" t="s">
        <v>887</v>
      </c>
      <c r="J1057" s="27" t="s">
        <v>888</v>
      </c>
      <c r="K1057" s="2">
        <v>0.75</v>
      </c>
      <c r="L1057" s="2">
        <v>0.25</v>
      </c>
      <c r="M1057" s="27">
        <v>1645703</v>
      </c>
      <c r="N1057" s="27">
        <v>1847435</v>
      </c>
      <c r="O1057" s="27">
        <v>2017314</v>
      </c>
      <c r="P1057" s="27">
        <v>1804965</v>
      </c>
      <c r="Q1057" s="29"/>
      <c r="R1057" s="29"/>
      <c r="S1057" s="29"/>
      <c r="T1057" s="29"/>
      <c r="U1057" s="29"/>
      <c r="V1057" s="29"/>
      <c r="W1057" s="29"/>
      <c r="X1057" s="29"/>
      <c r="Y1057" s="29"/>
      <c r="Z1057" s="29"/>
      <c r="AA1057" s="29"/>
      <c r="AB1057" s="29"/>
      <c r="AC1057" s="2">
        <f t="shared" si="432"/>
        <v>1828854.25</v>
      </c>
      <c r="AD1057" s="2">
        <f t="shared" si="433"/>
        <v>152727.86067899771</v>
      </c>
      <c r="AE1057" s="2">
        <f t="shared" si="434"/>
        <v>4</v>
      </c>
      <c r="AF1057" s="27">
        <v>1656320</v>
      </c>
      <c r="AG1057" s="27">
        <v>1868668</v>
      </c>
      <c r="AH1057" s="27">
        <v>1911140</v>
      </c>
      <c r="AI1057" s="27">
        <v>2038548</v>
      </c>
      <c r="AJ1057" s="2">
        <f t="shared" si="435"/>
        <v>1868669</v>
      </c>
      <c r="AK1057" s="2">
        <f t="shared" si="436"/>
        <v>158907.47652224128</v>
      </c>
      <c r="AL1057" s="2">
        <f t="shared" si="437"/>
        <v>4</v>
      </c>
      <c r="AM1057" s="2">
        <f t="shared" si="438"/>
        <v>9.2027319497501458E+19</v>
      </c>
      <c r="AN1057" s="2">
        <f t="shared" si="439"/>
        <v>1.6870770842258504E+19</v>
      </c>
      <c r="AO1057" s="2">
        <f t="shared" si="440"/>
        <v>5</v>
      </c>
      <c r="AP1057" s="2">
        <f t="shared" si="441"/>
        <v>5.0746014040879119</v>
      </c>
      <c r="AQ1057" s="2">
        <f t="shared" si="442"/>
        <v>0.72668684380042159</v>
      </c>
      <c r="AR1057" s="3" t="str">
        <f t="shared" si="443"/>
        <v>Nontoxic</v>
      </c>
      <c r="AS1057" s="2">
        <f t="shared" si="444"/>
        <v>102.17703242344216</v>
      </c>
      <c r="AT1057" s="26" t="s">
        <v>884</v>
      </c>
      <c r="AU1057" s="4" t="s">
        <v>666</v>
      </c>
      <c r="AV1057" s="2">
        <f t="shared" si="445"/>
        <v>3</v>
      </c>
      <c r="AW1057" s="2">
        <f t="shared" si="446"/>
        <v>3</v>
      </c>
      <c r="AX1057" s="2">
        <f t="shared" si="447"/>
        <v>23325799427.583332</v>
      </c>
      <c r="AY1057" s="2">
        <f t="shared" si="448"/>
        <v>25251586094.666664</v>
      </c>
      <c r="AZ1057" s="2">
        <f t="shared" si="449"/>
        <v>24288692761.125</v>
      </c>
      <c r="BA1057" s="2">
        <f t="shared" si="450"/>
        <v>1.1666666666666667</v>
      </c>
      <c r="BB1057" s="2">
        <f t="shared" si="451"/>
        <v>4.0444925462647264E-3</v>
      </c>
      <c r="BC1057" s="2">
        <v>6.6349999999999998</v>
      </c>
      <c r="BD1057" s="2" t="str">
        <f t="shared" si="452"/>
        <v>Same Var</v>
      </c>
      <c r="BE1057" s="2">
        <f t="shared" si="453"/>
        <v>0.36513158161757853</v>
      </c>
      <c r="BF1057" s="2" t="str">
        <f t="shared" si="454"/>
        <v>NS</v>
      </c>
      <c r="BG1057" s="2" t="str">
        <f t="shared" si="455"/>
        <v>NS</v>
      </c>
      <c r="BH1057" s="2" t="str">
        <f t="shared" si="456"/>
        <v/>
      </c>
      <c r="BI1057" s="2" t="str">
        <f t="shared" si="457"/>
        <v/>
      </c>
      <c r="BJ1057" s="2" t="str">
        <f t="shared" si="458"/>
        <v/>
      </c>
    </row>
    <row r="1058" spans="1:62" x14ac:dyDescent="0.2">
      <c r="A1058" s="1" t="s">
        <v>926</v>
      </c>
      <c r="B1058" s="27" t="s">
        <v>977</v>
      </c>
      <c r="C1058" s="28">
        <v>38776</v>
      </c>
      <c r="D1058" s="7">
        <v>0.47916666666666669</v>
      </c>
      <c r="E1058" s="1">
        <v>0.1</v>
      </c>
      <c r="F1058" s="1" t="s">
        <v>57</v>
      </c>
      <c r="G1058" s="1" t="s">
        <v>936</v>
      </c>
      <c r="H1058" s="27" t="s">
        <v>886</v>
      </c>
      <c r="I1058" s="27" t="s">
        <v>887</v>
      </c>
      <c r="J1058" s="27" t="s">
        <v>888</v>
      </c>
      <c r="K1058" s="2">
        <v>0.75</v>
      </c>
      <c r="L1058" s="2">
        <v>0.25</v>
      </c>
      <c r="M1058" s="27">
        <v>1645703</v>
      </c>
      <c r="N1058" s="27">
        <v>1847435</v>
      </c>
      <c r="O1058" s="27">
        <v>2017314</v>
      </c>
      <c r="P1058" s="27">
        <v>1804965</v>
      </c>
      <c r="Q1058" s="29"/>
      <c r="R1058" s="29"/>
      <c r="S1058" s="29"/>
      <c r="T1058" s="29"/>
      <c r="U1058" s="29"/>
      <c r="V1058" s="29"/>
      <c r="W1058" s="29"/>
      <c r="X1058" s="29"/>
      <c r="Y1058" s="29"/>
      <c r="Z1058" s="29"/>
      <c r="AA1058" s="29"/>
      <c r="AB1058" s="29"/>
      <c r="AC1058" s="2">
        <f t="shared" si="432"/>
        <v>1828854.25</v>
      </c>
      <c r="AD1058" s="2">
        <f t="shared" si="433"/>
        <v>152727.86067899771</v>
      </c>
      <c r="AE1058" s="2">
        <f t="shared" si="434"/>
        <v>4</v>
      </c>
      <c r="AF1058" s="27">
        <v>1826200</v>
      </c>
      <c r="AG1058" s="27">
        <v>2123488</v>
      </c>
      <c r="AH1058" s="27">
        <v>2165956</v>
      </c>
      <c r="AI1058" s="27">
        <v>2165956</v>
      </c>
      <c r="AJ1058" s="2">
        <f t="shared" si="435"/>
        <v>2070400</v>
      </c>
      <c r="AK1058" s="2">
        <f t="shared" si="436"/>
        <v>164026.29262407901</v>
      </c>
      <c r="AL1058" s="2">
        <f t="shared" si="437"/>
        <v>4</v>
      </c>
      <c r="AM1058" s="2">
        <f t="shared" si="438"/>
        <v>1.0012697453083773E+20</v>
      </c>
      <c r="AN1058" s="2">
        <f t="shared" si="439"/>
        <v>1.866694226819242E+19</v>
      </c>
      <c r="AO1058" s="2">
        <f t="shared" si="440"/>
        <v>5</v>
      </c>
      <c r="AP1058" s="2">
        <f t="shared" si="441"/>
        <v>6.9853767677049801</v>
      </c>
      <c r="AQ1058" s="2">
        <f t="shared" si="442"/>
        <v>0.72668684380042159</v>
      </c>
      <c r="AR1058" s="3" t="str">
        <f t="shared" si="443"/>
        <v>Nontoxic</v>
      </c>
      <c r="AS1058" s="2">
        <f t="shared" si="444"/>
        <v>113.2074904274083</v>
      </c>
      <c r="AT1058" s="26" t="s">
        <v>884</v>
      </c>
      <c r="AU1058" s="4" t="s">
        <v>666</v>
      </c>
      <c r="AV1058" s="2">
        <f t="shared" si="445"/>
        <v>3</v>
      </c>
      <c r="AW1058" s="2">
        <f t="shared" si="446"/>
        <v>3</v>
      </c>
      <c r="AX1058" s="2">
        <f t="shared" si="447"/>
        <v>23325799427.583332</v>
      </c>
      <c r="AY1058" s="2">
        <f t="shared" si="448"/>
        <v>26904624671.999996</v>
      </c>
      <c r="AZ1058" s="2">
        <f t="shared" si="449"/>
        <v>25115212049.791668</v>
      </c>
      <c r="BA1058" s="2">
        <f t="shared" si="450"/>
        <v>1.1666666666666667</v>
      </c>
      <c r="BB1058" s="2">
        <f t="shared" si="451"/>
        <v>1.3086587178081897E-2</v>
      </c>
      <c r="BC1058" s="2">
        <v>6.6349999999999998</v>
      </c>
      <c r="BD1058" s="2" t="str">
        <f t="shared" si="452"/>
        <v>Same Var</v>
      </c>
      <c r="BE1058" s="2">
        <f t="shared" si="453"/>
        <v>3.7269672029270638E-2</v>
      </c>
      <c r="BF1058" s="2" t="str">
        <f t="shared" si="454"/>
        <v>NS</v>
      </c>
      <c r="BG1058" s="2" t="str">
        <f t="shared" si="455"/>
        <v>NS</v>
      </c>
      <c r="BH1058" s="2" t="str">
        <f t="shared" si="456"/>
        <v/>
      </c>
      <c r="BI1058" s="2" t="str">
        <f t="shared" si="457"/>
        <v/>
      </c>
      <c r="BJ1058" s="2" t="str">
        <f t="shared" si="458"/>
        <v/>
      </c>
    </row>
    <row r="1059" spans="1:62" x14ac:dyDescent="0.2">
      <c r="A1059" s="1" t="s">
        <v>926</v>
      </c>
      <c r="B1059" s="27" t="s">
        <v>978</v>
      </c>
      <c r="C1059" s="28">
        <v>38776</v>
      </c>
      <c r="D1059" s="7">
        <v>0.34722222222222221</v>
      </c>
      <c r="E1059" s="1">
        <v>0.1</v>
      </c>
      <c r="F1059" s="1" t="s">
        <v>57</v>
      </c>
      <c r="G1059" s="1" t="s">
        <v>936</v>
      </c>
      <c r="H1059" s="27" t="s">
        <v>886</v>
      </c>
      <c r="I1059" s="27" t="s">
        <v>887</v>
      </c>
      <c r="J1059" s="27" t="s">
        <v>888</v>
      </c>
      <c r="K1059" s="2">
        <v>0.75</v>
      </c>
      <c r="L1059" s="2">
        <v>0.25</v>
      </c>
      <c r="M1059" s="27">
        <v>1645703</v>
      </c>
      <c r="N1059" s="27">
        <v>1847435</v>
      </c>
      <c r="O1059" s="27">
        <v>2017314</v>
      </c>
      <c r="P1059" s="27">
        <v>1804965</v>
      </c>
      <c r="Q1059" s="29"/>
      <c r="R1059" s="29"/>
      <c r="S1059" s="29"/>
      <c r="T1059" s="29"/>
      <c r="U1059" s="29"/>
      <c r="V1059" s="29"/>
      <c r="W1059" s="29"/>
      <c r="X1059" s="29"/>
      <c r="Y1059" s="29"/>
      <c r="Z1059" s="29"/>
      <c r="AA1059" s="29"/>
      <c r="AB1059" s="29"/>
      <c r="AC1059" s="2">
        <f t="shared" si="432"/>
        <v>1828854.25</v>
      </c>
      <c r="AD1059" s="2">
        <f t="shared" si="433"/>
        <v>152727.86067899771</v>
      </c>
      <c r="AE1059" s="2">
        <f t="shared" si="434"/>
        <v>4</v>
      </c>
      <c r="AF1059" s="27">
        <v>1422737</v>
      </c>
      <c r="AG1059" s="27">
        <v>1295328</v>
      </c>
      <c r="AH1059" s="27">
        <v>1762495</v>
      </c>
      <c r="AI1059" s="29"/>
      <c r="AJ1059" s="2">
        <f t="shared" si="435"/>
        <v>1493520</v>
      </c>
      <c r="AK1059" s="2">
        <f t="shared" si="436"/>
        <v>241493.11851272284</v>
      </c>
      <c r="AL1059" s="2">
        <f t="shared" si="437"/>
        <v>3</v>
      </c>
      <c r="AM1059" s="2">
        <f t="shared" si="438"/>
        <v>5.1619079522765321E+20</v>
      </c>
      <c r="AN1059" s="2">
        <f t="shared" si="439"/>
        <v>1.9253639241951845E+20</v>
      </c>
      <c r="AO1059" s="2">
        <f t="shared" si="440"/>
        <v>3</v>
      </c>
      <c r="AP1059" s="2">
        <f t="shared" si="441"/>
        <v>0.80858826063556888</v>
      </c>
      <c r="AQ1059" s="2">
        <f t="shared" si="442"/>
        <v>0.76489232840434507</v>
      </c>
      <c r="AR1059" s="3" t="str">
        <f t="shared" si="443"/>
        <v>Nontoxic</v>
      </c>
      <c r="AS1059" s="2">
        <f t="shared" si="444"/>
        <v>81.664244157236695</v>
      </c>
      <c r="AT1059" s="4" t="s">
        <v>663</v>
      </c>
      <c r="AV1059" s="2">
        <f t="shared" si="445"/>
        <v>3</v>
      </c>
      <c r="AW1059" s="2">
        <f t="shared" si="446"/>
        <v>2</v>
      </c>
      <c r="AX1059" s="2">
        <f t="shared" si="447"/>
        <v>23325799427.583332</v>
      </c>
      <c r="AY1059" s="2">
        <f t="shared" si="448"/>
        <v>58318926289</v>
      </c>
      <c r="AZ1059" s="2">
        <f t="shared" si="449"/>
        <v>37323050172.150002</v>
      </c>
      <c r="BA1059" s="2">
        <f t="shared" si="450"/>
        <v>1.211111111111111</v>
      </c>
      <c r="BB1059" s="2">
        <f t="shared" si="451"/>
        <v>0.4273118272893825</v>
      </c>
      <c r="BC1059" s="2">
        <v>6.6349999999999998</v>
      </c>
      <c r="BD1059" s="2" t="str">
        <f t="shared" si="452"/>
        <v>Same Var</v>
      </c>
      <c r="BE1059" s="2">
        <f t="shared" si="453"/>
        <v>3.6099849493885082E-2</v>
      </c>
      <c r="BF1059" s="2" t="str">
        <f t="shared" si="454"/>
        <v>Sig</v>
      </c>
      <c r="BG1059" s="2" t="str">
        <f t="shared" si="455"/>
        <v>Sig</v>
      </c>
      <c r="BH1059" s="2" t="str">
        <f t="shared" si="456"/>
        <v>Same Var T-test</v>
      </c>
      <c r="BI1059" s="2" t="str">
        <f t="shared" si="457"/>
        <v/>
      </c>
      <c r="BJ1059" s="2" t="str">
        <f t="shared" si="458"/>
        <v>NOECToxicLess25</v>
      </c>
    </row>
    <row r="1060" spans="1:62" x14ac:dyDescent="0.2">
      <c r="A1060" s="1" t="s">
        <v>926</v>
      </c>
      <c r="B1060" s="27" t="s">
        <v>1327</v>
      </c>
      <c r="C1060" s="28">
        <v>38776</v>
      </c>
      <c r="D1060" s="7">
        <v>0.5</v>
      </c>
      <c r="E1060" s="1">
        <v>0.1</v>
      </c>
      <c r="F1060" s="1" t="s">
        <v>57</v>
      </c>
      <c r="G1060" s="1" t="s">
        <v>936</v>
      </c>
      <c r="H1060" s="27" t="s">
        <v>886</v>
      </c>
      <c r="I1060" s="27" t="s">
        <v>887</v>
      </c>
      <c r="J1060" s="27" t="s">
        <v>888</v>
      </c>
      <c r="K1060" s="2">
        <v>0.75</v>
      </c>
      <c r="L1060" s="2">
        <v>0.25</v>
      </c>
      <c r="M1060" s="27">
        <v>1645703</v>
      </c>
      <c r="N1060" s="27">
        <v>1847435</v>
      </c>
      <c r="O1060" s="27">
        <v>2017314</v>
      </c>
      <c r="P1060" s="27">
        <v>1804965</v>
      </c>
      <c r="Q1060" s="29"/>
      <c r="R1060" s="29"/>
      <c r="S1060" s="29"/>
      <c r="T1060" s="29"/>
      <c r="U1060" s="29"/>
      <c r="V1060" s="29"/>
      <c r="W1060" s="29"/>
      <c r="X1060" s="29"/>
      <c r="Y1060" s="29"/>
      <c r="Z1060" s="29"/>
      <c r="AA1060" s="29"/>
      <c r="AB1060" s="29"/>
      <c r="AC1060" s="2">
        <f t="shared" si="432"/>
        <v>1828854.25</v>
      </c>
      <c r="AD1060" s="2">
        <f t="shared" si="433"/>
        <v>152727.86067899771</v>
      </c>
      <c r="AE1060" s="2">
        <f t="shared" si="434"/>
        <v>4</v>
      </c>
      <c r="AF1060" s="27">
        <v>1911140</v>
      </c>
      <c r="AG1060" s="27">
        <v>1783730</v>
      </c>
      <c r="AH1060" s="27">
        <v>1826200</v>
      </c>
      <c r="AI1060" s="29"/>
      <c r="AJ1060" s="2">
        <f t="shared" si="435"/>
        <v>1840356.6666666667</v>
      </c>
      <c r="AK1060" s="2">
        <f t="shared" si="436"/>
        <v>64873.996588258175</v>
      </c>
      <c r="AL1060" s="2">
        <f t="shared" si="437"/>
        <v>3</v>
      </c>
      <c r="AM1060" s="2">
        <f t="shared" si="438"/>
        <v>2.1931135467454329E+19</v>
      </c>
      <c r="AN1060" s="2">
        <f t="shared" si="439"/>
        <v>4.5705840144569923E+18</v>
      </c>
      <c r="AO1060" s="2">
        <f t="shared" si="440"/>
        <v>5</v>
      </c>
      <c r="AP1060" s="2">
        <f t="shared" si="441"/>
        <v>6.8492730522542091</v>
      </c>
      <c r="AQ1060" s="2">
        <f t="shared" si="442"/>
        <v>0.72668684380042159</v>
      </c>
      <c r="AR1060" s="3" t="str">
        <f t="shared" si="443"/>
        <v>Nontoxic</v>
      </c>
      <c r="AS1060" s="2">
        <f t="shared" si="444"/>
        <v>100.62894113441061</v>
      </c>
      <c r="AT1060" s="26" t="s">
        <v>884</v>
      </c>
      <c r="AU1060" s="4" t="s">
        <v>666</v>
      </c>
      <c r="AV1060" s="2">
        <f t="shared" si="445"/>
        <v>3</v>
      </c>
      <c r="AW1060" s="2">
        <f t="shared" si="446"/>
        <v>2</v>
      </c>
      <c r="AX1060" s="2">
        <f t="shared" si="447"/>
        <v>23325799427.583332</v>
      </c>
      <c r="AY1060" s="2">
        <f t="shared" si="448"/>
        <v>4208635433.3333335</v>
      </c>
      <c r="AZ1060" s="2">
        <f t="shared" si="449"/>
        <v>15678933829.883335</v>
      </c>
      <c r="BA1060" s="2">
        <f t="shared" si="450"/>
        <v>1.211111111111111</v>
      </c>
      <c r="BB1060" s="2">
        <f t="shared" si="451"/>
        <v>1.1878621815298407</v>
      </c>
      <c r="BC1060" s="2">
        <v>6.6349999999999998</v>
      </c>
      <c r="BD1060" s="2" t="str">
        <f t="shared" si="452"/>
        <v>Same Var</v>
      </c>
      <c r="BE1060" s="2">
        <f t="shared" si="453"/>
        <v>0.45447474985997127</v>
      </c>
      <c r="BF1060" s="2" t="str">
        <f t="shared" si="454"/>
        <v>NS</v>
      </c>
      <c r="BG1060" s="2" t="str">
        <f t="shared" si="455"/>
        <v>NS</v>
      </c>
      <c r="BH1060" s="2" t="str">
        <f t="shared" si="456"/>
        <v/>
      </c>
      <c r="BI1060" s="2" t="str">
        <f t="shared" si="457"/>
        <v/>
      </c>
      <c r="BJ1060" s="2" t="str">
        <f t="shared" si="458"/>
        <v/>
      </c>
    </row>
    <row r="1061" spans="1:62" x14ac:dyDescent="0.2">
      <c r="A1061" s="1" t="s">
        <v>926</v>
      </c>
      <c r="B1061" s="27" t="s">
        <v>1004</v>
      </c>
      <c r="C1061" s="28">
        <v>38432</v>
      </c>
      <c r="D1061" s="7">
        <v>0.70138888888888884</v>
      </c>
      <c r="E1061" s="1">
        <v>0.1</v>
      </c>
      <c r="F1061" s="1" t="s">
        <v>57</v>
      </c>
      <c r="G1061" s="1" t="s">
        <v>1007</v>
      </c>
      <c r="H1061" s="27" t="s">
        <v>886</v>
      </c>
      <c r="I1061" s="27" t="s">
        <v>887</v>
      </c>
      <c r="J1061" s="27" t="s">
        <v>888</v>
      </c>
      <c r="K1061" s="2">
        <v>0.75</v>
      </c>
      <c r="L1061" s="2">
        <v>0.25</v>
      </c>
      <c r="M1061" s="27">
        <v>1821000</v>
      </c>
      <c r="N1061" s="27">
        <v>1564000</v>
      </c>
      <c r="O1061" s="27">
        <v>1739000</v>
      </c>
      <c r="P1061" s="27">
        <v>1490000</v>
      </c>
      <c r="Q1061" s="29"/>
      <c r="R1061" s="29"/>
      <c r="S1061" s="29"/>
      <c r="T1061" s="29"/>
      <c r="U1061" s="29"/>
      <c r="V1061" s="29"/>
      <c r="W1061" s="29"/>
      <c r="X1061" s="29"/>
      <c r="Y1061" s="29"/>
      <c r="Z1061" s="29"/>
      <c r="AA1061" s="29"/>
      <c r="AB1061" s="29"/>
      <c r="AC1061" s="2">
        <f t="shared" si="432"/>
        <v>1653500</v>
      </c>
      <c r="AD1061" s="2">
        <f t="shared" si="433"/>
        <v>152871.40565412052</v>
      </c>
      <c r="AE1061" s="2">
        <f t="shared" si="434"/>
        <v>4</v>
      </c>
      <c r="AF1061" s="27">
        <v>2206000</v>
      </c>
      <c r="AG1061" s="27">
        <v>1907000</v>
      </c>
      <c r="AH1061" s="27">
        <v>2191000</v>
      </c>
      <c r="AI1061" s="27">
        <v>2113000</v>
      </c>
      <c r="AJ1061" s="2">
        <f t="shared" si="435"/>
        <v>2104250</v>
      </c>
      <c r="AK1061" s="2">
        <f t="shared" si="436"/>
        <v>137674.43480908137</v>
      </c>
      <c r="AL1061" s="2">
        <f t="shared" si="437"/>
        <v>4</v>
      </c>
      <c r="AM1061" s="2">
        <f t="shared" si="438"/>
        <v>6.4399371099853513E+19</v>
      </c>
      <c r="AN1061" s="2">
        <f t="shared" si="439"/>
        <v>1.1084710836018881E+19</v>
      </c>
      <c r="AO1061" s="2">
        <f t="shared" si="440"/>
        <v>6</v>
      </c>
      <c r="AP1061" s="2">
        <f t="shared" si="441"/>
        <v>9.6461978052623731</v>
      </c>
      <c r="AQ1061" s="2">
        <f t="shared" si="442"/>
        <v>0.71755819649141217</v>
      </c>
      <c r="AR1061" s="3" t="str">
        <f t="shared" si="443"/>
        <v>Nontoxic</v>
      </c>
      <c r="AS1061" s="2">
        <f t="shared" si="444"/>
        <v>127.26035681886907</v>
      </c>
      <c r="AT1061" s="26" t="s">
        <v>884</v>
      </c>
      <c r="AU1061" s="4" t="s">
        <v>666</v>
      </c>
      <c r="AV1061" s="2">
        <f t="shared" si="445"/>
        <v>3</v>
      </c>
      <c r="AW1061" s="2">
        <f t="shared" si="446"/>
        <v>3</v>
      </c>
      <c r="AX1061" s="2">
        <f t="shared" si="447"/>
        <v>23369666666.666672</v>
      </c>
      <c r="AY1061" s="2">
        <f t="shared" si="448"/>
        <v>18954249999.999996</v>
      </c>
      <c r="AZ1061" s="2">
        <f t="shared" si="449"/>
        <v>21161958333.333332</v>
      </c>
      <c r="BA1061" s="2">
        <f t="shared" si="450"/>
        <v>1.1666666666666667</v>
      </c>
      <c r="BB1061" s="2">
        <f t="shared" si="451"/>
        <v>2.8139752662298175E-2</v>
      </c>
      <c r="BC1061" s="2">
        <v>6.6349999999999998</v>
      </c>
      <c r="BD1061" s="2" t="str">
        <f t="shared" si="452"/>
        <v>Same Var</v>
      </c>
      <c r="BE1061" s="2">
        <f t="shared" si="453"/>
        <v>2.3290431512223908E-3</v>
      </c>
      <c r="BF1061" s="2" t="str">
        <f t="shared" si="454"/>
        <v>NS</v>
      </c>
      <c r="BG1061" s="2" t="str">
        <f t="shared" si="455"/>
        <v>NS</v>
      </c>
      <c r="BH1061" s="2" t="str">
        <f t="shared" si="456"/>
        <v/>
      </c>
      <c r="BI1061" s="2" t="str">
        <f t="shared" si="457"/>
        <v/>
      </c>
      <c r="BJ1061" s="2" t="str">
        <f t="shared" si="458"/>
        <v/>
      </c>
    </row>
    <row r="1062" spans="1:62" x14ac:dyDescent="0.2">
      <c r="A1062" s="1" t="s">
        <v>926</v>
      </c>
      <c r="B1062" s="27" t="s">
        <v>1031</v>
      </c>
      <c r="C1062" s="28">
        <v>38432</v>
      </c>
      <c r="D1062" s="7">
        <v>0.61805555555555558</v>
      </c>
      <c r="E1062" s="1">
        <v>0.1</v>
      </c>
      <c r="F1062" s="1" t="s">
        <v>57</v>
      </c>
      <c r="G1062" s="1" t="s">
        <v>1007</v>
      </c>
      <c r="H1062" s="27" t="s">
        <v>886</v>
      </c>
      <c r="I1062" s="27" t="s">
        <v>887</v>
      </c>
      <c r="J1062" s="27" t="s">
        <v>888</v>
      </c>
      <c r="K1062" s="2">
        <v>0.75</v>
      </c>
      <c r="L1062" s="2">
        <v>0.25</v>
      </c>
      <c r="M1062" s="27">
        <v>1821000</v>
      </c>
      <c r="N1062" s="27">
        <v>1564000</v>
      </c>
      <c r="O1062" s="27">
        <v>1739000</v>
      </c>
      <c r="P1062" s="27">
        <v>1490000</v>
      </c>
      <c r="Q1062" s="29"/>
      <c r="R1062" s="29"/>
      <c r="S1062" s="29"/>
      <c r="T1062" s="29"/>
      <c r="U1062" s="29"/>
      <c r="V1062" s="29"/>
      <c r="W1062" s="29"/>
      <c r="X1062" s="29"/>
      <c r="Y1062" s="29"/>
      <c r="Z1062" s="29"/>
      <c r="AA1062" s="29"/>
      <c r="AB1062" s="29"/>
      <c r="AC1062" s="2">
        <f t="shared" si="432"/>
        <v>1653500</v>
      </c>
      <c r="AD1062" s="2">
        <f t="shared" si="433"/>
        <v>152871.40565412052</v>
      </c>
      <c r="AE1062" s="2">
        <f t="shared" si="434"/>
        <v>4</v>
      </c>
      <c r="AF1062" s="27">
        <v>1143000</v>
      </c>
      <c r="AG1062" s="27">
        <v>1232000</v>
      </c>
      <c r="AH1062" s="27">
        <v>1373000</v>
      </c>
      <c r="AI1062" s="27">
        <v>1360000</v>
      </c>
      <c r="AJ1062" s="2">
        <f t="shared" si="435"/>
        <v>1277000</v>
      </c>
      <c r="AK1062" s="2">
        <f t="shared" si="436"/>
        <v>109675.27828397184</v>
      </c>
      <c r="AL1062" s="2">
        <f t="shared" si="437"/>
        <v>4</v>
      </c>
      <c r="AM1062" s="2">
        <f t="shared" si="438"/>
        <v>3.9608470037136515E+19</v>
      </c>
      <c r="AN1062" s="2">
        <f t="shared" si="439"/>
        <v>6.6144031009205023E+18</v>
      </c>
      <c r="AO1062" s="2">
        <f t="shared" si="440"/>
        <v>6</v>
      </c>
      <c r="AP1062" s="2">
        <f t="shared" si="441"/>
        <v>0.46482022031320452</v>
      </c>
      <c r="AQ1062" s="2">
        <f t="shared" si="442"/>
        <v>0.71755819649141217</v>
      </c>
      <c r="AR1062" s="3" t="str">
        <f t="shared" si="443"/>
        <v>Toxic</v>
      </c>
      <c r="AS1062" s="2">
        <f t="shared" si="444"/>
        <v>77.230117931660118</v>
      </c>
      <c r="AT1062" s="4" t="s">
        <v>663</v>
      </c>
      <c r="AV1062" s="2">
        <f t="shared" si="445"/>
        <v>3</v>
      </c>
      <c r="AW1062" s="2">
        <f t="shared" si="446"/>
        <v>3</v>
      </c>
      <c r="AX1062" s="2">
        <f t="shared" si="447"/>
        <v>23369666666.666672</v>
      </c>
      <c r="AY1062" s="2">
        <f t="shared" si="448"/>
        <v>12028666666.666666</v>
      </c>
      <c r="AZ1062" s="2">
        <f t="shared" si="449"/>
        <v>17699166666.666668</v>
      </c>
      <c r="BA1062" s="2">
        <f t="shared" si="450"/>
        <v>1.1666666666666667</v>
      </c>
      <c r="BB1062" s="2">
        <f t="shared" si="451"/>
        <v>0.27849481718860553</v>
      </c>
      <c r="BC1062" s="2">
        <v>6.6349999999999998</v>
      </c>
      <c r="BD1062" s="2" t="str">
        <f t="shared" si="452"/>
        <v>Same Var</v>
      </c>
      <c r="BE1062" s="2">
        <f t="shared" si="453"/>
        <v>3.5504032380771293E-3</v>
      </c>
      <c r="BF1062" s="2" t="str">
        <f t="shared" si="454"/>
        <v>Sig</v>
      </c>
      <c r="BG1062" s="2" t="str">
        <f t="shared" si="455"/>
        <v>Sig</v>
      </c>
      <c r="BH1062" s="2" t="str">
        <f t="shared" si="456"/>
        <v>Same Var T-test</v>
      </c>
      <c r="BI1062" s="2" t="str">
        <f t="shared" si="457"/>
        <v>TSTToxicLess25</v>
      </c>
      <c r="BJ1062" s="2" t="str">
        <f t="shared" si="458"/>
        <v>NOECToxicLess25</v>
      </c>
    </row>
    <row r="1063" spans="1:62" x14ac:dyDescent="0.2">
      <c r="A1063" s="1" t="s">
        <v>926</v>
      </c>
      <c r="B1063" s="27" t="s">
        <v>1045</v>
      </c>
      <c r="C1063" s="28">
        <v>38432</v>
      </c>
      <c r="D1063" s="7">
        <v>0.65972222222222221</v>
      </c>
      <c r="E1063" s="1">
        <v>0.1</v>
      </c>
      <c r="F1063" s="1" t="s">
        <v>57</v>
      </c>
      <c r="G1063" s="1" t="s">
        <v>1007</v>
      </c>
      <c r="H1063" s="27" t="s">
        <v>886</v>
      </c>
      <c r="I1063" s="27" t="s">
        <v>887</v>
      </c>
      <c r="J1063" s="27" t="s">
        <v>888</v>
      </c>
      <c r="K1063" s="2">
        <v>0.75</v>
      </c>
      <c r="L1063" s="2">
        <v>0.25</v>
      </c>
      <c r="M1063" s="27">
        <v>1821000</v>
      </c>
      <c r="N1063" s="27">
        <v>1564000</v>
      </c>
      <c r="O1063" s="27">
        <v>1739000</v>
      </c>
      <c r="P1063" s="27">
        <v>1490000</v>
      </c>
      <c r="Q1063" s="29"/>
      <c r="R1063" s="29"/>
      <c r="S1063" s="29"/>
      <c r="T1063" s="29"/>
      <c r="U1063" s="29"/>
      <c r="V1063" s="29"/>
      <c r="W1063" s="29"/>
      <c r="X1063" s="29"/>
      <c r="Y1063" s="29"/>
      <c r="Z1063" s="29"/>
      <c r="AA1063" s="29"/>
      <c r="AB1063" s="29"/>
      <c r="AC1063" s="2">
        <f t="shared" si="432"/>
        <v>1653500</v>
      </c>
      <c r="AD1063" s="2">
        <f t="shared" si="433"/>
        <v>152871.40565412052</v>
      </c>
      <c r="AE1063" s="2">
        <f t="shared" si="434"/>
        <v>4</v>
      </c>
      <c r="AF1063" s="27">
        <v>1411000</v>
      </c>
      <c r="AG1063" s="27">
        <v>1405000</v>
      </c>
      <c r="AH1063" s="27">
        <v>1581000</v>
      </c>
      <c r="AI1063" s="27">
        <v>1361000</v>
      </c>
      <c r="AJ1063" s="2">
        <f t="shared" si="435"/>
        <v>1439500</v>
      </c>
      <c r="AK1063" s="2">
        <f t="shared" si="436"/>
        <v>96931.247111891978</v>
      </c>
      <c r="AL1063" s="2">
        <f t="shared" si="437"/>
        <v>4</v>
      </c>
      <c r="AM1063" s="2">
        <f t="shared" si="438"/>
        <v>3.175633606578235E+19</v>
      </c>
      <c r="AN1063" s="2">
        <f t="shared" si="439"/>
        <v>5.4391891495316142E+18</v>
      </c>
      <c r="AO1063" s="2">
        <f t="shared" si="440"/>
        <v>6</v>
      </c>
      <c r="AP1063" s="2">
        <f t="shared" si="441"/>
        <v>2.6559084646484648</v>
      </c>
      <c r="AQ1063" s="2">
        <f t="shared" si="442"/>
        <v>0.71755819649141217</v>
      </c>
      <c r="AR1063" s="3" t="str">
        <f t="shared" si="443"/>
        <v>Nontoxic</v>
      </c>
      <c r="AS1063" s="2">
        <f t="shared" si="444"/>
        <v>87.057756274569101</v>
      </c>
      <c r="AT1063" s="4" t="s">
        <v>664</v>
      </c>
      <c r="AU1063" s="4" t="s">
        <v>666</v>
      </c>
      <c r="AV1063" s="2">
        <f t="shared" si="445"/>
        <v>3</v>
      </c>
      <c r="AW1063" s="2">
        <f t="shared" si="446"/>
        <v>3</v>
      </c>
      <c r="AX1063" s="2">
        <f t="shared" si="447"/>
        <v>23369666666.666672</v>
      </c>
      <c r="AY1063" s="2">
        <f t="shared" si="448"/>
        <v>9395666666.6666679</v>
      </c>
      <c r="AZ1063" s="2">
        <f t="shared" si="449"/>
        <v>16382666666.66667</v>
      </c>
      <c r="BA1063" s="2">
        <f t="shared" si="450"/>
        <v>1.1666666666666667</v>
      </c>
      <c r="BB1063" s="2">
        <f t="shared" si="451"/>
        <v>0.51624065686540421</v>
      </c>
      <c r="BC1063" s="2">
        <v>6.6349999999999998</v>
      </c>
      <c r="BD1063" s="2" t="str">
        <f t="shared" si="452"/>
        <v>Same Var</v>
      </c>
      <c r="BE1063" s="2">
        <f t="shared" si="453"/>
        <v>2.7970194539330837E-2</v>
      </c>
      <c r="BF1063" s="2" t="str">
        <f t="shared" si="454"/>
        <v>Sig</v>
      </c>
      <c r="BG1063" s="2" t="str">
        <f t="shared" si="455"/>
        <v>NS</v>
      </c>
      <c r="BH1063" s="2" t="str">
        <f t="shared" si="456"/>
        <v>Wilcoxon</v>
      </c>
      <c r="BI1063" s="2" t="str">
        <f t="shared" si="457"/>
        <v/>
      </c>
      <c r="BJ1063" s="2" t="str">
        <f t="shared" si="458"/>
        <v/>
      </c>
    </row>
    <row r="1064" spans="1:62" x14ac:dyDescent="0.2">
      <c r="A1064" s="1" t="s">
        <v>926</v>
      </c>
      <c r="B1064" s="27" t="s">
        <v>1047</v>
      </c>
      <c r="C1064" s="28">
        <v>38432</v>
      </c>
      <c r="D1064" s="7">
        <v>0.47916666666666669</v>
      </c>
      <c r="E1064" s="1">
        <v>0.1</v>
      </c>
      <c r="F1064" s="1" t="s">
        <v>57</v>
      </c>
      <c r="G1064" s="1" t="s">
        <v>1007</v>
      </c>
      <c r="H1064" s="27" t="s">
        <v>886</v>
      </c>
      <c r="I1064" s="27" t="s">
        <v>887</v>
      </c>
      <c r="J1064" s="27" t="s">
        <v>888</v>
      </c>
      <c r="K1064" s="2">
        <v>0.75</v>
      </c>
      <c r="L1064" s="2">
        <v>0.25</v>
      </c>
      <c r="M1064" s="27">
        <v>1821000</v>
      </c>
      <c r="N1064" s="27">
        <v>1564000</v>
      </c>
      <c r="O1064" s="27">
        <v>1739000</v>
      </c>
      <c r="P1064" s="27">
        <v>1490000</v>
      </c>
      <c r="Q1064" s="29"/>
      <c r="R1064" s="29"/>
      <c r="S1064" s="29"/>
      <c r="T1064" s="29"/>
      <c r="U1064" s="29"/>
      <c r="V1064" s="29"/>
      <c r="W1064" s="29"/>
      <c r="X1064" s="29"/>
      <c r="Y1064" s="29"/>
      <c r="Z1064" s="29"/>
      <c r="AA1064" s="29"/>
      <c r="AB1064" s="29"/>
      <c r="AC1064" s="2">
        <f t="shared" si="432"/>
        <v>1653500</v>
      </c>
      <c r="AD1064" s="2">
        <f t="shared" si="433"/>
        <v>152871.40565412052</v>
      </c>
      <c r="AE1064" s="2">
        <f t="shared" si="434"/>
        <v>4</v>
      </c>
      <c r="AF1064" s="27">
        <v>1157000</v>
      </c>
      <c r="AG1064" s="27">
        <v>1426000</v>
      </c>
      <c r="AH1064" s="27">
        <v>1127000</v>
      </c>
      <c r="AI1064" s="27">
        <v>1341000</v>
      </c>
      <c r="AJ1064" s="2">
        <f t="shared" si="435"/>
        <v>1262750</v>
      </c>
      <c r="AK1064" s="2">
        <f t="shared" si="436"/>
        <v>144204.42665420042</v>
      </c>
      <c r="AL1064" s="2">
        <f t="shared" si="437"/>
        <v>4</v>
      </c>
      <c r="AM1064" s="2">
        <f t="shared" si="438"/>
        <v>7.1996727559922983E+19</v>
      </c>
      <c r="AN1064" s="2">
        <f t="shared" si="439"/>
        <v>1.2608980963333698E+19</v>
      </c>
      <c r="AO1064" s="2">
        <f t="shared" si="440"/>
        <v>6</v>
      </c>
      <c r="AP1064" s="2">
        <f t="shared" si="441"/>
        <v>0.24561811758491353</v>
      </c>
      <c r="AQ1064" s="2">
        <f t="shared" si="442"/>
        <v>0.71755819649141217</v>
      </c>
      <c r="AR1064" s="3" t="str">
        <f t="shared" si="443"/>
        <v>Toxic</v>
      </c>
      <c r="AS1064" s="2">
        <f t="shared" si="444"/>
        <v>76.36830964620502</v>
      </c>
      <c r="AT1064" s="4" t="s">
        <v>663</v>
      </c>
      <c r="AV1064" s="2">
        <f t="shared" si="445"/>
        <v>3</v>
      </c>
      <c r="AW1064" s="2">
        <f t="shared" si="446"/>
        <v>3</v>
      </c>
      <c r="AX1064" s="2">
        <f t="shared" si="447"/>
        <v>23369666666.666672</v>
      </c>
      <c r="AY1064" s="2">
        <f t="shared" si="448"/>
        <v>20794916666.666668</v>
      </c>
      <c r="AZ1064" s="2">
        <f t="shared" si="449"/>
        <v>22082291666.666668</v>
      </c>
      <c r="BA1064" s="2">
        <f t="shared" si="450"/>
        <v>1.1666666666666667</v>
      </c>
      <c r="BB1064" s="2">
        <f t="shared" si="451"/>
        <v>8.7545817950253225E-3</v>
      </c>
      <c r="BC1064" s="2">
        <v>6.6349999999999998</v>
      </c>
      <c r="BD1064" s="2" t="str">
        <f t="shared" si="452"/>
        <v>Same Var</v>
      </c>
      <c r="BE1064" s="2">
        <f t="shared" si="453"/>
        <v>4.9337228817856408E-3</v>
      </c>
      <c r="BF1064" s="2" t="str">
        <f t="shared" si="454"/>
        <v>Sig</v>
      </c>
      <c r="BG1064" s="2" t="str">
        <f t="shared" si="455"/>
        <v>Sig</v>
      </c>
      <c r="BH1064" s="2" t="str">
        <f t="shared" si="456"/>
        <v>Same Var T-test</v>
      </c>
      <c r="BI1064" s="2" t="str">
        <f t="shared" si="457"/>
        <v>TSTToxicLess25</v>
      </c>
      <c r="BJ1064" s="2" t="str">
        <f t="shared" si="458"/>
        <v>NOECToxicLess25</v>
      </c>
    </row>
    <row r="1065" spans="1:62" x14ac:dyDescent="0.2">
      <c r="A1065" s="1" t="s">
        <v>926</v>
      </c>
      <c r="B1065" s="27" t="s">
        <v>1118</v>
      </c>
      <c r="C1065" s="28">
        <v>38432</v>
      </c>
      <c r="D1065" s="7">
        <v>0.56944444444444442</v>
      </c>
      <c r="E1065" s="1">
        <v>0.1</v>
      </c>
      <c r="F1065" s="1" t="s">
        <v>57</v>
      </c>
      <c r="G1065" s="1" t="s">
        <v>1007</v>
      </c>
      <c r="H1065" s="27" t="s">
        <v>886</v>
      </c>
      <c r="I1065" s="27" t="s">
        <v>887</v>
      </c>
      <c r="J1065" s="27" t="s">
        <v>888</v>
      </c>
      <c r="K1065" s="2">
        <v>0.75</v>
      </c>
      <c r="L1065" s="2">
        <v>0.25</v>
      </c>
      <c r="M1065" s="27">
        <v>1821000</v>
      </c>
      <c r="N1065" s="27">
        <v>1564000</v>
      </c>
      <c r="O1065" s="27">
        <v>1739000</v>
      </c>
      <c r="P1065" s="27">
        <v>1490000</v>
      </c>
      <c r="Q1065" s="29"/>
      <c r="R1065" s="29"/>
      <c r="S1065" s="29"/>
      <c r="T1065" s="29"/>
      <c r="U1065" s="29"/>
      <c r="V1065" s="29"/>
      <c r="W1065" s="29"/>
      <c r="X1065" s="29"/>
      <c r="Y1065" s="29"/>
      <c r="Z1065" s="29"/>
      <c r="AA1065" s="29"/>
      <c r="AB1065" s="29"/>
      <c r="AC1065" s="2">
        <f t="shared" si="432"/>
        <v>1653500</v>
      </c>
      <c r="AD1065" s="2">
        <f t="shared" si="433"/>
        <v>152871.40565412052</v>
      </c>
      <c r="AE1065" s="2">
        <f t="shared" si="434"/>
        <v>4</v>
      </c>
      <c r="AF1065" s="27">
        <v>1679000</v>
      </c>
      <c r="AG1065" s="27">
        <v>1612000</v>
      </c>
      <c r="AH1065" s="27">
        <v>1975000</v>
      </c>
      <c r="AI1065" s="27">
        <v>1500000</v>
      </c>
      <c r="AJ1065" s="2">
        <f t="shared" si="435"/>
        <v>1691500</v>
      </c>
      <c r="AK1065" s="2">
        <f t="shared" si="436"/>
        <v>202912.95342256164</v>
      </c>
      <c r="AL1065" s="2">
        <f t="shared" si="437"/>
        <v>4</v>
      </c>
      <c r="AM1065" s="2">
        <f t="shared" si="438"/>
        <v>1.8441031734182402E+20</v>
      </c>
      <c r="AN1065" s="2">
        <f t="shared" si="439"/>
        <v>3.8918194871753843E+19</v>
      </c>
      <c r="AO1065" s="2">
        <f t="shared" si="440"/>
        <v>5</v>
      </c>
      <c r="AP1065" s="2">
        <f t="shared" si="441"/>
        <v>3.8733897381620657</v>
      </c>
      <c r="AQ1065" s="2">
        <f t="shared" si="442"/>
        <v>0.72668684380042159</v>
      </c>
      <c r="AR1065" s="3" t="str">
        <f t="shared" si="443"/>
        <v>Nontoxic</v>
      </c>
      <c r="AS1065" s="2">
        <f t="shared" si="444"/>
        <v>102.29815542788026</v>
      </c>
      <c r="AT1065" s="26" t="s">
        <v>884</v>
      </c>
      <c r="AU1065" s="4" t="s">
        <v>666</v>
      </c>
      <c r="AV1065" s="2">
        <f t="shared" si="445"/>
        <v>3</v>
      </c>
      <c r="AW1065" s="2">
        <f t="shared" si="446"/>
        <v>3</v>
      </c>
      <c r="AX1065" s="2">
        <f t="shared" si="447"/>
        <v>23369666666.666672</v>
      </c>
      <c r="AY1065" s="2">
        <f t="shared" si="448"/>
        <v>41173666666.666672</v>
      </c>
      <c r="AZ1065" s="2">
        <f t="shared" si="449"/>
        <v>32271666666.666672</v>
      </c>
      <c r="BA1065" s="2">
        <f t="shared" si="450"/>
        <v>1.1666666666666667</v>
      </c>
      <c r="BB1065" s="2">
        <f t="shared" si="451"/>
        <v>0.20350678113126311</v>
      </c>
      <c r="BC1065" s="2">
        <v>6.6349999999999998</v>
      </c>
      <c r="BD1065" s="2" t="str">
        <f t="shared" si="452"/>
        <v>Same Var</v>
      </c>
      <c r="BE1065" s="2">
        <f t="shared" si="453"/>
        <v>0.38745873796366048</v>
      </c>
      <c r="BF1065" s="2" t="str">
        <f t="shared" si="454"/>
        <v>NS</v>
      </c>
      <c r="BG1065" s="2" t="str">
        <f t="shared" si="455"/>
        <v>NS</v>
      </c>
      <c r="BH1065" s="2" t="str">
        <f t="shared" si="456"/>
        <v/>
      </c>
      <c r="BI1065" s="2" t="str">
        <f t="shared" si="457"/>
        <v/>
      </c>
      <c r="BJ1065" s="2" t="str">
        <f t="shared" si="458"/>
        <v/>
      </c>
    </row>
    <row r="1066" spans="1:62" x14ac:dyDescent="0.2">
      <c r="A1066" s="1" t="s">
        <v>926</v>
      </c>
      <c r="B1066" s="27" t="s">
        <v>1157</v>
      </c>
      <c r="C1066" s="28">
        <v>38432</v>
      </c>
      <c r="D1066" s="7">
        <v>0.45833333333333331</v>
      </c>
      <c r="E1066" s="1">
        <v>0.1</v>
      </c>
      <c r="F1066" s="1" t="s">
        <v>57</v>
      </c>
      <c r="G1066" s="1" t="s">
        <v>1007</v>
      </c>
      <c r="H1066" s="27" t="s">
        <v>886</v>
      </c>
      <c r="I1066" s="27" t="s">
        <v>887</v>
      </c>
      <c r="J1066" s="27" t="s">
        <v>888</v>
      </c>
      <c r="K1066" s="2">
        <v>0.75</v>
      </c>
      <c r="L1066" s="2">
        <v>0.25</v>
      </c>
      <c r="M1066" s="27">
        <v>1821000</v>
      </c>
      <c r="N1066" s="27">
        <v>1564000</v>
      </c>
      <c r="O1066" s="27">
        <v>1739000</v>
      </c>
      <c r="P1066" s="27">
        <v>1490000</v>
      </c>
      <c r="Q1066" s="29"/>
      <c r="R1066" s="29"/>
      <c r="S1066" s="29"/>
      <c r="T1066" s="29"/>
      <c r="U1066" s="29"/>
      <c r="V1066" s="29"/>
      <c r="W1066" s="29"/>
      <c r="X1066" s="29"/>
      <c r="Y1066" s="29"/>
      <c r="Z1066" s="29"/>
      <c r="AA1066" s="29"/>
      <c r="AB1066" s="29"/>
      <c r="AC1066" s="2">
        <f t="shared" si="432"/>
        <v>1653500</v>
      </c>
      <c r="AD1066" s="2">
        <f t="shared" si="433"/>
        <v>152871.40565412052</v>
      </c>
      <c r="AE1066" s="2">
        <f t="shared" si="434"/>
        <v>4</v>
      </c>
      <c r="AF1066" s="27">
        <v>2403000</v>
      </c>
      <c r="AG1066" s="27">
        <v>2217000</v>
      </c>
      <c r="AH1066" s="27">
        <v>2568000</v>
      </c>
      <c r="AI1066" s="27">
        <v>2462000</v>
      </c>
      <c r="AJ1066" s="2">
        <f t="shared" si="435"/>
        <v>2412500</v>
      </c>
      <c r="AK1066" s="2">
        <f t="shared" si="436"/>
        <v>147129.19492745143</v>
      </c>
      <c r="AL1066" s="2">
        <f t="shared" si="437"/>
        <v>4</v>
      </c>
      <c r="AM1066" s="2">
        <f t="shared" si="438"/>
        <v>7.5657106699462885E+19</v>
      </c>
      <c r="AN1066" s="2">
        <f t="shared" si="439"/>
        <v>1.3362398668050133E+19</v>
      </c>
      <c r="AO1066" s="2">
        <f t="shared" si="440"/>
        <v>6</v>
      </c>
      <c r="AP1066" s="2">
        <f t="shared" si="441"/>
        <v>12.57054527734379</v>
      </c>
      <c r="AQ1066" s="2">
        <f t="shared" si="442"/>
        <v>0.71755819649141217</v>
      </c>
      <c r="AR1066" s="3" t="str">
        <f t="shared" si="443"/>
        <v>Nontoxic</v>
      </c>
      <c r="AS1066" s="2">
        <f t="shared" si="444"/>
        <v>145.90263078318716</v>
      </c>
      <c r="AT1066" s="26" t="s">
        <v>884</v>
      </c>
      <c r="AU1066" s="4" t="s">
        <v>666</v>
      </c>
      <c r="AV1066" s="2">
        <f t="shared" si="445"/>
        <v>3</v>
      </c>
      <c r="AW1066" s="2">
        <f t="shared" si="446"/>
        <v>3</v>
      </c>
      <c r="AX1066" s="2">
        <f t="shared" si="447"/>
        <v>23369666666.666672</v>
      </c>
      <c r="AY1066" s="2">
        <f t="shared" si="448"/>
        <v>21647000000</v>
      </c>
      <c r="AZ1066" s="2">
        <f t="shared" si="449"/>
        <v>22508333333.333336</v>
      </c>
      <c r="BA1066" s="2">
        <f t="shared" si="450"/>
        <v>1.1666666666666667</v>
      </c>
      <c r="BB1066" s="2">
        <f t="shared" si="451"/>
        <v>3.7683261125981255E-3</v>
      </c>
      <c r="BC1066" s="2">
        <v>6.6349999999999998</v>
      </c>
      <c r="BD1066" s="2" t="str">
        <f t="shared" si="452"/>
        <v>Same Var</v>
      </c>
      <c r="BE1066" s="2">
        <f t="shared" si="453"/>
        <v>1.880304108066949E-4</v>
      </c>
      <c r="BF1066" s="2" t="str">
        <f t="shared" si="454"/>
        <v>NS</v>
      </c>
      <c r="BG1066" s="2" t="str">
        <f t="shared" si="455"/>
        <v>NS</v>
      </c>
      <c r="BH1066" s="2" t="str">
        <f t="shared" si="456"/>
        <v/>
      </c>
      <c r="BI1066" s="2" t="str">
        <f t="shared" si="457"/>
        <v/>
      </c>
      <c r="BJ1066" s="2" t="str">
        <f t="shared" si="458"/>
        <v/>
      </c>
    </row>
    <row r="1067" spans="1:62" x14ac:dyDescent="0.2">
      <c r="A1067" s="1" t="s">
        <v>926</v>
      </c>
      <c r="B1067" s="27" t="s">
        <v>1163</v>
      </c>
      <c r="C1067" s="28">
        <v>38432</v>
      </c>
      <c r="D1067" s="7">
        <v>0.51041666666666663</v>
      </c>
      <c r="E1067" s="1">
        <v>0.1</v>
      </c>
      <c r="F1067" s="1" t="s">
        <v>57</v>
      </c>
      <c r="G1067" s="1" t="s">
        <v>1007</v>
      </c>
      <c r="H1067" s="27" t="s">
        <v>886</v>
      </c>
      <c r="I1067" s="27" t="s">
        <v>887</v>
      </c>
      <c r="J1067" s="27" t="s">
        <v>888</v>
      </c>
      <c r="K1067" s="2">
        <v>0.75</v>
      </c>
      <c r="L1067" s="2">
        <v>0.25</v>
      </c>
      <c r="M1067" s="27">
        <v>1821000</v>
      </c>
      <c r="N1067" s="27">
        <v>1564000</v>
      </c>
      <c r="O1067" s="27">
        <v>1739000</v>
      </c>
      <c r="P1067" s="27">
        <v>1490000</v>
      </c>
      <c r="Q1067" s="29"/>
      <c r="R1067" s="29"/>
      <c r="S1067" s="29"/>
      <c r="T1067" s="29"/>
      <c r="U1067" s="29"/>
      <c r="V1067" s="29"/>
      <c r="W1067" s="29"/>
      <c r="X1067" s="29"/>
      <c r="Y1067" s="29"/>
      <c r="Z1067" s="29"/>
      <c r="AA1067" s="29"/>
      <c r="AB1067" s="29"/>
      <c r="AC1067" s="2">
        <f t="shared" si="432"/>
        <v>1653500</v>
      </c>
      <c r="AD1067" s="2">
        <f t="shared" si="433"/>
        <v>152871.40565412052</v>
      </c>
      <c r="AE1067" s="2">
        <f t="shared" si="434"/>
        <v>4</v>
      </c>
      <c r="AF1067" s="27">
        <v>1876000</v>
      </c>
      <c r="AG1067" s="27">
        <v>2140000</v>
      </c>
      <c r="AH1067" s="27">
        <v>2239000</v>
      </c>
      <c r="AI1067" s="27">
        <v>2529000</v>
      </c>
      <c r="AJ1067" s="2">
        <f t="shared" si="435"/>
        <v>2196000</v>
      </c>
      <c r="AK1067" s="2">
        <f t="shared" si="436"/>
        <v>269736.90885750134</v>
      </c>
      <c r="AL1067" s="2">
        <f t="shared" si="437"/>
        <v>4</v>
      </c>
      <c r="AM1067" s="2">
        <f t="shared" si="438"/>
        <v>4.6121253589477523E+20</v>
      </c>
      <c r="AN1067" s="2">
        <f t="shared" si="439"/>
        <v>1.1388602273055008E+20</v>
      </c>
      <c r="AO1067" s="2">
        <f t="shared" si="440"/>
        <v>4</v>
      </c>
      <c r="AP1067" s="2">
        <f t="shared" si="441"/>
        <v>6.5226763158549179</v>
      </c>
      <c r="AQ1067" s="2">
        <f t="shared" si="442"/>
        <v>0.74069708411268287</v>
      </c>
      <c r="AR1067" s="3" t="str">
        <f t="shared" si="443"/>
        <v>Nontoxic</v>
      </c>
      <c r="AS1067" s="2">
        <f t="shared" si="444"/>
        <v>132.8091926217115</v>
      </c>
      <c r="AT1067" s="26" t="s">
        <v>884</v>
      </c>
      <c r="AU1067" s="4" t="s">
        <v>666</v>
      </c>
      <c r="AV1067" s="2">
        <f t="shared" si="445"/>
        <v>3</v>
      </c>
      <c r="AW1067" s="2">
        <f t="shared" si="446"/>
        <v>3</v>
      </c>
      <c r="AX1067" s="2">
        <f t="shared" si="447"/>
        <v>23369666666.666672</v>
      </c>
      <c r="AY1067" s="2">
        <f t="shared" si="448"/>
        <v>72757999999.999985</v>
      </c>
      <c r="AZ1067" s="2">
        <f t="shared" si="449"/>
        <v>48063833333.333321</v>
      </c>
      <c r="BA1067" s="2">
        <f t="shared" si="450"/>
        <v>1.1666666666666667</v>
      </c>
      <c r="BB1067" s="2">
        <f t="shared" si="451"/>
        <v>0.78809715330099339</v>
      </c>
      <c r="BC1067" s="2">
        <v>6.6349999999999998</v>
      </c>
      <c r="BD1067" s="2" t="str">
        <f t="shared" si="452"/>
        <v>Same Var</v>
      </c>
      <c r="BE1067" s="2">
        <f t="shared" si="453"/>
        <v>6.4170985965441461E-3</v>
      </c>
      <c r="BF1067" s="2" t="str">
        <f t="shared" si="454"/>
        <v>NS</v>
      </c>
      <c r="BG1067" s="2" t="str">
        <f t="shared" si="455"/>
        <v>NS</v>
      </c>
      <c r="BH1067" s="2" t="str">
        <f t="shared" si="456"/>
        <v/>
      </c>
      <c r="BI1067" s="2" t="str">
        <f t="shared" si="457"/>
        <v/>
      </c>
      <c r="BJ1067" s="2" t="str">
        <f t="shared" si="458"/>
        <v/>
      </c>
    </row>
    <row r="1068" spans="1:62" x14ac:dyDescent="0.2">
      <c r="A1068" s="1" t="s">
        <v>926</v>
      </c>
      <c r="B1068" s="27" t="s">
        <v>1165</v>
      </c>
      <c r="C1068" s="28">
        <v>38432</v>
      </c>
      <c r="D1068" s="7">
        <v>0.70833333333333337</v>
      </c>
      <c r="E1068" s="1">
        <v>0.1</v>
      </c>
      <c r="F1068" s="1" t="s">
        <v>57</v>
      </c>
      <c r="G1068" s="1" t="s">
        <v>1007</v>
      </c>
      <c r="H1068" s="27" t="s">
        <v>886</v>
      </c>
      <c r="I1068" s="27" t="s">
        <v>887</v>
      </c>
      <c r="J1068" s="27" t="s">
        <v>888</v>
      </c>
      <c r="K1068" s="2">
        <v>0.75</v>
      </c>
      <c r="L1068" s="2">
        <v>0.25</v>
      </c>
      <c r="M1068" s="27">
        <v>1821000</v>
      </c>
      <c r="N1068" s="27">
        <v>1564000</v>
      </c>
      <c r="O1068" s="27">
        <v>1739000</v>
      </c>
      <c r="P1068" s="27">
        <v>1490000</v>
      </c>
      <c r="Q1068" s="29"/>
      <c r="R1068" s="29"/>
      <c r="S1068" s="29"/>
      <c r="T1068" s="29"/>
      <c r="U1068" s="29"/>
      <c r="V1068" s="29"/>
      <c r="W1068" s="29"/>
      <c r="X1068" s="29"/>
      <c r="Y1068" s="29"/>
      <c r="Z1068" s="29"/>
      <c r="AA1068" s="29"/>
      <c r="AB1068" s="29"/>
      <c r="AC1068" s="2">
        <f t="shared" si="432"/>
        <v>1653500</v>
      </c>
      <c r="AD1068" s="2">
        <f t="shared" si="433"/>
        <v>152871.40565412052</v>
      </c>
      <c r="AE1068" s="2">
        <f t="shared" si="434"/>
        <v>4</v>
      </c>
      <c r="AF1068" s="27">
        <v>1768000</v>
      </c>
      <c r="AG1068" s="27">
        <v>1566000</v>
      </c>
      <c r="AH1068" s="27">
        <v>1719000</v>
      </c>
      <c r="AI1068" s="27">
        <v>1663000</v>
      </c>
      <c r="AJ1068" s="2">
        <f t="shared" si="435"/>
        <v>1679000</v>
      </c>
      <c r="AK1068" s="2">
        <f t="shared" si="436"/>
        <v>86691.022218758808</v>
      </c>
      <c r="AL1068" s="2">
        <f t="shared" si="437"/>
        <v>4</v>
      </c>
      <c r="AM1068" s="2">
        <f t="shared" si="438"/>
        <v>2.6679215714219844E+19</v>
      </c>
      <c r="AN1068" s="2">
        <f t="shared" si="439"/>
        <v>4.776724212031614E+18</v>
      </c>
      <c r="AO1068" s="2">
        <f t="shared" si="440"/>
        <v>6</v>
      </c>
      <c r="AP1068" s="2">
        <f t="shared" si="441"/>
        <v>6.1065733469515768</v>
      </c>
      <c r="AQ1068" s="2">
        <f t="shared" si="442"/>
        <v>0.71755819649141217</v>
      </c>
      <c r="AR1068" s="3" t="str">
        <f t="shared" si="443"/>
        <v>Nontoxic</v>
      </c>
      <c r="AS1068" s="2">
        <f t="shared" si="444"/>
        <v>101.5421832476565</v>
      </c>
      <c r="AT1068" s="26" t="s">
        <v>884</v>
      </c>
      <c r="AU1068" s="4" t="s">
        <v>666</v>
      </c>
      <c r="AV1068" s="2">
        <f t="shared" si="445"/>
        <v>3</v>
      </c>
      <c r="AW1068" s="2">
        <f t="shared" si="446"/>
        <v>3</v>
      </c>
      <c r="AX1068" s="2">
        <f t="shared" si="447"/>
        <v>23369666666.666672</v>
      </c>
      <c r="AY1068" s="2">
        <f t="shared" si="448"/>
        <v>7515333333.333333</v>
      </c>
      <c r="AZ1068" s="2">
        <f t="shared" si="449"/>
        <v>15442500000.000002</v>
      </c>
      <c r="BA1068" s="2">
        <f t="shared" si="450"/>
        <v>1.1666666666666667</v>
      </c>
      <c r="BB1068" s="2">
        <f t="shared" si="451"/>
        <v>0.78650391618795568</v>
      </c>
      <c r="BC1068" s="2">
        <v>6.6349999999999998</v>
      </c>
      <c r="BD1068" s="2" t="str">
        <f t="shared" si="452"/>
        <v>Same Var</v>
      </c>
      <c r="BE1068" s="2">
        <f t="shared" si="453"/>
        <v>0.39071615392180375</v>
      </c>
      <c r="BF1068" s="2" t="str">
        <f t="shared" si="454"/>
        <v>NS</v>
      </c>
      <c r="BG1068" s="2" t="str">
        <f t="shared" si="455"/>
        <v>NS</v>
      </c>
      <c r="BH1068" s="2" t="str">
        <f t="shared" si="456"/>
        <v/>
      </c>
      <c r="BI1068" s="2" t="str">
        <f t="shared" si="457"/>
        <v/>
      </c>
      <c r="BJ1068" s="2" t="str">
        <f t="shared" si="458"/>
        <v/>
      </c>
    </row>
    <row r="1069" spans="1:62" x14ac:dyDescent="0.2">
      <c r="A1069" s="1" t="s">
        <v>926</v>
      </c>
      <c r="B1069" s="27" t="s">
        <v>1294</v>
      </c>
      <c r="C1069" s="28">
        <v>38432</v>
      </c>
      <c r="D1069" s="7">
        <v>0.55555555555555558</v>
      </c>
      <c r="E1069" s="1">
        <v>0.1</v>
      </c>
      <c r="F1069" s="1" t="s">
        <v>57</v>
      </c>
      <c r="G1069" s="1" t="s">
        <v>1007</v>
      </c>
      <c r="H1069" s="27" t="s">
        <v>886</v>
      </c>
      <c r="I1069" s="27" t="s">
        <v>887</v>
      </c>
      <c r="J1069" s="27" t="s">
        <v>888</v>
      </c>
      <c r="K1069" s="2">
        <v>0.75</v>
      </c>
      <c r="L1069" s="2">
        <v>0.25</v>
      </c>
      <c r="M1069" s="27">
        <v>1821000</v>
      </c>
      <c r="N1069" s="27">
        <v>1564000</v>
      </c>
      <c r="O1069" s="27">
        <v>1739000</v>
      </c>
      <c r="P1069" s="27">
        <v>1490000</v>
      </c>
      <c r="Q1069" s="29"/>
      <c r="R1069" s="29"/>
      <c r="S1069" s="29"/>
      <c r="T1069" s="29"/>
      <c r="U1069" s="29"/>
      <c r="V1069" s="29"/>
      <c r="W1069" s="29"/>
      <c r="X1069" s="29"/>
      <c r="Y1069" s="29"/>
      <c r="Z1069" s="29"/>
      <c r="AA1069" s="29"/>
      <c r="AB1069" s="29"/>
      <c r="AC1069" s="2">
        <f t="shared" si="432"/>
        <v>1653500</v>
      </c>
      <c r="AD1069" s="2">
        <f t="shared" si="433"/>
        <v>152871.40565412052</v>
      </c>
      <c r="AE1069" s="2">
        <f t="shared" si="434"/>
        <v>4</v>
      </c>
      <c r="AF1069" s="27">
        <v>2155000</v>
      </c>
      <c r="AG1069" s="27">
        <v>2244000</v>
      </c>
      <c r="AH1069" s="27">
        <v>2194000</v>
      </c>
      <c r="AI1069" s="27">
        <v>2110000</v>
      </c>
      <c r="AJ1069" s="2">
        <f t="shared" si="435"/>
        <v>2175750</v>
      </c>
      <c r="AK1069" s="2">
        <f t="shared" si="436"/>
        <v>56993.420672916276</v>
      </c>
      <c r="AL1069" s="2">
        <f t="shared" si="437"/>
        <v>4</v>
      </c>
      <c r="AM1069" s="2">
        <f t="shared" si="438"/>
        <v>1.6797061865478523E+19</v>
      </c>
      <c r="AN1069" s="2">
        <f t="shared" si="439"/>
        <v>3.8198678151855493E+18</v>
      </c>
      <c r="AO1069" s="2">
        <f t="shared" si="440"/>
        <v>4</v>
      </c>
      <c r="AP1069" s="2">
        <f t="shared" si="441"/>
        <v>14.614820552006947</v>
      </c>
      <c r="AQ1069" s="2">
        <f t="shared" si="442"/>
        <v>0.74069708411268287</v>
      </c>
      <c r="AR1069" s="3" t="str">
        <f t="shared" si="443"/>
        <v>Nontoxic</v>
      </c>
      <c r="AS1069" s="2">
        <f t="shared" si="444"/>
        <v>131.58451768974902</v>
      </c>
      <c r="AT1069" s="26" t="s">
        <v>884</v>
      </c>
      <c r="AU1069" s="4" t="s">
        <v>666</v>
      </c>
      <c r="AV1069" s="2">
        <f t="shared" si="445"/>
        <v>3</v>
      </c>
      <c r="AW1069" s="2">
        <f t="shared" si="446"/>
        <v>3</v>
      </c>
      <c r="AX1069" s="2">
        <f t="shared" si="447"/>
        <v>23369666666.666672</v>
      </c>
      <c r="AY1069" s="2">
        <f t="shared" si="448"/>
        <v>3248250000.0000005</v>
      </c>
      <c r="AZ1069" s="2">
        <f t="shared" si="449"/>
        <v>13308958333.333336</v>
      </c>
      <c r="BA1069" s="2">
        <f t="shared" si="450"/>
        <v>1.1666666666666667</v>
      </c>
      <c r="BB1069" s="2">
        <f t="shared" si="451"/>
        <v>2.1788214681669644</v>
      </c>
      <c r="BC1069" s="2">
        <v>6.6349999999999998</v>
      </c>
      <c r="BD1069" s="2" t="str">
        <f t="shared" si="452"/>
        <v>Same Var</v>
      </c>
      <c r="BE1069" s="2">
        <f t="shared" si="453"/>
        <v>3.4223926907183392E-4</v>
      </c>
      <c r="BF1069" s="2" t="str">
        <f t="shared" si="454"/>
        <v>NS</v>
      </c>
      <c r="BG1069" s="2" t="str">
        <f t="shared" si="455"/>
        <v>NS</v>
      </c>
      <c r="BH1069" s="2" t="str">
        <f t="shared" si="456"/>
        <v/>
      </c>
      <c r="BI1069" s="2" t="str">
        <f t="shared" si="457"/>
        <v/>
      </c>
      <c r="BJ1069" s="2" t="str">
        <f t="shared" si="458"/>
        <v/>
      </c>
    </row>
    <row r="1070" spans="1:62" x14ac:dyDescent="0.2">
      <c r="A1070" s="1" t="s">
        <v>926</v>
      </c>
      <c r="B1070" s="27" t="s">
        <v>1296</v>
      </c>
      <c r="C1070" s="28">
        <v>38432</v>
      </c>
      <c r="D1070" s="7">
        <v>0.49305555555555558</v>
      </c>
      <c r="E1070" s="1">
        <v>0.1</v>
      </c>
      <c r="F1070" s="1" t="s">
        <v>57</v>
      </c>
      <c r="G1070" s="1" t="s">
        <v>1007</v>
      </c>
      <c r="H1070" s="27" t="s">
        <v>886</v>
      </c>
      <c r="I1070" s="27" t="s">
        <v>887</v>
      </c>
      <c r="J1070" s="27" t="s">
        <v>888</v>
      </c>
      <c r="K1070" s="2">
        <v>0.75</v>
      </c>
      <c r="L1070" s="2">
        <v>0.25</v>
      </c>
      <c r="M1070" s="27">
        <v>1821000</v>
      </c>
      <c r="N1070" s="27">
        <v>1564000</v>
      </c>
      <c r="O1070" s="27">
        <v>1739000</v>
      </c>
      <c r="P1070" s="27">
        <v>1490000</v>
      </c>
      <c r="Q1070" s="29"/>
      <c r="R1070" s="29"/>
      <c r="S1070" s="29"/>
      <c r="T1070" s="29"/>
      <c r="U1070" s="29"/>
      <c r="V1070" s="29"/>
      <c r="W1070" s="29"/>
      <c r="X1070" s="29"/>
      <c r="Y1070" s="29"/>
      <c r="Z1070" s="29"/>
      <c r="AA1070" s="29"/>
      <c r="AB1070" s="29"/>
      <c r="AC1070" s="2">
        <f t="shared" si="432"/>
        <v>1653500</v>
      </c>
      <c r="AD1070" s="2">
        <f t="shared" si="433"/>
        <v>152871.40565412052</v>
      </c>
      <c r="AE1070" s="2">
        <f t="shared" si="434"/>
        <v>4</v>
      </c>
      <c r="AF1070" s="27">
        <v>2549000</v>
      </c>
      <c r="AG1070" s="27">
        <v>1799000</v>
      </c>
      <c r="AH1070" s="27">
        <v>1867000</v>
      </c>
      <c r="AI1070" s="27">
        <v>2076000</v>
      </c>
      <c r="AJ1070" s="2">
        <f t="shared" si="435"/>
        <v>2072750</v>
      </c>
      <c r="AK1070" s="2">
        <f t="shared" si="436"/>
        <v>338672.28505838307</v>
      </c>
      <c r="AL1070" s="2">
        <f t="shared" si="437"/>
        <v>4</v>
      </c>
      <c r="AM1070" s="2">
        <f t="shared" si="438"/>
        <v>1.0215111807682566E+21</v>
      </c>
      <c r="AN1070" s="2">
        <f t="shared" si="439"/>
        <v>2.7768008357444492E+20</v>
      </c>
      <c r="AO1070" s="2">
        <f t="shared" si="440"/>
        <v>4</v>
      </c>
      <c r="AP1070" s="2">
        <f t="shared" si="441"/>
        <v>4.6573477387485989</v>
      </c>
      <c r="AQ1070" s="2">
        <f t="shared" si="442"/>
        <v>0.74069708411268287</v>
      </c>
      <c r="AR1070" s="3" t="str">
        <f t="shared" si="443"/>
        <v>Nontoxic</v>
      </c>
      <c r="AS1070" s="2">
        <f t="shared" si="444"/>
        <v>125.35530692470518</v>
      </c>
      <c r="AT1070" s="26" t="s">
        <v>884</v>
      </c>
      <c r="AU1070" s="4" t="s">
        <v>666</v>
      </c>
      <c r="AV1070" s="2">
        <f t="shared" si="445"/>
        <v>3</v>
      </c>
      <c r="AW1070" s="2">
        <f t="shared" si="446"/>
        <v>3</v>
      </c>
      <c r="AX1070" s="2">
        <f t="shared" si="447"/>
        <v>23369666666.666672</v>
      </c>
      <c r="AY1070" s="2">
        <f t="shared" si="448"/>
        <v>114698916666.66669</v>
      </c>
      <c r="AZ1070" s="2">
        <f t="shared" si="449"/>
        <v>69034291666.666672</v>
      </c>
      <c r="BA1070" s="2">
        <f t="shared" si="450"/>
        <v>1.1666666666666667</v>
      </c>
      <c r="BB1070" s="2">
        <f t="shared" si="451"/>
        <v>1.4797472382739361</v>
      </c>
      <c r="BC1070" s="2">
        <v>6.6349999999999998</v>
      </c>
      <c r="BD1070" s="2" t="str">
        <f t="shared" si="452"/>
        <v>Same Var</v>
      </c>
      <c r="BE1070" s="2">
        <f t="shared" si="453"/>
        <v>3.242493609770896E-2</v>
      </c>
      <c r="BF1070" s="2" t="str">
        <f t="shared" si="454"/>
        <v>NS</v>
      </c>
      <c r="BG1070" s="2" t="str">
        <f t="shared" si="455"/>
        <v>NS</v>
      </c>
      <c r="BH1070" s="2" t="str">
        <f t="shared" si="456"/>
        <v/>
      </c>
      <c r="BI1070" s="2" t="str">
        <f t="shared" si="457"/>
        <v/>
      </c>
      <c r="BJ1070" s="2" t="str">
        <f t="shared" si="458"/>
        <v/>
      </c>
    </row>
    <row r="1071" spans="1:62" x14ac:dyDescent="0.2">
      <c r="A1071" s="1" t="s">
        <v>926</v>
      </c>
      <c r="B1071" s="27" t="s">
        <v>1299</v>
      </c>
      <c r="C1071" s="28">
        <v>38432</v>
      </c>
      <c r="D1071" s="7">
        <v>0.33333333333333331</v>
      </c>
      <c r="E1071" s="1">
        <v>0.1</v>
      </c>
      <c r="F1071" s="1" t="s">
        <v>57</v>
      </c>
      <c r="G1071" s="1" t="s">
        <v>1007</v>
      </c>
      <c r="H1071" s="27" t="s">
        <v>886</v>
      </c>
      <c r="I1071" s="27" t="s">
        <v>887</v>
      </c>
      <c r="J1071" s="27" t="s">
        <v>888</v>
      </c>
      <c r="K1071" s="2">
        <v>0.75</v>
      </c>
      <c r="L1071" s="2">
        <v>0.25</v>
      </c>
      <c r="M1071" s="27">
        <v>1821000</v>
      </c>
      <c r="N1071" s="27">
        <v>1564000</v>
      </c>
      <c r="O1071" s="27">
        <v>1739000</v>
      </c>
      <c r="P1071" s="27">
        <v>1490000</v>
      </c>
      <c r="Q1071" s="29"/>
      <c r="R1071" s="29"/>
      <c r="S1071" s="29"/>
      <c r="T1071" s="29"/>
      <c r="U1071" s="29"/>
      <c r="V1071" s="29"/>
      <c r="W1071" s="29"/>
      <c r="X1071" s="29"/>
      <c r="Y1071" s="29"/>
      <c r="Z1071" s="29"/>
      <c r="AA1071" s="29"/>
      <c r="AB1071" s="29"/>
      <c r="AC1071" s="2">
        <f t="shared" si="432"/>
        <v>1653500</v>
      </c>
      <c r="AD1071" s="2">
        <f t="shared" si="433"/>
        <v>152871.40565412052</v>
      </c>
      <c r="AE1071" s="2">
        <f t="shared" si="434"/>
        <v>4</v>
      </c>
      <c r="AF1071" s="27">
        <v>2076000</v>
      </c>
      <c r="AG1071" s="27">
        <v>2311000</v>
      </c>
      <c r="AH1071" s="27">
        <v>1679000</v>
      </c>
      <c r="AI1071" s="27">
        <v>1612000</v>
      </c>
      <c r="AJ1071" s="2">
        <f t="shared" si="435"/>
        <v>1919500</v>
      </c>
      <c r="AK1071" s="2">
        <f t="shared" si="436"/>
        <v>331743.37471405015</v>
      </c>
      <c r="AL1071" s="2">
        <f t="shared" si="437"/>
        <v>4</v>
      </c>
      <c r="AM1071" s="2">
        <f t="shared" si="438"/>
        <v>9.486262042168243E+20</v>
      </c>
      <c r="AN1071" s="2">
        <f t="shared" si="439"/>
        <v>2.5592941820508727E+20</v>
      </c>
      <c r="AO1071" s="2">
        <f t="shared" si="440"/>
        <v>4</v>
      </c>
      <c r="AP1071" s="2">
        <f t="shared" si="441"/>
        <v>3.8711124057928483</v>
      </c>
      <c r="AQ1071" s="2">
        <f t="shared" si="442"/>
        <v>0.74069708411268287</v>
      </c>
      <c r="AR1071" s="3" t="str">
        <f t="shared" si="443"/>
        <v>Nontoxic</v>
      </c>
      <c r="AS1071" s="2">
        <f t="shared" si="444"/>
        <v>116.08708799516178</v>
      </c>
      <c r="AT1071" s="26" t="s">
        <v>884</v>
      </c>
      <c r="AU1071" s="4" t="s">
        <v>666</v>
      </c>
      <c r="AV1071" s="2">
        <f t="shared" si="445"/>
        <v>3</v>
      </c>
      <c r="AW1071" s="2">
        <f t="shared" si="446"/>
        <v>3</v>
      </c>
      <c r="AX1071" s="2">
        <f t="shared" si="447"/>
        <v>23369666666.666672</v>
      </c>
      <c r="AY1071" s="2">
        <f t="shared" si="448"/>
        <v>110053666666.66669</v>
      </c>
      <c r="AZ1071" s="2">
        <f t="shared" si="449"/>
        <v>66711666666.666679</v>
      </c>
      <c r="BA1071" s="2">
        <f t="shared" si="450"/>
        <v>1.1666666666666667</v>
      </c>
      <c r="BB1071" s="2">
        <f t="shared" si="451"/>
        <v>1.4100497732189052</v>
      </c>
      <c r="BC1071" s="2">
        <v>6.6349999999999998</v>
      </c>
      <c r="BD1071" s="2" t="str">
        <f t="shared" si="452"/>
        <v>Same Var</v>
      </c>
      <c r="BE1071" s="2">
        <f t="shared" si="453"/>
        <v>9.7761914332377825E-2</v>
      </c>
      <c r="BF1071" s="2" t="str">
        <f t="shared" si="454"/>
        <v>NS</v>
      </c>
      <c r="BG1071" s="2" t="str">
        <f t="shared" si="455"/>
        <v>NS</v>
      </c>
      <c r="BH1071" s="2" t="str">
        <f t="shared" si="456"/>
        <v/>
      </c>
      <c r="BI1071" s="2" t="str">
        <f t="shared" si="457"/>
        <v/>
      </c>
      <c r="BJ1071" s="2" t="str">
        <f t="shared" si="458"/>
        <v/>
      </c>
    </row>
    <row r="1072" spans="1:62" x14ac:dyDescent="0.2">
      <c r="A1072" s="1" t="s">
        <v>926</v>
      </c>
      <c r="B1072" s="27" t="s">
        <v>1300</v>
      </c>
      <c r="C1072" s="28">
        <v>38432</v>
      </c>
      <c r="D1072" s="7">
        <v>0.38194444444444442</v>
      </c>
      <c r="E1072" s="1">
        <v>0.1</v>
      </c>
      <c r="F1072" s="1" t="s">
        <v>57</v>
      </c>
      <c r="G1072" s="1" t="s">
        <v>1007</v>
      </c>
      <c r="H1072" s="27" t="s">
        <v>886</v>
      </c>
      <c r="I1072" s="27" t="s">
        <v>887</v>
      </c>
      <c r="J1072" s="27" t="s">
        <v>888</v>
      </c>
      <c r="K1072" s="2">
        <v>0.75</v>
      </c>
      <c r="L1072" s="2">
        <v>0.25</v>
      </c>
      <c r="M1072" s="27">
        <v>1821000</v>
      </c>
      <c r="N1072" s="27">
        <v>1564000</v>
      </c>
      <c r="O1072" s="27">
        <v>1739000</v>
      </c>
      <c r="P1072" s="27">
        <v>1490000</v>
      </c>
      <c r="Q1072" s="29"/>
      <c r="R1072" s="29"/>
      <c r="S1072" s="29"/>
      <c r="T1072" s="29"/>
      <c r="U1072" s="29"/>
      <c r="V1072" s="29"/>
      <c r="W1072" s="29"/>
      <c r="X1072" s="29"/>
      <c r="Y1072" s="29"/>
      <c r="Z1072" s="29"/>
      <c r="AA1072" s="29"/>
      <c r="AB1072" s="29"/>
      <c r="AC1072" s="2">
        <f t="shared" si="432"/>
        <v>1653500</v>
      </c>
      <c r="AD1072" s="2">
        <f t="shared" si="433"/>
        <v>152871.40565412052</v>
      </c>
      <c r="AE1072" s="2">
        <f t="shared" si="434"/>
        <v>4</v>
      </c>
      <c r="AF1072" s="27">
        <v>3185000</v>
      </c>
      <c r="AG1072" s="27">
        <v>3259000</v>
      </c>
      <c r="AH1072" s="27">
        <v>3207000</v>
      </c>
      <c r="AI1072" s="27">
        <v>3285000</v>
      </c>
      <c r="AJ1072" s="2">
        <f t="shared" si="435"/>
        <v>3234000</v>
      </c>
      <c r="AK1072" s="2">
        <f t="shared" si="436"/>
        <v>46028.976380826316</v>
      </c>
      <c r="AL1072" s="2">
        <f t="shared" si="437"/>
        <v>4</v>
      </c>
      <c r="AM1072" s="2">
        <f t="shared" si="438"/>
        <v>1.4562054750678174E+19</v>
      </c>
      <c r="AN1072" s="2">
        <f t="shared" si="439"/>
        <v>3.6935682398093916E+18</v>
      </c>
      <c r="AO1072" s="2">
        <f t="shared" si="440"/>
        <v>4</v>
      </c>
      <c r="AP1072" s="2">
        <f t="shared" si="441"/>
        <v>32.276933179327123</v>
      </c>
      <c r="AQ1072" s="2">
        <f t="shared" si="442"/>
        <v>0.74069708411268287</v>
      </c>
      <c r="AR1072" s="3" t="str">
        <f t="shared" si="443"/>
        <v>Nontoxic</v>
      </c>
      <c r="AS1072" s="2">
        <f t="shared" si="444"/>
        <v>195.58512246749319</v>
      </c>
      <c r="AT1072" s="26" t="s">
        <v>884</v>
      </c>
      <c r="AU1072" s="4" t="s">
        <v>666</v>
      </c>
      <c r="AV1072" s="2">
        <f t="shared" si="445"/>
        <v>3</v>
      </c>
      <c r="AW1072" s="2">
        <f t="shared" si="446"/>
        <v>3</v>
      </c>
      <c r="AX1072" s="2">
        <f t="shared" si="447"/>
        <v>23369666666.666672</v>
      </c>
      <c r="AY1072" s="2">
        <f t="shared" si="448"/>
        <v>2118666666.6666667</v>
      </c>
      <c r="AZ1072" s="2">
        <f t="shared" si="449"/>
        <v>12744166666.66667</v>
      </c>
      <c r="BA1072" s="2">
        <f t="shared" si="450"/>
        <v>1.1666666666666667</v>
      </c>
      <c r="BB1072" s="2">
        <f t="shared" si="451"/>
        <v>3.0546551725436268</v>
      </c>
      <c r="BC1072" s="2">
        <v>6.6349999999999998</v>
      </c>
      <c r="BD1072" s="2" t="str">
        <f t="shared" si="452"/>
        <v>Same Var</v>
      </c>
      <c r="BE1072" s="2">
        <f t="shared" si="453"/>
        <v>5.3830887078092741E-7</v>
      </c>
      <c r="BF1072" s="2" t="str">
        <f t="shared" si="454"/>
        <v>NS</v>
      </c>
      <c r="BG1072" s="2" t="str">
        <f t="shared" si="455"/>
        <v>NS</v>
      </c>
      <c r="BH1072" s="2" t="str">
        <f t="shared" si="456"/>
        <v/>
      </c>
      <c r="BI1072" s="2" t="str">
        <f t="shared" si="457"/>
        <v/>
      </c>
      <c r="BJ1072" s="2" t="str">
        <f t="shared" si="458"/>
        <v/>
      </c>
    </row>
    <row r="1073" spans="1:62" x14ac:dyDescent="0.2">
      <c r="A1073" s="1" t="s">
        <v>926</v>
      </c>
      <c r="B1073" s="27" t="s">
        <v>1311</v>
      </c>
      <c r="C1073" s="28">
        <v>38432</v>
      </c>
      <c r="D1073" s="7">
        <v>0.30208333333333331</v>
      </c>
      <c r="E1073" s="1">
        <v>0.1</v>
      </c>
      <c r="F1073" s="1" t="s">
        <v>57</v>
      </c>
      <c r="G1073" s="1" t="s">
        <v>1007</v>
      </c>
      <c r="H1073" s="27" t="s">
        <v>886</v>
      </c>
      <c r="I1073" s="27" t="s">
        <v>887</v>
      </c>
      <c r="J1073" s="27" t="s">
        <v>888</v>
      </c>
      <c r="K1073" s="2">
        <v>0.75</v>
      </c>
      <c r="L1073" s="2">
        <v>0.25</v>
      </c>
      <c r="M1073" s="27">
        <v>1821000</v>
      </c>
      <c r="N1073" s="27">
        <v>1564000</v>
      </c>
      <c r="O1073" s="27">
        <v>1739000</v>
      </c>
      <c r="P1073" s="27">
        <v>1490000</v>
      </c>
      <c r="Q1073" s="29"/>
      <c r="R1073" s="29"/>
      <c r="S1073" s="29"/>
      <c r="T1073" s="29"/>
      <c r="U1073" s="29"/>
      <c r="V1073" s="29"/>
      <c r="W1073" s="29"/>
      <c r="X1073" s="29"/>
      <c r="Y1073" s="29"/>
      <c r="Z1073" s="29"/>
      <c r="AA1073" s="29"/>
      <c r="AB1073" s="29"/>
      <c r="AC1073" s="2">
        <f t="shared" si="432"/>
        <v>1653500</v>
      </c>
      <c r="AD1073" s="2">
        <f t="shared" si="433"/>
        <v>152871.40565412052</v>
      </c>
      <c r="AE1073" s="2">
        <f t="shared" si="434"/>
        <v>4</v>
      </c>
      <c r="AF1073" s="27">
        <v>1898000</v>
      </c>
      <c r="AG1073" s="27">
        <v>2263000</v>
      </c>
      <c r="AH1073" s="27">
        <v>2126000</v>
      </c>
      <c r="AI1073" s="27">
        <v>1572000</v>
      </c>
      <c r="AJ1073" s="2">
        <f t="shared" si="435"/>
        <v>1964750</v>
      </c>
      <c r="AK1073" s="2">
        <f t="shared" si="436"/>
        <v>302028.00642766006</v>
      </c>
      <c r="AL1073" s="2">
        <f t="shared" si="437"/>
        <v>4</v>
      </c>
      <c r="AM1073" s="2">
        <f t="shared" si="438"/>
        <v>6.8077099262763139E+20</v>
      </c>
      <c r="AN1073" s="2">
        <f t="shared" si="439"/>
        <v>1.7695954509527817E+20</v>
      </c>
      <c r="AO1073" s="2">
        <f t="shared" si="440"/>
        <v>4</v>
      </c>
      <c r="AP1073" s="2">
        <f t="shared" si="441"/>
        <v>4.4860390818720353</v>
      </c>
      <c r="AQ1073" s="2">
        <f t="shared" si="442"/>
        <v>0.74069708411268287</v>
      </c>
      <c r="AR1073" s="3" t="str">
        <f t="shared" si="443"/>
        <v>Nontoxic</v>
      </c>
      <c r="AS1073" s="2">
        <f t="shared" si="444"/>
        <v>118.82370728757181</v>
      </c>
      <c r="AT1073" s="26" t="s">
        <v>884</v>
      </c>
      <c r="AU1073" s="4" t="s">
        <v>666</v>
      </c>
      <c r="AV1073" s="2">
        <f t="shared" si="445"/>
        <v>3</v>
      </c>
      <c r="AW1073" s="2">
        <f t="shared" si="446"/>
        <v>3</v>
      </c>
      <c r="AX1073" s="2">
        <f t="shared" si="447"/>
        <v>23369666666.666672</v>
      </c>
      <c r="AY1073" s="2">
        <f t="shared" si="448"/>
        <v>91220916666.666672</v>
      </c>
      <c r="AZ1073" s="2">
        <f t="shared" si="449"/>
        <v>57295291666.666664</v>
      </c>
      <c r="BA1073" s="2">
        <f t="shared" si="450"/>
        <v>1.1666666666666667</v>
      </c>
      <c r="BB1073" s="2">
        <f t="shared" si="451"/>
        <v>1.1101211887095619</v>
      </c>
      <c r="BC1073" s="2">
        <v>6.6349999999999998</v>
      </c>
      <c r="BD1073" s="2" t="str">
        <f t="shared" si="452"/>
        <v>Same Var</v>
      </c>
      <c r="BE1073" s="2">
        <f t="shared" si="453"/>
        <v>5.7774789329580578E-2</v>
      </c>
      <c r="BF1073" s="2" t="str">
        <f t="shared" si="454"/>
        <v>NS</v>
      </c>
      <c r="BG1073" s="2" t="str">
        <f t="shared" si="455"/>
        <v>NS</v>
      </c>
      <c r="BH1073" s="2" t="str">
        <f t="shared" si="456"/>
        <v/>
      </c>
      <c r="BI1073" s="2" t="str">
        <f t="shared" si="457"/>
        <v/>
      </c>
      <c r="BJ1073" s="2" t="str">
        <f t="shared" si="458"/>
        <v/>
      </c>
    </row>
    <row r="1074" spans="1:62" x14ac:dyDescent="0.2">
      <c r="A1074" s="1" t="s">
        <v>926</v>
      </c>
      <c r="B1074" s="27" t="s">
        <v>1315</v>
      </c>
      <c r="C1074" s="28">
        <v>38432</v>
      </c>
      <c r="D1074" s="7">
        <v>0.375</v>
      </c>
      <c r="E1074" s="1">
        <v>0.1</v>
      </c>
      <c r="F1074" s="1" t="s">
        <v>57</v>
      </c>
      <c r="G1074" s="1" t="s">
        <v>1007</v>
      </c>
      <c r="H1074" s="27" t="s">
        <v>886</v>
      </c>
      <c r="I1074" s="27" t="s">
        <v>887</v>
      </c>
      <c r="J1074" s="27" t="s">
        <v>888</v>
      </c>
      <c r="K1074" s="2">
        <v>0.75</v>
      </c>
      <c r="L1074" s="2">
        <v>0.25</v>
      </c>
      <c r="M1074" s="27">
        <v>1821000</v>
      </c>
      <c r="N1074" s="27">
        <v>1564000</v>
      </c>
      <c r="O1074" s="27">
        <v>1739000</v>
      </c>
      <c r="P1074" s="27">
        <v>1490000</v>
      </c>
      <c r="Q1074" s="29"/>
      <c r="R1074" s="29"/>
      <c r="S1074" s="29"/>
      <c r="T1074" s="29"/>
      <c r="U1074" s="29"/>
      <c r="V1074" s="29"/>
      <c r="W1074" s="29"/>
      <c r="X1074" s="29"/>
      <c r="Y1074" s="29"/>
      <c r="Z1074" s="29"/>
      <c r="AA1074" s="29"/>
      <c r="AB1074" s="29"/>
      <c r="AC1074" s="2">
        <f t="shared" si="432"/>
        <v>1653500</v>
      </c>
      <c r="AD1074" s="2">
        <f t="shared" si="433"/>
        <v>152871.40565412052</v>
      </c>
      <c r="AE1074" s="2">
        <f t="shared" si="434"/>
        <v>4</v>
      </c>
      <c r="AF1074" s="27">
        <v>501000</v>
      </c>
      <c r="AG1074" s="27">
        <v>379000</v>
      </c>
      <c r="AH1074" s="27">
        <v>534000</v>
      </c>
      <c r="AI1074" s="27">
        <v>552000</v>
      </c>
      <c r="AJ1074" s="2">
        <f t="shared" si="435"/>
        <v>491500</v>
      </c>
      <c r="AK1074" s="2">
        <f t="shared" si="436"/>
        <v>77916.622103374058</v>
      </c>
      <c r="AL1074" s="2">
        <f t="shared" si="437"/>
        <v>4</v>
      </c>
      <c r="AM1074" s="2">
        <f t="shared" si="438"/>
        <v>2.3079466886962901E+19</v>
      </c>
      <c r="AN1074" s="2">
        <f t="shared" si="439"/>
        <v>4.3679076680501325E+18</v>
      </c>
      <c r="AO1074" s="2">
        <f t="shared" si="440"/>
        <v>5</v>
      </c>
      <c r="AP1074" s="2">
        <f t="shared" si="441"/>
        <v>-10.800848710752932</v>
      </c>
      <c r="AQ1074" s="2">
        <f t="shared" si="442"/>
        <v>0.72668684380042159</v>
      </c>
      <c r="AR1074" s="3" t="str">
        <f t="shared" si="443"/>
        <v>Toxic</v>
      </c>
      <c r="AS1074" s="2">
        <f t="shared" si="444"/>
        <v>29.724826126398547</v>
      </c>
      <c r="AT1074" s="4" t="s">
        <v>664</v>
      </c>
      <c r="AU1074" s="4" t="s">
        <v>667</v>
      </c>
      <c r="AV1074" s="2">
        <f t="shared" si="445"/>
        <v>3</v>
      </c>
      <c r="AW1074" s="2">
        <f t="shared" si="446"/>
        <v>3</v>
      </c>
      <c r="AX1074" s="2">
        <f t="shared" si="447"/>
        <v>23369666666.666672</v>
      </c>
      <c r="AY1074" s="2">
        <f t="shared" si="448"/>
        <v>6070999999.999999</v>
      </c>
      <c r="AZ1074" s="2">
        <f t="shared" si="449"/>
        <v>14720333333.333336</v>
      </c>
      <c r="BA1074" s="2">
        <f t="shared" si="450"/>
        <v>1.1666666666666667</v>
      </c>
      <c r="BB1074" s="2">
        <f t="shared" si="451"/>
        <v>1.0889930433778463</v>
      </c>
      <c r="BC1074" s="2">
        <v>6.6349999999999998</v>
      </c>
      <c r="BD1074" s="2" t="str">
        <f t="shared" si="452"/>
        <v>Same Var</v>
      </c>
      <c r="BE1074" s="2">
        <f t="shared" si="453"/>
        <v>5.0233840701232349E-6</v>
      </c>
      <c r="BF1074" s="2" t="str">
        <f t="shared" si="454"/>
        <v>Sig</v>
      </c>
      <c r="BG1074" s="2" t="str">
        <f t="shared" si="455"/>
        <v>Sig</v>
      </c>
      <c r="BH1074" s="2" t="str">
        <f t="shared" si="456"/>
        <v>Wilcoxon</v>
      </c>
      <c r="BI1074" s="2" t="str">
        <f t="shared" si="457"/>
        <v/>
      </c>
      <c r="BJ1074" s="2" t="str">
        <f t="shared" si="458"/>
        <v/>
      </c>
    </row>
    <row r="1075" spans="1:62" x14ac:dyDescent="0.2">
      <c r="A1075" s="1" t="s">
        <v>926</v>
      </c>
      <c r="B1075" s="27" t="s">
        <v>945</v>
      </c>
      <c r="C1075" s="28">
        <v>38732</v>
      </c>
      <c r="D1075" s="7">
        <v>0.40277777777777779</v>
      </c>
      <c r="E1075" s="1">
        <v>0.1</v>
      </c>
      <c r="F1075" s="1" t="s">
        <v>57</v>
      </c>
      <c r="G1075" s="1" t="s">
        <v>947</v>
      </c>
      <c r="H1075" s="27" t="s">
        <v>886</v>
      </c>
      <c r="I1075" s="27" t="s">
        <v>887</v>
      </c>
      <c r="J1075" s="27" t="s">
        <v>888</v>
      </c>
      <c r="K1075" s="2">
        <v>0.75</v>
      </c>
      <c r="L1075" s="2">
        <v>0.25</v>
      </c>
      <c r="M1075" s="27">
        <v>1210388</v>
      </c>
      <c r="N1075" s="27">
        <v>1475824</v>
      </c>
      <c r="O1075" s="27">
        <v>1189153</v>
      </c>
      <c r="P1075" s="27">
        <v>1454589</v>
      </c>
      <c r="Q1075" s="29"/>
      <c r="R1075" s="29"/>
      <c r="S1075" s="29"/>
      <c r="T1075" s="29"/>
      <c r="U1075" s="29"/>
      <c r="V1075" s="29"/>
      <c r="W1075" s="29"/>
      <c r="X1075" s="29"/>
      <c r="Y1075" s="29"/>
      <c r="Z1075" s="29"/>
      <c r="AA1075" s="29"/>
      <c r="AB1075" s="29"/>
      <c r="AC1075" s="2">
        <f t="shared" si="432"/>
        <v>1332488.5</v>
      </c>
      <c r="AD1075" s="2">
        <f t="shared" si="433"/>
        <v>153739.16798807864</v>
      </c>
      <c r="AE1075" s="2">
        <f t="shared" si="434"/>
        <v>4</v>
      </c>
      <c r="AF1075" s="27">
        <v>1422737</v>
      </c>
      <c r="AG1075" s="27">
        <v>1433354</v>
      </c>
      <c r="AH1075" s="27">
        <v>1380267</v>
      </c>
      <c r="AI1075" s="27">
        <v>1475824</v>
      </c>
      <c r="AJ1075" s="2">
        <f t="shared" si="435"/>
        <v>1428045.5</v>
      </c>
      <c r="AK1075" s="2">
        <f t="shared" si="436"/>
        <v>39251.031701939588</v>
      </c>
      <c r="AL1075" s="2">
        <f t="shared" si="437"/>
        <v>4</v>
      </c>
      <c r="AM1075" s="2">
        <f t="shared" si="438"/>
        <v>1.3756203678751322E+19</v>
      </c>
      <c r="AN1075" s="2">
        <f t="shared" si="439"/>
        <v>3.7319425634237117E+18</v>
      </c>
      <c r="AO1075" s="2">
        <f t="shared" si="440"/>
        <v>4</v>
      </c>
      <c r="AP1075" s="2">
        <f t="shared" si="441"/>
        <v>7.0389468545273104</v>
      </c>
      <c r="AQ1075" s="2">
        <f t="shared" si="442"/>
        <v>0.74069708411268287</v>
      </c>
      <c r="AR1075" s="3" t="str">
        <f t="shared" si="443"/>
        <v>Nontoxic</v>
      </c>
      <c r="AS1075" s="2">
        <f t="shared" si="444"/>
        <v>107.17131892695508</v>
      </c>
      <c r="AT1075" s="26" t="s">
        <v>884</v>
      </c>
      <c r="AU1075" s="4" t="s">
        <v>666</v>
      </c>
      <c r="AV1075" s="2">
        <f t="shared" si="445"/>
        <v>3</v>
      </c>
      <c r="AW1075" s="2">
        <f t="shared" si="446"/>
        <v>3</v>
      </c>
      <c r="AX1075" s="2">
        <f t="shared" si="447"/>
        <v>23635731773.666664</v>
      </c>
      <c r="AY1075" s="2">
        <f t="shared" si="448"/>
        <v>1540643489.6666665</v>
      </c>
      <c r="AZ1075" s="2">
        <f t="shared" si="449"/>
        <v>12588187631.666666</v>
      </c>
      <c r="BA1075" s="2">
        <f t="shared" si="450"/>
        <v>1.1666666666666667</v>
      </c>
      <c r="BB1075" s="2">
        <f t="shared" si="451"/>
        <v>3.7814347660820671</v>
      </c>
      <c r="BC1075" s="2">
        <v>6.6349999999999998</v>
      </c>
      <c r="BD1075" s="2" t="str">
        <f t="shared" si="452"/>
        <v>Same Var</v>
      </c>
      <c r="BE1075" s="2">
        <f t="shared" si="453"/>
        <v>0.13687985596354149</v>
      </c>
      <c r="BF1075" s="2" t="str">
        <f t="shared" si="454"/>
        <v>NS</v>
      </c>
      <c r="BG1075" s="2" t="str">
        <f t="shared" si="455"/>
        <v>NS</v>
      </c>
      <c r="BH1075" s="2" t="str">
        <f t="shared" si="456"/>
        <v/>
      </c>
      <c r="BI1075" s="2" t="str">
        <f t="shared" si="457"/>
        <v/>
      </c>
      <c r="BJ1075" s="2" t="str">
        <f t="shared" si="458"/>
        <v/>
      </c>
    </row>
    <row r="1076" spans="1:62" x14ac:dyDescent="0.2">
      <c r="A1076" s="1" t="s">
        <v>926</v>
      </c>
      <c r="B1076" s="27" t="s">
        <v>963</v>
      </c>
      <c r="C1076" s="28">
        <v>38732</v>
      </c>
      <c r="D1076" s="7">
        <v>0.51388888888888884</v>
      </c>
      <c r="E1076" s="1">
        <v>0.1</v>
      </c>
      <c r="F1076" s="1" t="s">
        <v>57</v>
      </c>
      <c r="G1076" s="1" t="s">
        <v>947</v>
      </c>
      <c r="H1076" s="27" t="s">
        <v>886</v>
      </c>
      <c r="I1076" s="27" t="s">
        <v>887</v>
      </c>
      <c r="J1076" s="27" t="s">
        <v>888</v>
      </c>
      <c r="K1076" s="2">
        <v>0.75</v>
      </c>
      <c r="L1076" s="2">
        <v>0.25</v>
      </c>
      <c r="M1076" s="27">
        <v>1210388</v>
      </c>
      <c r="N1076" s="27">
        <v>1475824</v>
      </c>
      <c r="O1076" s="27">
        <v>1189153</v>
      </c>
      <c r="P1076" s="27">
        <v>1454589</v>
      </c>
      <c r="Q1076" s="29"/>
      <c r="R1076" s="29"/>
      <c r="S1076" s="29"/>
      <c r="T1076" s="29"/>
      <c r="U1076" s="29"/>
      <c r="V1076" s="29"/>
      <c r="W1076" s="29"/>
      <c r="X1076" s="29"/>
      <c r="Y1076" s="29"/>
      <c r="Z1076" s="29"/>
      <c r="AA1076" s="29"/>
      <c r="AB1076" s="29"/>
      <c r="AC1076" s="2">
        <f t="shared" si="432"/>
        <v>1332488.5</v>
      </c>
      <c r="AD1076" s="2">
        <f t="shared" si="433"/>
        <v>153739.16798807864</v>
      </c>
      <c r="AE1076" s="2">
        <f t="shared" si="434"/>
        <v>4</v>
      </c>
      <c r="AF1076" s="27">
        <v>1603234</v>
      </c>
      <c r="AG1076" s="27">
        <v>1751878</v>
      </c>
      <c r="AH1076" s="27">
        <v>1698790</v>
      </c>
      <c r="AI1076" s="27">
        <v>1465207</v>
      </c>
      <c r="AJ1076" s="2">
        <f t="shared" si="435"/>
        <v>1629777.25</v>
      </c>
      <c r="AK1076" s="2">
        <f t="shared" si="436"/>
        <v>125776.60635527578</v>
      </c>
      <c r="AL1076" s="2">
        <f t="shared" si="437"/>
        <v>4</v>
      </c>
      <c r="AM1076" s="2">
        <f t="shared" si="438"/>
        <v>5.2979669592524792E+19</v>
      </c>
      <c r="AN1076" s="2">
        <f t="shared" si="439"/>
        <v>8.8963395760001024E+18</v>
      </c>
      <c r="AO1076" s="2">
        <f t="shared" si="440"/>
        <v>6</v>
      </c>
      <c r="AP1076" s="2">
        <f t="shared" si="441"/>
        <v>7.3891823643008179</v>
      </c>
      <c r="AQ1076" s="2">
        <f t="shared" si="442"/>
        <v>0.71755819649141217</v>
      </c>
      <c r="AR1076" s="3" t="str">
        <f t="shared" si="443"/>
        <v>Nontoxic</v>
      </c>
      <c r="AS1076" s="2">
        <f t="shared" si="444"/>
        <v>122.31079292616785</v>
      </c>
      <c r="AT1076" s="26" t="s">
        <v>884</v>
      </c>
      <c r="AU1076" s="4" t="s">
        <v>666</v>
      </c>
      <c r="AV1076" s="2">
        <f t="shared" si="445"/>
        <v>3</v>
      </c>
      <c r="AW1076" s="2">
        <f t="shared" si="446"/>
        <v>3</v>
      </c>
      <c r="AX1076" s="2">
        <f t="shared" si="447"/>
        <v>23635731773.666664</v>
      </c>
      <c r="AY1076" s="2">
        <f t="shared" si="448"/>
        <v>15819754706.25</v>
      </c>
      <c r="AZ1076" s="2">
        <f t="shared" si="449"/>
        <v>19727743239.958332</v>
      </c>
      <c r="BA1076" s="2">
        <f t="shared" si="450"/>
        <v>1.1666666666666667</v>
      </c>
      <c r="BB1076" s="2">
        <f t="shared" si="451"/>
        <v>0.10294143564759191</v>
      </c>
      <c r="BC1076" s="2">
        <v>6.6349999999999998</v>
      </c>
      <c r="BD1076" s="2" t="str">
        <f t="shared" si="452"/>
        <v>Same Var</v>
      </c>
      <c r="BE1076" s="2">
        <f t="shared" si="453"/>
        <v>1.2107895171785456E-2</v>
      </c>
      <c r="BF1076" s="2" t="str">
        <f t="shared" si="454"/>
        <v>NS</v>
      </c>
      <c r="BG1076" s="2" t="str">
        <f t="shared" si="455"/>
        <v>NS</v>
      </c>
      <c r="BH1076" s="2" t="str">
        <f t="shared" si="456"/>
        <v/>
      </c>
      <c r="BI1076" s="2" t="str">
        <f t="shared" si="457"/>
        <v/>
      </c>
      <c r="BJ1076" s="2" t="str">
        <f t="shared" si="458"/>
        <v/>
      </c>
    </row>
    <row r="1077" spans="1:62" x14ac:dyDescent="0.2">
      <c r="A1077" s="1" t="s">
        <v>926</v>
      </c>
      <c r="B1077" s="27" t="s">
        <v>964</v>
      </c>
      <c r="C1077" s="28">
        <v>38732</v>
      </c>
      <c r="D1077" s="7">
        <v>0.66666666666666663</v>
      </c>
      <c r="E1077" s="1">
        <v>0.1</v>
      </c>
      <c r="F1077" s="1" t="s">
        <v>57</v>
      </c>
      <c r="G1077" s="1" t="s">
        <v>947</v>
      </c>
      <c r="H1077" s="27" t="s">
        <v>886</v>
      </c>
      <c r="I1077" s="27" t="s">
        <v>887</v>
      </c>
      <c r="J1077" s="27" t="s">
        <v>888</v>
      </c>
      <c r="K1077" s="2">
        <v>0.75</v>
      </c>
      <c r="L1077" s="2">
        <v>0.25</v>
      </c>
      <c r="M1077" s="27">
        <v>1210388</v>
      </c>
      <c r="N1077" s="27">
        <v>1475824</v>
      </c>
      <c r="O1077" s="27">
        <v>1189153</v>
      </c>
      <c r="P1077" s="27">
        <v>1454589</v>
      </c>
      <c r="Q1077" s="29"/>
      <c r="R1077" s="29"/>
      <c r="S1077" s="29"/>
      <c r="T1077" s="29"/>
      <c r="U1077" s="29"/>
      <c r="V1077" s="29"/>
      <c r="W1077" s="29"/>
      <c r="X1077" s="29"/>
      <c r="Y1077" s="29"/>
      <c r="Z1077" s="29"/>
      <c r="AA1077" s="29"/>
      <c r="AB1077" s="29"/>
      <c r="AC1077" s="2">
        <f t="shared" si="432"/>
        <v>1332488.5</v>
      </c>
      <c r="AD1077" s="2">
        <f t="shared" si="433"/>
        <v>153739.16798807864</v>
      </c>
      <c r="AE1077" s="2">
        <f t="shared" si="434"/>
        <v>4</v>
      </c>
      <c r="AF1077" s="27">
        <v>1603234</v>
      </c>
      <c r="AG1077" s="27">
        <v>1613851</v>
      </c>
      <c r="AH1077" s="27">
        <v>1868670</v>
      </c>
      <c r="AI1077" s="27">
        <v>1751878</v>
      </c>
      <c r="AJ1077" s="2">
        <f t="shared" si="435"/>
        <v>1709408.25</v>
      </c>
      <c r="AK1077" s="2">
        <f t="shared" si="436"/>
        <v>125926.09481854823</v>
      </c>
      <c r="AL1077" s="2">
        <f t="shared" si="437"/>
        <v>4</v>
      </c>
      <c r="AM1077" s="2">
        <f t="shared" si="438"/>
        <v>5.3116694879676989E+19</v>
      </c>
      <c r="AN1077" s="2">
        <f t="shared" si="439"/>
        <v>8.9211709199923118E+18</v>
      </c>
      <c r="AO1077" s="2">
        <f t="shared" si="440"/>
        <v>6</v>
      </c>
      <c r="AP1077" s="2">
        <f t="shared" si="441"/>
        <v>8.317181927674179</v>
      </c>
      <c r="AQ1077" s="2">
        <f t="shared" si="442"/>
        <v>0.71755819649141217</v>
      </c>
      <c r="AR1077" s="3" t="str">
        <f t="shared" si="443"/>
        <v>Nontoxic</v>
      </c>
      <c r="AS1077" s="2">
        <f t="shared" si="444"/>
        <v>128.28690453988909</v>
      </c>
      <c r="AT1077" s="26" t="s">
        <v>884</v>
      </c>
      <c r="AU1077" s="4" t="s">
        <v>666</v>
      </c>
      <c r="AV1077" s="2">
        <f t="shared" si="445"/>
        <v>3</v>
      </c>
      <c r="AW1077" s="2">
        <f t="shared" si="446"/>
        <v>3</v>
      </c>
      <c r="AX1077" s="2">
        <f t="shared" si="447"/>
        <v>23635731773.666664</v>
      </c>
      <c r="AY1077" s="2">
        <f t="shared" si="448"/>
        <v>15857381356.249998</v>
      </c>
      <c r="AZ1077" s="2">
        <f t="shared" si="449"/>
        <v>19746556564.958332</v>
      </c>
      <c r="BA1077" s="2">
        <f t="shared" si="450"/>
        <v>1.1666666666666667</v>
      </c>
      <c r="BB1077" s="2">
        <f t="shared" si="451"/>
        <v>0.10173479701960071</v>
      </c>
      <c r="BC1077" s="2">
        <v>6.6349999999999998</v>
      </c>
      <c r="BD1077" s="2" t="str">
        <f t="shared" si="452"/>
        <v>Same Var</v>
      </c>
      <c r="BE1077" s="2">
        <f t="shared" si="453"/>
        <v>4.519147990381835E-3</v>
      </c>
      <c r="BF1077" s="2" t="str">
        <f t="shared" si="454"/>
        <v>NS</v>
      </c>
      <c r="BG1077" s="2" t="str">
        <f t="shared" si="455"/>
        <v>NS</v>
      </c>
      <c r="BH1077" s="2" t="str">
        <f t="shared" si="456"/>
        <v/>
      </c>
      <c r="BI1077" s="2" t="str">
        <f t="shared" si="457"/>
        <v/>
      </c>
      <c r="BJ1077" s="2" t="str">
        <f t="shared" si="458"/>
        <v/>
      </c>
    </row>
    <row r="1078" spans="1:62" x14ac:dyDescent="0.2">
      <c r="A1078" s="1" t="s">
        <v>926</v>
      </c>
      <c r="B1078" s="27" t="s">
        <v>965</v>
      </c>
      <c r="C1078" s="28">
        <v>38732</v>
      </c>
      <c r="D1078" s="7">
        <v>0.58333333333333337</v>
      </c>
      <c r="E1078" s="1">
        <v>0.1</v>
      </c>
      <c r="F1078" s="1" t="s">
        <v>57</v>
      </c>
      <c r="G1078" s="1" t="s">
        <v>947</v>
      </c>
      <c r="H1078" s="27" t="s">
        <v>886</v>
      </c>
      <c r="I1078" s="27" t="s">
        <v>887</v>
      </c>
      <c r="J1078" s="27" t="s">
        <v>888</v>
      </c>
      <c r="K1078" s="2">
        <v>0.75</v>
      </c>
      <c r="L1078" s="2">
        <v>0.25</v>
      </c>
      <c r="M1078" s="27">
        <v>1210388</v>
      </c>
      <c r="N1078" s="27">
        <v>1475824</v>
      </c>
      <c r="O1078" s="27">
        <v>1189153</v>
      </c>
      <c r="P1078" s="27">
        <v>1454589</v>
      </c>
      <c r="Q1078" s="29"/>
      <c r="R1078" s="29"/>
      <c r="S1078" s="29"/>
      <c r="T1078" s="29"/>
      <c r="U1078" s="29"/>
      <c r="V1078" s="29"/>
      <c r="W1078" s="29"/>
      <c r="X1078" s="29"/>
      <c r="Y1078" s="29"/>
      <c r="Z1078" s="29"/>
      <c r="AA1078" s="29"/>
      <c r="AB1078" s="29"/>
      <c r="AC1078" s="2">
        <f t="shared" si="432"/>
        <v>1332488.5</v>
      </c>
      <c r="AD1078" s="2">
        <f t="shared" si="433"/>
        <v>153739.16798807864</v>
      </c>
      <c r="AE1078" s="2">
        <f t="shared" si="434"/>
        <v>4</v>
      </c>
      <c r="AF1078" s="27">
        <v>1709408</v>
      </c>
      <c r="AG1078" s="27">
        <v>2272132</v>
      </c>
      <c r="AH1078" s="27">
        <v>1730643</v>
      </c>
      <c r="AI1078" s="27">
        <v>1528911</v>
      </c>
      <c r="AJ1078" s="2">
        <f t="shared" si="435"/>
        <v>1810273.5</v>
      </c>
      <c r="AK1078" s="2">
        <f t="shared" si="436"/>
        <v>320932.49344631133</v>
      </c>
      <c r="AL1078" s="2">
        <f t="shared" si="437"/>
        <v>4</v>
      </c>
      <c r="AM1078" s="2">
        <f t="shared" si="438"/>
        <v>8.452504417889026E+20</v>
      </c>
      <c r="AN1078" s="2">
        <f t="shared" si="439"/>
        <v>2.246933068367503E+20</v>
      </c>
      <c r="AO1078" s="2">
        <f t="shared" si="440"/>
        <v>4</v>
      </c>
      <c r="AP1078" s="2">
        <f t="shared" si="441"/>
        <v>4.755812945731253</v>
      </c>
      <c r="AQ1078" s="2">
        <f t="shared" si="442"/>
        <v>0.74069708411268287</v>
      </c>
      <c r="AR1078" s="3" t="str">
        <f t="shared" si="443"/>
        <v>Nontoxic</v>
      </c>
      <c r="AS1078" s="2">
        <f t="shared" si="444"/>
        <v>135.85659463477546</v>
      </c>
      <c r="AT1078" s="26" t="s">
        <v>884</v>
      </c>
      <c r="AU1078" s="4" t="s">
        <v>666</v>
      </c>
      <c r="AV1078" s="2">
        <f t="shared" si="445"/>
        <v>3</v>
      </c>
      <c r="AW1078" s="2">
        <f t="shared" si="446"/>
        <v>3</v>
      </c>
      <c r="AX1078" s="2">
        <f t="shared" si="447"/>
        <v>23635731773.666664</v>
      </c>
      <c r="AY1078" s="2">
        <f t="shared" si="448"/>
        <v>102997665349.66667</v>
      </c>
      <c r="AZ1078" s="2">
        <f t="shared" si="449"/>
        <v>63316698561.666664</v>
      </c>
      <c r="BA1078" s="2">
        <f t="shared" si="450"/>
        <v>1.1666666666666667</v>
      </c>
      <c r="BB1078" s="2">
        <f t="shared" si="451"/>
        <v>1.2827114813173432</v>
      </c>
      <c r="BC1078" s="2">
        <v>6.6349999999999998</v>
      </c>
      <c r="BD1078" s="2" t="str">
        <f t="shared" si="452"/>
        <v>Same Var</v>
      </c>
      <c r="BE1078" s="2">
        <f t="shared" si="453"/>
        <v>1.8140187566753278E-2</v>
      </c>
      <c r="BF1078" s="2" t="str">
        <f t="shared" si="454"/>
        <v>NS</v>
      </c>
      <c r="BG1078" s="2" t="str">
        <f t="shared" si="455"/>
        <v>NS</v>
      </c>
      <c r="BH1078" s="2" t="str">
        <f t="shared" si="456"/>
        <v/>
      </c>
      <c r="BI1078" s="2" t="str">
        <f t="shared" si="457"/>
        <v/>
      </c>
      <c r="BJ1078" s="2" t="str">
        <f t="shared" si="458"/>
        <v/>
      </c>
    </row>
    <row r="1079" spans="1:62" x14ac:dyDescent="0.2">
      <c r="A1079" s="1" t="s">
        <v>926</v>
      </c>
      <c r="B1079" s="27" t="s">
        <v>945</v>
      </c>
      <c r="C1079" s="28">
        <v>38733</v>
      </c>
      <c r="D1079" s="7">
        <v>0.41666666666666669</v>
      </c>
      <c r="E1079" s="1">
        <v>0.1</v>
      </c>
      <c r="F1079" s="1" t="s">
        <v>57</v>
      </c>
      <c r="G1079" s="1" t="s">
        <v>948</v>
      </c>
      <c r="H1079" s="27" t="s">
        <v>886</v>
      </c>
      <c r="I1079" s="27" t="s">
        <v>887</v>
      </c>
      <c r="J1079" s="27" t="s">
        <v>888</v>
      </c>
      <c r="K1079" s="2">
        <v>0.75</v>
      </c>
      <c r="L1079" s="2">
        <v>0.25</v>
      </c>
      <c r="M1079" s="27">
        <v>2728682</v>
      </c>
      <c r="N1079" s="27">
        <v>2367689</v>
      </c>
      <c r="O1079" s="27">
        <v>2452629</v>
      </c>
      <c r="P1079" s="27">
        <v>2505716</v>
      </c>
      <c r="Q1079" s="29"/>
      <c r="R1079" s="29"/>
      <c r="S1079" s="29"/>
      <c r="T1079" s="29"/>
      <c r="U1079" s="29"/>
      <c r="V1079" s="29"/>
      <c r="W1079" s="29"/>
      <c r="X1079" s="29"/>
      <c r="Y1079" s="29"/>
      <c r="Z1079" s="29"/>
      <c r="AA1079" s="29"/>
      <c r="AB1079" s="29"/>
      <c r="AC1079" s="2">
        <f t="shared" si="432"/>
        <v>2513679</v>
      </c>
      <c r="AD1079" s="2">
        <f t="shared" si="433"/>
        <v>154196.71632690498</v>
      </c>
      <c r="AE1079" s="2">
        <f t="shared" si="434"/>
        <v>4</v>
      </c>
      <c r="AF1079" s="27">
        <v>2006696</v>
      </c>
      <c r="AG1079" s="27">
        <v>1380267</v>
      </c>
      <c r="AH1079" s="27">
        <v>1868670</v>
      </c>
      <c r="AI1079" s="27">
        <v>1974844</v>
      </c>
      <c r="AJ1079" s="2">
        <f t="shared" si="435"/>
        <v>1807619.25</v>
      </c>
      <c r="AK1079" s="2">
        <f t="shared" si="436"/>
        <v>290948.33966344723</v>
      </c>
      <c r="AL1079" s="2">
        <f t="shared" si="437"/>
        <v>4</v>
      </c>
      <c r="AM1079" s="2">
        <f t="shared" si="438"/>
        <v>6.005598329630003E+20</v>
      </c>
      <c r="AN1079" s="2">
        <f t="shared" si="439"/>
        <v>1.5301363208625475E+20</v>
      </c>
      <c r="AO1079" s="2">
        <f t="shared" si="440"/>
        <v>4</v>
      </c>
      <c r="AP1079" s="2">
        <f t="shared" si="441"/>
        <v>-0.49595977716418616</v>
      </c>
      <c r="AQ1079" s="2">
        <f t="shared" si="442"/>
        <v>0.74069708411268287</v>
      </c>
      <c r="AR1079" s="3" t="str">
        <f t="shared" si="443"/>
        <v>Toxic</v>
      </c>
      <c r="AS1079" s="2">
        <f t="shared" si="444"/>
        <v>71.91130013020755</v>
      </c>
      <c r="AT1079" s="4" t="s">
        <v>663</v>
      </c>
      <c r="AV1079" s="2">
        <f t="shared" si="445"/>
        <v>3</v>
      </c>
      <c r="AW1079" s="2">
        <f t="shared" si="446"/>
        <v>3</v>
      </c>
      <c r="AX1079" s="2">
        <f t="shared" si="447"/>
        <v>23776627326.000004</v>
      </c>
      <c r="AY1079" s="2">
        <f t="shared" si="448"/>
        <v>84650936352.916656</v>
      </c>
      <c r="AZ1079" s="2">
        <f t="shared" si="449"/>
        <v>54213781839.458336</v>
      </c>
      <c r="BA1079" s="2">
        <f t="shared" si="450"/>
        <v>1.1666666666666667</v>
      </c>
      <c r="BB1079" s="2">
        <f t="shared" si="451"/>
        <v>0.97362278793184476</v>
      </c>
      <c r="BC1079" s="2">
        <v>6.6349999999999998</v>
      </c>
      <c r="BD1079" s="2" t="str">
        <f t="shared" si="452"/>
        <v>Same Var</v>
      </c>
      <c r="BE1079" s="2">
        <f t="shared" si="453"/>
        <v>2.5787691362386257E-3</v>
      </c>
      <c r="BF1079" s="2" t="str">
        <f t="shared" si="454"/>
        <v>Sig</v>
      </c>
      <c r="BG1079" s="2" t="str">
        <f t="shared" si="455"/>
        <v>Sig</v>
      </c>
      <c r="BH1079" s="2" t="str">
        <f t="shared" si="456"/>
        <v>Same Var T-test</v>
      </c>
      <c r="BI1079" s="2" t="str">
        <f t="shared" si="457"/>
        <v/>
      </c>
      <c r="BJ1079" s="2" t="str">
        <f t="shared" si="458"/>
        <v/>
      </c>
    </row>
    <row r="1080" spans="1:62" x14ac:dyDescent="0.2">
      <c r="A1080" s="1" t="s">
        <v>926</v>
      </c>
      <c r="B1080" s="27" t="s">
        <v>963</v>
      </c>
      <c r="C1080" s="28">
        <v>38733</v>
      </c>
      <c r="D1080" s="7">
        <v>0.47916666666666669</v>
      </c>
      <c r="E1080" s="1">
        <v>0.1</v>
      </c>
      <c r="F1080" s="1" t="s">
        <v>57</v>
      </c>
      <c r="G1080" s="1" t="s">
        <v>948</v>
      </c>
      <c r="H1080" s="27" t="s">
        <v>886</v>
      </c>
      <c r="I1080" s="27" t="s">
        <v>887</v>
      </c>
      <c r="J1080" s="27" t="s">
        <v>888</v>
      </c>
      <c r="K1080" s="2">
        <v>0.75</v>
      </c>
      <c r="L1080" s="2">
        <v>0.25</v>
      </c>
      <c r="M1080" s="27">
        <v>2728682</v>
      </c>
      <c r="N1080" s="27">
        <v>2367689</v>
      </c>
      <c r="O1080" s="27">
        <v>2452629</v>
      </c>
      <c r="P1080" s="27">
        <v>2505716</v>
      </c>
      <c r="Q1080" s="29"/>
      <c r="R1080" s="29"/>
      <c r="S1080" s="29"/>
      <c r="T1080" s="29"/>
      <c r="U1080" s="29"/>
      <c r="V1080" s="29"/>
      <c r="W1080" s="29"/>
      <c r="X1080" s="29"/>
      <c r="Y1080" s="29"/>
      <c r="Z1080" s="29"/>
      <c r="AA1080" s="29"/>
      <c r="AB1080" s="29"/>
      <c r="AC1080" s="2">
        <f t="shared" si="432"/>
        <v>2513679</v>
      </c>
      <c r="AD1080" s="2">
        <f t="shared" si="433"/>
        <v>154196.71632690498</v>
      </c>
      <c r="AE1080" s="2">
        <f t="shared" si="434"/>
        <v>4</v>
      </c>
      <c r="AF1080" s="27">
        <v>2325219</v>
      </c>
      <c r="AG1080" s="27">
        <v>2144723</v>
      </c>
      <c r="AH1080" s="27">
        <v>2123488</v>
      </c>
      <c r="AI1080" s="27">
        <v>2165958</v>
      </c>
      <c r="AJ1080" s="2">
        <f t="shared" si="435"/>
        <v>2189847</v>
      </c>
      <c r="AK1080" s="2">
        <f t="shared" si="436"/>
        <v>91898.413047596565</v>
      </c>
      <c r="AL1080" s="2">
        <f t="shared" si="437"/>
        <v>4</v>
      </c>
      <c r="AM1080" s="2">
        <f t="shared" si="438"/>
        <v>2.9756128181687087E+19</v>
      </c>
      <c r="AN1080" s="2">
        <f t="shared" si="439"/>
        <v>5.2124315885848013E+18</v>
      </c>
      <c r="AO1080" s="2">
        <f t="shared" si="440"/>
        <v>6</v>
      </c>
      <c r="AP1080" s="2">
        <f t="shared" si="441"/>
        <v>4.1239968752841865</v>
      </c>
      <c r="AQ1080" s="2">
        <f t="shared" si="442"/>
        <v>0.71755819649141217</v>
      </c>
      <c r="AR1080" s="3" t="str">
        <f t="shared" si="443"/>
        <v>Nontoxic</v>
      </c>
      <c r="AS1080" s="2">
        <f t="shared" si="444"/>
        <v>87.117209476627693</v>
      </c>
      <c r="AT1080" s="4" t="s">
        <v>663</v>
      </c>
      <c r="AV1080" s="2">
        <f t="shared" si="445"/>
        <v>3</v>
      </c>
      <c r="AW1080" s="2">
        <f t="shared" si="446"/>
        <v>3</v>
      </c>
      <c r="AX1080" s="2">
        <f t="shared" si="447"/>
        <v>23776627326.000004</v>
      </c>
      <c r="AY1080" s="2">
        <f t="shared" si="448"/>
        <v>8445318320.666667</v>
      </c>
      <c r="AZ1080" s="2">
        <f t="shared" si="449"/>
        <v>16110972823.333336</v>
      </c>
      <c r="BA1080" s="2">
        <f t="shared" si="450"/>
        <v>1.1666666666666667</v>
      </c>
      <c r="BB1080" s="2">
        <f t="shared" si="451"/>
        <v>0.66004937323536483</v>
      </c>
      <c r="BC1080" s="2">
        <v>6.6349999999999998</v>
      </c>
      <c r="BD1080" s="2" t="str">
        <f t="shared" si="452"/>
        <v>Same Var</v>
      </c>
      <c r="BE1080" s="2">
        <f t="shared" si="453"/>
        <v>5.6285448764642103E-3</v>
      </c>
      <c r="BF1080" s="2" t="str">
        <f t="shared" si="454"/>
        <v>Sig</v>
      </c>
      <c r="BG1080" s="2" t="str">
        <f t="shared" si="455"/>
        <v>Sig</v>
      </c>
      <c r="BH1080" s="2" t="str">
        <f t="shared" si="456"/>
        <v>Same Var T-test</v>
      </c>
      <c r="BI1080" s="2" t="str">
        <f t="shared" si="457"/>
        <v/>
      </c>
      <c r="BJ1080" s="2" t="str">
        <f t="shared" si="458"/>
        <v>NOECToxicLess25</v>
      </c>
    </row>
    <row r="1081" spans="1:62" x14ac:dyDescent="0.2">
      <c r="A1081" s="1" t="s">
        <v>926</v>
      </c>
      <c r="B1081" s="27" t="s">
        <v>964</v>
      </c>
      <c r="C1081" s="28">
        <v>38733</v>
      </c>
      <c r="D1081" s="7">
        <v>0.63194444444444442</v>
      </c>
      <c r="E1081" s="1">
        <v>0.1</v>
      </c>
      <c r="F1081" s="1" t="s">
        <v>57</v>
      </c>
      <c r="G1081" s="1" t="s">
        <v>948</v>
      </c>
      <c r="H1081" s="27" t="s">
        <v>886</v>
      </c>
      <c r="I1081" s="27" t="s">
        <v>887</v>
      </c>
      <c r="J1081" s="27" t="s">
        <v>888</v>
      </c>
      <c r="K1081" s="2">
        <v>0.75</v>
      </c>
      <c r="L1081" s="2">
        <v>0.25</v>
      </c>
      <c r="M1081" s="27">
        <v>2728682</v>
      </c>
      <c r="N1081" s="27">
        <v>2367689</v>
      </c>
      <c r="O1081" s="27">
        <v>2452629</v>
      </c>
      <c r="P1081" s="27">
        <v>2505716</v>
      </c>
      <c r="Q1081" s="29"/>
      <c r="R1081" s="29"/>
      <c r="S1081" s="29"/>
      <c r="T1081" s="29"/>
      <c r="U1081" s="29"/>
      <c r="V1081" s="29"/>
      <c r="W1081" s="29"/>
      <c r="X1081" s="29"/>
      <c r="Y1081" s="29"/>
      <c r="Z1081" s="29"/>
      <c r="AA1081" s="29"/>
      <c r="AB1081" s="29"/>
      <c r="AC1081" s="2">
        <f t="shared" si="432"/>
        <v>2513679</v>
      </c>
      <c r="AD1081" s="2">
        <f t="shared" si="433"/>
        <v>154196.71632690498</v>
      </c>
      <c r="AE1081" s="2">
        <f t="shared" si="434"/>
        <v>4</v>
      </c>
      <c r="AF1081" s="27">
        <v>2601273</v>
      </c>
      <c r="AG1081" s="27">
        <v>2473864</v>
      </c>
      <c r="AH1081" s="27">
        <v>2633125</v>
      </c>
      <c r="AI1081" s="27">
        <v>2601273</v>
      </c>
      <c r="AJ1081" s="2">
        <f t="shared" si="435"/>
        <v>2577383.75</v>
      </c>
      <c r="AK1081" s="2">
        <f t="shared" si="436"/>
        <v>70627.704957639202</v>
      </c>
      <c r="AL1081" s="2">
        <f t="shared" si="437"/>
        <v>4</v>
      </c>
      <c r="AM1081" s="2">
        <f t="shared" si="438"/>
        <v>2.1074126133415772E+19</v>
      </c>
      <c r="AN1081" s="2">
        <f t="shared" si="439"/>
        <v>4.2449204024979825E+18</v>
      </c>
      <c r="AO1081" s="2">
        <f t="shared" si="440"/>
        <v>5</v>
      </c>
      <c r="AP1081" s="2">
        <f t="shared" si="441"/>
        <v>10.215198942779978</v>
      </c>
      <c r="AQ1081" s="2">
        <f t="shared" si="442"/>
        <v>0.72668684380042159</v>
      </c>
      <c r="AR1081" s="3" t="str">
        <f t="shared" si="443"/>
        <v>Nontoxic</v>
      </c>
      <c r="AS1081" s="2">
        <f t="shared" si="444"/>
        <v>102.53432319719423</v>
      </c>
      <c r="AT1081" s="26" t="s">
        <v>884</v>
      </c>
      <c r="AU1081" s="4" t="s">
        <v>666</v>
      </c>
      <c r="AV1081" s="2">
        <f t="shared" si="445"/>
        <v>3</v>
      </c>
      <c r="AW1081" s="2">
        <f t="shared" si="446"/>
        <v>3</v>
      </c>
      <c r="AX1081" s="2">
        <f t="shared" si="447"/>
        <v>23776627326.000004</v>
      </c>
      <c r="AY1081" s="2">
        <f t="shared" si="448"/>
        <v>4988272707.583333</v>
      </c>
      <c r="AZ1081" s="2">
        <f t="shared" si="449"/>
        <v>14382450016.79167</v>
      </c>
      <c r="BA1081" s="2">
        <f t="shared" si="450"/>
        <v>1.1666666666666667</v>
      </c>
      <c r="BB1081" s="2">
        <f t="shared" si="451"/>
        <v>1.430292026200545</v>
      </c>
      <c r="BC1081" s="2">
        <v>6.6349999999999998</v>
      </c>
      <c r="BD1081" s="2" t="str">
        <f t="shared" si="452"/>
        <v>Same Var</v>
      </c>
      <c r="BE1081" s="2">
        <f t="shared" si="453"/>
        <v>0.24046628399115438</v>
      </c>
      <c r="BF1081" s="2" t="str">
        <f t="shared" si="454"/>
        <v>NS</v>
      </c>
      <c r="BG1081" s="2" t="str">
        <f t="shared" si="455"/>
        <v>NS</v>
      </c>
      <c r="BH1081" s="2" t="str">
        <f t="shared" si="456"/>
        <v/>
      </c>
      <c r="BI1081" s="2" t="str">
        <f t="shared" si="457"/>
        <v/>
      </c>
      <c r="BJ1081" s="2" t="str">
        <f t="shared" si="458"/>
        <v/>
      </c>
    </row>
    <row r="1082" spans="1:62" x14ac:dyDescent="0.2">
      <c r="A1082" s="1" t="s">
        <v>926</v>
      </c>
      <c r="B1082" s="27" t="s">
        <v>965</v>
      </c>
      <c r="C1082" s="28">
        <v>38733</v>
      </c>
      <c r="D1082" s="7">
        <v>0.55555555555555558</v>
      </c>
      <c r="E1082" s="1">
        <v>0.1</v>
      </c>
      <c r="F1082" s="1" t="s">
        <v>57</v>
      </c>
      <c r="G1082" s="1" t="s">
        <v>948</v>
      </c>
      <c r="H1082" s="27" t="s">
        <v>886</v>
      </c>
      <c r="I1082" s="27" t="s">
        <v>887</v>
      </c>
      <c r="J1082" s="27" t="s">
        <v>888</v>
      </c>
      <c r="K1082" s="2">
        <v>0.75</v>
      </c>
      <c r="L1082" s="2">
        <v>0.25</v>
      </c>
      <c r="M1082" s="27">
        <v>2728682</v>
      </c>
      <c r="N1082" s="27">
        <v>2367689</v>
      </c>
      <c r="O1082" s="27">
        <v>2452629</v>
      </c>
      <c r="P1082" s="27">
        <v>2505716</v>
      </c>
      <c r="Q1082" s="29"/>
      <c r="R1082" s="29"/>
      <c r="S1082" s="29"/>
      <c r="T1082" s="29"/>
      <c r="U1082" s="29"/>
      <c r="V1082" s="29"/>
      <c r="W1082" s="29"/>
      <c r="X1082" s="29"/>
      <c r="Y1082" s="29"/>
      <c r="Z1082" s="29"/>
      <c r="AA1082" s="29"/>
      <c r="AB1082" s="29"/>
      <c r="AC1082" s="2">
        <f t="shared" si="432"/>
        <v>2513679</v>
      </c>
      <c r="AD1082" s="2">
        <f t="shared" si="433"/>
        <v>154196.71632690498</v>
      </c>
      <c r="AE1082" s="2">
        <f t="shared" si="434"/>
        <v>4</v>
      </c>
      <c r="AF1082" s="27">
        <v>2580038</v>
      </c>
      <c r="AG1082" s="27">
        <v>2590655</v>
      </c>
      <c r="AH1082" s="27">
        <v>2442011</v>
      </c>
      <c r="AI1082" s="27">
        <v>2739300</v>
      </c>
      <c r="AJ1082" s="2">
        <f t="shared" si="435"/>
        <v>2588001</v>
      </c>
      <c r="AK1082" s="2">
        <f t="shared" si="436"/>
        <v>121483.7720109151</v>
      </c>
      <c r="AL1082" s="2">
        <f t="shared" si="437"/>
        <v>4</v>
      </c>
      <c r="AM1082" s="2">
        <f t="shared" si="438"/>
        <v>4.9465408977857905E+19</v>
      </c>
      <c r="AN1082" s="2">
        <f t="shared" si="439"/>
        <v>8.2641861697424712E+18</v>
      </c>
      <c r="AO1082" s="2">
        <f t="shared" si="440"/>
        <v>6</v>
      </c>
      <c r="AP1082" s="2">
        <f t="shared" si="441"/>
        <v>8.3795434025531215</v>
      </c>
      <c r="AQ1082" s="2">
        <f t="shared" si="442"/>
        <v>0.71755819649141217</v>
      </c>
      <c r="AR1082" s="3" t="str">
        <f t="shared" si="443"/>
        <v>Nontoxic</v>
      </c>
      <c r="AS1082" s="2">
        <f t="shared" si="444"/>
        <v>102.95670210874181</v>
      </c>
      <c r="AT1082" s="26" t="s">
        <v>884</v>
      </c>
      <c r="AU1082" s="4" t="s">
        <v>666</v>
      </c>
      <c r="AV1082" s="2">
        <f t="shared" si="445"/>
        <v>3</v>
      </c>
      <c r="AW1082" s="2">
        <f t="shared" si="446"/>
        <v>3</v>
      </c>
      <c r="AX1082" s="2">
        <f t="shared" si="447"/>
        <v>23776627326.000004</v>
      </c>
      <c r="AY1082" s="2">
        <f t="shared" si="448"/>
        <v>14758306861.999998</v>
      </c>
      <c r="AZ1082" s="2">
        <f t="shared" si="449"/>
        <v>19267467094</v>
      </c>
      <c r="BA1082" s="2">
        <f t="shared" si="450"/>
        <v>1.1666666666666667</v>
      </c>
      <c r="BB1082" s="2">
        <f t="shared" si="451"/>
        <v>0.1448406186739086</v>
      </c>
      <c r="BC1082" s="2">
        <v>6.6349999999999998</v>
      </c>
      <c r="BD1082" s="2" t="str">
        <f t="shared" si="452"/>
        <v>Same Var</v>
      </c>
      <c r="BE1082" s="2">
        <f t="shared" si="453"/>
        <v>0.2387963273859231</v>
      </c>
      <c r="BF1082" s="2" t="str">
        <f t="shared" si="454"/>
        <v>NS</v>
      </c>
      <c r="BG1082" s="2" t="str">
        <f t="shared" si="455"/>
        <v>NS</v>
      </c>
      <c r="BH1082" s="2" t="str">
        <f t="shared" si="456"/>
        <v/>
      </c>
      <c r="BI1082" s="2" t="str">
        <f t="shared" si="457"/>
        <v/>
      </c>
      <c r="BJ1082" s="2" t="str">
        <f t="shared" si="458"/>
        <v/>
      </c>
    </row>
    <row r="1083" spans="1:62" x14ac:dyDescent="0.2">
      <c r="A1083" s="1" t="s">
        <v>926</v>
      </c>
      <c r="B1083" s="27" t="s">
        <v>1031</v>
      </c>
      <c r="C1083" s="28">
        <v>38552</v>
      </c>
      <c r="D1083" s="7">
        <v>0.49305555555555558</v>
      </c>
      <c r="E1083" s="1">
        <v>0.1</v>
      </c>
      <c r="F1083" s="1" t="s">
        <v>57</v>
      </c>
      <c r="G1083" s="1" t="s">
        <v>1035</v>
      </c>
      <c r="H1083" s="27" t="s">
        <v>886</v>
      </c>
      <c r="I1083" s="27" t="s">
        <v>887</v>
      </c>
      <c r="J1083" s="27" t="s">
        <v>888</v>
      </c>
      <c r="K1083" s="2">
        <v>0.75</v>
      </c>
      <c r="L1083" s="2">
        <v>0.25</v>
      </c>
      <c r="M1083" s="27">
        <v>1231000</v>
      </c>
      <c r="N1083" s="27">
        <v>900000</v>
      </c>
      <c r="O1083" s="27">
        <v>1028000</v>
      </c>
      <c r="P1083" s="27">
        <v>1199000</v>
      </c>
      <c r="Q1083" s="29"/>
      <c r="R1083" s="29"/>
      <c r="S1083" s="29"/>
      <c r="T1083" s="29"/>
      <c r="U1083" s="29"/>
      <c r="V1083" s="29"/>
      <c r="W1083" s="29"/>
      <c r="X1083" s="29"/>
      <c r="Y1083" s="29"/>
      <c r="Z1083" s="29"/>
      <c r="AA1083" s="29"/>
      <c r="AB1083" s="29"/>
      <c r="AC1083" s="2">
        <f t="shared" si="432"/>
        <v>1089500</v>
      </c>
      <c r="AD1083" s="2">
        <f t="shared" si="433"/>
        <v>154601.63862865965</v>
      </c>
      <c r="AE1083" s="2">
        <f t="shared" si="434"/>
        <v>4</v>
      </c>
      <c r="AF1083" s="27">
        <v>1650000</v>
      </c>
      <c r="AG1083" s="27">
        <v>1609000</v>
      </c>
      <c r="AH1083" s="27">
        <v>1607000</v>
      </c>
      <c r="AI1083" s="27">
        <v>1644000</v>
      </c>
      <c r="AJ1083" s="2">
        <f t="shared" si="435"/>
        <v>1627500</v>
      </c>
      <c r="AK1083" s="2">
        <f t="shared" si="436"/>
        <v>22664.2155537461</v>
      </c>
      <c r="AL1083" s="2">
        <f t="shared" si="437"/>
        <v>4</v>
      </c>
      <c r="AM1083" s="2">
        <f t="shared" si="438"/>
        <v>1.2177228190131292E+19</v>
      </c>
      <c r="AN1083" s="2">
        <f t="shared" si="439"/>
        <v>3.7713224045229312E+18</v>
      </c>
      <c r="AO1083" s="2">
        <f t="shared" si="440"/>
        <v>3</v>
      </c>
      <c r="AP1083" s="2">
        <f t="shared" si="441"/>
        <v>13.718256645332739</v>
      </c>
      <c r="AQ1083" s="2">
        <f t="shared" si="442"/>
        <v>0.76489232840434507</v>
      </c>
      <c r="AR1083" s="3" t="str">
        <f t="shared" si="443"/>
        <v>Nontoxic</v>
      </c>
      <c r="AS1083" s="2">
        <f t="shared" si="444"/>
        <v>149.38044974759063</v>
      </c>
      <c r="AT1083" s="26" t="s">
        <v>884</v>
      </c>
      <c r="AU1083" s="4" t="s">
        <v>666</v>
      </c>
      <c r="AV1083" s="2">
        <f t="shared" si="445"/>
        <v>3</v>
      </c>
      <c r="AW1083" s="2">
        <f t="shared" si="446"/>
        <v>3</v>
      </c>
      <c r="AX1083" s="2">
        <f t="shared" si="447"/>
        <v>23901666666.666668</v>
      </c>
      <c r="AY1083" s="2">
        <f t="shared" si="448"/>
        <v>513666666.66666663</v>
      </c>
      <c r="AZ1083" s="2">
        <f t="shared" si="449"/>
        <v>12207666666.666666</v>
      </c>
      <c r="BA1083" s="2">
        <f t="shared" si="450"/>
        <v>1.1666666666666667</v>
      </c>
      <c r="BB1083" s="2">
        <f t="shared" si="451"/>
        <v>6.4192136918300902</v>
      </c>
      <c r="BC1083" s="2">
        <v>6.6349999999999998</v>
      </c>
      <c r="BD1083" s="2" t="str">
        <f t="shared" si="452"/>
        <v>Same Var</v>
      </c>
      <c r="BE1083" s="2">
        <f t="shared" si="453"/>
        <v>2.3139839698583839E-4</v>
      </c>
      <c r="BF1083" s="2" t="str">
        <f t="shared" si="454"/>
        <v>NS</v>
      </c>
      <c r="BG1083" s="2" t="str">
        <f t="shared" si="455"/>
        <v>NS</v>
      </c>
      <c r="BH1083" s="2" t="str">
        <f t="shared" si="456"/>
        <v/>
      </c>
      <c r="BI1083" s="2" t="str">
        <f t="shared" si="457"/>
        <v/>
      </c>
      <c r="BJ1083" s="2" t="str">
        <f t="shared" si="458"/>
        <v/>
      </c>
    </row>
    <row r="1084" spans="1:62" x14ac:dyDescent="0.2">
      <c r="A1084" s="1" t="s">
        <v>926</v>
      </c>
      <c r="B1084" s="27" t="s">
        <v>1047</v>
      </c>
      <c r="C1084" s="28">
        <v>38552</v>
      </c>
      <c r="D1084" s="7">
        <v>0.43055555555555558</v>
      </c>
      <c r="E1084" s="1">
        <v>0.1</v>
      </c>
      <c r="F1084" s="1" t="s">
        <v>57</v>
      </c>
      <c r="G1084" s="1" t="s">
        <v>1035</v>
      </c>
      <c r="H1084" s="27" t="s">
        <v>886</v>
      </c>
      <c r="I1084" s="27" t="s">
        <v>887</v>
      </c>
      <c r="J1084" s="27" t="s">
        <v>888</v>
      </c>
      <c r="K1084" s="2">
        <v>0.75</v>
      </c>
      <c r="L1084" s="2">
        <v>0.25</v>
      </c>
      <c r="M1084" s="27">
        <v>1231000</v>
      </c>
      <c r="N1084" s="27">
        <v>900000</v>
      </c>
      <c r="O1084" s="27">
        <v>1028000</v>
      </c>
      <c r="P1084" s="27">
        <v>1199000</v>
      </c>
      <c r="Q1084" s="29"/>
      <c r="R1084" s="29"/>
      <c r="S1084" s="29"/>
      <c r="T1084" s="29"/>
      <c r="U1084" s="29"/>
      <c r="V1084" s="29"/>
      <c r="W1084" s="29"/>
      <c r="X1084" s="29"/>
      <c r="Y1084" s="29"/>
      <c r="Z1084" s="29"/>
      <c r="AA1084" s="29"/>
      <c r="AB1084" s="29"/>
      <c r="AC1084" s="2">
        <f t="shared" si="432"/>
        <v>1089500</v>
      </c>
      <c r="AD1084" s="2">
        <f t="shared" si="433"/>
        <v>154601.63862865965</v>
      </c>
      <c r="AE1084" s="2">
        <f t="shared" si="434"/>
        <v>4</v>
      </c>
      <c r="AF1084" s="27">
        <v>1465000</v>
      </c>
      <c r="AG1084" s="27">
        <v>1877000</v>
      </c>
      <c r="AH1084" s="27">
        <v>1038000</v>
      </c>
      <c r="AI1084" s="27">
        <v>1543000</v>
      </c>
      <c r="AJ1084" s="2">
        <f t="shared" si="435"/>
        <v>1480750</v>
      </c>
      <c r="AK1084" s="2">
        <f t="shared" si="436"/>
        <v>345043.3547638132</v>
      </c>
      <c r="AL1084" s="2">
        <f t="shared" si="437"/>
        <v>4</v>
      </c>
      <c r="AM1084" s="2">
        <f t="shared" si="438"/>
        <v>1.0972590690202093E+21</v>
      </c>
      <c r="AN1084" s="2">
        <f t="shared" si="439"/>
        <v>2.990590167599916E+20</v>
      </c>
      <c r="AO1084" s="2">
        <f t="shared" si="440"/>
        <v>4</v>
      </c>
      <c r="AP1084" s="2">
        <f t="shared" si="441"/>
        <v>3.6462416164521052</v>
      </c>
      <c r="AQ1084" s="2">
        <f t="shared" si="442"/>
        <v>0.74069708411268287</v>
      </c>
      <c r="AR1084" s="3" t="str">
        <f t="shared" si="443"/>
        <v>Nontoxic</v>
      </c>
      <c r="AS1084" s="2">
        <f t="shared" si="444"/>
        <v>135.91096833409821</v>
      </c>
      <c r="AT1084" s="26" t="s">
        <v>884</v>
      </c>
      <c r="AU1084" s="4" t="s">
        <v>666</v>
      </c>
      <c r="AV1084" s="2">
        <f t="shared" si="445"/>
        <v>3</v>
      </c>
      <c r="AW1084" s="2">
        <f t="shared" si="446"/>
        <v>3</v>
      </c>
      <c r="AX1084" s="2">
        <f t="shared" si="447"/>
        <v>23901666666.666668</v>
      </c>
      <c r="AY1084" s="2">
        <f t="shared" si="448"/>
        <v>119054916666.66666</v>
      </c>
      <c r="AZ1084" s="2">
        <f t="shared" si="449"/>
        <v>71478291666.666672</v>
      </c>
      <c r="BA1084" s="2">
        <f t="shared" si="450"/>
        <v>1.1666666666666667</v>
      </c>
      <c r="BB1084" s="2">
        <f t="shared" si="451"/>
        <v>1.5049401899811088</v>
      </c>
      <c r="BC1084" s="2">
        <v>6.6349999999999998</v>
      </c>
      <c r="BD1084" s="2" t="str">
        <f t="shared" si="452"/>
        <v>Same Var</v>
      </c>
      <c r="BE1084" s="2">
        <f t="shared" si="453"/>
        <v>4.196809250801186E-2</v>
      </c>
      <c r="BF1084" s="2" t="str">
        <f t="shared" si="454"/>
        <v>NS</v>
      </c>
      <c r="BG1084" s="2" t="str">
        <f t="shared" si="455"/>
        <v>NS</v>
      </c>
      <c r="BH1084" s="2" t="str">
        <f t="shared" si="456"/>
        <v/>
      </c>
      <c r="BI1084" s="2" t="str">
        <f t="shared" si="457"/>
        <v/>
      </c>
      <c r="BJ1084" s="2" t="str">
        <f t="shared" si="458"/>
        <v/>
      </c>
    </row>
    <row r="1085" spans="1:62" x14ac:dyDescent="0.2">
      <c r="A1085" s="1" t="s">
        <v>926</v>
      </c>
      <c r="B1085" s="27" t="s">
        <v>1300</v>
      </c>
      <c r="C1085" s="28">
        <v>38552</v>
      </c>
      <c r="D1085" s="7">
        <v>0.375</v>
      </c>
      <c r="E1085" s="1">
        <v>0.1</v>
      </c>
      <c r="F1085" s="1" t="s">
        <v>57</v>
      </c>
      <c r="G1085" s="1" t="s">
        <v>1035</v>
      </c>
      <c r="H1085" s="27" t="s">
        <v>886</v>
      </c>
      <c r="I1085" s="27" t="s">
        <v>887</v>
      </c>
      <c r="J1085" s="27" t="s">
        <v>888</v>
      </c>
      <c r="K1085" s="2">
        <v>0.75</v>
      </c>
      <c r="L1085" s="2">
        <v>0.25</v>
      </c>
      <c r="M1085" s="27">
        <v>1231000</v>
      </c>
      <c r="N1085" s="27">
        <v>900000</v>
      </c>
      <c r="O1085" s="27">
        <v>1028000</v>
      </c>
      <c r="P1085" s="27">
        <v>1199000</v>
      </c>
      <c r="Q1085" s="29"/>
      <c r="R1085" s="29"/>
      <c r="S1085" s="29"/>
      <c r="T1085" s="29"/>
      <c r="U1085" s="29"/>
      <c r="V1085" s="29"/>
      <c r="W1085" s="29"/>
      <c r="X1085" s="29"/>
      <c r="Y1085" s="29"/>
      <c r="Z1085" s="29"/>
      <c r="AA1085" s="29"/>
      <c r="AB1085" s="29"/>
      <c r="AC1085" s="2">
        <f t="shared" si="432"/>
        <v>1089500</v>
      </c>
      <c r="AD1085" s="2">
        <f t="shared" si="433"/>
        <v>154601.63862865965</v>
      </c>
      <c r="AE1085" s="2">
        <f t="shared" si="434"/>
        <v>4</v>
      </c>
      <c r="AF1085" s="27">
        <v>2338000</v>
      </c>
      <c r="AG1085" s="27">
        <v>2294000</v>
      </c>
      <c r="AH1085" s="27">
        <v>2120000</v>
      </c>
      <c r="AI1085" s="27">
        <v>2045000</v>
      </c>
      <c r="AJ1085" s="2">
        <f t="shared" si="435"/>
        <v>2199250</v>
      </c>
      <c r="AK1085" s="2">
        <f t="shared" si="436"/>
        <v>139406.77888825923</v>
      </c>
      <c r="AL1085" s="2">
        <f t="shared" si="437"/>
        <v>4</v>
      </c>
      <c r="AM1085" s="2">
        <f t="shared" si="438"/>
        <v>6.7564033195556643E+19</v>
      </c>
      <c r="AN1085" s="2">
        <f t="shared" si="439"/>
        <v>1.1634368646565757E+19</v>
      </c>
      <c r="AO1085" s="2">
        <f t="shared" si="440"/>
        <v>6</v>
      </c>
      <c r="AP1085" s="2">
        <f t="shared" si="441"/>
        <v>15.244684155787656</v>
      </c>
      <c r="AQ1085" s="2">
        <f t="shared" si="442"/>
        <v>0.71755819649141217</v>
      </c>
      <c r="AR1085" s="3" t="str">
        <f t="shared" si="443"/>
        <v>Nontoxic</v>
      </c>
      <c r="AS1085" s="2">
        <f t="shared" si="444"/>
        <v>201.85865075722808</v>
      </c>
      <c r="AT1085" s="26" t="s">
        <v>884</v>
      </c>
      <c r="AU1085" s="4" t="s">
        <v>666</v>
      </c>
      <c r="AV1085" s="2">
        <f t="shared" si="445"/>
        <v>3</v>
      </c>
      <c r="AW1085" s="2">
        <f t="shared" si="446"/>
        <v>3</v>
      </c>
      <c r="AX1085" s="2">
        <f t="shared" si="447"/>
        <v>23901666666.666668</v>
      </c>
      <c r="AY1085" s="2">
        <f t="shared" si="448"/>
        <v>19434250000</v>
      </c>
      <c r="AZ1085" s="2">
        <f t="shared" si="449"/>
        <v>21667958333.333332</v>
      </c>
      <c r="BA1085" s="2">
        <f t="shared" si="450"/>
        <v>1.1666666666666667</v>
      </c>
      <c r="BB1085" s="2">
        <f t="shared" si="451"/>
        <v>2.7473206551868704E-2</v>
      </c>
      <c r="BC1085" s="2">
        <v>6.6349999999999998</v>
      </c>
      <c r="BD1085" s="2" t="str">
        <f t="shared" si="452"/>
        <v>Same Var</v>
      </c>
      <c r="BE1085" s="2">
        <f t="shared" si="453"/>
        <v>2.0072900850825722E-5</v>
      </c>
      <c r="BF1085" s="2" t="str">
        <f t="shared" si="454"/>
        <v>NS</v>
      </c>
      <c r="BG1085" s="2" t="str">
        <f t="shared" si="455"/>
        <v>NS</v>
      </c>
      <c r="BH1085" s="2" t="str">
        <f t="shared" si="456"/>
        <v/>
      </c>
      <c r="BI1085" s="2" t="str">
        <f t="shared" si="457"/>
        <v/>
      </c>
      <c r="BJ1085" s="2" t="str">
        <f t="shared" si="458"/>
        <v/>
      </c>
    </row>
    <row r="1086" spans="1:62" x14ac:dyDescent="0.2">
      <c r="A1086" s="1" t="s">
        <v>926</v>
      </c>
      <c r="B1086" s="27" t="s">
        <v>1301</v>
      </c>
      <c r="C1086" s="28">
        <v>38552</v>
      </c>
      <c r="D1086" s="7">
        <v>0.2986111111111111</v>
      </c>
      <c r="E1086" s="1">
        <v>0.1</v>
      </c>
      <c r="F1086" s="1" t="s">
        <v>57</v>
      </c>
      <c r="G1086" s="1" t="s">
        <v>1035</v>
      </c>
      <c r="H1086" s="27" t="s">
        <v>886</v>
      </c>
      <c r="I1086" s="27" t="s">
        <v>887</v>
      </c>
      <c r="J1086" s="27" t="s">
        <v>888</v>
      </c>
      <c r="K1086" s="2">
        <v>0.75</v>
      </c>
      <c r="L1086" s="2">
        <v>0.25</v>
      </c>
      <c r="M1086" s="27">
        <v>1231000</v>
      </c>
      <c r="N1086" s="27">
        <v>900000</v>
      </c>
      <c r="O1086" s="27">
        <v>1028000</v>
      </c>
      <c r="P1086" s="27">
        <v>1199000</v>
      </c>
      <c r="Q1086" s="29"/>
      <c r="R1086" s="29"/>
      <c r="S1086" s="29"/>
      <c r="T1086" s="29"/>
      <c r="U1086" s="29"/>
      <c r="V1086" s="29"/>
      <c r="W1086" s="29"/>
      <c r="X1086" s="29"/>
      <c r="Y1086" s="29"/>
      <c r="Z1086" s="29"/>
      <c r="AA1086" s="29"/>
      <c r="AB1086" s="29"/>
      <c r="AC1086" s="2">
        <f t="shared" si="432"/>
        <v>1089500</v>
      </c>
      <c r="AD1086" s="2">
        <f t="shared" si="433"/>
        <v>154601.63862865965</v>
      </c>
      <c r="AE1086" s="2">
        <f t="shared" si="434"/>
        <v>4</v>
      </c>
      <c r="AF1086" s="27">
        <v>2037000</v>
      </c>
      <c r="AG1086" s="27">
        <v>1935000</v>
      </c>
      <c r="AH1086" s="27">
        <v>1969000</v>
      </c>
      <c r="AI1086" s="27">
        <v>2268000</v>
      </c>
      <c r="AJ1086" s="2">
        <f t="shared" si="435"/>
        <v>2052250</v>
      </c>
      <c r="AK1086" s="2">
        <f t="shared" si="436"/>
        <v>149954.15966221143</v>
      </c>
      <c r="AL1086" s="2">
        <f t="shared" si="437"/>
        <v>4</v>
      </c>
      <c r="AM1086" s="2">
        <f t="shared" si="438"/>
        <v>8.0689516851806634E+19</v>
      </c>
      <c r="AN1086" s="2">
        <f t="shared" si="439"/>
        <v>1.4299813771565752E+19</v>
      </c>
      <c r="AO1086" s="2">
        <f t="shared" si="440"/>
        <v>6</v>
      </c>
      <c r="AP1086" s="2">
        <f t="shared" si="441"/>
        <v>13.031866835674865</v>
      </c>
      <c r="AQ1086" s="2">
        <f t="shared" si="442"/>
        <v>0.71755819649141217</v>
      </c>
      <c r="AR1086" s="3" t="str">
        <f t="shared" si="443"/>
        <v>Nontoxic</v>
      </c>
      <c r="AS1086" s="2">
        <f t="shared" si="444"/>
        <v>188.36622303809088</v>
      </c>
      <c r="AT1086" s="26" t="s">
        <v>884</v>
      </c>
      <c r="AU1086" s="4" t="s">
        <v>666</v>
      </c>
      <c r="AV1086" s="2">
        <f t="shared" si="445"/>
        <v>3</v>
      </c>
      <c r="AW1086" s="2">
        <f t="shared" si="446"/>
        <v>3</v>
      </c>
      <c r="AX1086" s="2">
        <f t="shared" si="447"/>
        <v>23901666666.666668</v>
      </c>
      <c r="AY1086" s="2">
        <f t="shared" si="448"/>
        <v>22486249999.999996</v>
      </c>
      <c r="AZ1086" s="2">
        <f t="shared" si="449"/>
        <v>23193958333.333332</v>
      </c>
      <c r="BA1086" s="2">
        <f t="shared" si="450"/>
        <v>1.1666666666666667</v>
      </c>
      <c r="BB1086" s="2">
        <f t="shared" si="451"/>
        <v>2.3951658208147819E-3</v>
      </c>
      <c r="BC1086" s="2">
        <v>6.6349999999999998</v>
      </c>
      <c r="BD1086" s="2" t="str">
        <f t="shared" si="452"/>
        <v>Same Var</v>
      </c>
      <c r="BE1086" s="2">
        <f t="shared" si="453"/>
        <v>5.46550370963766E-5</v>
      </c>
      <c r="BF1086" s="2" t="str">
        <f t="shared" si="454"/>
        <v>NS</v>
      </c>
      <c r="BG1086" s="2" t="str">
        <f t="shared" si="455"/>
        <v>NS</v>
      </c>
      <c r="BH1086" s="2" t="str">
        <f t="shared" si="456"/>
        <v/>
      </c>
      <c r="BI1086" s="2" t="str">
        <f t="shared" si="457"/>
        <v/>
      </c>
      <c r="BJ1086" s="2" t="str">
        <f t="shared" si="458"/>
        <v/>
      </c>
    </row>
    <row r="1087" spans="1:62" x14ac:dyDescent="0.2">
      <c r="A1087" s="1" t="s">
        <v>926</v>
      </c>
      <c r="B1087" s="27" t="s">
        <v>1024</v>
      </c>
      <c r="C1087" s="28">
        <v>39273</v>
      </c>
      <c r="D1087" s="7">
        <v>0.49305555555555558</v>
      </c>
      <c r="E1087" s="1">
        <v>0.1</v>
      </c>
      <c r="F1087" s="1" t="s">
        <v>57</v>
      </c>
      <c r="G1087" s="1" t="s">
        <v>1027</v>
      </c>
      <c r="H1087" s="27" t="s">
        <v>886</v>
      </c>
      <c r="I1087" s="27" t="s">
        <v>887</v>
      </c>
      <c r="J1087" s="27" t="s">
        <v>888</v>
      </c>
      <c r="K1087" s="2">
        <v>0.75</v>
      </c>
      <c r="L1087" s="2">
        <v>0.25</v>
      </c>
      <c r="M1087" s="27">
        <v>683630</v>
      </c>
      <c r="N1087" s="27">
        <v>527318</v>
      </c>
      <c r="O1087" s="27">
        <v>774812</v>
      </c>
      <c r="P1087" s="27">
        <v>905072</v>
      </c>
      <c r="Q1087" s="29"/>
      <c r="R1087" s="29"/>
      <c r="S1087" s="29"/>
      <c r="T1087" s="29"/>
      <c r="U1087" s="29"/>
      <c r="V1087" s="29"/>
      <c r="W1087" s="29"/>
      <c r="X1087" s="29"/>
      <c r="Y1087" s="29"/>
      <c r="Z1087" s="29"/>
      <c r="AA1087" s="29"/>
      <c r="AB1087" s="29"/>
      <c r="AC1087" s="2">
        <f t="shared" si="432"/>
        <v>722708</v>
      </c>
      <c r="AD1087" s="2">
        <f t="shared" si="433"/>
        <v>158824.63861756463</v>
      </c>
      <c r="AE1087" s="2">
        <f t="shared" si="434"/>
        <v>4</v>
      </c>
      <c r="AF1087" s="27">
        <v>592448</v>
      </c>
      <c r="AG1087" s="27">
        <v>709682</v>
      </c>
      <c r="AH1087" s="27">
        <v>879020</v>
      </c>
      <c r="AI1087" s="27">
        <v>1269800</v>
      </c>
      <c r="AJ1087" s="2">
        <f t="shared" si="435"/>
        <v>862737.5</v>
      </c>
      <c r="AK1087" s="2">
        <f t="shared" si="436"/>
        <v>295774.35014044069</v>
      </c>
      <c r="AL1087" s="2">
        <f t="shared" si="437"/>
        <v>4</v>
      </c>
      <c r="AM1087" s="2">
        <f t="shared" si="438"/>
        <v>6.460706346506044E+20</v>
      </c>
      <c r="AN1087" s="2">
        <f t="shared" si="439"/>
        <v>1.6363574230532486E+20</v>
      </c>
      <c r="AO1087" s="2">
        <f t="shared" si="440"/>
        <v>4</v>
      </c>
      <c r="AP1087" s="2">
        <f t="shared" si="441"/>
        <v>2.0115820968556637</v>
      </c>
      <c r="AQ1087" s="2">
        <f t="shared" si="442"/>
        <v>0.74069708411268287</v>
      </c>
      <c r="AR1087" s="3" t="str">
        <f t="shared" si="443"/>
        <v>Nontoxic</v>
      </c>
      <c r="AS1087" s="2">
        <f t="shared" si="444"/>
        <v>119.37566762786631</v>
      </c>
      <c r="AT1087" s="26" t="s">
        <v>884</v>
      </c>
      <c r="AU1087" s="4" t="s">
        <v>666</v>
      </c>
      <c r="AV1087" s="2">
        <f t="shared" si="445"/>
        <v>3</v>
      </c>
      <c r="AW1087" s="2">
        <f t="shared" si="446"/>
        <v>3</v>
      </c>
      <c r="AX1087" s="2">
        <f t="shared" si="447"/>
        <v>25225265832.000004</v>
      </c>
      <c r="AY1087" s="2">
        <f t="shared" si="448"/>
        <v>87482466201</v>
      </c>
      <c r="AZ1087" s="2">
        <f t="shared" si="449"/>
        <v>56353866016.5</v>
      </c>
      <c r="BA1087" s="2">
        <f t="shared" si="450"/>
        <v>1.1666666666666667</v>
      </c>
      <c r="BB1087" s="2">
        <f t="shared" si="451"/>
        <v>0.93604422616716321</v>
      </c>
      <c r="BC1087" s="2">
        <v>6.6349999999999998</v>
      </c>
      <c r="BD1087" s="2" t="str">
        <f t="shared" si="452"/>
        <v>Same Var</v>
      </c>
      <c r="BE1087" s="2">
        <f t="shared" si="453"/>
        <v>0.21805612123949747</v>
      </c>
      <c r="BF1087" s="2" t="str">
        <f t="shared" si="454"/>
        <v>NS</v>
      </c>
      <c r="BG1087" s="2" t="str">
        <f t="shared" si="455"/>
        <v>NS</v>
      </c>
      <c r="BH1087" s="2" t="str">
        <f t="shared" si="456"/>
        <v/>
      </c>
      <c r="BI1087" s="2" t="str">
        <f t="shared" si="457"/>
        <v/>
      </c>
      <c r="BJ1087" s="2" t="str">
        <f t="shared" si="458"/>
        <v/>
      </c>
    </row>
    <row r="1088" spans="1:62" x14ac:dyDescent="0.2">
      <c r="A1088" s="1" t="s">
        <v>926</v>
      </c>
      <c r="B1088" s="27" t="s">
        <v>1268</v>
      </c>
      <c r="C1088" s="28">
        <v>39273</v>
      </c>
      <c r="D1088" s="7">
        <v>0.39583333333333331</v>
      </c>
      <c r="E1088" s="1">
        <v>0.1</v>
      </c>
      <c r="F1088" s="1" t="s">
        <v>57</v>
      </c>
      <c r="G1088" s="1" t="s">
        <v>1027</v>
      </c>
      <c r="H1088" s="27" t="s">
        <v>886</v>
      </c>
      <c r="I1088" s="27" t="s">
        <v>887</v>
      </c>
      <c r="J1088" s="27" t="s">
        <v>888</v>
      </c>
      <c r="K1088" s="2">
        <v>0.75</v>
      </c>
      <c r="L1088" s="2">
        <v>0.25</v>
      </c>
      <c r="M1088" s="27">
        <v>683630</v>
      </c>
      <c r="N1088" s="27">
        <v>527318</v>
      </c>
      <c r="O1088" s="27">
        <v>774812</v>
      </c>
      <c r="P1088" s="27">
        <v>905072</v>
      </c>
      <c r="Q1088" s="29"/>
      <c r="R1088" s="29"/>
      <c r="S1088" s="29"/>
      <c r="T1088" s="29"/>
      <c r="U1088" s="29"/>
      <c r="V1088" s="29"/>
      <c r="W1088" s="29"/>
      <c r="X1088" s="29"/>
      <c r="Y1088" s="29"/>
      <c r="Z1088" s="29"/>
      <c r="AA1088" s="29"/>
      <c r="AB1088" s="29"/>
      <c r="AC1088" s="2">
        <f t="shared" si="432"/>
        <v>722708</v>
      </c>
      <c r="AD1088" s="2">
        <f t="shared" si="433"/>
        <v>158824.63861756463</v>
      </c>
      <c r="AE1088" s="2">
        <f t="shared" si="434"/>
        <v>4</v>
      </c>
      <c r="AF1088" s="27">
        <v>1035332</v>
      </c>
      <c r="AG1088" s="27">
        <v>1113488</v>
      </c>
      <c r="AH1088" s="27">
        <v>1360982</v>
      </c>
      <c r="AI1088" s="27">
        <v>1009280</v>
      </c>
      <c r="AJ1088" s="2">
        <f t="shared" si="435"/>
        <v>1129770.5</v>
      </c>
      <c r="AK1088" s="2">
        <f t="shared" si="436"/>
        <v>160375.04836164508</v>
      </c>
      <c r="AL1088" s="2">
        <f t="shared" si="437"/>
        <v>4</v>
      </c>
      <c r="AM1088" s="2">
        <f t="shared" si="438"/>
        <v>9.9547354220566397E+19</v>
      </c>
      <c r="AN1088" s="2">
        <f t="shared" si="439"/>
        <v>1.7976253536628017E+19</v>
      </c>
      <c r="AO1088" s="2">
        <f t="shared" si="440"/>
        <v>6</v>
      </c>
      <c r="AP1088" s="2">
        <f t="shared" si="441"/>
        <v>5.8840648249783714</v>
      </c>
      <c r="AQ1088" s="2">
        <f t="shared" si="442"/>
        <v>0.71755819649141217</v>
      </c>
      <c r="AR1088" s="3" t="str">
        <f t="shared" si="443"/>
        <v>Nontoxic</v>
      </c>
      <c r="AS1088" s="2">
        <f t="shared" si="444"/>
        <v>156.32461519728577</v>
      </c>
      <c r="AT1088" s="26" t="s">
        <v>884</v>
      </c>
      <c r="AU1088" s="4" t="s">
        <v>666</v>
      </c>
      <c r="AV1088" s="2">
        <f t="shared" si="445"/>
        <v>3</v>
      </c>
      <c r="AW1088" s="2">
        <f t="shared" si="446"/>
        <v>3</v>
      </c>
      <c r="AX1088" s="2">
        <f t="shared" si="447"/>
        <v>25225265832.000004</v>
      </c>
      <c r="AY1088" s="2">
        <f t="shared" si="448"/>
        <v>25720156137</v>
      </c>
      <c r="AZ1088" s="2">
        <f t="shared" si="449"/>
        <v>25472710984.5</v>
      </c>
      <c r="BA1088" s="2">
        <f t="shared" si="450"/>
        <v>1.1666666666666667</v>
      </c>
      <c r="BB1088" s="2">
        <f t="shared" si="451"/>
        <v>2.4266241827522857E-4</v>
      </c>
      <c r="BC1088" s="2">
        <v>6.6349999999999998</v>
      </c>
      <c r="BD1088" s="2" t="str">
        <f t="shared" si="452"/>
        <v>Same Var</v>
      </c>
      <c r="BE1088" s="2">
        <f t="shared" si="453"/>
        <v>5.6361411770695993E-3</v>
      </c>
      <c r="BF1088" s="2" t="str">
        <f t="shared" si="454"/>
        <v>NS</v>
      </c>
      <c r="BG1088" s="2" t="str">
        <f t="shared" si="455"/>
        <v>NS</v>
      </c>
      <c r="BH1088" s="2" t="str">
        <f t="shared" si="456"/>
        <v/>
      </c>
      <c r="BI1088" s="2" t="str">
        <f t="shared" si="457"/>
        <v/>
      </c>
      <c r="BJ1088" s="2" t="str">
        <f t="shared" si="458"/>
        <v/>
      </c>
    </row>
    <row r="1089" spans="1:62" x14ac:dyDescent="0.2">
      <c r="A1089" s="1" t="s">
        <v>926</v>
      </c>
      <c r="B1089" s="27" t="s">
        <v>1270</v>
      </c>
      <c r="C1089" s="28">
        <v>39273</v>
      </c>
      <c r="D1089" s="7">
        <v>0.43055555555555558</v>
      </c>
      <c r="E1089" s="1">
        <v>0.1</v>
      </c>
      <c r="F1089" s="1" t="s">
        <v>57</v>
      </c>
      <c r="G1089" s="1" t="s">
        <v>1027</v>
      </c>
      <c r="H1089" s="27" t="s">
        <v>886</v>
      </c>
      <c r="I1089" s="27" t="s">
        <v>887</v>
      </c>
      <c r="J1089" s="27" t="s">
        <v>888</v>
      </c>
      <c r="K1089" s="2">
        <v>0.75</v>
      </c>
      <c r="L1089" s="2">
        <v>0.25</v>
      </c>
      <c r="M1089" s="27">
        <v>683630</v>
      </c>
      <c r="N1089" s="27">
        <v>527318</v>
      </c>
      <c r="O1089" s="27">
        <v>774812</v>
      </c>
      <c r="P1089" s="27">
        <v>905072</v>
      </c>
      <c r="Q1089" s="29"/>
      <c r="R1089" s="29"/>
      <c r="S1089" s="29"/>
      <c r="T1089" s="29"/>
      <c r="U1089" s="29"/>
      <c r="V1089" s="29"/>
      <c r="W1089" s="29"/>
      <c r="X1089" s="29"/>
      <c r="Y1089" s="29"/>
      <c r="Z1089" s="29"/>
      <c r="AA1089" s="29"/>
      <c r="AB1089" s="29"/>
      <c r="AC1089" s="2">
        <f t="shared" si="432"/>
        <v>722708</v>
      </c>
      <c r="AD1089" s="2">
        <f t="shared" si="433"/>
        <v>158824.63861756463</v>
      </c>
      <c r="AE1089" s="2">
        <f t="shared" si="434"/>
        <v>4</v>
      </c>
      <c r="AF1089" s="27">
        <v>162590</v>
      </c>
      <c r="AG1089" s="27">
        <v>318902</v>
      </c>
      <c r="AH1089" s="27">
        <v>305876</v>
      </c>
      <c r="AI1089" s="27">
        <v>371006</v>
      </c>
      <c r="AJ1089" s="2">
        <f t="shared" si="435"/>
        <v>289593.5</v>
      </c>
      <c r="AK1089" s="2">
        <f t="shared" si="436"/>
        <v>89222.553477245878</v>
      </c>
      <c r="AL1089" s="2">
        <f t="shared" si="437"/>
        <v>4</v>
      </c>
      <c r="AM1089" s="2">
        <f t="shared" si="438"/>
        <v>3.0663563146075394E+19</v>
      </c>
      <c r="AN1089" s="2">
        <f t="shared" si="439"/>
        <v>5.5147064614068142E+18</v>
      </c>
      <c r="AO1089" s="2">
        <f t="shared" si="440"/>
        <v>6</v>
      </c>
      <c r="AP1089" s="2">
        <f t="shared" si="441"/>
        <v>-3.3923309584143801</v>
      </c>
      <c r="AQ1089" s="2">
        <f t="shared" si="442"/>
        <v>0.71755819649141217</v>
      </c>
      <c r="AR1089" s="3" t="str">
        <f t="shared" si="443"/>
        <v>Toxic</v>
      </c>
      <c r="AS1089" s="2">
        <f t="shared" si="444"/>
        <v>40.070609430087941</v>
      </c>
      <c r="AT1089" s="4" t="s">
        <v>663</v>
      </c>
      <c r="AV1089" s="2">
        <f t="shared" si="445"/>
        <v>3</v>
      </c>
      <c r="AW1089" s="2">
        <f t="shared" si="446"/>
        <v>3</v>
      </c>
      <c r="AX1089" s="2">
        <f t="shared" si="447"/>
        <v>25225265832.000004</v>
      </c>
      <c r="AY1089" s="2">
        <f t="shared" si="448"/>
        <v>7960664049</v>
      </c>
      <c r="AZ1089" s="2">
        <f t="shared" si="449"/>
        <v>16592964940.500002</v>
      </c>
      <c r="BA1089" s="2">
        <f t="shared" si="450"/>
        <v>1.1666666666666667</v>
      </c>
      <c r="BB1089" s="2">
        <f t="shared" si="451"/>
        <v>0.81154051534930916</v>
      </c>
      <c r="BC1089" s="2">
        <v>6.6349999999999998</v>
      </c>
      <c r="BD1089" s="2" t="str">
        <f t="shared" si="452"/>
        <v>Same Var</v>
      </c>
      <c r="BE1089" s="2">
        <f t="shared" si="453"/>
        <v>1.5711611565108455E-3</v>
      </c>
      <c r="BF1089" s="2" t="str">
        <f t="shared" si="454"/>
        <v>Sig</v>
      </c>
      <c r="BG1089" s="2" t="str">
        <f t="shared" si="455"/>
        <v>Sig</v>
      </c>
      <c r="BH1089" s="2" t="str">
        <f t="shared" si="456"/>
        <v>Same Var T-test</v>
      </c>
      <c r="BI1089" s="2" t="str">
        <f t="shared" si="457"/>
        <v/>
      </c>
      <c r="BJ1089" s="2" t="str">
        <f t="shared" si="458"/>
        <v/>
      </c>
    </row>
    <row r="1090" spans="1:62" x14ac:dyDescent="0.2">
      <c r="A1090" s="1" t="s">
        <v>926</v>
      </c>
      <c r="B1090" s="27" t="s">
        <v>1303</v>
      </c>
      <c r="C1090" s="28">
        <v>39273</v>
      </c>
      <c r="D1090" s="7">
        <v>0.31944444444444442</v>
      </c>
      <c r="E1090" s="1">
        <v>0.1</v>
      </c>
      <c r="F1090" s="1" t="s">
        <v>57</v>
      </c>
      <c r="G1090" s="1" t="s">
        <v>1027</v>
      </c>
      <c r="H1090" s="27" t="s">
        <v>886</v>
      </c>
      <c r="I1090" s="27" t="s">
        <v>887</v>
      </c>
      <c r="J1090" s="27" t="s">
        <v>888</v>
      </c>
      <c r="K1090" s="2">
        <v>0.75</v>
      </c>
      <c r="L1090" s="2">
        <v>0.25</v>
      </c>
      <c r="M1090" s="27">
        <v>683630</v>
      </c>
      <c r="N1090" s="27">
        <v>527318</v>
      </c>
      <c r="O1090" s="27">
        <v>774812</v>
      </c>
      <c r="P1090" s="27">
        <v>905072</v>
      </c>
      <c r="Q1090" s="29"/>
      <c r="R1090" s="29"/>
      <c r="S1090" s="29"/>
      <c r="T1090" s="29"/>
      <c r="U1090" s="29"/>
      <c r="V1090" s="29"/>
      <c r="W1090" s="29"/>
      <c r="X1090" s="29"/>
      <c r="Y1090" s="29"/>
      <c r="Z1090" s="29"/>
      <c r="AA1090" s="29"/>
      <c r="AB1090" s="29"/>
      <c r="AC1090" s="2">
        <f t="shared" si="432"/>
        <v>722708</v>
      </c>
      <c r="AD1090" s="2">
        <f t="shared" si="433"/>
        <v>158824.63861756463</v>
      </c>
      <c r="AE1090" s="2">
        <f t="shared" si="434"/>
        <v>4</v>
      </c>
      <c r="AF1090" s="27">
        <v>1569398</v>
      </c>
      <c r="AG1090" s="27">
        <v>1334930</v>
      </c>
      <c r="AH1090" s="27">
        <v>1478216</v>
      </c>
      <c r="AI1090" s="27">
        <v>1556372</v>
      </c>
      <c r="AJ1090" s="2">
        <f t="shared" si="435"/>
        <v>1484729</v>
      </c>
      <c r="AK1090" s="2">
        <f t="shared" si="436"/>
        <v>107678.09833016183</v>
      </c>
      <c r="AL1090" s="2">
        <f t="shared" si="437"/>
        <v>4</v>
      </c>
      <c r="AM1090" s="2">
        <f t="shared" si="438"/>
        <v>4.1550222704973505E+19</v>
      </c>
      <c r="AN1090" s="2">
        <f t="shared" si="439"/>
        <v>6.9951637052569692E+18</v>
      </c>
      <c r="AO1090" s="2">
        <f t="shared" si="440"/>
        <v>6</v>
      </c>
      <c r="AP1090" s="2">
        <f t="shared" si="441"/>
        <v>11.741653139368855</v>
      </c>
      <c r="AQ1090" s="2">
        <f t="shared" si="442"/>
        <v>0.71755819649141217</v>
      </c>
      <c r="AR1090" s="3" t="str">
        <f t="shared" si="443"/>
        <v>Nontoxic</v>
      </c>
      <c r="AS1090" s="2">
        <f t="shared" si="444"/>
        <v>205.43967964931892</v>
      </c>
      <c r="AT1090" s="26" t="s">
        <v>884</v>
      </c>
      <c r="AU1090" s="4" t="s">
        <v>666</v>
      </c>
      <c r="AV1090" s="2">
        <f t="shared" si="445"/>
        <v>3</v>
      </c>
      <c r="AW1090" s="2">
        <f t="shared" si="446"/>
        <v>3</v>
      </c>
      <c r="AX1090" s="2">
        <f t="shared" si="447"/>
        <v>25225265832.000004</v>
      </c>
      <c r="AY1090" s="2">
        <f t="shared" si="448"/>
        <v>11594572859.999998</v>
      </c>
      <c r="AZ1090" s="2">
        <f t="shared" si="449"/>
        <v>18409919346</v>
      </c>
      <c r="BA1090" s="2">
        <f t="shared" si="450"/>
        <v>1.1666666666666667</v>
      </c>
      <c r="BB1090" s="2">
        <f t="shared" si="451"/>
        <v>0.37901826549971568</v>
      </c>
      <c r="BC1090" s="2">
        <v>6.6349999999999998</v>
      </c>
      <c r="BD1090" s="2" t="str">
        <f t="shared" si="452"/>
        <v>Same Var</v>
      </c>
      <c r="BE1090" s="2">
        <f t="shared" si="453"/>
        <v>1.0588628974381578E-4</v>
      </c>
      <c r="BF1090" s="2" t="str">
        <f t="shared" si="454"/>
        <v>NS</v>
      </c>
      <c r="BG1090" s="2" t="str">
        <f t="shared" si="455"/>
        <v>NS</v>
      </c>
      <c r="BH1090" s="2" t="str">
        <f t="shared" si="456"/>
        <v/>
      </c>
      <c r="BI1090" s="2" t="str">
        <f t="shared" si="457"/>
        <v/>
      </c>
      <c r="BJ1090" s="2" t="str">
        <f t="shared" si="458"/>
        <v/>
      </c>
    </row>
    <row r="1091" spans="1:62" x14ac:dyDescent="0.2">
      <c r="A1091" s="1" t="s">
        <v>926</v>
      </c>
      <c r="B1091" s="27" t="s">
        <v>1165</v>
      </c>
      <c r="C1091" s="28">
        <v>38588</v>
      </c>
      <c r="D1091" s="7">
        <v>0.52083333333333337</v>
      </c>
      <c r="E1091" s="1">
        <v>0.1</v>
      </c>
      <c r="F1091" s="1" t="s">
        <v>57</v>
      </c>
      <c r="G1091" s="1" t="s">
        <v>1170</v>
      </c>
      <c r="H1091" s="27" t="s">
        <v>886</v>
      </c>
      <c r="I1091" s="27" t="s">
        <v>887</v>
      </c>
      <c r="J1091" s="27" t="s">
        <v>888</v>
      </c>
      <c r="K1091" s="2">
        <v>0.75</v>
      </c>
      <c r="L1091" s="2">
        <v>0.25</v>
      </c>
      <c r="M1091" s="27">
        <v>1519000</v>
      </c>
      <c r="N1091" s="27">
        <v>1564000</v>
      </c>
      <c r="O1091" s="27">
        <v>1318000</v>
      </c>
      <c r="P1091" s="27">
        <v>1229000</v>
      </c>
      <c r="Q1091" s="29"/>
      <c r="R1091" s="29"/>
      <c r="S1091" s="29"/>
      <c r="T1091" s="29"/>
      <c r="U1091" s="29"/>
      <c r="V1091" s="29"/>
      <c r="W1091" s="29"/>
      <c r="X1091" s="29"/>
      <c r="Y1091" s="29"/>
      <c r="Z1091" s="29"/>
      <c r="AA1091" s="29"/>
      <c r="AB1091" s="29"/>
      <c r="AC1091" s="2">
        <f t="shared" ref="AC1091:AC1154" si="459">AVERAGE(M1091:AB1091)</f>
        <v>1407500</v>
      </c>
      <c r="AD1091" s="2">
        <f t="shared" ref="AD1091:AD1154" si="460">STDEV(M1091:AB1091)</f>
        <v>159996.87496948184</v>
      </c>
      <c r="AE1091" s="2">
        <f t="shared" ref="AE1091:AE1154" si="461">COUNT(M1091:AB1091)</f>
        <v>4</v>
      </c>
      <c r="AF1091" s="27">
        <v>1709000</v>
      </c>
      <c r="AG1091" s="27">
        <v>896000</v>
      </c>
      <c r="AH1091" s="27">
        <v>1743000</v>
      </c>
      <c r="AI1091" s="27">
        <v>1674000</v>
      </c>
      <c r="AJ1091" s="2">
        <f t="shared" ref="AJ1091:AJ1154" si="462">AVERAGE(AF1091:AI1091)</f>
        <v>1505500</v>
      </c>
      <c r="AK1091" s="2">
        <f t="shared" ref="AK1091:AK1154" si="463">STDEV(AF1091:AI1091)</f>
        <v>407308.64627863397</v>
      </c>
      <c r="AL1091" s="2">
        <f t="shared" ref="AL1091:AL1154" si="464">COUNT(AF1091:AI1091)</f>
        <v>4</v>
      </c>
      <c r="AM1091" s="2">
        <f t="shared" ref="AM1091:AM1154" si="465">((AK1091^2/AL1091)+(((K1091^2)*(AD1091^2))/AE1091))^2</f>
        <v>2.0317504601595333E+21</v>
      </c>
      <c r="AN1091" s="2">
        <f t="shared" ref="AN1091:AN1154" si="466">(((AK1091^2)/AL1091)^2)/(AL1091-1)+((((K1091^2)*(AD1091^2))/AE1091)^2)/(AE1091-1)</f>
        <v>5.7771384167557353E+20</v>
      </c>
      <c r="AO1091" s="2">
        <f t="shared" ref="AO1091:AO1154" si="467">ROUND(AM1091/AN1091,0)</f>
        <v>4</v>
      </c>
      <c r="AP1091" s="2">
        <f t="shared" ref="AP1091:AP1154" si="468">(AJ1091-(K1091*AC1091))/((((AK1091^2)/AL1091)+(((K1091^2)*(AD1091^2))/AE1091))^0.5)</f>
        <v>2.1189673646689506</v>
      </c>
      <c r="AQ1091" s="2">
        <f t="shared" ref="AQ1091:AQ1154" si="469">TINV((2*L1091),AO1091)</f>
        <v>0.74069708411268287</v>
      </c>
      <c r="AR1091" s="3" t="str">
        <f t="shared" ref="AR1091:AR1154" si="470">IF(AND(AD1091=0,AK1091=0),IF(AJ1091&lt;(K1091*AC1091),"Toxic","Nontoxic"),IF(AP1091&gt;AQ1091,"Nontoxic","Toxic"))</f>
        <v>Nontoxic</v>
      </c>
      <c r="AS1091" s="2">
        <f t="shared" ref="AS1091:AS1154" si="471">(AJ1091/AC1091)*100</f>
        <v>106.96269982238012</v>
      </c>
      <c r="AT1091" s="26" t="s">
        <v>884</v>
      </c>
      <c r="AU1091" s="4" t="s">
        <v>666</v>
      </c>
      <c r="AV1091" s="2">
        <f t="shared" ref="AV1091:AV1154" si="472">COUNT(M1091:AB1091)-1</f>
        <v>3</v>
      </c>
      <c r="AW1091" s="2">
        <f t="shared" ref="AW1091:AW1154" si="473">COUNT(AF1091:AI1091)-1</f>
        <v>3</v>
      </c>
      <c r="AX1091" s="2">
        <f t="shared" ref="AX1091:AX1154" si="474">(STDEV(M1091:AB1091))^2</f>
        <v>25599000000.000004</v>
      </c>
      <c r="AY1091" s="2">
        <f t="shared" ref="AY1091:AY1154" si="475">(STDEV(AF1091:AI1091))^2</f>
        <v>165900333333.33337</v>
      </c>
      <c r="AZ1091" s="2">
        <f t="shared" ref="AZ1091:AZ1154" si="476">((AV1091*AX1091)+(AW1091*AY1091))/(AV1091+AW1091)</f>
        <v>95749666666.666687</v>
      </c>
      <c r="BA1091" s="2">
        <f t="shared" ref="BA1091:BA1154" si="477">1+(((1/AV1091+1/AW1091)-(1/(AV1091+AW1091)))/3)</f>
        <v>1.1666666666666667</v>
      </c>
      <c r="BB1091" s="2">
        <f t="shared" ref="BB1091:BB1154" si="478">(((AV1091+AW1091)*LN(AZ1091))-((AV1091*LN(AX1091))+(AW1091*LN(AY1091))))/BA1091</f>
        <v>1.9788011971040189</v>
      </c>
      <c r="BC1091" s="2">
        <v>6.6349999999999998</v>
      </c>
      <c r="BD1091" s="2" t="str">
        <f t="shared" ref="BD1091:BD1154" si="479">IF(BB1091&gt;BC1091,"Sig Diff Var","Same Var")</f>
        <v>Same Var</v>
      </c>
      <c r="BE1091" s="2">
        <f t="shared" ref="BE1091:BE1154" si="480">TTEST(AF1091:AI1091,M1091:AB1091,1,IF(BD1091="Same Var",2,IF(BD1091="Sig Diff Var",3,"Wakka Wakka")))</f>
        <v>0.33497491043165817</v>
      </c>
      <c r="BF1091" s="2" t="str">
        <f t="shared" ref="BF1091:BF1154" si="481">IF(AND(BE1091&lt;0.05,AS1091&lt;100),"Sig","NS")</f>
        <v>NS</v>
      </c>
      <c r="BG1091" s="2" t="str">
        <f t="shared" ref="BG1091:BG1154" si="482">IF(AT1091="Normal",BF1091,IF(AT1091="Non-normal",AU1091,IF(AT1091="-","NS","Bleh")))</f>
        <v>NS</v>
      </c>
      <c r="BH1091" s="2" t="str">
        <f t="shared" ref="BH1091:BH1154" si="483">IF(AT1091="Non-normal","Wilcoxon",IF(AND(AT1091="Normal",BD1091="Same Var"),"Same Var T-test",IF(AND(AT1091="Normal",BD1091="Sig Diff Var"),"Diff Var T-test","")))</f>
        <v/>
      </c>
      <c r="BI1091" s="2" t="str">
        <f t="shared" ref="BI1091:BI1154" si="484">IF(AND(AR1091="Toxic",AS1091&gt;75),"TSTToxicLess25","")</f>
        <v/>
      </c>
      <c r="BJ1091" s="2" t="str">
        <f t="shared" ref="BJ1091:BJ1154" si="485">IF(AND(BG1091="Sig",AS1091&gt;75),"NOECToxicLess25","")</f>
        <v/>
      </c>
    </row>
    <row r="1092" spans="1:62" x14ac:dyDescent="0.2">
      <c r="A1092" s="1" t="s">
        <v>142</v>
      </c>
      <c r="B1092" s="27" t="s">
        <v>604</v>
      </c>
      <c r="C1092" s="28">
        <v>38462</v>
      </c>
      <c r="D1092" s="7">
        <v>0.5</v>
      </c>
      <c r="E1092" s="1">
        <v>0.1</v>
      </c>
      <c r="F1092" s="1" t="s">
        <v>57</v>
      </c>
      <c r="G1092" s="1" t="s">
        <v>1347</v>
      </c>
      <c r="H1092" s="27" t="s">
        <v>886</v>
      </c>
      <c r="I1092" s="27" t="s">
        <v>887</v>
      </c>
      <c r="J1092" s="27" t="s">
        <v>888</v>
      </c>
      <c r="K1092" s="2">
        <v>0.75</v>
      </c>
      <c r="L1092" s="2">
        <v>0.25</v>
      </c>
      <c r="M1092" s="27">
        <v>3180000</v>
      </c>
      <c r="N1092" s="27">
        <v>3460000</v>
      </c>
      <c r="O1092" s="27">
        <v>2940000</v>
      </c>
      <c r="P1092" s="27">
        <v>3010000</v>
      </c>
      <c r="Q1092" s="27">
        <v>3060000</v>
      </c>
      <c r="R1092" s="27">
        <v>3030000</v>
      </c>
      <c r="S1092" s="27">
        <v>3070000</v>
      </c>
      <c r="T1092" s="27">
        <v>3220000</v>
      </c>
      <c r="U1092" s="29"/>
      <c r="V1092" s="29"/>
      <c r="W1092" s="29"/>
      <c r="X1092" s="29"/>
      <c r="Y1092" s="29"/>
      <c r="Z1092" s="29"/>
      <c r="AA1092" s="29"/>
      <c r="AB1092" s="29"/>
      <c r="AC1092" s="2">
        <f t="shared" si="459"/>
        <v>3121250</v>
      </c>
      <c r="AD1092" s="2">
        <f t="shared" si="460"/>
        <v>163832.44925402119</v>
      </c>
      <c r="AE1092" s="2">
        <f t="shared" si="461"/>
        <v>8</v>
      </c>
      <c r="AF1092" s="27">
        <v>4760000</v>
      </c>
      <c r="AG1092" s="27">
        <v>5410000</v>
      </c>
      <c r="AH1092" s="27">
        <v>5100000</v>
      </c>
      <c r="AI1092" s="27">
        <v>5300000</v>
      </c>
      <c r="AJ1092" s="2">
        <f t="shared" si="462"/>
        <v>5142500</v>
      </c>
      <c r="AK1092" s="2">
        <f t="shared" si="463"/>
        <v>285467.45290254487</v>
      </c>
      <c r="AL1092" s="2">
        <f t="shared" si="464"/>
        <v>4</v>
      </c>
      <c r="AM1092" s="2">
        <f t="shared" si="465"/>
        <v>4.9551559143847094E+20</v>
      </c>
      <c r="AN1092" s="2">
        <f t="shared" si="466"/>
        <v>1.3886073417008123E+20</v>
      </c>
      <c r="AO1092" s="2">
        <f t="shared" si="467"/>
        <v>4</v>
      </c>
      <c r="AP1092" s="2">
        <f t="shared" si="468"/>
        <v>18.777422774456724</v>
      </c>
      <c r="AQ1092" s="2">
        <f t="shared" si="469"/>
        <v>0.74069708411268287</v>
      </c>
      <c r="AR1092" s="3" t="str">
        <f t="shared" si="470"/>
        <v>Nontoxic</v>
      </c>
      <c r="AS1092" s="2">
        <f t="shared" si="471"/>
        <v>164.75770925110132</v>
      </c>
      <c r="AT1092" s="26" t="s">
        <v>884</v>
      </c>
      <c r="AU1092" s="4" t="s">
        <v>666</v>
      </c>
      <c r="AV1092" s="2">
        <f t="shared" si="472"/>
        <v>7</v>
      </c>
      <c r="AW1092" s="2">
        <f t="shared" si="473"/>
        <v>3</v>
      </c>
      <c r="AX1092" s="2">
        <f t="shared" si="474"/>
        <v>26841071428.57143</v>
      </c>
      <c r="AY1092" s="2">
        <f t="shared" si="475"/>
        <v>81491666666.666672</v>
      </c>
      <c r="AZ1092" s="2">
        <f t="shared" si="476"/>
        <v>43236250000</v>
      </c>
      <c r="BA1092" s="2">
        <f t="shared" si="477"/>
        <v>1.1253968253968254</v>
      </c>
      <c r="BB1092" s="2">
        <f t="shared" si="478"/>
        <v>1.2757790814208698</v>
      </c>
      <c r="BC1092" s="2">
        <v>6.6349999999999998</v>
      </c>
      <c r="BD1092" s="2" t="str">
        <f t="shared" si="479"/>
        <v>Same Var</v>
      </c>
      <c r="BE1092" s="2">
        <f t="shared" si="480"/>
        <v>1.0133977180210595E-8</v>
      </c>
      <c r="BF1092" s="2" t="str">
        <f t="shared" si="481"/>
        <v>NS</v>
      </c>
      <c r="BG1092" s="2" t="str">
        <f t="shared" si="482"/>
        <v>NS</v>
      </c>
      <c r="BH1092" s="2" t="str">
        <f t="shared" si="483"/>
        <v/>
      </c>
      <c r="BI1092" s="2" t="str">
        <f t="shared" si="484"/>
        <v/>
      </c>
      <c r="BJ1092" s="2" t="str">
        <f t="shared" si="485"/>
        <v/>
      </c>
    </row>
    <row r="1093" spans="1:62" x14ac:dyDescent="0.2">
      <c r="A1093" s="1" t="s">
        <v>142</v>
      </c>
      <c r="B1093" s="27" t="s">
        <v>609</v>
      </c>
      <c r="C1093" s="28">
        <v>38462</v>
      </c>
      <c r="D1093" s="7">
        <v>0.45833333333333331</v>
      </c>
      <c r="E1093" s="1">
        <v>0.1</v>
      </c>
      <c r="F1093" s="1" t="s">
        <v>57</v>
      </c>
      <c r="G1093" s="1" t="s">
        <v>1347</v>
      </c>
      <c r="H1093" s="27" t="s">
        <v>886</v>
      </c>
      <c r="I1093" s="27" t="s">
        <v>887</v>
      </c>
      <c r="J1093" s="27" t="s">
        <v>888</v>
      </c>
      <c r="K1093" s="2">
        <v>0.75</v>
      </c>
      <c r="L1093" s="2">
        <v>0.25</v>
      </c>
      <c r="M1093" s="27">
        <v>3180000</v>
      </c>
      <c r="N1093" s="27">
        <v>3460000</v>
      </c>
      <c r="O1093" s="27">
        <v>2940000</v>
      </c>
      <c r="P1093" s="27">
        <v>3010000</v>
      </c>
      <c r="Q1093" s="27">
        <v>3060000</v>
      </c>
      <c r="R1093" s="27">
        <v>3030000</v>
      </c>
      <c r="S1093" s="27">
        <v>3070000</v>
      </c>
      <c r="T1093" s="27">
        <v>3220000</v>
      </c>
      <c r="U1093" s="29"/>
      <c r="V1093" s="29"/>
      <c r="W1093" s="29"/>
      <c r="X1093" s="29"/>
      <c r="Y1093" s="29"/>
      <c r="Z1093" s="29"/>
      <c r="AA1093" s="29"/>
      <c r="AB1093" s="29"/>
      <c r="AC1093" s="2">
        <f t="shared" si="459"/>
        <v>3121250</v>
      </c>
      <c r="AD1093" s="2">
        <f t="shared" si="460"/>
        <v>163832.44925402119</v>
      </c>
      <c r="AE1093" s="2">
        <f t="shared" si="461"/>
        <v>8</v>
      </c>
      <c r="AF1093" s="27">
        <v>5450000</v>
      </c>
      <c r="AG1093" s="27">
        <v>5220000</v>
      </c>
      <c r="AH1093" s="27">
        <v>5270000</v>
      </c>
      <c r="AI1093" s="27">
        <v>5080000</v>
      </c>
      <c r="AJ1093" s="2">
        <f t="shared" si="462"/>
        <v>5255000</v>
      </c>
      <c r="AK1093" s="2">
        <f t="shared" si="463"/>
        <v>152861.59317064137</v>
      </c>
      <c r="AL1093" s="2">
        <f t="shared" si="464"/>
        <v>4</v>
      </c>
      <c r="AM1093" s="2">
        <f t="shared" si="465"/>
        <v>5.973635123897303E+19</v>
      </c>
      <c r="AN1093" s="2">
        <f t="shared" si="466"/>
        <v>1.1883846149247898E+19</v>
      </c>
      <c r="AO1093" s="2">
        <f t="shared" si="467"/>
        <v>5</v>
      </c>
      <c r="AP1093" s="2">
        <f t="shared" si="468"/>
        <v>33.146615398370216</v>
      </c>
      <c r="AQ1093" s="2">
        <f t="shared" si="469"/>
        <v>0.72668684380042159</v>
      </c>
      <c r="AR1093" s="3" t="str">
        <f t="shared" si="470"/>
        <v>Nontoxic</v>
      </c>
      <c r="AS1093" s="2">
        <f t="shared" si="471"/>
        <v>168.3620344413296</v>
      </c>
      <c r="AT1093" s="26" t="s">
        <v>884</v>
      </c>
      <c r="AU1093" s="4" t="s">
        <v>666</v>
      </c>
      <c r="AV1093" s="2">
        <f t="shared" si="472"/>
        <v>7</v>
      </c>
      <c r="AW1093" s="2">
        <f t="shared" si="473"/>
        <v>3</v>
      </c>
      <c r="AX1093" s="2">
        <f t="shared" si="474"/>
        <v>26841071428.57143</v>
      </c>
      <c r="AY1093" s="2">
        <f t="shared" si="475"/>
        <v>23366666666.666672</v>
      </c>
      <c r="AZ1093" s="2">
        <f t="shared" si="476"/>
        <v>25798750000</v>
      </c>
      <c r="BA1093" s="2">
        <f t="shared" si="477"/>
        <v>1.1253968253968254</v>
      </c>
      <c r="BB1093" s="2">
        <f t="shared" si="478"/>
        <v>1.7590490769328018E-2</v>
      </c>
      <c r="BC1093" s="2">
        <v>6.6349999999999998</v>
      </c>
      <c r="BD1093" s="2" t="str">
        <f t="shared" si="479"/>
        <v>Same Var</v>
      </c>
      <c r="BE1093" s="2">
        <f t="shared" si="480"/>
        <v>4.840897269749011E-10</v>
      </c>
      <c r="BF1093" s="2" t="str">
        <f t="shared" si="481"/>
        <v>NS</v>
      </c>
      <c r="BG1093" s="2" t="str">
        <f t="shared" si="482"/>
        <v>NS</v>
      </c>
      <c r="BH1093" s="2" t="str">
        <f t="shared" si="483"/>
        <v/>
      </c>
      <c r="BI1093" s="2" t="str">
        <f t="shared" si="484"/>
        <v/>
      </c>
      <c r="BJ1093" s="2" t="str">
        <f t="shared" si="485"/>
        <v/>
      </c>
    </row>
    <row r="1094" spans="1:62" x14ac:dyDescent="0.2">
      <c r="A1094" s="1" t="s">
        <v>926</v>
      </c>
      <c r="B1094" s="27" t="s">
        <v>971</v>
      </c>
      <c r="C1094" s="28">
        <v>38406</v>
      </c>
      <c r="D1094" s="7">
        <v>0.39583333333333331</v>
      </c>
      <c r="E1094" s="1">
        <v>0.1</v>
      </c>
      <c r="F1094" s="1" t="s">
        <v>57</v>
      </c>
      <c r="G1094" s="1" t="s">
        <v>973</v>
      </c>
      <c r="H1094" s="27" t="s">
        <v>886</v>
      </c>
      <c r="I1094" s="27" t="s">
        <v>887</v>
      </c>
      <c r="J1094" s="27" t="s">
        <v>888</v>
      </c>
      <c r="K1094" s="2">
        <v>0.75</v>
      </c>
      <c r="L1094" s="2">
        <v>0.25</v>
      </c>
      <c r="M1094" s="27">
        <v>2866500</v>
      </c>
      <c r="N1094" s="27">
        <v>2616000</v>
      </c>
      <c r="O1094" s="27">
        <v>2576200</v>
      </c>
      <c r="P1094" s="27">
        <v>2458800</v>
      </c>
      <c r="Q1094" s="29"/>
      <c r="R1094" s="29"/>
      <c r="S1094" s="29"/>
      <c r="T1094" s="29"/>
      <c r="U1094" s="29"/>
      <c r="V1094" s="29"/>
      <c r="W1094" s="29"/>
      <c r="X1094" s="29"/>
      <c r="Y1094" s="29"/>
      <c r="Z1094" s="29"/>
      <c r="AA1094" s="29"/>
      <c r="AB1094" s="29"/>
      <c r="AC1094" s="2">
        <f t="shared" si="459"/>
        <v>2629375</v>
      </c>
      <c r="AD1094" s="2">
        <f t="shared" si="460"/>
        <v>171591.14924727325</v>
      </c>
      <c r="AE1094" s="2">
        <f t="shared" si="461"/>
        <v>4</v>
      </c>
      <c r="AF1094" s="27">
        <v>2709200</v>
      </c>
      <c r="AG1094" s="27">
        <v>2771500</v>
      </c>
      <c r="AH1094" s="27">
        <v>2878300</v>
      </c>
      <c r="AI1094" s="27">
        <v>2880900</v>
      </c>
      <c r="AJ1094" s="2">
        <f t="shared" si="462"/>
        <v>2809975</v>
      </c>
      <c r="AK1094" s="2">
        <f t="shared" si="463"/>
        <v>84329.882999246867</v>
      </c>
      <c r="AL1094" s="2">
        <f t="shared" si="464"/>
        <v>4</v>
      </c>
      <c r="AM1094" s="2">
        <f t="shared" si="465"/>
        <v>3.502719392787483E+19</v>
      </c>
      <c r="AN1094" s="2">
        <f t="shared" si="466"/>
        <v>6.7681890664441979E+18</v>
      </c>
      <c r="AO1094" s="2">
        <f t="shared" si="467"/>
        <v>5</v>
      </c>
      <c r="AP1094" s="2">
        <f t="shared" si="468"/>
        <v>10.892147887442869</v>
      </c>
      <c r="AQ1094" s="2">
        <f t="shared" si="469"/>
        <v>0.72668684380042159</v>
      </c>
      <c r="AR1094" s="3" t="str">
        <f t="shared" si="470"/>
        <v>Nontoxic</v>
      </c>
      <c r="AS1094" s="2">
        <f t="shared" si="471"/>
        <v>106.86855241264558</v>
      </c>
      <c r="AT1094" s="26" t="s">
        <v>884</v>
      </c>
      <c r="AU1094" s="4" t="s">
        <v>666</v>
      </c>
      <c r="AV1094" s="2">
        <f t="shared" si="472"/>
        <v>3</v>
      </c>
      <c r="AW1094" s="2">
        <f t="shared" si="473"/>
        <v>3</v>
      </c>
      <c r="AX1094" s="2">
        <f t="shared" si="474"/>
        <v>29443522500.000004</v>
      </c>
      <c r="AY1094" s="2">
        <f t="shared" si="475"/>
        <v>7111529166.666666</v>
      </c>
      <c r="AZ1094" s="2">
        <f t="shared" si="476"/>
        <v>18277525833.333336</v>
      </c>
      <c r="BA1094" s="2">
        <f t="shared" si="477"/>
        <v>1.1666666666666667</v>
      </c>
      <c r="BB1094" s="2">
        <f t="shared" si="478"/>
        <v>1.2012510521889468</v>
      </c>
      <c r="BC1094" s="2">
        <v>6.6349999999999998</v>
      </c>
      <c r="BD1094" s="2" t="str">
        <f t="shared" si="479"/>
        <v>Same Var</v>
      </c>
      <c r="BE1094" s="2">
        <f t="shared" si="480"/>
        <v>5.3887055308435024E-2</v>
      </c>
      <c r="BF1094" s="2" t="str">
        <f t="shared" si="481"/>
        <v>NS</v>
      </c>
      <c r="BG1094" s="2" t="str">
        <f t="shared" si="482"/>
        <v>NS</v>
      </c>
      <c r="BH1094" s="2" t="str">
        <f t="shared" si="483"/>
        <v/>
      </c>
      <c r="BI1094" s="2" t="str">
        <f t="shared" si="484"/>
        <v/>
      </c>
      <c r="BJ1094" s="2" t="str">
        <f t="shared" si="485"/>
        <v/>
      </c>
    </row>
    <row r="1095" spans="1:62" x14ac:dyDescent="0.2">
      <c r="A1095" s="1" t="s">
        <v>142</v>
      </c>
      <c r="B1095" s="27" t="s">
        <v>244</v>
      </c>
      <c r="C1095" s="28">
        <v>39897</v>
      </c>
      <c r="D1095" s="7">
        <v>0.5</v>
      </c>
      <c r="E1095" s="1">
        <v>0.1</v>
      </c>
      <c r="F1095" s="1" t="s">
        <v>57</v>
      </c>
      <c r="G1095" s="1" t="s">
        <v>913</v>
      </c>
      <c r="H1095" s="27" t="s">
        <v>886</v>
      </c>
      <c r="I1095" s="27" t="s">
        <v>887</v>
      </c>
      <c r="J1095" s="27" t="s">
        <v>888</v>
      </c>
      <c r="K1095" s="2">
        <v>0.75</v>
      </c>
      <c r="L1095" s="2">
        <v>0.25</v>
      </c>
      <c r="M1095" s="27">
        <v>3527800</v>
      </c>
      <c r="N1095" s="27">
        <v>3229700</v>
      </c>
      <c r="O1095" s="27">
        <v>3633800</v>
      </c>
      <c r="P1095" s="27">
        <v>3514200</v>
      </c>
      <c r="Q1095" s="29"/>
      <c r="R1095" s="29"/>
      <c r="S1095" s="29"/>
      <c r="T1095" s="29"/>
      <c r="U1095" s="29"/>
      <c r="V1095" s="29"/>
      <c r="W1095" s="29"/>
      <c r="X1095" s="29"/>
      <c r="Y1095" s="29"/>
      <c r="Z1095" s="29"/>
      <c r="AA1095" s="29"/>
      <c r="AB1095" s="29"/>
      <c r="AC1095" s="2">
        <f t="shared" si="459"/>
        <v>3476375</v>
      </c>
      <c r="AD1095" s="2">
        <f t="shared" si="460"/>
        <v>172922.37902211116</v>
      </c>
      <c r="AE1095" s="2">
        <f t="shared" si="461"/>
        <v>4</v>
      </c>
      <c r="AF1095" s="27">
        <v>4024100</v>
      </c>
      <c r="AG1095" s="27">
        <v>2717900</v>
      </c>
      <c r="AH1095" s="27">
        <v>2999700</v>
      </c>
      <c r="AI1095" s="27">
        <v>2806200</v>
      </c>
      <c r="AJ1095" s="2">
        <f t="shared" si="462"/>
        <v>3136975</v>
      </c>
      <c r="AK1095" s="2">
        <f t="shared" si="463"/>
        <v>603012.20206006884</v>
      </c>
      <c r="AL1095" s="2">
        <f t="shared" si="464"/>
        <v>4</v>
      </c>
      <c r="AM1095" s="2">
        <f t="shared" si="465"/>
        <v>9.0460868530848662E+21</v>
      </c>
      <c r="AN1095" s="2">
        <f t="shared" si="466"/>
        <v>2.7605232861260142E+21</v>
      </c>
      <c r="AO1095" s="2">
        <f t="shared" si="467"/>
        <v>3</v>
      </c>
      <c r="AP1095" s="2">
        <f t="shared" si="468"/>
        <v>1.7175510739341286</v>
      </c>
      <c r="AQ1095" s="2">
        <f t="shared" si="469"/>
        <v>0.76489232840434507</v>
      </c>
      <c r="AR1095" s="3" t="str">
        <f t="shared" si="470"/>
        <v>Nontoxic</v>
      </c>
      <c r="AS1095" s="2">
        <f t="shared" si="471"/>
        <v>90.23695659990652</v>
      </c>
      <c r="AT1095" s="4" t="s">
        <v>663</v>
      </c>
      <c r="AV1095" s="2">
        <f t="shared" si="472"/>
        <v>3</v>
      </c>
      <c r="AW1095" s="2">
        <f t="shared" si="473"/>
        <v>3</v>
      </c>
      <c r="AX1095" s="2">
        <f t="shared" si="474"/>
        <v>29902149166.666668</v>
      </c>
      <c r="AY1095" s="2">
        <f t="shared" si="475"/>
        <v>363623715833.33331</v>
      </c>
      <c r="AZ1095" s="2">
        <f t="shared" si="476"/>
        <v>196762932500</v>
      </c>
      <c r="BA1095" s="2">
        <f t="shared" si="477"/>
        <v>1.1666666666666667</v>
      </c>
      <c r="BB1095" s="2">
        <f t="shared" si="478"/>
        <v>3.2655838885255304</v>
      </c>
      <c r="BC1095" s="2">
        <v>6.6349999999999998</v>
      </c>
      <c r="BD1095" s="2" t="str">
        <f t="shared" si="479"/>
        <v>Same Var</v>
      </c>
      <c r="BE1095" s="2">
        <f t="shared" si="480"/>
        <v>0.16039050641539923</v>
      </c>
      <c r="BF1095" s="2" t="str">
        <f t="shared" si="481"/>
        <v>NS</v>
      </c>
      <c r="BG1095" s="2" t="str">
        <f t="shared" si="482"/>
        <v>NS</v>
      </c>
      <c r="BH1095" s="2" t="str">
        <f t="shared" si="483"/>
        <v>Same Var T-test</v>
      </c>
      <c r="BI1095" s="2" t="str">
        <f t="shared" si="484"/>
        <v/>
      </c>
      <c r="BJ1095" s="2" t="str">
        <f t="shared" si="485"/>
        <v/>
      </c>
    </row>
    <row r="1096" spans="1:62" x14ac:dyDescent="0.2">
      <c r="A1096" s="1" t="s">
        <v>142</v>
      </c>
      <c r="B1096" s="27" t="s">
        <v>247</v>
      </c>
      <c r="C1096" s="28">
        <v>39897</v>
      </c>
      <c r="D1096" s="7">
        <v>0.47916666666666669</v>
      </c>
      <c r="E1096" s="1">
        <v>0.1</v>
      </c>
      <c r="F1096" s="1" t="s">
        <v>57</v>
      </c>
      <c r="G1096" s="1" t="s">
        <v>913</v>
      </c>
      <c r="H1096" s="27" t="s">
        <v>886</v>
      </c>
      <c r="I1096" s="27" t="s">
        <v>887</v>
      </c>
      <c r="J1096" s="27" t="s">
        <v>888</v>
      </c>
      <c r="K1096" s="2">
        <v>0.75</v>
      </c>
      <c r="L1096" s="2">
        <v>0.25</v>
      </c>
      <c r="M1096" s="27">
        <v>3527800</v>
      </c>
      <c r="N1096" s="27">
        <v>3229700</v>
      </c>
      <c r="O1096" s="27">
        <v>3633800</v>
      </c>
      <c r="P1096" s="27">
        <v>3514200</v>
      </c>
      <c r="Q1096" s="29"/>
      <c r="R1096" s="29"/>
      <c r="S1096" s="29"/>
      <c r="T1096" s="29"/>
      <c r="U1096" s="29"/>
      <c r="V1096" s="29"/>
      <c r="W1096" s="29"/>
      <c r="X1096" s="29"/>
      <c r="Y1096" s="29"/>
      <c r="Z1096" s="29"/>
      <c r="AA1096" s="29"/>
      <c r="AB1096" s="29"/>
      <c r="AC1096" s="2">
        <f t="shared" si="459"/>
        <v>3476375</v>
      </c>
      <c r="AD1096" s="2">
        <f t="shared" si="460"/>
        <v>172922.37902211116</v>
      </c>
      <c r="AE1096" s="2">
        <f t="shared" si="461"/>
        <v>4</v>
      </c>
      <c r="AF1096" s="27">
        <v>3569600</v>
      </c>
      <c r="AG1096" s="27">
        <v>3106200</v>
      </c>
      <c r="AH1096" s="27">
        <v>3571300</v>
      </c>
      <c r="AI1096" s="27">
        <v>3499400</v>
      </c>
      <c r="AJ1096" s="2">
        <f t="shared" si="462"/>
        <v>3436625</v>
      </c>
      <c r="AK1096" s="2">
        <f t="shared" si="463"/>
        <v>222816.13309333473</v>
      </c>
      <c r="AL1096" s="2">
        <f t="shared" si="464"/>
        <v>4</v>
      </c>
      <c r="AM1096" s="2">
        <f t="shared" si="465"/>
        <v>2.7611628146782781E+20</v>
      </c>
      <c r="AN1096" s="2">
        <f t="shared" si="466"/>
        <v>5.7244552555912249E+19</v>
      </c>
      <c r="AO1096" s="2">
        <f t="shared" si="467"/>
        <v>5</v>
      </c>
      <c r="AP1096" s="2">
        <f t="shared" si="468"/>
        <v>6.4337113478270851</v>
      </c>
      <c r="AQ1096" s="2">
        <f t="shared" si="469"/>
        <v>0.72668684380042159</v>
      </c>
      <c r="AR1096" s="3" t="str">
        <f t="shared" si="470"/>
        <v>Nontoxic</v>
      </c>
      <c r="AS1096" s="2">
        <f t="shared" si="471"/>
        <v>98.856567545215924</v>
      </c>
      <c r="AT1096" s="4" t="s">
        <v>663</v>
      </c>
      <c r="AV1096" s="2">
        <f t="shared" si="472"/>
        <v>3</v>
      </c>
      <c r="AW1096" s="2">
        <f t="shared" si="473"/>
        <v>3</v>
      </c>
      <c r="AX1096" s="2">
        <f t="shared" si="474"/>
        <v>29902149166.666668</v>
      </c>
      <c r="AY1096" s="2">
        <f t="shared" si="475"/>
        <v>49647029166.666656</v>
      </c>
      <c r="AZ1096" s="2">
        <f t="shared" si="476"/>
        <v>39774589166.666664</v>
      </c>
      <c r="BA1096" s="2">
        <f t="shared" si="477"/>
        <v>1.1666666666666667</v>
      </c>
      <c r="BB1096" s="2">
        <f t="shared" si="478"/>
        <v>0.16351092254779229</v>
      </c>
      <c r="BC1096" s="2">
        <v>6.6349999999999998</v>
      </c>
      <c r="BD1096" s="2" t="str">
        <f t="shared" si="479"/>
        <v>Same Var</v>
      </c>
      <c r="BE1096" s="2">
        <f t="shared" si="480"/>
        <v>0.39375635220610072</v>
      </c>
      <c r="BF1096" s="2" t="str">
        <f t="shared" si="481"/>
        <v>NS</v>
      </c>
      <c r="BG1096" s="2" t="str">
        <f t="shared" si="482"/>
        <v>NS</v>
      </c>
      <c r="BH1096" s="2" t="str">
        <f t="shared" si="483"/>
        <v>Same Var T-test</v>
      </c>
      <c r="BI1096" s="2" t="str">
        <f t="shared" si="484"/>
        <v/>
      </c>
      <c r="BJ1096" s="2" t="str">
        <f t="shared" si="485"/>
        <v/>
      </c>
    </row>
    <row r="1097" spans="1:62" x14ac:dyDescent="0.2">
      <c r="A1097" s="1" t="s">
        <v>142</v>
      </c>
      <c r="B1097" s="27" t="s">
        <v>249</v>
      </c>
      <c r="C1097" s="28">
        <v>39897</v>
      </c>
      <c r="D1097" s="7">
        <v>0.5625</v>
      </c>
      <c r="E1097" s="1">
        <v>0.1</v>
      </c>
      <c r="F1097" s="1" t="s">
        <v>57</v>
      </c>
      <c r="G1097" s="1" t="s">
        <v>913</v>
      </c>
      <c r="H1097" s="27" t="s">
        <v>886</v>
      </c>
      <c r="I1097" s="27" t="s">
        <v>887</v>
      </c>
      <c r="J1097" s="27" t="s">
        <v>888</v>
      </c>
      <c r="K1097" s="2">
        <v>0.75</v>
      </c>
      <c r="L1097" s="2">
        <v>0.25</v>
      </c>
      <c r="M1097" s="27">
        <v>3527800</v>
      </c>
      <c r="N1097" s="27">
        <v>3229700</v>
      </c>
      <c r="O1097" s="27">
        <v>3633800</v>
      </c>
      <c r="P1097" s="27">
        <v>3514200</v>
      </c>
      <c r="Q1097" s="29"/>
      <c r="R1097" s="29"/>
      <c r="S1097" s="29"/>
      <c r="T1097" s="29"/>
      <c r="U1097" s="29"/>
      <c r="V1097" s="29"/>
      <c r="W1097" s="29"/>
      <c r="X1097" s="29"/>
      <c r="Y1097" s="29"/>
      <c r="Z1097" s="29"/>
      <c r="AA1097" s="29"/>
      <c r="AB1097" s="29"/>
      <c r="AC1097" s="2">
        <f t="shared" si="459"/>
        <v>3476375</v>
      </c>
      <c r="AD1097" s="2">
        <f t="shared" si="460"/>
        <v>172922.37902211116</v>
      </c>
      <c r="AE1097" s="2">
        <f t="shared" si="461"/>
        <v>4</v>
      </c>
      <c r="AF1097" s="27">
        <v>3302000</v>
      </c>
      <c r="AG1097" s="27">
        <v>2917200</v>
      </c>
      <c r="AH1097" s="27">
        <v>3271700</v>
      </c>
      <c r="AI1097" s="27">
        <v>3230900</v>
      </c>
      <c r="AJ1097" s="2">
        <f t="shared" si="462"/>
        <v>3180450</v>
      </c>
      <c r="AK1097" s="2">
        <f t="shared" si="463"/>
        <v>177901.40527831702</v>
      </c>
      <c r="AL1097" s="2">
        <f t="shared" si="464"/>
        <v>4</v>
      </c>
      <c r="AM1097" s="2">
        <f t="shared" si="465"/>
        <v>1.46826953315703E+20</v>
      </c>
      <c r="AN1097" s="2">
        <f t="shared" si="466"/>
        <v>2.6761760870750814E+19</v>
      </c>
      <c r="AO1097" s="2">
        <f t="shared" si="467"/>
        <v>5</v>
      </c>
      <c r="AP1097" s="2">
        <f t="shared" si="468"/>
        <v>5.2069218229408332</v>
      </c>
      <c r="AQ1097" s="2">
        <f t="shared" si="469"/>
        <v>0.72668684380042159</v>
      </c>
      <c r="AR1097" s="3" t="str">
        <f t="shared" si="470"/>
        <v>Nontoxic</v>
      </c>
      <c r="AS1097" s="2">
        <f t="shared" si="471"/>
        <v>91.487540901082312</v>
      </c>
      <c r="AT1097" s="4" t="s">
        <v>663</v>
      </c>
      <c r="AV1097" s="2">
        <f t="shared" si="472"/>
        <v>3</v>
      </c>
      <c r="AW1097" s="2">
        <f t="shared" si="473"/>
        <v>3</v>
      </c>
      <c r="AX1097" s="2">
        <f t="shared" si="474"/>
        <v>29902149166.666668</v>
      </c>
      <c r="AY1097" s="2">
        <f t="shared" si="475"/>
        <v>31648910000.000004</v>
      </c>
      <c r="AZ1097" s="2">
        <f t="shared" si="476"/>
        <v>30775529583.333332</v>
      </c>
      <c r="BA1097" s="2">
        <f t="shared" si="477"/>
        <v>1.1666666666666667</v>
      </c>
      <c r="BB1097" s="2">
        <f t="shared" si="478"/>
        <v>2.0717876379226902E-3</v>
      </c>
      <c r="BC1097" s="2">
        <v>6.6349999999999998</v>
      </c>
      <c r="BD1097" s="2" t="str">
        <f t="shared" si="479"/>
        <v>Same Var</v>
      </c>
      <c r="BE1097" s="2">
        <f t="shared" si="480"/>
        <v>2.7176446178988126E-2</v>
      </c>
      <c r="BF1097" s="2" t="str">
        <f t="shared" si="481"/>
        <v>Sig</v>
      </c>
      <c r="BG1097" s="2" t="str">
        <f t="shared" si="482"/>
        <v>Sig</v>
      </c>
      <c r="BH1097" s="2" t="str">
        <f t="shared" si="483"/>
        <v>Same Var T-test</v>
      </c>
      <c r="BI1097" s="2" t="str">
        <f t="shared" si="484"/>
        <v/>
      </c>
      <c r="BJ1097" s="2" t="str">
        <f t="shared" si="485"/>
        <v>NOECToxicLess25</v>
      </c>
    </row>
    <row r="1098" spans="1:62" x14ac:dyDescent="0.2">
      <c r="A1098" s="1" t="s">
        <v>926</v>
      </c>
      <c r="B1098" s="27" t="s">
        <v>1067</v>
      </c>
      <c r="C1098" s="28">
        <v>39259</v>
      </c>
      <c r="D1098" s="7">
        <v>0.41666666666666669</v>
      </c>
      <c r="E1098" s="1">
        <v>0.1</v>
      </c>
      <c r="F1098" s="1" t="s">
        <v>57</v>
      </c>
      <c r="G1098" s="1" t="s">
        <v>1077</v>
      </c>
      <c r="H1098" s="27" t="s">
        <v>886</v>
      </c>
      <c r="I1098" s="27" t="s">
        <v>887</v>
      </c>
      <c r="J1098" s="27" t="s">
        <v>888</v>
      </c>
      <c r="K1098" s="2">
        <v>0.75</v>
      </c>
      <c r="L1098" s="2">
        <v>0.25</v>
      </c>
      <c r="M1098" s="27">
        <v>670604</v>
      </c>
      <c r="N1098" s="27">
        <v>918098</v>
      </c>
      <c r="O1098" s="27">
        <v>996254</v>
      </c>
      <c r="P1098" s="27">
        <v>1074410</v>
      </c>
      <c r="Q1098" s="29"/>
      <c r="R1098" s="29"/>
      <c r="S1098" s="29"/>
      <c r="T1098" s="29"/>
      <c r="U1098" s="29"/>
      <c r="V1098" s="29"/>
      <c r="W1098" s="29"/>
      <c r="X1098" s="29"/>
      <c r="Y1098" s="29"/>
      <c r="Z1098" s="29"/>
      <c r="AA1098" s="29"/>
      <c r="AB1098" s="29"/>
      <c r="AC1098" s="2">
        <f t="shared" si="459"/>
        <v>914841.5</v>
      </c>
      <c r="AD1098" s="2">
        <f t="shared" si="460"/>
        <v>174883.44932840273</v>
      </c>
      <c r="AE1098" s="2">
        <f t="shared" si="461"/>
        <v>4</v>
      </c>
      <c r="AF1098" s="27">
        <v>3288830</v>
      </c>
      <c r="AG1098" s="27">
        <v>3223700</v>
      </c>
      <c r="AH1098" s="27">
        <v>3145544</v>
      </c>
      <c r="AI1098" s="27">
        <v>3184622</v>
      </c>
      <c r="AJ1098" s="2">
        <f t="shared" si="462"/>
        <v>3210674</v>
      </c>
      <c r="AK1098" s="2">
        <f t="shared" si="463"/>
        <v>61097.355687459996</v>
      </c>
      <c r="AL1098" s="2">
        <f t="shared" si="464"/>
        <v>4</v>
      </c>
      <c r="AM1098" s="2">
        <f t="shared" si="465"/>
        <v>2.7396093563881497E+19</v>
      </c>
      <c r="AN1098" s="2">
        <f t="shared" si="466"/>
        <v>6.456231895048448E+18</v>
      </c>
      <c r="AO1098" s="2">
        <f t="shared" si="467"/>
        <v>4</v>
      </c>
      <c r="AP1098" s="2">
        <f t="shared" si="468"/>
        <v>34.894790128614851</v>
      </c>
      <c r="AQ1098" s="2">
        <f t="shared" si="469"/>
        <v>0.74069708411268287</v>
      </c>
      <c r="AR1098" s="3" t="str">
        <f t="shared" si="470"/>
        <v>Nontoxic</v>
      </c>
      <c r="AS1098" s="2">
        <f t="shared" si="471"/>
        <v>350.9541270263756</v>
      </c>
      <c r="AT1098" s="26" t="s">
        <v>884</v>
      </c>
      <c r="AU1098" s="4" t="s">
        <v>666</v>
      </c>
      <c r="AV1098" s="2">
        <f t="shared" si="472"/>
        <v>3</v>
      </c>
      <c r="AW1098" s="2">
        <f t="shared" si="473"/>
        <v>3</v>
      </c>
      <c r="AX1098" s="2">
        <f t="shared" si="474"/>
        <v>30584220849.000004</v>
      </c>
      <c r="AY1098" s="2">
        <f t="shared" si="475"/>
        <v>3732886872.0000005</v>
      </c>
      <c r="AZ1098" s="2">
        <f t="shared" si="476"/>
        <v>17158553860.500002</v>
      </c>
      <c r="BA1098" s="2">
        <f t="shared" si="477"/>
        <v>1.1666666666666667</v>
      </c>
      <c r="BB1098" s="2">
        <f t="shared" si="478"/>
        <v>2.4359850546015469</v>
      </c>
      <c r="BC1098" s="2">
        <v>6.6349999999999998</v>
      </c>
      <c r="BD1098" s="2" t="str">
        <f t="shared" si="479"/>
        <v>Same Var</v>
      </c>
      <c r="BE1098" s="2">
        <f t="shared" si="480"/>
        <v>1.4187429590431615E-7</v>
      </c>
      <c r="BF1098" s="2" t="str">
        <f t="shared" si="481"/>
        <v>NS</v>
      </c>
      <c r="BG1098" s="2" t="str">
        <f t="shared" si="482"/>
        <v>NS</v>
      </c>
      <c r="BH1098" s="2" t="str">
        <f t="shared" si="483"/>
        <v/>
      </c>
      <c r="BI1098" s="2" t="str">
        <f t="shared" si="484"/>
        <v/>
      </c>
      <c r="BJ1098" s="2" t="str">
        <f t="shared" si="485"/>
        <v/>
      </c>
    </row>
    <row r="1099" spans="1:62" x14ac:dyDescent="0.2">
      <c r="A1099" s="1" t="s">
        <v>926</v>
      </c>
      <c r="B1099" s="27" t="s">
        <v>1118</v>
      </c>
      <c r="C1099" s="28">
        <v>39259</v>
      </c>
      <c r="D1099" s="7">
        <v>0.45833333333333331</v>
      </c>
      <c r="E1099" s="1">
        <v>0.1</v>
      </c>
      <c r="F1099" s="1" t="s">
        <v>57</v>
      </c>
      <c r="G1099" s="1" t="s">
        <v>1077</v>
      </c>
      <c r="H1099" s="27" t="s">
        <v>886</v>
      </c>
      <c r="I1099" s="27" t="s">
        <v>887</v>
      </c>
      <c r="J1099" s="27" t="s">
        <v>888</v>
      </c>
      <c r="K1099" s="2">
        <v>0.75</v>
      </c>
      <c r="L1099" s="2">
        <v>0.25</v>
      </c>
      <c r="M1099" s="27">
        <v>670604</v>
      </c>
      <c r="N1099" s="27">
        <v>918098</v>
      </c>
      <c r="O1099" s="27">
        <v>996254</v>
      </c>
      <c r="P1099" s="27">
        <v>1074410</v>
      </c>
      <c r="Q1099" s="29"/>
      <c r="R1099" s="29"/>
      <c r="S1099" s="29"/>
      <c r="T1099" s="29"/>
      <c r="U1099" s="29"/>
      <c r="V1099" s="29"/>
      <c r="W1099" s="29"/>
      <c r="X1099" s="29"/>
      <c r="Y1099" s="29"/>
      <c r="Z1099" s="29"/>
      <c r="AA1099" s="29"/>
      <c r="AB1099" s="29"/>
      <c r="AC1099" s="2">
        <f t="shared" si="459"/>
        <v>914841.5</v>
      </c>
      <c r="AD1099" s="2">
        <f t="shared" si="460"/>
        <v>174883.44932840273</v>
      </c>
      <c r="AE1099" s="2">
        <f t="shared" si="461"/>
        <v>4</v>
      </c>
      <c r="AF1099" s="27">
        <v>1491242</v>
      </c>
      <c r="AG1099" s="27">
        <v>1308878</v>
      </c>
      <c r="AH1099" s="27">
        <v>1204670</v>
      </c>
      <c r="AI1099" s="27">
        <v>1126514</v>
      </c>
      <c r="AJ1099" s="2">
        <f t="shared" si="462"/>
        <v>1282826</v>
      </c>
      <c r="AK1099" s="2">
        <f t="shared" si="463"/>
        <v>157752.69404989571</v>
      </c>
      <c r="AL1099" s="2">
        <f t="shared" si="464"/>
        <v>4</v>
      </c>
      <c r="AM1099" s="2">
        <f t="shared" si="465"/>
        <v>1.1072056876607824E+20</v>
      </c>
      <c r="AN1099" s="2">
        <f t="shared" si="466"/>
        <v>1.9068194302612406E+19</v>
      </c>
      <c r="AO1099" s="2">
        <f t="shared" si="467"/>
        <v>6</v>
      </c>
      <c r="AP1099" s="2">
        <f t="shared" si="468"/>
        <v>5.8169486591376582</v>
      </c>
      <c r="AQ1099" s="2">
        <f t="shared" si="469"/>
        <v>0.71755819649141217</v>
      </c>
      <c r="AR1099" s="3" t="str">
        <f t="shared" si="470"/>
        <v>Nontoxic</v>
      </c>
      <c r="AS1099" s="2">
        <f t="shared" si="471"/>
        <v>140.22385298436942</v>
      </c>
      <c r="AT1099" s="26" t="s">
        <v>884</v>
      </c>
      <c r="AU1099" s="4" t="s">
        <v>666</v>
      </c>
      <c r="AV1099" s="2">
        <f t="shared" si="472"/>
        <v>3</v>
      </c>
      <c r="AW1099" s="2">
        <f t="shared" si="473"/>
        <v>3</v>
      </c>
      <c r="AX1099" s="2">
        <f t="shared" si="474"/>
        <v>30584220849.000004</v>
      </c>
      <c r="AY1099" s="2">
        <f t="shared" si="475"/>
        <v>24885912480.000004</v>
      </c>
      <c r="AZ1099" s="2">
        <f t="shared" si="476"/>
        <v>27735066664.500004</v>
      </c>
      <c r="BA1099" s="2">
        <f t="shared" si="477"/>
        <v>1.1666666666666667</v>
      </c>
      <c r="BB1099" s="2">
        <f t="shared" si="478"/>
        <v>2.7280330235904718E-2</v>
      </c>
      <c r="BC1099" s="2">
        <v>6.6349999999999998</v>
      </c>
      <c r="BD1099" s="2" t="str">
        <f t="shared" si="479"/>
        <v>Same Var</v>
      </c>
      <c r="BE1099" s="2">
        <f t="shared" si="480"/>
        <v>1.0229038324878757E-2</v>
      </c>
      <c r="BF1099" s="2" t="str">
        <f t="shared" si="481"/>
        <v>NS</v>
      </c>
      <c r="BG1099" s="2" t="str">
        <f t="shared" si="482"/>
        <v>NS</v>
      </c>
      <c r="BH1099" s="2" t="str">
        <f t="shared" si="483"/>
        <v/>
      </c>
      <c r="BI1099" s="2" t="str">
        <f t="shared" si="484"/>
        <v/>
      </c>
      <c r="BJ1099" s="2" t="str">
        <f t="shared" si="485"/>
        <v/>
      </c>
    </row>
    <row r="1100" spans="1:62" x14ac:dyDescent="0.2">
      <c r="A1100" s="1" t="s">
        <v>926</v>
      </c>
      <c r="B1100" s="27" t="s">
        <v>1209</v>
      </c>
      <c r="C1100" s="28">
        <v>39259</v>
      </c>
      <c r="D1100" s="7">
        <v>0.375</v>
      </c>
      <c r="E1100" s="1">
        <v>0.1</v>
      </c>
      <c r="F1100" s="1" t="s">
        <v>57</v>
      </c>
      <c r="G1100" s="1" t="s">
        <v>1077</v>
      </c>
      <c r="H1100" s="27" t="s">
        <v>886</v>
      </c>
      <c r="I1100" s="27" t="s">
        <v>887</v>
      </c>
      <c r="J1100" s="27" t="s">
        <v>888</v>
      </c>
      <c r="K1100" s="2">
        <v>0.75</v>
      </c>
      <c r="L1100" s="2">
        <v>0.25</v>
      </c>
      <c r="M1100" s="27">
        <v>670604</v>
      </c>
      <c r="N1100" s="27">
        <v>918098</v>
      </c>
      <c r="O1100" s="27">
        <v>996254</v>
      </c>
      <c r="P1100" s="27">
        <v>1074410</v>
      </c>
      <c r="Q1100" s="29"/>
      <c r="R1100" s="29"/>
      <c r="S1100" s="29"/>
      <c r="T1100" s="29"/>
      <c r="U1100" s="29"/>
      <c r="V1100" s="29"/>
      <c r="W1100" s="29"/>
      <c r="X1100" s="29"/>
      <c r="Y1100" s="29"/>
      <c r="Z1100" s="29"/>
      <c r="AA1100" s="29"/>
      <c r="AB1100" s="29"/>
      <c r="AC1100" s="2">
        <f t="shared" si="459"/>
        <v>914841.5</v>
      </c>
      <c r="AD1100" s="2">
        <f t="shared" si="460"/>
        <v>174883.44932840273</v>
      </c>
      <c r="AE1100" s="2">
        <f t="shared" si="461"/>
        <v>4</v>
      </c>
      <c r="AF1100" s="27">
        <v>3210674</v>
      </c>
      <c r="AG1100" s="27">
        <v>2806868</v>
      </c>
      <c r="AH1100" s="27">
        <v>3484220</v>
      </c>
      <c r="AI1100" s="27">
        <v>2976206</v>
      </c>
      <c r="AJ1100" s="2">
        <f t="shared" si="462"/>
        <v>3119492</v>
      </c>
      <c r="AK1100" s="2">
        <f t="shared" si="463"/>
        <v>294168.49722565466</v>
      </c>
      <c r="AL1100" s="2">
        <f t="shared" si="464"/>
        <v>4</v>
      </c>
      <c r="AM1100" s="2">
        <f t="shared" si="465"/>
        <v>6.7260774324718377E+20</v>
      </c>
      <c r="AN1100" s="2">
        <f t="shared" si="466"/>
        <v>1.6217268838306978E+20</v>
      </c>
      <c r="AO1100" s="2">
        <f t="shared" si="467"/>
        <v>4</v>
      </c>
      <c r="AP1100" s="2">
        <f t="shared" si="468"/>
        <v>15.110055351192342</v>
      </c>
      <c r="AQ1100" s="2">
        <f t="shared" si="469"/>
        <v>0.74069708411268287</v>
      </c>
      <c r="AR1100" s="3" t="str">
        <f t="shared" si="470"/>
        <v>Nontoxic</v>
      </c>
      <c r="AS1100" s="2">
        <f t="shared" si="471"/>
        <v>340.98715460546993</v>
      </c>
      <c r="AT1100" s="26" t="s">
        <v>884</v>
      </c>
      <c r="AU1100" s="4" t="s">
        <v>666</v>
      </c>
      <c r="AV1100" s="2">
        <f t="shared" si="472"/>
        <v>3</v>
      </c>
      <c r="AW1100" s="2">
        <f t="shared" si="473"/>
        <v>3</v>
      </c>
      <c r="AX1100" s="2">
        <f t="shared" si="474"/>
        <v>30584220849.000004</v>
      </c>
      <c r="AY1100" s="2">
        <f t="shared" si="475"/>
        <v>86535104760</v>
      </c>
      <c r="AZ1100" s="2">
        <f t="shared" si="476"/>
        <v>58559662804.5</v>
      </c>
      <c r="BA1100" s="2">
        <f t="shared" si="477"/>
        <v>1.1666666666666667</v>
      </c>
      <c r="BB1100" s="2">
        <f t="shared" si="478"/>
        <v>0.66614872787281287</v>
      </c>
      <c r="BC1100" s="2">
        <v>6.6349999999999998</v>
      </c>
      <c r="BD1100" s="2" t="str">
        <f t="shared" si="479"/>
        <v>Same Var</v>
      </c>
      <c r="BE1100" s="2">
        <f t="shared" si="480"/>
        <v>6.7211685246800614E-6</v>
      </c>
      <c r="BF1100" s="2" t="str">
        <f t="shared" si="481"/>
        <v>NS</v>
      </c>
      <c r="BG1100" s="2" t="str">
        <f t="shared" si="482"/>
        <v>NS</v>
      </c>
      <c r="BH1100" s="2" t="str">
        <f t="shared" si="483"/>
        <v/>
      </c>
      <c r="BI1100" s="2" t="str">
        <f t="shared" si="484"/>
        <v/>
      </c>
      <c r="BJ1100" s="2" t="str">
        <f t="shared" si="485"/>
        <v/>
      </c>
    </row>
    <row r="1101" spans="1:62" x14ac:dyDescent="0.2">
      <c r="A1101" s="1" t="s">
        <v>926</v>
      </c>
      <c r="B1101" s="27" t="s">
        <v>1314</v>
      </c>
      <c r="C1101" s="28">
        <v>39259</v>
      </c>
      <c r="D1101" s="7">
        <v>0.59027777777777779</v>
      </c>
      <c r="E1101" s="1">
        <v>0.1</v>
      </c>
      <c r="F1101" s="1" t="s">
        <v>57</v>
      </c>
      <c r="G1101" s="1" t="s">
        <v>1077</v>
      </c>
      <c r="H1101" s="27" t="s">
        <v>886</v>
      </c>
      <c r="I1101" s="27" t="s">
        <v>887</v>
      </c>
      <c r="J1101" s="27" t="s">
        <v>888</v>
      </c>
      <c r="K1101" s="2">
        <v>0.75</v>
      </c>
      <c r="L1101" s="2">
        <v>0.25</v>
      </c>
      <c r="M1101" s="27">
        <v>670604</v>
      </c>
      <c r="N1101" s="27">
        <v>918098</v>
      </c>
      <c r="O1101" s="27">
        <v>996254</v>
      </c>
      <c r="P1101" s="27">
        <v>1074410</v>
      </c>
      <c r="Q1101" s="29"/>
      <c r="R1101" s="29"/>
      <c r="S1101" s="29"/>
      <c r="T1101" s="29"/>
      <c r="U1101" s="29"/>
      <c r="V1101" s="29"/>
      <c r="W1101" s="29"/>
      <c r="X1101" s="29"/>
      <c r="Y1101" s="29"/>
      <c r="Z1101" s="29"/>
      <c r="AA1101" s="29"/>
      <c r="AB1101" s="29"/>
      <c r="AC1101" s="2">
        <f t="shared" si="459"/>
        <v>914841.5</v>
      </c>
      <c r="AD1101" s="2">
        <f t="shared" si="460"/>
        <v>174883.44932840273</v>
      </c>
      <c r="AE1101" s="2">
        <f t="shared" si="461"/>
        <v>4</v>
      </c>
      <c r="AF1101" s="27">
        <v>2377010</v>
      </c>
      <c r="AG1101" s="27">
        <v>2533322</v>
      </c>
      <c r="AH1101" s="27">
        <v>2311880</v>
      </c>
      <c r="AI1101" s="27">
        <v>2194646</v>
      </c>
      <c r="AJ1101" s="2">
        <f t="shared" si="462"/>
        <v>2354214.5</v>
      </c>
      <c r="AK1101" s="2">
        <f t="shared" si="463"/>
        <v>141248.53681720034</v>
      </c>
      <c r="AL1101" s="2">
        <f t="shared" si="464"/>
        <v>4</v>
      </c>
      <c r="AM1101" s="2">
        <f t="shared" si="465"/>
        <v>8.627982406005973E+19</v>
      </c>
      <c r="AN1101" s="2">
        <f t="shared" si="466"/>
        <v>1.4458604981008921E+19</v>
      </c>
      <c r="AO1101" s="2">
        <f t="shared" si="467"/>
        <v>6</v>
      </c>
      <c r="AP1101" s="2">
        <f t="shared" si="468"/>
        <v>17.307743138059099</v>
      </c>
      <c r="AQ1101" s="2">
        <f t="shared" si="469"/>
        <v>0.71755819649141217</v>
      </c>
      <c r="AR1101" s="3" t="str">
        <f t="shared" si="470"/>
        <v>Nontoxic</v>
      </c>
      <c r="AS1101" s="2">
        <f t="shared" si="471"/>
        <v>257.33577893001137</v>
      </c>
      <c r="AT1101" s="26" t="s">
        <v>884</v>
      </c>
      <c r="AU1101" s="4" t="s">
        <v>666</v>
      </c>
      <c r="AV1101" s="2">
        <f t="shared" si="472"/>
        <v>3</v>
      </c>
      <c r="AW1101" s="2">
        <f t="shared" si="473"/>
        <v>3</v>
      </c>
      <c r="AX1101" s="2">
        <f t="shared" si="474"/>
        <v>30584220849.000004</v>
      </c>
      <c r="AY1101" s="2">
        <f t="shared" si="475"/>
        <v>19951149153</v>
      </c>
      <c r="AZ1101" s="2">
        <f t="shared" si="476"/>
        <v>25267685001</v>
      </c>
      <c r="BA1101" s="2">
        <f t="shared" si="477"/>
        <v>1.1666666666666667</v>
      </c>
      <c r="BB1101" s="2">
        <f t="shared" si="478"/>
        <v>0.11643853503338569</v>
      </c>
      <c r="BC1101" s="2">
        <v>6.6349999999999998</v>
      </c>
      <c r="BD1101" s="2" t="str">
        <f t="shared" si="479"/>
        <v>Same Var</v>
      </c>
      <c r="BE1101" s="2">
        <f t="shared" si="480"/>
        <v>6.9639436304340269E-6</v>
      </c>
      <c r="BF1101" s="2" t="str">
        <f t="shared" si="481"/>
        <v>NS</v>
      </c>
      <c r="BG1101" s="2" t="str">
        <f t="shared" si="482"/>
        <v>NS</v>
      </c>
      <c r="BH1101" s="2" t="str">
        <f t="shared" si="483"/>
        <v/>
      </c>
      <c r="BI1101" s="2" t="str">
        <f t="shared" si="484"/>
        <v/>
      </c>
      <c r="BJ1101" s="2" t="str">
        <f t="shared" si="485"/>
        <v/>
      </c>
    </row>
    <row r="1102" spans="1:62" x14ac:dyDescent="0.2">
      <c r="A1102" s="1" t="s">
        <v>142</v>
      </c>
      <c r="B1102" s="27" t="s">
        <v>172</v>
      </c>
      <c r="C1102" s="28">
        <v>37152</v>
      </c>
      <c r="D1102" s="7">
        <v>0.3298611111111111</v>
      </c>
      <c r="E1102" s="1">
        <v>0.1</v>
      </c>
      <c r="F1102" s="1" t="s">
        <v>57</v>
      </c>
      <c r="G1102" s="1" t="s">
        <v>899</v>
      </c>
      <c r="H1102" s="27" t="s">
        <v>886</v>
      </c>
      <c r="I1102" s="27" t="s">
        <v>887</v>
      </c>
      <c r="J1102" s="27" t="s">
        <v>888</v>
      </c>
      <c r="K1102" s="2">
        <v>0.75</v>
      </c>
      <c r="L1102" s="2">
        <v>0.25</v>
      </c>
      <c r="M1102" s="27">
        <v>6108000</v>
      </c>
      <c r="N1102" s="27">
        <v>6428000</v>
      </c>
      <c r="O1102" s="27">
        <v>6488000</v>
      </c>
      <c r="P1102" s="27">
        <v>6448000</v>
      </c>
      <c r="Q1102" s="29"/>
      <c r="R1102" s="29"/>
      <c r="S1102" s="29"/>
      <c r="T1102" s="29"/>
      <c r="U1102" s="29"/>
      <c r="V1102" s="29"/>
      <c r="W1102" s="29"/>
      <c r="X1102" s="29"/>
      <c r="Y1102" s="29"/>
      <c r="Z1102" s="29"/>
      <c r="AA1102" s="29"/>
      <c r="AB1102" s="29"/>
      <c r="AC1102" s="2">
        <f t="shared" si="459"/>
        <v>6368000</v>
      </c>
      <c r="AD1102" s="2">
        <f t="shared" si="460"/>
        <v>175119.00715418262</v>
      </c>
      <c r="AE1102" s="2">
        <f t="shared" si="461"/>
        <v>4</v>
      </c>
      <c r="AF1102" s="27">
        <v>6188000</v>
      </c>
      <c r="AG1102" s="27">
        <v>6608000</v>
      </c>
      <c r="AH1102" s="27">
        <v>6688000</v>
      </c>
      <c r="AI1102" s="27">
        <v>6308000</v>
      </c>
      <c r="AJ1102" s="2">
        <f t="shared" si="462"/>
        <v>6448000</v>
      </c>
      <c r="AK1102" s="2">
        <f t="shared" si="463"/>
        <v>238327.50575625969</v>
      </c>
      <c r="AL1102" s="2">
        <f t="shared" si="464"/>
        <v>4</v>
      </c>
      <c r="AM1102" s="2">
        <f t="shared" si="465"/>
        <v>3.4271265624999998E+20</v>
      </c>
      <c r="AN1102" s="2">
        <f t="shared" si="466"/>
        <v>7.3412552083333333E+19</v>
      </c>
      <c r="AO1102" s="2">
        <f t="shared" si="467"/>
        <v>5</v>
      </c>
      <c r="AP1102" s="2">
        <f t="shared" si="468"/>
        <v>12.28863761568776</v>
      </c>
      <c r="AQ1102" s="2">
        <f t="shared" si="469"/>
        <v>0.72668684380042159</v>
      </c>
      <c r="AR1102" s="3" t="str">
        <f t="shared" si="470"/>
        <v>Nontoxic</v>
      </c>
      <c r="AS1102" s="2">
        <f t="shared" si="471"/>
        <v>101.25628140703517</v>
      </c>
      <c r="AT1102" s="26" t="s">
        <v>884</v>
      </c>
      <c r="AU1102" s="4" t="s">
        <v>666</v>
      </c>
      <c r="AV1102" s="2">
        <f t="shared" si="472"/>
        <v>3</v>
      </c>
      <c r="AW1102" s="2">
        <f t="shared" si="473"/>
        <v>3</v>
      </c>
      <c r="AX1102" s="2">
        <f t="shared" si="474"/>
        <v>30666666666.666664</v>
      </c>
      <c r="AY1102" s="2">
        <f t="shared" si="475"/>
        <v>56800000000</v>
      </c>
      <c r="AZ1102" s="2">
        <f t="shared" si="476"/>
        <v>43733333333.333336</v>
      </c>
      <c r="BA1102" s="2">
        <f t="shared" si="477"/>
        <v>1.1666666666666667</v>
      </c>
      <c r="BB1102" s="2">
        <f t="shared" si="478"/>
        <v>0.24045058690899979</v>
      </c>
      <c r="BC1102" s="2">
        <v>6.6349999999999998</v>
      </c>
      <c r="BD1102" s="2" t="str">
        <f t="shared" si="479"/>
        <v>Same Var</v>
      </c>
      <c r="BE1102" s="2">
        <f t="shared" si="480"/>
        <v>0.3039954182584606</v>
      </c>
      <c r="BF1102" s="2" t="str">
        <f t="shared" si="481"/>
        <v>NS</v>
      </c>
      <c r="BG1102" s="2" t="str">
        <f t="shared" si="482"/>
        <v>NS</v>
      </c>
      <c r="BH1102" s="2" t="str">
        <f t="shared" si="483"/>
        <v/>
      </c>
      <c r="BI1102" s="2" t="str">
        <f t="shared" si="484"/>
        <v/>
      </c>
      <c r="BJ1102" s="2" t="str">
        <f t="shared" si="485"/>
        <v/>
      </c>
    </row>
    <row r="1103" spans="1:62" x14ac:dyDescent="0.2">
      <c r="A1103" s="1" t="s">
        <v>142</v>
      </c>
      <c r="B1103" s="27" t="s">
        <v>174</v>
      </c>
      <c r="C1103" s="28">
        <v>37152</v>
      </c>
      <c r="D1103" s="7">
        <v>0.55208333333333337</v>
      </c>
      <c r="E1103" s="1">
        <v>0.1</v>
      </c>
      <c r="F1103" s="1" t="s">
        <v>57</v>
      </c>
      <c r="G1103" s="1" t="s">
        <v>899</v>
      </c>
      <c r="H1103" s="27" t="s">
        <v>886</v>
      </c>
      <c r="I1103" s="27" t="s">
        <v>887</v>
      </c>
      <c r="J1103" s="27" t="s">
        <v>888</v>
      </c>
      <c r="K1103" s="2">
        <v>0.75</v>
      </c>
      <c r="L1103" s="2">
        <v>0.25</v>
      </c>
      <c r="M1103" s="27">
        <v>6108000</v>
      </c>
      <c r="N1103" s="27">
        <v>6428000</v>
      </c>
      <c r="O1103" s="27">
        <v>6488000</v>
      </c>
      <c r="P1103" s="27">
        <v>6448000</v>
      </c>
      <c r="Q1103" s="29"/>
      <c r="R1103" s="29"/>
      <c r="S1103" s="29"/>
      <c r="T1103" s="29"/>
      <c r="U1103" s="29"/>
      <c r="V1103" s="29"/>
      <c r="W1103" s="29"/>
      <c r="X1103" s="29"/>
      <c r="Y1103" s="29"/>
      <c r="Z1103" s="29"/>
      <c r="AA1103" s="29"/>
      <c r="AB1103" s="29"/>
      <c r="AC1103" s="2">
        <f t="shared" si="459"/>
        <v>6368000</v>
      </c>
      <c r="AD1103" s="2">
        <f t="shared" si="460"/>
        <v>175119.00715418262</v>
      </c>
      <c r="AE1103" s="2">
        <f t="shared" si="461"/>
        <v>4</v>
      </c>
      <c r="AF1103" s="27">
        <v>5868000</v>
      </c>
      <c r="AG1103" s="27">
        <v>6048000</v>
      </c>
      <c r="AH1103" s="27">
        <v>5408000</v>
      </c>
      <c r="AI1103" s="27">
        <v>5948000</v>
      </c>
      <c r="AJ1103" s="2">
        <f t="shared" si="462"/>
        <v>5818000</v>
      </c>
      <c r="AK1103" s="2">
        <f t="shared" si="463"/>
        <v>283078.31660749525</v>
      </c>
      <c r="AL1103" s="2">
        <f t="shared" si="464"/>
        <v>4</v>
      </c>
      <c r="AM1103" s="2">
        <f t="shared" si="465"/>
        <v>5.9271960069444416E+20</v>
      </c>
      <c r="AN1103" s="2">
        <f t="shared" si="466"/>
        <v>1.399773668981481E+20</v>
      </c>
      <c r="AO1103" s="2">
        <f t="shared" si="467"/>
        <v>4</v>
      </c>
      <c r="AP1103" s="2">
        <f t="shared" si="468"/>
        <v>6.6781381137844686</v>
      </c>
      <c r="AQ1103" s="2">
        <f t="shared" si="469"/>
        <v>0.74069708411268287</v>
      </c>
      <c r="AR1103" s="3" t="str">
        <f t="shared" si="470"/>
        <v>Nontoxic</v>
      </c>
      <c r="AS1103" s="2">
        <f t="shared" si="471"/>
        <v>91.363065326633162</v>
      </c>
      <c r="AT1103" s="4" t="s">
        <v>663</v>
      </c>
      <c r="AV1103" s="2">
        <f t="shared" si="472"/>
        <v>3</v>
      </c>
      <c r="AW1103" s="2">
        <f t="shared" si="473"/>
        <v>3</v>
      </c>
      <c r="AX1103" s="2">
        <f t="shared" si="474"/>
        <v>30666666666.666664</v>
      </c>
      <c r="AY1103" s="2">
        <f t="shared" si="475"/>
        <v>80133333333.333313</v>
      </c>
      <c r="AZ1103" s="2">
        <f t="shared" si="476"/>
        <v>55399999999.999992</v>
      </c>
      <c r="BA1103" s="2">
        <f t="shared" si="477"/>
        <v>1.1666666666666667</v>
      </c>
      <c r="BB1103" s="2">
        <f t="shared" si="478"/>
        <v>0.57160539034098934</v>
      </c>
      <c r="BC1103" s="2">
        <v>6.6349999999999998</v>
      </c>
      <c r="BD1103" s="2" t="str">
        <f t="shared" si="479"/>
        <v>Same Var</v>
      </c>
      <c r="BE1103" s="2">
        <f t="shared" si="480"/>
        <v>8.1567422435717945E-3</v>
      </c>
      <c r="BF1103" s="2" t="str">
        <f t="shared" si="481"/>
        <v>Sig</v>
      </c>
      <c r="BG1103" s="2" t="str">
        <f t="shared" si="482"/>
        <v>Sig</v>
      </c>
      <c r="BH1103" s="2" t="str">
        <f t="shared" si="483"/>
        <v>Same Var T-test</v>
      </c>
      <c r="BI1103" s="2" t="str">
        <f t="shared" si="484"/>
        <v/>
      </c>
      <c r="BJ1103" s="2" t="str">
        <f t="shared" si="485"/>
        <v>NOECToxicLess25</v>
      </c>
    </row>
    <row r="1104" spans="1:62" x14ac:dyDescent="0.2">
      <c r="A1104" s="1" t="s">
        <v>142</v>
      </c>
      <c r="B1104" s="27" t="s">
        <v>175</v>
      </c>
      <c r="C1104" s="28">
        <v>37152</v>
      </c>
      <c r="D1104" s="7">
        <v>0.6</v>
      </c>
      <c r="E1104" s="1">
        <v>0.1</v>
      </c>
      <c r="F1104" s="1" t="s">
        <v>57</v>
      </c>
      <c r="G1104" s="1" t="s">
        <v>899</v>
      </c>
      <c r="H1104" s="27" t="s">
        <v>886</v>
      </c>
      <c r="I1104" s="27" t="s">
        <v>887</v>
      </c>
      <c r="J1104" s="27" t="s">
        <v>888</v>
      </c>
      <c r="K1104" s="2">
        <v>0.75</v>
      </c>
      <c r="L1104" s="2">
        <v>0.25</v>
      </c>
      <c r="M1104" s="27">
        <v>6108000</v>
      </c>
      <c r="N1104" s="27">
        <v>6428000</v>
      </c>
      <c r="O1104" s="27">
        <v>6488000</v>
      </c>
      <c r="P1104" s="27">
        <v>6448000</v>
      </c>
      <c r="Q1104" s="29"/>
      <c r="R1104" s="29"/>
      <c r="S1104" s="29"/>
      <c r="T1104" s="29"/>
      <c r="U1104" s="29"/>
      <c r="V1104" s="29"/>
      <c r="W1104" s="29"/>
      <c r="X1104" s="29"/>
      <c r="Y1104" s="29"/>
      <c r="Z1104" s="29"/>
      <c r="AA1104" s="29"/>
      <c r="AB1104" s="29"/>
      <c r="AC1104" s="2">
        <f t="shared" si="459"/>
        <v>6368000</v>
      </c>
      <c r="AD1104" s="2">
        <f t="shared" si="460"/>
        <v>175119.00715418262</v>
      </c>
      <c r="AE1104" s="2">
        <f t="shared" si="461"/>
        <v>4</v>
      </c>
      <c r="AF1104" s="27">
        <v>4268000</v>
      </c>
      <c r="AG1104" s="27">
        <v>4008000</v>
      </c>
      <c r="AH1104" s="27">
        <v>3948000</v>
      </c>
      <c r="AI1104" s="27">
        <v>4248000</v>
      </c>
      <c r="AJ1104" s="2">
        <f t="shared" si="462"/>
        <v>4118000</v>
      </c>
      <c r="AK1104" s="2">
        <f t="shared" si="463"/>
        <v>163707.05543744899</v>
      </c>
      <c r="AL1104" s="2">
        <f t="shared" si="464"/>
        <v>4</v>
      </c>
      <c r="AM1104" s="2">
        <f t="shared" si="465"/>
        <v>1.2127515625E+20</v>
      </c>
      <c r="AN1104" s="2">
        <f t="shared" si="466"/>
        <v>2.1162552083333329E+19</v>
      </c>
      <c r="AO1104" s="2">
        <f t="shared" si="467"/>
        <v>6</v>
      </c>
      <c r="AP1104" s="2">
        <f t="shared" si="468"/>
        <v>-6.2702222225082878</v>
      </c>
      <c r="AQ1104" s="2">
        <f t="shared" si="469"/>
        <v>0.71755819649141217</v>
      </c>
      <c r="AR1104" s="3" t="str">
        <f t="shared" si="470"/>
        <v>Toxic</v>
      </c>
      <c r="AS1104" s="2">
        <f t="shared" si="471"/>
        <v>64.667085427135675</v>
      </c>
      <c r="AT1104" s="4" t="s">
        <v>663</v>
      </c>
      <c r="AV1104" s="2">
        <f t="shared" si="472"/>
        <v>3</v>
      </c>
      <c r="AW1104" s="2">
        <f t="shared" si="473"/>
        <v>3</v>
      </c>
      <c r="AX1104" s="2">
        <f t="shared" si="474"/>
        <v>30666666666.666664</v>
      </c>
      <c r="AY1104" s="2">
        <f t="shared" si="475"/>
        <v>26799999999.999996</v>
      </c>
      <c r="AZ1104" s="2">
        <f t="shared" si="476"/>
        <v>28733333333.333332</v>
      </c>
      <c r="BA1104" s="2">
        <f t="shared" si="477"/>
        <v>1.1666666666666667</v>
      </c>
      <c r="BB1104" s="2">
        <f t="shared" si="478"/>
        <v>1.1668119699420132E-2</v>
      </c>
      <c r="BC1104" s="2">
        <v>6.6349999999999998</v>
      </c>
      <c r="BD1104" s="2" t="str">
        <f t="shared" si="479"/>
        <v>Same Var</v>
      </c>
      <c r="BE1104" s="2">
        <f t="shared" si="480"/>
        <v>7.3789522478818522E-7</v>
      </c>
      <c r="BF1104" s="2" t="str">
        <f t="shared" si="481"/>
        <v>Sig</v>
      </c>
      <c r="BG1104" s="2" t="str">
        <f t="shared" si="482"/>
        <v>Sig</v>
      </c>
      <c r="BH1104" s="2" t="str">
        <f t="shared" si="483"/>
        <v>Same Var T-test</v>
      </c>
      <c r="BI1104" s="2" t="str">
        <f t="shared" si="484"/>
        <v/>
      </c>
      <c r="BJ1104" s="2" t="str">
        <f t="shared" si="485"/>
        <v/>
      </c>
    </row>
    <row r="1105" spans="1:62" x14ac:dyDescent="0.2">
      <c r="A1105" s="1" t="s">
        <v>142</v>
      </c>
      <c r="B1105" s="27" t="s">
        <v>595</v>
      </c>
      <c r="C1105" s="28">
        <v>37873</v>
      </c>
      <c r="D1105" s="7">
        <v>0.375</v>
      </c>
      <c r="E1105" s="1">
        <v>0.1</v>
      </c>
      <c r="F1105" s="1" t="s">
        <v>57</v>
      </c>
      <c r="G1105" s="1" t="s">
        <v>1342</v>
      </c>
      <c r="H1105" s="27" t="s">
        <v>886</v>
      </c>
      <c r="I1105" s="27" t="s">
        <v>887</v>
      </c>
      <c r="J1105" s="27" t="s">
        <v>888</v>
      </c>
      <c r="K1105" s="2">
        <v>0.75</v>
      </c>
      <c r="L1105" s="2">
        <v>0.25</v>
      </c>
      <c r="M1105" s="27">
        <v>1061000</v>
      </c>
      <c r="N1105" s="27">
        <v>1436000</v>
      </c>
      <c r="O1105" s="27">
        <v>1101000</v>
      </c>
      <c r="P1105" s="27">
        <v>1098000</v>
      </c>
      <c r="Q1105" s="29"/>
      <c r="R1105" s="29"/>
      <c r="S1105" s="29"/>
      <c r="T1105" s="29"/>
      <c r="U1105" s="29"/>
      <c r="V1105" s="29"/>
      <c r="W1105" s="29"/>
      <c r="X1105" s="29"/>
      <c r="Y1105" s="29"/>
      <c r="Z1105" s="29"/>
      <c r="AA1105" s="29"/>
      <c r="AB1105" s="29"/>
      <c r="AC1105" s="2">
        <f t="shared" si="459"/>
        <v>1174000</v>
      </c>
      <c r="AD1105" s="2">
        <f t="shared" si="460"/>
        <v>175611.31322706214</v>
      </c>
      <c r="AE1105" s="2">
        <f t="shared" si="461"/>
        <v>4</v>
      </c>
      <c r="AF1105" s="27">
        <v>1986000</v>
      </c>
      <c r="AG1105" s="27">
        <v>1870000</v>
      </c>
      <c r="AH1105" s="27">
        <v>2069000</v>
      </c>
      <c r="AI1105" s="27">
        <v>1996000</v>
      </c>
      <c r="AJ1105" s="2">
        <f t="shared" si="462"/>
        <v>1980250</v>
      </c>
      <c r="AK1105" s="2">
        <f t="shared" si="463"/>
        <v>82285.579943673409</v>
      </c>
      <c r="AL1105" s="2">
        <f t="shared" si="464"/>
        <v>4</v>
      </c>
      <c r="AM1105" s="2">
        <f t="shared" si="465"/>
        <v>3.6354995864691843E+19</v>
      </c>
      <c r="AN1105" s="2">
        <f t="shared" si="466"/>
        <v>7.2243345473451971E+18</v>
      </c>
      <c r="AO1105" s="2">
        <f t="shared" si="467"/>
        <v>5</v>
      </c>
      <c r="AP1105" s="2">
        <f t="shared" si="468"/>
        <v>14.162924687272143</v>
      </c>
      <c r="AQ1105" s="2">
        <f t="shared" si="469"/>
        <v>0.72668684380042159</v>
      </c>
      <c r="AR1105" s="3" t="str">
        <f t="shared" si="470"/>
        <v>Nontoxic</v>
      </c>
      <c r="AS1105" s="2">
        <f t="shared" si="471"/>
        <v>168.67546848381602</v>
      </c>
      <c r="AT1105" s="26" t="s">
        <v>884</v>
      </c>
      <c r="AU1105" s="4" t="s">
        <v>666</v>
      </c>
      <c r="AV1105" s="2">
        <f t="shared" si="472"/>
        <v>3</v>
      </c>
      <c r="AW1105" s="2">
        <f t="shared" si="473"/>
        <v>3</v>
      </c>
      <c r="AX1105" s="2">
        <f t="shared" si="474"/>
        <v>30839333333.333332</v>
      </c>
      <c r="AY1105" s="2">
        <f t="shared" si="475"/>
        <v>6770916666.6666679</v>
      </c>
      <c r="AZ1105" s="2">
        <f t="shared" si="476"/>
        <v>18805125000</v>
      </c>
      <c r="BA1105" s="2">
        <f t="shared" si="477"/>
        <v>1.1666666666666667</v>
      </c>
      <c r="BB1105" s="2">
        <f t="shared" si="478"/>
        <v>1.3547094880752459</v>
      </c>
      <c r="BC1105" s="2">
        <v>6.6349999999999998</v>
      </c>
      <c r="BD1105" s="2" t="str">
        <f t="shared" si="479"/>
        <v>Same Var</v>
      </c>
      <c r="BE1105" s="2">
        <f t="shared" si="480"/>
        <v>8.2075752421374029E-5</v>
      </c>
      <c r="BF1105" s="2" t="str">
        <f t="shared" si="481"/>
        <v>NS</v>
      </c>
      <c r="BG1105" s="2" t="str">
        <f t="shared" si="482"/>
        <v>NS</v>
      </c>
      <c r="BH1105" s="2" t="str">
        <f t="shared" si="483"/>
        <v/>
      </c>
      <c r="BI1105" s="2" t="str">
        <f t="shared" si="484"/>
        <v/>
      </c>
      <c r="BJ1105" s="2" t="str">
        <f t="shared" si="485"/>
        <v/>
      </c>
    </row>
    <row r="1106" spans="1:62" x14ac:dyDescent="0.2">
      <c r="A1106" s="1" t="s">
        <v>142</v>
      </c>
      <c r="B1106" s="27" t="s">
        <v>598</v>
      </c>
      <c r="C1106" s="28">
        <v>37872</v>
      </c>
      <c r="D1106" s="7">
        <v>0.75</v>
      </c>
      <c r="E1106" s="1">
        <v>0.1</v>
      </c>
      <c r="F1106" s="1" t="s">
        <v>57</v>
      </c>
      <c r="G1106" s="1" t="s">
        <v>1342</v>
      </c>
      <c r="H1106" s="27" t="s">
        <v>886</v>
      </c>
      <c r="I1106" s="27" t="s">
        <v>887</v>
      </c>
      <c r="J1106" s="27" t="s">
        <v>888</v>
      </c>
      <c r="K1106" s="2">
        <v>0.75</v>
      </c>
      <c r="L1106" s="2">
        <v>0.25</v>
      </c>
      <c r="M1106" s="27">
        <v>1061000</v>
      </c>
      <c r="N1106" s="27">
        <v>1436000</v>
      </c>
      <c r="O1106" s="27">
        <v>1101000</v>
      </c>
      <c r="P1106" s="27">
        <v>1098000</v>
      </c>
      <c r="Q1106" s="29"/>
      <c r="R1106" s="29"/>
      <c r="S1106" s="29"/>
      <c r="T1106" s="29"/>
      <c r="U1106" s="29"/>
      <c r="V1106" s="29"/>
      <c r="W1106" s="29"/>
      <c r="X1106" s="29"/>
      <c r="Y1106" s="29"/>
      <c r="Z1106" s="29"/>
      <c r="AA1106" s="29"/>
      <c r="AB1106" s="29"/>
      <c r="AC1106" s="2">
        <f t="shared" si="459"/>
        <v>1174000</v>
      </c>
      <c r="AD1106" s="2">
        <f t="shared" si="460"/>
        <v>175611.31322706214</v>
      </c>
      <c r="AE1106" s="2">
        <f t="shared" si="461"/>
        <v>4</v>
      </c>
      <c r="AF1106" s="27">
        <v>2278000</v>
      </c>
      <c r="AG1106" s="27">
        <v>2495000</v>
      </c>
      <c r="AH1106" s="27">
        <v>2508000</v>
      </c>
      <c r="AI1106" s="27">
        <v>2316000</v>
      </c>
      <c r="AJ1106" s="2">
        <f t="shared" si="462"/>
        <v>2399250</v>
      </c>
      <c r="AK1106" s="2">
        <f t="shared" si="463"/>
        <v>119201.16050889214</v>
      </c>
      <c r="AL1106" s="2">
        <f t="shared" si="464"/>
        <v>4</v>
      </c>
      <c r="AM1106" s="2">
        <f t="shared" si="465"/>
        <v>6.223648535427516E+19</v>
      </c>
      <c r="AN1106" s="2">
        <f t="shared" si="466"/>
        <v>1.0475334554289641E+19</v>
      </c>
      <c r="AO1106" s="2">
        <f t="shared" si="467"/>
        <v>6</v>
      </c>
      <c r="AP1106" s="2">
        <f t="shared" si="468"/>
        <v>17.099169846464328</v>
      </c>
      <c r="AQ1106" s="2">
        <f t="shared" si="469"/>
        <v>0.71755819649141217</v>
      </c>
      <c r="AR1106" s="3" t="str">
        <f t="shared" si="470"/>
        <v>Nontoxic</v>
      </c>
      <c r="AS1106" s="2">
        <f t="shared" si="471"/>
        <v>204.3654173764906</v>
      </c>
      <c r="AT1106" s="26" t="s">
        <v>884</v>
      </c>
      <c r="AU1106" s="4" t="s">
        <v>666</v>
      </c>
      <c r="AV1106" s="2">
        <f t="shared" si="472"/>
        <v>3</v>
      </c>
      <c r="AW1106" s="2">
        <f t="shared" si="473"/>
        <v>3</v>
      </c>
      <c r="AX1106" s="2">
        <f t="shared" si="474"/>
        <v>30839333333.333332</v>
      </c>
      <c r="AY1106" s="2">
        <f t="shared" si="475"/>
        <v>14208916666.666666</v>
      </c>
      <c r="AZ1106" s="2">
        <f t="shared" si="476"/>
        <v>22524125000</v>
      </c>
      <c r="BA1106" s="2">
        <f t="shared" si="477"/>
        <v>1.1666666666666667</v>
      </c>
      <c r="BB1106" s="2">
        <f t="shared" si="478"/>
        <v>0.37674843608766651</v>
      </c>
      <c r="BC1106" s="2">
        <v>6.6349999999999998</v>
      </c>
      <c r="BD1106" s="2" t="str">
        <f t="shared" si="479"/>
        <v>Same Var</v>
      </c>
      <c r="BE1106" s="2">
        <f t="shared" si="480"/>
        <v>1.2692851495729608E-5</v>
      </c>
      <c r="BF1106" s="2" t="str">
        <f t="shared" si="481"/>
        <v>NS</v>
      </c>
      <c r="BG1106" s="2" t="str">
        <f t="shared" si="482"/>
        <v>NS</v>
      </c>
      <c r="BH1106" s="2" t="str">
        <f t="shared" si="483"/>
        <v/>
      </c>
      <c r="BI1106" s="2" t="str">
        <f t="shared" si="484"/>
        <v/>
      </c>
      <c r="BJ1106" s="2" t="str">
        <f t="shared" si="485"/>
        <v/>
      </c>
    </row>
    <row r="1107" spans="1:62" x14ac:dyDescent="0.2">
      <c r="A1107" s="1" t="s">
        <v>142</v>
      </c>
      <c r="B1107" s="27" t="s">
        <v>599</v>
      </c>
      <c r="C1107" s="28">
        <v>37873</v>
      </c>
      <c r="D1107" s="7">
        <v>0.43055555555555558</v>
      </c>
      <c r="E1107" s="1">
        <v>0</v>
      </c>
      <c r="F1107" s="1" t="s">
        <v>57</v>
      </c>
      <c r="G1107" s="1" t="s">
        <v>1342</v>
      </c>
      <c r="H1107" s="27" t="s">
        <v>886</v>
      </c>
      <c r="I1107" s="27" t="s">
        <v>887</v>
      </c>
      <c r="J1107" s="27" t="s">
        <v>888</v>
      </c>
      <c r="K1107" s="2">
        <v>0.75</v>
      </c>
      <c r="L1107" s="2">
        <v>0.25</v>
      </c>
      <c r="M1107" s="27">
        <v>1061000</v>
      </c>
      <c r="N1107" s="27">
        <v>1436000</v>
      </c>
      <c r="O1107" s="27">
        <v>1101000</v>
      </c>
      <c r="P1107" s="27">
        <v>1098000</v>
      </c>
      <c r="Q1107" s="29"/>
      <c r="R1107" s="29"/>
      <c r="S1107" s="29"/>
      <c r="T1107" s="29"/>
      <c r="U1107" s="29"/>
      <c r="V1107" s="29"/>
      <c r="W1107" s="29"/>
      <c r="X1107" s="29"/>
      <c r="Y1107" s="29"/>
      <c r="Z1107" s="29"/>
      <c r="AA1107" s="29"/>
      <c r="AB1107" s="29"/>
      <c r="AC1107" s="2">
        <f t="shared" si="459"/>
        <v>1174000</v>
      </c>
      <c r="AD1107" s="2">
        <f t="shared" si="460"/>
        <v>175611.31322706214</v>
      </c>
      <c r="AE1107" s="2">
        <f t="shared" si="461"/>
        <v>4</v>
      </c>
      <c r="AF1107" s="27">
        <v>1859000</v>
      </c>
      <c r="AG1107" s="27">
        <v>1818000</v>
      </c>
      <c r="AH1107" s="27">
        <v>2152000</v>
      </c>
      <c r="AI1107" s="27">
        <v>2034000</v>
      </c>
      <c r="AJ1107" s="2">
        <f t="shared" si="462"/>
        <v>1965750</v>
      </c>
      <c r="AK1107" s="2">
        <f t="shared" si="463"/>
        <v>155534.29418191561</v>
      </c>
      <c r="AL1107" s="2">
        <f t="shared" si="464"/>
        <v>4</v>
      </c>
      <c r="AM1107" s="2">
        <f t="shared" si="465"/>
        <v>1.0783805659385853E+20</v>
      </c>
      <c r="AN1107" s="2">
        <f t="shared" si="466"/>
        <v>1.846089989456742E+19</v>
      </c>
      <c r="AO1107" s="2">
        <f t="shared" si="467"/>
        <v>6</v>
      </c>
      <c r="AP1107" s="2">
        <f t="shared" si="468"/>
        <v>10.649685468424842</v>
      </c>
      <c r="AQ1107" s="2">
        <f t="shared" si="469"/>
        <v>0.71755819649141217</v>
      </c>
      <c r="AR1107" s="3" t="str">
        <f t="shared" si="470"/>
        <v>Nontoxic</v>
      </c>
      <c r="AS1107" s="2">
        <f t="shared" si="471"/>
        <v>167.4403747870528</v>
      </c>
      <c r="AT1107" s="26" t="s">
        <v>884</v>
      </c>
      <c r="AU1107" s="4" t="s">
        <v>666</v>
      </c>
      <c r="AV1107" s="2">
        <f t="shared" si="472"/>
        <v>3</v>
      </c>
      <c r="AW1107" s="2">
        <f t="shared" si="473"/>
        <v>3</v>
      </c>
      <c r="AX1107" s="2">
        <f t="shared" si="474"/>
        <v>30839333333.333332</v>
      </c>
      <c r="AY1107" s="2">
        <f t="shared" si="475"/>
        <v>24190916666.666668</v>
      </c>
      <c r="AZ1107" s="2">
        <f t="shared" si="476"/>
        <v>27515125000</v>
      </c>
      <c r="BA1107" s="2">
        <f t="shared" si="477"/>
        <v>1.1666666666666667</v>
      </c>
      <c r="BB1107" s="2">
        <f t="shared" si="478"/>
        <v>3.780914680651546E-2</v>
      </c>
      <c r="BC1107" s="2">
        <v>6.6349999999999998</v>
      </c>
      <c r="BD1107" s="2" t="str">
        <f t="shared" si="479"/>
        <v>Same Var</v>
      </c>
      <c r="BE1107" s="2">
        <f t="shared" si="480"/>
        <v>2.5770686425739543E-4</v>
      </c>
      <c r="BF1107" s="2" t="str">
        <f t="shared" si="481"/>
        <v>NS</v>
      </c>
      <c r="BG1107" s="2" t="str">
        <f t="shared" si="482"/>
        <v>NS</v>
      </c>
      <c r="BH1107" s="2" t="str">
        <f t="shared" si="483"/>
        <v/>
      </c>
      <c r="BI1107" s="2" t="str">
        <f t="shared" si="484"/>
        <v/>
      </c>
      <c r="BJ1107" s="2" t="str">
        <f t="shared" si="485"/>
        <v/>
      </c>
    </row>
    <row r="1108" spans="1:62" x14ac:dyDescent="0.2">
      <c r="A1108" s="1" t="s">
        <v>142</v>
      </c>
      <c r="B1108" s="27" t="s">
        <v>600</v>
      </c>
      <c r="C1108" s="28">
        <v>37873</v>
      </c>
      <c r="D1108" s="7">
        <v>0.33333333333333331</v>
      </c>
      <c r="E1108" s="1">
        <v>0.1</v>
      </c>
      <c r="F1108" s="1" t="s">
        <v>57</v>
      </c>
      <c r="G1108" s="1" t="s">
        <v>1342</v>
      </c>
      <c r="H1108" s="27" t="s">
        <v>886</v>
      </c>
      <c r="I1108" s="27" t="s">
        <v>887</v>
      </c>
      <c r="J1108" s="27" t="s">
        <v>888</v>
      </c>
      <c r="K1108" s="2">
        <v>0.75</v>
      </c>
      <c r="L1108" s="2">
        <v>0.25</v>
      </c>
      <c r="M1108" s="27">
        <v>1061000</v>
      </c>
      <c r="N1108" s="27">
        <v>1436000</v>
      </c>
      <c r="O1108" s="27">
        <v>1101000</v>
      </c>
      <c r="P1108" s="27">
        <v>1098000</v>
      </c>
      <c r="Q1108" s="29"/>
      <c r="R1108" s="29"/>
      <c r="S1108" s="29"/>
      <c r="T1108" s="29"/>
      <c r="U1108" s="29"/>
      <c r="V1108" s="29"/>
      <c r="W1108" s="29"/>
      <c r="X1108" s="29"/>
      <c r="Y1108" s="29"/>
      <c r="Z1108" s="29"/>
      <c r="AA1108" s="29"/>
      <c r="AB1108" s="29"/>
      <c r="AC1108" s="2">
        <f t="shared" si="459"/>
        <v>1174000</v>
      </c>
      <c r="AD1108" s="2">
        <f t="shared" si="460"/>
        <v>175611.31322706214</v>
      </c>
      <c r="AE1108" s="2">
        <f t="shared" si="461"/>
        <v>4</v>
      </c>
      <c r="AF1108" s="27">
        <v>2429000</v>
      </c>
      <c r="AG1108" s="27">
        <v>2238000</v>
      </c>
      <c r="AH1108" s="27">
        <v>2231000</v>
      </c>
      <c r="AI1108" s="27">
        <v>2597000</v>
      </c>
      <c r="AJ1108" s="2">
        <f t="shared" si="462"/>
        <v>2373750</v>
      </c>
      <c r="AK1108" s="2">
        <f t="shared" si="463"/>
        <v>174832.06227691763</v>
      </c>
      <c r="AL1108" s="2">
        <f t="shared" si="464"/>
        <v>4</v>
      </c>
      <c r="AM1108" s="2">
        <f t="shared" si="465"/>
        <v>1.4348071899316406E+20</v>
      </c>
      <c r="AN1108" s="2">
        <f t="shared" si="466"/>
        <v>2.5733716350585942E+19</v>
      </c>
      <c r="AO1108" s="2">
        <f t="shared" si="467"/>
        <v>6</v>
      </c>
      <c r="AP1108" s="2">
        <f t="shared" si="468"/>
        <v>13.643762072901481</v>
      </c>
      <c r="AQ1108" s="2">
        <f t="shared" si="469"/>
        <v>0.71755819649141217</v>
      </c>
      <c r="AR1108" s="3" t="str">
        <f t="shared" si="470"/>
        <v>Nontoxic</v>
      </c>
      <c r="AS1108" s="2">
        <f t="shared" si="471"/>
        <v>202.19335604770018</v>
      </c>
      <c r="AT1108" s="26" t="s">
        <v>884</v>
      </c>
      <c r="AU1108" s="4" t="s">
        <v>666</v>
      </c>
      <c r="AV1108" s="2">
        <f t="shared" si="472"/>
        <v>3</v>
      </c>
      <c r="AW1108" s="2">
        <f t="shared" si="473"/>
        <v>3</v>
      </c>
      <c r="AX1108" s="2">
        <f t="shared" si="474"/>
        <v>30839333333.333332</v>
      </c>
      <c r="AY1108" s="2">
        <f t="shared" si="475"/>
        <v>30566250000.000004</v>
      </c>
      <c r="AZ1108" s="2">
        <f t="shared" si="476"/>
        <v>30702791666.666668</v>
      </c>
      <c r="BA1108" s="2">
        <f t="shared" si="477"/>
        <v>1.1666666666666667</v>
      </c>
      <c r="BB1108" s="2">
        <f t="shared" si="478"/>
        <v>5.0857314988661528E-5</v>
      </c>
      <c r="BC1108" s="2">
        <v>6.6349999999999998</v>
      </c>
      <c r="BD1108" s="2" t="str">
        <f t="shared" si="479"/>
        <v>Same Var</v>
      </c>
      <c r="BE1108" s="2">
        <f t="shared" si="480"/>
        <v>3.4786105000438705E-5</v>
      </c>
      <c r="BF1108" s="2" t="str">
        <f t="shared" si="481"/>
        <v>NS</v>
      </c>
      <c r="BG1108" s="2" t="str">
        <f t="shared" si="482"/>
        <v>NS</v>
      </c>
      <c r="BH1108" s="2" t="str">
        <f t="shared" si="483"/>
        <v/>
      </c>
      <c r="BI1108" s="2" t="str">
        <f t="shared" si="484"/>
        <v/>
      </c>
      <c r="BJ1108" s="2" t="str">
        <f t="shared" si="485"/>
        <v/>
      </c>
    </row>
    <row r="1109" spans="1:62" x14ac:dyDescent="0.2">
      <c r="A1109" s="1" t="s">
        <v>142</v>
      </c>
      <c r="B1109" s="27" t="s">
        <v>601</v>
      </c>
      <c r="C1109" s="28">
        <v>37873</v>
      </c>
      <c r="D1109" s="7">
        <v>0.52777777777777779</v>
      </c>
      <c r="E1109" s="1">
        <v>0.1</v>
      </c>
      <c r="F1109" s="1" t="s">
        <v>57</v>
      </c>
      <c r="G1109" s="1" t="s">
        <v>1342</v>
      </c>
      <c r="H1109" s="27" t="s">
        <v>886</v>
      </c>
      <c r="I1109" s="27" t="s">
        <v>887</v>
      </c>
      <c r="J1109" s="27" t="s">
        <v>888</v>
      </c>
      <c r="K1109" s="2">
        <v>0.75</v>
      </c>
      <c r="L1109" s="2">
        <v>0.25</v>
      </c>
      <c r="M1109" s="27">
        <v>1061000</v>
      </c>
      <c r="N1109" s="27">
        <v>1436000</v>
      </c>
      <c r="O1109" s="27">
        <v>1101000</v>
      </c>
      <c r="P1109" s="27">
        <v>1098000</v>
      </c>
      <c r="Q1109" s="29"/>
      <c r="R1109" s="29"/>
      <c r="S1109" s="29"/>
      <c r="T1109" s="29"/>
      <c r="U1109" s="29"/>
      <c r="V1109" s="29"/>
      <c r="W1109" s="29"/>
      <c r="X1109" s="29"/>
      <c r="Y1109" s="29"/>
      <c r="Z1109" s="29"/>
      <c r="AA1109" s="29"/>
      <c r="AB1109" s="29"/>
      <c r="AC1109" s="2">
        <f t="shared" si="459"/>
        <v>1174000</v>
      </c>
      <c r="AD1109" s="2">
        <f t="shared" si="460"/>
        <v>175611.31322706214</v>
      </c>
      <c r="AE1109" s="2">
        <f t="shared" si="461"/>
        <v>4</v>
      </c>
      <c r="AF1109" s="27">
        <v>37000</v>
      </c>
      <c r="AG1109" s="27">
        <v>34000</v>
      </c>
      <c r="AH1109" s="27">
        <v>39000</v>
      </c>
      <c r="AI1109" s="27">
        <v>36000</v>
      </c>
      <c r="AJ1109" s="2">
        <f t="shared" si="462"/>
        <v>36500</v>
      </c>
      <c r="AK1109" s="2">
        <f t="shared" si="463"/>
        <v>2081.6659994661327</v>
      </c>
      <c r="AL1109" s="2">
        <f t="shared" si="464"/>
        <v>4</v>
      </c>
      <c r="AM1109" s="2">
        <f t="shared" si="465"/>
        <v>1.8817069143337673E+19</v>
      </c>
      <c r="AN1109" s="2">
        <f t="shared" si="466"/>
        <v>6.2692242613208914E+18</v>
      </c>
      <c r="AO1109" s="2">
        <f t="shared" si="467"/>
        <v>3</v>
      </c>
      <c r="AP1109" s="2">
        <f t="shared" si="468"/>
        <v>-12.814582206046213</v>
      </c>
      <c r="AQ1109" s="2">
        <f t="shared" si="469"/>
        <v>0.76489232840434507</v>
      </c>
      <c r="AR1109" s="3" t="str">
        <f t="shared" si="470"/>
        <v>Toxic</v>
      </c>
      <c r="AS1109" s="2">
        <f t="shared" si="471"/>
        <v>3.1090289608177173</v>
      </c>
      <c r="AT1109" s="4" t="s">
        <v>663</v>
      </c>
      <c r="AV1109" s="2">
        <f t="shared" si="472"/>
        <v>3</v>
      </c>
      <c r="AW1109" s="2">
        <f t="shared" si="473"/>
        <v>3</v>
      </c>
      <c r="AX1109" s="2">
        <f t="shared" si="474"/>
        <v>30839333333.333332</v>
      </c>
      <c r="AY1109" s="2">
        <f t="shared" si="475"/>
        <v>4333333.333333333</v>
      </c>
      <c r="AZ1109" s="2">
        <f t="shared" si="476"/>
        <v>15421833333.333334</v>
      </c>
      <c r="BA1109" s="2">
        <f t="shared" si="477"/>
        <v>1.1666666666666667</v>
      </c>
      <c r="BB1109" s="2">
        <f t="shared" si="478"/>
        <v>19.24507488146239</v>
      </c>
      <c r="BC1109" s="2">
        <v>6.6349999999999998</v>
      </c>
      <c r="BD1109" s="2" t="str">
        <f t="shared" si="479"/>
        <v>Sig Diff Var</v>
      </c>
      <c r="BE1109" s="2">
        <f t="shared" si="480"/>
        <v>4.9590145461413603E-4</v>
      </c>
      <c r="BF1109" s="2" t="str">
        <f t="shared" si="481"/>
        <v>Sig</v>
      </c>
      <c r="BG1109" s="2" t="str">
        <f t="shared" si="482"/>
        <v>Sig</v>
      </c>
      <c r="BH1109" s="2" t="str">
        <f t="shared" si="483"/>
        <v>Diff Var T-test</v>
      </c>
      <c r="BI1109" s="2" t="str">
        <f t="shared" si="484"/>
        <v/>
      </c>
      <c r="BJ1109" s="2" t="str">
        <f t="shared" si="485"/>
        <v/>
      </c>
    </row>
    <row r="1110" spans="1:62" x14ac:dyDescent="0.2">
      <c r="A1110" s="1" t="s">
        <v>142</v>
      </c>
      <c r="B1110" s="27" t="s">
        <v>624</v>
      </c>
      <c r="C1110" s="28">
        <v>37872</v>
      </c>
      <c r="D1110" s="7">
        <v>0.70833333333333337</v>
      </c>
      <c r="E1110" s="1">
        <v>0.1</v>
      </c>
      <c r="F1110" s="1" t="s">
        <v>57</v>
      </c>
      <c r="G1110" s="1" t="s">
        <v>1342</v>
      </c>
      <c r="H1110" s="27" t="s">
        <v>886</v>
      </c>
      <c r="I1110" s="27" t="s">
        <v>887</v>
      </c>
      <c r="J1110" s="27" t="s">
        <v>888</v>
      </c>
      <c r="K1110" s="2">
        <v>0.75</v>
      </c>
      <c r="L1110" s="2">
        <v>0.25</v>
      </c>
      <c r="M1110" s="27">
        <v>1061000</v>
      </c>
      <c r="N1110" s="27">
        <v>1436000</v>
      </c>
      <c r="O1110" s="27">
        <v>1101000</v>
      </c>
      <c r="P1110" s="27">
        <v>1098000</v>
      </c>
      <c r="Q1110" s="29"/>
      <c r="R1110" s="29"/>
      <c r="S1110" s="29"/>
      <c r="T1110" s="29"/>
      <c r="U1110" s="29"/>
      <c r="V1110" s="29"/>
      <c r="W1110" s="29"/>
      <c r="X1110" s="29"/>
      <c r="Y1110" s="29"/>
      <c r="Z1110" s="29"/>
      <c r="AA1110" s="29"/>
      <c r="AB1110" s="29"/>
      <c r="AC1110" s="2">
        <f t="shared" si="459"/>
        <v>1174000</v>
      </c>
      <c r="AD1110" s="2">
        <f t="shared" si="460"/>
        <v>175611.31322706214</v>
      </c>
      <c r="AE1110" s="2">
        <f t="shared" si="461"/>
        <v>4</v>
      </c>
      <c r="AF1110" s="27">
        <v>1840000</v>
      </c>
      <c r="AG1110" s="27">
        <v>2281000</v>
      </c>
      <c r="AH1110" s="27">
        <v>2016000</v>
      </c>
      <c r="AI1110" s="27">
        <v>2012000</v>
      </c>
      <c r="AJ1110" s="2">
        <f t="shared" si="462"/>
        <v>2037250</v>
      </c>
      <c r="AK1110" s="2">
        <f t="shared" si="463"/>
        <v>182035.48188929175</v>
      </c>
      <c r="AL1110" s="2">
        <f t="shared" si="464"/>
        <v>4</v>
      </c>
      <c r="AM1110" s="2">
        <f t="shared" si="465"/>
        <v>1.5928990393760855E+20</v>
      </c>
      <c r="AN1110" s="2">
        <f t="shared" si="466"/>
        <v>2.914537483206742E+19</v>
      </c>
      <c r="AO1110" s="2">
        <f t="shared" si="467"/>
        <v>5</v>
      </c>
      <c r="AP1110" s="2">
        <f t="shared" si="468"/>
        <v>10.29656689990048</v>
      </c>
      <c r="AQ1110" s="2">
        <f t="shared" si="469"/>
        <v>0.72668684380042159</v>
      </c>
      <c r="AR1110" s="3" t="str">
        <f t="shared" si="470"/>
        <v>Nontoxic</v>
      </c>
      <c r="AS1110" s="2">
        <f t="shared" si="471"/>
        <v>173.53066439522996</v>
      </c>
      <c r="AT1110" s="26" t="s">
        <v>884</v>
      </c>
      <c r="AU1110" s="4" t="s">
        <v>666</v>
      </c>
      <c r="AV1110" s="2">
        <f t="shared" si="472"/>
        <v>3</v>
      </c>
      <c r="AW1110" s="2">
        <f t="shared" si="473"/>
        <v>3</v>
      </c>
      <c r="AX1110" s="2">
        <f t="shared" si="474"/>
        <v>30839333333.333332</v>
      </c>
      <c r="AY1110" s="2">
        <f t="shared" si="475"/>
        <v>33136916666.666668</v>
      </c>
      <c r="AZ1110" s="2">
        <f t="shared" si="476"/>
        <v>31988125000</v>
      </c>
      <c r="BA1110" s="2">
        <f t="shared" si="477"/>
        <v>1.1666666666666667</v>
      </c>
      <c r="BB1110" s="2">
        <f t="shared" si="478"/>
        <v>3.3186363451786095E-3</v>
      </c>
      <c r="BC1110" s="2">
        <v>6.6349999999999998</v>
      </c>
      <c r="BD1110" s="2" t="str">
        <f t="shared" si="479"/>
        <v>Same Var</v>
      </c>
      <c r="BE1110" s="2">
        <f t="shared" si="480"/>
        <v>2.4267412932909739E-4</v>
      </c>
      <c r="BF1110" s="2" t="str">
        <f t="shared" si="481"/>
        <v>NS</v>
      </c>
      <c r="BG1110" s="2" t="str">
        <f t="shared" si="482"/>
        <v>NS</v>
      </c>
      <c r="BH1110" s="2" t="str">
        <f t="shared" si="483"/>
        <v/>
      </c>
      <c r="BI1110" s="2" t="str">
        <f t="shared" si="484"/>
        <v/>
      </c>
      <c r="BJ1110" s="2" t="str">
        <f t="shared" si="485"/>
        <v/>
      </c>
    </row>
    <row r="1111" spans="1:62" x14ac:dyDescent="0.2">
      <c r="A1111" s="1" t="s">
        <v>142</v>
      </c>
      <c r="B1111" s="27" t="s">
        <v>1349</v>
      </c>
      <c r="C1111" s="28">
        <v>37873</v>
      </c>
      <c r="D1111" s="7">
        <v>0.5625</v>
      </c>
      <c r="E1111" s="1">
        <v>0.1</v>
      </c>
      <c r="F1111" s="1" t="s">
        <v>57</v>
      </c>
      <c r="G1111" s="1" t="s">
        <v>1342</v>
      </c>
      <c r="H1111" s="27" t="s">
        <v>886</v>
      </c>
      <c r="I1111" s="27" t="s">
        <v>887</v>
      </c>
      <c r="J1111" s="27" t="s">
        <v>888</v>
      </c>
      <c r="K1111" s="2">
        <v>0.75</v>
      </c>
      <c r="L1111" s="2">
        <v>0.25</v>
      </c>
      <c r="M1111" s="27">
        <v>1061000</v>
      </c>
      <c r="N1111" s="27">
        <v>1436000</v>
      </c>
      <c r="O1111" s="27">
        <v>1101000</v>
      </c>
      <c r="P1111" s="27">
        <v>1098000</v>
      </c>
      <c r="Q1111" s="29"/>
      <c r="R1111" s="29"/>
      <c r="S1111" s="29"/>
      <c r="T1111" s="29"/>
      <c r="U1111" s="29"/>
      <c r="V1111" s="29"/>
      <c r="W1111" s="29"/>
      <c r="X1111" s="29"/>
      <c r="Y1111" s="29"/>
      <c r="Z1111" s="29"/>
      <c r="AA1111" s="29"/>
      <c r="AB1111" s="29"/>
      <c r="AC1111" s="2">
        <f t="shared" si="459"/>
        <v>1174000</v>
      </c>
      <c r="AD1111" s="2">
        <f t="shared" si="460"/>
        <v>175611.31322706214</v>
      </c>
      <c r="AE1111" s="2">
        <f t="shared" si="461"/>
        <v>4</v>
      </c>
      <c r="AF1111" s="27">
        <v>77000</v>
      </c>
      <c r="AG1111" s="27">
        <v>92000</v>
      </c>
      <c r="AH1111" s="27">
        <v>75000</v>
      </c>
      <c r="AI1111" s="27">
        <v>87000</v>
      </c>
      <c r="AJ1111" s="2">
        <f t="shared" si="462"/>
        <v>82750</v>
      </c>
      <c r="AK1111" s="2">
        <f t="shared" si="463"/>
        <v>8098.3537421708952</v>
      </c>
      <c r="AL1111" s="2">
        <f t="shared" si="464"/>
        <v>4</v>
      </c>
      <c r="AM1111" s="2">
        <f t="shared" si="465"/>
        <v>1.8950150718858502E+19</v>
      </c>
      <c r="AN1111" s="2">
        <f t="shared" si="466"/>
        <v>6.2693134779007529E+18</v>
      </c>
      <c r="AO1111" s="2">
        <f t="shared" si="467"/>
        <v>3</v>
      </c>
      <c r="AP1111" s="2">
        <f t="shared" si="468"/>
        <v>-12.091039661271946</v>
      </c>
      <c r="AQ1111" s="2">
        <f t="shared" si="469"/>
        <v>0.76489232840434507</v>
      </c>
      <c r="AR1111" s="3" t="str">
        <f t="shared" si="470"/>
        <v>Toxic</v>
      </c>
      <c r="AS1111" s="2">
        <f t="shared" si="471"/>
        <v>7.0485519591141399</v>
      </c>
      <c r="AT1111" s="4" t="s">
        <v>663</v>
      </c>
      <c r="AV1111" s="2">
        <f t="shared" si="472"/>
        <v>3</v>
      </c>
      <c r="AW1111" s="2">
        <f t="shared" si="473"/>
        <v>3</v>
      </c>
      <c r="AX1111" s="2">
        <f t="shared" si="474"/>
        <v>30839333333.333332</v>
      </c>
      <c r="AY1111" s="2">
        <f t="shared" si="475"/>
        <v>65583333.333333343</v>
      </c>
      <c r="AZ1111" s="2">
        <f t="shared" si="476"/>
        <v>15452458333.333334</v>
      </c>
      <c r="BA1111" s="2">
        <f t="shared" si="477"/>
        <v>1.1666666666666667</v>
      </c>
      <c r="BB1111" s="2">
        <f t="shared" si="478"/>
        <v>12.268745899877906</v>
      </c>
      <c r="BC1111" s="2">
        <v>6.6349999999999998</v>
      </c>
      <c r="BD1111" s="2" t="str">
        <f t="shared" si="479"/>
        <v>Sig Diff Var</v>
      </c>
      <c r="BE1111" s="2">
        <f t="shared" si="480"/>
        <v>5.5152149589937952E-4</v>
      </c>
      <c r="BF1111" s="2" t="str">
        <f t="shared" si="481"/>
        <v>Sig</v>
      </c>
      <c r="BG1111" s="2" t="str">
        <f t="shared" si="482"/>
        <v>Sig</v>
      </c>
      <c r="BH1111" s="2" t="str">
        <f t="shared" si="483"/>
        <v>Diff Var T-test</v>
      </c>
      <c r="BI1111" s="2" t="str">
        <f t="shared" si="484"/>
        <v/>
      </c>
      <c r="BJ1111" s="2" t="str">
        <f t="shared" si="485"/>
        <v/>
      </c>
    </row>
    <row r="1112" spans="1:62" x14ac:dyDescent="0.2">
      <c r="A1112" s="1" t="s">
        <v>926</v>
      </c>
      <c r="B1112" s="27" t="s">
        <v>1133</v>
      </c>
      <c r="C1112" s="28">
        <v>38433</v>
      </c>
      <c r="D1112" s="7">
        <v>0.55555555555555558</v>
      </c>
      <c r="E1112" s="1">
        <v>0.1</v>
      </c>
      <c r="F1112" s="1" t="s">
        <v>57</v>
      </c>
      <c r="G1112" s="1" t="s">
        <v>1135</v>
      </c>
      <c r="H1112" s="27" t="s">
        <v>886</v>
      </c>
      <c r="I1112" s="27" t="s">
        <v>887</v>
      </c>
      <c r="J1112" s="27" t="s">
        <v>888</v>
      </c>
      <c r="K1112" s="2">
        <v>0.75</v>
      </c>
      <c r="L1112" s="2">
        <v>0.25</v>
      </c>
      <c r="M1112" s="27">
        <v>1577000</v>
      </c>
      <c r="N1112" s="27">
        <v>1771000</v>
      </c>
      <c r="O1112" s="27">
        <v>1348000</v>
      </c>
      <c r="P1112" s="27">
        <v>1651000</v>
      </c>
      <c r="Q1112" s="29"/>
      <c r="R1112" s="29"/>
      <c r="S1112" s="29"/>
      <c r="T1112" s="29"/>
      <c r="U1112" s="29"/>
      <c r="V1112" s="29"/>
      <c r="W1112" s="29"/>
      <c r="X1112" s="29"/>
      <c r="Y1112" s="29"/>
      <c r="Z1112" s="29"/>
      <c r="AA1112" s="29"/>
      <c r="AB1112" s="29"/>
      <c r="AC1112" s="2">
        <f t="shared" si="459"/>
        <v>1586750</v>
      </c>
      <c r="AD1112" s="2">
        <f t="shared" si="460"/>
        <v>178113.02591332281</v>
      </c>
      <c r="AE1112" s="2">
        <f t="shared" si="461"/>
        <v>4</v>
      </c>
      <c r="AF1112" s="27">
        <v>2649000</v>
      </c>
      <c r="AG1112" s="27">
        <v>2807000</v>
      </c>
      <c r="AH1112" s="27">
        <v>2530000</v>
      </c>
      <c r="AI1112" s="27">
        <v>2340000</v>
      </c>
      <c r="AJ1112" s="2">
        <f t="shared" si="462"/>
        <v>2581500</v>
      </c>
      <c r="AK1112" s="2">
        <f t="shared" si="463"/>
        <v>196961.0790655521</v>
      </c>
      <c r="AL1112" s="2">
        <f t="shared" si="464"/>
        <v>4</v>
      </c>
      <c r="AM1112" s="2">
        <f t="shared" si="465"/>
        <v>2.0049538575508799E+20</v>
      </c>
      <c r="AN1112" s="2">
        <f t="shared" si="466"/>
        <v>3.7987264476305359E+19</v>
      </c>
      <c r="AO1112" s="2">
        <f t="shared" si="467"/>
        <v>5</v>
      </c>
      <c r="AP1112" s="2">
        <f t="shared" si="468"/>
        <v>11.69331389755207</v>
      </c>
      <c r="AQ1112" s="2">
        <f t="shared" si="469"/>
        <v>0.72668684380042159</v>
      </c>
      <c r="AR1112" s="3" t="str">
        <f t="shared" si="470"/>
        <v>Nontoxic</v>
      </c>
      <c r="AS1112" s="2">
        <f t="shared" si="471"/>
        <v>162.6910351347093</v>
      </c>
      <c r="AT1112" s="26" t="s">
        <v>884</v>
      </c>
      <c r="AU1112" s="4" t="s">
        <v>666</v>
      </c>
      <c r="AV1112" s="2">
        <f t="shared" si="472"/>
        <v>3</v>
      </c>
      <c r="AW1112" s="2">
        <f t="shared" si="473"/>
        <v>3</v>
      </c>
      <c r="AX1112" s="2">
        <f t="shared" si="474"/>
        <v>31724250000.000004</v>
      </c>
      <c r="AY1112" s="2">
        <f t="shared" si="475"/>
        <v>38793666666.666664</v>
      </c>
      <c r="AZ1112" s="2">
        <f t="shared" si="476"/>
        <v>35258958333.333336</v>
      </c>
      <c r="BA1112" s="2">
        <f t="shared" si="477"/>
        <v>1.1666666666666667</v>
      </c>
      <c r="BB1112" s="2">
        <f t="shared" si="478"/>
        <v>2.5973723440951547E-2</v>
      </c>
      <c r="BC1112" s="2">
        <v>6.6349999999999998</v>
      </c>
      <c r="BD1112" s="2" t="str">
        <f t="shared" si="479"/>
        <v>Same Var</v>
      </c>
      <c r="BE1112" s="2">
        <f t="shared" si="480"/>
        <v>1.4614352554141353E-4</v>
      </c>
      <c r="BF1112" s="2" t="str">
        <f t="shared" si="481"/>
        <v>NS</v>
      </c>
      <c r="BG1112" s="2" t="str">
        <f t="shared" si="482"/>
        <v>NS</v>
      </c>
      <c r="BH1112" s="2" t="str">
        <f t="shared" si="483"/>
        <v/>
      </c>
      <c r="BI1112" s="2" t="str">
        <f t="shared" si="484"/>
        <v/>
      </c>
      <c r="BJ1112" s="2" t="str">
        <f t="shared" si="485"/>
        <v/>
      </c>
    </row>
    <row r="1113" spans="1:62" x14ac:dyDescent="0.2">
      <c r="A1113" s="1" t="s">
        <v>926</v>
      </c>
      <c r="B1113" s="27" t="s">
        <v>1182</v>
      </c>
      <c r="C1113" s="28">
        <v>38433</v>
      </c>
      <c r="D1113" s="7">
        <v>0.39583333333333331</v>
      </c>
      <c r="E1113" s="1">
        <v>0.1</v>
      </c>
      <c r="F1113" s="1" t="s">
        <v>57</v>
      </c>
      <c r="G1113" s="1" t="s">
        <v>1135</v>
      </c>
      <c r="H1113" s="27" t="s">
        <v>886</v>
      </c>
      <c r="I1113" s="27" t="s">
        <v>887</v>
      </c>
      <c r="J1113" s="27" t="s">
        <v>888</v>
      </c>
      <c r="K1113" s="2">
        <v>0.75</v>
      </c>
      <c r="L1113" s="2">
        <v>0.25</v>
      </c>
      <c r="M1113" s="27">
        <v>1577000</v>
      </c>
      <c r="N1113" s="27">
        <v>1771000</v>
      </c>
      <c r="O1113" s="27">
        <v>1348000</v>
      </c>
      <c r="P1113" s="27">
        <v>1651000</v>
      </c>
      <c r="Q1113" s="29"/>
      <c r="R1113" s="29"/>
      <c r="S1113" s="29"/>
      <c r="T1113" s="29"/>
      <c r="U1113" s="29"/>
      <c r="V1113" s="29"/>
      <c r="W1113" s="29"/>
      <c r="X1113" s="29"/>
      <c r="Y1113" s="29"/>
      <c r="Z1113" s="29"/>
      <c r="AA1113" s="29"/>
      <c r="AB1113" s="29"/>
      <c r="AC1113" s="2">
        <f t="shared" si="459"/>
        <v>1586750</v>
      </c>
      <c r="AD1113" s="2">
        <f t="shared" si="460"/>
        <v>178113.02591332281</v>
      </c>
      <c r="AE1113" s="2">
        <f t="shared" si="461"/>
        <v>4</v>
      </c>
      <c r="AF1113" s="27">
        <v>2322000</v>
      </c>
      <c r="AG1113" s="27">
        <v>2672000</v>
      </c>
      <c r="AH1113" s="27">
        <v>2279000</v>
      </c>
      <c r="AI1113" s="27">
        <v>1876000</v>
      </c>
      <c r="AJ1113" s="2">
        <f t="shared" si="462"/>
        <v>2287250</v>
      </c>
      <c r="AK1113" s="2">
        <f t="shared" si="463"/>
        <v>325798.88991012028</v>
      </c>
      <c r="AL1113" s="2">
        <f t="shared" si="464"/>
        <v>4</v>
      </c>
      <c r="AM1113" s="2">
        <f t="shared" si="465"/>
        <v>9.608420195140398E+20</v>
      </c>
      <c r="AN1113" s="2">
        <f t="shared" si="466"/>
        <v>2.4135798865816306E+20</v>
      </c>
      <c r="AO1113" s="2">
        <f t="shared" si="467"/>
        <v>4</v>
      </c>
      <c r="AP1113" s="2">
        <f t="shared" si="468"/>
        <v>6.2318623826335804</v>
      </c>
      <c r="AQ1113" s="2">
        <f t="shared" si="469"/>
        <v>0.74069708411268287</v>
      </c>
      <c r="AR1113" s="3" t="str">
        <f t="shared" si="470"/>
        <v>Nontoxic</v>
      </c>
      <c r="AS1113" s="2">
        <f t="shared" si="471"/>
        <v>144.14684102725695</v>
      </c>
      <c r="AT1113" s="26" t="s">
        <v>884</v>
      </c>
      <c r="AU1113" s="4" t="s">
        <v>666</v>
      </c>
      <c r="AV1113" s="2">
        <f t="shared" si="472"/>
        <v>3</v>
      </c>
      <c r="AW1113" s="2">
        <f t="shared" si="473"/>
        <v>3</v>
      </c>
      <c r="AX1113" s="2">
        <f t="shared" si="474"/>
        <v>31724250000.000004</v>
      </c>
      <c r="AY1113" s="2">
        <f t="shared" si="475"/>
        <v>106144916666.66667</v>
      </c>
      <c r="AZ1113" s="2">
        <f t="shared" si="476"/>
        <v>68934583333.333328</v>
      </c>
      <c r="BA1113" s="2">
        <f t="shared" si="477"/>
        <v>1.1666666666666667</v>
      </c>
      <c r="BB1113" s="2">
        <f t="shared" si="478"/>
        <v>0.88567535076412329</v>
      </c>
      <c r="BC1113" s="2">
        <v>6.6349999999999998</v>
      </c>
      <c r="BD1113" s="2" t="str">
        <f t="shared" si="479"/>
        <v>Same Var</v>
      </c>
      <c r="BE1113" s="2">
        <f t="shared" si="480"/>
        <v>4.6271957086494392E-3</v>
      </c>
      <c r="BF1113" s="2" t="str">
        <f t="shared" si="481"/>
        <v>NS</v>
      </c>
      <c r="BG1113" s="2" t="str">
        <f t="shared" si="482"/>
        <v>NS</v>
      </c>
      <c r="BH1113" s="2" t="str">
        <f t="shared" si="483"/>
        <v/>
      </c>
      <c r="BI1113" s="2" t="str">
        <f t="shared" si="484"/>
        <v/>
      </c>
      <c r="BJ1113" s="2" t="str">
        <f t="shared" si="485"/>
        <v/>
      </c>
    </row>
    <row r="1114" spans="1:62" x14ac:dyDescent="0.2">
      <c r="A1114" s="1" t="s">
        <v>926</v>
      </c>
      <c r="B1114" s="27" t="s">
        <v>1189</v>
      </c>
      <c r="C1114" s="28">
        <v>38433</v>
      </c>
      <c r="D1114" s="7">
        <v>0.4909722222222222</v>
      </c>
      <c r="E1114" s="1">
        <v>0.1</v>
      </c>
      <c r="F1114" s="1" t="s">
        <v>57</v>
      </c>
      <c r="G1114" s="1" t="s">
        <v>1135</v>
      </c>
      <c r="H1114" s="27" t="s">
        <v>886</v>
      </c>
      <c r="I1114" s="27" t="s">
        <v>887</v>
      </c>
      <c r="J1114" s="27" t="s">
        <v>888</v>
      </c>
      <c r="K1114" s="2">
        <v>0.75</v>
      </c>
      <c r="L1114" s="2">
        <v>0.25</v>
      </c>
      <c r="M1114" s="27">
        <v>1577000</v>
      </c>
      <c r="N1114" s="27">
        <v>1771000</v>
      </c>
      <c r="O1114" s="27">
        <v>1348000</v>
      </c>
      <c r="P1114" s="27">
        <v>1651000</v>
      </c>
      <c r="Q1114" s="29"/>
      <c r="R1114" s="29"/>
      <c r="S1114" s="29"/>
      <c r="T1114" s="29"/>
      <c r="U1114" s="29"/>
      <c r="V1114" s="29"/>
      <c r="W1114" s="29"/>
      <c r="X1114" s="29"/>
      <c r="Y1114" s="29"/>
      <c r="Z1114" s="29"/>
      <c r="AA1114" s="29"/>
      <c r="AB1114" s="29"/>
      <c r="AC1114" s="2">
        <f t="shared" si="459"/>
        <v>1586750</v>
      </c>
      <c r="AD1114" s="2">
        <f t="shared" si="460"/>
        <v>178113.02591332281</v>
      </c>
      <c r="AE1114" s="2">
        <f t="shared" si="461"/>
        <v>4</v>
      </c>
      <c r="AF1114" s="27">
        <v>1284000</v>
      </c>
      <c r="AG1114" s="27">
        <v>1736000</v>
      </c>
      <c r="AH1114" s="27">
        <v>1619000</v>
      </c>
      <c r="AI1114" s="27">
        <v>587000</v>
      </c>
      <c r="AJ1114" s="2">
        <f t="shared" si="462"/>
        <v>1306500</v>
      </c>
      <c r="AK1114" s="2">
        <f t="shared" si="463"/>
        <v>516498.78993081872</v>
      </c>
      <c r="AL1114" s="2">
        <f t="shared" si="464"/>
        <v>4</v>
      </c>
      <c r="AM1114" s="2">
        <f t="shared" si="465"/>
        <v>5.0628878247663732E+21</v>
      </c>
      <c r="AN1114" s="2">
        <f t="shared" si="466"/>
        <v>1.4892751367170459E+21</v>
      </c>
      <c r="AO1114" s="2">
        <f t="shared" si="467"/>
        <v>3</v>
      </c>
      <c r="AP1114" s="2">
        <f t="shared" si="468"/>
        <v>0.4365090939666969</v>
      </c>
      <c r="AQ1114" s="2">
        <f t="shared" si="469"/>
        <v>0.76489232840434507</v>
      </c>
      <c r="AR1114" s="3" t="str">
        <f t="shared" si="470"/>
        <v>Toxic</v>
      </c>
      <c r="AS1114" s="2">
        <f t="shared" si="471"/>
        <v>82.338112494091703</v>
      </c>
      <c r="AT1114" s="26" t="s">
        <v>884</v>
      </c>
      <c r="AU1114" s="4" t="s">
        <v>666</v>
      </c>
      <c r="AV1114" s="2">
        <f t="shared" si="472"/>
        <v>3</v>
      </c>
      <c r="AW1114" s="2">
        <f t="shared" si="473"/>
        <v>3</v>
      </c>
      <c r="AX1114" s="2">
        <f t="shared" si="474"/>
        <v>31724250000.000004</v>
      </c>
      <c r="AY1114" s="2">
        <f t="shared" si="475"/>
        <v>266771000000</v>
      </c>
      <c r="AZ1114" s="2">
        <f t="shared" si="476"/>
        <v>149247625000</v>
      </c>
      <c r="BA1114" s="2">
        <f t="shared" si="477"/>
        <v>1.1666666666666667</v>
      </c>
      <c r="BB1114" s="2">
        <f t="shared" si="478"/>
        <v>2.4884786400582715</v>
      </c>
      <c r="BC1114" s="2">
        <v>6.6349999999999998</v>
      </c>
      <c r="BD1114" s="2" t="str">
        <f t="shared" si="479"/>
        <v>Same Var</v>
      </c>
      <c r="BE1114" s="2">
        <f t="shared" si="480"/>
        <v>0.17225314462058242</v>
      </c>
      <c r="BF1114" s="2" t="str">
        <f t="shared" si="481"/>
        <v>NS</v>
      </c>
      <c r="BG1114" s="2" t="str">
        <f t="shared" si="482"/>
        <v>NS</v>
      </c>
      <c r="BH1114" s="2" t="str">
        <f t="shared" si="483"/>
        <v/>
      </c>
      <c r="BI1114" s="2" t="str">
        <f t="shared" si="484"/>
        <v>TSTToxicLess25</v>
      </c>
      <c r="BJ1114" s="2" t="str">
        <f t="shared" si="485"/>
        <v/>
      </c>
    </row>
    <row r="1115" spans="1:62" x14ac:dyDescent="0.2">
      <c r="A1115" s="1" t="s">
        <v>142</v>
      </c>
      <c r="B1115" s="27" t="s">
        <v>516</v>
      </c>
      <c r="C1115" s="28">
        <v>38435</v>
      </c>
      <c r="D1115" s="7">
        <v>0.56874999999999998</v>
      </c>
      <c r="E1115" s="1">
        <v>0.1</v>
      </c>
      <c r="F1115" s="1" t="s">
        <v>57</v>
      </c>
      <c r="G1115" s="1" t="s">
        <v>1237</v>
      </c>
      <c r="H1115" s="27" t="s">
        <v>886</v>
      </c>
      <c r="I1115" s="27" t="s">
        <v>887</v>
      </c>
      <c r="J1115" s="27" t="s">
        <v>888</v>
      </c>
      <c r="K1115" s="2">
        <v>0.75</v>
      </c>
      <c r="L1115" s="2">
        <v>0.25</v>
      </c>
      <c r="M1115" s="27">
        <v>1970000</v>
      </c>
      <c r="N1115" s="27">
        <v>1950000</v>
      </c>
      <c r="O1115" s="27">
        <v>1650000</v>
      </c>
      <c r="P1115" s="29"/>
      <c r="Q1115" s="29"/>
      <c r="R1115" s="29"/>
      <c r="S1115" s="29"/>
      <c r="T1115" s="29"/>
      <c r="U1115" s="29"/>
      <c r="V1115" s="29"/>
      <c r="W1115" s="29"/>
      <c r="X1115" s="29"/>
      <c r="Y1115" s="29"/>
      <c r="Z1115" s="29"/>
      <c r="AA1115" s="29"/>
      <c r="AB1115" s="29"/>
      <c r="AC1115" s="2">
        <f t="shared" si="459"/>
        <v>1856666.6666666667</v>
      </c>
      <c r="AD1115" s="2">
        <f t="shared" si="460"/>
        <v>179257.72879665004</v>
      </c>
      <c r="AE1115" s="2">
        <f t="shared" si="461"/>
        <v>3</v>
      </c>
      <c r="AF1115" s="27">
        <v>3760000</v>
      </c>
      <c r="AG1115" s="27">
        <v>3670000</v>
      </c>
      <c r="AH1115" s="27">
        <v>3710000</v>
      </c>
      <c r="AI1115" s="29"/>
      <c r="AJ1115" s="2">
        <f t="shared" si="462"/>
        <v>3713333.3333333335</v>
      </c>
      <c r="AK1115" s="2">
        <f t="shared" si="463"/>
        <v>45092.497528228945</v>
      </c>
      <c r="AL1115" s="2">
        <f t="shared" si="464"/>
        <v>3</v>
      </c>
      <c r="AM1115" s="2">
        <f t="shared" si="465"/>
        <v>4.4927229938271617E+19</v>
      </c>
      <c r="AN1115" s="2">
        <f t="shared" si="466"/>
        <v>1.8380003858024698E+19</v>
      </c>
      <c r="AO1115" s="2">
        <f t="shared" si="467"/>
        <v>2</v>
      </c>
      <c r="AP1115" s="2">
        <f t="shared" si="468"/>
        <v>28.347616115143101</v>
      </c>
      <c r="AQ1115" s="2">
        <f t="shared" si="469"/>
        <v>0.81649658092772592</v>
      </c>
      <c r="AR1115" s="3" t="str">
        <f t="shared" si="470"/>
        <v>Nontoxic</v>
      </c>
      <c r="AS1115" s="2">
        <f t="shared" si="471"/>
        <v>200</v>
      </c>
      <c r="AT1115" s="26" t="s">
        <v>884</v>
      </c>
      <c r="AU1115" s="4" t="s">
        <v>666</v>
      </c>
      <c r="AV1115" s="2">
        <f t="shared" si="472"/>
        <v>2</v>
      </c>
      <c r="AW1115" s="2">
        <f t="shared" si="473"/>
        <v>2</v>
      </c>
      <c r="AX1115" s="2">
        <f t="shared" si="474"/>
        <v>32133333333.33334</v>
      </c>
      <c r="AY1115" s="2">
        <f t="shared" si="475"/>
        <v>2033333333.3333335</v>
      </c>
      <c r="AZ1115" s="2">
        <f t="shared" si="476"/>
        <v>17083333333.333336</v>
      </c>
      <c r="BA1115" s="2">
        <f t="shared" si="477"/>
        <v>1.25</v>
      </c>
      <c r="BB1115" s="2">
        <f t="shared" si="478"/>
        <v>2.3946180211860337</v>
      </c>
      <c r="BC1115" s="2">
        <v>6.6349999999999998</v>
      </c>
      <c r="BD1115" s="2" t="str">
        <f t="shared" si="479"/>
        <v>Same Var</v>
      </c>
      <c r="BE1115" s="2">
        <f t="shared" si="480"/>
        <v>3.2036331789962823E-5</v>
      </c>
      <c r="BF1115" s="2" t="str">
        <f t="shared" si="481"/>
        <v>NS</v>
      </c>
      <c r="BG1115" s="2" t="str">
        <f t="shared" si="482"/>
        <v>NS</v>
      </c>
      <c r="BH1115" s="2" t="str">
        <f t="shared" si="483"/>
        <v/>
      </c>
      <c r="BI1115" s="2" t="str">
        <f t="shared" si="484"/>
        <v/>
      </c>
      <c r="BJ1115" s="2" t="str">
        <f t="shared" si="485"/>
        <v/>
      </c>
    </row>
    <row r="1116" spans="1:62" x14ac:dyDescent="0.2">
      <c r="A1116" s="1" t="s">
        <v>142</v>
      </c>
      <c r="B1116" s="27" t="s">
        <v>529</v>
      </c>
      <c r="C1116" s="28">
        <v>38435</v>
      </c>
      <c r="D1116" s="7">
        <v>0.50277777777777777</v>
      </c>
      <c r="E1116" s="1">
        <v>0.1</v>
      </c>
      <c r="F1116" s="1" t="s">
        <v>57</v>
      </c>
      <c r="G1116" s="1" t="s">
        <v>1237</v>
      </c>
      <c r="H1116" s="27" t="s">
        <v>886</v>
      </c>
      <c r="I1116" s="27" t="s">
        <v>887</v>
      </c>
      <c r="J1116" s="27" t="s">
        <v>888</v>
      </c>
      <c r="K1116" s="2">
        <v>0.75</v>
      </c>
      <c r="L1116" s="2">
        <v>0.25</v>
      </c>
      <c r="M1116" s="27">
        <v>1970000</v>
      </c>
      <c r="N1116" s="27">
        <v>1950000</v>
      </c>
      <c r="O1116" s="27">
        <v>1650000</v>
      </c>
      <c r="P1116" s="29"/>
      <c r="Q1116" s="29"/>
      <c r="R1116" s="29"/>
      <c r="S1116" s="29"/>
      <c r="T1116" s="29"/>
      <c r="U1116" s="29"/>
      <c r="V1116" s="29"/>
      <c r="W1116" s="29"/>
      <c r="X1116" s="29"/>
      <c r="Y1116" s="29"/>
      <c r="Z1116" s="29"/>
      <c r="AA1116" s="29"/>
      <c r="AB1116" s="29"/>
      <c r="AC1116" s="2">
        <f t="shared" si="459"/>
        <v>1856666.6666666667</v>
      </c>
      <c r="AD1116" s="2">
        <f t="shared" si="460"/>
        <v>179257.72879665004</v>
      </c>
      <c r="AE1116" s="2">
        <f t="shared" si="461"/>
        <v>3</v>
      </c>
      <c r="AF1116" s="27">
        <v>4500000</v>
      </c>
      <c r="AG1116" s="27">
        <v>4560000</v>
      </c>
      <c r="AH1116" s="27">
        <v>4760000</v>
      </c>
      <c r="AI1116" s="29"/>
      <c r="AJ1116" s="2">
        <f t="shared" si="462"/>
        <v>4606666.666666667</v>
      </c>
      <c r="AK1116" s="2">
        <f t="shared" si="463"/>
        <v>136137.18571108091</v>
      </c>
      <c r="AL1116" s="2">
        <f t="shared" si="464"/>
        <v>3</v>
      </c>
      <c r="AM1116" s="2">
        <f t="shared" si="465"/>
        <v>1.4890778549382719E+20</v>
      </c>
      <c r="AN1116" s="2">
        <f t="shared" si="466"/>
        <v>3.7232781635802481E+19</v>
      </c>
      <c r="AO1116" s="2">
        <f t="shared" si="467"/>
        <v>4</v>
      </c>
      <c r="AP1116" s="2">
        <f t="shared" si="468"/>
        <v>29.096385465654421</v>
      </c>
      <c r="AQ1116" s="2">
        <f t="shared" si="469"/>
        <v>0.74069708411268287</v>
      </c>
      <c r="AR1116" s="3" t="str">
        <f t="shared" si="470"/>
        <v>Nontoxic</v>
      </c>
      <c r="AS1116" s="2">
        <f t="shared" si="471"/>
        <v>248.11490125673254</v>
      </c>
      <c r="AT1116" s="26" t="s">
        <v>884</v>
      </c>
      <c r="AU1116" s="4" t="s">
        <v>666</v>
      </c>
      <c r="AV1116" s="2">
        <f t="shared" si="472"/>
        <v>2</v>
      </c>
      <c r="AW1116" s="2">
        <f t="shared" si="473"/>
        <v>2</v>
      </c>
      <c r="AX1116" s="2">
        <f t="shared" si="474"/>
        <v>32133333333.33334</v>
      </c>
      <c r="AY1116" s="2">
        <f t="shared" si="475"/>
        <v>18533333333.333332</v>
      </c>
      <c r="AZ1116" s="2">
        <f t="shared" si="476"/>
        <v>25333333333.333336</v>
      </c>
      <c r="BA1116" s="2">
        <f t="shared" si="477"/>
        <v>1.25</v>
      </c>
      <c r="BB1116" s="2">
        <f t="shared" si="478"/>
        <v>0.11964364431939885</v>
      </c>
      <c r="BC1116" s="2">
        <v>6.6349999999999998</v>
      </c>
      <c r="BD1116" s="2" t="str">
        <f t="shared" si="479"/>
        <v>Same Var</v>
      </c>
      <c r="BE1116" s="2">
        <f t="shared" si="480"/>
        <v>1.4741926983941562E-5</v>
      </c>
      <c r="BF1116" s="2" t="str">
        <f t="shared" si="481"/>
        <v>NS</v>
      </c>
      <c r="BG1116" s="2" t="str">
        <f t="shared" si="482"/>
        <v>NS</v>
      </c>
      <c r="BH1116" s="2" t="str">
        <f t="shared" si="483"/>
        <v/>
      </c>
      <c r="BI1116" s="2" t="str">
        <f t="shared" si="484"/>
        <v/>
      </c>
      <c r="BJ1116" s="2" t="str">
        <f t="shared" si="485"/>
        <v/>
      </c>
    </row>
    <row r="1117" spans="1:62" x14ac:dyDescent="0.2">
      <c r="A1117" s="1" t="s">
        <v>142</v>
      </c>
      <c r="B1117" s="27" t="s">
        <v>227</v>
      </c>
      <c r="C1117" s="28">
        <v>38727</v>
      </c>
      <c r="D1117" s="7">
        <v>0.52083333333333337</v>
      </c>
      <c r="E1117" s="1">
        <v>0.1</v>
      </c>
      <c r="F1117" s="1" t="s">
        <v>57</v>
      </c>
      <c r="G1117" s="1" t="s">
        <v>910</v>
      </c>
      <c r="H1117" s="27" t="s">
        <v>886</v>
      </c>
      <c r="I1117" s="27" t="s">
        <v>887</v>
      </c>
      <c r="J1117" s="27" t="s">
        <v>888</v>
      </c>
      <c r="K1117" s="2">
        <v>0.75</v>
      </c>
      <c r="L1117" s="2">
        <v>0.25</v>
      </c>
      <c r="M1117" s="27">
        <v>2051300</v>
      </c>
      <c r="N1117" s="27">
        <v>1673300</v>
      </c>
      <c r="O1117" s="27">
        <v>1980000</v>
      </c>
      <c r="P1117" s="27">
        <v>1582300</v>
      </c>
      <c r="Q1117" s="27">
        <v>1733700</v>
      </c>
      <c r="R1117" s="27">
        <v>2065600</v>
      </c>
      <c r="S1117" s="27">
        <v>1791100</v>
      </c>
      <c r="T1117" s="27">
        <v>1919300</v>
      </c>
      <c r="U1117" s="29"/>
      <c r="V1117" s="29"/>
      <c r="W1117" s="29"/>
      <c r="X1117" s="29"/>
      <c r="Y1117" s="29"/>
      <c r="Z1117" s="29"/>
      <c r="AA1117" s="29"/>
      <c r="AB1117" s="29"/>
      <c r="AC1117" s="2">
        <f t="shared" si="459"/>
        <v>1849575</v>
      </c>
      <c r="AD1117" s="2">
        <f t="shared" si="460"/>
        <v>180707.80479626692</v>
      </c>
      <c r="AE1117" s="2">
        <f t="shared" si="461"/>
        <v>8</v>
      </c>
      <c r="AF1117" s="27">
        <v>1609900</v>
      </c>
      <c r="AG1117" s="27">
        <v>1779000</v>
      </c>
      <c r="AH1117" s="27">
        <v>1548800</v>
      </c>
      <c r="AI1117" s="27">
        <v>1715500</v>
      </c>
      <c r="AJ1117" s="2">
        <f t="shared" si="462"/>
        <v>1663300</v>
      </c>
      <c r="AK1117" s="2">
        <f t="shared" si="463"/>
        <v>103397.51770070047</v>
      </c>
      <c r="AL1117" s="2">
        <f t="shared" si="464"/>
        <v>4</v>
      </c>
      <c r="AM1117" s="2">
        <f t="shared" si="465"/>
        <v>2.4689353070349218E+19</v>
      </c>
      <c r="AN1117" s="2">
        <f t="shared" si="466"/>
        <v>3.1343565164674796E+18</v>
      </c>
      <c r="AO1117" s="2">
        <f t="shared" si="467"/>
        <v>8</v>
      </c>
      <c r="AP1117" s="2">
        <f t="shared" si="468"/>
        <v>3.9171343844010331</v>
      </c>
      <c r="AQ1117" s="2">
        <f t="shared" si="469"/>
        <v>0.70638661264483749</v>
      </c>
      <c r="AR1117" s="3" t="str">
        <f t="shared" si="470"/>
        <v>Nontoxic</v>
      </c>
      <c r="AS1117" s="2">
        <f t="shared" si="471"/>
        <v>89.928767419542339</v>
      </c>
      <c r="AT1117" s="4" t="s">
        <v>663</v>
      </c>
      <c r="AV1117" s="2">
        <f t="shared" si="472"/>
        <v>7</v>
      </c>
      <c r="AW1117" s="2">
        <f t="shared" si="473"/>
        <v>3</v>
      </c>
      <c r="AX1117" s="2">
        <f t="shared" si="474"/>
        <v>32655310714.285709</v>
      </c>
      <c r="AY1117" s="2">
        <f t="shared" si="475"/>
        <v>10691046666.666666</v>
      </c>
      <c r="AZ1117" s="2">
        <f t="shared" si="476"/>
        <v>26066031499.999996</v>
      </c>
      <c r="BA1117" s="2">
        <f t="shared" si="477"/>
        <v>1.1253968253968254</v>
      </c>
      <c r="BB1117" s="2">
        <f t="shared" si="478"/>
        <v>0.97392982570527231</v>
      </c>
      <c r="BC1117" s="2">
        <v>6.6349999999999998</v>
      </c>
      <c r="BD1117" s="2" t="str">
        <f t="shared" si="479"/>
        <v>Same Var</v>
      </c>
      <c r="BE1117" s="2">
        <f t="shared" si="480"/>
        <v>4.4461631391974774E-2</v>
      </c>
      <c r="BF1117" s="2" t="str">
        <f t="shared" si="481"/>
        <v>Sig</v>
      </c>
      <c r="BG1117" s="2" t="str">
        <f t="shared" si="482"/>
        <v>Sig</v>
      </c>
      <c r="BH1117" s="2" t="str">
        <f t="shared" si="483"/>
        <v>Same Var T-test</v>
      </c>
      <c r="BI1117" s="2" t="str">
        <f t="shared" si="484"/>
        <v/>
      </c>
      <c r="BJ1117" s="2" t="str">
        <f t="shared" si="485"/>
        <v>NOECToxicLess25</v>
      </c>
    </row>
    <row r="1118" spans="1:62" x14ac:dyDescent="0.2">
      <c r="A1118" s="1" t="s">
        <v>142</v>
      </c>
      <c r="B1118" s="27" t="s">
        <v>230</v>
      </c>
      <c r="C1118" s="28">
        <v>38727</v>
      </c>
      <c r="D1118" s="7">
        <v>0.58333333333333337</v>
      </c>
      <c r="E1118" s="1">
        <v>0.1</v>
      </c>
      <c r="F1118" s="1" t="s">
        <v>57</v>
      </c>
      <c r="G1118" s="1" t="s">
        <v>910</v>
      </c>
      <c r="H1118" s="27" t="s">
        <v>886</v>
      </c>
      <c r="I1118" s="27" t="s">
        <v>887</v>
      </c>
      <c r="J1118" s="27" t="s">
        <v>888</v>
      </c>
      <c r="K1118" s="2">
        <v>0.75</v>
      </c>
      <c r="L1118" s="2">
        <v>0.25</v>
      </c>
      <c r="M1118" s="27">
        <v>2051300</v>
      </c>
      <c r="N1118" s="27">
        <v>1673300</v>
      </c>
      <c r="O1118" s="27">
        <v>1980000</v>
      </c>
      <c r="P1118" s="27">
        <v>1582300</v>
      </c>
      <c r="Q1118" s="27">
        <v>1733700</v>
      </c>
      <c r="R1118" s="27">
        <v>2065600</v>
      </c>
      <c r="S1118" s="27">
        <v>1791100</v>
      </c>
      <c r="T1118" s="27">
        <v>1919300</v>
      </c>
      <c r="U1118" s="29"/>
      <c r="V1118" s="29"/>
      <c r="W1118" s="29"/>
      <c r="X1118" s="29"/>
      <c r="Y1118" s="29"/>
      <c r="Z1118" s="29"/>
      <c r="AA1118" s="29"/>
      <c r="AB1118" s="29"/>
      <c r="AC1118" s="2">
        <f t="shared" si="459"/>
        <v>1849575</v>
      </c>
      <c r="AD1118" s="2">
        <f t="shared" si="460"/>
        <v>180707.80479626692</v>
      </c>
      <c r="AE1118" s="2">
        <f t="shared" si="461"/>
        <v>8</v>
      </c>
      <c r="AF1118" s="27">
        <v>1345700</v>
      </c>
      <c r="AG1118" s="27">
        <v>1619200</v>
      </c>
      <c r="AH1118" s="27">
        <v>1738700</v>
      </c>
      <c r="AI1118" s="27">
        <v>1672900</v>
      </c>
      <c r="AJ1118" s="2">
        <f t="shared" si="462"/>
        <v>1594125</v>
      </c>
      <c r="AK1118" s="2">
        <f t="shared" si="463"/>
        <v>172676.15884462258</v>
      </c>
      <c r="AL1118" s="2">
        <f t="shared" si="464"/>
        <v>4</v>
      </c>
      <c r="AM1118" s="2">
        <f t="shared" si="465"/>
        <v>9.5069139728100573E+19</v>
      </c>
      <c r="AN1118" s="2">
        <f t="shared" si="466"/>
        <v>1.9275155261035659E+19</v>
      </c>
      <c r="AO1118" s="2">
        <f t="shared" si="467"/>
        <v>5</v>
      </c>
      <c r="AP1118" s="2">
        <f t="shared" si="468"/>
        <v>2.0957642297806696</v>
      </c>
      <c r="AQ1118" s="2">
        <f t="shared" si="469"/>
        <v>0.72668684380042159</v>
      </c>
      <c r="AR1118" s="3" t="str">
        <f t="shared" si="470"/>
        <v>Nontoxic</v>
      </c>
      <c r="AS1118" s="2">
        <f t="shared" si="471"/>
        <v>86.188719030047451</v>
      </c>
      <c r="AT1118" s="4" t="s">
        <v>663</v>
      </c>
      <c r="AV1118" s="2">
        <f t="shared" si="472"/>
        <v>7</v>
      </c>
      <c r="AW1118" s="2">
        <f t="shared" si="473"/>
        <v>3</v>
      </c>
      <c r="AX1118" s="2">
        <f t="shared" si="474"/>
        <v>32655310714.285709</v>
      </c>
      <c r="AY1118" s="2">
        <f t="shared" si="475"/>
        <v>29817055833.333328</v>
      </c>
      <c r="AZ1118" s="2">
        <f t="shared" si="476"/>
        <v>31803834249.999992</v>
      </c>
      <c r="BA1118" s="2">
        <f t="shared" si="477"/>
        <v>1.1253968253968254</v>
      </c>
      <c r="BB1118" s="2">
        <f t="shared" si="478"/>
        <v>7.6189623374599679E-3</v>
      </c>
      <c r="BC1118" s="2">
        <v>6.6349999999999998</v>
      </c>
      <c r="BD1118" s="2" t="str">
        <f t="shared" si="479"/>
        <v>Same Var</v>
      </c>
      <c r="BE1118" s="2">
        <f t="shared" si="480"/>
        <v>2.0701187446193311E-2</v>
      </c>
      <c r="BF1118" s="2" t="str">
        <f t="shared" si="481"/>
        <v>Sig</v>
      </c>
      <c r="BG1118" s="2" t="str">
        <f t="shared" si="482"/>
        <v>Sig</v>
      </c>
      <c r="BH1118" s="2" t="str">
        <f t="shared" si="483"/>
        <v>Same Var T-test</v>
      </c>
      <c r="BI1118" s="2" t="str">
        <f t="shared" si="484"/>
        <v/>
      </c>
      <c r="BJ1118" s="2" t="str">
        <f t="shared" si="485"/>
        <v>NOECToxicLess25</v>
      </c>
    </row>
    <row r="1119" spans="1:62" x14ac:dyDescent="0.2">
      <c r="A1119" s="1" t="s">
        <v>142</v>
      </c>
      <c r="B1119" s="27" t="s">
        <v>238</v>
      </c>
      <c r="C1119" s="28">
        <v>38727</v>
      </c>
      <c r="D1119" s="7">
        <v>0.55208333333333337</v>
      </c>
      <c r="E1119" s="1">
        <v>0.1</v>
      </c>
      <c r="F1119" s="1" t="s">
        <v>57</v>
      </c>
      <c r="G1119" s="1" t="s">
        <v>910</v>
      </c>
      <c r="H1119" s="27" t="s">
        <v>886</v>
      </c>
      <c r="I1119" s="27" t="s">
        <v>887</v>
      </c>
      <c r="J1119" s="27" t="s">
        <v>888</v>
      </c>
      <c r="K1119" s="2">
        <v>0.75</v>
      </c>
      <c r="L1119" s="2">
        <v>0.25</v>
      </c>
      <c r="M1119" s="27">
        <v>2051300</v>
      </c>
      <c r="N1119" s="27">
        <v>1673300</v>
      </c>
      <c r="O1119" s="27">
        <v>1980000</v>
      </c>
      <c r="P1119" s="27">
        <v>1582300</v>
      </c>
      <c r="Q1119" s="27">
        <v>1733700</v>
      </c>
      <c r="R1119" s="27">
        <v>2065600</v>
      </c>
      <c r="S1119" s="27">
        <v>1791100</v>
      </c>
      <c r="T1119" s="27">
        <v>1919300</v>
      </c>
      <c r="U1119" s="29"/>
      <c r="V1119" s="29"/>
      <c r="W1119" s="29"/>
      <c r="X1119" s="29"/>
      <c r="Y1119" s="29"/>
      <c r="Z1119" s="29"/>
      <c r="AA1119" s="29"/>
      <c r="AB1119" s="29"/>
      <c r="AC1119" s="2">
        <f t="shared" si="459"/>
        <v>1849575</v>
      </c>
      <c r="AD1119" s="2">
        <f t="shared" si="460"/>
        <v>180707.80479626692</v>
      </c>
      <c r="AE1119" s="2">
        <f t="shared" si="461"/>
        <v>8</v>
      </c>
      <c r="AF1119" s="27">
        <v>1499700</v>
      </c>
      <c r="AG1119" s="27">
        <v>1440200</v>
      </c>
      <c r="AH1119" s="27">
        <v>1431300</v>
      </c>
      <c r="AI1119" s="27">
        <v>1632500</v>
      </c>
      <c r="AJ1119" s="2">
        <f t="shared" si="462"/>
        <v>1500925</v>
      </c>
      <c r="AK1119" s="2">
        <f t="shared" si="463"/>
        <v>92823.573694042469</v>
      </c>
      <c r="AL1119" s="2">
        <f t="shared" si="464"/>
        <v>4</v>
      </c>
      <c r="AM1119" s="2">
        <f t="shared" si="465"/>
        <v>1.9803661404119175E+19</v>
      </c>
      <c r="AN1119" s="2">
        <f t="shared" si="466"/>
        <v>2.2997876926703872E+18</v>
      </c>
      <c r="AO1119" s="2">
        <f t="shared" si="467"/>
        <v>9</v>
      </c>
      <c r="AP1119" s="2">
        <f t="shared" si="468"/>
        <v>1.7050659012947063</v>
      </c>
      <c r="AQ1119" s="2">
        <f t="shared" si="469"/>
        <v>0.70272214675132494</v>
      </c>
      <c r="AR1119" s="3" t="str">
        <f t="shared" si="470"/>
        <v>Nontoxic</v>
      </c>
      <c r="AS1119" s="2">
        <f t="shared" si="471"/>
        <v>81.149723585147939</v>
      </c>
      <c r="AT1119" s="4" t="s">
        <v>663</v>
      </c>
      <c r="AV1119" s="2">
        <f t="shared" si="472"/>
        <v>7</v>
      </c>
      <c r="AW1119" s="2">
        <f t="shared" si="473"/>
        <v>3</v>
      </c>
      <c r="AX1119" s="2">
        <f t="shared" si="474"/>
        <v>32655310714.285709</v>
      </c>
      <c r="AY1119" s="2">
        <f t="shared" si="475"/>
        <v>8616215833.3333321</v>
      </c>
      <c r="AZ1119" s="2">
        <f t="shared" si="476"/>
        <v>25443582249.999996</v>
      </c>
      <c r="BA1119" s="2">
        <f t="shared" si="477"/>
        <v>1.1253968253968254</v>
      </c>
      <c r="BB1119" s="2">
        <f t="shared" si="478"/>
        <v>1.3343248450241978</v>
      </c>
      <c r="BC1119" s="2">
        <v>6.6349999999999998</v>
      </c>
      <c r="BD1119" s="2" t="str">
        <f t="shared" si="479"/>
        <v>Same Var</v>
      </c>
      <c r="BE1119" s="2">
        <f t="shared" si="480"/>
        <v>2.5507759101523783E-3</v>
      </c>
      <c r="BF1119" s="2" t="str">
        <f t="shared" si="481"/>
        <v>Sig</v>
      </c>
      <c r="BG1119" s="2" t="str">
        <f t="shared" si="482"/>
        <v>Sig</v>
      </c>
      <c r="BH1119" s="2" t="str">
        <f t="shared" si="483"/>
        <v>Same Var T-test</v>
      </c>
      <c r="BI1119" s="2" t="str">
        <f t="shared" si="484"/>
        <v/>
      </c>
      <c r="BJ1119" s="2" t="str">
        <f t="shared" si="485"/>
        <v>NOECToxicLess25</v>
      </c>
    </row>
    <row r="1120" spans="1:62" x14ac:dyDescent="0.2">
      <c r="A1120" s="1" t="s">
        <v>142</v>
      </c>
      <c r="B1120" s="27" t="s">
        <v>241</v>
      </c>
      <c r="C1120" s="28">
        <v>38727</v>
      </c>
      <c r="D1120" s="7">
        <v>0.60416666666666663</v>
      </c>
      <c r="E1120" s="1">
        <v>0.1</v>
      </c>
      <c r="F1120" s="1" t="s">
        <v>57</v>
      </c>
      <c r="G1120" s="1" t="s">
        <v>910</v>
      </c>
      <c r="H1120" s="27" t="s">
        <v>886</v>
      </c>
      <c r="I1120" s="27" t="s">
        <v>887</v>
      </c>
      <c r="J1120" s="27" t="s">
        <v>888</v>
      </c>
      <c r="K1120" s="2">
        <v>0.75</v>
      </c>
      <c r="L1120" s="2">
        <v>0.25</v>
      </c>
      <c r="M1120" s="27">
        <v>2051300</v>
      </c>
      <c r="N1120" s="27">
        <v>1673300</v>
      </c>
      <c r="O1120" s="27">
        <v>1980000</v>
      </c>
      <c r="P1120" s="27">
        <v>1582300</v>
      </c>
      <c r="Q1120" s="27">
        <v>1733700</v>
      </c>
      <c r="R1120" s="27">
        <v>2065600</v>
      </c>
      <c r="S1120" s="27">
        <v>1791100</v>
      </c>
      <c r="T1120" s="27">
        <v>1919300</v>
      </c>
      <c r="U1120" s="29"/>
      <c r="V1120" s="29"/>
      <c r="W1120" s="29"/>
      <c r="X1120" s="29"/>
      <c r="Y1120" s="29"/>
      <c r="Z1120" s="29"/>
      <c r="AA1120" s="29"/>
      <c r="AB1120" s="29"/>
      <c r="AC1120" s="2">
        <f t="shared" si="459"/>
        <v>1849575</v>
      </c>
      <c r="AD1120" s="2">
        <f t="shared" si="460"/>
        <v>180707.80479626692</v>
      </c>
      <c r="AE1120" s="2">
        <f t="shared" si="461"/>
        <v>8</v>
      </c>
      <c r="AF1120" s="27">
        <v>1610800</v>
      </c>
      <c r="AG1120" s="27">
        <v>2143200</v>
      </c>
      <c r="AH1120" s="27">
        <v>1759400</v>
      </c>
      <c r="AI1120" s="27">
        <v>2049200</v>
      </c>
      <c r="AJ1120" s="2">
        <f t="shared" si="462"/>
        <v>1890650</v>
      </c>
      <c r="AK1120" s="2">
        <f t="shared" si="463"/>
        <v>247966.52327817693</v>
      </c>
      <c r="AL1120" s="2">
        <f t="shared" si="464"/>
        <v>4</v>
      </c>
      <c r="AM1120" s="2">
        <f t="shared" si="465"/>
        <v>3.1215559858541612E+20</v>
      </c>
      <c r="AN1120" s="2">
        <f t="shared" si="466"/>
        <v>7.9517720475116782E+19</v>
      </c>
      <c r="AO1120" s="2">
        <f t="shared" si="467"/>
        <v>4</v>
      </c>
      <c r="AP1120" s="2">
        <f t="shared" si="468"/>
        <v>3.7877363100181154</v>
      </c>
      <c r="AQ1120" s="2">
        <f t="shared" si="469"/>
        <v>0.74069708411268287</v>
      </c>
      <c r="AR1120" s="3" t="str">
        <f t="shared" si="470"/>
        <v>Nontoxic</v>
      </c>
      <c r="AS1120" s="2">
        <f t="shared" si="471"/>
        <v>102.22078044956274</v>
      </c>
      <c r="AT1120" s="26" t="s">
        <v>884</v>
      </c>
      <c r="AU1120" s="4" t="s">
        <v>666</v>
      </c>
      <c r="AV1120" s="2">
        <f t="shared" si="472"/>
        <v>7</v>
      </c>
      <c r="AW1120" s="2">
        <f t="shared" si="473"/>
        <v>3</v>
      </c>
      <c r="AX1120" s="2">
        <f t="shared" si="474"/>
        <v>32655310714.285709</v>
      </c>
      <c r="AY1120" s="2">
        <f t="shared" si="475"/>
        <v>61487396666.666664</v>
      </c>
      <c r="AZ1120" s="2">
        <f t="shared" si="476"/>
        <v>41304936500</v>
      </c>
      <c r="BA1120" s="2">
        <f t="shared" si="477"/>
        <v>1.1253968253968254</v>
      </c>
      <c r="BB1120" s="2">
        <f t="shared" si="478"/>
        <v>0.40098838315230695</v>
      </c>
      <c r="BC1120" s="2">
        <v>6.6349999999999998</v>
      </c>
      <c r="BD1120" s="2" t="str">
        <f t="shared" si="479"/>
        <v>Same Var</v>
      </c>
      <c r="BE1120" s="2">
        <f t="shared" si="480"/>
        <v>0.37409135604447152</v>
      </c>
      <c r="BF1120" s="2" t="str">
        <f t="shared" si="481"/>
        <v>NS</v>
      </c>
      <c r="BG1120" s="2" t="str">
        <f t="shared" si="482"/>
        <v>NS</v>
      </c>
      <c r="BH1120" s="2" t="str">
        <f t="shared" si="483"/>
        <v/>
      </c>
      <c r="BI1120" s="2" t="str">
        <f t="shared" si="484"/>
        <v/>
      </c>
      <c r="BJ1120" s="2" t="str">
        <f t="shared" si="485"/>
        <v/>
      </c>
    </row>
    <row r="1121" spans="1:62" x14ac:dyDescent="0.2">
      <c r="A1121" s="1" t="s">
        <v>926</v>
      </c>
      <c r="B1121" s="27" t="s">
        <v>1182</v>
      </c>
      <c r="C1121" s="28">
        <v>38580</v>
      </c>
      <c r="D1121" s="7">
        <v>0.70833333333333337</v>
      </c>
      <c r="E1121" s="1">
        <v>0.1</v>
      </c>
      <c r="F1121" s="1" t="s">
        <v>57</v>
      </c>
      <c r="G1121" s="1" t="s">
        <v>1184</v>
      </c>
      <c r="H1121" s="27" t="s">
        <v>886</v>
      </c>
      <c r="I1121" s="27" t="s">
        <v>887</v>
      </c>
      <c r="J1121" s="27" t="s">
        <v>888</v>
      </c>
      <c r="K1121" s="2">
        <v>0.75</v>
      </c>
      <c r="L1121" s="2">
        <v>0.25</v>
      </c>
      <c r="M1121" s="27">
        <v>1828000</v>
      </c>
      <c r="N1121" s="27">
        <v>1628000</v>
      </c>
      <c r="O1121" s="27">
        <v>1665000</v>
      </c>
      <c r="P1121" s="27">
        <v>1389000</v>
      </c>
      <c r="Q1121" s="29"/>
      <c r="R1121" s="29"/>
      <c r="S1121" s="29"/>
      <c r="T1121" s="29"/>
      <c r="U1121" s="29"/>
      <c r="V1121" s="29"/>
      <c r="W1121" s="29"/>
      <c r="X1121" s="29"/>
      <c r="Y1121" s="29"/>
      <c r="Z1121" s="29"/>
      <c r="AA1121" s="29"/>
      <c r="AB1121" s="29"/>
      <c r="AC1121" s="2">
        <f t="shared" si="459"/>
        <v>1627500</v>
      </c>
      <c r="AD1121" s="2">
        <f t="shared" si="460"/>
        <v>181189.5876331382</v>
      </c>
      <c r="AE1121" s="2">
        <f t="shared" si="461"/>
        <v>4</v>
      </c>
      <c r="AF1121" s="27">
        <v>3271000</v>
      </c>
      <c r="AG1121" s="27">
        <v>3069000</v>
      </c>
      <c r="AH1121" s="27">
        <v>3132000</v>
      </c>
      <c r="AI1121" s="27">
        <v>3428000</v>
      </c>
      <c r="AJ1121" s="2">
        <f t="shared" si="462"/>
        <v>3225000</v>
      </c>
      <c r="AK1121" s="2">
        <f t="shared" si="463"/>
        <v>159488.76658456755</v>
      </c>
      <c r="AL1121" s="2">
        <f t="shared" si="464"/>
        <v>4</v>
      </c>
      <c r="AM1121" s="2">
        <f t="shared" si="465"/>
        <v>1.2046903169273548E+20</v>
      </c>
      <c r="AN1121" s="2">
        <f t="shared" si="466"/>
        <v>2.0584219965286826E+19</v>
      </c>
      <c r="AO1121" s="2">
        <f t="shared" si="467"/>
        <v>6</v>
      </c>
      <c r="AP1121" s="2">
        <f t="shared" si="468"/>
        <v>19.131988994572588</v>
      </c>
      <c r="AQ1121" s="2">
        <f t="shared" si="469"/>
        <v>0.71755819649141217</v>
      </c>
      <c r="AR1121" s="3" t="str">
        <f t="shared" si="470"/>
        <v>Nontoxic</v>
      </c>
      <c r="AS1121" s="2">
        <f t="shared" si="471"/>
        <v>198.15668202764977</v>
      </c>
      <c r="AT1121" s="26" t="s">
        <v>884</v>
      </c>
      <c r="AU1121" s="4" t="s">
        <v>666</v>
      </c>
      <c r="AV1121" s="2">
        <f t="shared" si="472"/>
        <v>3</v>
      </c>
      <c r="AW1121" s="2">
        <f t="shared" si="473"/>
        <v>3</v>
      </c>
      <c r="AX1121" s="2">
        <f t="shared" si="474"/>
        <v>32829666666.666668</v>
      </c>
      <c r="AY1121" s="2">
        <f t="shared" si="475"/>
        <v>25436666666.666672</v>
      </c>
      <c r="AZ1121" s="2">
        <f t="shared" si="476"/>
        <v>29133166666.666668</v>
      </c>
      <c r="BA1121" s="2">
        <f t="shared" si="477"/>
        <v>1.1666666666666667</v>
      </c>
      <c r="BB1121" s="2">
        <f t="shared" si="478"/>
        <v>4.1734968495672674E-2</v>
      </c>
      <c r="BC1121" s="2">
        <v>6.6349999999999998</v>
      </c>
      <c r="BD1121" s="2" t="str">
        <f t="shared" si="479"/>
        <v>Same Var</v>
      </c>
      <c r="BE1121" s="2">
        <f t="shared" si="480"/>
        <v>5.7450835657695504E-6</v>
      </c>
      <c r="BF1121" s="2" t="str">
        <f t="shared" si="481"/>
        <v>NS</v>
      </c>
      <c r="BG1121" s="2" t="str">
        <f t="shared" si="482"/>
        <v>NS</v>
      </c>
      <c r="BH1121" s="2" t="str">
        <f t="shared" si="483"/>
        <v/>
      </c>
      <c r="BI1121" s="2" t="str">
        <f t="shared" si="484"/>
        <v/>
      </c>
      <c r="BJ1121" s="2" t="str">
        <f t="shared" si="485"/>
        <v/>
      </c>
    </row>
    <row r="1122" spans="1:62" x14ac:dyDescent="0.2">
      <c r="A1122" s="1" t="s">
        <v>926</v>
      </c>
      <c r="B1122" s="27" t="s">
        <v>1314</v>
      </c>
      <c r="C1122" s="28">
        <v>38580</v>
      </c>
      <c r="D1122" s="7">
        <v>0.3888888888888889</v>
      </c>
      <c r="E1122" s="1">
        <v>0.1</v>
      </c>
      <c r="F1122" s="1" t="s">
        <v>57</v>
      </c>
      <c r="G1122" s="1" t="s">
        <v>1184</v>
      </c>
      <c r="H1122" s="27" t="s">
        <v>886</v>
      </c>
      <c r="I1122" s="27" t="s">
        <v>887</v>
      </c>
      <c r="J1122" s="27" t="s">
        <v>888</v>
      </c>
      <c r="K1122" s="2">
        <v>0.75</v>
      </c>
      <c r="L1122" s="2">
        <v>0.25</v>
      </c>
      <c r="M1122" s="27">
        <v>1828000</v>
      </c>
      <c r="N1122" s="27">
        <v>1628000</v>
      </c>
      <c r="O1122" s="27">
        <v>1665000</v>
      </c>
      <c r="P1122" s="27">
        <v>1389000</v>
      </c>
      <c r="Q1122" s="29"/>
      <c r="R1122" s="29"/>
      <c r="S1122" s="29"/>
      <c r="T1122" s="29"/>
      <c r="U1122" s="29"/>
      <c r="V1122" s="29"/>
      <c r="W1122" s="29"/>
      <c r="X1122" s="29"/>
      <c r="Y1122" s="29"/>
      <c r="Z1122" s="29"/>
      <c r="AA1122" s="29"/>
      <c r="AB1122" s="29"/>
      <c r="AC1122" s="2">
        <f t="shared" si="459"/>
        <v>1627500</v>
      </c>
      <c r="AD1122" s="2">
        <f t="shared" si="460"/>
        <v>181189.5876331382</v>
      </c>
      <c r="AE1122" s="2">
        <f t="shared" si="461"/>
        <v>4</v>
      </c>
      <c r="AF1122" s="27">
        <v>1298000</v>
      </c>
      <c r="AG1122" s="27">
        <v>2207000</v>
      </c>
      <c r="AH1122" s="27">
        <v>1768000</v>
      </c>
      <c r="AI1122" s="27">
        <v>2114000</v>
      </c>
      <c r="AJ1122" s="2">
        <f t="shared" si="462"/>
        <v>1846750</v>
      </c>
      <c r="AK1122" s="2">
        <f t="shared" si="463"/>
        <v>411716.22508713452</v>
      </c>
      <c r="AL1122" s="2">
        <f t="shared" si="464"/>
        <v>4</v>
      </c>
      <c r="AM1122" s="2">
        <f t="shared" si="465"/>
        <v>2.2084580644924317E+21</v>
      </c>
      <c r="AN1122" s="2">
        <f t="shared" si="466"/>
        <v>6.0572382088094076E+20</v>
      </c>
      <c r="AO1122" s="2">
        <f t="shared" si="467"/>
        <v>4</v>
      </c>
      <c r="AP1122" s="2">
        <f t="shared" si="468"/>
        <v>2.8882764251514317</v>
      </c>
      <c r="AQ1122" s="2">
        <f t="shared" si="469"/>
        <v>0.74069708411268287</v>
      </c>
      <c r="AR1122" s="3" t="str">
        <f t="shared" si="470"/>
        <v>Nontoxic</v>
      </c>
      <c r="AS1122" s="2">
        <f t="shared" si="471"/>
        <v>113.47158218125961</v>
      </c>
      <c r="AT1122" s="26" t="s">
        <v>884</v>
      </c>
      <c r="AU1122" s="4" t="s">
        <v>666</v>
      </c>
      <c r="AV1122" s="2">
        <f t="shared" si="472"/>
        <v>3</v>
      </c>
      <c r="AW1122" s="2">
        <f t="shared" si="473"/>
        <v>3</v>
      </c>
      <c r="AX1122" s="2">
        <f t="shared" si="474"/>
        <v>32829666666.666668</v>
      </c>
      <c r="AY1122" s="2">
        <f t="shared" si="475"/>
        <v>169510250000</v>
      </c>
      <c r="AZ1122" s="2">
        <f t="shared" si="476"/>
        <v>101169958333.33333</v>
      </c>
      <c r="BA1122" s="2">
        <f t="shared" si="477"/>
        <v>1.1666666666666667</v>
      </c>
      <c r="BB1122" s="2">
        <f t="shared" si="478"/>
        <v>1.5669199070328381</v>
      </c>
      <c r="BC1122" s="2">
        <v>6.6349999999999998</v>
      </c>
      <c r="BD1122" s="2" t="str">
        <f t="shared" si="479"/>
        <v>Same Var</v>
      </c>
      <c r="BE1122" s="2">
        <f t="shared" si="480"/>
        <v>0.18364621617633628</v>
      </c>
      <c r="BF1122" s="2" t="str">
        <f t="shared" si="481"/>
        <v>NS</v>
      </c>
      <c r="BG1122" s="2" t="str">
        <f t="shared" si="482"/>
        <v>NS</v>
      </c>
      <c r="BH1122" s="2" t="str">
        <f t="shared" si="483"/>
        <v/>
      </c>
      <c r="BI1122" s="2" t="str">
        <f t="shared" si="484"/>
        <v/>
      </c>
      <c r="BJ1122" s="2" t="str">
        <f t="shared" si="485"/>
        <v/>
      </c>
    </row>
    <row r="1123" spans="1:62" x14ac:dyDescent="0.2">
      <c r="A1123" s="1" t="s">
        <v>926</v>
      </c>
      <c r="B1123" s="27" t="s">
        <v>1060</v>
      </c>
      <c r="C1123" s="28">
        <v>38379</v>
      </c>
      <c r="D1123" s="7">
        <v>0.45833333333333331</v>
      </c>
      <c r="E1123" s="1">
        <v>0.1</v>
      </c>
      <c r="F1123" s="1" t="s">
        <v>57</v>
      </c>
      <c r="G1123" s="1" t="s">
        <v>1061</v>
      </c>
      <c r="H1123" s="27" t="s">
        <v>886</v>
      </c>
      <c r="I1123" s="27" t="s">
        <v>887</v>
      </c>
      <c r="J1123" s="27" t="s">
        <v>888</v>
      </c>
      <c r="K1123" s="2">
        <v>0.75</v>
      </c>
      <c r="L1123" s="2">
        <v>0.25</v>
      </c>
      <c r="M1123" s="27">
        <v>651400</v>
      </c>
      <c r="N1123" s="27">
        <v>970200</v>
      </c>
      <c r="O1123" s="27">
        <v>1078400</v>
      </c>
      <c r="P1123" s="27">
        <v>885400</v>
      </c>
      <c r="Q1123" s="29"/>
      <c r="R1123" s="29"/>
      <c r="S1123" s="29"/>
      <c r="T1123" s="29"/>
      <c r="U1123" s="29"/>
      <c r="V1123" s="29"/>
      <c r="W1123" s="29"/>
      <c r="X1123" s="29"/>
      <c r="Y1123" s="29"/>
      <c r="Z1123" s="29"/>
      <c r="AA1123" s="29"/>
      <c r="AB1123" s="29"/>
      <c r="AC1123" s="2">
        <f t="shared" si="459"/>
        <v>896350</v>
      </c>
      <c r="AD1123" s="2">
        <f t="shared" si="460"/>
        <v>181398.6677643104</v>
      </c>
      <c r="AE1123" s="2">
        <f t="shared" si="461"/>
        <v>4</v>
      </c>
      <c r="AF1123" s="27">
        <v>3116800</v>
      </c>
      <c r="AG1123" s="27">
        <v>2559700</v>
      </c>
      <c r="AH1123" s="27">
        <v>2569300</v>
      </c>
      <c r="AI1123" s="27">
        <v>2593000</v>
      </c>
      <c r="AJ1123" s="2">
        <f t="shared" si="462"/>
        <v>2709700</v>
      </c>
      <c r="AK1123" s="2">
        <f t="shared" si="463"/>
        <v>271760.59316979715</v>
      </c>
      <c r="AL1123" s="2">
        <f t="shared" si="464"/>
        <v>4</v>
      </c>
      <c r="AM1123" s="2">
        <f t="shared" si="465"/>
        <v>5.3318447458602739E+20</v>
      </c>
      <c r="AN1123" s="2">
        <f t="shared" si="466"/>
        <v>1.2077045934954088E+20</v>
      </c>
      <c r="AO1123" s="2">
        <f t="shared" si="467"/>
        <v>4</v>
      </c>
      <c r="AP1123" s="2">
        <f t="shared" si="468"/>
        <v>13.408028410973303</v>
      </c>
      <c r="AQ1123" s="2">
        <f t="shared" si="469"/>
        <v>0.74069708411268287</v>
      </c>
      <c r="AR1123" s="3" t="str">
        <f t="shared" si="470"/>
        <v>Nontoxic</v>
      </c>
      <c r="AS1123" s="2">
        <f t="shared" si="471"/>
        <v>302.30378758297542</v>
      </c>
      <c r="AT1123" s="26" t="s">
        <v>884</v>
      </c>
      <c r="AU1123" s="4" t="s">
        <v>666</v>
      </c>
      <c r="AV1123" s="2">
        <f t="shared" si="472"/>
        <v>3</v>
      </c>
      <c r="AW1123" s="2">
        <f t="shared" si="473"/>
        <v>3</v>
      </c>
      <c r="AX1123" s="2">
        <f t="shared" si="474"/>
        <v>32905476666.666668</v>
      </c>
      <c r="AY1123" s="2">
        <f t="shared" si="475"/>
        <v>73853820000</v>
      </c>
      <c r="AZ1123" s="2">
        <f t="shared" si="476"/>
        <v>53379648333.333336</v>
      </c>
      <c r="BA1123" s="2">
        <f t="shared" si="477"/>
        <v>1.1666666666666667</v>
      </c>
      <c r="BB1123" s="2">
        <f t="shared" si="478"/>
        <v>0.40919726539538354</v>
      </c>
      <c r="BC1123" s="2">
        <v>6.6349999999999998</v>
      </c>
      <c r="BD1123" s="2" t="str">
        <f t="shared" si="479"/>
        <v>Same Var</v>
      </c>
      <c r="BE1123" s="2">
        <f t="shared" si="480"/>
        <v>1.5928636120956363E-5</v>
      </c>
      <c r="BF1123" s="2" t="str">
        <f t="shared" si="481"/>
        <v>NS</v>
      </c>
      <c r="BG1123" s="2" t="str">
        <f t="shared" si="482"/>
        <v>NS</v>
      </c>
      <c r="BH1123" s="2" t="str">
        <f t="shared" si="483"/>
        <v/>
      </c>
      <c r="BI1123" s="2" t="str">
        <f t="shared" si="484"/>
        <v/>
      </c>
      <c r="BJ1123" s="2" t="str">
        <f t="shared" si="485"/>
        <v/>
      </c>
    </row>
    <row r="1124" spans="1:62" x14ac:dyDescent="0.2">
      <c r="A1124" s="1" t="s">
        <v>926</v>
      </c>
      <c r="B1124" s="27" t="s">
        <v>1215</v>
      </c>
      <c r="C1124" s="28">
        <v>38379</v>
      </c>
      <c r="D1124" s="7">
        <v>0.5</v>
      </c>
      <c r="E1124" s="1">
        <v>-88</v>
      </c>
      <c r="F1124" s="1" t="s">
        <v>535</v>
      </c>
      <c r="G1124" s="1" t="s">
        <v>1061</v>
      </c>
      <c r="H1124" s="27" t="s">
        <v>886</v>
      </c>
      <c r="I1124" s="27" t="s">
        <v>887</v>
      </c>
      <c r="J1124" s="27" t="s">
        <v>888</v>
      </c>
      <c r="K1124" s="2">
        <v>0.75</v>
      </c>
      <c r="L1124" s="2">
        <v>0.25</v>
      </c>
      <c r="M1124" s="27">
        <v>651400</v>
      </c>
      <c r="N1124" s="27">
        <v>970200</v>
      </c>
      <c r="O1124" s="27">
        <v>1078400</v>
      </c>
      <c r="P1124" s="27">
        <v>885400</v>
      </c>
      <c r="Q1124" s="29"/>
      <c r="R1124" s="29"/>
      <c r="S1124" s="29"/>
      <c r="T1124" s="29"/>
      <c r="U1124" s="29"/>
      <c r="V1124" s="29"/>
      <c r="W1124" s="29"/>
      <c r="X1124" s="29"/>
      <c r="Y1124" s="29"/>
      <c r="Z1124" s="29"/>
      <c r="AA1124" s="29"/>
      <c r="AB1124" s="29"/>
      <c r="AC1124" s="2">
        <f t="shared" si="459"/>
        <v>896350</v>
      </c>
      <c r="AD1124" s="2">
        <f t="shared" si="460"/>
        <v>181398.6677643104</v>
      </c>
      <c r="AE1124" s="2">
        <f t="shared" si="461"/>
        <v>4</v>
      </c>
      <c r="AF1124" s="27">
        <v>2605100</v>
      </c>
      <c r="AG1124" s="27">
        <v>3564100</v>
      </c>
      <c r="AH1124" s="27">
        <v>3846200</v>
      </c>
      <c r="AI1124" s="27">
        <v>2499200</v>
      </c>
      <c r="AJ1124" s="2">
        <f t="shared" si="462"/>
        <v>3128650</v>
      </c>
      <c r="AK1124" s="2">
        <f t="shared" si="463"/>
        <v>676955.58938530076</v>
      </c>
      <c r="AL1124" s="2">
        <f t="shared" si="464"/>
        <v>4</v>
      </c>
      <c r="AM1124" s="2">
        <f t="shared" si="465"/>
        <v>1.4207340786950794E+22</v>
      </c>
      <c r="AN1124" s="2">
        <f t="shared" si="466"/>
        <v>4.3823531777346335E+21</v>
      </c>
      <c r="AO1124" s="2">
        <f t="shared" si="467"/>
        <v>3</v>
      </c>
      <c r="AP1124" s="2">
        <f t="shared" si="468"/>
        <v>7.1148980139756475</v>
      </c>
      <c r="AQ1124" s="2">
        <f t="shared" si="469"/>
        <v>0.76489232840434507</v>
      </c>
      <c r="AR1124" s="3" t="str">
        <f t="shared" si="470"/>
        <v>Nontoxic</v>
      </c>
      <c r="AS1124" s="2">
        <f t="shared" si="471"/>
        <v>349.04334244435768</v>
      </c>
      <c r="AT1124" s="26" t="s">
        <v>884</v>
      </c>
      <c r="AU1124" s="4" t="s">
        <v>666</v>
      </c>
      <c r="AV1124" s="2">
        <f t="shared" si="472"/>
        <v>3</v>
      </c>
      <c r="AW1124" s="2">
        <f t="shared" si="473"/>
        <v>3</v>
      </c>
      <c r="AX1124" s="2">
        <f t="shared" si="474"/>
        <v>32905476666.666668</v>
      </c>
      <c r="AY1124" s="2">
        <f t="shared" si="475"/>
        <v>458268869999.99994</v>
      </c>
      <c r="AZ1124" s="2">
        <f t="shared" si="476"/>
        <v>245587173333.33328</v>
      </c>
      <c r="BA1124" s="2">
        <f t="shared" si="477"/>
        <v>1.1666666666666667</v>
      </c>
      <c r="BB1124" s="2">
        <f t="shared" si="478"/>
        <v>3.5645368266441273</v>
      </c>
      <c r="BC1124" s="2">
        <v>6.6349999999999998</v>
      </c>
      <c r="BD1124" s="2" t="str">
        <f t="shared" si="479"/>
        <v>Same Var</v>
      </c>
      <c r="BE1124" s="2">
        <f t="shared" si="480"/>
        <v>3.5140895252445069E-4</v>
      </c>
      <c r="BF1124" s="2" t="str">
        <f t="shared" si="481"/>
        <v>NS</v>
      </c>
      <c r="BG1124" s="2" t="str">
        <f t="shared" si="482"/>
        <v>NS</v>
      </c>
      <c r="BH1124" s="2" t="str">
        <f t="shared" si="483"/>
        <v/>
      </c>
      <c r="BI1124" s="2" t="str">
        <f t="shared" si="484"/>
        <v/>
      </c>
      <c r="BJ1124" s="2" t="str">
        <f t="shared" si="485"/>
        <v/>
      </c>
    </row>
    <row r="1125" spans="1:62" x14ac:dyDescent="0.2">
      <c r="A1125" s="1" t="s">
        <v>926</v>
      </c>
      <c r="B1125" s="27" t="s">
        <v>1316</v>
      </c>
      <c r="C1125" s="28">
        <v>38379</v>
      </c>
      <c r="D1125" s="7">
        <v>0.40972222222222221</v>
      </c>
      <c r="E1125" s="1">
        <v>0.1</v>
      </c>
      <c r="F1125" s="1" t="s">
        <v>57</v>
      </c>
      <c r="G1125" s="1" t="s">
        <v>1061</v>
      </c>
      <c r="H1125" s="27" t="s">
        <v>886</v>
      </c>
      <c r="I1125" s="27" t="s">
        <v>887</v>
      </c>
      <c r="J1125" s="27" t="s">
        <v>888</v>
      </c>
      <c r="K1125" s="2">
        <v>0.75</v>
      </c>
      <c r="L1125" s="2">
        <v>0.25</v>
      </c>
      <c r="M1125" s="27">
        <v>651400</v>
      </c>
      <c r="N1125" s="27">
        <v>970200</v>
      </c>
      <c r="O1125" s="27">
        <v>1078400</v>
      </c>
      <c r="P1125" s="27">
        <v>885400</v>
      </c>
      <c r="Q1125" s="29"/>
      <c r="R1125" s="29"/>
      <c r="S1125" s="29"/>
      <c r="T1125" s="29"/>
      <c r="U1125" s="29"/>
      <c r="V1125" s="29"/>
      <c r="W1125" s="29"/>
      <c r="X1125" s="29"/>
      <c r="Y1125" s="29"/>
      <c r="Z1125" s="29"/>
      <c r="AA1125" s="29"/>
      <c r="AB1125" s="29"/>
      <c r="AC1125" s="2">
        <f t="shared" si="459"/>
        <v>896350</v>
      </c>
      <c r="AD1125" s="2">
        <f t="shared" si="460"/>
        <v>181398.6677643104</v>
      </c>
      <c r="AE1125" s="2">
        <f t="shared" si="461"/>
        <v>4</v>
      </c>
      <c r="AF1125" s="27">
        <v>1735200</v>
      </c>
      <c r="AG1125" s="27">
        <v>2190900</v>
      </c>
      <c r="AH1125" s="27">
        <v>2251500</v>
      </c>
      <c r="AI1125" s="27">
        <v>2349300</v>
      </c>
      <c r="AJ1125" s="2">
        <f t="shared" si="462"/>
        <v>2131725</v>
      </c>
      <c r="AK1125" s="2">
        <f t="shared" si="463"/>
        <v>272285.81031702698</v>
      </c>
      <c r="AL1125" s="2">
        <f t="shared" si="464"/>
        <v>4</v>
      </c>
      <c r="AM1125" s="2">
        <f t="shared" si="465"/>
        <v>5.3648858733047952E+20</v>
      </c>
      <c r="AN1125" s="2">
        <f t="shared" si="466"/>
        <v>1.2165145933077019E+20</v>
      </c>
      <c r="AO1125" s="2">
        <f t="shared" si="467"/>
        <v>4</v>
      </c>
      <c r="AP1125" s="2">
        <f t="shared" si="468"/>
        <v>9.5896513666664731</v>
      </c>
      <c r="AQ1125" s="2">
        <f t="shared" si="469"/>
        <v>0.74069708411268287</v>
      </c>
      <c r="AR1125" s="3" t="str">
        <f t="shared" si="470"/>
        <v>Nontoxic</v>
      </c>
      <c r="AS1125" s="2">
        <f t="shared" si="471"/>
        <v>237.82283706141575</v>
      </c>
      <c r="AT1125" s="26" t="s">
        <v>884</v>
      </c>
      <c r="AU1125" s="4" t="s">
        <v>666</v>
      </c>
      <c r="AV1125" s="2">
        <f t="shared" si="472"/>
        <v>3</v>
      </c>
      <c r="AW1125" s="2">
        <f t="shared" si="473"/>
        <v>3</v>
      </c>
      <c r="AX1125" s="2">
        <f t="shared" si="474"/>
        <v>32905476666.666668</v>
      </c>
      <c r="AY1125" s="2">
        <f t="shared" si="475"/>
        <v>74139562500</v>
      </c>
      <c r="AZ1125" s="2">
        <f t="shared" si="476"/>
        <v>53522519583.333336</v>
      </c>
      <c r="BA1125" s="2">
        <f t="shared" si="477"/>
        <v>1.1666666666666667</v>
      </c>
      <c r="BB1125" s="2">
        <f t="shared" si="478"/>
        <v>0.41301406182755529</v>
      </c>
      <c r="BC1125" s="2">
        <v>6.6349999999999998</v>
      </c>
      <c r="BD1125" s="2" t="str">
        <f t="shared" si="479"/>
        <v>Same Var</v>
      </c>
      <c r="BE1125" s="2">
        <f t="shared" si="480"/>
        <v>1.3989861214925607E-4</v>
      </c>
      <c r="BF1125" s="2" t="str">
        <f t="shared" si="481"/>
        <v>NS</v>
      </c>
      <c r="BG1125" s="2" t="str">
        <f t="shared" si="482"/>
        <v>NS</v>
      </c>
      <c r="BH1125" s="2" t="str">
        <f t="shared" si="483"/>
        <v/>
      </c>
      <c r="BI1125" s="2" t="str">
        <f t="shared" si="484"/>
        <v/>
      </c>
      <c r="BJ1125" s="2" t="str">
        <f t="shared" si="485"/>
        <v/>
      </c>
    </row>
    <row r="1126" spans="1:62" x14ac:dyDescent="0.2">
      <c r="A1126" s="1" t="s">
        <v>926</v>
      </c>
      <c r="B1126" s="27" t="s">
        <v>1329</v>
      </c>
      <c r="C1126" s="28">
        <v>38379</v>
      </c>
      <c r="D1126" s="7">
        <v>0.47222222222222221</v>
      </c>
      <c r="E1126" s="1">
        <v>0.1</v>
      </c>
      <c r="F1126" s="1" t="s">
        <v>57</v>
      </c>
      <c r="G1126" s="1" t="s">
        <v>1061</v>
      </c>
      <c r="H1126" s="27" t="s">
        <v>886</v>
      </c>
      <c r="I1126" s="27" t="s">
        <v>887</v>
      </c>
      <c r="J1126" s="27" t="s">
        <v>888</v>
      </c>
      <c r="K1126" s="2">
        <v>0.75</v>
      </c>
      <c r="L1126" s="2">
        <v>0.25</v>
      </c>
      <c r="M1126" s="27">
        <v>651400</v>
      </c>
      <c r="N1126" s="27">
        <v>970200</v>
      </c>
      <c r="O1126" s="27">
        <v>1078400</v>
      </c>
      <c r="P1126" s="27">
        <v>885400</v>
      </c>
      <c r="Q1126" s="29"/>
      <c r="R1126" s="29"/>
      <c r="S1126" s="29"/>
      <c r="T1126" s="29"/>
      <c r="U1126" s="29"/>
      <c r="V1126" s="29"/>
      <c r="W1126" s="29"/>
      <c r="X1126" s="29"/>
      <c r="Y1126" s="29"/>
      <c r="Z1126" s="29"/>
      <c r="AA1126" s="29"/>
      <c r="AB1126" s="29"/>
      <c r="AC1126" s="2">
        <f t="shared" si="459"/>
        <v>896350</v>
      </c>
      <c r="AD1126" s="2">
        <f t="shared" si="460"/>
        <v>181398.6677643104</v>
      </c>
      <c r="AE1126" s="2">
        <f t="shared" si="461"/>
        <v>4</v>
      </c>
      <c r="AF1126" s="27">
        <v>3171000</v>
      </c>
      <c r="AG1126" s="27">
        <v>3432300</v>
      </c>
      <c r="AH1126" s="27">
        <v>3481100</v>
      </c>
      <c r="AI1126" s="27">
        <v>3102900</v>
      </c>
      <c r="AJ1126" s="2">
        <f t="shared" si="462"/>
        <v>3296825</v>
      </c>
      <c r="AK1126" s="2">
        <f t="shared" si="463"/>
        <v>187749.46737607539</v>
      </c>
      <c r="AL1126" s="2">
        <f t="shared" si="464"/>
        <v>4</v>
      </c>
      <c r="AM1126" s="2">
        <f t="shared" si="465"/>
        <v>1.8062817784069046E+20</v>
      </c>
      <c r="AN1126" s="2">
        <f t="shared" si="466"/>
        <v>3.3023919301134774E+19</v>
      </c>
      <c r="AO1126" s="2">
        <f t="shared" si="467"/>
        <v>5</v>
      </c>
      <c r="AP1126" s="2">
        <f t="shared" si="468"/>
        <v>22.639172264337756</v>
      </c>
      <c r="AQ1126" s="2">
        <f t="shared" si="469"/>
        <v>0.72668684380042159</v>
      </c>
      <c r="AR1126" s="3" t="str">
        <f t="shared" si="470"/>
        <v>Nontoxic</v>
      </c>
      <c r="AS1126" s="2">
        <f t="shared" si="471"/>
        <v>367.805544709098</v>
      </c>
      <c r="AT1126" s="26" t="s">
        <v>884</v>
      </c>
      <c r="AU1126" s="4" t="s">
        <v>666</v>
      </c>
      <c r="AV1126" s="2">
        <f t="shared" si="472"/>
        <v>3</v>
      </c>
      <c r="AW1126" s="2">
        <f t="shared" si="473"/>
        <v>3</v>
      </c>
      <c r="AX1126" s="2">
        <f t="shared" si="474"/>
        <v>32905476666.666668</v>
      </c>
      <c r="AY1126" s="2">
        <f t="shared" si="475"/>
        <v>35249862500</v>
      </c>
      <c r="AZ1126" s="2">
        <f t="shared" si="476"/>
        <v>34077669583.333332</v>
      </c>
      <c r="BA1126" s="2">
        <f t="shared" si="477"/>
        <v>1.1666666666666667</v>
      </c>
      <c r="BB1126" s="2">
        <f t="shared" si="478"/>
        <v>3.0443174049098938E-3</v>
      </c>
      <c r="BC1126" s="2">
        <v>6.6349999999999998</v>
      </c>
      <c r="BD1126" s="2" t="str">
        <f t="shared" si="479"/>
        <v>Same Var</v>
      </c>
      <c r="BE1126" s="2">
        <f t="shared" si="480"/>
        <v>8.3321528055339105E-7</v>
      </c>
      <c r="BF1126" s="2" t="str">
        <f t="shared" si="481"/>
        <v>NS</v>
      </c>
      <c r="BG1126" s="2" t="str">
        <f t="shared" si="482"/>
        <v>NS</v>
      </c>
      <c r="BH1126" s="2" t="str">
        <f t="shared" si="483"/>
        <v/>
      </c>
      <c r="BI1126" s="2" t="str">
        <f t="shared" si="484"/>
        <v/>
      </c>
      <c r="BJ1126" s="2" t="str">
        <f t="shared" si="485"/>
        <v/>
      </c>
    </row>
    <row r="1127" spans="1:62" x14ac:dyDescent="0.2">
      <c r="A1127" s="1" t="s">
        <v>926</v>
      </c>
      <c r="B1127" s="27" t="s">
        <v>1004</v>
      </c>
      <c r="C1127" s="28">
        <v>38552</v>
      </c>
      <c r="D1127" s="7">
        <v>0.56944444444444442</v>
      </c>
      <c r="E1127" s="1">
        <v>0.1</v>
      </c>
      <c r="F1127" s="1" t="s">
        <v>57</v>
      </c>
      <c r="G1127" s="1" t="s">
        <v>1010</v>
      </c>
      <c r="H1127" s="27" t="s">
        <v>886</v>
      </c>
      <c r="I1127" s="27" t="s">
        <v>887</v>
      </c>
      <c r="J1127" s="27" t="s">
        <v>888</v>
      </c>
      <c r="K1127" s="2">
        <v>0.75</v>
      </c>
      <c r="L1127" s="2">
        <v>0.25</v>
      </c>
      <c r="M1127" s="27">
        <v>1245000</v>
      </c>
      <c r="N1127" s="27">
        <v>829000</v>
      </c>
      <c r="O1127" s="27">
        <v>904000</v>
      </c>
      <c r="P1127" s="27">
        <v>960000</v>
      </c>
      <c r="Q1127" s="29"/>
      <c r="R1127" s="29"/>
      <c r="S1127" s="29"/>
      <c r="T1127" s="29"/>
      <c r="U1127" s="29"/>
      <c r="V1127" s="29"/>
      <c r="W1127" s="29"/>
      <c r="X1127" s="29"/>
      <c r="Y1127" s="29"/>
      <c r="Z1127" s="29"/>
      <c r="AA1127" s="29"/>
      <c r="AB1127" s="29"/>
      <c r="AC1127" s="2">
        <f t="shared" si="459"/>
        <v>984500</v>
      </c>
      <c r="AD1127" s="2">
        <f t="shared" si="460"/>
        <v>181770.00119198253</v>
      </c>
      <c r="AE1127" s="2">
        <f t="shared" si="461"/>
        <v>4</v>
      </c>
      <c r="AF1127" s="27">
        <v>1852000</v>
      </c>
      <c r="AG1127" s="27">
        <v>2263000</v>
      </c>
      <c r="AH1127" s="27">
        <v>1979000</v>
      </c>
      <c r="AI1127" s="27">
        <v>2004000</v>
      </c>
      <c r="AJ1127" s="2">
        <f t="shared" si="462"/>
        <v>2024500</v>
      </c>
      <c r="AK1127" s="2">
        <f t="shared" si="463"/>
        <v>172364.92295901352</v>
      </c>
      <c r="AL1127" s="2">
        <f t="shared" si="464"/>
        <v>4</v>
      </c>
      <c r="AM1127" s="2">
        <f t="shared" si="465"/>
        <v>1.4577455868622507E+20</v>
      </c>
      <c r="AN1127" s="2">
        <f t="shared" si="466"/>
        <v>2.558486433030418E+19</v>
      </c>
      <c r="AO1127" s="2">
        <f t="shared" si="467"/>
        <v>6</v>
      </c>
      <c r="AP1127" s="2">
        <f t="shared" si="468"/>
        <v>11.704766286570514</v>
      </c>
      <c r="AQ1127" s="2">
        <f t="shared" si="469"/>
        <v>0.71755819649141217</v>
      </c>
      <c r="AR1127" s="3" t="str">
        <f t="shared" si="470"/>
        <v>Nontoxic</v>
      </c>
      <c r="AS1127" s="2">
        <f t="shared" si="471"/>
        <v>205.63737938039614</v>
      </c>
      <c r="AT1127" s="26" t="s">
        <v>884</v>
      </c>
      <c r="AU1127" s="4" t="s">
        <v>666</v>
      </c>
      <c r="AV1127" s="2">
        <f t="shared" si="472"/>
        <v>3</v>
      </c>
      <c r="AW1127" s="2">
        <f t="shared" si="473"/>
        <v>3</v>
      </c>
      <c r="AX1127" s="2">
        <f t="shared" si="474"/>
        <v>33040333333.333332</v>
      </c>
      <c r="AY1127" s="2">
        <f t="shared" si="475"/>
        <v>29709666666.666668</v>
      </c>
      <c r="AZ1127" s="2">
        <f t="shared" si="476"/>
        <v>31375000000</v>
      </c>
      <c r="BA1127" s="2">
        <f t="shared" si="477"/>
        <v>1.1666666666666667</v>
      </c>
      <c r="BB1127" s="2">
        <f t="shared" si="478"/>
        <v>7.2547397385034984E-3</v>
      </c>
      <c r="BC1127" s="2">
        <v>6.6349999999999998</v>
      </c>
      <c r="BD1127" s="2" t="str">
        <f t="shared" si="479"/>
        <v>Same Var</v>
      </c>
      <c r="BE1127" s="2">
        <f t="shared" si="480"/>
        <v>8.2700376033043724E-5</v>
      </c>
      <c r="BF1127" s="2" t="str">
        <f t="shared" si="481"/>
        <v>NS</v>
      </c>
      <c r="BG1127" s="2" t="str">
        <f t="shared" si="482"/>
        <v>NS</v>
      </c>
      <c r="BH1127" s="2" t="str">
        <f t="shared" si="483"/>
        <v/>
      </c>
      <c r="BI1127" s="2" t="str">
        <f t="shared" si="484"/>
        <v/>
      </c>
      <c r="BJ1127" s="2" t="str">
        <f t="shared" si="485"/>
        <v/>
      </c>
    </row>
    <row r="1128" spans="1:62" x14ac:dyDescent="0.2">
      <c r="A1128" s="1" t="s">
        <v>926</v>
      </c>
      <c r="B1128" s="27" t="s">
        <v>1045</v>
      </c>
      <c r="C1128" s="28">
        <v>38552</v>
      </c>
      <c r="D1128" s="7">
        <v>0.61805555555555558</v>
      </c>
      <c r="E1128" s="1">
        <v>0.1</v>
      </c>
      <c r="F1128" s="1" t="s">
        <v>57</v>
      </c>
      <c r="G1128" s="1" t="s">
        <v>1010</v>
      </c>
      <c r="H1128" s="27" t="s">
        <v>886</v>
      </c>
      <c r="I1128" s="27" t="s">
        <v>887</v>
      </c>
      <c r="J1128" s="27" t="s">
        <v>888</v>
      </c>
      <c r="K1128" s="2">
        <v>0.75</v>
      </c>
      <c r="L1128" s="2">
        <v>0.25</v>
      </c>
      <c r="M1128" s="27">
        <v>1245000</v>
      </c>
      <c r="N1128" s="27">
        <v>829000</v>
      </c>
      <c r="O1128" s="27">
        <v>904000</v>
      </c>
      <c r="P1128" s="27">
        <v>960000</v>
      </c>
      <c r="Q1128" s="29"/>
      <c r="R1128" s="29"/>
      <c r="S1128" s="29"/>
      <c r="T1128" s="29"/>
      <c r="U1128" s="29"/>
      <c r="V1128" s="29"/>
      <c r="W1128" s="29"/>
      <c r="X1128" s="29"/>
      <c r="Y1128" s="29"/>
      <c r="Z1128" s="29"/>
      <c r="AA1128" s="29"/>
      <c r="AB1128" s="29"/>
      <c r="AC1128" s="2">
        <f t="shared" si="459"/>
        <v>984500</v>
      </c>
      <c r="AD1128" s="2">
        <f t="shared" si="460"/>
        <v>181770.00119198253</v>
      </c>
      <c r="AE1128" s="2">
        <f t="shared" si="461"/>
        <v>4</v>
      </c>
      <c r="AF1128" s="27">
        <v>1518000</v>
      </c>
      <c r="AG1128" s="27">
        <v>1902000</v>
      </c>
      <c r="AH1128" s="27">
        <v>1328000</v>
      </c>
      <c r="AI1128" s="27">
        <v>1782000</v>
      </c>
      <c r="AJ1128" s="2">
        <f t="shared" si="462"/>
        <v>1632500</v>
      </c>
      <c r="AK1128" s="2">
        <f t="shared" si="463"/>
        <v>258721.85837304124</v>
      </c>
      <c r="AL1128" s="2">
        <f t="shared" si="464"/>
        <v>4</v>
      </c>
      <c r="AM1128" s="2">
        <f t="shared" si="465"/>
        <v>4.5712778467407226E+20</v>
      </c>
      <c r="AN1128" s="2">
        <f t="shared" si="466"/>
        <v>1.0054106590437827E+20</v>
      </c>
      <c r="AO1128" s="2">
        <f t="shared" si="467"/>
        <v>5</v>
      </c>
      <c r="AP1128" s="2">
        <f t="shared" si="468"/>
        <v>6.1148925956001907</v>
      </c>
      <c r="AQ1128" s="2">
        <f t="shared" si="469"/>
        <v>0.72668684380042159</v>
      </c>
      <c r="AR1128" s="3" t="str">
        <f t="shared" si="470"/>
        <v>Nontoxic</v>
      </c>
      <c r="AS1128" s="2">
        <f t="shared" si="471"/>
        <v>165.82021330624684</v>
      </c>
      <c r="AT1128" s="26" t="s">
        <v>884</v>
      </c>
      <c r="AU1128" s="4" t="s">
        <v>666</v>
      </c>
      <c r="AV1128" s="2">
        <f t="shared" si="472"/>
        <v>3</v>
      </c>
      <c r="AW1128" s="2">
        <f t="shared" si="473"/>
        <v>3</v>
      </c>
      <c r="AX1128" s="2">
        <f t="shared" si="474"/>
        <v>33040333333.333332</v>
      </c>
      <c r="AY1128" s="2">
        <f t="shared" si="475"/>
        <v>66937000000.000008</v>
      </c>
      <c r="AZ1128" s="2">
        <f t="shared" si="476"/>
        <v>49988666666.666664</v>
      </c>
      <c r="BA1128" s="2">
        <f t="shared" si="477"/>
        <v>1.1666666666666667</v>
      </c>
      <c r="BB1128" s="2">
        <f t="shared" si="478"/>
        <v>0.3140015405881188</v>
      </c>
      <c r="BC1128" s="2">
        <v>6.6349999999999998</v>
      </c>
      <c r="BD1128" s="2" t="str">
        <f t="shared" si="479"/>
        <v>Same Var</v>
      </c>
      <c r="BE1128" s="2">
        <f t="shared" si="480"/>
        <v>3.1830581781889405E-3</v>
      </c>
      <c r="BF1128" s="2" t="str">
        <f t="shared" si="481"/>
        <v>NS</v>
      </c>
      <c r="BG1128" s="2" t="str">
        <f t="shared" si="482"/>
        <v>NS</v>
      </c>
      <c r="BH1128" s="2" t="str">
        <f t="shared" si="483"/>
        <v/>
      </c>
      <c r="BI1128" s="2" t="str">
        <f t="shared" si="484"/>
        <v/>
      </c>
      <c r="BJ1128" s="2" t="str">
        <f t="shared" si="485"/>
        <v/>
      </c>
    </row>
    <row r="1129" spans="1:62" x14ac:dyDescent="0.2">
      <c r="A1129" s="1" t="s">
        <v>926</v>
      </c>
      <c r="B1129" s="27" t="s">
        <v>1296</v>
      </c>
      <c r="C1129" s="28">
        <v>38552</v>
      </c>
      <c r="D1129" s="7">
        <v>0.40972222222222221</v>
      </c>
      <c r="E1129" s="1">
        <v>0.1</v>
      </c>
      <c r="F1129" s="1" t="s">
        <v>57</v>
      </c>
      <c r="G1129" s="1" t="s">
        <v>1010</v>
      </c>
      <c r="H1129" s="27" t="s">
        <v>886</v>
      </c>
      <c r="I1129" s="27" t="s">
        <v>887</v>
      </c>
      <c r="J1129" s="27" t="s">
        <v>888</v>
      </c>
      <c r="K1129" s="2">
        <v>0.75</v>
      </c>
      <c r="L1129" s="2">
        <v>0.25</v>
      </c>
      <c r="M1129" s="27">
        <v>1245000</v>
      </c>
      <c r="N1129" s="27">
        <v>829000</v>
      </c>
      <c r="O1129" s="27">
        <v>904000</v>
      </c>
      <c r="P1129" s="27">
        <v>960000</v>
      </c>
      <c r="Q1129" s="29"/>
      <c r="R1129" s="29"/>
      <c r="S1129" s="29"/>
      <c r="T1129" s="29"/>
      <c r="U1129" s="29"/>
      <c r="V1129" s="29"/>
      <c r="W1129" s="29"/>
      <c r="X1129" s="29"/>
      <c r="Y1129" s="29"/>
      <c r="Z1129" s="29"/>
      <c r="AA1129" s="29"/>
      <c r="AB1129" s="29"/>
      <c r="AC1129" s="2">
        <f t="shared" si="459"/>
        <v>984500</v>
      </c>
      <c r="AD1129" s="2">
        <f t="shared" si="460"/>
        <v>181770.00119198253</v>
      </c>
      <c r="AE1129" s="2">
        <f t="shared" si="461"/>
        <v>4</v>
      </c>
      <c r="AF1129" s="27">
        <v>2107000</v>
      </c>
      <c r="AG1129" s="27">
        <v>2259000</v>
      </c>
      <c r="AH1129" s="27">
        <v>2311000</v>
      </c>
      <c r="AI1129" s="27">
        <v>2165000</v>
      </c>
      <c r="AJ1129" s="2">
        <f t="shared" si="462"/>
        <v>2210500</v>
      </c>
      <c r="AK1129" s="2">
        <f t="shared" si="463"/>
        <v>91715.138699489878</v>
      </c>
      <c r="AL1129" s="2">
        <f t="shared" si="464"/>
        <v>4</v>
      </c>
      <c r="AM1129" s="2">
        <f t="shared" si="465"/>
        <v>4.5551883431016702E+19</v>
      </c>
      <c r="AN1129" s="2">
        <f t="shared" si="466"/>
        <v>8.6701110525264026E+18</v>
      </c>
      <c r="AO1129" s="2">
        <f t="shared" si="467"/>
        <v>5</v>
      </c>
      <c r="AP1129" s="2">
        <f t="shared" si="468"/>
        <v>17.919178821349281</v>
      </c>
      <c r="AQ1129" s="2">
        <f t="shared" si="469"/>
        <v>0.72668684380042159</v>
      </c>
      <c r="AR1129" s="3" t="str">
        <f t="shared" si="470"/>
        <v>Nontoxic</v>
      </c>
      <c r="AS1129" s="2">
        <f t="shared" si="471"/>
        <v>224.53021838496699</v>
      </c>
      <c r="AT1129" s="26" t="s">
        <v>884</v>
      </c>
      <c r="AU1129" s="4" t="s">
        <v>666</v>
      </c>
      <c r="AV1129" s="2">
        <f t="shared" si="472"/>
        <v>3</v>
      </c>
      <c r="AW1129" s="2">
        <f t="shared" si="473"/>
        <v>3</v>
      </c>
      <c r="AX1129" s="2">
        <f t="shared" si="474"/>
        <v>33040333333.333332</v>
      </c>
      <c r="AY1129" s="2">
        <f t="shared" si="475"/>
        <v>8411666666.666666</v>
      </c>
      <c r="AZ1129" s="2">
        <f t="shared" si="476"/>
        <v>20726000000</v>
      </c>
      <c r="BA1129" s="2">
        <f t="shared" si="477"/>
        <v>1.1666666666666667</v>
      </c>
      <c r="BB1129" s="2">
        <f t="shared" si="478"/>
        <v>1.1196751706145684</v>
      </c>
      <c r="BC1129" s="2">
        <v>6.6349999999999998</v>
      </c>
      <c r="BD1129" s="2" t="str">
        <f t="shared" si="479"/>
        <v>Same Var</v>
      </c>
      <c r="BE1129" s="2">
        <f t="shared" si="480"/>
        <v>9.9438317646865956E-6</v>
      </c>
      <c r="BF1129" s="2" t="str">
        <f t="shared" si="481"/>
        <v>NS</v>
      </c>
      <c r="BG1129" s="2" t="str">
        <f t="shared" si="482"/>
        <v>NS</v>
      </c>
      <c r="BH1129" s="2" t="str">
        <f t="shared" si="483"/>
        <v/>
      </c>
      <c r="BI1129" s="2" t="str">
        <f t="shared" si="484"/>
        <v/>
      </c>
      <c r="BJ1129" s="2" t="str">
        <f t="shared" si="485"/>
        <v/>
      </c>
    </row>
    <row r="1130" spans="1:62" x14ac:dyDescent="0.2">
      <c r="A1130" s="1" t="s">
        <v>926</v>
      </c>
      <c r="B1130" s="27" t="s">
        <v>1299</v>
      </c>
      <c r="C1130" s="28">
        <v>38552</v>
      </c>
      <c r="D1130" s="7">
        <v>0.30555555555555558</v>
      </c>
      <c r="E1130" s="1">
        <v>0.1</v>
      </c>
      <c r="F1130" s="1" t="s">
        <v>57</v>
      </c>
      <c r="G1130" s="1" t="s">
        <v>1010</v>
      </c>
      <c r="H1130" s="27" t="s">
        <v>886</v>
      </c>
      <c r="I1130" s="27" t="s">
        <v>887</v>
      </c>
      <c r="J1130" s="27" t="s">
        <v>888</v>
      </c>
      <c r="K1130" s="2">
        <v>0.75</v>
      </c>
      <c r="L1130" s="2">
        <v>0.25</v>
      </c>
      <c r="M1130" s="27">
        <v>1245000</v>
      </c>
      <c r="N1130" s="27">
        <v>829000</v>
      </c>
      <c r="O1130" s="27">
        <v>904000</v>
      </c>
      <c r="P1130" s="27">
        <v>960000</v>
      </c>
      <c r="Q1130" s="29"/>
      <c r="R1130" s="29"/>
      <c r="S1130" s="29"/>
      <c r="T1130" s="29"/>
      <c r="U1130" s="29"/>
      <c r="V1130" s="29"/>
      <c r="W1130" s="29"/>
      <c r="X1130" s="29"/>
      <c r="Y1130" s="29"/>
      <c r="Z1130" s="29"/>
      <c r="AA1130" s="29"/>
      <c r="AB1130" s="29"/>
      <c r="AC1130" s="2">
        <f t="shared" si="459"/>
        <v>984500</v>
      </c>
      <c r="AD1130" s="2">
        <f t="shared" si="460"/>
        <v>181770.00119198253</v>
      </c>
      <c r="AE1130" s="2">
        <f t="shared" si="461"/>
        <v>4</v>
      </c>
      <c r="AF1130" s="27">
        <v>1979000</v>
      </c>
      <c r="AG1130" s="27">
        <v>1801000</v>
      </c>
      <c r="AH1130" s="27">
        <v>2091000</v>
      </c>
      <c r="AI1130" s="27">
        <v>2040000</v>
      </c>
      <c r="AJ1130" s="2">
        <f t="shared" si="462"/>
        <v>1977750</v>
      </c>
      <c r="AK1130" s="2">
        <f t="shared" si="463"/>
        <v>126415.65040241918</v>
      </c>
      <c r="AL1130" s="2">
        <f t="shared" si="464"/>
        <v>4</v>
      </c>
      <c r="AM1130" s="2">
        <f t="shared" si="465"/>
        <v>7.4675972328803156E+19</v>
      </c>
      <c r="AN1130" s="2">
        <f t="shared" si="466"/>
        <v>1.2516643581606261E+19</v>
      </c>
      <c r="AO1130" s="2">
        <f t="shared" si="467"/>
        <v>6</v>
      </c>
      <c r="AP1130" s="2">
        <f t="shared" si="468"/>
        <v>13.332374676210753</v>
      </c>
      <c r="AQ1130" s="2">
        <f t="shared" si="469"/>
        <v>0.71755819649141217</v>
      </c>
      <c r="AR1130" s="3" t="str">
        <f t="shared" si="470"/>
        <v>Nontoxic</v>
      </c>
      <c r="AS1130" s="2">
        <f t="shared" si="471"/>
        <v>200.88877602844084</v>
      </c>
      <c r="AT1130" s="26" t="s">
        <v>884</v>
      </c>
      <c r="AU1130" s="4" t="s">
        <v>666</v>
      </c>
      <c r="AV1130" s="2">
        <f t="shared" si="472"/>
        <v>3</v>
      </c>
      <c r="AW1130" s="2">
        <f t="shared" si="473"/>
        <v>3</v>
      </c>
      <c r="AX1130" s="2">
        <f t="shared" si="474"/>
        <v>33040333333.333332</v>
      </c>
      <c r="AY1130" s="2">
        <f t="shared" si="475"/>
        <v>15980916666.666664</v>
      </c>
      <c r="AZ1130" s="2">
        <f t="shared" si="476"/>
        <v>24510625000</v>
      </c>
      <c r="BA1130" s="2">
        <f t="shared" si="477"/>
        <v>1.1666666666666667</v>
      </c>
      <c r="BB1130" s="2">
        <f t="shared" si="478"/>
        <v>0.33194328319251554</v>
      </c>
      <c r="BC1130" s="2">
        <v>6.6349999999999998</v>
      </c>
      <c r="BD1130" s="2" t="str">
        <f t="shared" si="479"/>
        <v>Same Var</v>
      </c>
      <c r="BE1130" s="2">
        <f t="shared" si="480"/>
        <v>5.3563353557098924E-5</v>
      </c>
      <c r="BF1130" s="2" t="str">
        <f t="shared" si="481"/>
        <v>NS</v>
      </c>
      <c r="BG1130" s="2" t="str">
        <f t="shared" si="482"/>
        <v>NS</v>
      </c>
      <c r="BH1130" s="2" t="str">
        <f t="shared" si="483"/>
        <v/>
      </c>
      <c r="BI1130" s="2" t="str">
        <f t="shared" si="484"/>
        <v/>
      </c>
      <c r="BJ1130" s="2" t="str">
        <f t="shared" si="485"/>
        <v/>
      </c>
    </row>
    <row r="1131" spans="1:62" x14ac:dyDescent="0.2">
      <c r="A1131" s="1" t="s">
        <v>926</v>
      </c>
      <c r="B1131" s="27" t="s">
        <v>1303</v>
      </c>
      <c r="C1131" s="28">
        <v>38552</v>
      </c>
      <c r="D1131" s="7">
        <v>0.33333333333333331</v>
      </c>
      <c r="E1131" s="1">
        <v>0.1</v>
      </c>
      <c r="F1131" s="1" t="s">
        <v>57</v>
      </c>
      <c r="G1131" s="1" t="s">
        <v>1010</v>
      </c>
      <c r="H1131" s="27" t="s">
        <v>886</v>
      </c>
      <c r="I1131" s="27" t="s">
        <v>887</v>
      </c>
      <c r="J1131" s="27" t="s">
        <v>888</v>
      </c>
      <c r="K1131" s="2">
        <v>0.75</v>
      </c>
      <c r="L1131" s="2">
        <v>0.25</v>
      </c>
      <c r="M1131" s="27">
        <v>1245000</v>
      </c>
      <c r="N1131" s="27">
        <v>829000</v>
      </c>
      <c r="O1131" s="27">
        <v>904000</v>
      </c>
      <c r="P1131" s="27">
        <v>960000</v>
      </c>
      <c r="Q1131" s="29"/>
      <c r="R1131" s="29"/>
      <c r="S1131" s="29"/>
      <c r="T1131" s="29"/>
      <c r="U1131" s="29"/>
      <c r="V1131" s="29"/>
      <c r="W1131" s="29"/>
      <c r="X1131" s="29"/>
      <c r="Y1131" s="29"/>
      <c r="Z1131" s="29"/>
      <c r="AA1131" s="29"/>
      <c r="AB1131" s="29"/>
      <c r="AC1131" s="2">
        <f t="shared" si="459"/>
        <v>984500</v>
      </c>
      <c r="AD1131" s="2">
        <f t="shared" si="460"/>
        <v>181770.00119198253</v>
      </c>
      <c r="AE1131" s="2">
        <f t="shared" si="461"/>
        <v>4</v>
      </c>
      <c r="AF1131" s="27">
        <v>2155000</v>
      </c>
      <c r="AG1131" s="27">
        <v>2167000</v>
      </c>
      <c r="AH1131" s="27">
        <v>1899000</v>
      </c>
      <c r="AI1131" s="27">
        <v>1924000</v>
      </c>
      <c r="AJ1131" s="2">
        <f t="shared" si="462"/>
        <v>2036250</v>
      </c>
      <c r="AK1131" s="2">
        <f t="shared" si="463"/>
        <v>144493.07941905037</v>
      </c>
      <c r="AL1131" s="2">
        <f t="shared" si="464"/>
        <v>4</v>
      </c>
      <c r="AM1131" s="2">
        <f t="shared" si="465"/>
        <v>9.7335181207275389E+19</v>
      </c>
      <c r="AN1131" s="2">
        <f t="shared" si="466"/>
        <v>1.6277302447347001E+19</v>
      </c>
      <c r="AO1131" s="2">
        <f t="shared" si="467"/>
        <v>6</v>
      </c>
      <c r="AP1131" s="2">
        <f t="shared" si="468"/>
        <v>13.06668454707537</v>
      </c>
      <c r="AQ1131" s="2">
        <f t="shared" si="469"/>
        <v>0.71755819649141217</v>
      </c>
      <c r="AR1131" s="3" t="str">
        <f t="shared" si="470"/>
        <v>Nontoxic</v>
      </c>
      <c r="AS1131" s="2">
        <f t="shared" si="471"/>
        <v>206.83087861858814</v>
      </c>
      <c r="AT1131" s="26" t="s">
        <v>884</v>
      </c>
      <c r="AU1131" s="4" t="s">
        <v>666</v>
      </c>
      <c r="AV1131" s="2">
        <f t="shared" si="472"/>
        <v>3</v>
      </c>
      <c r="AW1131" s="2">
        <f t="shared" si="473"/>
        <v>3</v>
      </c>
      <c r="AX1131" s="2">
        <f t="shared" si="474"/>
        <v>33040333333.333332</v>
      </c>
      <c r="AY1131" s="2">
        <f t="shared" si="475"/>
        <v>20878249999.999996</v>
      </c>
      <c r="AZ1131" s="2">
        <f t="shared" si="476"/>
        <v>26959291666.666668</v>
      </c>
      <c r="BA1131" s="2">
        <f t="shared" si="477"/>
        <v>1.1666666666666667</v>
      </c>
      <c r="BB1131" s="2">
        <f t="shared" si="478"/>
        <v>0.13427753088882355</v>
      </c>
      <c r="BC1131" s="2">
        <v>6.6349999999999998</v>
      </c>
      <c r="BD1131" s="2" t="str">
        <f t="shared" si="479"/>
        <v>Same Var</v>
      </c>
      <c r="BE1131" s="2">
        <f t="shared" si="480"/>
        <v>5.0736043859562056E-5</v>
      </c>
      <c r="BF1131" s="2" t="str">
        <f t="shared" si="481"/>
        <v>NS</v>
      </c>
      <c r="BG1131" s="2" t="str">
        <f t="shared" si="482"/>
        <v>NS</v>
      </c>
      <c r="BH1131" s="2" t="str">
        <f t="shared" si="483"/>
        <v/>
      </c>
      <c r="BI1131" s="2" t="str">
        <f t="shared" si="484"/>
        <v/>
      </c>
      <c r="BJ1131" s="2" t="str">
        <f t="shared" si="485"/>
        <v/>
      </c>
    </row>
    <row r="1132" spans="1:62" x14ac:dyDescent="0.2">
      <c r="A1132" s="1" t="s">
        <v>142</v>
      </c>
      <c r="B1132" s="27" t="s">
        <v>215</v>
      </c>
      <c r="C1132" s="28">
        <v>38867</v>
      </c>
      <c r="D1132" s="7">
        <v>0.58333333333333337</v>
      </c>
      <c r="E1132" s="1">
        <v>0.1</v>
      </c>
      <c r="F1132" s="1" t="s">
        <v>57</v>
      </c>
      <c r="G1132" s="1" t="s">
        <v>907</v>
      </c>
      <c r="H1132" s="27" t="s">
        <v>886</v>
      </c>
      <c r="I1132" s="27" t="s">
        <v>887</v>
      </c>
      <c r="J1132" s="27" t="s">
        <v>888</v>
      </c>
      <c r="K1132" s="2">
        <v>0.75</v>
      </c>
      <c r="L1132" s="2">
        <v>0.25</v>
      </c>
      <c r="M1132" s="27">
        <v>2118100</v>
      </c>
      <c r="N1132" s="27">
        <v>2386500</v>
      </c>
      <c r="O1132" s="27">
        <v>1966900</v>
      </c>
      <c r="P1132" s="27">
        <v>2312200</v>
      </c>
      <c r="Q1132" s="29"/>
      <c r="R1132" s="29"/>
      <c r="S1132" s="29"/>
      <c r="T1132" s="29"/>
      <c r="U1132" s="29"/>
      <c r="V1132" s="29"/>
      <c r="W1132" s="29"/>
      <c r="X1132" s="29"/>
      <c r="Y1132" s="29"/>
      <c r="Z1132" s="29"/>
      <c r="AA1132" s="29"/>
      <c r="AB1132" s="29"/>
      <c r="AC1132" s="2">
        <f t="shared" si="459"/>
        <v>2195925</v>
      </c>
      <c r="AD1132" s="2">
        <f t="shared" si="460"/>
        <v>190042.00193641405</v>
      </c>
      <c r="AE1132" s="2">
        <f t="shared" si="461"/>
        <v>4</v>
      </c>
      <c r="AF1132" s="27">
        <v>3284500</v>
      </c>
      <c r="AG1132" s="27">
        <v>3388500</v>
      </c>
      <c r="AH1132" s="27">
        <v>3301800</v>
      </c>
      <c r="AI1132" s="27">
        <v>3275300</v>
      </c>
      <c r="AJ1132" s="2">
        <f t="shared" si="462"/>
        <v>3312525</v>
      </c>
      <c r="AK1132" s="2">
        <f t="shared" si="463"/>
        <v>51827.687259481936</v>
      </c>
      <c r="AL1132" s="2">
        <f t="shared" si="464"/>
        <v>4</v>
      </c>
      <c r="AM1132" s="2">
        <f t="shared" si="465"/>
        <v>3.3066347071537857E+19</v>
      </c>
      <c r="AN1132" s="2">
        <f t="shared" si="466"/>
        <v>8.7484105826788803E+18</v>
      </c>
      <c r="AO1132" s="2">
        <f t="shared" si="467"/>
        <v>4</v>
      </c>
      <c r="AP1132" s="2">
        <f t="shared" si="468"/>
        <v>21.96439615912232</v>
      </c>
      <c r="AQ1132" s="2">
        <f t="shared" si="469"/>
        <v>0.74069708411268287</v>
      </c>
      <c r="AR1132" s="3" t="str">
        <f t="shared" si="470"/>
        <v>Nontoxic</v>
      </c>
      <c r="AS1132" s="2">
        <f t="shared" si="471"/>
        <v>150.84873117251271</v>
      </c>
      <c r="AT1132" s="26" t="s">
        <v>884</v>
      </c>
      <c r="AU1132" s="4" t="s">
        <v>666</v>
      </c>
      <c r="AV1132" s="2">
        <f t="shared" si="472"/>
        <v>3</v>
      </c>
      <c r="AW1132" s="2">
        <f t="shared" si="473"/>
        <v>3</v>
      </c>
      <c r="AX1132" s="2">
        <f t="shared" si="474"/>
        <v>36115962500</v>
      </c>
      <c r="AY1132" s="2">
        <f t="shared" si="475"/>
        <v>2686109166.666666</v>
      </c>
      <c r="AZ1132" s="2">
        <f t="shared" si="476"/>
        <v>19401035833.333332</v>
      </c>
      <c r="BA1132" s="2">
        <f t="shared" si="477"/>
        <v>1.1666666666666667</v>
      </c>
      <c r="BB1132" s="2">
        <f t="shared" si="478"/>
        <v>3.4864051731199357</v>
      </c>
      <c r="BC1132" s="2">
        <v>6.6349999999999998</v>
      </c>
      <c r="BD1132" s="2" t="str">
        <f t="shared" si="479"/>
        <v>Same Var</v>
      </c>
      <c r="BE1132" s="2">
        <f t="shared" si="480"/>
        <v>1.4100324921207013E-5</v>
      </c>
      <c r="BF1132" s="2" t="str">
        <f t="shared" si="481"/>
        <v>NS</v>
      </c>
      <c r="BG1132" s="2" t="str">
        <f t="shared" si="482"/>
        <v>NS</v>
      </c>
      <c r="BH1132" s="2" t="str">
        <f t="shared" si="483"/>
        <v/>
      </c>
      <c r="BI1132" s="2" t="str">
        <f t="shared" si="484"/>
        <v/>
      </c>
      <c r="BJ1132" s="2" t="str">
        <f t="shared" si="485"/>
        <v/>
      </c>
    </row>
    <row r="1133" spans="1:62" x14ac:dyDescent="0.2">
      <c r="A1133" s="1" t="s">
        <v>142</v>
      </c>
      <c r="B1133" s="27" t="s">
        <v>218</v>
      </c>
      <c r="C1133" s="28">
        <v>38867</v>
      </c>
      <c r="D1133" s="7">
        <v>0.60069444444444442</v>
      </c>
      <c r="E1133" s="1">
        <v>0.1</v>
      </c>
      <c r="F1133" s="1" t="s">
        <v>57</v>
      </c>
      <c r="G1133" s="1" t="s">
        <v>907</v>
      </c>
      <c r="H1133" s="27" t="s">
        <v>886</v>
      </c>
      <c r="I1133" s="27" t="s">
        <v>887</v>
      </c>
      <c r="J1133" s="27" t="s">
        <v>888</v>
      </c>
      <c r="K1133" s="2">
        <v>0.75</v>
      </c>
      <c r="L1133" s="2">
        <v>0.25</v>
      </c>
      <c r="M1133" s="27">
        <v>2118100</v>
      </c>
      <c r="N1133" s="27">
        <v>2386500</v>
      </c>
      <c r="O1133" s="27">
        <v>1966900</v>
      </c>
      <c r="P1133" s="27">
        <v>2312200</v>
      </c>
      <c r="Q1133" s="29"/>
      <c r="R1133" s="29"/>
      <c r="S1133" s="29"/>
      <c r="T1133" s="29"/>
      <c r="U1133" s="29"/>
      <c r="V1133" s="29"/>
      <c r="W1133" s="29"/>
      <c r="X1133" s="29"/>
      <c r="Y1133" s="29"/>
      <c r="Z1133" s="29"/>
      <c r="AA1133" s="29"/>
      <c r="AB1133" s="29"/>
      <c r="AC1133" s="2">
        <f t="shared" si="459"/>
        <v>2195925</v>
      </c>
      <c r="AD1133" s="2">
        <f t="shared" si="460"/>
        <v>190042.00193641405</v>
      </c>
      <c r="AE1133" s="2">
        <f t="shared" si="461"/>
        <v>4</v>
      </c>
      <c r="AF1133" s="27">
        <v>3422800</v>
      </c>
      <c r="AG1133" s="27">
        <v>3369400</v>
      </c>
      <c r="AH1133" s="27">
        <v>2632300</v>
      </c>
      <c r="AI1133" s="27">
        <v>2780300</v>
      </c>
      <c r="AJ1133" s="2">
        <f t="shared" si="462"/>
        <v>3051200</v>
      </c>
      <c r="AK1133" s="2">
        <f t="shared" si="463"/>
        <v>403402.94991484634</v>
      </c>
      <c r="AL1133" s="2">
        <f t="shared" si="464"/>
        <v>4</v>
      </c>
      <c r="AM1133" s="2">
        <f t="shared" si="465"/>
        <v>2.0941873898293032E+21</v>
      </c>
      <c r="AN1133" s="2">
        <f t="shared" si="466"/>
        <v>5.6031341152993634E+20</v>
      </c>
      <c r="AO1133" s="2">
        <f t="shared" si="467"/>
        <v>4</v>
      </c>
      <c r="AP1133" s="2">
        <f t="shared" si="468"/>
        <v>6.5643613605608779</v>
      </c>
      <c r="AQ1133" s="2">
        <f t="shared" si="469"/>
        <v>0.74069708411268287</v>
      </c>
      <c r="AR1133" s="3" t="str">
        <f t="shared" si="470"/>
        <v>Nontoxic</v>
      </c>
      <c r="AS1133" s="2">
        <f t="shared" si="471"/>
        <v>138.94827919897082</v>
      </c>
      <c r="AT1133" s="26" t="s">
        <v>884</v>
      </c>
      <c r="AU1133" s="4" t="s">
        <v>666</v>
      </c>
      <c r="AV1133" s="2">
        <f t="shared" si="472"/>
        <v>3</v>
      </c>
      <c r="AW1133" s="2">
        <f t="shared" si="473"/>
        <v>3</v>
      </c>
      <c r="AX1133" s="2">
        <f t="shared" si="474"/>
        <v>36115962500</v>
      </c>
      <c r="AY1133" s="2">
        <f t="shared" si="475"/>
        <v>162733940000.00003</v>
      </c>
      <c r="AZ1133" s="2">
        <f t="shared" si="476"/>
        <v>99424951250.000015</v>
      </c>
      <c r="BA1133" s="2">
        <f t="shared" si="477"/>
        <v>1.1666666666666667</v>
      </c>
      <c r="BB1133" s="2">
        <f t="shared" si="478"/>
        <v>1.3370262741275869</v>
      </c>
      <c r="BC1133" s="2">
        <v>6.6349999999999998</v>
      </c>
      <c r="BD1133" s="2" t="str">
        <f t="shared" si="479"/>
        <v>Same Var</v>
      </c>
      <c r="BE1133" s="2">
        <f t="shared" si="480"/>
        <v>4.299674583752253E-3</v>
      </c>
      <c r="BF1133" s="2" t="str">
        <f t="shared" si="481"/>
        <v>NS</v>
      </c>
      <c r="BG1133" s="2" t="str">
        <f t="shared" si="482"/>
        <v>NS</v>
      </c>
      <c r="BH1133" s="2" t="str">
        <f t="shared" si="483"/>
        <v/>
      </c>
      <c r="BI1133" s="2" t="str">
        <f t="shared" si="484"/>
        <v/>
      </c>
      <c r="BJ1133" s="2" t="str">
        <f t="shared" si="485"/>
        <v/>
      </c>
    </row>
    <row r="1134" spans="1:62" x14ac:dyDescent="0.2">
      <c r="A1134" s="1" t="s">
        <v>142</v>
      </c>
      <c r="B1134" s="27" t="s">
        <v>219</v>
      </c>
      <c r="C1134" s="28">
        <v>38867</v>
      </c>
      <c r="D1134" s="7">
        <v>0.57291666666666663</v>
      </c>
      <c r="E1134" s="1">
        <v>0.1</v>
      </c>
      <c r="F1134" s="1" t="s">
        <v>57</v>
      </c>
      <c r="G1134" s="1" t="s">
        <v>907</v>
      </c>
      <c r="H1134" s="27" t="s">
        <v>886</v>
      </c>
      <c r="I1134" s="27" t="s">
        <v>887</v>
      </c>
      <c r="J1134" s="27" t="s">
        <v>888</v>
      </c>
      <c r="K1134" s="2">
        <v>0.75</v>
      </c>
      <c r="L1134" s="2">
        <v>0.25</v>
      </c>
      <c r="M1134" s="27">
        <v>2118100</v>
      </c>
      <c r="N1134" s="27">
        <v>2386500</v>
      </c>
      <c r="O1134" s="27">
        <v>1966900</v>
      </c>
      <c r="P1134" s="27">
        <v>2312200</v>
      </c>
      <c r="Q1134" s="29"/>
      <c r="R1134" s="29"/>
      <c r="S1134" s="29"/>
      <c r="T1134" s="29"/>
      <c r="U1134" s="29"/>
      <c r="V1134" s="29"/>
      <c r="W1134" s="29"/>
      <c r="X1134" s="29"/>
      <c r="Y1134" s="29"/>
      <c r="Z1134" s="29"/>
      <c r="AA1134" s="29"/>
      <c r="AB1134" s="29"/>
      <c r="AC1134" s="2">
        <f t="shared" si="459"/>
        <v>2195925</v>
      </c>
      <c r="AD1134" s="2">
        <f t="shared" si="460"/>
        <v>190042.00193641405</v>
      </c>
      <c r="AE1134" s="2">
        <f t="shared" si="461"/>
        <v>4</v>
      </c>
      <c r="AF1134" s="27">
        <v>3343100</v>
      </c>
      <c r="AG1134" s="27">
        <v>3203900</v>
      </c>
      <c r="AH1134" s="27">
        <v>2779800</v>
      </c>
      <c r="AI1134" s="27">
        <v>2992700</v>
      </c>
      <c r="AJ1134" s="2">
        <f t="shared" si="462"/>
        <v>3079875</v>
      </c>
      <c r="AK1134" s="2">
        <f t="shared" si="463"/>
        <v>246518.48307986968</v>
      </c>
      <c r="AL1134" s="2">
        <f t="shared" si="464"/>
        <v>4</v>
      </c>
      <c r="AM1134" s="2">
        <f t="shared" si="465"/>
        <v>4.1093970661775855E+20</v>
      </c>
      <c r="AN1134" s="2">
        <f t="shared" si="466"/>
        <v>8.5538896367077933E+19</v>
      </c>
      <c r="AO1134" s="2">
        <f t="shared" si="467"/>
        <v>5</v>
      </c>
      <c r="AP1134" s="2">
        <f t="shared" si="468"/>
        <v>10.064236354080039</v>
      </c>
      <c r="AQ1134" s="2">
        <f t="shared" si="469"/>
        <v>0.72668684380042159</v>
      </c>
      <c r="AR1134" s="3" t="str">
        <f t="shared" si="470"/>
        <v>Nontoxic</v>
      </c>
      <c r="AS1134" s="2">
        <f t="shared" si="471"/>
        <v>140.25410703917481</v>
      </c>
      <c r="AT1134" s="26" t="s">
        <v>884</v>
      </c>
      <c r="AU1134" s="4" t="s">
        <v>666</v>
      </c>
      <c r="AV1134" s="2">
        <f t="shared" si="472"/>
        <v>3</v>
      </c>
      <c r="AW1134" s="2">
        <f t="shared" si="473"/>
        <v>3</v>
      </c>
      <c r="AX1134" s="2">
        <f t="shared" si="474"/>
        <v>36115962500</v>
      </c>
      <c r="AY1134" s="2">
        <f t="shared" si="475"/>
        <v>60771362499.999992</v>
      </c>
      <c r="AZ1134" s="2">
        <f t="shared" si="476"/>
        <v>48443662500</v>
      </c>
      <c r="BA1134" s="2">
        <f t="shared" si="477"/>
        <v>1.1666666666666667</v>
      </c>
      <c r="BB1134" s="2">
        <f t="shared" si="478"/>
        <v>0.17215570551361939</v>
      </c>
      <c r="BC1134" s="2">
        <v>6.6349999999999998</v>
      </c>
      <c r="BD1134" s="2" t="str">
        <f t="shared" si="479"/>
        <v>Same Var</v>
      </c>
      <c r="BE1134" s="2">
        <f t="shared" si="480"/>
        <v>6.418594724511992E-4</v>
      </c>
      <c r="BF1134" s="2" t="str">
        <f t="shared" si="481"/>
        <v>NS</v>
      </c>
      <c r="BG1134" s="2" t="str">
        <f t="shared" si="482"/>
        <v>NS</v>
      </c>
      <c r="BH1134" s="2" t="str">
        <f t="shared" si="483"/>
        <v/>
      </c>
      <c r="BI1134" s="2" t="str">
        <f t="shared" si="484"/>
        <v/>
      </c>
      <c r="BJ1134" s="2" t="str">
        <f t="shared" si="485"/>
        <v/>
      </c>
    </row>
    <row r="1135" spans="1:62" x14ac:dyDescent="0.2">
      <c r="A1135" s="1" t="s">
        <v>142</v>
      </c>
      <c r="B1135" s="27" t="s">
        <v>220</v>
      </c>
      <c r="C1135" s="28">
        <v>38867</v>
      </c>
      <c r="D1135" s="7">
        <v>0.55902777777777779</v>
      </c>
      <c r="E1135" s="1">
        <v>0.1</v>
      </c>
      <c r="F1135" s="1" t="s">
        <v>57</v>
      </c>
      <c r="G1135" s="1" t="s">
        <v>907</v>
      </c>
      <c r="H1135" s="27" t="s">
        <v>886</v>
      </c>
      <c r="I1135" s="27" t="s">
        <v>887</v>
      </c>
      <c r="J1135" s="27" t="s">
        <v>888</v>
      </c>
      <c r="K1135" s="2">
        <v>0.75</v>
      </c>
      <c r="L1135" s="2">
        <v>0.25</v>
      </c>
      <c r="M1135" s="27">
        <v>2118100</v>
      </c>
      <c r="N1135" s="27">
        <v>2386500</v>
      </c>
      <c r="O1135" s="27">
        <v>1966900</v>
      </c>
      <c r="P1135" s="27">
        <v>2312200</v>
      </c>
      <c r="Q1135" s="29"/>
      <c r="R1135" s="29"/>
      <c r="S1135" s="29"/>
      <c r="T1135" s="29"/>
      <c r="U1135" s="29"/>
      <c r="V1135" s="29"/>
      <c r="W1135" s="29"/>
      <c r="X1135" s="29"/>
      <c r="Y1135" s="29"/>
      <c r="Z1135" s="29"/>
      <c r="AA1135" s="29"/>
      <c r="AB1135" s="29"/>
      <c r="AC1135" s="2">
        <f t="shared" si="459"/>
        <v>2195925</v>
      </c>
      <c r="AD1135" s="2">
        <f t="shared" si="460"/>
        <v>190042.00193641405</v>
      </c>
      <c r="AE1135" s="2">
        <f t="shared" si="461"/>
        <v>4</v>
      </c>
      <c r="AF1135" s="27">
        <v>3157300</v>
      </c>
      <c r="AG1135" s="27">
        <v>3286000</v>
      </c>
      <c r="AH1135" s="27">
        <v>3472300</v>
      </c>
      <c r="AI1135" s="27">
        <v>3408200</v>
      </c>
      <c r="AJ1135" s="2">
        <f t="shared" si="462"/>
        <v>3330950</v>
      </c>
      <c r="AK1135" s="2">
        <f t="shared" si="463"/>
        <v>139190.768372044</v>
      </c>
      <c r="AL1135" s="2">
        <f t="shared" si="464"/>
        <v>4</v>
      </c>
      <c r="AM1135" s="2">
        <f t="shared" si="465"/>
        <v>9.8452527979353588E+19</v>
      </c>
      <c r="AN1135" s="2">
        <f t="shared" si="466"/>
        <v>1.6417981539129909E+19</v>
      </c>
      <c r="AO1135" s="2">
        <f t="shared" si="467"/>
        <v>6</v>
      </c>
      <c r="AP1135" s="2">
        <f t="shared" si="468"/>
        <v>16.905848819790094</v>
      </c>
      <c r="AQ1135" s="2">
        <f t="shared" si="469"/>
        <v>0.71755819649141217</v>
      </c>
      <c r="AR1135" s="3" t="str">
        <f t="shared" si="470"/>
        <v>Nontoxic</v>
      </c>
      <c r="AS1135" s="2">
        <f t="shared" si="471"/>
        <v>151.6877853296447</v>
      </c>
      <c r="AT1135" s="26" t="s">
        <v>884</v>
      </c>
      <c r="AU1135" s="4" t="s">
        <v>666</v>
      </c>
      <c r="AV1135" s="2">
        <f t="shared" si="472"/>
        <v>3</v>
      </c>
      <c r="AW1135" s="2">
        <f t="shared" si="473"/>
        <v>3</v>
      </c>
      <c r="AX1135" s="2">
        <f t="shared" si="474"/>
        <v>36115962500</v>
      </c>
      <c r="AY1135" s="2">
        <f t="shared" si="475"/>
        <v>19374070000.000004</v>
      </c>
      <c r="AZ1135" s="2">
        <f t="shared" si="476"/>
        <v>27745016250</v>
      </c>
      <c r="BA1135" s="2">
        <f t="shared" si="477"/>
        <v>1.1666666666666667</v>
      </c>
      <c r="BB1135" s="2">
        <f t="shared" si="478"/>
        <v>0.24542213843960778</v>
      </c>
      <c r="BC1135" s="2">
        <v>6.6349999999999998</v>
      </c>
      <c r="BD1135" s="2" t="str">
        <f t="shared" si="479"/>
        <v>Same Var</v>
      </c>
      <c r="BE1135" s="2">
        <f t="shared" si="480"/>
        <v>3.5749959456196681E-5</v>
      </c>
      <c r="BF1135" s="2" t="str">
        <f t="shared" si="481"/>
        <v>NS</v>
      </c>
      <c r="BG1135" s="2" t="str">
        <f t="shared" si="482"/>
        <v>NS</v>
      </c>
      <c r="BH1135" s="2" t="str">
        <f t="shared" si="483"/>
        <v/>
      </c>
      <c r="BI1135" s="2" t="str">
        <f t="shared" si="484"/>
        <v/>
      </c>
      <c r="BJ1135" s="2" t="str">
        <f t="shared" si="485"/>
        <v/>
      </c>
    </row>
    <row r="1136" spans="1:62" x14ac:dyDescent="0.2">
      <c r="A1136" s="1" t="s">
        <v>142</v>
      </c>
      <c r="B1136" s="27" t="s">
        <v>221</v>
      </c>
      <c r="C1136" s="28">
        <v>38867</v>
      </c>
      <c r="D1136" s="7">
        <v>0.5</v>
      </c>
      <c r="E1136" s="1">
        <v>0.1</v>
      </c>
      <c r="F1136" s="1" t="s">
        <v>57</v>
      </c>
      <c r="G1136" s="1" t="s">
        <v>907</v>
      </c>
      <c r="H1136" s="27" t="s">
        <v>886</v>
      </c>
      <c r="I1136" s="27" t="s">
        <v>887</v>
      </c>
      <c r="J1136" s="27" t="s">
        <v>888</v>
      </c>
      <c r="K1136" s="2">
        <v>0.75</v>
      </c>
      <c r="L1136" s="2">
        <v>0.25</v>
      </c>
      <c r="M1136" s="27">
        <v>2118100</v>
      </c>
      <c r="N1136" s="27">
        <v>2386500</v>
      </c>
      <c r="O1136" s="27">
        <v>1966900</v>
      </c>
      <c r="P1136" s="27">
        <v>2312200</v>
      </c>
      <c r="Q1136" s="29"/>
      <c r="R1136" s="29"/>
      <c r="S1136" s="29"/>
      <c r="T1136" s="29"/>
      <c r="U1136" s="29"/>
      <c r="V1136" s="29"/>
      <c r="W1136" s="29"/>
      <c r="X1136" s="29"/>
      <c r="Y1136" s="29"/>
      <c r="Z1136" s="29"/>
      <c r="AA1136" s="29"/>
      <c r="AB1136" s="29"/>
      <c r="AC1136" s="2">
        <f t="shared" si="459"/>
        <v>2195925</v>
      </c>
      <c r="AD1136" s="2">
        <f t="shared" si="460"/>
        <v>190042.00193641405</v>
      </c>
      <c r="AE1136" s="2">
        <f t="shared" si="461"/>
        <v>4</v>
      </c>
      <c r="AF1136" s="27">
        <v>3422900</v>
      </c>
      <c r="AG1136" s="27">
        <v>3647500</v>
      </c>
      <c r="AH1136" s="27">
        <v>3457100</v>
      </c>
      <c r="AI1136" s="27">
        <v>3451800</v>
      </c>
      <c r="AJ1136" s="2">
        <f t="shared" si="462"/>
        <v>3494825</v>
      </c>
      <c r="AK1136" s="2">
        <f t="shared" si="463"/>
        <v>102886.97277433459</v>
      </c>
      <c r="AL1136" s="2">
        <f t="shared" si="464"/>
        <v>4</v>
      </c>
      <c r="AM1136" s="2">
        <f t="shared" si="465"/>
        <v>5.9679325614009598E+19</v>
      </c>
      <c r="AN1136" s="2">
        <f t="shared" si="466"/>
        <v>1.0932628906319852E+19</v>
      </c>
      <c r="AO1136" s="2">
        <f t="shared" si="467"/>
        <v>5</v>
      </c>
      <c r="AP1136" s="2">
        <f t="shared" si="468"/>
        <v>21.024132361972406</v>
      </c>
      <c r="AQ1136" s="2">
        <f t="shared" si="469"/>
        <v>0.72668684380042159</v>
      </c>
      <c r="AR1136" s="3" t="str">
        <f t="shared" si="470"/>
        <v>Nontoxic</v>
      </c>
      <c r="AS1136" s="2">
        <f t="shared" si="471"/>
        <v>159.15047189680885</v>
      </c>
      <c r="AT1136" s="26" t="s">
        <v>884</v>
      </c>
      <c r="AU1136" s="4" t="s">
        <v>666</v>
      </c>
      <c r="AV1136" s="2">
        <f t="shared" si="472"/>
        <v>3</v>
      </c>
      <c r="AW1136" s="2">
        <f t="shared" si="473"/>
        <v>3</v>
      </c>
      <c r="AX1136" s="2">
        <f t="shared" si="474"/>
        <v>36115962500</v>
      </c>
      <c r="AY1136" s="2">
        <f t="shared" si="475"/>
        <v>10585729166.666666</v>
      </c>
      <c r="AZ1136" s="2">
        <f t="shared" si="476"/>
        <v>23350845833.333332</v>
      </c>
      <c r="BA1136" s="2">
        <f t="shared" si="477"/>
        <v>1.1666666666666667</v>
      </c>
      <c r="BB1136" s="2">
        <f t="shared" si="478"/>
        <v>0.91292061610658126</v>
      </c>
      <c r="BC1136" s="2">
        <v>6.6349999999999998</v>
      </c>
      <c r="BD1136" s="2" t="str">
        <f t="shared" si="479"/>
        <v>Same Var</v>
      </c>
      <c r="BE1136" s="2">
        <f t="shared" si="480"/>
        <v>1.005158635647845E-5</v>
      </c>
      <c r="BF1136" s="2" t="str">
        <f t="shared" si="481"/>
        <v>NS</v>
      </c>
      <c r="BG1136" s="2" t="str">
        <f t="shared" si="482"/>
        <v>NS</v>
      </c>
      <c r="BH1136" s="2" t="str">
        <f t="shared" si="483"/>
        <v/>
      </c>
      <c r="BI1136" s="2" t="str">
        <f t="shared" si="484"/>
        <v/>
      </c>
      <c r="BJ1136" s="2" t="str">
        <f t="shared" si="485"/>
        <v/>
      </c>
    </row>
    <row r="1137" spans="1:62" x14ac:dyDescent="0.2">
      <c r="A1137" s="1" t="s">
        <v>142</v>
      </c>
      <c r="B1137" s="27" t="s">
        <v>222</v>
      </c>
      <c r="C1137" s="28">
        <v>38867</v>
      </c>
      <c r="D1137" s="7">
        <v>0.54166666666666663</v>
      </c>
      <c r="E1137" s="1">
        <v>0.1</v>
      </c>
      <c r="F1137" s="1" t="s">
        <v>57</v>
      </c>
      <c r="G1137" s="1" t="s">
        <v>907</v>
      </c>
      <c r="H1137" s="27" t="s">
        <v>886</v>
      </c>
      <c r="I1137" s="27" t="s">
        <v>887</v>
      </c>
      <c r="J1137" s="27" t="s">
        <v>888</v>
      </c>
      <c r="K1137" s="2">
        <v>0.75</v>
      </c>
      <c r="L1137" s="2">
        <v>0.25</v>
      </c>
      <c r="M1137" s="27">
        <v>2118100</v>
      </c>
      <c r="N1137" s="27">
        <v>2386500</v>
      </c>
      <c r="O1137" s="27">
        <v>1966900</v>
      </c>
      <c r="P1137" s="27">
        <v>2312200</v>
      </c>
      <c r="Q1137" s="29"/>
      <c r="R1137" s="29"/>
      <c r="S1137" s="29"/>
      <c r="T1137" s="29"/>
      <c r="U1137" s="29"/>
      <c r="V1137" s="29"/>
      <c r="W1137" s="29"/>
      <c r="X1137" s="29"/>
      <c r="Y1137" s="29"/>
      <c r="Z1137" s="29"/>
      <c r="AA1137" s="29"/>
      <c r="AB1137" s="29"/>
      <c r="AC1137" s="2">
        <f t="shared" si="459"/>
        <v>2195925</v>
      </c>
      <c r="AD1137" s="2">
        <f t="shared" si="460"/>
        <v>190042.00193641405</v>
      </c>
      <c r="AE1137" s="2">
        <f t="shared" si="461"/>
        <v>4</v>
      </c>
      <c r="AF1137" s="27">
        <v>3382700</v>
      </c>
      <c r="AG1137" s="27">
        <v>3521300</v>
      </c>
      <c r="AH1137" s="27">
        <v>3414500</v>
      </c>
      <c r="AI1137" s="27">
        <v>3516900</v>
      </c>
      <c r="AJ1137" s="2">
        <f t="shared" si="462"/>
        <v>3458850</v>
      </c>
      <c r="AK1137" s="2">
        <f t="shared" si="463"/>
        <v>70794.420684118886</v>
      </c>
      <c r="AL1137" s="2">
        <f t="shared" si="464"/>
        <v>4</v>
      </c>
      <c r="AM1137" s="2">
        <f t="shared" si="465"/>
        <v>4.0091307870213358E+19</v>
      </c>
      <c r="AN1137" s="2">
        <f t="shared" si="466"/>
        <v>9.1213992903299072E+18</v>
      </c>
      <c r="AO1137" s="2">
        <f t="shared" si="467"/>
        <v>4</v>
      </c>
      <c r="AP1137" s="2">
        <f t="shared" si="468"/>
        <v>22.770531456143225</v>
      </c>
      <c r="AQ1137" s="2">
        <f t="shared" si="469"/>
        <v>0.74069708411268287</v>
      </c>
      <c r="AR1137" s="3" t="str">
        <f t="shared" si="470"/>
        <v>Nontoxic</v>
      </c>
      <c r="AS1137" s="2">
        <f t="shared" si="471"/>
        <v>157.51221011646572</v>
      </c>
      <c r="AT1137" s="26" t="s">
        <v>884</v>
      </c>
      <c r="AU1137" s="4" t="s">
        <v>666</v>
      </c>
      <c r="AV1137" s="2">
        <f t="shared" si="472"/>
        <v>3</v>
      </c>
      <c r="AW1137" s="2">
        <f t="shared" si="473"/>
        <v>3</v>
      </c>
      <c r="AX1137" s="2">
        <f t="shared" si="474"/>
        <v>36115962500</v>
      </c>
      <c r="AY1137" s="2">
        <f t="shared" si="475"/>
        <v>5011850000</v>
      </c>
      <c r="AZ1137" s="2">
        <f t="shared" si="476"/>
        <v>20563906250</v>
      </c>
      <c r="BA1137" s="2">
        <f t="shared" si="477"/>
        <v>1.1666666666666667</v>
      </c>
      <c r="BB1137" s="2">
        <f t="shared" si="478"/>
        <v>2.1819465770207671</v>
      </c>
      <c r="BC1137" s="2">
        <v>6.6349999999999998</v>
      </c>
      <c r="BD1137" s="2" t="str">
        <f t="shared" si="479"/>
        <v>Same Var</v>
      </c>
      <c r="BE1137" s="2">
        <f t="shared" si="480"/>
        <v>8.1837335505732838E-6</v>
      </c>
      <c r="BF1137" s="2" t="str">
        <f t="shared" si="481"/>
        <v>NS</v>
      </c>
      <c r="BG1137" s="2" t="str">
        <f t="shared" si="482"/>
        <v>NS</v>
      </c>
      <c r="BH1137" s="2" t="str">
        <f t="shared" si="483"/>
        <v/>
      </c>
      <c r="BI1137" s="2" t="str">
        <f t="shared" si="484"/>
        <v/>
      </c>
      <c r="BJ1137" s="2" t="str">
        <f t="shared" si="485"/>
        <v/>
      </c>
    </row>
    <row r="1138" spans="1:62" x14ac:dyDescent="0.2">
      <c r="A1138" s="1" t="s">
        <v>142</v>
      </c>
      <c r="B1138" s="27" t="s">
        <v>223</v>
      </c>
      <c r="C1138" s="28">
        <v>38867</v>
      </c>
      <c r="D1138" s="7">
        <v>0.55555555555555558</v>
      </c>
      <c r="E1138" s="1">
        <v>0.1</v>
      </c>
      <c r="F1138" s="1" t="s">
        <v>57</v>
      </c>
      <c r="G1138" s="1" t="s">
        <v>907</v>
      </c>
      <c r="H1138" s="27" t="s">
        <v>886</v>
      </c>
      <c r="I1138" s="27" t="s">
        <v>887</v>
      </c>
      <c r="J1138" s="27" t="s">
        <v>888</v>
      </c>
      <c r="K1138" s="2">
        <v>0.75</v>
      </c>
      <c r="L1138" s="2">
        <v>0.25</v>
      </c>
      <c r="M1138" s="27">
        <v>2118100</v>
      </c>
      <c r="N1138" s="27">
        <v>2386500</v>
      </c>
      <c r="O1138" s="27">
        <v>1966900</v>
      </c>
      <c r="P1138" s="27">
        <v>2312200</v>
      </c>
      <c r="Q1138" s="29"/>
      <c r="R1138" s="29"/>
      <c r="S1138" s="29"/>
      <c r="T1138" s="29"/>
      <c r="U1138" s="29"/>
      <c r="V1138" s="29"/>
      <c r="W1138" s="29"/>
      <c r="X1138" s="29"/>
      <c r="Y1138" s="29"/>
      <c r="Z1138" s="29"/>
      <c r="AA1138" s="29"/>
      <c r="AB1138" s="29"/>
      <c r="AC1138" s="2">
        <f t="shared" si="459"/>
        <v>2195925</v>
      </c>
      <c r="AD1138" s="2">
        <f t="shared" si="460"/>
        <v>190042.00193641405</v>
      </c>
      <c r="AE1138" s="2">
        <f t="shared" si="461"/>
        <v>4</v>
      </c>
      <c r="AF1138" s="27">
        <v>3229700</v>
      </c>
      <c r="AG1138" s="27">
        <v>3148100</v>
      </c>
      <c r="AH1138" s="27">
        <v>2856200</v>
      </c>
      <c r="AI1138" s="27">
        <v>2698000</v>
      </c>
      <c r="AJ1138" s="2">
        <f t="shared" si="462"/>
        <v>2983000</v>
      </c>
      <c r="AK1138" s="2">
        <f t="shared" si="463"/>
        <v>248610.90080686324</v>
      </c>
      <c r="AL1138" s="2">
        <f t="shared" si="464"/>
        <v>4</v>
      </c>
      <c r="AM1138" s="2">
        <f t="shared" si="465"/>
        <v>4.2150768084805576E+20</v>
      </c>
      <c r="AN1138" s="2">
        <f t="shared" si="466"/>
        <v>8.8184598916202807E+19</v>
      </c>
      <c r="AO1138" s="2">
        <f t="shared" si="467"/>
        <v>5</v>
      </c>
      <c r="AP1138" s="2">
        <f t="shared" si="468"/>
        <v>9.324453118780383</v>
      </c>
      <c r="AQ1138" s="2">
        <f t="shared" si="469"/>
        <v>0.72668684380042159</v>
      </c>
      <c r="AR1138" s="3" t="str">
        <f t="shared" si="470"/>
        <v>Nontoxic</v>
      </c>
      <c r="AS1138" s="2">
        <f t="shared" si="471"/>
        <v>135.84252649794507</v>
      </c>
      <c r="AT1138" s="26" t="s">
        <v>884</v>
      </c>
      <c r="AU1138" s="4" t="s">
        <v>666</v>
      </c>
      <c r="AV1138" s="2">
        <f t="shared" si="472"/>
        <v>3</v>
      </c>
      <c r="AW1138" s="2">
        <f t="shared" si="473"/>
        <v>3</v>
      </c>
      <c r="AX1138" s="2">
        <f t="shared" si="474"/>
        <v>36115962500</v>
      </c>
      <c r="AY1138" s="2">
        <f t="shared" si="475"/>
        <v>61807379999.999992</v>
      </c>
      <c r="AZ1138" s="2">
        <f t="shared" si="476"/>
        <v>48961671250</v>
      </c>
      <c r="BA1138" s="2">
        <f t="shared" si="477"/>
        <v>1.1666666666666667</v>
      </c>
      <c r="BB1138" s="2">
        <f t="shared" si="478"/>
        <v>0.18338870140946384</v>
      </c>
      <c r="BC1138" s="2">
        <v>6.6349999999999998</v>
      </c>
      <c r="BD1138" s="2" t="str">
        <f t="shared" si="479"/>
        <v>Same Var</v>
      </c>
      <c r="BE1138" s="2">
        <f t="shared" si="480"/>
        <v>1.1896796895327678E-3</v>
      </c>
      <c r="BF1138" s="2" t="str">
        <f t="shared" si="481"/>
        <v>NS</v>
      </c>
      <c r="BG1138" s="2" t="str">
        <f t="shared" si="482"/>
        <v>NS</v>
      </c>
      <c r="BH1138" s="2" t="str">
        <f t="shared" si="483"/>
        <v/>
      </c>
      <c r="BI1138" s="2" t="str">
        <f t="shared" si="484"/>
        <v/>
      </c>
      <c r="BJ1138" s="2" t="str">
        <f t="shared" si="485"/>
        <v/>
      </c>
    </row>
    <row r="1139" spans="1:62" x14ac:dyDescent="0.2">
      <c r="A1139" s="1" t="s">
        <v>142</v>
      </c>
      <c r="B1139" s="27" t="s">
        <v>234</v>
      </c>
      <c r="C1139" s="28">
        <v>38867</v>
      </c>
      <c r="D1139" s="7">
        <v>0.4513888888888889</v>
      </c>
      <c r="E1139" s="1">
        <v>0.1</v>
      </c>
      <c r="F1139" s="1" t="s">
        <v>57</v>
      </c>
      <c r="G1139" s="1" t="s">
        <v>907</v>
      </c>
      <c r="H1139" s="27" t="s">
        <v>886</v>
      </c>
      <c r="I1139" s="27" t="s">
        <v>887</v>
      </c>
      <c r="J1139" s="27" t="s">
        <v>888</v>
      </c>
      <c r="K1139" s="2">
        <v>0.75</v>
      </c>
      <c r="L1139" s="2">
        <v>0.25</v>
      </c>
      <c r="M1139" s="27">
        <v>2118100</v>
      </c>
      <c r="N1139" s="27">
        <v>2386500</v>
      </c>
      <c r="O1139" s="27">
        <v>1966900</v>
      </c>
      <c r="P1139" s="27">
        <v>2312200</v>
      </c>
      <c r="Q1139" s="29"/>
      <c r="R1139" s="29"/>
      <c r="S1139" s="29"/>
      <c r="T1139" s="29"/>
      <c r="U1139" s="29"/>
      <c r="V1139" s="29"/>
      <c r="W1139" s="29"/>
      <c r="X1139" s="29"/>
      <c r="Y1139" s="29"/>
      <c r="Z1139" s="29"/>
      <c r="AA1139" s="29"/>
      <c r="AB1139" s="29"/>
      <c r="AC1139" s="2">
        <f t="shared" si="459"/>
        <v>2195925</v>
      </c>
      <c r="AD1139" s="2">
        <f t="shared" si="460"/>
        <v>190042.00193641405</v>
      </c>
      <c r="AE1139" s="2">
        <f t="shared" si="461"/>
        <v>4</v>
      </c>
      <c r="AF1139" s="27">
        <v>582750</v>
      </c>
      <c r="AG1139" s="27">
        <v>712610</v>
      </c>
      <c r="AH1139" s="27">
        <v>778400</v>
      </c>
      <c r="AI1139" s="27">
        <v>519410</v>
      </c>
      <c r="AJ1139" s="2">
        <f t="shared" si="462"/>
        <v>648292.5</v>
      </c>
      <c r="AK1139" s="2">
        <f t="shared" si="463"/>
        <v>118281.05015174662</v>
      </c>
      <c r="AL1139" s="2">
        <f t="shared" si="464"/>
        <v>4</v>
      </c>
      <c r="AM1139" s="2">
        <f t="shared" si="465"/>
        <v>7.3554790182826041E+19</v>
      </c>
      <c r="AN1139" s="2">
        <f t="shared" si="466"/>
        <v>1.2675833513382128E+19</v>
      </c>
      <c r="AO1139" s="2">
        <f t="shared" si="467"/>
        <v>6</v>
      </c>
      <c r="AP1139" s="2">
        <f t="shared" si="468"/>
        <v>-10.783533943329283</v>
      </c>
      <c r="AQ1139" s="2">
        <f t="shared" si="469"/>
        <v>0.71755819649141217</v>
      </c>
      <c r="AR1139" s="3" t="str">
        <f t="shared" si="470"/>
        <v>Toxic</v>
      </c>
      <c r="AS1139" s="2">
        <f t="shared" si="471"/>
        <v>29.522524676389221</v>
      </c>
      <c r="AT1139" s="4" t="s">
        <v>663</v>
      </c>
      <c r="AV1139" s="2">
        <f t="shared" si="472"/>
        <v>3</v>
      </c>
      <c r="AW1139" s="2">
        <f t="shared" si="473"/>
        <v>3</v>
      </c>
      <c r="AX1139" s="2">
        <f t="shared" si="474"/>
        <v>36115962500</v>
      </c>
      <c r="AY1139" s="2">
        <f t="shared" si="475"/>
        <v>13990406824.999998</v>
      </c>
      <c r="AZ1139" s="2">
        <f t="shared" si="476"/>
        <v>25053184662.5</v>
      </c>
      <c r="BA1139" s="2">
        <f t="shared" si="477"/>
        <v>1.1666666666666667</v>
      </c>
      <c r="BB1139" s="2">
        <f t="shared" si="478"/>
        <v>0.55773023989749093</v>
      </c>
      <c r="BC1139" s="2">
        <v>6.6349999999999998</v>
      </c>
      <c r="BD1139" s="2" t="str">
        <f t="shared" si="479"/>
        <v>Same Var</v>
      </c>
      <c r="BE1139" s="2">
        <f t="shared" si="480"/>
        <v>4.4517234159318845E-6</v>
      </c>
      <c r="BF1139" s="2" t="str">
        <f t="shared" si="481"/>
        <v>Sig</v>
      </c>
      <c r="BG1139" s="2" t="str">
        <f t="shared" si="482"/>
        <v>Sig</v>
      </c>
      <c r="BH1139" s="2" t="str">
        <f t="shared" si="483"/>
        <v>Same Var T-test</v>
      </c>
      <c r="BI1139" s="2" t="str">
        <f t="shared" si="484"/>
        <v/>
      </c>
      <c r="BJ1139" s="2" t="str">
        <f t="shared" si="485"/>
        <v/>
      </c>
    </row>
    <row r="1140" spans="1:62" x14ac:dyDescent="0.2">
      <c r="A1140" s="1" t="s">
        <v>142</v>
      </c>
      <c r="B1140" s="27" t="s">
        <v>241</v>
      </c>
      <c r="C1140" s="28">
        <v>38867</v>
      </c>
      <c r="D1140" s="7">
        <v>0.42708333333333331</v>
      </c>
      <c r="E1140" s="1">
        <v>0.1</v>
      </c>
      <c r="F1140" s="1" t="s">
        <v>57</v>
      </c>
      <c r="G1140" s="1" t="s">
        <v>907</v>
      </c>
      <c r="H1140" s="27" t="s">
        <v>886</v>
      </c>
      <c r="I1140" s="27" t="s">
        <v>887</v>
      </c>
      <c r="J1140" s="27" t="s">
        <v>888</v>
      </c>
      <c r="K1140" s="2">
        <v>0.75</v>
      </c>
      <c r="L1140" s="2">
        <v>0.25</v>
      </c>
      <c r="M1140" s="27">
        <v>2118100</v>
      </c>
      <c r="N1140" s="27">
        <v>2386500</v>
      </c>
      <c r="O1140" s="27">
        <v>1966900</v>
      </c>
      <c r="P1140" s="27">
        <v>2312200</v>
      </c>
      <c r="Q1140" s="29"/>
      <c r="R1140" s="29"/>
      <c r="S1140" s="29"/>
      <c r="T1140" s="29"/>
      <c r="U1140" s="29"/>
      <c r="V1140" s="29"/>
      <c r="W1140" s="29"/>
      <c r="X1140" s="29"/>
      <c r="Y1140" s="29"/>
      <c r="Z1140" s="29"/>
      <c r="AA1140" s="29"/>
      <c r="AB1140" s="29"/>
      <c r="AC1140" s="2">
        <f t="shared" si="459"/>
        <v>2195925</v>
      </c>
      <c r="AD1140" s="2">
        <f t="shared" si="460"/>
        <v>190042.00193641405</v>
      </c>
      <c r="AE1140" s="2">
        <f t="shared" si="461"/>
        <v>4</v>
      </c>
      <c r="AF1140" s="27">
        <v>2714300</v>
      </c>
      <c r="AG1140" s="27">
        <v>3174400</v>
      </c>
      <c r="AH1140" s="27">
        <v>2778000</v>
      </c>
      <c r="AI1140" s="27">
        <v>3061000</v>
      </c>
      <c r="AJ1140" s="2">
        <f t="shared" si="462"/>
        <v>2931925</v>
      </c>
      <c r="AK1140" s="2">
        <f t="shared" si="463"/>
        <v>220988.7082333997</v>
      </c>
      <c r="AL1140" s="2">
        <f t="shared" si="464"/>
        <v>4</v>
      </c>
      <c r="AM1140" s="2">
        <f t="shared" si="465"/>
        <v>2.9886835793857485E+20</v>
      </c>
      <c r="AN1140" s="2">
        <f t="shared" si="466"/>
        <v>5.8284673267501777E+19</v>
      </c>
      <c r="AO1140" s="2">
        <f t="shared" si="467"/>
        <v>5</v>
      </c>
      <c r="AP1140" s="2">
        <f t="shared" si="468"/>
        <v>9.7729754154462487</v>
      </c>
      <c r="AQ1140" s="2">
        <f t="shared" si="469"/>
        <v>0.72668684380042159</v>
      </c>
      <c r="AR1140" s="3" t="str">
        <f t="shared" si="470"/>
        <v>Nontoxic</v>
      </c>
      <c r="AS1140" s="2">
        <f t="shared" si="471"/>
        <v>133.51662738936895</v>
      </c>
      <c r="AT1140" s="26" t="s">
        <v>884</v>
      </c>
      <c r="AU1140" s="4" t="s">
        <v>666</v>
      </c>
      <c r="AV1140" s="2">
        <f t="shared" si="472"/>
        <v>3</v>
      </c>
      <c r="AW1140" s="2">
        <f t="shared" si="473"/>
        <v>3</v>
      </c>
      <c r="AX1140" s="2">
        <f t="shared" si="474"/>
        <v>36115962500</v>
      </c>
      <c r="AY1140" s="2">
        <f t="shared" si="475"/>
        <v>48836009166.666656</v>
      </c>
      <c r="AZ1140" s="2">
        <f t="shared" si="476"/>
        <v>42475985833.333328</v>
      </c>
      <c r="BA1140" s="2">
        <f t="shared" si="477"/>
        <v>1.1666666666666667</v>
      </c>
      <c r="BB1140" s="2">
        <f t="shared" si="478"/>
        <v>5.8306830187778554E-2</v>
      </c>
      <c r="BC1140" s="2">
        <v>6.6349999999999998</v>
      </c>
      <c r="BD1140" s="2" t="str">
        <f t="shared" si="479"/>
        <v>Same Var</v>
      </c>
      <c r="BE1140" s="2">
        <f t="shared" si="480"/>
        <v>1.1664179638636769E-3</v>
      </c>
      <c r="BF1140" s="2" t="str">
        <f t="shared" si="481"/>
        <v>NS</v>
      </c>
      <c r="BG1140" s="2" t="str">
        <f t="shared" si="482"/>
        <v>NS</v>
      </c>
      <c r="BH1140" s="2" t="str">
        <f t="shared" si="483"/>
        <v/>
      </c>
      <c r="BI1140" s="2" t="str">
        <f t="shared" si="484"/>
        <v/>
      </c>
      <c r="BJ1140" s="2" t="str">
        <f t="shared" si="485"/>
        <v/>
      </c>
    </row>
    <row r="1141" spans="1:62" x14ac:dyDescent="0.2">
      <c r="A1141" s="1" t="s">
        <v>142</v>
      </c>
      <c r="B1141" s="27" t="s">
        <v>243</v>
      </c>
      <c r="C1141" s="28">
        <v>38867</v>
      </c>
      <c r="D1141" s="7">
        <v>0.44097222222222221</v>
      </c>
      <c r="E1141" s="1">
        <v>0.1</v>
      </c>
      <c r="F1141" s="1" t="s">
        <v>57</v>
      </c>
      <c r="G1141" s="1" t="s">
        <v>907</v>
      </c>
      <c r="H1141" s="27" t="s">
        <v>886</v>
      </c>
      <c r="I1141" s="27" t="s">
        <v>887</v>
      </c>
      <c r="J1141" s="27" t="s">
        <v>888</v>
      </c>
      <c r="K1141" s="2">
        <v>0.75</v>
      </c>
      <c r="L1141" s="2">
        <v>0.25</v>
      </c>
      <c r="M1141" s="27">
        <v>2118100</v>
      </c>
      <c r="N1141" s="27">
        <v>2386500</v>
      </c>
      <c r="O1141" s="27">
        <v>1966900</v>
      </c>
      <c r="P1141" s="27">
        <v>2312200</v>
      </c>
      <c r="Q1141" s="29"/>
      <c r="R1141" s="29"/>
      <c r="S1141" s="29"/>
      <c r="T1141" s="29"/>
      <c r="U1141" s="29"/>
      <c r="V1141" s="29"/>
      <c r="W1141" s="29"/>
      <c r="X1141" s="29"/>
      <c r="Y1141" s="29"/>
      <c r="Z1141" s="29"/>
      <c r="AA1141" s="29"/>
      <c r="AB1141" s="29"/>
      <c r="AC1141" s="2">
        <f t="shared" si="459"/>
        <v>2195925</v>
      </c>
      <c r="AD1141" s="2">
        <f t="shared" si="460"/>
        <v>190042.00193641405</v>
      </c>
      <c r="AE1141" s="2">
        <f t="shared" si="461"/>
        <v>4</v>
      </c>
      <c r="AF1141" s="27">
        <v>3025700</v>
      </c>
      <c r="AG1141" s="27">
        <v>2799200</v>
      </c>
      <c r="AH1141" s="27">
        <v>3299000</v>
      </c>
      <c r="AI1141" s="27">
        <v>3243600</v>
      </c>
      <c r="AJ1141" s="2">
        <f t="shared" si="462"/>
        <v>3091875</v>
      </c>
      <c r="AK1141" s="2">
        <f t="shared" si="463"/>
        <v>228005.13700353331</v>
      </c>
      <c r="AL1141" s="2">
        <f t="shared" si="464"/>
        <v>4</v>
      </c>
      <c r="AM1141" s="2">
        <f t="shared" si="465"/>
        <v>3.2671982673831671E+20</v>
      </c>
      <c r="AN1141" s="2">
        <f t="shared" si="466"/>
        <v>6.4901840250846691E+19</v>
      </c>
      <c r="AO1141" s="2">
        <f t="shared" si="467"/>
        <v>5</v>
      </c>
      <c r="AP1141" s="2">
        <f t="shared" si="468"/>
        <v>10.747397485601743</v>
      </c>
      <c r="AQ1141" s="2">
        <f t="shared" si="469"/>
        <v>0.72668684380042159</v>
      </c>
      <c r="AR1141" s="3" t="str">
        <f t="shared" si="470"/>
        <v>Nontoxic</v>
      </c>
      <c r="AS1141" s="2">
        <f t="shared" si="471"/>
        <v>140.80057379008846</v>
      </c>
      <c r="AT1141" s="26" t="s">
        <v>884</v>
      </c>
      <c r="AU1141" s="4" t="s">
        <v>666</v>
      </c>
      <c r="AV1141" s="2">
        <f t="shared" si="472"/>
        <v>3</v>
      </c>
      <c r="AW1141" s="2">
        <f t="shared" si="473"/>
        <v>3</v>
      </c>
      <c r="AX1141" s="2">
        <f t="shared" si="474"/>
        <v>36115962500</v>
      </c>
      <c r="AY1141" s="2">
        <f t="shared" si="475"/>
        <v>51986342499.999992</v>
      </c>
      <c r="AZ1141" s="2">
        <f t="shared" si="476"/>
        <v>44051152499.999992</v>
      </c>
      <c r="BA1141" s="2">
        <f t="shared" si="477"/>
        <v>1.1666666666666667</v>
      </c>
      <c r="BB1141" s="2">
        <f t="shared" si="478"/>
        <v>8.4823840295371156E-2</v>
      </c>
      <c r="BC1141" s="2">
        <v>6.6349999999999998</v>
      </c>
      <c r="BD1141" s="2" t="str">
        <f t="shared" si="479"/>
        <v>Same Var</v>
      </c>
      <c r="BE1141" s="2">
        <f t="shared" si="480"/>
        <v>4.6695357319922527E-4</v>
      </c>
      <c r="BF1141" s="2" t="str">
        <f t="shared" si="481"/>
        <v>NS</v>
      </c>
      <c r="BG1141" s="2" t="str">
        <f t="shared" si="482"/>
        <v>NS</v>
      </c>
      <c r="BH1141" s="2" t="str">
        <f t="shared" si="483"/>
        <v/>
      </c>
      <c r="BI1141" s="2" t="str">
        <f t="shared" si="484"/>
        <v/>
      </c>
      <c r="BJ1141" s="2" t="str">
        <f t="shared" si="485"/>
        <v/>
      </c>
    </row>
    <row r="1142" spans="1:62" x14ac:dyDescent="0.2">
      <c r="A1142" s="1" t="s">
        <v>926</v>
      </c>
      <c r="B1142" s="27" t="s">
        <v>1176</v>
      </c>
      <c r="C1142" s="28">
        <v>38786</v>
      </c>
      <c r="D1142" s="7">
        <v>0.45833333333333331</v>
      </c>
      <c r="E1142" s="1">
        <v>0.1</v>
      </c>
      <c r="F1142" s="1" t="s">
        <v>57</v>
      </c>
      <c r="G1142" s="1" t="s">
        <v>1177</v>
      </c>
      <c r="H1142" s="27" t="s">
        <v>886</v>
      </c>
      <c r="I1142" s="27" t="s">
        <v>887</v>
      </c>
      <c r="J1142" s="27" t="s">
        <v>888</v>
      </c>
      <c r="K1142" s="2">
        <v>0.75</v>
      </c>
      <c r="L1142" s="2">
        <v>0.25</v>
      </c>
      <c r="M1142" s="27">
        <v>1652000</v>
      </c>
      <c r="N1142" s="27">
        <v>1383000</v>
      </c>
      <c r="O1142" s="27">
        <v>1529000</v>
      </c>
      <c r="P1142" s="27">
        <v>1201000</v>
      </c>
      <c r="Q1142" s="29"/>
      <c r="R1142" s="29"/>
      <c r="S1142" s="29"/>
      <c r="T1142" s="29"/>
      <c r="U1142" s="29"/>
      <c r="V1142" s="29"/>
      <c r="W1142" s="29"/>
      <c r="X1142" s="29"/>
      <c r="Y1142" s="29"/>
      <c r="Z1142" s="29"/>
      <c r="AA1142" s="29"/>
      <c r="AB1142" s="29"/>
      <c r="AC1142" s="2">
        <f t="shared" si="459"/>
        <v>1441250</v>
      </c>
      <c r="AD1142" s="2">
        <f t="shared" si="460"/>
        <v>194275.36299455643</v>
      </c>
      <c r="AE1142" s="2">
        <f t="shared" si="461"/>
        <v>4</v>
      </c>
      <c r="AF1142" s="27">
        <v>1362000</v>
      </c>
      <c r="AG1142" s="27">
        <v>1648000</v>
      </c>
      <c r="AH1142" s="27">
        <v>1642000</v>
      </c>
      <c r="AI1142" s="27">
        <v>1840000</v>
      </c>
      <c r="AJ1142" s="2">
        <f t="shared" si="462"/>
        <v>1623000</v>
      </c>
      <c r="AK1142" s="2">
        <f t="shared" si="463"/>
        <v>196804.47149391702</v>
      </c>
      <c r="AL1142" s="2">
        <f t="shared" si="464"/>
        <v>4</v>
      </c>
      <c r="AM1142" s="2">
        <f t="shared" si="465"/>
        <v>2.2471801809156801E+20</v>
      </c>
      <c r="AN1142" s="2">
        <f t="shared" si="466"/>
        <v>4.0643693960210162E+19</v>
      </c>
      <c r="AO1142" s="2">
        <f t="shared" si="467"/>
        <v>6</v>
      </c>
      <c r="AP1142" s="2">
        <f t="shared" si="468"/>
        <v>4.4273095660472155</v>
      </c>
      <c r="AQ1142" s="2">
        <f t="shared" si="469"/>
        <v>0.71755819649141217</v>
      </c>
      <c r="AR1142" s="3" t="str">
        <f t="shared" si="470"/>
        <v>Nontoxic</v>
      </c>
      <c r="AS1142" s="2">
        <f t="shared" si="471"/>
        <v>112.6105810928014</v>
      </c>
      <c r="AT1142" s="26" t="s">
        <v>884</v>
      </c>
      <c r="AU1142" s="4" t="s">
        <v>666</v>
      </c>
      <c r="AV1142" s="2">
        <f t="shared" si="472"/>
        <v>3</v>
      </c>
      <c r="AW1142" s="2">
        <f t="shared" si="473"/>
        <v>3</v>
      </c>
      <c r="AX1142" s="2">
        <f t="shared" si="474"/>
        <v>37742916666.666664</v>
      </c>
      <c r="AY1142" s="2">
        <f t="shared" si="475"/>
        <v>38732000000</v>
      </c>
      <c r="AZ1142" s="2">
        <f t="shared" si="476"/>
        <v>38237458333.333336</v>
      </c>
      <c r="BA1142" s="2">
        <f t="shared" si="477"/>
        <v>1.1666666666666667</v>
      </c>
      <c r="BB1142" s="2">
        <f t="shared" si="478"/>
        <v>4.3016842904210401E-4</v>
      </c>
      <c r="BC1142" s="2">
        <v>6.6349999999999998</v>
      </c>
      <c r="BD1142" s="2" t="str">
        <f t="shared" si="479"/>
        <v>Same Var</v>
      </c>
      <c r="BE1142" s="2">
        <f t="shared" si="480"/>
        <v>0.1183516180306966</v>
      </c>
      <c r="BF1142" s="2" t="str">
        <f t="shared" si="481"/>
        <v>NS</v>
      </c>
      <c r="BG1142" s="2" t="str">
        <f t="shared" si="482"/>
        <v>NS</v>
      </c>
      <c r="BH1142" s="2" t="str">
        <f t="shared" si="483"/>
        <v/>
      </c>
      <c r="BI1142" s="2" t="str">
        <f t="shared" si="484"/>
        <v/>
      </c>
      <c r="BJ1142" s="2" t="str">
        <f t="shared" si="485"/>
        <v/>
      </c>
    </row>
    <row r="1143" spans="1:62" x14ac:dyDescent="0.2">
      <c r="A1143" s="1" t="s">
        <v>142</v>
      </c>
      <c r="B1143" s="27" t="s">
        <v>283</v>
      </c>
      <c r="C1143" s="28">
        <v>39688</v>
      </c>
      <c r="D1143" s="7">
        <v>0.3611111111111111</v>
      </c>
      <c r="E1143" s="1">
        <v>0.1</v>
      </c>
      <c r="F1143" s="1" t="s">
        <v>57</v>
      </c>
      <c r="G1143" s="1" t="s">
        <v>921</v>
      </c>
      <c r="H1143" s="27" t="s">
        <v>886</v>
      </c>
      <c r="I1143" s="27" t="s">
        <v>887</v>
      </c>
      <c r="J1143" s="27" t="s">
        <v>888</v>
      </c>
      <c r="K1143" s="2">
        <v>0.75</v>
      </c>
      <c r="L1143" s="2">
        <v>0.25</v>
      </c>
      <c r="M1143" s="27">
        <v>3559300</v>
      </c>
      <c r="N1143" s="27">
        <v>3221300</v>
      </c>
      <c r="O1143" s="27">
        <v>3096700</v>
      </c>
      <c r="P1143" s="27">
        <v>3290300</v>
      </c>
      <c r="Q1143" s="29"/>
      <c r="R1143" s="29"/>
      <c r="S1143" s="29"/>
      <c r="T1143" s="29"/>
      <c r="U1143" s="29"/>
      <c r="V1143" s="29"/>
      <c r="W1143" s="29"/>
      <c r="X1143" s="29"/>
      <c r="Y1143" s="29"/>
      <c r="Z1143" s="29"/>
      <c r="AA1143" s="29"/>
      <c r="AB1143" s="29"/>
      <c r="AC1143" s="2">
        <f t="shared" si="459"/>
        <v>3291900</v>
      </c>
      <c r="AD1143" s="2">
        <f t="shared" si="460"/>
        <v>195441.9948049378</v>
      </c>
      <c r="AE1143" s="2">
        <f t="shared" si="461"/>
        <v>4</v>
      </c>
      <c r="AF1143" s="27">
        <v>2432200</v>
      </c>
      <c r="AG1143" s="27">
        <v>2421300</v>
      </c>
      <c r="AH1143" s="27">
        <v>2249400</v>
      </c>
      <c r="AI1143" s="27">
        <v>2196700</v>
      </c>
      <c r="AJ1143" s="2">
        <f t="shared" si="462"/>
        <v>2324900</v>
      </c>
      <c r="AK1143" s="2">
        <f t="shared" si="463"/>
        <v>119640.76785666888</v>
      </c>
      <c r="AL1143" s="2">
        <f t="shared" si="464"/>
        <v>4</v>
      </c>
      <c r="AM1143" s="2">
        <f t="shared" si="465"/>
        <v>8.0102716291812688E+19</v>
      </c>
      <c r="AN1143" s="2">
        <f t="shared" si="466"/>
        <v>1.3886294003175057E+19</v>
      </c>
      <c r="AO1143" s="2">
        <f t="shared" si="467"/>
        <v>6</v>
      </c>
      <c r="AP1143" s="2">
        <f t="shared" si="468"/>
        <v>-1.5223905275624239</v>
      </c>
      <c r="AQ1143" s="2">
        <f t="shared" si="469"/>
        <v>0.71755819649141217</v>
      </c>
      <c r="AR1143" s="3" t="str">
        <f t="shared" si="470"/>
        <v>Toxic</v>
      </c>
      <c r="AS1143" s="2">
        <f t="shared" si="471"/>
        <v>70.624867098028503</v>
      </c>
      <c r="AT1143" s="4" t="s">
        <v>663</v>
      </c>
      <c r="AV1143" s="2">
        <f t="shared" si="472"/>
        <v>3</v>
      </c>
      <c r="AW1143" s="2">
        <f t="shared" si="473"/>
        <v>3</v>
      </c>
      <c r="AX1143" s="2">
        <f t="shared" si="474"/>
        <v>38197573333.333336</v>
      </c>
      <c r="AY1143" s="2">
        <f t="shared" si="475"/>
        <v>14313913333.333334</v>
      </c>
      <c r="AZ1143" s="2">
        <f t="shared" si="476"/>
        <v>26255743333.333332</v>
      </c>
      <c r="BA1143" s="2">
        <f t="shared" si="477"/>
        <v>1.1666666666666667</v>
      </c>
      <c r="BB1143" s="2">
        <f t="shared" si="478"/>
        <v>0.59596844041079422</v>
      </c>
      <c r="BC1143" s="2">
        <v>6.6349999999999998</v>
      </c>
      <c r="BD1143" s="2" t="str">
        <f t="shared" si="479"/>
        <v>Same Var</v>
      </c>
      <c r="BE1143" s="2">
        <f t="shared" si="480"/>
        <v>7.5510105928031348E-5</v>
      </c>
      <c r="BF1143" s="2" t="str">
        <f t="shared" si="481"/>
        <v>Sig</v>
      </c>
      <c r="BG1143" s="2" t="str">
        <f t="shared" si="482"/>
        <v>Sig</v>
      </c>
      <c r="BH1143" s="2" t="str">
        <f t="shared" si="483"/>
        <v>Same Var T-test</v>
      </c>
      <c r="BI1143" s="2" t="str">
        <f t="shared" si="484"/>
        <v/>
      </c>
      <c r="BJ1143" s="2" t="str">
        <f t="shared" si="485"/>
        <v/>
      </c>
    </row>
    <row r="1144" spans="1:62" x14ac:dyDescent="0.2">
      <c r="A1144" s="1" t="s">
        <v>142</v>
      </c>
      <c r="B1144" s="27" t="s">
        <v>298</v>
      </c>
      <c r="C1144" s="28">
        <v>39688</v>
      </c>
      <c r="D1144" s="7">
        <v>0.58333333333333337</v>
      </c>
      <c r="E1144" s="1">
        <v>0.1</v>
      </c>
      <c r="F1144" s="1" t="s">
        <v>57</v>
      </c>
      <c r="G1144" s="1" t="s">
        <v>921</v>
      </c>
      <c r="H1144" s="27" t="s">
        <v>886</v>
      </c>
      <c r="I1144" s="27" t="s">
        <v>887</v>
      </c>
      <c r="J1144" s="27" t="s">
        <v>888</v>
      </c>
      <c r="K1144" s="2">
        <v>0.75</v>
      </c>
      <c r="L1144" s="2">
        <v>0.25</v>
      </c>
      <c r="M1144" s="27">
        <v>3559300</v>
      </c>
      <c r="N1144" s="27">
        <v>3221300</v>
      </c>
      <c r="O1144" s="27">
        <v>3096700</v>
      </c>
      <c r="P1144" s="27">
        <v>3290300</v>
      </c>
      <c r="Q1144" s="29"/>
      <c r="R1144" s="29"/>
      <c r="S1144" s="29"/>
      <c r="T1144" s="29"/>
      <c r="U1144" s="29"/>
      <c r="V1144" s="29"/>
      <c r="W1144" s="29"/>
      <c r="X1144" s="29"/>
      <c r="Y1144" s="29"/>
      <c r="Z1144" s="29"/>
      <c r="AA1144" s="29"/>
      <c r="AB1144" s="29"/>
      <c r="AC1144" s="2">
        <f t="shared" si="459"/>
        <v>3291900</v>
      </c>
      <c r="AD1144" s="2">
        <f t="shared" si="460"/>
        <v>195441.9948049378</v>
      </c>
      <c r="AE1144" s="2">
        <f t="shared" si="461"/>
        <v>4</v>
      </c>
      <c r="AF1144" s="27">
        <v>1278500</v>
      </c>
      <c r="AG1144" s="27">
        <v>1237500</v>
      </c>
      <c r="AH1144" s="27">
        <v>1201900</v>
      </c>
      <c r="AI1144" s="27">
        <v>1047800</v>
      </c>
      <c r="AJ1144" s="2">
        <f t="shared" si="462"/>
        <v>1191425</v>
      </c>
      <c r="AK1144" s="2">
        <f t="shared" si="463"/>
        <v>100735.342192632</v>
      </c>
      <c r="AL1144" s="2">
        <f t="shared" si="464"/>
        <v>4</v>
      </c>
      <c r="AM1144" s="2">
        <f t="shared" si="465"/>
        <v>6.2543360625132323E+19</v>
      </c>
      <c r="AN1144" s="2">
        <f t="shared" si="466"/>
        <v>1.1763082688284213E+19</v>
      </c>
      <c r="AO1144" s="2">
        <f t="shared" si="467"/>
        <v>5</v>
      </c>
      <c r="AP1144" s="2">
        <f t="shared" si="468"/>
        <v>-14.365329947817402</v>
      </c>
      <c r="AQ1144" s="2">
        <f t="shared" si="469"/>
        <v>0.72668684380042159</v>
      </c>
      <c r="AR1144" s="3" t="str">
        <f t="shared" si="470"/>
        <v>Toxic</v>
      </c>
      <c r="AS1144" s="2">
        <f t="shared" si="471"/>
        <v>36.192624320301348</v>
      </c>
      <c r="AT1144" s="4" t="s">
        <v>663</v>
      </c>
      <c r="AV1144" s="2">
        <f t="shared" si="472"/>
        <v>3</v>
      </c>
      <c r="AW1144" s="2">
        <f t="shared" si="473"/>
        <v>3</v>
      </c>
      <c r="AX1144" s="2">
        <f t="shared" si="474"/>
        <v>38197573333.333336</v>
      </c>
      <c r="AY1144" s="2">
        <f t="shared" si="475"/>
        <v>10147609166.666664</v>
      </c>
      <c r="AZ1144" s="2">
        <f t="shared" si="476"/>
        <v>24172591250</v>
      </c>
      <c r="BA1144" s="2">
        <f t="shared" si="477"/>
        <v>1.1666666666666667</v>
      </c>
      <c r="BB1144" s="2">
        <f t="shared" si="478"/>
        <v>1.0553880360597532</v>
      </c>
      <c r="BC1144" s="2">
        <v>6.6349999999999998</v>
      </c>
      <c r="BD1144" s="2" t="str">
        <f t="shared" si="479"/>
        <v>Same Var</v>
      </c>
      <c r="BE1144" s="2">
        <f t="shared" si="480"/>
        <v>6.6475078039268018E-7</v>
      </c>
      <c r="BF1144" s="2" t="str">
        <f t="shared" si="481"/>
        <v>Sig</v>
      </c>
      <c r="BG1144" s="2" t="str">
        <f t="shared" si="482"/>
        <v>Sig</v>
      </c>
      <c r="BH1144" s="2" t="str">
        <f t="shared" si="483"/>
        <v>Same Var T-test</v>
      </c>
      <c r="BI1144" s="2" t="str">
        <f t="shared" si="484"/>
        <v/>
      </c>
      <c r="BJ1144" s="2" t="str">
        <f t="shared" si="485"/>
        <v/>
      </c>
    </row>
    <row r="1145" spans="1:62" x14ac:dyDescent="0.2">
      <c r="A1145" s="1" t="s">
        <v>142</v>
      </c>
      <c r="B1145" s="27" t="s">
        <v>301</v>
      </c>
      <c r="C1145" s="28">
        <v>39688</v>
      </c>
      <c r="D1145" s="7">
        <v>0.5</v>
      </c>
      <c r="E1145" s="1">
        <v>0.1</v>
      </c>
      <c r="F1145" s="1" t="s">
        <v>57</v>
      </c>
      <c r="G1145" s="1" t="s">
        <v>921</v>
      </c>
      <c r="H1145" s="27" t="s">
        <v>886</v>
      </c>
      <c r="I1145" s="27" t="s">
        <v>887</v>
      </c>
      <c r="J1145" s="27" t="s">
        <v>888</v>
      </c>
      <c r="K1145" s="2">
        <v>0.75</v>
      </c>
      <c r="L1145" s="2">
        <v>0.25</v>
      </c>
      <c r="M1145" s="27">
        <v>3559300</v>
      </c>
      <c r="N1145" s="27">
        <v>3221300</v>
      </c>
      <c r="O1145" s="27">
        <v>3096700</v>
      </c>
      <c r="P1145" s="27">
        <v>3290300</v>
      </c>
      <c r="Q1145" s="29"/>
      <c r="R1145" s="29"/>
      <c r="S1145" s="29"/>
      <c r="T1145" s="29"/>
      <c r="U1145" s="29"/>
      <c r="V1145" s="29"/>
      <c r="W1145" s="29"/>
      <c r="X1145" s="29"/>
      <c r="Y1145" s="29"/>
      <c r="Z1145" s="29"/>
      <c r="AA1145" s="29"/>
      <c r="AB1145" s="29"/>
      <c r="AC1145" s="2">
        <f t="shared" si="459"/>
        <v>3291900</v>
      </c>
      <c r="AD1145" s="2">
        <f t="shared" si="460"/>
        <v>195441.9948049378</v>
      </c>
      <c r="AE1145" s="2">
        <f t="shared" si="461"/>
        <v>4</v>
      </c>
      <c r="AF1145" s="27">
        <v>219440</v>
      </c>
      <c r="AG1145" s="27">
        <v>161870</v>
      </c>
      <c r="AH1145" s="27">
        <v>224560</v>
      </c>
      <c r="AI1145" s="27">
        <v>192720</v>
      </c>
      <c r="AJ1145" s="2">
        <f t="shared" si="462"/>
        <v>199647.5</v>
      </c>
      <c r="AK1145" s="2">
        <f t="shared" si="463"/>
        <v>28795.285927850528</v>
      </c>
      <c r="AL1145" s="2">
        <f t="shared" si="464"/>
        <v>4</v>
      </c>
      <c r="AM1145" s="2">
        <f t="shared" si="465"/>
        <v>3.1123298120324411E+19</v>
      </c>
      <c r="AN1145" s="2">
        <f t="shared" si="466"/>
        <v>9.6321149505374536E+18</v>
      </c>
      <c r="AO1145" s="2">
        <f t="shared" si="467"/>
        <v>3</v>
      </c>
      <c r="AP1145" s="2">
        <f t="shared" si="468"/>
        <v>-30.38198912300059</v>
      </c>
      <c r="AQ1145" s="2">
        <f t="shared" si="469"/>
        <v>0.76489232840434507</v>
      </c>
      <c r="AR1145" s="3" t="str">
        <f t="shared" si="470"/>
        <v>Toxic</v>
      </c>
      <c r="AS1145" s="2">
        <f t="shared" si="471"/>
        <v>6.0648105957046079</v>
      </c>
      <c r="AT1145" s="4" t="s">
        <v>663</v>
      </c>
      <c r="AV1145" s="2">
        <f t="shared" si="472"/>
        <v>3</v>
      </c>
      <c r="AW1145" s="2">
        <f t="shared" si="473"/>
        <v>3</v>
      </c>
      <c r="AX1145" s="2">
        <f t="shared" si="474"/>
        <v>38197573333.333336</v>
      </c>
      <c r="AY1145" s="2">
        <f t="shared" si="475"/>
        <v>829168491.66666663</v>
      </c>
      <c r="AZ1145" s="2">
        <f t="shared" si="476"/>
        <v>19513370912.5</v>
      </c>
      <c r="BA1145" s="2">
        <f t="shared" si="477"/>
        <v>1.1666666666666667</v>
      </c>
      <c r="BB1145" s="2">
        <f t="shared" si="478"/>
        <v>6.3945250615364149</v>
      </c>
      <c r="BC1145" s="2">
        <v>6.6349999999999998</v>
      </c>
      <c r="BD1145" s="2" t="str">
        <f t="shared" si="479"/>
        <v>Same Var</v>
      </c>
      <c r="BE1145" s="2">
        <f t="shared" si="480"/>
        <v>3.5283556387192396E-8</v>
      </c>
      <c r="BF1145" s="2" t="str">
        <f t="shared" si="481"/>
        <v>Sig</v>
      </c>
      <c r="BG1145" s="2" t="str">
        <f t="shared" si="482"/>
        <v>Sig</v>
      </c>
      <c r="BH1145" s="2" t="str">
        <f t="shared" si="483"/>
        <v>Same Var T-test</v>
      </c>
      <c r="BI1145" s="2" t="str">
        <f t="shared" si="484"/>
        <v/>
      </c>
      <c r="BJ1145" s="2" t="str">
        <f t="shared" si="485"/>
        <v/>
      </c>
    </row>
    <row r="1146" spans="1:62" x14ac:dyDescent="0.2">
      <c r="A1146" s="1" t="s">
        <v>142</v>
      </c>
      <c r="B1146" s="27" t="s">
        <v>305</v>
      </c>
      <c r="C1146" s="28">
        <v>39688</v>
      </c>
      <c r="D1146" s="7">
        <v>0.51388888888888884</v>
      </c>
      <c r="E1146" s="1">
        <v>0.1</v>
      </c>
      <c r="F1146" s="1" t="s">
        <v>57</v>
      </c>
      <c r="G1146" s="1" t="s">
        <v>921</v>
      </c>
      <c r="H1146" s="27" t="s">
        <v>886</v>
      </c>
      <c r="I1146" s="27" t="s">
        <v>887</v>
      </c>
      <c r="J1146" s="27" t="s">
        <v>888</v>
      </c>
      <c r="K1146" s="2">
        <v>0.75</v>
      </c>
      <c r="L1146" s="2">
        <v>0.25</v>
      </c>
      <c r="M1146" s="27">
        <v>3559300</v>
      </c>
      <c r="N1146" s="27">
        <v>3221300</v>
      </c>
      <c r="O1146" s="27">
        <v>3096700</v>
      </c>
      <c r="P1146" s="27">
        <v>3290300</v>
      </c>
      <c r="Q1146" s="29"/>
      <c r="R1146" s="29"/>
      <c r="S1146" s="29"/>
      <c r="T1146" s="29"/>
      <c r="U1146" s="29"/>
      <c r="V1146" s="29"/>
      <c r="W1146" s="29"/>
      <c r="X1146" s="29"/>
      <c r="Y1146" s="29"/>
      <c r="Z1146" s="29"/>
      <c r="AA1146" s="29"/>
      <c r="AB1146" s="29"/>
      <c r="AC1146" s="2">
        <f t="shared" si="459"/>
        <v>3291900</v>
      </c>
      <c r="AD1146" s="2">
        <f t="shared" si="460"/>
        <v>195441.9948049378</v>
      </c>
      <c r="AE1146" s="2">
        <f t="shared" si="461"/>
        <v>4</v>
      </c>
      <c r="AF1146" s="27">
        <v>2817100</v>
      </c>
      <c r="AG1146" s="27">
        <v>2340400</v>
      </c>
      <c r="AH1146" s="27">
        <v>2758700</v>
      </c>
      <c r="AI1146" s="27">
        <v>2491100</v>
      </c>
      <c r="AJ1146" s="2">
        <f t="shared" si="462"/>
        <v>2601825</v>
      </c>
      <c r="AK1146" s="2">
        <f t="shared" si="463"/>
        <v>224763.68886751556</v>
      </c>
      <c r="AL1146" s="2">
        <f t="shared" si="464"/>
        <v>4</v>
      </c>
      <c r="AM1146" s="2">
        <f t="shared" si="465"/>
        <v>3.2404365897066158E+20</v>
      </c>
      <c r="AN1146" s="2">
        <f t="shared" si="466"/>
        <v>6.2787388472652292E+19</v>
      </c>
      <c r="AO1146" s="2">
        <f t="shared" si="467"/>
        <v>5</v>
      </c>
      <c r="AP1146" s="2">
        <f t="shared" si="468"/>
        <v>0.99054474676471505</v>
      </c>
      <c r="AQ1146" s="2">
        <f t="shared" si="469"/>
        <v>0.72668684380042159</v>
      </c>
      <c r="AR1146" s="3" t="str">
        <f t="shared" si="470"/>
        <v>Nontoxic</v>
      </c>
      <c r="AS1146" s="2">
        <f t="shared" si="471"/>
        <v>79.037182174428139</v>
      </c>
      <c r="AT1146" s="4" t="s">
        <v>663</v>
      </c>
      <c r="AV1146" s="2">
        <f t="shared" si="472"/>
        <v>3</v>
      </c>
      <c r="AW1146" s="2">
        <f t="shared" si="473"/>
        <v>3</v>
      </c>
      <c r="AX1146" s="2">
        <f t="shared" si="474"/>
        <v>38197573333.333336</v>
      </c>
      <c r="AY1146" s="2">
        <f t="shared" si="475"/>
        <v>50518715833.333344</v>
      </c>
      <c r="AZ1146" s="2">
        <f t="shared" si="476"/>
        <v>44358144583.333336</v>
      </c>
      <c r="BA1146" s="2">
        <f t="shared" si="477"/>
        <v>1.1666666666666667</v>
      </c>
      <c r="BB1146" s="2">
        <f t="shared" si="478"/>
        <v>5.0083210419903219E-2</v>
      </c>
      <c r="BC1146" s="2">
        <v>6.6349999999999998</v>
      </c>
      <c r="BD1146" s="2" t="str">
        <f t="shared" si="479"/>
        <v>Same Var</v>
      </c>
      <c r="BE1146" s="2">
        <f t="shared" si="480"/>
        <v>1.7820038872144732E-3</v>
      </c>
      <c r="BF1146" s="2" t="str">
        <f t="shared" si="481"/>
        <v>Sig</v>
      </c>
      <c r="BG1146" s="2" t="str">
        <f t="shared" si="482"/>
        <v>Sig</v>
      </c>
      <c r="BH1146" s="2" t="str">
        <f t="shared" si="483"/>
        <v>Same Var T-test</v>
      </c>
      <c r="BI1146" s="2" t="str">
        <f t="shared" si="484"/>
        <v/>
      </c>
      <c r="BJ1146" s="2" t="str">
        <f t="shared" si="485"/>
        <v>NOECToxicLess25</v>
      </c>
    </row>
    <row r="1147" spans="1:62" x14ac:dyDescent="0.2">
      <c r="A1147" s="1" t="s">
        <v>142</v>
      </c>
      <c r="B1147" s="27" t="s">
        <v>309</v>
      </c>
      <c r="C1147" s="28">
        <v>39688</v>
      </c>
      <c r="D1147" s="7">
        <v>0.4513888888888889</v>
      </c>
      <c r="E1147" s="1">
        <v>0.1</v>
      </c>
      <c r="F1147" s="1" t="s">
        <v>57</v>
      </c>
      <c r="G1147" s="1" t="s">
        <v>921</v>
      </c>
      <c r="H1147" s="27" t="s">
        <v>886</v>
      </c>
      <c r="I1147" s="27" t="s">
        <v>887</v>
      </c>
      <c r="J1147" s="27" t="s">
        <v>888</v>
      </c>
      <c r="K1147" s="2">
        <v>0.75</v>
      </c>
      <c r="L1147" s="2">
        <v>0.25</v>
      </c>
      <c r="M1147" s="27">
        <v>3559300</v>
      </c>
      <c r="N1147" s="27">
        <v>3221300</v>
      </c>
      <c r="O1147" s="27">
        <v>3096700</v>
      </c>
      <c r="P1147" s="27">
        <v>3290300</v>
      </c>
      <c r="Q1147" s="29"/>
      <c r="R1147" s="29"/>
      <c r="S1147" s="29"/>
      <c r="T1147" s="29"/>
      <c r="U1147" s="29"/>
      <c r="V1147" s="29"/>
      <c r="W1147" s="29"/>
      <c r="X1147" s="29"/>
      <c r="Y1147" s="29"/>
      <c r="Z1147" s="29"/>
      <c r="AA1147" s="29"/>
      <c r="AB1147" s="29"/>
      <c r="AC1147" s="2">
        <f t="shared" si="459"/>
        <v>3291900</v>
      </c>
      <c r="AD1147" s="2">
        <f t="shared" si="460"/>
        <v>195441.9948049378</v>
      </c>
      <c r="AE1147" s="2">
        <f t="shared" si="461"/>
        <v>4</v>
      </c>
      <c r="AF1147" s="27">
        <v>422210</v>
      </c>
      <c r="AG1147" s="27">
        <v>421550</v>
      </c>
      <c r="AH1147" s="27">
        <v>449680</v>
      </c>
      <c r="AI1147" s="27">
        <v>435840</v>
      </c>
      <c r="AJ1147" s="2">
        <f t="shared" si="462"/>
        <v>432320</v>
      </c>
      <c r="AK1147" s="2">
        <f t="shared" si="463"/>
        <v>13316.218181851282</v>
      </c>
      <c r="AL1147" s="2">
        <f t="shared" si="464"/>
        <v>4</v>
      </c>
      <c r="AM1147" s="2">
        <f t="shared" si="465"/>
        <v>2.933158467178403E+19</v>
      </c>
      <c r="AN1147" s="2">
        <f t="shared" si="466"/>
        <v>9.6184466710769664E+18</v>
      </c>
      <c r="AO1147" s="2">
        <f t="shared" si="467"/>
        <v>3</v>
      </c>
      <c r="AP1147" s="2">
        <f t="shared" si="468"/>
        <v>-27.674062914853241</v>
      </c>
      <c r="AQ1147" s="2">
        <f t="shared" si="469"/>
        <v>0.76489232840434507</v>
      </c>
      <c r="AR1147" s="3" t="str">
        <f t="shared" si="470"/>
        <v>Toxic</v>
      </c>
      <c r="AS1147" s="2">
        <f t="shared" si="471"/>
        <v>13.132841216318845</v>
      </c>
      <c r="AT1147" s="4" t="s">
        <v>663</v>
      </c>
      <c r="AV1147" s="2">
        <f t="shared" si="472"/>
        <v>3</v>
      </c>
      <c r="AW1147" s="2">
        <f t="shared" si="473"/>
        <v>3</v>
      </c>
      <c r="AX1147" s="2">
        <f t="shared" si="474"/>
        <v>38197573333.333336</v>
      </c>
      <c r="AY1147" s="2">
        <f t="shared" si="475"/>
        <v>177321666.66666666</v>
      </c>
      <c r="AZ1147" s="2">
        <f t="shared" si="476"/>
        <v>19187447500</v>
      </c>
      <c r="BA1147" s="2">
        <f t="shared" si="477"/>
        <v>1.1666666666666667</v>
      </c>
      <c r="BB1147" s="2">
        <f t="shared" si="478"/>
        <v>10.274221182939016</v>
      </c>
      <c r="BC1147" s="2">
        <v>6.6349999999999998</v>
      </c>
      <c r="BD1147" s="2" t="str">
        <f t="shared" si="479"/>
        <v>Sig Diff Var</v>
      </c>
      <c r="BE1147" s="2">
        <f t="shared" si="480"/>
        <v>4.1196984032087405E-5</v>
      </c>
      <c r="BF1147" s="2" t="str">
        <f t="shared" si="481"/>
        <v>Sig</v>
      </c>
      <c r="BG1147" s="2" t="str">
        <f t="shared" si="482"/>
        <v>Sig</v>
      </c>
      <c r="BH1147" s="2" t="str">
        <f t="shared" si="483"/>
        <v>Diff Var T-test</v>
      </c>
      <c r="BI1147" s="2" t="str">
        <f t="shared" si="484"/>
        <v/>
      </c>
      <c r="BJ1147" s="2" t="str">
        <f t="shared" si="485"/>
        <v/>
      </c>
    </row>
    <row r="1148" spans="1:62" x14ac:dyDescent="0.2">
      <c r="A1148" s="1" t="s">
        <v>142</v>
      </c>
      <c r="B1148" s="27" t="s">
        <v>310</v>
      </c>
      <c r="C1148" s="28">
        <v>39688</v>
      </c>
      <c r="D1148" s="7">
        <v>0.47222222222222221</v>
      </c>
      <c r="E1148" s="1">
        <v>0.1</v>
      </c>
      <c r="F1148" s="1" t="s">
        <v>57</v>
      </c>
      <c r="G1148" s="1" t="s">
        <v>921</v>
      </c>
      <c r="H1148" s="27" t="s">
        <v>886</v>
      </c>
      <c r="I1148" s="27" t="s">
        <v>887</v>
      </c>
      <c r="J1148" s="27" t="s">
        <v>888</v>
      </c>
      <c r="K1148" s="2">
        <v>0.75</v>
      </c>
      <c r="L1148" s="2">
        <v>0.25</v>
      </c>
      <c r="M1148" s="27">
        <v>3559300</v>
      </c>
      <c r="N1148" s="27">
        <v>3221300</v>
      </c>
      <c r="O1148" s="27">
        <v>3096700</v>
      </c>
      <c r="P1148" s="27">
        <v>3290300</v>
      </c>
      <c r="Q1148" s="29"/>
      <c r="R1148" s="29"/>
      <c r="S1148" s="29"/>
      <c r="T1148" s="29"/>
      <c r="U1148" s="29"/>
      <c r="V1148" s="29"/>
      <c r="W1148" s="29"/>
      <c r="X1148" s="29"/>
      <c r="Y1148" s="29"/>
      <c r="Z1148" s="29"/>
      <c r="AA1148" s="29"/>
      <c r="AB1148" s="29"/>
      <c r="AC1148" s="2">
        <f t="shared" si="459"/>
        <v>3291900</v>
      </c>
      <c r="AD1148" s="2">
        <f t="shared" si="460"/>
        <v>195441.9948049378</v>
      </c>
      <c r="AE1148" s="2">
        <f t="shared" si="461"/>
        <v>4</v>
      </c>
      <c r="AF1148" s="27">
        <v>333760</v>
      </c>
      <c r="AG1148" s="27">
        <v>422350</v>
      </c>
      <c r="AH1148" s="27">
        <v>552190</v>
      </c>
      <c r="AI1148" s="27">
        <v>355710</v>
      </c>
      <c r="AJ1148" s="2">
        <f t="shared" si="462"/>
        <v>416002.5</v>
      </c>
      <c r="AK1148" s="2">
        <f t="shared" si="463"/>
        <v>98296.049895201795</v>
      </c>
      <c r="AL1148" s="2">
        <f t="shared" si="464"/>
        <v>4</v>
      </c>
      <c r="AM1148" s="2">
        <f t="shared" si="465"/>
        <v>6.0638336246594683E+19</v>
      </c>
      <c r="AN1148" s="2">
        <f t="shared" si="466"/>
        <v>1.1562717355745628E+19</v>
      </c>
      <c r="AO1148" s="2">
        <f t="shared" si="467"/>
        <v>5</v>
      </c>
      <c r="AP1148" s="2">
        <f t="shared" si="468"/>
        <v>-23.264072112272029</v>
      </c>
      <c r="AQ1148" s="2">
        <f t="shared" si="469"/>
        <v>0.72668684380042159</v>
      </c>
      <c r="AR1148" s="3" t="str">
        <f t="shared" si="470"/>
        <v>Toxic</v>
      </c>
      <c r="AS1148" s="2">
        <f t="shared" si="471"/>
        <v>12.637154834594003</v>
      </c>
      <c r="AT1148" s="4" t="s">
        <v>663</v>
      </c>
      <c r="AV1148" s="2">
        <f t="shared" si="472"/>
        <v>3</v>
      </c>
      <c r="AW1148" s="2">
        <f t="shared" si="473"/>
        <v>3</v>
      </c>
      <c r="AX1148" s="2">
        <f t="shared" si="474"/>
        <v>38197573333.333336</v>
      </c>
      <c r="AY1148" s="2">
        <f t="shared" si="475"/>
        <v>9662113425</v>
      </c>
      <c r="AZ1148" s="2">
        <f t="shared" si="476"/>
        <v>23929843379.166668</v>
      </c>
      <c r="BA1148" s="2">
        <f t="shared" si="477"/>
        <v>1.1666666666666667</v>
      </c>
      <c r="BB1148" s="2">
        <f t="shared" si="478"/>
        <v>1.1295471091940985</v>
      </c>
      <c r="BC1148" s="2">
        <v>6.6349999999999998</v>
      </c>
      <c r="BD1148" s="2" t="str">
        <f t="shared" si="479"/>
        <v>Same Var</v>
      </c>
      <c r="BE1148" s="2">
        <f t="shared" si="480"/>
        <v>9.9887074962184883E-8</v>
      </c>
      <c r="BF1148" s="2" t="str">
        <f t="shared" si="481"/>
        <v>Sig</v>
      </c>
      <c r="BG1148" s="2" t="str">
        <f t="shared" si="482"/>
        <v>Sig</v>
      </c>
      <c r="BH1148" s="2" t="str">
        <f t="shared" si="483"/>
        <v>Same Var T-test</v>
      </c>
      <c r="BI1148" s="2" t="str">
        <f t="shared" si="484"/>
        <v/>
      </c>
      <c r="BJ1148" s="2" t="str">
        <f t="shared" si="485"/>
        <v/>
      </c>
    </row>
    <row r="1149" spans="1:62" x14ac:dyDescent="0.2">
      <c r="A1149" s="1" t="s">
        <v>142</v>
      </c>
      <c r="B1149" s="27" t="s">
        <v>311</v>
      </c>
      <c r="C1149" s="28">
        <v>39688</v>
      </c>
      <c r="D1149" s="7">
        <v>0.40277777777777779</v>
      </c>
      <c r="E1149" s="1">
        <v>0.1</v>
      </c>
      <c r="F1149" s="1" t="s">
        <v>57</v>
      </c>
      <c r="G1149" s="1" t="s">
        <v>921</v>
      </c>
      <c r="H1149" s="27" t="s">
        <v>886</v>
      </c>
      <c r="I1149" s="27" t="s">
        <v>887</v>
      </c>
      <c r="J1149" s="27" t="s">
        <v>888</v>
      </c>
      <c r="K1149" s="2">
        <v>0.75</v>
      </c>
      <c r="L1149" s="2">
        <v>0.25</v>
      </c>
      <c r="M1149" s="27">
        <v>3559300</v>
      </c>
      <c r="N1149" s="27">
        <v>3221300</v>
      </c>
      <c r="O1149" s="27">
        <v>3096700</v>
      </c>
      <c r="P1149" s="27">
        <v>3290300</v>
      </c>
      <c r="Q1149" s="29"/>
      <c r="R1149" s="29"/>
      <c r="S1149" s="29"/>
      <c r="T1149" s="29"/>
      <c r="U1149" s="29"/>
      <c r="V1149" s="29"/>
      <c r="W1149" s="29"/>
      <c r="X1149" s="29"/>
      <c r="Y1149" s="29"/>
      <c r="Z1149" s="29"/>
      <c r="AA1149" s="29"/>
      <c r="AB1149" s="29"/>
      <c r="AC1149" s="2">
        <f t="shared" si="459"/>
        <v>3291900</v>
      </c>
      <c r="AD1149" s="2">
        <f t="shared" si="460"/>
        <v>195441.9948049378</v>
      </c>
      <c r="AE1149" s="2">
        <f t="shared" si="461"/>
        <v>4</v>
      </c>
      <c r="AF1149" s="27">
        <v>1807700</v>
      </c>
      <c r="AG1149" s="27">
        <v>2015900</v>
      </c>
      <c r="AH1149" s="27">
        <v>1795100</v>
      </c>
      <c r="AI1149" s="27">
        <v>1780700</v>
      </c>
      <c r="AJ1149" s="2">
        <f t="shared" si="462"/>
        <v>1849850</v>
      </c>
      <c r="AK1149" s="2">
        <f t="shared" si="463"/>
        <v>111248.23594107009</v>
      </c>
      <c r="AL1149" s="2">
        <f t="shared" si="464"/>
        <v>4</v>
      </c>
      <c r="AM1149" s="2">
        <f t="shared" si="465"/>
        <v>7.1665981244564062E+19</v>
      </c>
      <c r="AN1149" s="2">
        <f t="shared" si="466"/>
        <v>1.2808824606398435E+19</v>
      </c>
      <c r="AO1149" s="2">
        <f t="shared" si="467"/>
        <v>6</v>
      </c>
      <c r="AP1149" s="2">
        <f t="shared" si="468"/>
        <v>-6.7284495968249383</v>
      </c>
      <c r="AQ1149" s="2">
        <f t="shared" si="469"/>
        <v>0.71755819649141217</v>
      </c>
      <c r="AR1149" s="3" t="str">
        <f t="shared" si="470"/>
        <v>Toxic</v>
      </c>
      <c r="AS1149" s="2">
        <f t="shared" si="471"/>
        <v>56.193991312008265</v>
      </c>
      <c r="AT1149" s="4" t="s">
        <v>663</v>
      </c>
      <c r="AV1149" s="2">
        <f t="shared" si="472"/>
        <v>3</v>
      </c>
      <c r="AW1149" s="2">
        <f t="shared" si="473"/>
        <v>3</v>
      </c>
      <c r="AX1149" s="2">
        <f t="shared" si="474"/>
        <v>38197573333.333336</v>
      </c>
      <c r="AY1149" s="2">
        <f t="shared" si="475"/>
        <v>12376169999.999998</v>
      </c>
      <c r="AZ1149" s="2">
        <f t="shared" si="476"/>
        <v>25286871666.666668</v>
      </c>
      <c r="BA1149" s="2">
        <f t="shared" si="477"/>
        <v>1.1666666666666667</v>
      </c>
      <c r="BB1149" s="2">
        <f t="shared" si="478"/>
        <v>0.77663795520516843</v>
      </c>
      <c r="BC1149" s="2">
        <v>6.6349999999999998</v>
      </c>
      <c r="BD1149" s="2" t="str">
        <f t="shared" si="479"/>
        <v>Same Var</v>
      </c>
      <c r="BE1149" s="2">
        <f t="shared" si="480"/>
        <v>6.90432660449491E-6</v>
      </c>
      <c r="BF1149" s="2" t="str">
        <f t="shared" si="481"/>
        <v>Sig</v>
      </c>
      <c r="BG1149" s="2" t="str">
        <f t="shared" si="482"/>
        <v>Sig</v>
      </c>
      <c r="BH1149" s="2" t="str">
        <f t="shared" si="483"/>
        <v>Same Var T-test</v>
      </c>
      <c r="BI1149" s="2" t="str">
        <f t="shared" si="484"/>
        <v/>
      </c>
      <c r="BJ1149" s="2" t="str">
        <f t="shared" si="485"/>
        <v/>
      </c>
    </row>
    <row r="1150" spans="1:62" x14ac:dyDescent="0.2">
      <c r="A1150" s="1" t="s">
        <v>142</v>
      </c>
      <c r="B1150" s="27" t="s">
        <v>320</v>
      </c>
      <c r="C1150" s="28">
        <v>39688</v>
      </c>
      <c r="D1150" s="7">
        <v>0.48958333333333331</v>
      </c>
      <c r="E1150" s="1">
        <v>0.1</v>
      </c>
      <c r="F1150" s="1" t="s">
        <v>57</v>
      </c>
      <c r="G1150" s="1" t="s">
        <v>921</v>
      </c>
      <c r="H1150" s="27" t="s">
        <v>886</v>
      </c>
      <c r="I1150" s="27" t="s">
        <v>887</v>
      </c>
      <c r="J1150" s="27" t="s">
        <v>888</v>
      </c>
      <c r="K1150" s="2">
        <v>0.75</v>
      </c>
      <c r="L1150" s="2">
        <v>0.25</v>
      </c>
      <c r="M1150" s="27">
        <v>3559300</v>
      </c>
      <c r="N1150" s="27">
        <v>3221300</v>
      </c>
      <c r="O1150" s="27">
        <v>3096700</v>
      </c>
      <c r="P1150" s="27">
        <v>3290300</v>
      </c>
      <c r="Q1150" s="29"/>
      <c r="R1150" s="29"/>
      <c r="S1150" s="29"/>
      <c r="T1150" s="29"/>
      <c r="U1150" s="29"/>
      <c r="V1150" s="29"/>
      <c r="W1150" s="29"/>
      <c r="X1150" s="29"/>
      <c r="Y1150" s="29"/>
      <c r="Z1150" s="29"/>
      <c r="AA1150" s="29"/>
      <c r="AB1150" s="29"/>
      <c r="AC1150" s="2">
        <f t="shared" si="459"/>
        <v>3291900</v>
      </c>
      <c r="AD1150" s="2">
        <f t="shared" si="460"/>
        <v>195441.9948049378</v>
      </c>
      <c r="AE1150" s="2">
        <f t="shared" si="461"/>
        <v>4</v>
      </c>
      <c r="AF1150" s="27">
        <v>87627</v>
      </c>
      <c r="AG1150" s="27">
        <v>89867</v>
      </c>
      <c r="AH1150" s="27">
        <v>66640</v>
      </c>
      <c r="AI1150" s="27">
        <v>65333</v>
      </c>
      <c r="AJ1150" s="2">
        <f t="shared" si="462"/>
        <v>77366.75</v>
      </c>
      <c r="AK1150" s="2">
        <f t="shared" si="463"/>
        <v>13183.364324658052</v>
      </c>
      <c r="AL1150" s="2">
        <f t="shared" si="464"/>
        <v>4</v>
      </c>
      <c r="AM1150" s="2">
        <f t="shared" si="465"/>
        <v>2.932205197724212E+19</v>
      </c>
      <c r="AN1150" s="2">
        <f t="shared" si="466"/>
        <v>9.6184209178920673E+18</v>
      </c>
      <c r="AO1150" s="2">
        <f t="shared" si="467"/>
        <v>3</v>
      </c>
      <c r="AP1150" s="2">
        <f t="shared" si="468"/>
        <v>-32.499926096946687</v>
      </c>
      <c r="AQ1150" s="2">
        <f t="shared" si="469"/>
        <v>0.76489232840434507</v>
      </c>
      <c r="AR1150" s="3" t="str">
        <f t="shared" si="470"/>
        <v>Toxic</v>
      </c>
      <c r="AS1150" s="2">
        <f t="shared" si="471"/>
        <v>2.3502156809137578</v>
      </c>
      <c r="AT1150" s="4" t="s">
        <v>663</v>
      </c>
      <c r="AV1150" s="2">
        <f t="shared" si="472"/>
        <v>3</v>
      </c>
      <c r="AW1150" s="2">
        <f t="shared" si="473"/>
        <v>3</v>
      </c>
      <c r="AX1150" s="2">
        <f t="shared" si="474"/>
        <v>38197573333.333336</v>
      </c>
      <c r="AY1150" s="2">
        <f t="shared" si="475"/>
        <v>173801094.91666666</v>
      </c>
      <c r="AZ1150" s="2">
        <f t="shared" si="476"/>
        <v>19185687214.125</v>
      </c>
      <c r="BA1150" s="2">
        <f t="shared" si="477"/>
        <v>1.1666666666666667</v>
      </c>
      <c r="BB1150" s="2">
        <f t="shared" si="478"/>
        <v>10.325316509754275</v>
      </c>
      <c r="BC1150" s="2">
        <v>6.6349999999999998</v>
      </c>
      <c r="BD1150" s="2" t="str">
        <f t="shared" si="479"/>
        <v>Sig Diff Var</v>
      </c>
      <c r="BE1150" s="2">
        <f t="shared" si="480"/>
        <v>2.8970192846969275E-5</v>
      </c>
      <c r="BF1150" s="2" t="str">
        <f t="shared" si="481"/>
        <v>Sig</v>
      </c>
      <c r="BG1150" s="2" t="str">
        <f t="shared" si="482"/>
        <v>Sig</v>
      </c>
      <c r="BH1150" s="2" t="str">
        <f t="shared" si="483"/>
        <v>Diff Var T-test</v>
      </c>
      <c r="BI1150" s="2" t="str">
        <f t="shared" si="484"/>
        <v/>
      </c>
      <c r="BJ1150" s="2" t="str">
        <f t="shared" si="485"/>
        <v/>
      </c>
    </row>
    <row r="1151" spans="1:62" x14ac:dyDescent="0.2">
      <c r="A1151" s="1" t="s">
        <v>142</v>
      </c>
      <c r="B1151" s="27" t="s">
        <v>925</v>
      </c>
      <c r="C1151" s="28">
        <v>39688</v>
      </c>
      <c r="D1151" s="7">
        <v>0.56944444444444442</v>
      </c>
      <c r="E1151" s="1">
        <v>0.1</v>
      </c>
      <c r="F1151" s="1" t="s">
        <v>57</v>
      </c>
      <c r="G1151" s="1" t="s">
        <v>921</v>
      </c>
      <c r="H1151" s="27" t="s">
        <v>886</v>
      </c>
      <c r="I1151" s="27" t="s">
        <v>887</v>
      </c>
      <c r="J1151" s="27" t="s">
        <v>888</v>
      </c>
      <c r="K1151" s="2">
        <v>0.75</v>
      </c>
      <c r="L1151" s="2">
        <v>0.25</v>
      </c>
      <c r="M1151" s="27">
        <v>3559300</v>
      </c>
      <c r="N1151" s="27">
        <v>3221300</v>
      </c>
      <c r="O1151" s="27">
        <v>3096700</v>
      </c>
      <c r="P1151" s="27">
        <v>3290300</v>
      </c>
      <c r="Q1151" s="29"/>
      <c r="R1151" s="29"/>
      <c r="S1151" s="29"/>
      <c r="T1151" s="29"/>
      <c r="U1151" s="29"/>
      <c r="V1151" s="29"/>
      <c r="W1151" s="29"/>
      <c r="X1151" s="29"/>
      <c r="Y1151" s="29"/>
      <c r="Z1151" s="29"/>
      <c r="AA1151" s="29"/>
      <c r="AB1151" s="29"/>
      <c r="AC1151" s="2">
        <f t="shared" si="459"/>
        <v>3291900</v>
      </c>
      <c r="AD1151" s="2">
        <f t="shared" si="460"/>
        <v>195441.9948049378</v>
      </c>
      <c r="AE1151" s="2">
        <f t="shared" si="461"/>
        <v>4</v>
      </c>
      <c r="AF1151" s="27">
        <v>54320</v>
      </c>
      <c r="AG1151" s="27">
        <v>26853</v>
      </c>
      <c r="AH1151" s="27">
        <v>26347</v>
      </c>
      <c r="AI1151" s="27">
        <v>26480</v>
      </c>
      <c r="AJ1151" s="2">
        <f t="shared" si="462"/>
        <v>33500</v>
      </c>
      <c r="AK1151" s="2">
        <f t="shared" si="463"/>
        <v>13881.652375227764</v>
      </c>
      <c r="AL1151" s="2">
        <f t="shared" si="464"/>
        <v>4</v>
      </c>
      <c r="AM1151" s="2">
        <f t="shared" si="465"/>
        <v>2.9373243673713529E+19</v>
      </c>
      <c r="AN1151" s="2">
        <f t="shared" si="466"/>
        <v>9.6185652215273083E+18</v>
      </c>
      <c r="AO1151" s="2">
        <f t="shared" si="467"/>
        <v>3</v>
      </c>
      <c r="AP1151" s="2">
        <f t="shared" si="468"/>
        <v>-33.081621072732432</v>
      </c>
      <c r="AQ1151" s="2">
        <f t="shared" si="469"/>
        <v>0.76489232840434507</v>
      </c>
      <c r="AR1151" s="3" t="str">
        <f t="shared" si="470"/>
        <v>Toxic</v>
      </c>
      <c r="AS1151" s="2">
        <f t="shared" si="471"/>
        <v>1.0176493818159726</v>
      </c>
      <c r="AT1151" s="4" t="s">
        <v>664</v>
      </c>
      <c r="AU1151" s="4" t="s">
        <v>667</v>
      </c>
      <c r="AV1151" s="2">
        <f t="shared" si="472"/>
        <v>3</v>
      </c>
      <c r="AW1151" s="2">
        <f t="shared" si="473"/>
        <v>3</v>
      </c>
      <c r="AX1151" s="2">
        <f t="shared" si="474"/>
        <v>38197573333.333336</v>
      </c>
      <c r="AY1151" s="2">
        <f t="shared" si="475"/>
        <v>192700272.66666663</v>
      </c>
      <c r="AZ1151" s="2">
        <f t="shared" si="476"/>
        <v>19195136803</v>
      </c>
      <c r="BA1151" s="2">
        <f t="shared" si="477"/>
        <v>1.1666666666666667</v>
      </c>
      <c r="BB1151" s="2">
        <f t="shared" si="478"/>
        <v>10.062414543015311</v>
      </c>
      <c r="BC1151" s="2">
        <v>6.6349999999999998</v>
      </c>
      <c r="BD1151" s="2" t="str">
        <f t="shared" si="479"/>
        <v>Sig Diff Var</v>
      </c>
      <c r="BE1151" s="2">
        <f t="shared" si="480"/>
        <v>2.7615477068655145E-5</v>
      </c>
      <c r="BF1151" s="2" t="str">
        <f t="shared" si="481"/>
        <v>Sig</v>
      </c>
      <c r="BG1151" s="2" t="str">
        <f t="shared" si="482"/>
        <v>Sig</v>
      </c>
      <c r="BH1151" s="2" t="str">
        <f t="shared" si="483"/>
        <v>Wilcoxon</v>
      </c>
      <c r="BI1151" s="2" t="str">
        <f t="shared" si="484"/>
        <v/>
      </c>
      <c r="BJ1151" s="2" t="str">
        <f t="shared" si="485"/>
        <v/>
      </c>
    </row>
    <row r="1152" spans="1:62" x14ac:dyDescent="0.2">
      <c r="A1152" s="1" t="s">
        <v>926</v>
      </c>
      <c r="B1152" s="27" t="s">
        <v>1133</v>
      </c>
      <c r="C1152" s="28">
        <v>38792</v>
      </c>
      <c r="D1152" s="7">
        <v>0.48958333333333331</v>
      </c>
      <c r="E1152" s="1">
        <v>0.1</v>
      </c>
      <c r="F1152" s="1" t="s">
        <v>57</v>
      </c>
      <c r="G1152" s="1" t="s">
        <v>1142</v>
      </c>
      <c r="H1152" s="27" t="s">
        <v>886</v>
      </c>
      <c r="I1152" s="27" t="s">
        <v>887</v>
      </c>
      <c r="J1152" s="27" t="s">
        <v>888</v>
      </c>
      <c r="K1152" s="2">
        <v>0.75</v>
      </c>
      <c r="L1152" s="2">
        <v>0.25</v>
      </c>
      <c r="M1152" s="27">
        <v>1652000</v>
      </c>
      <c r="N1152" s="27">
        <v>1383000</v>
      </c>
      <c r="O1152" s="27">
        <v>1539000</v>
      </c>
      <c r="P1152" s="27">
        <v>1201000</v>
      </c>
      <c r="Q1152" s="29"/>
      <c r="R1152" s="29"/>
      <c r="S1152" s="29"/>
      <c r="T1152" s="29"/>
      <c r="U1152" s="29"/>
      <c r="V1152" s="29"/>
      <c r="W1152" s="29"/>
      <c r="X1152" s="29"/>
      <c r="Y1152" s="29"/>
      <c r="Z1152" s="29"/>
      <c r="AA1152" s="29"/>
      <c r="AB1152" s="29"/>
      <c r="AC1152" s="2">
        <f t="shared" si="459"/>
        <v>1443750</v>
      </c>
      <c r="AD1152" s="2">
        <f t="shared" si="460"/>
        <v>195839.00701000978</v>
      </c>
      <c r="AE1152" s="2">
        <f t="shared" si="461"/>
        <v>4</v>
      </c>
      <c r="AF1152" s="27">
        <v>2195000</v>
      </c>
      <c r="AG1152" s="27">
        <v>2601000</v>
      </c>
      <c r="AH1152" s="27">
        <v>2474000</v>
      </c>
      <c r="AI1152" s="27">
        <v>2597000</v>
      </c>
      <c r="AJ1152" s="2">
        <f t="shared" si="462"/>
        <v>2466750</v>
      </c>
      <c r="AK1152" s="2">
        <f t="shared" si="463"/>
        <v>190515.74738062994</v>
      </c>
      <c r="AL1152" s="2">
        <f t="shared" si="464"/>
        <v>4</v>
      </c>
      <c r="AM1152" s="2">
        <f t="shared" si="465"/>
        <v>2.0930686084327693E+20</v>
      </c>
      <c r="AN1152" s="2">
        <f t="shared" si="466"/>
        <v>3.7142382093429555E+19</v>
      </c>
      <c r="AO1152" s="2">
        <f t="shared" si="467"/>
        <v>6</v>
      </c>
      <c r="AP1152" s="2">
        <f t="shared" si="468"/>
        <v>11.505900428086093</v>
      </c>
      <c r="AQ1152" s="2">
        <f t="shared" si="469"/>
        <v>0.71755819649141217</v>
      </c>
      <c r="AR1152" s="3" t="str">
        <f t="shared" si="470"/>
        <v>Nontoxic</v>
      </c>
      <c r="AS1152" s="2">
        <f t="shared" si="471"/>
        <v>170.85714285714286</v>
      </c>
      <c r="AT1152" s="26" t="s">
        <v>884</v>
      </c>
      <c r="AU1152" s="4" t="s">
        <v>666</v>
      </c>
      <c r="AV1152" s="2">
        <f t="shared" si="472"/>
        <v>3</v>
      </c>
      <c r="AW1152" s="2">
        <f t="shared" si="473"/>
        <v>3</v>
      </c>
      <c r="AX1152" s="2">
        <f t="shared" si="474"/>
        <v>38352916666.666656</v>
      </c>
      <c r="AY1152" s="2">
        <f t="shared" si="475"/>
        <v>36296250000</v>
      </c>
      <c r="AZ1152" s="2">
        <f t="shared" si="476"/>
        <v>37324583333.333328</v>
      </c>
      <c r="BA1152" s="2">
        <f t="shared" si="477"/>
        <v>1.1666666666666667</v>
      </c>
      <c r="BB1152" s="2">
        <f t="shared" si="478"/>
        <v>1.9526177662620673E-3</v>
      </c>
      <c r="BC1152" s="2">
        <v>6.6349999999999998</v>
      </c>
      <c r="BD1152" s="2" t="str">
        <f t="shared" si="479"/>
        <v>Same Var</v>
      </c>
      <c r="BE1152" s="2">
        <f t="shared" si="480"/>
        <v>1.4651554088245051E-4</v>
      </c>
      <c r="BF1152" s="2" t="str">
        <f t="shared" si="481"/>
        <v>NS</v>
      </c>
      <c r="BG1152" s="2" t="str">
        <f t="shared" si="482"/>
        <v>NS</v>
      </c>
      <c r="BH1152" s="2" t="str">
        <f t="shared" si="483"/>
        <v/>
      </c>
      <c r="BI1152" s="2" t="str">
        <f t="shared" si="484"/>
        <v/>
      </c>
      <c r="BJ1152" s="2" t="str">
        <f t="shared" si="485"/>
        <v/>
      </c>
    </row>
    <row r="1153" spans="1:62" x14ac:dyDescent="0.2">
      <c r="A1153" s="1" t="s">
        <v>926</v>
      </c>
      <c r="B1153" s="27" t="s">
        <v>1165</v>
      </c>
      <c r="C1153" s="28">
        <v>38792</v>
      </c>
      <c r="D1153" s="7">
        <v>0.3576388888888889</v>
      </c>
      <c r="E1153" s="1">
        <v>0.1</v>
      </c>
      <c r="F1153" s="1" t="s">
        <v>57</v>
      </c>
      <c r="G1153" s="1" t="s">
        <v>1142</v>
      </c>
      <c r="H1153" s="27" t="s">
        <v>886</v>
      </c>
      <c r="I1153" s="27" t="s">
        <v>887</v>
      </c>
      <c r="J1153" s="27" t="s">
        <v>888</v>
      </c>
      <c r="K1153" s="2">
        <v>0.75</v>
      </c>
      <c r="L1153" s="2">
        <v>0.25</v>
      </c>
      <c r="M1153" s="27">
        <v>1652000</v>
      </c>
      <c r="N1153" s="27">
        <v>1383000</v>
      </c>
      <c r="O1153" s="27">
        <v>1539000</v>
      </c>
      <c r="P1153" s="27">
        <v>1201000</v>
      </c>
      <c r="Q1153" s="29"/>
      <c r="R1153" s="29"/>
      <c r="S1153" s="29"/>
      <c r="T1153" s="29"/>
      <c r="U1153" s="29"/>
      <c r="V1153" s="29"/>
      <c r="W1153" s="29"/>
      <c r="X1153" s="29"/>
      <c r="Y1153" s="29"/>
      <c r="Z1153" s="29"/>
      <c r="AA1153" s="29"/>
      <c r="AB1153" s="29"/>
      <c r="AC1153" s="2">
        <f t="shared" si="459"/>
        <v>1443750</v>
      </c>
      <c r="AD1153" s="2">
        <f t="shared" si="460"/>
        <v>195839.00701000978</v>
      </c>
      <c r="AE1153" s="2">
        <f t="shared" si="461"/>
        <v>4</v>
      </c>
      <c r="AF1153" s="27">
        <v>337000</v>
      </c>
      <c r="AG1153" s="27">
        <v>484000</v>
      </c>
      <c r="AH1153" s="27">
        <v>474000</v>
      </c>
      <c r="AI1153" s="27">
        <v>441000</v>
      </c>
      <c r="AJ1153" s="2">
        <f t="shared" si="462"/>
        <v>434000</v>
      </c>
      <c r="AK1153" s="2">
        <f t="shared" si="463"/>
        <v>67225.987038743682</v>
      </c>
      <c r="AL1153" s="2">
        <f t="shared" si="464"/>
        <v>4</v>
      </c>
      <c r="AM1153" s="2">
        <f t="shared" si="465"/>
        <v>4.2552297922649793E+19</v>
      </c>
      <c r="AN1153" s="2">
        <f t="shared" si="466"/>
        <v>1.0121686462497845E+19</v>
      </c>
      <c r="AO1153" s="2">
        <f t="shared" si="467"/>
        <v>4</v>
      </c>
      <c r="AP1153" s="2">
        <f t="shared" si="468"/>
        <v>-8.0331976750601566</v>
      </c>
      <c r="AQ1153" s="2">
        <f t="shared" si="469"/>
        <v>0.74069708411268287</v>
      </c>
      <c r="AR1153" s="3" t="str">
        <f t="shared" si="470"/>
        <v>Toxic</v>
      </c>
      <c r="AS1153" s="2">
        <f t="shared" si="471"/>
        <v>30.060606060606059</v>
      </c>
      <c r="AT1153" s="4" t="s">
        <v>663</v>
      </c>
      <c r="AV1153" s="2">
        <f t="shared" si="472"/>
        <v>3</v>
      </c>
      <c r="AW1153" s="2">
        <f t="shared" si="473"/>
        <v>3</v>
      </c>
      <c r="AX1153" s="2">
        <f t="shared" si="474"/>
        <v>38352916666.666656</v>
      </c>
      <c r="AY1153" s="2">
        <f t="shared" si="475"/>
        <v>4519333333.333334</v>
      </c>
      <c r="AZ1153" s="2">
        <f t="shared" si="476"/>
        <v>21436124999.999996</v>
      </c>
      <c r="BA1153" s="2">
        <f t="shared" si="477"/>
        <v>1.1666666666666667</v>
      </c>
      <c r="BB1153" s="2">
        <f t="shared" si="478"/>
        <v>2.5070402486654673</v>
      </c>
      <c r="BC1153" s="2">
        <v>6.6349999999999998</v>
      </c>
      <c r="BD1153" s="2" t="str">
        <f t="shared" si="479"/>
        <v>Same Var</v>
      </c>
      <c r="BE1153" s="2">
        <f t="shared" si="480"/>
        <v>3.3385535711464284E-5</v>
      </c>
      <c r="BF1153" s="2" t="str">
        <f t="shared" si="481"/>
        <v>Sig</v>
      </c>
      <c r="BG1153" s="2" t="str">
        <f t="shared" si="482"/>
        <v>Sig</v>
      </c>
      <c r="BH1153" s="2" t="str">
        <f t="shared" si="483"/>
        <v>Same Var T-test</v>
      </c>
      <c r="BI1153" s="2" t="str">
        <f t="shared" si="484"/>
        <v/>
      </c>
      <c r="BJ1153" s="2" t="str">
        <f t="shared" si="485"/>
        <v/>
      </c>
    </row>
    <row r="1154" spans="1:62" x14ac:dyDescent="0.2">
      <c r="A1154" s="1" t="s">
        <v>926</v>
      </c>
      <c r="B1154" s="27" t="s">
        <v>1176</v>
      </c>
      <c r="C1154" s="28">
        <v>38792</v>
      </c>
      <c r="D1154" s="7">
        <v>0.3125</v>
      </c>
      <c r="E1154" s="1">
        <v>0.1</v>
      </c>
      <c r="F1154" s="1" t="s">
        <v>57</v>
      </c>
      <c r="G1154" s="1" t="s">
        <v>1142</v>
      </c>
      <c r="H1154" s="27" t="s">
        <v>886</v>
      </c>
      <c r="I1154" s="27" t="s">
        <v>887</v>
      </c>
      <c r="J1154" s="27" t="s">
        <v>888</v>
      </c>
      <c r="K1154" s="2">
        <v>0.75</v>
      </c>
      <c r="L1154" s="2">
        <v>0.25</v>
      </c>
      <c r="M1154" s="27">
        <v>1652000</v>
      </c>
      <c r="N1154" s="27">
        <v>1383000</v>
      </c>
      <c r="O1154" s="27">
        <v>1539000</v>
      </c>
      <c r="P1154" s="27">
        <v>1201000</v>
      </c>
      <c r="Q1154" s="29"/>
      <c r="R1154" s="29"/>
      <c r="S1154" s="29"/>
      <c r="T1154" s="29"/>
      <c r="U1154" s="29"/>
      <c r="V1154" s="29"/>
      <c r="W1154" s="29"/>
      <c r="X1154" s="29"/>
      <c r="Y1154" s="29"/>
      <c r="Z1154" s="29"/>
      <c r="AA1154" s="29"/>
      <c r="AB1154" s="29"/>
      <c r="AC1154" s="2">
        <f t="shared" si="459"/>
        <v>1443750</v>
      </c>
      <c r="AD1154" s="2">
        <f t="shared" si="460"/>
        <v>195839.00701000978</v>
      </c>
      <c r="AE1154" s="2">
        <f t="shared" si="461"/>
        <v>4</v>
      </c>
      <c r="AF1154" s="27">
        <v>2243000</v>
      </c>
      <c r="AG1154" s="27">
        <v>2370000</v>
      </c>
      <c r="AH1154" s="27">
        <v>2027000</v>
      </c>
      <c r="AI1154" s="27">
        <v>2049000</v>
      </c>
      <c r="AJ1154" s="2">
        <f t="shared" si="462"/>
        <v>2172250</v>
      </c>
      <c r="AK1154" s="2">
        <f t="shared" si="463"/>
        <v>163705.78283412388</v>
      </c>
      <c r="AL1154" s="2">
        <f t="shared" si="464"/>
        <v>4</v>
      </c>
      <c r="AM1154" s="2">
        <f t="shared" si="465"/>
        <v>1.4624729392704427E+20</v>
      </c>
      <c r="AN1154" s="2">
        <f t="shared" si="466"/>
        <v>2.4659046734633255E+19</v>
      </c>
      <c r="AO1154" s="2">
        <f t="shared" si="467"/>
        <v>6</v>
      </c>
      <c r="AP1154" s="2">
        <f t="shared" si="468"/>
        <v>9.9067307687840422</v>
      </c>
      <c r="AQ1154" s="2">
        <f t="shared" si="469"/>
        <v>0.71755819649141217</v>
      </c>
      <c r="AR1154" s="3" t="str">
        <f t="shared" si="470"/>
        <v>Nontoxic</v>
      </c>
      <c r="AS1154" s="2">
        <f t="shared" si="471"/>
        <v>150.45887445887448</v>
      </c>
      <c r="AT1154" s="26" t="s">
        <v>884</v>
      </c>
      <c r="AU1154" s="4" t="s">
        <v>666</v>
      </c>
      <c r="AV1154" s="2">
        <f t="shared" si="472"/>
        <v>3</v>
      </c>
      <c r="AW1154" s="2">
        <f t="shared" si="473"/>
        <v>3</v>
      </c>
      <c r="AX1154" s="2">
        <f t="shared" si="474"/>
        <v>38352916666.666656</v>
      </c>
      <c r="AY1154" s="2">
        <f t="shared" si="475"/>
        <v>26799583333.333328</v>
      </c>
      <c r="AZ1154" s="2">
        <f t="shared" si="476"/>
        <v>32576249999.999989</v>
      </c>
      <c r="BA1154" s="2">
        <f t="shared" si="477"/>
        <v>1.1666666666666667</v>
      </c>
      <c r="BB1154" s="2">
        <f t="shared" si="478"/>
        <v>8.2157326912286915E-2</v>
      </c>
      <c r="BC1154" s="2">
        <v>6.6349999999999998</v>
      </c>
      <c r="BD1154" s="2" t="str">
        <f t="shared" si="479"/>
        <v>Same Var</v>
      </c>
      <c r="BE1154" s="2">
        <f t="shared" si="480"/>
        <v>6.2547197390639959E-4</v>
      </c>
      <c r="BF1154" s="2" t="str">
        <f t="shared" si="481"/>
        <v>NS</v>
      </c>
      <c r="BG1154" s="2" t="str">
        <f t="shared" si="482"/>
        <v>NS</v>
      </c>
      <c r="BH1154" s="2" t="str">
        <f t="shared" si="483"/>
        <v/>
      </c>
      <c r="BI1154" s="2" t="str">
        <f t="shared" si="484"/>
        <v/>
      </c>
      <c r="BJ1154" s="2" t="str">
        <f t="shared" si="485"/>
        <v/>
      </c>
    </row>
    <row r="1155" spans="1:62" x14ac:dyDescent="0.2">
      <c r="A1155" s="1" t="s">
        <v>926</v>
      </c>
      <c r="B1155" s="27" t="s">
        <v>1182</v>
      </c>
      <c r="C1155" s="28">
        <v>38792</v>
      </c>
      <c r="D1155" s="7">
        <v>0.57986111111111116</v>
      </c>
      <c r="E1155" s="1">
        <v>0.1</v>
      </c>
      <c r="F1155" s="1" t="s">
        <v>57</v>
      </c>
      <c r="G1155" s="1" t="s">
        <v>1142</v>
      </c>
      <c r="H1155" s="27" t="s">
        <v>886</v>
      </c>
      <c r="I1155" s="27" t="s">
        <v>887</v>
      </c>
      <c r="J1155" s="27" t="s">
        <v>888</v>
      </c>
      <c r="K1155" s="2">
        <v>0.75</v>
      </c>
      <c r="L1155" s="2">
        <v>0.25</v>
      </c>
      <c r="M1155" s="27">
        <v>1652000</v>
      </c>
      <c r="N1155" s="27">
        <v>1383000</v>
      </c>
      <c r="O1155" s="27">
        <v>1539000</v>
      </c>
      <c r="P1155" s="27">
        <v>1201000</v>
      </c>
      <c r="Q1155" s="29"/>
      <c r="R1155" s="29"/>
      <c r="S1155" s="29"/>
      <c r="T1155" s="29"/>
      <c r="U1155" s="29"/>
      <c r="V1155" s="29"/>
      <c r="W1155" s="29"/>
      <c r="X1155" s="29"/>
      <c r="Y1155" s="29"/>
      <c r="Z1155" s="29"/>
      <c r="AA1155" s="29"/>
      <c r="AB1155" s="29"/>
      <c r="AC1155" s="2">
        <f t="shared" ref="AC1155:AC1218" si="486">AVERAGE(M1155:AB1155)</f>
        <v>1443750</v>
      </c>
      <c r="AD1155" s="2">
        <f t="shared" ref="AD1155:AD1218" si="487">STDEV(M1155:AB1155)</f>
        <v>195839.00701000978</v>
      </c>
      <c r="AE1155" s="2">
        <f t="shared" ref="AE1155:AE1218" si="488">COUNT(M1155:AB1155)</f>
        <v>4</v>
      </c>
      <c r="AF1155" s="27">
        <v>3109000</v>
      </c>
      <c r="AG1155" s="27">
        <v>3463000</v>
      </c>
      <c r="AH1155" s="27">
        <v>3149000</v>
      </c>
      <c r="AI1155" s="27">
        <v>2460000</v>
      </c>
      <c r="AJ1155" s="2">
        <f t="shared" ref="AJ1155:AJ1218" si="489">AVERAGE(AF1155:AI1155)</f>
        <v>3045250</v>
      </c>
      <c r="AK1155" s="2">
        <f t="shared" ref="AK1155:AK1218" si="490">STDEV(AF1155:AI1155)</f>
        <v>421054.52932686365</v>
      </c>
      <c r="AL1155" s="2">
        <f t="shared" ref="AL1155:AL1218" si="491">COUNT(AF1155:AI1155)</f>
        <v>4</v>
      </c>
      <c r="AM1155" s="2">
        <f t="shared" ref="AM1155:AM1218" si="492">((AK1155^2/AL1155)+(((K1155^2)*(AD1155^2))/AE1155))^2</f>
        <v>2.4715919707017844E+21</v>
      </c>
      <c r="AN1155" s="2">
        <f t="shared" ref="AN1155:AN1218" si="493">(((AK1155^2)/AL1155)^2)/(AL1155-1)+((((K1155^2)*(AD1155^2))/AE1155)^2)/(AE1155-1)</f>
        <v>6.6450140411657794E+20</v>
      </c>
      <c r="AO1155" s="2">
        <f t="shared" ref="AO1155:AO1218" si="494">ROUND(AM1155/AN1155,0)</f>
        <v>4</v>
      </c>
      <c r="AP1155" s="2">
        <f t="shared" ref="AP1155:AP1218" si="495">(AJ1155-(K1155*AC1155))/((((AK1155^2)/AL1155)+(((K1155^2)*(AD1155^2))/AE1155))^0.5)</f>
        <v>8.801397594098006</v>
      </c>
      <c r="AQ1155" s="2">
        <f t="shared" ref="AQ1155:AQ1218" si="496">TINV((2*L1155),AO1155)</f>
        <v>0.74069708411268287</v>
      </c>
      <c r="AR1155" s="3" t="str">
        <f t="shared" ref="AR1155:AR1218" si="497">IF(AND(AD1155=0,AK1155=0),IF(AJ1155&lt;(K1155*AC1155),"Toxic","Nontoxic"),IF(AP1155&gt;AQ1155,"Nontoxic","Toxic"))</f>
        <v>Nontoxic</v>
      </c>
      <c r="AS1155" s="2">
        <f t="shared" ref="AS1155:AS1218" si="498">(AJ1155/AC1155)*100</f>
        <v>210.92640692640691</v>
      </c>
      <c r="AT1155" s="26" t="s">
        <v>884</v>
      </c>
      <c r="AU1155" s="4" t="s">
        <v>666</v>
      </c>
      <c r="AV1155" s="2">
        <f t="shared" ref="AV1155:AV1218" si="499">COUNT(M1155:AB1155)-1</f>
        <v>3</v>
      </c>
      <c r="AW1155" s="2">
        <f t="shared" ref="AW1155:AW1218" si="500">COUNT(AF1155:AI1155)-1</f>
        <v>3</v>
      </c>
      <c r="AX1155" s="2">
        <f t="shared" ref="AX1155:AX1218" si="501">(STDEV(M1155:AB1155))^2</f>
        <v>38352916666.666656</v>
      </c>
      <c r="AY1155" s="2">
        <f t="shared" ref="AY1155:AY1218" si="502">(STDEV(AF1155:AI1155))^2</f>
        <v>177286916666.66669</v>
      </c>
      <c r="AZ1155" s="2">
        <f t="shared" ref="AZ1155:AZ1218" si="503">((AV1155*AX1155)+(AW1155*AY1155))/(AV1155+AW1155)</f>
        <v>107819916666.66667</v>
      </c>
      <c r="BA1155" s="2">
        <f t="shared" ref="BA1155:BA1218" si="504">1+(((1/AV1155+1/AW1155)-(1/(AV1155+AW1155)))/3)</f>
        <v>1.1666666666666667</v>
      </c>
      <c r="BB1155" s="2">
        <f t="shared" ref="BB1155:BB1218" si="505">(((AV1155+AW1155)*LN(AZ1155))-((AV1155*LN(AX1155))+(AW1155*LN(AY1155))))/BA1155</f>
        <v>1.3791209069780246</v>
      </c>
      <c r="BC1155" s="2">
        <v>6.6349999999999998</v>
      </c>
      <c r="BD1155" s="2" t="str">
        <f t="shared" ref="BD1155:BD1218" si="506">IF(BB1155&gt;BC1155,"Sig Diff Var","Same Var")</f>
        <v>Same Var</v>
      </c>
      <c r="BE1155" s="2">
        <f t="shared" ref="BE1155:BE1218" si="507">TTEST(AF1155:AI1155,M1155:AB1155,1,IF(BD1155="Same Var",2,IF(BD1155="Sig Diff Var",3,"Wakka Wakka")))</f>
        <v>2.2935675435729902E-4</v>
      </c>
      <c r="BF1155" s="2" t="str">
        <f t="shared" ref="BF1155:BF1218" si="508">IF(AND(BE1155&lt;0.05,AS1155&lt;100),"Sig","NS")</f>
        <v>NS</v>
      </c>
      <c r="BG1155" s="2" t="str">
        <f t="shared" ref="BG1155:BG1218" si="509">IF(AT1155="Normal",BF1155,IF(AT1155="Non-normal",AU1155,IF(AT1155="-","NS","Bleh")))</f>
        <v>NS</v>
      </c>
      <c r="BH1155" s="2" t="str">
        <f t="shared" ref="BH1155:BH1218" si="510">IF(AT1155="Non-normal","Wilcoxon",IF(AND(AT1155="Normal",BD1155="Same Var"),"Same Var T-test",IF(AND(AT1155="Normal",BD1155="Sig Diff Var"),"Diff Var T-test","")))</f>
        <v/>
      </c>
      <c r="BI1155" s="2" t="str">
        <f t="shared" ref="BI1155:BI1218" si="511">IF(AND(AR1155="Toxic",AS1155&gt;75),"TSTToxicLess25","")</f>
        <v/>
      </c>
      <c r="BJ1155" s="2" t="str">
        <f t="shared" ref="BJ1155:BJ1218" si="512">IF(AND(BG1155="Sig",AS1155&gt;75),"NOECToxicLess25","")</f>
        <v/>
      </c>
    </row>
    <row r="1156" spans="1:62" x14ac:dyDescent="0.2">
      <c r="A1156" s="1" t="s">
        <v>926</v>
      </c>
      <c r="B1156" s="27" t="s">
        <v>1189</v>
      </c>
      <c r="C1156" s="28">
        <v>38792</v>
      </c>
      <c r="D1156" s="7">
        <v>0.43402777777777779</v>
      </c>
      <c r="E1156" s="1">
        <v>0.1</v>
      </c>
      <c r="F1156" s="1" t="s">
        <v>57</v>
      </c>
      <c r="G1156" s="1" t="s">
        <v>1142</v>
      </c>
      <c r="H1156" s="27" t="s">
        <v>886</v>
      </c>
      <c r="I1156" s="27" t="s">
        <v>887</v>
      </c>
      <c r="J1156" s="27" t="s">
        <v>888</v>
      </c>
      <c r="K1156" s="2">
        <v>0.75</v>
      </c>
      <c r="L1156" s="2">
        <v>0.25</v>
      </c>
      <c r="M1156" s="27">
        <v>1652000</v>
      </c>
      <c r="N1156" s="27">
        <v>1383000</v>
      </c>
      <c r="O1156" s="27">
        <v>1539000</v>
      </c>
      <c r="P1156" s="27">
        <v>1201000</v>
      </c>
      <c r="Q1156" s="29"/>
      <c r="R1156" s="29"/>
      <c r="S1156" s="29"/>
      <c r="T1156" s="29"/>
      <c r="U1156" s="29"/>
      <c r="V1156" s="29"/>
      <c r="W1156" s="29"/>
      <c r="X1156" s="29"/>
      <c r="Y1156" s="29"/>
      <c r="Z1156" s="29"/>
      <c r="AA1156" s="29"/>
      <c r="AB1156" s="29"/>
      <c r="AC1156" s="2">
        <f t="shared" si="486"/>
        <v>1443750</v>
      </c>
      <c r="AD1156" s="2">
        <f t="shared" si="487"/>
        <v>195839.00701000978</v>
      </c>
      <c r="AE1156" s="2">
        <f t="shared" si="488"/>
        <v>4</v>
      </c>
      <c r="AF1156" s="27">
        <v>1921000</v>
      </c>
      <c r="AG1156" s="27">
        <v>2097000</v>
      </c>
      <c r="AH1156" s="27">
        <v>2020000</v>
      </c>
      <c r="AI1156" s="27">
        <v>2093000</v>
      </c>
      <c r="AJ1156" s="2">
        <f t="shared" si="489"/>
        <v>2032750</v>
      </c>
      <c r="AK1156" s="2">
        <f t="shared" si="490"/>
        <v>82479.795505727743</v>
      </c>
      <c r="AL1156" s="2">
        <f t="shared" si="491"/>
        <v>4</v>
      </c>
      <c r="AM1156" s="2">
        <f t="shared" si="492"/>
        <v>5.032636935022139E+19</v>
      </c>
      <c r="AN1156" s="2">
        <f t="shared" si="493"/>
        <v>1.0660338574911039E+19</v>
      </c>
      <c r="AO1156" s="2">
        <f t="shared" si="494"/>
        <v>5</v>
      </c>
      <c r="AP1156" s="2">
        <f t="shared" si="495"/>
        <v>11.27836465472938</v>
      </c>
      <c r="AQ1156" s="2">
        <f t="shared" si="496"/>
        <v>0.72668684380042159</v>
      </c>
      <c r="AR1156" s="3" t="str">
        <f t="shared" si="497"/>
        <v>Nontoxic</v>
      </c>
      <c r="AS1156" s="2">
        <f t="shared" si="498"/>
        <v>140.7965367965368</v>
      </c>
      <c r="AT1156" s="26" t="s">
        <v>884</v>
      </c>
      <c r="AU1156" s="4" t="s">
        <v>666</v>
      </c>
      <c r="AV1156" s="2">
        <f t="shared" si="499"/>
        <v>3</v>
      </c>
      <c r="AW1156" s="2">
        <f t="shared" si="500"/>
        <v>3</v>
      </c>
      <c r="AX1156" s="2">
        <f t="shared" si="501"/>
        <v>38352916666.666656</v>
      </c>
      <c r="AY1156" s="2">
        <f t="shared" si="502"/>
        <v>6802916666.666666</v>
      </c>
      <c r="AZ1156" s="2">
        <f t="shared" si="503"/>
        <v>22577916666.66666</v>
      </c>
      <c r="BA1156" s="2">
        <f t="shared" si="504"/>
        <v>1.1666666666666667</v>
      </c>
      <c r="BB1156" s="2">
        <f t="shared" si="505"/>
        <v>1.7222465809206498</v>
      </c>
      <c r="BC1156" s="2">
        <v>6.6349999999999998</v>
      </c>
      <c r="BD1156" s="2" t="str">
        <f t="shared" si="506"/>
        <v>Same Var</v>
      </c>
      <c r="BE1156" s="2">
        <f t="shared" si="507"/>
        <v>7.2738048081794093E-4</v>
      </c>
      <c r="BF1156" s="2" t="str">
        <f t="shared" si="508"/>
        <v>NS</v>
      </c>
      <c r="BG1156" s="2" t="str">
        <f t="shared" si="509"/>
        <v>NS</v>
      </c>
      <c r="BH1156" s="2" t="str">
        <f t="shared" si="510"/>
        <v/>
      </c>
      <c r="BI1156" s="2" t="str">
        <f t="shared" si="511"/>
        <v/>
      </c>
      <c r="BJ1156" s="2" t="str">
        <f t="shared" si="512"/>
        <v/>
      </c>
    </row>
    <row r="1157" spans="1:62" x14ac:dyDescent="0.2">
      <c r="A1157" s="1" t="s">
        <v>926</v>
      </c>
      <c r="B1157" s="27" t="s">
        <v>1204</v>
      </c>
      <c r="C1157" s="28">
        <v>38792</v>
      </c>
      <c r="D1157" s="7">
        <v>0.40277777777777779</v>
      </c>
      <c r="E1157" s="1">
        <v>0.1</v>
      </c>
      <c r="F1157" s="1" t="s">
        <v>57</v>
      </c>
      <c r="G1157" s="1" t="s">
        <v>1142</v>
      </c>
      <c r="H1157" s="27" t="s">
        <v>886</v>
      </c>
      <c r="I1157" s="27" t="s">
        <v>887</v>
      </c>
      <c r="J1157" s="27" t="s">
        <v>888</v>
      </c>
      <c r="K1157" s="2">
        <v>0.75</v>
      </c>
      <c r="L1157" s="2">
        <v>0.25</v>
      </c>
      <c r="M1157" s="27">
        <v>1652000</v>
      </c>
      <c r="N1157" s="27">
        <v>1383000</v>
      </c>
      <c r="O1157" s="27">
        <v>1539000</v>
      </c>
      <c r="P1157" s="27">
        <v>1201000</v>
      </c>
      <c r="Q1157" s="29"/>
      <c r="R1157" s="29"/>
      <c r="S1157" s="29"/>
      <c r="T1157" s="29"/>
      <c r="U1157" s="29"/>
      <c r="V1157" s="29"/>
      <c r="W1157" s="29"/>
      <c r="X1157" s="29"/>
      <c r="Y1157" s="29"/>
      <c r="Z1157" s="29"/>
      <c r="AA1157" s="29"/>
      <c r="AB1157" s="29"/>
      <c r="AC1157" s="2">
        <f t="shared" si="486"/>
        <v>1443750</v>
      </c>
      <c r="AD1157" s="2">
        <f t="shared" si="487"/>
        <v>195839.00701000978</v>
      </c>
      <c r="AE1157" s="2">
        <f t="shared" si="488"/>
        <v>4</v>
      </c>
      <c r="AF1157" s="27">
        <v>2342000</v>
      </c>
      <c r="AG1157" s="27">
        <v>2832000</v>
      </c>
      <c r="AH1157" s="27">
        <v>2915000</v>
      </c>
      <c r="AI1157" s="27">
        <v>2254000</v>
      </c>
      <c r="AJ1157" s="2">
        <f t="shared" si="489"/>
        <v>2585750</v>
      </c>
      <c r="AK1157" s="2">
        <f t="shared" si="490"/>
        <v>335915.0438230873</v>
      </c>
      <c r="AL1157" s="2">
        <f t="shared" si="491"/>
        <v>4</v>
      </c>
      <c r="AM1157" s="2">
        <f t="shared" si="492"/>
        <v>1.1291688721601171E+21</v>
      </c>
      <c r="AN1157" s="2">
        <f t="shared" si="493"/>
        <v>2.7495911856102212E+20</v>
      </c>
      <c r="AO1157" s="2">
        <f t="shared" si="494"/>
        <v>4</v>
      </c>
      <c r="AP1157" s="2">
        <f t="shared" si="495"/>
        <v>8.1988170647472867</v>
      </c>
      <c r="AQ1157" s="2">
        <f t="shared" si="496"/>
        <v>0.74069708411268287</v>
      </c>
      <c r="AR1157" s="3" t="str">
        <f t="shared" si="497"/>
        <v>Nontoxic</v>
      </c>
      <c r="AS1157" s="2">
        <f t="shared" si="498"/>
        <v>179.09956709956708</v>
      </c>
      <c r="AT1157" s="26" t="s">
        <v>884</v>
      </c>
      <c r="AU1157" s="4" t="s">
        <v>666</v>
      </c>
      <c r="AV1157" s="2">
        <f t="shared" si="499"/>
        <v>3</v>
      </c>
      <c r="AW1157" s="2">
        <f t="shared" si="500"/>
        <v>3</v>
      </c>
      <c r="AX1157" s="2">
        <f t="shared" si="501"/>
        <v>38352916666.666656</v>
      </c>
      <c r="AY1157" s="2">
        <f t="shared" si="502"/>
        <v>112838916666.66666</v>
      </c>
      <c r="AZ1157" s="2">
        <f t="shared" si="503"/>
        <v>75595916666.666672</v>
      </c>
      <c r="BA1157" s="2">
        <f t="shared" si="504"/>
        <v>1.1666666666666667</v>
      </c>
      <c r="BB1157" s="2">
        <f t="shared" si="505"/>
        <v>0.71488973437195513</v>
      </c>
      <c r="BC1157" s="2">
        <v>6.6349999999999998</v>
      </c>
      <c r="BD1157" s="2" t="str">
        <f t="shared" si="506"/>
        <v>Same Var</v>
      </c>
      <c r="BE1157" s="2">
        <f t="shared" si="507"/>
        <v>5.3893228713520059E-4</v>
      </c>
      <c r="BF1157" s="2" t="str">
        <f t="shared" si="508"/>
        <v>NS</v>
      </c>
      <c r="BG1157" s="2" t="str">
        <f t="shared" si="509"/>
        <v>NS</v>
      </c>
      <c r="BH1157" s="2" t="str">
        <f t="shared" si="510"/>
        <v/>
      </c>
      <c r="BI1157" s="2" t="str">
        <f t="shared" si="511"/>
        <v/>
      </c>
      <c r="BJ1157" s="2" t="str">
        <f t="shared" si="512"/>
        <v/>
      </c>
    </row>
    <row r="1158" spans="1:62" x14ac:dyDescent="0.2">
      <c r="A1158" s="1" t="s">
        <v>926</v>
      </c>
      <c r="B1158" s="27" t="s">
        <v>1133</v>
      </c>
      <c r="C1158" s="28">
        <v>38616</v>
      </c>
      <c r="D1158" s="7">
        <v>0.51388888888888884</v>
      </c>
      <c r="E1158" s="1">
        <v>0.1</v>
      </c>
      <c r="F1158" s="1" t="s">
        <v>57</v>
      </c>
      <c r="G1158" s="1" t="s">
        <v>1140</v>
      </c>
      <c r="H1158" s="27" t="s">
        <v>886</v>
      </c>
      <c r="I1158" s="27" t="s">
        <v>887</v>
      </c>
      <c r="J1158" s="27" t="s">
        <v>888</v>
      </c>
      <c r="K1158" s="2">
        <v>0.75</v>
      </c>
      <c r="L1158" s="2">
        <v>0.25</v>
      </c>
      <c r="M1158" s="27">
        <v>1436000</v>
      </c>
      <c r="N1158" s="27">
        <v>1567000</v>
      </c>
      <c r="O1158" s="27">
        <v>1103000</v>
      </c>
      <c r="P1158" s="27">
        <v>1334000</v>
      </c>
      <c r="Q1158" s="29"/>
      <c r="R1158" s="29"/>
      <c r="S1158" s="29"/>
      <c r="T1158" s="29"/>
      <c r="U1158" s="29"/>
      <c r="V1158" s="29"/>
      <c r="W1158" s="29"/>
      <c r="X1158" s="29"/>
      <c r="Y1158" s="29"/>
      <c r="Z1158" s="29"/>
      <c r="AA1158" s="29"/>
      <c r="AB1158" s="29"/>
      <c r="AC1158" s="2">
        <f t="shared" si="486"/>
        <v>1360000</v>
      </c>
      <c r="AD1158" s="2">
        <f t="shared" si="487"/>
        <v>196086.71551127578</v>
      </c>
      <c r="AE1158" s="2">
        <f t="shared" si="488"/>
        <v>4</v>
      </c>
      <c r="AF1158" s="27">
        <v>1861000</v>
      </c>
      <c r="AG1158" s="27">
        <v>1699000</v>
      </c>
      <c r="AH1158" s="27">
        <v>1939000</v>
      </c>
      <c r="AI1158" s="27">
        <v>1913000</v>
      </c>
      <c r="AJ1158" s="2">
        <f t="shared" si="489"/>
        <v>1853000</v>
      </c>
      <c r="AK1158" s="2">
        <f t="shared" si="490"/>
        <v>107666.15066955816</v>
      </c>
      <c r="AL1158" s="2">
        <f t="shared" si="491"/>
        <v>4</v>
      </c>
      <c r="AM1158" s="2">
        <f t="shared" si="492"/>
        <v>6.8973544063476564E+19</v>
      </c>
      <c r="AN1158" s="2">
        <f t="shared" si="493"/>
        <v>1.2544796979492188E+19</v>
      </c>
      <c r="AO1158" s="2">
        <f t="shared" si="494"/>
        <v>5</v>
      </c>
      <c r="AP1158" s="2">
        <f t="shared" si="495"/>
        <v>9.1405928787827584</v>
      </c>
      <c r="AQ1158" s="2">
        <f t="shared" si="496"/>
        <v>0.72668684380042159</v>
      </c>
      <c r="AR1158" s="3" t="str">
        <f t="shared" si="497"/>
        <v>Nontoxic</v>
      </c>
      <c r="AS1158" s="2">
        <f t="shared" si="498"/>
        <v>136.25</v>
      </c>
      <c r="AT1158" s="26" t="s">
        <v>884</v>
      </c>
      <c r="AU1158" s="4" t="s">
        <v>666</v>
      </c>
      <c r="AV1158" s="2">
        <f t="shared" si="499"/>
        <v>3</v>
      </c>
      <c r="AW1158" s="2">
        <f t="shared" si="500"/>
        <v>3</v>
      </c>
      <c r="AX1158" s="2">
        <f t="shared" si="501"/>
        <v>38450000000</v>
      </c>
      <c r="AY1158" s="2">
        <f t="shared" si="502"/>
        <v>11592000000</v>
      </c>
      <c r="AZ1158" s="2">
        <f t="shared" si="503"/>
        <v>25021000000</v>
      </c>
      <c r="BA1158" s="2">
        <f t="shared" si="504"/>
        <v>1.1666666666666667</v>
      </c>
      <c r="BB1158" s="2">
        <f t="shared" si="505"/>
        <v>0.87366096915751046</v>
      </c>
      <c r="BC1158" s="2">
        <v>6.6349999999999998</v>
      </c>
      <c r="BD1158" s="2" t="str">
        <f t="shared" si="506"/>
        <v>Same Var</v>
      </c>
      <c r="BE1158" s="2">
        <f t="shared" si="507"/>
        <v>2.2653511472754163E-3</v>
      </c>
      <c r="BF1158" s="2" t="str">
        <f t="shared" si="508"/>
        <v>NS</v>
      </c>
      <c r="BG1158" s="2" t="str">
        <f t="shared" si="509"/>
        <v>NS</v>
      </c>
      <c r="BH1158" s="2" t="str">
        <f t="shared" si="510"/>
        <v/>
      </c>
      <c r="BI1158" s="2" t="str">
        <f t="shared" si="511"/>
        <v/>
      </c>
      <c r="BJ1158" s="2" t="str">
        <f t="shared" si="512"/>
        <v/>
      </c>
    </row>
    <row r="1159" spans="1:62" x14ac:dyDescent="0.2">
      <c r="A1159" s="1" t="s">
        <v>926</v>
      </c>
      <c r="B1159" s="27" t="s">
        <v>1189</v>
      </c>
      <c r="C1159" s="28">
        <v>38616</v>
      </c>
      <c r="D1159" s="7">
        <v>0.4375</v>
      </c>
      <c r="E1159" s="1">
        <v>0.1</v>
      </c>
      <c r="F1159" s="1" t="s">
        <v>57</v>
      </c>
      <c r="G1159" s="1" t="s">
        <v>1140</v>
      </c>
      <c r="H1159" s="27" t="s">
        <v>886</v>
      </c>
      <c r="I1159" s="27" t="s">
        <v>887</v>
      </c>
      <c r="J1159" s="27" t="s">
        <v>888</v>
      </c>
      <c r="K1159" s="2">
        <v>0.75</v>
      </c>
      <c r="L1159" s="2">
        <v>0.25</v>
      </c>
      <c r="M1159" s="27">
        <v>1436000</v>
      </c>
      <c r="N1159" s="27">
        <v>1567000</v>
      </c>
      <c r="O1159" s="27">
        <v>1103000</v>
      </c>
      <c r="P1159" s="27">
        <v>1334000</v>
      </c>
      <c r="Q1159" s="29"/>
      <c r="R1159" s="29"/>
      <c r="S1159" s="29"/>
      <c r="T1159" s="29"/>
      <c r="U1159" s="29"/>
      <c r="V1159" s="29"/>
      <c r="W1159" s="29"/>
      <c r="X1159" s="29"/>
      <c r="Y1159" s="29"/>
      <c r="Z1159" s="29"/>
      <c r="AA1159" s="29"/>
      <c r="AB1159" s="29"/>
      <c r="AC1159" s="2">
        <f t="shared" si="486"/>
        <v>1360000</v>
      </c>
      <c r="AD1159" s="2">
        <f t="shared" si="487"/>
        <v>196086.71551127578</v>
      </c>
      <c r="AE1159" s="2">
        <f t="shared" si="488"/>
        <v>4</v>
      </c>
      <c r="AF1159" s="27">
        <v>1252000</v>
      </c>
      <c r="AG1159" s="27">
        <v>825000</v>
      </c>
      <c r="AH1159" s="27">
        <v>1408000</v>
      </c>
      <c r="AI1159" s="27">
        <v>2132000</v>
      </c>
      <c r="AJ1159" s="2">
        <f t="shared" si="489"/>
        <v>1404250</v>
      </c>
      <c r="AK1159" s="2">
        <f t="shared" si="490"/>
        <v>544164.42061813141</v>
      </c>
      <c r="AL1159" s="2">
        <f t="shared" si="491"/>
        <v>4</v>
      </c>
      <c r="AM1159" s="2">
        <f t="shared" si="492"/>
        <v>6.3100400329740654E+21</v>
      </c>
      <c r="AN1159" s="2">
        <f t="shared" si="493"/>
        <v>1.8364962429900531E+21</v>
      </c>
      <c r="AO1159" s="2">
        <f t="shared" si="494"/>
        <v>3</v>
      </c>
      <c r="AP1159" s="2">
        <f t="shared" si="495"/>
        <v>1.3633452442421605</v>
      </c>
      <c r="AQ1159" s="2">
        <f t="shared" si="496"/>
        <v>0.76489232840434507</v>
      </c>
      <c r="AR1159" s="3" t="str">
        <f t="shared" si="497"/>
        <v>Nontoxic</v>
      </c>
      <c r="AS1159" s="2">
        <f t="shared" si="498"/>
        <v>103.25367647058823</v>
      </c>
      <c r="AT1159" s="26" t="s">
        <v>884</v>
      </c>
      <c r="AU1159" s="4" t="s">
        <v>666</v>
      </c>
      <c r="AV1159" s="2">
        <f t="shared" si="499"/>
        <v>3</v>
      </c>
      <c r="AW1159" s="2">
        <f t="shared" si="500"/>
        <v>3</v>
      </c>
      <c r="AX1159" s="2">
        <f t="shared" si="501"/>
        <v>38450000000</v>
      </c>
      <c r="AY1159" s="2">
        <f t="shared" si="502"/>
        <v>296114916666.66663</v>
      </c>
      <c r="AZ1159" s="2">
        <f t="shared" si="503"/>
        <v>167282458333.33331</v>
      </c>
      <c r="BA1159" s="2">
        <f t="shared" si="504"/>
        <v>1.1666666666666667</v>
      </c>
      <c r="BB1159" s="2">
        <f t="shared" si="505"/>
        <v>2.3123859298654241</v>
      </c>
      <c r="BC1159" s="2">
        <v>6.6349999999999998</v>
      </c>
      <c r="BD1159" s="2" t="str">
        <f t="shared" si="506"/>
        <v>Same Var</v>
      </c>
      <c r="BE1159" s="2">
        <f t="shared" si="507"/>
        <v>0.44170548260057635</v>
      </c>
      <c r="BF1159" s="2" t="str">
        <f t="shared" si="508"/>
        <v>NS</v>
      </c>
      <c r="BG1159" s="2" t="str">
        <f t="shared" si="509"/>
        <v>NS</v>
      </c>
      <c r="BH1159" s="2" t="str">
        <f t="shared" si="510"/>
        <v/>
      </c>
      <c r="BI1159" s="2" t="str">
        <f t="shared" si="511"/>
        <v/>
      </c>
      <c r="BJ1159" s="2" t="str">
        <f t="shared" si="512"/>
        <v/>
      </c>
    </row>
    <row r="1160" spans="1:62" x14ac:dyDescent="0.2">
      <c r="A1160" s="1" t="s">
        <v>926</v>
      </c>
      <c r="B1160" s="27" t="s">
        <v>932</v>
      </c>
      <c r="C1160" s="28">
        <v>38732</v>
      </c>
      <c r="D1160" s="7">
        <v>0.41666666666666669</v>
      </c>
      <c r="E1160" s="1">
        <v>0.1</v>
      </c>
      <c r="F1160" s="1" t="s">
        <v>57</v>
      </c>
      <c r="G1160" s="1" t="s">
        <v>933</v>
      </c>
      <c r="H1160" s="27" t="s">
        <v>886</v>
      </c>
      <c r="I1160" s="27" t="s">
        <v>887</v>
      </c>
      <c r="J1160" s="27" t="s">
        <v>888</v>
      </c>
      <c r="K1160" s="2">
        <v>0.75</v>
      </c>
      <c r="L1160" s="2">
        <v>0.25</v>
      </c>
      <c r="M1160" s="27">
        <v>1125449</v>
      </c>
      <c r="N1160" s="27">
        <v>1422737</v>
      </c>
      <c r="O1160" s="27">
        <v>1603234</v>
      </c>
      <c r="P1160" s="27">
        <v>1369650</v>
      </c>
      <c r="Q1160" s="29"/>
      <c r="R1160" s="29"/>
      <c r="S1160" s="29"/>
      <c r="T1160" s="29"/>
      <c r="U1160" s="29"/>
      <c r="V1160" s="29"/>
      <c r="W1160" s="29"/>
      <c r="X1160" s="29"/>
      <c r="Y1160" s="29"/>
      <c r="Z1160" s="29"/>
      <c r="AA1160" s="29"/>
      <c r="AB1160" s="29"/>
      <c r="AC1160" s="2">
        <f t="shared" si="486"/>
        <v>1380267.5</v>
      </c>
      <c r="AD1160" s="2">
        <f t="shared" si="487"/>
        <v>197114.95613896643</v>
      </c>
      <c r="AE1160" s="2">
        <f t="shared" si="488"/>
        <v>4</v>
      </c>
      <c r="AF1160" s="27">
        <v>913100</v>
      </c>
      <c r="AG1160" s="27">
        <v>1401502</v>
      </c>
      <c r="AH1160" s="27">
        <v>1454589</v>
      </c>
      <c r="AI1160" s="27">
        <v>1613851</v>
      </c>
      <c r="AJ1160" s="2">
        <f t="shared" si="489"/>
        <v>1345760.5</v>
      </c>
      <c r="AK1160" s="2">
        <f t="shared" si="490"/>
        <v>302224.18923982023</v>
      </c>
      <c r="AL1160" s="2">
        <f t="shared" si="491"/>
        <v>4</v>
      </c>
      <c r="AM1160" s="2">
        <f t="shared" si="492"/>
        <v>8.0081935979608408E+20</v>
      </c>
      <c r="AN1160" s="2">
        <f t="shared" si="493"/>
        <v>1.8376170821246642E+20</v>
      </c>
      <c r="AO1160" s="2">
        <f t="shared" si="494"/>
        <v>4</v>
      </c>
      <c r="AP1160" s="2">
        <f t="shared" si="495"/>
        <v>1.8461275455255264</v>
      </c>
      <c r="AQ1160" s="2">
        <f t="shared" si="496"/>
        <v>0.74069708411268287</v>
      </c>
      <c r="AR1160" s="3" t="str">
        <f t="shared" si="497"/>
        <v>Nontoxic</v>
      </c>
      <c r="AS1160" s="2">
        <f t="shared" si="498"/>
        <v>97.499977359461127</v>
      </c>
      <c r="AT1160" s="4" t="s">
        <v>663</v>
      </c>
      <c r="AV1160" s="2">
        <f t="shared" si="499"/>
        <v>3</v>
      </c>
      <c r="AW1160" s="2">
        <f t="shared" si="500"/>
        <v>3</v>
      </c>
      <c r="AX1160" s="2">
        <f t="shared" si="501"/>
        <v>38854305933.666656</v>
      </c>
      <c r="AY1160" s="2">
        <f t="shared" si="502"/>
        <v>91339460561.666672</v>
      </c>
      <c r="AZ1160" s="2">
        <f t="shared" si="503"/>
        <v>65096883247.666664</v>
      </c>
      <c r="BA1160" s="2">
        <f t="shared" si="504"/>
        <v>1.1666666666666667</v>
      </c>
      <c r="BB1160" s="2">
        <f t="shared" si="505"/>
        <v>0.45604680672922926</v>
      </c>
      <c r="BC1160" s="2">
        <v>6.6349999999999998</v>
      </c>
      <c r="BD1160" s="2" t="str">
        <f t="shared" si="506"/>
        <v>Same Var</v>
      </c>
      <c r="BE1160" s="2">
        <f t="shared" si="507"/>
        <v>0.42731198750047777</v>
      </c>
      <c r="BF1160" s="2" t="str">
        <f t="shared" si="508"/>
        <v>NS</v>
      </c>
      <c r="BG1160" s="2" t="str">
        <f t="shared" si="509"/>
        <v>NS</v>
      </c>
      <c r="BH1160" s="2" t="str">
        <f t="shared" si="510"/>
        <v>Same Var T-test</v>
      </c>
      <c r="BI1160" s="2" t="str">
        <f t="shared" si="511"/>
        <v/>
      </c>
      <c r="BJ1160" s="2" t="str">
        <f t="shared" si="512"/>
        <v/>
      </c>
    </row>
    <row r="1161" spans="1:62" x14ac:dyDescent="0.2">
      <c r="A1161" s="1" t="s">
        <v>926</v>
      </c>
      <c r="B1161" s="27" t="s">
        <v>976</v>
      </c>
      <c r="C1161" s="28">
        <v>38732</v>
      </c>
      <c r="D1161" s="7">
        <v>0.51388888888888884</v>
      </c>
      <c r="E1161" s="1">
        <v>0.1</v>
      </c>
      <c r="F1161" s="1" t="s">
        <v>57</v>
      </c>
      <c r="G1161" s="1" t="s">
        <v>933</v>
      </c>
      <c r="H1161" s="27" t="s">
        <v>886</v>
      </c>
      <c r="I1161" s="27" t="s">
        <v>887</v>
      </c>
      <c r="J1161" s="27" t="s">
        <v>888</v>
      </c>
      <c r="K1161" s="2">
        <v>0.75</v>
      </c>
      <c r="L1161" s="2">
        <v>0.25</v>
      </c>
      <c r="M1161" s="27">
        <v>1125449</v>
      </c>
      <c r="N1161" s="27">
        <v>1422737</v>
      </c>
      <c r="O1161" s="27">
        <v>1603234</v>
      </c>
      <c r="P1161" s="27">
        <v>1369650</v>
      </c>
      <c r="Q1161" s="29"/>
      <c r="R1161" s="29"/>
      <c r="S1161" s="29"/>
      <c r="T1161" s="29"/>
      <c r="U1161" s="29"/>
      <c r="V1161" s="29"/>
      <c r="W1161" s="29"/>
      <c r="X1161" s="29"/>
      <c r="Y1161" s="29"/>
      <c r="Z1161" s="29"/>
      <c r="AA1161" s="29"/>
      <c r="AB1161" s="29"/>
      <c r="AC1161" s="2">
        <f t="shared" si="486"/>
        <v>1380267.5</v>
      </c>
      <c r="AD1161" s="2">
        <f t="shared" si="487"/>
        <v>197114.95613896643</v>
      </c>
      <c r="AE1161" s="2">
        <f t="shared" si="488"/>
        <v>4</v>
      </c>
      <c r="AF1161" s="27">
        <v>1359032</v>
      </c>
      <c r="AG1161" s="27">
        <v>1422737</v>
      </c>
      <c r="AH1161" s="27">
        <v>1635086</v>
      </c>
      <c r="AI1161" s="27">
        <v>1666938</v>
      </c>
      <c r="AJ1161" s="2">
        <f t="shared" si="489"/>
        <v>1520948.25</v>
      </c>
      <c r="AK1161" s="2">
        <f t="shared" si="490"/>
        <v>152973.58674048929</v>
      </c>
      <c r="AL1161" s="2">
        <f t="shared" si="491"/>
        <v>4</v>
      </c>
      <c r="AM1161" s="2">
        <f t="shared" si="492"/>
        <v>1.2800922837367552E+20</v>
      </c>
      <c r="AN1161" s="2">
        <f t="shared" si="493"/>
        <v>2.1359748187270636E+19</v>
      </c>
      <c r="AO1161" s="2">
        <f t="shared" si="494"/>
        <v>6</v>
      </c>
      <c r="AP1161" s="2">
        <f t="shared" si="495"/>
        <v>4.5666777442473725</v>
      </c>
      <c r="AQ1161" s="2">
        <f t="shared" si="496"/>
        <v>0.71755819649141217</v>
      </c>
      <c r="AR1161" s="3" t="str">
        <f t="shared" si="497"/>
        <v>Nontoxic</v>
      </c>
      <c r="AS1161" s="2">
        <f t="shared" si="498"/>
        <v>110.19228156860899</v>
      </c>
      <c r="AT1161" s="26" t="s">
        <v>884</v>
      </c>
      <c r="AU1161" s="4" t="s">
        <v>666</v>
      </c>
      <c r="AV1161" s="2">
        <f t="shared" si="499"/>
        <v>3</v>
      </c>
      <c r="AW1161" s="2">
        <f t="shared" si="500"/>
        <v>3</v>
      </c>
      <c r="AX1161" s="2">
        <f t="shared" si="501"/>
        <v>38854305933.666656</v>
      </c>
      <c r="AY1161" s="2">
        <f t="shared" si="502"/>
        <v>23400918240.25</v>
      </c>
      <c r="AZ1161" s="2">
        <f t="shared" si="503"/>
        <v>31127612086.958328</v>
      </c>
      <c r="BA1161" s="2">
        <f t="shared" si="504"/>
        <v>1.1666666666666667</v>
      </c>
      <c r="BB1161" s="2">
        <f t="shared" si="505"/>
        <v>0.163533546840467</v>
      </c>
      <c r="BC1161" s="2">
        <v>6.6349999999999998</v>
      </c>
      <c r="BD1161" s="2" t="str">
        <f t="shared" si="506"/>
        <v>Same Var</v>
      </c>
      <c r="BE1161" s="2">
        <f t="shared" si="507"/>
        <v>0.15126513549231013</v>
      </c>
      <c r="BF1161" s="2" t="str">
        <f t="shared" si="508"/>
        <v>NS</v>
      </c>
      <c r="BG1161" s="2" t="str">
        <f t="shared" si="509"/>
        <v>NS</v>
      </c>
      <c r="BH1161" s="2" t="str">
        <f t="shared" si="510"/>
        <v/>
      </c>
      <c r="BI1161" s="2" t="str">
        <f t="shared" si="511"/>
        <v/>
      </c>
      <c r="BJ1161" s="2" t="str">
        <f t="shared" si="512"/>
        <v/>
      </c>
    </row>
    <row r="1162" spans="1:62" x14ac:dyDescent="0.2">
      <c r="A1162" s="1" t="s">
        <v>926</v>
      </c>
      <c r="B1162" s="27" t="s">
        <v>977</v>
      </c>
      <c r="C1162" s="28">
        <v>38732</v>
      </c>
      <c r="D1162" s="7">
        <v>0.47916666666666669</v>
      </c>
      <c r="E1162" s="1">
        <v>0.1</v>
      </c>
      <c r="F1162" s="1" t="s">
        <v>57</v>
      </c>
      <c r="G1162" s="1" t="s">
        <v>933</v>
      </c>
      <c r="H1162" s="27" t="s">
        <v>886</v>
      </c>
      <c r="I1162" s="27" t="s">
        <v>887</v>
      </c>
      <c r="J1162" s="27" t="s">
        <v>888</v>
      </c>
      <c r="K1162" s="2">
        <v>0.75</v>
      </c>
      <c r="L1162" s="2">
        <v>0.25</v>
      </c>
      <c r="M1162" s="27">
        <v>1125449</v>
      </c>
      <c r="N1162" s="27">
        <v>1422737</v>
      </c>
      <c r="O1162" s="27">
        <v>1603234</v>
      </c>
      <c r="P1162" s="27">
        <v>1369650</v>
      </c>
      <c r="Q1162" s="29"/>
      <c r="R1162" s="29"/>
      <c r="S1162" s="29"/>
      <c r="T1162" s="29"/>
      <c r="U1162" s="29"/>
      <c r="V1162" s="29"/>
      <c r="W1162" s="29"/>
      <c r="X1162" s="29"/>
      <c r="Y1162" s="29"/>
      <c r="Z1162" s="29"/>
      <c r="AA1162" s="29"/>
      <c r="AB1162" s="29"/>
      <c r="AC1162" s="2">
        <f t="shared" si="486"/>
        <v>1380267.5</v>
      </c>
      <c r="AD1162" s="2">
        <f t="shared" si="487"/>
        <v>197114.95613896643</v>
      </c>
      <c r="AE1162" s="2">
        <f t="shared" si="488"/>
        <v>4</v>
      </c>
      <c r="AF1162" s="27">
        <v>1486442</v>
      </c>
      <c r="AG1162" s="27">
        <v>1900522</v>
      </c>
      <c r="AH1162" s="27">
        <v>1985461</v>
      </c>
      <c r="AI1162" s="27">
        <v>1847435</v>
      </c>
      <c r="AJ1162" s="2">
        <f t="shared" si="489"/>
        <v>1804965</v>
      </c>
      <c r="AK1162" s="2">
        <f t="shared" si="490"/>
        <v>219826.10452658561</v>
      </c>
      <c r="AL1162" s="2">
        <f t="shared" si="491"/>
        <v>4</v>
      </c>
      <c r="AM1162" s="2">
        <f t="shared" si="492"/>
        <v>3.0781880802094606E+20</v>
      </c>
      <c r="AN1162" s="2">
        <f t="shared" si="493"/>
        <v>5.8600565822126301E+19</v>
      </c>
      <c r="AO1162" s="2">
        <f t="shared" si="494"/>
        <v>5</v>
      </c>
      <c r="AP1162" s="2">
        <f t="shared" si="495"/>
        <v>5.8114435001576386</v>
      </c>
      <c r="AQ1162" s="2">
        <f t="shared" si="496"/>
        <v>0.72668684380042159</v>
      </c>
      <c r="AR1162" s="3" t="str">
        <f t="shared" si="497"/>
        <v>Nontoxic</v>
      </c>
      <c r="AS1162" s="2">
        <f t="shared" si="498"/>
        <v>130.76921683659145</v>
      </c>
      <c r="AT1162" s="26" t="s">
        <v>884</v>
      </c>
      <c r="AU1162" s="4" t="s">
        <v>666</v>
      </c>
      <c r="AV1162" s="2">
        <f t="shared" si="499"/>
        <v>3</v>
      </c>
      <c r="AW1162" s="2">
        <f t="shared" si="500"/>
        <v>3</v>
      </c>
      <c r="AX1162" s="2">
        <f t="shared" si="501"/>
        <v>38854305933.666656</v>
      </c>
      <c r="AY1162" s="2">
        <f t="shared" si="502"/>
        <v>48323516231.333344</v>
      </c>
      <c r="AZ1162" s="2">
        <f t="shared" si="503"/>
        <v>43588911082.5</v>
      </c>
      <c r="BA1162" s="2">
        <f t="shared" si="504"/>
        <v>1.1666666666666667</v>
      </c>
      <c r="BB1162" s="2">
        <f t="shared" si="505"/>
        <v>3.0518598576553098E-2</v>
      </c>
      <c r="BC1162" s="2">
        <v>6.6349999999999998</v>
      </c>
      <c r="BD1162" s="2" t="str">
        <f t="shared" si="506"/>
        <v>Same Var</v>
      </c>
      <c r="BE1162" s="2">
        <f t="shared" si="507"/>
        <v>1.4088045329114146E-2</v>
      </c>
      <c r="BF1162" s="2" t="str">
        <f t="shared" si="508"/>
        <v>NS</v>
      </c>
      <c r="BG1162" s="2" t="str">
        <f t="shared" si="509"/>
        <v>NS</v>
      </c>
      <c r="BH1162" s="2" t="str">
        <f t="shared" si="510"/>
        <v/>
      </c>
      <c r="BI1162" s="2" t="str">
        <f t="shared" si="511"/>
        <v/>
      </c>
      <c r="BJ1162" s="2" t="str">
        <f t="shared" si="512"/>
        <v/>
      </c>
    </row>
    <row r="1163" spans="1:62" x14ac:dyDescent="0.2">
      <c r="A1163" s="1" t="s">
        <v>926</v>
      </c>
      <c r="B1163" s="27" t="s">
        <v>978</v>
      </c>
      <c r="C1163" s="28">
        <v>38732</v>
      </c>
      <c r="D1163" s="7">
        <v>0.375</v>
      </c>
      <c r="E1163" s="1">
        <v>0.1</v>
      </c>
      <c r="F1163" s="1" t="s">
        <v>57</v>
      </c>
      <c r="G1163" s="1" t="s">
        <v>933</v>
      </c>
      <c r="H1163" s="27" t="s">
        <v>886</v>
      </c>
      <c r="I1163" s="27" t="s">
        <v>887</v>
      </c>
      <c r="J1163" s="27" t="s">
        <v>888</v>
      </c>
      <c r="K1163" s="2">
        <v>0.75</v>
      </c>
      <c r="L1163" s="2">
        <v>0.25</v>
      </c>
      <c r="M1163" s="27">
        <v>1125449</v>
      </c>
      <c r="N1163" s="27">
        <v>1422737</v>
      </c>
      <c r="O1163" s="27">
        <v>1603234</v>
      </c>
      <c r="P1163" s="27">
        <v>1369650</v>
      </c>
      <c r="Q1163" s="29"/>
      <c r="R1163" s="29"/>
      <c r="S1163" s="29"/>
      <c r="T1163" s="29"/>
      <c r="U1163" s="29"/>
      <c r="V1163" s="29"/>
      <c r="W1163" s="29"/>
      <c r="X1163" s="29"/>
      <c r="Y1163" s="29"/>
      <c r="Z1163" s="29"/>
      <c r="AA1163" s="29"/>
      <c r="AB1163" s="29"/>
      <c r="AC1163" s="2">
        <f t="shared" si="486"/>
        <v>1380267.5</v>
      </c>
      <c r="AD1163" s="2">
        <f t="shared" si="487"/>
        <v>197114.95613896643</v>
      </c>
      <c r="AE1163" s="2">
        <f t="shared" si="488"/>
        <v>4</v>
      </c>
      <c r="AF1163" s="27">
        <v>1359032</v>
      </c>
      <c r="AG1163" s="27">
        <v>1581999</v>
      </c>
      <c r="AH1163" s="27">
        <v>1698790</v>
      </c>
      <c r="AI1163" s="27">
        <v>1454589</v>
      </c>
      <c r="AJ1163" s="2">
        <f t="shared" si="489"/>
        <v>1523602.5</v>
      </c>
      <c r="AK1163" s="2">
        <f t="shared" si="490"/>
        <v>148264.5428741028</v>
      </c>
      <c r="AL1163" s="2">
        <f t="shared" si="491"/>
        <v>4</v>
      </c>
      <c r="AM1163" s="2">
        <f t="shared" si="492"/>
        <v>1.2011021152216302E+20</v>
      </c>
      <c r="AN1163" s="2">
        <f t="shared" si="493"/>
        <v>2.001853614157473E+19</v>
      </c>
      <c r="AO1163" s="2">
        <f t="shared" si="494"/>
        <v>6</v>
      </c>
      <c r="AP1163" s="2">
        <f t="shared" si="495"/>
        <v>4.6653296864824734</v>
      </c>
      <c r="AQ1163" s="2">
        <f t="shared" si="496"/>
        <v>0.71755819649141217</v>
      </c>
      <c r="AR1163" s="3" t="str">
        <f t="shared" si="497"/>
        <v>Nontoxic</v>
      </c>
      <c r="AS1163" s="2">
        <f t="shared" si="498"/>
        <v>110.38458124964907</v>
      </c>
      <c r="AT1163" s="26" t="s">
        <v>884</v>
      </c>
      <c r="AU1163" s="4" t="s">
        <v>666</v>
      </c>
      <c r="AV1163" s="2">
        <f t="shared" si="499"/>
        <v>3</v>
      </c>
      <c r="AW1163" s="2">
        <f t="shared" si="500"/>
        <v>3</v>
      </c>
      <c r="AX1163" s="2">
        <f t="shared" si="501"/>
        <v>38854305933.666656</v>
      </c>
      <c r="AY1163" s="2">
        <f t="shared" si="502"/>
        <v>21982374673.666668</v>
      </c>
      <c r="AZ1163" s="2">
        <f t="shared" si="503"/>
        <v>30418340303.66666</v>
      </c>
      <c r="BA1163" s="2">
        <f t="shared" si="504"/>
        <v>1.1666666666666667</v>
      </c>
      <c r="BB1163" s="2">
        <f t="shared" si="505"/>
        <v>0.20579545373735592</v>
      </c>
      <c r="BC1163" s="2">
        <v>6.6349999999999998</v>
      </c>
      <c r="BD1163" s="2" t="str">
        <f t="shared" si="506"/>
        <v>Same Var</v>
      </c>
      <c r="BE1163" s="2">
        <f t="shared" si="507"/>
        <v>0.14463487795988408</v>
      </c>
      <c r="BF1163" s="2" t="str">
        <f t="shared" si="508"/>
        <v>NS</v>
      </c>
      <c r="BG1163" s="2" t="str">
        <f t="shared" si="509"/>
        <v>NS</v>
      </c>
      <c r="BH1163" s="2" t="str">
        <f t="shared" si="510"/>
        <v/>
      </c>
      <c r="BI1163" s="2" t="str">
        <f t="shared" si="511"/>
        <v/>
      </c>
      <c r="BJ1163" s="2" t="str">
        <f t="shared" si="512"/>
        <v/>
      </c>
    </row>
    <row r="1164" spans="1:62" x14ac:dyDescent="0.2">
      <c r="A1164" s="1" t="s">
        <v>926</v>
      </c>
      <c r="B1164" s="27" t="s">
        <v>1326</v>
      </c>
      <c r="C1164" s="28">
        <v>38732</v>
      </c>
      <c r="D1164" s="7">
        <v>0.39583333333333331</v>
      </c>
      <c r="E1164" s="1">
        <v>0.1</v>
      </c>
      <c r="F1164" s="1" t="s">
        <v>57</v>
      </c>
      <c r="G1164" s="1" t="s">
        <v>933</v>
      </c>
      <c r="H1164" s="27" t="s">
        <v>886</v>
      </c>
      <c r="I1164" s="27" t="s">
        <v>887</v>
      </c>
      <c r="J1164" s="27" t="s">
        <v>888</v>
      </c>
      <c r="K1164" s="2">
        <v>0.75</v>
      </c>
      <c r="L1164" s="2">
        <v>0.25</v>
      </c>
      <c r="M1164" s="27">
        <v>1125449</v>
      </c>
      <c r="N1164" s="27">
        <v>1422737</v>
      </c>
      <c r="O1164" s="27">
        <v>1603234</v>
      </c>
      <c r="P1164" s="27">
        <v>1369650</v>
      </c>
      <c r="Q1164" s="29"/>
      <c r="R1164" s="29"/>
      <c r="S1164" s="29"/>
      <c r="T1164" s="29"/>
      <c r="U1164" s="29"/>
      <c r="V1164" s="29"/>
      <c r="W1164" s="29"/>
      <c r="X1164" s="29"/>
      <c r="Y1164" s="29"/>
      <c r="Z1164" s="29"/>
      <c r="AA1164" s="29"/>
      <c r="AB1164" s="29"/>
      <c r="AC1164" s="2">
        <f t="shared" si="486"/>
        <v>1380267.5</v>
      </c>
      <c r="AD1164" s="2">
        <f t="shared" si="487"/>
        <v>197114.95613896643</v>
      </c>
      <c r="AE1164" s="2">
        <f t="shared" si="488"/>
        <v>4</v>
      </c>
      <c r="AF1164" s="27">
        <v>2296900</v>
      </c>
      <c r="AG1164" s="27">
        <v>1962817</v>
      </c>
      <c r="AH1164" s="27">
        <v>2390788</v>
      </c>
      <c r="AI1164" s="27">
        <v>2497190</v>
      </c>
      <c r="AJ1164" s="2">
        <f t="shared" si="489"/>
        <v>2286923.75</v>
      </c>
      <c r="AK1164" s="2">
        <f t="shared" si="490"/>
        <v>231044.28816192361</v>
      </c>
      <c r="AL1164" s="2">
        <f t="shared" si="491"/>
        <v>4</v>
      </c>
      <c r="AM1164" s="2">
        <f t="shared" si="492"/>
        <v>3.5378798130100116E+20</v>
      </c>
      <c r="AN1164" s="2">
        <f t="shared" si="493"/>
        <v>6.9317615424403628E+19</v>
      </c>
      <c r="AO1164" s="2">
        <f t="shared" si="494"/>
        <v>5</v>
      </c>
      <c r="AP1164" s="2">
        <f t="shared" si="495"/>
        <v>9.126883497366439</v>
      </c>
      <c r="AQ1164" s="2">
        <f t="shared" si="496"/>
        <v>0.72668684380042159</v>
      </c>
      <c r="AR1164" s="3" t="str">
        <f t="shared" si="497"/>
        <v>Nontoxic</v>
      </c>
      <c r="AS1164" s="2">
        <f t="shared" si="498"/>
        <v>165.68699545559105</v>
      </c>
      <c r="AT1164" s="26" t="s">
        <v>884</v>
      </c>
      <c r="AU1164" s="4" t="s">
        <v>666</v>
      </c>
      <c r="AV1164" s="2">
        <f t="shared" si="499"/>
        <v>3</v>
      </c>
      <c r="AW1164" s="2">
        <f t="shared" si="500"/>
        <v>3</v>
      </c>
      <c r="AX1164" s="2">
        <f t="shared" si="501"/>
        <v>38854305933.666656</v>
      </c>
      <c r="AY1164" s="2">
        <f t="shared" si="502"/>
        <v>53381463092.25</v>
      </c>
      <c r="AZ1164" s="2">
        <f t="shared" si="503"/>
        <v>46117884512.958336</v>
      </c>
      <c r="BA1164" s="2">
        <f t="shared" si="504"/>
        <v>1.1666666666666667</v>
      </c>
      <c r="BB1164" s="2">
        <f t="shared" si="505"/>
        <v>6.4592208526635525E-2</v>
      </c>
      <c r="BC1164" s="2">
        <v>6.6349999999999998</v>
      </c>
      <c r="BD1164" s="2" t="str">
        <f t="shared" si="506"/>
        <v>Same Var</v>
      </c>
      <c r="BE1164" s="2">
        <f t="shared" si="507"/>
        <v>4.9482145199282468E-4</v>
      </c>
      <c r="BF1164" s="2" t="str">
        <f t="shared" si="508"/>
        <v>NS</v>
      </c>
      <c r="BG1164" s="2" t="str">
        <f t="shared" si="509"/>
        <v>NS</v>
      </c>
      <c r="BH1164" s="2" t="str">
        <f t="shared" si="510"/>
        <v/>
      </c>
      <c r="BI1164" s="2" t="str">
        <f t="shared" si="511"/>
        <v/>
      </c>
      <c r="BJ1164" s="2" t="str">
        <f t="shared" si="512"/>
        <v/>
      </c>
    </row>
    <row r="1165" spans="1:62" x14ac:dyDescent="0.2">
      <c r="A1165" s="1" t="s">
        <v>926</v>
      </c>
      <c r="B1165" s="27" t="s">
        <v>932</v>
      </c>
      <c r="C1165" s="28">
        <v>38775</v>
      </c>
      <c r="D1165" s="7">
        <v>0.40277777777777779</v>
      </c>
      <c r="E1165" s="1">
        <v>0.1</v>
      </c>
      <c r="F1165" s="1" t="s">
        <v>57</v>
      </c>
      <c r="G1165" s="1" t="s">
        <v>935</v>
      </c>
      <c r="H1165" s="27" t="s">
        <v>886</v>
      </c>
      <c r="I1165" s="27" t="s">
        <v>887</v>
      </c>
      <c r="J1165" s="27" t="s">
        <v>888</v>
      </c>
      <c r="K1165" s="2">
        <v>0.75</v>
      </c>
      <c r="L1165" s="2">
        <v>0.25</v>
      </c>
      <c r="M1165" s="27">
        <v>1645703</v>
      </c>
      <c r="N1165" s="27">
        <v>2038549</v>
      </c>
      <c r="O1165" s="27">
        <v>2070401</v>
      </c>
      <c r="P1165" s="27">
        <v>2006696</v>
      </c>
      <c r="Q1165" s="29"/>
      <c r="R1165" s="29"/>
      <c r="S1165" s="29"/>
      <c r="T1165" s="29"/>
      <c r="U1165" s="29"/>
      <c r="V1165" s="29"/>
      <c r="W1165" s="29"/>
      <c r="X1165" s="29"/>
      <c r="Y1165" s="29"/>
      <c r="Z1165" s="29"/>
      <c r="AA1165" s="29"/>
      <c r="AB1165" s="29"/>
      <c r="AC1165" s="2">
        <f t="shared" si="486"/>
        <v>1940337.25</v>
      </c>
      <c r="AD1165" s="2">
        <f t="shared" si="487"/>
        <v>198137.11740168725</v>
      </c>
      <c r="AE1165" s="2">
        <f t="shared" si="488"/>
        <v>4</v>
      </c>
      <c r="AF1165" s="27">
        <v>499020</v>
      </c>
      <c r="AG1165" s="27">
        <v>435315</v>
      </c>
      <c r="AH1165" s="27">
        <v>467167</v>
      </c>
      <c r="AI1165" s="27">
        <v>403463</v>
      </c>
      <c r="AJ1165" s="2">
        <f t="shared" si="489"/>
        <v>451241.25</v>
      </c>
      <c r="AK1165" s="2">
        <f t="shared" si="490"/>
        <v>41121.142480683426</v>
      </c>
      <c r="AL1165" s="2">
        <f t="shared" si="491"/>
        <v>4</v>
      </c>
      <c r="AM1165" s="2">
        <f t="shared" si="492"/>
        <v>3.5324454771909415E+19</v>
      </c>
      <c r="AN1165" s="2">
        <f t="shared" si="493"/>
        <v>1.0218948244822827E+19</v>
      </c>
      <c r="AO1165" s="2">
        <f t="shared" si="494"/>
        <v>3</v>
      </c>
      <c r="AP1165" s="2">
        <f t="shared" si="495"/>
        <v>-13.023265713410497</v>
      </c>
      <c r="AQ1165" s="2">
        <f t="shared" si="496"/>
        <v>0.76489232840434507</v>
      </c>
      <c r="AR1165" s="3" t="str">
        <f t="shared" si="497"/>
        <v>Toxic</v>
      </c>
      <c r="AS1165" s="2">
        <f t="shared" si="498"/>
        <v>23.255815451669548</v>
      </c>
      <c r="AT1165" s="4" t="s">
        <v>663</v>
      </c>
      <c r="AV1165" s="2">
        <f t="shared" si="499"/>
        <v>3</v>
      </c>
      <c r="AW1165" s="2">
        <f t="shared" si="500"/>
        <v>3</v>
      </c>
      <c r="AX1165" s="2">
        <f t="shared" si="501"/>
        <v>39258317292.25</v>
      </c>
      <c r="AY1165" s="2">
        <f t="shared" si="502"/>
        <v>1690948358.916667</v>
      </c>
      <c r="AZ1165" s="2">
        <f t="shared" si="503"/>
        <v>20474632825.583332</v>
      </c>
      <c r="BA1165" s="2">
        <f t="shared" si="504"/>
        <v>1.1666666666666667</v>
      </c>
      <c r="BB1165" s="2">
        <f t="shared" si="505"/>
        <v>4.738938519967145</v>
      </c>
      <c r="BC1165" s="2">
        <v>6.6349999999999998</v>
      </c>
      <c r="BD1165" s="2" t="str">
        <f t="shared" si="506"/>
        <v>Same Var</v>
      </c>
      <c r="BE1165" s="2">
        <f t="shared" si="507"/>
        <v>3.0912580562401277E-6</v>
      </c>
      <c r="BF1165" s="2" t="str">
        <f t="shared" si="508"/>
        <v>Sig</v>
      </c>
      <c r="BG1165" s="2" t="str">
        <f t="shared" si="509"/>
        <v>Sig</v>
      </c>
      <c r="BH1165" s="2" t="str">
        <f t="shared" si="510"/>
        <v>Same Var T-test</v>
      </c>
      <c r="BI1165" s="2" t="str">
        <f t="shared" si="511"/>
        <v/>
      </c>
      <c r="BJ1165" s="2" t="str">
        <f t="shared" si="512"/>
        <v/>
      </c>
    </row>
    <row r="1166" spans="1:62" x14ac:dyDescent="0.2">
      <c r="A1166" s="1" t="s">
        <v>926</v>
      </c>
      <c r="B1166" s="27" t="s">
        <v>945</v>
      </c>
      <c r="C1166" s="28">
        <v>38775</v>
      </c>
      <c r="D1166" s="7">
        <v>0.53472222222222221</v>
      </c>
      <c r="E1166" s="1">
        <v>0.1</v>
      </c>
      <c r="F1166" s="1" t="s">
        <v>57</v>
      </c>
      <c r="G1166" s="1" t="s">
        <v>935</v>
      </c>
      <c r="H1166" s="27" t="s">
        <v>886</v>
      </c>
      <c r="I1166" s="27" t="s">
        <v>887</v>
      </c>
      <c r="J1166" s="27" t="s">
        <v>888</v>
      </c>
      <c r="K1166" s="2">
        <v>0.75</v>
      </c>
      <c r="L1166" s="2">
        <v>0.25</v>
      </c>
      <c r="M1166" s="27">
        <v>1645703</v>
      </c>
      <c r="N1166" s="27">
        <v>2038549</v>
      </c>
      <c r="O1166" s="27">
        <v>2070401</v>
      </c>
      <c r="P1166" s="27">
        <v>2006696</v>
      </c>
      <c r="Q1166" s="29"/>
      <c r="R1166" s="29"/>
      <c r="S1166" s="29"/>
      <c r="T1166" s="29"/>
      <c r="U1166" s="29"/>
      <c r="V1166" s="29"/>
      <c r="W1166" s="29"/>
      <c r="X1166" s="29"/>
      <c r="Y1166" s="29"/>
      <c r="Z1166" s="29"/>
      <c r="AA1166" s="29"/>
      <c r="AB1166" s="29"/>
      <c r="AC1166" s="2">
        <f t="shared" si="486"/>
        <v>1940337.25</v>
      </c>
      <c r="AD1166" s="2">
        <f t="shared" si="487"/>
        <v>198137.11740168725</v>
      </c>
      <c r="AE1166" s="2">
        <f t="shared" si="488"/>
        <v>4</v>
      </c>
      <c r="AF1166" s="27">
        <v>2272132</v>
      </c>
      <c r="AG1166" s="27">
        <v>2176575</v>
      </c>
      <c r="AH1166" s="27">
        <v>2123488</v>
      </c>
      <c r="AI1166" s="27">
        <v>2102253</v>
      </c>
      <c r="AJ1166" s="2">
        <f t="shared" si="489"/>
        <v>2168612</v>
      </c>
      <c r="AK1166" s="2">
        <f t="shared" si="490"/>
        <v>75761.670225341077</v>
      </c>
      <c r="AL1166" s="2">
        <f t="shared" si="491"/>
        <v>4</v>
      </c>
      <c r="AM1166" s="2">
        <f t="shared" si="492"/>
        <v>4.8381185698031182E+19</v>
      </c>
      <c r="AN1166" s="2">
        <f t="shared" si="493"/>
        <v>1.084574719959313E+19</v>
      </c>
      <c r="AO1166" s="2">
        <f t="shared" si="494"/>
        <v>4</v>
      </c>
      <c r="AP1166" s="2">
        <f t="shared" si="495"/>
        <v>8.5534053902234906</v>
      </c>
      <c r="AQ1166" s="2">
        <f t="shared" si="496"/>
        <v>0.74069708411268287</v>
      </c>
      <c r="AR1166" s="3" t="str">
        <f t="shared" si="497"/>
        <v>Nontoxic</v>
      </c>
      <c r="AS1166" s="2">
        <f t="shared" si="498"/>
        <v>111.76469451380167</v>
      </c>
      <c r="AT1166" s="26" t="s">
        <v>884</v>
      </c>
      <c r="AU1166" s="4" t="s">
        <v>666</v>
      </c>
      <c r="AV1166" s="2">
        <f t="shared" si="499"/>
        <v>3</v>
      </c>
      <c r="AW1166" s="2">
        <f t="shared" si="500"/>
        <v>3</v>
      </c>
      <c r="AX1166" s="2">
        <f t="shared" si="501"/>
        <v>39258317292.25</v>
      </c>
      <c r="AY1166" s="2">
        <f t="shared" si="502"/>
        <v>5739830675.333333</v>
      </c>
      <c r="AZ1166" s="2">
        <f t="shared" si="503"/>
        <v>22499073983.791668</v>
      </c>
      <c r="BA1166" s="2">
        <f t="shared" si="504"/>
        <v>1.1666666666666667</v>
      </c>
      <c r="BB1166" s="2">
        <f t="shared" si="505"/>
        <v>2.0811992555181775</v>
      </c>
      <c r="BC1166" s="2">
        <v>6.6349999999999998</v>
      </c>
      <c r="BD1166" s="2" t="str">
        <f t="shared" si="506"/>
        <v>Same Var</v>
      </c>
      <c r="BE1166" s="2">
        <f t="shared" si="507"/>
        <v>3.7437246779717055E-2</v>
      </c>
      <c r="BF1166" s="2" t="str">
        <f t="shared" si="508"/>
        <v>NS</v>
      </c>
      <c r="BG1166" s="2" t="str">
        <f t="shared" si="509"/>
        <v>NS</v>
      </c>
      <c r="BH1166" s="2" t="str">
        <f t="shared" si="510"/>
        <v/>
      </c>
      <c r="BI1166" s="2" t="str">
        <f t="shared" si="511"/>
        <v/>
      </c>
      <c r="BJ1166" s="2" t="str">
        <f t="shared" si="512"/>
        <v/>
      </c>
    </row>
    <row r="1167" spans="1:62" x14ac:dyDescent="0.2">
      <c r="A1167" s="1" t="s">
        <v>926</v>
      </c>
      <c r="B1167" s="27" t="s">
        <v>963</v>
      </c>
      <c r="C1167" s="28">
        <v>38775</v>
      </c>
      <c r="D1167" s="7">
        <v>0.47916666666666669</v>
      </c>
      <c r="E1167" s="1">
        <v>0.1</v>
      </c>
      <c r="F1167" s="1" t="s">
        <v>57</v>
      </c>
      <c r="G1167" s="1" t="s">
        <v>935</v>
      </c>
      <c r="H1167" s="27" t="s">
        <v>886</v>
      </c>
      <c r="I1167" s="27" t="s">
        <v>887</v>
      </c>
      <c r="J1167" s="27" t="s">
        <v>888</v>
      </c>
      <c r="K1167" s="2">
        <v>0.75</v>
      </c>
      <c r="L1167" s="2">
        <v>0.25</v>
      </c>
      <c r="M1167" s="27">
        <v>1645703</v>
      </c>
      <c r="N1167" s="27">
        <v>2038549</v>
      </c>
      <c r="O1167" s="27">
        <v>2070401</v>
      </c>
      <c r="P1167" s="27">
        <v>2006696</v>
      </c>
      <c r="Q1167" s="29"/>
      <c r="R1167" s="29"/>
      <c r="S1167" s="29"/>
      <c r="T1167" s="29"/>
      <c r="U1167" s="29"/>
      <c r="V1167" s="29"/>
      <c r="W1167" s="29"/>
      <c r="X1167" s="29"/>
      <c r="Y1167" s="29"/>
      <c r="Z1167" s="29"/>
      <c r="AA1167" s="29"/>
      <c r="AB1167" s="29"/>
      <c r="AC1167" s="2">
        <f t="shared" si="486"/>
        <v>1940337.25</v>
      </c>
      <c r="AD1167" s="2">
        <f t="shared" si="487"/>
        <v>198137.11740168725</v>
      </c>
      <c r="AE1167" s="2">
        <f t="shared" si="488"/>
        <v>4</v>
      </c>
      <c r="AF1167" s="27">
        <v>2346454</v>
      </c>
      <c r="AG1167" s="27">
        <v>2442011</v>
      </c>
      <c r="AH1167" s="27">
        <v>2686212</v>
      </c>
      <c r="AI1167" s="27">
        <v>2325219</v>
      </c>
      <c r="AJ1167" s="2">
        <f t="shared" si="489"/>
        <v>2449974</v>
      </c>
      <c r="AK1167" s="2">
        <f t="shared" si="490"/>
        <v>165481.1192029673</v>
      </c>
      <c r="AL1167" s="2">
        <f t="shared" si="491"/>
        <v>4</v>
      </c>
      <c r="AM1167" s="2">
        <f t="shared" si="492"/>
        <v>1.5293529541383527E+20</v>
      </c>
      <c r="AN1167" s="2">
        <f t="shared" si="493"/>
        <v>2.5781952289731285E+19</v>
      </c>
      <c r="AO1167" s="2">
        <f t="shared" si="494"/>
        <v>6</v>
      </c>
      <c r="AP1167" s="2">
        <f t="shared" si="495"/>
        <v>8.9448771919935712</v>
      </c>
      <c r="AQ1167" s="2">
        <f t="shared" si="496"/>
        <v>0.71755819649141217</v>
      </c>
      <c r="AR1167" s="3" t="str">
        <f t="shared" si="497"/>
        <v>Nontoxic</v>
      </c>
      <c r="AS1167" s="2">
        <f t="shared" si="498"/>
        <v>126.26536958974528</v>
      </c>
      <c r="AT1167" s="26" t="s">
        <v>884</v>
      </c>
      <c r="AU1167" s="4" t="s">
        <v>666</v>
      </c>
      <c r="AV1167" s="2">
        <f t="shared" si="499"/>
        <v>3</v>
      </c>
      <c r="AW1167" s="2">
        <f t="shared" si="500"/>
        <v>3</v>
      </c>
      <c r="AX1167" s="2">
        <f t="shared" si="501"/>
        <v>39258317292.25</v>
      </c>
      <c r="AY1167" s="2">
        <f t="shared" si="502"/>
        <v>27384000812.666672</v>
      </c>
      <c r="AZ1167" s="2">
        <f t="shared" si="503"/>
        <v>33321159052.458332</v>
      </c>
      <c r="BA1167" s="2">
        <f t="shared" si="504"/>
        <v>1.1666666666666667</v>
      </c>
      <c r="BB1167" s="2">
        <f t="shared" si="505"/>
        <v>8.2961861513012991E-2</v>
      </c>
      <c r="BC1167" s="2">
        <v>6.6349999999999998</v>
      </c>
      <c r="BD1167" s="2" t="str">
        <f t="shared" si="506"/>
        <v>Same Var</v>
      </c>
      <c r="BE1167" s="2">
        <f t="shared" si="507"/>
        <v>3.7759569689848108E-3</v>
      </c>
      <c r="BF1167" s="2" t="str">
        <f t="shared" si="508"/>
        <v>NS</v>
      </c>
      <c r="BG1167" s="2" t="str">
        <f t="shared" si="509"/>
        <v>NS</v>
      </c>
      <c r="BH1167" s="2" t="str">
        <f t="shared" si="510"/>
        <v/>
      </c>
      <c r="BI1167" s="2" t="str">
        <f t="shared" si="511"/>
        <v/>
      </c>
      <c r="BJ1167" s="2" t="str">
        <f t="shared" si="512"/>
        <v/>
      </c>
    </row>
    <row r="1168" spans="1:62" x14ac:dyDescent="0.2">
      <c r="A1168" s="1" t="s">
        <v>926</v>
      </c>
      <c r="B1168" s="27" t="s">
        <v>964</v>
      </c>
      <c r="C1168" s="28">
        <v>38775</v>
      </c>
      <c r="D1168" s="7">
        <v>0.3611111111111111</v>
      </c>
      <c r="E1168" s="1">
        <v>0.1</v>
      </c>
      <c r="F1168" s="1" t="s">
        <v>57</v>
      </c>
      <c r="G1168" s="1" t="s">
        <v>935</v>
      </c>
      <c r="H1168" s="27" t="s">
        <v>886</v>
      </c>
      <c r="I1168" s="27" t="s">
        <v>887</v>
      </c>
      <c r="J1168" s="27" t="s">
        <v>888</v>
      </c>
      <c r="K1168" s="2">
        <v>0.75</v>
      </c>
      <c r="L1168" s="2">
        <v>0.25</v>
      </c>
      <c r="M1168" s="27">
        <v>1645703</v>
      </c>
      <c r="N1168" s="27">
        <v>2038549</v>
      </c>
      <c r="O1168" s="27">
        <v>2070401</v>
      </c>
      <c r="P1168" s="27">
        <v>2006696</v>
      </c>
      <c r="Q1168" s="29"/>
      <c r="R1168" s="29"/>
      <c r="S1168" s="29"/>
      <c r="T1168" s="29"/>
      <c r="U1168" s="29"/>
      <c r="V1168" s="29"/>
      <c r="W1168" s="29"/>
      <c r="X1168" s="29"/>
      <c r="Y1168" s="29"/>
      <c r="Z1168" s="29"/>
      <c r="AA1168" s="29"/>
      <c r="AB1168" s="29"/>
      <c r="AC1168" s="2">
        <f t="shared" si="486"/>
        <v>1940337.25</v>
      </c>
      <c r="AD1168" s="2">
        <f t="shared" si="487"/>
        <v>198137.11740168725</v>
      </c>
      <c r="AE1168" s="2">
        <f t="shared" si="488"/>
        <v>4</v>
      </c>
      <c r="AF1168" s="27">
        <v>1231623</v>
      </c>
      <c r="AG1168" s="27">
        <v>1380267</v>
      </c>
      <c r="AH1168" s="27">
        <v>2017314</v>
      </c>
      <c r="AI1168" s="27">
        <v>1571381</v>
      </c>
      <c r="AJ1168" s="2">
        <f t="shared" si="489"/>
        <v>1550146.25</v>
      </c>
      <c r="AK1168" s="2">
        <f t="shared" si="490"/>
        <v>341082.90371440491</v>
      </c>
      <c r="AL1168" s="2">
        <f t="shared" si="491"/>
        <v>4</v>
      </c>
      <c r="AM1168" s="2">
        <f t="shared" si="492"/>
        <v>1.1975120927027269E+21</v>
      </c>
      <c r="AN1168" s="2">
        <f t="shared" si="493"/>
        <v>2.9212656457011298E+20</v>
      </c>
      <c r="AO1168" s="2">
        <f t="shared" si="494"/>
        <v>4</v>
      </c>
      <c r="AP1168" s="2">
        <f t="shared" si="495"/>
        <v>0.51011210578545707</v>
      </c>
      <c r="AQ1168" s="2">
        <f t="shared" si="496"/>
        <v>0.74069708411268287</v>
      </c>
      <c r="AR1168" s="3" t="str">
        <f t="shared" si="497"/>
        <v>Toxic</v>
      </c>
      <c r="AS1168" s="2">
        <f t="shared" si="498"/>
        <v>79.890557685268377</v>
      </c>
      <c r="AT1168" s="4" t="s">
        <v>663</v>
      </c>
      <c r="AV1168" s="2">
        <f t="shared" si="499"/>
        <v>3</v>
      </c>
      <c r="AW1168" s="2">
        <f t="shared" si="500"/>
        <v>3</v>
      </c>
      <c r="AX1168" s="2">
        <f t="shared" si="501"/>
        <v>39258317292.25</v>
      </c>
      <c r="AY1168" s="2">
        <f t="shared" si="502"/>
        <v>116337547206.25002</v>
      </c>
      <c r="AZ1168" s="2">
        <f t="shared" si="503"/>
        <v>77797932249.250015</v>
      </c>
      <c r="BA1168" s="2">
        <f t="shared" si="504"/>
        <v>1.1666666666666667</v>
      </c>
      <c r="BB1168" s="2">
        <f t="shared" si="505"/>
        <v>0.72403848905087531</v>
      </c>
      <c r="BC1168" s="2">
        <v>6.6349999999999998</v>
      </c>
      <c r="BD1168" s="2" t="str">
        <f t="shared" si="506"/>
        <v>Same Var</v>
      </c>
      <c r="BE1168" s="2">
        <f t="shared" si="507"/>
        <v>4.7619215796357618E-2</v>
      </c>
      <c r="BF1168" s="2" t="str">
        <f t="shared" si="508"/>
        <v>Sig</v>
      </c>
      <c r="BG1168" s="2" t="str">
        <f t="shared" si="509"/>
        <v>Sig</v>
      </c>
      <c r="BH1168" s="2" t="str">
        <f t="shared" si="510"/>
        <v>Same Var T-test</v>
      </c>
      <c r="BI1168" s="2" t="str">
        <f t="shared" si="511"/>
        <v>TSTToxicLess25</v>
      </c>
      <c r="BJ1168" s="2" t="str">
        <f t="shared" si="512"/>
        <v>NOECToxicLess25</v>
      </c>
    </row>
    <row r="1169" spans="1:62" x14ac:dyDescent="0.2">
      <c r="A1169" s="1" t="s">
        <v>926</v>
      </c>
      <c r="B1169" s="27" t="s">
        <v>965</v>
      </c>
      <c r="C1169" s="28">
        <v>38775</v>
      </c>
      <c r="D1169" s="7">
        <v>0.4375</v>
      </c>
      <c r="E1169" s="1">
        <v>0.1</v>
      </c>
      <c r="F1169" s="1" t="s">
        <v>57</v>
      </c>
      <c r="G1169" s="1" t="s">
        <v>935</v>
      </c>
      <c r="H1169" s="27" t="s">
        <v>886</v>
      </c>
      <c r="I1169" s="27" t="s">
        <v>887</v>
      </c>
      <c r="J1169" s="27" t="s">
        <v>888</v>
      </c>
      <c r="K1169" s="2">
        <v>0.75</v>
      </c>
      <c r="L1169" s="2">
        <v>0.25</v>
      </c>
      <c r="M1169" s="27">
        <v>1645703</v>
      </c>
      <c r="N1169" s="27">
        <v>2038549</v>
      </c>
      <c r="O1169" s="27">
        <v>2070401</v>
      </c>
      <c r="P1169" s="27">
        <v>2006696</v>
      </c>
      <c r="Q1169" s="29"/>
      <c r="R1169" s="29"/>
      <c r="S1169" s="29"/>
      <c r="T1169" s="29"/>
      <c r="U1169" s="29"/>
      <c r="V1169" s="29"/>
      <c r="W1169" s="29"/>
      <c r="X1169" s="29"/>
      <c r="Y1169" s="29"/>
      <c r="Z1169" s="29"/>
      <c r="AA1169" s="29"/>
      <c r="AB1169" s="29"/>
      <c r="AC1169" s="2">
        <f t="shared" si="486"/>
        <v>1940337.25</v>
      </c>
      <c r="AD1169" s="2">
        <f t="shared" si="487"/>
        <v>198137.11740168725</v>
      </c>
      <c r="AE1169" s="2">
        <f t="shared" si="488"/>
        <v>4</v>
      </c>
      <c r="AF1169" s="27">
        <v>1741260</v>
      </c>
      <c r="AG1169" s="27">
        <v>1847435</v>
      </c>
      <c r="AH1169" s="27">
        <v>2123488</v>
      </c>
      <c r="AI1169" s="27">
        <v>2303985</v>
      </c>
      <c r="AJ1169" s="2">
        <f t="shared" si="489"/>
        <v>2004042</v>
      </c>
      <c r="AK1169" s="2">
        <f t="shared" si="490"/>
        <v>256783.48995343657</v>
      </c>
      <c r="AL1169" s="2">
        <f t="shared" si="491"/>
        <v>4</v>
      </c>
      <c r="AM1169" s="2">
        <f t="shared" si="492"/>
        <v>4.8422623251549834E+20</v>
      </c>
      <c r="AN1169" s="2">
        <f t="shared" si="493"/>
        <v>1.0073830202499708E+20</v>
      </c>
      <c r="AO1169" s="2">
        <f t="shared" si="494"/>
        <v>5</v>
      </c>
      <c r="AP1169" s="2">
        <f t="shared" si="495"/>
        <v>3.6995028725749726</v>
      </c>
      <c r="AQ1169" s="2">
        <f t="shared" si="496"/>
        <v>0.72668684380042159</v>
      </c>
      <c r="AR1169" s="3" t="str">
        <f t="shared" si="497"/>
        <v>Nontoxic</v>
      </c>
      <c r="AS1169" s="2">
        <f t="shared" si="498"/>
        <v>103.28317925144199</v>
      </c>
      <c r="AT1169" s="26" t="s">
        <v>884</v>
      </c>
      <c r="AU1169" s="4" t="s">
        <v>666</v>
      </c>
      <c r="AV1169" s="2">
        <f t="shared" si="499"/>
        <v>3</v>
      </c>
      <c r="AW1169" s="2">
        <f t="shared" si="500"/>
        <v>3</v>
      </c>
      <c r="AX1169" s="2">
        <f t="shared" si="501"/>
        <v>39258317292.25</v>
      </c>
      <c r="AY1169" s="2">
        <f t="shared" si="502"/>
        <v>65937760712.666656</v>
      </c>
      <c r="AZ1169" s="2">
        <f t="shared" si="503"/>
        <v>52598039002.458336</v>
      </c>
      <c r="BA1169" s="2">
        <f t="shared" si="504"/>
        <v>1.1666666666666667</v>
      </c>
      <c r="BB1169" s="2">
        <f t="shared" si="505"/>
        <v>0.17095646710243628</v>
      </c>
      <c r="BC1169" s="2">
        <v>6.6349999999999998</v>
      </c>
      <c r="BD1169" s="2" t="str">
        <f t="shared" si="506"/>
        <v>Same Var</v>
      </c>
      <c r="BE1169" s="2">
        <f t="shared" si="507"/>
        <v>0.35401171865185865</v>
      </c>
      <c r="BF1169" s="2" t="str">
        <f t="shared" si="508"/>
        <v>NS</v>
      </c>
      <c r="BG1169" s="2" t="str">
        <f t="shared" si="509"/>
        <v>NS</v>
      </c>
      <c r="BH1169" s="2" t="str">
        <f t="shared" si="510"/>
        <v/>
      </c>
      <c r="BI1169" s="2" t="str">
        <f t="shared" si="511"/>
        <v/>
      </c>
      <c r="BJ1169" s="2" t="str">
        <f t="shared" si="512"/>
        <v/>
      </c>
    </row>
    <row r="1170" spans="1:62" x14ac:dyDescent="0.2">
      <c r="A1170" s="1" t="s">
        <v>926</v>
      </c>
      <c r="B1170" s="27" t="s">
        <v>976</v>
      </c>
      <c r="C1170" s="28">
        <v>38775</v>
      </c>
      <c r="D1170" s="7">
        <v>0.54166666666666663</v>
      </c>
      <c r="E1170" s="1">
        <v>0.1</v>
      </c>
      <c r="F1170" s="1" t="s">
        <v>57</v>
      </c>
      <c r="G1170" s="1" t="s">
        <v>935</v>
      </c>
      <c r="H1170" s="27" t="s">
        <v>886</v>
      </c>
      <c r="I1170" s="27" t="s">
        <v>887</v>
      </c>
      <c r="J1170" s="27" t="s">
        <v>888</v>
      </c>
      <c r="K1170" s="2">
        <v>0.75</v>
      </c>
      <c r="L1170" s="2">
        <v>0.25</v>
      </c>
      <c r="M1170" s="27">
        <v>1645703</v>
      </c>
      <c r="N1170" s="27">
        <v>2038549</v>
      </c>
      <c r="O1170" s="27">
        <v>2070401</v>
      </c>
      <c r="P1170" s="27">
        <v>2006696</v>
      </c>
      <c r="Q1170" s="29"/>
      <c r="R1170" s="29"/>
      <c r="S1170" s="29"/>
      <c r="T1170" s="29"/>
      <c r="U1170" s="29"/>
      <c r="V1170" s="29"/>
      <c r="W1170" s="29"/>
      <c r="X1170" s="29"/>
      <c r="Y1170" s="29"/>
      <c r="Z1170" s="29"/>
      <c r="AA1170" s="29"/>
      <c r="AB1170" s="29"/>
      <c r="AC1170" s="2">
        <f t="shared" si="486"/>
        <v>1940337.25</v>
      </c>
      <c r="AD1170" s="2">
        <f t="shared" si="487"/>
        <v>198137.11740168725</v>
      </c>
      <c r="AE1170" s="2">
        <f t="shared" si="488"/>
        <v>4</v>
      </c>
      <c r="AF1170" s="27">
        <v>2346454</v>
      </c>
      <c r="AG1170" s="27">
        <v>2431394</v>
      </c>
      <c r="AH1170" s="27">
        <v>2420776</v>
      </c>
      <c r="AI1170" s="27">
        <v>2495099</v>
      </c>
      <c r="AJ1170" s="2">
        <f t="shared" si="489"/>
        <v>2423430.75</v>
      </c>
      <c r="AK1170" s="2">
        <f t="shared" si="490"/>
        <v>60915.841253185805</v>
      </c>
      <c r="AL1170" s="2">
        <f t="shared" si="491"/>
        <v>4</v>
      </c>
      <c r="AM1170" s="2">
        <f t="shared" si="492"/>
        <v>4.1581679401376227E+19</v>
      </c>
      <c r="AN1170" s="2">
        <f t="shared" si="493"/>
        <v>1.0446245804912087E+19</v>
      </c>
      <c r="AO1170" s="2">
        <f t="shared" si="494"/>
        <v>4</v>
      </c>
      <c r="AP1170" s="2">
        <f t="shared" si="495"/>
        <v>12.05673233233877</v>
      </c>
      <c r="AQ1170" s="2">
        <f t="shared" si="496"/>
        <v>0.74069708411268287</v>
      </c>
      <c r="AR1170" s="3" t="str">
        <f t="shared" si="497"/>
        <v>Nontoxic</v>
      </c>
      <c r="AS1170" s="2">
        <f t="shared" si="498"/>
        <v>124.89739863521147</v>
      </c>
      <c r="AT1170" s="26" t="s">
        <v>884</v>
      </c>
      <c r="AU1170" s="4" t="s">
        <v>666</v>
      </c>
      <c r="AV1170" s="2">
        <f t="shared" si="499"/>
        <v>3</v>
      </c>
      <c r="AW1170" s="2">
        <f t="shared" si="500"/>
        <v>3</v>
      </c>
      <c r="AX1170" s="2">
        <f t="shared" si="501"/>
        <v>39258317292.25</v>
      </c>
      <c r="AY1170" s="2">
        <f t="shared" si="502"/>
        <v>3710739715.5833335</v>
      </c>
      <c r="AZ1170" s="2">
        <f t="shared" si="503"/>
        <v>21484528503.916668</v>
      </c>
      <c r="BA1170" s="2">
        <f t="shared" si="504"/>
        <v>1.1666666666666667</v>
      </c>
      <c r="BB1170" s="2">
        <f t="shared" si="505"/>
        <v>2.9655554784074765</v>
      </c>
      <c r="BC1170" s="2">
        <v>6.6349999999999998</v>
      </c>
      <c r="BD1170" s="2" t="str">
        <f t="shared" si="506"/>
        <v>Same Var</v>
      </c>
      <c r="BE1170" s="2">
        <f t="shared" si="507"/>
        <v>1.7317911024074164E-3</v>
      </c>
      <c r="BF1170" s="2" t="str">
        <f t="shared" si="508"/>
        <v>NS</v>
      </c>
      <c r="BG1170" s="2" t="str">
        <f t="shared" si="509"/>
        <v>NS</v>
      </c>
      <c r="BH1170" s="2" t="str">
        <f t="shared" si="510"/>
        <v/>
      </c>
      <c r="BI1170" s="2" t="str">
        <f t="shared" si="511"/>
        <v/>
      </c>
      <c r="BJ1170" s="2" t="str">
        <f t="shared" si="512"/>
        <v/>
      </c>
    </row>
    <row r="1171" spans="1:62" x14ac:dyDescent="0.2">
      <c r="A1171" s="1" t="s">
        <v>926</v>
      </c>
      <c r="B1171" s="27" t="s">
        <v>977</v>
      </c>
      <c r="C1171" s="28">
        <v>38775</v>
      </c>
      <c r="D1171" s="7">
        <v>0.49305555555555558</v>
      </c>
      <c r="E1171" s="1">
        <v>0.1</v>
      </c>
      <c r="F1171" s="1" t="s">
        <v>57</v>
      </c>
      <c r="G1171" s="1" t="s">
        <v>935</v>
      </c>
      <c r="H1171" s="27" t="s">
        <v>886</v>
      </c>
      <c r="I1171" s="27" t="s">
        <v>887</v>
      </c>
      <c r="J1171" s="27" t="s">
        <v>888</v>
      </c>
      <c r="K1171" s="2">
        <v>0.75</v>
      </c>
      <c r="L1171" s="2">
        <v>0.25</v>
      </c>
      <c r="M1171" s="27">
        <v>1645703</v>
      </c>
      <c r="N1171" s="27">
        <v>2038549</v>
      </c>
      <c r="O1171" s="27">
        <v>2070401</v>
      </c>
      <c r="P1171" s="27">
        <v>2006696</v>
      </c>
      <c r="Q1171" s="29"/>
      <c r="R1171" s="29"/>
      <c r="S1171" s="29"/>
      <c r="T1171" s="29"/>
      <c r="U1171" s="29"/>
      <c r="V1171" s="29"/>
      <c r="W1171" s="29"/>
      <c r="X1171" s="29"/>
      <c r="Y1171" s="29"/>
      <c r="Z1171" s="29"/>
      <c r="AA1171" s="29"/>
      <c r="AB1171" s="29"/>
      <c r="AC1171" s="2">
        <f t="shared" si="486"/>
        <v>1940337.25</v>
      </c>
      <c r="AD1171" s="2">
        <f t="shared" si="487"/>
        <v>198137.11740168725</v>
      </c>
      <c r="AE1171" s="2">
        <f t="shared" si="488"/>
        <v>4</v>
      </c>
      <c r="AF1171" s="27">
        <v>1709408</v>
      </c>
      <c r="AG1171" s="27">
        <v>2452629</v>
      </c>
      <c r="AH1171" s="27">
        <v>2558803</v>
      </c>
      <c r="AI1171" s="27">
        <v>2293367</v>
      </c>
      <c r="AJ1171" s="2">
        <f t="shared" si="489"/>
        <v>2253551.75</v>
      </c>
      <c r="AK1171" s="2">
        <f t="shared" si="490"/>
        <v>378808.54966185312</v>
      </c>
      <c r="AL1171" s="2">
        <f t="shared" si="491"/>
        <v>4</v>
      </c>
      <c r="AM1171" s="2">
        <f t="shared" si="492"/>
        <v>1.7135195483181519E+21</v>
      </c>
      <c r="AN1171" s="2">
        <f t="shared" si="493"/>
        <v>4.3914017688088563E+20</v>
      </c>
      <c r="AO1171" s="2">
        <f t="shared" si="494"/>
        <v>4</v>
      </c>
      <c r="AP1171" s="2">
        <f t="shared" si="495"/>
        <v>3.9236767169371669</v>
      </c>
      <c r="AQ1171" s="2">
        <f t="shared" si="496"/>
        <v>0.74069708411268287</v>
      </c>
      <c r="AR1171" s="3" t="str">
        <f t="shared" si="497"/>
        <v>Nontoxic</v>
      </c>
      <c r="AS1171" s="2">
        <f t="shared" si="498"/>
        <v>116.14227114384367</v>
      </c>
      <c r="AT1171" s="26" t="s">
        <v>884</v>
      </c>
      <c r="AU1171" s="4" t="s">
        <v>666</v>
      </c>
      <c r="AV1171" s="2">
        <f t="shared" si="499"/>
        <v>3</v>
      </c>
      <c r="AW1171" s="2">
        <f t="shared" si="500"/>
        <v>3</v>
      </c>
      <c r="AX1171" s="2">
        <f t="shared" si="501"/>
        <v>39258317292.25</v>
      </c>
      <c r="AY1171" s="2">
        <f t="shared" si="502"/>
        <v>143495917296.91663</v>
      </c>
      <c r="AZ1171" s="2">
        <f t="shared" si="503"/>
        <v>91377117294.583313</v>
      </c>
      <c r="BA1171" s="2">
        <f t="shared" si="504"/>
        <v>1.1666666666666667</v>
      </c>
      <c r="BB1171" s="2">
        <f t="shared" si="505"/>
        <v>1.0119092589232861</v>
      </c>
      <c r="BC1171" s="2">
        <v>6.6349999999999998</v>
      </c>
      <c r="BD1171" s="2" t="str">
        <f t="shared" si="506"/>
        <v>Same Var</v>
      </c>
      <c r="BE1171" s="2">
        <f t="shared" si="507"/>
        <v>9.6589306932642727E-2</v>
      </c>
      <c r="BF1171" s="2" t="str">
        <f t="shared" si="508"/>
        <v>NS</v>
      </c>
      <c r="BG1171" s="2" t="str">
        <f t="shared" si="509"/>
        <v>NS</v>
      </c>
      <c r="BH1171" s="2" t="str">
        <f t="shared" si="510"/>
        <v/>
      </c>
      <c r="BI1171" s="2" t="str">
        <f t="shared" si="511"/>
        <v/>
      </c>
      <c r="BJ1171" s="2" t="str">
        <f t="shared" si="512"/>
        <v/>
      </c>
    </row>
    <row r="1172" spans="1:62" x14ac:dyDescent="0.2">
      <c r="A1172" s="1" t="s">
        <v>926</v>
      </c>
      <c r="B1172" s="27" t="s">
        <v>978</v>
      </c>
      <c r="C1172" s="28">
        <v>38775</v>
      </c>
      <c r="D1172" s="7">
        <v>0.34722222222222221</v>
      </c>
      <c r="E1172" s="1">
        <v>0.1</v>
      </c>
      <c r="F1172" s="1" t="s">
        <v>57</v>
      </c>
      <c r="G1172" s="1" t="s">
        <v>935</v>
      </c>
      <c r="H1172" s="27" t="s">
        <v>886</v>
      </c>
      <c r="I1172" s="27" t="s">
        <v>887</v>
      </c>
      <c r="J1172" s="27" t="s">
        <v>888</v>
      </c>
      <c r="K1172" s="2">
        <v>0.75</v>
      </c>
      <c r="L1172" s="2">
        <v>0.25</v>
      </c>
      <c r="M1172" s="27">
        <v>1645703</v>
      </c>
      <c r="N1172" s="27">
        <v>2038549</v>
      </c>
      <c r="O1172" s="27">
        <v>2070401</v>
      </c>
      <c r="P1172" s="27">
        <v>2006696</v>
      </c>
      <c r="Q1172" s="29"/>
      <c r="R1172" s="29"/>
      <c r="S1172" s="29"/>
      <c r="T1172" s="29"/>
      <c r="U1172" s="29"/>
      <c r="V1172" s="29"/>
      <c r="W1172" s="29"/>
      <c r="X1172" s="29"/>
      <c r="Y1172" s="29"/>
      <c r="Z1172" s="29"/>
      <c r="AA1172" s="29"/>
      <c r="AB1172" s="29"/>
      <c r="AC1172" s="2">
        <f t="shared" si="486"/>
        <v>1940337.25</v>
      </c>
      <c r="AD1172" s="2">
        <f t="shared" si="487"/>
        <v>198137.11740168725</v>
      </c>
      <c r="AE1172" s="2">
        <f t="shared" si="488"/>
        <v>4</v>
      </c>
      <c r="AF1172" s="27">
        <v>1868670</v>
      </c>
      <c r="AG1172" s="27">
        <v>1497059</v>
      </c>
      <c r="AH1172" s="27">
        <v>1932374</v>
      </c>
      <c r="AI1172" s="27">
        <v>2049166</v>
      </c>
      <c r="AJ1172" s="2">
        <f t="shared" si="489"/>
        <v>1836817.25</v>
      </c>
      <c r="AK1172" s="2">
        <f t="shared" si="490"/>
        <v>238518.58783104655</v>
      </c>
      <c r="AL1172" s="2">
        <f t="shared" si="491"/>
        <v>4</v>
      </c>
      <c r="AM1172" s="2">
        <f t="shared" si="492"/>
        <v>3.8980500466053684E+20</v>
      </c>
      <c r="AN1172" s="2">
        <f t="shared" si="493"/>
        <v>7.7588528613074616E+19</v>
      </c>
      <c r="AO1172" s="2">
        <f t="shared" si="494"/>
        <v>5</v>
      </c>
      <c r="AP1172" s="2">
        <f t="shared" si="495"/>
        <v>2.7155380715908386</v>
      </c>
      <c r="AQ1172" s="2">
        <f t="shared" si="496"/>
        <v>0.72668684380042159</v>
      </c>
      <c r="AR1172" s="3" t="str">
        <f t="shared" si="497"/>
        <v>Nontoxic</v>
      </c>
      <c r="AS1172" s="2">
        <f t="shared" si="498"/>
        <v>94.664844990220132</v>
      </c>
      <c r="AT1172" s="4" t="s">
        <v>663</v>
      </c>
      <c r="AV1172" s="2">
        <f t="shared" si="499"/>
        <v>3</v>
      </c>
      <c r="AW1172" s="2">
        <f t="shared" si="500"/>
        <v>3</v>
      </c>
      <c r="AX1172" s="2">
        <f t="shared" si="501"/>
        <v>39258317292.25</v>
      </c>
      <c r="AY1172" s="2">
        <f t="shared" si="502"/>
        <v>56891116740.916664</v>
      </c>
      <c r="AZ1172" s="2">
        <f t="shared" si="503"/>
        <v>48074717016.583336</v>
      </c>
      <c r="BA1172" s="2">
        <f t="shared" si="504"/>
        <v>1.1666666666666667</v>
      </c>
      <c r="BB1172" s="2">
        <f t="shared" si="505"/>
        <v>8.7969277597997969E-2</v>
      </c>
      <c r="BC1172" s="2">
        <v>6.6349999999999998</v>
      </c>
      <c r="BD1172" s="2" t="str">
        <f t="shared" si="506"/>
        <v>Same Var</v>
      </c>
      <c r="BE1172" s="2">
        <f t="shared" si="507"/>
        <v>0.26457812247783885</v>
      </c>
      <c r="BF1172" s="2" t="str">
        <f t="shared" si="508"/>
        <v>NS</v>
      </c>
      <c r="BG1172" s="2" t="str">
        <f t="shared" si="509"/>
        <v>NS</v>
      </c>
      <c r="BH1172" s="2" t="str">
        <f t="shared" si="510"/>
        <v>Same Var T-test</v>
      </c>
      <c r="BI1172" s="2" t="str">
        <f t="shared" si="511"/>
        <v/>
      </c>
      <c r="BJ1172" s="2" t="str">
        <f t="shared" si="512"/>
        <v/>
      </c>
    </row>
    <row r="1173" spans="1:62" x14ac:dyDescent="0.2">
      <c r="A1173" s="1" t="s">
        <v>926</v>
      </c>
      <c r="B1173" s="27" t="s">
        <v>988</v>
      </c>
      <c r="C1173" s="28">
        <v>38223</v>
      </c>
      <c r="D1173" s="7">
        <v>0.65972222222222221</v>
      </c>
      <c r="E1173" s="1">
        <v>0.1</v>
      </c>
      <c r="F1173" s="1" t="s">
        <v>57</v>
      </c>
      <c r="G1173" s="1" t="s">
        <v>989</v>
      </c>
      <c r="H1173" s="27" t="s">
        <v>886</v>
      </c>
      <c r="I1173" s="27" t="s">
        <v>887</v>
      </c>
      <c r="J1173" s="27" t="s">
        <v>888</v>
      </c>
      <c r="K1173" s="2">
        <v>0.75</v>
      </c>
      <c r="L1173" s="2">
        <v>0.25</v>
      </c>
      <c r="M1173" s="27">
        <v>1489000</v>
      </c>
      <c r="N1173" s="27">
        <v>1513000</v>
      </c>
      <c r="O1173" s="27">
        <v>1665000</v>
      </c>
      <c r="P1173" s="27">
        <v>1922000</v>
      </c>
      <c r="Q1173" s="29"/>
      <c r="R1173" s="29"/>
      <c r="S1173" s="29"/>
      <c r="T1173" s="29"/>
      <c r="U1173" s="29"/>
      <c r="V1173" s="29"/>
      <c r="W1173" s="29"/>
      <c r="X1173" s="29"/>
      <c r="Y1173" s="29"/>
      <c r="Z1173" s="29"/>
      <c r="AA1173" s="29"/>
      <c r="AB1173" s="29"/>
      <c r="AC1173" s="2">
        <f t="shared" si="486"/>
        <v>1647250</v>
      </c>
      <c r="AD1173" s="2">
        <f t="shared" si="487"/>
        <v>199055.05938475078</v>
      </c>
      <c r="AE1173" s="2">
        <f t="shared" si="488"/>
        <v>4</v>
      </c>
      <c r="AF1173" s="27">
        <v>1740000</v>
      </c>
      <c r="AG1173" s="27">
        <v>1814000</v>
      </c>
      <c r="AH1173" s="27">
        <v>1895000</v>
      </c>
      <c r="AI1173" s="27">
        <v>1791000</v>
      </c>
      <c r="AJ1173" s="2">
        <f t="shared" si="489"/>
        <v>1810000</v>
      </c>
      <c r="AK1173" s="2">
        <f t="shared" si="490"/>
        <v>64554.886208042641</v>
      </c>
      <c r="AL1173" s="2">
        <f t="shared" si="491"/>
        <v>4</v>
      </c>
      <c r="AM1173" s="2">
        <f t="shared" si="492"/>
        <v>4.374242966784838E+19</v>
      </c>
      <c r="AN1173" s="2">
        <f t="shared" si="493"/>
        <v>1.0710765325480708E+19</v>
      </c>
      <c r="AO1173" s="2">
        <f t="shared" si="494"/>
        <v>4</v>
      </c>
      <c r="AP1173" s="2">
        <f t="shared" si="495"/>
        <v>7.0649900071262044</v>
      </c>
      <c r="AQ1173" s="2">
        <f t="shared" si="496"/>
        <v>0.74069708411268287</v>
      </c>
      <c r="AR1173" s="3" t="str">
        <f t="shared" si="497"/>
        <v>Nontoxic</v>
      </c>
      <c r="AS1173" s="2">
        <f t="shared" si="498"/>
        <v>109.88010320230688</v>
      </c>
      <c r="AT1173" s="26" t="s">
        <v>884</v>
      </c>
      <c r="AU1173" s="4" t="s">
        <v>666</v>
      </c>
      <c r="AV1173" s="2">
        <f t="shared" si="499"/>
        <v>3</v>
      </c>
      <c r="AW1173" s="2">
        <f t="shared" si="500"/>
        <v>3</v>
      </c>
      <c r="AX1173" s="2">
        <f t="shared" si="501"/>
        <v>39622916666.666664</v>
      </c>
      <c r="AY1173" s="2">
        <f t="shared" si="502"/>
        <v>4167333333.333334</v>
      </c>
      <c r="AZ1173" s="2">
        <f t="shared" si="503"/>
        <v>21895125000</v>
      </c>
      <c r="BA1173" s="2">
        <f t="shared" si="504"/>
        <v>1.1666666666666667</v>
      </c>
      <c r="BB1173" s="2">
        <f t="shared" si="505"/>
        <v>2.7407417687611377</v>
      </c>
      <c r="BC1173" s="2">
        <v>6.6349999999999998</v>
      </c>
      <c r="BD1173" s="2" t="str">
        <f t="shared" si="506"/>
        <v>Same Var</v>
      </c>
      <c r="BE1173" s="2">
        <f t="shared" si="507"/>
        <v>8.54169657767644E-2</v>
      </c>
      <c r="BF1173" s="2" t="str">
        <f t="shared" si="508"/>
        <v>NS</v>
      </c>
      <c r="BG1173" s="2" t="str">
        <f t="shared" si="509"/>
        <v>NS</v>
      </c>
      <c r="BH1173" s="2" t="str">
        <f t="shared" si="510"/>
        <v/>
      </c>
      <c r="BI1173" s="2" t="str">
        <f t="shared" si="511"/>
        <v/>
      </c>
      <c r="BJ1173" s="2" t="str">
        <f t="shared" si="512"/>
        <v/>
      </c>
    </row>
    <row r="1174" spans="1:62" x14ac:dyDescent="0.2">
      <c r="A1174" s="1" t="s">
        <v>926</v>
      </c>
      <c r="B1174" s="27" t="s">
        <v>1030</v>
      </c>
      <c r="C1174" s="28">
        <v>38223</v>
      </c>
      <c r="D1174" s="7">
        <v>0.6875</v>
      </c>
      <c r="E1174" s="1">
        <v>0.1</v>
      </c>
      <c r="F1174" s="1" t="s">
        <v>57</v>
      </c>
      <c r="G1174" s="1" t="s">
        <v>989</v>
      </c>
      <c r="H1174" s="27" t="s">
        <v>886</v>
      </c>
      <c r="I1174" s="27" t="s">
        <v>887</v>
      </c>
      <c r="J1174" s="27" t="s">
        <v>888</v>
      </c>
      <c r="K1174" s="2">
        <v>0.75</v>
      </c>
      <c r="L1174" s="2">
        <v>0.25</v>
      </c>
      <c r="M1174" s="27">
        <v>1489000</v>
      </c>
      <c r="N1174" s="27">
        <v>1513000</v>
      </c>
      <c r="O1174" s="27">
        <v>1665000</v>
      </c>
      <c r="P1174" s="27">
        <v>1922000</v>
      </c>
      <c r="Q1174" s="29"/>
      <c r="R1174" s="29"/>
      <c r="S1174" s="29"/>
      <c r="T1174" s="29"/>
      <c r="U1174" s="29"/>
      <c r="V1174" s="29"/>
      <c r="W1174" s="29"/>
      <c r="X1174" s="29"/>
      <c r="Y1174" s="29"/>
      <c r="Z1174" s="29"/>
      <c r="AA1174" s="29"/>
      <c r="AB1174" s="29"/>
      <c r="AC1174" s="2">
        <f t="shared" si="486"/>
        <v>1647250</v>
      </c>
      <c r="AD1174" s="2">
        <f t="shared" si="487"/>
        <v>199055.05938475078</v>
      </c>
      <c r="AE1174" s="2">
        <f t="shared" si="488"/>
        <v>4</v>
      </c>
      <c r="AF1174" s="27">
        <v>1832000</v>
      </c>
      <c r="AG1174" s="27">
        <v>1833000</v>
      </c>
      <c r="AH1174" s="27">
        <v>1389000</v>
      </c>
      <c r="AI1174" s="27">
        <v>1491000</v>
      </c>
      <c r="AJ1174" s="2">
        <f t="shared" si="489"/>
        <v>1636250</v>
      </c>
      <c r="AK1174" s="2">
        <f t="shared" si="490"/>
        <v>230404.53554563547</v>
      </c>
      <c r="AL1174" s="2">
        <f t="shared" si="491"/>
        <v>4</v>
      </c>
      <c r="AM1174" s="2">
        <f t="shared" si="492"/>
        <v>3.5507881718482973E+20</v>
      </c>
      <c r="AN1174" s="2">
        <f t="shared" si="493"/>
        <v>6.906041682446798E+19</v>
      </c>
      <c r="AO1174" s="2">
        <f t="shared" si="494"/>
        <v>5</v>
      </c>
      <c r="AP1174" s="2">
        <f t="shared" si="495"/>
        <v>2.9198468058389389</v>
      </c>
      <c r="AQ1174" s="2">
        <f t="shared" si="496"/>
        <v>0.72668684380042159</v>
      </c>
      <c r="AR1174" s="3" t="str">
        <f t="shared" si="497"/>
        <v>Nontoxic</v>
      </c>
      <c r="AS1174" s="2">
        <f t="shared" si="498"/>
        <v>99.332220367278808</v>
      </c>
      <c r="AT1174" s="4" t="s">
        <v>663</v>
      </c>
      <c r="AV1174" s="2">
        <f t="shared" si="499"/>
        <v>3</v>
      </c>
      <c r="AW1174" s="2">
        <f t="shared" si="500"/>
        <v>3</v>
      </c>
      <c r="AX1174" s="2">
        <f t="shared" si="501"/>
        <v>39622916666.666664</v>
      </c>
      <c r="AY1174" s="2">
        <f t="shared" si="502"/>
        <v>53086250000</v>
      </c>
      <c r="AZ1174" s="2">
        <f t="shared" si="503"/>
        <v>46354583333.333336</v>
      </c>
      <c r="BA1174" s="2">
        <f t="shared" si="504"/>
        <v>1.1666666666666667</v>
      </c>
      <c r="BB1174" s="2">
        <f t="shared" si="505"/>
        <v>5.4809333801447986E-2</v>
      </c>
      <c r="BC1174" s="2">
        <v>6.6349999999999998</v>
      </c>
      <c r="BD1174" s="2" t="str">
        <f t="shared" si="506"/>
        <v>Same Var</v>
      </c>
      <c r="BE1174" s="2">
        <f t="shared" si="507"/>
        <v>0.47237410064018143</v>
      </c>
      <c r="BF1174" s="2" t="str">
        <f t="shared" si="508"/>
        <v>NS</v>
      </c>
      <c r="BG1174" s="2" t="str">
        <f t="shared" si="509"/>
        <v>NS</v>
      </c>
      <c r="BH1174" s="2" t="str">
        <f t="shared" si="510"/>
        <v>Same Var T-test</v>
      </c>
      <c r="BI1174" s="2" t="str">
        <f t="shared" si="511"/>
        <v/>
      </c>
      <c r="BJ1174" s="2" t="str">
        <f t="shared" si="512"/>
        <v/>
      </c>
    </row>
    <row r="1175" spans="1:62" x14ac:dyDescent="0.2">
      <c r="A1175" s="1" t="s">
        <v>926</v>
      </c>
      <c r="B1175" s="27" t="s">
        <v>1031</v>
      </c>
      <c r="C1175" s="28">
        <v>38223</v>
      </c>
      <c r="D1175" s="7">
        <v>0.63194444444444442</v>
      </c>
      <c r="E1175" s="1">
        <v>0.1</v>
      </c>
      <c r="F1175" s="1" t="s">
        <v>57</v>
      </c>
      <c r="G1175" s="1" t="s">
        <v>989</v>
      </c>
      <c r="H1175" s="27" t="s">
        <v>886</v>
      </c>
      <c r="I1175" s="27" t="s">
        <v>887</v>
      </c>
      <c r="J1175" s="27" t="s">
        <v>888</v>
      </c>
      <c r="K1175" s="2">
        <v>0.75</v>
      </c>
      <c r="L1175" s="2">
        <v>0.25</v>
      </c>
      <c r="M1175" s="27">
        <v>1489000</v>
      </c>
      <c r="N1175" s="27">
        <v>1513000</v>
      </c>
      <c r="O1175" s="27">
        <v>1665000</v>
      </c>
      <c r="P1175" s="27">
        <v>1922000</v>
      </c>
      <c r="Q1175" s="29"/>
      <c r="R1175" s="29"/>
      <c r="S1175" s="29"/>
      <c r="T1175" s="29"/>
      <c r="U1175" s="29"/>
      <c r="V1175" s="29"/>
      <c r="W1175" s="29"/>
      <c r="X1175" s="29"/>
      <c r="Y1175" s="29"/>
      <c r="Z1175" s="29"/>
      <c r="AA1175" s="29"/>
      <c r="AB1175" s="29"/>
      <c r="AC1175" s="2">
        <f t="shared" si="486"/>
        <v>1647250</v>
      </c>
      <c r="AD1175" s="2">
        <f t="shared" si="487"/>
        <v>199055.05938475078</v>
      </c>
      <c r="AE1175" s="2">
        <f t="shared" si="488"/>
        <v>4</v>
      </c>
      <c r="AF1175" s="27">
        <v>1180000</v>
      </c>
      <c r="AG1175" s="27">
        <v>832000</v>
      </c>
      <c r="AH1175" s="27">
        <v>785000</v>
      </c>
      <c r="AI1175" s="27">
        <v>845000</v>
      </c>
      <c r="AJ1175" s="2">
        <f t="shared" si="489"/>
        <v>910500</v>
      </c>
      <c r="AK1175" s="2">
        <f t="shared" si="490"/>
        <v>181505.73911954777</v>
      </c>
      <c r="AL1175" s="2">
        <f t="shared" si="491"/>
        <v>4</v>
      </c>
      <c r="AM1175" s="2">
        <f t="shared" si="492"/>
        <v>1.9066241021146812E+20</v>
      </c>
      <c r="AN1175" s="2">
        <f t="shared" si="493"/>
        <v>3.2959982651869594E+19</v>
      </c>
      <c r="AO1175" s="2">
        <f t="shared" si="494"/>
        <v>6</v>
      </c>
      <c r="AP1175" s="2">
        <f t="shared" si="495"/>
        <v>-2.7652446775997124</v>
      </c>
      <c r="AQ1175" s="2">
        <f t="shared" si="496"/>
        <v>0.71755819649141217</v>
      </c>
      <c r="AR1175" s="3" t="str">
        <f t="shared" si="497"/>
        <v>Toxic</v>
      </c>
      <c r="AS1175" s="2">
        <f t="shared" si="498"/>
        <v>55.273941417514038</v>
      </c>
      <c r="AT1175" s="4" t="s">
        <v>663</v>
      </c>
      <c r="AV1175" s="2">
        <f t="shared" si="499"/>
        <v>3</v>
      </c>
      <c r="AW1175" s="2">
        <f t="shared" si="500"/>
        <v>3</v>
      </c>
      <c r="AX1175" s="2">
        <f t="shared" si="501"/>
        <v>39622916666.666664</v>
      </c>
      <c r="AY1175" s="2">
        <f t="shared" si="502"/>
        <v>32944333333.333332</v>
      </c>
      <c r="AZ1175" s="2">
        <f t="shared" si="503"/>
        <v>36283625000</v>
      </c>
      <c r="BA1175" s="2">
        <f t="shared" si="504"/>
        <v>1.1666666666666667</v>
      </c>
      <c r="BB1175" s="2">
        <f t="shared" si="505"/>
        <v>2.18729626363857E-2</v>
      </c>
      <c r="BC1175" s="2">
        <v>6.6349999999999998</v>
      </c>
      <c r="BD1175" s="2" t="str">
        <f t="shared" si="506"/>
        <v>Same Var</v>
      </c>
      <c r="BE1175" s="2">
        <f t="shared" si="507"/>
        <v>7.7902664700877798E-4</v>
      </c>
      <c r="BF1175" s="2" t="str">
        <f t="shared" si="508"/>
        <v>Sig</v>
      </c>
      <c r="BG1175" s="2" t="str">
        <f t="shared" si="509"/>
        <v>Sig</v>
      </c>
      <c r="BH1175" s="2" t="str">
        <f t="shared" si="510"/>
        <v>Same Var T-test</v>
      </c>
      <c r="BI1175" s="2" t="str">
        <f t="shared" si="511"/>
        <v/>
      </c>
      <c r="BJ1175" s="2" t="str">
        <f t="shared" si="512"/>
        <v/>
      </c>
    </row>
    <row r="1176" spans="1:62" x14ac:dyDescent="0.2">
      <c r="A1176" s="1" t="s">
        <v>926</v>
      </c>
      <c r="B1176" s="27" t="s">
        <v>1045</v>
      </c>
      <c r="C1176" s="28">
        <v>38223</v>
      </c>
      <c r="D1176" s="7">
        <v>0.60069444444444442</v>
      </c>
      <c r="E1176" s="1">
        <v>0.1</v>
      </c>
      <c r="F1176" s="1" t="s">
        <v>57</v>
      </c>
      <c r="G1176" s="1" t="s">
        <v>989</v>
      </c>
      <c r="H1176" s="27" t="s">
        <v>886</v>
      </c>
      <c r="I1176" s="27" t="s">
        <v>887</v>
      </c>
      <c r="J1176" s="27" t="s">
        <v>888</v>
      </c>
      <c r="K1176" s="2">
        <v>0.75</v>
      </c>
      <c r="L1176" s="2">
        <v>0.25</v>
      </c>
      <c r="M1176" s="27">
        <v>1489000</v>
      </c>
      <c r="N1176" s="27">
        <v>1513000</v>
      </c>
      <c r="O1176" s="27">
        <v>1665000</v>
      </c>
      <c r="P1176" s="27">
        <v>1922000</v>
      </c>
      <c r="Q1176" s="29"/>
      <c r="R1176" s="29"/>
      <c r="S1176" s="29"/>
      <c r="T1176" s="29"/>
      <c r="U1176" s="29"/>
      <c r="V1176" s="29"/>
      <c r="W1176" s="29"/>
      <c r="X1176" s="29"/>
      <c r="Y1176" s="29"/>
      <c r="Z1176" s="29"/>
      <c r="AA1176" s="29"/>
      <c r="AB1176" s="29"/>
      <c r="AC1176" s="2">
        <f t="shared" si="486"/>
        <v>1647250</v>
      </c>
      <c r="AD1176" s="2">
        <f t="shared" si="487"/>
        <v>199055.05938475078</v>
      </c>
      <c r="AE1176" s="2">
        <f t="shared" si="488"/>
        <v>4</v>
      </c>
      <c r="AF1176" s="27">
        <v>1767000</v>
      </c>
      <c r="AG1176" s="27">
        <v>1848000</v>
      </c>
      <c r="AH1176" s="27">
        <v>1449000</v>
      </c>
      <c r="AI1176" s="27">
        <v>1434000</v>
      </c>
      <c r="AJ1176" s="2">
        <f t="shared" si="489"/>
        <v>1624500</v>
      </c>
      <c r="AK1176" s="2">
        <f t="shared" si="490"/>
        <v>213969.62401238171</v>
      </c>
      <c r="AL1176" s="2">
        <f t="shared" si="491"/>
        <v>4</v>
      </c>
      <c r="AM1176" s="2">
        <f t="shared" si="492"/>
        <v>2.8960288440504454E+20</v>
      </c>
      <c r="AN1176" s="2">
        <f t="shared" si="493"/>
        <v>5.40173574481659E+19</v>
      </c>
      <c r="AO1176" s="2">
        <f t="shared" si="494"/>
        <v>5</v>
      </c>
      <c r="AP1176" s="2">
        <f t="shared" si="495"/>
        <v>2.9824189651028021</v>
      </c>
      <c r="AQ1176" s="2">
        <f t="shared" si="496"/>
        <v>0.72668684380042159</v>
      </c>
      <c r="AR1176" s="3" t="str">
        <f t="shared" si="497"/>
        <v>Nontoxic</v>
      </c>
      <c r="AS1176" s="2">
        <f t="shared" si="498"/>
        <v>98.618910305053873</v>
      </c>
      <c r="AT1176" s="4" t="s">
        <v>663</v>
      </c>
      <c r="AV1176" s="2">
        <f t="shared" si="499"/>
        <v>3</v>
      </c>
      <c r="AW1176" s="2">
        <f t="shared" si="500"/>
        <v>3</v>
      </c>
      <c r="AX1176" s="2">
        <f t="shared" si="501"/>
        <v>39622916666.666664</v>
      </c>
      <c r="AY1176" s="2">
        <f t="shared" si="502"/>
        <v>45783000000</v>
      </c>
      <c r="AZ1176" s="2">
        <f t="shared" si="503"/>
        <v>42702958333.333336</v>
      </c>
      <c r="BA1176" s="2">
        <f t="shared" si="504"/>
        <v>1.1666666666666667</v>
      </c>
      <c r="BB1176" s="2">
        <f t="shared" si="505"/>
        <v>1.3412318232870542E-2</v>
      </c>
      <c r="BC1176" s="2">
        <v>6.6349999999999998</v>
      </c>
      <c r="BD1176" s="2" t="str">
        <f t="shared" si="506"/>
        <v>Same Var</v>
      </c>
      <c r="BE1176" s="2">
        <f t="shared" si="507"/>
        <v>0.4406907540823784</v>
      </c>
      <c r="BF1176" s="2" t="str">
        <f t="shared" si="508"/>
        <v>NS</v>
      </c>
      <c r="BG1176" s="2" t="str">
        <f t="shared" si="509"/>
        <v>NS</v>
      </c>
      <c r="BH1176" s="2" t="str">
        <f t="shared" si="510"/>
        <v>Same Var T-test</v>
      </c>
      <c r="BI1176" s="2" t="str">
        <f t="shared" si="511"/>
        <v/>
      </c>
      <c r="BJ1176" s="2" t="str">
        <f t="shared" si="512"/>
        <v/>
      </c>
    </row>
    <row r="1177" spans="1:62" x14ac:dyDescent="0.2">
      <c r="A1177" s="1" t="s">
        <v>926</v>
      </c>
      <c r="B1177" s="27" t="s">
        <v>1047</v>
      </c>
      <c r="C1177" s="28">
        <v>38223</v>
      </c>
      <c r="D1177" s="7">
        <v>0.52083333333333337</v>
      </c>
      <c r="E1177" s="1">
        <v>0.1</v>
      </c>
      <c r="F1177" s="1" t="s">
        <v>57</v>
      </c>
      <c r="G1177" s="1" t="s">
        <v>989</v>
      </c>
      <c r="H1177" s="27" t="s">
        <v>886</v>
      </c>
      <c r="I1177" s="27" t="s">
        <v>887</v>
      </c>
      <c r="J1177" s="27" t="s">
        <v>888</v>
      </c>
      <c r="K1177" s="2">
        <v>0.75</v>
      </c>
      <c r="L1177" s="2">
        <v>0.25</v>
      </c>
      <c r="M1177" s="27">
        <v>1489000</v>
      </c>
      <c r="N1177" s="27">
        <v>1513000</v>
      </c>
      <c r="O1177" s="27">
        <v>1665000</v>
      </c>
      <c r="P1177" s="27">
        <v>1922000</v>
      </c>
      <c r="Q1177" s="29"/>
      <c r="R1177" s="29"/>
      <c r="S1177" s="29"/>
      <c r="T1177" s="29"/>
      <c r="U1177" s="29"/>
      <c r="V1177" s="29"/>
      <c r="W1177" s="29"/>
      <c r="X1177" s="29"/>
      <c r="Y1177" s="29"/>
      <c r="Z1177" s="29"/>
      <c r="AA1177" s="29"/>
      <c r="AB1177" s="29"/>
      <c r="AC1177" s="2">
        <f t="shared" si="486"/>
        <v>1647250</v>
      </c>
      <c r="AD1177" s="2">
        <f t="shared" si="487"/>
        <v>199055.05938475078</v>
      </c>
      <c r="AE1177" s="2">
        <f t="shared" si="488"/>
        <v>4</v>
      </c>
      <c r="AF1177" s="27">
        <v>1283000</v>
      </c>
      <c r="AG1177" s="27">
        <v>1385000</v>
      </c>
      <c r="AH1177" s="27">
        <v>1301000</v>
      </c>
      <c r="AI1177" s="27">
        <v>1238000</v>
      </c>
      <c r="AJ1177" s="2">
        <f t="shared" si="489"/>
        <v>1301750</v>
      </c>
      <c r="AK1177" s="2">
        <f t="shared" si="490"/>
        <v>61500</v>
      </c>
      <c r="AL1177" s="2">
        <f t="shared" si="491"/>
        <v>4</v>
      </c>
      <c r="AM1177" s="2">
        <f t="shared" si="492"/>
        <v>4.2478264512954712E+19</v>
      </c>
      <c r="AN1177" s="2">
        <f t="shared" si="493"/>
        <v>1.0646989241134643E+19</v>
      </c>
      <c r="AO1177" s="2">
        <f t="shared" si="494"/>
        <v>4</v>
      </c>
      <c r="AP1177" s="2">
        <f t="shared" si="495"/>
        <v>0.82139813039036991</v>
      </c>
      <c r="AQ1177" s="2">
        <f t="shared" si="496"/>
        <v>0.74069708411268287</v>
      </c>
      <c r="AR1177" s="3" t="str">
        <f t="shared" si="497"/>
        <v>Nontoxic</v>
      </c>
      <c r="AS1177" s="2">
        <f t="shared" si="498"/>
        <v>79.025648808620431</v>
      </c>
      <c r="AT1177" s="4" t="s">
        <v>663</v>
      </c>
      <c r="AV1177" s="2">
        <f t="shared" si="499"/>
        <v>3</v>
      </c>
      <c r="AW1177" s="2">
        <f t="shared" si="500"/>
        <v>3</v>
      </c>
      <c r="AX1177" s="2">
        <f t="shared" si="501"/>
        <v>39622916666.666664</v>
      </c>
      <c r="AY1177" s="2">
        <f t="shared" si="502"/>
        <v>3782250000</v>
      </c>
      <c r="AZ1177" s="2">
        <f t="shared" si="503"/>
        <v>21702583333.333332</v>
      </c>
      <c r="BA1177" s="2">
        <f t="shared" si="504"/>
        <v>1.1666666666666667</v>
      </c>
      <c r="BB1177" s="2">
        <f t="shared" si="505"/>
        <v>2.9446351121241765</v>
      </c>
      <c r="BC1177" s="2">
        <v>6.6349999999999998</v>
      </c>
      <c r="BD1177" s="2" t="str">
        <f t="shared" si="506"/>
        <v>Same Var</v>
      </c>
      <c r="BE1177" s="2">
        <f t="shared" si="507"/>
        <v>8.0350050596993943E-3</v>
      </c>
      <c r="BF1177" s="2" t="str">
        <f t="shared" si="508"/>
        <v>Sig</v>
      </c>
      <c r="BG1177" s="2" t="str">
        <f t="shared" si="509"/>
        <v>Sig</v>
      </c>
      <c r="BH1177" s="2" t="str">
        <f t="shared" si="510"/>
        <v>Same Var T-test</v>
      </c>
      <c r="BI1177" s="2" t="str">
        <f t="shared" si="511"/>
        <v/>
      </c>
      <c r="BJ1177" s="2" t="str">
        <f t="shared" si="512"/>
        <v>NOECToxicLess25</v>
      </c>
    </row>
    <row r="1178" spans="1:62" x14ac:dyDescent="0.2">
      <c r="A1178" s="1" t="s">
        <v>926</v>
      </c>
      <c r="B1178" s="27" t="s">
        <v>1299</v>
      </c>
      <c r="C1178" s="28">
        <v>38223</v>
      </c>
      <c r="D1178" s="7">
        <v>0.375</v>
      </c>
      <c r="E1178" s="1">
        <v>0.1</v>
      </c>
      <c r="F1178" s="1" t="s">
        <v>57</v>
      </c>
      <c r="G1178" s="1" t="s">
        <v>989</v>
      </c>
      <c r="H1178" s="27" t="s">
        <v>886</v>
      </c>
      <c r="I1178" s="27" t="s">
        <v>887</v>
      </c>
      <c r="J1178" s="27" t="s">
        <v>888</v>
      </c>
      <c r="K1178" s="2">
        <v>0.75</v>
      </c>
      <c r="L1178" s="2">
        <v>0.25</v>
      </c>
      <c r="M1178" s="27">
        <v>1489000</v>
      </c>
      <c r="N1178" s="27">
        <v>1513000</v>
      </c>
      <c r="O1178" s="27">
        <v>1665000</v>
      </c>
      <c r="P1178" s="27">
        <v>1922000</v>
      </c>
      <c r="Q1178" s="29"/>
      <c r="R1178" s="29"/>
      <c r="S1178" s="29"/>
      <c r="T1178" s="29"/>
      <c r="U1178" s="29"/>
      <c r="V1178" s="29"/>
      <c r="W1178" s="29"/>
      <c r="X1178" s="29"/>
      <c r="Y1178" s="29"/>
      <c r="Z1178" s="29"/>
      <c r="AA1178" s="29"/>
      <c r="AB1178" s="29"/>
      <c r="AC1178" s="2">
        <f t="shared" si="486"/>
        <v>1647250</v>
      </c>
      <c r="AD1178" s="2">
        <f t="shared" si="487"/>
        <v>199055.05938475078</v>
      </c>
      <c r="AE1178" s="2">
        <f t="shared" si="488"/>
        <v>4</v>
      </c>
      <c r="AF1178" s="27">
        <v>1922000</v>
      </c>
      <c r="AG1178" s="27">
        <v>2056000</v>
      </c>
      <c r="AH1178" s="27">
        <v>1913000</v>
      </c>
      <c r="AI1178" s="27">
        <v>1983000</v>
      </c>
      <c r="AJ1178" s="2">
        <f t="shared" si="489"/>
        <v>1968500</v>
      </c>
      <c r="AK1178" s="2">
        <f t="shared" si="490"/>
        <v>66103.454271820519</v>
      </c>
      <c r="AL1178" s="2">
        <f t="shared" si="491"/>
        <v>4</v>
      </c>
      <c r="AM1178" s="2">
        <f t="shared" si="492"/>
        <v>4.4414085047405658E+19</v>
      </c>
      <c r="AN1178" s="2">
        <f t="shared" si="493"/>
        <v>1.0746751151869596E+19</v>
      </c>
      <c r="AO1178" s="2">
        <f t="shared" si="494"/>
        <v>4</v>
      </c>
      <c r="AP1178" s="2">
        <f t="shared" si="495"/>
        <v>8.9796792400785961</v>
      </c>
      <c r="AQ1178" s="2">
        <f t="shared" si="496"/>
        <v>0.74069708411268287</v>
      </c>
      <c r="AR1178" s="3" t="str">
        <f t="shared" si="497"/>
        <v>Nontoxic</v>
      </c>
      <c r="AS1178" s="2">
        <f t="shared" si="498"/>
        <v>119.502200637426</v>
      </c>
      <c r="AT1178" s="26" t="s">
        <v>884</v>
      </c>
      <c r="AU1178" s="4" t="s">
        <v>666</v>
      </c>
      <c r="AV1178" s="2">
        <f t="shared" si="499"/>
        <v>3</v>
      </c>
      <c r="AW1178" s="2">
        <f t="shared" si="500"/>
        <v>3</v>
      </c>
      <c r="AX1178" s="2">
        <f t="shared" si="501"/>
        <v>39622916666.666664</v>
      </c>
      <c r="AY1178" s="2">
        <f t="shared" si="502"/>
        <v>4369666666.666666</v>
      </c>
      <c r="AZ1178" s="2">
        <f t="shared" si="503"/>
        <v>21996291666.666668</v>
      </c>
      <c r="BA1178" s="2">
        <f t="shared" si="504"/>
        <v>1.1666666666666667</v>
      </c>
      <c r="BB1178" s="2">
        <f t="shared" si="505"/>
        <v>2.6425372473292033</v>
      </c>
      <c r="BC1178" s="2">
        <v>6.6349999999999998</v>
      </c>
      <c r="BD1178" s="2" t="str">
        <f t="shared" si="506"/>
        <v>Same Var</v>
      </c>
      <c r="BE1178" s="2">
        <f t="shared" si="507"/>
        <v>1.1066210550642877E-2</v>
      </c>
      <c r="BF1178" s="2" t="str">
        <f t="shared" si="508"/>
        <v>NS</v>
      </c>
      <c r="BG1178" s="2" t="str">
        <f t="shared" si="509"/>
        <v>NS</v>
      </c>
      <c r="BH1178" s="2" t="str">
        <f t="shared" si="510"/>
        <v/>
      </c>
      <c r="BI1178" s="2" t="str">
        <f t="shared" si="511"/>
        <v/>
      </c>
      <c r="BJ1178" s="2" t="str">
        <f t="shared" si="512"/>
        <v/>
      </c>
    </row>
    <row r="1179" spans="1:62" x14ac:dyDescent="0.2">
      <c r="A1179" s="1" t="s">
        <v>926</v>
      </c>
      <c r="B1179" s="27" t="s">
        <v>1210</v>
      </c>
      <c r="C1179" s="28">
        <v>38540</v>
      </c>
      <c r="D1179" s="7">
        <v>0.54861111111111116</v>
      </c>
      <c r="E1179" s="1">
        <v>0.1</v>
      </c>
      <c r="F1179" s="1" t="s">
        <v>57</v>
      </c>
      <c r="G1179" s="1" t="s">
        <v>1212</v>
      </c>
      <c r="H1179" s="27" t="s">
        <v>886</v>
      </c>
      <c r="I1179" s="27" t="s">
        <v>887</v>
      </c>
      <c r="J1179" s="27" t="s">
        <v>888</v>
      </c>
      <c r="K1179" s="2">
        <v>0.75</v>
      </c>
      <c r="L1179" s="2">
        <v>0.25</v>
      </c>
      <c r="M1179" s="27">
        <v>2881800</v>
      </c>
      <c r="N1179" s="27">
        <v>2962900</v>
      </c>
      <c r="O1179" s="27">
        <v>3320800</v>
      </c>
      <c r="P1179" s="27">
        <v>2913000</v>
      </c>
      <c r="Q1179" s="29"/>
      <c r="R1179" s="29"/>
      <c r="S1179" s="29"/>
      <c r="T1179" s="29"/>
      <c r="U1179" s="29"/>
      <c r="V1179" s="29"/>
      <c r="W1179" s="29"/>
      <c r="X1179" s="29"/>
      <c r="Y1179" s="29"/>
      <c r="Z1179" s="29"/>
      <c r="AA1179" s="29"/>
      <c r="AB1179" s="29"/>
      <c r="AC1179" s="2">
        <f t="shared" si="486"/>
        <v>3019625</v>
      </c>
      <c r="AD1179" s="2">
        <f t="shared" si="487"/>
        <v>203542.56516348943</v>
      </c>
      <c r="AE1179" s="2">
        <f t="shared" si="488"/>
        <v>4</v>
      </c>
      <c r="AF1179" s="27">
        <v>6557100</v>
      </c>
      <c r="AG1179" s="27">
        <v>7501600</v>
      </c>
      <c r="AH1179" s="27">
        <v>8035200</v>
      </c>
      <c r="AI1179" s="27">
        <v>7902100</v>
      </c>
      <c r="AJ1179" s="2">
        <f t="shared" si="489"/>
        <v>7499000</v>
      </c>
      <c r="AK1179" s="2">
        <f t="shared" si="490"/>
        <v>667628.24485886854</v>
      </c>
      <c r="AL1179" s="2">
        <f t="shared" si="491"/>
        <v>4</v>
      </c>
      <c r="AM1179" s="2">
        <f t="shared" si="492"/>
        <v>1.374941568343155E+22</v>
      </c>
      <c r="AN1179" s="2">
        <f t="shared" si="493"/>
        <v>4.1503346512033019E+21</v>
      </c>
      <c r="AO1179" s="2">
        <f t="shared" si="494"/>
        <v>3</v>
      </c>
      <c r="AP1179" s="2">
        <f t="shared" si="495"/>
        <v>15.285723309353857</v>
      </c>
      <c r="AQ1179" s="2">
        <f t="shared" si="496"/>
        <v>0.76489232840434507</v>
      </c>
      <c r="AR1179" s="3" t="str">
        <f t="shared" si="497"/>
        <v>Nontoxic</v>
      </c>
      <c r="AS1179" s="2">
        <f t="shared" si="498"/>
        <v>248.34209545887322</v>
      </c>
      <c r="AT1179" s="26" t="s">
        <v>884</v>
      </c>
      <c r="AU1179" s="4" t="s">
        <v>666</v>
      </c>
      <c r="AV1179" s="2">
        <f t="shared" si="499"/>
        <v>3</v>
      </c>
      <c r="AW1179" s="2">
        <f t="shared" si="500"/>
        <v>3</v>
      </c>
      <c r="AX1179" s="2">
        <f t="shared" si="501"/>
        <v>41429575833.333344</v>
      </c>
      <c r="AY1179" s="2">
        <f t="shared" si="502"/>
        <v>445727473333.33331</v>
      </c>
      <c r="AZ1179" s="2">
        <f t="shared" si="503"/>
        <v>243578524583.33334</v>
      </c>
      <c r="BA1179" s="2">
        <f t="shared" si="504"/>
        <v>1.1666666666666667</v>
      </c>
      <c r="BB1179" s="2">
        <f t="shared" si="505"/>
        <v>3.0013097401228084</v>
      </c>
      <c r="BC1179" s="2">
        <v>6.6349999999999998</v>
      </c>
      <c r="BD1179" s="2" t="str">
        <f t="shared" si="506"/>
        <v>Same Var</v>
      </c>
      <c r="BE1179" s="2">
        <f t="shared" si="507"/>
        <v>6.870650580163457E-6</v>
      </c>
      <c r="BF1179" s="2" t="str">
        <f t="shared" si="508"/>
        <v>NS</v>
      </c>
      <c r="BG1179" s="2" t="str">
        <f t="shared" si="509"/>
        <v>NS</v>
      </c>
      <c r="BH1179" s="2" t="str">
        <f t="shared" si="510"/>
        <v/>
      </c>
      <c r="BI1179" s="2" t="str">
        <f t="shared" si="511"/>
        <v/>
      </c>
      <c r="BJ1179" s="2" t="str">
        <f t="shared" si="512"/>
        <v/>
      </c>
    </row>
    <row r="1180" spans="1:62" x14ac:dyDescent="0.2">
      <c r="A1180" s="1" t="s">
        <v>926</v>
      </c>
      <c r="B1180" s="27" t="s">
        <v>1263</v>
      </c>
      <c r="C1180" s="28">
        <v>38540</v>
      </c>
      <c r="D1180" s="7">
        <v>0.43055555555555558</v>
      </c>
      <c r="E1180" s="1">
        <v>0.1</v>
      </c>
      <c r="F1180" s="1" t="s">
        <v>57</v>
      </c>
      <c r="G1180" s="1" t="s">
        <v>1212</v>
      </c>
      <c r="H1180" s="27" t="s">
        <v>886</v>
      </c>
      <c r="I1180" s="27" t="s">
        <v>887</v>
      </c>
      <c r="J1180" s="27" t="s">
        <v>888</v>
      </c>
      <c r="K1180" s="2">
        <v>0.75</v>
      </c>
      <c r="L1180" s="2">
        <v>0.25</v>
      </c>
      <c r="M1180" s="27">
        <v>2881800</v>
      </c>
      <c r="N1180" s="27">
        <v>2962900</v>
      </c>
      <c r="O1180" s="27">
        <v>3320800</v>
      </c>
      <c r="P1180" s="27">
        <v>2913000</v>
      </c>
      <c r="Q1180" s="29"/>
      <c r="R1180" s="29"/>
      <c r="S1180" s="29"/>
      <c r="T1180" s="29"/>
      <c r="U1180" s="29"/>
      <c r="V1180" s="29"/>
      <c r="W1180" s="29"/>
      <c r="X1180" s="29"/>
      <c r="Y1180" s="29"/>
      <c r="Z1180" s="29"/>
      <c r="AA1180" s="29"/>
      <c r="AB1180" s="29"/>
      <c r="AC1180" s="2">
        <f t="shared" si="486"/>
        <v>3019625</v>
      </c>
      <c r="AD1180" s="2">
        <f t="shared" si="487"/>
        <v>203542.56516348943</v>
      </c>
      <c r="AE1180" s="2">
        <f t="shared" si="488"/>
        <v>4</v>
      </c>
      <c r="AF1180" s="27">
        <v>7470900</v>
      </c>
      <c r="AG1180" s="27">
        <v>7270200</v>
      </c>
      <c r="AH1180" s="27">
        <v>7463200</v>
      </c>
      <c r="AI1180" s="27">
        <v>7389100</v>
      </c>
      <c r="AJ1180" s="2">
        <f t="shared" si="489"/>
        <v>7398350</v>
      </c>
      <c r="AK1180" s="2">
        <f t="shared" si="490"/>
        <v>93053.765820268309</v>
      </c>
      <c r="AL1180" s="2">
        <f t="shared" si="491"/>
        <v>4</v>
      </c>
      <c r="AM1180" s="2">
        <f t="shared" si="492"/>
        <v>6.3852643875758252E+19</v>
      </c>
      <c r="AN1180" s="2">
        <f t="shared" si="493"/>
        <v>1.287627317432885E+19</v>
      </c>
      <c r="AO1180" s="2">
        <f t="shared" si="494"/>
        <v>5</v>
      </c>
      <c r="AP1180" s="2">
        <f t="shared" si="495"/>
        <v>57.428827411362079</v>
      </c>
      <c r="AQ1180" s="2">
        <f t="shared" si="496"/>
        <v>0.72668684380042159</v>
      </c>
      <c r="AR1180" s="3" t="str">
        <f t="shared" si="497"/>
        <v>Nontoxic</v>
      </c>
      <c r="AS1180" s="2">
        <f t="shared" si="498"/>
        <v>245.00890011176884</v>
      </c>
      <c r="AT1180" s="26" t="s">
        <v>884</v>
      </c>
      <c r="AU1180" s="4" t="s">
        <v>666</v>
      </c>
      <c r="AV1180" s="2">
        <f t="shared" si="499"/>
        <v>3</v>
      </c>
      <c r="AW1180" s="2">
        <f t="shared" si="500"/>
        <v>3</v>
      </c>
      <c r="AX1180" s="2">
        <f t="shared" si="501"/>
        <v>41429575833.333344</v>
      </c>
      <c r="AY1180" s="2">
        <f t="shared" si="502"/>
        <v>8659003333.333334</v>
      </c>
      <c r="AZ1180" s="2">
        <f t="shared" si="503"/>
        <v>25044289583.33334</v>
      </c>
      <c r="BA1180" s="2">
        <f t="shared" si="504"/>
        <v>1.1666666666666667</v>
      </c>
      <c r="BB1180" s="2">
        <f t="shared" si="505"/>
        <v>1.4366495218929294</v>
      </c>
      <c r="BC1180" s="2">
        <v>6.6349999999999998</v>
      </c>
      <c r="BD1180" s="2" t="str">
        <f t="shared" si="506"/>
        <v>Same Var</v>
      </c>
      <c r="BE1180" s="2">
        <f t="shared" si="507"/>
        <v>9.3060438791439046E-9</v>
      </c>
      <c r="BF1180" s="2" t="str">
        <f t="shared" si="508"/>
        <v>NS</v>
      </c>
      <c r="BG1180" s="2" t="str">
        <f t="shared" si="509"/>
        <v>NS</v>
      </c>
      <c r="BH1180" s="2" t="str">
        <f t="shared" si="510"/>
        <v/>
      </c>
      <c r="BI1180" s="2" t="str">
        <f t="shared" si="511"/>
        <v/>
      </c>
      <c r="BJ1180" s="2" t="str">
        <f t="shared" si="512"/>
        <v/>
      </c>
    </row>
    <row r="1181" spans="1:62" x14ac:dyDescent="0.2">
      <c r="A1181" s="1" t="s">
        <v>926</v>
      </c>
      <c r="B1181" s="27" t="s">
        <v>1264</v>
      </c>
      <c r="C1181" s="28">
        <v>38540</v>
      </c>
      <c r="D1181" s="7">
        <v>0.38194444444444442</v>
      </c>
      <c r="E1181" s="1">
        <v>0.1</v>
      </c>
      <c r="F1181" s="1" t="s">
        <v>57</v>
      </c>
      <c r="G1181" s="1" t="s">
        <v>1212</v>
      </c>
      <c r="H1181" s="27" t="s">
        <v>886</v>
      </c>
      <c r="I1181" s="27" t="s">
        <v>887</v>
      </c>
      <c r="J1181" s="27" t="s">
        <v>888</v>
      </c>
      <c r="K1181" s="2">
        <v>0.75</v>
      </c>
      <c r="L1181" s="2">
        <v>0.25</v>
      </c>
      <c r="M1181" s="27">
        <v>2881800</v>
      </c>
      <c r="N1181" s="27">
        <v>2962900</v>
      </c>
      <c r="O1181" s="27">
        <v>3320800</v>
      </c>
      <c r="P1181" s="27">
        <v>2913000</v>
      </c>
      <c r="Q1181" s="29"/>
      <c r="R1181" s="29"/>
      <c r="S1181" s="29"/>
      <c r="T1181" s="29"/>
      <c r="U1181" s="29"/>
      <c r="V1181" s="29"/>
      <c r="W1181" s="29"/>
      <c r="X1181" s="29"/>
      <c r="Y1181" s="29"/>
      <c r="Z1181" s="29"/>
      <c r="AA1181" s="29"/>
      <c r="AB1181" s="29"/>
      <c r="AC1181" s="2">
        <f t="shared" si="486"/>
        <v>3019625</v>
      </c>
      <c r="AD1181" s="2">
        <f t="shared" si="487"/>
        <v>203542.56516348943</v>
      </c>
      <c r="AE1181" s="2">
        <f t="shared" si="488"/>
        <v>4</v>
      </c>
      <c r="AF1181" s="27">
        <v>6300300</v>
      </c>
      <c r="AG1181" s="27">
        <v>5652800</v>
      </c>
      <c r="AH1181" s="27">
        <v>6571000</v>
      </c>
      <c r="AI1181" s="27">
        <v>6272800</v>
      </c>
      <c r="AJ1181" s="2">
        <f t="shared" si="489"/>
        <v>6199225</v>
      </c>
      <c r="AK1181" s="2">
        <f t="shared" si="490"/>
        <v>388341.07324189472</v>
      </c>
      <c r="AL1181" s="2">
        <f t="shared" si="491"/>
        <v>4</v>
      </c>
      <c r="AM1181" s="2">
        <f t="shared" si="492"/>
        <v>1.8947069282225003E+21</v>
      </c>
      <c r="AN1181" s="2">
        <f t="shared" si="493"/>
        <v>4.8513278465744195E+20</v>
      </c>
      <c r="AO1181" s="2">
        <f t="shared" si="494"/>
        <v>4</v>
      </c>
      <c r="AP1181" s="2">
        <f t="shared" si="495"/>
        <v>18.858395029922843</v>
      </c>
      <c r="AQ1181" s="2">
        <f t="shared" si="496"/>
        <v>0.74069708411268287</v>
      </c>
      <c r="AR1181" s="3" t="str">
        <f t="shared" si="497"/>
        <v>Nontoxic</v>
      </c>
      <c r="AS1181" s="2">
        <f t="shared" si="498"/>
        <v>205.29784327524112</v>
      </c>
      <c r="AT1181" s="26" t="s">
        <v>884</v>
      </c>
      <c r="AU1181" s="4" t="s">
        <v>666</v>
      </c>
      <c r="AV1181" s="2">
        <f t="shared" si="499"/>
        <v>3</v>
      </c>
      <c r="AW1181" s="2">
        <f t="shared" si="500"/>
        <v>3</v>
      </c>
      <c r="AX1181" s="2">
        <f t="shared" si="501"/>
        <v>41429575833.333344</v>
      </c>
      <c r="AY1181" s="2">
        <f t="shared" si="502"/>
        <v>150808789166.66663</v>
      </c>
      <c r="AZ1181" s="2">
        <f t="shared" si="503"/>
        <v>96119182499.999985</v>
      </c>
      <c r="BA1181" s="2">
        <f t="shared" si="504"/>
        <v>1.1666666666666667</v>
      </c>
      <c r="BB1181" s="2">
        <f t="shared" si="505"/>
        <v>1.0058658591046552</v>
      </c>
      <c r="BC1181" s="2">
        <v>6.6349999999999998</v>
      </c>
      <c r="BD1181" s="2" t="str">
        <f t="shared" si="506"/>
        <v>Same Var</v>
      </c>
      <c r="BE1181" s="2">
        <f t="shared" si="507"/>
        <v>3.3674925410772146E-6</v>
      </c>
      <c r="BF1181" s="2" t="str">
        <f t="shared" si="508"/>
        <v>NS</v>
      </c>
      <c r="BG1181" s="2" t="str">
        <f t="shared" si="509"/>
        <v>NS</v>
      </c>
      <c r="BH1181" s="2" t="str">
        <f t="shared" si="510"/>
        <v/>
      </c>
      <c r="BI1181" s="2" t="str">
        <f t="shared" si="511"/>
        <v/>
      </c>
      <c r="BJ1181" s="2" t="str">
        <f t="shared" si="512"/>
        <v/>
      </c>
    </row>
    <row r="1182" spans="1:62" x14ac:dyDescent="0.2">
      <c r="A1182" s="1" t="s">
        <v>926</v>
      </c>
      <c r="B1182" s="27" t="s">
        <v>1316</v>
      </c>
      <c r="C1182" s="28">
        <v>38540</v>
      </c>
      <c r="D1182" s="7">
        <v>0.4861111111111111</v>
      </c>
      <c r="E1182" s="1">
        <v>0.1</v>
      </c>
      <c r="F1182" s="1" t="s">
        <v>57</v>
      </c>
      <c r="G1182" s="1" t="s">
        <v>1212</v>
      </c>
      <c r="H1182" s="27" t="s">
        <v>886</v>
      </c>
      <c r="I1182" s="27" t="s">
        <v>887</v>
      </c>
      <c r="J1182" s="27" t="s">
        <v>888</v>
      </c>
      <c r="K1182" s="2">
        <v>0.75</v>
      </c>
      <c r="L1182" s="2">
        <v>0.25</v>
      </c>
      <c r="M1182" s="27">
        <v>2881800</v>
      </c>
      <c r="N1182" s="27">
        <v>2962900</v>
      </c>
      <c r="O1182" s="27">
        <v>3320800</v>
      </c>
      <c r="P1182" s="27">
        <v>2913000</v>
      </c>
      <c r="Q1182" s="29"/>
      <c r="R1182" s="29"/>
      <c r="S1182" s="29"/>
      <c r="T1182" s="29"/>
      <c r="U1182" s="29"/>
      <c r="V1182" s="29"/>
      <c r="W1182" s="29"/>
      <c r="X1182" s="29"/>
      <c r="Y1182" s="29"/>
      <c r="Z1182" s="29"/>
      <c r="AA1182" s="29"/>
      <c r="AB1182" s="29"/>
      <c r="AC1182" s="2">
        <f t="shared" si="486"/>
        <v>3019625</v>
      </c>
      <c r="AD1182" s="2">
        <f t="shared" si="487"/>
        <v>203542.56516348943</v>
      </c>
      <c r="AE1182" s="2">
        <f t="shared" si="488"/>
        <v>4</v>
      </c>
      <c r="AF1182" s="27">
        <v>7106900</v>
      </c>
      <c r="AG1182" s="27">
        <v>6982600</v>
      </c>
      <c r="AH1182" s="27">
        <v>7027700</v>
      </c>
      <c r="AI1182" s="27">
        <v>7089800</v>
      </c>
      <c r="AJ1182" s="2">
        <f t="shared" si="489"/>
        <v>7051750</v>
      </c>
      <c r="AK1182" s="2">
        <f t="shared" si="490"/>
        <v>57298.778346488332</v>
      </c>
      <c r="AL1182" s="2">
        <f t="shared" si="491"/>
        <v>4</v>
      </c>
      <c r="AM1182" s="2">
        <f t="shared" si="492"/>
        <v>4.4180237402997899E+19</v>
      </c>
      <c r="AN1182" s="2">
        <f t="shared" si="493"/>
        <v>1.1538788490908479E+19</v>
      </c>
      <c r="AO1182" s="2">
        <f t="shared" si="494"/>
        <v>4</v>
      </c>
      <c r="AP1182" s="2">
        <f t="shared" si="495"/>
        <v>58.716377134236964</v>
      </c>
      <c r="AQ1182" s="2">
        <f t="shared" si="496"/>
        <v>0.74069708411268287</v>
      </c>
      <c r="AR1182" s="3" t="str">
        <f t="shared" si="497"/>
        <v>Nontoxic</v>
      </c>
      <c r="AS1182" s="2">
        <f t="shared" si="498"/>
        <v>233.53065364076664</v>
      </c>
      <c r="AT1182" s="26" t="s">
        <v>884</v>
      </c>
      <c r="AU1182" s="4" t="s">
        <v>666</v>
      </c>
      <c r="AV1182" s="2">
        <f t="shared" si="499"/>
        <v>3</v>
      </c>
      <c r="AW1182" s="2">
        <f t="shared" si="500"/>
        <v>3</v>
      </c>
      <c r="AX1182" s="2">
        <f t="shared" si="501"/>
        <v>41429575833.333344</v>
      </c>
      <c r="AY1182" s="2">
        <f t="shared" si="502"/>
        <v>3283150000</v>
      </c>
      <c r="AZ1182" s="2">
        <f t="shared" si="503"/>
        <v>22356362916.666672</v>
      </c>
      <c r="BA1182" s="2">
        <f t="shared" si="504"/>
        <v>1.1666666666666667</v>
      </c>
      <c r="BB1182" s="2">
        <f t="shared" si="505"/>
        <v>3.3465178396853776</v>
      </c>
      <c r="BC1182" s="2">
        <v>6.6349999999999998</v>
      </c>
      <c r="BD1182" s="2" t="str">
        <f t="shared" si="506"/>
        <v>Same Var</v>
      </c>
      <c r="BE1182" s="2">
        <f t="shared" si="507"/>
        <v>1.0851501310779811E-8</v>
      </c>
      <c r="BF1182" s="2" t="str">
        <f t="shared" si="508"/>
        <v>NS</v>
      </c>
      <c r="BG1182" s="2" t="str">
        <f t="shared" si="509"/>
        <v>NS</v>
      </c>
      <c r="BH1182" s="2" t="str">
        <f t="shared" si="510"/>
        <v/>
      </c>
      <c r="BI1182" s="2" t="str">
        <f t="shared" si="511"/>
        <v/>
      </c>
      <c r="BJ1182" s="2" t="str">
        <f t="shared" si="512"/>
        <v/>
      </c>
    </row>
    <row r="1183" spans="1:62" x14ac:dyDescent="0.2">
      <c r="A1183" s="1" t="s">
        <v>926</v>
      </c>
      <c r="B1183" s="27" t="s">
        <v>1004</v>
      </c>
      <c r="C1183" s="28">
        <v>38399</v>
      </c>
      <c r="D1183" s="7">
        <v>0.66666666666666663</v>
      </c>
      <c r="E1183" s="1">
        <v>0.1</v>
      </c>
      <c r="F1183" s="1" t="s">
        <v>57</v>
      </c>
      <c r="G1183" s="1" t="s">
        <v>1005</v>
      </c>
      <c r="H1183" s="27" t="s">
        <v>886</v>
      </c>
      <c r="I1183" s="27" t="s">
        <v>887</v>
      </c>
      <c r="J1183" s="27" t="s">
        <v>888</v>
      </c>
      <c r="K1183" s="2">
        <v>0.75</v>
      </c>
      <c r="L1183" s="2">
        <v>0.25</v>
      </c>
      <c r="M1183" s="27">
        <v>1700000</v>
      </c>
      <c r="N1183" s="27">
        <v>1599000</v>
      </c>
      <c r="O1183" s="27">
        <v>1834000</v>
      </c>
      <c r="P1183" s="27">
        <v>2072000</v>
      </c>
      <c r="Q1183" s="29"/>
      <c r="R1183" s="29"/>
      <c r="S1183" s="29"/>
      <c r="T1183" s="29"/>
      <c r="U1183" s="29"/>
      <c r="V1183" s="29"/>
      <c r="W1183" s="29"/>
      <c r="X1183" s="29"/>
      <c r="Y1183" s="29"/>
      <c r="Z1183" s="29"/>
      <c r="AA1183" s="29"/>
      <c r="AB1183" s="29"/>
      <c r="AC1183" s="2">
        <f t="shared" si="486"/>
        <v>1801250</v>
      </c>
      <c r="AD1183" s="2">
        <f t="shared" si="487"/>
        <v>204560.30080801764</v>
      </c>
      <c r="AE1183" s="2">
        <f t="shared" si="488"/>
        <v>4</v>
      </c>
      <c r="AF1183" s="27">
        <v>1357000</v>
      </c>
      <c r="AG1183" s="27">
        <v>1416000</v>
      </c>
      <c r="AH1183" s="27">
        <v>1440000</v>
      </c>
      <c r="AI1183" s="27">
        <v>1445000</v>
      </c>
      <c r="AJ1183" s="2">
        <f t="shared" si="489"/>
        <v>1414500</v>
      </c>
      <c r="AK1183" s="2">
        <f t="shared" si="490"/>
        <v>40369.130120262271</v>
      </c>
      <c r="AL1183" s="2">
        <f t="shared" si="491"/>
        <v>4</v>
      </c>
      <c r="AM1183" s="2">
        <f t="shared" si="492"/>
        <v>3.9587478009726632E+19</v>
      </c>
      <c r="AN1183" s="2">
        <f t="shared" si="493"/>
        <v>1.1597546334622419E+19</v>
      </c>
      <c r="AO1183" s="2">
        <f t="shared" si="494"/>
        <v>3</v>
      </c>
      <c r="AP1183" s="2">
        <f t="shared" si="495"/>
        <v>0.80133020190349724</v>
      </c>
      <c r="AQ1183" s="2">
        <f t="shared" si="496"/>
        <v>0.76489232840434507</v>
      </c>
      <c r="AR1183" s="3" t="str">
        <f t="shared" si="497"/>
        <v>Nontoxic</v>
      </c>
      <c r="AS1183" s="2">
        <f t="shared" si="498"/>
        <v>78.528799444829971</v>
      </c>
      <c r="AT1183" s="4" t="s">
        <v>663</v>
      </c>
      <c r="AV1183" s="2">
        <f t="shared" si="499"/>
        <v>3</v>
      </c>
      <c r="AW1183" s="2">
        <f t="shared" si="500"/>
        <v>3</v>
      </c>
      <c r="AX1183" s="2">
        <f t="shared" si="501"/>
        <v>41844916666.666664</v>
      </c>
      <c r="AY1183" s="2">
        <f t="shared" si="502"/>
        <v>1629666666.6666665</v>
      </c>
      <c r="AZ1183" s="2">
        <f t="shared" si="503"/>
        <v>21737291666.666668</v>
      </c>
      <c r="BA1183" s="2">
        <f t="shared" si="504"/>
        <v>1.1666666666666667</v>
      </c>
      <c r="BB1183" s="2">
        <f t="shared" si="505"/>
        <v>4.9775471285911976</v>
      </c>
      <c r="BC1183" s="2">
        <v>6.6349999999999998</v>
      </c>
      <c r="BD1183" s="2" t="str">
        <f t="shared" si="506"/>
        <v>Same Var</v>
      </c>
      <c r="BE1183" s="2">
        <f t="shared" si="507"/>
        <v>4.9863776177258611E-3</v>
      </c>
      <c r="BF1183" s="2" t="str">
        <f t="shared" si="508"/>
        <v>Sig</v>
      </c>
      <c r="BG1183" s="2" t="str">
        <f t="shared" si="509"/>
        <v>Sig</v>
      </c>
      <c r="BH1183" s="2" t="str">
        <f t="shared" si="510"/>
        <v>Same Var T-test</v>
      </c>
      <c r="BI1183" s="2" t="str">
        <f t="shared" si="511"/>
        <v/>
      </c>
      <c r="BJ1183" s="2" t="str">
        <f t="shared" si="512"/>
        <v>NOECToxicLess25</v>
      </c>
    </row>
    <row r="1184" spans="1:62" x14ac:dyDescent="0.2">
      <c r="A1184" s="1" t="s">
        <v>926</v>
      </c>
      <c r="B1184" s="27" t="s">
        <v>1031</v>
      </c>
      <c r="C1184" s="28">
        <v>38399</v>
      </c>
      <c r="D1184" s="7">
        <v>0.5625</v>
      </c>
      <c r="E1184" s="1">
        <v>0.1</v>
      </c>
      <c r="F1184" s="1" t="s">
        <v>57</v>
      </c>
      <c r="G1184" s="1" t="s">
        <v>1005</v>
      </c>
      <c r="H1184" s="27" t="s">
        <v>886</v>
      </c>
      <c r="I1184" s="27" t="s">
        <v>887</v>
      </c>
      <c r="J1184" s="27" t="s">
        <v>888</v>
      </c>
      <c r="K1184" s="2">
        <v>0.75</v>
      </c>
      <c r="L1184" s="2">
        <v>0.25</v>
      </c>
      <c r="M1184" s="27">
        <v>1700000</v>
      </c>
      <c r="N1184" s="27">
        <v>1599000</v>
      </c>
      <c r="O1184" s="27">
        <v>1834000</v>
      </c>
      <c r="P1184" s="27">
        <v>2072000</v>
      </c>
      <c r="Q1184" s="29"/>
      <c r="R1184" s="29"/>
      <c r="S1184" s="29"/>
      <c r="T1184" s="29"/>
      <c r="U1184" s="29"/>
      <c r="V1184" s="29"/>
      <c r="W1184" s="29"/>
      <c r="X1184" s="29"/>
      <c r="Y1184" s="29"/>
      <c r="Z1184" s="29"/>
      <c r="AA1184" s="29"/>
      <c r="AB1184" s="29"/>
      <c r="AC1184" s="2">
        <f t="shared" si="486"/>
        <v>1801250</v>
      </c>
      <c r="AD1184" s="2">
        <f t="shared" si="487"/>
        <v>204560.30080801764</v>
      </c>
      <c r="AE1184" s="2">
        <f t="shared" si="488"/>
        <v>4</v>
      </c>
      <c r="AF1184" s="27">
        <v>2020000</v>
      </c>
      <c r="AG1184" s="27">
        <v>1883000</v>
      </c>
      <c r="AH1184" s="27">
        <v>1638000</v>
      </c>
      <c r="AI1184" s="27">
        <v>1379000</v>
      </c>
      <c r="AJ1184" s="2">
        <f t="shared" si="489"/>
        <v>1730000</v>
      </c>
      <c r="AK1184" s="2">
        <f t="shared" si="490"/>
        <v>282355.56779824028</v>
      </c>
      <c r="AL1184" s="2">
        <f t="shared" si="491"/>
        <v>4</v>
      </c>
      <c r="AM1184" s="2">
        <f t="shared" si="492"/>
        <v>6.6644562017444024E+20</v>
      </c>
      <c r="AN1184" s="2">
        <f t="shared" si="493"/>
        <v>1.4395935178601133E+20</v>
      </c>
      <c r="AO1184" s="2">
        <f t="shared" si="494"/>
        <v>5</v>
      </c>
      <c r="AP1184" s="2">
        <f t="shared" si="495"/>
        <v>2.3592265283854368</v>
      </c>
      <c r="AQ1184" s="2">
        <f t="shared" si="496"/>
        <v>0.72668684380042159</v>
      </c>
      <c r="AR1184" s="3" t="str">
        <f t="shared" si="497"/>
        <v>Nontoxic</v>
      </c>
      <c r="AS1184" s="2">
        <f t="shared" si="498"/>
        <v>96.044413601665511</v>
      </c>
      <c r="AT1184" s="4" t="s">
        <v>663</v>
      </c>
      <c r="AV1184" s="2">
        <f t="shared" si="499"/>
        <v>3</v>
      </c>
      <c r="AW1184" s="2">
        <f t="shared" si="500"/>
        <v>3</v>
      </c>
      <c r="AX1184" s="2">
        <f t="shared" si="501"/>
        <v>41844916666.666664</v>
      </c>
      <c r="AY1184" s="2">
        <f t="shared" si="502"/>
        <v>79724666666.666672</v>
      </c>
      <c r="AZ1184" s="2">
        <f t="shared" si="503"/>
        <v>60784791666.666664</v>
      </c>
      <c r="BA1184" s="2">
        <f t="shared" si="504"/>
        <v>1.1666666666666667</v>
      </c>
      <c r="BB1184" s="2">
        <f t="shared" si="505"/>
        <v>0.26261970528261308</v>
      </c>
      <c r="BC1184" s="2">
        <v>6.6349999999999998</v>
      </c>
      <c r="BD1184" s="2" t="str">
        <f t="shared" si="506"/>
        <v>Same Var</v>
      </c>
      <c r="BE1184" s="2">
        <f t="shared" si="507"/>
        <v>0.34847411630558234</v>
      </c>
      <c r="BF1184" s="2" t="str">
        <f t="shared" si="508"/>
        <v>NS</v>
      </c>
      <c r="BG1184" s="2" t="str">
        <f t="shared" si="509"/>
        <v>NS</v>
      </c>
      <c r="BH1184" s="2" t="str">
        <f t="shared" si="510"/>
        <v>Same Var T-test</v>
      </c>
      <c r="BI1184" s="2" t="str">
        <f t="shared" si="511"/>
        <v/>
      </c>
      <c r="BJ1184" s="2" t="str">
        <f t="shared" si="512"/>
        <v/>
      </c>
    </row>
    <row r="1185" spans="1:62" x14ac:dyDescent="0.2">
      <c r="A1185" s="1" t="s">
        <v>926</v>
      </c>
      <c r="B1185" s="27" t="s">
        <v>1045</v>
      </c>
      <c r="C1185" s="28">
        <v>38399</v>
      </c>
      <c r="D1185" s="7">
        <v>0.60416666666666663</v>
      </c>
      <c r="E1185" s="1">
        <v>0.1</v>
      </c>
      <c r="F1185" s="1" t="s">
        <v>57</v>
      </c>
      <c r="G1185" s="1" t="s">
        <v>1005</v>
      </c>
      <c r="H1185" s="27" t="s">
        <v>886</v>
      </c>
      <c r="I1185" s="27" t="s">
        <v>887</v>
      </c>
      <c r="J1185" s="27" t="s">
        <v>888</v>
      </c>
      <c r="K1185" s="2">
        <v>0.75</v>
      </c>
      <c r="L1185" s="2">
        <v>0.25</v>
      </c>
      <c r="M1185" s="27">
        <v>1700000</v>
      </c>
      <c r="N1185" s="27">
        <v>1599000</v>
      </c>
      <c r="O1185" s="27">
        <v>1834000</v>
      </c>
      <c r="P1185" s="27">
        <v>2072000</v>
      </c>
      <c r="Q1185" s="29"/>
      <c r="R1185" s="29"/>
      <c r="S1185" s="29"/>
      <c r="T1185" s="29"/>
      <c r="U1185" s="29"/>
      <c r="V1185" s="29"/>
      <c r="W1185" s="29"/>
      <c r="X1185" s="29"/>
      <c r="Y1185" s="29"/>
      <c r="Z1185" s="29"/>
      <c r="AA1185" s="29"/>
      <c r="AB1185" s="29"/>
      <c r="AC1185" s="2">
        <f t="shared" si="486"/>
        <v>1801250</v>
      </c>
      <c r="AD1185" s="2">
        <f t="shared" si="487"/>
        <v>204560.30080801764</v>
      </c>
      <c r="AE1185" s="2">
        <f t="shared" si="488"/>
        <v>4</v>
      </c>
      <c r="AF1185" s="27">
        <v>1223000</v>
      </c>
      <c r="AG1185" s="27">
        <v>1723000</v>
      </c>
      <c r="AH1185" s="27">
        <v>1290000</v>
      </c>
      <c r="AI1185" s="27">
        <v>1300000</v>
      </c>
      <c r="AJ1185" s="2">
        <f t="shared" si="489"/>
        <v>1384000</v>
      </c>
      <c r="AK1185" s="2">
        <f t="shared" si="490"/>
        <v>228570.92261848765</v>
      </c>
      <c r="AL1185" s="2">
        <f t="shared" si="491"/>
        <v>4</v>
      </c>
      <c r="AM1185" s="2">
        <f t="shared" si="492"/>
        <v>3.5893606525256506E+20</v>
      </c>
      <c r="AN1185" s="2">
        <f t="shared" si="493"/>
        <v>6.840690845267796E+19</v>
      </c>
      <c r="AO1185" s="2">
        <f t="shared" si="494"/>
        <v>5</v>
      </c>
      <c r="AP1185" s="2">
        <f t="shared" si="495"/>
        <v>0.24020465250558801</v>
      </c>
      <c r="AQ1185" s="2">
        <f t="shared" si="496"/>
        <v>0.72668684380042159</v>
      </c>
      <c r="AR1185" s="3" t="str">
        <f t="shared" si="497"/>
        <v>Toxic</v>
      </c>
      <c r="AS1185" s="2">
        <f t="shared" si="498"/>
        <v>76.835530881332403</v>
      </c>
      <c r="AT1185" s="4" t="s">
        <v>663</v>
      </c>
      <c r="AV1185" s="2">
        <f t="shared" si="499"/>
        <v>3</v>
      </c>
      <c r="AW1185" s="2">
        <f t="shared" si="500"/>
        <v>3</v>
      </c>
      <c r="AX1185" s="2">
        <f t="shared" si="501"/>
        <v>41844916666.666664</v>
      </c>
      <c r="AY1185" s="2">
        <f t="shared" si="502"/>
        <v>52244666666.666664</v>
      </c>
      <c r="AZ1185" s="2">
        <f t="shared" si="503"/>
        <v>47044791666.666664</v>
      </c>
      <c r="BA1185" s="2">
        <f t="shared" si="504"/>
        <v>1.1666666666666667</v>
      </c>
      <c r="BB1185" s="2">
        <f t="shared" si="505"/>
        <v>3.1608483051294503E-2</v>
      </c>
      <c r="BC1185" s="2">
        <v>6.6349999999999998</v>
      </c>
      <c r="BD1185" s="2" t="str">
        <f t="shared" si="506"/>
        <v>Same Var</v>
      </c>
      <c r="BE1185" s="2">
        <f t="shared" si="507"/>
        <v>1.7308908084220084E-2</v>
      </c>
      <c r="BF1185" s="2" t="str">
        <f t="shared" si="508"/>
        <v>Sig</v>
      </c>
      <c r="BG1185" s="2" t="str">
        <f t="shared" si="509"/>
        <v>Sig</v>
      </c>
      <c r="BH1185" s="2" t="str">
        <f t="shared" si="510"/>
        <v>Same Var T-test</v>
      </c>
      <c r="BI1185" s="2" t="str">
        <f t="shared" si="511"/>
        <v>TSTToxicLess25</v>
      </c>
      <c r="BJ1185" s="2" t="str">
        <f t="shared" si="512"/>
        <v>NOECToxicLess25</v>
      </c>
    </row>
    <row r="1186" spans="1:62" x14ac:dyDescent="0.2">
      <c r="A1186" s="1" t="s">
        <v>926</v>
      </c>
      <c r="B1186" s="27" t="s">
        <v>1047</v>
      </c>
      <c r="C1186" s="28">
        <v>38399</v>
      </c>
      <c r="D1186" s="7">
        <v>0.47916666666666669</v>
      </c>
      <c r="E1186" s="1">
        <v>0.1</v>
      </c>
      <c r="F1186" s="1" t="s">
        <v>57</v>
      </c>
      <c r="G1186" s="1" t="s">
        <v>1005</v>
      </c>
      <c r="H1186" s="27" t="s">
        <v>886</v>
      </c>
      <c r="I1186" s="27" t="s">
        <v>887</v>
      </c>
      <c r="J1186" s="27" t="s">
        <v>888</v>
      </c>
      <c r="K1186" s="2">
        <v>0.75</v>
      </c>
      <c r="L1186" s="2">
        <v>0.25</v>
      </c>
      <c r="M1186" s="27">
        <v>1700000</v>
      </c>
      <c r="N1186" s="27">
        <v>1599000</v>
      </c>
      <c r="O1186" s="27">
        <v>1834000</v>
      </c>
      <c r="P1186" s="27">
        <v>2072000</v>
      </c>
      <c r="Q1186" s="29"/>
      <c r="R1186" s="29"/>
      <c r="S1186" s="29"/>
      <c r="T1186" s="29"/>
      <c r="U1186" s="29"/>
      <c r="V1186" s="29"/>
      <c r="W1186" s="29"/>
      <c r="X1186" s="29"/>
      <c r="Y1186" s="29"/>
      <c r="Z1186" s="29"/>
      <c r="AA1186" s="29"/>
      <c r="AB1186" s="29"/>
      <c r="AC1186" s="2">
        <f t="shared" si="486"/>
        <v>1801250</v>
      </c>
      <c r="AD1186" s="2">
        <f t="shared" si="487"/>
        <v>204560.30080801764</v>
      </c>
      <c r="AE1186" s="2">
        <f t="shared" si="488"/>
        <v>4</v>
      </c>
      <c r="AF1186" s="27">
        <v>2049000</v>
      </c>
      <c r="AG1186" s="27">
        <v>2123000</v>
      </c>
      <c r="AH1186" s="27">
        <v>1691000</v>
      </c>
      <c r="AI1186" s="27">
        <v>286000</v>
      </c>
      <c r="AJ1186" s="2">
        <f t="shared" si="489"/>
        <v>1537250</v>
      </c>
      <c r="AK1186" s="2">
        <f t="shared" si="490"/>
        <v>855230.32959938142</v>
      </c>
      <c r="AL1186" s="2">
        <f t="shared" si="491"/>
        <v>4</v>
      </c>
      <c r="AM1186" s="2">
        <f t="shared" si="492"/>
        <v>3.562247450855253E+22</v>
      </c>
      <c r="AN1186" s="2">
        <f t="shared" si="493"/>
        <v>1.1156826209759535E+22</v>
      </c>
      <c r="AO1186" s="2">
        <f t="shared" si="494"/>
        <v>3</v>
      </c>
      <c r="AP1186" s="2">
        <f t="shared" si="495"/>
        <v>0.42885548823244785</v>
      </c>
      <c r="AQ1186" s="2">
        <f t="shared" si="496"/>
        <v>0.76489232840434507</v>
      </c>
      <c r="AR1186" s="3" t="str">
        <f t="shared" si="497"/>
        <v>Toxic</v>
      </c>
      <c r="AS1186" s="2">
        <f t="shared" si="498"/>
        <v>85.343511450381683</v>
      </c>
      <c r="AT1186" s="4" t="s">
        <v>663</v>
      </c>
      <c r="AV1186" s="2">
        <f t="shared" si="499"/>
        <v>3</v>
      </c>
      <c r="AW1186" s="2">
        <f t="shared" si="500"/>
        <v>3</v>
      </c>
      <c r="AX1186" s="2">
        <f t="shared" si="501"/>
        <v>41844916666.666664</v>
      </c>
      <c r="AY1186" s="2">
        <f t="shared" si="502"/>
        <v>731418916666.66663</v>
      </c>
      <c r="AZ1186" s="2">
        <f t="shared" si="503"/>
        <v>386631916666.66669</v>
      </c>
      <c r="BA1186" s="2">
        <f t="shared" si="504"/>
        <v>1.1666666666666667</v>
      </c>
      <c r="BB1186" s="2">
        <f t="shared" si="505"/>
        <v>4.0782588386923386</v>
      </c>
      <c r="BC1186" s="2">
        <v>6.6349999999999998</v>
      </c>
      <c r="BD1186" s="2" t="str">
        <f t="shared" si="506"/>
        <v>Same Var</v>
      </c>
      <c r="BE1186" s="2">
        <f t="shared" si="507"/>
        <v>0.28509062423754661</v>
      </c>
      <c r="BF1186" s="2" t="str">
        <f t="shared" si="508"/>
        <v>NS</v>
      </c>
      <c r="BG1186" s="2" t="str">
        <f t="shared" si="509"/>
        <v>NS</v>
      </c>
      <c r="BH1186" s="2" t="str">
        <f t="shared" si="510"/>
        <v>Same Var T-test</v>
      </c>
      <c r="BI1186" s="2" t="str">
        <f t="shared" si="511"/>
        <v>TSTToxicLess25</v>
      </c>
      <c r="BJ1186" s="2" t="str">
        <f t="shared" si="512"/>
        <v/>
      </c>
    </row>
    <row r="1187" spans="1:62" x14ac:dyDescent="0.2">
      <c r="A1187" s="1" t="s">
        <v>926</v>
      </c>
      <c r="B1187" s="27" t="s">
        <v>1157</v>
      </c>
      <c r="C1187" s="28">
        <v>38399</v>
      </c>
      <c r="D1187" s="7">
        <v>0.54166666666666663</v>
      </c>
      <c r="E1187" s="1">
        <v>0.1</v>
      </c>
      <c r="F1187" s="1" t="s">
        <v>57</v>
      </c>
      <c r="G1187" s="1" t="s">
        <v>1158</v>
      </c>
      <c r="H1187" s="27" t="s">
        <v>886</v>
      </c>
      <c r="I1187" s="27" t="s">
        <v>887</v>
      </c>
      <c r="J1187" s="27" t="s">
        <v>888</v>
      </c>
      <c r="K1187" s="2">
        <v>0.75</v>
      </c>
      <c r="L1187" s="2">
        <v>0.25</v>
      </c>
      <c r="M1187" s="27">
        <v>1700000</v>
      </c>
      <c r="N1187" s="27">
        <v>1599000</v>
      </c>
      <c r="O1187" s="27">
        <v>1834000</v>
      </c>
      <c r="P1187" s="27">
        <v>2072000</v>
      </c>
      <c r="Q1187" s="29"/>
      <c r="R1187" s="29"/>
      <c r="S1187" s="29"/>
      <c r="T1187" s="29"/>
      <c r="U1187" s="29"/>
      <c r="V1187" s="29"/>
      <c r="W1187" s="29"/>
      <c r="X1187" s="29"/>
      <c r="Y1187" s="29"/>
      <c r="Z1187" s="29"/>
      <c r="AA1187" s="29"/>
      <c r="AB1187" s="29"/>
      <c r="AC1187" s="2">
        <f t="shared" si="486"/>
        <v>1801250</v>
      </c>
      <c r="AD1187" s="2">
        <f t="shared" si="487"/>
        <v>204560.30080801764</v>
      </c>
      <c r="AE1187" s="2">
        <f t="shared" si="488"/>
        <v>4</v>
      </c>
      <c r="AF1187" s="27">
        <v>1815000</v>
      </c>
      <c r="AG1187" s="27">
        <v>1746000</v>
      </c>
      <c r="AH1187" s="27">
        <v>1669000</v>
      </c>
      <c r="AI1187" s="27">
        <v>1923000</v>
      </c>
      <c r="AJ1187" s="2">
        <f t="shared" si="489"/>
        <v>1788250</v>
      </c>
      <c r="AK1187" s="2">
        <f t="shared" si="490"/>
        <v>107825.08984461825</v>
      </c>
      <c r="AL1187" s="2">
        <f t="shared" si="491"/>
        <v>4</v>
      </c>
      <c r="AM1187" s="2">
        <f t="shared" si="492"/>
        <v>7.7281749679702753E+19</v>
      </c>
      <c r="AN1187" s="2">
        <f t="shared" si="493"/>
        <v>1.4358252076665242E+19</v>
      </c>
      <c r="AO1187" s="2">
        <f t="shared" si="494"/>
        <v>5</v>
      </c>
      <c r="AP1187" s="2">
        <f t="shared" si="495"/>
        <v>4.6641515654816734</v>
      </c>
      <c r="AQ1187" s="2">
        <f t="shared" si="496"/>
        <v>0.72668684380042159</v>
      </c>
      <c r="AR1187" s="3" t="str">
        <f t="shared" si="497"/>
        <v>Nontoxic</v>
      </c>
      <c r="AS1187" s="2">
        <f t="shared" si="498"/>
        <v>99.278278972935468</v>
      </c>
      <c r="AT1187" s="4" t="s">
        <v>663</v>
      </c>
      <c r="AV1187" s="2">
        <f t="shared" si="499"/>
        <v>3</v>
      </c>
      <c r="AW1187" s="2">
        <f t="shared" si="500"/>
        <v>3</v>
      </c>
      <c r="AX1187" s="2">
        <f t="shared" si="501"/>
        <v>41844916666.666664</v>
      </c>
      <c r="AY1187" s="2">
        <f t="shared" si="502"/>
        <v>11626249999.999998</v>
      </c>
      <c r="AZ1187" s="2">
        <f t="shared" si="503"/>
        <v>26735583333.333332</v>
      </c>
      <c r="BA1187" s="2">
        <f t="shared" si="504"/>
        <v>1.1666666666666667</v>
      </c>
      <c r="BB1187" s="2">
        <f t="shared" si="505"/>
        <v>0.98936994322692884</v>
      </c>
      <c r="BC1187" s="2">
        <v>6.6349999999999998</v>
      </c>
      <c r="BD1187" s="2" t="str">
        <f t="shared" si="506"/>
        <v>Same Var</v>
      </c>
      <c r="BE1187" s="2">
        <f t="shared" si="507"/>
        <v>0.45707173909011095</v>
      </c>
      <c r="BF1187" s="2" t="str">
        <f t="shared" si="508"/>
        <v>NS</v>
      </c>
      <c r="BG1187" s="2" t="str">
        <f t="shared" si="509"/>
        <v>NS</v>
      </c>
      <c r="BH1187" s="2" t="str">
        <f t="shared" si="510"/>
        <v>Same Var T-test</v>
      </c>
      <c r="BI1187" s="2" t="str">
        <f t="shared" si="511"/>
        <v/>
      </c>
      <c r="BJ1187" s="2" t="str">
        <f t="shared" si="512"/>
        <v/>
      </c>
    </row>
    <row r="1188" spans="1:62" x14ac:dyDescent="0.2">
      <c r="A1188" s="1" t="s">
        <v>926</v>
      </c>
      <c r="B1188" s="27" t="s">
        <v>1163</v>
      </c>
      <c r="C1188" s="28">
        <v>38399</v>
      </c>
      <c r="D1188" s="7">
        <v>0.61458333333333337</v>
      </c>
      <c r="E1188" s="1">
        <v>0.1</v>
      </c>
      <c r="F1188" s="1" t="s">
        <v>57</v>
      </c>
      <c r="G1188" s="1" t="s">
        <v>1158</v>
      </c>
      <c r="H1188" s="27" t="s">
        <v>886</v>
      </c>
      <c r="I1188" s="27" t="s">
        <v>887</v>
      </c>
      <c r="J1188" s="27" t="s">
        <v>888</v>
      </c>
      <c r="K1188" s="2">
        <v>0.75</v>
      </c>
      <c r="L1188" s="2">
        <v>0.25</v>
      </c>
      <c r="M1188" s="27">
        <v>1700000</v>
      </c>
      <c r="N1188" s="27">
        <v>1599000</v>
      </c>
      <c r="O1188" s="27">
        <v>1834000</v>
      </c>
      <c r="P1188" s="27">
        <v>2072000</v>
      </c>
      <c r="Q1188" s="29"/>
      <c r="R1188" s="29"/>
      <c r="S1188" s="29"/>
      <c r="T1188" s="29"/>
      <c r="U1188" s="29"/>
      <c r="V1188" s="29"/>
      <c r="W1188" s="29"/>
      <c r="X1188" s="29"/>
      <c r="Y1188" s="29"/>
      <c r="Z1188" s="29"/>
      <c r="AA1188" s="29"/>
      <c r="AB1188" s="29"/>
      <c r="AC1188" s="2">
        <f t="shared" si="486"/>
        <v>1801250</v>
      </c>
      <c r="AD1188" s="2">
        <f t="shared" si="487"/>
        <v>204560.30080801764</v>
      </c>
      <c r="AE1188" s="2">
        <f t="shared" si="488"/>
        <v>4</v>
      </c>
      <c r="AF1188" s="27">
        <v>1826000</v>
      </c>
      <c r="AG1188" s="27">
        <v>1893000</v>
      </c>
      <c r="AH1188" s="27">
        <v>2064000</v>
      </c>
      <c r="AI1188" s="27">
        <v>1805000</v>
      </c>
      <c r="AJ1188" s="2">
        <f t="shared" si="489"/>
        <v>1897000</v>
      </c>
      <c r="AK1188" s="2">
        <f t="shared" si="490"/>
        <v>117487.58799691708</v>
      </c>
      <c r="AL1188" s="2">
        <f t="shared" si="491"/>
        <v>4</v>
      </c>
      <c r="AM1188" s="2">
        <f t="shared" si="492"/>
        <v>8.714735446350268E+19</v>
      </c>
      <c r="AN1188" s="2">
        <f t="shared" si="493"/>
        <v>1.5511633786011308E+19</v>
      </c>
      <c r="AO1188" s="2">
        <f t="shared" si="494"/>
        <v>6</v>
      </c>
      <c r="AP1188" s="2">
        <f t="shared" si="495"/>
        <v>5.6516960995679613</v>
      </c>
      <c r="AQ1188" s="2">
        <f t="shared" si="496"/>
        <v>0.71755819649141217</v>
      </c>
      <c r="AR1188" s="3" t="str">
        <f t="shared" si="497"/>
        <v>Nontoxic</v>
      </c>
      <c r="AS1188" s="2">
        <f t="shared" si="498"/>
        <v>105.31575294934075</v>
      </c>
      <c r="AT1188" s="26" t="s">
        <v>884</v>
      </c>
      <c r="AU1188" s="4" t="s">
        <v>666</v>
      </c>
      <c r="AV1188" s="2">
        <f t="shared" si="499"/>
        <v>3</v>
      </c>
      <c r="AW1188" s="2">
        <f t="shared" si="500"/>
        <v>3</v>
      </c>
      <c r="AX1188" s="2">
        <f t="shared" si="501"/>
        <v>41844916666.666664</v>
      </c>
      <c r="AY1188" s="2">
        <f t="shared" si="502"/>
        <v>13803333333.333334</v>
      </c>
      <c r="AZ1188" s="2">
        <f t="shared" si="503"/>
        <v>27824125000</v>
      </c>
      <c r="BA1188" s="2">
        <f t="shared" si="504"/>
        <v>1.1666666666666667</v>
      </c>
      <c r="BB1188" s="2">
        <f t="shared" si="505"/>
        <v>0.75323948748895675</v>
      </c>
      <c r="BC1188" s="2">
        <v>6.6349999999999998</v>
      </c>
      <c r="BD1188" s="2" t="str">
        <f t="shared" si="506"/>
        <v>Same Var</v>
      </c>
      <c r="BE1188" s="2">
        <f t="shared" si="507"/>
        <v>0.22395643042616525</v>
      </c>
      <c r="BF1188" s="2" t="str">
        <f t="shared" si="508"/>
        <v>NS</v>
      </c>
      <c r="BG1188" s="2" t="str">
        <f t="shared" si="509"/>
        <v>NS</v>
      </c>
      <c r="BH1188" s="2" t="str">
        <f t="shared" si="510"/>
        <v/>
      </c>
      <c r="BI1188" s="2" t="str">
        <f t="shared" si="511"/>
        <v/>
      </c>
      <c r="BJ1188" s="2" t="str">
        <f t="shared" si="512"/>
        <v/>
      </c>
    </row>
    <row r="1189" spans="1:62" x14ac:dyDescent="0.2">
      <c r="A1189" s="1" t="s">
        <v>926</v>
      </c>
      <c r="B1189" s="27" t="s">
        <v>1189</v>
      </c>
      <c r="C1189" s="28">
        <v>38399</v>
      </c>
      <c r="D1189" s="7">
        <v>0.4375</v>
      </c>
      <c r="E1189" s="1">
        <v>0.1</v>
      </c>
      <c r="F1189" s="1" t="s">
        <v>57</v>
      </c>
      <c r="G1189" s="1" t="s">
        <v>1158</v>
      </c>
      <c r="H1189" s="27" t="s">
        <v>886</v>
      </c>
      <c r="I1189" s="27" t="s">
        <v>887</v>
      </c>
      <c r="J1189" s="27" t="s">
        <v>888</v>
      </c>
      <c r="K1189" s="2">
        <v>0.75</v>
      </c>
      <c r="L1189" s="2">
        <v>0.25</v>
      </c>
      <c r="M1189" s="27">
        <v>1700000</v>
      </c>
      <c r="N1189" s="27">
        <v>1599000</v>
      </c>
      <c r="O1189" s="27">
        <v>1834000</v>
      </c>
      <c r="P1189" s="27">
        <v>2072000</v>
      </c>
      <c r="Q1189" s="29"/>
      <c r="R1189" s="29"/>
      <c r="S1189" s="29"/>
      <c r="T1189" s="29"/>
      <c r="U1189" s="29"/>
      <c r="V1189" s="29"/>
      <c r="W1189" s="29"/>
      <c r="X1189" s="29"/>
      <c r="Y1189" s="29"/>
      <c r="Z1189" s="29"/>
      <c r="AA1189" s="29"/>
      <c r="AB1189" s="29"/>
      <c r="AC1189" s="2">
        <f t="shared" si="486"/>
        <v>1801250</v>
      </c>
      <c r="AD1189" s="2">
        <f t="shared" si="487"/>
        <v>204560.30080801764</v>
      </c>
      <c r="AE1189" s="2">
        <f t="shared" si="488"/>
        <v>4</v>
      </c>
      <c r="AF1189" s="27">
        <v>1179000</v>
      </c>
      <c r="AG1189" s="27">
        <v>1371000</v>
      </c>
      <c r="AH1189" s="27">
        <v>1042000</v>
      </c>
      <c r="AI1189" s="27">
        <v>1572000</v>
      </c>
      <c r="AJ1189" s="2">
        <f t="shared" si="489"/>
        <v>1291000</v>
      </c>
      <c r="AK1189" s="2">
        <f t="shared" si="490"/>
        <v>230872.25905248988</v>
      </c>
      <c r="AL1189" s="2">
        <f t="shared" si="491"/>
        <v>4</v>
      </c>
      <c r="AM1189" s="2">
        <f t="shared" si="492"/>
        <v>3.6902184883155822E+20</v>
      </c>
      <c r="AN1189" s="2">
        <f t="shared" si="493"/>
        <v>7.073186697119649E+19</v>
      </c>
      <c r="AO1189" s="2">
        <f t="shared" si="494"/>
        <v>5</v>
      </c>
      <c r="AP1189" s="2">
        <f t="shared" si="495"/>
        <v>-0.43244970423841678</v>
      </c>
      <c r="AQ1189" s="2">
        <f t="shared" si="496"/>
        <v>0.72668684380042159</v>
      </c>
      <c r="AR1189" s="3" t="str">
        <f t="shared" si="497"/>
        <v>Toxic</v>
      </c>
      <c r="AS1189" s="2">
        <f t="shared" si="498"/>
        <v>71.672449687716863</v>
      </c>
      <c r="AT1189" s="4" t="s">
        <v>663</v>
      </c>
      <c r="AV1189" s="2">
        <f t="shared" si="499"/>
        <v>3</v>
      </c>
      <c r="AW1189" s="2">
        <f t="shared" si="500"/>
        <v>3</v>
      </c>
      <c r="AX1189" s="2">
        <f t="shared" si="501"/>
        <v>41844916666.666664</v>
      </c>
      <c r="AY1189" s="2">
        <f t="shared" si="502"/>
        <v>53302000000</v>
      </c>
      <c r="AZ1189" s="2">
        <f t="shared" si="503"/>
        <v>47573458333.333336</v>
      </c>
      <c r="BA1189" s="2">
        <f t="shared" si="504"/>
        <v>1.1666666666666667</v>
      </c>
      <c r="BB1189" s="2">
        <f t="shared" si="505"/>
        <v>3.7557867699693555E-2</v>
      </c>
      <c r="BC1189" s="2">
        <v>6.6349999999999998</v>
      </c>
      <c r="BD1189" s="2" t="str">
        <f t="shared" si="506"/>
        <v>Same Var</v>
      </c>
      <c r="BE1189" s="2">
        <f t="shared" si="507"/>
        <v>8.118709868251037E-3</v>
      </c>
      <c r="BF1189" s="2" t="str">
        <f t="shared" si="508"/>
        <v>Sig</v>
      </c>
      <c r="BG1189" s="2" t="str">
        <f t="shared" si="509"/>
        <v>Sig</v>
      </c>
      <c r="BH1189" s="2" t="str">
        <f t="shared" si="510"/>
        <v>Same Var T-test</v>
      </c>
      <c r="BI1189" s="2" t="str">
        <f t="shared" si="511"/>
        <v/>
      </c>
      <c r="BJ1189" s="2" t="str">
        <f t="shared" si="512"/>
        <v/>
      </c>
    </row>
    <row r="1190" spans="1:62" x14ac:dyDescent="0.2">
      <c r="A1190" s="1" t="s">
        <v>926</v>
      </c>
      <c r="B1190" s="27" t="s">
        <v>1204</v>
      </c>
      <c r="C1190" s="28">
        <v>38399</v>
      </c>
      <c r="D1190" s="7">
        <v>0.35416666666666669</v>
      </c>
      <c r="E1190" s="1">
        <v>0.1</v>
      </c>
      <c r="F1190" s="1" t="s">
        <v>57</v>
      </c>
      <c r="G1190" s="1" t="s">
        <v>1158</v>
      </c>
      <c r="H1190" s="27" t="s">
        <v>886</v>
      </c>
      <c r="I1190" s="27" t="s">
        <v>887</v>
      </c>
      <c r="J1190" s="27" t="s">
        <v>888</v>
      </c>
      <c r="K1190" s="2">
        <v>0.75</v>
      </c>
      <c r="L1190" s="2">
        <v>0.25</v>
      </c>
      <c r="M1190" s="27">
        <v>1700000</v>
      </c>
      <c r="N1190" s="27">
        <v>1599000</v>
      </c>
      <c r="O1190" s="27">
        <v>1834000</v>
      </c>
      <c r="P1190" s="27">
        <v>2072000</v>
      </c>
      <c r="Q1190" s="29"/>
      <c r="R1190" s="29"/>
      <c r="S1190" s="29"/>
      <c r="T1190" s="29"/>
      <c r="U1190" s="29"/>
      <c r="V1190" s="29"/>
      <c r="W1190" s="29"/>
      <c r="X1190" s="29"/>
      <c r="Y1190" s="29"/>
      <c r="Z1190" s="29"/>
      <c r="AA1190" s="29"/>
      <c r="AB1190" s="29"/>
      <c r="AC1190" s="2">
        <f t="shared" si="486"/>
        <v>1801250</v>
      </c>
      <c r="AD1190" s="2">
        <f t="shared" si="487"/>
        <v>204560.30080801764</v>
      </c>
      <c r="AE1190" s="2">
        <f t="shared" si="488"/>
        <v>4</v>
      </c>
      <c r="AF1190" s="27">
        <v>2174000</v>
      </c>
      <c r="AG1190" s="27">
        <v>1018000</v>
      </c>
      <c r="AH1190" s="27">
        <v>997000</v>
      </c>
      <c r="AI1190" s="27">
        <v>2263000</v>
      </c>
      <c r="AJ1190" s="2">
        <f t="shared" si="489"/>
        <v>1613000</v>
      </c>
      <c r="AK1190" s="2">
        <f t="shared" si="490"/>
        <v>700167.12290709571</v>
      </c>
      <c r="AL1190" s="2">
        <f t="shared" si="491"/>
        <v>4</v>
      </c>
      <c r="AM1190" s="2">
        <f t="shared" si="492"/>
        <v>1.6497589197089374E+22</v>
      </c>
      <c r="AN1190" s="2">
        <f t="shared" si="493"/>
        <v>5.0184041909711977E+21</v>
      </c>
      <c r="AO1190" s="2">
        <f t="shared" si="494"/>
        <v>3</v>
      </c>
      <c r="AP1190" s="2">
        <f t="shared" si="495"/>
        <v>0.73122285715413093</v>
      </c>
      <c r="AQ1190" s="2">
        <f t="shared" si="496"/>
        <v>0.76489232840434507</v>
      </c>
      <c r="AR1190" s="3" t="str">
        <f t="shared" si="497"/>
        <v>Toxic</v>
      </c>
      <c r="AS1190" s="2">
        <f t="shared" si="498"/>
        <v>89.548924358084662</v>
      </c>
      <c r="AT1190" s="4" t="s">
        <v>663</v>
      </c>
      <c r="AV1190" s="2">
        <f t="shared" si="499"/>
        <v>3</v>
      </c>
      <c r="AW1190" s="2">
        <f t="shared" si="500"/>
        <v>3</v>
      </c>
      <c r="AX1190" s="2">
        <f t="shared" si="501"/>
        <v>41844916666.666664</v>
      </c>
      <c r="AY1190" s="2">
        <f t="shared" si="502"/>
        <v>490234000000.00006</v>
      </c>
      <c r="AZ1190" s="2">
        <f t="shared" si="503"/>
        <v>266039458333.33337</v>
      </c>
      <c r="BA1190" s="2">
        <f t="shared" si="504"/>
        <v>1.1666666666666667</v>
      </c>
      <c r="BB1190" s="2">
        <f t="shared" si="505"/>
        <v>3.1845500295908904</v>
      </c>
      <c r="BC1190" s="2">
        <v>6.6349999999999998</v>
      </c>
      <c r="BD1190" s="2" t="str">
        <f t="shared" si="506"/>
        <v>Same Var</v>
      </c>
      <c r="BE1190" s="2">
        <f t="shared" si="507"/>
        <v>0.31210581240090779</v>
      </c>
      <c r="BF1190" s="2" t="str">
        <f t="shared" si="508"/>
        <v>NS</v>
      </c>
      <c r="BG1190" s="2" t="str">
        <f t="shared" si="509"/>
        <v>NS</v>
      </c>
      <c r="BH1190" s="2" t="str">
        <f t="shared" si="510"/>
        <v>Same Var T-test</v>
      </c>
      <c r="BI1190" s="2" t="str">
        <f t="shared" si="511"/>
        <v>TSTToxicLess25</v>
      </c>
      <c r="BJ1190" s="2" t="str">
        <f t="shared" si="512"/>
        <v/>
      </c>
    </row>
    <row r="1191" spans="1:62" x14ac:dyDescent="0.2">
      <c r="A1191" s="1" t="s">
        <v>926</v>
      </c>
      <c r="B1191" s="27" t="s">
        <v>1290</v>
      </c>
      <c r="C1191" s="28">
        <v>38399</v>
      </c>
      <c r="D1191" s="7">
        <v>0.57638888888888884</v>
      </c>
      <c r="E1191" s="1">
        <v>0.1</v>
      </c>
      <c r="F1191" s="1" t="s">
        <v>57</v>
      </c>
      <c r="G1191" s="1" t="s">
        <v>1005</v>
      </c>
      <c r="H1191" s="27" t="s">
        <v>886</v>
      </c>
      <c r="I1191" s="27" t="s">
        <v>887</v>
      </c>
      <c r="J1191" s="27" t="s">
        <v>888</v>
      </c>
      <c r="K1191" s="2">
        <v>0.75</v>
      </c>
      <c r="L1191" s="2">
        <v>0.25</v>
      </c>
      <c r="M1191" s="27">
        <v>1700000</v>
      </c>
      <c r="N1191" s="27">
        <v>1599000</v>
      </c>
      <c r="O1191" s="27">
        <v>1834000</v>
      </c>
      <c r="P1191" s="27">
        <v>2072000</v>
      </c>
      <c r="Q1191" s="29"/>
      <c r="R1191" s="29"/>
      <c r="S1191" s="29"/>
      <c r="T1191" s="29"/>
      <c r="U1191" s="29"/>
      <c r="V1191" s="29"/>
      <c r="W1191" s="29"/>
      <c r="X1191" s="29"/>
      <c r="Y1191" s="29"/>
      <c r="Z1191" s="29"/>
      <c r="AA1191" s="29"/>
      <c r="AB1191" s="29"/>
      <c r="AC1191" s="2">
        <f t="shared" si="486"/>
        <v>1801250</v>
      </c>
      <c r="AD1191" s="2">
        <f t="shared" si="487"/>
        <v>204560.30080801764</v>
      </c>
      <c r="AE1191" s="2">
        <f t="shared" si="488"/>
        <v>4</v>
      </c>
      <c r="AF1191" s="27">
        <v>112000</v>
      </c>
      <c r="AG1191" s="27">
        <v>120000</v>
      </c>
      <c r="AH1191" s="27">
        <v>124000</v>
      </c>
      <c r="AI1191" s="27">
        <v>159000</v>
      </c>
      <c r="AJ1191" s="2">
        <f t="shared" si="489"/>
        <v>128750</v>
      </c>
      <c r="AK1191" s="2">
        <f t="shared" si="490"/>
        <v>20774.583830568863</v>
      </c>
      <c r="AL1191" s="2">
        <f t="shared" si="491"/>
        <v>4</v>
      </c>
      <c r="AM1191" s="2">
        <f t="shared" si="492"/>
        <v>3.59081055928972E+19</v>
      </c>
      <c r="AN1191" s="2">
        <f t="shared" si="493"/>
        <v>1.1546097391480058E+19</v>
      </c>
      <c r="AO1191" s="2">
        <f t="shared" si="494"/>
        <v>3</v>
      </c>
      <c r="AP1191" s="2">
        <f t="shared" si="495"/>
        <v>-15.788457930048169</v>
      </c>
      <c r="AQ1191" s="2">
        <f t="shared" si="496"/>
        <v>0.76489232840434507</v>
      </c>
      <c r="AR1191" s="3" t="str">
        <f t="shared" si="497"/>
        <v>Toxic</v>
      </c>
      <c r="AS1191" s="2">
        <f t="shared" si="498"/>
        <v>7.1478140180430261</v>
      </c>
      <c r="AT1191" s="4" t="s">
        <v>663</v>
      </c>
      <c r="AV1191" s="2">
        <f t="shared" si="499"/>
        <v>3</v>
      </c>
      <c r="AW1191" s="2">
        <f t="shared" si="500"/>
        <v>3</v>
      </c>
      <c r="AX1191" s="2">
        <f t="shared" si="501"/>
        <v>41844916666.666664</v>
      </c>
      <c r="AY1191" s="2">
        <f t="shared" si="502"/>
        <v>431583333.33333325</v>
      </c>
      <c r="AZ1191" s="2">
        <f t="shared" si="503"/>
        <v>21138250000</v>
      </c>
      <c r="BA1191" s="2">
        <f t="shared" si="504"/>
        <v>1.1666666666666667</v>
      </c>
      <c r="BB1191" s="2">
        <f t="shared" si="505"/>
        <v>8.2504098757466</v>
      </c>
      <c r="BC1191" s="2">
        <v>6.6349999999999998</v>
      </c>
      <c r="BD1191" s="2" t="str">
        <f t="shared" si="506"/>
        <v>Sig Diff Var</v>
      </c>
      <c r="BE1191" s="2">
        <f t="shared" si="507"/>
        <v>2.2485772396620756E-4</v>
      </c>
      <c r="BF1191" s="2" t="str">
        <f t="shared" si="508"/>
        <v>Sig</v>
      </c>
      <c r="BG1191" s="2" t="str">
        <f t="shared" si="509"/>
        <v>Sig</v>
      </c>
      <c r="BH1191" s="2" t="str">
        <f t="shared" si="510"/>
        <v>Diff Var T-test</v>
      </c>
      <c r="BI1191" s="2" t="str">
        <f t="shared" si="511"/>
        <v/>
      </c>
      <c r="BJ1191" s="2" t="str">
        <f t="shared" si="512"/>
        <v/>
      </c>
    </row>
    <row r="1192" spans="1:62" x14ac:dyDescent="0.2">
      <c r="A1192" s="1" t="s">
        <v>926</v>
      </c>
      <c r="B1192" s="27" t="s">
        <v>1294</v>
      </c>
      <c r="C1192" s="28">
        <v>38399</v>
      </c>
      <c r="D1192" s="7">
        <v>0.52777777777777779</v>
      </c>
      <c r="E1192" s="1">
        <v>0.1</v>
      </c>
      <c r="F1192" s="1" t="s">
        <v>57</v>
      </c>
      <c r="G1192" s="1" t="s">
        <v>1005</v>
      </c>
      <c r="H1192" s="27" t="s">
        <v>886</v>
      </c>
      <c r="I1192" s="27" t="s">
        <v>887</v>
      </c>
      <c r="J1192" s="27" t="s">
        <v>888</v>
      </c>
      <c r="K1192" s="2">
        <v>0.75</v>
      </c>
      <c r="L1192" s="2">
        <v>0.25</v>
      </c>
      <c r="M1192" s="27">
        <v>1700000</v>
      </c>
      <c r="N1192" s="27">
        <v>1599000</v>
      </c>
      <c r="O1192" s="27">
        <v>1834000</v>
      </c>
      <c r="P1192" s="27">
        <v>2072000</v>
      </c>
      <c r="Q1192" s="29"/>
      <c r="R1192" s="29"/>
      <c r="S1192" s="29"/>
      <c r="T1192" s="29"/>
      <c r="U1192" s="29"/>
      <c r="V1192" s="29"/>
      <c r="W1192" s="29"/>
      <c r="X1192" s="29"/>
      <c r="Y1192" s="29"/>
      <c r="Z1192" s="29"/>
      <c r="AA1192" s="29"/>
      <c r="AB1192" s="29"/>
      <c r="AC1192" s="2">
        <f t="shared" si="486"/>
        <v>1801250</v>
      </c>
      <c r="AD1192" s="2">
        <f t="shared" si="487"/>
        <v>204560.30080801764</v>
      </c>
      <c r="AE1192" s="2">
        <f t="shared" si="488"/>
        <v>4</v>
      </c>
      <c r="AF1192" s="27">
        <v>2469000</v>
      </c>
      <c r="AG1192" s="27">
        <v>2578000</v>
      </c>
      <c r="AH1192" s="27">
        <v>2037000</v>
      </c>
      <c r="AI1192" s="27">
        <v>2883000</v>
      </c>
      <c r="AJ1192" s="2">
        <f t="shared" si="489"/>
        <v>2491750</v>
      </c>
      <c r="AK1192" s="2">
        <f t="shared" si="490"/>
        <v>350157.46457843791</v>
      </c>
      <c r="AL1192" s="2">
        <f t="shared" si="491"/>
        <v>4</v>
      </c>
      <c r="AM1192" s="2">
        <f t="shared" si="492"/>
        <v>1.3349526544453277E+21</v>
      </c>
      <c r="AN1192" s="2">
        <f t="shared" si="493"/>
        <v>3.2473541282666525E+20</v>
      </c>
      <c r="AO1192" s="2">
        <f t="shared" si="494"/>
        <v>4</v>
      </c>
      <c r="AP1192" s="2">
        <f t="shared" si="495"/>
        <v>5.9682609749342168</v>
      </c>
      <c r="AQ1192" s="2">
        <f t="shared" si="496"/>
        <v>0.74069708411268287</v>
      </c>
      <c r="AR1192" s="3" t="str">
        <f t="shared" si="497"/>
        <v>Nontoxic</v>
      </c>
      <c r="AS1192" s="2">
        <f t="shared" si="498"/>
        <v>138.33448993754337</v>
      </c>
      <c r="AT1192" s="26" t="s">
        <v>884</v>
      </c>
      <c r="AU1192" s="4" t="s">
        <v>666</v>
      </c>
      <c r="AV1192" s="2">
        <f t="shared" si="499"/>
        <v>3</v>
      </c>
      <c r="AW1192" s="2">
        <f t="shared" si="500"/>
        <v>3</v>
      </c>
      <c r="AX1192" s="2">
        <f t="shared" si="501"/>
        <v>41844916666.666664</v>
      </c>
      <c r="AY1192" s="2">
        <f t="shared" si="502"/>
        <v>122610250000</v>
      </c>
      <c r="AZ1192" s="2">
        <f t="shared" si="503"/>
        <v>82227583333.333328</v>
      </c>
      <c r="BA1192" s="2">
        <f t="shared" si="504"/>
        <v>1.1666666666666667</v>
      </c>
      <c r="BB1192" s="2">
        <f t="shared" si="505"/>
        <v>0.70971600765651432</v>
      </c>
      <c r="BC1192" s="2">
        <v>6.6349999999999998</v>
      </c>
      <c r="BD1192" s="2" t="str">
        <f t="shared" si="506"/>
        <v>Same Var</v>
      </c>
      <c r="BE1192" s="2">
        <f t="shared" si="507"/>
        <v>7.1998228777885942E-3</v>
      </c>
      <c r="BF1192" s="2" t="str">
        <f t="shared" si="508"/>
        <v>NS</v>
      </c>
      <c r="BG1192" s="2" t="str">
        <f t="shared" si="509"/>
        <v>NS</v>
      </c>
      <c r="BH1192" s="2" t="str">
        <f t="shared" si="510"/>
        <v/>
      </c>
      <c r="BI1192" s="2" t="str">
        <f t="shared" si="511"/>
        <v/>
      </c>
      <c r="BJ1192" s="2" t="str">
        <f t="shared" si="512"/>
        <v/>
      </c>
    </row>
    <row r="1193" spans="1:62" x14ac:dyDescent="0.2">
      <c r="A1193" s="1" t="s">
        <v>926</v>
      </c>
      <c r="B1193" s="27" t="s">
        <v>1296</v>
      </c>
      <c r="C1193" s="28">
        <v>38399</v>
      </c>
      <c r="D1193" s="7">
        <v>0.49305555555555558</v>
      </c>
      <c r="E1193" s="1">
        <v>0.1</v>
      </c>
      <c r="F1193" s="1" t="s">
        <v>57</v>
      </c>
      <c r="G1193" s="1" t="s">
        <v>1005</v>
      </c>
      <c r="H1193" s="27" t="s">
        <v>886</v>
      </c>
      <c r="I1193" s="27" t="s">
        <v>887</v>
      </c>
      <c r="J1193" s="27" t="s">
        <v>888</v>
      </c>
      <c r="K1193" s="2">
        <v>0.75</v>
      </c>
      <c r="L1193" s="2">
        <v>0.25</v>
      </c>
      <c r="M1193" s="27">
        <v>1700000</v>
      </c>
      <c r="N1193" s="27">
        <v>1599000</v>
      </c>
      <c r="O1193" s="27">
        <v>1834000</v>
      </c>
      <c r="P1193" s="27">
        <v>2072000</v>
      </c>
      <c r="Q1193" s="29"/>
      <c r="R1193" s="29"/>
      <c r="S1193" s="29"/>
      <c r="T1193" s="29"/>
      <c r="U1193" s="29"/>
      <c r="V1193" s="29"/>
      <c r="W1193" s="29"/>
      <c r="X1193" s="29"/>
      <c r="Y1193" s="29"/>
      <c r="Z1193" s="29"/>
      <c r="AA1193" s="29"/>
      <c r="AB1193" s="29"/>
      <c r="AC1193" s="2">
        <f t="shared" si="486"/>
        <v>1801250</v>
      </c>
      <c r="AD1193" s="2">
        <f t="shared" si="487"/>
        <v>204560.30080801764</v>
      </c>
      <c r="AE1193" s="2">
        <f t="shared" si="488"/>
        <v>4</v>
      </c>
      <c r="AF1193" s="27">
        <v>2588000</v>
      </c>
      <c r="AG1193" s="27">
        <v>2707000</v>
      </c>
      <c r="AH1193" s="27">
        <v>2685000</v>
      </c>
      <c r="AI1193" s="27">
        <v>2510000</v>
      </c>
      <c r="AJ1193" s="2">
        <f t="shared" si="489"/>
        <v>2622500</v>
      </c>
      <c r="AK1193" s="2">
        <f t="shared" si="490"/>
        <v>91091.529060976172</v>
      </c>
      <c r="AL1193" s="2">
        <f t="shared" si="491"/>
        <v>4</v>
      </c>
      <c r="AM1193" s="2">
        <f t="shared" si="492"/>
        <v>6.33434218248308E+19</v>
      </c>
      <c r="AN1193" s="2">
        <f t="shared" si="493"/>
        <v>1.2976618390177974E+19</v>
      </c>
      <c r="AO1193" s="2">
        <f t="shared" si="494"/>
        <v>5</v>
      </c>
      <c r="AP1193" s="2">
        <f t="shared" si="495"/>
        <v>14.253198433608578</v>
      </c>
      <c r="AQ1193" s="2">
        <f t="shared" si="496"/>
        <v>0.72668684380042159</v>
      </c>
      <c r="AR1193" s="3" t="str">
        <f t="shared" si="497"/>
        <v>Nontoxic</v>
      </c>
      <c r="AS1193" s="2">
        <f t="shared" si="498"/>
        <v>145.59333795975019</v>
      </c>
      <c r="AT1193" s="26" t="s">
        <v>884</v>
      </c>
      <c r="AU1193" s="4" t="s">
        <v>666</v>
      </c>
      <c r="AV1193" s="2">
        <f t="shared" si="499"/>
        <v>3</v>
      </c>
      <c r="AW1193" s="2">
        <f t="shared" si="500"/>
        <v>3</v>
      </c>
      <c r="AX1193" s="2">
        <f t="shared" si="501"/>
        <v>41844916666.666664</v>
      </c>
      <c r="AY1193" s="2">
        <f t="shared" si="502"/>
        <v>8297666666.666667</v>
      </c>
      <c r="AZ1193" s="2">
        <f t="shared" si="503"/>
        <v>25071291666.666668</v>
      </c>
      <c r="BA1193" s="2">
        <f t="shared" si="504"/>
        <v>1.1666666666666667</v>
      </c>
      <c r="BB1193" s="2">
        <f t="shared" si="505"/>
        <v>1.5261484929577103</v>
      </c>
      <c r="BC1193" s="2">
        <v>6.6349999999999998</v>
      </c>
      <c r="BD1193" s="2" t="str">
        <f t="shared" si="506"/>
        <v>Same Var</v>
      </c>
      <c r="BE1193" s="2">
        <f t="shared" si="507"/>
        <v>1.6412303877733628E-4</v>
      </c>
      <c r="BF1193" s="2" t="str">
        <f t="shared" si="508"/>
        <v>NS</v>
      </c>
      <c r="BG1193" s="2" t="str">
        <f t="shared" si="509"/>
        <v>NS</v>
      </c>
      <c r="BH1193" s="2" t="str">
        <f t="shared" si="510"/>
        <v/>
      </c>
      <c r="BI1193" s="2" t="str">
        <f t="shared" si="511"/>
        <v/>
      </c>
      <c r="BJ1193" s="2" t="str">
        <f t="shared" si="512"/>
        <v/>
      </c>
    </row>
    <row r="1194" spans="1:62" x14ac:dyDescent="0.2">
      <c r="A1194" s="1" t="s">
        <v>926</v>
      </c>
      <c r="B1194" s="27" t="s">
        <v>1299</v>
      </c>
      <c r="C1194" s="28">
        <v>38399</v>
      </c>
      <c r="D1194" s="7">
        <v>0.33333333333333331</v>
      </c>
      <c r="E1194" s="1">
        <v>0.1</v>
      </c>
      <c r="F1194" s="1" t="s">
        <v>57</v>
      </c>
      <c r="G1194" s="1" t="s">
        <v>1005</v>
      </c>
      <c r="H1194" s="27" t="s">
        <v>886</v>
      </c>
      <c r="I1194" s="27" t="s">
        <v>887</v>
      </c>
      <c r="J1194" s="27" t="s">
        <v>888</v>
      </c>
      <c r="K1194" s="2">
        <v>0.75</v>
      </c>
      <c r="L1194" s="2">
        <v>0.25</v>
      </c>
      <c r="M1194" s="27">
        <v>1700000</v>
      </c>
      <c r="N1194" s="27">
        <v>1599000</v>
      </c>
      <c r="O1194" s="27">
        <v>1834000</v>
      </c>
      <c r="P1194" s="27">
        <v>2072000</v>
      </c>
      <c r="Q1194" s="29"/>
      <c r="R1194" s="29"/>
      <c r="S1194" s="29"/>
      <c r="T1194" s="29"/>
      <c r="U1194" s="29"/>
      <c r="V1194" s="29"/>
      <c r="W1194" s="29"/>
      <c r="X1194" s="29"/>
      <c r="Y1194" s="29"/>
      <c r="Z1194" s="29"/>
      <c r="AA1194" s="29"/>
      <c r="AB1194" s="29"/>
      <c r="AC1194" s="2">
        <f t="shared" si="486"/>
        <v>1801250</v>
      </c>
      <c r="AD1194" s="2">
        <f t="shared" si="487"/>
        <v>204560.30080801764</v>
      </c>
      <c r="AE1194" s="2">
        <f t="shared" si="488"/>
        <v>4</v>
      </c>
      <c r="AF1194" s="27">
        <v>1700000</v>
      </c>
      <c r="AG1194" s="27">
        <v>1599000</v>
      </c>
      <c r="AH1194" s="27">
        <v>1834000</v>
      </c>
      <c r="AI1194" s="27">
        <v>2072000</v>
      </c>
      <c r="AJ1194" s="2">
        <f t="shared" si="489"/>
        <v>1801250</v>
      </c>
      <c r="AK1194" s="2">
        <f t="shared" si="490"/>
        <v>204560.30080801764</v>
      </c>
      <c r="AL1194" s="2">
        <f t="shared" si="491"/>
        <v>4</v>
      </c>
      <c r="AM1194" s="2">
        <f t="shared" si="492"/>
        <v>2.6718094647831387E+20</v>
      </c>
      <c r="AN1194" s="2">
        <f t="shared" si="493"/>
        <v>4.8021322113702273E+19</v>
      </c>
      <c r="AO1194" s="2">
        <f t="shared" si="494"/>
        <v>6</v>
      </c>
      <c r="AP1194" s="2">
        <f t="shared" si="495"/>
        <v>3.522188797894847</v>
      </c>
      <c r="AQ1194" s="2">
        <f t="shared" si="496"/>
        <v>0.71755819649141217</v>
      </c>
      <c r="AR1194" s="3" t="str">
        <f t="shared" si="497"/>
        <v>Nontoxic</v>
      </c>
      <c r="AS1194" s="2">
        <f t="shared" si="498"/>
        <v>100</v>
      </c>
      <c r="AT1194" s="26" t="s">
        <v>884</v>
      </c>
      <c r="AU1194" s="4" t="s">
        <v>666</v>
      </c>
      <c r="AV1194" s="2">
        <f t="shared" si="499"/>
        <v>3</v>
      </c>
      <c r="AW1194" s="2">
        <f t="shared" si="500"/>
        <v>3</v>
      </c>
      <c r="AX1194" s="2">
        <f t="shared" si="501"/>
        <v>41844916666.666664</v>
      </c>
      <c r="AY1194" s="2">
        <f t="shared" si="502"/>
        <v>41844916666.666664</v>
      </c>
      <c r="AZ1194" s="2">
        <f t="shared" si="503"/>
        <v>41844916666.666664</v>
      </c>
      <c r="BA1194" s="2">
        <f t="shared" si="504"/>
        <v>1.1666666666666667</v>
      </c>
      <c r="BB1194" s="2">
        <f t="shared" si="505"/>
        <v>0</v>
      </c>
      <c r="BC1194" s="2">
        <v>6.6349999999999998</v>
      </c>
      <c r="BD1194" s="2" t="str">
        <f t="shared" si="506"/>
        <v>Same Var</v>
      </c>
      <c r="BE1194" s="2">
        <f t="shared" si="507"/>
        <v>0.5</v>
      </c>
      <c r="BF1194" s="2" t="str">
        <f t="shared" si="508"/>
        <v>NS</v>
      </c>
      <c r="BG1194" s="2" t="str">
        <f t="shared" si="509"/>
        <v>NS</v>
      </c>
      <c r="BH1194" s="2" t="str">
        <f t="shared" si="510"/>
        <v/>
      </c>
      <c r="BI1194" s="2" t="str">
        <f t="shared" si="511"/>
        <v/>
      </c>
      <c r="BJ1194" s="2" t="str">
        <f t="shared" si="512"/>
        <v/>
      </c>
    </row>
    <row r="1195" spans="1:62" x14ac:dyDescent="0.2">
      <c r="A1195" s="1" t="s">
        <v>926</v>
      </c>
      <c r="B1195" s="27" t="s">
        <v>1300</v>
      </c>
      <c r="C1195" s="28">
        <v>38399</v>
      </c>
      <c r="D1195" s="7">
        <v>0.3888888888888889</v>
      </c>
      <c r="E1195" s="1">
        <v>0.1</v>
      </c>
      <c r="F1195" s="1" t="s">
        <v>57</v>
      </c>
      <c r="G1195" s="1" t="s">
        <v>1005</v>
      </c>
      <c r="H1195" s="27" t="s">
        <v>886</v>
      </c>
      <c r="I1195" s="27" t="s">
        <v>887</v>
      </c>
      <c r="J1195" s="27" t="s">
        <v>888</v>
      </c>
      <c r="K1195" s="2">
        <v>0.75</v>
      </c>
      <c r="L1195" s="2">
        <v>0.25</v>
      </c>
      <c r="M1195" s="27">
        <v>1700000</v>
      </c>
      <c r="N1195" s="27">
        <v>1599000</v>
      </c>
      <c r="O1195" s="27">
        <v>1834000</v>
      </c>
      <c r="P1195" s="27">
        <v>2072000</v>
      </c>
      <c r="Q1195" s="29"/>
      <c r="R1195" s="29"/>
      <c r="S1195" s="29"/>
      <c r="T1195" s="29"/>
      <c r="U1195" s="29"/>
      <c r="V1195" s="29"/>
      <c r="W1195" s="29"/>
      <c r="X1195" s="29"/>
      <c r="Y1195" s="29"/>
      <c r="Z1195" s="29"/>
      <c r="AA1195" s="29"/>
      <c r="AB1195" s="29"/>
      <c r="AC1195" s="2">
        <f t="shared" si="486"/>
        <v>1801250</v>
      </c>
      <c r="AD1195" s="2">
        <f t="shared" si="487"/>
        <v>204560.30080801764</v>
      </c>
      <c r="AE1195" s="2">
        <f t="shared" si="488"/>
        <v>4</v>
      </c>
      <c r="AF1195" s="27">
        <v>2846000</v>
      </c>
      <c r="AG1195" s="27">
        <v>2906000</v>
      </c>
      <c r="AH1195" s="27">
        <v>2634000</v>
      </c>
      <c r="AI1195" s="27">
        <v>2487000</v>
      </c>
      <c r="AJ1195" s="2">
        <f t="shared" si="489"/>
        <v>2718250</v>
      </c>
      <c r="AK1195" s="2">
        <f t="shared" si="490"/>
        <v>193343.17503685859</v>
      </c>
      <c r="AL1195" s="2">
        <f t="shared" si="491"/>
        <v>4</v>
      </c>
      <c r="AM1195" s="2">
        <f t="shared" si="492"/>
        <v>2.3194794234419931E+20</v>
      </c>
      <c r="AN1195" s="2">
        <f t="shared" si="493"/>
        <v>4.0654357981757841E+19</v>
      </c>
      <c r="AO1195" s="2">
        <f t="shared" si="494"/>
        <v>6</v>
      </c>
      <c r="AP1195" s="2">
        <f t="shared" si="495"/>
        <v>11.079499777632359</v>
      </c>
      <c r="AQ1195" s="2">
        <f t="shared" si="496"/>
        <v>0.71755819649141217</v>
      </c>
      <c r="AR1195" s="3" t="str">
        <f t="shared" si="497"/>
        <v>Nontoxic</v>
      </c>
      <c r="AS1195" s="2">
        <f t="shared" si="498"/>
        <v>150.90909090909091</v>
      </c>
      <c r="AT1195" s="26" t="s">
        <v>884</v>
      </c>
      <c r="AU1195" s="4" t="s">
        <v>666</v>
      </c>
      <c r="AV1195" s="2">
        <f t="shared" si="499"/>
        <v>3</v>
      </c>
      <c r="AW1195" s="2">
        <f t="shared" si="500"/>
        <v>3</v>
      </c>
      <c r="AX1195" s="2">
        <f t="shared" si="501"/>
        <v>41844916666.666664</v>
      </c>
      <c r="AY1195" s="2">
        <f t="shared" si="502"/>
        <v>37381583333.333336</v>
      </c>
      <c r="AZ1195" s="2">
        <f t="shared" si="503"/>
        <v>39613250000</v>
      </c>
      <c r="BA1195" s="2">
        <f t="shared" si="504"/>
        <v>1.1666666666666667</v>
      </c>
      <c r="BB1195" s="2">
        <f t="shared" si="505"/>
        <v>8.1741435602842617E-3</v>
      </c>
      <c r="BC1195" s="2">
        <v>6.6349999999999998</v>
      </c>
      <c r="BD1195" s="2" t="str">
        <f t="shared" si="506"/>
        <v>Same Var</v>
      </c>
      <c r="BE1195" s="2">
        <f t="shared" si="507"/>
        <v>3.1155640465666429E-4</v>
      </c>
      <c r="BF1195" s="2" t="str">
        <f t="shared" si="508"/>
        <v>NS</v>
      </c>
      <c r="BG1195" s="2" t="str">
        <f t="shared" si="509"/>
        <v>NS</v>
      </c>
      <c r="BH1195" s="2" t="str">
        <f t="shared" si="510"/>
        <v/>
      </c>
      <c r="BI1195" s="2" t="str">
        <f t="shared" si="511"/>
        <v/>
      </c>
      <c r="BJ1195" s="2" t="str">
        <f t="shared" si="512"/>
        <v/>
      </c>
    </row>
    <row r="1196" spans="1:62" x14ac:dyDescent="0.2">
      <c r="A1196" s="1" t="s">
        <v>926</v>
      </c>
      <c r="B1196" s="27" t="s">
        <v>1301</v>
      </c>
      <c r="C1196" s="28">
        <v>38399</v>
      </c>
      <c r="D1196" s="7">
        <v>0.33333333333333331</v>
      </c>
      <c r="E1196" s="1">
        <v>0.1</v>
      </c>
      <c r="F1196" s="1" t="s">
        <v>57</v>
      </c>
      <c r="G1196" s="1" t="s">
        <v>1005</v>
      </c>
      <c r="H1196" s="27" t="s">
        <v>886</v>
      </c>
      <c r="I1196" s="27" t="s">
        <v>887</v>
      </c>
      <c r="J1196" s="27" t="s">
        <v>888</v>
      </c>
      <c r="K1196" s="2">
        <v>0.75</v>
      </c>
      <c r="L1196" s="2">
        <v>0.25</v>
      </c>
      <c r="M1196" s="27">
        <v>1700000</v>
      </c>
      <c r="N1196" s="27">
        <v>1599000</v>
      </c>
      <c r="O1196" s="27">
        <v>1834000</v>
      </c>
      <c r="P1196" s="27">
        <v>2072000</v>
      </c>
      <c r="Q1196" s="29"/>
      <c r="R1196" s="29"/>
      <c r="S1196" s="29"/>
      <c r="T1196" s="29"/>
      <c r="U1196" s="29"/>
      <c r="V1196" s="29"/>
      <c r="W1196" s="29"/>
      <c r="X1196" s="29"/>
      <c r="Y1196" s="29"/>
      <c r="Z1196" s="29"/>
      <c r="AA1196" s="29"/>
      <c r="AB1196" s="29"/>
      <c r="AC1196" s="2">
        <f t="shared" si="486"/>
        <v>1801250</v>
      </c>
      <c r="AD1196" s="2">
        <f t="shared" si="487"/>
        <v>204560.30080801764</v>
      </c>
      <c r="AE1196" s="2">
        <f t="shared" si="488"/>
        <v>4</v>
      </c>
      <c r="AF1196" s="27">
        <v>2807000</v>
      </c>
      <c r="AG1196" s="27">
        <v>3125000</v>
      </c>
      <c r="AH1196" s="27">
        <v>3036000</v>
      </c>
      <c r="AI1196" s="27">
        <v>3122000</v>
      </c>
      <c r="AJ1196" s="2">
        <f t="shared" si="489"/>
        <v>3022500</v>
      </c>
      <c r="AK1196" s="2">
        <f t="shared" si="490"/>
        <v>149475.75054168486</v>
      </c>
      <c r="AL1196" s="2">
        <f t="shared" si="491"/>
        <v>4</v>
      </c>
      <c r="AM1196" s="2">
        <f t="shared" si="492"/>
        <v>1.3156529089601135E+20</v>
      </c>
      <c r="AN1196" s="2">
        <f t="shared" si="493"/>
        <v>2.194241790869649E+19</v>
      </c>
      <c r="AO1196" s="2">
        <f t="shared" si="494"/>
        <v>6</v>
      </c>
      <c r="AP1196" s="2">
        <f t="shared" si="495"/>
        <v>15.607641716781972</v>
      </c>
      <c r="AQ1196" s="2">
        <f t="shared" si="496"/>
        <v>0.71755819649141217</v>
      </c>
      <c r="AR1196" s="3" t="str">
        <f t="shared" si="497"/>
        <v>Nontoxic</v>
      </c>
      <c r="AS1196" s="2">
        <f t="shared" si="498"/>
        <v>167.80013879250521</v>
      </c>
      <c r="AT1196" s="26" t="s">
        <v>884</v>
      </c>
      <c r="AU1196" s="4" t="s">
        <v>666</v>
      </c>
      <c r="AV1196" s="2">
        <f t="shared" si="499"/>
        <v>3</v>
      </c>
      <c r="AW1196" s="2">
        <f t="shared" si="500"/>
        <v>3</v>
      </c>
      <c r="AX1196" s="2">
        <f t="shared" si="501"/>
        <v>41844916666.666664</v>
      </c>
      <c r="AY1196" s="2">
        <f t="shared" si="502"/>
        <v>22343000000</v>
      </c>
      <c r="AZ1196" s="2">
        <f t="shared" si="503"/>
        <v>32093958333.333332</v>
      </c>
      <c r="BA1196" s="2">
        <f t="shared" si="504"/>
        <v>1.1666666666666667</v>
      </c>
      <c r="BB1196" s="2">
        <f t="shared" si="505"/>
        <v>0.24904851456752955</v>
      </c>
      <c r="BC1196" s="2">
        <v>6.6349999999999998</v>
      </c>
      <c r="BD1196" s="2" t="str">
        <f t="shared" si="506"/>
        <v>Same Var</v>
      </c>
      <c r="BE1196" s="2">
        <f t="shared" si="507"/>
        <v>3.5665882831486245E-5</v>
      </c>
      <c r="BF1196" s="2" t="str">
        <f t="shared" si="508"/>
        <v>NS</v>
      </c>
      <c r="BG1196" s="2" t="str">
        <f t="shared" si="509"/>
        <v>NS</v>
      </c>
      <c r="BH1196" s="2" t="str">
        <f t="shared" si="510"/>
        <v/>
      </c>
      <c r="BI1196" s="2" t="str">
        <f t="shared" si="511"/>
        <v/>
      </c>
      <c r="BJ1196" s="2" t="str">
        <f t="shared" si="512"/>
        <v/>
      </c>
    </row>
    <row r="1197" spans="1:62" x14ac:dyDescent="0.2">
      <c r="A1197" s="1" t="s">
        <v>926</v>
      </c>
      <c r="B1197" s="27" t="s">
        <v>1303</v>
      </c>
      <c r="C1197" s="28">
        <v>38399</v>
      </c>
      <c r="D1197" s="7">
        <v>0.40972222222222221</v>
      </c>
      <c r="E1197" s="1">
        <v>0.1</v>
      </c>
      <c r="F1197" s="1" t="s">
        <v>57</v>
      </c>
      <c r="G1197" s="1" t="s">
        <v>1005</v>
      </c>
      <c r="H1197" s="27" t="s">
        <v>886</v>
      </c>
      <c r="I1197" s="27" t="s">
        <v>887</v>
      </c>
      <c r="J1197" s="27" t="s">
        <v>888</v>
      </c>
      <c r="K1197" s="2">
        <v>0.75</v>
      </c>
      <c r="L1197" s="2">
        <v>0.25</v>
      </c>
      <c r="M1197" s="27">
        <v>1700000</v>
      </c>
      <c r="N1197" s="27">
        <v>1599000</v>
      </c>
      <c r="O1197" s="27">
        <v>1834000</v>
      </c>
      <c r="P1197" s="27">
        <v>2072000</v>
      </c>
      <c r="Q1197" s="29"/>
      <c r="R1197" s="29"/>
      <c r="S1197" s="29"/>
      <c r="T1197" s="29"/>
      <c r="U1197" s="29"/>
      <c r="V1197" s="29"/>
      <c r="W1197" s="29"/>
      <c r="X1197" s="29"/>
      <c r="Y1197" s="29"/>
      <c r="Z1197" s="29"/>
      <c r="AA1197" s="29"/>
      <c r="AB1197" s="29"/>
      <c r="AC1197" s="2">
        <f t="shared" si="486"/>
        <v>1801250</v>
      </c>
      <c r="AD1197" s="2">
        <f t="shared" si="487"/>
        <v>204560.30080801764</v>
      </c>
      <c r="AE1197" s="2">
        <f t="shared" si="488"/>
        <v>4</v>
      </c>
      <c r="AF1197" s="27">
        <v>320000</v>
      </c>
      <c r="AG1197" s="27">
        <v>356000</v>
      </c>
      <c r="AH1197" s="27">
        <v>345000</v>
      </c>
      <c r="AI1197" s="27">
        <v>313000</v>
      </c>
      <c r="AJ1197" s="2">
        <f t="shared" si="489"/>
        <v>333500</v>
      </c>
      <c r="AK1197" s="2">
        <f t="shared" si="490"/>
        <v>20338.797080129068</v>
      </c>
      <c r="AL1197" s="2">
        <f t="shared" si="491"/>
        <v>4</v>
      </c>
      <c r="AM1197" s="2">
        <f t="shared" si="492"/>
        <v>3.5854444301393302E+19</v>
      </c>
      <c r="AN1197" s="2">
        <f t="shared" si="493"/>
        <v>1.1545781890177974E+19</v>
      </c>
      <c r="AO1197" s="2">
        <f t="shared" si="494"/>
        <v>3</v>
      </c>
      <c r="AP1197" s="2">
        <f t="shared" si="495"/>
        <v>-13.148372263230529</v>
      </c>
      <c r="AQ1197" s="2">
        <f t="shared" si="496"/>
        <v>0.76489232840434507</v>
      </c>
      <c r="AR1197" s="3" t="str">
        <f t="shared" si="497"/>
        <v>Toxic</v>
      </c>
      <c r="AS1197" s="2">
        <f t="shared" si="498"/>
        <v>18.514920194309507</v>
      </c>
      <c r="AT1197" s="4" t="s">
        <v>663</v>
      </c>
      <c r="AV1197" s="2">
        <f t="shared" si="499"/>
        <v>3</v>
      </c>
      <c r="AW1197" s="2">
        <f t="shared" si="500"/>
        <v>3</v>
      </c>
      <c r="AX1197" s="2">
        <f t="shared" si="501"/>
        <v>41844916666.666664</v>
      </c>
      <c r="AY1197" s="2">
        <f t="shared" si="502"/>
        <v>413666666.66666675</v>
      </c>
      <c r="AZ1197" s="2">
        <f t="shared" si="503"/>
        <v>21129291666.666668</v>
      </c>
      <c r="BA1197" s="2">
        <f t="shared" si="504"/>
        <v>1.1666666666666667</v>
      </c>
      <c r="BB1197" s="2">
        <f t="shared" si="505"/>
        <v>8.3572587650471863</v>
      </c>
      <c r="BC1197" s="2">
        <v>6.6349999999999998</v>
      </c>
      <c r="BD1197" s="2" t="str">
        <f t="shared" si="506"/>
        <v>Sig Diff Var</v>
      </c>
      <c r="BE1197" s="2">
        <f t="shared" si="507"/>
        <v>3.3528451540154781E-4</v>
      </c>
      <c r="BF1197" s="2" t="str">
        <f t="shared" si="508"/>
        <v>Sig</v>
      </c>
      <c r="BG1197" s="2" t="str">
        <f t="shared" si="509"/>
        <v>Sig</v>
      </c>
      <c r="BH1197" s="2" t="str">
        <f t="shared" si="510"/>
        <v>Diff Var T-test</v>
      </c>
      <c r="BI1197" s="2" t="str">
        <f t="shared" si="511"/>
        <v/>
      </c>
      <c r="BJ1197" s="2" t="str">
        <f t="shared" si="512"/>
        <v/>
      </c>
    </row>
    <row r="1198" spans="1:62" x14ac:dyDescent="0.2">
      <c r="A1198" s="1" t="s">
        <v>926</v>
      </c>
      <c r="B1198" s="27" t="s">
        <v>1311</v>
      </c>
      <c r="C1198" s="28">
        <v>38399</v>
      </c>
      <c r="D1198" s="7">
        <v>0.70763888888888893</v>
      </c>
      <c r="E1198" s="1">
        <v>0.1</v>
      </c>
      <c r="F1198" s="1" t="s">
        <v>57</v>
      </c>
      <c r="G1198" s="1" t="s">
        <v>1158</v>
      </c>
      <c r="H1198" s="27" t="s">
        <v>886</v>
      </c>
      <c r="I1198" s="27" t="s">
        <v>887</v>
      </c>
      <c r="J1198" s="27" t="s">
        <v>888</v>
      </c>
      <c r="K1198" s="2">
        <v>0.75</v>
      </c>
      <c r="L1198" s="2">
        <v>0.25</v>
      </c>
      <c r="M1198" s="27">
        <v>1700000</v>
      </c>
      <c r="N1198" s="27">
        <v>1599000</v>
      </c>
      <c r="O1198" s="27">
        <v>1834000</v>
      </c>
      <c r="P1198" s="27">
        <v>2072000</v>
      </c>
      <c r="Q1198" s="29"/>
      <c r="R1198" s="29"/>
      <c r="S1198" s="29"/>
      <c r="T1198" s="29"/>
      <c r="U1198" s="29"/>
      <c r="V1198" s="29"/>
      <c r="W1198" s="29"/>
      <c r="X1198" s="29"/>
      <c r="Y1198" s="29"/>
      <c r="Z1198" s="29"/>
      <c r="AA1198" s="29"/>
      <c r="AB1198" s="29"/>
      <c r="AC1198" s="2">
        <f t="shared" si="486"/>
        <v>1801250</v>
      </c>
      <c r="AD1198" s="2">
        <f t="shared" si="487"/>
        <v>204560.30080801764</v>
      </c>
      <c r="AE1198" s="2">
        <f t="shared" si="488"/>
        <v>4</v>
      </c>
      <c r="AF1198" s="27">
        <v>1639000</v>
      </c>
      <c r="AG1198" s="27">
        <v>1713000</v>
      </c>
      <c r="AH1198" s="27">
        <v>1832000</v>
      </c>
      <c r="AI1198" s="27">
        <v>1615000</v>
      </c>
      <c r="AJ1198" s="2">
        <f t="shared" si="489"/>
        <v>1699750</v>
      </c>
      <c r="AK1198" s="2">
        <f t="shared" si="490"/>
        <v>97534.182042331522</v>
      </c>
      <c r="AL1198" s="2">
        <f t="shared" si="491"/>
        <v>4</v>
      </c>
      <c r="AM1198" s="2">
        <f t="shared" si="492"/>
        <v>6.8271724996543029E+19</v>
      </c>
      <c r="AN1198" s="2">
        <f t="shared" si="493"/>
        <v>1.3427541544257833E+19</v>
      </c>
      <c r="AO1198" s="2">
        <f t="shared" si="494"/>
        <v>5</v>
      </c>
      <c r="AP1198" s="2">
        <f t="shared" si="495"/>
        <v>3.8373536081114263</v>
      </c>
      <c r="AQ1198" s="2">
        <f t="shared" si="496"/>
        <v>0.72668684380042159</v>
      </c>
      <c r="AR1198" s="3" t="str">
        <f t="shared" si="497"/>
        <v>Nontoxic</v>
      </c>
      <c r="AS1198" s="2">
        <f t="shared" si="498"/>
        <v>94.365024288688417</v>
      </c>
      <c r="AT1198" s="4" t="s">
        <v>663</v>
      </c>
      <c r="AV1198" s="2">
        <f t="shared" si="499"/>
        <v>3</v>
      </c>
      <c r="AW1198" s="2">
        <f t="shared" si="500"/>
        <v>3</v>
      </c>
      <c r="AX1198" s="2">
        <f t="shared" si="501"/>
        <v>41844916666.666664</v>
      </c>
      <c r="AY1198" s="2">
        <f t="shared" si="502"/>
        <v>9512916666.6666641</v>
      </c>
      <c r="AZ1198" s="2">
        <f t="shared" si="503"/>
        <v>25678916666.666668</v>
      </c>
      <c r="BA1198" s="2">
        <f t="shared" si="504"/>
        <v>1.1666666666666667</v>
      </c>
      <c r="BB1198" s="2">
        <f t="shared" si="505"/>
        <v>1.2978507493519778</v>
      </c>
      <c r="BC1198" s="2">
        <v>6.6349999999999998</v>
      </c>
      <c r="BD1198" s="2" t="str">
        <f t="shared" si="506"/>
        <v>Same Var</v>
      </c>
      <c r="BE1198" s="2">
        <f t="shared" si="507"/>
        <v>0.20244091840993922</v>
      </c>
      <c r="BF1198" s="2" t="str">
        <f t="shared" si="508"/>
        <v>NS</v>
      </c>
      <c r="BG1198" s="2" t="str">
        <f t="shared" si="509"/>
        <v>NS</v>
      </c>
      <c r="BH1198" s="2" t="str">
        <f t="shared" si="510"/>
        <v>Same Var T-test</v>
      </c>
      <c r="BI1198" s="2" t="str">
        <f t="shared" si="511"/>
        <v/>
      </c>
      <c r="BJ1198" s="2" t="str">
        <f t="shared" si="512"/>
        <v/>
      </c>
    </row>
    <row r="1199" spans="1:62" x14ac:dyDescent="0.2">
      <c r="A1199" s="1" t="s">
        <v>926</v>
      </c>
      <c r="B1199" s="27" t="s">
        <v>1315</v>
      </c>
      <c r="C1199" s="28">
        <v>38399</v>
      </c>
      <c r="D1199" s="7">
        <v>0.75</v>
      </c>
      <c r="E1199" s="1">
        <v>0.1</v>
      </c>
      <c r="F1199" s="1" t="s">
        <v>57</v>
      </c>
      <c r="G1199" s="1" t="s">
        <v>1158</v>
      </c>
      <c r="H1199" s="27" t="s">
        <v>886</v>
      </c>
      <c r="I1199" s="27" t="s">
        <v>887</v>
      </c>
      <c r="J1199" s="27" t="s">
        <v>888</v>
      </c>
      <c r="K1199" s="2">
        <v>0.75</v>
      </c>
      <c r="L1199" s="2">
        <v>0.25</v>
      </c>
      <c r="M1199" s="27">
        <v>1700000</v>
      </c>
      <c r="N1199" s="27">
        <v>1599000</v>
      </c>
      <c r="O1199" s="27">
        <v>1834000</v>
      </c>
      <c r="P1199" s="27">
        <v>2072000</v>
      </c>
      <c r="Q1199" s="29"/>
      <c r="R1199" s="29"/>
      <c r="S1199" s="29"/>
      <c r="T1199" s="29"/>
      <c r="U1199" s="29"/>
      <c r="V1199" s="29"/>
      <c r="W1199" s="29"/>
      <c r="X1199" s="29"/>
      <c r="Y1199" s="29"/>
      <c r="Z1199" s="29"/>
      <c r="AA1199" s="29"/>
      <c r="AB1199" s="29"/>
      <c r="AC1199" s="2">
        <f t="shared" si="486"/>
        <v>1801250</v>
      </c>
      <c r="AD1199" s="2">
        <f t="shared" si="487"/>
        <v>204560.30080801764</v>
      </c>
      <c r="AE1199" s="2">
        <f t="shared" si="488"/>
        <v>4</v>
      </c>
      <c r="AF1199" s="27">
        <v>1636000</v>
      </c>
      <c r="AG1199" s="27">
        <v>1798000</v>
      </c>
      <c r="AH1199" s="27">
        <v>2217000</v>
      </c>
      <c r="AI1199" s="27">
        <v>2062000</v>
      </c>
      <c r="AJ1199" s="2">
        <f t="shared" si="489"/>
        <v>1928250</v>
      </c>
      <c r="AK1199" s="2">
        <f t="shared" si="490"/>
        <v>260538.38488790859</v>
      </c>
      <c r="AL1199" s="2">
        <f t="shared" si="491"/>
        <v>4</v>
      </c>
      <c r="AM1199" s="2">
        <f t="shared" si="492"/>
        <v>5.2232834880079652E+20</v>
      </c>
      <c r="AN1199" s="2">
        <f t="shared" si="493"/>
        <v>1.0753655730583188E+20</v>
      </c>
      <c r="AO1199" s="2">
        <f t="shared" si="494"/>
        <v>5</v>
      </c>
      <c r="AP1199" s="2">
        <f t="shared" si="495"/>
        <v>3.818783712907007</v>
      </c>
      <c r="AQ1199" s="2">
        <f t="shared" si="496"/>
        <v>0.72668684380042159</v>
      </c>
      <c r="AR1199" s="3" t="str">
        <f t="shared" si="497"/>
        <v>Nontoxic</v>
      </c>
      <c r="AS1199" s="2">
        <f t="shared" si="498"/>
        <v>107.05065926439971</v>
      </c>
      <c r="AT1199" s="26" t="s">
        <v>884</v>
      </c>
      <c r="AU1199" s="4" t="s">
        <v>666</v>
      </c>
      <c r="AV1199" s="2">
        <f t="shared" si="499"/>
        <v>3</v>
      </c>
      <c r="AW1199" s="2">
        <f t="shared" si="500"/>
        <v>3</v>
      </c>
      <c r="AX1199" s="2">
        <f t="shared" si="501"/>
        <v>41844916666.666664</v>
      </c>
      <c r="AY1199" s="2">
        <f t="shared" si="502"/>
        <v>67880249999.999992</v>
      </c>
      <c r="AZ1199" s="2">
        <f t="shared" si="503"/>
        <v>54862583333.333336</v>
      </c>
      <c r="BA1199" s="2">
        <f t="shared" si="504"/>
        <v>1.1666666666666667</v>
      </c>
      <c r="BB1199" s="2">
        <f t="shared" si="505"/>
        <v>0.14900837294212416</v>
      </c>
      <c r="BC1199" s="2">
        <v>6.6349999999999998</v>
      </c>
      <c r="BD1199" s="2" t="str">
        <f t="shared" si="506"/>
        <v>Same Var</v>
      </c>
      <c r="BE1199" s="2">
        <f t="shared" si="507"/>
        <v>0.23614242063926261</v>
      </c>
      <c r="BF1199" s="2" t="str">
        <f t="shared" si="508"/>
        <v>NS</v>
      </c>
      <c r="BG1199" s="2" t="str">
        <f t="shared" si="509"/>
        <v>NS</v>
      </c>
      <c r="BH1199" s="2" t="str">
        <f t="shared" si="510"/>
        <v/>
      </c>
      <c r="BI1199" s="2" t="str">
        <f t="shared" si="511"/>
        <v/>
      </c>
      <c r="BJ1199" s="2" t="str">
        <f t="shared" si="512"/>
        <v/>
      </c>
    </row>
    <row r="1200" spans="1:62" x14ac:dyDescent="0.2">
      <c r="A1200" s="1" t="s">
        <v>926</v>
      </c>
      <c r="B1200" s="27" t="s">
        <v>1045</v>
      </c>
      <c r="C1200" s="28">
        <v>38800</v>
      </c>
      <c r="D1200" s="7">
        <v>0.34722222222222221</v>
      </c>
      <c r="E1200" s="1">
        <v>0.1</v>
      </c>
      <c r="F1200" s="1" t="s">
        <v>57</v>
      </c>
      <c r="G1200" s="1" t="s">
        <v>1046</v>
      </c>
      <c r="H1200" s="27" t="s">
        <v>886</v>
      </c>
      <c r="I1200" s="27" t="s">
        <v>887</v>
      </c>
      <c r="J1200" s="27" t="s">
        <v>888</v>
      </c>
      <c r="K1200" s="2">
        <v>0.75</v>
      </c>
      <c r="L1200" s="2">
        <v>0.25</v>
      </c>
      <c r="M1200" s="27">
        <v>1298000</v>
      </c>
      <c r="N1200" s="27">
        <v>1386000</v>
      </c>
      <c r="O1200" s="27">
        <v>1774000</v>
      </c>
      <c r="P1200" s="27">
        <v>1491000</v>
      </c>
      <c r="Q1200" s="29"/>
      <c r="R1200" s="29"/>
      <c r="S1200" s="29"/>
      <c r="T1200" s="29"/>
      <c r="U1200" s="29"/>
      <c r="V1200" s="29"/>
      <c r="W1200" s="29"/>
      <c r="X1200" s="29"/>
      <c r="Y1200" s="29"/>
      <c r="Z1200" s="29"/>
      <c r="AA1200" s="29"/>
      <c r="AB1200" s="29"/>
      <c r="AC1200" s="2">
        <f t="shared" si="486"/>
        <v>1487250</v>
      </c>
      <c r="AD1200" s="2">
        <f t="shared" si="487"/>
        <v>206806.47152994672</v>
      </c>
      <c r="AE1200" s="2">
        <f t="shared" si="488"/>
        <v>4</v>
      </c>
      <c r="AF1200" s="27">
        <v>1648000</v>
      </c>
      <c r="AG1200" s="27">
        <v>2870000</v>
      </c>
      <c r="AH1200" s="27">
        <v>2773000</v>
      </c>
      <c r="AI1200" s="27">
        <v>1932000</v>
      </c>
      <c r="AJ1200" s="2">
        <f t="shared" si="489"/>
        <v>2305750</v>
      </c>
      <c r="AK1200" s="2">
        <f t="shared" si="490"/>
        <v>608008.97745565127</v>
      </c>
      <c r="AL1200" s="2">
        <f t="shared" si="491"/>
        <v>4</v>
      </c>
      <c r="AM1200" s="2">
        <f t="shared" si="492"/>
        <v>9.689076764894491E+21</v>
      </c>
      <c r="AN1200" s="2">
        <f t="shared" si="493"/>
        <v>2.8591314181365422E+21</v>
      </c>
      <c r="AO1200" s="2">
        <f t="shared" si="494"/>
        <v>3</v>
      </c>
      <c r="AP1200" s="2">
        <f t="shared" si="495"/>
        <v>3.7939394477036492</v>
      </c>
      <c r="AQ1200" s="2">
        <f t="shared" si="496"/>
        <v>0.76489232840434507</v>
      </c>
      <c r="AR1200" s="3" t="str">
        <f t="shared" si="497"/>
        <v>Nontoxic</v>
      </c>
      <c r="AS1200" s="2">
        <f t="shared" si="498"/>
        <v>155.03445957303748</v>
      </c>
      <c r="AT1200" s="26" t="s">
        <v>884</v>
      </c>
      <c r="AU1200" s="4" t="s">
        <v>666</v>
      </c>
      <c r="AV1200" s="2">
        <f t="shared" si="499"/>
        <v>3</v>
      </c>
      <c r="AW1200" s="2">
        <f t="shared" si="500"/>
        <v>3</v>
      </c>
      <c r="AX1200" s="2">
        <f t="shared" si="501"/>
        <v>42768916666.666664</v>
      </c>
      <c r="AY1200" s="2">
        <f t="shared" si="502"/>
        <v>369674916666.66663</v>
      </c>
      <c r="AZ1200" s="2">
        <f t="shared" si="503"/>
        <v>206221916666.66666</v>
      </c>
      <c r="BA1200" s="2">
        <f t="shared" si="504"/>
        <v>1.1666666666666667</v>
      </c>
      <c r="BB1200" s="2">
        <f t="shared" si="505"/>
        <v>2.5443516861820639</v>
      </c>
      <c r="BC1200" s="2">
        <v>6.6349999999999998</v>
      </c>
      <c r="BD1200" s="2" t="str">
        <f t="shared" si="506"/>
        <v>Same Var</v>
      </c>
      <c r="BE1200" s="2">
        <f t="shared" si="507"/>
        <v>2.1775246720949208E-2</v>
      </c>
      <c r="BF1200" s="2" t="str">
        <f t="shared" si="508"/>
        <v>NS</v>
      </c>
      <c r="BG1200" s="2" t="str">
        <f t="shared" si="509"/>
        <v>NS</v>
      </c>
      <c r="BH1200" s="2" t="str">
        <f t="shared" si="510"/>
        <v/>
      </c>
      <c r="BI1200" s="2" t="str">
        <f t="shared" si="511"/>
        <v/>
      </c>
      <c r="BJ1200" s="2" t="str">
        <f t="shared" si="512"/>
        <v/>
      </c>
    </row>
    <row r="1201" spans="1:62" x14ac:dyDescent="0.2">
      <c r="A1201" s="1" t="s">
        <v>926</v>
      </c>
      <c r="B1201" s="27" t="s">
        <v>1165</v>
      </c>
      <c r="C1201" s="28">
        <v>38800</v>
      </c>
      <c r="D1201" s="7">
        <v>0.49652777777777779</v>
      </c>
      <c r="E1201" s="1">
        <v>0.1</v>
      </c>
      <c r="F1201" s="1" t="s">
        <v>57</v>
      </c>
      <c r="G1201" s="1" t="s">
        <v>1172</v>
      </c>
      <c r="H1201" s="27" t="s">
        <v>886</v>
      </c>
      <c r="I1201" s="27" t="s">
        <v>887</v>
      </c>
      <c r="J1201" s="27" t="s">
        <v>888</v>
      </c>
      <c r="K1201" s="2">
        <v>0.75</v>
      </c>
      <c r="L1201" s="2">
        <v>0.25</v>
      </c>
      <c r="M1201" s="27">
        <v>1298000</v>
      </c>
      <c r="N1201" s="27">
        <v>1386000</v>
      </c>
      <c r="O1201" s="27">
        <v>1774000</v>
      </c>
      <c r="P1201" s="27">
        <v>1491000</v>
      </c>
      <c r="Q1201" s="29"/>
      <c r="R1201" s="29"/>
      <c r="S1201" s="29"/>
      <c r="T1201" s="29"/>
      <c r="U1201" s="29"/>
      <c r="V1201" s="29"/>
      <c r="W1201" s="29"/>
      <c r="X1201" s="29"/>
      <c r="Y1201" s="29"/>
      <c r="Z1201" s="29"/>
      <c r="AA1201" s="29"/>
      <c r="AB1201" s="29"/>
      <c r="AC1201" s="2">
        <f t="shared" si="486"/>
        <v>1487250</v>
      </c>
      <c r="AD1201" s="2">
        <f t="shared" si="487"/>
        <v>206806.47152994672</v>
      </c>
      <c r="AE1201" s="2">
        <f t="shared" si="488"/>
        <v>4</v>
      </c>
      <c r="AF1201" s="27">
        <v>2770000</v>
      </c>
      <c r="AG1201" s="27">
        <v>2690000</v>
      </c>
      <c r="AH1201" s="27">
        <v>1854000</v>
      </c>
      <c r="AI1201" s="27">
        <v>1445000</v>
      </c>
      <c r="AJ1201" s="2">
        <f t="shared" si="489"/>
        <v>2189750</v>
      </c>
      <c r="AK1201" s="2">
        <f t="shared" si="490"/>
        <v>646611.87482651963</v>
      </c>
      <c r="AL1201" s="2">
        <f t="shared" si="491"/>
        <v>4</v>
      </c>
      <c r="AM1201" s="2">
        <f t="shared" si="492"/>
        <v>1.2219336573988242E+22</v>
      </c>
      <c r="AN1201" s="2">
        <f t="shared" si="493"/>
        <v>3.6540032879698767E+21</v>
      </c>
      <c r="AO1201" s="2">
        <f t="shared" si="494"/>
        <v>3</v>
      </c>
      <c r="AP1201" s="2">
        <f t="shared" si="495"/>
        <v>3.2312363223254117</v>
      </c>
      <c r="AQ1201" s="2">
        <f t="shared" si="496"/>
        <v>0.76489232840434507</v>
      </c>
      <c r="AR1201" s="3" t="str">
        <f t="shared" si="497"/>
        <v>Nontoxic</v>
      </c>
      <c r="AS1201" s="2">
        <f t="shared" si="498"/>
        <v>147.23482938308962</v>
      </c>
      <c r="AT1201" s="26" t="s">
        <v>884</v>
      </c>
      <c r="AU1201" s="4" t="s">
        <v>666</v>
      </c>
      <c r="AV1201" s="2">
        <f t="shared" si="499"/>
        <v>3</v>
      </c>
      <c r="AW1201" s="2">
        <f t="shared" si="500"/>
        <v>3</v>
      </c>
      <c r="AX1201" s="2">
        <f t="shared" si="501"/>
        <v>42768916666.666664</v>
      </c>
      <c r="AY1201" s="2">
        <f t="shared" si="502"/>
        <v>418106916666.66669</v>
      </c>
      <c r="AZ1201" s="2">
        <f t="shared" si="503"/>
        <v>230437916666.66666</v>
      </c>
      <c r="BA1201" s="2">
        <f t="shared" si="504"/>
        <v>1.1666666666666667</v>
      </c>
      <c r="BB1201" s="2">
        <f t="shared" si="505"/>
        <v>2.7987793568747583</v>
      </c>
      <c r="BC1201" s="2">
        <v>6.6349999999999998</v>
      </c>
      <c r="BD1201" s="2" t="str">
        <f t="shared" si="506"/>
        <v>Same Var</v>
      </c>
      <c r="BE1201" s="2">
        <f t="shared" si="507"/>
        <v>4.1967514095863724E-2</v>
      </c>
      <c r="BF1201" s="2" t="str">
        <f t="shared" si="508"/>
        <v>NS</v>
      </c>
      <c r="BG1201" s="2" t="str">
        <f t="shared" si="509"/>
        <v>NS</v>
      </c>
      <c r="BH1201" s="2" t="str">
        <f t="shared" si="510"/>
        <v/>
      </c>
      <c r="BI1201" s="2" t="str">
        <f t="shared" si="511"/>
        <v/>
      </c>
      <c r="BJ1201" s="2" t="str">
        <f t="shared" si="512"/>
        <v/>
      </c>
    </row>
    <row r="1202" spans="1:62" x14ac:dyDescent="0.2">
      <c r="A1202" s="1" t="s">
        <v>926</v>
      </c>
      <c r="B1202" s="27" t="s">
        <v>1195</v>
      </c>
      <c r="C1202" s="28">
        <v>38800</v>
      </c>
      <c r="D1202" s="7">
        <v>0.36805555555555558</v>
      </c>
      <c r="E1202" s="1">
        <v>0.1</v>
      </c>
      <c r="F1202" s="1" t="s">
        <v>57</v>
      </c>
      <c r="G1202" s="1" t="s">
        <v>1046</v>
      </c>
      <c r="H1202" s="27" t="s">
        <v>886</v>
      </c>
      <c r="I1202" s="27" t="s">
        <v>887</v>
      </c>
      <c r="J1202" s="27" t="s">
        <v>888</v>
      </c>
      <c r="K1202" s="2">
        <v>0.75</v>
      </c>
      <c r="L1202" s="2">
        <v>0.25</v>
      </c>
      <c r="M1202" s="27">
        <v>1298000</v>
      </c>
      <c r="N1202" s="27">
        <v>1386000</v>
      </c>
      <c r="O1202" s="27">
        <v>1774000</v>
      </c>
      <c r="P1202" s="27">
        <v>1491000</v>
      </c>
      <c r="Q1202" s="29"/>
      <c r="R1202" s="29"/>
      <c r="S1202" s="29"/>
      <c r="T1202" s="29"/>
      <c r="U1202" s="29"/>
      <c r="V1202" s="29"/>
      <c r="W1202" s="29"/>
      <c r="X1202" s="29"/>
      <c r="Y1202" s="29"/>
      <c r="Z1202" s="29"/>
      <c r="AA1202" s="29"/>
      <c r="AB1202" s="29"/>
      <c r="AC1202" s="2">
        <f t="shared" si="486"/>
        <v>1487250</v>
      </c>
      <c r="AD1202" s="2">
        <f t="shared" si="487"/>
        <v>206806.47152994672</v>
      </c>
      <c r="AE1202" s="2">
        <f t="shared" si="488"/>
        <v>4</v>
      </c>
      <c r="AF1202" s="27">
        <v>1177000</v>
      </c>
      <c r="AG1202" s="27">
        <v>1123000</v>
      </c>
      <c r="AH1202" s="27">
        <v>1326000</v>
      </c>
      <c r="AI1202" s="27">
        <v>1312000</v>
      </c>
      <c r="AJ1202" s="2">
        <f t="shared" si="489"/>
        <v>1234500</v>
      </c>
      <c r="AK1202" s="2">
        <f t="shared" si="490"/>
        <v>100194.81024484252</v>
      </c>
      <c r="AL1202" s="2">
        <f t="shared" si="491"/>
        <v>4</v>
      </c>
      <c r="AM1202" s="2">
        <f t="shared" si="492"/>
        <v>7.266077361036682E+19</v>
      </c>
      <c r="AN1202" s="2">
        <f t="shared" si="493"/>
        <v>1.4157199563481649E+19</v>
      </c>
      <c r="AO1202" s="2">
        <f t="shared" si="494"/>
        <v>5</v>
      </c>
      <c r="AP1202" s="2">
        <f t="shared" si="495"/>
        <v>1.2895850595906566</v>
      </c>
      <c r="AQ1202" s="2">
        <f t="shared" si="496"/>
        <v>0.72668684380042159</v>
      </c>
      <c r="AR1202" s="3" t="str">
        <f t="shared" si="497"/>
        <v>Nontoxic</v>
      </c>
      <c r="AS1202" s="2">
        <f t="shared" si="498"/>
        <v>83.005547150781638</v>
      </c>
      <c r="AT1202" s="4" t="s">
        <v>663</v>
      </c>
      <c r="AV1202" s="2">
        <f t="shared" si="499"/>
        <v>3</v>
      </c>
      <c r="AW1202" s="2">
        <f t="shared" si="500"/>
        <v>3</v>
      </c>
      <c r="AX1202" s="2">
        <f t="shared" si="501"/>
        <v>42768916666.666664</v>
      </c>
      <c r="AY1202" s="2">
        <f t="shared" si="502"/>
        <v>10039000000</v>
      </c>
      <c r="AZ1202" s="2">
        <f t="shared" si="503"/>
        <v>26403958333.333332</v>
      </c>
      <c r="BA1202" s="2">
        <f t="shared" si="504"/>
        <v>1.1666666666666667</v>
      </c>
      <c r="BB1202" s="2">
        <f t="shared" si="505"/>
        <v>1.2464711259848318</v>
      </c>
      <c r="BC1202" s="2">
        <v>6.6349999999999998</v>
      </c>
      <c r="BD1202" s="2" t="str">
        <f t="shared" si="506"/>
        <v>Same Var</v>
      </c>
      <c r="BE1202" s="2">
        <f t="shared" si="507"/>
        <v>3.5063578777853995E-2</v>
      </c>
      <c r="BF1202" s="2" t="str">
        <f t="shared" si="508"/>
        <v>Sig</v>
      </c>
      <c r="BG1202" s="2" t="str">
        <f t="shared" si="509"/>
        <v>Sig</v>
      </c>
      <c r="BH1202" s="2" t="str">
        <f t="shared" si="510"/>
        <v>Same Var T-test</v>
      </c>
      <c r="BI1202" s="2" t="str">
        <f t="shared" si="511"/>
        <v/>
      </c>
      <c r="BJ1202" s="2" t="str">
        <f t="shared" si="512"/>
        <v>NOECToxicLess25</v>
      </c>
    </row>
    <row r="1203" spans="1:62" x14ac:dyDescent="0.2">
      <c r="A1203" s="1" t="s">
        <v>926</v>
      </c>
      <c r="B1203" s="27" t="s">
        <v>1133</v>
      </c>
      <c r="C1203" s="28">
        <v>38546</v>
      </c>
      <c r="D1203" s="7">
        <v>0.58680555555555558</v>
      </c>
      <c r="E1203" s="1">
        <v>0.1</v>
      </c>
      <c r="F1203" s="1" t="s">
        <v>57</v>
      </c>
      <c r="G1203" s="1" t="s">
        <v>1138</v>
      </c>
      <c r="H1203" s="27" t="s">
        <v>886</v>
      </c>
      <c r="I1203" s="27" t="s">
        <v>887</v>
      </c>
      <c r="J1203" s="27" t="s">
        <v>888</v>
      </c>
      <c r="K1203" s="2">
        <v>0.75</v>
      </c>
      <c r="L1203" s="2">
        <v>0.25</v>
      </c>
      <c r="M1203" s="27">
        <v>1191000</v>
      </c>
      <c r="N1203" s="27">
        <v>1458000</v>
      </c>
      <c r="O1203" s="27">
        <v>1107000</v>
      </c>
      <c r="P1203" s="27">
        <v>953000</v>
      </c>
      <c r="Q1203" s="29"/>
      <c r="R1203" s="29"/>
      <c r="S1203" s="29"/>
      <c r="T1203" s="29"/>
      <c r="U1203" s="29"/>
      <c r="V1203" s="29"/>
      <c r="W1203" s="29"/>
      <c r="X1203" s="29"/>
      <c r="Y1203" s="29"/>
      <c r="Z1203" s="29"/>
      <c r="AA1203" s="29"/>
      <c r="AB1203" s="29"/>
      <c r="AC1203" s="2">
        <f t="shared" si="486"/>
        <v>1177250</v>
      </c>
      <c r="AD1203" s="2">
        <f t="shared" si="487"/>
        <v>211528.36689200814</v>
      </c>
      <c r="AE1203" s="2">
        <f t="shared" si="488"/>
        <v>4</v>
      </c>
      <c r="AF1203" s="27">
        <v>1747000</v>
      </c>
      <c r="AG1203" s="27">
        <v>2062000</v>
      </c>
      <c r="AH1203" s="27">
        <v>1714000</v>
      </c>
      <c r="AI1203" s="27">
        <v>1726000</v>
      </c>
      <c r="AJ1203" s="2">
        <f t="shared" si="489"/>
        <v>1812250</v>
      </c>
      <c r="AK1203" s="2">
        <f t="shared" si="490"/>
        <v>167057.62478857409</v>
      </c>
      <c r="AL1203" s="2">
        <f t="shared" si="491"/>
        <v>4</v>
      </c>
      <c r="AM1203" s="2">
        <f t="shared" si="492"/>
        <v>1.7607226990113836E+20</v>
      </c>
      <c r="AN1203" s="2">
        <f t="shared" si="493"/>
        <v>2.9423560186935435E+19</v>
      </c>
      <c r="AO1203" s="2">
        <f t="shared" si="494"/>
        <v>6</v>
      </c>
      <c r="AP1203" s="2">
        <f t="shared" si="495"/>
        <v>8.0675011877302722</v>
      </c>
      <c r="AQ1203" s="2">
        <f t="shared" si="496"/>
        <v>0.71755819649141217</v>
      </c>
      <c r="AR1203" s="3" t="str">
        <f t="shared" si="497"/>
        <v>Nontoxic</v>
      </c>
      <c r="AS1203" s="2">
        <f t="shared" si="498"/>
        <v>153.93926523678064</v>
      </c>
      <c r="AT1203" s="26" t="s">
        <v>884</v>
      </c>
      <c r="AU1203" s="4" t="s">
        <v>666</v>
      </c>
      <c r="AV1203" s="2">
        <f t="shared" si="499"/>
        <v>3</v>
      </c>
      <c r="AW1203" s="2">
        <f t="shared" si="500"/>
        <v>3</v>
      </c>
      <c r="AX1203" s="2">
        <f t="shared" si="501"/>
        <v>44744250000.000008</v>
      </c>
      <c r="AY1203" s="2">
        <f t="shared" si="502"/>
        <v>27908250000.000004</v>
      </c>
      <c r="AZ1203" s="2">
        <f t="shared" si="503"/>
        <v>36326250000.000008</v>
      </c>
      <c r="BA1203" s="2">
        <f t="shared" si="504"/>
        <v>1.1666666666666667</v>
      </c>
      <c r="BB1203" s="2">
        <f t="shared" si="505"/>
        <v>0.14193244791356716</v>
      </c>
      <c r="BC1203" s="2">
        <v>6.6349999999999998</v>
      </c>
      <c r="BD1203" s="2" t="str">
        <f t="shared" si="506"/>
        <v>Same Var</v>
      </c>
      <c r="BE1203" s="2">
        <f t="shared" si="507"/>
        <v>1.6430348391004033E-3</v>
      </c>
      <c r="BF1203" s="2" t="str">
        <f t="shared" si="508"/>
        <v>NS</v>
      </c>
      <c r="BG1203" s="2" t="str">
        <f t="shared" si="509"/>
        <v>NS</v>
      </c>
      <c r="BH1203" s="2" t="str">
        <f t="shared" si="510"/>
        <v/>
      </c>
      <c r="BI1203" s="2" t="str">
        <f t="shared" si="511"/>
        <v/>
      </c>
      <c r="BJ1203" s="2" t="str">
        <f t="shared" si="512"/>
        <v/>
      </c>
    </row>
    <row r="1204" spans="1:62" x14ac:dyDescent="0.2">
      <c r="A1204" s="1" t="s">
        <v>926</v>
      </c>
      <c r="B1204" s="27" t="s">
        <v>1176</v>
      </c>
      <c r="C1204" s="28">
        <v>38546</v>
      </c>
      <c r="D1204" s="7">
        <v>0.41458333333333336</v>
      </c>
      <c r="E1204" s="1">
        <v>0.1</v>
      </c>
      <c r="F1204" s="1" t="s">
        <v>57</v>
      </c>
      <c r="G1204" s="1" t="s">
        <v>1138</v>
      </c>
      <c r="H1204" s="27" t="s">
        <v>886</v>
      </c>
      <c r="I1204" s="27" t="s">
        <v>887</v>
      </c>
      <c r="J1204" s="27" t="s">
        <v>888</v>
      </c>
      <c r="K1204" s="2">
        <v>0.75</v>
      </c>
      <c r="L1204" s="2">
        <v>0.25</v>
      </c>
      <c r="M1204" s="27">
        <v>1191000</v>
      </c>
      <c r="N1204" s="27">
        <v>1458000</v>
      </c>
      <c r="O1204" s="27">
        <v>1107000</v>
      </c>
      <c r="P1204" s="27">
        <v>953000</v>
      </c>
      <c r="Q1204" s="29"/>
      <c r="R1204" s="29"/>
      <c r="S1204" s="29"/>
      <c r="T1204" s="29"/>
      <c r="U1204" s="29"/>
      <c r="V1204" s="29"/>
      <c r="W1204" s="29"/>
      <c r="X1204" s="29"/>
      <c r="Y1204" s="29"/>
      <c r="Z1204" s="29"/>
      <c r="AA1204" s="29"/>
      <c r="AB1204" s="29"/>
      <c r="AC1204" s="2">
        <f t="shared" si="486"/>
        <v>1177250</v>
      </c>
      <c r="AD1204" s="2">
        <f t="shared" si="487"/>
        <v>211528.36689200814</v>
      </c>
      <c r="AE1204" s="2">
        <f t="shared" si="488"/>
        <v>4</v>
      </c>
      <c r="AF1204" s="27">
        <v>1762000</v>
      </c>
      <c r="AG1204" s="27">
        <v>1769000</v>
      </c>
      <c r="AH1204" s="27">
        <v>1771000</v>
      </c>
      <c r="AI1204" s="27">
        <v>899000</v>
      </c>
      <c r="AJ1204" s="2">
        <f t="shared" si="489"/>
        <v>1550250</v>
      </c>
      <c r="AK1204" s="2">
        <f t="shared" si="490"/>
        <v>434183.81284121284</v>
      </c>
      <c r="AL1204" s="2">
        <f t="shared" si="491"/>
        <v>4</v>
      </c>
      <c r="AM1204" s="2">
        <f t="shared" si="492"/>
        <v>2.8538092230421974E+21</v>
      </c>
      <c r="AN1204" s="2">
        <f t="shared" si="493"/>
        <v>7.535747006336948E+20</v>
      </c>
      <c r="AO1204" s="2">
        <f t="shared" si="494"/>
        <v>4</v>
      </c>
      <c r="AP1204" s="2">
        <f t="shared" si="495"/>
        <v>2.8871744498848417</v>
      </c>
      <c r="AQ1204" s="2">
        <f t="shared" si="496"/>
        <v>0.74069708411268287</v>
      </c>
      <c r="AR1204" s="3" t="str">
        <f t="shared" si="497"/>
        <v>Nontoxic</v>
      </c>
      <c r="AS1204" s="2">
        <f t="shared" si="498"/>
        <v>131.68400934380972</v>
      </c>
      <c r="AT1204" s="26" t="s">
        <v>884</v>
      </c>
      <c r="AU1204" s="4" t="s">
        <v>666</v>
      </c>
      <c r="AV1204" s="2">
        <f t="shared" si="499"/>
        <v>3</v>
      </c>
      <c r="AW1204" s="2">
        <f t="shared" si="500"/>
        <v>3</v>
      </c>
      <c r="AX1204" s="2">
        <f t="shared" si="501"/>
        <v>44744250000.000008</v>
      </c>
      <c r="AY1204" s="2">
        <f t="shared" si="502"/>
        <v>188515583333.33334</v>
      </c>
      <c r="AZ1204" s="2">
        <f t="shared" si="503"/>
        <v>116629916666.66667</v>
      </c>
      <c r="BA1204" s="2">
        <f t="shared" si="504"/>
        <v>1.1666666666666667</v>
      </c>
      <c r="BB1204" s="2">
        <f t="shared" si="505"/>
        <v>1.2288034642253851</v>
      </c>
      <c r="BC1204" s="2">
        <v>6.6349999999999998</v>
      </c>
      <c r="BD1204" s="2" t="str">
        <f t="shared" si="506"/>
        <v>Same Var</v>
      </c>
      <c r="BE1204" s="2">
        <f t="shared" si="507"/>
        <v>8.6696040441424357E-2</v>
      </c>
      <c r="BF1204" s="2" t="str">
        <f t="shared" si="508"/>
        <v>NS</v>
      </c>
      <c r="BG1204" s="2" t="str">
        <f t="shared" si="509"/>
        <v>NS</v>
      </c>
      <c r="BH1204" s="2" t="str">
        <f t="shared" si="510"/>
        <v/>
      </c>
      <c r="BI1204" s="2" t="str">
        <f t="shared" si="511"/>
        <v/>
      </c>
      <c r="BJ1204" s="2" t="str">
        <f t="shared" si="512"/>
        <v/>
      </c>
    </row>
    <row r="1205" spans="1:62" x14ac:dyDescent="0.2">
      <c r="A1205" s="1" t="s">
        <v>142</v>
      </c>
      <c r="B1205" s="27" t="s">
        <v>224</v>
      </c>
      <c r="C1205" s="28">
        <v>38854</v>
      </c>
      <c r="D1205" s="7">
        <v>0.34375</v>
      </c>
      <c r="E1205" s="1">
        <v>0.1</v>
      </c>
      <c r="F1205" s="1" t="s">
        <v>57</v>
      </c>
      <c r="G1205" s="1" t="s">
        <v>909</v>
      </c>
      <c r="H1205" s="27" t="s">
        <v>886</v>
      </c>
      <c r="I1205" s="27" t="s">
        <v>887</v>
      </c>
      <c r="J1205" s="27" t="s">
        <v>888</v>
      </c>
      <c r="K1205" s="2">
        <v>0.75</v>
      </c>
      <c r="L1205" s="2">
        <v>0.25</v>
      </c>
      <c r="M1205" s="27">
        <v>1882900</v>
      </c>
      <c r="N1205" s="27">
        <v>1624100</v>
      </c>
      <c r="O1205" s="27">
        <v>1396200</v>
      </c>
      <c r="P1205" s="27">
        <v>1484100</v>
      </c>
      <c r="Q1205" s="29"/>
      <c r="R1205" s="29"/>
      <c r="S1205" s="29"/>
      <c r="T1205" s="29"/>
      <c r="U1205" s="29"/>
      <c r="V1205" s="29"/>
      <c r="W1205" s="29"/>
      <c r="X1205" s="29"/>
      <c r="Y1205" s="29"/>
      <c r="Z1205" s="29"/>
      <c r="AA1205" s="29"/>
      <c r="AB1205" s="29"/>
      <c r="AC1205" s="2">
        <f t="shared" si="486"/>
        <v>1596825</v>
      </c>
      <c r="AD1205" s="2">
        <f t="shared" si="487"/>
        <v>212555.99066285256</v>
      </c>
      <c r="AE1205" s="2">
        <f t="shared" si="488"/>
        <v>4</v>
      </c>
      <c r="AF1205" s="27">
        <v>2403100</v>
      </c>
      <c r="AG1205" s="27">
        <v>2236900</v>
      </c>
      <c r="AH1205" s="27">
        <v>2123000</v>
      </c>
      <c r="AI1205" s="27">
        <v>2383800</v>
      </c>
      <c r="AJ1205" s="2">
        <f t="shared" si="489"/>
        <v>2286700</v>
      </c>
      <c r="AK1205" s="2">
        <f t="shared" si="490"/>
        <v>131978.6598911607</v>
      </c>
      <c r="AL1205" s="2">
        <f t="shared" si="491"/>
        <v>4</v>
      </c>
      <c r="AM1205" s="2">
        <f t="shared" si="492"/>
        <v>1.1466203670619768E+20</v>
      </c>
      <c r="AN1205" s="2">
        <f t="shared" si="493"/>
        <v>1.9776241501994926E+19</v>
      </c>
      <c r="AO1205" s="2">
        <f t="shared" si="494"/>
        <v>6</v>
      </c>
      <c r="AP1205" s="2">
        <f t="shared" si="495"/>
        <v>10.524594408437338</v>
      </c>
      <c r="AQ1205" s="2">
        <f t="shared" si="496"/>
        <v>0.71755819649141217</v>
      </c>
      <c r="AR1205" s="3" t="str">
        <f t="shared" si="497"/>
        <v>Nontoxic</v>
      </c>
      <c r="AS1205" s="2">
        <f t="shared" si="498"/>
        <v>143.20291829098366</v>
      </c>
      <c r="AT1205" s="26" t="s">
        <v>884</v>
      </c>
      <c r="AU1205" s="4" t="s">
        <v>666</v>
      </c>
      <c r="AV1205" s="2">
        <f t="shared" si="499"/>
        <v>3</v>
      </c>
      <c r="AW1205" s="2">
        <f t="shared" si="500"/>
        <v>3</v>
      </c>
      <c r="AX1205" s="2">
        <f t="shared" si="501"/>
        <v>45180049166.666664</v>
      </c>
      <c r="AY1205" s="2">
        <f t="shared" si="502"/>
        <v>17418366666.666672</v>
      </c>
      <c r="AZ1205" s="2">
        <f t="shared" si="503"/>
        <v>31299207916.666668</v>
      </c>
      <c r="BA1205" s="2">
        <f t="shared" si="504"/>
        <v>1.1666666666666667</v>
      </c>
      <c r="BB1205" s="2">
        <f t="shared" si="505"/>
        <v>0.56315514278659451</v>
      </c>
      <c r="BC1205" s="2">
        <v>6.6349999999999998</v>
      </c>
      <c r="BD1205" s="2" t="str">
        <f t="shared" si="506"/>
        <v>Same Var</v>
      </c>
      <c r="BE1205" s="2">
        <f t="shared" si="507"/>
        <v>7.471633028328286E-4</v>
      </c>
      <c r="BF1205" s="2" t="str">
        <f t="shared" si="508"/>
        <v>NS</v>
      </c>
      <c r="BG1205" s="2" t="str">
        <f t="shared" si="509"/>
        <v>NS</v>
      </c>
      <c r="BH1205" s="2" t="str">
        <f t="shared" si="510"/>
        <v/>
      </c>
      <c r="BI1205" s="2" t="str">
        <f t="shared" si="511"/>
        <v/>
      </c>
      <c r="BJ1205" s="2" t="str">
        <f t="shared" si="512"/>
        <v/>
      </c>
    </row>
    <row r="1206" spans="1:62" x14ac:dyDescent="0.2">
      <c r="A1206" s="1" t="s">
        <v>142</v>
      </c>
      <c r="B1206" s="27" t="s">
        <v>227</v>
      </c>
      <c r="C1206" s="28">
        <v>38854</v>
      </c>
      <c r="D1206" s="7">
        <v>0.45833333333333331</v>
      </c>
      <c r="E1206" s="1">
        <v>0.1</v>
      </c>
      <c r="F1206" s="1" t="s">
        <v>57</v>
      </c>
      <c r="G1206" s="1" t="s">
        <v>909</v>
      </c>
      <c r="H1206" s="27" t="s">
        <v>886</v>
      </c>
      <c r="I1206" s="27" t="s">
        <v>887</v>
      </c>
      <c r="J1206" s="27" t="s">
        <v>888</v>
      </c>
      <c r="K1206" s="2">
        <v>0.75</v>
      </c>
      <c r="L1206" s="2">
        <v>0.25</v>
      </c>
      <c r="M1206" s="27">
        <v>1882900</v>
      </c>
      <c r="N1206" s="27">
        <v>1624100</v>
      </c>
      <c r="O1206" s="27">
        <v>1396200</v>
      </c>
      <c r="P1206" s="27">
        <v>1484100</v>
      </c>
      <c r="Q1206" s="29"/>
      <c r="R1206" s="29"/>
      <c r="S1206" s="29"/>
      <c r="T1206" s="29"/>
      <c r="U1206" s="29"/>
      <c r="V1206" s="29"/>
      <c r="W1206" s="29"/>
      <c r="X1206" s="29"/>
      <c r="Y1206" s="29"/>
      <c r="Z1206" s="29"/>
      <c r="AA1206" s="29"/>
      <c r="AB1206" s="29"/>
      <c r="AC1206" s="2">
        <f t="shared" si="486"/>
        <v>1596825</v>
      </c>
      <c r="AD1206" s="2">
        <f t="shared" si="487"/>
        <v>212555.99066285256</v>
      </c>
      <c r="AE1206" s="2">
        <f t="shared" si="488"/>
        <v>4</v>
      </c>
      <c r="AF1206" s="27">
        <v>1961700</v>
      </c>
      <c r="AG1206" s="27">
        <v>2179700</v>
      </c>
      <c r="AH1206" s="27">
        <v>2097100</v>
      </c>
      <c r="AI1206" s="27">
        <v>2354500</v>
      </c>
      <c r="AJ1206" s="2">
        <f t="shared" si="489"/>
        <v>2148250</v>
      </c>
      <c r="AK1206" s="2">
        <f t="shared" si="490"/>
        <v>164261.36693290566</v>
      </c>
      <c r="AL1206" s="2">
        <f t="shared" si="491"/>
        <v>4</v>
      </c>
      <c r="AM1206" s="2">
        <f t="shared" si="492"/>
        <v>1.7158101303926781E+20</v>
      </c>
      <c r="AN1206" s="2">
        <f t="shared" si="493"/>
        <v>2.862244679422201E+19</v>
      </c>
      <c r="AO1206" s="2">
        <f t="shared" si="494"/>
        <v>6</v>
      </c>
      <c r="AP1206" s="2">
        <f t="shared" si="495"/>
        <v>8.3060545650951205</v>
      </c>
      <c r="AQ1206" s="2">
        <f t="shared" si="496"/>
        <v>0.71755819649141217</v>
      </c>
      <c r="AR1206" s="3" t="str">
        <f t="shared" si="497"/>
        <v>Nontoxic</v>
      </c>
      <c r="AS1206" s="2">
        <f t="shared" si="498"/>
        <v>134.5325881045199</v>
      </c>
      <c r="AT1206" s="26" t="s">
        <v>884</v>
      </c>
      <c r="AU1206" s="4" t="s">
        <v>666</v>
      </c>
      <c r="AV1206" s="2">
        <f t="shared" si="499"/>
        <v>3</v>
      </c>
      <c r="AW1206" s="2">
        <f t="shared" si="500"/>
        <v>3</v>
      </c>
      <c r="AX1206" s="2">
        <f t="shared" si="501"/>
        <v>45180049166.666664</v>
      </c>
      <c r="AY1206" s="2">
        <f t="shared" si="502"/>
        <v>26981796666.666672</v>
      </c>
      <c r="AZ1206" s="2">
        <f t="shared" si="503"/>
        <v>36080922916.666664</v>
      </c>
      <c r="BA1206" s="2">
        <f t="shared" si="504"/>
        <v>1.1666666666666667</v>
      </c>
      <c r="BB1206" s="2">
        <f t="shared" si="505"/>
        <v>0.16896987981255052</v>
      </c>
      <c r="BC1206" s="2">
        <v>6.6349999999999998</v>
      </c>
      <c r="BD1206" s="2" t="str">
        <f t="shared" si="506"/>
        <v>Same Var</v>
      </c>
      <c r="BE1206" s="2">
        <f t="shared" si="507"/>
        <v>3.1592166849042699E-3</v>
      </c>
      <c r="BF1206" s="2" t="str">
        <f t="shared" si="508"/>
        <v>NS</v>
      </c>
      <c r="BG1206" s="2" t="str">
        <f t="shared" si="509"/>
        <v>NS</v>
      </c>
      <c r="BH1206" s="2" t="str">
        <f t="shared" si="510"/>
        <v/>
      </c>
      <c r="BI1206" s="2" t="str">
        <f t="shared" si="511"/>
        <v/>
      </c>
      <c r="BJ1206" s="2" t="str">
        <f t="shared" si="512"/>
        <v/>
      </c>
    </row>
    <row r="1207" spans="1:62" x14ac:dyDescent="0.2">
      <c r="A1207" s="1" t="s">
        <v>142</v>
      </c>
      <c r="B1207" s="27" t="s">
        <v>230</v>
      </c>
      <c r="C1207" s="28">
        <v>38854</v>
      </c>
      <c r="D1207" s="7">
        <v>0.5</v>
      </c>
      <c r="E1207" s="1">
        <v>0.1</v>
      </c>
      <c r="F1207" s="1" t="s">
        <v>57</v>
      </c>
      <c r="G1207" s="1" t="s">
        <v>909</v>
      </c>
      <c r="H1207" s="27" t="s">
        <v>886</v>
      </c>
      <c r="I1207" s="27" t="s">
        <v>887</v>
      </c>
      <c r="J1207" s="27" t="s">
        <v>888</v>
      </c>
      <c r="K1207" s="2">
        <v>0.75</v>
      </c>
      <c r="L1207" s="2">
        <v>0.25</v>
      </c>
      <c r="M1207" s="27">
        <v>1882900</v>
      </c>
      <c r="N1207" s="27">
        <v>1624100</v>
      </c>
      <c r="O1207" s="27">
        <v>1396200</v>
      </c>
      <c r="P1207" s="27">
        <v>1484100</v>
      </c>
      <c r="Q1207" s="29"/>
      <c r="R1207" s="29"/>
      <c r="S1207" s="29"/>
      <c r="T1207" s="29"/>
      <c r="U1207" s="29"/>
      <c r="V1207" s="29"/>
      <c r="W1207" s="29"/>
      <c r="X1207" s="29"/>
      <c r="Y1207" s="29"/>
      <c r="Z1207" s="29"/>
      <c r="AA1207" s="29"/>
      <c r="AB1207" s="29"/>
      <c r="AC1207" s="2">
        <f t="shared" si="486"/>
        <v>1596825</v>
      </c>
      <c r="AD1207" s="2">
        <f t="shared" si="487"/>
        <v>212555.99066285256</v>
      </c>
      <c r="AE1207" s="2">
        <f t="shared" si="488"/>
        <v>4</v>
      </c>
      <c r="AF1207" s="27">
        <v>2616500</v>
      </c>
      <c r="AG1207" s="27">
        <v>2182100</v>
      </c>
      <c r="AH1207" s="27">
        <v>2204500</v>
      </c>
      <c r="AI1207" s="27">
        <v>2082400</v>
      </c>
      <c r="AJ1207" s="2">
        <f t="shared" si="489"/>
        <v>2271375</v>
      </c>
      <c r="AK1207" s="2">
        <f t="shared" si="490"/>
        <v>236125.04279159661</v>
      </c>
      <c r="AL1207" s="2">
        <f t="shared" si="491"/>
        <v>4</v>
      </c>
      <c r="AM1207" s="2">
        <f t="shared" si="492"/>
        <v>4.117735177066728E+20</v>
      </c>
      <c r="AN1207" s="2">
        <f t="shared" si="493"/>
        <v>7.8218419073699906E+19</v>
      </c>
      <c r="AO1207" s="2">
        <f t="shared" si="494"/>
        <v>5</v>
      </c>
      <c r="AP1207" s="2">
        <f t="shared" si="495"/>
        <v>7.53773910448301</v>
      </c>
      <c r="AQ1207" s="2">
        <f t="shared" si="496"/>
        <v>0.72668684380042159</v>
      </c>
      <c r="AR1207" s="3" t="str">
        <f t="shared" si="497"/>
        <v>Nontoxic</v>
      </c>
      <c r="AS1207" s="2">
        <f t="shared" si="498"/>
        <v>142.24320135268422</v>
      </c>
      <c r="AT1207" s="26" t="s">
        <v>884</v>
      </c>
      <c r="AU1207" s="4" t="s">
        <v>666</v>
      </c>
      <c r="AV1207" s="2">
        <f t="shared" si="499"/>
        <v>3</v>
      </c>
      <c r="AW1207" s="2">
        <f t="shared" si="500"/>
        <v>3</v>
      </c>
      <c r="AX1207" s="2">
        <f t="shared" si="501"/>
        <v>45180049166.666664</v>
      </c>
      <c r="AY1207" s="2">
        <f t="shared" si="502"/>
        <v>55755035833.333328</v>
      </c>
      <c r="AZ1207" s="2">
        <f t="shared" si="503"/>
        <v>50467542500</v>
      </c>
      <c r="BA1207" s="2">
        <f t="shared" si="504"/>
        <v>1.1666666666666667</v>
      </c>
      <c r="BB1207" s="2">
        <f t="shared" si="505"/>
        <v>2.8382089782025686E-2</v>
      </c>
      <c r="BC1207" s="2">
        <v>6.6349999999999998</v>
      </c>
      <c r="BD1207" s="2" t="str">
        <f t="shared" si="506"/>
        <v>Same Var</v>
      </c>
      <c r="BE1207" s="2">
        <f t="shared" si="507"/>
        <v>2.700697561741999E-3</v>
      </c>
      <c r="BF1207" s="2" t="str">
        <f t="shared" si="508"/>
        <v>NS</v>
      </c>
      <c r="BG1207" s="2" t="str">
        <f t="shared" si="509"/>
        <v>NS</v>
      </c>
      <c r="BH1207" s="2" t="str">
        <f t="shared" si="510"/>
        <v/>
      </c>
      <c r="BI1207" s="2" t="str">
        <f t="shared" si="511"/>
        <v/>
      </c>
      <c r="BJ1207" s="2" t="str">
        <f t="shared" si="512"/>
        <v/>
      </c>
    </row>
    <row r="1208" spans="1:62" x14ac:dyDescent="0.2">
      <c r="A1208" s="1" t="s">
        <v>142</v>
      </c>
      <c r="B1208" s="27" t="s">
        <v>231</v>
      </c>
      <c r="C1208" s="28">
        <v>38854</v>
      </c>
      <c r="D1208" s="7">
        <v>0.38194444444444442</v>
      </c>
      <c r="E1208" s="1">
        <v>0.1</v>
      </c>
      <c r="F1208" s="1" t="s">
        <v>57</v>
      </c>
      <c r="G1208" s="1" t="s">
        <v>909</v>
      </c>
      <c r="H1208" s="27" t="s">
        <v>886</v>
      </c>
      <c r="I1208" s="27" t="s">
        <v>887</v>
      </c>
      <c r="J1208" s="27" t="s">
        <v>888</v>
      </c>
      <c r="K1208" s="2">
        <v>0.75</v>
      </c>
      <c r="L1208" s="2">
        <v>0.25</v>
      </c>
      <c r="M1208" s="27">
        <v>1882900</v>
      </c>
      <c r="N1208" s="27">
        <v>1624100</v>
      </c>
      <c r="O1208" s="27">
        <v>1396200</v>
      </c>
      <c r="P1208" s="27">
        <v>1484100</v>
      </c>
      <c r="Q1208" s="29"/>
      <c r="R1208" s="29"/>
      <c r="S1208" s="29"/>
      <c r="T1208" s="29"/>
      <c r="U1208" s="29"/>
      <c r="V1208" s="29"/>
      <c r="W1208" s="29"/>
      <c r="X1208" s="29"/>
      <c r="Y1208" s="29"/>
      <c r="Z1208" s="29"/>
      <c r="AA1208" s="29"/>
      <c r="AB1208" s="29"/>
      <c r="AC1208" s="2">
        <f t="shared" si="486"/>
        <v>1596825</v>
      </c>
      <c r="AD1208" s="2">
        <f t="shared" si="487"/>
        <v>212555.99066285256</v>
      </c>
      <c r="AE1208" s="2">
        <f t="shared" si="488"/>
        <v>4</v>
      </c>
      <c r="AF1208" s="27">
        <v>1510800</v>
      </c>
      <c r="AG1208" s="27">
        <v>1444300</v>
      </c>
      <c r="AH1208" s="27">
        <v>1417700</v>
      </c>
      <c r="AI1208" s="27">
        <v>1572900</v>
      </c>
      <c r="AJ1208" s="2">
        <f t="shared" si="489"/>
        <v>1486425</v>
      </c>
      <c r="AK1208" s="2">
        <f t="shared" si="490"/>
        <v>69689.08929428384</v>
      </c>
      <c r="AL1208" s="2">
        <f t="shared" si="491"/>
        <v>4</v>
      </c>
      <c r="AM1208" s="2">
        <f t="shared" si="492"/>
        <v>5.7268368548728824E+19</v>
      </c>
      <c r="AN1208" s="2">
        <f t="shared" si="493"/>
        <v>1.3946799142331857E+19</v>
      </c>
      <c r="AO1208" s="2">
        <f t="shared" si="494"/>
        <v>4</v>
      </c>
      <c r="AP1208" s="2">
        <f t="shared" si="495"/>
        <v>3.319922033679199</v>
      </c>
      <c r="AQ1208" s="2">
        <f t="shared" si="496"/>
        <v>0.74069708411268287</v>
      </c>
      <c r="AR1208" s="3" t="str">
        <f t="shared" si="497"/>
        <v>Nontoxic</v>
      </c>
      <c r="AS1208" s="2">
        <f t="shared" si="498"/>
        <v>93.086280588041888</v>
      </c>
      <c r="AT1208" s="4" t="s">
        <v>663</v>
      </c>
      <c r="AV1208" s="2">
        <f t="shared" si="499"/>
        <v>3</v>
      </c>
      <c r="AW1208" s="2">
        <f t="shared" si="500"/>
        <v>3</v>
      </c>
      <c r="AX1208" s="2">
        <f t="shared" si="501"/>
        <v>45180049166.666664</v>
      </c>
      <c r="AY1208" s="2">
        <f t="shared" si="502"/>
        <v>4856569166.666667</v>
      </c>
      <c r="AZ1208" s="2">
        <f t="shared" si="503"/>
        <v>25018309166.666668</v>
      </c>
      <c r="BA1208" s="2">
        <f t="shared" si="504"/>
        <v>1.1666666666666667</v>
      </c>
      <c r="BB1208" s="2">
        <f t="shared" si="505"/>
        <v>2.6954434076187517</v>
      </c>
      <c r="BC1208" s="2">
        <v>6.6349999999999998</v>
      </c>
      <c r="BD1208" s="2" t="str">
        <f t="shared" si="506"/>
        <v>Same Var</v>
      </c>
      <c r="BE1208" s="2">
        <f t="shared" si="507"/>
        <v>0.18085907860399261</v>
      </c>
      <c r="BF1208" s="2" t="str">
        <f t="shared" si="508"/>
        <v>NS</v>
      </c>
      <c r="BG1208" s="2" t="str">
        <f t="shared" si="509"/>
        <v>NS</v>
      </c>
      <c r="BH1208" s="2" t="str">
        <f t="shared" si="510"/>
        <v>Same Var T-test</v>
      </c>
      <c r="BI1208" s="2" t="str">
        <f t="shared" si="511"/>
        <v/>
      </c>
      <c r="BJ1208" s="2" t="str">
        <f t="shared" si="512"/>
        <v/>
      </c>
    </row>
    <row r="1209" spans="1:62" x14ac:dyDescent="0.2">
      <c r="A1209" s="1" t="s">
        <v>142</v>
      </c>
      <c r="B1209" s="27" t="s">
        <v>233</v>
      </c>
      <c r="C1209" s="28">
        <v>38854</v>
      </c>
      <c r="D1209" s="7">
        <v>0.41319444444444442</v>
      </c>
      <c r="E1209" s="1">
        <v>0.1</v>
      </c>
      <c r="F1209" s="1" t="s">
        <v>57</v>
      </c>
      <c r="G1209" s="1" t="s">
        <v>909</v>
      </c>
      <c r="H1209" s="27" t="s">
        <v>886</v>
      </c>
      <c r="I1209" s="27" t="s">
        <v>887</v>
      </c>
      <c r="J1209" s="27" t="s">
        <v>888</v>
      </c>
      <c r="K1209" s="2">
        <v>0.75</v>
      </c>
      <c r="L1209" s="2">
        <v>0.25</v>
      </c>
      <c r="M1209" s="27">
        <v>1882900</v>
      </c>
      <c r="N1209" s="27">
        <v>1624100</v>
      </c>
      <c r="O1209" s="27">
        <v>1396200</v>
      </c>
      <c r="P1209" s="27">
        <v>1484100</v>
      </c>
      <c r="Q1209" s="29"/>
      <c r="R1209" s="29"/>
      <c r="S1209" s="29"/>
      <c r="T1209" s="29"/>
      <c r="U1209" s="29"/>
      <c r="V1209" s="29"/>
      <c r="W1209" s="29"/>
      <c r="X1209" s="29"/>
      <c r="Y1209" s="29"/>
      <c r="Z1209" s="29"/>
      <c r="AA1209" s="29"/>
      <c r="AB1209" s="29"/>
      <c r="AC1209" s="2">
        <f t="shared" si="486"/>
        <v>1596825</v>
      </c>
      <c r="AD1209" s="2">
        <f t="shared" si="487"/>
        <v>212555.99066285256</v>
      </c>
      <c r="AE1209" s="2">
        <f t="shared" si="488"/>
        <v>4</v>
      </c>
      <c r="AF1209" s="27">
        <v>508510</v>
      </c>
      <c r="AG1209" s="27">
        <v>347710</v>
      </c>
      <c r="AH1209" s="27">
        <v>382270</v>
      </c>
      <c r="AI1209" s="27">
        <v>464370</v>
      </c>
      <c r="AJ1209" s="2">
        <f t="shared" si="489"/>
        <v>425715</v>
      </c>
      <c r="AK1209" s="2">
        <f t="shared" si="490"/>
        <v>73759.675297549955</v>
      </c>
      <c r="AL1209" s="2">
        <f t="shared" si="491"/>
        <v>4</v>
      </c>
      <c r="AM1209" s="2">
        <f t="shared" si="492"/>
        <v>5.9499113380684644E+19</v>
      </c>
      <c r="AN1209" s="2">
        <f t="shared" si="493"/>
        <v>1.4072062977856623E+19</v>
      </c>
      <c r="AO1209" s="2">
        <f t="shared" si="494"/>
        <v>4</v>
      </c>
      <c r="AP1209" s="2">
        <f t="shared" si="495"/>
        <v>-8.7889203209902931</v>
      </c>
      <c r="AQ1209" s="2">
        <f t="shared" si="496"/>
        <v>0.74069708411268287</v>
      </c>
      <c r="AR1209" s="3" t="str">
        <f t="shared" si="497"/>
        <v>Toxic</v>
      </c>
      <c r="AS1209" s="2">
        <f t="shared" si="498"/>
        <v>26.660091118312902</v>
      </c>
      <c r="AT1209" s="4" t="s">
        <v>663</v>
      </c>
      <c r="AV1209" s="2">
        <f t="shared" si="499"/>
        <v>3</v>
      </c>
      <c r="AW1209" s="2">
        <f t="shared" si="500"/>
        <v>3</v>
      </c>
      <c r="AX1209" s="2">
        <f t="shared" si="501"/>
        <v>45180049166.666664</v>
      </c>
      <c r="AY1209" s="2">
        <f t="shared" si="502"/>
        <v>5440489700.000001</v>
      </c>
      <c r="AZ1209" s="2">
        <f t="shared" si="503"/>
        <v>25310269433.333332</v>
      </c>
      <c r="BA1209" s="2">
        <f t="shared" si="504"/>
        <v>1.1666666666666667</v>
      </c>
      <c r="BB1209" s="2">
        <f t="shared" si="505"/>
        <v>2.463160539048447</v>
      </c>
      <c r="BC1209" s="2">
        <v>6.6349999999999998</v>
      </c>
      <c r="BD1209" s="2" t="str">
        <f t="shared" si="506"/>
        <v>Same Var</v>
      </c>
      <c r="BE1209" s="2">
        <f t="shared" si="507"/>
        <v>2.3015270670910424E-5</v>
      </c>
      <c r="BF1209" s="2" t="str">
        <f t="shared" si="508"/>
        <v>Sig</v>
      </c>
      <c r="BG1209" s="2" t="str">
        <f t="shared" si="509"/>
        <v>Sig</v>
      </c>
      <c r="BH1209" s="2" t="str">
        <f t="shared" si="510"/>
        <v>Same Var T-test</v>
      </c>
      <c r="BI1209" s="2" t="str">
        <f t="shared" si="511"/>
        <v/>
      </c>
      <c r="BJ1209" s="2" t="str">
        <f t="shared" si="512"/>
        <v/>
      </c>
    </row>
    <row r="1210" spans="1:62" x14ac:dyDescent="0.2">
      <c r="A1210" s="1" t="s">
        <v>142</v>
      </c>
      <c r="B1210" s="27" t="s">
        <v>236</v>
      </c>
      <c r="C1210" s="28">
        <v>38854</v>
      </c>
      <c r="D1210" s="7">
        <v>0.42708333333333331</v>
      </c>
      <c r="E1210" s="1">
        <v>0.1</v>
      </c>
      <c r="F1210" s="1" t="s">
        <v>57</v>
      </c>
      <c r="G1210" s="1" t="s">
        <v>909</v>
      </c>
      <c r="H1210" s="27" t="s">
        <v>886</v>
      </c>
      <c r="I1210" s="27" t="s">
        <v>887</v>
      </c>
      <c r="J1210" s="27" t="s">
        <v>888</v>
      </c>
      <c r="K1210" s="2">
        <v>0.75</v>
      </c>
      <c r="L1210" s="2">
        <v>0.25</v>
      </c>
      <c r="M1210" s="27">
        <v>1882900</v>
      </c>
      <c r="N1210" s="27">
        <v>1624100</v>
      </c>
      <c r="O1210" s="27">
        <v>1396200</v>
      </c>
      <c r="P1210" s="27">
        <v>1484100</v>
      </c>
      <c r="Q1210" s="29"/>
      <c r="R1210" s="29"/>
      <c r="S1210" s="29"/>
      <c r="T1210" s="29"/>
      <c r="U1210" s="29"/>
      <c r="V1210" s="29"/>
      <c r="W1210" s="29"/>
      <c r="X1210" s="29"/>
      <c r="Y1210" s="29"/>
      <c r="Z1210" s="29"/>
      <c r="AA1210" s="29"/>
      <c r="AB1210" s="29"/>
      <c r="AC1210" s="2">
        <f t="shared" si="486"/>
        <v>1596825</v>
      </c>
      <c r="AD1210" s="2">
        <f t="shared" si="487"/>
        <v>212555.99066285256</v>
      </c>
      <c r="AE1210" s="2">
        <f t="shared" si="488"/>
        <v>4</v>
      </c>
      <c r="AF1210" s="27">
        <v>1876100</v>
      </c>
      <c r="AG1210" s="27">
        <v>2374700</v>
      </c>
      <c r="AH1210" s="27">
        <v>1882300</v>
      </c>
      <c r="AI1210" s="27">
        <v>2530700</v>
      </c>
      <c r="AJ1210" s="2">
        <f t="shared" si="489"/>
        <v>2165950</v>
      </c>
      <c r="AK1210" s="2">
        <f t="shared" si="490"/>
        <v>337189.10124735645</v>
      </c>
      <c r="AL1210" s="2">
        <f t="shared" si="491"/>
        <v>4</v>
      </c>
      <c r="AM1210" s="2">
        <f t="shared" si="492"/>
        <v>1.2094791604620946E+21</v>
      </c>
      <c r="AN1210" s="2">
        <f t="shared" si="493"/>
        <v>2.8276566527252942E+20</v>
      </c>
      <c r="AO1210" s="2">
        <f t="shared" si="494"/>
        <v>4</v>
      </c>
      <c r="AP1210" s="2">
        <f t="shared" si="495"/>
        <v>5.1924742342951768</v>
      </c>
      <c r="AQ1210" s="2">
        <f t="shared" si="496"/>
        <v>0.74069708411268287</v>
      </c>
      <c r="AR1210" s="3" t="str">
        <f t="shared" si="497"/>
        <v>Nontoxic</v>
      </c>
      <c r="AS1210" s="2">
        <f t="shared" si="498"/>
        <v>135.6410376841545</v>
      </c>
      <c r="AT1210" s="26" t="s">
        <v>884</v>
      </c>
      <c r="AU1210" s="4" t="s">
        <v>666</v>
      </c>
      <c r="AV1210" s="2">
        <f t="shared" si="499"/>
        <v>3</v>
      </c>
      <c r="AW1210" s="2">
        <f t="shared" si="500"/>
        <v>3</v>
      </c>
      <c r="AX1210" s="2">
        <f t="shared" si="501"/>
        <v>45180049166.666664</v>
      </c>
      <c r="AY1210" s="2">
        <f t="shared" si="502"/>
        <v>113696490000</v>
      </c>
      <c r="AZ1210" s="2">
        <f t="shared" si="503"/>
        <v>79438269583.333328</v>
      </c>
      <c r="BA1210" s="2">
        <f t="shared" si="504"/>
        <v>1.1666666666666667</v>
      </c>
      <c r="BB1210" s="2">
        <f t="shared" si="505"/>
        <v>0.52912888657349244</v>
      </c>
      <c r="BC1210" s="2">
        <v>6.6349999999999998</v>
      </c>
      <c r="BD1210" s="2" t="str">
        <f t="shared" si="506"/>
        <v>Same Var</v>
      </c>
      <c r="BE1210" s="2">
        <f t="shared" si="507"/>
        <v>1.4482801527415549E-2</v>
      </c>
      <c r="BF1210" s="2" t="str">
        <f t="shared" si="508"/>
        <v>NS</v>
      </c>
      <c r="BG1210" s="2" t="str">
        <f t="shared" si="509"/>
        <v>NS</v>
      </c>
      <c r="BH1210" s="2" t="str">
        <f t="shared" si="510"/>
        <v/>
      </c>
      <c r="BI1210" s="2" t="str">
        <f t="shared" si="511"/>
        <v/>
      </c>
      <c r="BJ1210" s="2" t="str">
        <f t="shared" si="512"/>
        <v/>
      </c>
    </row>
    <row r="1211" spans="1:62" x14ac:dyDescent="0.2">
      <c r="A1211" s="1" t="s">
        <v>142</v>
      </c>
      <c r="B1211" s="27" t="s">
        <v>237</v>
      </c>
      <c r="C1211" s="28">
        <v>38854</v>
      </c>
      <c r="D1211" s="7">
        <v>0.40625</v>
      </c>
      <c r="E1211" s="1">
        <v>0.1</v>
      </c>
      <c r="F1211" s="1" t="s">
        <v>57</v>
      </c>
      <c r="G1211" s="1" t="s">
        <v>909</v>
      </c>
      <c r="H1211" s="27" t="s">
        <v>886</v>
      </c>
      <c r="I1211" s="27" t="s">
        <v>887</v>
      </c>
      <c r="J1211" s="27" t="s">
        <v>888</v>
      </c>
      <c r="K1211" s="2">
        <v>0.75</v>
      </c>
      <c r="L1211" s="2">
        <v>0.25</v>
      </c>
      <c r="M1211" s="27">
        <v>1882900</v>
      </c>
      <c r="N1211" s="27">
        <v>1624100</v>
      </c>
      <c r="O1211" s="27">
        <v>1396200</v>
      </c>
      <c r="P1211" s="27">
        <v>1484100</v>
      </c>
      <c r="Q1211" s="29"/>
      <c r="R1211" s="29"/>
      <c r="S1211" s="29"/>
      <c r="T1211" s="29"/>
      <c r="U1211" s="29"/>
      <c r="V1211" s="29"/>
      <c r="W1211" s="29"/>
      <c r="X1211" s="29"/>
      <c r="Y1211" s="29"/>
      <c r="Z1211" s="29"/>
      <c r="AA1211" s="29"/>
      <c r="AB1211" s="29"/>
      <c r="AC1211" s="2">
        <f t="shared" si="486"/>
        <v>1596825</v>
      </c>
      <c r="AD1211" s="2">
        <f t="shared" si="487"/>
        <v>212555.99066285256</v>
      </c>
      <c r="AE1211" s="2">
        <f t="shared" si="488"/>
        <v>4</v>
      </c>
      <c r="AF1211" s="27">
        <v>1784900</v>
      </c>
      <c r="AG1211" s="27">
        <v>2377800</v>
      </c>
      <c r="AH1211" s="27">
        <v>2380700</v>
      </c>
      <c r="AI1211" s="27">
        <v>2315700</v>
      </c>
      <c r="AJ1211" s="2">
        <f t="shared" si="489"/>
        <v>2214775</v>
      </c>
      <c r="AK1211" s="2">
        <f t="shared" si="490"/>
        <v>288147.31620012241</v>
      </c>
      <c r="AL1211" s="2">
        <f t="shared" si="491"/>
        <v>4</v>
      </c>
      <c r="AM1211" s="2">
        <f t="shared" si="492"/>
        <v>7.3498806849136493E+20</v>
      </c>
      <c r="AN1211" s="2">
        <f t="shared" si="493"/>
        <v>1.5707613160225823E+20</v>
      </c>
      <c r="AO1211" s="2">
        <f t="shared" si="494"/>
        <v>5</v>
      </c>
      <c r="AP1211" s="2">
        <f t="shared" si="495"/>
        <v>6.1775689264162645</v>
      </c>
      <c r="AQ1211" s="2">
        <f t="shared" si="496"/>
        <v>0.72668684380042159</v>
      </c>
      <c r="AR1211" s="3" t="str">
        <f t="shared" si="497"/>
        <v>Nontoxic</v>
      </c>
      <c r="AS1211" s="2">
        <f t="shared" si="498"/>
        <v>138.69866766865499</v>
      </c>
      <c r="AT1211" s="26" t="s">
        <v>884</v>
      </c>
      <c r="AU1211" s="4" t="s">
        <v>666</v>
      </c>
      <c r="AV1211" s="2">
        <f t="shared" si="499"/>
        <v>3</v>
      </c>
      <c r="AW1211" s="2">
        <f t="shared" si="500"/>
        <v>3</v>
      </c>
      <c r="AX1211" s="2">
        <f t="shared" si="501"/>
        <v>45180049166.666664</v>
      </c>
      <c r="AY1211" s="2">
        <f t="shared" si="502"/>
        <v>83028875833.333328</v>
      </c>
      <c r="AZ1211" s="2">
        <f t="shared" si="503"/>
        <v>64104462500</v>
      </c>
      <c r="BA1211" s="2">
        <f t="shared" si="504"/>
        <v>1.1666666666666667</v>
      </c>
      <c r="BB1211" s="2">
        <f t="shared" si="505"/>
        <v>0.23447291245219859</v>
      </c>
      <c r="BC1211" s="2">
        <v>6.6349999999999998</v>
      </c>
      <c r="BD1211" s="2" t="str">
        <f t="shared" si="506"/>
        <v>Same Var</v>
      </c>
      <c r="BE1211" s="2">
        <f t="shared" si="507"/>
        <v>6.8029161144804113E-3</v>
      </c>
      <c r="BF1211" s="2" t="str">
        <f t="shared" si="508"/>
        <v>NS</v>
      </c>
      <c r="BG1211" s="2" t="str">
        <f t="shared" si="509"/>
        <v>NS</v>
      </c>
      <c r="BH1211" s="2" t="str">
        <f t="shared" si="510"/>
        <v/>
      </c>
      <c r="BI1211" s="2" t="str">
        <f t="shared" si="511"/>
        <v/>
      </c>
      <c r="BJ1211" s="2" t="str">
        <f t="shared" si="512"/>
        <v/>
      </c>
    </row>
    <row r="1212" spans="1:62" x14ac:dyDescent="0.2">
      <c r="A1212" s="1" t="s">
        <v>142</v>
      </c>
      <c r="B1212" s="27" t="s">
        <v>238</v>
      </c>
      <c r="C1212" s="28">
        <v>38854</v>
      </c>
      <c r="D1212" s="7">
        <v>0.47222222222222221</v>
      </c>
      <c r="E1212" s="1">
        <v>0.1</v>
      </c>
      <c r="F1212" s="1" t="s">
        <v>57</v>
      </c>
      <c r="G1212" s="1" t="s">
        <v>909</v>
      </c>
      <c r="H1212" s="27" t="s">
        <v>886</v>
      </c>
      <c r="I1212" s="27" t="s">
        <v>887</v>
      </c>
      <c r="J1212" s="27" t="s">
        <v>888</v>
      </c>
      <c r="K1212" s="2">
        <v>0.75</v>
      </c>
      <c r="L1212" s="2">
        <v>0.25</v>
      </c>
      <c r="M1212" s="27">
        <v>1882900</v>
      </c>
      <c r="N1212" s="27">
        <v>1624100</v>
      </c>
      <c r="O1212" s="27">
        <v>1396200</v>
      </c>
      <c r="P1212" s="27">
        <v>1484100</v>
      </c>
      <c r="Q1212" s="29"/>
      <c r="R1212" s="29"/>
      <c r="S1212" s="29"/>
      <c r="T1212" s="29"/>
      <c r="U1212" s="29"/>
      <c r="V1212" s="29"/>
      <c r="W1212" s="29"/>
      <c r="X1212" s="29"/>
      <c r="Y1212" s="29"/>
      <c r="Z1212" s="29"/>
      <c r="AA1212" s="29"/>
      <c r="AB1212" s="29"/>
      <c r="AC1212" s="2">
        <f t="shared" si="486"/>
        <v>1596825</v>
      </c>
      <c r="AD1212" s="2">
        <f t="shared" si="487"/>
        <v>212555.99066285256</v>
      </c>
      <c r="AE1212" s="2">
        <f t="shared" si="488"/>
        <v>4</v>
      </c>
      <c r="AF1212" s="27">
        <v>2153300</v>
      </c>
      <c r="AG1212" s="27">
        <v>2270500</v>
      </c>
      <c r="AH1212" s="27">
        <v>1844700</v>
      </c>
      <c r="AI1212" s="27">
        <v>2222500</v>
      </c>
      <c r="AJ1212" s="2">
        <f t="shared" si="489"/>
        <v>2122750</v>
      </c>
      <c r="AK1212" s="2">
        <f t="shared" si="490"/>
        <v>191507.3801885104</v>
      </c>
      <c r="AL1212" s="2">
        <f t="shared" si="491"/>
        <v>4</v>
      </c>
      <c r="AM1212" s="2">
        <f t="shared" si="492"/>
        <v>2.4093911444577295E+20</v>
      </c>
      <c r="AN1212" s="2">
        <f t="shared" si="493"/>
        <v>4.147752798473311E+19</v>
      </c>
      <c r="AO1212" s="2">
        <f t="shared" si="494"/>
        <v>6</v>
      </c>
      <c r="AP1212" s="2">
        <f t="shared" si="495"/>
        <v>7.4255140435211366</v>
      </c>
      <c r="AQ1212" s="2">
        <f t="shared" si="496"/>
        <v>0.71755819649141217</v>
      </c>
      <c r="AR1212" s="3" t="str">
        <f t="shared" si="497"/>
        <v>Nontoxic</v>
      </c>
      <c r="AS1212" s="2">
        <f t="shared" si="498"/>
        <v>132.93566921860565</v>
      </c>
      <c r="AT1212" s="26" t="s">
        <v>884</v>
      </c>
      <c r="AU1212" s="4" t="s">
        <v>666</v>
      </c>
      <c r="AV1212" s="2">
        <f t="shared" si="499"/>
        <v>3</v>
      </c>
      <c r="AW1212" s="2">
        <f t="shared" si="500"/>
        <v>3</v>
      </c>
      <c r="AX1212" s="2">
        <f t="shared" si="501"/>
        <v>45180049166.666664</v>
      </c>
      <c r="AY1212" s="2">
        <f t="shared" si="502"/>
        <v>36675076666.666664</v>
      </c>
      <c r="AZ1212" s="2">
        <f t="shared" si="503"/>
        <v>40927562916.666664</v>
      </c>
      <c r="BA1212" s="2">
        <f t="shared" si="504"/>
        <v>1.1666666666666667</v>
      </c>
      <c r="BB1212" s="2">
        <f t="shared" si="505"/>
        <v>2.7911515610542535E-2</v>
      </c>
      <c r="BC1212" s="2">
        <v>6.6349999999999998</v>
      </c>
      <c r="BD1212" s="2" t="str">
        <f t="shared" si="506"/>
        <v>Same Var</v>
      </c>
      <c r="BE1212" s="2">
        <f t="shared" si="507"/>
        <v>5.18706421852933E-3</v>
      </c>
      <c r="BF1212" s="2" t="str">
        <f t="shared" si="508"/>
        <v>NS</v>
      </c>
      <c r="BG1212" s="2" t="str">
        <f t="shared" si="509"/>
        <v>NS</v>
      </c>
      <c r="BH1212" s="2" t="str">
        <f t="shared" si="510"/>
        <v/>
      </c>
      <c r="BI1212" s="2" t="str">
        <f t="shared" si="511"/>
        <v/>
      </c>
      <c r="BJ1212" s="2" t="str">
        <f t="shared" si="512"/>
        <v/>
      </c>
    </row>
    <row r="1213" spans="1:62" x14ac:dyDescent="0.2">
      <c r="A1213" s="1" t="s">
        <v>142</v>
      </c>
      <c r="B1213" s="27" t="s">
        <v>239</v>
      </c>
      <c r="C1213" s="28">
        <v>38854</v>
      </c>
      <c r="D1213" s="7">
        <v>0.375</v>
      </c>
      <c r="E1213" s="1">
        <v>0.1</v>
      </c>
      <c r="F1213" s="1" t="s">
        <v>57</v>
      </c>
      <c r="G1213" s="1" t="s">
        <v>909</v>
      </c>
      <c r="H1213" s="27" t="s">
        <v>886</v>
      </c>
      <c r="I1213" s="27" t="s">
        <v>887</v>
      </c>
      <c r="J1213" s="27" t="s">
        <v>888</v>
      </c>
      <c r="K1213" s="2">
        <v>0.75</v>
      </c>
      <c r="L1213" s="2">
        <v>0.25</v>
      </c>
      <c r="M1213" s="27">
        <v>1882900</v>
      </c>
      <c r="N1213" s="27">
        <v>1624100</v>
      </c>
      <c r="O1213" s="27">
        <v>1396200</v>
      </c>
      <c r="P1213" s="27">
        <v>1484100</v>
      </c>
      <c r="Q1213" s="29"/>
      <c r="R1213" s="29"/>
      <c r="S1213" s="29"/>
      <c r="T1213" s="29"/>
      <c r="U1213" s="29"/>
      <c r="V1213" s="29"/>
      <c r="W1213" s="29"/>
      <c r="X1213" s="29"/>
      <c r="Y1213" s="29"/>
      <c r="Z1213" s="29"/>
      <c r="AA1213" s="29"/>
      <c r="AB1213" s="29"/>
      <c r="AC1213" s="2">
        <f t="shared" si="486"/>
        <v>1596825</v>
      </c>
      <c r="AD1213" s="2">
        <f t="shared" si="487"/>
        <v>212555.99066285256</v>
      </c>
      <c r="AE1213" s="2">
        <f t="shared" si="488"/>
        <v>4</v>
      </c>
      <c r="AF1213" s="27">
        <v>2845400</v>
      </c>
      <c r="AG1213" s="27">
        <v>2577700</v>
      </c>
      <c r="AH1213" s="27">
        <v>2931600</v>
      </c>
      <c r="AI1213" s="27">
        <v>2544100</v>
      </c>
      <c r="AJ1213" s="2">
        <f t="shared" si="489"/>
        <v>2724700</v>
      </c>
      <c r="AK1213" s="2">
        <f t="shared" si="490"/>
        <v>192874.27684029477</v>
      </c>
      <c r="AL1213" s="2">
        <f t="shared" si="491"/>
        <v>4</v>
      </c>
      <c r="AM1213" s="2">
        <f t="shared" si="492"/>
        <v>2.4503413104375467E+20</v>
      </c>
      <c r="AN1213" s="2">
        <f t="shared" si="493"/>
        <v>4.2286172979128254E+19</v>
      </c>
      <c r="AO1213" s="2">
        <f t="shared" si="494"/>
        <v>6</v>
      </c>
      <c r="AP1213" s="2">
        <f t="shared" si="495"/>
        <v>12.205497871233264</v>
      </c>
      <c r="AQ1213" s="2">
        <f t="shared" si="496"/>
        <v>0.71755819649141217</v>
      </c>
      <c r="AR1213" s="3" t="str">
        <f t="shared" si="497"/>
        <v>Nontoxic</v>
      </c>
      <c r="AS1213" s="2">
        <f t="shared" si="498"/>
        <v>170.632348566687</v>
      </c>
      <c r="AT1213" s="26" t="s">
        <v>884</v>
      </c>
      <c r="AU1213" s="4" t="s">
        <v>666</v>
      </c>
      <c r="AV1213" s="2">
        <f t="shared" si="499"/>
        <v>3</v>
      </c>
      <c r="AW1213" s="2">
        <f t="shared" si="500"/>
        <v>3</v>
      </c>
      <c r="AX1213" s="2">
        <f t="shared" si="501"/>
        <v>45180049166.666664</v>
      </c>
      <c r="AY1213" s="2">
        <f t="shared" si="502"/>
        <v>37200486666.666664</v>
      </c>
      <c r="AZ1213" s="2">
        <f t="shared" si="503"/>
        <v>41190267916.666664</v>
      </c>
      <c r="BA1213" s="2">
        <f t="shared" si="504"/>
        <v>1.1666666666666667</v>
      </c>
      <c r="BB1213" s="2">
        <f t="shared" si="505"/>
        <v>2.4239784252545502E-2</v>
      </c>
      <c r="BC1213" s="2">
        <v>6.6349999999999998</v>
      </c>
      <c r="BD1213" s="2" t="str">
        <f t="shared" si="506"/>
        <v>Same Var</v>
      </c>
      <c r="BE1213" s="2">
        <f t="shared" si="507"/>
        <v>1.1225133193306845E-4</v>
      </c>
      <c r="BF1213" s="2" t="str">
        <f t="shared" si="508"/>
        <v>NS</v>
      </c>
      <c r="BG1213" s="2" t="str">
        <f t="shared" si="509"/>
        <v>NS</v>
      </c>
      <c r="BH1213" s="2" t="str">
        <f t="shared" si="510"/>
        <v/>
      </c>
      <c r="BI1213" s="2" t="str">
        <f t="shared" si="511"/>
        <v/>
      </c>
      <c r="BJ1213" s="2" t="str">
        <f t="shared" si="512"/>
        <v/>
      </c>
    </row>
    <row r="1214" spans="1:62" x14ac:dyDescent="0.2">
      <c r="A1214" s="1" t="s">
        <v>142</v>
      </c>
      <c r="B1214" s="27" t="s">
        <v>240</v>
      </c>
      <c r="C1214" s="28">
        <v>38854</v>
      </c>
      <c r="D1214" s="7">
        <v>0.31944444444444442</v>
      </c>
      <c r="E1214" s="1">
        <v>0.1</v>
      </c>
      <c r="F1214" s="1" t="s">
        <v>57</v>
      </c>
      <c r="G1214" s="1" t="s">
        <v>909</v>
      </c>
      <c r="H1214" s="27" t="s">
        <v>886</v>
      </c>
      <c r="I1214" s="27" t="s">
        <v>887</v>
      </c>
      <c r="J1214" s="27" t="s">
        <v>888</v>
      </c>
      <c r="K1214" s="2">
        <v>0.75</v>
      </c>
      <c r="L1214" s="2">
        <v>0.25</v>
      </c>
      <c r="M1214" s="27">
        <v>1882900</v>
      </c>
      <c r="N1214" s="27">
        <v>1624100</v>
      </c>
      <c r="O1214" s="27">
        <v>1396200</v>
      </c>
      <c r="P1214" s="27">
        <v>1484100</v>
      </c>
      <c r="Q1214" s="29"/>
      <c r="R1214" s="29"/>
      <c r="S1214" s="29"/>
      <c r="T1214" s="29"/>
      <c r="U1214" s="29"/>
      <c r="V1214" s="29"/>
      <c r="W1214" s="29"/>
      <c r="X1214" s="29"/>
      <c r="Y1214" s="29"/>
      <c r="Z1214" s="29"/>
      <c r="AA1214" s="29"/>
      <c r="AB1214" s="29"/>
      <c r="AC1214" s="2">
        <f t="shared" si="486"/>
        <v>1596825</v>
      </c>
      <c r="AD1214" s="2">
        <f t="shared" si="487"/>
        <v>212555.99066285256</v>
      </c>
      <c r="AE1214" s="2">
        <f t="shared" si="488"/>
        <v>4</v>
      </c>
      <c r="AF1214" s="27">
        <v>1924600</v>
      </c>
      <c r="AG1214" s="27">
        <v>1961900</v>
      </c>
      <c r="AH1214" s="27">
        <v>1860100</v>
      </c>
      <c r="AI1214" s="27">
        <v>2367800</v>
      </c>
      <c r="AJ1214" s="2">
        <f t="shared" si="489"/>
        <v>2028600</v>
      </c>
      <c r="AK1214" s="2">
        <f t="shared" si="490"/>
        <v>230009.98529049417</v>
      </c>
      <c r="AL1214" s="2">
        <f t="shared" si="491"/>
        <v>4</v>
      </c>
      <c r="AM1214" s="2">
        <f t="shared" si="492"/>
        <v>3.8336045215387563E+20</v>
      </c>
      <c r="AN1214" s="2">
        <f t="shared" si="493"/>
        <v>7.1765751885972718E+19</v>
      </c>
      <c r="AO1214" s="2">
        <f t="shared" si="494"/>
        <v>5</v>
      </c>
      <c r="AP1214" s="2">
        <f t="shared" si="495"/>
        <v>5.938672794850878</v>
      </c>
      <c r="AQ1214" s="2">
        <f t="shared" si="496"/>
        <v>0.72668684380042159</v>
      </c>
      <c r="AR1214" s="3" t="str">
        <f t="shared" si="497"/>
        <v>Nontoxic</v>
      </c>
      <c r="AS1214" s="2">
        <f t="shared" si="498"/>
        <v>127.03959419473017</v>
      </c>
      <c r="AT1214" s="26" t="s">
        <v>884</v>
      </c>
      <c r="AU1214" s="4" t="s">
        <v>666</v>
      </c>
      <c r="AV1214" s="2">
        <f t="shared" si="499"/>
        <v>3</v>
      </c>
      <c r="AW1214" s="2">
        <f t="shared" si="500"/>
        <v>3</v>
      </c>
      <c r="AX1214" s="2">
        <f t="shared" si="501"/>
        <v>45180049166.666664</v>
      </c>
      <c r="AY1214" s="2">
        <f t="shared" si="502"/>
        <v>52904593333.333344</v>
      </c>
      <c r="AZ1214" s="2">
        <f t="shared" si="503"/>
        <v>49042321250</v>
      </c>
      <c r="BA1214" s="2">
        <f t="shared" si="504"/>
        <v>1.1666666666666667</v>
      </c>
      <c r="BB1214" s="2">
        <f t="shared" si="505"/>
        <v>1.5998101103247921E-2</v>
      </c>
      <c r="BC1214" s="2">
        <v>6.6349999999999998</v>
      </c>
      <c r="BD1214" s="2" t="str">
        <f t="shared" si="506"/>
        <v>Same Var</v>
      </c>
      <c r="BE1214" s="2">
        <f t="shared" si="507"/>
        <v>1.6485385481652216E-2</v>
      </c>
      <c r="BF1214" s="2" t="str">
        <f t="shared" si="508"/>
        <v>NS</v>
      </c>
      <c r="BG1214" s="2" t="str">
        <f t="shared" si="509"/>
        <v>NS</v>
      </c>
      <c r="BH1214" s="2" t="str">
        <f t="shared" si="510"/>
        <v/>
      </c>
      <c r="BI1214" s="2" t="str">
        <f t="shared" si="511"/>
        <v/>
      </c>
      <c r="BJ1214" s="2" t="str">
        <f t="shared" si="512"/>
        <v/>
      </c>
    </row>
    <row r="1215" spans="1:62" x14ac:dyDescent="0.2">
      <c r="A1215" s="1" t="s">
        <v>142</v>
      </c>
      <c r="B1215" s="27" t="s">
        <v>912</v>
      </c>
      <c r="C1215" s="28">
        <v>38854</v>
      </c>
      <c r="D1215" s="7">
        <v>0.4513888888888889</v>
      </c>
      <c r="E1215" s="1">
        <v>0.1</v>
      </c>
      <c r="F1215" s="1" t="s">
        <v>57</v>
      </c>
      <c r="G1215" s="1" t="s">
        <v>909</v>
      </c>
      <c r="H1215" s="27" t="s">
        <v>886</v>
      </c>
      <c r="I1215" s="27" t="s">
        <v>887</v>
      </c>
      <c r="J1215" s="27" t="s">
        <v>888</v>
      </c>
      <c r="K1215" s="2">
        <v>0.75</v>
      </c>
      <c r="L1215" s="2">
        <v>0.25</v>
      </c>
      <c r="M1215" s="27">
        <v>1882900</v>
      </c>
      <c r="N1215" s="27">
        <v>1624100</v>
      </c>
      <c r="O1215" s="27">
        <v>1396200</v>
      </c>
      <c r="P1215" s="27">
        <v>1484100</v>
      </c>
      <c r="Q1215" s="29"/>
      <c r="R1215" s="29"/>
      <c r="S1215" s="29"/>
      <c r="T1215" s="29"/>
      <c r="U1215" s="29"/>
      <c r="V1215" s="29"/>
      <c r="W1215" s="29"/>
      <c r="X1215" s="29"/>
      <c r="Y1215" s="29"/>
      <c r="Z1215" s="29"/>
      <c r="AA1215" s="29"/>
      <c r="AB1215" s="29"/>
      <c r="AC1215" s="2">
        <f t="shared" si="486"/>
        <v>1596825</v>
      </c>
      <c r="AD1215" s="2">
        <f t="shared" si="487"/>
        <v>212555.99066285256</v>
      </c>
      <c r="AE1215" s="2">
        <f t="shared" si="488"/>
        <v>4</v>
      </c>
      <c r="AF1215" s="27">
        <v>1070200</v>
      </c>
      <c r="AG1215" s="27">
        <v>1251600</v>
      </c>
      <c r="AH1215" s="27">
        <v>953630</v>
      </c>
      <c r="AI1215" s="27">
        <v>1387800</v>
      </c>
      <c r="AJ1215" s="2">
        <f t="shared" si="489"/>
        <v>1165807.5</v>
      </c>
      <c r="AK1215" s="2">
        <f t="shared" si="490"/>
        <v>192181.43222399676</v>
      </c>
      <c r="AL1215" s="2">
        <f t="shared" si="491"/>
        <v>4</v>
      </c>
      <c r="AM1215" s="2">
        <f t="shared" si="492"/>
        <v>2.4295052066705287E+20</v>
      </c>
      <c r="AN1215" s="2">
        <f t="shared" si="493"/>
        <v>4.1874135501067035E+19</v>
      </c>
      <c r="AO1215" s="2">
        <f t="shared" si="494"/>
        <v>6</v>
      </c>
      <c r="AP1215" s="2">
        <f t="shared" si="495"/>
        <v>-0.25480108688041858</v>
      </c>
      <c r="AQ1215" s="2">
        <f t="shared" si="496"/>
        <v>0.71755819649141217</v>
      </c>
      <c r="AR1215" s="3" t="str">
        <f t="shared" si="497"/>
        <v>Toxic</v>
      </c>
      <c r="AS1215" s="2">
        <f t="shared" si="498"/>
        <v>73.007843689821996</v>
      </c>
      <c r="AT1215" s="4" t="s">
        <v>663</v>
      </c>
      <c r="AV1215" s="2">
        <f t="shared" si="499"/>
        <v>3</v>
      </c>
      <c r="AW1215" s="2">
        <f t="shared" si="500"/>
        <v>3</v>
      </c>
      <c r="AX1215" s="2">
        <f t="shared" si="501"/>
        <v>45180049166.666664</v>
      </c>
      <c r="AY1215" s="2">
        <f t="shared" si="502"/>
        <v>36933702891.666656</v>
      </c>
      <c r="AZ1215" s="2">
        <f t="shared" si="503"/>
        <v>41056876029.166664</v>
      </c>
      <c r="BA1215" s="2">
        <f t="shared" si="504"/>
        <v>1.1666666666666667</v>
      </c>
      <c r="BB1215" s="2">
        <f t="shared" si="505"/>
        <v>2.6065440739752633E-2</v>
      </c>
      <c r="BC1215" s="2">
        <v>6.6349999999999998</v>
      </c>
      <c r="BD1215" s="2" t="str">
        <f t="shared" si="506"/>
        <v>Same Var</v>
      </c>
      <c r="BE1215" s="2">
        <f t="shared" si="507"/>
        <v>1.1876704135445558E-2</v>
      </c>
      <c r="BF1215" s="2" t="str">
        <f t="shared" si="508"/>
        <v>Sig</v>
      </c>
      <c r="BG1215" s="2" t="str">
        <f t="shared" si="509"/>
        <v>Sig</v>
      </c>
      <c r="BH1215" s="2" t="str">
        <f t="shared" si="510"/>
        <v>Same Var T-test</v>
      </c>
      <c r="BI1215" s="2" t="str">
        <f t="shared" si="511"/>
        <v/>
      </c>
      <c r="BJ1215" s="2" t="str">
        <f t="shared" si="512"/>
        <v/>
      </c>
    </row>
    <row r="1216" spans="1:62" x14ac:dyDescent="0.2">
      <c r="A1216" s="1" t="s">
        <v>142</v>
      </c>
      <c r="B1216" s="27" t="s">
        <v>242</v>
      </c>
      <c r="C1216" s="28">
        <v>38854</v>
      </c>
      <c r="D1216" s="7">
        <v>0.3923611111111111</v>
      </c>
      <c r="E1216" s="1">
        <v>0.1</v>
      </c>
      <c r="F1216" s="1" t="s">
        <v>57</v>
      </c>
      <c r="G1216" s="1" t="s">
        <v>909</v>
      </c>
      <c r="H1216" s="27" t="s">
        <v>886</v>
      </c>
      <c r="I1216" s="27" t="s">
        <v>887</v>
      </c>
      <c r="J1216" s="27" t="s">
        <v>888</v>
      </c>
      <c r="K1216" s="2">
        <v>0.75</v>
      </c>
      <c r="L1216" s="2">
        <v>0.25</v>
      </c>
      <c r="M1216" s="27">
        <v>1882900</v>
      </c>
      <c r="N1216" s="27">
        <v>1624100</v>
      </c>
      <c r="O1216" s="27">
        <v>1396200</v>
      </c>
      <c r="P1216" s="27">
        <v>1484100</v>
      </c>
      <c r="Q1216" s="29"/>
      <c r="R1216" s="29"/>
      <c r="S1216" s="29"/>
      <c r="T1216" s="29"/>
      <c r="U1216" s="29"/>
      <c r="V1216" s="29"/>
      <c r="W1216" s="29"/>
      <c r="X1216" s="29"/>
      <c r="Y1216" s="29"/>
      <c r="Z1216" s="29"/>
      <c r="AA1216" s="29"/>
      <c r="AB1216" s="29"/>
      <c r="AC1216" s="2">
        <f t="shared" si="486"/>
        <v>1596825</v>
      </c>
      <c r="AD1216" s="2">
        <f t="shared" si="487"/>
        <v>212555.99066285256</v>
      </c>
      <c r="AE1216" s="2">
        <f t="shared" si="488"/>
        <v>4</v>
      </c>
      <c r="AF1216" s="27">
        <v>2565800</v>
      </c>
      <c r="AG1216" s="27">
        <v>2280200</v>
      </c>
      <c r="AH1216" s="27">
        <v>2422300</v>
      </c>
      <c r="AI1216" s="27">
        <v>2430200</v>
      </c>
      <c r="AJ1216" s="2">
        <f t="shared" si="489"/>
        <v>2424625</v>
      </c>
      <c r="AK1216" s="2">
        <f t="shared" si="490"/>
        <v>116655.40064651957</v>
      </c>
      <c r="AL1216" s="2">
        <f t="shared" si="491"/>
        <v>4</v>
      </c>
      <c r="AM1216" s="2">
        <f t="shared" si="492"/>
        <v>9.5171049231378514E+19</v>
      </c>
      <c r="AN1216" s="2">
        <f t="shared" si="493"/>
        <v>1.7313560223210791E+19</v>
      </c>
      <c r="AO1216" s="2">
        <f t="shared" si="494"/>
        <v>5</v>
      </c>
      <c r="AP1216" s="2">
        <f t="shared" si="495"/>
        <v>12.422830526477403</v>
      </c>
      <c r="AQ1216" s="2">
        <f t="shared" si="496"/>
        <v>0.72668684380042159</v>
      </c>
      <c r="AR1216" s="3" t="str">
        <f t="shared" si="497"/>
        <v>Nontoxic</v>
      </c>
      <c r="AS1216" s="2">
        <f t="shared" si="498"/>
        <v>151.84037073567862</v>
      </c>
      <c r="AT1216" s="26" t="s">
        <v>884</v>
      </c>
      <c r="AU1216" s="4" t="s">
        <v>666</v>
      </c>
      <c r="AV1216" s="2">
        <f t="shared" si="499"/>
        <v>3</v>
      </c>
      <c r="AW1216" s="2">
        <f t="shared" si="500"/>
        <v>3</v>
      </c>
      <c r="AX1216" s="2">
        <f t="shared" si="501"/>
        <v>45180049166.666664</v>
      </c>
      <c r="AY1216" s="2">
        <f t="shared" si="502"/>
        <v>13608482499.999998</v>
      </c>
      <c r="AZ1216" s="2">
        <f t="shared" si="503"/>
        <v>29394265833.333332</v>
      </c>
      <c r="BA1216" s="2">
        <f t="shared" si="504"/>
        <v>1.1666666666666667</v>
      </c>
      <c r="BB1216" s="2">
        <f t="shared" si="505"/>
        <v>0.87492939544499182</v>
      </c>
      <c r="BC1216" s="2">
        <v>6.6349999999999998</v>
      </c>
      <c r="BD1216" s="2" t="str">
        <f t="shared" si="506"/>
        <v>Same Var</v>
      </c>
      <c r="BE1216" s="2">
        <f t="shared" si="507"/>
        <v>2.4221621390730589E-4</v>
      </c>
      <c r="BF1216" s="2" t="str">
        <f t="shared" si="508"/>
        <v>NS</v>
      </c>
      <c r="BG1216" s="2" t="str">
        <f t="shared" si="509"/>
        <v>NS</v>
      </c>
      <c r="BH1216" s="2" t="str">
        <f t="shared" si="510"/>
        <v/>
      </c>
      <c r="BI1216" s="2" t="str">
        <f t="shared" si="511"/>
        <v/>
      </c>
      <c r="BJ1216" s="2" t="str">
        <f t="shared" si="512"/>
        <v/>
      </c>
    </row>
    <row r="1217" spans="1:62" x14ac:dyDescent="0.2">
      <c r="A1217" s="1" t="s">
        <v>926</v>
      </c>
      <c r="B1217" s="27" t="s">
        <v>1327</v>
      </c>
      <c r="C1217" s="28">
        <v>38777</v>
      </c>
      <c r="D1217" s="7">
        <v>0.46527777777777779</v>
      </c>
      <c r="E1217" s="1">
        <v>0.1</v>
      </c>
      <c r="F1217" s="1" t="s">
        <v>57</v>
      </c>
      <c r="G1217" s="1" t="s">
        <v>1328</v>
      </c>
      <c r="H1217" s="27" t="s">
        <v>886</v>
      </c>
      <c r="I1217" s="27" t="s">
        <v>887</v>
      </c>
      <c r="J1217" s="27" t="s">
        <v>888</v>
      </c>
      <c r="K1217" s="2">
        <v>0.75</v>
      </c>
      <c r="L1217" s="2">
        <v>0.25</v>
      </c>
      <c r="M1217" s="27">
        <v>1592616</v>
      </c>
      <c r="N1217" s="27">
        <v>1964226</v>
      </c>
      <c r="O1217" s="27">
        <v>1974844</v>
      </c>
      <c r="P1217" s="27">
        <v>1603234</v>
      </c>
      <c r="Q1217" s="29"/>
      <c r="R1217" s="29"/>
      <c r="S1217" s="29"/>
      <c r="T1217" s="29"/>
      <c r="U1217" s="29"/>
      <c r="V1217" s="29"/>
      <c r="W1217" s="29"/>
      <c r="X1217" s="29"/>
      <c r="Y1217" s="29"/>
      <c r="Z1217" s="29"/>
      <c r="AA1217" s="29"/>
      <c r="AB1217" s="29"/>
      <c r="AC1217" s="2">
        <f t="shared" si="486"/>
        <v>1783730</v>
      </c>
      <c r="AD1217" s="2">
        <f t="shared" si="487"/>
        <v>214636.69616664652</v>
      </c>
      <c r="AE1217" s="2">
        <f t="shared" si="488"/>
        <v>4</v>
      </c>
      <c r="AF1217" s="27">
        <v>806924</v>
      </c>
      <c r="AG1217" s="27">
        <v>1061744</v>
      </c>
      <c r="AH1217" s="27">
        <v>1231624</v>
      </c>
      <c r="AI1217" s="27">
        <v>1146684</v>
      </c>
      <c r="AJ1217" s="2">
        <f t="shared" si="489"/>
        <v>1061744</v>
      </c>
      <c r="AK1217" s="2">
        <f t="shared" si="490"/>
        <v>183491.37164092122</v>
      </c>
      <c r="AL1217" s="2">
        <f t="shared" si="491"/>
        <v>4</v>
      </c>
      <c r="AM1217" s="2">
        <f t="shared" si="492"/>
        <v>2.2188222180746776E+20</v>
      </c>
      <c r="AN1217" s="2">
        <f t="shared" si="493"/>
        <v>3.7606880731321614E+19</v>
      </c>
      <c r="AO1217" s="2">
        <f t="shared" si="494"/>
        <v>6</v>
      </c>
      <c r="AP1217" s="2">
        <f t="shared" si="495"/>
        <v>-2.2618439119008</v>
      </c>
      <c r="AQ1217" s="2">
        <f t="shared" si="496"/>
        <v>0.71755819649141217</v>
      </c>
      <c r="AR1217" s="3" t="str">
        <f t="shared" si="497"/>
        <v>Toxic</v>
      </c>
      <c r="AS1217" s="2">
        <f t="shared" si="498"/>
        <v>59.523806854176364</v>
      </c>
      <c r="AT1217" s="4" t="s">
        <v>663</v>
      </c>
      <c r="AU1217" s="4"/>
      <c r="AV1217" s="2">
        <f t="shared" si="499"/>
        <v>3</v>
      </c>
      <c r="AW1217" s="2">
        <f t="shared" si="500"/>
        <v>3</v>
      </c>
      <c r="AX1217" s="2">
        <f t="shared" si="501"/>
        <v>46068911341.333336</v>
      </c>
      <c r="AY1217" s="2">
        <f t="shared" si="502"/>
        <v>33669083466.666668</v>
      </c>
      <c r="AZ1217" s="2">
        <f t="shared" si="503"/>
        <v>39868997404</v>
      </c>
      <c r="BA1217" s="2">
        <f t="shared" si="504"/>
        <v>1.1666666666666667</v>
      </c>
      <c r="BB1217" s="2">
        <f t="shared" si="505"/>
        <v>6.2947720364028167E-2</v>
      </c>
      <c r="BC1217" s="2">
        <v>6.6349999999999998</v>
      </c>
      <c r="BD1217" s="2" t="str">
        <f t="shared" si="506"/>
        <v>Same Var</v>
      </c>
      <c r="BE1217" s="2">
        <f t="shared" si="507"/>
        <v>1.0959795542041142E-3</v>
      </c>
      <c r="BF1217" s="2" t="str">
        <f t="shared" si="508"/>
        <v>Sig</v>
      </c>
      <c r="BG1217" s="2" t="str">
        <f t="shared" si="509"/>
        <v>Sig</v>
      </c>
      <c r="BH1217" s="2" t="str">
        <f t="shared" si="510"/>
        <v>Same Var T-test</v>
      </c>
      <c r="BI1217" s="2" t="str">
        <f t="shared" si="511"/>
        <v/>
      </c>
      <c r="BJ1217" s="2" t="str">
        <f t="shared" si="512"/>
        <v/>
      </c>
    </row>
    <row r="1218" spans="1:62" x14ac:dyDescent="0.2">
      <c r="A1218" s="1" t="s">
        <v>926</v>
      </c>
      <c r="B1218" s="27" t="s">
        <v>1004</v>
      </c>
      <c r="C1218" s="28">
        <v>38580</v>
      </c>
      <c r="D1218" s="7">
        <v>0.63888888888888884</v>
      </c>
      <c r="E1218" s="1">
        <v>0.1</v>
      </c>
      <c r="F1218" s="1" t="s">
        <v>57</v>
      </c>
      <c r="G1218" s="1" t="s">
        <v>1011</v>
      </c>
      <c r="H1218" s="27" t="s">
        <v>886</v>
      </c>
      <c r="I1218" s="27" t="s">
        <v>887</v>
      </c>
      <c r="J1218" s="27" t="s">
        <v>888</v>
      </c>
      <c r="K1218" s="2">
        <v>0.75</v>
      </c>
      <c r="L1218" s="2">
        <v>0.25</v>
      </c>
      <c r="M1218" s="27">
        <v>1098000</v>
      </c>
      <c r="N1218" s="27">
        <v>1326000</v>
      </c>
      <c r="O1218" s="27">
        <v>1497000</v>
      </c>
      <c r="P1218" s="27">
        <v>1028000</v>
      </c>
      <c r="Q1218" s="29"/>
      <c r="R1218" s="29"/>
      <c r="S1218" s="29"/>
      <c r="T1218" s="29"/>
      <c r="U1218" s="29"/>
      <c r="V1218" s="29"/>
      <c r="W1218" s="29"/>
      <c r="X1218" s="29"/>
      <c r="Y1218" s="29"/>
      <c r="Z1218" s="29"/>
      <c r="AA1218" s="29"/>
      <c r="AB1218" s="29"/>
      <c r="AC1218" s="2">
        <f t="shared" si="486"/>
        <v>1237250</v>
      </c>
      <c r="AD1218" s="2">
        <f t="shared" si="487"/>
        <v>214881.94433223095</v>
      </c>
      <c r="AE1218" s="2">
        <f t="shared" si="488"/>
        <v>4</v>
      </c>
      <c r="AF1218" s="27">
        <v>1886000</v>
      </c>
      <c r="AG1218" s="27">
        <v>1337000</v>
      </c>
      <c r="AH1218" s="27">
        <v>2194000</v>
      </c>
      <c r="AI1218" s="27">
        <v>1938000</v>
      </c>
      <c r="AJ1218" s="2">
        <f t="shared" si="489"/>
        <v>1838750</v>
      </c>
      <c r="AK1218" s="2">
        <f t="shared" si="490"/>
        <v>360573.03929532319</v>
      </c>
      <c r="AL1218" s="2">
        <f t="shared" si="491"/>
        <v>4</v>
      </c>
      <c r="AM1218" s="2">
        <f t="shared" si="492"/>
        <v>1.5207256920562766E+21</v>
      </c>
      <c r="AN1218" s="2">
        <f t="shared" si="493"/>
        <v>3.6620741751729396E+20</v>
      </c>
      <c r="AO1218" s="2">
        <f t="shared" si="494"/>
        <v>4</v>
      </c>
      <c r="AP1218" s="2">
        <f t="shared" si="495"/>
        <v>4.6122863410948449</v>
      </c>
      <c r="AQ1218" s="2">
        <f t="shared" si="496"/>
        <v>0.74069708411268287</v>
      </c>
      <c r="AR1218" s="3" t="str">
        <f t="shared" si="497"/>
        <v>Nontoxic</v>
      </c>
      <c r="AS1218" s="2">
        <f t="shared" si="498"/>
        <v>148.6158819963629</v>
      </c>
      <c r="AT1218" s="26" t="s">
        <v>884</v>
      </c>
      <c r="AU1218" s="4" t="s">
        <v>666</v>
      </c>
      <c r="AV1218" s="2">
        <f t="shared" si="499"/>
        <v>3</v>
      </c>
      <c r="AW1218" s="2">
        <f t="shared" si="500"/>
        <v>3</v>
      </c>
      <c r="AX1218" s="2">
        <f t="shared" si="501"/>
        <v>46174250000</v>
      </c>
      <c r="AY1218" s="2">
        <f t="shared" si="502"/>
        <v>130012916666.66669</v>
      </c>
      <c r="AZ1218" s="2">
        <f t="shared" si="503"/>
        <v>88093583333.333344</v>
      </c>
      <c r="BA1218" s="2">
        <f t="shared" si="504"/>
        <v>1.1666666666666667</v>
      </c>
      <c r="BB1218" s="2">
        <f t="shared" si="505"/>
        <v>0.66019706970538594</v>
      </c>
      <c r="BC1218" s="2">
        <v>6.6349999999999998</v>
      </c>
      <c r="BD1218" s="2" t="str">
        <f t="shared" si="506"/>
        <v>Same Var</v>
      </c>
      <c r="BE1218" s="2">
        <f t="shared" si="507"/>
        <v>1.4287863646322082E-2</v>
      </c>
      <c r="BF1218" s="2" t="str">
        <f t="shared" si="508"/>
        <v>NS</v>
      </c>
      <c r="BG1218" s="2" t="str">
        <f t="shared" si="509"/>
        <v>NS</v>
      </c>
      <c r="BH1218" s="2" t="str">
        <f t="shared" si="510"/>
        <v/>
      </c>
      <c r="BI1218" s="2" t="str">
        <f t="shared" si="511"/>
        <v/>
      </c>
      <c r="BJ1218" s="2" t="str">
        <f t="shared" si="512"/>
        <v/>
      </c>
    </row>
    <row r="1219" spans="1:62" x14ac:dyDescent="0.2">
      <c r="A1219" s="1" t="s">
        <v>926</v>
      </c>
      <c r="B1219" s="27" t="s">
        <v>1045</v>
      </c>
      <c r="C1219" s="28">
        <v>38580</v>
      </c>
      <c r="D1219" s="7">
        <v>0.56944444444444442</v>
      </c>
      <c r="E1219" s="1">
        <v>0.1</v>
      </c>
      <c r="F1219" s="1" t="s">
        <v>57</v>
      </c>
      <c r="G1219" s="1" t="s">
        <v>1011</v>
      </c>
      <c r="H1219" s="27" t="s">
        <v>886</v>
      </c>
      <c r="I1219" s="27" t="s">
        <v>887</v>
      </c>
      <c r="J1219" s="27" t="s">
        <v>888</v>
      </c>
      <c r="K1219" s="2">
        <v>0.75</v>
      </c>
      <c r="L1219" s="2">
        <v>0.25</v>
      </c>
      <c r="M1219" s="27">
        <v>1098000</v>
      </c>
      <c r="N1219" s="27">
        <v>1326000</v>
      </c>
      <c r="O1219" s="27">
        <v>1497000</v>
      </c>
      <c r="P1219" s="27">
        <v>1028000</v>
      </c>
      <c r="Q1219" s="29"/>
      <c r="R1219" s="29"/>
      <c r="S1219" s="29"/>
      <c r="T1219" s="29"/>
      <c r="U1219" s="29"/>
      <c r="V1219" s="29"/>
      <c r="W1219" s="29"/>
      <c r="X1219" s="29"/>
      <c r="Y1219" s="29"/>
      <c r="Z1219" s="29"/>
      <c r="AA1219" s="29"/>
      <c r="AB1219" s="29"/>
      <c r="AC1219" s="2">
        <f t="shared" ref="AC1219:AC1282" si="513">AVERAGE(M1219:AB1219)</f>
        <v>1237250</v>
      </c>
      <c r="AD1219" s="2">
        <f t="shared" ref="AD1219:AD1282" si="514">STDEV(M1219:AB1219)</f>
        <v>214881.94433223095</v>
      </c>
      <c r="AE1219" s="2">
        <f t="shared" ref="AE1219:AE1282" si="515">COUNT(M1219:AB1219)</f>
        <v>4</v>
      </c>
      <c r="AF1219" s="27">
        <v>2133000</v>
      </c>
      <c r="AG1219" s="27">
        <v>1321000</v>
      </c>
      <c r="AH1219" s="27">
        <v>1527000</v>
      </c>
      <c r="AI1219" s="27">
        <v>1569000</v>
      </c>
      <c r="AJ1219" s="2">
        <f t="shared" ref="AJ1219:AJ1282" si="516">AVERAGE(AF1219:AI1219)</f>
        <v>1637500</v>
      </c>
      <c r="AK1219" s="2">
        <f t="shared" ref="AK1219:AK1282" si="517">STDEV(AF1219:AI1219)</f>
        <v>347656.43960668985</v>
      </c>
      <c r="AL1219" s="2">
        <f t="shared" ref="AL1219:AL1282" si="518">COUNT(AF1219:AI1219)</f>
        <v>4</v>
      </c>
      <c r="AM1219" s="2">
        <f t="shared" ref="AM1219:AM1282" si="519">((AK1219^2/AL1219)+(((K1219^2)*(AD1219^2))/AE1219))^2</f>
        <v>1.3475876770429841E+21</v>
      </c>
      <c r="AN1219" s="2">
        <f t="shared" ref="AN1219:AN1282" si="520">(((AK1219^2)/AL1219)^2)/(AL1219-1)+((((K1219^2)*(AD1219^2))/AE1219)^2)/(AE1219-1)</f>
        <v>3.1839470345117689E+20</v>
      </c>
      <c r="AO1219" s="2">
        <f t="shared" ref="AO1219:AO1282" si="521">ROUND(AM1219/AN1219,0)</f>
        <v>4</v>
      </c>
      <c r="AP1219" s="2">
        <f t="shared" ref="AP1219:AP1282" si="522">(AJ1219-(K1219*AC1219))/((((AK1219^2)/AL1219)+(((K1219^2)*(AD1219^2))/AE1219))^0.5)</f>
        <v>3.703406610696006</v>
      </c>
      <c r="AQ1219" s="2">
        <f t="shared" ref="AQ1219:AQ1282" si="523">TINV((2*L1219),AO1219)</f>
        <v>0.74069708411268287</v>
      </c>
      <c r="AR1219" s="3" t="str">
        <f t="shared" ref="AR1219:AR1282" si="524">IF(AND(AD1219=0,AK1219=0),IF(AJ1219&lt;(K1219*AC1219),"Toxic","Nontoxic"),IF(AP1219&gt;AQ1219,"Nontoxic","Toxic"))</f>
        <v>Nontoxic</v>
      </c>
      <c r="AS1219" s="2">
        <f t="shared" ref="AS1219:AS1282" si="525">(AJ1219/AC1219)*100</f>
        <v>132.34996969084662</v>
      </c>
      <c r="AT1219" s="26" t="s">
        <v>884</v>
      </c>
      <c r="AU1219" s="4" t="s">
        <v>666</v>
      </c>
      <c r="AV1219" s="2">
        <f t="shared" ref="AV1219:AV1282" si="526">COUNT(M1219:AB1219)-1</f>
        <v>3</v>
      </c>
      <c r="AW1219" s="2">
        <f t="shared" ref="AW1219:AW1282" si="527">COUNT(AF1219:AI1219)-1</f>
        <v>3</v>
      </c>
      <c r="AX1219" s="2">
        <f t="shared" ref="AX1219:AX1282" si="528">(STDEV(M1219:AB1219))^2</f>
        <v>46174250000</v>
      </c>
      <c r="AY1219" s="2">
        <f t="shared" ref="AY1219:AY1282" si="529">(STDEV(AF1219:AI1219))^2</f>
        <v>120864999999.99998</v>
      </c>
      <c r="AZ1219" s="2">
        <f t="shared" ref="AZ1219:AZ1282" si="530">((AV1219*AX1219)+(AW1219*AY1219))/(AV1219+AW1219)</f>
        <v>83519624999.999985</v>
      </c>
      <c r="BA1219" s="2">
        <f t="shared" ref="BA1219:BA1282" si="531">1+(((1/AV1219+1/AW1219)-(1/(AV1219+AW1219)))/3)</f>
        <v>1.1666666666666667</v>
      </c>
      <c r="BB1219" s="2">
        <f t="shared" ref="BB1219:BB1282" si="532">(((AV1219+AW1219)*LN(AZ1219))-((AV1219*LN(AX1219))+(AW1219*LN(AY1219))))/BA1219</f>
        <v>0.5736002521049548</v>
      </c>
      <c r="BC1219" s="2">
        <v>6.6349999999999998</v>
      </c>
      <c r="BD1219" s="2" t="str">
        <f t="shared" ref="BD1219:BD1282" si="533">IF(BB1219&gt;BC1219,"Sig Diff Var","Same Var")</f>
        <v>Same Var</v>
      </c>
      <c r="BE1219" s="2">
        <f t="shared" ref="BE1219:BE1282" si="534">TTEST(AF1219:AI1219,M1219:AB1219,1,IF(BD1219="Same Var",2,IF(BD1219="Sig Diff Var",3,"Wakka Wakka")))</f>
        <v>4.8940538156349404E-2</v>
      </c>
      <c r="BF1219" s="2" t="str">
        <f t="shared" ref="BF1219:BF1282" si="535">IF(AND(BE1219&lt;0.05,AS1219&lt;100),"Sig","NS")</f>
        <v>NS</v>
      </c>
      <c r="BG1219" s="2" t="str">
        <f t="shared" ref="BG1219:BG1282" si="536">IF(AT1219="Normal",BF1219,IF(AT1219="Non-normal",AU1219,IF(AT1219="-","NS","Bleh")))</f>
        <v>NS</v>
      </c>
      <c r="BH1219" s="2" t="str">
        <f t="shared" ref="BH1219:BH1282" si="537">IF(AT1219="Non-normal","Wilcoxon",IF(AND(AT1219="Normal",BD1219="Same Var"),"Same Var T-test",IF(AND(AT1219="Normal",BD1219="Sig Diff Var"),"Diff Var T-test","")))</f>
        <v/>
      </c>
      <c r="BI1219" s="2" t="str">
        <f t="shared" ref="BI1219:BI1282" si="538">IF(AND(AR1219="Toxic",AS1219&gt;75),"TSTToxicLess25","")</f>
        <v/>
      </c>
      <c r="BJ1219" s="2" t="str">
        <f t="shared" ref="BJ1219:BJ1282" si="539">IF(AND(BG1219="Sig",AS1219&gt;75),"NOECToxicLess25","")</f>
        <v/>
      </c>
    </row>
    <row r="1220" spans="1:62" x14ac:dyDescent="0.2">
      <c r="A1220" s="1" t="s">
        <v>926</v>
      </c>
      <c r="B1220" s="27" t="s">
        <v>1299</v>
      </c>
      <c r="C1220" s="28">
        <v>38580</v>
      </c>
      <c r="D1220" s="7">
        <v>0.36805555555555558</v>
      </c>
      <c r="E1220" s="1">
        <v>0.1</v>
      </c>
      <c r="F1220" s="1" t="s">
        <v>57</v>
      </c>
      <c r="G1220" s="1" t="s">
        <v>1011</v>
      </c>
      <c r="H1220" s="27" t="s">
        <v>886</v>
      </c>
      <c r="I1220" s="27" t="s">
        <v>887</v>
      </c>
      <c r="J1220" s="27" t="s">
        <v>888</v>
      </c>
      <c r="K1220" s="2">
        <v>0.75</v>
      </c>
      <c r="L1220" s="2">
        <v>0.25</v>
      </c>
      <c r="M1220" s="27">
        <v>1098000</v>
      </c>
      <c r="N1220" s="27">
        <v>1326000</v>
      </c>
      <c r="O1220" s="27">
        <v>1497000</v>
      </c>
      <c r="P1220" s="27">
        <v>1028000</v>
      </c>
      <c r="Q1220" s="29"/>
      <c r="R1220" s="29"/>
      <c r="S1220" s="29"/>
      <c r="T1220" s="29"/>
      <c r="U1220" s="29"/>
      <c r="V1220" s="29"/>
      <c r="W1220" s="29"/>
      <c r="X1220" s="29"/>
      <c r="Y1220" s="29"/>
      <c r="Z1220" s="29"/>
      <c r="AA1220" s="29"/>
      <c r="AB1220" s="29"/>
      <c r="AC1220" s="2">
        <f t="shared" si="513"/>
        <v>1237250</v>
      </c>
      <c r="AD1220" s="2">
        <f t="shared" si="514"/>
        <v>214881.94433223095</v>
      </c>
      <c r="AE1220" s="2">
        <f t="shared" si="515"/>
        <v>4</v>
      </c>
      <c r="AF1220" s="27">
        <v>1776000</v>
      </c>
      <c r="AG1220" s="27">
        <v>1148000</v>
      </c>
      <c r="AH1220" s="27">
        <v>1235000</v>
      </c>
      <c r="AI1220" s="27">
        <v>713000</v>
      </c>
      <c r="AJ1220" s="2">
        <f t="shared" si="516"/>
        <v>1218000</v>
      </c>
      <c r="AK1220" s="2">
        <f t="shared" si="517"/>
        <v>436492.84072021156</v>
      </c>
      <c r="AL1220" s="2">
        <f t="shared" si="518"/>
        <v>4</v>
      </c>
      <c r="AM1220" s="2">
        <f t="shared" si="519"/>
        <v>2.9294889854121238E+21</v>
      </c>
      <c r="AN1220" s="2">
        <f t="shared" si="520"/>
        <v>7.7030737951367666E+20</v>
      </c>
      <c r="AO1220" s="2">
        <f t="shared" si="521"/>
        <v>4</v>
      </c>
      <c r="AP1220" s="2">
        <f t="shared" si="522"/>
        <v>1.2467908844621958</v>
      </c>
      <c r="AQ1220" s="2">
        <f t="shared" si="523"/>
        <v>0.74069708411268287</v>
      </c>
      <c r="AR1220" s="3" t="str">
        <f t="shared" si="524"/>
        <v>Nontoxic</v>
      </c>
      <c r="AS1220" s="2">
        <f t="shared" si="525"/>
        <v>98.44413012729845</v>
      </c>
      <c r="AT1220" s="4" t="s">
        <v>663</v>
      </c>
      <c r="AV1220" s="2">
        <f t="shared" si="526"/>
        <v>3</v>
      </c>
      <c r="AW1220" s="2">
        <f t="shared" si="527"/>
        <v>3</v>
      </c>
      <c r="AX1220" s="2">
        <f t="shared" si="528"/>
        <v>46174250000</v>
      </c>
      <c r="AY1220" s="2">
        <f t="shared" si="529"/>
        <v>190525999999.99997</v>
      </c>
      <c r="AZ1220" s="2">
        <f t="shared" si="530"/>
        <v>118350124999.99998</v>
      </c>
      <c r="BA1220" s="2">
        <f t="shared" si="531"/>
        <v>1.1666666666666667</v>
      </c>
      <c r="BB1220" s="2">
        <f t="shared" si="532"/>
        <v>1.1959298555299094</v>
      </c>
      <c r="BC1220" s="2">
        <v>6.6349999999999998</v>
      </c>
      <c r="BD1220" s="2" t="str">
        <f t="shared" si="533"/>
        <v>Same Var</v>
      </c>
      <c r="BE1220" s="2">
        <f t="shared" si="534"/>
        <v>0.46974977344464641</v>
      </c>
      <c r="BF1220" s="2" t="str">
        <f t="shared" si="535"/>
        <v>NS</v>
      </c>
      <c r="BG1220" s="2" t="str">
        <f t="shared" si="536"/>
        <v>NS</v>
      </c>
      <c r="BH1220" s="2" t="str">
        <f t="shared" si="537"/>
        <v>Same Var T-test</v>
      </c>
      <c r="BI1220" s="2" t="str">
        <f t="shared" si="538"/>
        <v/>
      </c>
      <c r="BJ1220" s="2" t="str">
        <f t="shared" si="539"/>
        <v/>
      </c>
    </row>
    <row r="1221" spans="1:62" x14ac:dyDescent="0.2">
      <c r="A1221" s="1" t="s">
        <v>926</v>
      </c>
      <c r="B1221" s="27" t="s">
        <v>1303</v>
      </c>
      <c r="C1221" s="28">
        <v>38580</v>
      </c>
      <c r="D1221" s="7">
        <v>0.40277777777777779</v>
      </c>
      <c r="E1221" s="1">
        <v>0.1</v>
      </c>
      <c r="F1221" s="1" t="s">
        <v>57</v>
      </c>
      <c r="G1221" s="1" t="s">
        <v>1011</v>
      </c>
      <c r="H1221" s="27" t="s">
        <v>886</v>
      </c>
      <c r="I1221" s="27" t="s">
        <v>887</v>
      </c>
      <c r="J1221" s="27" t="s">
        <v>888</v>
      </c>
      <c r="K1221" s="2">
        <v>0.75</v>
      </c>
      <c r="L1221" s="2">
        <v>0.25</v>
      </c>
      <c r="M1221" s="27">
        <v>1098000</v>
      </c>
      <c r="N1221" s="27">
        <v>1326000</v>
      </c>
      <c r="O1221" s="27">
        <v>1497000</v>
      </c>
      <c r="P1221" s="27">
        <v>1028000</v>
      </c>
      <c r="Q1221" s="29"/>
      <c r="R1221" s="29"/>
      <c r="S1221" s="29"/>
      <c r="T1221" s="29"/>
      <c r="U1221" s="29"/>
      <c r="V1221" s="29"/>
      <c r="W1221" s="29"/>
      <c r="X1221" s="29"/>
      <c r="Y1221" s="29"/>
      <c r="Z1221" s="29"/>
      <c r="AA1221" s="29"/>
      <c r="AB1221" s="29"/>
      <c r="AC1221" s="2">
        <f t="shared" si="513"/>
        <v>1237250</v>
      </c>
      <c r="AD1221" s="2">
        <f t="shared" si="514"/>
        <v>214881.94433223095</v>
      </c>
      <c r="AE1221" s="2">
        <f t="shared" si="515"/>
        <v>4</v>
      </c>
      <c r="AF1221" s="27">
        <v>1782000</v>
      </c>
      <c r="AG1221" s="27">
        <v>2148000</v>
      </c>
      <c r="AH1221" s="27">
        <v>2023000</v>
      </c>
      <c r="AI1221" s="27">
        <v>1565000</v>
      </c>
      <c r="AJ1221" s="2">
        <f t="shared" si="516"/>
        <v>1879500</v>
      </c>
      <c r="AK1221" s="2">
        <f t="shared" si="517"/>
        <v>258908.60678368085</v>
      </c>
      <c r="AL1221" s="2">
        <f t="shared" si="518"/>
        <v>4</v>
      </c>
      <c r="AM1221" s="2">
        <f t="shared" si="519"/>
        <v>5.4064018443143892E+20</v>
      </c>
      <c r="AN1221" s="2">
        <f t="shared" si="520"/>
        <v>1.0766895848821401E+20</v>
      </c>
      <c r="AO1221" s="2">
        <f t="shared" si="521"/>
        <v>5</v>
      </c>
      <c r="AP1221" s="2">
        <f t="shared" si="522"/>
        <v>6.24036852931133</v>
      </c>
      <c r="AQ1221" s="2">
        <f t="shared" si="523"/>
        <v>0.72668684380042159</v>
      </c>
      <c r="AR1221" s="3" t="str">
        <f t="shared" si="524"/>
        <v>Nontoxic</v>
      </c>
      <c r="AS1221" s="2">
        <f t="shared" si="525"/>
        <v>151.90947666195191</v>
      </c>
      <c r="AT1221" s="26" t="s">
        <v>884</v>
      </c>
      <c r="AU1221" s="4" t="s">
        <v>666</v>
      </c>
      <c r="AV1221" s="2">
        <f t="shared" si="526"/>
        <v>3</v>
      </c>
      <c r="AW1221" s="2">
        <f t="shared" si="527"/>
        <v>3</v>
      </c>
      <c r="AX1221" s="2">
        <f t="shared" si="528"/>
        <v>46174250000</v>
      </c>
      <c r="AY1221" s="2">
        <f t="shared" si="529"/>
        <v>67033666666.666672</v>
      </c>
      <c r="AZ1221" s="2">
        <f t="shared" si="530"/>
        <v>56603958333.333336</v>
      </c>
      <c r="BA1221" s="2">
        <f t="shared" si="531"/>
        <v>1.1666666666666667</v>
      </c>
      <c r="BB1221" s="2">
        <f t="shared" si="532"/>
        <v>8.881861324351803E-2</v>
      </c>
      <c r="BC1221" s="2">
        <v>6.6349999999999998</v>
      </c>
      <c r="BD1221" s="2" t="str">
        <f t="shared" si="533"/>
        <v>Same Var</v>
      </c>
      <c r="BE1221" s="2">
        <f t="shared" si="534"/>
        <v>4.392398941931489E-3</v>
      </c>
      <c r="BF1221" s="2" t="str">
        <f t="shared" si="535"/>
        <v>NS</v>
      </c>
      <c r="BG1221" s="2" t="str">
        <f t="shared" si="536"/>
        <v>NS</v>
      </c>
      <c r="BH1221" s="2" t="str">
        <f t="shared" si="537"/>
        <v/>
      </c>
      <c r="BI1221" s="2" t="str">
        <f t="shared" si="538"/>
        <v/>
      </c>
      <c r="BJ1221" s="2" t="str">
        <f t="shared" si="539"/>
        <v/>
      </c>
    </row>
    <row r="1222" spans="1:62" x14ac:dyDescent="0.2">
      <c r="A1222" s="1" t="s">
        <v>926</v>
      </c>
      <c r="B1222" s="27" t="s">
        <v>1060</v>
      </c>
      <c r="C1222" s="28">
        <v>38400</v>
      </c>
      <c r="D1222" s="7">
        <v>0.43055555555555558</v>
      </c>
      <c r="E1222" s="1">
        <v>0.1</v>
      </c>
      <c r="F1222" s="1" t="s">
        <v>57</v>
      </c>
      <c r="G1222" s="1" t="s">
        <v>1062</v>
      </c>
      <c r="H1222" s="27" t="s">
        <v>886</v>
      </c>
      <c r="I1222" s="27" t="s">
        <v>887</v>
      </c>
      <c r="J1222" s="27" t="s">
        <v>888</v>
      </c>
      <c r="K1222" s="2">
        <v>0.75</v>
      </c>
      <c r="L1222" s="2">
        <v>0.25</v>
      </c>
      <c r="M1222" s="27">
        <v>3288700</v>
      </c>
      <c r="N1222" s="27">
        <v>3157800</v>
      </c>
      <c r="O1222" s="27">
        <v>3010200</v>
      </c>
      <c r="P1222" s="27">
        <v>3518100</v>
      </c>
      <c r="Q1222" s="29"/>
      <c r="R1222" s="29"/>
      <c r="S1222" s="29"/>
      <c r="T1222" s="29"/>
      <c r="U1222" s="29"/>
      <c r="V1222" s="29"/>
      <c r="W1222" s="29"/>
      <c r="X1222" s="29"/>
      <c r="Y1222" s="29"/>
      <c r="Z1222" s="29"/>
      <c r="AA1222" s="29"/>
      <c r="AB1222" s="29"/>
      <c r="AC1222" s="2">
        <f t="shared" si="513"/>
        <v>3243700</v>
      </c>
      <c r="AD1222" s="2">
        <f t="shared" si="514"/>
        <v>215423.16495678917</v>
      </c>
      <c r="AE1222" s="2">
        <f t="shared" si="515"/>
        <v>4</v>
      </c>
      <c r="AF1222" s="27">
        <v>1687900</v>
      </c>
      <c r="AG1222" s="27">
        <v>1717500</v>
      </c>
      <c r="AH1222" s="27">
        <v>1780900</v>
      </c>
      <c r="AI1222" s="27">
        <v>1783400</v>
      </c>
      <c r="AJ1222" s="2">
        <f t="shared" si="516"/>
        <v>1742425</v>
      </c>
      <c r="AK1222" s="2">
        <f t="shared" si="517"/>
        <v>47446.487400719838</v>
      </c>
      <c r="AL1222" s="2">
        <f t="shared" si="518"/>
        <v>4</v>
      </c>
      <c r="AM1222" s="2">
        <f t="shared" si="519"/>
        <v>5.0251033750846628E+19</v>
      </c>
      <c r="AN1222" s="2">
        <f t="shared" si="520"/>
        <v>1.4301821395775308E+19</v>
      </c>
      <c r="AO1222" s="2">
        <f t="shared" si="521"/>
        <v>4</v>
      </c>
      <c r="AP1222" s="2">
        <f t="shared" si="522"/>
        <v>-8.199418984000701</v>
      </c>
      <c r="AQ1222" s="2">
        <f t="shared" si="523"/>
        <v>0.74069708411268287</v>
      </c>
      <c r="AR1222" s="3" t="str">
        <f t="shared" si="524"/>
        <v>Toxic</v>
      </c>
      <c r="AS1222" s="2">
        <f t="shared" si="525"/>
        <v>53.717205660202858</v>
      </c>
      <c r="AT1222" s="4" t="s">
        <v>663</v>
      </c>
      <c r="AV1222" s="2">
        <f t="shared" si="526"/>
        <v>3</v>
      </c>
      <c r="AW1222" s="2">
        <f t="shared" si="527"/>
        <v>3</v>
      </c>
      <c r="AX1222" s="2">
        <f t="shared" si="528"/>
        <v>46407140000</v>
      </c>
      <c r="AY1222" s="2">
        <f t="shared" si="529"/>
        <v>2251169166.6666665</v>
      </c>
      <c r="AZ1222" s="2">
        <f t="shared" si="530"/>
        <v>24329154583.333332</v>
      </c>
      <c r="BA1222" s="2">
        <f t="shared" si="531"/>
        <v>1.1666666666666667</v>
      </c>
      <c r="BB1222" s="2">
        <f t="shared" si="532"/>
        <v>4.4600085745006641</v>
      </c>
      <c r="BC1222" s="2">
        <v>6.6349999999999998</v>
      </c>
      <c r="BD1222" s="2" t="str">
        <f t="shared" si="533"/>
        <v>Same Var</v>
      </c>
      <c r="BE1222" s="2">
        <f t="shared" si="534"/>
        <v>4.8804033749396192E-6</v>
      </c>
      <c r="BF1222" s="2" t="str">
        <f t="shared" si="535"/>
        <v>Sig</v>
      </c>
      <c r="BG1222" s="2" t="str">
        <f t="shared" si="536"/>
        <v>Sig</v>
      </c>
      <c r="BH1222" s="2" t="str">
        <f t="shared" si="537"/>
        <v>Same Var T-test</v>
      </c>
      <c r="BI1222" s="2" t="str">
        <f t="shared" si="538"/>
        <v/>
      </c>
      <c r="BJ1222" s="2" t="str">
        <f t="shared" si="539"/>
        <v/>
      </c>
    </row>
    <row r="1223" spans="1:62" x14ac:dyDescent="0.2">
      <c r="A1223" s="1" t="s">
        <v>926</v>
      </c>
      <c r="B1223" s="27" t="s">
        <v>1294</v>
      </c>
      <c r="C1223" s="28">
        <v>38587</v>
      </c>
      <c r="D1223" s="7">
        <v>0.5</v>
      </c>
      <c r="E1223" s="1">
        <v>0.1</v>
      </c>
      <c r="F1223" s="1" t="s">
        <v>57</v>
      </c>
      <c r="G1223" s="1" t="s">
        <v>1295</v>
      </c>
      <c r="H1223" s="27" t="s">
        <v>886</v>
      </c>
      <c r="I1223" s="27" t="s">
        <v>887</v>
      </c>
      <c r="J1223" s="27" t="s">
        <v>888</v>
      </c>
      <c r="K1223" s="2">
        <v>0.75</v>
      </c>
      <c r="L1223" s="2">
        <v>0.25</v>
      </c>
      <c r="M1223" s="27">
        <v>1666000</v>
      </c>
      <c r="N1223" s="27">
        <v>1915000</v>
      </c>
      <c r="O1223" s="27">
        <v>1474000</v>
      </c>
      <c r="P1223" s="27">
        <v>1448000</v>
      </c>
      <c r="Q1223" s="29"/>
      <c r="R1223" s="29"/>
      <c r="S1223" s="29"/>
      <c r="T1223" s="29"/>
      <c r="U1223" s="29"/>
      <c r="V1223" s="29"/>
      <c r="W1223" s="29"/>
      <c r="X1223" s="29"/>
      <c r="Y1223" s="29"/>
      <c r="Z1223" s="29"/>
      <c r="AA1223" s="29"/>
      <c r="AB1223" s="29"/>
      <c r="AC1223" s="2">
        <f t="shared" si="513"/>
        <v>1625750</v>
      </c>
      <c r="AD1223" s="2">
        <f t="shared" si="514"/>
        <v>215954.27756819266</v>
      </c>
      <c r="AE1223" s="2">
        <f t="shared" si="515"/>
        <v>4</v>
      </c>
      <c r="AF1223" s="27">
        <v>2058000</v>
      </c>
      <c r="AG1223" s="27">
        <v>3250000</v>
      </c>
      <c r="AH1223" s="27">
        <v>1776000</v>
      </c>
      <c r="AI1223" s="27">
        <v>2699000</v>
      </c>
      <c r="AJ1223" s="2">
        <f t="shared" si="516"/>
        <v>2445750</v>
      </c>
      <c r="AK1223" s="2">
        <f t="shared" si="517"/>
        <v>660774.48245726526</v>
      </c>
      <c r="AL1223" s="2">
        <f t="shared" si="518"/>
        <v>4</v>
      </c>
      <c r="AM1223" s="2">
        <f t="shared" si="519"/>
        <v>1.3389718646476285E+22</v>
      </c>
      <c r="AN1223" s="2">
        <f t="shared" si="520"/>
        <v>3.9859944981052129E+21</v>
      </c>
      <c r="AO1223" s="2">
        <f t="shared" si="521"/>
        <v>3</v>
      </c>
      <c r="AP1223" s="2">
        <f t="shared" si="522"/>
        <v>3.6053925611648689</v>
      </c>
      <c r="AQ1223" s="2">
        <f t="shared" si="523"/>
        <v>0.76489232840434507</v>
      </c>
      <c r="AR1223" s="3" t="str">
        <f t="shared" si="524"/>
        <v>Nontoxic</v>
      </c>
      <c r="AS1223" s="2">
        <f t="shared" si="525"/>
        <v>150.43825926495464</v>
      </c>
      <c r="AT1223" s="26" t="s">
        <v>884</v>
      </c>
      <c r="AU1223" s="4" t="s">
        <v>666</v>
      </c>
      <c r="AV1223" s="2">
        <f t="shared" si="526"/>
        <v>3</v>
      </c>
      <c r="AW1223" s="2">
        <f t="shared" si="527"/>
        <v>3</v>
      </c>
      <c r="AX1223" s="2">
        <f t="shared" si="528"/>
        <v>46636250000</v>
      </c>
      <c r="AY1223" s="2">
        <f t="shared" si="529"/>
        <v>436622916666.66675</v>
      </c>
      <c r="AZ1223" s="2">
        <f t="shared" si="530"/>
        <v>241629583333.33337</v>
      </c>
      <c r="BA1223" s="2">
        <f t="shared" si="531"/>
        <v>1.1666666666666667</v>
      </c>
      <c r="BB1223" s="2">
        <f t="shared" si="532"/>
        <v>2.7086496296976339</v>
      </c>
      <c r="BC1223" s="2">
        <v>6.6349999999999998</v>
      </c>
      <c r="BD1223" s="2" t="str">
        <f t="shared" si="533"/>
        <v>Same Var</v>
      </c>
      <c r="BE1223" s="2">
        <f t="shared" si="534"/>
        <v>2.8175102659202481E-2</v>
      </c>
      <c r="BF1223" s="2" t="str">
        <f t="shared" si="535"/>
        <v>NS</v>
      </c>
      <c r="BG1223" s="2" t="str">
        <f t="shared" si="536"/>
        <v>NS</v>
      </c>
      <c r="BH1223" s="2" t="str">
        <f t="shared" si="537"/>
        <v/>
      </c>
      <c r="BI1223" s="2" t="str">
        <f t="shared" si="538"/>
        <v/>
      </c>
      <c r="BJ1223" s="2" t="str">
        <f t="shared" si="539"/>
        <v/>
      </c>
    </row>
    <row r="1224" spans="1:62" x14ac:dyDescent="0.2">
      <c r="A1224" s="1" t="s">
        <v>142</v>
      </c>
      <c r="B1224" s="27" t="s">
        <v>645</v>
      </c>
      <c r="C1224" s="28">
        <v>38504</v>
      </c>
      <c r="D1224" s="7">
        <v>0.58333333333333337</v>
      </c>
      <c r="E1224" s="1">
        <v>0.1</v>
      </c>
      <c r="F1224" s="1" t="s">
        <v>57</v>
      </c>
      <c r="G1224" s="1" t="s">
        <v>1356</v>
      </c>
      <c r="H1224" s="27" t="s">
        <v>886</v>
      </c>
      <c r="I1224" s="27" t="s">
        <v>887</v>
      </c>
      <c r="J1224" s="27" t="s">
        <v>888</v>
      </c>
      <c r="K1224" s="2">
        <v>0.75</v>
      </c>
      <c r="L1224" s="2">
        <v>0.25</v>
      </c>
      <c r="M1224" s="27">
        <v>1400000</v>
      </c>
      <c r="N1224" s="27">
        <v>1800000</v>
      </c>
      <c r="O1224" s="27">
        <v>1200000</v>
      </c>
      <c r="P1224" s="27">
        <v>1130000</v>
      </c>
      <c r="Q1224" s="27">
        <v>1290000</v>
      </c>
      <c r="R1224" s="27">
        <v>1560000</v>
      </c>
      <c r="S1224" s="27">
        <v>1280000</v>
      </c>
      <c r="T1224" s="27">
        <v>1280000</v>
      </c>
      <c r="U1224" s="29"/>
      <c r="V1224" s="29"/>
      <c r="W1224" s="29"/>
      <c r="X1224" s="29"/>
      <c r="Y1224" s="29"/>
      <c r="Z1224" s="29"/>
      <c r="AA1224" s="29"/>
      <c r="AB1224" s="29"/>
      <c r="AC1224" s="2">
        <f t="shared" si="513"/>
        <v>1367500</v>
      </c>
      <c r="AD1224" s="2">
        <f t="shared" si="514"/>
        <v>217436.36179022916</v>
      </c>
      <c r="AE1224" s="2">
        <f t="shared" si="515"/>
        <v>8</v>
      </c>
      <c r="AF1224" s="27">
        <v>1380000</v>
      </c>
      <c r="AG1224" s="27">
        <v>1450000</v>
      </c>
      <c r="AH1224" s="27">
        <v>1840000</v>
      </c>
      <c r="AI1224" s="27">
        <v>1620000</v>
      </c>
      <c r="AJ1224" s="2">
        <f t="shared" si="516"/>
        <v>1572500</v>
      </c>
      <c r="AK1224" s="2">
        <f t="shared" si="517"/>
        <v>204837.33383671381</v>
      </c>
      <c r="AL1224" s="2">
        <f t="shared" si="518"/>
        <v>4</v>
      </c>
      <c r="AM1224" s="2">
        <f t="shared" si="519"/>
        <v>1.9082266971960089E+20</v>
      </c>
      <c r="AN1224" s="2">
        <f t="shared" si="520"/>
        <v>3.8255805403389469E+19</v>
      </c>
      <c r="AO1224" s="2">
        <f t="shared" si="521"/>
        <v>5</v>
      </c>
      <c r="AP1224" s="2">
        <f t="shared" si="522"/>
        <v>4.6529734931359163</v>
      </c>
      <c r="AQ1224" s="2">
        <f t="shared" si="523"/>
        <v>0.72668684380042159</v>
      </c>
      <c r="AR1224" s="3" t="str">
        <f t="shared" si="524"/>
        <v>Nontoxic</v>
      </c>
      <c r="AS1224" s="2">
        <f t="shared" si="525"/>
        <v>114.99085923217551</v>
      </c>
      <c r="AT1224" s="26" t="s">
        <v>884</v>
      </c>
      <c r="AU1224" s="4" t="s">
        <v>666</v>
      </c>
      <c r="AV1224" s="2">
        <f t="shared" si="526"/>
        <v>7</v>
      </c>
      <c r="AW1224" s="2">
        <f t="shared" si="527"/>
        <v>3</v>
      </c>
      <c r="AX1224" s="2">
        <f t="shared" si="528"/>
        <v>47278571428.571426</v>
      </c>
      <c r="AY1224" s="2">
        <f t="shared" si="529"/>
        <v>41958333333.333336</v>
      </c>
      <c r="AZ1224" s="2">
        <f t="shared" si="530"/>
        <v>45682500000</v>
      </c>
      <c r="BA1224" s="2">
        <f t="shared" si="531"/>
        <v>1.1253968253968254</v>
      </c>
      <c r="BB1224" s="2">
        <f t="shared" si="532"/>
        <v>1.3081282934838899E-2</v>
      </c>
      <c r="BC1224" s="2">
        <v>6.6349999999999998</v>
      </c>
      <c r="BD1224" s="2" t="str">
        <f t="shared" si="533"/>
        <v>Same Var</v>
      </c>
      <c r="BE1224" s="2">
        <f t="shared" si="534"/>
        <v>7.4178504764821671E-2</v>
      </c>
      <c r="BF1224" s="2" t="str">
        <f t="shared" si="535"/>
        <v>NS</v>
      </c>
      <c r="BG1224" s="2" t="str">
        <f t="shared" si="536"/>
        <v>NS</v>
      </c>
      <c r="BH1224" s="2" t="str">
        <f t="shared" si="537"/>
        <v/>
      </c>
      <c r="BI1224" s="2" t="str">
        <f t="shared" si="538"/>
        <v/>
      </c>
      <c r="BJ1224" s="2" t="str">
        <f t="shared" si="539"/>
        <v/>
      </c>
    </row>
    <row r="1225" spans="1:62" x14ac:dyDescent="0.2">
      <c r="A1225" s="1" t="s">
        <v>142</v>
      </c>
      <c r="B1225" s="27" t="s">
        <v>647</v>
      </c>
      <c r="C1225" s="28">
        <v>38504</v>
      </c>
      <c r="D1225" s="7">
        <v>0.2986111111111111</v>
      </c>
      <c r="E1225" s="1">
        <v>0.1</v>
      </c>
      <c r="F1225" s="1" t="s">
        <v>57</v>
      </c>
      <c r="G1225" s="1" t="s">
        <v>1356</v>
      </c>
      <c r="H1225" s="27" t="s">
        <v>886</v>
      </c>
      <c r="I1225" s="27" t="s">
        <v>887</v>
      </c>
      <c r="J1225" s="27" t="s">
        <v>888</v>
      </c>
      <c r="K1225" s="2">
        <v>0.75</v>
      </c>
      <c r="L1225" s="2">
        <v>0.25</v>
      </c>
      <c r="M1225" s="27">
        <v>1400000</v>
      </c>
      <c r="N1225" s="27">
        <v>1800000</v>
      </c>
      <c r="O1225" s="27">
        <v>1200000</v>
      </c>
      <c r="P1225" s="27">
        <v>1130000</v>
      </c>
      <c r="Q1225" s="27">
        <v>1290000</v>
      </c>
      <c r="R1225" s="27">
        <v>1560000</v>
      </c>
      <c r="S1225" s="27">
        <v>1280000</v>
      </c>
      <c r="T1225" s="27">
        <v>1280000</v>
      </c>
      <c r="U1225" s="29"/>
      <c r="V1225" s="29"/>
      <c r="W1225" s="29"/>
      <c r="X1225" s="29"/>
      <c r="Y1225" s="29"/>
      <c r="Z1225" s="29"/>
      <c r="AA1225" s="29"/>
      <c r="AB1225" s="29"/>
      <c r="AC1225" s="2">
        <f t="shared" si="513"/>
        <v>1367500</v>
      </c>
      <c r="AD1225" s="2">
        <f t="shared" si="514"/>
        <v>217436.36179022916</v>
      </c>
      <c r="AE1225" s="2">
        <f t="shared" si="515"/>
        <v>8</v>
      </c>
      <c r="AF1225" s="27">
        <v>1510000</v>
      </c>
      <c r="AG1225" s="27">
        <v>1260000</v>
      </c>
      <c r="AH1225" s="27">
        <v>1830000</v>
      </c>
      <c r="AI1225" s="27">
        <v>1460000</v>
      </c>
      <c r="AJ1225" s="2">
        <f t="shared" si="516"/>
        <v>1515000</v>
      </c>
      <c r="AK1225" s="2">
        <f t="shared" si="517"/>
        <v>236149.67005411349</v>
      </c>
      <c r="AL1225" s="2">
        <f t="shared" si="518"/>
        <v>4</v>
      </c>
      <c r="AM1225" s="2">
        <f t="shared" si="519"/>
        <v>2.9811272622071697E+20</v>
      </c>
      <c r="AN1225" s="2">
        <f t="shared" si="520"/>
        <v>6.6368709049222783E+19</v>
      </c>
      <c r="AO1225" s="2">
        <f t="shared" si="521"/>
        <v>4</v>
      </c>
      <c r="AP1225" s="2">
        <f t="shared" si="522"/>
        <v>3.7243170939179548</v>
      </c>
      <c r="AQ1225" s="2">
        <f t="shared" si="523"/>
        <v>0.74069708411268287</v>
      </c>
      <c r="AR1225" s="3" t="str">
        <f t="shared" si="524"/>
        <v>Nontoxic</v>
      </c>
      <c r="AS1225" s="2">
        <f t="shared" si="525"/>
        <v>110.78610603290677</v>
      </c>
      <c r="AT1225" s="26" t="s">
        <v>884</v>
      </c>
      <c r="AU1225" s="4" t="s">
        <v>666</v>
      </c>
      <c r="AV1225" s="2">
        <f t="shared" si="526"/>
        <v>7</v>
      </c>
      <c r="AW1225" s="2">
        <f t="shared" si="527"/>
        <v>3</v>
      </c>
      <c r="AX1225" s="2">
        <f t="shared" si="528"/>
        <v>47278571428.571426</v>
      </c>
      <c r="AY1225" s="2">
        <f t="shared" si="529"/>
        <v>55766666666.666664</v>
      </c>
      <c r="AZ1225" s="2">
        <f t="shared" si="530"/>
        <v>49825000000</v>
      </c>
      <c r="BA1225" s="2">
        <f t="shared" si="531"/>
        <v>1.1253968253968254</v>
      </c>
      <c r="BB1225" s="2">
        <f t="shared" si="532"/>
        <v>2.5981591370621549E-2</v>
      </c>
      <c r="BC1225" s="2">
        <v>6.6349999999999998</v>
      </c>
      <c r="BD1225" s="2" t="str">
        <f t="shared" si="533"/>
        <v>Same Var</v>
      </c>
      <c r="BE1225" s="2">
        <f t="shared" si="534"/>
        <v>0.15294616524890964</v>
      </c>
      <c r="BF1225" s="2" t="str">
        <f t="shared" si="535"/>
        <v>NS</v>
      </c>
      <c r="BG1225" s="2" t="str">
        <f t="shared" si="536"/>
        <v>NS</v>
      </c>
      <c r="BH1225" s="2" t="str">
        <f t="shared" si="537"/>
        <v/>
      </c>
      <c r="BI1225" s="2" t="str">
        <f t="shared" si="538"/>
        <v/>
      </c>
      <c r="BJ1225" s="2" t="str">
        <f t="shared" si="539"/>
        <v/>
      </c>
    </row>
    <row r="1226" spans="1:62" x14ac:dyDescent="0.2">
      <c r="A1226" s="1" t="s">
        <v>142</v>
      </c>
      <c r="B1226" s="27" t="s">
        <v>660</v>
      </c>
      <c r="C1226" s="28">
        <v>38504</v>
      </c>
      <c r="D1226" s="7">
        <v>0.4236111111111111</v>
      </c>
      <c r="E1226" s="1">
        <v>0.1</v>
      </c>
      <c r="F1226" s="1" t="s">
        <v>57</v>
      </c>
      <c r="G1226" s="1" t="s">
        <v>1356</v>
      </c>
      <c r="H1226" s="27" t="s">
        <v>886</v>
      </c>
      <c r="I1226" s="27" t="s">
        <v>887</v>
      </c>
      <c r="J1226" s="27" t="s">
        <v>888</v>
      </c>
      <c r="K1226" s="2">
        <v>0.75</v>
      </c>
      <c r="L1226" s="2">
        <v>0.25</v>
      </c>
      <c r="M1226" s="27">
        <v>1400000</v>
      </c>
      <c r="N1226" s="27">
        <v>1800000</v>
      </c>
      <c r="O1226" s="27">
        <v>1200000</v>
      </c>
      <c r="P1226" s="27">
        <v>1130000</v>
      </c>
      <c r="Q1226" s="27">
        <v>1290000</v>
      </c>
      <c r="R1226" s="27">
        <v>1560000</v>
      </c>
      <c r="S1226" s="27">
        <v>1280000</v>
      </c>
      <c r="T1226" s="27">
        <v>1280000</v>
      </c>
      <c r="U1226" s="29"/>
      <c r="V1226" s="29"/>
      <c r="W1226" s="29"/>
      <c r="X1226" s="29"/>
      <c r="Y1226" s="29"/>
      <c r="Z1226" s="29"/>
      <c r="AA1226" s="29"/>
      <c r="AB1226" s="29"/>
      <c r="AC1226" s="2">
        <f t="shared" si="513"/>
        <v>1367500</v>
      </c>
      <c r="AD1226" s="2">
        <f t="shared" si="514"/>
        <v>217436.36179022916</v>
      </c>
      <c r="AE1226" s="2">
        <f t="shared" si="515"/>
        <v>8</v>
      </c>
      <c r="AF1226" s="27">
        <v>2000000</v>
      </c>
      <c r="AG1226" s="27">
        <v>1980000</v>
      </c>
      <c r="AH1226" s="27">
        <v>1850000</v>
      </c>
      <c r="AI1226" s="27">
        <v>1710000</v>
      </c>
      <c r="AJ1226" s="2">
        <f t="shared" si="516"/>
        <v>1885000</v>
      </c>
      <c r="AK1226" s="2">
        <f t="shared" si="517"/>
        <v>134288.24718989123</v>
      </c>
      <c r="AL1226" s="2">
        <f t="shared" si="518"/>
        <v>4</v>
      </c>
      <c r="AM1226" s="2">
        <f t="shared" si="519"/>
        <v>6.1349746310002672E+19</v>
      </c>
      <c r="AN1226" s="2">
        <f t="shared" si="520"/>
        <v>8.3537090492227932E+18</v>
      </c>
      <c r="AO1226" s="2">
        <f t="shared" si="521"/>
        <v>7</v>
      </c>
      <c r="AP1226" s="2">
        <f t="shared" si="522"/>
        <v>9.7102301302621719</v>
      </c>
      <c r="AQ1226" s="2">
        <f t="shared" si="523"/>
        <v>0.71114177808178591</v>
      </c>
      <c r="AR1226" s="3" t="str">
        <f t="shared" si="524"/>
        <v>Nontoxic</v>
      </c>
      <c r="AS1226" s="2">
        <f t="shared" si="525"/>
        <v>137.84277879341863</v>
      </c>
      <c r="AT1226" s="26" t="s">
        <v>884</v>
      </c>
      <c r="AU1226" s="4" t="s">
        <v>666</v>
      </c>
      <c r="AV1226" s="2">
        <f t="shared" si="526"/>
        <v>7</v>
      </c>
      <c r="AW1226" s="2">
        <f t="shared" si="527"/>
        <v>3</v>
      </c>
      <c r="AX1226" s="2">
        <f t="shared" si="528"/>
        <v>47278571428.571426</v>
      </c>
      <c r="AY1226" s="2">
        <f t="shared" si="529"/>
        <v>18033333333.333332</v>
      </c>
      <c r="AZ1226" s="2">
        <f t="shared" si="530"/>
        <v>38505000000</v>
      </c>
      <c r="BA1226" s="2">
        <f t="shared" si="531"/>
        <v>1.1253968253968254</v>
      </c>
      <c r="BB1226" s="2">
        <f t="shared" si="532"/>
        <v>0.74535063265000168</v>
      </c>
      <c r="BC1226" s="2">
        <v>6.6349999999999998</v>
      </c>
      <c r="BD1226" s="2" t="str">
        <f t="shared" si="533"/>
        <v>Same Var</v>
      </c>
      <c r="BE1226" s="2">
        <f t="shared" si="534"/>
        <v>7.7263877988499932E-4</v>
      </c>
      <c r="BF1226" s="2" t="str">
        <f t="shared" si="535"/>
        <v>NS</v>
      </c>
      <c r="BG1226" s="2" t="str">
        <f t="shared" si="536"/>
        <v>NS</v>
      </c>
      <c r="BH1226" s="2" t="str">
        <f t="shared" si="537"/>
        <v/>
      </c>
      <c r="BI1226" s="2" t="str">
        <f t="shared" si="538"/>
        <v/>
      </c>
      <c r="BJ1226" s="2" t="str">
        <f t="shared" si="539"/>
        <v/>
      </c>
    </row>
    <row r="1227" spans="1:62" x14ac:dyDescent="0.2">
      <c r="A1227" s="1" t="s">
        <v>926</v>
      </c>
      <c r="B1227" s="27" t="s">
        <v>1282</v>
      </c>
      <c r="C1227" s="28">
        <v>38552</v>
      </c>
      <c r="D1227" s="7">
        <v>0.55555555555555558</v>
      </c>
      <c r="E1227" s="1">
        <v>0.1</v>
      </c>
      <c r="F1227" s="1" t="s">
        <v>57</v>
      </c>
      <c r="G1227" s="1" t="s">
        <v>1284</v>
      </c>
      <c r="H1227" s="27" t="s">
        <v>886</v>
      </c>
      <c r="I1227" s="27" t="s">
        <v>887</v>
      </c>
      <c r="J1227" s="27" t="s">
        <v>888</v>
      </c>
      <c r="K1227" s="2">
        <v>0.75</v>
      </c>
      <c r="L1227" s="2">
        <v>0.25</v>
      </c>
      <c r="M1227" s="27">
        <v>1312000</v>
      </c>
      <c r="N1227" s="27">
        <v>1056000</v>
      </c>
      <c r="O1227" s="27">
        <v>1422000</v>
      </c>
      <c r="P1227" s="27">
        <v>1577000</v>
      </c>
      <c r="Q1227" s="29"/>
      <c r="R1227" s="29"/>
      <c r="S1227" s="29"/>
      <c r="T1227" s="29"/>
      <c r="U1227" s="29"/>
      <c r="V1227" s="29"/>
      <c r="W1227" s="29"/>
      <c r="X1227" s="29"/>
      <c r="Y1227" s="29"/>
      <c r="Z1227" s="29"/>
      <c r="AA1227" s="29"/>
      <c r="AB1227" s="29"/>
      <c r="AC1227" s="2">
        <f t="shared" si="513"/>
        <v>1341750</v>
      </c>
      <c r="AD1227" s="2">
        <f t="shared" si="514"/>
        <v>219332.89007047407</v>
      </c>
      <c r="AE1227" s="2">
        <f t="shared" si="515"/>
        <v>4</v>
      </c>
      <c r="AF1227" s="27">
        <v>2076000</v>
      </c>
      <c r="AG1227" s="27">
        <v>1741000</v>
      </c>
      <c r="AH1227" s="27">
        <v>1643000</v>
      </c>
      <c r="AI1227" s="27">
        <v>1827000</v>
      </c>
      <c r="AJ1227" s="2">
        <f t="shared" si="516"/>
        <v>1821750</v>
      </c>
      <c r="AK1227" s="2">
        <f t="shared" si="517"/>
        <v>185420.91755426803</v>
      </c>
      <c r="AL1227" s="2">
        <f t="shared" si="518"/>
        <v>4</v>
      </c>
      <c r="AM1227" s="2">
        <f t="shared" si="519"/>
        <v>2.3593772006986659E+20</v>
      </c>
      <c r="AN1227" s="2">
        <f t="shared" si="520"/>
        <v>3.9881221697605272E+19</v>
      </c>
      <c r="AO1227" s="2">
        <f t="shared" si="521"/>
        <v>6</v>
      </c>
      <c r="AP1227" s="2">
        <f t="shared" si="522"/>
        <v>6.5794764249009017</v>
      </c>
      <c r="AQ1227" s="2">
        <f t="shared" si="523"/>
        <v>0.71755819649141217</v>
      </c>
      <c r="AR1227" s="3" t="str">
        <f t="shared" si="524"/>
        <v>Nontoxic</v>
      </c>
      <c r="AS1227" s="2">
        <f t="shared" si="525"/>
        <v>135.77417551704863</v>
      </c>
      <c r="AT1227" s="26" t="s">
        <v>884</v>
      </c>
      <c r="AU1227" s="4" t="s">
        <v>666</v>
      </c>
      <c r="AV1227" s="2">
        <f t="shared" si="526"/>
        <v>3</v>
      </c>
      <c r="AW1227" s="2">
        <f t="shared" si="527"/>
        <v>3</v>
      </c>
      <c r="AX1227" s="2">
        <f t="shared" si="528"/>
        <v>48106916666.666664</v>
      </c>
      <c r="AY1227" s="2">
        <f t="shared" si="529"/>
        <v>34380916666.666664</v>
      </c>
      <c r="AZ1227" s="2">
        <f t="shared" si="530"/>
        <v>41243916666.666664</v>
      </c>
      <c r="BA1227" s="2">
        <f t="shared" si="531"/>
        <v>1.1666666666666667</v>
      </c>
      <c r="BB1227" s="2">
        <f t="shared" si="532"/>
        <v>7.2204756454701577E-2</v>
      </c>
      <c r="BC1227" s="2">
        <v>6.6349999999999998</v>
      </c>
      <c r="BD1227" s="2" t="str">
        <f t="shared" si="533"/>
        <v>Same Var</v>
      </c>
      <c r="BE1227" s="2">
        <f t="shared" si="534"/>
        <v>7.7813309087296873E-3</v>
      </c>
      <c r="BF1227" s="2" t="str">
        <f t="shared" si="535"/>
        <v>NS</v>
      </c>
      <c r="BG1227" s="2" t="str">
        <f t="shared" si="536"/>
        <v>NS</v>
      </c>
      <c r="BH1227" s="2" t="str">
        <f t="shared" si="537"/>
        <v/>
      </c>
      <c r="BI1227" s="2" t="str">
        <f t="shared" si="538"/>
        <v/>
      </c>
      <c r="BJ1227" s="2" t="str">
        <f t="shared" si="539"/>
        <v/>
      </c>
    </row>
    <row r="1228" spans="1:62" x14ac:dyDescent="0.2">
      <c r="A1228" s="1" t="s">
        <v>926</v>
      </c>
      <c r="B1228" s="27" t="s">
        <v>1290</v>
      </c>
      <c r="C1228" s="28">
        <v>38552</v>
      </c>
      <c r="D1228" s="7">
        <v>0.52777777777777779</v>
      </c>
      <c r="E1228" s="1">
        <v>0.1</v>
      </c>
      <c r="F1228" s="1" t="s">
        <v>57</v>
      </c>
      <c r="G1228" s="1" t="s">
        <v>1284</v>
      </c>
      <c r="H1228" s="27" t="s">
        <v>886</v>
      </c>
      <c r="I1228" s="27" t="s">
        <v>887</v>
      </c>
      <c r="J1228" s="27" t="s">
        <v>888</v>
      </c>
      <c r="K1228" s="2">
        <v>0.75</v>
      </c>
      <c r="L1228" s="2">
        <v>0.25</v>
      </c>
      <c r="M1228" s="27">
        <v>1312000</v>
      </c>
      <c r="N1228" s="27">
        <v>1056000</v>
      </c>
      <c r="O1228" s="27">
        <v>1422000</v>
      </c>
      <c r="P1228" s="27">
        <v>1577000</v>
      </c>
      <c r="Q1228" s="29"/>
      <c r="R1228" s="29"/>
      <c r="S1228" s="29"/>
      <c r="T1228" s="29"/>
      <c r="U1228" s="29"/>
      <c r="V1228" s="29"/>
      <c r="W1228" s="29"/>
      <c r="X1228" s="29"/>
      <c r="Y1228" s="29"/>
      <c r="Z1228" s="29"/>
      <c r="AA1228" s="29"/>
      <c r="AB1228" s="29"/>
      <c r="AC1228" s="2">
        <f t="shared" si="513"/>
        <v>1341750</v>
      </c>
      <c r="AD1228" s="2">
        <f t="shared" si="514"/>
        <v>219332.89007047407</v>
      </c>
      <c r="AE1228" s="2">
        <f t="shared" si="515"/>
        <v>4</v>
      </c>
      <c r="AF1228" s="27">
        <v>1836000</v>
      </c>
      <c r="AG1228" s="27">
        <v>2016000</v>
      </c>
      <c r="AH1228" s="27">
        <v>1854000</v>
      </c>
      <c r="AI1228" s="27">
        <v>1904000</v>
      </c>
      <c r="AJ1228" s="2">
        <f t="shared" si="516"/>
        <v>1902500</v>
      </c>
      <c r="AK1228" s="2">
        <f t="shared" si="517"/>
        <v>80950.602221354726</v>
      </c>
      <c r="AL1228" s="2">
        <f t="shared" si="518"/>
        <v>4</v>
      </c>
      <c r="AM1228" s="2">
        <f t="shared" si="519"/>
        <v>7.0615201417251586E+19</v>
      </c>
      <c r="AN1228" s="2">
        <f t="shared" si="520"/>
        <v>1.6149854575932819E+19</v>
      </c>
      <c r="AO1228" s="2">
        <f t="shared" si="521"/>
        <v>4</v>
      </c>
      <c r="AP1228" s="2">
        <f t="shared" si="522"/>
        <v>9.7762957562700201</v>
      </c>
      <c r="AQ1228" s="2">
        <f t="shared" si="523"/>
        <v>0.74069708411268287</v>
      </c>
      <c r="AR1228" s="3" t="str">
        <f t="shared" si="524"/>
        <v>Nontoxic</v>
      </c>
      <c r="AS1228" s="2">
        <f t="shared" si="525"/>
        <v>141.79243525246878</v>
      </c>
      <c r="AT1228" s="26" t="s">
        <v>884</v>
      </c>
      <c r="AU1228" s="4" t="s">
        <v>666</v>
      </c>
      <c r="AV1228" s="2">
        <f t="shared" si="526"/>
        <v>3</v>
      </c>
      <c r="AW1228" s="2">
        <f t="shared" si="527"/>
        <v>3</v>
      </c>
      <c r="AX1228" s="2">
        <f t="shared" si="528"/>
        <v>48106916666.666664</v>
      </c>
      <c r="AY1228" s="2">
        <f t="shared" si="529"/>
        <v>6553000000.000001</v>
      </c>
      <c r="AZ1228" s="2">
        <f t="shared" si="530"/>
        <v>27329958333.333332</v>
      </c>
      <c r="BA1228" s="2">
        <f t="shared" si="531"/>
        <v>1.1666666666666667</v>
      </c>
      <c r="BB1228" s="2">
        <f t="shared" si="532"/>
        <v>2.218160638929362</v>
      </c>
      <c r="BC1228" s="2">
        <v>6.6349999999999998</v>
      </c>
      <c r="BD1228" s="2" t="str">
        <f t="shared" si="533"/>
        <v>Same Var</v>
      </c>
      <c r="BE1228" s="2">
        <f t="shared" si="534"/>
        <v>1.5050678558914861E-3</v>
      </c>
      <c r="BF1228" s="2" t="str">
        <f t="shared" si="535"/>
        <v>NS</v>
      </c>
      <c r="BG1228" s="2" t="str">
        <f t="shared" si="536"/>
        <v>NS</v>
      </c>
      <c r="BH1228" s="2" t="str">
        <f t="shared" si="537"/>
        <v/>
      </c>
      <c r="BI1228" s="2" t="str">
        <f t="shared" si="538"/>
        <v/>
      </c>
      <c r="BJ1228" s="2" t="str">
        <f t="shared" si="539"/>
        <v/>
      </c>
    </row>
    <row r="1229" spans="1:62" x14ac:dyDescent="0.2">
      <c r="A1229" s="1" t="s">
        <v>926</v>
      </c>
      <c r="B1229" s="27" t="s">
        <v>1294</v>
      </c>
      <c r="C1229" s="28">
        <v>38552</v>
      </c>
      <c r="D1229" s="7">
        <v>0.45833333333333331</v>
      </c>
      <c r="E1229" s="1">
        <v>0.1</v>
      </c>
      <c r="F1229" s="1" t="s">
        <v>57</v>
      </c>
      <c r="G1229" s="1" t="s">
        <v>1284</v>
      </c>
      <c r="H1229" s="27" t="s">
        <v>886</v>
      </c>
      <c r="I1229" s="27" t="s">
        <v>887</v>
      </c>
      <c r="J1229" s="27" t="s">
        <v>888</v>
      </c>
      <c r="K1229" s="2">
        <v>0.75</v>
      </c>
      <c r="L1229" s="2">
        <v>0.25</v>
      </c>
      <c r="M1229" s="27">
        <v>1312000</v>
      </c>
      <c r="N1229" s="27">
        <v>1056000</v>
      </c>
      <c r="O1229" s="27">
        <v>1422000</v>
      </c>
      <c r="P1229" s="27">
        <v>1577000</v>
      </c>
      <c r="Q1229" s="29"/>
      <c r="R1229" s="29"/>
      <c r="S1229" s="29"/>
      <c r="T1229" s="29"/>
      <c r="U1229" s="29"/>
      <c r="V1229" s="29"/>
      <c r="W1229" s="29"/>
      <c r="X1229" s="29"/>
      <c r="Y1229" s="29"/>
      <c r="Z1229" s="29"/>
      <c r="AA1229" s="29"/>
      <c r="AB1229" s="29"/>
      <c r="AC1229" s="2">
        <f t="shared" si="513"/>
        <v>1341750</v>
      </c>
      <c r="AD1229" s="2">
        <f t="shared" si="514"/>
        <v>219332.89007047407</v>
      </c>
      <c r="AE1229" s="2">
        <f t="shared" si="515"/>
        <v>4</v>
      </c>
      <c r="AF1229" s="27">
        <v>2080000</v>
      </c>
      <c r="AG1229" s="27">
        <v>2074000</v>
      </c>
      <c r="AH1229" s="27">
        <v>2002000</v>
      </c>
      <c r="AI1229" s="27">
        <v>2096000</v>
      </c>
      <c r="AJ1229" s="2">
        <f t="shared" si="516"/>
        <v>2063000</v>
      </c>
      <c r="AK1229" s="2">
        <f t="shared" si="517"/>
        <v>41713.30722922842</v>
      </c>
      <c r="AL1229" s="2">
        <f t="shared" si="518"/>
        <v>4</v>
      </c>
      <c r="AM1229" s="2">
        <f t="shared" si="519"/>
        <v>5.1840506251235959E+19</v>
      </c>
      <c r="AN1229" s="2">
        <f t="shared" si="520"/>
        <v>1.5318308555099486E+19</v>
      </c>
      <c r="AO1229" s="2">
        <f t="shared" si="521"/>
        <v>3</v>
      </c>
      <c r="AP1229" s="2">
        <f t="shared" si="522"/>
        <v>12.453151210920247</v>
      </c>
      <c r="AQ1229" s="2">
        <f t="shared" si="523"/>
        <v>0.76489232840434507</v>
      </c>
      <c r="AR1229" s="3" t="str">
        <f t="shared" si="524"/>
        <v>Nontoxic</v>
      </c>
      <c r="AS1229" s="2">
        <f t="shared" si="525"/>
        <v>153.75442519098192</v>
      </c>
      <c r="AT1229" s="26" t="s">
        <v>884</v>
      </c>
      <c r="AU1229" s="4" t="s">
        <v>666</v>
      </c>
      <c r="AV1229" s="2">
        <f t="shared" si="526"/>
        <v>3</v>
      </c>
      <c r="AW1229" s="2">
        <f t="shared" si="527"/>
        <v>3</v>
      </c>
      <c r="AX1229" s="2">
        <f t="shared" si="528"/>
        <v>48106916666.666664</v>
      </c>
      <c r="AY1229" s="2">
        <f t="shared" si="529"/>
        <v>1740000000</v>
      </c>
      <c r="AZ1229" s="2">
        <f t="shared" si="530"/>
        <v>24923458333.333332</v>
      </c>
      <c r="BA1229" s="2">
        <f t="shared" si="531"/>
        <v>1.1666666666666667</v>
      </c>
      <c r="BB1229" s="2">
        <f t="shared" si="532"/>
        <v>5.1539344605751092</v>
      </c>
      <c r="BC1229" s="2">
        <v>6.6349999999999998</v>
      </c>
      <c r="BD1229" s="2" t="str">
        <f t="shared" si="533"/>
        <v>Same Var</v>
      </c>
      <c r="BE1229" s="2">
        <f t="shared" si="534"/>
        <v>3.2593517515456079E-4</v>
      </c>
      <c r="BF1229" s="2" t="str">
        <f t="shared" si="535"/>
        <v>NS</v>
      </c>
      <c r="BG1229" s="2" t="str">
        <f t="shared" si="536"/>
        <v>NS</v>
      </c>
      <c r="BH1229" s="2" t="str">
        <f t="shared" si="537"/>
        <v/>
      </c>
      <c r="BI1229" s="2" t="str">
        <f t="shared" si="538"/>
        <v/>
      </c>
      <c r="BJ1229" s="2" t="str">
        <f t="shared" si="539"/>
        <v/>
      </c>
    </row>
    <row r="1230" spans="1:62" x14ac:dyDescent="0.2">
      <c r="A1230" s="1" t="s">
        <v>142</v>
      </c>
      <c r="B1230" s="27" t="s">
        <v>604</v>
      </c>
      <c r="C1230" s="28">
        <v>38243</v>
      </c>
      <c r="D1230" s="7">
        <v>0.76041666666666663</v>
      </c>
      <c r="E1230" s="1">
        <v>0.1</v>
      </c>
      <c r="F1230" s="1" t="s">
        <v>57</v>
      </c>
      <c r="G1230" s="1" t="s">
        <v>1346</v>
      </c>
      <c r="H1230" s="27" t="s">
        <v>886</v>
      </c>
      <c r="I1230" s="27" t="s">
        <v>887</v>
      </c>
      <c r="J1230" s="27" t="s">
        <v>888</v>
      </c>
      <c r="K1230" s="2">
        <v>0.75</v>
      </c>
      <c r="L1230" s="2">
        <v>0.25</v>
      </c>
      <c r="M1230" s="27">
        <v>3552200</v>
      </c>
      <c r="N1230" s="27">
        <v>4038100</v>
      </c>
      <c r="O1230" s="27">
        <v>3975100</v>
      </c>
      <c r="P1230" s="27">
        <v>3768900</v>
      </c>
      <c r="Q1230" s="29"/>
      <c r="R1230" s="29"/>
      <c r="S1230" s="29"/>
      <c r="T1230" s="29"/>
      <c r="U1230" s="29"/>
      <c r="V1230" s="29"/>
      <c r="W1230" s="29"/>
      <c r="X1230" s="29"/>
      <c r="Y1230" s="29"/>
      <c r="Z1230" s="29"/>
      <c r="AA1230" s="29"/>
      <c r="AB1230" s="29"/>
      <c r="AC1230" s="2">
        <f t="shared" si="513"/>
        <v>3833575</v>
      </c>
      <c r="AD1230" s="2">
        <f t="shared" si="514"/>
        <v>220011.0205573045</v>
      </c>
      <c r="AE1230" s="2">
        <f t="shared" si="515"/>
        <v>4</v>
      </c>
      <c r="AF1230" s="27">
        <v>3807700</v>
      </c>
      <c r="AG1230" s="27">
        <v>4344900</v>
      </c>
      <c r="AH1230" s="27">
        <v>4234700</v>
      </c>
      <c r="AI1230" s="27">
        <v>4413800</v>
      </c>
      <c r="AJ1230" s="2">
        <f t="shared" si="516"/>
        <v>4200275</v>
      </c>
      <c r="AK1230" s="2">
        <f t="shared" si="517"/>
        <v>271912.68666001345</v>
      </c>
      <c r="AL1230" s="2">
        <f t="shared" si="518"/>
        <v>4</v>
      </c>
      <c r="AM1230" s="2">
        <f t="shared" si="519"/>
        <v>6.3963767574769789E+20</v>
      </c>
      <c r="AN1230" s="2">
        <f t="shared" si="520"/>
        <v>1.29332427939073E+20</v>
      </c>
      <c r="AO1230" s="2">
        <f t="shared" si="521"/>
        <v>5</v>
      </c>
      <c r="AP1230" s="2">
        <f t="shared" si="522"/>
        <v>8.3322654337973301</v>
      </c>
      <c r="AQ1230" s="2">
        <f t="shared" si="523"/>
        <v>0.72668684380042159</v>
      </c>
      <c r="AR1230" s="3" t="str">
        <f t="shared" si="524"/>
        <v>Nontoxic</v>
      </c>
      <c r="AS1230" s="2">
        <f t="shared" si="525"/>
        <v>109.56548391514448</v>
      </c>
      <c r="AT1230" s="26" t="s">
        <v>884</v>
      </c>
      <c r="AU1230" s="4" t="s">
        <v>666</v>
      </c>
      <c r="AV1230" s="2">
        <f t="shared" si="526"/>
        <v>3</v>
      </c>
      <c r="AW1230" s="2">
        <f t="shared" si="527"/>
        <v>3</v>
      </c>
      <c r="AX1230" s="2">
        <f t="shared" si="528"/>
        <v>48404849166.666664</v>
      </c>
      <c r="AY1230" s="2">
        <f t="shared" si="529"/>
        <v>73936509166.666656</v>
      </c>
      <c r="AZ1230" s="2">
        <f t="shared" si="530"/>
        <v>61170679166.666664</v>
      </c>
      <c r="BA1230" s="2">
        <f t="shared" si="531"/>
        <v>1.1666666666666667</v>
      </c>
      <c r="BB1230" s="2">
        <f t="shared" si="532"/>
        <v>0.11450369178337333</v>
      </c>
      <c r="BC1230" s="2">
        <v>6.6349999999999998</v>
      </c>
      <c r="BD1230" s="2" t="str">
        <f t="shared" si="533"/>
        <v>Same Var</v>
      </c>
      <c r="BE1230" s="2">
        <f t="shared" si="534"/>
        <v>4.0418020751944908E-2</v>
      </c>
      <c r="BF1230" s="2" t="str">
        <f t="shared" si="535"/>
        <v>NS</v>
      </c>
      <c r="BG1230" s="2" t="str">
        <f t="shared" si="536"/>
        <v>NS</v>
      </c>
      <c r="BH1230" s="2" t="str">
        <f t="shared" si="537"/>
        <v/>
      </c>
      <c r="BI1230" s="2" t="str">
        <f t="shared" si="538"/>
        <v/>
      </c>
      <c r="BJ1230" s="2" t="str">
        <f t="shared" si="539"/>
        <v/>
      </c>
    </row>
    <row r="1231" spans="1:62" x14ac:dyDescent="0.2">
      <c r="A1231" s="1" t="s">
        <v>142</v>
      </c>
      <c r="B1231" s="27" t="s">
        <v>609</v>
      </c>
      <c r="C1231" s="28">
        <v>38243</v>
      </c>
      <c r="D1231" s="7">
        <v>0.70833333333333337</v>
      </c>
      <c r="E1231" s="1">
        <v>0.1</v>
      </c>
      <c r="F1231" s="1" t="s">
        <v>57</v>
      </c>
      <c r="G1231" s="1" t="s">
        <v>1346</v>
      </c>
      <c r="H1231" s="27" t="s">
        <v>886</v>
      </c>
      <c r="I1231" s="27" t="s">
        <v>887</v>
      </c>
      <c r="J1231" s="27" t="s">
        <v>888</v>
      </c>
      <c r="K1231" s="2">
        <v>0.75</v>
      </c>
      <c r="L1231" s="2">
        <v>0.25</v>
      </c>
      <c r="M1231" s="27">
        <v>3552200</v>
      </c>
      <c r="N1231" s="27">
        <v>4038100</v>
      </c>
      <c r="O1231" s="27">
        <v>3975100</v>
      </c>
      <c r="P1231" s="27">
        <v>3768900</v>
      </c>
      <c r="Q1231" s="29"/>
      <c r="R1231" s="29"/>
      <c r="S1231" s="29"/>
      <c r="T1231" s="29"/>
      <c r="U1231" s="29"/>
      <c r="V1231" s="29"/>
      <c r="W1231" s="29"/>
      <c r="X1231" s="29"/>
      <c r="Y1231" s="29"/>
      <c r="Z1231" s="29"/>
      <c r="AA1231" s="29"/>
      <c r="AB1231" s="29"/>
      <c r="AC1231" s="2">
        <f t="shared" si="513"/>
        <v>3833575</v>
      </c>
      <c r="AD1231" s="2">
        <f t="shared" si="514"/>
        <v>220011.0205573045</v>
      </c>
      <c r="AE1231" s="2">
        <f t="shared" si="515"/>
        <v>4</v>
      </c>
      <c r="AF1231" s="27">
        <v>3439100</v>
      </c>
      <c r="AG1231" s="27">
        <v>3480800</v>
      </c>
      <c r="AH1231" s="27">
        <v>3092000</v>
      </c>
      <c r="AI1231" s="27">
        <v>3337000</v>
      </c>
      <c r="AJ1231" s="2">
        <f t="shared" si="516"/>
        <v>3337225</v>
      </c>
      <c r="AK1231" s="2">
        <f t="shared" si="517"/>
        <v>174286.78234450254</v>
      </c>
      <c r="AL1231" s="2">
        <f t="shared" si="518"/>
        <v>4</v>
      </c>
      <c r="AM1231" s="2">
        <f t="shared" si="519"/>
        <v>2.0738599393957675E+20</v>
      </c>
      <c r="AN1231" s="2">
        <f t="shared" si="520"/>
        <v>3.4667570645348491E+19</v>
      </c>
      <c r="AO1231" s="2">
        <f t="shared" si="521"/>
        <v>6</v>
      </c>
      <c r="AP1231" s="2">
        <f t="shared" si="522"/>
        <v>3.8502439256564314</v>
      </c>
      <c r="AQ1231" s="2">
        <f t="shared" si="523"/>
        <v>0.71755819649141217</v>
      </c>
      <c r="AR1231" s="3" t="str">
        <f t="shared" si="524"/>
        <v>Nontoxic</v>
      </c>
      <c r="AS1231" s="2">
        <f t="shared" si="525"/>
        <v>87.052555382378074</v>
      </c>
      <c r="AT1231" s="4" t="s">
        <v>663</v>
      </c>
      <c r="AV1231" s="2">
        <f t="shared" si="526"/>
        <v>3</v>
      </c>
      <c r="AW1231" s="2">
        <f t="shared" si="527"/>
        <v>3</v>
      </c>
      <c r="AX1231" s="2">
        <f t="shared" si="528"/>
        <v>48404849166.666664</v>
      </c>
      <c r="AY1231" s="2">
        <f t="shared" si="529"/>
        <v>30375882500.000004</v>
      </c>
      <c r="AZ1231" s="2">
        <f t="shared" si="530"/>
        <v>39390365833.333336</v>
      </c>
      <c r="BA1231" s="2">
        <f t="shared" si="531"/>
        <v>1.1666666666666667</v>
      </c>
      <c r="BB1231" s="2">
        <f t="shared" si="532"/>
        <v>0.13832633823239704</v>
      </c>
      <c r="BC1231" s="2">
        <v>6.6349999999999998</v>
      </c>
      <c r="BD1231" s="2" t="str">
        <f t="shared" si="533"/>
        <v>Same Var</v>
      </c>
      <c r="BE1231" s="2">
        <f t="shared" si="534"/>
        <v>6.1333039008442183E-3</v>
      </c>
      <c r="BF1231" s="2" t="str">
        <f t="shared" si="535"/>
        <v>Sig</v>
      </c>
      <c r="BG1231" s="2" t="str">
        <f t="shared" si="536"/>
        <v>Sig</v>
      </c>
      <c r="BH1231" s="2" t="str">
        <f t="shared" si="537"/>
        <v>Same Var T-test</v>
      </c>
      <c r="BI1231" s="2" t="str">
        <f t="shared" si="538"/>
        <v/>
      </c>
      <c r="BJ1231" s="2" t="str">
        <f t="shared" si="539"/>
        <v>NOECToxicLess25</v>
      </c>
    </row>
    <row r="1232" spans="1:62" x14ac:dyDescent="0.2">
      <c r="A1232" s="1" t="s">
        <v>926</v>
      </c>
      <c r="B1232" s="27" t="s">
        <v>1031</v>
      </c>
      <c r="C1232" s="28">
        <v>38580</v>
      </c>
      <c r="D1232" s="7">
        <v>0.53472222222222221</v>
      </c>
      <c r="E1232" s="1">
        <v>0.1</v>
      </c>
      <c r="F1232" s="1" t="s">
        <v>57</v>
      </c>
      <c r="G1232" s="1" t="s">
        <v>1036</v>
      </c>
      <c r="H1232" s="27" t="s">
        <v>886</v>
      </c>
      <c r="I1232" s="27" t="s">
        <v>887</v>
      </c>
      <c r="J1232" s="27" t="s">
        <v>888</v>
      </c>
      <c r="K1232" s="2">
        <v>0.75</v>
      </c>
      <c r="L1232" s="2">
        <v>0.25</v>
      </c>
      <c r="M1232" s="27">
        <v>1619000</v>
      </c>
      <c r="N1232" s="27">
        <v>1350000</v>
      </c>
      <c r="O1232" s="27">
        <v>1070000</v>
      </c>
      <c r="P1232" s="27">
        <v>1386000</v>
      </c>
      <c r="Q1232" s="29"/>
      <c r="R1232" s="29"/>
      <c r="S1232" s="29"/>
      <c r="T1232" s="29"/>
      <c r="U1232" s="29"/>
      <c r="V1232" s="29"/>
      <c r="W1232" s="29"/>
      <c r="X1232" s="29"/>
      <c r="Y1232" s="29"/>
      <c r="Z1232" s="29"/>
      <c r="AA1232" s="29"/>
      <c r="AB1232" s="29"/>
      <c r="AC1232" s="2">
        <f t="shared" si="513"/>
        <v>1356250</v>
      </c>
      <c r="AD1232" s="2">
        <f t="shared" si="514"/>
        <v>225019.07326565305</v>
      </c>
      <c r="AE1232" s="2">
        <f t="shared" si="515"/>
        <v>4</v>
      </c>
      <c r="AF1232" s="27">
        <v>234000</v>
      </c>
      <c r="AG1232" s="27">
        <v>134000</v>
      </c>
      <c r="AH1232" s="27">
        <v>297000</v>
      </c>
      <c r="AI1232" s="27">
        <v>263000</v>
      </c>
      <c r="AJ1232" s="2">
        <f t="shared" si="516"/>
        <v>232000</v>
      </c>
      <c r="AK1232" s="2">
        <f t="shared" si="517"/>
        <v>70223.452872479378</v>
      </c>
      <c r="AL1232" s="2">
        <f t="shared" si="518"/>
        <v>4</v>
      </c>
      <c r="AM1232" s="2">
        <f t="shared" si="519"/>
        <v>6.9775632644736393E+19</v>
      </c>
      <c r="AN1232" s="2">
        <f t="shared" si="520"/>
        <v>1.7406409591214217E+19</v>
      </c>
      <c r="AO1232" s="2">
        <f t="shared" si="521"/>
        <v>4</v>
      </c>
      <c r="AP1232" s="2">
        <f t="shared" si="522"/>
        <v>-8.5910734365334012</v>
      </c>
      <c r="AQ1232" s="2">
        <f t="shared" si="523"/>
        <v>0.74069708411268287</v>
      </c>
      <c r="AR1232" s="3" t="str">
        <f t="shared" si="524"/>
        <v>Toxic</v>
      </c>
      <c r="AS1232" s="2">
        <f t="shared" si="525"/>
        <v>17.105990783410139</v>
      </c>
      <c r="AT1232" s="4" t="s">
        <v>663</v>
      </c>
      <c r="AV1232" s="2">
        <f t="shared" si="526"/>
        <v>3</v>
      </c>
      <c r="AW1232" s="2">
        <f t="shared" si="527"/>
        <v>3</v>
      </c>
      <c r="AX1232" s="2">
        <f t="shared" si="528"/>
        <v>50633583333.333336</v>
      </c>
      <c r="AY1232" s="2">
        <f t="shared" si="529"/>
        <v>4931333333.3333321</v>
      </c>
      <c r="AZ1232" s="2">
        <f t="shared" si="530"/>
        <v>27782458333.333332</v>
      </c>
      <c r="BA1232" s="2">
        <f t="shared" si="531"/>
        <v>1.1666666666666667</v>
      </c>
      <c r="BB1232" s="2">
        <f t="shared" si="532"/>
        <v>2.9020762023046616</v>
      </c>
      <c r="BC1232" s="2">
        <v>6.6349999999999998</v>
      </c>
      <c r="BD1232" s="2" t="str">
        <f t="shared" si="533"/>
        <v>Same Var</v>
      </c>
      <c r="BE1232" s="2">
        <f t="shared" si="534"/>
        <v>3.7884252507396799E-5</v>
      </c>
      <c r="BF1232" s="2" t="str">
        <f t="shared" si="535"/>
        <v>Sig</v>
      </c>
      <c r="BG1232" s="2" t="str">
        <f t="shared" si="536"/>
        <v>Sig</v>
      </c>
      <c r="BH1232" s="2" t="str">
        <f t="shared" si="537"/>
        <v>Same Var T-test</v>
      </c>
      <c r="BI1232" s="2" t="str">
        <f t="shared" si="538"/>
        <v/>
      </c>
      <c r="BJ1232" s="2" t="str">
        <f t="shared" si="539"/>
        <v/>
      </c>
    </row>
    <row r="1233" spans="1:62" x14ac:dyDescent="0.2">
      <c r="A1233" s="1" t="s">
        <v>926</v>
      </c>
      <c r="B1233" s="27" t="s">
        <v>1047</v>
      </c>
      <c r="C1233" s="28">
        <v>38580</v>
      </c>
      <c r="D1233" s="7">
        <v>0.4513888888888889</v>
      </c>
      <c r="E1233" s="1">
        <v>0.1</v>
      </c>
      <c r="F1233" s="1" t="s">
        <v>57</v>
      </c>
      <c r="G1233" s="1" t="s">
        <v>1036</v>
      </c>
      <c r="H1233" s="27" t="s">
        <v>886</v>
      </c>
      <c r="I1233" s="27" t="s">
        <v>887</v>
      </c>
      <c r="J1233" s="27" t="s">
        <v>888</v>
      </c>
      <c r="K1233" s="2">
        <v>0.75</v>
      </c>
      <c r="L1233" s="2">
        <v>0.25</v>
      </c>
      <c r="M1233" s="27">
        <v>1619000</v>
      </c>
      <c r="N1233" s="27">
        <v>1350000</v>
      </c>
      <c r="O1233" s="27">
        <v>1070000</v>
      </c>
      <c r="P1233" s="27">
        <v>1386000</v>
      </c>
      <c r="Q1233" s="29"/>
      <c r="R1233" s="29"/>
      <c r="S1233" s="29"/>
      <c r="T1233" s="29"/>
      <c r="U1233" s="29"/>
      <c r="V1233" s="29"/>
      <c r="W1233" s="29"/>
      <c r="X1233" s="29"/>
      <c r="Y1233" s="29"/>
      <c r="Z1233" s="29"/>
      <c r="AA1233" s="29"/>
      <c r="AB1233" s="29"/>
      <c r="AC1233" s="2">
        <f t="shared" si="513"/>
        <v>1356250</v>
      </c>
      <c r="AD1233" s="2">
        <f t="shared" si="514"/>
        <v>225019.07326565305</v>
      </c>
      <c r="AE1233" s="2">
        <f t="shared" si="515"/>
        <v>4</v>
      </c>
      <c r="AF1233" s="27">
        <v>231000</v>
      </c>
      <c r="AG1233" s="27">
        <v>214000</v>
      </c>
      <c r="AH1233" s="27">
        <v>241000</v>
      </c>
      <c r="AI1233" s="27">
        <v>223000</v>
      </c>
      <c r="AJ1233" s="2">
        <f t="shared" si="516"/>
        <v>227250</v>
      </c>
      <c r="AK1233" s="2">
        <f t="shared" si="517"/>
        <v>11500</v>
      </c>
      <c r="AL1233" s="2">
        <f t="shared" si="518"/>
        <v>4</v>
      </c>
      <c r="AM1233" s="2">
        <f t="shared" si="519"/>
        <v>5.117127686354065E+19</v>
      </c>
      <c r="AN1233" s="2">
        <f t="shared" si="520"/>
        <v>1.6900147958257041E+19</v>
      </c>
      <c r="AO1233" s="2">
        <f t="shared" si="521"/>
        <v>3</v>
      </c>
      <c r="AP1233" s="2">
        <f t="shared" si="522"/>
        <v>-9.3397697037373231</v>
      </c>
      <c r="AQ1233" s="2">
        <f t="shared" si="523"/>
        <v>0.76489232840434507</v>
      </c>
      <c r="AR1233" s="3" t="str">
        <f t="shared" si="524"/>
        <v>Toxic</v>
      </c>
      <c r="AS1233" s="2">
        <f t="shared" si="525"/>
        <v>16.755760368663594</v>
      </c>
      <c r="AT1233" s="4" t="s">
        <v>663</v>
      </c>
      <c r="AV1233" s="2">
        <f t="shared" si="526"/>
        <v>3</v>
      </c>
      <c r="AW1233" s="2">
        <f t="shared" si="527"/>
        <v>3</v>
      </c>
      <c r="AX1233" s="2">
        <f t="shared" si="528"/>
        <v>50633583333.333336</v>
      </c>
      <c r="AY1233" s="2">
        <f t="shared" si="529"/>
        <v>132250000</v>
      </c>
      <c r="AZ1233" s="2">
        <f t="shared" si="530"/>
        <v>25382916666.666668</v>
      </c>
      <c r="BA1233" s="2">
        <f t="shared" si="531"/>
        <v>1.1666666666666667</v>
      </c>
      <c r="BB1233" s="2">
        <f t="shared" si="532"/>
        <v>11.742682888283671</v>
      </c>
      <c r="BC1233" s="2">
        <v>6.6349999999999998</v>
      </c>
      <c r="BD1233" s="2" t="str">
        <f t="shared" si="533"/>
        <v>Sig Diff Var</v>
      </c>
      <c r="BE1233" s="2">
        <f t="shared" si="534"/>
        <v>1.0342241922893635E-3</v>
      </c>
      <c r="BF1233" s="2" t="str">
        <f t="shared" si="535"/>
        <v>Sig</v>
      </c>
      <c r="BG1233" s="2" t="str">
        <f t="shared" si="536"/>
        <v>Sig</v>
      </c>
      <c r="BH1233" s="2" t="str">
        <f t="shared" si="537"/>
        <v>Diff Var T-test</v>
      </c>
      <c r="BI1233" s="2" t="str">
        <f t="shared" si="538"/>
        <v/>
      </c>
      <c r="BJ1233" s="2" t="str">
        <f t="shared" si="539"/>
        <v/>
      </c>
    </row>
    <row r="1234" spans="1:62" x14ac:dyDescent="0.2">
      <c r="A1234" s="1" t="s">
        <v>926</v>
      </c>
      <c r="B1234" s="27" t="s">
        <v>1118</v>
      </c>
      <c r="C1234" s="28">
        <v>38580</v>
      </c>
      <c r="D1234" s="7">
        <v>0.61458333333333337</v>
      </c>
      <c r="E1234" s="1">
        <v>0.1</v>
      </c>
      <c r="F1234" s="1" t="s">
        <v>57</v>
      </c>
      <c r="G1234" s="1" t="s">
        <v>1036</v>
      </c>
      <c r="H1234" s="27" t="s">
        <v>886</v>
      </c>
      <c r="I1234" s="27" t="s">
        <v>887</v>
      </c>
      <c r="J1234" s="27" t="s">
        <v>888</v>
      </c>
      <c r="K1234" s="2">
        <v>0.75</v>
      </c>
      <c r="L1234" s="2">
        <v>0.25</v>
      </c>
      <c r="M1234" s="27">
        <v>1619000</v>
      </c>
      <c r="N1234" s="27">
        <v>1350000</v>
      </c>
      <c r="O1234" s="27">
        <v>1070000</v>
      </c>
      <c r="P1234" s="27">
        <v>1386000</v>
      </c>
      <c r="Q1234" s="29"/>
      <c r="R1234" s="29"/>
      <c r="S1234" s="29"/>
      <c r="T1234" s="29"/>
      <c r="U1234" s="29"/>
      <c r="V1234" s="29"/>
      <c r="W1234" s="29"/>
      <c r="X1234" s="29"/>
      <c r="Y1234" s="29"/>
      <c r="Z1234" s="29"/>
      <c r="AA1234" s="29"/>
      <c r="AB1234" s="29"/>
      <c r="AC1234" s="2">
        <f t="shared" si="513"/>
        <v>1356250</v>
      </c>
      <c r="AD1234" s="2">
        <f t="shared" si="514"/>
        <v>225019.07326565305</v>
      </c>
      <c r="AE1234" s="2">
        <f t="shared" si="515"/>
        <v>4</v>
      </c>
      <c r="AF1234" s="27">
        <v>1159000</v>
      </c>
      <c r="AG1234" s="27">
        <v>1274000</v>
      </c>
      <c r="AH1234" s="27">
        <v>1397000</v>
      </c>
      <c r="AI1234" s="27">
        <v>1790000</v>
      </c>
      <c r="AJ1234" s="2">
        <f t="shared" si="516"/>
        <v>1405000</v>
      </c>
      <c r="AK1234" s="2">
        <f t="shared" si="517"/>
        <v>274448.53798116685</v>
      </c>
      <c r="AL1234" s="2">
        <f t="shared" si="518"/>
        <v>4</v>
      </c>
      <c r="AM1234" s="2">
        <f t="shared" si="519"/>
        <v>6.7344649407789597E+20</v>
      </c>
      <c r="AN1234" s="2">
        <f t="shared" si="520"/>
        <v>1.3509569366528822E+20</v>
      </c>
      <c r="AO1234" s="2">
        <f t="shared" si="521"/>
        <v>5</v>
      </c>
      <c r="AP1234" s="2">
        <f t="shared" si="522"/>
        <v>2.4073876546793196</v>
      </c>
      <c r="AQ1234" s="2">
        <f t="shared" si="523"/>
        <v>0.72668684380042159</v>
      </c>
      <c r="AR1234" s="3" t="str">
        <f t="shared" si="524"/>
        <v>Nontoxic</v>
      </c>
      <c r="AS1234" s="2">
        <f t="shared" si="525"/>
        <v>103.59447004608296</v>
      </c>
      <c r="AT1234" s="26" t="s">
        <v>884</v>
      </c>
      <c r="AU1234" s="4" t="s">
        <v>666</v>
      </c>
      <c r="AV1234" s="2">
        <f t="shared" si="526"/>
        <v>3</v>
      </c>
      <c r="AW1234" s="2">
        <f t="shared" si="527"/>
        <v>3</v>
      </c>
      <c r="AX1234" s="2">
        <f t="shared" si="528"/>
        <v>50633583333.333336</v>
      </c>
      <c r="AY1234" s="2">
        <f t="shared" si="529"/>
        <v>75321999999.999985</v>
      </c>
      <c r="AZ1234" s="2">
        <f t="shared" si="530"/>
        <v>62977791666.666656</v>
      </c>
      <c r="BA1234" s="2">
        <f t="shared" si="531"/>
        <v>1.1666666666666667</v>
      </c>
      <c r="BB1234" s="2">
        <f t="shared" si="532"/>
        <v>0.10074082331383188</v>
      </c>
      <c r="BC1234" s="2">
        <v>6.6349999999999998</v>
      </c>
      <c r="BD1234" s="2" t="str">
        <f t="shared" si="533"/>
        <v>Same Var</v>
      </c>
      <c r="BE1234" s="2">
        <f t="shared" si="534"/>
        <v>0.39637155852156897</v>
      </c>
      <c r="BF1234" s="2" t="str">
        <f t="shared" si="535"/>
        <v>NS</v>
      </c>
      <c r="BG1234" s="2" t="str">
        <f t="shared" si="536"/>
        <v>NS</v>
      </c>
      <c r="BH1234" s="2" t="str">
        <f t="shared" si="537"/>
        <v/>
      </c>
      <c r="BI1234" s="2" t="str">
        <f t="shared" si="538"/>
        <v/>
      </c>
      <c r="BJ1234" s="2" t="str">
        <f t="shared" si="539"/>
        <v/>
      </c>
    </row>
    <row r="1235" spans="1:62" x14ac:dyDescent="0.2">
      <c r="A1235" s="1" t="s">
        <v>926</v>
      </c>
      <c r="B1235" s="27" t="s">
        <v>1157</v>
      </c>
      <c r="C1235" s="28">
        <v>38580</v>
      </c>
      <c r="D1235" s="7">
        <v>0.51041666666666663</v>
      </c>
      <c r="E1235" s="1">
        <v>0.1</v>
      </c>
      <c r="F1235" s="1" t="s">
        <v>57</v>
      </c>
      <c r="G1235" s="1" t="s">
        <v>1036</v>
      </c>
      <c r="H1235" s="27" t="s">
        <v>886</v>
      </c>
      <c r="I1235" s="27" t="s">
        <v>887</v>
      </c>
      <c r="J1235" s="27" t="s">
        <v>888</v>
      </c>
      <c r="K1235" s="2">
        <v>0.75</v>
      </c>
      <c r="L1235" s="2">
        <v>0.25</v>
      </c>
      <c r="M1235" s="27">
        <v>1619000</v>
      </c>
      <c r="N1235" s="27">
        <v>1350000</v>
      </c>
      <c r="O1235" s="27">
        <v>1070000</v>
      </c>
      <c r="P1235" s="27">
        <v>1386000</v>
      </c>
      <c r="Q1235" s="29"/>
      <c r="R1235" s="29"/>
      <c r="S1235" s="29"/>
      <c r="T1235" s="29"/>
      <c r="U1235" s="29"/>
      <c r="V1235" s="29"/>
      <c r="W1235" s="29"/>
      <c r="X1235" s="29"/>
      <c r="Y1235" s="29"/>
      <c r="Z1235" s="29"/>
      <c r="AA1235" s="29"/>
      <c r="AB1235" s="29"/>
      <c r="AC1235" s="2">
        <f t="shared" si="513"/>
        <v>1356250</v>
      </c>
      <c r="AD1235" s="2">
        <f t="shared" si="514"/>
        <v>225019.07326565305</v>
      </c>
      <c r="AE1235" s="2">
        <f t="shared" si="515"/>
        <v>4</v>
      </c>
      <c r="AF1235" s="27">
        <v>1437000</v>
      </c>
      <c r="AG1235" s="27">
        <v>2737000</v>
      </c>
      <c r="AH1235" s="27">
        <v>2823000</v>
      </c>
      <c r="AI1235" s="27">
        <v>2926000</v>
      </c>
      <c r="AJ1235" s="2">
        <f t="shared" si="516"/>
        <v>2480750</v>
      </c>
      <c r="AK1235" s="2">
        <f t="shared" si="517"/>
        <v>700109.69378614752</v>
      </c>
      <c r="AL1235" s="2">
        <f t="shared" si="518"/>
        <v>4</v>
      </c>
      <c r="AM1235" s="2">
        <f t="shared" si="519"/>
        <v>1.6811389763297563E+22</v>
      </c>
      <c r="AN1235" s="2">
        <f t="shared" si="520"/>
        <v>5.0221192680508479E+21</v>
      </c>
      <c r="AO1235" s="2">
        <f t="shared" si="521"/>
        <v>3</v>
      </c>
      <c r="AP1235" s="2">
        <f t="shared" si="522"/>
        <v>4.0645303331584186</v>
      </c>
      <c r="AQ1235" s="2">
        <f t="shared" si="523"/>
        <v>0.76489232840434507</v>
      </c>
      <c r="AR1235" s="3" t="str">
        <f t="shared" si="524"/>
        <v>Nontoxic</v>
      </c>
      <c r="AS1235" s="2">
        <f t="shared" si="525"/>
        <v>182.91244239631337</v>
      </c>
      <c r="AT1235" s="26" t="s">
        <v>884</v>
      </c>
      <c r="AU1235" s="4" t="s">
        <v>666</v>
      </c>
      <c r="AV1235" s="2">
        <f t="shared" si="526"/>
        <v>3</v>
      </c>
      <c r="AW1235" s="2">
        <f t="shared" si="527"/>
        <v>3</v>
      </c>
      <c r="AX1235" s="2">
        <f t="shared" si="528"/>
        <v>50633583333.333336</v>
      </c>
      <c r="AY1235" s="2">
        <f t="shared" si="529"/>
        <v>490153583333.33325</v>
      </c>
      <c r="AZ1235" s="2">
        <f t="shared" si="530"/>
        <v>270393583333.33328</v>
      </c>
      <c r="BA1235" s="2">
        <f t="shared" si="531"/>
        <v>1.1666666666666667</v>
      </c>
      <c r="BB1235" s="2">
        <f t="shared" si="532"/>
        <v>2.778231578075268</v>
      </c>
      <c r="BC1235" s="2">
        <v>6.6349999999999998</v>
      </c>
      <c r="BD1235" s="2" t="str">
        <f t="shared" si="533"/>
        <v>Same Var</v>
      </c>
      <c r="BE1235" s="2">
        <f t="shared" si="534"/>
        <v>1.1137132976699366E-2</v>
      </c>
      <c r="BF1235" s="2" t="str">
        <f t="shared" si="535"/>
        <v>NS</v>
      </c>
      <c r="BG1235" s="2" t="str">
        <f t="shared" si="536"/>
        <v>NS</v>
      </c>
      <c r="BH1235" s="2" t="str">
        <f t="shared" si="537"/>
        <v/>
      </c>
      <c r="BI1235" s="2" t="str">
        <f t="shared" si="538"/>
        <v/>
      </c>
      <c r="BJ1235" s="2" t="str">
        <f t="shared" si="539"/>
        <v/>
      </c>
    </row>
    <row r="1236" spans="1:62" x14ac:dyDescent="0.2">
      <c r="A1236" s="1" t="s">
        <v>926</v>
      </c>
      <c r="B1236" s="27" t="s">
        <v>1163</v>
      </c>
      <c r="C1236" s="28">
        <v>38580</v>
      </c>
      <c r="D1236" s="7">
        <v>0.5625</v>
      </c>
      <c r="E1236" s="1">
        <v>0.1</v>
      </c>
      <c r="F1236" s="1" t="s">
        <v>57</v>
      </c>
      <c r="G1236" s="1" t="s">
        <v>1036</v>
      </c>
      <c r="H1236" s="27" t="s">
        <v>886</v>
      </c>
      <c r="I1236" s="27" t="s">
        <v>887</v>
      </c>
      <c r="J1236" s="27" t="s">
        <v>888</v>
      </c>
      <c r="K1236" s="2">
        <v>0.75</v>
      </c>
      <c r="L1236" s="2">
        <v>0.25</v>
      </c>
      <c r="M1236" s="27">
        <v>1619000</v>
      </c>
      <c r="N1236" s="27">
        <v>1350000</v>
      </c>
      <c r="O1236" s="27">
        <v>1070000</v>
      </c>
      <c r="P1236" s="27">
        <v>1386000</v>
      </c>
      <c r="Q1236" s="29"/>
      <c r="R1236" s="29"/>
      <c r="S1236" s="29"/>
      <c r="T1236" s="29"/>
      <c r="U1236" s="29"/>
      <c r="V1236" s="29"/>
      <c r="W1236" s="29"/>
      <c r="X1236" s="29"/>
      <c r="Y1236" s="29"/>
      <c r="Z1236" s="29"/>
      <c r="AA1236" s="29"/>
      <c r="AB1236" s="29"/>
      <c r="AC1236" s="2">
        <f t="shared" si="513"/>
        <v>1356250</v>
      </c>
      <c r="AD1236" s="2">
        <f t="shared" si="514"/>
        <v>225019.07326565305</v>
      </c>
      <c r="AE1236" s="2">
        <f t="shared" si="515"/>
        <v>4</v>
      </c>
      <c r="AF1236" s="27">
        <v>1377000</v>
      </c>
      <c r="AG1236" s="27">
        <v>924000</v>
      </c>
      <c r="AH1236" s="27">
        <v>1643000</v>
      </c>
      <c r="AI1236" s="27">
        <v>1955000</v>
      </c>
      <c r="AJ1236" s="2">
        <f t="shared" si="516"/>
        <v>1474750</v>
      </c>
      <c r="AK1236" s="2">
        <f t="shared" si="517"/>
        <v>436588.57444204076</v>
      </c>
      <c r="AL1236" s="2">
        <f t="shared" si="518"/>
        <v>4</v>
      </c>
      <c r="AM1236" s="2">
        <f t="shared" si="519"/>
        <v>3.0000534293756945E+21</v>
      </c>
      <c r="AN1236" s="2">
        <f t="shared" si="520"/>
        <v>7.7381672646751669E+20</v>
      </c>
      <c r="AO1236" s="2">
        <f t="shared" si="521"/>
        <v>4</v>
      </c>
      <c r="AP1236" s="2">
        <f t="shared" si="522"/>
        <v>1.9550964037348828</v>
      </c>
      <c r="AQ1236" s="2">
        <f t="shared" si="523"/>
        <v>0.74069708411268287</v>
      </c>
      <c r="AR1236" s="3" t="str">
        <f t="shared" si="524"/>
        <v>Nontoxic</v>
      </c>
      <c r="AS1236" s="2">
        <f t="shared" si="525"/>
        <v>108.73732718894009</v>
      </c>
      <c r="AT1236" s="26" t="s">
        <v>884</v>
      </c>
      <c r="AU1236" s="4" t="s">
        <v>666</v>
      </c>
      <c r="AV1236" s="2">
        <f t="shared" si="526"/>
        <v>3</v>
      </c>
      <c r="AW1236" s="2">
        <f t="shared" si="527"/>
        <v>3</v>
      </c>
      <c r="AX1236" s="2">
        <f t="shared" si="528"/>
        <v>50633583333.333336</v>
      </c>
      <c r="AY1236" s="2">
        <f t="shared" si="529"/>
        <v>190609583333.33337</v>
      </c>
      <c r="AZ1236" s="2">
        <f t="shared" si="530"/>
        <v>120621583333.33336</v>
      </c>
      <c r="BA1236" s="2">
        <f t="shared" si="531"/>
        <v>1.1666666666666667</v>
      </c>
      <c r="BB1236" s="2">
        <f t="shared" si="532"/>
        <v>1.0555049339125162</v>
      </c>
      <c r="BC1236" s="2">
        <v>6.6349999999999998</v>
      </c>
      <c r="BD1236" s="2" t="str">
        <f t="shared" si="533"/>
        <v>Same Var</v>
      </c>
      <c r="BE1236" s="2">
        <f t="shared" si="534"/>
        <v>0.3232655617308946</v>
      </c>
      <c r="BF1236" s="2" t="str">
        <f t="shared" si="535"/>
        <v>NS</v>
      </c>
      <c r="BG1236" s="2" t="str">
        <f t="shared" si="536"/>
        <v>NS</v>
      </c>
      <c r="BH1236" s="2" t="str">
        <f t="shared" si="537"/>
        <v/>
      </c>
      <c r="BI1236" s="2" t="str">
        <f t="shared" si="538"/>
        <v/>
      </c>
      <c r="BJ1236" s="2" t="str">
        <f t="shared" si="539"/>
        <v/>
      </c>
    </row>
    <row r="1237" spans="1:62" x14ac:dyDescent="0.2">
      <c r="A1237" s="1" t="s">
        <v>926</v>
      </c>
      <c r="B1237" s="27" t="s">
        <v>1301</v>
      </c>
      <c r="C1237" s="28">
        <v>38580</v>
      </c>
      <c r="D1237" s="7">
        <v>0.34027777777777779</v>
      </c>
      <c r="E1237" s="1">
        <v>0.1</v>
      </c>
      <c r="F1237" s="1" t="s">
        <v>57</v>
      </c>
      <c r="G1237" s="1" t="s">
        <v>1036</v>
      </c>
      <c r="H1237" s="27" t="s">
        <v>886</v>
      </c>
      <c r="I1237" s="27" t="s">
        <v>887</v>
      </c>
      <c r="J1237" s="27" t="s">
        <v>888</v>
      </c>
      <c r="K1237" s="2">
        <v>0.75</v>
      </c>
      <c r="L1237" s="2">
        <v>0.25</v>
      </c>
      <c r="M1237" s="27">
        <v>1619000</v>
      </c>
      <c r="N1237" s="27">
        <v>1350000</v>
      </c>
      <c r="O1237" s="27">
        <v>1070000</v>
      </c>
      <c r="P1237" s="27">
        <v>1386000</v>
      </c>
      <c r="Q1237" s="29"/>
      <c r="R1237" s="29"/>
      <c r="S1237" s="29"/>
      <c r="T1237" s="29"/>
      <c r="U1237" s="29"/>
      <c r="V1237" s="29"/>
      <c r="W1237" s="29"/>
      <c r="X1237" s="29"/>
      <c r="Y1237" s="29"/>
      <c r="Z1237" s="29"/>
      <c r="AA1237" s="29"/>
      <c r="AB1237" s="29"/>
      <c r="AC1237" s="2">
        <f t="shared" si="513"/>
        <v>1356250</v>
      </c>
      <c r="AD1237" s="2">
        <f t="shared" si="514"/>
        <v>225019.07326565305</v>
      </c>
      <c r="AE1237" s="2">
        <f t="shared" si="515"/>
        <v>4</v>
      </c>
      <c r="AF1237" s="27">
        <v>357000</v>
      </c>
      <c r="AG1237" s="27">
        <v>246000</v>
      </c>
      <c r="AH1237" s="27">
        <v>279000</v>
      </c>
      <c r="AI1237" s="27">
        <v>178000</v>
      </c>
      <c r="AJ1237" s="2">
        <f t="shared" si="516"/>
        <v>265000</v>
      </c>
      <c r="AK1237" s="2">
        <f t="shared" si="517"/>
        <v>74363.969770312833</v>
      </c>
      <c r="AL1237" s="2">
        <f t="shared" si="518"/>
        <v>4</v>
      </c>
      <c r="AM1237" s="2">
        <f t="shared" si="519"/>
        <v>7.2298418265396118E+19</v>
      </c>
      <c r="AN1237" s="2">
        <f t="shared" si="520"/>
        <v>1.753688566528829E+19</v>
      </c>
      <c r="AO1237" s="2">
        <f t="shared" si="521"/>
        <v>4</v>
      </c>
      <c r="AP1237" s="2">
        <f t="shared" si="522"/>
        <v>-8.1572526366564855</v>
      </c>
      <c r="AQ1237" s="2">
        <f t="shared" si="523"/>
        <v>0.74069708411268287</v>
      </c>
      <c r="AR1237" s="3" t="str">
        <f t="shared" si="524"/>
        <v>Toxic</v>
      </c>
      <c r="AS1237" s="2">
        <f t="shared" si="525"/>
        <v>19.539170506912441</v>
      </c>
      <c r="AT1237" s="4" t="s">
        <v>663</v>
      </c>
      <c r="AV1237" s="2">
        <f t="shared" si="526"/>
        <v>3</v>
      </c>
      <c r="AW1237" s="2">
        <f t="shared" si="527"/>
        <v>3</v>
      </c>
      <c r="AX1237" s="2">
        <f t="shared" si="528"/>
        <v>50633583333.333336</v>
      </c>
      <c r="AY1237" s="2">
        <f t="shared" si="529"/>
        <v>5530000000.000001</v>
      </c>
      <c r="AZ1237" s="2">
        <f t="shared" si="530"/>
        <v>28081791666.666668</v>
      </c>
      <c r="BA1237" s="2">
        <f t="shared" si="531"/>
        <v>1.1666666666666667</v>
      </c>
      <c r="BB1237" s="2">
        <f t="shared" si="532"/>
        <v>2.6625597220687736</v>
      </c>
      <c r="BC1237" s="2">
        <v>6.6349999999999998</v>
      </c>
      <c r="BD1237" s="2" t="str">
        <f t="shared" si="533"/>
        <v>Same Var</v>
      </c>
      <c r="BE1237" s="2">
        <f t="shared" si="534"/>
        <v>4.622953481833308E-5</v>
      </c>
      <c r="BF1237" s="2" t="str">
        <f t="shared" si="535"/>
        <v>Sig</v>
      </c>
      <c r="BG1237" s="2" t="str">
        <f t="shared" si="536"/>
        <v>Sig</v>
      </c>
      <c r="BH1237" s="2" t="str">
        <f t="shared" si="537"/>
        <v>Same Var T-test</v>
      </c>
      <c r="BI1237" s="2" t="str">
        <f t="shared" si="538"/>
        <v/>
      </c>
      <c r="BJ1237" s="2" t="str">
        <f t="shared" si="539"/>
        <v/>
      </c>
    </row>
    <row r="1238" spans="1:62" x14ac:dyDescent="0.2">
      <c r="A1238" s="1" t="s">
        <v>926</v>
      </c>
      <c r="B1238" s="27" t="s">
        <v>1305</v>
      </c>
      <c r="C1238" s="28">
        <v>38580</v>
      </c>
      <c r="D1238" s="7">
        <v>0.44444444444444442</v>
      </c>
      <c r="E1238" s="1">
        <v>0.1</v>
      </c>
      <c r="F1238" s="1" t="s">
        <v>57</v>
      </c>
      <c r="G1238" s="1" t="s">
        <v>1036</v>
      </c>
      <c r="H1238" s="27" t="s">
        <v>886</v>
      </c>
      <c r="I1238" s="27" t="s">
        <v>887</v>
      </c>
      <c r="J1238" s="27" t="s">
        <v>888</v>
      </c>
      <c r="K1238" s="2">
        <v>0.75</v>
      </c>
      <c r="L1238" s="2">
        <v>0.25</v>
      </c>
      <c r="M1238" s="27">
        <v>1619000</v>
      </c>
      <c r="N1238" s="27">
        <v>1350000</v>
      </c>
      <c r="O1238" s="27">
        <v>1070000</v>
      </c>
      <c r="P1238" s="27">
        <v>1386000</v>
      </c>
      <c r="Q1238" s="29"/>
      <c r="R1238" s="29"/>
      <c r="S1238" s="29"/>
      <c r="T1238" s="29"/>
      <c r="U1238" s="29"/>
      <c r="V1238" s="29"/>
      <c r="W1238" s="29"/>
      <c r="X1238" s="29"/>
      <c r="Y1238" s="29"/>
      <c r="Z1238" s="29"/>
      <c r="AA1238" s="29"/>
      <c r="AB1238" s="29"/>
      <c r="AC1238" s="2">
        <f t="shared" si="513"/>
        <v>1356250</v>
      </c>
      <c r="AD1238" s="2">
        <f t="shared" si="514"/>
        <v>225019.07326565305</v>
      </c>
      <c r="AE1238" s="2">
        <f t="shared" si="515"/>
        <v>4</v>
      </c>
      <c r="AF1238" s="27">
        <v>1886000</v>
      </c>
      <c r="AG1238" s="27">
        <v>1047000</v>
      </c>
      <c r="AH1238" s="27">
        <v>2137000</v>
      </c>
      <c r="AI1238" s="27">
        <v>1671000</v>
      </c>
      <c r="AJ1238" s="2">
        <f t="shared" si="516"/>
        <v>1685250</v>
      </c>
      <c r="AK1238" s="2">
        <f t="shared" si="517"/>
        <v>466170.48026088765</v>
      </c>
      <c r="AL1238" s="2">
        <f t="shared" si="518"/>
        <v>4</v>
      </c>
      <c r="AM1238" s="2">
        <f t="shared" si="519"/>
        <v>3.7759890423887131E+21</v>
      </c>
      <c r="AN1238" s="2">
        <f t="shared" si="520"/>
        <v>1.0007700545369605E+21</v>
      </c>
      <c r="AO1238" s="2">
        <f t="shared" si="521"/>
        <v>4</v>
      </c>
      <c r="AP1238" s="2">
        <f t="shared" si="522"/>
        <v>2.6950039935733003</v>
      </c>
      <c r="AQ1238" s="2">
        <f t="shared" si="523"/>
        <v>0.74069708411268287</v>
      </c>
      <c r="AR1238" s="3" t="str">
        <f t="shared" si="524"/>
        <v>Nontoxic</v>
      </c>
      <c r="AS1238" s="2">
        <f t="shared" si="525"/>
        <v>124.25806451612904</v>
      </c>
      <c r="AT1238" s="26" t="s">
        <v>884</v>
      </c>
      <c r="AU1238" s="4" t="s">
        <v>666</v>
      </c>
      <c r="AV1238" s="2">
        <f t="shared" si="526"/>
        <v>3</v>
      </c>
      <c r="AW1238" s="2">
        <f t="shared" si="527"/>
        <v>3</v>
      </c>
      <c r="AX1238" s="2">
        <f t="shared" si="528"/>
        <v>50633583333.333336</v>
      </c>
      <c r="AY1238" s="2">
        <f t="shared" si="529"/>
        <v>217314916666.66663</v>
      </c>
      <c r="AZ1238" s="2">
        <f t="shared" si="530"/>
        <v>133974249999.99998</v>
      </c>
      <c r="BA1238" s="2">
        <f t="shared" si="531"/>
        <v>1.1666666666666667</v>
      </c>
      <c r="BB1238" s="2">
        <f t="shared" si="532"/>
        <v>1.2582839464132249</v>
      </c>
      <c r="BC1238" s="2">
        <v>6.6349999999999998</v>
      </c>
      <c r="BD1238" s="2" t="str">
        <f t="shared" si="533"/>
        <v>Same Var</v>
      </c>
      <c r="BE1238" s="2">
        <f t="shared" si="534"/>
        <v>0.12536320915984006</v>
      </c>
      <c r="BF1238" s="2" t="str">
        <f t="shared" si="535"/>
        <v>NS</v>
      </c>
      <c r="BG1238" s="2" t="str">
        <f t="shared" si="536"/>
        <v>NS</v>
      </c>
      <c r="BH1238" s="2" t="str">
        <f t="shared" si="537"/>
        <v/>
      </c>
      <c r="BI1238" s="2" t="str">
        <f t="shared" si="538"/>
        <v/>
      </c>
      <c r="BJ1238" s="2" t="str">
        <f t="shared" si="539"/>
        <v/>
      </c>
    </row>
    <row r="1239" spans="1:62" x14ac:dyDescent="0.2">
      <c r="A1239" s="1" t="s">
        <v>926</v>
      </c>
      <c r="B1239" s="27" t="s">
        <v>1311</v>
      </c>
      <c r="C1239" s="28">
        <v>38580</v>
      </c>
      <c r="D1239" s="7">
        <v>0.33333333333333331</v>
      </c>
      <c r="E1239" s="1">
        <v>0.1</v>
      </c>
      <c r="F1239" s="1" t="s">
        <v>57</v>
      </c>
      <c r="G1239" s="1" t="s">
        <v>1036</v>
      </c>
      <c r="H1239" s="27" t="s">
        <v>886</v>
      </c>
      <c r="I1239" s="27" t="s">
        <v>887</v>
      </c>
      <c r="J1239" s="27" t="s">
        <v>888</v>
      </c>
      <c r="K1239" s="2">
        <v>0.75</v>
      </c>
      <c r="L1239" s="2">
        <v>0.25</v>
      </c>
      <c r="M1239" s="27">
        <v>1619000</v>
      </c>
      <c r="N1239" s="27">
        <v>1350000</v>
      </c>
      <c r="O1239" s="27">
        <v>1070000</v>
      </c>
      <c r="P1239" s="27">
        <v>1386000</v>
      </c>
      <c r="Q1239" s="29"/>
      <c r="R1239" s="29"/>
      <c r="S1239" s="29"/>
      <c r="T1239" s="29"/>
      <c r="U1239" s="29"/>
      <c r="V1239" s="29"/>
      <c r="W1239" s="29"/>
      <c r="X1239" s="29"/>
      <c r="Y1239" s="29"/>
      <c r="Z1239" s="29"/>
      <c r="AA1239" s="29"/>
      <c r="AB1239" s="29"/>
      <c r="AC1239" s="2">
        <f t="shared" si="513"/>
        <v>1356250</v>
      </c>
      <c r="AD1239" s="2">
        <f t="shared" si="514"/>
        <v>225019.07326565305</v>
      </c>
      <c r="AE1239" s="2">
        <f t="shared" si="515"/>
        <v>4</v>
      </c>
      <c r="AF1239" s="27">
        <v>2296000</v>
      </c>
      <c r="AG1239" s="27">
        <v>2247000</v>
      </c>
      <c r="AH1239" s="27">
        <v>1938000</v>
      </c>
      <c r="AI1239" s="27">
        <v>1825000</v>
      </c>
      <c r="AJ1239" s="2">
        <f t="shared" si="516"/>
        <v>2076500</v>
      </c>
      <c r="AK1239" s="2">
        <f t="shared" si="517"/>
        <v>230712.66400727406</v>
      </c>
      <c r="AL1239" s="2">
        <f t="shared" si="518"/>
        <v>4</v>
      </c>
      <c r="AM1239" s="2">
        <f t="shared" si="519"/>
        <v>4.1727993683418946E+20</v>
      </c>
      <c r="AN1239" s="2">
        <f t="shared" si="520"/>
        <v>7.5925939195380875E+19</v>
      </c>
      <c r="AO1239" s="2">
        <f t="shared" si="521"/>
        <v>5</v>
      </c>
      <c r="AP1239" s="2">
        <f t="shared" si="522"/>
        <v>7.4116895688400959</v>
      </c>
      <c r="AQ1239" s="2">
        <f t="shared" si="523"/>
        <v>0.72668684380042159</v>
      </c>
      <c r="AR1239" s="3" t="str">
        <f t="shared" si="524"/>
        <v>Nontoxic</v>
      </c>
      <c r="AS1239" s="2">
        <f t="shared" si="525"/>
        <v>153.10599078341014</v>
      </c>
      <c r="AT1239" s="26" t="s">
        <v>884</v>
      </c>
      <c r="AU1239" s="4" t="s">
        <v>666</v>
      </c>
      <c r="AV1239" s="2">
        <f t="shared" si="526"/>
        <v>3</v>
      </c>
      <c r="AW1239" s="2">
        <f t="shared" si="527"/>
        <v>3</v>
      </c>
      <c r="AX1239" s="2">
        <f t="shared" si="528"/>
        <v>50633583333.333336</v>
      </c>
      <c r="AY1239" s="2">
        <f t="shared" si="529"/>
        <v>53228333333.333328</v>
      </c>
      <c r="AZ1239" s="2">
        <f t="shared" si="530"/>
        <v>51930958333.333336</v>
      </c>
      <c r="BA1239" s="2">
        <f t="shared" si="531"/>
        <v>1.1666666666666667</v>
      </c>
      <c r="BB1239" s="2">
        <f t="shared" si="532"/>
        <v>1.6054190245020955E-3</v>
      </c>
      <c r="BC1239" s="2">
        <v>6.6349999999999998</v>
      </c>
      <c r="BD1239" s="2" t="str">
        <f t="shared" si="533"/>
        <v>Same Var</v>
      </c>
      <c r="BE1239" s="2">
        <f t="shared" si="534"/>
        <v>2.119238709641931E-3</v>
      </c>
      <c r="BF1239" s="2" t="str">
        <f t="shared" si="535"/>
        <v>NS</v>
      </c>
      <c r="BG1239" s="2" t="str">
        <f t="shared" si="536"/>
        <v>NS</v>
      </c>
      <c r="BH1239" s="2" t="str">
        <f t="shared" si="537"/>
        <v/>
      </c>
      <c r="BI1239" s="2" t="str">
        <f t="shared" si="538"/>
        <v/>
      </c>
      <c r="BJ1239" s="2" t="str">
        <f t="shared" si="539"/>
        <v/>
      </c>
    </row>
    <row r="1240" spans="1:62" x14ac:dyDescent="0.2">
      <c r="A1240" s="1" t="s">
        <v>926</v>
      </c>
      <c r="B1240" s="27" t="s">
        <v>1004</v>
      </c>
      <c r="C1240" s="28">
        <v>38524</v>
      </c>
      <c r="D1240" s="7">
        <v>0.56944444444444442</v>
      </c>
      <c r="E1240" s="1">
        <v>0.1</v>
      </c>
      <c r="F1240" s="1" t="s">
        <v>57</v>
      </c>
      <c r="G1240" s="1" t="s">
        <v>1009</v>
      </c>
      <c r="H1240" s="27" t="s">
        <v>886</v>
      </c>
      <c r="I1240" s="27" t="s">
        <v>887</v>
      </c>
      <c r="J1240" s="27" t="s">
        <v>888</v>
      </c>
      <c r="K1240" s="2">
        <v>0.75</v>
      </c>
      <c r="L1240" s="2">
        <v>0.25</v>
      </c>
      <c r="M1240" s="27">
        <v>1553000</v>
      </c>
      <c r="N1240" s="27">
        <v>1181000</v>
      </c>
      <c r="O1240" s="27">
        <v>1632000</v>
      </c>
      <c r="P1240" s="27">
        <v>1692000</v>
      </c>
      <c r="Q1240" s="29"/>
      <c r="R1240" s="29"/>
      <c r="S1240" s="29"/>
      <c r="T1240" s="29"/>
      <c r="U1240" s="29"/>
      <c r="V1240" s="29"/>
      <c r="W1240" s="29"/>
      <c r="X1240" s="29"/>
      <c r="Y1240" s="29"/>
      <c r="Z1240" s="29"/>
      <c r="AA1240" s="29"/>
      <c r="AB1240" s="29"/>
      <c r="AC1240" s="2">
        <f t="shared" si="513"/>
        <v>1514500</v>
      </c>
      <c r="AD1240" s="2">
        <f t="shared" si="514"/>
        <v>229504.5388076962</v>
      </c>
      <c r="AE1240" s="2">
        <f t="shared" si="515"/>
        <v>4</v>
      </c>
      <c r="AF1240" s="27">
        <v>2995000</v>
      </c>
      <c r="AG1240" s="27">
        <v>2499000</v>
      </c>
      <c r="AH1240" s="27">
        <v>2620000</v>
      </c>
      <c r="AI1240" s="27">
        <v>2178000</v>
      </c>
      <c r="AJ1240" s="2">
        <f t="shared" si="516"/>
        <v>2573000</v>
      </c>
      <c r="AK1240" s="2">
        <f t="shared" si="517"/>
        <v>337537.15844827116</v>
      </c>
      <c r="AL1240" s="2">
        <f t="shared" si="518"/>
        <v>4</v>
      </c>
      <c r="AM1240" s="2">
        <f t="shared" si="519"/>
        <v>1.2880835013685163E+21</v>
      </c>
      <c r="AN1240" s="2">
        <f t="shared" si="520"/>
        <v>2.8871204603429716E+20</v>
      </c>
      <c r="AO1240" s="2">
        <f t="shared" si="521"/>
        <v>4</v>
      </c>
      <c r="AP1240" s="2">
        <f t="shared" si="522"/>
        <v>7.5859249187834292</v>
      </c>
      <c r="AQ1240" s="2">
        <f t="shared" si="523"/>
        <v>0.74069708411268287</v>
      </c>
      <c r="AR1240" s="3" t="str">
        <f t="shared" si="524"/>
        <v>Nontoxic</v>
      </c>
      <c r="AS1240" s="2">
        <f t="shared" si="525"/>
        <v>169.89105315285573</v>
      </c>
      <c r="AT1240" s="26" t="s">
        <v>884</v>
      </c>
      <c r="AU1240" s="4" t="s">
        <v>666</v>
      </c>
      <c r="AV1240" s="2">
        <f t="shared" si="526"/>
        <v>3</v>
      </c>
      <c r="AW1240" s="2">
        <f t="shared" si="527"/>
        <v>3</v>
      </c>
      <c r="AX1240" s="2">
        <f t="shared" si="528"/>
        <v>52672333333.333328</v>
      </c>
      <c r="AY1240" s="2">
        <f t="shared" si="529"/>
        <v>113931333333.33331</v>
      </c>
      <c r="AZ1240" s="2">
        <f t="shared" si="530"/>
        <v>83301833333.333328</v>
      </c>
      <c r="BA1240" s="2">
        <f t="shared" si="531"/>
        <v>1.1666666666666667</v>
      </c>
      <c r="BB1240" s="2">
        <f t="shared" si="532"/>
        <v>0.37351248229679507</v>
      </c>
      <c r="BC1240" s="2">
        <v>6.6349999999999998</v>
      </c>
      <c r="BD1240" s="2" t="str">
        <f t="shared" si="533"/>
        <v>Same Var</v>
      </c>
      <c r="BE1240" s="2">
        <f t="shared" si="534"/>
        <v>1.0206528256697254E-3</v>
      </c>
      <c r="BF1240" s="2" t="str">
        <f t="shared" si="535"/>
        <v>NS</v>
      </c>
      <c r="BG1240" s="2" t="str">
        <f t="shared" si="536"/>
        <v>NS</v>
      </c>
      <c r="BH1240" s="2" t="str">
        <f t="shared" si="537"/>
        <v/>
      </c>
      <c r="BI1240" s="2" t="str">
        <f t="shared" si="538"/>
        <v/>
      </c>
      <c r="BJ1240" s="2" t="str">
        <f t="shared" si="539"/>
        <v/>
      </c>
    </row>
    <row r="1241" spans="1:62" x14ac:dyDescent="0.2">
      <c r="A1241" s="1" t="s">
        <v>926</v>
      </c>
      <c r="B1241" s="27" t="s">
        <v>1294</v>
      </c>
      <c r="C1241" s="28">
        <v>38524</v>
      </c>
      <c r="D1241" s="7">
        <v>0.50694444444444442</v>
      </c>
      <c r="E1241" s="1">
        <v>0.1</v>
      </c>
      <c r="F1241" s="1" t="s">
        <v>57</v>
      </c>
      <c r="G1241" s="1" t="s">
        <v>1009</v>
      </c>
      <c r="H1241" s="27" t="s">
        <v>886</v>
      </c>
      <c r="I1241" s="27" t="s">
        <v>887</v>
      </c>
      <c r="J1241" s="27" t="s">
        <v>888</v>
      </c>
      <c r="K1241" s="2">
        <v>0.75</v>
      </c>
      <c r="L1241" s="2">
        <v>0.25</v>
      </c>
      <c r="M1241" s="27">
        <v>1553000</v>
      </c>
      <c r="N1241" s="27">
        <v>1181000</v>
      </c>
      <c r="O1241" s="27">
        <v>1632000</v>
      </c>
      <c r="P1241" s="27">
        <v>1692000</v>
      </c>
      <c r="Q1241" s="29"/>
      <c r="R1241" s="29"/>
      <c r="S1241" s="29"/>
      <c r="T1241" s="29"/>
      <c r="U1241" s="29"/>
      <c r="V1241" s="29"/>
      <c r="W1241" s="29"/>
      <c r="X1241" s="29"/>
      <c r="Y1241" s="29"/>
      <c r="Z1241" s="29"/>
      <c r="AA1241" s="29"/>
      <c r="AB1241" s="29"/>
      <c r="AC1241" s="2">
        <f t="shared" si="513"/>
        <v>1514500</v>
      </c>
      <c r="AD1241" s="2">
        <f t="shared" si="514"/>
        <v>229504.5388076962</v>
      </c>
      <c r="AE1241" s="2">
        <f t="shared" si="515"/>
        <v>4</v>
      </c>
      <c r="AF1241" s="27">
        <v>2886000</v>
      </c>
      <c r="AG1241" s="27">
        <v>3293000</v>
      </c>
      <c r="AH1241" s="27">
        <v>3316000</v>
      </c>
      <c r="AI1241" s="27">
        <v>2890000</v>
      </c>
      <c r="AJ1241" s="2">
        <f t="shared" si="516"/>
        <v>3096250</v>
      </c>
      <c r="AK1241" s="2">
        <f t="shared" si="517"/>
        <v>240655.18208978311</v>
      </c>
      <c r="AL1241" s="2">
        <f t="shared" si="518"/>
        <v>4</v>
      </c>
      <c r="AM1241" s="2">
        <f t="shared" si="519"/>
        <v>4.7898719294599057E+20</v>
      </c>
      <c r="AN1241" s="2">
        <f t="shared" si="520"/>
        <v>8.8165980563377095E+19</v>
      </c>
      <c r="AO1241" s="2">
        <f t="shared" si="521"/>
        <v>5</v>
      </c>
      <c r="AP1241" s="2">
        <f t="shared" si="522"/>
        <v>13.251290659683278</v>
      </c>
      <c r="AQ1241" s="2">
        <f t="shared" si="523"/>
        <v>0.72668684380042159</v>
      </c>
      <c r="AR1241" s="3" t="str">
        <f t="shared" si="524"/>
        <v>Nontoxic</v>
      </c>
      <c r="AS1241" s="2">
        <f t="shared" si="525"/>
        <v>204.44040937603171</v>
      </c>
      <c r="AT1241" s="26" t="s">
        <v>884</v>
      </c>
      <c r="AU1241" s="4" t="s">
        <v>666</v>
      </c>
      <c r="AV1241" s="2">
        <f t="shared" si="526"/>
        <v>3</v>
      </c>
      <c r="AW1241" s="2">
        <f t="shared" si="527"/>
        <v>3</v>
      </c>
      <c r="AX1241" s="2">
        <f t="shared" si="528"/>
        <v>52672333333.333328</v>
      </c>
      <c r="AY1241" s="2">
        <f t="shared" si="529"/>
        <v>57914916666.666664</v>
      </c>
      <c r="AZ1241" s="2">
        <f t="shared" si="530"/>
        <v>55293625000</v>
      </c>
      <c r="BA1241" s="2">
        <f t="shared" si="531"/>
        <v>1.1666666666666667</v>
      </c>
      <c r="BB1241" s="2">
        <f t="shared" si="532"/>
        <v>5.7855347659402203E-3</v>
      </c>
      <c r="BC1241" s="2">
        <v>6.6349999999999998</v>
      </c>
      <c r="BD1241" s="2" t="str">
        <f t="shared" si="533"/>
        <v>Same Var</v>
      </c>
      <c r="BE1241" s="2">
        <f t="shared" si="534"/>
        <v>3.8471425038355204E-5</v>
      </c>
      <c r="BF1241" s="2" t="str">
        <f t="shared" si="535"/>
        <v>NS</v>
      </c>
      <c r="BG1241" s="2" t="str">
        <f t="shared" si="536"/>
        <v>NS</v>
      </c>
      <c r="BH1241" s="2" t="str">
        <f t="shared" si="537"/>
        <v/>
      </c>
      <c r="BI1241" s="2" t="str">
        <f t="shared" si="538"/>
        <v/>
      </c>
      <c r="BJ1241" s="2" t="str">
        <f t="shared" si="539"/>
        <v/>
      </c>
    </row>
    <row r="1242" spans="1:62" x14ac:dyDescent="0.2">
      <c r="A1242" s="1" t="s">
        <v>926</v>
      </c>
      <c r="B1242" s="27" t="s">
        <v>1299</v>
      </c>
      <c r="C1242" s="28">
        <v>38524</v>
      </c>
      <c r="D1242" s="7">
        <v>0.3263888888888889</v>
      </c>
      <c r="E1242" s="1">
        <v>0.1</v>
      </c>
      <c r="F1242" s="1" t="s">
        <v>57</v>
      </c>
      <c r="G1242" s="1" t="s">
        <v>1009</v>
      </c>
      <c r="H1242" s="27" t="s">
        <v>886</v>
      </c>
      <c r="I1242" s="27" t="s">
        <v>887</v>
      </c>
      <c r="J1242" s="27" t="s">
        <v>888</v>
      </c>
      <c r="K1242" s="2">
        <v>0.75</v>
      </c>
      <c r="L1242" s="2">
        <v>0.25</v>
      </c>
      <c r="M1242" s="27">
        <v>1553000</v>
      </c>
      <c r="N1242" s="27">
        <v>1181000</v>
      </c>
      <c r="O1242" s="27">
        <v>1632000</v>
      </c>
      <c r="P1242" s="27">
        <v>1692000</v>
      </c>
      <c r="Q1242" s="29"/>
      <c r="R1242" s="29"/>
      <c r="S1242" s="29"/>
      <c r="T1242" s="29"/>
      <c r="U1242" s="29"/>
      <c r="V1242" s="29"/>
      <c r="W1242" s="29"/>
      <c r="X1242" s="29"/>
      <c r="Y1242" s="29"/>
      <c r="Z1242" s="29"/>
      <c r="AA1242" s="29"/>
      <c r="AB1242" s="29"/>
      <c r="AC1242" s="2">
        <f t="shared" si="513"/>
        <v>1514500</v>
      </c>
      <c r="AD1242" s="2">
        <f t="shared" si="514"/>
        <v>229504.5388076962</v>
      </c>
      <c r="AE1242" s="2">
        <f t="shared" si="515"/>
        <v>4</v>
      </c>
      <c r="AF1242" s="27">
        <v>2780000</v>
      </c>
      <c r="AG1242" s="27">
        <v>2084000</v>
      </c>
      <c r="AH1242" s="27">
        <v>2514000</v>
      </c>
      <c r="AI1242" s="27">
        <v>2256000</v>
      </c>
      <c r="AJ1242" s="2">
        <f t="shared" si="516"/>
        <v>2408500</v>
      </c>
      <c r="AK1242" s="2">
        <f t="shared" si="517"/>
        <v>304247.15829952026</v>
      </c>
      <c r="AL1242" s="2">
        <f t="shared" si="518"/>
        <v>4</v>
      </c>
      <c r="AM1242" s="2">
        <f t="shared" si="519"/>
        <v>9.3321880760549599E+20</v>
      </c>
      <c r="AN1242" s="2">
        <f t="shared" si="520"/>
        <v>1.9679907419401952E+20</v>
      </c>
      <c r="AO1242" s="2">
        <f t="shared" si="521"/>
        <v>5</v>
      </c>
      <c r="AP1242" s="2">
        <f t="shared" si="522"/>
        <v>7.2812271493837573</v>
      </c>
      <c r="AQ1242" s="2">
        <f t="shared" si="523"/>
        <v>0.72668684380042159</v>
      </c>
      <c r="AR1242" s="3" t="str">
        <f t="shared" si="524"/>
        <v>Nontoxic</v>
      </c>
      <c r="AS1242" s="2">
        <f t="shared" si="525"/>
        <v>159.02938263453285</v>
      </c>
      <c r="AT1242" s="26" t="s">
        <v>884</v>
      </c>
      <c r="AU1242" s="4" t="s">
        <v>666</v>
      </c>
      <c r="AV1242" s="2">
        <f t="shared" si="526"/>
        <v>3</v>
      </c>
      <c r="AW1242" s="2">
        <f t="shared" si="527"/>
        <v>3</v>
      </c>
      <c r="AX1242" s="2">
        <f t="shared" si="528"/>
        <v>52672333333.333328</v>
      </c>
      <c r="AY1242" s="2">
        <f t="shared" si="529"/>
        <v>92566333333.333344</v>
      </c>
      <c r="AZ1242" s="2">
        <f t="shared" si="530"/>
        <v>72619333333.333328</v>
      </c>
      <c r="BA1242" s="2">
        <f t="shared" si="531"/>
        <v>1.1666666666666667</v>
      </c>
      <c r="BB1242" s="2">
        <f t="shared" si="532"/>
        <v>0.20171965714875534</v>
      </c>
      <c r="BC1242" s="2">
        <v>6.6349999999999998</v>
      </c>
      <c r="BD1242" s="2" t="str">
        <f t="shared" si="533"/>
        <v>Same Var</v>
      </c>
      <c r="BE1242" s="2">
        <f t="shared" si="534"/>
        <v>1.6775309523820699E-3</v>
      </c>
      <c r="BF1242" s="2" t="str">
        <f t="shared" si="535"/>
        <v>NS</v>
      </c>
      <c r="BG1242" s="2" t="str">
        <f t="shared" si="536"/>
        <v>NS</v>
      </c>
      <c r="BH1242" s="2" t="str">
        <f t="shared" si="537"/>
        <v/>
      </c>
      <c r="BI1242" s="2" t="str">
        <f t="shared" si="538"/>
        <v/>
      </c>
      <c r="BJ1242" s="2" t="str">
        <f t="shared" si="539"/>
        <v/>
      </c>
    </row>
    <row r="1243" spans="1:62" x14ac:dyDescent="0.2">
      <c r="A1243" s="1" t="s">
        <v>926</v>
      </c>
      <c r="B1243" s="27" t="s">
        <v>1303</v>
      </c>
      <c r="C1243" s="28">
        <v>38524</v>
      </c>
      <c r="D1243" s="7">
        <v>0.3611111111111111</v>
      </c>
      <c r="E1243" s="1">
        <v>0.1</v>
      </c>
      <c r="F1243" s="1" t="s">
        <v>57</v>
      </c>
      <c r="G1243" s="1" t="s">
        <v>1009</v>
      </c>
      <c r="H1243" s="27" t="s">
        <v>886</v>
      </c>
      <c r="I1243" s="27" t="s">
        <v>887</v>
      </c>
      <c r="J1243" s="27" t="s">
        <v>888</v>
      </c>
      <c r="K1243" s="2">
        <v>0.75</v>
      </c>
      <c r="L1243" s="2">
        <v>0.25</v>
      </c>
      <c r="M1243" s="27">
        <v>1553000</v>
      </c>
      <c r="N1243" s="27">
        <v>1181000</v>
      </c>
      <c r="O1243" s="27">
        <v>1632000</v>
      </c>
      <c r="P1243" s="27">
        <v>1692000</v>
      </c>
      <c r="Q1243" s="29"/>
      <c r="R1243" s="29"/>
      <c r="S1243" s="29"/>
      <c r="T1243" s="29"/>
      <c r="U1243" s="29"/>
      <c r="V1243" s="29"/>
      <c r="W1243" s="29"/>
      <c r="X1243" s="29"/>
      <c r="Y1243" s="29"/>
      <c r="Z1243" s="29"/>
      <c r="AA1243" s="29"/>
      <c r="AB1243" s="29"/>
      <c r="AC1243" s="2">
        <f t="shared" si="513"/>
        <v>1514500</v>
      </c>
      <c r="AD1243" s="2">
        <f t="shared" si="514"/>
        <v>229504.5388076962</v>
      </c>
      <c r="AE1243" s="2">
        <f t="shared" si="515"/>
        <v>4</v>
      </c>
      <c r="AF1243" s="27">
        <v>2219000</v>
      </c>
      <c r="AG1243" s="27">
        <v>2389000</v>
      </c>
      <c r="AH1243" s="27">
        <v>2095000</v>
      </c>
      <c r="AI1243" s="27">
        <v>2546000</v>
      </c>
      <c r="AJ1243" s="2">
        <f t="shared" si="516"/>
        <v>2312250</v>
      </c>
      <c r="AK1243" s="2">
        <f t="shared" si="517"/>
        <v>196996.40436650952</v>
      </c>
      <c r="AL1243" s="2">
        <f t="shared" si="518"/>
        <v>4</v>
      </c>
      <c r="AM1243" s="2">
        <f t="shared" si="519"/>
        <v>2.927159205970323E+20</v>
      </c>
      <c r="AN1243" s="2">
        <f t="shared" si="520"/>
        <v>4.966370872309932E+19</v>
      </c>
      <c r="AO1243" s="2">
        <f t="shared" si="521"/>
        <v>6</v>
      </c>
      <c r="AP1243" s="2">
        <f t="shared" si="522"/>
        <v>8.9936130975463495</v>
      </c>
      <c r="AQ1243" s="2">
        <f t="shared" si="523"/>
        <v>0.71755819649141217</v>
      </c>
      <c r="AR1243" s="3" t="str">
        <f t="shared" si="524"/>
        <v>Nontoxic</v>
      </c>
      <c r="AS1243" s="2">
        <f t="shared" si="525"/>
        <v>152.67414988445032</v>
      </c>
      <c r="AT1243" s="26" t="s">
        <v>884</v>
      </c>
      <c r="AU1243" s="4" t="s">
        <v>666</v>
      </c>
      <c r="AV1243" s="2">
        <f t="shared" si="526"/>
        <v>3</v>
      </c>
      <c r="AW1243" s="2">
        <f t="shared" si="527"/>
        <v>3</v>
      </c>
      <c r="AX1243" s="2">
        <f t="shared" si="528"/>
        <v>52672333333.333328</v>
      </c>
      <c r="AY1243" s="2">
        <f t="shared" si="529"/>
        <v>38807583333.333336</v>
      </c>
      <c r="AZ1243" s="2">
        <f t="shared" si="530"/>
        <v>45739958333.333336</v>
      </c>
      <c r="BA1243" s="2">
        <f t="shared" si="531"/>
        <v>1.1666666666666667</v>
      </c>
      <c r="BB1243" s="2">
        <f t="shared" si="532"/>
        <v>5.975626505539821E-2</v>
      </c>
      <c r="BC1243" s="2">
        <v>6.6349999999999998</v>
      </c>
      <c r="BD1243" s="2" t="str">
        <f t="shared" si="533"/>
        <v>Same Var</v>
      </c>
      <c r="BE1243" s="2">
        <f t="shared" si="534"/>
        <v>9.3697213116338603E-4</v>
      </c>
      <c r="BF1243" s="2" t="str">
        <f t="shared" si="535"/>
        <v>NS</v>
      </c>
      <c r="BG1243" s="2" t="str">
        <f t="shared" si="536"/>
        <v>NS</v>
      </c>
      <c r="BH1243" s="2" t="str">
        <f t="shared" si="537"/>
        <v/>
      </c>
      <c r="BI1243" s="2" t="str">
        <f t="shared" si="538"/>
        <v/>
      </c>
      <c r="BJ1243" s="2" t="str">
        <f t="shared" si="539"/>
        <v/>
      </c>
    </row>
    <row r="1244" spans="1:62" x14ac:dyDescent="0.2">
      <c r="A1244" s="1" t="s">
        <v>926</v>
      </c>
      <c r="B1244" s="27" t="s">
        <v>988</v>
      </c>
      <c r="C1244" s="28">
        <v>38916</v>
      </c>
      <c r="D1244" s="7">
        <v>0.47916666666666669</v>
      </c>
      <c r="E1244" s="1">
        <v>0.1</v>
      </c>
      <c r="F1244" s="1" t="s">
        <v>57</v>
      </c>
      <c r="G1244" s="1" t="s">
        <v>993</v>
      </c>
      <c r="H1244" s="27" t="s">
        <v>886</v>
      </c>
      <c r="I1244" s="27" t="s">
        <v>887</v>
      </c>
      <c r="J1244" s="27" t="s">
        <v>888</v>
      </c>
      <c r="K1244" s="2">
        <v>0.75</v>
      </c>
      <c r="L1244" s="2">
        <v>0.25</v>
      </c>
      <c r="M1244" s="27">
        <v>899700</v>
      </c>
      <c r="N1244" s="27">
        <v>859900</v>
      </c>
      <c r="O1244" s="27">
        <v>428800</v>
      </c>
      <c r="P1244" s="27">
        <v>900400</v>
      </c>
      <c r="Q1244" s="29"/>
      <c r="R1244" s="29"/>
      <c r="S1244" s="29"/>
      <c r="T1244" s="29"/>
      <c r="U1244" s="29"/>
      <c r="V1244" s="29"/>
      <c r="W1244" s="29"/>
      <c r="X1244" s="29"/>
      <c r="Y1244" s="29"/>
      <c r="Z1244" s="29"/>
      <c r="AA1244" s="29"/>
      <c r="AB1244" s="29"/>
      <c r="AC1244" s="2">
        <f t="shared" si="513"/>
        <v>772200</v>
      </c>
      <c r="AD1244" s="2">
        <f t="shared" si="514"/>
        <v>229714.56201120556</v>
      </c>
      <c r="AE1244" s="2">
        <f t="shared" si="515"/>
        <v>4</v>
      </c>
      <c r="AF1244" s="27">
        <v>1578900</v>
      </c>
      <c r="AG1244" s="27">
        <v>2430000</v>
      </c>
      <c r="AH1244" s="27">
        <v>2233300</v>
      </c>
      <c r="AI1244" s="27">
        <v>2332000</v>
      </c>
      <c r="AJ1244" s="2">
        <f t="shared" si="516"/>
        <v>2143550</v>
      </c>
      <c r="AK1244" s="2">
        <f t="shared" si="517"/>
        <v>384903.31686455151</v>
      </c>
      <c r="AL1244" s="2">
        <f t="shared" si="518"/>
        <v>4</v>
      </c>
      <c r="AM1244" s="2">
        <f t="shared" si="519"/>
        <v>1.9765360393731776E+21</v>
      </c>
      <c r="AN1244" s="2">
        <f t="shared" si="520"/>
        <v>4.7561742887773988E+20</v>
      </c>
      <c r="AO1244" s="2">
        <f t="shared" si="521"/>
        <v>4</v>
      </c>
      <c r="AP1244" s="2">
        <f t="shared" si="522"/>
        <v>7.4194484702659711</v>
      </c>
      <c r="AQ1244" s="2">
        <f t="shared" si="523"/>
        <v>0.74069708411268287</v>
      </c>
      <c r="AR1244" s="3" t="str">
        <f t="shared" si="524"/>
        <v>Nontoxic</v>
      </c>
      <c r="AS1244" s="2">
        <f t="shared" si="525"/>
        <v>277.5900025900026</v>
      </c>
      <c r="AT1244" s="26" t="s">
        <v>884</v>
      </c>
      <c r="AU1244" s="4" t="s">
        <v>666</v>
      </c>
      <c r="AV1244" s="2">
        <f t="shared" si="526"/>
        <v>3</v>
      </c>
      <c r="AW1244" s="2">
        <f t="shared" si="527"/>
        <v>3</v>
      </c>
      <c r="AX1244" s="2">
        <f t="shared" si="528"/>
        <v>52768780000.000008</v>
      </c>
      <c r="AY1244" s="2">
        <f t="shared" si="529"/>
        <v>148150563333.33334</v>
      </c>
      <c r="AZ1244" s="2">
        <f t="shared" si="530"/>
        <v>100459671666.66667</v>
      </c>
      <c r="BA1244" s="2">
        <f t="shared" si="531"/>
        <v>1.1666666666666667</v>
      </c>
      <c r="BB1244" s="2">
        <f t="shared" si="532"/>
        <v>0.65665012015587565</v>
      </c>
      <c r="BC1244" s="2">
        <v>6.6349999999999998</v>
      </c>
      <c r="BD1244" s="2" t="str">
        <f t="shared" si="533"/>
        <v>Same Var</v>
      </c>
      <c r="BE1244" s="2">
        <f t="shared" si="534"/>
        <v>4.3500673901314917E-4</v>
      </c>
      <c r="BF1244" s="2" t="str">
        <f t="shared" si="535"/>
        <v>NS</v>
      </c>
      <c r="BG1244" s="2" t="str">
        <f t="shared" si="536"/>
        <v>NS</v>
      </c>
      <c r="BH1244" s="2" t="str">
        <f t="shared" si="537"/>
        <v/>
      </c>
      <c r="BI1244" s="2" t="str">
        <f t="shared" si="538"/>
        <v/>
      </c>
      <c r="BJ1244" s="2" t="str">
        <f t="shared" si="539"/>
        <v/>
      </c>
    </row>
    <row r="1245" spans="1:62" x14ac:dyDescent="0.2">
      <c r="A1245" s="1" t="s">
        <v>926</v>
      </c>
      <c r="B1245" s="27" t="s">
        <v>1031</v>
      </c>
      <c r="C1245" s="28">
        <v>38916</v>
      </c>
      <c r="D1245" s="7">
        <v>0.50694444444444442</v>
      </c>
      <c r="E1245" s="1">
        <v>0.1</v>
      </c>
      <c r="F1245" s="1" t="s">
        <v>57</v>
      </c>
      <c r="G1245" s="1" t="s">
        <v>993</v>
      </c>
      <c r="H1245" s="27" t="s">
        <v>886</v>
      </c>
      <c r="I1245" s="27" t="s">
        <v>887</v>
      </c>
      <c r="J1245" s="27" t="s">
        <v>888</v>
      </c>
      <c r="K1245" s="2">
        <v>0.75</v>
      </c>
      <c r="L1245" s="2">
        <v>0.25</v>
      </c>
      <c r="M1245" s="27">
        <v>899700</v>
      </c>
      <c r="N1245" s="27">
        <v>859900</v>
      </c>
      <c r="O1245" s="27">
        <v>428800</v>
      </c>
      <c r="P1245" s="27">
        <v>900400</v>
      </c>
      <c r="Q1245" s="29"/>
      <c r="R1245" s="29"/>
      <c r="S1245" s="29"/>
      <c r="T1245" s="29"/>
      <c r="U1245" s="29"/>
      <c r="V1245" s="29"/>
      <c r="W1245" s="29"/>
      <c r="X1245" s="29"/>
      <c r="Y1245" s="29"/>
      <c r="Z1245" s="29"/>
      <c r="AA1245" s="29"/>
      <c r="AB1245" s="29"/>
      <c r="AC1245" s="2">
        <f t="shared" si="513"/>
        <v>772200</v>
      </c>
      <c r="AD1245" s="2">
        <f t="shared" si="514"/>
        <v>229714.56201120556</v>
      </c>
      <c r="AE1245" s="2">
        <f t="shared" si="515"/>
        <v>4</v>
      </c>
      <c r="AF1245" s="27">
        <v>2360900</v>
      </c>
      <c r="AG1245" s="27">
        <v>1870400</v>
      </c>
      <c r="AH1245" s="27">
        <v>1882300</v>
      </c>
      <c r="AI1245" s="27">
        <v>2279200</v>
      </c>
      <c r="AJ1245" s="2">
        <f t="shared" si="516"/>
        <v>2098200</v>
      </c>
      <c r="AK1245" s="2">
        <f t="shared" si="517"/>
        <v>258378.23695763026</v>
      </c>
      <c r="AL1245" s="2">
        <f t="shared" si="518"/>
        <v>4</v>
      </c>
      <c r="AM1245" s="2">
        <f t="shared" si="519"/>
        <v>5.8131322155644551E+20</v>
      </c>
      <c r="AN1245" s="2">
        <f t="shared" si="520"/>
        <v>1.1120527264345165E+20</v>
      </c>
      <c r="AO1245" s="2">
        <f t="shared" si="521"/>
        <v>5</v>
      </c>
      <c r="AP1245" s="2">
        <f t="shared" si="522"/>
        <v>9.7829429033118132</v>
      </c>
      <c r="AQ1245" s="2">
        <f t="shared" si="523"/>
        <v>0.72668684380042159</v>
      </c>
      <c r="AR1245" s="3" t="str">
        <f t="shared" si="524"/>
        <v>Nontoxic</v>
      </c>
      <c r="AS1245" s="2">
        <f t="shared" si="525"/>
        <v>271.71717171717171</v>
      </c>
      <c r="AT1245" s="26" t="s">
        <v>884</v>
      </c>
      <c r="AU1245" s="4" t="s">
        <v>666</v>
      </c>
      <c r="AV1245" s="2">
        <f t="shared" si="526"/>
        <v>3</v>
      </c>
      <c r="AW1245" s="2">
        <f t="shared" si="527"/>
        <v>3</v>
      </c>
      <c r="AX1245" s="2">
        <f t="shared" si="528"/>
        <v>52768780000.000008</v>
      </c>
      <c r="AY1245" s="2">
        <f t="shared" si="529"/>
        <v>66759313333.333328</v>
      </c>
      <c r="AZ1245" s="2">
        <f t="shared" si="530"/>
        <v>59764046666.666664</v>
      </c>
      <c r="BA1245" s="2">
        <f t="shared" si="531"/>
        <v>1.1666666666666667</v>
      </c>
      <c r="BB1245" s="2">
        <f t="shared" si="532"/>
        <v>3.5472771208048925E-2</v>
      </c>
      <c r="BC1245" s="2">
        <v>6.6349999999999998</v>
      </c>
      <c r="BD1245" s="2" t="str">
        <f t="shared" si="533"/>
        <v>Same Var</v>
      </c>
      <c r="BE1245" s="2">
        <f t="shared" si="534"/>
        <v>1.2835450692816406E-4</v>
      </c>
      <c r="BF1245" s="2" t="str">
        <f t="shared" si="535"/>
        <v>NS</v>
      </c>
      <c r="BG1245" s="2" t="str">
        <f t="shared" si="536"/>
        <v>NS</v>
      </c>
      <c r="BH1245" s="2" t="str">
        <f t="shared" si="537"/>
        <v/>
      </c>
      <c r="BI1245" s="2" t="str">
        <f t="shared" si="538"/>
        <v/>
      </c>
      <c r="BJ1245" s="2" t="str">
        <f t="shared" si="539"/>
        <v/>
      </c>
    </row>
    <row r="1246" spans="1:62" x14ac:dyDescent="0.2">
      <c r="A1246" s="1" t="s">
        <v>926</v>
      </c>
      <c r="B1246" s="27" t="s">
        <v>1047</v>
      </c>
      <c r="C1246" s="28">
        <v>38916</v>
      </c>
      <c r="D1246" s="7">
        <v>0.3611111111111111</v>
      </c>
      <c r="E1246" s="1">
        <v>0.1</v>
      </c>
      <c r="F1246" s="1" t="s">
        <v>57</v>
      </c>
      <c r="G1246" s="1" t="s">
        <v>993</v>
      </c>
      <c r="H1246" s="27" t="s">
        <v>886</v>
      </c>
      <c r="I1246" s="27" t="s">
        <v>887</v>
      </c>
      <c r="J1246" s="27" t="s">
        <v>888</v>
      </c>
      <c r="K1246" s="2">
        <v>0.75</v>
      </c>
      <c r="L1246" s="2">
        <v>0.25</v>
      </c>
      <c r="M1246" s="27">
        <v>899700</v>
      </c>
      <c r="N1246" s="27">
        <v>859900</v>
      </c>
      <c r="O1246" s="27">
        <v>428800</v>
      </c>
      <c r="P1246" s="27">
        <v>900400</v>
      </c>
      <c r="Q1246" s="29"/>
      <c r="R1246" s="29"/>
      <c r="S1246" s="29"/>
      <c r="T1246" s="29"/>
      <c r="U1246" s="29"/>
      <c r="V1246" s="29"/>
      <c r="W1246" s="29"/>
      <c r="X1246" s="29"/>
      <c r="Y1246" s="29"/>
      <c r="Z1246" s="29"/>
      <c r="AA1246" s="29"/>
      <c r="AB1246" s="29"/>
      <c r="AC1246" s="2">
        <f t="shared" si="513"/>
        <v>772200</v>
      </c>
      <c r="AD1246" s="2">
        <f t="shared" si="514"/>
        <v>229714.56201120556</v>
      </c>
      <c r="AE1246" s="2">
        <f t="shared" si="515"/>
        <v>4</v>
      </c>
      <c r="AF1246" s="27">
        <v>1845900</v>
      </c>
      <c r="AG1246" s="27">
        <v>1629400</v>
      </c>
      <c r="AH1246" s="27">
        <v>2006700</v>
      </c>
      <c r="AI1246" s="27">
        <v>1495700</v>
      </c>
      <c r="AJ1246" s="2">
        <f t="shared" si="516"/>
        <v>1744425</v>
      </c>
      <c r="AK1246" s="2">
        <f t="shared" si="517"/>
        <v>226701.14504930642</v>
      </c>
      <c r="AL1246" s="2">
        <f t="shared" si="518"/>
        <v>4</v>
      </c>
      <c r="AM1246" s="2">
        <f t="shared" si="519"/>
        <v>4.1083081971290394E+20</v>
      </c>
      <c r="AN1246" s="2">
        <f t="shared" si="520"/>
        <v>7.3381868248331657E+19</v>
      </c>
      <c r="AO1246" s="2">
        <f t="shared" si="521"/>
        <v>6</v>
      </c>
      <c r="AP1246" s="2">
        <f t="shared" si="522"/>
        <v>8.1848867581241755</v>
      </c>
      <c r="AQ1246" s="2">
        <f t="shared" si="523"/>
        <v>0.71755819649141217</v>
      </c>
      <c r="AR1246" s="3" t="str">
        <f t="shared" si="524"/>
        <v>Nontoxic</v>
      </c>
      <c r="AS1246" s="2">
        <f t="shared" si="525"/>
        <v>225.9032634032634</v>
      </c>
      <c r="AT1246" s="26" t="s">
        <v>884</v>
      </c>
      <c r="AU1246" s="4" t="s">
        <v>666</v>
      </c>
      <c r="AV1246" s="2">
        <f t="shared" si="526"/>
        <v>3</v>
      </c>
      <c r="AW1246" s="2">
        <f t="shared" si="527"/>
        <v>3</v>
      </c>
      <c r="AX1246" s="2">
        <f t="shared" si="528"/>
        <v>52768780000.000008</v>
      </c>
      <c r="AY1246" s="2">
        <f t="shared" si="529"/>
        <v>51393409166.666672</v>
      </c>
      <c r="AZ1246" s="2">
        <f t="shared" si="530"/>
        <v>52081094583.333336</v>
      </c>
      <c r="BA1246" s="2">
        <f t="shared" si="531"/>
        <v>1.1666666666666667</v>
      </c>
      <c r="BB1246" s="2">
        <f t="shared" si="532"/>
        <v>4.4836504799507433E-4</v>
      </c>
      <c r="BC1246" s="2">
        <v>6.6349999999999998</v>
      </c>
      <c r="BD1246" s="2" t="str">
        <f t="shared" si="533"/>
        <v>Same Var</v>
      </c>
      <c r="BE1246" s="2">
        <f t="shared" si="534"/>
        <v>4.7194192376864862E-4</v>
      </c>
      <c r="BF1246" s="2" t="str">
        <f t="shared" si="535"/>
        <v>NS</v>
      </c>
      <c r="BG1246" s="2" t="str">
        <f t="shared" si="536"/>
        <v>NS</v>
      </c>
      <c r="BH1246" s="2" t="str">
        <f t="shared" si="537"/>
        <v/>
      </c>
      <c r="BI1246" s="2" t="str">
        <f t="shared" si="538"/>
        <v/>
      </c>
      <c r="BJ1246" s="2" t="str">
        <f t="shared" si="539"/>
        <v/>
      </c>
    </row>
    <row r="1247" spans="1:62" x14ac:dyDescent="0.2">
      <c r="A1247" s="1" t="s">
        <v>926</v>
      </c>
      <c r="B1247" s="27" t="s">
        <v>1267</v>
      </c>
      <c r="C1247" s="28">
        <v>38916</v>
      </c>
      <c r="D1247" s="7">
        <v>0.4375</v>
      </c>
      <c r="E1247" s="1">
        <v>0.1</v>
      </c>
      <c r="F1247" s="1" t="s">
        <v>57</v>
      </c>
      <c r="G1247" s="1" t="s">
        <v>993</v>
      </c>
      <c r="H1247" s="27" t="s">
        <v>886</v>
      </c>
      <c r="I1247" s="27" t="s">
        <v>887</v>
      </c>
      <c r="J1247" s="27" t="s">
        <v>888</v>
      </c>
      <c r="K1247" s="2">
        <v>0.75</v>
      </c>
      <c r="L1247" s="2">
        <v>0.25</v>
      </c>
      <c r="M1247" s="27">
        <v>899700</v>
      </c>
      <c r="N1247" s="27">
        <v>859900</v>
      </c>
      <c r="O1247" s="27">
        <v>428800</v>
      </c>
      <c r="P1247" s="27">
        <v>900400</v>
      </c>
      <c r="Q1247" s="29"/>
      <c r="R1247" s="29"/>
      <c r="S1247" s="29"/>
      <c r="T1247" s="29"/>
      <c r="U1247" s="29"/>
      <c r="V1247" s="29"/>
      <c r="W1247" s="29"/>
      <c r="X1247" s="29"/>
      <c r="Y1247" s="29"/>
      <c r="Z1247" s="29"/>
      <c r="AA1247" s="29"/>
      <c r="AB1247" s="29"/>
      <c r="AC1247" s="2">
        <f t="shared" si="513"/>
        <v>772200</v>
      </c>
      <c r="AD1247" s="2">
        <f t="shared" si="514"/>
        <v>229714.56201120556</v>
      </c>
      <c r="AE1247" s="2">
        <f t="shared" si="515"/>
        <v>4</v>
      </c>
      <c r="AF1247" s="27">
        <v>2187600</v>
      </c>
      <c r="AG1247" s="27">
        <v>2082100</v>
      </c>
      <c r="AH1247" s="27">
        <v>2206700</v>
      </c>
      <c r="AI1247" s="27">
        <v>2262300</v>
      </c>
      <c r="AJ1247" s="2">
        <f t="shared" si="516"/>
        <v>2184675</v>
      </c>
      <c r="AK1247" s="2">
        <f t="shared" si="517"/>
        <v>75367.82580562256</v>
      </c>
      <c r="AL1247" s="2">
        <f t="shared" si="518"/>
        <v>4</v>
      </c>
      <c r="AM1247" s="2">
        <f t="shared" si="519"/>
        <v>7.8157746263607067E+19</v>
      </c>
      <c r="AN1247" s="2">
        <f t="shared" si="520"/>
        <v>1.9027355882842063E+19</v>
      </c>
      <c r="AO1247" s="2">
        <f t="shared" si="521"/>
        <v>4</v>
      </c>
      <c r="AP1247" s="2">
        <f t="shared" si="522"/>
        <v>17.075525010205752</v>
      </c>
      <c r="AQ1247" s="2">
        <f t="shared" si="523"/>
        <v>0.74069708411268287</v>
      </c>
      <c r="AR1247" s="3" t="str">
        <f t="shared" si="524"/>
        <v>Nontoxic</v>
      </c>
      <c r="AS1247" s="2">
        <f t="shared" si="525"/>
        <v>282.91569541569544</v>
      </c>
      <c r="AT1247" s="26" t="s">
        <v>884</v>
      </c>
      <c r="AU1247" s="4" t="s">
        <v>666</v>
      </c>
      <c r="AV1247" s="2">
        <f t="shared" si="526"/>
        <v>3</v>
      </c>
      <c r="AW1247" s="2">
        <f t="shared" si="527"/>
        <v>3</v>
      </c>
      <c r="AX1247" s="2">
        <f t="shared" si="528"/>
        <v>52768780000.000008</v>
      </c>
      <c r="AY1247" s="2">
        <f t="shared" si="529"/>
        <v>5680309166.666666</v>
      </c>
      <c r="AZ1247" s="2">
        <f t="shared" si="530"/>
        <v>29224544583.33334</v>
      </c>
      <c r="BA1247" s="2">
        <f t="shared" si="531"/>
        <v>1.1666666666666667</v>
      </c>
      <c r="BB1247" s="2">
        <f t="shared" si="532"/>
        <v>2.6925234641427256</v>
      </c>
      <c r="BC1247" s="2">
        <v>6.6349999999999998</v>
      </c>
      <c r="BD1247" s="2" t="str">
        <f t="shared" si="533"/>
        <v>Same Var</v>
      </c>
      <c r="BE1247" s="2">
        <f t="shared" si="534"/>
        <v>1.1843701397621181E-5</v>
      </c>
      <c r="BF1247" s="2" t="str">
        <f t="shared" si="535"/>
        <v>NS</v>
      </c>
      <c r="BG1247" s="2" t="str">
        <f t="shared" si="536"/>
        <v>NS</v>
      </c>
      <c r="BH1247" s="2" t="str">
        <f t="shared" si="537"/>
        <v/>
      </c>
      <c r="BI1247" s="2" t="str">
        <f t="shared" si="538"/>
        <v/>
      </c>
      <c r="BJ1247" s="2" t="str">
        <f t="shared" si="539"/>
        <v/>
      </c>
    </row>
    <row r="1248" spans="1:62" x14ac:dyDescent="0.2">
      <c r="A1248" s="1" t="s">
        <v>926</v>
      </c>
      <c r="B1248" s="27" t="s">
        <v>1303</v>
      </c>
      <c r="C1248" s="28">
        <v>38916</v>
      </c>
      <c r="D1248" s="7">
        <v>0.29166666666666669</v>
      </c>
      <c r="E1248" s="1">
        <v>0.1</v>
      </c>
      <c r="F1248" s="1" t="s">
        <v>57</v>
      </c>
      <c r="G1248" s="1" t="s">
        <v>993</v>
      </c>
      <c r="H1248" s="27" t="s">
        <v>886</v>
      </c>
      <c r="I1248" s="27" t="s">
        <v>887</v>
      </c>
      <c r="J1248" s="27" t="s">
        <v>888</v>
      </c>
      <c r="K1248" s="2">
        <v>0.75</v>
      </c>
      <c r="L1248" s="2">
        <v>0.25</v>
      </c>
      <c r="M1248" s="27">
        <v>899700</v>
      </c>
      <c r="N1248" s="27">
        <v>859900</v>
      </c>
      <c r="O1248" s="27">
        <v>428800</v>
      </c>
      <c r="P1248" s="27">
        <v>900400</v>
      </c>
      <c r="Q1248" s="29"/>
      <c r="R1248" s="29"/>
      <c r="S1248" s="29"/>
      <c r="T1248" s="29"/>
      <c r="U1248" s="29"/>
      <c r="V1248" s="29"/>
      <c r="W1248" s="29"/>
      <c r="X1248" s="29"/>
      <c r="Y1248" s="29"/>
      <c r="Z1248" s="29"/>
      <c r="AA1248" s="29"/>
      <c r="AB1248" s="29"/>
      <c r="AC1248" s="2">
        <f t="shared" si="513"/>
        <v>772200</v>
      </c>
      <c r="AD1248" s="2">
        <f t="shared" si="514"/>
        <v>229714.56201120556</v>
      </c>
      <c r="AE1248" s="2">
        <f t="shared" si="515"/>
        <v>4</v>
      </c>
      <c r="AF1248" s="27">
        <v>2416600</v>
      </c>
      <c r="AG1248" s="27">
        <v>2794300</v>
      </c>
      <c r="AH1248" s="27">
        <v>2660700</v>
      </c>
      <c r="AI1248" s="27">
        <v>2807500</v>
      </c>
      <c r="AJ1248" s="2">
        <f t="shared" si="516"/>
        <v>2669775</v>
      </c>
      <c r="AK1248" s="2">
        <f t="shared" si="517"/>
        <v>181341.83880175033</v>
      </c>
      <c r="AL1248" s="2">
        <f t="shared" si="518"/>
        <v>4</v>
      </c>
      <c r="AM1248" s="2">
        <f t="shared" si="519"/>
        <v>2.4466669910676577E+20</v>
      </c>
      <c r="AN1248" s="2">
        <f t="shared" si="520"/>
        <v>4.0884611495654343E+19</v>
      </c>
      <c r="AO1248" s="2">
        <f t="shared" si="521"/>
        <v>6</v>
      </c>
      <c r="AP1248" s="2">
        <f t="shared" si="522"/>
        <v>16.716002358728336</v>
      </c>
      <c r="AQ1248" s="2">
        <f t="shared" si="523"/>
        <v>0.71755819649141217</v>
      </c>
      <c r="AR1248" s="3" t="str">
        <f t="shared" si="524"/>
        <v>Nontoxic</v>
      </c>
      <c r="AS1248" s="2">
        <f t="shared" si="525"/>
        <v>345.73620823620826</v>
      </c>
      <c r="AT1248" s="26" t="s">
        <v>884</v>
      </c>
      <c r="AU1248" s="4" t="s">
        <v>666</v>
      </c>
      <c r="AV1248" s="2">
        <f t="shared" si="526"/>
        <v>3</v>
      </c>
      <c r="AW1248" s="2">
        <f t="shared" si="527"/>
        <v>3</v>
      </c>
      <c r="AX1248" s="2">
        <f t="shared" si="528"/>
        <v>52768780000.000008</v>
      </c>
      <c r="AY1248" s="2">
        <f t="shared" si="529"/>
        <v>32884862500.000004</v>
      </c>
      <c r="AZ1248" s="2">
        <f t="shared" si="530"/>
        <v>42826821250.000008</v>
      </c>
      <c r="BA1248" s="2">
        <f t="shared" si="531"/>
        <v>1.1666666666666667</v>
      </c>
      <c r="BB1248" s="2">
        <f t="shared" si="532"/>
        <v>0.14244934785258626</v>
      </c>
      <c r="BC1248" s="2">
        <v>6.6349999999999998</v>
      </c>
      <c r="BD1248" s="2" t="str">
        <f t="shared" si="533"/>
        <v>Same Var</v>
      </c>
      <c r="BE1248" s="2">
        <f t="shared" si="534"/>
        <v>6.4736851736244986E-6</v>
      </c>
      <c r="BF1248" s="2" t="str">
        <f t="shared" si="535"/>
        <v>NS</v>
      </c>
      <c r="BG1248" s="2" t="str">
        <f t="shared" si="536"/>
        <v>NS</v>
      </c>
      <c r="BH1248" s="2" t="str">
        <f t="shared" si="537"/>
        <v/>
      </c>
      <c r="BI1248" s="2" t="str">
        <f t="shared" si="538"/>
        <v/>
      </c>
      <c r="BJ1248" s="2" t="str">
        <f t="shared" si="539"/>
        <v/>
      </c>
    </row>
    <row r="1249" spans="1:62" x14ac:dyDescent="0.2">
      <c r="A1249" s="1" t="s">
        <v>142</v>
      </c>
      <c r="B1249" s="27" t="s">
        <v>153</v>
      </c>
      <c r="C1249" s="28">
        <v>37426</v>
      </c>
      <c r="D1249" s="7">
        <v>0.3215277777777778</v>
      </c>
      <c r="E1249" s="1">
        <v>0.1</v>
      </c>
      <c r="F1249" s="1" t="s">
        <v>57</v>
      </c>
      <c r="G1249" s="1" t="s">
        <v>894</v>
      </c>
      <c r="H1249" s="27" t="s">
        <v>886</v>
      </c>
      <c r="I1249" s="27" t="s">
        <v>887</v>
      </c>
      <c r="J1249" s="27" t="s">
        <v>888</v>
      </c>
      <c r="K1249" s="2">
        <v>0.75</v>
      </c>
      <c r="L1249" s="2">
        <v>0.25</v>
      </c>
      <c r="M1249" s="27">
        <v>5460000</v>
      </c>
      <c r="N1249" s="27">
        <v>4900000</v>
      </c>
      <c r="O1249" s="27">
        <v>5240000</v>
      </c>
      <c r="P1249" s="27">
        <v>5380000</v>
      </c>
      <c r="Q1249" s="29"/>
      <c r="R1249" s="29"/>
      <c r="S1249" s="29"/>
      <c r="T1249" s="29"/>
      <c r="U1249" s="29"/>
      <c r="V1249" s="29"/>
      <c r="W1249" s="29"/>
      <c r="X1249" s="29"/>
      <c r="Y1249" s="29"/>
      <c r="Z1249" s="29"/>
      <c r="AA1249" s="29"/>
      <c r="AB1249" s="29"/>
      <c r="AC1249" s="2">
        <f t="shared" si="513"/>
        <v>5245000</v>
      </c>
      <c r="AD1249" s="2">
        <f t="shared" si="514"/>
        <v>247318.95735399393</v>
      </c>
      <c r="AE1249" s="2">
        <f t="shared" si="515"/>
        <v>4</v>
      </c>
      <c r="AF1249" s="27">
        <v>6200000</v>
      </c>
      <c r="AG1249" s="27">
        <v>6820000</v>
      </c>
      <c r="AH1249" s="27">
        <v>6660000</v>
      </c>
      <c r="AI1249" s="27">
        <v>7680000</v>
      </c>
      <c r="AJ1249" s="2">
        <f t="shared" si="516"/>
        <v>6840000</v>
      </c>
      <c r="AK1249" s="2">
        <f t="shared" si="517"/>
        <v>618600.57118197577</v>
      </c>
      <c r="AL1249" s="2">
        <f t="shared" si="518"/>
        <v>4</v>
      </c>
      <c r="AM1249" s="2">
        <f t="shared" si="519"/>
        <v>1.0871863613552517E+22</v>
      </c>
      <c r="AN1249" s="2">
        <f t="shared" si="520"/>
        <v>3.0753659961841728E+21</v>
      </c>
      <c r="AO1249" s="2">
        <f t="shared" si="521"/>
        <v>4</v>
      </c>
      <c r="AP1249" s="2">
        <f t="shared" si="522"/>
        <v>9.0002997027948108</v>
      </c>
      <c r="AQ1249" s="2">
        <f t="shared" si="523"/>
        <v>0.74069708411268287</v>
      </c>
      <c r="AR1249" s="3" t="str">
        <f t="shared" si="524"/>
        <v>Nontoxic</v>
      </c>
      <c r="AS1249" s="2">
        <f t="shared" si="525"/>
        <v>130.4099142040038</v>
      </c>
      <c r="AT1249" s="26" t="s">
        <v>884</v>
      </c>
      <c r="AU1249" s="4" t="s">
        <v>666</v>
      </c>
      <c r="AV1249" s="2">
        <f t="shared" si="526"/>
        <v>3</v>
      </c>
      <c r="AW1249" s="2">
        <f t="shared" si="527"/>
        <v>3</v>
      </c>
      <c r="AX1249" s="2">
        <f t="shared" si="528"/>
        <v>61166666666.666672</v>
      </c>
      <c r="AY1249" s="2">
        <f t="shared" si="529"/>
        <v>382666666666.66669</v>
      </c>
      <c r="AZ1249" s="2">
        <f t="shared" si="530"/>
        <v>221916666666.66666</v>
      </c>
      <c r="BA1249" s="2">
        <f t="shared" si="531"/>
        <v>1.1666666666666667</v>
      </c>
      <c r="BB1249" s="2">
        <f t="shared" si="532"/>
        <v>1.9127242414644212</v>
      </c>
      <c r="BC1249" s="2">
        <v>6.6349999999999998</v>
      </c>
      <c r="BD1249" s="2" t="str">
        <f t="shared" si="533"/>
        <v>Same Var</v>
      </c>
      <c r="BE1249" s="2">
        <f t="shared" si="534"/>
        <v>1.5184582314956381E-3</v>
      </c>
      <c r="BF1249" s="2" t="str">
        <f t="shared" si="535"/>
        <v>NS</v>
      </c>
      <c r="BG1249" s="2" t="str">
        <f t="shared" si="536"/>
        <v>NS</v>
      </c>
      <c r="BH1249" s="2" t="str">
        <f t="shared" si="537"/>
        <v/>
      </c>
      <c r="BI1249" s="2" t="str">
        <f t="shared" si="538"/>
        <v/>
      </c>
      <c r="BJ1249" s="2" t="str">
        <f t="shared" si="539"/>
        <v/>
      </c>
    </row>
    <row r="1250" spans="1:62" x14ac:dyDescent="0.2">
      <c r="A1250" s="1" t="s">
        <v>142</v>
      </c>
      <c r="B1250" s="27" t="s">
        <v>157</v>
      </c>
      <c r="C1250" s="28">
        <v>37426</v>
      </c>
      <c r="D1250" s="7">
        <v>0.38333333333333336</v>
      </c>
      <c r="E1250" s="1">
        <v>0.1</v>
      </c>
      <c r="F1250" s="1" t="s">
        <v>57</v>
      </c>
      <c r="G1250" s="1" t="s">
        <v>894</v>
      </c>
      <c r="H1250" s="27" t="s">
        <v>886</v>
      </c>
      <c r="I1250" s="27" t="s">
        <v>887</v>
      </c>
      <c r="J1250" s="27" t="s">
        <v>888</v>
      </c>
      <c r="K1250" s="2">
        <v>0.75</v>
      </c>
      <c r="L1250" s="2">
        <v>0.25</v>
      </c>
      <c r="M1250" s="27">
        <v>5460000</v>
      </c>
      <c r="N1250" s="27">
        <v>4900000</v>
      </c>
      <c r="O1250" s="27">
        <v>5240000</v>
      </c>
      <c r="P1250" s="27">
        <v>5380000</v>
      </c>
      <c r="Q1250" s="29"/>
      <c r="R1250" s="29"/>
      <c r="S1250" s="29"/>
      <c r="T1250" s="29"/>
      <c r="U1250" s="29"/>
      <c r="V1250" s="29"/>
      <c r="W1250" s="29"/>
      <c r="X1250" s="29"/>
      <c r="Y1250" s="29"/>
      <c r="Z1250" s="29"/>
      <c r="AA1250" s="29"/>
      <c r="AB1250" s="29"/>
      <c r="AC1250" s="2">
        <f t="shared" si="513"/>
        <v>5245000</v>
      </c>
      <c r="AD1250" s="2">
        <f t="shared" si="514"/>
        <v>247318.95735399393</v>
      </c>
      <c r="AE1250" s="2">
        <f t="shared" si="515"/>
        <v>4</v>
      </c>
      <c r="AF1250" s="27">
        <v>6240000</v>
      </c>
      <c r="AG1250" s="27">
        <v>7520000</v>
      </c>
      <c r="AH1250" s="27">
        <v>6380000</v>
      </c>
      <c r="AI1250" s="27">
        <v>7540000</v>
      </c>
      <c r="AJ1250" s="2">
        <f t="shared" si="516"/>
        <v>6920000</v>
      </c>
      <c r="AK1250" s="2">
        <f t="shared" si="517"/>
        <v>706729.55694994575</v>
      </c>
      <c r="AL1250" s="2">
        <f t="shared" si="518"/>
        <v>4</v>
      </c>
      <c r="AM1250" s="2">
        <f t="shared" si="519"/>
        <v>1.7813768196885848E+22</v>
      </c>
      <c r="AN1250" s="2">
        <f t="shared" si="520"/>
        <v>5.221890440628616E+21</v>
      </c>
      <c r="AO1250" s="2">
        <f t="shared" si="521"/>
        <v>3</v>
      </c>
      <c r="AP1250" s="2">
        <f t="shared" si="522"/>
        <v>8.17404856296681</v>
      </c>
      <c r="AQ1250" s="2">
        <f t="shared" si="523"/>
        <v>0.76489232840434507</v>
      </c>
      <c r="AR1250" s="3" t="str">
        <f t="shared" si="524"/>
        <v>Nontoxic</v>
      </c>
      <c r="AS1250" s="2">
        <f t="shared" si="525"/>
        <v>131.93517635843662</v>
      </c>
      <c r="AT1250" s="26" t="s">
        <v>884</v>
      </c>
      <c r="AU1250" s="4" t="s">
        <v>666</v>
      </c>
      <c r="AV1250" s="2">
        <f t="shared" si="526"/>
        <v>3</v>
      </c>
      <c r="AW1250" s="2">
        <f t="shared" si="527"/>
        <v>3</v>
      </c>
      <c r="AX1250" s="2">
        <f t="shared" si="528"/>
        <v>61166666666.666672</v>
      </c>
      <c r="AY1250" s="2">
        <f t="shared" si="529"/>
        <v>499466666666.66663</v>
      </c>
      <c r="AZ1250" s="2">
        <f t="shared" si="530"/>
        <v>280316666666.66669</v>
      </c>
      <c r="BA1250" s="2">
        <f t="shared" si="531"/>
        <v>1.1666666666666667</v>
      </c>
      <c r="BB1250" s="2">
        <f t="shared" si="532"/>
        <v>2.4292198072861226</v>
      </c>
      <c r="BC1250" s="2">
        <v>6.6349999999999998</v>
      </c>
      <c r="BD1250" s="2" t="str">
        <f t="shared" si="533"/>
        <v>Same Var</v>
      </c>
      <c r="BE1250" s="2">
        <f t="shared" si="534"/>
        <v>2.1094585330105366E-3</v>
      </c>
      <c r="BF1250" s="2" t="str">
        <f t="shared" si="535"/>
        <v>NS</v>
      </c>
      <c r="BG1250" s="2" t="str">
        <f t="shared" si="536"/>
        <v>NS</v>
      </c>
      <c r="BH1250" s="2" t="str">
        <f t="shared" si="537"/>
        <v/>
      </c>
      <c r="BI1250" s="2" t="str">
        <f t="shared" si="538"/>
        <v/>
      </c>
      <c r="BJ1250" s="2" t="str">
        <f t="shared" si="539"/>
        <v/>
      </c>
    </row>
    <row r="1251" spans="1:62" x14ac:dyDescent="0.2">
      <c r="A1251" s="1" t="s">
        <v>142</v>
      </c>
      <c r="B1251" s="27" t="s">
        <v>158</v>
      </c>
      <c r="C1251" s="28">
        <v>37426</v>
      </c>
      <c r="D1251" s="7">
        <v>0.43402777777777779</v>
      </c>
      <c r="E1251" s="1">
        <v>0.1</v>
      </c>
      <c r="F1251" s="1" t="s">
        <v>57</v>
      </c>
      <c r="G1251" s="1" t="s">
        <v>894</v>
      </c>
      <c r="H1251" s="27" t="s">
        <v>886</v>
      </c>
      <c r="I1251" s="27" t="s">
        <v>887</v>
      </c>
      <c r="J1251" s="27" t="s">
        <v>888</v>
      </c>
      <c r="K1251" s="2">
        <v>0.75</v>
      </c>
      <c r="L1251" s="2">
        <v>0.25</v>
      </c>
      <c r="M1251" s="27">
        <v>5460000</v>
      </c>
      <c r="N1251" s="27">
        <v>4900000</v>
      </c>
      <c r="O1251" s="27">
        <v>5240000</v>
      </c>
      <c r="P1251" s="27">
        <v>5380000</v>
      </c>
      <c r="Q1251" s="29"/>
      <c r="R1251" s="29"/>
      <c r="S1251" s="29"/>
      <c r="T1251" s="29"/>
      <c r="U1251" s="29"/>
      <c r="V1251" s="29"/>
      <c r="W1251" s="29"/>
      <c r="X1251" s="29"/>
      <c r="Y1251" s="29"/>
      <c r="Z1251" s="29"/>
      <c r="AA1251" s="29"/>
      <c r="AB1251" s="29"/>
      <c r="AC1251" s="2">
        <f t="shared" si="513"/>
        <v>5245000</v>
      </c>
      <c r="AD1251" s="2">
        <f t="shared" si="514"/>
        <v>247318.95735399393</v>
      </c>
      <c r="AE1251" s="2">
        <f t="shared" si="515"/>
        <v>4</v>
      </c>
      <c r="AF1251" s="27">
        <v>5640000</v>
      </c>
      <c r="AG1251" s="27">
        <v>5940000</v>
      </c>
      <c r="AH1251" s="27">
        <v>5820000</v>
      </c>
      <c r="AI1251" s="27">
        <v>6900000</v>
      </c>
      <c r="AJ1251" s="2">
        <f t="shared" si="516"/>
        <v>6075000</v>
      </c>
      <c r="AK1251" s="2">
        <f t="shared" si="517"/>
        <v>563648.82684167812</v>
      </c>
      <c r="AL1251" s="2">
        <f t="shared" si="518"/>
        <v>4</v>
      </c>
      <c r="AM1251" s="2">
        <f t="shared" si="519"/>
        <v>7.748675705566409E+21</v>
      </c>
      <c r="AN1251" s="2">
        <f t="shared" si="520"/>
        <v>2.1274391674804694E+21</v>
      </c>
      <c r="AO1251" s="2">
        <f t="shared" si="521"/>
        <v>4</v>
      </c>
      <c r="AP1251" s="2">
        <f t="shared" si="522"/>
        <v>7.2170631367271421</v>
      </c>
      <c r="AQ1251" s="2">
        <f t="shared" si="523"/>
        <v>0.74069708411268287</v>
      </c>
      <c r="AR1251" s="3" t="str">
        <f t="shared" si="524"/>
        <v>Nontoxic</v>
      </c>
      <c r="AS1251" s="2">
        <f t="shared" si="525"/>
        <v>115.82459485224024</v>
      </c>
      <c r="AT1251" s="26" t="s">
        <v>884</v>
      </c>
      <c r="AU1251" s="4" t="s">
        <v>666</v>
      </c>
      <c r="AV1251" s="2">
        <f t="shared" si="526"/>
        <v>3</v>
      </c>
      <c r="AW1251" s="2">
        <f t="shared" si="527"/>
        <v>3</v>
      </c>
      <c r="AX1251" s="2">
        <f t="shared" si="528"/>
        <v>61166666666.666672</v>
      </c>
      <c r="AY1251" s="2">
        <f t="shared" si="529"/>
        <v>317700000000.00006</v>
      </c>
      <c r="AZ1251" s="2">
        <f t="shared" si="530"/>
        <v>189433333333.33337</v>
      </c>
      <c r="BA1251" s="2">
        <f t="shared" si="531"/>
        <v>1.1666666666666667</v>
      </c>
      <c r="BB1251" s="2">
        <f t="shared" si="532"/>
        <v>1.5772227407175592</v>
      </c>
      <c r="BC1251" s="2">
        <v>6.6349999999999998</v>
      </c>
      <c r="BD1251" s="2" t="str">
        <f t="shared" si="533"/>
        <v>Same Var</v>
      </c>
      <c r="BE1251" s="2">
        <f t="shared" si="534"/>
        <v>1.7861515996854566E-2</v>
      </c>
      <c r="BF1251" s="2" t="str">
        <f t="shared" si="535"/>
        <v>NS</v>
      </c>
      <c r="BG1251" s="2" t="str">
        <f t="shared" si="536"/>
        <v>NS</v>
      </c>
      <c r="BH1251" s="2" t="str">
        <f t="shared" si="537"/>
        <v/>
      </c>
      <c r="BI1251" s="2" t="str">
        <f t="shared" si="538"/>
        <v/>
      </c>
      <c r="BJ1251" s="2" t="str">
        <f t="shared" si="539"/>
        <v/>
      </c>
    </row>
    <row r="1252" spans="1:62" x14ac:dyDescent="0.2">
      <c r="A1252" s="1" t="s">
        <v>142</v>
      </c>
      <c r="B1252" s="27" t="s">
        <v>264</v>
      </c>
      <c r="C1252" s="28">
        <v>39139</v>
      </c>
      <c r="D1252" s="7">
        <v>0.52083333333333337</v>
      </c>
      <c r="E1252" s="1">
        <v>0.1</v>
      </c>
      <c r="F1252" s="1" t="s">
        <v>57</v>
      </c>
      <c r="G1252" s="1" t="s">
        <v>916</v>
      </c>
      <c r="H1252" s="27" t="s">
        <v>886</v>
      </c>
      <c r="I1252" s="27" t="s">
        <v>887</v>
      </c>
      <c r="J1252" s="27" t="s">
        <v>888</v>
      </c>
      <c r="K1252" s="2">
        <v>0.75</v>
      </c>
      <c r="L1252" s="2">
        <v>0.25</v>
      </c>
      <c r="M1252" s="27">
        <v>2607000</v>
      </c>
      <c r="N1252" s="27">
        <v>3025600</v>
      </c>
      <c r="O1252" s="27">
        <v>3201700</v>
      </c>
      <c r="P1252" s="27">
        <v>3003300</v>
      </c>
      <c r="Q1252" s="29"/>
      <c r="R1252" s="29"/>
      <c r="S1252" s="29"/>
      <c r="T1252" s="29"/>
      <c r="U1252" s="29"/>
      <c r="V1252" s="29"/>
      <c r="W1252" s="29"/>
      <c r="X1252" s="29"/>
      <c r="Y1252" s="29"/>
      <c r="Z1252" s="29"/>
      <c r="AA1252" s="29"/>
      <c r="AB1252" s="29"/>
      <c r="AC1252" s="2">
        <f t="shared" si="513"/>
        <v>2959400</v>
      </c>
      <c r="AD1252" s="2">
        <f t="shared" si="514"/>
        <v>251133.89522988198</v>
      </c>
      <c r="AE1252" s="2">
        <f t="shared" si="515"/>
        <v>4</v>
      </c>
      <c r="AF1252" s="27">
        <v>1825000</v>
      </c>
      <c r="AG1252" s="27">
        <v>1626200</v>
      </c>
      <c r="AH1252" s="27">
        <v>1720700</v>
      </c>
      <c r="AI1252" s="27">
        <v>1567500</v>
      </c>
      <c r="AJ1252" s="2">
        <f t="shared" si="516"/>
        <v>1684850</v>
      </c>
      <c r="AK1252" s="2">
        <f t="shared" si="517"/>
        <v>112750.59497256174</v>
      </c>
      <c r="AL1252" s="2">
        <f t="shared" si="518"/>
        <v>4</v>
      </c>
      <c r="AM1252" s="2">
        <f t="shared" si="519"/>
        <v>1.4513369010191588E+20</v>
      </c>
      <c r="AN1252" s="2">
        <f t="shared" si="520"/>
        <v>2.9586475145891234E+19</v>
      </c>
      <c r="AO1252" s="2">
        <f t="shared" si="521"/>
        <v>5</v>
      </c>
      <c r="AP1252" s="2">
        <f t="shared" si="522"/>
        <v>-4.8715607723166725</v>
      </c>
      <c r="AQ1252" s="2">
        <f t="shared" si="523"/>
        <v>0.72668684380042159</v>
      </c>
      <c r="AR1252" s="3" t="str">
        <f t="shared" si="524"/>
        <v>Toxic</v>
      </c>
      <c r="AS1252" s="2">
        <f t="shared" si="525"/>
        <v>56.932148408461167</v>
      </c>
      <c r="AT1252" s="4" t="s">
        <v>663</v>
      </c>
      <c r="AV1252" s="2">
        <f t="shared" si="526"/>
        <v>3</v>
      </c>
      <c r="AW1252" s="2">
        <f t="shared" si="527"/>
        <v>3</v>
      </c>
      <c r="AX1252" s="2">
        <f t="shared" si="528"/>
        <v>63068233333.333336</v>
      </c>
      <c r="AY1252" s="2">
        <f t="shared" si="529"/>
        <v>12712696666.666664</v>
      </c>
      <c r="AZ1252" s="2">
        <f t="shared" si="530"/>
        <v>37890465000</v>
      </c>
      <c r="BA1252" s="2">
        <f t="shared" si="531"/>
        <v>1.1666666666666667</v>
      </c>
      <c r="BB1252" s="2">
        <f t="shared" si="532"/>
        <v>1.4980642816469347</v>
      </c>
      <c r="BC1252" s="2">
        <v>6.6349999999999998</v>
      </c>
      <c r="BD1252" s="2" t="str">
        <f t="shared" si="533"/>
        <v>Same Var</v>
      </c>
      <c r="BE1252" s="2">
        <f t="shared" si="534"/>
        <v>4.4818977092433293E-5</v>
      </c>
      <c r="BF1252" s="2" t="str">
        <f t="shared" si="535"/>
        <v>Sig</v>
      </c>
      <c r="BG1252" s="2" t="str">
        <f t="shared" si="536"/>
        <v>Sig</v>
      </c>
      <c r="BH1252" s="2" t="str">
        <f t="shared" si="537"/>
        <v>Same Var T-test</v>
      </c>
      <c r="BI1252" s="2" t="str">
        <f t="shared" si="538"/>
        <v/>
      </c>
      <c r="BJ1252" s="2" t="str">
        <f t="shared" si="539"/>
        <v/>
      </c>
    </row>
    <row r="1253" spans="1:62" x14ac:dyDescent="0.2">
      <c r="A1253" s="1" t="s">
        <v>142</v>
      </c>
      <c r="B1253" s="27" t="s">
        <v>276</v>
      </c>
      <c r="C1253" s="28">
        <v>39139</v>
      </c>
      <c r="D1253" s="7">
        <v>0.58333333333333337</v>
      </c>
      <c r="E1253" s="1">
        <v>0.1</v>
      </c>
      <c r="F1253" s="1" t="s">
        <v>57</v>
      </c>
      <c r="G1253" s="1" t="s">
        <v>916</v>
      </c>
      <c r="H1253" s="27" t="s">
        <v>886</v>
      </c>
      <c r="I1253" s="27" t="s">
        <v>887</v>
      </c>
      <c r="J1253" s="27" t="s">
        <v>888</v>
      </c>
      <c r="K1253" s="2">
        <v>0.75</v>
      </c>
      <c r="L1253" s="2">
        <v>0.25</v>
      </c>
      <c r="M1253" s="27">
        <v>2607000</v>
      </c>
      <c r="N1253" s="27">
        <v>3025600</v>
      </c>
      <c r="O1253" s="27">
        <v>3201700</v>
      </c>
      <c r="P1253" s="27">
        <v>3003300</v>
      </c>
      <c r="Q1253" s="29"/>
      <c r="R1253" s="29"/>
      <c r="S1253" s="29"/>
      <c r="T1253" s="29"/>
      <c r="U1253" s="29"/>
      <c r="V1253" s="29"/>
      <c r="W1253" s="29"/>
      <c r="X1253" s="29"/>
      <c r="Y1253" s="29"/>
      <c r="Z1253" s="29"/>
      <c r="AA1253" s="29"/>
      <c r="AB1253" s="29"/>
      <c r="AC1253" s="2">
        <f t="shared" si="513"/>
        <v>2959400</v>
      </c>
      <c r="AD1253" s="2">
        <f t="shared" si="514"/>
        <v>251133.89522988198</v>
      </c>
      <c r="AE1253" s="2">
        <f t="shared" si="515"/>
        <v>4</v>
      </c>
      <c r="AF1253" s="27">
        <v>1738000</v>
      </c>
      <c r="AG1253" s="27">
        <v>1864000</v>
      </c>
      <c r="AH1253" s="27">
        <v>2525200</v>
      </c>
      <c r="AI1253" s="27">
        <v>1943200</v>
      </c>
      <c r="AJ1253" s="2">
        <f t="shared" si="516"/>
        <v>2017600</v>
      </c>
      <c r="AK1253" s="2">
        <f t="shared" si="517"/>
        <v>348789.44938171509</v>
      </c>
      <c r="AL1253" s="2">
        <f t="shared" si="518"/>
        <v>4</v>
      </c>
      <c r="AM1253" s="2">
        <f t="shared" si="519"/>
        <v>1.5431140451516563E+21</v>
      </c>
      <c r="AN1253" s="2">
        <f t="shared" si="520"/>
        <v>3.3454694439813546E+20</v>
      </c>
      <c r="AO1253" s="2">
        <f t="shared" si="521"/>
        <v>5</v>
      </c>
      <c r="AP1253" s="2">
        <f t="shared" si="522"/>
        <v>-1.0189300052991159</v>
      </c>
      <c r="AQ1253" s="2">
        <f t="shared" si="523"/>
        <v>0.72668684380042159</v>
      </c>
      <c r="AR1253" s="3" t="str">
        <f t="shared" si="524"/>
        <v>Toxic</v>
      </c>
      <c r="AS1253" s="2">
        <f t="shared" si="525"/>
        <v>68.175981617895516</v>
      </c>
      <c r="AT1253" s="4" t="s">
        <v>663</v>
      </c>
      <c r="AV1253" s="2">
        <f t="shared" si="526"/>
        <v>3</v>
      </c>
      <c r="AW1253" s="2">
        <f t="shared" si="527"/>
        <v>3</v>
      </c>
      <c r="AX1253" s="2">
        <f t="shared" si="528"/>
        <v>63068233333.333336</v>
      </c>
      <c r="AY1253" s="2">
        <f t="shared" si="529"/>
        <v>121654080000</v>
      </c>
      <c r="AZ1253" s="2">
        <f t="shared" si="530"/>
        <v>92361156666.666672</v>
      </c>
      <c r="BA1253" s="2">
        <f t="shared" si="531"/>
        <v>1.1666666666666667</v>
      </c>
      <c r="BB1253" s="2">
        <f t="shared" si="532"/>
        <v>0.2726079406632087</v>
      </c>
      <c r="BC1253" s="2">
        <v>6.6349999999999998</v>
      </c>
      <c r="BD1253" s="2" t="str">
        <f t="shared" si="533"/>
        <v>Same Var</v>
      </c>
      <c r="BE1253" s="2">
        <f t="shared" si="534"/>
        <v>2.3276146456994475E-3</v>
      </c>
      <c r="BF1253" s="2" t="str">
        <f t="shared" si="535"/>
        <v>Sig</v>
      </c>
      <c r="BG1253" s="2" t="str">
        <f t="shared" si="536"/>
        <v>Sig</v>
      </c>
      <c r="BH1253" s="2" t="str">
        <f t="shared" si="537"/>
        <v>Same Var T-test</v>
      </c>
      <c r="BI1253" s="2" t="str">
        <f t="shared" si="538"/>
        <v/>
      </c>
      <c r="BJ1253" s="2" t="str">
        <f t="shared" si="539"/>
        <v/>
      </c>
    </row>
    <row r="1254" spans="1:62" x14ac:dyDescent="0.2">
      <c r="A1254" s="1" t="s">
        <v>142</v>
      </c>
      <c r="B1254" s="27" t="s">
        <v>267</v>
      </c>
      <c r="C1254" s="28">
        <v>39140</v>
      </c>
      <c r="D1254" s="7">
        <v>0.5625</v>
      </c>
      <c r="E1254" s="1">
        <v>0.1</v>
      </c>
      <c r="F1254" s="1" t="s">
        <v>57</v>
      </c>
      <c r="G1254" s="1" t="s">
        <v>918</v>
      </c>
      <c r="H1254" s="27" t="s">
        <v>886</v>
      </c>
      <c r="I1254" s="27" t="s">
        <v>887</v>
      </c>
      <c r="J1254" s="27" t="s">
        <v>888</v>
      </c>
      <c r="K1254" s="2">
        <v>0.75</v>
      </c>
      <c r="L1254" s="2">
        <v>0.25</v>
      </c>
      <c r="M1254" s="27">
        <v>3544900</v>
      </c>
      <c r="N1254" s="27">
        <v>3102300</v>
      </c>
      <c r="O1254" s="27">
        <v>3699900</v>
      </c>
      <c r="P1254" s="27">
        <v>3457000</v>
      </c>
      <c r="Q1254" s="29"/>
      <c r="R1254" s="29"/>
      <c r="S1254" s="29"/>
      <c r="T1254" s="29"/>
      <c r="U1254" s="29"/>
      <c r="V1254" s="29"/>
      <c r="W1254" s="29"/>
      <c r="X1254" s="29"/>
      <c r="Y1254" s="29"/>
      <c r="Z1254" s="29"/>
      <c r="AA1254" s="29"/>
      <c r="AB1254" s="29"/>
      <c r="AC1254" s="2">
        <f t="shared" si="513"/>
        <v>3451025</v>
      </c>
      <c r="AD1254" s="2">
        <f t="shared" si="514"/>
        <v>253243.03708756404</v>
      </c>
      <c r="AE1254" s="2">
        <f t="shared" si="515"/>
        <v>4</v>
      </c>
      <c r="AF1254" s="27">
        <v>1732600</v>
      </c>
      <c r="AG1254" s="27">
        <v>2354900</v>
      </c>
      <c r="AH1254" s="27">
        <v>2348900</v>
      </c>
      <c r="AI1254" s="27">
        <v>2300600</v>
      </c>
      <c r="AJ1254" s="2">
        <f t="shared" si="516"/>
        <v>2184250</v>
      </c>
      <c r="AK1254" s="2">
        <f t="shared" si="517"/>
        <v>302079.50940108468</v>
      </c>
      <c r="AL1254" s="2">
        <f t="shared" si="518"/>
        <v>4</v>
      </c>
      <c r="AM1254" s="2">
        <f t="shared" si="519"/>
        <v>1.0132491694674671E+21</v>
      </c>
      <c r="AN1254" s="2">
        <f t="shared" si="520"/>
        <v>2.0058929055056275E+20</v>
      </c>
      <c r="AO1254" s="2">
        <f t="shared" si="521"/>
        <v>5</v>
      </c>
      <c r="AP1254" s="2">
        <f t="shared" si="522"/>
        <v>-2.2645006857156966</v>
      </c>
      <c r="AQ1254" s="2">
        <f t="shared" si="523"/>
        <v>0.72668684380042159</v>
      </c>
      <c r="AR1254" s="3" t="str">
        <f t="shared" si="524"/>
        <v>Toxic</v>
      </c>
      <c r="AS1254" s="2">
        <f t="shared" si="525"/>
        <v>63.29278982331337</v>
      </c>
      <c r="AT1254" s="4" t="s">
        <v>664</v>
      </c>
      <c r="AU1254" s="4" t="s">
        <v>667</v>
      </c>
      <c r="AV1254" s="2">
        <f t="shared" si="526"/>
        <v>3</v>
      </c>
      <c r="AW1254" s="2">
        <f t="shared" si="527"/>
        <v>3</v>
      </c>
      <c r="AX1254" s="2">
        <f t="shared" si="528"/>
        <v>64132035833.333336</v>
      </c>
      <c r="AY1254" s="2">
        <f t="shared" si="529"/>
        <v>91252030000.000015</v>
      </c>
      <c r="AZ1254" s="2">
        <f t="shared" si="530"/>
        <v>77692032916.666672</v>
      </c>
      <c r="BA1254" s="2">
        <f t="shared" si="531"/>
        <v>1.1666666666666667</v>
      </c>
      <c r="BB1254" s="2">
        <f t="shared" si="532"/>
        <v>7.9550162851733469E-2</v>
      </c>
      <c r="BC1254" s="2">
        <v>6.6349999999999998</v>
      </c>
      <c r="BD1254" s="2" t="str">
        <f t="shared" si="533"/>
        <v>Same Var</v>
      </c>
      <c r="BE1254" s="2">
        <f t="shared" si="534"/>
        <v>3.3515356384657754E-4</v>
      </c>
      <c r="BF1254" s="2" t="str">
        <f t="shared" si="535"/>
        <v>Sig</v>
      </c>
      <c r="BG1254" s="2" t="str">
        <f t="shared" si="536"/>
        <v>Sig</v>
      </c>
      <c r="BH1254" s="2" t="str">
        <f t="shared" si="537"/>
        <v>Wilcoxon</v>
      </c>
      <c r="BI1254" s="2" t="str">
        <f t="shared" si="538"/>
        <v/>
      </c>
      <c r="BJ1254" s="2" t="str">
        <f t="shared" si="539"/>
        <v/>
      </c>
    </row>
    <row r="1255" spans="1:62" x14ac:dyDescent="0.2">
      <c r="A1255" s="1" t="s">
        <v>142</v>
      </c>
      <c r="B1255" s="27" t="s">
        <v>270</v>
      </c>
      <c r="C1255" s="28">
        <v>39140</v>
      </c>
      <c r="D1255" s="7">
        <v>0.53125</v>
      </c>
      <c r="E1255" s="1">
        <v>0.1</v>
      </c>
      <c r="F1255" s="1" t="s">
        <v>57</v>
      </c>
      <c r="G1255" s="1" t="s">
        <v>918</v>
      </c>
      <c r="H1255" s="27" t="s">
        <v>886</v>
      </c>
      <c r="I1255" s="27" t="s">
        <v>887</v>
      </c>
      <c r="J1255" s="27" t="s">
        <v>888</v>
      </c>
      <c r="K1255" s="2">
        <v>0.75</v>
      </c>
      <c r="L1255" s="2">
        <v>0.25</v>
      </c>
      <c r="M1255" s="27">
        <v>3544900</v>
      </c>
      <c r="N1255" s="27">
        <v>3102300</v>
      </c>
      <c r="O1255" s="27">
        <v>3699900</v>
      </c>
      <c r="P1255" s="27">
        <v>3457000</v>
      </c>
      <c r="Q1255" s="29"/>
      <c r="R1255" s="29"/>
      <c r="S1255" s="29"/>
      <c r="T1255" s="29"/>
      <c r="U1255" s="29"/>
      <c r="V1255" s="29"/>
      <c r="W1255" s="29"/>
      <c r="X1255" s="29"/>
      <c r="Y1255" s="29"/>
      <c r="Z1255" s="29"/>
      <c r="AA1255" s="29"/>
      <c r="AB1255" s="29"/>
      <c r="AC1255" s="2">
        <f t="shared" si="513"/>
        <v>3451025</v>
      </c>
      <c r="AD1255" s="2">
        <f t="shared" si="514"/>
        <v>253243.03708756404</v>
      </c>
      <c r="AE1255" s="2">
        <f t="shared" si="515"/>
        <v>4</v>
      </c>
      <c r="AF1255" s="27">
        <v>3335000</v>
      </c>
      <c r="AG1255" s="27">
        <v>3801800</v>
      </c>
      <c r="AH1255" s="27">
        <v>3332000</v>
      </c>
      <c r="AI1255" s="27">
        <v>4115500</v>
      </c>
      <c r="AJ1255" s="2">
        <f t="shared" si="516"/>
        <v>3646075</v>
      </c>
      <c r="AK1255" s="2">
        <f t="shared" si="517"/>
        <v>382979.92440857785</v>
      </c>
      <c r="AL1255" s="2">
        <f t="shared" si="518"/>
        <v>4</v>
      </c>
      <c r="AM1255" s="2">
        <f t="shared" si="519"/>
        <v>2.0872995168937671E+21</v>
      </c>
      <c r="AN1255" s="2">
        <f t="shared" si="520"/>
        <v>4.7530217717872119E+20</v>
      </c>
      <c r="AO1255" s="2">
        <f t="shared" si="521"/>
        <v>4</v>
      </c>
      <c r="AP1255" s="2">
        <f t="shared" si="522"/>
        <v>4.948914326462341</v>
      </c>
      <c r="AQ1255" s="2">
        <f t="shared" si="523"/>
        <v>0.74069708411268287</v>
      </c>
      <c r="AR1255" s="3" t="str">
        <f t="shared" si="524"/>
        <v>Nontoxic</v>
      </c>
      <c r="AS1255" s="2">
        <f t="shared" si="525"/>
        <v>105.65194398765586</v>
      </c>
      <c r="AT1255" s="26" t="s">
        <v>884</v>
      </c>
      <c r="AU1255" s="4" t="s">
        <v>666</v>
      </c>
      <c r="AV1255" s="2">
        <f t="shared" si="526"/>
        <v>3</v>
      </c>
      <c r="AW1255" s="2">
        <f t="shared" si="527"/>
        <v>3</v>
      </c>
      <c r="AX1255" s="2">
        <f t="shared" si="528"/>
        <v>64132035833.333336</v>
      </c>
      <c r="AY1255" s="2">
        <f t="shared" si="529"/>
        <v>146673622500</v>
      </c>
      <c r="AZ1255" s="2">
        <f t="shared" si="530"/>
        <v>105402829166.66667</v>
      </c>
      <c r="BA1255" s="2">
        <f t="shared" si="531"/>
        <v>1.1666666666666667</v>
      </c>
      <c r="BB1255" s="2">
        <f t="shared" si="532"/>
        <v>0.42795019168756554</v>
      </c>
      <c r="BC1255" s="2">
        <v>6.6349999999999998</v>
      </c>
      <c r="BD1255" s="2" t="str">
        <f t="shared" si="533"/>
        <v>Same Var</v>
      </c>
      <c r="BE1255" s="2">
        <f t="shared" si="534"/>
        <v>0.21405975132993502</v>
      </c>
      <c r="BF1255" s="2" t="str">
        <f t="shared" si="535"/>
        <v>NS</v>
      </c>
      <c r="BG1255" s="2" t="str">
        <f t="shared" si="536"/>
        <v>NS</v>
      </c>
      <c r="BH1255" s="2" t="str">
        <f t="shared" si="537"/>
        <v/>
      </c>
      <c r="BI1255" s="2" t="str">
        <f t="shared" si="538"/>
        <v/>
      </c>
      <c r="BJ1255" s="2" t="str">
        <f t="shared" si="539"/>
        <v/>
      </c>
    </row>
    <row r="1256" spans="1:62" x14ac:dyDescent="0.2">
      <c r="A1256" s="1" t="s">
        <v>142</v>
      </c>
      <c r="B1256" s="27" t="s">
        <v>271</v>
      </c>
      <c r="C1256" s="28">
        <v>39140</v>
      </c>
      <c r="D1256" s="7">
        <v>0.5</v>
      </c>
      <c r="E1256" s="1">
        <v>0.1</v>
      </c>
      <c r="F1256" s="1" t="s">
        <v>57</v>
      </c>
      <c r="G1256" s="1" t="s">
        <v>918</v>
      </c>
      <c r="H1256" s="27" t="s">
        <v>886</v>
      </c>
      <c r="I1256" s="27" t="s">
        <v>887</v>
      </c>
      <c r="J1256" s="27" t="s">
        <v>888</v>
      </c>
      <c r="K1256" s="2">
        <v>0.75</v>
      </c>
      <c r="L1256" s="2">
        <v>0.25</v>
      </c>
      <c r="M1256" s="27">
        <v>3544900</v>
      </c>
      <c r="N1256" s="27">
        <v>3102300</v>
      </c>
      <c r="O1256" s="27">
        <v>3699900</v>
      </c>
      <c r="P1256" s="27">
        <v>3457000</v>
      </c>
      <c r="Q1256" s="29"/>
      <c r="R1256" s="29"/>
      <c r="S1256" s="29"/>
      <c r="T1256" s="29"/>
      <c r="U1256" s="29"/>
      <c r="V1256" s="29"/>
      <c r="W1256" s="29"/>
      <c r="X1256" s="29"/>
      <c r="Y1256" s="29"/>
      <c r="Z1256" s="29"/>
      <c r="AA1256" s="29"/>
      <c r="AB1256" s="29"/>
      <c r="AC1256" s="2">
        <f t="shared" si="513"/>
        <v>3451025</v>
      </c>
      <c r="AD1256" s="2">
        <f t="shared" si="514"/>
        <v>253243.03708756404</v>
      </c>
      <c r="AE1256" s="2">
        <f t="shared" si="515"/>
        <v>4</v>
      </c>
      <c r="AF1256" s="27">
        <v>3340600</v>
      </c>
      <c r="AG1256" s="27">
        <v>3600800</v>
      </c>
      <c r="AH1256" s="27">
        <v>3916500</v>
      </c>
      <c r="AI1256" s="27">
        <v>3797400</v>
      </c>
      <c r="AJ1256" s="2">
        <f t="shared" si="516"/>
        <v>3663825</v>
      </c>
      <c r="AK1256" s="2">
        <f t="shared" si="517"/>
        <v>251749.53657686574</v>
      </c>
      <c r="AL1256" s="2">
        <f t="shared" si="518"/>
        <v>4</v>
      </c>
      <c r="AM1256" s="2">
        <f t="shared" si="519"/>
        <v>6.1817000373345504E+20</v>
      </c>
      <c r="AN1256" s="2">
        <f t="shared" si="520"/>
        <v>1.1079379577469359E+20</v>
      </c>
      <c r="AO1256" s="2">
        <f t="shared" si="521"/>
        <v>6</v>
      </c>
      <c r="AP1256" s="2">
        <f t="shared" si="522"/>
        <v>6.8211271704621392</v>
      </c>
      <c r="AQ1256" s="2">
        <f t="shared" si="523"/>
        <v>0.71755819649141217</v>
      </c>
      <c r="AR1256" s="3" t="str">
        <f t="shared" si="524"/>
        <v>Nontoxic</v>
      </c>
      <c r="AS1256" s="2">
        <f t="shared" si="525"/>
        <v>106.1662839301367</v>
      </c>
      <c r="AT1256" s="26" t="s">
        <v>884</v>
      </c>
      <c r="AU1256" s="4" t="s">
        <v>666</v>
      </c>
      <c r="AV1256" s="2">
        <f t="shared" si="526"/>
        <v>3</v>
      </c>
      <c r="AW1256" s="2">
        <f t="shared" si="527"/>
        <v>3</v>
      </c>
      <c r="AX1256" s="2">
        <f t="shared" si="528"/>
        <v>64132035833.333336</v>
      </c>
      <c r="AY1256" s="2">
        <f t="shared" si="529"/>
        <v>63377829166.666656</v>
      </c>
      <c r="AZ1256" s="2">
        <f t="shared" si="530"/>
        <v>63754932500</v>
      </c>
      <c r="BA1256" s="2">
        <f t="shared" si="531"/>
        <v>1.1666666666666667</v>
      </c>
      <c r="BB1256" s="2">
        <f t="shared" si="532"/>
        <v>8.9965339741736111E-5</v>
      </c>
      <c r="BC1256" s="2">
        <v>6.6349999999999998</v>
      </c>
      <c r="BD1256" s="2" t="str">
        <f t="shared" si="533"/>
        <v>Same Var</v>
      </c>
      <c r="BE1256" s="2">
        <f t="shared" si="534"/>
        <v>0.13915548322279883</v>
      </c>
      <c r="BF1256" s="2" t="str">
        <f t="shared" si="535"/>
        <v>NS</v>
      </c>
      <c r="BG1256" s="2" t="str">
        <f t="shared" si="536"/>
        <v>NS</v>
      </c>
      <c r="BH1256" s="2" t="str">
        <f t="shared" si="537"/>
        <v/>
      </c>
      <c r="BI1256" s="2" t="str">
        <f t="shared" si="538"/>
        <v/>
      </c>
      <c r="BJ1256" s="2" t="str">
        <f t="shared" si="539"/>
        <v/>
      </c>
    </row>
    <row r="1257" spans="1:62" x14ac:dyDescent="0.2">
      <c r="A1257" s="1" t="s">
        <v>142</v>
      </c>
      <c r="B1257" s="27" t="s">
        <v>274</v>
      </c>
      <c r="C1257" s="28">
        <v>39140</v>
      </c>
      <c r="D1257" s="7">
        <v>0.60416666666666663</v>
      </c>
      <c r="E1257" s="1">
        <v>0.1</v>
      </c>
      <c r="F1257" s="1" t="s">
        <v>57</v>
      </c>
      <c r="G1257" s="1" t="s">
        <v>918</v>
      </c>
      <c r="H1257" s="27" t="s">
        <v>886</v>
      </c>
      <c r="I1257" s="27" t="s">
        <v>887</v>
      </c>
      <c r="J1257" s="27" t="s">
        <v>888</v>
      </c>
      <c r="K1257" s="2">
        <v>0.75</v>
      </c>
      <c r="L1257" s="2">
        <v>0.25</v>
      </c>
      <c r="M1257" s="27">
        <v>3544900</v>
      </c>
      <c r="N1257" s="27">
        <v>3102300</v>
      </c>
      <c r="O1257" s="27">
        <v>3699900</v>
      </c>
      <c r="P1257" s="27">
        <v>3457000</v>
      </c>
      <c r="Q1257" s="29"/>
      <c r="R1257" s="29"/>
      <c r="S1257" s="29"/>
      <c r="T1257" s="29"/>
      <c r="U1257" s="29"/>
      <c r="V1257" s="29"/>
      <c r="W1257" s="29"/>
      <c r="X1257" s="29"/>
      <c r="Y1257" s="29"/>
      <c r="Z1257" s="29"/>
      <c r="AA1257" s="29"/>
      <c r="AB1257" s="29"/>
      <c r="AC1257" s="2">
        <f t="shared" si="513"/>
        <v>3451025</v>
      </c>
      <c r="AD1257" s="2">
        <f t="shared" si="514"/>
        <v>253243.03708756404</v>
      </c>
      <c r="AE1257" s="2">
        <f t="shared" si="515"/>
        <v>4</v>
      </c>
      <c r="AF1257" s="27">
        <v>1797300</v>
      </c>
      <c r="AG1257" s="27">
        <v>1937600</v>
      </c>
      <c r="AH1257" s="27">
        <v>1926400</v>
      </c>
      <c r="AI1257" s="27">
        <v>2113600</v>
      </c>
      <c r="AJ1257" s="2">
        <f t="shared" si="516"/>
        <v>1943725</v>
      </c>
      <c r="AK1257" s="2">
        <f t="shared" si="517"/>
        <v>129917.23968229415</v>
      </c>
      <c r="AL1257" s="2">
        <f t="shared" si="518"/>
        <v>4</v>
      </c>
      <c r="AM1257" s="2">
        <f t="shared" si="519"/>
        <v>1.7524966999442109E+20</v>
      </c>
      <c r="AN1257" s="2">
        <f t="shared" si="520"/>
        <v>3.3046590913654034E+19</v>
      </c>
      <c r="AO1257" s="2">
        <f t="shared" si="521"/>
        <v>5</v>
      </c>
      <c r="AP1257" s="2">
        <f t="shared" si="522"/>
        <v>-5.6019354379455013</v>
      </c>
      <c r="AQ1257" s="2">
        <f t="shared" si="523"/>
        <v>0.72668684380042159</v>
      </c>
      <c r="AR1257" s="3" t="str">
        <f t="shared" si="524"/>
        <v>Toxic</v>
      </c>
      <c r="AS1257" s="2">
        <f t="shared" si="525"/>
        <v>56.323121391470657</v>
      </c>
      <c r="AT1257" s="4" t="s">
        <v>663</v>
      </c>
      <c r="AV1257" s="2">
        <f t="shared" si="526"/>
        <v>3</v>
      </c>
      <c r="AW1257" s="2">
        <f t="shared" si="527"/>
        <v>3</v>
      </c>
      <c r="AX1257" s="2">
        <f t="shared" si="528"/>
        <v>64132035833.333336</v>
      </c>
      <c r="AY1257" s="2">
        <f t="shared" si="529"/>
        <v>16878489166.666666</v>
      </c>
      <c r="AZ1257" s="2">
        <f t="shared" si="530"/>
        <v>40505262500</v>
      </c>
      <c r="BA1257" s="2">
        <f t="shared" si="531"/>
        <v>1.1666666666666667</v>
      </c>
      <c r="BB1257" s="2">
        <f t="shared" si="532"/>
        <v>1.0694052231382003</v>
      </c>
      <c r="BC1257" s="2">
        <v>6.6349999999999998</v>
      </c>
      <c r="BD1257" s="2" t="str">
        <f t="shared" si="533"/>
        <v>Same Var</v>
      </c>
      <c r="BE1257" s="2">
        <f t="shared" si="534"/>
        <v>2.084882026223268E-5</v>
      </c>
      <c r="BF1257" s="2" t="str">
        <f t="shared" si="535"/>
        <v>Sig</v>
      </c>
      <c r="BG1257" s="2" t="str">
        <f t="shared" si="536"/>
        <v>Sig</v>
      </c>
      <c r="BH1257" s="2" t="str">
        <f t="shared" si="537"/>
        <v>Same Var T-test</v>
      </c>
      <c r="BI1257" s="2" t="str">
        <f t="shared" si="538"/>
        <v/>
      </c>
      <c r="BJ1257" s="2" t="str">
        <f t="shared" si="539"/>
        <v/>
      </c>
    </row>
    <row r="1258" spans="1:62" x14ac:dyDescent="0.2">
      <c r="A1258" s="1" t="s">
        <v>142</v>
      </c>
      <c r="B1258" s="27" t="s">
        <v>275</v>
      </c>
      <c r="C1258" s="28">
        <v>39140</v>
      </c>
      <c r="D1258" s="7">
        <v>0.58333333333333337</v>
      </c>
      <c r="E1258" s="1">
        <v>0.1</v>
      </c>
      <c r="F1258" s="1" t="s">
        <v>57</v>
      </c>
      <c r="G1258" s="1" t="s">
        <v>918</v>
      </c>
      <c r="H1258" s="27" t="s">
        <v>886</v>
      </c>
      <c r="I1258" s="27" t="s">
        <v>887</v>
      </c>
      <c r="J1258" s="27" t="s">
        <v>888</v>
      </c>
      <c r="K1258" s="2">
        <v>0.75</v>
      </c>
      <c r="L1258" s="2">
        <v>0.25</v>
      </c>
      <c r="M1258" s="27">
        <v>3544900</v>
      </c>
      <c r="N1258" s="27">
        <v>3102300</v>
      </c>
      <c r="O1258" s="27">
        <v>3699900</v>
      </c>
      <c r="P1258" s="27">
        <v>3457000</v>
      </c>
      <c r="Q1258" s="29"/>
      <c r="R1258" s="29"/>
      <c r="S1258" s="29"/>
      <c r="T1258" s="29"/>
      <c r="U1258" s="29"/>
      <c r="V1258" s="29"/>
      <c r="W1258" s="29"/>
      <c r="X1258" s="29"/>
      <c r="Y1258" s="29"/>
      <c r="Z1258" s="29"/>
      <c r="AA1258" s="29"/>
      <c r="AB1258" s="29"/>
      <c r="AC1258" s="2">
        <f t="shared" si="513"/>
        <v>3451025</v>
      </c>
      <c r="AD1258" s="2">
        <f t="shared" si="514"/>
        <v>253243.03708756404</v>
      </c>
      <c r="AE1258" s="2">
        <f t="shared" si="515"/>
        <v>4</v>
      </c>
      <c r="AF1258" s="27">
        <v>468910</v>
      </c>
      <c r="AG1258" s="27">
        <v>394560</v>
      </c>
      <c r="AH1258" s="27">
        <v>435280</v>
      </c>
      <c r="AI1258" s="27">
        <v>411600</v>
      </c>
      <c r="AJ1258" s="2">
        <f t="shared" si="516"/>
        <v>427587.5</v>
      </c>
      <c r="AK1258" s="2">
        <f t="shared" si="517"/>
        <v>32213.555505925349</v>
      </c>
      <c r="AL1258" s="2">
        <f t="shared" si="518"/>
        <v>4</v>
      </c>
      <c r="AM1258" s="2">
        <f t="shared" si="519"/>
        <v>8.6081206596369498E+19</v>
      </c>
      <c r="AN1258" s="2">
        <f t="shared" si="520"/>
        <v>2.7133954498022662E+19</v>
      </c>
      <c r="AO1258" s="2">
        <f t="shared" si="521"/>
        <v>3</v>
      </c>
      <c r="AP1258" s="2">
        <f t="shared" si="522"/>
        <v>-22.431773791487032</v>
      </c>
      <c r="AQ1258" s="2">
        <f t="shared" si="523"/>
        <v>0.76489232840434507</v>
      </c>
      <c r="AR1258" s="3" t="str">
        <f t="shared" si="524"/>
        <v>Toxic</v>
      </c>
      <c r="AS1258" s="2">
        <f t="shared" si="525"/>
        <v>12.390159445382169</v>
      </c>
      <c r="AT1258" s="4" t="s">
        <v>663</v>
      </c>
      <c r="AV1258" s="2">
        <f t="shared" si="526"/>
        <v>3</v>
      </c>
      <c r="AW1258" s="2">
        <f t="shared" si="527"/>
        <v>3</v>
      </c>
      <c r="AX1258" s="2">
        <f t="shared" si="528"/>
        <v>64132035833.333336</v>
      </c>
      <c r="AY1258" s="2">
        <f t="shared" si="529"/>
        <v>1037713158.3333334</v>
      </c>
      <c r="AZ1258" s="2">
        <f t="shared" si="530"/>
        <v>32584874495.833332</v>
      </c>
      <c r="BA1258" s="2">
        <f t="shared" si="531"/>
        <v>1.1666666666666667</v>
      </c>
      <c r="BB1258" s="2">
        <f t="shared" si="532"/>
        <v>7.1221705520457181</v>
      </c>
      <c r="BC1258" s="2">
        <v>6.6349999999999998</v>
      </c>
      <c r="BD1258" s="2" t="str">
        <f t="shared" si="533"/>
        <v>Sig Diff Var</v>
      </c>
      <c r="BE1258" s="2">
        <f t="shared" si="534"/>
        <v>6.6262500429976019E-5</v>
      </c>
      <c r="BF1258" s="2" t="str">
        <f t="shared" si="535"/>
        <v>Sig</v>
      </c>
      <c r="BG1258" s="2" t="str">
        <f t="shared" si="536"/>
        <v>Sig</v>
      </c>
      <c r="BH1258" s="2" t="str">
        <f t="shared" si="537"/>
        <v>Diff Var T-test</v>
      </c>
      <c r="BI1258" s="2" t="str">
        <f t="shared" si="538"/>
        <v/>
      </c>
      <c r="BJ1258" s="2" t="str">
        <f t="shared" si="539"/>
        <v/>
      </c>
    </row>
    <row r="1259" spans="1:62" x14ac:dyDescent="0.2">
      <c r="A1259" s="1" t="s">
        <v>926</v>
      </c>
      <c r="B1259" s="27" t="s">
        <v>1115</v>
      </c>
      <c r="C1259" s="28">
        <v>38259</v>
      </c>
      <c r="D1259" s="7">
        <v>0.64236111111111116</v>
      </c>
      <c r="E1259" s="1">
        <v>0.1</v>
      </c>
      <c r="F1259" s="1" t="s">
        <v>57</v>
      </c>
      <c r="G1259" s="1" t="s">
        <v>1117</v>
      </c>
      <c r="H1259" s="27" t="s">
        <v>886</v>
      </c>
      <c r="I1259" s="27" t="s">
        <v>887</v>
      </c>
      <c r="J1259" s="27" t="s">
        <v>888</v>
      </c>
      <c r="K1259" s="2">
        <v>0.75</v>
      </c>
      <c r="L1259" s="2">
        <v>0.25</v>
      </c>
      <c r="M1259" s="27">
        <v>1811000</v>
      </c>
      <c r="N1259" s="27">
        <v>1936000</v>
      </c>
      <c r="O1259" s="27">
        <v>1434000</v>
      </c>
      <c r="P1259" s="27">
        <v>1447000</v>
      </c>
      <c r="Q1259" s="29"/>
      <c r="R1259" s="29"/>
      <c r="S1259" s="29"/>
      <c r="T1259" s="29"/>
      <c r="U1259" s="29"/>
      <c r="V1259" s="29"/>
      <c r="W1259" s="29"/>
      <c r="X1259" s="29"/>
      <c r="Y1259" s="29"/>
      <c r="Z1259" s="29"/>
      <c r="AA1259" s="29"/>
      <c r="AB1259" s="29"/>
      <c r="AC1259" s="2">
        <f t="shared" si="513"/>
        <v>1657000</v>
      </c>
      <c r="AD1259" s="2">
        <f t="shared" si="514"/>
        <v>255203.18702294191</v>
      </c>
      <c r="AE1259" s="2">
        <f t="shared" si="515"/>
        <v>4</v>
      </c>
      <c r="AF1259" s="27">
        <v>2668000</v>
      </c>
      <c r="AG1259" s="27">
        <v>2952000</v>
      </c>
      <c r="AH1259" s="27">
        <v>2618000</v>
      </c>
      <c r="AI1259" s="27">
        <v>2448000</v>
      </c>
      <c r="AJ1259" s="2">
        <f t="shared" si="516"/>
        <v>2671500</v>
      </c>
      <c r="AK1259" s="2">
        <f t="shared" si="517"/>
        <v>209369.68898736671</v>
      </c>
      <c r="AL1259" s="2">
        <f t="shared" si="518"/>
        <v>4</v>
      </c>
      <c r="AM1259" s="2">
        <f t="shared" si="519"/>
        <v>4.0471925475792093E+20</v>
      </c>
      <c r="AN1259" s="2">
        <f t="shared" si="520"/>
        <v>6.7993327882848666E+19</v>
      </c>
      <c r="AO1259" s="2">
        <f t="shared" si="521"/>
        <v>6</v>
      </c>
      <c r="AP1259" s="2">
        <f t="shared" si="522"/>
        <v>10.073207420376979</v>
      </c>
      <c r="AQ1259" s="2">
        <f t="shared" si="523"/>
        <v>0.71755819649141217</v>
      </c>
      <c r="AR1259" s="3" t="str">
        <f t="shared" si="524"/>
        <v>Nontoxic</v>
      </c>
      <c r="AS1259" s="2">
        <f t="shared" si="525"/>
        <v>161.22510561255282</v>
      </c>
      <c r="AT1259" s="26" t="s">
        <v>884</v>
      </c>
      <c r="AU1259" s="4" t="s">
        <v>666</v>
      </c>
      <c r="AV1259" s="2">
        <f t="shared" si="526"/>
        <v>3</v>
      </c>
      <c r="AW1259" s="2">
        <f t="shared" si="527"/>
        <v>3</v>
      </c>
      <c r="AX1259" s="2">
        <f t="shared" si="528"/>
        <v>65128666666.666672</v>
      </c>
      <c r="AY1259" s="2">
        <f t="shared" si="529"/>
        <v>43835666666.666664</v>
      </c>
      <c r="AZ1259" s="2">
        <f t="shared" si="530"/>
        <v>54482166666.666664</v>
      </c>
      <c r="BA1259" s="2">
        <f t="shared" si="531"/>
        <v>1.1666666666666667</v>
      </c>
      <c r="BB1259" s="2">
        <f t="shared" si="532"/>
        <v>0.10011668926917341</v>
      </c>
      <c r="BC1259" s="2">
        <v>6.6349999999999998</v>
      </c>
      <c r="BD1259" s="2" t="str">
        <f t="shared" si="533"/>
        <v>Same Var</v>
      </c>
      <c r="BE1259" s="2">
        <f t="shared" si="534"/>
        <v>4.2470899475503294E-4</v>
      </c>
      <c r="BF1259" s="2" t="str">
        <f t="shared" si="535"/>
        <v>NS</v>
      </c>
      <c r="BG1259" s="2" t="str">
        <f t="shared" si="536"/>
        <v>NS</v>
      </c>
      <c r="BH1259" s="2" t="str">
        <f t="shared" si="537"/>
        <v/>
      </c>
      <c r="BI1259" s="2" t="str">
        <f t="shared" si="538"/>
        <v/>
      </c>
      <c r="BJ1259" s="2" t="str">
        <f t="shared" si="539"/>
        <v/>
      </c>
    </row>
    <row r="1260" spans="1:62" x14ac:dyDescent="0.2">
      <c r="A1260" s="1" t="s">
        <v>926</v>
      </c>
      <c r="B1260" s="27" t="s">
        <v>1126</v>
      </c>
      <c r="C1260" s="28">
        <v>38259</v>
      </c>
      <c r="D1260" s="7">
        <v>0.37152777777777779</v>
      </c>
      <c r="E1260" s="1">
        <v>0.1</v>
      </c>
      <c r="F1260" s="1" t="s">
        <v>57</v>
      </c>
      <c r="G1260" s="1" t="s">
        <v>1117</v>
      </c>
      <c r="H1260" s="27" t="s">
        <v>886</v>
      </c>
      <c r="I1260" s="27" t="s">
        <v>887</v>
      </c>
      <c r="J1260" s="27" t="s">
        <v>888</v>
      </c>
      <c r="K1260" s="2">
        <v>0.75</v>
      </c>
      <c r="L1260" s="2">
        <v>0.25</v>
      </c>
      <c r="M1260" s="27">
        <v>1811000</v>
      </c>
      <c r="N1260" s="27">
        <v>1936000</v>
      </c>
      <c r="O1260" s="27">
        <v>1434000</v>
      </c>
      <c r="P1260" s="27">
        <v>1447000</v>
      </c>
      <c r="Q1260" s="29"/>
      <c r="R1260" s="29"/>
      <c r="S1260" s="29"/>
      <c r="T1260" s="29"/>
      <c r="U1260" s="29"/>
      <c r="V1260" s="29"/>
      <c r="W1260" s="29"/>
      <c r="X1260" s="29"/>
      <c r="Y1260" s="29"/>
      <c r="Z1260" s="29"/>
      <c r="AA1260" s="29"/>
      <c r="AB1260" s="29"/>
      <c r="AC1260" s="2">
        <f t="shared" si="513"/>
        <v>1657000</v>
      </c>
      <c r="AD1260" s="2">
        <f t="shared" si="514"/>
        <v>255203.18702294191</v>
      </c>
      <c r="AE1260" s="2">
        <f t="shared" si="515"/>
        <v>4</v>
      </c>
      <c r="AF1260" s="27">
        <v>1713000</v>
      </c>
      <c r="AG1260" s="27">
        <v>1667000</v>
      </c>
      <c r="AH1260" s="27">
        <v>1600000</v>
      </c>
      <c r="AI1260" s="27">
        <v>1540000</v>
      </c>
      <c r="AJ1260" s="2">
        <f t="shared" si="516"/>
        <v>1630000</v>
      </c>
      <c r="AK1260" s="2">
        <f t="shared" si="517"/>
        <v>75846.335881614388</v>
      </c>
      <c r="AL1260" s="2">
        <f t="shared" si="518"/>
        <v>4</v>
      </c>
      <c r="AM1260" s="2">
        <f t="shared" si="519"/>
        <v>1.1229398053396265E+20</v>
      </c>
      <c r="AN1260" s="2">
        <f t="shared" si="520"/>
        <v>2.8650150834237559E+19</v>
      </c>
      <c r="AO1260" s="2">
        <f t="shared" si="521"/>
        <v>4</v>
      </c>
      <c r="AP1260" s="2">
        <f t="shared" si="522"/>
        <v>3.7618572132320236</v>
      </c>
      <c r="AQ1260" s="2">
        <f t="shared" si="523"/>
        <v>0.74069708411268287</v>
      </c>
      <c r="AR1260" s="3" t="str">
        <f t="shared" si="524"/>
        <v>Nontoxic</v>
      </c>
      <c r="AS1260" s="2">
        <f t="shared" si="525"/>
        <v>98.370549185274598</v>
      </c>
      <c r="AT1260" s="4" t="s">
        <v>663</v>
      </c>
      <c r="AV1260" s="2">
        <f t="shared" si="526"/>
        <v>3</v>
      </c>
      <c r="AW1260" s="2">
        <f t="shared" si="527"/>
        <v>3</v>
      </c>
      <c r="AX1260" s="2">
        <f t="shared" si="528"/>
        <v>65128666666.666672</v>
      </c>
      <c r="AY1260" s="2">
        <f t="shared" si="529"/>
        <v>5752666666.666666</v>
      </c>
      <c r="AZ1260" s="2">
        <f t="shared" si="530"/>
        <v>35440666666.666664</v>
      </c>
      <c r="BA1260" s="2">
        <f t="shared" si="531"/>
        <v>1.1666666666666667</v>
      </c>
      <c r="BB1260" s="2">
        <f t="shared" si="532"/>
        <v>3.1106354335772721</v>
      </c>
      <c r="BC1260" s="2">
        <v>6.6349999999999998</v>
      </c>
      <c r="BD1260" s="2" t="str">
        <f t="shared" si="533"/>
        <v>Same Var</v>
      </c>
      <c r="BE1260" s="2">
        <f t="shared" si="534"/>
        <v>0.42298637191009159</v>
      </c>
      <c r="BF1260" s="2" t="str">
        <f t="shared" si="535"/>
        <v>NS</v>
      </c>
      <c r="BG1260" s="2" t="str">
        <f t="shared" si="536"/>
        <v>NS</v>
      </c>
      <c r="BH1260" s="2" t="str">
        <f t="shared" si="537"/>
        <v>Same Var T-test</v>
      </c>
      <c r="BI1260" s="2" t="str">
        <f t="shared" si="538"/>
        <v/>
      </c>
      <c r="BJ1260" s="2" t="str">
        <f t="shared" si="539"/>
        <v/>
      </c>
    </row>
    <row r="1261" spans="1:62" x14ac:dyDescent="0.2">
      <c r="A1261" s="1" t="s">
        <v>926</v>
      </c>
      <c r="B1261" s="27" t="s">
        <v>1157</v>
      </c>
      <c r="C1261" s="28">
        <v>38259</v>
      </c>
      <c r="D1261" s="7">
        <v>0.41666666666666669</v>
      </c>
      <c r="E1261" s="1">
        <v>0.1</v>
      </c>
      <c r="F1261" s="1" t="s">
        <v>57</v>
      </c>
      <c r="G1261" s="1" t="s">
        <v>1117</v>
      </c>
      <c r="H1261" s="27" t="s">
        <v>886</v>
      </c>
      <c r="I1261" s="27" t="s">
        <v>887</v>
      </c>
      <c r="J1261" s="27" t="s">
        <v>888</v>
      </c>
      <c r="K1261" s="2">
        <v>0.75</v>
      </c>
      <c r="L1261" s="2">
        <v>0.25</v>
      </c>
      <c r="M1261" s="27">
        <v>1811000</v>
      </c>
      <c r="N1261" s="27">
        <v>1936000</v>
      </c>
      <c r="O1261" s="27">
        <v>1434000</v>
      </c>
      <c r="P1261" s="27">
        <v>1447000</v>
      </c>
      <c r="Q1261" s="29"/>
      <c r="R1261" s="29"/>
      <c r="S1261" s="29"/>
      <c r="T1261" s="29"/>
      <c r="U1261" s="29"/>
      <c r="V1261" s="29"/>
      <c r="W1261" s="29"/>
      <c r="X1261" s="29"/>
      <c r="Y1261" s="29"/>
      <c r="Z1261" s="29"/>
      <c r="AA1261" s="29"/>
      <c r="AB1261" s="29"/>
      <c r="AC1261" s="2">
        <f t="shared" si="513"/>
        <v>1657000</v>
      </c>
      <c r="AD1261" s="2">
        <f t="shared" si="514"/>
        <v>255203.18702294191</v>
      </c>
      <c r="AE1261" s="2">
        <f t="shared" si="515"/>
        <v>4</v>
      </c>
      <c r="AF1261" s="27">
        <v>1219000</v>
      </c>
      <c r="AG1261" s="27">
        <v>1249000</v>
      </c>
      <c r="AH1261" s="27">
        <v>1149000</v>
      </c>
      <c r="AI1261" s="27">
        <v>1276000</v>
      </c>
      <c r="AJ1261" s="2">
        <f t="shared" si="516"/>
        <v>1223250</v>
      </c>
      <c r="AK1261" s="2">
        <f t="shared" si="517"/>
        <v>54701.462503300587</v>
      </c>
      <c r="AL1261" s="2">
        <f t="shared" si="518"/>
        <v>4</v>
      </c>
      <c r="AM1261" s="2">
        <f t="shared" si="519"/>
        <v>9.8144314735351562E+19</v>
      </c>
      <c r="AN1261" s="2">
        <f t="shared" si="520"/>
        <v>2.8147242215169274E+19</v>
      </c>
      <c r="AO1261" s="2">
        <f t="shared" si="521"/>
        <v>3</v>
      </c>
      <c r="AP1261" s="2">
        <f t="shared" si="522"/>
        <v>-0.19591528694970697</v>
      </c>
      <c r="AQ1261" s="2">
        <f t="shared" si="523"/>
        <v>0.76489232840434507</v>
      </c>
      <c r="AR1261" s="3" t="str">
        <f t="shared" si="524"/>
        <v>Toxic</v>
      </c>
      <c r="AS1261" s="2">
        <f t="shared" si="525"/>
        <v>73.823174411587217</v>
      </c>
      <c r="AT1261" s="4" t="s">
        <v>663</v>
      </c>
      <c r="AV1261" s="2">
        <f t="shared" si="526"/>
        <v>3</v>
      </c>
      <c r="AW1261" s="2">
        <f t="shared" si="527"/>
        <v>3</v>
      </c>
      <c r="AX1261" s="2">
        <f t="shared" si="528"/>
        <v>65128666666.666672</v>
      </c>
      <c r="AY1261" s="2">
        <f t="shared" si="529"/>
        <v>2992250000</v>
      </c>
      <c r="AZ1261" s="2">
        <f t="shared" si="530"/>
        <v>34060458333.333332</v>
      </c>
      <c r="BA1261" s="2">
        <f t="shared" si="531"/>
        <v>1.1666666666666667</v>
      </c>
      <c r="BB1261" s="2">
        <f t="shared" si="532"/>
        <v>4.5871299008612629</v>
      </c>
      <c r="BC1261" s="2">
        <v>6.6349999999999998</v>
      </c>
      <c r="BD1261" s="2" t="str">
        <f t="shared" si="533"/>
        <v>Same Var</v>
      </c>
      <c r="BE1261" s="2">
        <f t="shared" si="534"/>
        <v>7.9648937809486328E-3</v>
      </c>
      <c r="BF1261" s="2" t="str">
        <f t="shared" si="535"/>
        <v>Sig</v>
      </c>
      <c r="BG1261" s="2" t="str">
        <f t="shared" si="536"/>
        <v>Sig</v>
      </c>
      <c r="BH1261" s="2" t="str">
        <f t="shared" si="537"/>
        <v>Same Var T-test</v>
      </c>
      <c r="BI1261" s="2" t="str">
        <f t="shared" si="538"/>
        <v/>
      </c>
      <c r="BJ1261" s="2" t="str">
        <f t="shared" si="539"/>
        <v/>
      </c>
    </row>
    <row r="1262" spans="1:62" x14ac:dyDescent="0.2">
      <c r="A1262" s="1" t="s">
        <v>926</v>
      </c>
      <c r="B1262" s="27" t="s">
        <v>1204</v>
      </c>
      <c r="C1262" s="28">
        <v>38259</v>
      </c>
      <c r="D1262" s="7">
        <v>0.56944444444444442</v>
      </c>
      <c r="E1262" s="1">
        <v>0.1</v>
      </c>
      <c r="F1262" s="1" t="s">
        <v>57</v>
      </c>
      <c r="G1262" s="1" t="s">
        <v>1117</v>
      </c>
      <c r="H1262" s="27" t="s">
        <v>886</v>
      </c>
      <c r="I1262" s="27" t="s">
        <v>887</v>
      </c>
      <c r="J1262" s="27" t="s">
        <v>888</v>
      </c>
      <c r="K1262" s="2">
        <v>0.75</v>
      </c>
      <c r="L1262" s="2">
        <v>0.25</v>
      </c>
      <c r="M1262" s="27">
        <v>1811000</v>
      </c>
      <c r="N1262" s="27">
        <v>1936000</v>
      </c>
      <c r="O1262" s="27">
        <v>1434000</v>
      </c>
      <c r="P1262" s="27">
        <v>1447000</v>
      </c>
      <c r="Q1262" s="29"/>
      <c r="R1262" s="29"/>
      <c r="S1262" s="29"/>
      <c r="T1262" s="29"/>
      <c r="U1262" s="29"/>
      <c r="V1262" s="29"/>
      <c r="W1262" s="29"/>
      <c r="X1262" s="29"/>
      <c r="Y1262" s="29"/>
      <c r="Z1262" s="29"/>
      <c r="AA1262" s="29"/>
      <c r="AB1262" s="29"/>
      <c r="AC1262" s="2">
        <f t="shared" si="513"/>
        <v>1657000</v>
      </c>
      <c r="AD1262" s="2">
        <f t="shared" si="514"/>
        <v>255203.18702294191</v>
      </c>
      <c r="AE1262" s="2">
        <f t="shared" si="515"/>
        <v>4</v>
      </c>
      <c r="AF1262" s="27">
        <v>2253000</v>
      </c>
      <c r="AG1262" s="27">
        <v>905000</v>
      </c>
      <c r="AH1262" s="27">
        <v>1204000</v>
      </c>
      <c r="AI1262" s="27">
        <v>1110000</v>
      </c>
      <c r="AJ1262" s="2">
        <f t="shared" si="516"/>
        <v>1368000</v>
      </c>
      <c r="AK1262" s="2">
        <f t="shared" si="517"/>
        <v>603062.73858253483</v>
      </c>
      <c r="AL1262" s="2">
        <f t="shared" si="518"/>
        <v>4</v>
      </c>
      <c r="AM1262" s="2">
        <f t="shared" si="519"/>
        <v>1.0015983465013134E+22</v>
      </c>
      <c r="AN1262" s="2">
        <f t="shared" si="520"/>
        <v>2.7835135590564611E+21</v>
      </c>
      <c r="AO1262" s="2">
        <f t="shared" si="521"/>
        <v>4</v>
      </c>
      <c r="AP1262" s="2">
        <f t="shared" si="522"/>
        <v>0.39591716846634611</v>
      </c>
      <c r="AQ1262" s="2">
        <f t="shared" si="523"/>
        <v>0.74069708411268287</v>
      </c>
      <c r="AR1262" s="3" t="str">
        <f t="shared" si="524"/>
        <v>Toxic</v>
      </c>
      <c r="AS1262" s="2">
        <f t="shared" si="525"/>
        <v>82.558841279420633</v>
      </c>
      <c r="AT1262" s="4" t="s">
        <v>663</v>
      </c>
      <c r="AV1262" s="2">
        <f t="shared" si="526"/>
        <v>3</v>
      </c>
      <c r="AW1262" s="2">
        <f t="shared" si="527"/>
        <v>3</v>
      </c>
      <c r="AX1262" s="2">
        <f t="shared" si="528"/>
        <v>65128666666.666672</v>
      </c>
      <c r="AY1262" s="2">
        <f t="shared" si="529"/>
        <v>363684666666.66675</v>
      </c>
      <c r="AZ1262" s="2">
        <f t="shared" si="530"/>
        <v>214406666666.66672</v>
      </c>
      <c r="BA1262" s="2">
        <f t="shared" si="531"/>
        <v>1.1666666666666667</v>
      </c>
      <c r="BB1262" s="2">
        <f t="shared" si="532"/>
        <v>1.7051067107839066</v>
      </c>
      <c r="BC1262" s="2">
        <v>6.6349999999999998</v>
      </c>
      <c r="BD1262" s="2" t="str">
        <f t="shared" si="533"/>
        <v>Same Var</v>
      </c>
      <c r="BE1262" s="2">
        <f t="shared" si="534"/>
        <v>0.20569216154955919</v>
      </c>
      <c r="BF1262" s="2" t="str">
        <f t="shared" si="535"/>
        <v>NS</v>
      </c>
      <c r="BG1262" s="2" t="str">
        <f t="shared" si="536"/>
        <v>NS</v>
      </c>
      <c r="BH1262" s="2" t="str">
        <f t="shared" si="537"/>
        <v>Same Var T-test</v>
      </c>
      <c r="BI1262" s="2" t="str">
        <f t="shared" si="538"/>
        <v>TSTToxicLess25</v>
      </c>
      <c r="BJ1262" s="2" t="str">
        <f t="shared" si="539"/>
        <v/>
      </c>
    </row>
    <row r="1263" spans="1:62" x14ac:dyDescent="0.2">
      <c r="A1263" s="1" t="s">
        <v>926</v>
      </c>
      <c r="B1263" s="27" t="s">
        <v>1004</v>
      </c>
      <c r="C1263" s="28">
        <v>38775</v>
      </c>
      <c r="D1263" s="7">
        <v>0.625</v>
      </c>
      <c r="E1263" s="1">
        <v>0.1</v>
      </c>
      <c r="F1263" s="1" t="s">
        <v>57</v>
      </c>
      <c r="G1263" s="1" t="s">
        <v>1013</v>
      </c>
      <c r="H1263" s="27" t="s">
        <v>886</v>
      </c>
      <c r="I1263" s="27" t="s">
        <v>887</v>
      </c>
      <c r="J1263" s="27" t="s">
        <v>888</v>
      </c>
      <c r="K1263" s="2">
        <v>0.75</v>
      </c>
      <c r="L1263" s="2">
        <v>0.25</v>
      </c>
      <c r="M1263" s="27">
        <v>1365000</v>
      </c>
      <c r="N1263" s="27">
        <v>1860000</v>
      </c>
      <c r="O1263" s="27">
        <v>1868000</v>
      </c>
      <c r="P1263" s="27">
        <v>1897000</v>
      </c>
      <c r="Q1263" s="29"/>
      <c r="R1263" s="29"/>
      <c r="S1263" s="29"/>
      <c r="T1263" s="29"/>
      <c r="U1263" s="29"/>
      <c r="V1263" s="29"/>
      <c r="W1263" s="29"/>
      <c r="X1263" s="29"/>
      <c r="Y1263" s="29"/>
      <c r="Z1263" s="29"/>
      <c r="AA1263" s="29"/>
      <c r="AB1263" s="29"/>
      <c r="AC1263" s="2">
        <f t="shared" si="513"/>
        <v>1747500</v>
      </c>
      <c r="AD1263" s="2">
        <f t="shared" si="514"/>
        <v>255494.94450314797</v>
      </c>
      <c r="AE1263" s="2">
        <f t="shared" si="515"/>
        <v>4</v>
      </c>
      <c r="AF1263" s="27">
        <v>2475000</v>
      </c>
      <c r="AG1263" s="27">
        <v>1886000</v>
      </c>
      <c r="AH1263" s="27">
        <v>2715000</v>
      </c>
      <c r="AI1263" s="27">
        <v>2908000</v>
      </c>
      <c r="AJ1263" s="2">
        <f t="shared" si="516"/>
        <v>2496000</v>
      </c>
      <c r="AK1263" s="2">
        <f t="shared" si="517"/>
        <v>443563.59934812802</v>
      </c>
      <c r="AL1263" s="2">
        <f t="shared" si="518"/>
        <v>4</v>
      </c>
      <c r="AM1263" s="2">
        <f t="shared" si="519"/>
        <v>3.4066878413489842E+21</v>
      </c>
      <c r="AN1263" s="2">
        <f t="shared" si="520"/>
        <v>8.3454791347570318E+20</v>
      </c>
      <c r="AO1263" s="2">
        <f t="shared" si="521"/>
        <v>4</v>
      </c>
      <c r="AP1263" s="2">
        <f t="shared" si="522"/>
        <v>4.9065098884022706</v>
      </c>
      <c r="AQ1263" s="2">
        <f t="shared" si="523"/>
        <v>0.74069708411268287</v>
      </c>
      <c r="AR1263" s="3" t="str">
        <f t="shared" si="524"/>
        <v>Nontoxic</v>
      </c>
      <c r="AS1263" s="2">
        <f t="shared" si="525"/>
        <v>142.83261802575106</v>
      </c>
      <c r="AT1263" s="26" t="s">
        <v>884</v>
      </c>
      <c r="AU1263" s="4" t="s">
        <v>666</v>
      </c>
      <c r="AV1263" s="2">
        <f t="shared" si="526"/>
        <v>3</v>
      </c>
      <c r="AW1263" s="2">
        <f t="shared" si="527"/>
        <v>3</v>
      </c>
      <c r="AX1263" s="2">
        <f t="shared" si="528"/>
        <v>65277666666.666664</v>
      </c>
      <c r="AY1263" s="2">
        <f t="shared" si="529"/>
        <v>196748666666.66663</v>
      </c>
      <c r="AZ1263" s="2">
        <f t="shared" si="530"/>
        <v>131013166666.66664</v>
      </c>
      <c r="BA1263" s="2">
        <f t="shared" si="531"/>
        <v>1.1666666666666667</v>
      </c>
      <c r="BB1263" s="2">
        <f t="shared" si="532"/>
        <v>0.74576205533468598</v>
      </c>
      <c r="BC1263" s="2">
        <v>6.6349999999999998</v>
      </c>
      <c r="BD1263" s="2" t="str">
        <f t="shared" si="533"/>
        <v>Same Var</v>
      </c>
      <c r="BE1263" s="2">
        <f t="shared" si="534"/>
        <v>1.3238167514045097E-2</v>
      </c>
      <c r="BF1263" s="2" t="str">
        <f t="shared" si="535"/>
        <v>NS</v>
      </c>
      <c r="BG1263" s="2" t="str">
        <f t="shared" si="536"/>
        <v>NS</v>
      </c>
      <c r="BH1263" s="2" t="str">
        <f t="shared" si="537"/>
        <v/>
      </c>
      <c r="BI1263" s="2" t="str">
        <f t="shared" si="538"/>
        <v/>
      </c>
      <c r="BJ1263" s="2" t="str">
        <f t="shared" si="539"/>
        <v/>
      </c>
    </row>
    <row r="1264" spans="1:62" x14ac:dyDescent="0.2">
      <c r="A1264" s="1" t="s">
        <v>926</v>
      </c>
      <c r="B1264" s="27" t="s">
        <v>1031</v>
      </c>
      <c r="C1264" s="28">
        <v>38775</v>
      </c>
      <c r="D1264" s="7">
        <v>0.58333333333333337</v>
      </c>
      <c r="E1264" s="1">
        <v>0.1</v>
      </c>
      <c r="F1264" s="1" t="s">
        <v>57</v>
      </c>
      <c r="G1264" s="1" t="s">
        <v>1013</v>
      </c>
      <c r="H1264" s="27" t="s">
        <v>886</v>
      </c>
      <c r="I1264" s="27" t="s">
        <v>887</v>
      </c>
      <c r="J1264" s="27" t="s">
        <v>888</v>
      </c>
      <c r="K1264" s="2">
        <v>0.75</v>
      </c>
      <c r="L1264" s="2">
        <v>0.25</v>
      </c>
      <c r="M1264" s="27">
        <v>1365000</v>
      </c>
      <c r="N1264" s="27">
        <v>1860000</v>
      </c>
      <c r="O1264" s="27">
        <v>1868000</v>
      </c>
      <c r="P1264" s="27">
        <v>1897000</v>
      </c>
      <c r="Q1264" s="29"/>
      <c r="R1264" s="29"/>
      <c r="S1264" s="29"/>
      <c r="T1264" s="29"/>
      <c r="U1264" s="29"/>
      <c r="V1264" s="29"/>
      <c r="W1264" s="29"/>
      <c r="X1264" s="29"/>
      <c r="Y1264" s="29"/>
      <c r="Z1264" s="29"/>
      <c r="AA1264" s="29"/>
      <c r="AB1264" s="29"/>
      <c r="AC1264" s="2">
        <f t="shared" si="513"/>
        <v>1747500</v>
      </c>
      <c r="AD1264" s="2">
        <f t="shared" si="514"/>
        <v>255494.94450314797</v>
      </c>
      <c r="AE1264" s="2">
        <f t="shared" si="515"/>
        <v>4</v>
      </c>
      <c r="AF1264" s="27">
        <v>2376000</v>
      </c>
      <c r="AG1264" s="27">
        <v>2287000</v>
      </c>
      <c r="AH1264" s="27">
        <v>2145000</v>
      </c>
      <c r="AI1264" s="27">
        <v>2398000</v>
      </c>
      <c r="AJ1264" s="2">
        <f t="shared" si="516"/>
        <v>2301500</v>
      </c>
      <c r="AK1264" s="2">
        <f t="shared" si="517"/>
        <v>114840.46905744217</v>
      </c>
      <c r="AL1264" s="2">
        <f t="shared" si="518"/>
        <v>4</v>
      </c>
      <c r="AM1264" s="2">
        <f t="shared" si="519"/>
        <v>1.5566942052867293E+20</v>
      </c>
      <c r="AN1264" s="2">
        <f t="shared" si="520"/>
        <v>3.1712378079870149E+19</v>
      </c>
      <c r="AO1264" s="2">
        <f t="shared" si="521"/>
        <v>5</v>
      </c>
      <c r="AP1264" s="2">
        <f t="shared" si="522"/>
        <v>8.8709073626367516</v>
      </c>
      <c r="AQ1264" s="2">
        <f t="shared" si="523"/>
        <v>0.72668684380042159</v>
      </c>
      <c r="AR1264" s="3" t="str">
        <f t="shared" si="524"/>
        <v>Nontoxic</v>
      </c>
      <c r="AS1264" s="2">
        <f t="shared" si="525"/>
        <v>131.70243204577969</v>
      </c>
      <c r="AT1264" s="26" t="s">
        <v>884</v>
      </c>
      <c r="AU1264" s="4" t="s">
        <v>666</v>
      </c>
      <c r="AV1264" s="2">
        <f t="shared" si="526"/>
        <v>3</v>
      </c>
      <c r="AW1264" s="2">
        <f t="shared" si="527"/>
        <v>3</v>
      </c>
      <c r="AX1264" s="2">
        <f t="shared" si="528"/>
        <v>65277666666.666664</v>
      </c>
      <c r="AY1264" s="2">
        <f t="shared" si="529"/>
        <v>13188333333.333332</v>
      </c>
      <c r="AZ1264" s="2">
        <f t="shared" si="530"/>
        <v>39233000000</v>
      </c>
      <c r="BA1264" s="2">
        <f t="shared" si="531"/>
        <v>1.1666666666666667</v>
      </c>
      <c r="BB1264" s="2">
        <f t="shared" si="532"/>
        <v>1.4941385789774941</v>
      </c>
      <c r="BC1264" s="2">
        <v>6.6349999999999998</v>
      </c>
      <c r="BD1264" s="2" t="str">
        <f t="shared" si="533"/>
        <v>Same Var</v>
      </c>
      <c r="BE1264" s="2">
        <f t="shared" si="534"/>
        <v>3.7452271679674068E-3</v>
      </c>
      <c r="BF1264" s="2" t="str">
        <f t="shared" si="535"/>
        <v>NS</v>
      </c>
      <c r="BG1264" s="2" t="str">
        <f t="shared" si="536"/>
        <v>NS</v>
      </c>
      <c r="BH1264" s="2" t="str">
        <f t="shared" si="537"/>
        <v/>
      </c>
      <c r="BI1264" s="2" t="str">
        <f t="shared" si="538"/>
        <v/>
      </c>
      <c r="BJ1264" s="2" t="str">
        <f t="shared" si="539"/>
        <v/>
      </c>
    </row>
    <row r="1265" spans="1:62" x14ac:dyDescent="0.2">
      <c r="A1265" s="1" t="s">
        <v>926</v>
      </c>
      <c r="B1265" s="27" t="s">
        <v>1045</v>
      </c>
      <c r="C1265" s="28">
        <v>38775</v>
      </c>
      <c r="D1265" s="7">
        <v>0.64236111111111116</v>
      </c>
      <c r="E1265" s="1">
        <v>0.1</v>
      </c>
      <c r="F1265" s="1" t="s">
        <v>57</v>
      </c>
      <c r="G1265" s="1" t="s">
        <v>1013</v>
      </c>
      <c r="H1265" s="27" t="s">
        <v>886</v>
      </c>
      <c r="I1265" s="27" t="s">
        <v>887</v>
      </c>
      <c r="J1265" s="27" t="s">
        <v>888</v>
      </c>
      <c r="K1265" s="2">
        <v>0.75</v>
      </c>
      <c r="L1265" s="2">
        <v>0.25</v>
      </c>
      <c r="M1265" s="27">
        <v>1365000</v>
      </c>
      <c r="N1265" s="27">
        <v>1860000</v>
      </c>
      <c r="O1265" s="27">
        <v>1868000</v>
      </c>
      <c r="P1265" s="27">
        <v>1897000</v>
      </c>
      <c r="Q1265" s="29"/>
      <c r="R1265" s="29"/>
      <c r="S1265" s="29"/>
      <c r="T1265" s="29"/>
      <c r="U1265" s="29"/>
      <c r="V1265" s="29"/>
      <c r="W1265" s="29"/>
      <c r="X1265" s="29"/>
      <c r="Y1265" s="29"/>
      <c r="Z1265" s="29"/>
      <c r="AA1265" s="29"/>
      <c r="AB1265" s="29"/>
      <c r="AC1265" s="2">
        <f t="shared" si="513"/>
        <v>1747500</v>
      </c>
      <c r="AD1265" s="2">
        <f t="shared" si="514"/>
        <v>255494.94450314797</v>
      </c>
      <c r="AE1265" s="2">
        <f t="shared" si="515"/>
        <v>4</v>
      </c>
      <c r="AF1265" s="27">
        <v>2008000</v>
      </c>
      <c r="AG1265" s="27">
        <v>2475000</v>
      </c>
      <c r="AH1265" s="27">
        <v>2036000</v>
      </c>
      <c r="AI1265" s="27">
        <v>2386000</v>
      </c>
      <c r="AJ1265" s="2">
        <f t="shared" si="516"/>
        <v>2226250</v>
      </c>
      <c r="AK1265" s="2">
        <f t="shared" si="517"/>
        <v>238903.57190018459</v>
      </c>
      <c r="AL1265" s="2">
        <f t="shared" si="518"/>
        <v>4</v>
      </c>
      <c r="AM1265" s="2">
        <f t="shared" si="519"/>
        <v>5.4982751141083428E+20</v>
      </c>
      <c r="AN1265" s="2">
        <f t="shared" si="520"/>
        <v>9.5954335921449992E+19</v>
      </c>
      <c r="AO1265" s="2">
        <f t="shared" si="521"/>
        <v>6</v>
      </c>
      <c r="AP1265" s="2">
        <f t="shared" si="522"/>
        <v>5.9794470633147645</v>
      </c>
      <c r="AQ1265" s="2">
        <f t="shared" si="523"/>
        <v>0.71755819649141217</v>
      </c>
      <c r="AR1265" s="3" t="str">
        <f t="shared" si="524"/>
        <v>Nontoxic</v>
      </c>
      <c r="AS1265" s="2">
        <f t="shared" si="525"/>
        <v>127.39628040057225</v>
      </c>
      <c r="AT1265" s="26" t="s">
        <v>884</v>
      </c>
      <c r="AU1265" s="4" t="s">
        <v>666</v>
      </c>
      <c r="AV1265" s="2">
        <f t="shared" si="526"/>
        <v>3</v>
      </c>
      <c r="AW1265" s="2">
        <f t="shared" si="527"/>
        <v>3</v>
      </c>
      <c r="AX1265" s="2">
        <f t="shared" si="528"/>
        <v>65277666666.666664</v>
      </c>
      <c r="AY1265" s="2">
        <f t="shared" si="529"/>
        <v>57074916666.666664</v>
      </c>
      <c r="AZ1265" s="2">
        <f t="shared" si="530"/>
        <v>61176291666.666664</v>
      </c>
      <c r="BA1265" s="2">
        <f t="shared" si="531"/>
        <v>1.1666666666666667</v>
      </c>
      <c r="BB1265" s="2">
        <f t="shared" si="532"/>
        <v>1.1583637432100398E-2</v>
      </c>
      <c r="BC1265" s="2">
        <v>6.6349999999999998</v>
      </c>
      <c r="BD1265" s="2" t="str">
        <f t="shared" si="533"/>
        <v>Same Var</v>
      </c>
      <c r="BE1265" s="2">
        <f t="shared" si="534"/>
        <v>1.6926940132689805E-2</v>
      </c>
      <c r="BF1265" s="2" t="str">
        <f t="shared" si="535"/>
        <v>NS</v>
      </c>
      <c r="BG1265" s="2" t="str">
        <f t="shared" si="536"/>
        <v>NS</v>
      </c>
      <c r="BH1265" s="2" t="str">
        <f t="shared" si="537"/>
        <v/>
      </c>
      <c r="BI1265" s="2" t="str">
        <f t="shared" si="538"/>
        <v/>
      </c>
      <c r="BJ1265" s="2" t="str">
        <f t="shared" si="539"/>
        <v/>
      </c>
    </row>
    <row r="1266" spans="1:62" x14ac:dyDescent="0.2">
      <c r="A1266" s="1" t="s">
        <v>926</v>
      </c>
      <c r="B1266" s="27" t="s">
        <v>1282</v>
      </c>
      <c r="C1266" s="28">
        <v>38775</v>
      </c>
      <c r="D1266" s="7">
        <v>0.57638888888888884</v>
      </c>
      <c r="E1266" s="1">
        <v>0.1</v>
      </c>
      <c r="F1266" s="1" t="s">
        <v>57</v>
      </c>
      <c r="G1266" s="1" t="s">
        <v>1013</v>
      </c>
      <c r="H1266" s="27" t="s">
        <v>886</v>
      </c>
      <c r="I1266" s="27" t="s">
        <v>887</v>
      </c>
      <c r="J1266" s="27" t="s">
        <v>888</v>
      </c>
      <c r="K1266" s="2">
        <v>0.75</v>
      </c>
      <c r="L1266" s="2">
        <v>0.25</v>
      </c>
      <c r="M1266" s="27">
        <v>1365000</v>
      </c>
      <c r="N1266" s="27">
        <v>1860000</v>
      </c>
      <c r="O1266" s="27">
        <v>1868000</v>
      </c>
      <c r="P1266" s="27">
        <v>1897000</v>
      </c>
      <c r="Q1266" s="29"/>
      <c r="R1266" s="29"/>
      <c r="S1266" s="29"/>
      <c r="T1266" s="29"/>
      <c r="U1266" s="29"/>
      <c r="V1266" s="29"/>
      <c r="W1266" s="29"/>
      <c r="X1266" s="29"/>
      <c r="Y1266" s="29"/>
      <c r="Z1266" s="29"/>
      <c r="AA1266" s="29"/>
      <c r="AB1266" s="29"/>
      <c r="AC1266" s="2">
        <f t="shared" si="513"/>
        <v>1747500</v>
      </c>
      <c r="AD1266" s="2">
        <f t="shared" si="514"/>
        <v>255494.94450314797</v>
      </c>
      <c r="AE1266" s="2">
        <f t="shared" si="515"/>
        <v>4</v>
      </c>
      <c r="AF1266" s="27">
        <v>2300000</v>
      </c>
      <c r="AG1266" s="27">
        <v>2294000</v>
      </c>
      <c r="AH1266" s="27">
        <v>3050000</v>
      </c>
      <c r="AI1266" s="27">
        <v>2044000</v>
      </c>
      <c r="AJ1266" s="2">
        <f t="shared" si="516"/>
        <v>2422000</v>
      </c>
      <c r="AK1266" s="2">
        <f t="shared" si="517"/>
        <v>435329.76006700943</v>
      </c>
      <c r="AL1266" s="2">
        <f t="shared" si="518"/>
        <v>4</v>
      </c>
      <c r="AM1266" s="2">
        <f t="shared" si="519"/>
        <v>3.1987702479201658E+21</v>
      </c>
      <c r="AN1266" s="2">
        <f t="shared" si="520"/>
        <v>7.7631375324422196E+20</v>
      </c>
      <c r="AO1266" s="2">
        <f t="shared" si="521"/>
        <v>4</v>
      </c>
      <c r="AP1266" s="2">
        <f t="shared" si="522"/>
        <v>4.6732053075383462</v>
      </c>
      <c r="AQ1266" s="2">
        <f t="shared" si="523"/>
        <v>0.74069708411268287</v>
      </c>
      <c r="AR1266" s="3" t="str">
        <f t="shared" si="524"/>
        <v>Nontoxic</v>
      </c>
      <c r="AS1266" s="2">
        <f t="shared" si="525"/>
        <v>138.59799713876967</v>
      </c>
      <c r="AT1266" s="26" t="s">
        <v>884</v>
      </c>
      <c r="AU1266" s="4" t="s">
        <v>666</v>
      </c>
      <c r="AV1266" s="2">
        <f t="shared" si="526"/>
        <v>3</v>
      </c>
      <c r="AW1266" s="2">
        <f t="shared" si="527"/>
        <v>3</v>
      </c>
      <c r="AX1266" s="2">
        <f t="shared" si="528"/>
        <v>65277666666.666664</v>
      </c>
      <c r="AY1266" s="2">
        <f t="shared" si="529"/>
        <v>189512000000</v>
      </c>
      <c r="AZ1266" s="2">
        <f t="shared" si="530"/>
        <v>127394833333.33333</v>
      </c>
      <c r="BA1266" s="2">
        <f t="shared" si="531"/>
        <v>1.1666666666666667</v>
      </c>
      <c r="BB1266" s="2">
        <f t="shared" si="532"/>
        <v>0.69809158711481289</v>
      </c>
      <c r="BC1266" s="2">
        <v>6.6349999999999998</v>
      </c>
      <c r="BD1266" s="2" t="str">
        <f t="shared" si="533"/>
        <v>Same Var</v>
      </c>
      <c r="BE1266" s="2">
        <f t="shared" si="534"/>
        <v>1.8451154196799751E-2</v>
      </c>
      <c r="BF1266" s="2" t="str">
        <f t="shared" si="535"/>
        <v>NS</v>
      </c>
      <c r="BG1266" s="2" t="str">
        <f t="shared" si="536"/>
        <v>NS</v>
      </c>
      <c r="BH1266" s="2" t="str">
        <f t="shared" si="537"/>
        <v/>
      </c>
      <c r="BI1266" s="2" t="str">
        <f t="shared" si="538"/>
        <v/>
      </c>
      <c r="BJ1266" s="2" t="str">
        <f t="shared" si="539"/>
        <v/>
      </c>
    </row>
    <row r="1267" spans="1:62" x14ac:dyDescent="0.2">
      <c r="A1267" s="1" t="s">
        <v>926</v>
      </c>
      <c r="B1267" s="27" t="s">
        <v>971</v>
      </c>
      <c r="C1267" s="28">
        <v>38383</v>
      </c>
      <c r="D1267" s="7">
        <v>0.3611111111111111</v>
      </c>
      <c r="E1267" s="1">
        <v>0.1</v>
      </c>
      <c r="F1267" s="1" t="s">
        <v>57</v>
      </c>
      <c r="G1267" s="1" t="s">
        <v>972</v>
      </c>
      <c r="H1267" s="27" t="s">
        <v>886</v>
      </c>
      <c r="I1267" s="27" t="s">
        <v>887</v>
      </c>
      <c r="J1267" s="27" t="s">
        <v>888</v>
      </c>
      <c r="K1267" s="2">
        <v>0.75</v>
      </c>
      <c r="L1267" s="2">
        <v>0.25</v>
      </c>
      <c r="M1267" s="27">
        <v>4754400</v>
      </c>
      <c r="N1267" s="27">
        <v>5061200</v>
      </c>
      <c r="O1267" s="27">
        <v>4618900</v>
      </c>
      <c r="P1267" s="27">
        <v>4456700</v>
      </c>
      <c r="Q1267" s="29"/>
      <c r="R1267" s="29"/>
      <c r="S1267" s="29"/>
      <c r="T1267" s="29"/>
      <c r="U1267" s="29"/>
      <c r="V1267" s="29"/>
      <c r="W1267" s="29"/>
      <c r="X1267" s="29"/>
      <c r="Y1267" s="29"/>
      <c r="Z1267" s="29"/>
      <c r="AA1267" s="29"/>
      <c r="AB1267" s="29"/>
      <c r="AC1267" s="2">
        <f t="shared" si="513"/>
        <v>4722800</v>
      </c>
      <c r="AD1267" s="2">
        <f t="shared" si="514"/>
        <v>256331.51711536892</v>
      </c>
      <c r="AE1267" s="2">
        <f t="shared" si="515"/>
        <v>4</v>
      </c>
      <c r="AF1267" s="27">
        <v>7106800</v>
      </c>
      <c r="AG1267" s="27">
        <v>7260900</v>
      </c>
      <c r="AH1267" s="27">
        <v>7746000</v>
      </c>
      <c r="AI1267" s="27">
        <v>7366400</v>
      </c>
      <c r="AJ1267" s="2">
        <f t="shared" si="516"/>
        <v>7370025</v>
      </c>
      <c r="AK1267" s="2">
        <f t="shared" si="517"/>
        <v>272375.97024456225</v>
      </c>
      <c r="AL1267" s="2">
        <f t="shared" si="518"/>
        <v>4</v>
      </c>
      <c r="AM1267" s="2">
        <f t="shared" si="519"/>
        <v>7.7212025769290996E+20</v>
      </c>
      <c r="AN1267" s="2">
        <f t="shared" si="520"/>
        <v>1.4312429452778891E+20</v>
      </c>
      <c r="AO1267" s="2">
        <f t="shared" si="521"/>
        <v>5</v>
      </c>
      <c r="AP1267" s="2">
        <f t="shared" si="522"/>
        <v>22.963716857491395</v>
      </c>
      <c r="AQ1267" s="2">
        <f t="shared" si="523"/>
        <v>0.72668684380042159</v>
      </c>
      <c r="AR1267" s="3" t="str">
        <f t="shared" si="524"/>
        <v>Nontoxic</v>
      </c>
      <c r="AS1267" s="2">
        <f t="shared" si="525"/>
        <v>156.05202422291862</v>
      </c>
      <c r="AT1267" s="26" t="s">
        <v>884</v>
      </c>
      <c r="AU1267" s="4" t="s">
        <v>666</v>
      </c>
      <c r="AV1267" s="2">
        <f t="shared" si="526"/>
        <v>3</v>
      </c>
      <c r="AW1267" s="2">
        <f t="shared" si="527"/>
        <v>3</v>
      </c>
      <c r="AX1267" s="2">
        <f t="shared" si="528"/>
        <v>65705846666.666664</v>
      </c>
      <c r="AY1267" s="2">
        <f t="shared" si="529"/>
        <v>74188669166.666656</v>
      </c>
      <c r="AZ1267" s="2">
        <f t="shared" si="530"/>
        <v>69947257916.666672</v>
      </c>
      <c r="BA1267" s="2">
        <f t="shared" si="531"/>
        <v>1.1666666666666667</v>
      </c>
      <c r="BB1267" s="2">
        <f t="shared" si="532"/>
        <v>9.4722574939721318E-3</v>
      </c>
      <c r="BC1267" s="2">
        <v>6.6349999999999998</v>
      </c>
      <c r="BD1267" s="2" t="str">
        <f t="shared" si="533"/>
        <v>Same Var</v>
      </c>
      <c r="BE1267" s="2">
        <f t="shared" si="534"/>
        <v>3.8824202118631571E-6</v>
      </c>
      <c r="BF1267" s="2" t="str">
        <f t="shared" si="535"/>
        <v>NS</v>
      </c>
      <c r="BG1267" s="2" t="str">
        <f t="shared" si="536"/>
        <v>NS</v>
      </c>
      <c r="BH1267" s="2" t="str">
        <f t="shared" si="537"/>
        <v/>
      </c>
      <c r="BI1267" s="2" t="str">
        <f t="shared" si="538"/>
        <v/>
      </c>
      <c r="BJ1267" s="2" t="str">
        <f t="shared" si="539"/>
        <v/>
      </c>
    </row>
    <row r="1268" spans="1:62" x14ac:dyDescent="0.2">
      <c r="A1268" s="1" t="s">
        <v>926</v>
      </c>
      <c r="B1268" s="27" t="s">
        <v>1060</v>
      </c>
      <c r="C1268" s="28">
        <v>38381</v>
      </c>
      <c r="D1268" s="7">
        <v>0.375</v>
      </c>
      <c r="E1268" s="1">
        <v>0.1</v>
      </c>
      <c r="F1268" s="1" t="s">
        <v>57</v>
      </c>
      <c r="G1268" s="1" t="s">
        <v>972</v>
      </c>
      <c r="H1268" s="27" t="s">
        <v>886</v>
      </c>
      <c r="I1268" s="27" t="s">
        <v>887</v>
      </c>
      <c r="J1268" s="27" t="s">
        <v>888</v>
      </c>
      <c r="K1268" s="2">
        <v>0.75</v>
      </c>
      <c r="L1268" s="2">
        <v>0.25</v>
      </c>
      <c r="M1268" s="27">
        <v>4754400</v>
      </c>
      <c r="N1268" s="27">
        <v>5061200</v>
      </c>
      <c r="O1268" s="27">
        <v>4618900</v>
      </c>
      <c r="P1268" s="27">
        <v>4456700</v>
      </c>
      <c r="Q1268" s="29"/>
      <c r="R1268" s="29"/>
      <c r="S1268" s="29"/>
      <c r="T1268" s="29"/>
      <c r="U1268" s="29"/>
      <c r="V1268" s="29"/>
      <c r="W1268" s="29"/>
      <c r="X1268" s="29"/>
      <c r="Y1268" s="29"/>
      <c r="Z1268" s="29"/>
      <c r="AA1268" s="29"/>
      <c r="AB1268" s="29"/>
      <c r="AC1268" s="2">
        <f t="shared" si="513"/>
        <v>4722800</v>
      </c>
      <c r="AD1268" s="2">
        <f t="shared" si="514"/>
        <v>256331.51711536892</v>
      </c>
      <c r="AE1268" s="2">
        <f t="shared" si="515"/>
        <v>4</v>
      </c>
      <c r="AF1268" s="27">
        <v>3630500</v>
      </c>
      <c r="AG1268" s="27">
        <v>4232600</v>
      </c>
      <c r="AH1268" s="27">
        <v>3614300</v>
      </c>
      <c r="AI1268" s="27">
        <v>3994500</v>
      </c>
      <c r="AJ1268" s="2">
        <f t="shared" si="516"/>
        <v>3867975</v>
      </c>
      <c r="AK1268" s="2">
        <f t="shared" si="517"/>
        <v>299836.2594817378</v>
      </c>
      <c r="AL1268" s="2">
        <f t="shared" si="518"/>
        <v>4</v>
      </c>
      <c r="AM1268" s="2">
        <f t="shared" si="519"/>
        <v>1.0058621768309814E+21</v>
      </c>
      <c r="AN1268" s="2">
        <f t="shared" si="520"/>
        <v>1.9684037502687619E+20</v>
      </c>
      <c r="AO1268" s="2">
        <f t="shared" si="521"/>
        <v>5</v>
      </c>
      <c r="AP1268" s="2">
        <f t="shared" si="522"/>
        <v>1.8298539368420579</v>
      </c>
      <c r="AQ1268" s="2">
        <f t="shared" si="523"/>
        <v>0.72668684380042159</v>
      </c>
      <c r="AR1268" s="3" t="str">
        <f t="shared" si="524"/>
        <v>Nontoxic</v>
      </c>
      <c r="AS1268" s="2">
        <f t="shared" si="525"/>
        <v>81.900038112983822</v>
      </c>
      <c r="AT1268" s="4" t="s">
        <v>663</v>
      </c>
      <c r="AV1268" s="2">
        <f t="shared" si="526"/>
        <v>3</v>
      </c>
      <c r="AW1268" s="2">
        <f t="shared" si="527"/>
        <v>3</v>
      </c>
      <c r="AX1268" s="2">
        <f t="shared" si="528"/>
        <v>65705846666.666664</v>
      </c>
      <c r="AY1268" s="2">
        <f t="shared" si="529"/>
        <v>89901782500</v>
      </c>
      <c r="AZ1268" s="2">
        <f t="shared" si="530"/>
        <v>77803814583.333328</v>
      </c>
      <c r="BA1268" s="2">
        <f t="shared" si="531"/>
        <v>1.1666666666666667</v>
      </c>
      <c r="BB1268" s="2">
        <f t="shared" si="532"/>
        <v>6.2936332648389118E-2</v>
      </c>
      <c r="BC1268" s="2">
        <v>6.6349999999999998</v>
      </c>
      <c r="BD1268" s="2" t="str">
        <f t="shared" si="533"/>
        <v>Same Var</v>
      </c>
      <c r="BE1268" s="2">
        <f t="shared" si="534"/>
        <v>2.4535500099182629E-3</v>
      </c>
      <c r="BF1268" s="2" t="str">
        <f t="shared" si="535"/>
        <v>Sig</v>
      </c>
      <c r="BG1268" s="2" t="str">
        <f t="shared" si="536"/>
        <v>Sig</v>
      </c>
      <c r="BH1268" s="2" t="str">
        <f t="shared" si="537"/>
        <v>Same Var T-test</v>
      </c>
      <c r="BI1268" s="2" t="str">
        <f t="shared" si="538"/>
        <v/>
      </c>
      <c r="BJ1268" s="2" t="str">
        <f t="shared" si="539"/>
        <v>NOECToxicLess25</v>
      </c>
    </row>
    <row r="1269" spans="1:62" x14ac:dyDescent="0.2">
      <c r="A1269" s="1" t="s">
        <v>926</v>
      </c>
      <c r="B1269" s="27" t="s">
        <v>1215</v>
      </c>
      <c r="C1269" s="28">
        <v>38381</v>
      </c>
      <c r="D1269" s="7">
        <v>0.4375</v>
      </c>
      <c r="E1269" s="1">
        <v>-88</v>
      </c>
      <c r="F1269" s="1" t="s">
        <v>535</v>
      </c>
      <c r="G1269" s="1" t="s">
        <v>972</v>
      </c>
      <c r="H1269" s="27" t="s">
        <v>886</v>
      </c>
      <c r="I1269" s="27" t="s">
        <v>887</v>
      </c>
      <c r="J1269" s="27" t="s">
        <v>888</v>
      </c>
      <c r="K1269" s="2">
        <v>0.75</v>
      </c>
      <c r="L1269" s="2">
        <v>0.25</v>
      </c>
      <c r="M1269" s="27">
        <v>4754400</v>
      </c>
      <c r="N1269" s="27">
        <v>5061200</v>
      </c>
      <c r="O1269" s="27">
        <v>4618900</v>
      </c>
      <c r="P1269" s="27">
        <v>4456700</v>
      </c>
      <c r="Q1269" s="29"/>
      <c r="R1269" s="29"/>
      <c r="S1269" s="29"/>
      <c r="T1269" s="29"/>
      <c r="U1269" s="29"/>
      <c r="V1269" s="29"/>
      <c r="W1269" s="29"/>
      <c r="X1269" s="29"/>
      <c r="Y1269" s="29"/>
      <c r="Z1269" s="29"/>
      <c r="AA1269" s="29"/>
      <c r="AB1269" s="29"/>
      <c r="AC1269" s="2">
        <f t="shared" si="513"/>
        <v>4722800</v>
      </c>
      <c r="AD1269" s="2">
        <f t="shared" si="514"/>
        <v>256331.51711536892</v>
      </c>
      <c r="AE1269" s="2">
        <f t="shared" si="515"/>
        <v>4</v>
      </c>
      <c r="AF1269" s="27">
        <v>6138900</v>
      </c>
      <c r="AG1269" s="27">
        <v>5858100</v>
      </c>
      <c r="AH1269" s="27">
        <v>5979600</v>
      </c>
      <c r="AI1269" s="27">
        <v>9280300</v>
      </c>
      <c r="AJ1269" s="2">
        <f t="shared" si="516"/>
        <v>6814225</v>
      </c>
      <c r="AK1269" s="2">
        <f t="shared" si="517"/>
        <v>1648065.9035669661</v>
      </c>
      <c r="AL1269" s="2">
        <f t="shared" si="518"/>
        <v>4</v>
      </c>
      <c r="AM1269" s="2">
        <f t="shared" si="519"/>
        <v>4.7371585487280513E+23</v>
      </c>
      <c r="AN1269" s="2">
        <f t="shared" si="520"/>
        <v>1.5372251047540646E+23</v>
      </c>
      <c r="AO1269" s="2">
        <f t="shared" si="521"/>
        <v>3</v>
      </c>
      <c r="AP1269" s="2">
        <f t="shared" si="522"/>
        <v>3.9441225973469476</v>
      </c>
      <c r="AQ1269" s="2">
        <f t="shared" si="523"/>
        <v>0.76489232840434507</v>
      </c>
      <c r="AR1269" s="3" t="str">
        <f t="shared" si="524"/>
        <v>Nontoxic</v>
      </c>
      <c r="AS1269" s="2">
        <f t="shared" si="525"/>
        <v>144.28358177352419</v>
      </c>
      <c r="AT1269" s="26" t="s">
        <v>884</v>
      </c>
      <c r="AU1269" s="4" t="s">
        <v>666</v>
      </c>
      <c r="AV1269" s="2">
        <f t="shared" si="526"/>
        <v>3</v>
      </c>
      <c r="AW1269" s="2">
        <f t="shared" si="527"/>
        <v>3</v>
      </c>
      <c r="AX1269" s="2">
        <f t="shared" si="528"/>
        <v>65705846666.666664</v>
      </c>
      <c r="AY1269" s="2">
        <f t="shared" si="529"/>
        <v>2716121222500.0005</v>
      </c>
      <c r="AZ1269" s="2">
        <f t="shared" si="530"/>
        <v>1390913534583.3337</v>
      </c>
      <c r="BA1269" s="2">
        <f t="shared" si="531"/>
        <v>1.1666666666666667</v>
      </c>
      <c r="BB1269" s="2">
        <f t="shared" si="532"/>
        <v>6.1284446394303451</v>
      </c>
      <c r="BC1269" s="2">
        <v>6.6349999999999998</v>
      </c>
      <c r="BD1269" s="2" t="str">
        <f t="shared" si="533"/>
        <v>Same Var</v>
      </c>
      <c r="BE1269" s="2">
        <f t="shared" si="534"/>
        <v>2.3017408326267811E-2</v>
      </c>
      <c r="BF1269" s="2" t="str">
        <f t="shared" si="535"/>
        <v>NS</v>
      </c>
      <c r="BG1269" s="2" t="str">
        <f t="shared" si="536"/>
        <v>NS</v>
      </c>
      <c r="BH1269" s="2" t="str">
        <f t="shared" si="537"/>
        <v/>
      </c>
      <c r="BI1269" s="2" t="str">
        <f t="shared" si="538"/>
        <v/>
      </c>
      <c r="BJ1269" s="2" t="str">
        <f t="shared" si="539"/>
        <v/>
      </c>
    </row>
    <row r="1270" spans="1:62" x14ac:dyDescent="0.2">
      <c r="A1270" s="1" t="s">
        <v>926</v>
      </c>
      <c r="B1270" s="27" t="s">
        <v>1316</v>
      </c>
      <c r="C1270" s="28">
        <v>38381</v>
      </c>
      <c r="D1270" s="7">
        <v>0.35416666666666669</v>
      </c>
      <c r="E1270" s="1">
        <v>0.1</v>
      </c>
      <c r="F1270" s="1" t="s">
        <v>57</v>
      </c>
      <c r="G1270" s="1" t="s">
        <v>972</v>
      </c>
      <c r="H1270" s="27" t="s">
        <v>886</v>
      </c>
      <c r="I1270" s="27" t="s">
        <v>887</v>
      </c>
      <c r="J1270" s="27" t="s">
        <v>888</v>
      </c>
      <c r="K1270" s="2">
        <v>0.75</v>
      </c>
      <c r="L1270" s="2">
        <v>0.25</v>
      </c>
      <c r="M1270" s="27">
        <v>4754400</v>
      </c>
      <c r="N1270" s="27">
        <v>5061200</v>
      </c>
      <c r="O1270" s="27">
        <v>4618900</v>
      </c>
      <c r="P1270" s="27">
        <v>4456700</v>
      </c>
      <c r="Q1270" s="29"/>
      <c r="R1270" s="29"/>
      <c r="S1270" s="29"/>
      <c r="T1270" s="29"/>
      <c r="U1270" s="29"/>
      <c r="V1270" s="29"/>
      <c r="W1270" s="29"/>
      <c r="X1270" s="29"/>
      <c r="Y1270" s="29"/>
      <c r="Z1270" s="29"/>
      <c r="AA1270" s="29"/>
      <c r="AB1270" s="29"/>
      <c r="AC1270" s="2">
        <f t="shared" si="513"/>
        <v>4722800</v>
      </c>
      <c r="AD1270" s="2">
        <f t="shared" si="514"/>
        <v>256331.51711536892</v>
      </c>
      <c r="AE1270" s="2">
        <f t="shared" si="515"/>
        <v>4</v>
      </c>
      <c r="AF1270" s="27">
        <v>2378700</v>
      </c>
      <c r="AG1270" s="27">
        <v>2134000</v>
      </c>
      <c r="AH1270" s="27">
        <v>2490800</v>
      </c>
      <c r="AI1270" s="27">
        <v>3053500</v>
      </c>
      <c r="AJ1270" s="2">
        <f t="shared" si="516"/>
        <v>2514250</v>
      </c>
      <c r="AK1270" s="2">
        <f t="shared" si="517"/>
        <v>389146.21502292255</v>
      </c>
      <c r="AL1270" s="2">
        <f t="shared" si="518"/>
        <v>4</v>
      </c>
      <c r="AM1270" s="2">
        <f t="shared" si="519"/>
        <v>2.2182761300821559E+21</v>
      </c>
      <c r="AN1270" s="2">
        <f t="shared" si="520"/>
        <v>5.0621873101449934E+20</v>
      </c>
      <c r="AO1270" s="2">
        <f t="shared" si="521"/>
        <v>4</v>
      </c>
      <c r="AP1270" s="2">
        <f t="shared" si="522"/>
        <v>-4.7361542544542115</v>
      </c>
      <c r="AQ1270" s="2">
        <f t="shared" si="523"/>
        <v>0.74069708411268287</v>
      </c>
      <c r="AR1270" s="3" t="str">
        <f t="shared" si="524"/>
        <v>Toxic</v>
      </c>
      <c r="AS1270" s="2">
        <f t="shared" si="525"/>
        <v>53.23642754298298</v>
      </c>
      <c r="AT1270" s="4" t="s">
        <v>663</v>
      </c>
      <c r="AV1270" s="2">
        <f t="shared" si="526"/>
        <v>3</v>
      </c>
      <c r="AW1270" s="2">
        <f t="shared" si="527"/>
        <v>3</v>
      </c>
      <c r="AX1270" s="2">
        <f t="shared" si="528"/>
        <v>65705846666.666664</v>
      </c>
      <c r="AY1270" s="2">
        <f t="shared" si="529"/>
        <v>151434776666.66669</v>
      </c>
      <c r="AZ1270" s="2">
        <f t="shared" si="530"/>
        <v>108570311666.66667</v>
      </c>
      <c r="BA1270" s="2">
        <f t="shared" si="531"/>
        <v>1.1666666666666667</v>
      </c>
      <c r="BB1270" s="2">
        <f t="shared" si="532"/>
        <v>0.43573645721021742</v>
      </c>
      <c r="BC1270" s="2">
        <v>6.6349999999999998</v>
      </c>
      <c r="BD1270" s="2" t="str">
        <f t="shared" si="533"/>
        <v>Same Var</v>
      </c>
      <c r="BE1270" s="2">
        <f t="shared" si="534"/>
        <v>3.9257436600379894E-5</v>
      </c>
      <c r="BF1270" s="2" t="str">
        <f t="shared" si="535"/>
        <v>Sig</v>
      </c>
      <c r="BG1270" s="2" t="str">
        <f t="shared" si="536"/>
        <v>Sig</v>
      </c>
      <c r="BH1270" s="2" t="str">
        <f t="shared" si="537"/>
        <v>Same Var T-test</v>
      </c>
      <c r="BI1270" s="2" t="str">
        <f t="shared" si="538"/>
        <v/>
      </c>
      <c r="BJ1270" s="2" t="str">
        <f t="shared" si="539"/>
        <v/>
      </c>
    </row>
    <row r="1271" spans="1:62" x14ac:dyDescent="0.2">
      <c r="A1271" s="1" t="s">
        <v>926</v>
      </c>
      <c r="B1271" s="27" t="s">
        <v>1329</v>
      </c>
      <c r="C1271" s="28">
        <v>38381</v>
      </c>
      <c r="D1271" s="7">
        <v>0.4861111111111111</v>
      </c>
      <c r="E1271" s="1">
        <v>0.1</v>
      </c>
      <c r="F1271" s="1" t="s">
        <v>57</v>
      </c>
      <c r="G1271" s="1" t="s">
        <v>972</v>
      </c>
      <c r="H1271" s="27" t="s">
        <v>886</v>
      </c>
      <c r="I1271" s="27" t="s">
        <v>887</v>
      </c>
      <c r="J1271" s="27" t="s">
        <v>888</v>
      </c>
      <c r="K1271" s="2">
        <v>0.75</v>
      </c>
      <c r="L1271" s="2">
        <v>0.25</v>
      </c>
      <c r="M1271" s="27">
        <v>4754400</v>
      </c>
      <c r="N1271" s="27">
        <v>5061200</v>
      </c>
      <c r="O1271" s="27">
        <v>4618900</v>
      </c>
      <c r="P1271" s="27">
        <v>4456700</v>
      </c>
      <c r="Q1271" s="29"/>
      <c r="R1271" s="29"/>
      <c r="S1271" s="29"/>
      <c r="T1271" s="29"/>
      <c r="U1271" s="29"/>
      <c r="V1271" s="29"/>
      <c r="W1271" s="29"/>
      <c r="X1271" s="29"/>
      <c r="Y1271" s="29"/>
      <c r="Z1271" s="29"/>
      <c r="AA1271" s="29"/>
      <c r="AB1271" s="29"/>
      <c r="AC1271" s="2">
        <f t="shared" si="513"/>
        <v>4722800</v>
      </c>
      <c r="AD1271" s="2">
        <f t="shared" si="514"/>
        <v>256331.51711536892</v>
      </c>
      <c r="AE1271" s="2">
        <f t="shared" si="515"/>
        <v>4</v>
      </c>
      <c r="AF1271" s="27">
        <v>4229800</v>
      </c>
      <c r="AG1271" s="27">
        <v>4172700</v>
      </c>
      <c r="AH1271" s="27">
        <v>4325200</v>
      </c>
      <c r="AI1271" s="27">
        <v>4129800</v>
      </c>
      <c r="AJ1271" s="2">
        <f t="shared" si="516"/>
        <v>4214375</v>
      </c>
      <c r="AK1271" s="2">
        <f t="shared" si="517"/>
        <v>84478.493318319379</v>
      </c>
      <c r="AL1271" s="2">
        <f t="shared" si="518"/>
        <v>4</v>
      </c>
      <c r="AM1271" s="2">
        <f t="shared" si="519"/>
        <v>1.215294280648268E+20</v>
      </c>
      <c r="AN1271" s="2">
        <f t="shared" si="520"/>
        <v>2.951955812844449E+19</v>
      </c>
      <c r="AO1271" s="2">
        <f t="shared" si="521"/>
        <v>4</v>
      </c>
      <c r="AP1271" s="2">
        <f t="shared" si="522"/>
        <v>6.4028982125653746</v>
      </c>
      <c r="AQ1271" s="2">
        <f t="shared" si="523"/>
        <v>0.74069708411268287</v>
      </c>
      <c r="AR1271" s="3" t="str">
        <f t="shared" si="524"/>
        <v>Nontoxic</v>
      </c>
      <c r="AS1271" s="2">
        <f t="shared" si="525"/>
        <v>89.234670110951129</v>
      </c>
      <c r="AT1271" s="4" t="s">
        <v>663</v>
      </c>
      <c r="AV1271" s="2">
        <f t="shared" si="526"/>
        <v>3</v>
      </c>
      <c r="AW1271" s="2">
        <f t="shared" si="527"/>
        <v>3</v>
      </c>
      <c r="AX1271" s="2">
        <f t="shared" si="528"/>
        <v>65705846666.666664</v>
      </c>
      <c r="AY1271" s="2">
        <f t="shared" si="529"/>
        <v>7136615833.3333321</v>
      </c>
      <c r="AZ1271" s="2">
        <f t="shared" si="530"/>
        <v>36421231250</v>
      </c>
      <c r="BA1271" s="2">
        <f t="shared" si="531"/>
        <v>1.1666666666666667</v>
      </c>
      <c r="BB1271" s="2">
        <f t="shared" si="532"/>
        <v>2.6739698360006838</v>
      </c>
      <c r="BC1271" s="2">
        <v>6.6349999999999998</v>
      </c>
      <c r="BD1271" s="2" t="str">
        <f t="shared" si="533"/>
        <v>Same Var</v>
      </c>
      <c r="BE1271" s="2">
        <f t="shared" si="534"/>
        <v>4.6574841488707759E-3</v>
      </c>
      <c r="BF1271" s="2" t="str">
        <f t="shared" si="535"/>
        <v>Sig</v>
      </c>
      <c r="BG1271" s="2" t="str">
        <f t="shared" si="536"/>
        <v>Sig</v>
      </c>
      <c r="BH1271" s="2" t="str">
        <f t="shared" si="537"/>
        <v>Same Var T-test</v>
      </c>
      <c r="BI1271" s="2" t="str">
        <f t="shared" si="538"/>
        <v/>
      </c>
      <c r="BJ1271" s="2" t="str">
        <f t="shared" si="539"/>
        <v>NOECToxicLess25</v>
      </c>
    </row>
    <row r="1272" spans="1:62" x14ac:dyDescent="0.2">
      <c r="A1272" s="1" t="s">
        <v>926</v>
      </c>
      <c r="B1272" s="27" t="s">
        <v>1165</v>
      </c>
      <c r="C1272" s="28">
        <v>38581</v>
      </c>
      <c r="D1272" s="7">
        <v>0.36458333333333331</v>
      </c>
      <c r="E1272" s="1">
        <v>0.1</v>
      </c>
      <c r="F1272" s="1" t="s">
        <v>57</v>
      </c>
      <c r="G1272" s="1" t="s">
        <v>1167</v>
      </c>
      <c r="H1272" s="27" t="s">
        <v>886</v>
      </c>
      <c r="I1272" s="27" t="s">
        <v>887</v>
      </c>
      <c r="J1272" s="27" t="s">
        <v>888</v>
      </c>
      <c r="K1272" s="2">
        <v>0.75</v>
      </c>
      <c r="L1272" s="2">
        <v>0.25</v>
      </c>
      <c r="M1272" s="27">
        <v>1372000</v>
      </c>
      <c r="N1272" s="27">
        <v>1240000</v>
      </c>
      <c r="O1272" s="27">
        <v>1059000</v>
      </c>
      <c r="P1272" s="27">
        <v>769000</v>
      </c>
      <c r="Q1272" s="29"/>
      <c r="R1272" s="29"/>
      <c r="S1272" s="29"/>
      <c r="T1272" s="29"/>
      <c r="U1272" s="29"/>
      <c r="V1272" s="29"/>
      <c r="W1272" s="29"/>
      <c r="X1272" s="29"/>
      <c r="Y1272" s="29"/>
      <c r="Z1272" s="29"/>
      <c r="AA1272" s="29"/>
      <c r="AB1272" s="29"/>
      <c r="AC1272" s="2">
        <f t="shared" si="513"/>
        <v>1110000</v>
      </c>
      <c r="AD1272" s="2">
        <f t="shared" si="514"/>
        <v>261040.22678506852</v>
      </c>
      <c r="AE1272" s="2">
        <f t="shared" si="515"/>
        <v>4</v>
      </c>
      <c r="AF1272" s="27">
        <v>1453000</v>
      </c>
      <c r="AG1272" s="27">
        <v>1525000</v>
      </c>
      <c r="AH1272" s="27">
        <v>1226000</v>
      </c>
      <c r="AI1272" s="27">
        <v>1359000</v>
      </c>
      <c r="AJ1272" s="2">
        <f t="shared" si="516"/>
        <v>1390750</v>
      </c>
      <c r="AK1272" s="2">
        <f t="shared" si="517"/>
        <v>129162.36551978547</v>
      </c>
      <c r="AL1272" s="2">
        <f t="shared" si="518"/>
        <v>4</v>
      </c>
      <c r="AM1272" s="2">
        <f t="shared" si="519"/>
        <v>1.8915045293500432E+20</v>
      </c>
      <c r="AN1272" s="2">
        <f t="shared" si="520"/>
        <v>3.6406229708803527E+19</v>
      </c>
      <c r="AO1272" s="2">
        <f t="shared" si="521"/>
        <v>5</v>
      </c>
      <c r="AP1272" s="2">
        <f t="shared" si="522"/>
        <v>4.7602184726941923</v>
      </c>
      <c r="AQ1272" s="2">
        <f t="shared" si="523"/>
        <v>0.72668684380042159</v>
      </c>
      <c r="AR1272" s="3" t="str">
        <f t="shared" si="524"/>
        <v>Nontoxic</v>
      </c>
      <c r="AS1272" s="2">
        <f t="shared" si="525"/>
        <v>125.2927927927928</v>
      </c>
      <c r="AT1272" s="26" t="s">
        <v>884</v>
      </c>
      <c r="AU1272" s="4" t="s">
        <v>666</v>
      </c>
      <c r="AV1272" s="2">
        <f t="shared" si="526"/>
        <v>3</v>
      </c>
      <c r="AW1272" s="2">
        <f t="shared" si="527"/>
        <v>3</v>
      </c>
      <c r="AX1272" s="2">
        <f t="shared" si="528"/>
        <v>68142000000</v>
      </c>
      <c r="AY1272" s="2">
        <f t="shared" si="529"/>
        <v>16682916666.666666</v>
      </c>
      <c r="AZ1272" s="2">
        <f t="shared" si="530"/>
        <v>42412458333.333336</v>
      </c>
      <c r="BA1272" s="2">
        <f t="shared" si="531"/>
        <v>1.1666666666666667</v>
      </c>
      <c r="BB1272" s="2">
        <f t="shared" si="532"/>
        <v>1.1800421755620585</v>
      </c>
      <c r="BC1272" s="2">
        <v>6.6349999999999998</v>
      </c>
      <c r="BD1272" s="2" t="str">
        <f t="shared" si="533"/>
        <v>Same Var</v>
      </c>
      <c r="BE1272" s="2">
        <f t="shared" si="534"/>
        <v>5.1069475874488422E-2</v>
      </c>
      <c r="BF1272" s="2" t="str">
        <f t="shared" si="535"/>
        <v>NS</v>
      </c>
      <c r="BG1272" s="2" t="str">
        <f t="shared" si="536"/>
        <v>NS</v>
      </c>
      <c r="BH1272" s="2" t="str">
        <f t="shared" si="537"/>
        <v/>
      </c>
      <c r="BI1272" s="2" t="str">
        <f t="shared" si="538"/>
        <v/>
      </c>
      <c r="BJ1272" s="2" t="str">
        <f t="shared" si="539"/>
        <v/>
      </c>
    </row>
    <row r="1273" spans="1:62" x14ac:dyDescent="0.2">
      <c r="A1273" s="1" t="s">
        <v>926</v>
      </c>
      <c r="B1273" s="27" t="s">
        <v>1282</v>
      </c>
      <c r="C1273" s="28">
        <v>38791</v>
      </c>
      <c r="D1273" s="7">
        <v>0.52777777777777779</v>
      </c>
      <c r="E1273" s="1">
        <v>0.1</v>
      </c>
      <c r="F1273" s="1" t="s">
        <v>57</v>
      </c>
      <c r="G1273" s="1" t="s">
        <v>1286</v>
      </c>
      <c r="H1273" s="27" t="s">
        <v>886</v>
      </c>
      <c r="I1273" s="27" t="s">
        <v>887</v>
      </c>
      <c r="J1273" s="27" t="s">
        <v>888</v>
      </c>
      <c r="K1273" s="2">
        <v>0.75</v>
      </c>
      <c r="L1273" s="2">
        <v>0.25</v>
      </c>
      <c r="M1273" s="27">
        <v>1197000</v>
      </c>
      <c r="N1273" s="27">
        <v>1358000</v>
      </c>
      <c r="O1273" s="27">
        <v>1803000</v>
      </c>
      <c r="P1273" s="27">
        <v>1625000</v>
      </c>
      <c r="Q1273" s="29"/>
      <c r="R1273" s="29"/>
      <c r="S1273" s="29"/>
      <c r="T1273" s="29"/>
      <c r="U1273" s="29"/>
      <c r="V1273" s="29"/>
      <c r="W1273" s="29"/>
      <c r="X1273" s="29"/>
      <c r="Y1273" s="29"/>
      <c r="Z1273" s="29"/>
      <c r="AA1273" s="29"/>
      <c r="AB1273" s="29"/>
      <c r="AC1273" s="2">
        <f t="shared" si="513"/>
        <v>1495750</v>
      </c>
      <c r="AD1273" s="2">
        <f t="shared" si="514"/>
        <v>270391.53709636204</v>
      </c>
      <c r="AE1273" s="2">
        <f t="shared" si="515"/>
        <v>4</v>
      </c>
      <c r="AF1273" s="27">
        <v>2514000</v>
      </c>
      <c r="AG1273" s="27">
        <v>2722000</v>
      </c>
      <c r="AH1273" s="27">
        <v>2413000</v>
      </c>
      <c r="AI1273" s="27">
        <v>1954000</v>
      </c>
      <c r="AJ1273" s="2">
        <f t="shared" si="516"/>
        <v>2400750</v>
      </c>
      <c r="AK1273" s="2">
        <f t="shared" si="517"/>
        <v>324429.11398331687</v>
      </c>
      <c r="AL1273" s="2">
        <f t="shared" si="518"/>
        <v>4</v>
      </c>
      <c r="AM1273" s="2">
        <f t="shared" si="519"/>
        <v>1.3391851621631011E+21</v>
      </c>
      <c r="AN1273" s="2">
        <f t="shared" si="520"/>
        <v>2.6603634616227729E+20</v>
      </c>
      <c r="AO1273" s="2">
        <f t="shared" si="521"/>
        <v>5</v>
      </c>
      <c r="AP1273" s="2">
        <f t="shared" si="522"/>
        <v>6.6855811458006276</v>
      </c>
      <c r="AQ1273" s="2">
        <f t="shared" si="523"/>
        <v>0.72668684380042159</v>
      </c>
      <c r="AR1273" s="3" t="str">
        <f t="shared" si="524"/>
        <v>Nontoxic</v>
      </c>
      <c r="AS1273" s="2">
        <f t="shared" si="525"/>
        <v>160.50476349657364</v>
      </c>
      <c r="AT1273" s="26" t="s">
        <v>884</v>
      </c>
      <c r="AU1273" s="4" t="s">
        <v>666</v>
      </c>
      <c r="AV1273" s="2">
        <f t="shared" si="526"/>
        <v>3</v>
      </c>
      <c r="AW1273" s="2">
        <f t="shared" si="527"/>
        <v>3</v>
      </c>
      <c r="AX1273" s="2">
        <f t="shared" si="528"/>
        <v>73111583333.333328</v>
      </c>
      <c r="AY1273" s="2">
        <f t="shared" si="529"/>
        <v>105254250000.00002</v>
      </c>
      <c r="AZ1273" s="2">
        <f t="shared" si="530"/>
        <v>89182916666.666672</v>
      </c>
      <c r="BA1273" s="2">
        <f t="shared" si="531"/>
        <v>1.1666666666666667</v>
      </c>
      <c r="BB1273" s="2">
        <f t="shared" si="532"/>
        <v>8.4891454403621724E-2</v>
      </c>
      <c r="BC1273" s="2">
        <v>6.6349999999999998</v>
      </c>
      <c r="BD1273" s="2" t="str">
        <f t="shared" si="533"/>
        <v>Same Var</v>
      </c>
      <c r="BE1273" s="2">
        <f t="shared" si="534"/>
        <v>2.5865607239000904E-3</v>
      </c>
      <c r="BF1273" s="2" t="str">
        <f t="shared" si="535"/>
        <v>NS</v>
      </c>
      <c r="BG1273" s="2" t="str">
        <f t="shared" si="536"/>
        <v>NS</v>
      </c>
      <c r="BH1273" s="2" t="str">
        <f t="shared" si="537"/>
        <v/>
      </c>
      <c r="BI1273" s="2" t="str">
        <f t="shared" si="538"/>
        <v/>
      </c>
      <c r="BJ1273" s="2" t="str">
        <f t="shared" si="539"/>
        <v/>
      </c>
    </row>
    <row r="1274" spans="1:62" x14ac:dyDescent="0.2">
      <c r="A1274" s="1" t="s">
        <v>926</v>
      </c>
      <c r="B1274" s="27" t="s">
        <v>1300</v>
      </c>
      <c r="C1274" s="28">
        <v>38791</v>
      </c>
      <c r="D1274" s="7">
        <v>0.29166666666666669</v>
      </c>
      <c r="E1274" s="1">
        <v>0.1</v>
      </c>
      <c r="F1274" s="1" t="s">
        <v>57</v>
      </c>
      <c r="G1274" s="1" t="s">
        <v>1286</v>
      </c>
      <c r="H1274" s="27" t="s">
        <v>886</v>
      </c>
      <c r="I1274" s="27" t="s">
        <v>887</v>
      </c>
      <c r="J1274" s="27" t="s">
        <v>888</v>
      </c>
      <c r="K1274" s="2">
        <v>0.75</v>
      </c>
      <c r="L1274" s="2">
        <v>0.25</v>
      </c>
      <c r="M1274" s="27">
        <v>1197000</v>
      </c>
      <c r="N1274" s="27">
        <v>1358000</v>
      </c>
      <c r="O1274" s="27">
        <v>1803000</v>
      </c>
      <c r="P1274" s="27">
        <v>1625000</v>
      </c>
      <c r="Q1274" s="29"/>
      <c r="R1274" s="29"/>
      <c r="S1274" s="29"/>
      <c r="T1274" s="29"/>
      <c r="U1274" s="29"/>
      <c r="V1274" s="29"/>
      <c r="W1274" s="29"/>
      <c r="X1274" s="29"/>
      <c r="Y1274" s="29"/>
      <c r="Z1274" s="29"/>
      <c r="AA1274" s="29"/>
      <c r="AB1274" s="29"/>
      <c r="AC1274" s="2">
        <f t="shared" si="513"/>
        <v>1495750</v>
      </c>
      <c r="AD1274" s="2">
        <f t="shared" si="514"/>
        <v>270391.53709636204</v>
      </c>
      <c r="AE1274" s="2">
        <f t="shared" si="515"/>
        <v>4</v>
      </c>
      <c r="AF1274" s="27">
        <v>4181000</v>
      </c>
      <c r="AG1274" s="27">
        <v>4185000</v>
      </c>
      <c r="AH1274" s="27">
        <v>4186000</v>
      </c>
      <c r="AI1274" s="27">
        <v>4184000</v>
      </c>
      <c r="AJ1274" s="2">
        <f t="shared" si="516"/>
        <v>4184000</v>
      </c>
      <c r="AK1274" s="2">
        <f t="shared" si="517"/>
        <v>2160.2468994692867</v>
      </c>
      <c r="AL1274" s="2">
        <f t="shared" si="518"/>
        <v>4</v>
      </c>
      <c r="AM1274" s="2">
        <f t="shared" si="519"/>
        <v>1.0572945814481776E+20</v>
      </c>
      <c r="AN1274" s="2">
        <f t="shared" si="520"/>
        <v>3.5235156135512175E+19</v>
      </c>
      <c r="AO1274" s="2">
        <f t="shared" si="521"/>
        <v>3</v>
      </c>
      <c r="AP1274" s="2">
        <f t="shared" si="522"/>
        <v>30.198319643227396</v>
      </c>
      <c r="AQ1274" s="2">
        <f t="shared" si="523"/>
        <v>0.76489232840434507</v>
      </c>
      <c r="AR1274" s="3" t="str">
        <f t="shared" si="524"/>
        <v>Nontoxic</v>
      </c>
      <c r="AS1274" s="2">
        <f t="shared" si="525"/>
        <v>279.72589002172822</v>
      </c>
      <c r="AT1274" s="26" t="s">
        <v>884</v>
      </c>
      <c r="AU1274" s="4" t="s">
        <v>666</v>
      </c>
      <c r="AV1274" s="2">
        <f t="shared" si="526"/>
        <v>3</v>
      </c>
      <c r="AW1274" s="2">
        <f t="shared" si="527"/>
        <v>3</v>
      </c>
      <c r="AX1274" s="2">
        <f t="shared" si="528"/>
        <v>73111583333.333328</v>
      </c>
      <c r="AY1274" s="2">
        <f t="shared" si="529"/>
        <v>4666666.666666667</v>
      </c>
      <c r="AZ1274" s="2">
        <f t="shared" si="530"/>
        <v>36558125000</v>
      </c>
      <c r="BA1274" s="2">
        <f t="shared" si="531"/>
        <v>1.1666666666666667</v>
      </c>
      <c r="BB1274" s="2">
        <f t="shared" si="532"/>
        <v>21.273763743066368</v>
      </c>
      <c r="BC1274" s="2">
        <v>6.6349999999999998</v>
      </c>
      <c r="BD1274" s="2" t="str">
        <f t="shared" si="533"/>
        <v>Sig Diff Var</v>
      </c>
      <c r="BE1274" s="2">
        <f t="shared" si="534"/>
        <v>1.3889128480055137E-4</v>
      </c>
      <c r="BF1274" s="2" t="str">
        <f t="shared" si="535"/>
        <v>NS</v>
      </c>
      <c r="BG1274" s="2" t="str">
        <f t="shared" si="536"/>
        <v>NS</v>
      </c>
      <c r="BH1274" s="2" t="str">
        <f t="shared" si="537"/>
        <v/>
      </c>
      <c r="BI1274" s="2" t="str">
        <f t="shared" si="538"/>
        <v/>
      </c>
      <c r="BJ1274" s="2" t="str">
        <f t="shared" si="539"/>
        <v/>
      </c>
    </row>
    <row r="1275" spans="1:62" x14ac:dyDescent="0.2">
      <c r="A1275" s="1" t="s">
        <v>926</v>
      </c>
      <c r="B1275" s="27" t="s">
        <v>1301</v>
      </c>
      <c r="C1275" s="28">
        <v>38791</v>
      </c>
      <c r="D1275" s="7">
        <v>0.28472222222222221</v>
      </c>
      <c r="E1275" s="1">
        <v>0.1</v>
      </c>
      <c r="F1275" s="1" t="s">
        <v>57</v>
      </c>
      <c r="G1275" s="1" t="s">
        <v>1286</v>
      </c>
      <c r="H1275" s="27" t="s">
        <v>886</v>
      </c>
      <c r="I1275" s="27" t="s">
        <v>887</v>
      </c>
      <c r="J1275" s="27" t="s">
        <v>888</v>
      </c>
      <c r="K1275" s="2">
        <v>0.75</v>
      </c>
      <c r="L1275" s="2">
        <v>0.25</v>
      </c>
      <c r="M1275" s="27">
        <v>1197000</v>
      </c>
      <c r="N1275" s="27">
        <v>1358000</v>
      </c>
      <c r="O1275" s="27">
        <v>1803000</v>
      </c>
      <c r="P1275" s="27">
        <v>1625000</v>
      </c>
      <c r="Q1275" s="29"/>
      <c r="R1275" s="29"/>
      <c r="S1275" s="29"/>
      <c r="T1275" s="29"/>
      <c r="U1275" s="29"/>
      <c r="V1275" s="29"/>
      <c r="W1275" s="29"/>
      <c r="X1275" s="29"/>
      <c r="Y1275" s="29"/>
      <c r="Z1275" s="29"/>
      <c r="AA1275" s="29"/>
      <c r="AB1275" s="29"/>
      <c r="AC1275" s="2">
        <f t="shared" si="513"/>
        <v>1495750</v>
      </c>
      <c r="AD1275" s="2">
        <f t="shared" si="514"/>
        <v>270391.53709636204</v>
      </c>
      <c r="AE1275" s="2">
        <f t="shared" si="515"/>
        <v>4</v>
      </c>
      <c r="AF1275" s="27">
        <v>3412000</v>
      </c>
      <c r="AG1275" s="27">
        <v>3044000</v>
      </c>
      <c r="AH1275" s="27">
        <v>3387000</v>
      </c>
      <c r="AI1275" s="27">
        <v>3633000</v>
      </c>
      <c r="AJ1275" s="2">
        <f t="shared" si="516"/>
        <v>3369000</v>
      </c>
      <c r="AK1275" s="2">
        <f t="shared" si="517"/>
        <v>243237.88082177221</v>
      </c>
      <c r="AL1275" s="2">
        <f t="shared" si="518"/>
        <v>4</v>
      </c>
      <c r="AM1275" s="2">
        <f t="shared" si="519"/>
        <v>6.2862940744169266E+20</v>
      </c>
      <c r="AN1275" s="2">
        <f t="shared" si="520"/>
        <v>1.081613594688455E+20</v>
      </c>
      <c r="AO1275" s="2">
        <f t="shared" si="521"/>
        <v>6</v>
      </c>
      <c r="AP1275" s="2">
        <f t="shared" si="522"/>
        <v>14.191903094676199</v>
      </c>
      <c r="AQ1275" s="2">
        <f t="shared" si="523"/>
        <v>0.71755819649141217</v>
      </c>
      <c r="AR1275" s="3" t="str">
        <f t="shared" si="524"/>
        <v>Nontoxic</v>
      </c>
      <c r="AS1275" s="2">
        <f t="shared" si="525"/>
        <v>225.23817482868128</v>
      </c>
      <c r="AT1275" s="26" t="s">
        <v>884</v>
      </c>
      <c r="AU1275" s="4" t="s">
        <v>666</v>
      </c>
      <c r="AV1275" s="2">
        <f t="shared" si="526"/>
        <v>3</v>
      </c>
      <c r="AW1275" s="2">
        <f t="shared" si="527"/>
        <v>3</v>
      </c>
      <c r="AX1275" s="2">
        <f t="shared" si="528"/>
        <v>73111583333.333328</v>
      </c>
      <c r="AY1275" s="2">
        <f t="shared" si="529"/>
        <v>59164666666.666664</v>
      </c>
      <c r="AZ1275" s="2">
        <f t="shared" si="530"/>
        <v>66138125000</v>
      </c>
      <c r="BA1275" s="2">
        <f t="shared" si="531"/>
        <v>1.1666666666666667</v>
      </c>
      <c r="BB1275" s="2">
        <f t="shared" si="532"/>
        <v>2.8746994104421573E-2</v>
      </c>
      <c r="BC1275" s="2">
        <v>6.6349999999999998</v>
      </c>
      <c r="BD1275" s="2" t="str">
        <f t="shared" si="533"/>
        <v>Same Var</v>
      </c>
      <c r="BE1275" s="2">
        <f t="shared" si="534"/>
        <v>2.4446542085660081E-5</v>
      </c>
      <c r="BF1275" s="2" t="str">
        <f t="shared" si="535"/>
        <v>NS</v>
      </c>
      <c r="BG1275" s="2" t="str">
        <f t="shared" si="536"/>
        <v>NS</v>
      </c>
      <c r="BH1275" s="2" t="str">
        <f t="shared" si="537"/>
        <v/>
      </c>
      <c r="BI1275" s="2" t="str">
        <f t="shared" si="538"/>
        <v/>
      </c>
      <c r="BJ1275" s="2" t="str">
        <f t="shared" si="539"/>
        <v/>
      </c>
    </row>
    <row r="1276" spans="1:62" x14ac:dyDescent="0.2">
      <c r="A1276" s="1" t="s">
        <v>142</v>
      </c>
      <c r="B1276" s="27" t="s">
        <v>187</v>
      </c>
      <c r="C1276" s="28">
        <v>37356</v>
      </c>
      <c r="D1276" s="7">
        <v>0.38611111111111113</v>
      </c>
      <c r="E1276" s="1">
        <v>0.1</v>
      </c>
      <c r="F1276" s="1" t="s">
        <v>57</v>
      </c>
      <c r="G1276" s="1" t="s">
        <v>901</v>
      </c>
      <c r="H1276" s="27" t="s">
        <v>886</v>
      </c>
      <c r="I1276" s="27" t="s">
        <v>887</v>
      </c>
      <c r="J1276" s="27" t="s">
        <v>888</v>
      </c>
      <c r="K1276" s="2">
        <v>0.75</v>
      </c>
      <c r="L1276" s="2">
        <v>0.25</v>
      </c>
      <c r="M1276" s="27">
        <v>4168000</v>
      </c>
      <c r="N1276" s="27">
        <v>3988000</v>
      </c>
      <c r="O1276" s="27">
        <v>4148000</v>
      </c>
      <c r="P1276" s="27">
        <v>4648000</v>
      </c>
      <c r="Q1276" s="29"/>
      <c r="R1276" s="29"/>
      <c r="S1276" s="29"/>
      <c r="T1276" s="29"/>
      <c r="U1276" s="29"/>
      <c r="V1276" s="29"/>
      <c r="W1276" s="29"/>
      <c r="X1276" s="29"/>
      <c r="Y1276" s="29"/>
      <c r="Z1276" s="29"/>
      <c r="AA1276" s="29"/>
      <c r="AB1276" s="29"/>
      <c r="AC1276" s="2">
        <f t="shared" si="513"/>
        <v>4238000</v>
      </c>
      <c r="AD1276" s="2">
        <f t="shared" si="514"/>
        <v>284956.13697550015</v>
      </c>
      <c r="AE1276" s="2">
        <f t="shared" si="515"/>
        <v>4</v>
      </c>
      <c r="AF1276" s="27">
        <v>5968000</v>
      </c>
      <c r="AG1276" s="27">
        <v>5548000</v>
      </c>
      <c r="AH1276" s="27">
        <v>5768000</v>
      </c>
      <c r="AI1276" s="27">
        <v>5588000</v>
      </c>
      <c r="AJ1276" s="2">
        <f t="shared" si="516"/>
        <v>5718000</v>
      </c>
      <c r="AK1276" s="2">
        <f t="shared" si="517"/>
        <v>192180.47073866101</v>
      </c>
      <c r="AL1276" s="2">
        <f t="shared" si="518"/>
        <v>4</v>
      </c>
      <c r="AM1276" s="2">
        <f t="shared" si="519"/>
        <v>4.2650854600694458E+20</v>
      </c>
      <c r="AN1276" s="2">
        <f t="shared" si="520"/>
        <v>7.1880765335648158E+19</v>
      </c>
      <c r="AO1276" s="2">
        <f t="shared" si="521"/>
        <v>6</v>
      </c>
      <c r="AP1276" s="2">
        <f t="shared" si="522"/>
        <v>17.671209788862715</v>
      </c>
      <c r="AQ1276" s="2">
        <f t="shared" si="523"/>
        <v>0.71755819649141217</v>
      </c>
      <c r="AR1276" s="3" t="str">
        <f t="shared" si="524"/>
        <v>Nontoxic</v>
      </c>
      <c r="AS1276" s="2">
        <f t="shared" si="525"/>
        <v>134.9221330816423</v>
      </c>
      <c r="AT1276" s="26" t="s">
        <v>884</v>
      </c>
      <c r="AU1276" s="4" t="s">
        <v>666</v>
      </c>
      <c r="AV1276" s="2">
        <f t="shared" si="526"/>
        <v>3</v>
      </c>
      <c r="AW1276" s="2">
        <f t="shared" si="527"/>
        <v>3</v>
      </c>
      <c r="AX1276" s="2">
        <f t="shared" si="528"/>
        <v>81200000000</v>
      </c>
      <c r="AY1276" s="2">
        <f t="shared" si="529"/>
        <v>36933333333.333344</v>
      </c>
      <c r="AZ1276" s="2">
        <f t="shared" si="530"/>
        <v>59066666666.666664</v>
      </c>
      <c r="BA1276" s="2">
        <f t="shared" si="531"/>
        <v>1.1666666666666667</v>
      </c>
      <c r="BB1276" s="2">
        <f t="shared" si="532"/>
        <v>0.38906682735351489</v>
      </c>
      <c r="BC1276" s="2">
        <v>6.6349999999999998</v>
      </c>
      <c r="BD1276" s="2" t="str">
        <f t="shared" si="533"/>
        <v>Same Var</v>
      </c>
      <c r="BE1276" s="2">
        <f t="shared" si="534"/>
        <v>6.7432417800009569E-5</v>
      </c>
      <c r="BF1276" s="2" t="str">
        <f t="shared" si="535"/>
        <v>NS</v>
      </c>
      <c r="BG1276" s="2" t="str">
        <f t="shared" si="536"/>
        <v>NS</v>
      </c>
      <c r="BH1276" s="2" t="str">
        <f t="shared" si="537"/>
        <v/>
      </c>
      <c r="BI1276" s="2" t="str">
        <f t="shared" si="538"/>
        <v/>
      </c>
      <c r="BJ1276" s="2" t="str">
        <f t="shared" si="539"/>
        <v/>
      </c>
    </row>
    <row r="1277" spans="1:62" x14ac:dyDescent="0.2">
      <c r="A1277" s="1" t="s">
        <v>142</v>
      </c>
      <c r="B1277" s="27" t="s">
        <v>195</v>
      </c>
      <c r="C1277" s="28">
        <v>37356</v>
      </c>
      <c r="D1277" s="7">
        <v>0.73888888888888893</v>
      </c>
      <c r="E1277" s="1">
        <v>0.1</v>
      </c>
      <c r="F1277" s="1" t="s">
        <v>57</v>
      </c>
      <c r="G1277" s="1" t="s">
        <v>901</v>
      </c>
      <c r="H1277" s="27" t="s">
        <v>886</v>
      </c>
      <c r="I1277" s="27" t="s">
        <v>887</v>
      </c>
      <c r="J1277" s="27" t="s">
        <v>888</v>
      </c>
      <c r="K1277" s="2">
        <v>0.75</v>
      </c>
      <c r="L1277" s="2">
        <v>0.25</v>
      </c>
      <c r="M1277" s="27">
        <v>4168000</v>
      </c>
      <c r="N1277" s="27">
        <v>3988000</v>
      </c>
      <c r="O1277" s="27">
        <v>4148000</v>
      </c>
      <c r="P1277" s="27">
        <v>4648000</v>
      </c>
      <c r="Q1277" s="29"/>
      <c r="R1277" s="29"/>
      <c r="S1277" s="29"/>
      <c r="T1277" s="29"/>
      <c r="U1277" s="29"/>
      <c r="V1277" s="29"/>
      <c r="W1277" s="29"/>
      <c r="X1277" s="29"/>
      <c r="Y1277" s="29"/>
      <c r="Z1277" s="29"/>
      <c r="AA1277" s="29"/>
      <c r="AB1277" s="29"/>
      <c r="AC1277" s="2">
        <f t="shared" si="513"/>
        <v>4238000</v>
      </c>
      <c r="AD1277" s="2">
        <f t="shared" si="514"/>
        <v>284956.13697550015</v>
      </c>
      <c r="AE1277" s="2">
        <f t="shared" si="515"/>
        <v>4</v>
      </c>
      <c r="AF1277" s="27">
        <v>2408000</v>
      </c>
      <c r="AG1277" s="27">
        <v>2488000</v>
      </c>
      <c r="AH1277" s="27">
        <v>2688000</v>
      </c>
      <c r="AI1277" s="27">
        <v>2488000</v>
      </c>
      <c r="AJ1277" s="2">
        <f t="shared" si="516"/>
        <v>2518000</v>
      </c>
      <c r="AK1277" s="2">
        <f t="shared" si="517"/>
        <v>119443.15244779277</v>
      </c>
      <c r="AL1277" s="2">
        <f t="shared" si="518"/>
        <v>4</v>
      </c>
      <c r="AM1277" s="2">
        <f t="shared" si="519"/>
        <v>2.2456271267361109E+20</v>
      </c>
      <c r="AN1277" s="2">
        <f t="shared" si="520"/>
        <v>4.7702987557870371E+19</v>
      </c>
      <c r="AO1277" s="2">
        <f t="shared" si="521"/>
        <v>5</v>
      </c>
      <c r="AP1277" s="2">
        <f t="shared" si="522"/>
        <v>-5.3955834078822162</v>
      </c>
      <c r="AQ1277" s="2">
        <f t="shared" si="523"/>
        <v>0.72668684380042159</v>
      </c>
      <c r="AR1277" s="3" t="str">
        <f t="shared" si="524"/>
        <v>Toxic</v>
      </c>
      <c r="AS1277" s="2">
        <f t="shared" si="525"/>
        <v>59.414818310523835</v>
      </c>
      <c r="AT1277" s="4" t="s">
        <v>663</v>
      </c>
      <c r="AV1277" s="2">
        <f t="shared" si="526"/>
        <v>3</v>
      </c>
      <c r="AW1277" s="2">
        <f t="shared" si="527"/>
        <v>3</v>
      </c>
      <c r="AX1277" s="2">
        <f t="shared" si="528"/>
        <v>81200000000</v>
      </c>
      <c r="AY1277" s="2">
        <f t="shared" si="529"/>
        <v>14266666666.666664</v>
      </c>
      <c r="AZ1277" s="2">
        <f t="shared" si="530"/>
        <v>47733333333.333336</v>
      </c>
      <c r="BA1277" s="2">
        <f t="shared" si="531"/>
        <v>1.1666666666666667</v>
      </c>
      <c r="BB1277" s="2">
        <f t="shared" si="532"/>
        <v>1.7393628101903977</v>
      </c>
      <c r="BC1277" s="2">
        <v>6.6349999999999998</v>
      </c>
      <c r="BD1277" s="2" t="str">
        <f t="shared" si="533"/>
        <v>Same Var</v>
      </c>
      <c r="BE1277" s="2">
        <f t="shared" si="534"/>
        <v>1.5651576410040564E-5</v>
      </c>
      <c r="BF1277" s="2" t="str">
        <f t="shared" si="535"/>
        <v>Sig</v>
      </c>
      <c r="BG1277" s="2" t="str">
        <f t="shared" si="536"/>
        <v>Sig</v>
      </c>
      <c r="BH1277" s="2" t="str">
        <f t="shared" si="537"/>
        <v>Same Var T-test</v>
      </c>
      <c r="BI1277" s="2" t="str">
        <f t="shared" si="538"/>
        <v/>
      </c>
      <c r="BJ1277" s="2" t="str">
        <f t="shared" si="539"/>
        <v/>
      </c>
    </row>
    <row r="1278" spans="1:62" x14ac:dyDescent="0.2">
      <c r="A1278" s="1" t="s">
        <v>142</v>
      </c>
      <c r="B1278" s="27" t="s">
        <v>196</v>
      </c>
      <c r="C1278" s="28">
        <v>37357</v>
      </c>
      <c r="D1278" s="7">
        <v>0.37916666666666665</v>
      </c>
      <c r="E1278" s="1">
        <v>0.1</v>
      </c>
      <c r="F1278" s="1" t="s">
        <v>57</v>
      </c>
      <c r="G1278" s="1" t="s">
        <v>901</v>
      </c>
      <c r="H1278" s="27" t="s">
        <v>886</v>
      </c>
      <c r="I1278" s="27" t="s">
        <v>887</v>
      </c>
      <c r="J1278" s="27" t="s">
        <v>888</v>
      </c>
      <c r="K1278" s="2">
        <v>0.75</v>
      </c>
      <c r="L1278" s="2">
        <v>0.25</v>
      </c>
      <c r="M1278" s="27">
        <v>4168000</v>
      </c>
      <c r="N1278" s="27">
        <v>3988000</v>
      </c>
      <c r="O1278" s="27">
        <v>4148000</v>
      </c>
      <c r="P1278" s="27">
        <v>4648000</v>
      </c>
      <c r="Q1278" s="29"/>
      <c r="R1278" s="29"/>
      <c r="S1278" s="29"/>
      <c r="T1278" s="29"/>
      <c r="U1278" s="29"/>
      <c r="V1278" s="29"/>
      <c r="W1278" s="29"/>
      <c r="X1278" s="29"/>
      <c r="Y1278" s="29"/>
      <c r="Z1278" s="29"/>
      <c r="AA1278" s="29"/>
      <c r="AB1278" s="29"/>
      <c r="AC1278" s="2">
        <f t="shared" si="513"/>
        <v>4238000</v>
      </c>
      <c r="AD1278" s="2">
        <f t="shared" si="514"/>
        <v>284956.13697550015</v>
      </c>
      <c r="AE1278" s="2">
        <f t="shared" si="515"/>
        <v>4</v>
      </c>
      <c r="AF1278" s="27">
        <v>2288000</v>
      </c>
      <c r="AG1278" s="27">
        <v>2868000</v>
      </c>
      <c r="AH1278" s="27">
        <v>2728000</v>
      </c>
      <c r="AI1278" s="27">
        <v>2448000</v>
      </c>
      <c r="AJ1278" s="2">
        <f t="shared" si="516"/>
        <v>2583000</v>
      </c>
      <c r="AK1278" s="2">
        <f t="shared" si="517"/>
        <v>262995.56396765832</v>
      </c>
      <c r="AL1278" s="2">
        <f t="shared" si="518"/>
        <v>4</v>
      </c>
      <c r="AM1278" s="2">
        <f t="shared" si="519"/>
        <v>8.2428802517361099E+20</v>
      </c>
      <c r="AN1278" s="2">
        <f t="shared" si="520"/>
        <v>1.4312986255787034E+20</v>
      </c>
      <c r="AO1278" s="2">
        <f t="shared" si="521"/>
        <v>6</v>
      </c>
      <c r="AP1278" s="2">
        <f t="shared" si="522"/>
        <v>-3.5144876225989687</v>
      </c>
      <c r="AQ1278" s="2">
        <f t="shared" si="523"/>
        <v>0.71755819649141217</v>
      </c>
      <c r="AR1278" s="3" t="str">
        <f t="shared" si="524"/>
        <v>Toxic</v>
      </c>
      <c r="AS1278" s="2">
        <f t="shared" si="525"/>
        <v>60.948560641812179</v>
      </c>
      <c r="AT1278" s="4" t="s">
        <v>663</v>
      </c>
      <c r="AV1278" s="2">
        <f t="shared" si="526"/>
        <v>3</v>
      </c>
      <c r="AW1278" s="2">
        <f t="shared" si="527"/>
        <v>3</v>
      </c>
      <c r="AX1278" s="2">
        <f t="shared" si="528"/>
        <v>81200000000</v>
      </c>
      <c r="AY1278" s="2">
        <f t="shared" si="529"/>
        <v>69166666666.666656</v>
      </c>
      <c r="AZ1278" s="2">
        <f t="shared" si="530"/>
        <v>75183333333.333328</v>
      </c>
      <c r="BA1278" s="2">
        <f t="shared" si="531"/>
        <v>1.1666666666666667</v>
      </c>
      <c r="BB1278" s="2">
        <f t="shared" si="532"/>
        <v>1.6521048520238373E-2</v>
      </c>
      <c r="BC1278" s="2">
        <v>6.6349999999999998</v>
      </c>
      <c r="BD1278" s="2" t="str">
        <f t="shared" si="533"/>
        <v>Same Var</v>
      </c>
      <c r="BE1278" s="2">
        <f t="shared" si="534"/>
        <v>7.0869406794590772E-5</v>
      </c>
      <c r="BF1278" s="2" t="str">
        <f t="shared" si="535"/>
        <v>Sig</v>
      </c>
      <c r="BG1278" s="2" t="str">
        <f t="shared" si="536"/>
        <v>Sig</v>
      </c>
      <c r="BH1278" s="2" t="str">
        <f t="shared" si="537"/>
        <v>Same Var T-test</v>
      </c>
      <c r="BI1278" s="2" t="str">
        <f t="shared" si="538"/>
        <v/>
      </c>
      <c r="BJ1278" s="2" t="str">
        <f t="shared" si="539"/>
        <v/>
      </c>
    </row>
    <row r="1279" spans="1:62" x14ac:dyDescent="0.2">
      <c r="A1279" s="1" t="s">
        <v>142</v>
      </c>
      <c r="B1279" s="27" t="s">
        <v>197</v>
      </c>
      <c r="C1279" s="28">
        <v>37357</v>
      </c>
      <c r="D1279" s="7">
        <v>0.49305555555555558</v>
      </c>
      <c r="E1279" s="1">
        <v>0.1</v>
      </c>
      <c r="F1279" s="1" t="s">
        <v>57</v>
      </c>
      <c r="G1279" s="1" t="s">
        <v>901</v>
      </c>
      <c r="H1279" s="27" t="s">
        <v>886</v>
      </c>
      <c r="I1279" s="27" t="s">
        <v>887</v>
      </c>
      <c r="J1279" s="27" t="s">
        <v>888</v>
      </c>
      <c r="K1279" s="2">
        <v>0.75</v>
      </c>
      <c r="L1279" s="2">
        <v>0.25</v>
      </c>
      <c r="M1279" s="27">
        <v>4168000</v>
      </c>
      <c r="N1279" s="27">
        <v>3988000</v>
      </c>
      <c r="O1279" s="27">
        <v>4148000</v>
      </c>
      <c r="P1279" s="27">
        <v>4648000</v>
      </c>
      <c r="Q1279" s="29"/>
      <c r="R1279" s="29"/>
      <c r="S1279" s="29"/>
      <c r="T1279" s="29"/>
      <c r="U1279" s="29"/>
      <c r="V1279" s="29"/>
      <c r="W1279" s="29"/>
      <c r="X1279" s="29"/>
      <c r="Y1279" s="29"/>
      <c r="Z1279" s="29"/>
      <c r="AA1279" s="29"/>
      <c r="AB1279" s="29"/>
      <c r="AC1279" s="2">
        <f t="shared" si="513"/>
        <v>4238000</v>
      </c>
      <c r="AD1279" s="2">
        <f t="shared" si="514"/>
        <v>284956.13697550015</v>
      </c>
      <c r="AE1279" s="2">
        <f t="shared" si="515"/>
        <v>4</v>
      </c>
      <c r="AF1279" s="27">
        <v>1228000</v>
      </c>
      <c r="AG1279" s="27">
        <v>1128000</v>
      </c>
      <c r="AH1279" s="27">
        <v>1368000</v>
      </c>
      <c r="AI1279" s="27">
        <v>1188000</v>
      </c>
      <c r="AJ1279" s="2">
        <f t="shared" si="516"/>
        <v>1228000</v>
      </c>
      <c r="AK1279" s="2">
        <f t="shared" si="517"/>
        <v>101980.39027185569</v>
      </c>
      <c r="AL1279" s="2">
        <f t="shared" si="518"/>
        <v>4</v>
      </c>
      <c r="AM1279" s="2">
        <f t="shared" si="519"/>
        <v>1.9652535156250001E+20</v>
      </c>
      <c r="AN1279" s="2">
        <f t="shared" si="520"/>
        <v>4.5715950520833335E+19</v>
      </c>
      <c r="AO1279" s="2">
        <f t="shared" si="521"/>
        <v>4</v>
      </c>
      <c r="AP1279" s="2">
        <f t="shared" si="522"/>
        <v>-16.473705930084076</v>
      </c>
      <c r="AQ1279" s="2">
        <f t="shared" si="523"/>
        <v>0.74069708411268287</v>
      </c>
      <c r="AR1279" s="3" t="str">
        <f t="shared" si="524"/>
        <v>Toxic</v>
      </c>
      <c r="AS1279" s="2">
        <f t="shared" si="525"/>
        <v>28.975932043416709</v>
      </c>
      <c r="AT1279" s="4" t="s">
        <v>663</v>
      </c>
      <c r="AV1279" s="2">
        <f t="shared" si="526"/>
        <v>3</v>
      </c>
      <c r="AW1279" s="2">
        <f t="shared" si="527"/>
        <v>3</v>
      </c>
      <c r="AX1279" s="2">
        <f t="shared" si="528"/>
        <v>81200000000</v>
      </c>
      <c r="AY1279" s="2">
        <f t="shared" si="529"/>
        <v>10400000000</v>
      </c>
      <c r="AZ1279" s="2">
        <f t="shared" si="530"/>
        <v>45800000000</v>
      </c>
      <c r="BA1279" s="2">
        <f t="shared" si="531"/>
        <v>1.1666666666666667</v>
      </c>
      <c r="BB1279" s="2">
        <f t="shared" si="532"/>
        <v>2.3396069029508255</v>
      </c>
      <c r="BC1279" s="2">
        <v>6.6349999999999998</v>
      </c>
      <c r="BD1279" s="2" t="str">
        <f t="shared" si="533"/>
        <v>Same Var</v>
      </c>
      <c r="BE1279" s="2">
        <f t="shared" si="534"/>
        <v>5.2386442162675968E-7</v>
      </c>
      <c r="BF1279" s="2" t="str">
        <f t="shared" si="535"/>
        <v>Sig</v>
      </c>
      <c r="BG1279" s="2" t="str">
        <f t="shared" si="536"/>
        <v>Sig</v>
      </c>
      <c r="BH1279" s="2" t="str">
        <f t="shared" si="537"/>
        <v>Same Var T-test</v>
      </c>
      <c r="BI1279" s="2" t="str">
        <f t="shared" si="538"/>
        <v/>
      </c>
      <c r="BJ1279" s="2" t="str">
        <f t="shared" si="539"/>
        <v/>
      </c>
    </row>
    <row r="1280" spans="1:62" x14ac:dyDescent="0.2">
      <c r="A1280" s="1" t="s">
        <v>142</v>
      </c>
      <c r="B1280" s="27" t="s">
        <v>198</v>
      </c>
      <c r="C1280" s="28">
        <v>37357</v>
      </c>
      <c r="D1280" s="7">
        <v>0.32500000000000001</v>
      </c>
      <c r="E1280" s="1">
        <v>0.1</v>
      </c>
      <c r="F1280" s="1" t="s">
        <v>57</v>
      </c>
      <c r="G1280" s="1" t="s">
        <v>901</v>
      </c>
      <c r="H1280" s="27" t="s">
        <v>886</v>
      </c>
      <c r="I1280" s="27" t="s">
        <v>887</v>
      </c>
      <c r="J1280" s="27" t="s">
        <v>888</v>
      </c>
      <c r="K1280" s="2">
        <v>0.75</v>
      </c>
      <c r="L1280" s="2">
        <v>0.25</v>
      </c>
      <c r="M1280" s="27">
        <v>4168000</v>
      </c>
      <c r="N1280" s="27">
        <v>3988000</v>
      </c>
      <c r="O1280" s="27">
        <v>4148000</v>
      </c>
      <c r="P1280" s="27">
        <v>4648000</v>
      </c>
      <c r="Q1280" s="29"/>
      <c r="R1280" s="29"/>
      <c r="S1280" s="29"/>
      <c r="T1280" s="29"/>
      <c r="U1280" s="29"/>
      <c r="V1280" s="29"/>
      <c r="W1280" s="29"/>
      <c r="X1280" s="29"/>
      <c r="Y1280" s="29"/>
      <c r="Z1280" s="29"/>
      <c r="AA1280" s="29"/>
      <c r="AB1280" s="29"/>
      <c r="AC1280" s="2">
        <f t="shared" si="513"/>
        <v>4238000</v>
      </c>
      <c r="AD1280" s="2">
        <f t="shared" si="514"/>
        <v>284956.13697550015</v>
      </c>
      <c r="AE1280" s="2">
        <f t="shared" si="515"/>
        <v>4</v>
      </c>
      <c r="AF1280" s="27">
        <v>5408000</v>
      </c>
      <c r="AG1280" s="27">
        <v>5548000</v>
      </c>
      <c r="AH1280" s="27">
        <v>5368000</v>
      </c>
      <c r="AI1280" s="27">
        <v>6048000</v>
      </c>
      <c r="AJ1280" s="2">
        <f t="shared" si="516"/>
        <v>5593000</v>
      </c>
      <c r="AK1280" s="2">
        <f t="shared" si="517"/>
        <v>312996.27260826394</v>
      </c>
      <c r="AL1280" s="2">
        <f t="shared" si="518"/>
        <v>4</v>
      </c>
      <c r="AM1280" s="2">
        <f t="shared" si="519"/>
        <v>1.2895580251736116E+21</v>
      </c>
      <c r="AN1280" s="2">
        <f t="shared" si="520"/>
        <v>2.4340986255787039E+20</v>
      </c>
      <c r="AO1280" s="2">
        <f t="shared" si="521"/>
        <v>5</v>
      </c>
      <c r="AP1280" s="2">
        <f t="shared" si="522"/>
        <v>12.741395234460795</v>
      </c>
      <c r="AQ1280" s="2">
        <f t="shared" si="523"/>
        <v>0.72668684380042159</v>
      </c>
      <c r="AR1280" s="3" t="str">
        <f t="shared" si="524"/>
        <v>Nontoxic</v>
      </c>
      <c r="AS1280" s="2">
        <f t="shared" si="525"/>
        <v>131.97262859839546</v>
      </c>
      <c r="AT1280" s="26" t="s">
        <v>884</v>
      </c>
      <c r="AU1280" s="4" t="s">
        <v>666</v>
      </c>
      <c r="AV1280" s="2">
        <f t="shared" si="526"/>
        <v>3</v>
      </c>
      <c r="AW1280" s="2">
        <f t="shared" si="527"/>
        <v>3</v>
      </c>
      <c r="AX1280" s="2">
        <f t="shared" si="528"/>
        <v>81200000000</v>
      </c>
      <c r="AY1280" s="2">
        <f t="shared" si="529"/>
        <v>97966666666.666672</v>
      </c>
      <c r="AZ1280" s="2">
        <f t="shared" si="530"/>
        <v>89583333333.333328</v>
      </c>
      <c r="BA1280" s="2">
        <f t="shared" si="531"/>
        <v>1.1666666666666667</v>
      </c>
      <c r="BB1280" s="2">
        <f t="shared" si="532"/>
        <v>2.2618413316641699E-2</v>
      </c>
      <c r="BC1280" s="2">
        <v>6.6349999999999998</v>
      </c>
      <c r="BD1280" s="2" t="str">
        <f t="shared" si="533"/>
        <v>Same Var</v>
      </c>
      <c r="BE1280" s="2">
        <f t="shared" si="534"/>
        <v>3.4215838065574039E-4</v>
      </c>
      <c r="BF1280" s="2" t="str">
        <f t="shared" si="535"/>
        <v>NS</v>
      </c>
      <c r="BG1280" s="2" t="str">
        <f t="shared" si="536"/>
        <v>NS</v>
      </c>
      <c r="BH1280" s="2" t="str">
        <f t="shared" si="537"/>
        <v/>
      </c>
      <c r="BI1280" s="2" t="str">
        <f t="shared" si="538"/>
        <v/>
      </c>
      <c r="BJ1280" s="2" t="str">
        <f t="shared" si="539"/>
        <v/>
      </c>
    </row>
    <row r="1281" spans="1:62" x14ac:dyDescent="0.2">
      <c r="A1281" s="1" t="s">
        <v>142</v>
      </c>
      <c r="B1281" s="27" t="s">
        <v>201</v>
      </c>
      <c r="C1281" s="28">
        <v>37355</v>
      </c>
      <c r="D1281" s="7">
        <v>0.31944444444444442</v>
      </c>
      <c r="E1281" s="1">
        <v>0.1</v>
      </c>
      <c r="F1281" s="1" t="s">
        <v>57</v>
      </c>
      <c r="G1281" s="1" t="s">
        <v>901</v>
      </c>
      <c r="H1281" s="27" t="s">
        <v>886</v>
      </c>
      <c r="I1281" s="27" t="s">
        <v>887</v>
      </c>
      <c r="J1281" s="27" t="s">
        <v>888</v>
      </c>
      <c r="K1281" s="2">
        <v>0.75</v>
      </c>
      <c r="L1281" s="2">
        <v>0.25</v>
      </c>
      <c r="M1281" s="27">
        <v>4168000</v>
      </c>
      <c r="N1281" s="27">
        <v>3988000</v>
      </c>
      <c r="O1281" s="27">
        <v>4148000</v>
      </c>
      <c r="P1281" s="27">
        <v>4648000</v>
      </c>
      <c r="Q1281" s="29"/>
      <c r="R1281" s="29"/>
      <c r="S1281" s="29"/>
      <c r="T1281" s="29"/>
      <c r="U1281" s="29"/>
      <c r="V1281" s="29"/>
      <c r="W1281" s="29"/>
      <c r="X1281" s="29"/>
      <c r="Y1281" s="29"/>
      <c r="Z1281" s="29"/>
      <c r="AA1281" s="29"/>
      <c r="AB1281" s="29"/>
      <c r="AC1281" s="2">
        <f t="shared" si="513"/>
        <v>4238000</v>
      </c>
      <c r="AD1281" s="2">
        <f t="shared" si="514"/>
        <v>284956.13697550015</v>
      </c>
      <c r="AE1281" s="2">
        <f t="shared" si="515"/>
        <v>4</v>
      </c>
      <c r="AF1281" s="27">
        <v>2948000</v>
      </c>
      <c r="AG1281" s="27">
        <v>2908000</v>
      </c>
      <c r="AH1281" s="27">
        <v>2588000</v>
      </c>
      <c r="AI1281" s="27">
        <v>2688000</v>
      </c>
      <c r="AJ1281" s="2">
        <f t="shared" si="516"/>
        <v>2783000</v>
      </c>
      <c r="AK1281" s="2">
        <f t="shared" si="517"/>
        <v>173108.82896798381</v>
      </c>
      <c r="AL1281" s="2">
        <f t="shared" si="518"/>
        <v>4</v>
      </c>
      <c r="AM1281" s="2">
        <f t="shared" si="519"/>
        <v>3.5760385850694448E+20</v>
      </c>
      <c r="AN1281" s="2">
        <f t="shared" si="520"/>
        <v>6.2170973668981481E+19</v>
      </c>
      <c r="AO1281" s="2">
        <f t="shared" si="521"/>
        <v>6</v>
      </c>
      <c r="AP1281" s="2">
        <f t="shared" si="522"/>
        <v>-2.8760467340725446</v>
      </c>
      <c r="AQ1281" s="2">
        <f t="shared" si="523"/>
        <v>0.71755819649141217</v>
      </c>
      <c r="AR1281" s="3" t="str">
        <f t="shared" si="524"/>
        <v>Toxic</v>
      </c>
      <c r="AS1281" s="2">
        <f t="shared" si="525"/>
        <v>65.667767815007082</v>
      </c>
      <c r="AT1281" s="4" t="s">
        <v>663</v>
      </c>
      <c r="AV1281" s="2">
        <f t="shared" si="526"/>
        <v>3</v>
      </c>
      <c r="AW1281" s="2">
        <f t="shared" si="527"/>
        <v>3</v>
      </c>
      <c r="AX1281" s="2">
        <f t="shared" si="528"/>
        <v>81200000000</v>
      </c>
      <c r="AY1281" s="2">
        <f t="shared" si="529"/>
        <v>29966666666.666668</v>
      </c>
      <c r="AZ1281" s="2">
        <f t="shared" si="530"/>
        <v>55583333333.333336</v>
      </c>
      <c r="BA1281" s="2">
        <f t="shared" si="531"/>
        <v>1.1666666666666667</v>
      </c>
      <c r="BB1281" s="2">
        <f t="shared" si="532"/>
        <v>0.61396943728669029</v>
      </c>
      <c r="BC1281" s="2">
        <v>6.6349999999999998</v>
      </c>
      <c r="BD1281" s="2" t="str">
        <f t="shared" si="533"/>
        <v>Same Var</v>
      </c>
      <c r="BE1281" s="2">
        <f t="shared" si="534"/>
        <v>6.2563772869128888E-5</v>
      </c>
      <c r="BF1281" s="2" t="str">
        <f t="shared" si="535"/>
        <v>Sig</v>
      </c>
      <c r="BG1281" s="2" t="str">
        <f t="shared" si="536"/>
        <v>Sig</v>
      </c>
      <c r="BH1281" s="2" t="str">
        <f t="shared" si="537"/>
        <v>Same Var T-test</v>
      </c>
      <c r="BI1281" s="2" t="str">
        <f t="shared" si="538"/>
        <v/>
      </c>
      <c r="BJ1281" s="2" t="str">
        <f t="shared" si="539"/>
        <v/>
      </c>
    </row>
    <row r="1282" spans="1:62" x14ac:dyDescent="0.2">
      <c r="A1282" s="1" t="s">
        <v>142</v>
      </c>
      <c r="B1282" s="27" t="s">
        <v>204</v>
      </c>
      <c r="C1282" s="28">
        <v>37356</v>
      </c>
      <c r="D1282" s="7">
        <v>0.5493055555555556</v>
      </c>
      <c r="E1282" s="1">
        <v>0.1</v>
      </c>
      <c r="F1282" s="1" t="s">
        <v>57</v>
      </c>
      <c r="G1282" s="1" t="s">
        <v>901</v>
      </c>
      <c r="H1282" s="27" t="s">
        <v>886</v>
      </c>
      <c r="I1282" s="27" t="s">
        <v>887</v>
      </c>
      <c r="J1282" s="27" t="s">
        <v>888</v>
      </c>
      <c r="K1282" s="2">
        <v>0.75</v>
      </c>
      <c r="L1282" s="2">
        <v>0.25</v>
      </c>
      <c r="M1282" s="27">
        <v>4168000</v>
      </c>
      <c r="N1282" s="27">
        <v>3988000</v>
      </c>
      <c r="O1282" s="27">
        <v>4148000</v>
      </c>
      <c r="P1282" s="27">
        <v>4648000</v>
      </c>
      <c r="Q1282" s="29"/>
      <c r="R1282" s="29"/>
      <c r="S1282" s="29"/>
      <c r="T1282" s="29"/>
      <c r="U1282" s="29"/>
      <c r="V1282" s="29"/>
      <c r="W1282" s="29"/>
      <c r="X1282" s="29"/>
      <c r="Y1282" s="29"/>
      <c r="Z1282" s="29"/>
      <c r="AA1282" s="29"/>
      <c r="AB1282" s="29"/>
      <c r="AC1282" s="2">
        <f t="shared" si="513"/>
        <v>4238000</v>
      </c>
      <c r="AD1282" s="2">
        <f t="shared" si="514"/>
        <v>284956.13697550015</v>
      </c>
      <c r="AE1282" s="2">
        <f t="shared" si="515"/>
        <v>4</v>
      </c>
      <c r="AF1282" s="27">
        <v>4968000</v>
      </c>
      <c r="AG1282" s="27">
        <v>4808000</v>
      </c>
      <c r="AH1282" s="27">
        <v>4968000</v>
      </c>
      <c r="AI1282" s="27">
        <v>5248000</v>
      </c>
      <c r="AJ1282" s="2">
        <f t="shared" si="516"/>
        <v>4998000</v>
      </c>
      <c r="AK1282" s="2">
        <f t="shared" si="517"/>
        <v>182938.96978682993</v>
      </c>
      <c r="AL1282" s="2">
        <f t="shared" si="518"/>
        <v>4</v>
      </c>
      <c r="AM1282" s="2">
        <f t="shared" si="519"/>
        <v>3.9146271267361115E+20</v>
      </c>
      <c r="AN1282" s="2">
        <f t="shared" si="520"/>
        <v>6.6796320891203715E+19</v>
      </c>
      <c r="AO1282" s="2">
        <f t="shared" si="521"/>
        <v>6</v>
      </c>
      <c r="AP1282" s="2">
        <f t="shared" si="522"/>
        <v>12.935387987944242</v>
      </c>
      <c r="AQ1282" s="2">
        <f t="shared" si="523"/>
        <v>0.71755819649141217</v>
      </c>
      <c r="AR1282" s="3" t="str">
        <f t="shared" si="524"/>
        <v>Nontoxic</v>
      </c>
      <c r="AS1282" s="2">
        <f t="shared" si="525"/>
        <v>117.93298725814063</v>
      </c>
      <c r="AT1282" s="26" t="s">
        <v>884</v>
      </c>
      <c r="AU1282" s="4" t="s">
        <v>666</v>
      </c>
      <c r="AV1282" s="2">
        <f t="shared" si="526"/>
        <v>3</v>
      </c>
      <c r="AW1282" s="2">
        <f t="shared" si="527"/>
        <v>3</v>
      </c>
      <c r="AX1282" s="2">
        <f t="shared" si="528"/>
        <v>81200000000</v>
      </c>
      <c r="AY1282" s="2">
        <f t="shared" si="529"/>
        <v>33466666666.666672</v>
      </c>
      <c r="AZ1282" s="2">
        <f t="shared" si="530"/>
        <v>57333333333.333336</v>
      </c>
      <c r="BA1282" s="2">
        <f t="shared" si="531"/>
        <v>1.1666666666666667</v>
      </c>
      <c r="BB1282" s="2">
        <f t="shared" si="532"/>
        <v>0.4893408270862421</v>
      </c>
      <c r="BC1282" s="2">
        <v>6.6349999999999998</v>
      </c>
      <c r="BD1282" s="2" t="str">
        <f t="shared" si="533"/>
        <v>Same Var</v>
      </c>
      <c r="BE1282" s="2">
        <f t="shared" si="534"/>
        <v>2.0767257644899212E-3</v>
      </c>
      <c r="BF1282" s="2" t="str">
        <f t="shared" si="535"/>
        <v>NS</v>
      </c>
      <c r="BG1282" s="2" t="str">
        <f t="shared" si="536"/>
        <v>NS</v>
      </c>
      <c r="BH1282" s="2" t="str">
        <f t="shared" si="537"/>
        <v/>
      </c>
      <c r="BI1282" s="2" t="str">
        <f t="shared" si="538"/>
        <v/>
      </c>
      <c r="BJ1282" s="2" t="str">
        <f t="shared" si="539"/>
        <v/>
      </c>
    </row>
    <row r="1283" spans="1:62" x14ac:dyDescent="0.2">
      <c r="A1283" s="1" t="s">
        <v>142</v>
      </c>
      <c r="B1283" s="27" t="s">
        <v>211</v>
      </c>
      <c r="C1283" s="28">
        <v>37356</v>
      </c>
      <c r="D1283" s="7">
        <v>0.57638888888888884</v>
      </c>
      <c r="E1283" s="1">
        <v>0.1</v>
      </c>
      <c r="F1283" s="1" t="s">
        <v>57</v>
      </c>
      <c r="G1283" s="1" t="s">
        <v>901</v>
      </c>
      <c r="H1283" s="27" t="s">
        <v>886</v>
      </c>
      <c r="I1283" s="27" t="s">
        <v>887</v>
      </c>
      <c r="J1283" s="27" t="s">
        <v>888</v>
      </c>
      <c r="K1283" s="2">
        <v>0.75</v>
      </c>
      <c r="L1283" s="2">
        <v>0.25</v>
      </c>
      <c r="M1283" s="27">
        <v>4168000</v>
      </c>
      <c r="N1283" s="27">
        <v>3988000</v>
      </c>
      <c r="O1283" s="27">
        <v>4148000</v>
      </c>
      <c r="P1283" s="27">
        <v>4648000</v>
      </c>
      <c r="Q1283" s="29"/>
      <c r="R1283" s="29"/>
      <c r="S1283" s="29"/>
      <c r="T1283" s="29"/>
      <c r="U1283" s="29"/>
      <c r="V1283" s="29"/>
      <c r="W1283" s="29"/>
      <c r="X1283" s="29"/>
      <c r="Y1283" s="29"/>
      <c r="Z1283" s="29"/>
      <c r="AA1283" s="29"/>
      <c r="AB1283" s="29"/>
      <c r="AC1283" s="2">
        <f t="shared" ref="AC1283:AC1346" si="540">AVERAGE(M1283:AB1283)</f>
        <v>4238000</v>
      </c>
      <c r="AD1283" s="2">
        <f t="shared" ref="AD1283:AD1346" si="541">STDEV(M1283:AB1283)</f>
        <v>284956.13697550015</v>
      </c>
      <c r="AE1283" s="2">
        <f t="shared" ref="AE1283:AE1346" si="542">COUNT(M1283:AB1283)</f>
        <v>4</v>
      </c>
      <c r="AF1283" s="27">
        <v>5768000</v>
      </c>
      <c r="AG1283" s="27">
        <v>5468000</v>
      </c>
      <c r="AH1283" s="27">
        <v>5208000</v>
      </c>
      <c r="AI1283" s="27">
        <v>5428000</v>
      </c>
      <c r="AJ1283" s="2">
        <f t="shared" ref="AJ1283:AJ1346" si="543">AVERAGE(AF1283:AI1283)</f>
        <v>5468000</v>
      </c>
      <c r="AK1283" s="2">
        <f t="shared" ref="AK1283:AK1346" si="544">STDEV(AF1283:AI1283)</f>
        <v>230362.03390894661</v>
      </c>
      <c r="AL1283" s="2">
        <f t="shared" ref="AL1283:AL1346" si="545">COUNT(AF1283:AI1283)</f>
        <v>4</v>
      </c>
      <c r="AM1283" s="2">
        <f t="shared" ref="AM1283:AM1346" si="546">((AK1283^2/AL1283)+(((K1283^2)*(AD1283^2))/AE1283))^2</f>
        <v>6.0936979600694457E+20</v>
      </c>
      <c r="AN1283" s="2">
        <f t="shared" ref="AN1283:AN1346" si="547">(((AK1283^2)/AL1283)^2)/(AL1283-1)+((((K1283^2)*(AD1283^2))/AE1283)^2)/(AE1283-1)</f>
        <v>1.0213076533564817E+20</v>
      </c>
      <c r="AO1283" s="2">
        <f t="shared" ref="AO1283:AO1346" si="548">ROUND(AM1283/AN1283,0)</f>
        <v>6</v>
      </c>
      <c r="AP1283" s="2">
        <f t="shared" ref="AP1283:AP1346" si="549">(AJ1283-(K1283*AC1283))/((((AK1283^2)/AL1283)+(((K1283^2)*(AD1283^2))/AE1283))^0.5)</f>
        <v>14.572042084031198</v>
      </c>
      <c r="AQ1283" s="2">
        <f t="shared" ref="AQ1283:AQ1346" si="550">TINV((2*L1283),AO1283)</f>
        <v>0.71755819649141217</v>
      </c>
      <c r="AR1283" s="3" t="str">
        <f t="shared" ref="AR1283:AR1346" si="551">IF(AND(AD1283=0,AK1283=0),IF(AJ1283&lt;(K1283*AC1283),"Toxic","Nontoxic"),IF(AP1283&gt;AQ1283,"Nontoxic","Toxic"))</f>
        <v>Nontoxic</v>
      </c>
      <c r="AS1283" s="2">
        <f t="shared" ref="AS1283:AS1346" si="552">(AJ1283/AC1283)*100</f>
        <v>129.02312411514865</v>
      </c>
      <c r="AT1283" s="26" t="s">
        <v>884</v>
      </c>
      <c r="AU1283" s="4" t="s">
        <v>666</v>
      </c>
      <c r="AV1283" s="2">
        <f t="shared" ref="AV1283:AV1346" si="553">COUNT(M1283:AB1283)-1</f>
        <v>3</v>
      </c>
      <c r="AW1283" s="2">
        <f t="shared" ref="AW1283:AW1346" si="554">COUNT(AF1283:AI1283)-1</f>
        <v>3</v>
      </c>
      <c r="AX1283" s="2">
        <f t="shared" ref="AX1283:AX1346" si="555">(STDEV(M1283:AB1283))^2</f>
        <v>81200000000</v>
      </c>
      <c r="AY1283" s="2">
        <f t="shared" ref="AY1283:AY1346" si="556">(STDEV(AF1283:AI1283))^2</f>
        <v>53066666666.666672</v>
      </c>
      <c r="AZ1283" s="2">
        <f t="shared" ref="AZ1283:AZ1346" si="557">((AV1283*AX1283)+(AW1283*AY1283))/(AV1283+AW1283)</f>
        <v>67133333333.333336</v>
      </c>
      <c r="BA1283" s="2">
        <f t="shared" ref="BA1283:BA1346" si="558">1+(((1/AV1283+1/AW1283)-(1/(AV1283+AW1283)))/3)</f>
        <v>1.1666666666666667</v>
      </c>
      <c r="BB1283" s="2">
        <f t="shared" ref="BB1283:BB1346" si="559">(((AV1283+AW1283)*LN(AZ1283))-((AV1283*LN(AX1283))+(AW1283*LN(AY1283))))/BA1283</f>
        <v>0.11544981768744426</v>
      </c>
      <c r="BC1283" s="2">
        <v>6.6349999999999998</v>
      </c>
      <c r="BD1283" s="2" t="str">
        <f t="shared" ref="BD1283:BD1346" si="560">IF(BB1283&gt;BC1283,"Sig Diff Var","Same Var")</f>
        <v>Same Var</v>
      </c>
      <c r="BE1283" s="2">
        <f t="shared" ref="BE1283:BE1346" si="561">TTEST(AF1283:AI1283,M1283:AB1283,1,IF(BD1283="Same Var",2,IF(BD1283="Sig Diff Var",3,"Wakka Wakka")))</f>
        <v>2.6537916553241514E-4</v>
      </c>
      <c r="BF1283" s="2" t="str">
        <f t="shared" ref="BF1283:BF1346" si="562">IF(AND(BE1283&lt;0.05,AS1283&lt;100),"Sig","NS")</f>
        <v>NS</v>
      </c>
      <c r="BG1283" s="2" t="str">
        <f t="shared" ref="BG1283:BG1346" si="563">IF(AT1283="Normal",BF1283,IF(AT1283="Non-normal",AU1283,IF(AT1283="-","NS","Bleh")))</f>
        <v>NS</v>
      </c>
      <c r="BH1283" s="2" t="str">
        <f t="shared" ref="BH1283:BH1346" si="564">IF(AT1283="Non-normal","Wilcoxon",IF(AND(AT1283="Normal",BD1283="Same Var"),"Same Var T-test",IF(AND(AT1283="Normal",BD1283="Sig Diff Var"),"Diff Var T-test","")))</f>
        <v/>
      </c>
      <c r="BI1283" s="2" t="str">
        <f t="shared" ref="BI1283:BI1346" si="565">IF(AND(AR1283="Toxic",AS1283&gt;75),"TSTToxicLess25","")</f>
        <v/>
      </c>
      <c r="BJ1283" s="2" t="str">
        <f t="shared" ref="BJ1283:BJ1346" si="566">IF(AND(BG1283="Sig",AS1283&gt;75),"NOECToxicLess25","")</f>
        <v/>
      </c>
    </row>
    <row r="1284" spans="1:62" x14ac:dyDescent="0.2">
      <c r="A1284" s="1" t="s">
        <v>142</v>
      </c>
      <c r="B1284" s="27" t="s">
        <v>213</v>
      </c>
      <c r="C1284" s="28">
        <v>37356</v>
      </c>
      <c r="D1284" s="7">
        <v>0.36458333333333331</v>
      </c>
      <c r="E1284" s="1">
        <v>0.1</v>
      </c>
      <c r="F1284" s="1" t="s">
        <v>57</v>
      </c>
      <c r="G1284" s="1" t="s">
        <v>901</v>
      </c>
      <c r="H1284" s="27" t="s">
        <v>886</v>
      </c>
      <c r="I1284" s="27" t="s">
        <v>887</v>
      </c>
      <c r="J1284" s="27" t="s">
        <v>888</v>
      </c>
      <c r="K1284" s="2">
        <v>0.75</v>
      </c>
      <c r="L1284" s="2">
        <v>0.25</v>
      </c>
      <c r="M1284" s="27">
        <v>4168000</v>
      </c>
      <c r="N1284" s="27">
        <v>3988000</v>
      </c>
      <c r="O1284" s="27">
        <v>4148000</v>
      </c>
      <c r="P1284" s="27">
        <v>4648000</v>
      </c>
      <c r="Q1284" s="29"/>
      <c r="R1284" s="29"/>
      <c r="S1284" s="29"/>
      <c r="T1284" s="29"/>
      <c r="U1284" s="29"/>
      <c r="V1284" s="29"/>
      <c r="W1284" s="29"/>
      <c r="X1284" s="29"/>
      <c r="Y1284" s="29"/>
      <c r="Z1284" s="29"/>
      <c r="AA1284" s="29"/>
      <c r="AB1284" s="29"/>
      <c r="AC1284" s="2">
        <f t="shared" si="540"/>
        <v>4238000</v>
      </c>
      <c r="AD1284" s="2">
        <f t="shared" si="541"/>
        <v>284956.13697550015</v>
      </c>
      <c r="AE1284" s="2">
        <f t="shared" si="542"/>
        <v>4</v>
      </c>
      <c r="AF1284" s="27">
        <v>5588000</v>
      </c>
      <c r="AG1284" s="27">
        <v>5888000</v>
      </c>
      <c r="AH1284" s="27">
        <v>5568000</v>
      </c>
      <c r="AI1284" s="27">
        <v>4908000</v>
      </c>
      <c r="AJ1284" s="2">
        <f t="shared" si="543"/>
        <v>5488000</v>
      </c>
      <c r="AK1284" s="2">
        <f t="shared" si="544"/>
        <v>413440.84623236413</v>
      </c>
      <c r="AL1284" s="2">
        <f t="shared" si="545"/>
        <v>4</v>
      </c>
      <c r="AM1284" s="2">
        <f t="shared" si="546"/>
        <v>2.9324481293402788E+21</v>
      </c>
      <c r="AN1284" s="2">
        <f t="shared" si="547"/>
        <v>6.5217520978009286E+20</v>
      </c>
      <c r="AO1284" s="2">
        <f t="shared" si="548"/>
        <v>4</v>
      </c>
      <c r="AP1284" s="2">
        <f t="shared" si="549"/>
        <v>9.9245398952544495</v>
      </c>
      <c r="AQ1284" s="2">
        <f t="shared" si="550"/>
        <v>0.74069708411268287</v>
      </c>
      <c r="AR1284" s="3" t="str">
        <f t="shared" si="551"/>
        <v>Nontoxic</v>
      </c>
      <c r="AS1284" s="2">
        <f t="shared" si="552"/>
        <v>129.49504483246815</v>
      </c>
      <c r="AT1284" s="26" t="s">
        <v>884</v>
      </c>
      <c r="AU1284" s="4" t="s">
        <v>666</v>
      </c>
      <c r="AV1284" s="2">
        <f t="shared" si="553"/>
        <v>3</v>
      </c>
      <c r="AW1284" s="2">
        <f t="shared" si="554"/>
        <v>3</v>
      </c>
      <c r="AX1284" s="2">
        <f t="shared" si="555"/>
        <v>81200000000</v>
      </c>
      <c r="AY1284" s="2">
        <f t="shared" si="556"/>
        <v>170933333333.33337</v>
      </c>
      <c r="AZ1284" s="2">
        <f t="shared" si="557"/>
        <v>126066666666.66669</v>
      </c>
      <c r="BA1284" s="2">
        <f t="shared" si="558"/>
        <v>1.1666666666666667</v>
      </c>
      <c r="BB1284" s="2">
        <f t="shared" si="559"/>
        <v>0.34825595401675202</v>
      </c>
      <c r="BC1284" s="2">
        <v>6.6349999999999998</v>
      </c>
      <c r="BD1284" s="2" t="str">
        <f t="shared" si="560"/>
        <v>Same Var</v>
      </c>
      <c r="BE1284" s="2">
        <f t="shared" si="561"/>
        <v>1.2523624193725138E-3</v>
      </c>
      <c r="BF1284" s="2" t="str">
        <f t="shared" si="562"/>
        <v>NS</v>
      </c>
      <c r="BG1284" s="2" t="str">
        <f t="shared" si="563"/>
        <v>NS</v>
      </c>
      <c r="BH1284" s="2" t="str">
        <f t="shared" si="564"/>
        <v/>
      </c>
      <c r="BI1284" s="2" t="str">
        <f t="shared" si="565"/>
        <v/>
      </c>
      <c r="BJ1284" s="2" t="str">
        <f t="shared" si="566"/>
        <v/>
      </c>
    </row>
    <row r="1285" spans="1:62" x14ac:dyDescent="0.2">
      <c r="A1285" s="1" t="s">
        <v>142</v>
      </c>
      <c r="B1285" s="27" t="s">
        <v>214</v>
      </c>
      <c r="C1285" s="28">
        <v>37356</v>
      </c>
      <c r="D1285" s="7">
        <v>0.46180555555555558</v>
      </c>
      <c r="E1285" s="1">
        <v>0.1</v>
      </c>
      <c r="F1285" s="1" t="s">
        <v>57</v>
      </c>
      <c r="G1285" s="1" t="s">
        <v>901</v>
      </c>
      <c r="H1285" s="27" t="s">
        <v>886</v>
      </c>
      <c r="I1285" s="27" t="s">
        <v>887</v>
      </c>
      <c r="J1285" s="27" t="s">
        <v>888</v>
      </c>
      <c r="K1285" s="2">
        <v>0.75</v>
      </c>
      <c r="L1285" s="2">
        <v>0.25</v>
      </c>
      <c r="M1285" s="27">
        <v>4168000</v>
      </c>
      <c r="N1285" s="27">
        <v>3988000</v>
      </c>
      <c r="O1285" s="27">
        <v>4148000</v>
      </c>
      <c r="P1285" s="27">
        <v>4648000</v>
      </c>
      <c r="Q1285" s="29"/>
      <c r="R1285" s="29"/>
      <c r="S1285" s="29"/>
      <c r="T1285" s="29"/>
      <c r="U1285" s="29"/>
      <c r="V1285" s="29"/>
      <c r="W1285" s="29"/>
      <c r="X1285" s="29"/>
      <c r="Y1285" s="29"/>
      <c r="Z1285" s="29"/>
      <c r="AA1285" s="29"/>
      <c r="AB1285" s="29"/>
      <c r="AC1285" s="2">
        <f t="shared" si="540"/>
        <v>4238000</v>
      </c>
      <c r="AD1285" s="2">
        <f t="shared" si="541"/>
        <v>284956.13697550015</v>
      </c>
      <c r="AE1285" s="2">
        <f t="shared" si="542"/>
        <v>4</v>
      </c>
      <c r="AF1285" s="27">
        <v>5608000</v>
      </c>
      <c r="AG1285" s="27">
        <v>5628000</v>
      </c>
      <c r="AH1285" s="27">
        <v>5488000</v>
      </c>
      <c r="AI1285" s="27">
        <v>6168000</v>
      </c>
      <c r="AJ1285" s="2">
        <f t="shared" si="543"/>
        <v>5723000</v>
      </c>
      <c r="AK1285" s="2">
        <f t="shared" si="544"/>
        <v>303040.15135511884</v>
      </c>
      <c r="AL1285" s="2">
        <f t="shared" si="545"/>
        <v>4</v>
      </c>
      <c r="AM1285" s="2">
        <f t="shared" si="546"/>
        <v>1.1817838585069442E+21</v>
      </c>
      <c r="AN1285" s="2">
        <f t="shared" si="547"/>
        <v>2.1915764033564813E+20</v>
      </c>
      <c r="AO1285" s="2">
        <f t="shared" si="548"/>
        <v>5</v>
      </c>
      <c r="AP1285" s="2">
        <f t="shared" si="549"/>
        <v>13.723596540040756</v>
      </c>
      <c r="AQ1285" s="2">
        <f t="shared" si="550"/>
        <v>0.72668684380042159</v>
      </c>
      <c r="AR1285" s="3" t="str">
        <f t="shared" si="551"/>
        <v>Nontoxic</v>
      </c>
      <c r="AS1285" s="2">
        <f t="shared" si="552"/>
        <v>135.04011326097216</v>
      </c>
      <c r="AT1285" s="26" t="s">
        <v>884</v>
      </c>
      <c r="AU1285" s="4" t="s">
        <v>666</v>
      </c>
      <c r="AV1285" s="2">
        <f t="shared" si="553"/>
        <v>3</v>
      </c>
      <c r="AW1285" s="2">
        <f t="shared" si="554"/>
        <v>3</v>
      </c>
      <c r="AX1285" s="2">
        <f t="shared" si="555"/>
        <v>81200000000</v>
      </c>
      <c r="AY1285" s="2">
        <f t="shared" si="556"/>
        <v>91833333333.333328</v>
      </c>
      <c r="AZ1285" s="2">
        <f t="shared" si="557"/>
        <v>86516666666.666672</v>
      </c>
      <c r="BA1285" s="2">
        <f t="shared" si="558"/>
        <v>1.1666666666666667</v>
      </c>
      <c r="BB1285" s="2">
        <f t="shared" si="559"/>
        <v>9.7291545885208764E-3</v>
      </c>
      <c r="BC1285" s="2">
        <v>6.6349999999999998</v>
      </c>
      <c r="BD1285" s="2" t="str">
        <f t="shared" si="560"/>
        <v>Same Var</v>
      </c>
      <c r="BE1285" s="2">
        <f t="shared" si="561"/>
        <v>1.901493653037989E-4</v>
      </c>
      <c r="BF1285" s="2" t="str">
        <f t="shared" si="562"/>
        <v>NS</v>
      </c>
      <c r="BG1285" s="2" t="str">
        <f t="shared" si="563"/>
        <v>NS</v>
      </c>
      <c r="BH1285" s="2" t="str">
        <f t="shared" si="564"/>
        <v/>
      </c>
      <c r="BI1285" s="2" t="str">
        <f t="shared" si="565"/>
        <v/>
      </c>
      <c r="BJ1285" s="2" t="str">
        <f t="shared" si="566"/>
        <v/>
      </c>
    </row>
    <row r="1286" spans="1:62" x14ac:dyDescent="0.2">
      <c r="A1286" s="1" t="s">
        <v>142</v>
      </c>
      <c r="B1286" s="27" t="s">
        <v>267</v>
      </c>
      <c r="C1286" s="28">
        <v>39259</v>
      </c>
      <c r="D1286" s="7">
        <v>0.5</v>
      </c>
      <c r="E1286" s="1">
        <v>0.1</v>
      </c>
      <c r="F1286" s="1" t="s">
        <v>57</v>
      </c>
      <c r="G1286" s="1" t="s">
        <v>919</v>
      </c>
      <c r="H1286" s="27" t="s">
        <v>886</v>
      </c>
      <c r="I1286" s="27" t="s">
        <v>887</v>
      </c>
      <c r="J1286" s="27" t="s">
        <v>888</v>
      </c>
      <c r="K1286" s="2">
        <v>0.75</v>
      </c>
      <c r="L1286" s="2">
        <v>0.25</v>
      </c>
      <c r="M1286" s="27">
        <v>2850600</v>
      </c>
      <c r="N1286" s="27">
        <v>3131600</v>
      </c>
      <c r="O1286" s="27">
        <v>3359200</v>
      </c>
      <c r="P1286" s="27">
        <v>3516500</v>
      </c>
      <c r="Q1286" s="29"/>
      <c r="R1286" s="29"/>
      <c r="S1286" s="29"/>
      <c r="T1286" s="29"/>
      <c r="U1286" s="29"/>
      <c r="V1286" s="29"/>
      <c r="W1286" s="29"/>
      <c r="X1286" s="29"/>
      <c r="Y1286" s="29"/>
      <c r="Z1286" s="29"/>
      <c r="AA1286" s="29"/>
      <c r="AB1286" s="29"/>
      <c r="AC1286" s="2">
        <f t="shared" si="540"/>
        <v>3214475</v>
      </c>
      <c r="AD1286" s="2">
        <f t="shared" si="541"/>
        <v>289504.00544149068</v>
      </c>
      <c r="AE1286" s="2">
        <f t="shared" si="542"/>
        <v>4</v>
      </c>
      <c r="AF1286" s="27">
        <v>1808800</v>
      </c>
      <c r="AG1286" s="27">
        <v>2891700</v>
      </c>
      <c r="AH1286" s="27">
        <v>1100800</v>
      </c>
      <c r="AI1286" s="27">
        <v>2358500</v>
      </c>
      <c r="AJ1286" s="2">
        <f t="shared" si="543"/>
        <v>2039950</v>
      </c>
      <c r="AK1286" s="2">
        <f t="shared" si="544"/>
        <v>766460.52518486988</v>
      </c>
      <c r="AL1286" s="2">
        <f t="shared" si="545"/>
        <v>4</v>
      </c>
      <c r="AM1286" s="2">
        <f t="shared" si="546"/>
        <v>2.5170322791213851E+22</v>
      </c>
      <c r="AN1286" s="2">
        <f t="shared" si="547"/>
        <v>7.2361229696381957E+21</v>
      </c>
      <c r="AO1286" s="2">
        <f t="shared" si="548"/>
        <v>3</v>
      </c>
      <c r="AP1286" s="2">
        <f t="shared" si="549"/>
        <v>-0.93119782997903</v>
      </c>
      <c r="AQ1286" s="2">
        <f t="shared" si="550"/>
        <v>0.76489232840434507</v>
      </c>
      <c r="AR1286" s="3" t="str">
        <f t="shared" si="551"/>
        <v>Toxic</v>
      </c>
      <c r="AS1286" s="2">
        <f t="shared" si="552"/>
        <v>63.461373941312345</v>
      </c>
      <c r="AT1286" s="4" t="s">
        <v>663</v>
      </c>
      <c r="AV1286" s="2">
        <f t="shared" si="553"/>
        <v>3</v>
      </c>
      <c r="AW1286" s="2">
        <f t="shared" si="554"/>
        <v>3</v>
      </c>
      <c r="AX1286" s="2">
        <f t="shared" si="555"/>
        <v>83812569166.666656</v>
      </c>
      <c r="AY1286" s="2">
        <f t="shared" si="556"/>
        <v>587461736666.6665</v>
      </c>
      <c r="AZ1286" s="2">
        <f t="shared" si="557"/>
        <v>335637152916.66656</v>
      </c>
      <c r="BA1286" s="2">
        <f t="shared" si="558"/>
        <v>1.1666666666666667</v>
      </c>
      <c r="BB1286" s="2">
        <f t="shared" si="559"/>
        <v>2.1282872084090463</v>
      </c>
      <c r="BC1286" s="2">
        <v>6.6349999999999998</v>
      </c>
      <c r="BD1286" s="2" t="str">
        <f t="shared" si="560"/>
        <v>Same Var</v>
      </c>
      <c r="BE1286" s="2">
        <f t="shared" si="561"/>
        <v>1.4267663300789119E-2</v>
      </c>
      <c r="BF1286" s="2" t="str">
        <f t="shared" si="562"/>
        <v>Sig</v>
      </c>
      <c r="BG1286" s="2" t="str">
        <f t="shared" si="563"/>
        <v>Sig</v>
      </c>
      <c r="BH1286" s="2" t="str">
        <f t="shared" si="564"/>
        <v>Same Var T-test</v>
      </c>
      <c r="BI1286" s="2" t="str">
        <f t="shared" si="565"/>
        <v/>
      </c>
      <c r="BJ1286" s="2" t="str">
        <f t="shared" si="566"/>
        <v/>
      </c>
    </row>
    <row r="1287" spans="1:62" x14ac:dyDescent="0.2">
      <c r="A1287" s="1" t="s">
        <v>142</v>
      </c>
      <c r="B1287" s="27" t="s">
        <v>275</v>
      </c>
      <c r="C1287" s="28">
        <v>39259</v>
      </c>
      <c r="D1287" s="7">
        <v>0.51041666666666663</v>
      </c>
      <c r="E1287" s="1">
        <v>0.1</v>
      </c>
      <c r="F1287" s="1" t="s">
        <v>57</v>
      </c>
      <c r="G1287" s="1" t="s">
        <v>919</v>
      </c>
      <c r="H1287" s="27" t="s">
        <v>886</v>
      </c>
      <c r="I1287" s="27" t="s">
        <v>887</v>
      </c>
      <c r="J1287" s="27" t="s">
        <v>888</v>
      </c>
      <c r="K1287" s="2">
        <v>0.75</v>
      </c>
      <c r="L1287" s="2">
        <v>0.25</v>
      </c>
      <c r="M1287" s="27">
        <v>2850600</v>
      </c>
      <c r="N1287" s="27">
        <v>3131600</v>
      </c>
      <c r="O1287" s="27">
        <v>3359200</v>
      </c>
      <c r="P1287" s="27">
        <v>3516500</v>
      </c>
      <c r="Q1287" s="29"/>
      <c r="R1287" s="29"/>
      <c r="S1287" s="29"/>
      <c r="T1287" s="29"/>
      <c r="U1287" s="29"/>
      <c r="V1287" s="29"/>
      <c r="W1287" s="29"/>
      <c r="X1287" s="29"/>
      <c r="Y1287" s="29"/>
      <c r="Z1287" s="29"/>
      <c r="AA1287" s="29"/>
      <c r="AB1287" s="29"/>
      <c r="AC1287" s="2">
        <f t="shared" si="540"/>
        <v>3214475</v>
      </c>
      <c r="AD1287" s="2">
        <f t="shared" si="541"/>
        <v>289504.00544149068</v>
      </c>
      <c r="AE1287" s="2">
        <f t="shared" si="542"/>
        <v>4</v>
      </c>
      <c r="AF1287" s="27">
        <v>3264900</v>
      </c>
      <c r="AG1287" s="27">
        <v>3753100</v>
      </c>
      <c r="AH1287" s="27">
        <v>3409100</v>
      </c>
      <c r="AI1287" s="27">
        <v>3335800</v>
      </c>
      <c r="AJ1287" s="2">
        <f t="shared" si="543"/>
        <v>3440725</v>
      </c>
      <c r="AK1287" s="2">
        <f t="shared" si="544"/>
        <v>216411.61975889065</v>
      </c>
      <c r="AL1287" s="2">
        <f t="shared" si="545"/>
        <v>4</v>
      </c>
      <c r="AM1287" s="2">
        <f t="shared" si="546"/>
        <v>5.5199810077568532E+20</v>
      </c>
      <c r="AN1287" s="2">
        <f t="shared" si="547"/>
        <v>9.200068826002142E+19</v>
      </c>
      <c r="AO1287" s="2">
        <f t="shared" si="548"/>
        <v>6</v>
      </c>
      <c r="AP1287" s="2">
        <f t="shared" si="549"/>
        <v>6.7188892790403782</v>
      </c>
      <c r="AQ1287" s="2">
        <f t="shared" si="550"/>
        <v>0.71755819649141217</v>
      </c>
      <c r="AR1287" s="3" t="str">
        <f t="shared" si="551"/>
        <v>Nontoxic</v>
      </c>
      <c r="AS1287" s="2">
        <f t="shared" si="552"/>
        <v>107.03847440095193</v>
      </c>
      <c r="AT1287" s="26" t="s">
        <v>884</v>
      </c>
      <c r="AU1287" s="4" t="s">
        <v>666</v>
      </c>
      <c r="AV1287" s="2">
        <f t="shared" si="553"/>
        <v>3</v>
      </c>
      <c r="AW1287" s="2">
        <f t="shared" si="554"/>
        <v>3</v>
      </c>
      <c r="AX1287" s="2">
        <f t="shared" si="555"/>
        <v>83812569166.666656</v>
      </c>
      <c r="AY1287" s="2">
        <f t="shared" si="556"/>
        <v>46833989166.666672</v>
      </c>
      <c r="AZ1287" s="2">
        <f t="shared" si="557"/>
        <v>65323279166.666664</v>
      </c>
      <c r="BA1287" s="2">
        <f t="shared" si="558"/>
        <v>1.1666666666666667</v>
      </c>
      <c r="BB1287" s="2">
        <f t="shared" si="559"/>
        <v>0.21472649219625087</v>
      </c>
      <c r="BC1287" s="2">
        <v>6.6349999999999998</v>
      </c>
      <c r="BD1287" s="2" t="str">
        <f t="shared" si="560"/>
        <v>Same Var</v>
      </c>
      <c r="BE1287" s="2">
        <f t="shared" si="561"/>
        <v>0.12859878884124504</v>
      </c>
      <c r="BF1287" s="2" t="str">
        <f t="shared" si="562"/>
        <v>NS</v>
      </c>
      <c r="BG1287" s="2" t="str">
        <f t="shared" si="563"/>
        <v>NS</v>
      </c>
      <c r="BH1287" s="2" t="str">
        <f t="shared" si="564"/>
        <v/>
      </c>
      <c r="BI1287" s="2" t="str">
        <f t="shared" si="565"/>
        <v/>
      </c>
      <c r="BJ1287" s="2" t="str">
        <f t="shared" si="566"/>
        <v/>
      </c>
    </row>
    <row r="1288" spans="1:62" x14ac:dyDescent="0.2">
      <c r="A1288" s="1" t="s">
        <v>926</v>
      </c>
      <c r="B1288" s="27" t="s">
        <v>1182</v>
      </c>
      <c r="C1288" s="28">
        <v>38518</v>
      </c>
      <c r="D1288" s="7">
        <v>0.52083333333333337</v>
      </c>
      <c r="E1288" s="1">
        <v>0.1</v>
      </c>
      <c r="F1288" s="1" t="s">
        <v>57</v>
      </c>
      <c r="G1288" s="1" t="s">
        <v>1183</v>
      </c>
      <c r="H1288" s="27" t="s">
        <v>886</v>
      </c>
      <c r="I1288" s="27" t="s">
        <v>887</v>
      </c>
      <c r="J1288" s="27" t="s">
        <v>888</v>
      </c>
      <c r="K1288" s="2">
        <v>0.75</v>
      </c>
      <c r="L1288" s="2">
        <v>0.25</v>
      </c>
      <c r="M1288" s="27">
        <v>1500000</v>
      </c>
      <c r="N1288" s="27">
        <v>1432000</v>
      </c>
      <c r="O1288" s="27">
        <v>1893000</v>
      </c>
      <c r="P1288" s="27">
        <v>1187000</v>
      </c>
      <c r="Q1288" s="29"/>
      <c r="R1288" s="29"/>
      <c r="S1288" s="29"/>
      <c r="T1288" s="29"/>
      <c r="U1288" s="29"/>
      <c r="V1288" s="29"/>
      <c r="W1288" s="29"/>
      <c r="X1288" s="29"/>
      <c r="Y1288" s="29"/>
      <c r="Z1288" s="29"/>
      <c r="AA1288" s="29"/>
      <c r="AB1288" s="29"/>
      <c r="AC1288" s="2">
        <f t="shared" si="540"/>
        <v>1503000</v>
      </c>
      <c r="AD1288" s="2">
        <f t="shared" si="541"/>
        <v>292692.10215970414</v>
      </c>
      <c r="AE1288" s="2">
        <f t="shared" si="542"/>
        <v>4</v>
      </c>
      <c r="AF1288" s="27">
        <v>3537000</v>
      </c>
      <c r="AG1288" s="27">
        <v>3754000</v>
      </c>
      <c r="AH1288" s="27">
        <v>3818000</v>
      </c>
      <c r="AI1288" s="27">
        <v>4231000</v>
      </c>
      <c r="AJ1288" s="2">
        <f t="shared" si="543"/>
        <v>3835000</v>
      </c>
      <c r="AK1288" s="2">
        <f t="shared" si="544"/>
        <v>290097.68469718378</v>
      </c>
      <c r="AL1288" s="2">
        <f t="shared" si="545"/>
        <v>4</v>
      </c>
      <c r="AM1288" s="2">
        <f t="shared" si="546"/>
        <v>1.0947047641459419E+21</v>
      </c>
      <c r="AN1288" s="2">
        <f t="shared" si="547"/>
        <v>1.9592683591323061E+20</v>
      </c>
      <c r="AO1288" s="2">
        <f t="shared" si="548"/>
        <v>6</v>
      </c>
      <c r="AP1288" s="2">
        <f t="shared" si="549"/>
        <v>14.886215867309065</v>
      </c>
      <c r="AQ1288" s="2">
        <f t="shared" si="550"/>
        <v>0.71755819649141217</v>
      </c>
      <c r="AR1288" s="3" t="str">
        <f t="shared" si="551"/>
        <v>Nontoxic</v>
      </c>
      <c r="AS1288" s="2">
        <f t="shared" si="552"/>
        <v>255.15635395874918</v>
      </c>
      <c r="AT1288" s="26" t="s">
        <v>884</v>
      </c>
      <c r="AU1288" s="4" t="s">
        <v>666</v>
      </c>
      <c r="AV1288" s="2">
        <f t="shared" si="553"/>
        <v>3</v>
      </c>
      <c r="AW1288" s="2">
        <f t="shared" si="554"/>
        <v>3</v>
      </c>
      <c r="AX1288" s="2">
        <f t="shared" si="555"/>
        <v>85668666666.666687</v>
      </c>
      <c r="AY1288" s="2">
        <f t="shared" si="556"/>
        <v>84156666666.666656</v>
      </c>
      <c r="AZ1288" s="2">
        <f t="shared" si="557"/>
        <v>84912666666.666672</v>
      </c>
      <c r="BA1288" s="2">
        <f t="shared" si="558"/>
        <v>1.1666666666666667</v>
      </c>
      <c r="BB1288" s="2">
        <f t="shared" si="559"/>
        <v>2.0384042185079513E-4</v>
      </c>
      <c r="BC1288" s="2">
        <v>6.6349999999999998</v>
      </c>
      <c r="BD1288" s="2" t="str">
        <f t="shared" si="560"/>
        <v>Same Var</v>
      </c>
      <c r="BE1288" s="2">
        <f t="shared" si="561"/>
        <v>1.424006088382009E-5</v>
      </c>
      <c r="BF1288" s="2" t="str">
        <f t="shared" si="562"/>
        <v>NS</v>
      </c>
      <c r="BG1288" s="2" t="str">
        <f t="shared" si="563"/>
        <v>NS</v>
      </c>
      <c r="BH1288" s="2" t="str">
        <f t="shared" si="564"/>
        <v/>
      </c>
      <c r="BI1288" s="2" t="str">
        <f t="shared" si="565"/>
        <v/>
      </c>
      <c r="BJ1288" s="2" t="str">
        <f t="shared" si="566"/>
        <v/>
      </c>
    </row>
    <row r="1289" spans="1:62" x14ac:dyDescent="0.2">
      <c r="A1289" s="1" t="s">
        <v>926</v>
      </c>
      <c r="B1289" s="27" t="s">
        <v>1204</v>
      </c>
      <c r="C1289" s="28">
        <v>38518</v>
      </c>
      <c r="D1289" s="7">
        <v>0.44097222222222221</v>
      </c>
      <c r="E1289" s="1">
        <v>0.1</v>
      </c>
      <c r="F1289" s="1" t="s">
        <v>57</v>
      </c>
      <c r="G1289" s="1" t="s">
        <v>1183</v>
      </c>
      <c r="H1289" s="27" t="s">
        <v>886</v>
      </c>
      <c r="I1289" s="27" t="s">
        <v>887</v>
      </c>
      <c r="J1289" s="27" t="s">
        <v>888</v>
      </c>
      <c r="K1289" s="2">
        <v>0.75</v>
      </c>
      <c r="L1289" s="2">
        <v>0.25</v>
      </c>
      <c r="M1289" s="27">
        <v>1500000</v>
      </c>
      <c r="N1289" s="27">
        <v>1432000</v>
      </c>
      <c r="O1289" s="27">
        <v>1893000</v>
      </c>
      <c r="P1289" s="27">
        <v>1187000</v>
      </c>
      <c r="Q1289" s="29"/>
      <c r="R1289" s="29"/>
      <c r="S1289" s="29"/>
      <c r="T1289" s="29"/>
      <c r="U1289" s="29"/>
      <c r="V1289" s="29"/>
      <c r="W1289" s="29"/>
      <c r="X1289" s="29"/>
      <c r="Y1289" s="29"/>
      <c r="Z1289" s="29"/>
      <c r="AA1289" s="29"/>
      <c r="AB1289" s="29"/>
      <c r="AC1289" s="2">
        <f t="shared" si="540"/>
        <v>1503000</v>
      </c>
      <c r="AD1289" s="2">
        <f t="shared" si="541"/>
        <v>292692.10215970414</v>
      </c>
      <c r="AE1289" s="2">
        <f t="shared" si="542"/>
        <v>4</v>
      </c>
      <c r="AF1289" s="27">
        <v>1731000</v>
      </c>
      <c r="AG1289" s="27">
        <v>1445000</v>
      </c>
      <c r="AH1289" s="27">
        <v>1740000</v>
      </c>
      <c r="AI1289" s="27">
        <v>1751000</v>
      </c>
      <c r="AJ1289" s="2">
        <f t="shared" si="543"/>
        <v>1666750</v>
      </c>
      <c r="AK1289" s="2">
        <f t="shared" si="544"/>
        <v>148059.39123653498</v>
      </c>
      <c r="AL1289" s="2">
        <f t="shared" si="545"/>
        <v>4</v>
      </c>
      <c r="AM1289" s="2">
        <f t="shared" si="546"/>
        <v>3.0721508203396275E+20</v>
      </c>
      <c r="AN1289" s="2">
        <f t="shared" si="547"/>
        <v>5.8389570733977174E+19</v>
      </c>
      <c r="AO1289" s="2">
        <f t="shared" si="548"/>
        <v>5</v>
      </c>
      <c r="AP1289" s="2">
        <f t="shared" si="549"/>
        <v>4.0750300520399536</v>
      </c>
      <c r="AQ1289" s="2">
        <f t="shared" si="550"/>
        <v>0.72668684380042159</v>
      </c>
      <c r="AR1289" s="3" t="str">
        <f t="shared" si="551"/>
        <v>Nontoxic</v>
      </c>
      <c r="AS1289" s="2">
        <f t="shared" si="552"/>
        <v>110.89487691284099</v>
      </c>
      <c r="AT1289" s="26" t="s">
        <v>884</v>
      </c>
      <c r="AU1289" s="4" t="s">
        <v>666</v>
      </c>
      <c r="AV1289" s="2">
        <f t="shared" si="553"/>
        <v>3</v>
      </c>
      <c r="AW1289" s="2">
        <f t="shared" si="554"/>
        <v>3</v>
      </c>
      <c r="AX1289" s="2">
        <f t="shared" si="555"/>
        <v>85668666666.666687</v>
      </c>
      <c r="AY1289" s="2">
        <f t="shared" si="556"/>
        <v>21921583333.333332</v>
      </c>
      <c r="AZ1289" s="2">
        <f t="shared" si="557"/>
        <v>53795125000.000008</v>
      </c>
      <c r="BA1289" s="2">
        <f t="shared" si="558"/>
        <v>1.1666666666666667</v>
      </c>
      <c r="BB1289" s="2">
        <f t="shared" si="559"/>
        <v>1.1119033678346242</v>
      </c>
      <c r="BC1289" s="2">
        <v>6.6349999999999998</v>
      </c>
      <c r="BD1289" s="2" t="str">
        <f t="shared" si="560"/>
        <v>Same Var</v>
      </c>
      <c r="BE1289" s="2">
        <f t="shared" si="561"/>
        <v>0.17830573853716117</v>
      </c>
      <c r="BF1289" s="2" t="str">
        <f t="shared" si="562"/>
        <v>NS</v>
      </c>
      <c r="BG1289" s="2" t="str">
        <f t="shared" si="563"/>
        <v>NS</v>
      </c>
      <c r="BH1289" s="2" t="str">
        <f t="shared" si="564"/>
        <v/>
      </c>
      <c r="BI1289" s="2" t="str">
        <f t="shared" si="565"/>
        <v/>
      </c>
      <c r="BJ1289" s="2" t="str">
        <f t="shared" si="566"/>
        <v/>
      </c>
    </row>
    <row r="1290" spans="1:62" x14ac:dyDescent="0.2">
      <c r="A1290" s="1" t="s">
        <v>926</v>
      </c>
      <c r="B1290" s="27" t="s">
        <v>1118</v>
      </c>
      <c r="C1290" s="28">
        <v>38776</v>
      </c>
      <c r="D1290" s="7">
        <v>0.64583333333333337</v>
      </c>
      <c r="E1290" s="1">
        <v>0.1</v>
      </c>
      <c r="F1290" s="1" t="s">
        <v>57</v>
      </c>
      <c r="G1290" s="1" t="s">
        <v>1122</v>
      </c>
      <c r="H1290" s="27" t="s">
        <v>886</v>
      </c>
      <c r="I1290" s="27" t="s">
        <v>887</v>
      </c>
      <c r="J1290" s="27" t="s">
        <v>888</v>
      </c>
      <c r="K1290" s="2">
        <v>0.75</v>
      </c>
      <c r="L1290" s="2">
        <v>0.25</v>
      </c>
      <c r="M1290" s="27">
        <v>1348000</v>
      </c>
      <c r="N1290" s="27">
        <v>1727000</v>
      </c>
      <c r="O1290" s="27">
        <v>1077000</v>
      </c>
      <c r="P1290" s="27">
        <v>1637000</v>
      </c>
      <c r="Q1290" s="29"/>
      <c r="R1290" s="29"/>
      <c r="S1290" s="29"/>
      <c r="T1290" s="29"/>
      <c r="U1290" s="29"/>
      <c r="V1290" s="29"/>
      <c r="W1290" s="29"/>
      <c r="X1290" s="29"/>
      <c r="Y1290" s="29"/>
      <c r="Z1290" s="29"/>
      <c r="AA1290" s="29"/>
      <c r="AB1290" s="29"/>
      <c r="AC1290" s="2">
        <f t="shared" si="540"/>
        <v>1447250</v>
      </c>
      <c r="AD1290" s="2">
        <f t="shared" si="541"/>
        <v>295071.03664485045</v>
      </c>
      <c r="AE1290" s="2">
        <f t="shared" si="542"/>
        <v>4</v>
      </c>
      <c r="AF1290" s="27">
        <v>2683000</v>
      </c>
      <c r="AG1290" s="27">
        <v>2696000</v>
      </c>
      <c r="AH1290" s="27">
        <v>2499000</v>
      </c>
      <c r="AI1290" s="27">
        <v>1790000</v>
      </c>
      <c r="AJ1290" s="2">
        <f t="shared" si="543"/>
        <v>2417000</v>
      </c>
      <c r="AK1290" s="2">
        <f t="shared" si="544"/>
        <v>427570.65692896495</v>
      </c>
      <c r="AL1290" s="2">
        <f t="shared" si="545"/>
        <v>4</v>
      </c>
      <c r="AM1290" s="2">
        <f t="shared" si="546"/>
        <v>3.3579651204710709E+21</v>
      </c>
      <c r="AN1290" s="2">
        <f t="shared" si="547"/>
        <v>7.4626037521561734E+20</v>
      </c>
      <c r="AO1290" s="2">
        <f t="shared" si="548"/>
        <v>4</v>
      </c>
      <c r="AP1290" s="2">
        <f t="shared" si="549"/>
        <v>5.5314948283993868</v>
      </c>
      <c r="AQ1290" s="2">
        <f t="shared" si="550"/>
        <v>0.74069708411268287</v>
      </c>
      <c r="AR1290" s="3" t="str">
        <f t="shared" si="551"/>
        <v>Nontoxic</v>
      </c>
      <c r="AS1290" s="2">
        <f t="shared" si="552"/>
        <v>167.00639143202625</v>
      </c>
      <c r="AT1290" s="26" t="s">
        <v>884</v>
      </c>
      <c r="AU1290" s="4" t="s">
        <v>666</v>
      </c>
      <c r="AV1290" s="2">
        <f t="shared" si="553"/>
        <v>3</v>
      </c>
      <c r="AW1290" s="2">
        <f t="shared" si="554"/>
        <v>3</v>
      </c>
      <c r="AX1290" s="2">
        <f t="shared" si="555"/>
        <v>87066916666.666672</v>
      </c>
      <c r="AY1290" s="2">
        <f t="shared" si="556"/>
        <v>182816666666.66666</v>
      </c>
      <c r="AZ1290" s="2">
        <f t="shared" si="557"/>
        <v>134941791666.66667</v>
      </c>
      <c r="BA1290" s="2">
        <f t="shared" si="558"/>
        <v>1.1666666666666667</v>
      </c>
      <c r="BB1290" s="2">
        <f t="shared" si="559"/>
        <v>0.34592455530552763</v>
      </c>
      <c r="BC1290" s="2">
        <v>6.6349999999999998</v>
      </c>
      <c r="BD1290" s="2" t="str">
        <f t="shared" si="560"/>
        <v>Same Var</v>
      </c>
      <c r="BE1290" s="2">
        <f t="shared" si="561"/>
        <v>4.8489839183520692E-3</v>
      </c>
      <c r="BF1290" s="2" t="str">
        <f t="shared" si="562"/>
        <v>NS</v>
      </c>
      <c r="BG1290" s="2" t="str">
        <f t="shared" si="563"/>
        <v>NS</v>
      </c>
      <c r="BH1290" s="2" t="str">
        <f t="shared" si="564"/>
        <v/>
      </c>
      <c r="BI1290" s="2" t="str">
        <f t="shared" si="565"/>
        <v/>
      </c>
      <c r="BJ1290" s="2" t="str">
        <f t="shared" si="566"/>
        <v/>
      </c>
    </row>
    <row r="1291" spans="1:62" x14ac:dyDescent="0.2">
      <c r="A1291" s="1" t="s">
        <v>926</v>
      </c>
      <c r="B1291" s="27" t="s">
        <v>1157</v>
      </c>
      <c r="C1291" s="28">
        <v>38776</v>
      </c>
      <c r="D1291" s="7">
        <v>0.53125</v>
      </c>
      <c r="E1291" s="1">
        <v>0.1</v>
      </c>
      <c r="F1291" s="1" t="s">
        <v>57</v>
      </c>
      <c r="G1291" s="1" t="s">
        <v>1122</v>
      </c>
      <c r="H1291" s="27" t="s">
        <v>886</v>
      </c>
      <c r="I1291" s="27" t="s">
        <v>887</v>
      </c>
      <c r="J1291" s="27" t="s">
        <v>888</v>
      </c>
      <c r="K1291" s="2">
        <v>0.75</v>
      </c>
      <c r="L1291" s="2">
        <v>0.25</v>
      </c>
      <c r="M1291" s="27">
        <v>1348000</v>
      </c>
      <c r="N1291" s="27">
        <v>1727000</v>
      </c>
      <c r="O1291" s="27">
        <v>1077000</v>
      </c>
      <c r="P1291" s="27">
        <v>1637000</v>
      </c>
      <c r="Q1291" s="29"/>
      <c r="R1291" s="29"/>
      <c r="S1291" s="29"/>
      <c r="T1291" s="29"/>
      <c r="U1291" s="29"/>
      <c r="V1291" s="29"/>
      <c r="W1291" s="29"/>
      <c r="X1291" s="29"/>
      <c r="Y1291" s="29"/>
      <c r="Z1291" s="29"/>
      <c r="AA1291" s="29"/>
      <c r="AB1291" s="29"/>
      <c r="AC1291" s="2">
        <f t="shared" si="540"/>
        <v>1447250</v>
      </c>
      <c r="AD1291" s="2">
        <f t="shared" si="541"/>
        <v>295071.03664485045</v>
      </c>
      <c r="AE1291" s="2">
        <f t="shared" si="542"/>
        <v>4</v>
      </c>
      <c r="AF1291" s="27">
        <v>2851000</v>
      </c>
      <c r="AG1291" s="27">
        <v>2231000</v>
      </c>
      <c r="AH1291" s="27">
        <v>2407000</v>
      </c>
      <c r="AI1291" s="27">
        <v>2452000</v>
      </c>
      <c r="AJ1291" s="2">
        <f t="shared" si="543"/>
        <v>2485250</v>
      </c>
      <c r="AK1291" s="2">
        <f t="shared" si="544"/>
        <v>261817.20722672145</v>
      </c>
      <c r="AL1291" s="2">
        <f t="shared" si="545"/>
        <v>4</v>
      </c>
      <c r="AM1291" s="2">
        <f t="shared" si="546"/>
        <v>8.6323420899977108E+20</v>
      </c>
      <c r="AN1291" s="2">
        <f t="shared" si="547"/>
        <v>1.4786306202710471E+20</v>
      </c>
      <c r="AO1291" s="2">
        <f t="shared" si="548"/>
        <v>6</v>
      </c>
      <c r="AP1291" s="2">
        <f t="shared" si="549"/>
        <v>8.166532724535676</v>
      </c>
      <c r="AQ1291" s="2">
        <f t="shared" si="550"/>
        <v>0.71755819649141217</v>
      </c>
      <c r="AR1291" s="3" t="str">
        <f t="shared" si="551"/>
        <v>Nontoxic</v>
      </c>
      <c r="AS1291" s="2">
        <f t="shared" si="552"/>
        <v>171.722231818967</v>
      </c>
      <c r="AT1291" s="26" t="s">
        <v>884</v>
      </c>
      <c r="AU1291" s="4" t="s">
        <v>666</v>
      </c>
      <c r="AV1291" s="2">
        <f t="shared" si="553"/>
        <v>3</v>
      </c>
      <c r="AW1291" s="2">
        <f t="shared" si="554"/>
        <v>3</v>
      </c>
      <c r="AX1291" s="2">
        <f t="shared" si="555"/>
        <v>87066916666.666672</v>
      </c>
      <c r="AY1291" s="2">
        <f t="shared" si="556"/>
        <v>68548250000.000008</v>
      </c>
      <c r="AZ1291" s="2">
        <f t="shared" si="557"/>
        <v>77807583333.333328</v>
      </c>
      <c r="BA1291" s="2">
        <f t="shared" si="558"/>
        <v>1.1666666666666667</v>
      </c>
      <c r="BB1291" s="2">
        <f t="shared" si="559"/>
        <v>3.6676131957652354E-2</v>
      </c>
      <c r="BC1291" s="2">
        <v>6.6349999999999998</v>
      </c>
      <c r="BD1291" s="2" t="str">
        <f t="shared" si="560"/>
        <v>Same Var</v>
      </c>
      <c r="BE1291" s="2">
        <f t="shared" si="561"/>
        <v>9.4831736176085538E-4</v>
      </c>
      <c r="BF1291" s="2" t="str">
        <f t="shared" si="562"/>
        <v>NS</v>
      </c>
      <c r="BG1291" s="2" t="str">
        <f t="shared" si="563"/>
        <v>NS</v>
      </c>
      <c r="BH1291" s="2" t="str">
        <f t="shared" si="564"/>
        <v/>
      </c>
      <c r="BI1291" s="2" t="str">
        <f t="shared" si="565"/>
        <v/>
      </c>
      <c r="BJ1291" s="2" t="str">
        <f t="shared" si="566"/>
        <v/>
      </c>
    </row>
    <row r="1292" spans="1:62" x14ac:dyDescent="0.2">
      <c r="A1292" s="1" t="s">
        <v>926</v>
      </c>
      <c r="B1292" s="27" t="s">
        <v>1163</v>
      </c>
      <c r="C1292" s="28">
        <v>38776</v>
      </c>
      <c r="D1292" s="7">
        <v>0.59722222222222221</v>
      </c>
      <c r="E1292" s="1">
        <v>0.1</v>
      </c>
      <c r="F1292" s="1" t="s">
        <v>57</v>
      </c>
      <c r="G1292" s="1" t="s">
        <v>1122</v>
      </c>
      <c r="H1292" s="27" t="s">
        <v>886</v>
      </c>
      <c r="I1292" s="27" t="s">
        <v>887</v>
      </c>
      <c r="J1292" s="27" t="s">
        <v>888</v>
      </c>
      <c r="K1292" s="2">
        <v>0.75</v>
      </c>
      <c r="L1292" s="2">
        <v>0.25</v>
      </c>
      <c r="M1292" s="27">
        <v>1348000</v>
      </c>
      <c r="N1292" s="27">
        <v>1727000</v>
      </c>
      <c r="O1292" s="27">
        <v>1077000</v>
      </c>
      <c r="P1292" s="27">
        <v>1637000</v>
      </c>
      <c r="Q1292" s="29"/>
      <c r="R1292" s="29"/>
      <c r="S1292" s="29"/>
      <c r="T1292" s="29"/>
      <c r="U1292" s="29"/>
      <c r="V1292" s="29"/>
      <c r="W1292" s="29"/>
      <c r="X1292" s="29"/>
      <c r="Y1292" s="29"/>
      <c r="Z1292" s="29"/>
      <c r="AA1292" s="29"/>
      <c r="AB1292" s="29"/>
      <c r="AC1292" s="2">
        <f t="shared" si="540"/>
        <v>1447250</v>
      </c>
      <c r="AD1292" s="2">
        <f t="shared" si="541"/>
        <v>295071.03664485045</v>
      </c>
      <c r="AE1292" s="2">
        <f t="shared" si="542"/>
        <v>4</v>
      </c>
      <c r="AF1292" s="27">
        <v>2881000</v>
      </c>
      <c r="AG1292" s="27">
        <v>2837000</v>
      </c>
      <c r="AH1292" s="27">
        <v>2962000</v>
      </c>
      <c r="AI1292" s="27">
        <v>2946000</v>
      </c>
      <c r="AJ1292" s="2">
        <f t="shared" si="543"/>
        <v>2906500</v>
      </c>
      <c r="AK1292" s="2">
        <f t="shared" si="544"/>
        <v>58083.273553293002</v>
      </c>
      <c r="AL1292" s="2">
        <f t="shared" si="545"/>
        <v>4</v>
      </c>
      <c r="AM1292" s="2">
        <f t="shared" si="546"/>
        <v>1.712748515537533E+20</v>
      </c>
      <c r="AN1292" s="2">
        <f t="shared" si="547"/>
        <v>5.0207208875339653E+19</v>
      </c>
      <c r="AO1292" s="2">
        <f t="shared" si="548"/>
        <v>3</v>
      </c>
      <c r="AP1292" s="2">
        <f t="shared" si="549"/>
        <v>15.918474694113495</v>
      </c>
      <c r="AQ1292" s="2">
        <f t="shared" si="550"/>
        <v>0.76489232840434507</v>
      </c>
      <c r="AR1292" s="3" t="str">
        <f t="shared" si="551"/>
        <v>Nontoxic</v>
      </c>
      <c r="AS1292" s="2">
        <f t="shared" si="552"/>
        <v>200.82915874935222</v>
      </c>
      <c r="AT1292" s="26" t="s">
        <v>884</v>
      </c>
      <c r="AU1292" s="4" t="s">
        <v>666</v>
      </c>
      <c r="AV1292" s="2">
        <f t="shared" si="553"/>
        <v>3</v>
      </c>
      <c r="AW1292" s="2">
        <f t="shared" si="554"/>
        <v>3</v>
      </c>
      <c r="AX1292" s="2">
        <f t="shared" si="555"/>
        <v>87066916666.666672</v>
      </c>
      <c r="AY1292" s="2">
        <f t="shared" si="556"/>
        <v>3373666666.666666</v>
      </c>
      <c r="AZ1292" s="2">
        <f t="shared" si="557"/>
        <v>45220291666.666664</v>
      </c>
      <c r="BA1292" s="2">
        <f t="shared" si="558"/>
        <v>1.1666666666666667</v>
      </c>
      <c r="BB1292" s="2">
        <f t="shared" si="559"/>
        <v>4.9896377200882558</v>
      </c>
      <c r="BC1292" s="2">
        <v>6.6349999999999998</v>
      </c>
      <c r="BD1292" s="2" t="str">
        <f t="shared" si="560"/>
        <v>Same Var</v>
      </c>
      <c r="BE1292" s="2">
        <f t="shared" si="561"/>
        <v>3.4351203733165128E-5</v>
      </c>
      <c r="BF1292" s="2" t="str">
        <f t="shared" si="562"/>
        <v>NS</v>
      </c>
      <c r="BG1292" s="2" t="str">
        <f t="shared" si="563"/>
        <v>NS</v>
      </c>
      <c r="BH1292" s="2" t="str">
        <f t="shared" si="564"/>
        <v/>
      </c>
      <c r="BI1292" s="2" t="str">
        <f t="shared" si="565"/>
        <v/>
      </c>
      <c r="BJ1292" s="2" t="str">
        <f t="shared" si="566"/>
        <v/>
      </c>
    </row>
    <row r="1293" spans="1:62" x14ac:dyDescent="0.2">
      <c r="A1293" s="1" t="s">
        <v>926</v>
      </c>
      <c r="B1293" s="27" t="s">
        <v>1165</v>
      </c>
      <c r="C1293" s="28">
        <v>38777</v>
      </c>
      <c r="D1293" s="7">
        <v>0.38194444444444442</v>
      </c>
      <c r="E1293" s="1">
        <v>0.1</v>
      </c>
      <c r="F1293" s="1" t="s">
        <v>57</v>
      </c>
      <c r="G1293" s="1" t="s">
        <v>1122</v>
      </c>
      <c r="H1293" s="27" t="s">
        <v>886</v>
      </c>
      <c r="I1293" s="27" t="s">
        <v>887</v>
      </c>
      <c r="J1293" s="27" t="s">
        <v>888</v>
      </c>
      <c r="K1293" s="2">
        <v>0.75</v>
      </c>
      <c r="L1293" s="2">
        <v>0.25</v>
      </c>
      <c r="M1293" s="27">
        <v>1348000</v>
      </c>
      <c r="N1293" s="27">
        <v>1727000</v>
      </c>
      <c r="O1293" s="27">
        <v>1077000</v>
      </c>
      <c r="P1293" s="27">
        <v>1637000</v>
      </c>
      <c r="Q1293" s="29"/>
      <c r="R1293" s="29"/>
      <c r="S1293" s="29"/>
      <c r="T1293" s="29"/>
      <c r="U1293" s="29"/>
      <c r="V1293" s="29"/>
      <c r="W1293" s="29"/>
      <c r="X1293" s="29"/>
      <c r="Y1293" s="29"/>
      <c r="Z1293" s="29"/>
      <c r="AA1293" s="29"/>
      <c r="AB1293" s="29"/>
      <c r="AC1293" s="2">
        <f t="shared" si="540"/>
        <v>1447250</v>
      </c>
      <c r="AD1293" s="2">
        <f t="shared" si="541"/>
        <v>295071.03664485045</v>
      </c>
      <c r="AE1293" s="2">
        <f t="shared" si="542"/>
        <v>4</v>
      </c>
      <c r="AF1293" s="27">
        <v>2385000</v>
      </c>
      <c r="AG1293" s="27">
        <v>2771000</v>
      </c>
      <c r="AH1293" s="27">
        <v>2559000</v>
      </c>
      <c r="AI1293" s="27">
        <v>2569000</v>
      </c>
      <c r="AJ1293" s="2">
        <f t="shared" si="543"/>
        <v>2571000</v>
      </c>
      <c r="AK1293" s="2">
        <f t="shared" si="544"/>
        <v>157843.80465088476</v>
      </c>
      <c r="AL1293" s="2">
        <f t="shared" si="545"/>
        <v>4</v>
      </c>
      <c r="AM1293" s="2">
        <f t="shared" si="546"/>
        <v>3.412314763499773E+20</v>
      </c>
      <c r="AN1293" s="2">
        <f t="shared" si="547"/>
        <v>6.2902187798950765E+19</v>
      </c>
      <c r="AO1293" s="2">
        <f t="shared" si="548"/>
        <v>5</v>
      </c>
      <c r="AP1293" s="2">
        <f t="shared" si="549"/>
        <v>10.930213791766892</v>
      </c>
      <c r="AQ1293" s="2">
        <f t="shared" si="550"/>
        <v>0.72668684380042159</v>
      </c>
      <c r="AR1293" s="3" t="str">
        <f t="shared" si="551"/>
        <v>Nontoxic</v>
      </c>
      <c r="AS1293" s="2">
        <f t="shared" si="552"/>
        <v>177.64726204871309</v>
      </c>
      <c r="AT1293" s="26" t="s">
        <v>884</v>
      </c>
      <c r="AU1293" s="4" t="s">
        <v>666</v>
      </c>
      <c r="AV1293" s="2">
        <f t="shared" si="553"/>
        <v>3</v>
      </c>
      <c r="AW1293" s="2">
        <f t="shared" si="554"/>
        <v>3</v>
      </c>
      <c r="AX1293" s="2">
        <f t="shared" si="555"/>
        <v>87066916666.666672</v>
      </c>
      <c r="AY1293" s="2">
        <f t="shared" si="556"/>
        <v>24914666666.666672</v>
      </c>
      <c r="AZ1293" s="2">
        <f t="shared" si="557"/>
        <v>55990791666.666664</v>
      </c>
      <c r="BA1293" s="2">
        <f t="shared" si="558"/>
        <v>1.1666666666666667</v>
      </c>
      <c r="BB1293" s="2">
        <f t="shared" si="559"/>
        <v>0.94690504919693852</v>
      </c>
      <c r="BC1293" s="2">
        <v>6.6349999999999998</v>
      </c>
      <c r="BD1293" s="2" t="str">
        <f t="shared" si="560"/>
        <v>Same Var</v>
      </c>
      <c r="BE1293" s="2">
        <f t="shared" si="561"/>
        <v>2.6480302323380337E-4</v>
      </c>
      <c r="BF1293" s="2" t="str">
        <f t="shared" si="562"/>
        <v>NS</v>
      </c>
      <c r="BG1293" s="2" t="str">
        <f t="shared" si="563"/>
        <v>NS</v>
      </c>
      <c r="BH1293" s="2" t="str">
        <f t="shared" si="564"/>
        <v/>
      </c>
      <c r="BI1293" s="2" t="str">
        <f t="shared" si="565"/>
        <v/>
      </c>
      <c r="BJ1293" s="2" t="str">
        <f t="shared" si="566"/>
        <v/>
      </c>
    </row>
    <row r="1294" spans="1:62" x14ac:dyDescent="0.2">
      <c r="A1294" s="1" t="s">
        <v>926</v>
      </c>
      <c r="B1294" s="27" t="s">
        <v>1204</v>
      </c>
      <c r="C1294" s="28">
        <v>38777</v>
      </c>
      <c r="D1294" s="7">
        <v>0.42708333333333331</v>
      </c>
      <c r="E1294" s="1">
        <v>0.1</v>
      </c>
      <c r="F1294" s="1" t="s">
        <v>57</v>
      </c>
      <c r="G1294" s="1" t="s">
        <v>1122</v>
      </c>
      <c r="H1294" s="27" t="s">
        <v>886</v>
      </c>
      <c r="I1294" s="27" t="s">
        <v>887</v>
      </c>
      <c r="J1294" s="27" t="s">
        <v>888</v>
      </c>
      <c r="K1294" s="2">
        <v>0.75</v>
      </c>
      <c r="L1294" s="2">
        <v>0.25</v>
      </c>
      <c r="M1294" s="27">
        <v>1348000</v>
      </c>
      <c r="N1294" s="27">
        <v>1727000</v>
      </c>
      <c r="O1294" s="27">
        <v>1077000</v>
      </c>
      <c r="P1294" s="27">
        <v>1637000</v>
      </c>
      <c r="Q1294" s="29"/>
      <c r="R1294" s="29"/>
      <c r="S1294" s="29"/>
      <c r="T1294" s="29"/>
      <c r="U1294" s="29"/>
      <c r="V1294" s="29"/>
      <c r="W1294" s="29"/>
      <c r="X1294" s="29"/>
      <c r="Y1294" s="29"/>
      <c r="Z1294" s="29"/>
      <c r="AA1294" s="29"/>
      <c r="AB1294" s="29"/>
      <c r="AC1294" s="2">
        <f t="shared" si="540"/>
        <v>1447250</v>
      </c>
      <c r="AD1294" s="2">
        <f t="shared" si="541"/>
        <v>295071.03664485045</v>
      </c>
      <c r="AE1294" s="2">
        <f t="shared" si="542"/>
        <v>4</v>
      </c>
      <c r="AF1294" s="27">
        <v>1634000</v>
      </c>
      <c r="AG1294" s="27">
        <v>1986000</v>
      </c>
      <c r="AH1294" s="27">
        <v>1480000</v>
      </c>
      <c r="AI1294" s="27">
        <v>1654000</v>
      </c>
      <c r="AJ1294" s="2">
        <f t="shared" si="543"/>
        <v>1688500</v>
      </c>
      <c r="AK1294" s="2">
        <f t="shared" si="544"/>
        <v>213025.03765207194</v>
      </c>
      <c r="AL1294" s="2">
        <f t="shared" si="545"/>
        <v>4</v>
      </c>
      <c r="AM1294" s="2">
        <f t="shared" si="546"/>
        <v>5.5642685369047214E+20</v>
      </c>
      <c r="AN1294" s="2">
        <f t="shared" si="547"/>
        <v>9.2872469708672991E+19</v>
      </c>
      <c r="AO1294" s="2">
        <f t="shared" si="548"/>
        <v>6</v>
      </c>
      <c r="AP1294" s="2">
        <f t="shared" si="549"/>
        <v>3.9265425081850025</v>
      </c>
      <c r="AQ1294" s="2">
        <f t="shared" si="550"/>
        <v>0.71755819649141217</v>
      </c>
      <c r="AR1294" s="3" t="str">
        <f t="shared" si="551"/>
        <v>Nontoxic</v>
      </c>
      <c r="AS1294" s="2">
        <f t="shared" si="552"/>
        <v>116.66954569010193</v>
      </c>
      <c r="AT1294" s="26" t="s">
        <v>884</v>
      </c>
      <c r="AU1294" s="4" t="s">
        <v>666</v>
      </c>
      <c r="AV1294" s="2">
        <f t="shared" si="553"/>
        <v>3</v>
      </c>
      <c r="AW1294" s="2">
        <f t="shared" si="554"/>
        <v>3</v>
      </c>
      <c r="AX1294" s="2">
        <f t="shared" si="555"/>
        <v>87066916666.666672</v>
      </c>
      <c r="AY1294" s="2">
        <f t="shared" si="556"/>
        <v>45379666666.666672</v>
      </c>
      <c r="AZ1294" s="2">
        <f t="shared" si="557"/>
        <v>66223291666.666664</v>
      </c>
      <c r="BA1294" s="2">
        <f t="shared" si="558"/>
        <v>1.1666666666666667</v>
      </c>
      <c r="BB1294" s="2">
        <f t="shared" si="559"/>
        <v>0.26826007838716187</v>
      </c>
      <c r="BC1294" s="2">
        <v>6.6349999999999998</v>
      </c>
      <c r="BD1294" s="2" t="str">
        <f t="shared" si="560"/>
        <v>Same Var</v>
      </c>
      <c r="BE1294" s="2">
        <f t="shared" si="561"/>
        <v>0.11657304816966621</v>
      </c>
      <c r="BF1294" s="2" t="str">
        <f t="shared" si="562"/>
        <v>NS</v>
      </c>
      <c r="BG1294" s="2" t="str">
        <f t="shared" si="563"/>
        <v>NS</v>
      </c>
      <c r="BH1294" s="2" t="str">
        <f t="shared" si="564"/>
        <v/>
      </c>
      <c r="BI1294" s="2" t="str">
        <f t="shared" si="565"/>
        <v/>
      </c>
      <c r="BJ1294" s="2" t="str">
        <f t="shared" si="566"/>
        <v/>
      </c>
    </row>
    <row r="1295" spans="1:62" x14ac:dyDescent="0.2">
      <c r="A1295" s="1" t="s">
        <v>926</v>
      </c>
      <c r="B1295" s="27" t="s">
        <v>1004</v>
      </c>
      <c r="C1295" s="28">
        <v>38615</v>
      </c>
      <c r="D1295" s="7">
        <v>0.59027777777777779</v>
      </c>
      <c r="E1295" s="1">
        <v>0.1</v>
      </c>
      <c r="F1295" s="1" t="s">
        <v>57</v>
      </c>
      <c r="G1295" s="1" t="s">
        <v>1012</v>
      </c>
      <c r="H1295" s="27" t="s">
        <v>886</v>
      </c>
      <c r="I1295" s="27" t="s">
        <v>887</v>
      </c>
      <c r="J1295" s="27" t="s">
        <v>888</v>
      </c>
      <c r="K1295" s="2">
        <v>0.75</v>
      </c>
      <c r="L1295" s="2">
        <v>0.25</v>
      </c>
      <c r="M1295" s="27">
        <v>1820000</v>
      </c>
      <c r="N1295" s="27">
        <v>1860000</v>
      </c>
      <c r="O1295" s="27">
        <v>1870000</v>
      </c>
      <c r="P1295" s="27">
        <v>2030000</v>
      </c>
      <c r="Q1295" s="27">
        <v>1790000</v>
      </c>
      <c r="R1295" s="27">
        <v>1770000</v>
      </c>
      <c r="S1295" s="27">
        <v>1700000</v>
      </c>
      <c r="T1295" s="27">
        <v>1450000</v>
      </c>
      <c r="U1295" s="27">
        <v>1100000</v>
      </c>
      <c r="V1295" s="27">
        <v>2070000</v>
      </c>
      <c r="W1295" s="27">
        <v>1980000</v>
      </c>
      <c r="X1295" s="27">
        <v>1020000</v>
      </c>
      <c r="Y1295" s="27">
        <v>1870000</v>
      </c>
      <c r="Z1295" s="27">
        <v>1860000</v>
      </c>
      <c r="AA1295" s="27">
        <v>1840000</v>
      </c>
      <c r="AB1295" s="27">
        <v>1700000</v>
      </c>
      <c r="AC1295" s="2">
        <f t="shared" si="540"/>
        <v>1733125</v>
      </c>
      <c r="AD1295" s="2">
        <f t="shared" si="541"/>
        <v>299726.95908109436</v>
      </c>
      <c r="AE1295" s="2">
        <f t="shared" si="542"/>
        <v>16</v>
      </c>
      <c r="AF1295" s="27">
        <v>2458000</v>
      </c>
      <c r="AG1295" s="27">
        <v>2881000</v>
      </c>
      <c r="AH1295" s="27">
        <v>2564000</v>
      </c>
      <c r="AI1295" s="27">
        <v>2186000</v>
      </c>
      <c r="AJ1295" s="2">
        <f t="shared" si="543"/>
        <v>2522250</v>
      </c>
      <c r="AK1295" s="2">
        <f t="shared" si="544"/>
        <v>287307.47176732688</v>
      </c>
      <c r="AL1295" s="2">
        <f t="shared" si="545"/>
        <v>4</v>
      </c>
      <c r="AM1295" s="2">
        <f t="shared" si="546"/>
        <v>5.6618781935017145E+20</v>
      </c>
      <c r="AN1295" s="2">
        <f t="shared" si="547"/>
        <v>1.4261860397451572E+20</v>
      </c>
      <c r="AO1295" s="2">
        <f t="shared" si="548"/>
        <v>4</v>
      </c>
      <c r="AP1295" s="2">
        <f t="shared" si="549"/>
        <v>7.9245649862705534</v>
      </c>
      <c r="AQ1295" s="2">
        <f t="shared" si="550"/>
        <v>0.74069708411268287</v>
      </c>
      <c r="AR1295" s="3" t="str">
        <f t="shared" si="551"/>
        <v>Nontoxic</v>
      </c>
      <c r="AS1295" s="2">
        <f t="shared" si="552"/>
        <v>145.53191489361703</v>
      </c>
      <c r="AT1295" s="26" t="s">
        <v>884</v>
      </c>
      <c r="AU1295" s="4" t="s">
        <v>666</v>
      </c>
      <c r="AV1295" s="2">
        <f t="shared" si="553"/>
        <v>15</v>
      </c>
      <c r="AW1295" s="2">
        <f t="shared" si="554"/>
        <v>3</v>
      </c>
      <c r="AX1295" s="2">
        <f t="shared" si="555"/>
        <v>89836250000.000015</v>
      </c>
      <c r="AY1295" s="2">
        <f t="shared" si="556"/>
        <v>82545583333.333328</v>
      </c>
      <c r="AZ1295" s="2">
        <f t="shared" si="557"/>
        <v>88621138888.888901</v>
      </c>
      <c r="BA1295" s="2">
        <f t="shared" si="558"/>
        <v>1.1148148148148147</v>
      </c>
      <c r="BB1295" s="2">
        <f t="shared" si="559"/>
        <v>7.8820075955766088E-3</v>
      </c>
      <c r="BC1295" s="2">
        <v>6.6349999999999998</v>
      </c>
      <c r="BD1295" s="2" t="str">
        <f t="shared" si="560"/>
        <v>Same Var</v>
      </c>
      <c r="BE1295" s="2">
        <f t="shared" si="561"/>
        <v>8.1405119987007035E-5</v>
      </c>
      <c r="BF1295" s="2" t="str">
        <f t="shared" si="562"/>
        <v>NS</v>
      </c>
      <c r="BG1295" s="2" t="str">
        <f t="shared" si="563"/>
        <v>NS</v>
      </c>
      <c r="BH1295" s="2" t="str">
        <f t="shared" si="564"/>
        <v/>
      </c>
      <c r="BI1295" s="2" t="str">
        <f t="shared" si="565"/>
        <v/>
      </c>
      <c r="BJ1295" s="2" t="str">
        <f t="shared" si="566"/>
        <v/>
      </c>
    </row>
    <row r="1296" spans="1:62" x14ac:dyDescent="0.2">
      <c r="A1296" s="1" t="s">
        <v>926</v>
      </c>
      <c r="B1296" s="27" t="s">
        <v>1031</v>
      </c>
      <c r="C1296" s="28">
        <v>38615</v>
      </c>
      <c r="D1296" s="7">
        <v>0.43055555555555558</v>
      </c>
      <c r="E1296" s="1">
        <v>0.1</v>
      </c>
      <c r="F1296" s="1" t="s">
        <v>57</v>
      </c>
      <c r="G1296" s="1" t="s">
        <v>1012</v>
      </c>
      <c r="H1296" s="27" t="s">
        <v>886</v>
      </c>
      <c r="I1296" s="27" t="s">
        <v>887</v>
      </c>
      <c r="J1296" s="27" t="s">
        <v>888</v>
      </c>
      <c r="K1296" s="2">
        <v>0.75</v>
      </c>
      <c r="L1296" s="2">
        <v>0.25</v>
      </c>
      <c r="M1296" s="27">
        <v>1820000</v>
      </c>
      <c r="N1296" s="27">
        <v>1860000</v>
      </c>
      <c r="O1296" s="27">
        <v>1870000</v>
      </c>
      <c r="P1296" s="27">
        <v>2030000</v>
      </c>
      <c r="Q1296" s="27">
        <v>1790000</v>
      </c>
      <c r="R1296" s="27">
        <v>1770000</v>
      </c>
      <c r="S1296" s="27">
        <v>1700000</v>
      </c>
      <c r="T1296" s="27">
        <v>1450000</v>
      </c>
      <c r="U1296" s="27">
        <v>1100000</v>
      </c>
      <c r="V1296" s="27">
        <v>2070000</v>
      </c>
      <c r="W1296" s="27">
        <v>1980000</v>
      </c>
      <c r="X1296" s="27">
        <v>1020000</v>
      </c>
      <c r="Y1296" s="27">
        <v>1870000</v>
      </c>
      <c r="Z1296" s="27">
        <v>1860000</v>
      </c>
      <c r="AA1296" s="27">
        <v>1840000</v>
      </c>
      <c r="AB1296" s="27">
        <v>1700000</v>
      </c>
      <c r="AC1296" s="2">
        <f t="shared" si="540"/>
        <v>1733125</v>
      </c>
      <c r="AD1296" s="2">
        <f t="shared" si="541"/>
        <v>299726.95908109436</v>
      </c>
      <c r="AE1296" s="2">
        <f t="shared" si="542"/>
        <v>16</v>
      </c>
      <c r="AF1296" s="27">
        <v>2127000</v>
      </c>
      <c r="AG1296" s="27">
        <v>2453000</v>
      </c>
      <c r="AH1296" s="27">
        <v>2387000</v>
      </c>
      <c r="AI1296" s="27">
        <v>2732000</v>
      </c>
      <c r="AJ1296" s="2">
        <f t="shared" si="543"/>
        <v>2424750</v>
      </c>
      <c r="AK1296" s="2">
        <f t="shared" si="544"/>
        <v>248516.09605818291</v>
      </c>
      <c r="AL1296" s="2">
        <f t="shared" si="545"/>
        <v>4</v>
      </c>
      <c r="AM1296" s="2">
        <f t="shared" si="546"/>
        <v>3.4589929836601351E+20</v>
      </c>
      <c r="AN1296" s="2">
        <f t="shared" si="547"/>
        <v>8.013016964581204E+19</v>
      </c>
      <c r="AO1296" s="2">
        <f t="shared" si="548"/>
        <v>4</v>
      </c>
      <c r="AP1296" s="2">
        <f t="shared" si="549"/>
        <v>8.2485746561101827</v>
      </c>
      <c r="AQ1296" s="2">
        <f t="shared" si="550"/>
        <v>0.74069708411268287</v>
      </c>
      <c r="AR1296" s="3" t="str">
        <f t="shared" si="551"/>
        <v>Nontoxic</v>
      </c>
      <c r="AS1296" s="2">
        <f t="shared" si="552"/>
        <v>139.90623873061665</v>
      </c>
      <c r="AT1296" s="26" t="s">
        <v>884</v>
      </c>
      <c r="AU1296" s="4" t="s">
        <v>666</v>
      </c>
      <c r="AV1296" s="2">
        <f t="shared" si="553"/>
        <v>15</v>
      </c>
      <c r="AW1296" s="2">
        <f t="shared" si="554"/>
        <v>3</v>
      </c>
      <c r="AX1296" s="2">
        <f t="shared" si="555"/>
        <v>89836250000.000015</v>
      </c>
      <c r="AY1296" s="2">
        <f t="shared" si="556"/>
        <v>61760250000</v>
      </c>
      <c r="AZ1296" s="2">
        <f t="shared" si="557"/>
        <v>85156916666.666687</v>
      </c>
      <c r="BA1296" s="2">
        <f t="shared" si="558"/>
        <v>1.1148148148148147</v>
      </c>
      <c r="BB1296" s="2">
        <f t="shared" si="559"/>
        <v>0.14469937149236525</v>
      </c>
      <c r="BC1296" s="2">
        <v>6.6349999999999998</v>
      </c>
      <c r="BD1296" s="2" t="str">
        <f t="shared" si="560"/>
        <v>Same Var</v>
      </c>
      <c r="BE1296" s="2">
        <f t="shared" si="561"/>
        <v>2.4639750631839062E-4</v>
      </c>
      <c r="BF1296" s="2" t="str">
        <f t="shared" si="562"/>
        <v>NS</v>
      </c>
      <c r="BG1296" s="2" t="str">
        <f t="shared" si="563"/>
        <v>NS</v>
      </c>
      <c r="BH1296" s="2" t="str">
        <f t="shared" si="564"/>
        <v/>
      </c>
      <c r="BI1296" s="2" t="str">
        <f t="shared" si="565"/>
        <v/>
      </c>
      <c r="BJ1296" s="2" t="str">
        <f t="shared" si="566"/>
        <v/>
      </c>
    </row>
    <row r="1297" spans="1:62" x14ac:dyDescent="0.2">
      <c r="A1297" s="1" t="s">
        <v>926</v>
      </c>
      <c r="B1297" s="27" t="s">
        <v>1045</v>
      </c>
      <c r="C1297" s="28">
        <v>38615</v>
      </c>
      <c r="D1297" s="7">
        <v>0.46527777777777779</v>
      </c>
      <c r="E1297" s="1">
        <v>0.1</v>
      </c>
      <c r="F1297" s="1" t="s">
        <v>57</v>
      </c>
      <c r="G1297" s="1" t="s">
        <v>1012</v>
      </c>
      <c r="H1297" s="27" t="s">
        <v>886</v>
      </c>
      <c r="I1297" s="27" t="s">
        <v>887</v>
      </c>
      <c r="J1297" s="27" t="s">
        <v>888</v>
      </c>
      <c r="K1297" s="2">
        <v>0.75</v>
      </c>
      <c r="L1297" s="2">
        <v>0.25</v>
      </c>
      <c r="M1297" s="27">
        <v>1820000</v>
      </c>
      <c r="N1297" s="27">
        <v>1860000</v>
      </c>
      <c r="O1297" s="27">
        <v>1870000</v>
      </c>
      <c r="P1297" s="27">
        <v>2030000</v>
      </c>
      <c r="Q1297" s="27">
        <v>1790000</v>
      </c>
      <c r="R1297" s="27">
        <v>1770000</v>
      </c>
      <c r="S1297" s="27">
        <v>1700000</v>
      </c>
      <c r="T1297" s="27">
        <v>1450000</v>
      </c>
      <c r="U1297" s="27">
        <v>1100000</v>
      </c>
      <c r="V1297" s="27">
        <v>2070000</v>
      </c>
      <c r="W1297" s="27">
        <v>1980000</v>
      </c>
      <c r="X1297" s="27">
        <v>1020000</v>
      </c>
      <c r="Y1297" s="27">
        <v>1870000</v>
      </c>
      <c r="Z1297" s="27">
        <v>1860000</v>
      </c>
      <c r="AA1297" s="27">
        <v>1840000</v>
      </c>
      <c r="AB1297" s="27">
        <v>1700000</v>
      </c>
      <c r="AC1297" s="2">
        <f t="shared" si="540"/>
        <v>1733125</v>
      </c>
      <c r="AD1297" s="2">
        <f t="shared" si="541"/>
        <v>299726.95908109436</v>
      </c>
      <c r="AE1297" s="2">
        <f t="shared" si="542"/>
        <v>16</v>
      </c>
      <c r="AF1297" s="27">
        <v>1978000</v>
      </c>
      <c r="AG1297" s="27">
        <v>2562000</v>
      </c>
      <c r="AH1297" s="27">
        <v>2614000</v>
      </c>
      <c r="AI1297" s="27">
        <v>2525000</v>
      </c>
      <c r="AJ1297" s="2">
        <f t="shared" si="543"/>
        <v>2419750</v>
      </c>
      <c r="AK1297" s="2">
        <f t="shared" si="544"/>
        <v>296753.96655591088</v>
      </c>
      <c r="AL1297" s="2">
        <f t="shared" si="545"/>
        <v>4</v>
      </c>
      <c r="AM1297" s="2">
        <f t="shared" si="546"/>
        <v>6.3373202965876533E+20</v>
      </c>
      <c r="AN1297" s="2">
        <f t="shared" si="547"/>
        <v>1.6222910322451576E+20</v>
      </c>
      <c r="AO1297" s="2">
        <f t="shared" si="548"/>
        <v>4</v>
      </c>
      <c r="AP1297" s="2">
        <f t="shared" si="549"/>
        <v>7.058383548849922</v>
      </c>
      <c r="AQ1297" s="2">
        <f t="shared" si="550"/>
        <v>0.74069708411268287</v>
      </c>
      <c r="AR1297" s="3" t="str">
        <f t="shared" si="551"/>
        <v>Nontoxic</v>
      </c>
      <c r="AS1297" s="2">
        <f t="shared" si="552"/>
        <v>139.61774251712947</v>
      </c>
      <c r="AT1297" s="26" t="s">
        <v>884</v>
      </c>
      <c r="AU1297" s="4" t="s">
        <v>666</v>
      </c>
      <c r="AV1297" s="2">
        <f t="shared" si="553"/>
        <v>15</v>
      </c>
      <c r="AW1297" s="2">
        <f t="shared" si="554"/>
        <v>3</v>
      </c>
      <c r="AX1297" s="2">
        <f t="shared" si="555"/>
        <v>89836250000.000015</v>
      </c>
      <c r="AY1297" s="2">
        <f t="shared" si="556"/>
        <v>88062916666.666672</v>
      </c>
      <c r="AZ1297" s="2">
        <f t="shared" si="557"/>
        <v>89540694444.444458</v>
      </c>
      <c r="BA1297" s="2">
        <f t="shared" si="558"/>
        <v>1.1148148148148147</v>
      </c>
      <c r="BB1297" s="2">
        <f t="shared" si="559"/>
        <v>4.4371387298383153E-4</v>
      </c>
      <c r="BC1297" s="2">
        <v>6.6349999999999998</v>
      </c>
      <c r="BD1297" s="2" t="str">
        <f t="shared" si="560"/>
        <v>Same Var</v>
      </c>
      <c r="BE1297" s="2">
        <f t="shared" si="561"/>
        <v>3.3259369767293749E-4</v>
      </c>
      <c r="BF1297" s="2" t="str">
        <f t="shared" si="562"/>
        <v>NS</v>
      </c>
      <c r="BG1297" s="2" t="str">
        <f t="shared" si="563"/>
        <v>NS</v>
      </c>
      <c r="BH1297" s="2" t="str">
        <f t="shared" si="564"/>
        <v/>
      </c>
      <c r="BI1297" s="2" t="str">
        <f t="shared" si="565"/>
        <v/>
      </c>
      <c r="BJ1297" s="2" t="str">
        <f t="shared" si="566"/>
        <v/>
      </c>
    </row>
    <row r="1298" spans="1:62" x14ac:dyDescent="0.2">
      <c r="A1298" s="1" t="s">
        <v>926</v>
      </c>
      <c r="B1298" s="27" t="s">
        <v>1047</v>
      </c>
      <c r="C1298" s="28">
        <v>38615</v>
      </c>
      <c r="D1298" s="7">
        <v>0.34722222222222221</v>
      </c>
      <c r="E1298" s="1">
        <v>0.1</v>
      </c>
      <c r="F1298" s="1" t="s">
        <v>57</v>
      </c>
      <c r="G1298" s="1" t="s">
        <v>1012</v>
      </c>
      <c r="H1298" s="27" t="s">
        <v>886</v>
      </c>
      <c r="I1298" s="27" t="s">
        <v>887</v>
      </c>
      <c r="J1298" s="27" t="s">
        <v>888</v>
      </c>
      <c r="K1298" s="2">
        <v>0.75</v>
      </c>
      <c r="L1298" s="2">
        <v>0.25</v>
      </c>
      <c r="M1298" s="27">
        <v>1820000</v>
      </c>
      <c r="N1298" s="27">
        <v>1860000</v>
      </c>
      <c r="O1298" s="27">
        <v>1870000</v>
      </c>
      <c r="P1298" s="27">
        <v>2030000</v>
      </c>
      <c r="Q1298" s="27">
        <v>1790000</v>
      </c>
      <c r="R1298" s="27">
        <v>1770000</v>
      </c>
      <c r="S1298" s="27">
        <v>1700000</v>
      </c>
      <c r="T1298" s="27">
        <v>1450000</v>
      </c>
      <c r="U1298" s="27">
        <v>1100000</v>
      </c>
      <c r="V1298" s="27">
        <v>2070000</v>
      </c>
      <c r="W1298" s="27">
        <v>1980000</v>
      </c>
      <c r="X1298" s="27">
        <v>1020000</v>
      </c>
      <c r="Y1298" s="27">
        <v>1870000</v>
      </c>
      <c r="Z1298" s="27">
        <v>1860000</v>
      </c>
      <c r="AA1298" s="27">
        <v>1840000</v>
      </c>
      <c r="AB1298" s="27">
        <v>1700000</v>
      </c>
      <c r="AC1298" s="2">
        <f t="shared" si="540"/>
        <v>1733125</v>
      </c>
      <c r="AD1298" s="2">
        <f t="shared" si="541"/>
        <v>299726.95908109436</v>
      </c>
      <c r="AE1298" s="2">
        <f t="shared" si="542"/>
        <v>16</v>
      </c>
      <c r="AF1298" s="27">
        <v>2218000</v>
      </c>
      <c r="AG1298" s="27">
        <v>1848000</v>
      </c>
      <c r="AH1298" s="27">
        <v>2160000</v>
      </c>
      <c r="AI1298" s="27">
        <v>2118000</v>
      </c>
      <c r="AJ1298" s="2">
        <f t="shared" si="543"/>
        <v>2086000</v>
      </c>
      <c r="AK1298" s="2">
        <f t="shared" si="544"/>
        <v>163878.00340497197</v>
      </c>
      <c r="AL1298" s="2">
        <f t="shared" si="545"/>
        <v>4</v>
      </c>
      <c r="AM1298" s="2">
        <f t="shared" si="546"/>
        <v>9.7462419124680557E+19</v>
      </c>
      <c r="AN1298" s="2">
        <f t="shared" si="547"/>
        <v>1.569092497784329E+19</v>
      </c>
      <c r="AO1298" s="2">
        <f t="shared" si="548"/>
        <v>6</v>
      </c>
      <c r="AP1298" s="2">
        <f t="shared" si="549"/>
        <v>7.9122422335717673</v>
      </c>
      <c r="AQ1298" s="2">
        <f t="shared" si="550"/>
        <v>0.71755819649141217</v>
      </c>
      <c r="AR1298" s="3" t="str">
        <f t="shared" si="551"/>
        <v>Nontoxic</v>
      </c>
      <c r="AS1298" s="2">
        <f t="shared" si="552"/>
        <v>120.36062026685899</v>
      </c>
      <c r="AT1298" s="26" t="s">
        <v>884</v>
      </c>
      <c r="AU1298" s="4" t="s">
        <v>666</v>
      </c>
      <c r="AV1298" s="2">
        <f t="shared" si="553"/>
        <v>15</v>
      </c>
      <c r="AW1298" s="2">
        <f t="shared" si="554"/>
        <v>3</v>
      </c>
      <c r="AX1298" s="2">
        <f t="shared" si="555"/>
        <v>89836250000.000015</v>
      </c>
      <c r="AY1298" s="2">
        <f t="shared" si="556"/>
        <v>26856000000.000004</v>
      </c>
      <c r="AZ1298" s="2">
        <f t="shared" si="557"/>
        <v>79339541666.666687</v>
      </c>
      <c r="BA1298" s="2">
        <f t="shared" si="558"/>
        <v>1.1148148148148147</v>
      </c>
      <c r="BB1298" s="2">
        <f t="shared" si="559"/>
        <v>1.2432227852068525</v>
      </c>
      <c r="BC1298" s="2">
        <v>6.6349999999999998</v>
      </c>
      <c r="BD1298" s="2" t="str">
        <f t="shared" si="560"/>
        <v>Same Var</v>
      </c>
      <c r="BE1298" s="2">
        <f t="shared" si="561"/>
        <v>1.8934815183318271E-2</v>
      </c>
      <c r="BF1298" s="2" t="str">
        <f t="shared" si="562"/>
        <v>NS</v>
      </c>
      <c r="BG1298" s="2" t="str">
        <f t="shared" si="563"/>
        <v>NS</v>
      </c>
      <c r="BH1298" s="2" t="str">
        <f t="shared" si="564"/>
        <v/>
      </c>
      <c r="BI1298" s="2" t="str">
        <f t="shared" si="565"/>
        <v/>
      </c>
      <c r="BJ1298" s="2" t="str">
        <f t="shared" si="566"/>
        <v/>
      </c>
    </row>
    <row r="1299" spans="1:62" x14ac:dyDescent="0.2">
      <c r="A1299" s="1" t="s">
        <v>926</v>
      </c>
      <c r="B1299" s="27" t="s">
        <v>1049</v>
      </c>
      <c r="C1299" s="28">
        <v>38615</v>
      </c>
      <c r="D1299" s="7">
        <v>0.56944444444444442</v>
      </c>
      <c r="E1299" s="1">
        <v>0.1</v>
      </c>
      <c r="F1299" s="1" t="s">
        <v>57</v>
      </c>
      <c r="G1299" s="1" t="s">
        <v>1012</v>
      </c>
      <c r="H1299" s="27" t="s">
        <v>886</v>
      </c>
      <c r="I1299" s="27" t="s">
        <v>887</v>
      </c>
      <c r="J1299" s="27" t="s">
        <v>888</v>
      </c>
      <c r="K1299" s="2">
        <v>0.75</v>
      </c>
      <c r="L1299" s="2">
        <v>0.25</v>
      </c>
      <c r="M1299" s="27">
        <v>1820000</v>
      </c>
      <c r="N1299" s="27">
        <v>1860000</v>
      </c>
      <c r="O1299" s="27">
        <v>1870000</v>
      </c>
      <c r="P1299" s="27">
        <v>2030000</v>
      </c>
      <c r="Q1299" s="27">
        <v>1790000</v>
      </c>
      <c r="R1299" s="27">
        <v>1770000</v>
      </c>
      <c r="S1299" s="27">
        <v>1700000</v>
      </c>
      <c r="T1299" s="27">
        <v>1450000</v>
      </c>
      <c r="U1299" s="27">
        <v>1100000</v>
      </c>
      <c r="V1299" s="27">
        <v>2070000</v>
      </c>
      <c r="W1299" s="27">
        <v>1980000</v>
      </c>
      <c r="X1299" s="27">
        <v>1020000</v>
      </c>
      <c r="Y1299" s="27">
        <v>1870000</v>
      </c>
      <c r="Z1299" s="27">
        <v>1860000</v>
      </c>
      <c r="AA1299" s="27">
        <v>1840000</v>
      </c>
      <c r="AB1299" s="27">
        <v>1700000</v>
      </c>
      <c r="AC1299" s="2">
        <f t="shared" si="540"/>
        <v>1733125</v>
      </c>
      <c r="AD1299" s="2">
        <f t="shared" si="541"/>
        <v>299726.95908109436</v>
      </c>
      <c r="AE1299" s="2">
        <f t="shared" si="542"/>
        <v>16</v>
      </c>
      <c r="AF1299" s="27">
        <v>1951000</v>
      </c>
      <c r="AG1299" s="27">
        <v>1986000</v>
      </c>
      <c r="AH1299" s="27">
        <v>2413000</v>
      </c>
      <c r="AI1299" s="27">
        <v>1947000</v>
      </c>
      <c r="AJ1299" s="2">
        <f t="shared" si="543"/>
        <v>2074250</v>
      </c>
      <c r="AK1299" s="2">
        <f t="shared" si="544"/>
        <v>226511.77305679573</v>
      </c>
      <c r="AL1299" s="2">
        <f t="shared" si="545"/>
        <v>4</v>
      </c>
      <c r="AM1299" s="2">
        <f t="shared" si="546"/>
        <v>2.5552666691234601E+20</v>
      </c>
      <c r="AN1299" s="2">
        <f t="shared" si="547"/>
        <v>5.5508078550904627E+19</v>
      </c>
      <c r="AO1299" s="2">
        <f t="shared" si="548"/>
        <v>5</v>
      </c>
      <c r="AP1299" s="2">
        <f t="shared" si="549"/>
        <v>6.1250521659517947</v>
      </c>
      <c r="AQ1299" s="2">
        <f t="shared" si="550"/>
        <v>0.72668684380042159</v>
      </c>
      <c r="AR1299" s="3" t="str">
        <f t="shared" si="551"/>
        <v>Nontoxic</v>
      </c>
      <c r="AS1299" s="2">
        <f t="shared" si="552"/>
        <v>119.68265416516408</v>
      </c>
      <c r="AT1299" s="26" t="s">
        <v>884</v>
      </c>
      <c r="AU1299" s="4" t="s">
        <v>666</v>
      </c>
      <c r="AV1299" s="2">
        <f t="shared" si="553"/>
        <v>15</v>
      </c>
      <c r="AW1299" s="2">
        <f t="shared" si="554"/>
        <v>3</v>
      </c>
      <c r="AX1299" s="2">
        <f t="shared" si="555"/>
        <v>89836250000.000015</v>
      </c>
      <c r="AY1299" s="2">
        <f t="shared" si="556"/>
        <v>51307583333.333336</v>
      </c>
      <c r="AZ1299" s="2">
        <f t="shared" si="557"/>
        <v>83414805555.555573</v>
      </c>
      <c r="BA1299" s="2">
        <f t="shared" si="558"/>
        <v>1.1148148148148147</v>
      </c>
      <c r="BB1299" s="2">
        <f t="shared" si="559"/>
        <v>0.30993533650606025</v>
      </c>
      <c r="BC1299" s="2">
        <v>6.6349999999999998</v>
      </c>
      <c r="BD1299" s="2" t="str">
        <f t="shared" si="560"/>
        <v>Same Var</v>
      </c>
      <c r="BE1299" s="2">
        <f t="shared" si="561"/>
        <v>2.4422279449510913E-2</v>
      </c>
      <c r="BF1299" s="2" t="str">
        <f t="shared" si="562"/>
        <v>NS</v>
      </c>
      <c r="BG1299" s="2" t="str">
        <f t="shared" si="563"/>
        <v>NS</v>
      </c>
      <c r="BH1299" s="2" t="str">
        <f t="shared" si="564"/>
        <v/>
      </c>
      <c r="BI1299" s="2" t="str">
        <f t="shared" si="565"/>
        <v/>
      </c>
      <c r="BJ1299" s="2" t="str">
        <f t="shared" si="566"/>
        <v/>
      </c>
    </row>
    <row r="1300" spans="1:62" x14ac:dyDescent="0.2">
      <c r="A1300" s="1" t="s">
        <v>926</v>
      </c>
      <c r="B1300" s="27" t="s">
        <v>1118</v>
      </c>
      <c r="C1300" s="28">
        <v>38615</v>
      </c>
      <c r="D1300" s="7">
        <v>0.61458333333333337</v>
      </c>
      <c r="E1300" s="1">
        <v>0.1</v>
      </c>
      <c r="F1300" s="1" t="s">
        <v>57</v>
      </c>
      <c r="G1300" s="1" t="s">
        <v>1012</v>
      </c>
      <c r="H1300" s="27" t="s">
        <v>886</v>
      </c>
      <c r="I1300" s="27" t="s">
        <v>887</v>
      </c>
      <c r="J1300" s="27" t="s">
        <v>888</v>
      </c>
      <c r="K1300" s="2">
        <v>0.75</v>
      </c>
      <c r="L1300" s="2">
        <v>0.25</v>
      </c>
      <c r="M1300" s="27">
        <v>1820000</v>
      </c>
      <c r="N1300" s="27">
        <v>1860000</v>
      </c>
      <c r="O1300" s="27">
        <v>1870000</v>
      </c>
      <c r="P1300" s="27">
        <v>2030000</v>
      </c>
      <c r="Q1300" s="27">
        <v>1790000</v>
      </c>
      <c r="R1300" s="27">
        <v>1770000</v>
      </c>
      <c r="S1300" s="27">
        <v>1700000</v>
      </c>
      <c r="T1300" s="27">
        <v>1450000</v>
      </c>
      <c r="U1300" s="27">
        <v>1100000</v>
      </c>
      <c r="V1300" s="27">
        <v>2070000</v>
      </c>
      <c r="W1300" s="27">
        <v>1980000</v>
      </c>
      <c r="X1300" s="27">
        <v>1020000</v>
      </c>
      <c r="Y1300" s="27">
        <v>1870000</v>
      </c>
      <c r="Z1300" s="27">
        <v>1860000</v>
      </c>
      <c r="AA1300" s="27">
        <v>1840000</v>
      </c>
      <c r="AB1300" s="27">
        <v>1700000</v>
      </c>
      <c r="AC1300" s="2">
        <f t="shared" si="540"/>
        <v>1733125</v>
      </c>
      <c r="AD1300" s="2">
        <f t="shared" si="541"/>
        <v>299726.95908109436</v>
      </c>
      <c r="AE1300" s="2">
        <f t="shared" si="542"/>
        <v>16</v>
      </c>
      <c r="AF1300" s="27">
        <v>2000000</v>
      </c>
      <c r="AG1300" s="27">
        <v>1852000</v>
      </c>
      <c r="AH1300" s="27">
        <v>2150000</v>
      </c>
      <c r="AI1300" s="27">
        <v>1642000</v>
      </c>
      <c r="AJ1300" s="2">
        <f t="shared" si="543"/>
        <v>1911000</v>
      </c>
      <c r="AK1300" s="2">
        <f t="shared" si="544"/>
        <v>216705.6375208853</v>
      </c>
      <c r="AL1300" s="2">
        <f t="shared" si="545"/>
        <v>4</v>
      </c>
      <c r="AM1300" s="2">
        <f t="shared" si="546"/>
        <v>2.219694439747239E+20</v>
      </c>
      <c r="AN1300" s="2">
        <f t="shared" si="547"/>
        <v>4.6610135237102535E+19</v>
      </c>
      <c r="AO1300" s="2">
        <f t="shared" si="548"/>
        <v>5</v>
      </c>
      <c r="AP1300" s="2">
        <f t="shared" si="549"/>
        <v>5.0070157660296477</v>
      </c>
      <c r="AQ1300" s="2">
        <f t="shared" si="550"/>
        <v>0.72668684380042159</v>
      </c>
      <c r="AR1300" s="3" t="str">
        <f t="shared" si="551"/>
        <v>Nontoxic</v>
      </c>
      <c r="AS1300" s="2">
        <f t="shared" si="552"/>
        <v>110.26325279480706</v>
      </c>
      <c r="AT1300" s="26" t="s">
        <v>884</v>
      </c>
      <c r="AU1300" s="4" t="s">
        <v>666</v>
      </c>
      <c r="AV1300" s="2">
        <f t="shared" si="553"/>
        <v>15</v>
      </c>
      <c r="AW1300" s="2">
        <f t="shared" si="554"/>
        <v>3</v>
      </c>
      <c r="AX1300" s="2">
        <f t="shared" si="555"/>
        <v>89836250000.000015</v>
      </c>
      <c r="AY1300" s="2">
        <f t="shared" si="556"/>
        <v>46961333333.333328</v>
      </c>
      <c r="AZ1300" s="2">
        <f t="shared" si="557"/>
        <v>82690430555.555573</v>
      </c>
      <c r="BA1300" s="2">
        <f t="shared" si="558"/>
        <v>1.1148148148148147</v>
      </c>
      <c r="BB1300" s="2">
        <f t="shared" si="559"/>
        <v>0.407303209429702</v>
      </c>
      <c r="BC1300" s="2">
        <v>6.6349999999999998</v>
      </c>
      <c r="BD1300" s="2" t="str">
        <f t="shared" si="560"/>
        <v>Same Var</v>
      </c>
      <c r="BE1300" s="2">
        <f t="shared" si="561"/>
        <v>0.14153387936597048</v>
      </c>
      <c r="BF1300" s="2" t="str">
        <f t="shared" si="562"/>
        <v>NS</v>
      </c>
      <c r="BG1300" s="2" t="str">
        <f t="shared" si="563"/>
        <v>NS</v>
      </c>
      <c r="BH1300" s="2" t="str">
        <f t="shared" si="564"/>
        <v/>
      </c>
      <c r="BI1300" s="2" t="str">
        <f t="shared" si="565"/>
        <v/>
      </c>
      <c r="BJ1300" s="2" t="str">
        <f t="shared" si="566"/>
        <v/>
      </c>
    </row>
    <row r="1301" spans="1:62" x14ac:dyDescent="0.2">
      <c r="A1301" s="1" t="s">
        <v>926</v>
      </c>
      <c r="B1301" s="27" t="s">
        <v>1157</v>
      </c>
      <c r="C1301" s="28">
        <v>38615</v>
      </c>
      <c r="D1301" s="7">
        <v>0.5</v>
      </c>
      <c r="E1301" s="1">
        <v>0.1</v>
      </c>
      <c r="F1301" s="1" t="s">
        <v>57</v>
      </c>
      <c r="G1301" s="1" t="s">
        <v>1012</v>
      </c>
      <c r="H1301" s="27" t="s">
        <v>886</v>
      </c>
      <c r="I1301" s="27" t="s">
        <v>887</v>
      </c>
      <c r="J1301" s="27" t="s">
        <v>888</v>
      </c>
      <c r="K1301" s="2">
        <v>0.75</v>
      </c>
      <c r="L1301" s="2">
        <v>0.25</v>
      </c>
      <c r="M1301" s="27">
        <v>1820000</v>
      </c>
      <c r="N1301" s="27">
        <v>1860000</v>
      </c>
      <c r="O1301" s="27">
        <v>1870000</v>
      </c>
      <c r="P1301" s="27">
        <v>2030000</v>
      </c>
      <c r="Q1301" s="27">
        <v>1790000</v>
      </c>
      <c r="R1301" s="27">
        <v>1770000</v>
      </c>
      <c r="S1301" s="27">
        <v>1700000</v>
      </c>
      <c r="T1301" s="27">
        <v>1450000</v>
      </c>
      <c r="U1301" s="27">
        <v>1100000</v>
      </c>
      <c r="V1301" s="27">
        <v>2070000</v>
      </c>
      <c r="W1301" s="27">
        <v>1980000</v>
      </c>
      <c r="X1301" s="27">
        <v>1020000</v>
      </c>
      <c r="Y1301" s="27">
        <v>1870000</v>
      </c>
      <c r="Z1301" s="27">
        <v>1860000</v>
      </c>
      <c r="AA1301" s="27">
        <v>1840000</v>
      </c>
      <c r="AB1301" s="27">
        <v>1700000</v>
      </c>
      <c r="AC1301" s="2">
        <f t="shared" si="540"/>
        <v>1733125</v>
      </c>
      <c r="AD1301" s="2">
        <f t="shared" si="541"/>
        <v>299726.95908109436</v>
      </c>
      <c r="AE1301" s="2">
        <f t="shared" si="542"/>
        <v>16</v>
      </c>
      <c r="AF1301" s="27">
        <v>2630000</v>
      </c>
      <c r="AG1301" s="27">
        <v>2153000</v>
      </c>
      <c r="AH1301" s="27">
        <v>2058000</v>
      </c>
      <c r="AI1301" s="27">
        <v>2385000</v>
      </c>
      <c r="AJ1301" s="2">
        <f t="shared" si="543"/>
        <v>2306500</v>
      </c>
      <c r="AK1301" s="2">
        <f t="shared" si="544"/>
        <v>255687.96086897273</v>
      </c>
      <c r="AL1301" s="2">
        <f t="shared" si="545"/>
        <v>4</v>
      </c>
      <c r="AM1301" s="2">
        <f t="shared" si="546"/>
        <v>3.80343176605746E+20</v>
      </c>
      <c r="AN1301" s="2">
        <f t="shared" si="547"/>
        <v>8.9708012980158087E+19</v>
      </c>
      <c r="AO1301" s="2">
        <f t="shared" si="548"/>
        <v>4</v>
      </c>
      <c r="AP1301" s="2">
        <f t="shared" si="549"/>
        <v>7.2083735916122018</v>
      </c>
      <c r="AQ1301" s="2">
        <f t="shared" si="550"/>
        <v>0.74069708411268287</v>
      </c>
      <c r="AR1301" s="3" t="str">
        <f t="shared" si="551"/>
        <v>Nontoxic</v>
      </c>
      <c r="AS1301" s="2">
        <f t="shared" si="552"/>
        <v>133.08330328164445</v>
      </c>
      <c r="AT1301" s="26" t="s">
        <v>884</v>
      </c>
      <c r="AU1301" s="4" t="s">
        <v>666</v>
      </c>
      <c r="AV1301" s="2">
        <f t="shared" si="553"/>
        <v>15</v>
      </c>
      <c r="AW1301" s="2">
        <f t="shared" si="554"/>
        <v>3</v>
      </c>
      <c r="AX1301" s="2">
        <f t="shared" si="555"/>
        <v>89836250000.000015</v>
      </c>
      <c r="AY1301" s="2">
        <f t="shared" si="556"/>
        <v>65376333333.333328</v>
      </c>
      <c r="AZ1301" s="2">
        <f t="shared" si="557"/>
        <v>85759597222.222229</v>
      </c>
      <c r="BA1301" s="2">
        <f t="shared" si="558"/>
        <v>1.1148148148148147</v>
      </c>
      <c r="BB1301" s="2">
        <f t="shared" si="559"/>
        <v>0.10544758600517194</v>
      </c>
      <c r="BC1301" s="2">
        <v>6.6349999999999998</v>
      </c>
      <c r="BD1301" s="2" t="str">
        <f t="shared" si="560"/>
        <v>Same Var</v>
      </c>
      <c r="BE1301" s="2">
        <f t="shared" si="561"/>
        <v>1.2714183795790228E-3</v>
      </c>
      <c r="BF1301" s="2" t="str">
        <f t="shared" si="562"/>
        <v>NS</v>
      </c>
      <c r="BG1301" s="2" t="str">
        <f t="shared" si="563"/>
        <v>NS</v>
      </c>
      <c r="BH1301" s="2" t="str">
        <f t="shared" si="564"/>
        <v/>
      </c>
      <c r="BI1301" s="2" t="str">
        <f t="shared" si="565"/>
        <v/>
      </c>
      <c r="BJ1301" s="2" t="str">
        <f t="shared" si="566"/>
        <v/>
      </c>
    </row>
    <row r="1302" spans="1:62" x14ac:dyDescent="0.2">
      <c r="A1302" s="1" t="s">
        <v>926</v>
      </c>
      <c r="B1302" s="27" t="s">
        <v>1163</v>
      </c>
      <c r="C1302" s="28">
        <v>38615</v>
      </c>
      <c r="D1302" s="7">
        <v>0.56944444444444442</v>
      </c>
      <c r="E1302" s="1">
        <v>0.1</v>
      </c>
      <c r="F1302" s="1" t="s">
        <v>57</v>
      </c>
      <c r="G1302" s="1" t="s">
        <v>1012</v>
      </c>
      <c r="H1302" s="27" t="s">
        <v>886</v>
      </c>
      <c r="I1302" s="27" t="s">
        <v>887</v>
      </c>
      <c r="J1302" s="27" t="s">
        <v>888</v>
      </c>
      <c r="K1302" s="2">
        <v>0.75</v>
      </c>
      <c r="L1302" s="2">
        <v>0.25</v>
      </c>
      <c r="M1302" s="27">
        <v>1820000</v>
      </c>
      <c r="N1302" s="27">
        <v>1860000</v>
      </c>
      <c r="O1302" s="27">
        <v>1870000</v>
      </c>
      <c r="P1302" s="27">
        <v>2030000</v>
      </c>
      <c r="Q1302" s="27">
        <v>1790000</v>
      </c>
      <c r="R1302" s="27">
        <v>1770000</v>
      </c>
      <c r="S1302" s="27">
        <v>1700000</v>
      </c>
      <c r="T1302" s="27">
        <v>1450000</v>
      </c>
      <c r="U1302" s="27">
        <v>1100000</v>
      </c>
      <c r="V1302" s="27">
        <v>2070000</v>
      </c>
      <c r="W1302" s="27">
        <v>1980000</v>
      </c>
      <c r="X1302" s="27">
        <v>1020000</v>
      </c>
      <c r="Y1302" s="27">
        <v>1870000</v>
      </c>
      <c r="Z1302" s="27">
        <v>1860000</v>
      </c>
      <c r="AA1302" s="27">
        <v>1840000</v>
      </c>
      <c r="AB1302" s="27">
        <v>1700000</v>
      </c>
      <c r="AC1302" s="2">
        <f t="shared" si="540"/>
        <v>1733125</v>
      </c>
      <c r="AD1302" s="2">
        <f t="shared" si="541"/>
        <v>299726.95908109436</v>
      </c>
      <c r="AE1302" s="2">
        <f t="shared" si="542"/>
        <v>16</v>
      </c>
      <c r="AF1302" s="27">
        <v>2484000</v>
      </c>
      <c r="AG1302" s="27">
        <v>2438000</v>
      </c>
      <c r="AH1302" s="27">
        <v>2198000</v>
      </c>
      <c r="AI1302" s="27">
        <v>1363000</v>
      </c>
      <c r="AJ1302" s="2">
        <f t="shared" si="543"/>
        <v>2120750</v>
      </c>
      <c r="AK1302" s="2">
        <f t="shared" si="544"/>
        <v>520496.79794083908</v>
      </c>
      <c r="AL1302" s="2">
        <f t="shared" si="545"/>
        <v>4</v>
      </c>
      <c r="AM1302" s="2">
        <f t="shared" si="546"/>
        <v>5.0250425943778415E+21</v>
      </c>
      <c r="AN1302" s="2">
        <f t="shared" si="547"/>
        <v>1.5297478208147934E+21</v>
      </c>
      <c r="AO1302" s="2">
        <f t="shared" si="548"/>
        <v>3</v>
      </c>
      <c r="AP1302" s="2">
        <f t="shared" si="549"/>
        <v>3.0832491848471726</v>
      </c>
      <c r="AQ1302" s="2">
        <f t="shared" si="550"/>
        <v>0.76489232840434507</v>
      </c>
      <c r="AR1302" s="3" t="str">
        <f t="shared" si="551"/>
        <v>Nontoxic</v>
      </c>
      <c r="AS1302" s="2">
        <f t="shared" si="552"/>
        <v>122.36566895059502</v>
      </c>
      <c r="AT1302" s="26" t="s">
        <v>884</v>
      </c>
      <c r="AU1302" s="4" t="s">
        <v>666</v>
      </c>
      <c r="AV1302" s="2">
        <f t="shared" si="553"/>
        <v>15</v>
      </c>
      <c r="AW1302" s="2">
        <f t="shared" si="554"/>
        <v>3</v>
      </c>
      <c r="AX1302" s="2">
        <f t="shared" si="555"/>
        <v>89836250000.000015</v>
      </c>
      <c r="AY1302" s="2">
        <f t="shared" si="556"/>
        <v>270916916666.66666</v>
      </c>
      <c r="AZ1302" s="2">
        <f t="shared" si="557"/>
        <v>120016361111.11113</v>
      </c>
      <c r="BA1302" s="2">
        <f t="shared" si="558"/>
        <v>1.1148148148148147</v>
      </c>
      <c r="BB1302" s="2">
        <f t="shared" si="559"/>
        <v>1.7061490697450512</v>
      </c>
      <c r="BC1302" s="2">
        <v>6.6349999999999998</v>
      </c>
      <c r="BD1302" s="2" t="str">
        <f t="shared" si="560"/>
        <v>Same Var</v>
      </c>
      <c r="BE1302" s="2">
        <f t="shared" si="561"/>
        <v>3.0320194887273676E-2</v>
      </c>
      <c r="BF1302" s="2" t="str">
        <f t="shared" si="562"/>
        <v>NS</v>
      </c>
      <c r="BG1302" s="2" t="str">
        <f t="shared" si="563"/>
        <v>NS</v>
      </c>
      <c r="BH1302" s="2" t="str">
        <f t="shared" si="564"/>
        <v/>
      </c>
      <c r="BI1302" s="2" t="str">
        <f t="shared" si="565"/>
        <v/>
      </c>
      <c r="BJ1302" s="2" t="str">
        <f t="shared" si="566"/>
        <v/>
      </c>
    </row>
    <row r="1303" spans="1:62" x14ac:dyDescent="0.2">
      <c r="A1303" s="1" t="s">
        <v>926</v>
      </c>
      <c r="B1303" s="27" t="s">
        <v>1176</v>
      </c>
      <c r="C1303" s="28">
        <v>38615</v>
      </c>
      <c r="D1303" s="7">
        <v>0.6875</v>
      </c>
      <c r="E1303" s="1">
        <v>0.1</v>
      </c>
      <c r="F1303" s="1" t="s">
        <v>57</v>
      </c>
      <c r="G1303" s="1" t="s">
        <v>1012</v>
      </c>
      <c r="H1303" s="27" t="s">
        <v>886</v>
      </c>
      <c r="I1303" s="27" t="s">
        <v>887</v>
      </c>
      <c r="J1303" s="27" t="s">
        <v>888</v>
      </c>
      <c r="K1303" s="2">
        <v>0.75</v>
      </c>
      <c r="L1303" s="2">
        <v>0.25</v>
      </c>
      <c r="M1303" s="27">
        <v>1820000</v>
      </c>
      <c r="N1303" s="27">
        <v>1860000</v>
      </c>
      <c r="O1303" s="27">
        <v>1870000</v>
      </c>
      <c r="P1303" s="27">
        <v>2030000</v>
      </c>
      <c r="Q1303" s="27">
        <v>1790000</v>
      </c>
      <c r="R1303" s="27">
        <v>1770000</v>
      </c>
      <c r="S1303" s="27">
        <v>1700000</v>
      </c>
      <c r="T1303" s="27">
        <v>1450000</v>
      </c>
      <c r="U1303" s="27">
        <v>1100000</v>
      </c>
      <c r="V1303" s="27">
        <v>2070000</v>
      </c>
      <c r="W1303" s="27">
        <v>1980000</v>
      </c>
      <c r="X1303" s="27">
        <v>1020000</v>
      </c>
      <c r="Y1303" s="27">
        <v>1870000</v>
      </c>
      <c r="Z1303" s="27">
        <v>1860000</v>
      </c>
      <c r="AA1303" s="27">
        <v>1840000</v>
      </c>
      <c r="AB1303" s="27">
        <v>1700000</v>
      </c>
      <c r="AC1303" s="2">
        <f t="shared" si="540"/>
        <v>1733125</v>
      </c>
      <c r="AD1303" s="2">
        <f t="shared" si="541"/>
        <v>299726.95908109436</v>
      </c>
      <c r="AE1303" s="2">
        <f t="shared" si="542"/>
        <v>16</v>
      </c>
      <c r="AF1303" s="27">
        <v>1608000</v>
      </c>
      <c r="AG1303" s="27">
        <v>1477000</v>
      </c>
      <c r="AH1303" s="27">
        <v>2020000</v>
      </c>
      <c r="AI1303" s="27">
        <v>1011000</v>
      </c>
      <c r="AJ1303" s="2">
        <f t="shared" si="543"/>
        <v>1529000</v>
      </c>
      <c r="AK1303" s="2">
        <f t="shared" si="544"/>
        <v>415672.14644877682</v>
      </c>
      <c r="AL1303" s="2">
        <f t="shared" si="545"/>
        <v>4</v>
      </c>
      <c r="AM1303" s="2">
        <f t="shared" si="546"/>
        <v>2.1487062021898943E+21</v>
      </c>
      <c r="AN1303" s="2">
        <f t="shared" si="547"/>
        <v>6.2262499876488059E+20</v>
      </c>
      <c r="AO1303" s="2">
        <f t="shared" si="548"/>
        <v>3</v>
      </c>
      <c r="AP1303" s="2">
        <f t="shared" si="549"/>
        <v>1.0643573102101382</v>
      </c>
      <c r="AQ1303" s="2">
        <f t="shared" si="550"/>
        <v>0.76489232840434507</v>
      </c>
      <c r="AR1303" s="3" t="str">
        <f t="shared" si="551"/>
        <v>Nontoxic</v>
      </c>
      <c r="AS1303" s="2">
        <f t="shared" si="552"/>
        <v>88.22214208438514</v>
      </c>
      <c r="AT1303" s="4" t="s">
        <v>664</v>
      </c>
      <c r="AU1303" s="4" t="s">
        <v>666</v>
      </c>
      <c r="AV1303" s="2">
        <f t="shared" si="553"/>
        <v>15</v>
      </c>
      <c r="AW1303" s="2">
        <f t="shared" si="554"/>
        <v>3</v>
      </c>
      <c r="AX1303" s="2">
        <f t="shared" si="555"/>
        <v>89836250000.000015</v>
      </c>
      <c r="AY1303" s="2">
        <f t="shared" si="556"/>
        <v>172783333333.33337</v>
      </c>
      <c r="AZ1303" s="2">
        <f t="shared" si="557"/>
        <v>103660763888.88892</v>
      </c>
      <c r="BA1303" s="2">
        <f t="shared" si="558"/>
        <v>1.1148148148148147</v>
      </c>
      <c r="BB1303" s="2">
        <f t="shared" si="559"/>
        <v>0.55101756152141756</v>
      </c>
      <c r="BC1303" s="2">
        <v>6.6349999999999998</v>
      </c>
      <c r="BD1303" s="2" t="str">
        <f t="shared" si="560"/>
        <v>Same Var</v>
      </c>
      <c r="BE1303" s="2">
        <f t="shared" si="561"/>
        <v>0.13580889152644116</v>
      </c>
      <c r="BF1303" s="2" t="str">
        <f t="shared" si="562"/>
        <v>NS</v>
      </c>
      <c r="BG1303" s="2" t="str">
        <f t="shared" si="563"/>
        <v>NS</v>
      </c>
      <c r="BH1303" s="2" t="str">
        <f t="shared" si="564"/>
        <v>Wilcoxon</v>
      </c>
      <c r="BI1303" s="2" t="str">
        <f t="shared" si="565"/>
        <v/>
      </c>
      <c r="BJ1303" s="2" t="str">
        <f t="shared" si="566"/>
        <v/>
      </c>
    </row>
    <row r="1304" spans="1:62" x14ac:dyDescent="0.2">
      <c r="A1304" s="1" t="s">
        <v>926</v>
      </c>
      <c r="B1304" s="27" t="s">
        <v>1195</v>
      </c>
      <c r="C1304" s="28">
        <v>38615</v>
      </c>
      <c r="D1304" s="7">
        <v>0.51388888888888884</v>
      </c>
      <c r="E1304" s="1">
        <v>0.1</v>
      </c>
      <c r="F1304" s="1" t="s">
        <v>57</v>
      </c>
      <c r="G1304" s="1" t="s">
        <v>1012</v>
      </c>
      <c r="H1304" s="27" t="s">
        <v>886</v>
      </c>
      <c r="I1304" s="27" t="s">
        <v>887</v>
      </c>
      <c r="J1304" s="27" t="s">
        <v>888</v>
      </c>
      <c r="K1304" s="2">
        <v>0.75</v>
      </c>
      <c r="L1304" s="2">
        <v>0.25</v>
      </c>
      <c r="M1304" s="27">
        <v>1820000</v>
      </c>
      <c r="N1304" s="27">
        <v>1860000</v>
      </c>
      <c r="O1304" s="27">
        <v>1870000</v>
      </c>
      <c r="P1304" s="27">
        <v>2030000</v>
      </c>
      <c r="Q1304" s="27">
        <v>1790000</v>
      </c>
      <c r="R1304" s="27">
        <v>1770000</v>
      </c>
      <c r="S1304" s="27">
        <v>1700000</v>
      </c>
      <c r="T1304" s="27">
        <v>1450000</v>
      </c>
      <c r="U1304" s="27">
        <v>1100000</v>
      </c>
      <c r="V1304" s="27">
        <v>2070000</v>
      </c>
      <c r="W1304" s="27">
        <v>1980000</v>
      </c>
      <c r="X1304" s="27">
        <v>1020000</v>
      </c>
      <c r="Y1304" s="27">
        <v>1870000</v>
      </c>
      <c r="Z1304" s="27">
        <v>1860000</v>
      </c>
      <c r="AA1304" s="27">
        <v>1840000</v>
      </c>
      <c r="AB1304" s="27">
        <v>1700000</v>
      </c>
      <c r="AC1304" s="2">
        <f t="shared" si="540"/>
        <v>1733125</v>
      </c>
      <c r="AD1304" s="2">
        <f t="shared" si="541"/>
        <v>299726.95908109436</v>
      </c>
      <c r="AE1304" s="2">
        <f t="shared" si="542"/>
        <v>16</v>
      </c>
      <c r="AF1304" s="27">
        <v>2151000</v>
      </c>
      <c r="AG1304" s="27">
        <v>2697000</v>
      </c>
      <c r="AH1304" s="27">
        <v>22555000</v>
      </c>
      <c r="AI1304" s="27">
        <v>2114000</v>
      </c>
      <c r="AJ1304" s="2">
        <f t="shared" si="543"/>
        <v>7379250</v>
      </c>
      <c r="AK1304" s="2">
        <f t="shared" si="544"/>
        <v>10120676.998929799</v>
      </c>
      <c r="AL1304" s="2">
        <f t="shared" si="545"/>
        <v>4</v>
      </c>
      <c r="AM1304" s="2">
        <f t="shared" si="546"/>
        <v>6.5588152629789885E+26</v>
      </c>
      <c r="AN1304" s="2">
        <f t="shared" si="547"/>
        <v>2.1857325622972754E+26</v>
      </c>
      <c r="AO1304" s="2">
        <f t="shared" si="548"/>
        <v>3</v>
      </c>
      <c r="AP1304" s="2">
        <f t="shared" si="549"/>
        <v>1.2013092357435846</v>
      </c>
      <c r="AQ1304" s="2">
        <f t="shared" si="550"/>
        <v>0.76489232840434507</v>
      </c>
      <c r="AR1304" s="3" t="str">
        <f t="shared" si="551"/>
        <v>Nontoxic</v>
      </c>
      <c r="AS1304" s="2">
        <f t="shared" si="552"/>
        <v>425.77713667508112</v>
      </c>
      <c r="AT1304" s="26" t="s">
        <v>884</v>
      </c>
      <c r="AU1304" s="4" t="s">
        <v>666</v>
      </c>
      <c r="AV1304" s="2">
        <f t="shared" si="553"/>
        <v>15</v>
      </c>
      <c r="AW1304" s="2">
        <f t="shared" si="554"/>
        <v>3</v>
      </c>
      <c r="AX1304" s="2">
        <f t="shared" si="555"/>
        <v>89836250000.000015</v>
      </c>
      <c r="AY1304" s="2">
        <f t="shared" si="556"/>
        <v>102428102916666.67</v>
      </c>
      <c r="AZ1304" s="2">
        <f t="shared" si="557"/>
        <v>17146214027777.777</v>
      </c>
      <c r="BA1304" s="2">
        <f t="shared" si="558"/>
        <v>1.1148148148148147</v>
      </c>
      <c r="BB1304" s="2">
        <f t="shared" si="559"/>
        <v>65.850407975898179</v>
      </c>
      <c r="BC1304" s="2">
        <v>6.6349999999999998</v>
      </c>
      <c r="BD1304" s="2" t="str">
        <f t="shared" si="560"/>
        <v>Sig Diff Var</v>
      </c>
      <c r="BE1304" s="2">
        <f t="shared" si="561"/>
        <v>0.1729306627198158</v>
      </c>
      <c r="BF1304" s="2" t="str">
        <f t="shared" si="562"/>
        <v>NS</v>
      </c>
      <c r="BG1304" s="2" t="str">
        <f t="shared" si="563"/>
        <v>NS</v>
      </c>
      <c r="BH1304" s="2" t="str">
        <f t="shared" si="564"/>
        <v/>
      </c>
      <c r="BI1304" s="2" t="str">
        <f t="shared" si="565"/>
        <v/>
      </c>
      <c r="BJ1304" s="2" t="str">
        <f t="shared" si="566"/>
        <v/>
      </c>
    </row>
    <row r="1305" spans="1:62" x14ac:dyDescent="0.2">
      <c r="A1305" s="1" t="s">
        <v>926</v>
      </c>
      <c r="B1305" s="27" t="s">
        <v>1282</v>
      </c>
      <c r="C1305" s="28">
        <v>38615</v>
      </c>
      <c r="D1305" s="7">
        <v>0.54166666666666663</v>
      </c>
      <c r="E1305" s="1">
        <v>0.1</v>
      </c>
      <c r="F1305" s="1" t="s">
        <v>57</v>
      </c>
      <c r="G1305" s="1" t="s">
        <v>1012</v>
      </c>
      <c r="H1305" s="27" t="s">
        <v>886</v>
      </c>
      <c r="I1305" s="27" t="s">
        <v>887</v>
      </c>
      <c r="J1305" s="27" t="s">
        <v>888</v>
      </c>
      <c r="K1305" s="2">
        <v>0.75</v>
      </c>
      <c r="L1305" s="2">
        <v>0.25</v>
      </c>
      <c r="M1305" s="27">
        <v>1820000</v>
      </c>
      <c r="N1305" s="27">
        <v>1860000</v>
      </c>
      <c r="O1305" s="27">
        <v>1870000</v>
      </c>
      <c r="P1305" s="27">
        <v>2030000</v>
      </c>
      <c r="Q1305" s="27">
        <v>1790000</v>
      </c>
      <c r="R1305" s="27">
        <v>1770000</v>
      </c>
      <c r="S1305" s="27">
        <v>1700000</v>
      </c>
      <c r="T1305" s="27">
        <v>1450000</v>
      </c>
      <c r="U1305" s="27">
        <v>1100000</v>
      </c>
      <c r="V1305" s="27">
        <v>2070000</v>
      </c>
      <c r="W1305" s="27">
        <v>1980000</v>
      </c>
      <c r="X1305" s="27">
        <v>1020000</v>
      </c>
      <c r="Y1305" s="27">
        <v>1870000</v>
      </c>
      <c r="Z1305" s="27">
        <v>1860000</v>
      </c>
      <c r="AA1305" s="27">
        <v>1840000</v>
      </c>
      <c r="AB1305" s="27">
        <v>1700000</v>
      </c>
      <c r="AC1305" s="2">
        <f t="shared" si="540"/>
        <v>1733125</v>
      </c>
      <c r="AD1305" s="2">
        <f t="shared" si="541"/>
        <v>299726.95908109436</v>
      </c>
      <c r="AE1305" s="2">
        <f t="shared" si="542"/>
        <v>16</v>
      </c>
      <c r="AF1305" s="27">
        <v>2498000</v>
      </c>
      <c r="AG1305" s="27">
        <v>2420000</v>
      </c>
      <c r="AH1305" s="27">
        <v>2420000</v>
      </c>
      <c r="AI1305" s="27">
        <v>2741000</v>
      </c>
      <c r="AJ1305" s="2">
        <f t="shared" si="543"/>
        <v>2519750</v>
      </c>
      <c r="AK1305" s="2">
        <f t="shared" si="544"/>
        <v>152013.97962029677</v>
      </c>
      <c r="AL1305" s="2">
        <f t="shared" si="545"/>
        <v>4</v>
      </c>
      <c r="AM1305" s="2">
        <f t="shared" si="546"/>
        <v>7.9840804227341648E+19</v>
      </c>
      <c r="AN1305" s="2">
        <f t="shared" si="547"/>
        <v>1.1789810020812034E+19</v>
      </c>
      <c r="AO1305" s="2">
        <f t="shared" si="548"/>
        <v>7</v>
      </c>
      <c r="AP1305" s="2">
        <f t="shared" si="549"/>
        <v>12.90536317265987</v>
      </c>
      <c r="AQ1305" s="2">
        <f t="shared" si="550"/>
        <v>0.71114177808178591</v>
      </c>
      <c r="AR1305" s="3" t="str">
        <f t="shared" si="551"/>
        <v>Nontoxic</v>
      </c>
      <c r="AS1305" s="2">
        <f t="shared" si="552"/>
        <v>145.38766678687344</v>
      </c>
      <c r="AT1305" s="26" t="s">
        <v>884</v>
      </c>
      <c r="AU1305" s="4" t="s">
        <v>666</v>
      </c>
      <c r="AV1305" s="2">
        <f t="shared" si="553"/>
        <v>15</v>
      </c>
      <c r="AW1305" s="2">
        <f t="shared" si="554"/>
        <v>3</v>
      </c>
      <c r="AX1305" s="2">
        <f t="shared" si="555"/>
        <v>89836250000.000015</v>
      </c>
      <c r="AY1305" s="2">
        <f t="shared" si="556"/>
        <v>23108250000</v>
      </c>
      <c r="AZ1305" s="2">
        <f t="shared" si="557"/>
        <v>78714916666.666687</v>
      </c>
      <c r="BA1305" s="2">
        <f t="shared" si="558"/>
        <v>1.1148148148148147</v>
      </c>
      <c r="BB1305" s="2">
        <f t="shared" si="559"/>
        <v>1.5200646076924278</v>
      </c>
      <c r="BC1305" s="2">
        <v>6.6349999999999998</v>
      </c>
      <c r="BD1305" s="2" t="str">
        <f t="shared" si="560"/>
        <v>Same Var</v>
      </c>
      <c r="BE1305" s="2">
        <f t="shared" si="561"/>
        <v>4.4889867630758698E-5</v>
      </c>
      <c r="BF1305" s="2" t="str">
        <f t="shared" si="562"/>
        <v>NS</v>
      </c>
      <c r="BG1305" s="2" t="str">
        <f t="shared" si="563"/>
        <v>NS</v>
      </c>
      <c r="BH1305" s="2" t="str">
        <f t="shared" si="564"/>
        <v/>
      </c>
      <c r="BI1305" s="2" t="str">
        <f t="shared" si="565"/>
        <v/>
      </c>
      <c r="BJ1305" s="2" t="str">
        <f t="shared" si="566"/>
        <v/>
      </c>
    </row>
    <row r="1306" spans="1:62" x14ac:dyDescent="0.2">
      <c r="A1306" s="1" t="s">
        <v>926</v>
      </c>
      <c r="B1306" s="27" t="s">
        <v>1290</v>
      </c>
      <c r="C1306" s="28">
        <v>38615</v>
      </c>
      <c r="D1306" s="7">
        <v>0.5</v>
      </c>
      <c r="E1306" s="1">
        <v>0.1</v>
      </c>
      <c r="F1306" s="1" t="s">
        <v>57</v>
      </c>
      <c r="G1306" s="1" t="s">
        <v>1012</v>
      </c>
      <c r="H1306" s="27" t="s">
        <v>886</v>
      </c>
      <c r="I1306" s="27" t="s">
        <v>887</v>
      </c>
      <c r="J1306" s="27" t="s">
        <v>888</v>
      </c>
      <c r="K1306" s="2">
        <v>0.75</v>
      </c>
      <c r="L1306" s="2">
        <v>0.25</v>
      </c>
      <c r="M1306" s="27">
        <v>1820000</v>
      </c>
      <c r="N1306" s="27">
        <v>1860000</v>
      </c>
      <c r="O1306" s="27">
        <v>1870000</v>
      </c>
      <c r="P1306" s="27">
        <v>2030000</v>
      </c>
      <c r="Q1306" s="27">
        <v>1790000</v>
      </c>
      <c r="R1306" s="27">
        <v>1770000</v>
      </c>
      <c r="S1306" s="27">
        <v>1700000</v>
      </c>
      <c r="T1306" s="27">
        <v>1450000</v>
      </c>
      <c r="U1306" s="27">
        <v>1100000</v>
      </c>
      <c r="V1306" s="27">
        <v>2070000</v>
      </c>
      <c r="W1306" s="27">
        <v>1980000</v>
      </c>
      <c r="X1306" s="27">
        <v>1020000</v>
      </c>
      <c r="Y1306" s="27">
        <v>1870000</v>
      </c>
      <c r="Z1306" s="27">
        <v>1860000</v>
      </c>
      <c r="AA1306" s="27">
        <v>1840000</v>
      </c>
      <c r="AB1306" s="27">
        <v>1700000</v>
      </c>
      <c r="AC1306" s="2">
        <f t="shared" si="540"/>
        <v>1733125</v>
      </c>
      <c r="AD1306" s="2">
        <f t="shared" si="541"/>
        <v>299726.95908109436</v>
      </c>
      <c r="AE1306" s="2">
        <f t="shared" si="542"/>
        <v>16</v>
      </c>
      <c r="AF1306" s="27">
        <v>2455000</v>
      </c>
      <c r="AG1306" s="27">
        <v>2559000</v>
      </c>
      <c r="AH1306" s="27">
        <v>2472000</v>
      </c>
      <c r="AI1306" s="27">
        <v>2484000</v>
      </c>
      <c r="AJ1306" s="2">
        <f t="shared" si="543"/>
        <v>2492500</v>
      </c>
      <c r="AK1306" s="2">
        <f t="shared" si="544"/>
        <v>45902.069670114004</v>
      </c>
      <c r="AL1306" s="2">
        <f t="shared" si="545"/>
        <v>4</v>
      </c>
      <c r="AM1306" s="2">
        <f t="shared" si="546"/>
        <v>1.3579635247239117E+19</v>
      </c>
      <c r="AN1306" s="2">
        <f t="shared" si="547"/>
        <v>7.5748149867661811E+17</v>
      </c>
      <c r="AO1306" s="2">
        <f t="shared" si="548"/>
        <v>18</v>
      </c>
      <c r="AP1306" s="2">
        <f t="shared" si="549"/>
        <v>19.646865054731872</v>
      </c>
      <c r="AQ1306" s="2">
        <f t="shared" si="550"/>
        <v>0.68836380646620021</v>
      </c>
      <c r="AR1306" s="3" t="str">
        <f t="shared" si="551"/>
        <v>Nontoxic</v>
      </c>
      <c r="AS1306" s="2">
        <f t="shared" si="552"/>
        <v>143.81536242336819</v>
      </c>
      <c r="AT1306" s="26" t="s">
        <v>884</v>
      </c>
      <c r="AU1306" s="4" t="s">
        <v>666</v>
      </c>
      <c r="AV1306" s="2">
        <f t="shared" si="553"/>
        <v>15</v>
      </c>
      <c r="AW1306" s="2">
        <f t="shared" si="554"/>
        <v>3</v>
      </c>
      <c r="AX1306" s="2">
        <f t="shared" si="555"/>
        <v>89836250000.000015</v>
      </c>
      <c r="AY1306" s="2">
        <f t="shared" si="556"/>
        <v>2107000000</v>
      </c>
      <c r="AZ1306" s="2">
        <f t="shared" si="557"/>
        <v>75214708333.333344</v>
      </c>
      <c r="BA1306" s="2">
        <f t="shared" si="558"/>
        <v>1.1148148148148147</v>
      </c>
      <c r="BB1306" s="2">
        <f t="shared" si="559"/>
        <v>7.2304551238237664</v>
      </c>
      <c r="BC1306" s="2">
        <v>6.6349999999999998</v>
      </c>
      <c r="BD1306" s="2" t="str">
        <f t="shared" si="560"/>
        <v>Sig Diff Var</v>
      </c>
      <c r="BE1306" s="2">
        <f t="shared" si="561"/>
        <v>1.1072207429466585E-8</v>
      </c>
      <c r="BF1306" s="2" t="str">
        <f t="shared" si="562"/>
        <v>NS</v>
      </c>
      <c r="BG1306" s="2" t="str">
        <f t="shared" si="563"/>
        <v>NS</v>
      </c>
      <c r="BH1306" s="2" t="str">
        <f t="shared" si="564"/>
        <v/>
      </c>
      <c r="BI1306" s="2" t="str">
        <f t="shared" si="565"/>
        <v/>
      </c>
      <c r="BJ1306" s="2" t="str">
        <f t="shared" si="566"/>
        <v/>
      </c>
    </row>
    <row r="1307" spans="1:62" x14ac:dyDescent="0.2">
      <c r="A1307" s="1" t="s">
        <v>926</v>
      </c>
      <c r="B1307" s="27" t="s">
        <v>1293</v>
      </c>
      <c r="C1307" s="28">
        <v>38615</v>
      </c>
      <c r="D1307" s="7">
        <v>0.41666666666666669</v>
      </c>
      <c r="E1307" s="1">
        <v>0.1</v>
      </c>
      <c r="F1307" s="1" t="s">
        <v>57</v>
      </c>
      <c r="G1307" s="1" t="s">
        <v>1012</v>
      </c>
      <c r="H1307" s="27" t="s">
        <v>886</v>
      </c>
      <c r="I1307" s="27" t="s">
        <v>887</v>
      </c>
      <c r="J1307" s="27" t="s">
        <v>888</v>
      </c>
      <c r="K1307" s="2">
        <v>0.75</v>
      </c>
      <c r="L1307" s="2">
        <v>0.25</v>
      </c>
      <c r="M1307" s="27">
        <v>1820000</v>
      </c>
      <c r="N1307" s="27">
        <v>1860000</v>
      </c>
      <c r="O1307" s="27">
        <v>1870000</v>
      </c>
      <c r="P1307" s="27">
        <v>2030000</v>
      </c>
      <c r="Q1307" s="27">
        <v>1790000</v>
      </c>
      <c r="R1307" s="27">
        <v>1770000</v>
      </c>
      <c r="S1307" s="27">
        <v>1700000</v>
      </c>
      <c r="T1307" s="27">
        <v>1450000</v>
      </c>
      <c r="U1307" s="27">
        <v>1100000</v>
      </c>
      <c r="V1307" s="27">
        <v>2070000</v>
      </c>
      <c r="W1307" s="27">
        <v>1980000</v>
      </c>
      <c r="X1307" s="27">
        <v>1020000</v>
      </c>
      <c r="Y1307" s="27">
        <v>1870000</v>
      </c>
      <c r="Z1307" s="27">
        <v>1860000</v>
      </c>
      <c r="AA1307" s="27">
        <v>1840000</v>
      </c>
      <c r="AB1307" s="27">
        <v>1700000</v>
      </c>
      <c r="AC1307" s="2">
        <f t="shared" si="540"/>
        <v>1733125</v>
      </c>
      <c r="AD1307" s="2">
        <f t="shared" si="541"/>
        <v>299726.95908109436</v>
      </c>
      <c r="AE1307" s="2">
        <f t="shared" si="542"/>
        <v>16</v>
      </c>
      <c r="AF1307" s="27">
        <v>2203000</v>
      </c>
      <c r="AG1307" s="27">
        <v>2356000</v>
      </c>
      <c r="AH1307" s="27">
        <v>1885000</v>
      </c>
      <c r="AI1307" s="27">
        <v>2558000</v>
      </c>
      <c r="AJ1307" s="2">
        <f t="shared" si="543"/>
        <v>2250500</v>
      </c>
      <c r="AK1307" s="2">
        <f t="shared" si="544"/>
        <v>283744.60347291187</v>
      </c>
      <c r="AL1307" s="2">
        <f t="shared" si="545"/>
        <v>4</v>
      </c>
      <c r="AM1307" s="2">
        <f t="shared" si="546"/>
        <v>5.4224038838981709E+20</v>
      </c>
      <c r="AN1307" s="2">
        <f t="shared" si="547"/>
        <v>1.3570709966534323E+20</v>
      </c>
      <c r="AO1307" s="2">
        <f t="shared" si="548"/>
        <v>4</v>
      </c>
      <c r="AP1307" s="2">
        <f t="shared" si="549"/>
        <v>6.2298206238164786</v>
      </c>
      <c r="AQ1307" s="2">
        <f t="shared" si="550"/>
        <v>0.74069708411268287</v>
      </c>
      <c r="AR1307" s="3" t="str">
        <f t="shared" si="551"/>
        <v>Nontoxic</v>
      </c>
      <c r="AS1307" s="2">
        <f t="shared" si="552"/>
        <v>129.8521456905878</v>
      </c>
      <c r="AT1307" s="26" t="s">
        <v>884</v>
      </c>
      <c r="AU1307" s="4" t="s">
        <v>666</v>
      </c>
      <c r="AV1307" s="2">
        <f t="shared" si="553"/>
        <v>15</v>
      </c>
      <c r="AW1307" s="2">
        <f t="shared" si="554"/>
        <v>3</v>
      </c>
      <c r="AX1307" s="2">
        <f t="shared" si="555"/>
        <v>89836250000.000015</v>
      </c>
      <c r="AY1307" s="2">
        <f t="shared" si="556"/>
        <v>80510999999.999985</v>
      </c>
      <c r="AZ1307" s="2">
        <f t="shared" si="557"/>
        <v>88282041666.666687</v>
      </c>
      <c r="BA1307" s="2">
        <f t="shared" si="558"/>
        <v>1.1148148148148147</v>
      </c>
      <c r="BB1307" s="2">
        <f t="shared" si="559"/>
        <v>1.3141873981228016E-2</v>
      </c>
      <c r="BC1307" s="2">
        <v>6.6349999999999998</v>
      </c>
      <c r="BD1307" s="2" t="str">
        <f t="shared" si="560"/>
        <v>Same Var</v>
      </c>
      <c r="BE1307" s="2">
        <f t="shared" si="561"/>
        <v>2.9905384094582824E-3</v>
      </c>
      <c r="BF1307" s="2" t="str">
        <f t="shared" si="562"/>
        <v>NS</v>
      </c>
      <c r="BG1307" s="2" t="str">
        <f t="shared" si="563"/>
        <v>NS</v>
      </c>
      <c r="BH1307" s="2" t="str">
        <f t="shared" si="564"/>
        <v/>
      </c>
      <c r="BI1307" s="2" t="str">
        <f t="shared" si="565"/>
        <v/>
      </c>
      <c r="BJ1307" s="2" t="str">
        <f t="shared" si="566"/>
        <v/>
      </c>
    </row>
    <row r="1308" spans="1:62" x14ac:dyDescent="0.2">
      <c r="A1308" s="1" t="s">
        <v>926</v>
      </c>
      <c r="B1308" s="27" t="s">
        <v>1294</v>
      </c>
      <c r="C1308" s="28">
        <v>38615</v>
      </c>
      <c r="D1308" s="7">
        <v>0.4375</v>
      </c>
      <c r="E1308" s="1">
        <v>0.1</v>
      </c>
      <c r="F1308" s="1" t="s">
        <v>57</v>
      </c>
      <c r="G1308" s="1" t="s">
        <v>1012</v>
      </c>
      <c r="H1308" s="27" t="s">
        <v>886</v>
      </c>
      <c r="I1308" s="27" t="s">
        <v>887</v>
      </c>
      <c r="J1308" s="27" t="s">
        <v>888</v>
      </c>
      <c r="K1308" s="2">
        <v>0.75</v>
      </c>
      <c r="L1308" s="2">
        <v>0.25</v>
      </c>
      <c r="M1308" s="27">
        <v>1820000</v>
      </c>
      <c r="N1308" s="27">
        <v>1860000</v>
      </c>
      <c r="O1308" s="27">
        <v>1870000</v>
      </c>
      <c r="P1308" s="27">
        <v>2030000</v>
      </c>
      <c r="Q1308" s="27">
        <v>1790000</v>
      </c>
      <c r="R1308" s="27">
        <v>1770000</v>
      </c>
      <c r="S1308" s="27">
        <v>1700000</v>
      </c>
      <c r="T1308" s="27">
        <v>1450000</v>
      </c>
      <c r="U1308" s="27">
        <v>1100000</v>
      </c>
      <c r="V1308" s="27">
        <v>2070000</v>
      </c>
      <c r="W1308" s="27">
        <v>1980000</v>
      </c>
      <c r="X1308" s="27">
        <v>1020000</v>
      </c>
      <c r="Y1308" s="27">
        <v>1870000</v>
      </c>
      <c r="Z1308" s="27">
        <v>1860000</v>
      </c>
      <c r="AA1308" s="27">
        <v>1840000</v>
      </c>
      <c r="AB1308" s="27">
        <v>1700000</v>
      </c>
      <c r="AC1308" s="2">
        <f t="shared" si="540"/>
        <v>1733125</v>
      </c>
      <c r="AD1308" s="2">
        <f t="shared" si="541"/>
        <v>299726.95908109436</v>
      </c>
      <c r="AE1308" s="2">
        <f t="shared" si="542"/>
        <v>16</v>
      </c>
      <c r="AF1308" s="27">
        <v>2367000</v>
      </c>
      <c r="AG1308" s="27">
        <v>2136000</v>
      </c>
      <c r="AH1308" s="27">
        <v>2030000</v>
      </c>
      <c r="AI1308" s="27">
        <v>2504000</v>
      </c>
      <c r="AJ1308" s="2">
        <f t="shared" si="543"/>
        <v>2259250</v>
      </c>
      <c r="AK1308" s="2">
        <f t="shared" si="544"/>
        <v>215452.04416141735</v>
      </c>
      <c r="AL1308" s="2">
        <f t="shared" si="545"/>
        <v>4</v>
      </c>
      <c r="AM1308" s="2">
        <f t="shared" si="546"/>
        <v>2.1795211845271054E+20</v>
      </c>
      <c r="AN1308" s="2">
        <f t="shared" si="547"/>
        <v>4.5556195412015727E+19</v>
      </c>
      <c r="AO1308" s="2">
        <f t="shared" si="548"/>
        <v>5</v>
      </c>
      <c r="AP1308" s="2">
        <f t="shared" si="549"/>
        <v>7.896093270296741</v>
      </c>
      <c r="AQ1308" s="2">
        <f t="shared" si="550"/>
        <v>0.72668684380042159</v>
      </c>
      <c r="AR1308" s="3" t="str">
        <f t="shared" si="551"/>
        <v>Nontoxic</v>
      </c>
      <c r="AS1308" s="2">
        <f t="shared" si="552"/>
        <v>130.35701406419039</v>
      </c>
      <c r="AT1308" s="26" t="s">
        <v>884</v>
      </c>
      <c r="AU1308" s="4" t="s">
        <v>666</v>
      </c>
      <c r="AV1308" s="2">
        <f t="shared" si="553"/>
        <v>15</v>
      </c>
      <c r="AW1308" s="2">
        <f t="shared" si="554"/>
        <v>3</v>
      </c>
      <c r="AX1308" s="2">
        <f t="shared" si="555"/>
        <v>89836250000.000015</v>
      </c>
      <c r="AY1308" s="2">
        <f t="shared" si="556"/>
        <v>46419583333.333328</v>
      </c>
      <c r="AZ1308" s="2">
        <f t="shared" si="557"/>
        <v>82600138888.888901</v>
      </c>
      <c r="BA1308" s="2">
        <f t="shared" si="558"/>
        <v>1.1148148148148147</v>
      </c>
      <c r="BB1308" s="2">
        <f t="shared" si="559"/>
        <v>0.42088758141954624</v>
      </c>
      <c r="BC1308" s="2">
        <v>6.6349999999999998</v>
      </c>
      <c r="BD1308" s="2" t="str">
        <f t="shared" si="560"/>
        <v>Same Var</v>
      </c>
      <c r="BE1308" s="2">
        <f t="shared" si="561"/>
        <v>2.1048598831870471E-3</v>
      </c>
      <c r="BF1308" s="2" t="str">
        <f t="shared" si="562"/>
        <v>NS</v>
      </c>
      <c r="BG1308" s="2" t="str">
        <f t="shared" si="563"/>
        <v>NS</v>
      </c>
      <c r="BH1308" s="2" t="str">
        <f t="shared" si="564"/>
        <v/>
      </c>
      <c r="BI1308" s="2" t="str">
        <f t="shared" si="565"/>
        <v/>
      </c>
      <c r="BJ1308" s="2" t="str">
        <f t="shared" si="566"/>
        <v/>
      </c>
    </row>
    <row r="1309" spans="1:62" x14ac:dyDescent="0.2">
      <c r="A1309" s="1" t="s">
        <v>926</v>
      </c>
      <c r="B1309" s="27" t="s">
        <v>1296</v>
      </c>
      <c r="C1309" s="28">
        <v>38615</v>
      </c>
      <c r="D1309" s="7">
        <v>0.33333333333333331</v>
      </c>
      <c r="E1309" s="1">
        <v>0.1</v>
      </c>
      <c r="F1309" s="1" t="s">
        <v>57</v>
      </c>
      <c r="G1309" s="1" t="s">
        <v>1012</v>
      </c>
      <c r="H1309" s="27" t="s">
        <v>886</v>
      </c>
      <c r="I1309" s="27" t="s">
        <v>887</v>
      </c>
      <c r="J1309" s="27" t="s">
        <v>888</v>
      </c>
      <c r="K1309" s="2">
        <v>0.75</v>
      </c>
      <c r="L1309" s="2">
        <v>0.25</v>
      </c>
      <c r="M1309" s="27">
        <v>1820000</v>
      </c>
      <c r="N1309" s="27">
        <v>1860000</v>
      </c>
      <c r="O1309" s="27">
        <v>1870000</v>
      </c>
      <c r="P1309" s="27">
        <v>2030000</v>
      </c>
      <c r="Q1309" s="27">
        <v>1790000</v>
      </c>
      <c r="R1309" s="27">
        <v>1770000</v>
      </c>
      <c r="S1309" s="27">
        <v>1700000</v>
      </c>
      <c r="T1309" s="27">
        <v>1450000</v>
      </c>
      <c r="U1309" s="27">
        <v>1100000</v>
      </c>
      <c r="V1309" s="27">
        <v>2070000</v>
      </c>
      <c r="W1309" s="27">
        <v>1980000</v>
      </c>
      <c r="X1309" s="27">
        <v>1020000</v>
      </c>
      <c r="Y1309" s="27">
        <v>1870000</v>
      </c>
      <c r="Z1309" s="27">
        <v>1860000</v>
      </c>
      <c r="AA1309" s="27">
        <v>1840000</v>
      </c>
      <c r="AB1309" s="27">
        <v>1700000</v>
      </c>
      <c r="AC1309" s="2">
        <f t="shared" si="540"/>
        <v>1733125</v>
      </c>
      <c r="AD1309" s="2">
        <f t="shared" si="541"/>
        <v>299726.95908109436</v>
      </c>
      <c r="AE1309" s="2">
        <f t="shared" si="542"/>
        <v>16</v>
      </c>
      <c r="AF1309" s="27">
        <v>2763000</v>
      </c>
      <c r="AG1309" s="27">
        <v>2955000</v>
      </c>
      <c r="AH1309" s="27">
        <v>3026000</v>
      </c>
      <c r="AI1309" s="27">
        <v>2897000</v>
      </c>
      <c r="AJ1309" s="2">
        <f t="shared" si="543"/>
        <v>2910250</v>
      </c>
      <c r="AK1309" s="2">
        <f t="shared" si="544"/>
        <v>111443.18432875711</v>
      </c>
      <c r="AL1309" s="2">
        <f t="shared" si="545"/>
        <v>4</v>
      </c>
      <c r="AM1309" s="2">
        <f t="shared" si="546"/>
        <v>3.9227692996981416E+19</v>
      </c>
      <c r="AN1309" s="2">
        <f t="shared" si="547"/>
        <v>3.8784523564601825E+18</v>
      </c>
      <c r="AO1309" s="2">
        <f t="shared" si="548"/>
        <v>10</v>
      </c>
      <c r="AP1309" s="2">
        <f t="shared" si="549"/>
        <v>20.348727475264376</v>
      </c>
      <c r="AQ1309" s="2">
        <f t="shared" si="550"/>
        <v>0.69981206131243168</v>
      </c>
      <c r="AR1309" s="3" t="str">
        <f t="shared" si="551"/>
        <v>Nontoxic</v>
      </c>
      <c r="AS1309" s="2">
        <f t="shared" si="552"/>
        <v>167.91922106022358</v>
      </c>
      <c r="AT1309" s="26" t="s">
        <v>884</v>
      </c>
      <c r="AU1309" s="4" t="s">
        <v>666</v>
      </c>
      <c r="AV1309" s="2">
        <f t="shared" si="553"/>
        <v>15</v>
      </c>
      <c r="AW1309" s="2">
        <f t="shared" si="554"/>
        <v>3</v>
      </c>
      <c r="AX1309" s="2">
        <f t="shared" si="555"/>
        <v>89836250000.000015</v>
      </c>
      <c r="AY1309" s="2">
        <f t="shared" si="556"/>
        <v>12419583333.333334</v>
      </c>
      <c r="AZ1309" s="2">
        <f t="shared" si="557"/>
        <v>76933472222.222229</v>
      </c>
      <c r="BA1309" s="2">
        <f t="shared" si="558"/>
        <v>1.1148148148148147</v>
      </c>
      <c r="BB1309" s="2">
        <f t="shared" si="559"/>
        <v>2.8213536160664723</v>
      </c>
      <c r="BC1309" s="2">
        <v>6.6349999999999998</v>
      </c>
      <c r="BD1309" s="2" t="str">
        <f t="shared" si="560"/>
        <v>Same Var</v>
      </c>
      <c r="BE1309" s="2">
        <f t="shared" si="561"/>
        <v>2.5626904063536028E-7</v>
      </c>
      <c r="BF1309" s="2" t="str">
        <f t="shared" si="562"/>
        <v>NS</v>
      </c>
      <c r="BG1309" s="2" t="str">
        <f t="shared" si="563"/>
        <v>NS</v>
      </c>
      <c r="BH1309" s="2" t="str">
        <f t="shared" si="564"/>
        <v/>
      </c>
      <c r="BI1309" s="2" t="str">
        <f t="shared" si="565"/>
        <v/>
      </c>
      <c r="BJ1309" s="2" t="str">
        <f t="shared" si="566"/>
        <v/>
      </c>
    </row>
    <row r="1310" spans="1:62" x14ac:dyDescent="0.2">
      <c r="A1310" s="1" t="s">
        <v>926</v>
      </c>
      <c r="B1310" s="27" t="s">
        <v>1298</v>
      </c>
      <c r="C1310" s="28">
        <v>38615</v>
      </c>
      <c r="D1310" s="7">
        <v>0.375</v>
      </c>
      <c r="E1310" s="1">
        <v>0.1</v>
      </c>
      <c r="F1310" s="1" t="s">
        <v>57</v>
      </c>
      <c r="G1310" s="1" t="s">
        <v>1012</v>
      </c>
      <c r="H1310" s="27" t="s">
        <v>886</v>
      </c>
      <c r="I1310" s="27" t="s">
        <v>887</v>
      </c>
      <c r="J1310" s="27" t="s">
        <v>888</v>
      </c>
      <c r="K1310" s="2">
        <v>0.75</v>
      </c>
      <c r="L1310" s="2">
        <v>0.25</v>
      </c>
      <c r="M1310" s="27">
        <v>1820000</v>
      </c>
      <c r="N1310" s="27">
        <v>1860000</v>
      </c>
      <c r="O1310" s="27">
        <v>1870000</v>
      </c>
      <c r="P1310" s="27">
        <v>2030000</v>
      </c>
      <c r="Q1310" s="27">
        <v>1790000</v>
      </c>
      <c r="R1310" s="27">
        <v>1770000</v>
      </c>
      <c r="S1310" s="27">
        <v>1700000</v>
      </c>
      <c r="T1310" s="27">
        <v>1450000</v>
      </c>
      <c r="U1310" s="27">
        <v>1100000</v>
      </c>
      <c r="V1310" s="27">
        <v>2070000</v>
      </c>
      <c r="W1310" s="27">
        <v>1980000</v>
      </c>
      <c r="X1310" s="27">
        <v>1020000</v>
      </c>
      <c r="Y1310" s="27">
        <v>1870000</v>
      </c>
      <c r="Z1310" s="27">
        <v>1860000</v>
      </c>
      <c r="AA1310" s="27">
        <v>1840000</v>
      </c>
      <c r="AB1310" s="27">
        <v>1700000</v>
      </c>
      <c r="AC1310" s="2">
        <f t="shared" si="540"/>
        <v>1733125</v>
      </c>
      <c r="AD1310" s="2">
        <f t="shared" si="541"/>
        <v>299726.95908109436</v>
      </c>
      <c r="AE1310" s="2">
        <f t="shared" si="542"/>
        <v>16</v>
      </c>
      <c r="AF1310" s="27">
        <v>2637000</v>
      </c>
      <c r="AG1310" s="27">
        <v>2822000</v>
      </c>
      <c r="AH1310" s="27">
        <v>2670000</v>
      </c>
      <c r="AI1310" s="27">
        <v>2135000</v>
      </c>
      <c r="AJ1310" s="2">
        <f t="shared" si="543"/>
        <v>2566000</v>
      </c>
      <c r="AK1310" s="2">
        <f t="shared" si="544"/>
        <v>298414.70026346447</v>
      </c>
      <c r="AL1310" s="2">
        <f t="shared" si="545"/>
        <v>4</v>
      </c>
      <c r="AM1310" s="2">
        <f t="shared" si="546"/>
        <v>6.4623430792491932E+20</v>
      </c>
      <c r="AN1310" s="2">
        <f t="shared" si="547"/>
        <v>1.658762423204359E+20</v>
      </c>
      <c r="AO1310" s="2">
        <f t="shared" si="548"/>
        <v>4</v>
      </c>
      <c r="AP1310" s="2">
        <f t="shared" si="549"/>
        <v>7.9412670441106838</v>
      </c>
      <c r="AQ1310" s="2">
        <f t="shared" si="550"/>
        <v>0.74069708411268287</v>
      </c>
      <c r="AR1310" s="3" t="str">
        <f t="shared" si="551"/>
        <v>Nontoxic</v>
      </c>
      <c r="AS1310" s="2">
        <f t="shared" si="552"/>
        <v>148.05625676163001</v>
      </c>
      <c r="AT1310" s="26" t="s">
        <v>884</v>
      </c>
      <c r="AU1310" s="4" t="s">
        <v>666</v>
      </c>
      <c r="AV1310" s="2">
        <f t="shared" si="553"/>
        <v>15</v>
      </c>
      <c r="AW1310" s="2">
        <f t="shared" si="554"/>
        <v>3</v>
      </c>
      <c r="AX1310" s="2">
        <f t="shared" si="555"/>
        <v>89836250000.000015</v>
      </c>
      <c r="AY1310" s="2">
        <f t="shared" si="556"/>
        <v>89051333333.333344</v>
      </c>
      <c r="AZ1310" s="2">
        <f t="shared" si="557"/>
        <v>89705430555.555573</v>
      </c>
      <c r="BA1310" s="2">
        <f t="shared" si="558"/>
        <v>1.1148148148148147</v>
      </c>
      <c r="BB1310" s="2">
        <f t="shared" si="559"/>
        <v>8.6181145966036289E-5</v>
      </c>
      <c r="BC1310" s="2">
        <v>6.6349999999999998</v>
      </c>
      <c r="BD1310" s="2" t="str">
        <f t="shared" si="560"/>
        <v>Same Var</v>
      </c>
      <c r="BE1310" s="2">
        <f t="shared" si="561"/>
        <v>4.9061014229283865E-5</v>
      </c>
      <c r="BF1310" s="2" t="str">
        <f t="shared" si="562"/>
        <v>NS</v>
      </c>
      <c r="BG1310" s="2" t="str">
        <f t="shared" si="563"/>
        <v>NS</v>
      </c>
      <c r="BH1310" s="2" t="str">
        <f t="shared" si="564"/>
        <v/>
      </c>
      <c r="BI1310" s="2" t="str">
        <f t="shared" si="565"/>
        <v/>
      </c>
      <c r="BJ1310" s="2" t="str">
        <f t="shared" si="566"/>
        <v/>
      </c>
    </row>
    <row r="1311" spans="1:62" x14ac:dyDescent="0.2">
      <c r="A1311" s="1" t="s">
        <v>926</v>
      </c>
      <c r="B1311" s="27" t="s">
        <v>1299</v>
      </c>
      <c r="C1311" s="28">
        <v>38615</v>
      </c>
      <c r="D1311" s="7">
        <v>0.33333333333333331</v>
      </c>
      <c r="E1311" s="1">
        <v>0.1</v>
      </c>
      <c r="F1311" s="1" t="s">
        <v>57</v>
      </c>
      <c r="G1311" s="1" t="s">
        <v>1012</v>
      </c>
      <c r="H1311" s="27" t="s">
        <v>886</v>
      </c>
      <c r="I1311" s="27" t="s">
        <v>887</v>
      </c>
      <c r="J1311" s="27" t="s">
        <v>888</v>
      </c>
      <c r="K1311" s="2">
        <v>0.75</v>
      </c>
      <c r="L1311" s="2">
        <v>0.25</v>
      </c>
      <c r="M1311" s="27">
        <v>1820000</v>
      </c>
      <c r="N1311" s="27">
        <v>1860000</v>
      </c>
      <c r="O1311" s="27">
        <v>1870000</v>
      </c>
      <c r="P1311" s="27">
        <v>2030000</v>
      </c>
      <c r="Q1311" s="27">
        <v>1790000</v>
      </c>
      <c r="R1311" s="27">
        <v>1770000</v>
      </c>
      <c r="S1311" s="27">
        <v>1700000</v>
      </c>
      <c r="T1311" s="27">
        <v>1450000</v>
      </c>
      <c r="U1311" s="27">
        <v>1100000</v>
      </c>
      <c r="V1311" s="27">
        <v>2070000</v>
      </c>
      <c r="W1311" s="27">
        <v>1980000</v>
      </c>
      <c r="X1311" s="27">
        <v>1020000</v>
      </c>
      <c r="Y1311" s="27">
        <v>1870000</v>
      </c>
      <c r="Z1311" s="27">
        <v>1860000</v>
      </c>
      <c r="AA1311" s="27">
        <v>1840000</v>
      </c>
      <c r="AB1311" s="27">
        <v>1700000</v>
      </c>
      <c r="AC1311" s="2">
        <f t="shared" si="540"/>
        <v>1733125</v>
      </c>
      <c r="AD1311" s="2">
        <f t="shared" si="541"/>
        <v>299726.95908109436</v>
      </c>
      <c r="AE1311" s="2">
        <f t="shared" si="542"/>
        <v>16</v>
      </c>
      <c r="AF1311" s="27">
        <v>1614000</v>
      </c>
      <c r="AG1311" s="27">
        <v>2508000</v>
      </c>
      <c r="AH1311" s="27">
        <v>2543000</v>
      </c>
      <c r="AI1311" s="27">
        <v>2409000</v>
      </c>
      <c r="AJ1311" s="2">
        <f t="shared" si="543"/>
        <v>2268500</v>
      </c>
      <c r="AK1311" s="2">
        <f t="shared" si="544"/>
        <v>440007.95447355264</v>
      </c>
      <c r="AL1311" s="2">
        <f t="shared" si="545"/>
        <v>4</v>
      </c>
      <c r="AM1311" s="2">
        <f t="shared" si="546"/>
        <v>2.6584393400812228E+21</v>
      </c>
      <c r="AN1311" s="2">
        <f t="shared" si="547"/>
        <v>7.8157479399867626E+20</v>
      </c>
      <c r="AO1311" s="2">
        <f t="shared" si="548"/>
        <v>3</v>
      </c>
      <c r="AP1311" s="2">
        <f t="shared" si="549"/>
        <v>4.2659228433336311</v>
      </c>
      <c r="AQ1311" s="2">
        <f t="shared" si="550"/>
        <v>0.76489232840434507</v>
      </c>
      <c r="AR1311" s="3" t="str">
        <f t="shared" si="551"/>
        <v>Nontoxic</v>
      </c>
      <c r="AS1311" s="2">
        <f t="shared" si="552"/>
        <v>130.89073205914173</v>
      </c>
      <c r="AT1311" s="26" t="s">
        <v>884</v>
      </c>
      <c r="AU1311" s="4" t="s">
        <v>666</v>
      </c>
      <c r="AV1311" s="2">
        <f t="shared" si="553"/>
        <v>15</v>
      </c>
      <c r="AW1311" s="2">
        <f t="shared" si="554"/>
        <v>3</v>
      </c>
      <c r="AX1311" s="2">
        <f t="shared" si="555"/>
        <v>89836250000.000015</v>
      </c>
      <c r="AY1311" s="2">
        <f t="shared" si="556"/>
        <v>193606999999.99997</v>
      </c>
      <c r="AZ1311" s="2">
        <f t="shared" si="557"/>
        <v>107131375000</v>
      </c>
      <c r="BA1311" s="2">
        <f t="shared" si="558"/>
        <v>1.1148148148148147</v>
      </c>
      <c r="BB1311" s="2">
        <f t="shared" si="559"/>
        <v>0.77652933540248592</v>
      </c>
      <c r="BC1311" s="2">
        <v>6.6349999999999998</v>
      </c>
      <c r="BD1311" s="2" t="str">
        <f t="shared" si="560"/>
        <v>Same Var</v>
      </c>
      <c r="BE1311" s="2">
        <f t="shared" si="561"/>
        <v>4.5118113453222622E-3</v>
      </c>
      <c r="BF1311" s="2" t="str">
        <f t="shared" si="562"/>
        <v>NS</v>
      </c>
      <c r="BG1311" s="2" t="str">
        <f t="shared" si="563"/>
        <v>NS</v>
      </c>
      <c r="BH1311" s="2" t="str">
        <f t="shared" si="564"/>
        <v/>
      </c>
      <c r="BI1311" s="2" t="str">
        <f t="shared" si="565"/>
        <v/>
      </c>
      <c r="BJ1311" s="2" t="str">
        <f t="shared" si="566"/>
        <v/>
      </c>
    </row>
    <row r="1312" spans="1:62" x14ac:dyDescent="0.2">
      <c r="A1312" s="1" t="s">
        <v>926</v>
      </c>
      <c r="B1312" s="27" t="s">
        <v>1300</v>
      </c>
      <c r="C1312" s="28">
        <v>38615</v>
      </c>
      <c r="D1312" s="7">
        <v>0.4513888888888889</v>
      </c>
      <c r="E1312" s="1">
        <v>0.1</v>
      </c>
      <c r="F1312" s="1" t="s">
        <v>57</v>
      </c>
      <c r="G1312" s="1" t="s">
        <v>1012</v>
      </c>
      <c r="H1312" s="27" t="s">
        <v>886</v>
      </c>
      <c r="I1312" s="27" t="s">
        <v>887</v>
      </c>
      <c r="J1312" s="27" t="s">
        <v>888</v>
      </c>
      <c r="K1312" s="2">
        <v>0.75</v>
      </c>
      <c r="L1312" s="2">
        <v>0.25</v>
      </c>
      <c r="M1312" s="27">
        <v>1820000</v>
      </c>
      <c r="N1312" s="27">
        <v>1860000</v>
      </c>
      <c r="O1312" s="27">
        <v>1870000</v>
      </c>
      <c r="P1312" s="27">
        <v>2030000</v>
      </c>
      <c r="Q1312" s="27">
        <v>1790000</v>
      </c>
      <c r="R1312" s="27">
        <v>1770000</v>
      </c>
      <c r="S1312" s="27">
        <v>1700000</v>
      </c>
      <c r="T1312" s="27">
        <v>1450000</v>
      </c>
      <c r="U1312" s="27">
        <v>1100000</v>
      </c>
      <c r="V1312" s="27">
        <v>2070000</v>
      </c>
      <c r="W1312" s="27">
        <v>1980000</v>
      </c>
      <c r="X1312" s="27">
        <v>1020000</v>
      </c>
      <c r="Y1312" s="27">
        <v>1870000</v>
      </c>
      <c r="Z1312" s="27">
        <v>1860000</v>
      </c>
      <c r="AA1312" s="27">
        <v>1840000</v>
      </c>
      <c r="AB1312" s="27">
        <v>1700000</v>
      </c>
      <c r="AC1312" s="2">
        <f t="shared" si="540"/>
        <v>1733125</v>
      </c>
      <c r="AD1312" s="2">
        <f t="shared" si="541"/>
        <v>299726.95908109436</v>
      </c>
      <c r="AE1312" s="2">
        <f t="shared" si="542"/>
        <v>16</v>
      </c>
      <c r="AF1312" s="27">
        <v>2849000</v>
      </c>
      <c r="AG1312" s="27">
        <v>2926000</v>
      </c>
      <c r="AH1312" s="27">
        <v>2660000</v>
      </c>
      <c r="AI1312" s="27">
        <v>2921000</v>
      </c>
      <c r="AJ1312" s="2">
        <f t="shared" si="543"/>
        <v>2839000</v>
      </c>
      <c r="AK1312" s="2">
        <f t="shared" si="544"/>
        <v>124410.61047997474</v>
      </c>
      <c r="AL1312" s="2">
        <f t="shared" si="545"/>
        <v>4</v>
      </c>
      <c r="AM1312" s="2">
        <f t="shared" si="546"/>
        <v>4.9390052451828957E+19</v>
      </c>
      <c r="AN1312" s="2">
        <f t="shared" si="547"/>
        <v>5.656003061176618E+18</v>
      </c>
      <c r="AO1312" s="2">
        <f t="shared" si="548"/>
        <v>9</v>
      </c>
      <c r="AP1312" s="2">
        <f t="shared" si="549"/>
        <v>18.360006826823923</v>
      </c>
      <c r="AQ1312" s="2">
        <f t="shared" si="550"/>
        <v>0.70272214675132494</v>
      </c>
      <c r="AR1312" s="3" t="str">
        <f t="shared" si="551"/>
        <v>Nontoxic</v>
      </c>
      <c r="AS1312" s="2">
        <f t="shared" si="552"/>
        <v>163.80815001803103</v>
      </c>
      <c r="AT1312" s="26" t="s">
        <v>884</v>
      </c>
      <c r="AU1312" s="4" t="s">
        <v>666</v>
      </c>
      <c r="AV1312" s="2">
        <f t="shared" si="553"/>
        <v>15</v>
      </c>
      <c r="AW1312" s="2">
        <f t="shared" si="554"/>
        <v>3</v>
      </c>
      <c r="AX1312" s="2">
        <f t="shared" si="555"/>
        <v>89836250000.000015</v>
      </c>
      <c r="AY1312" s="2">
        <f t="shared" si="556"/>
        <v>15478000000</v>
      </c>
      <c r="AZ1312" s="2">
        <f t="shared" si="557"/>
        <v>77443208333.333344</v>
      </c>
      <c r="BA1312" s="2">
        <f t="shared" si="558"/>
        <v>1.1148148148148147</v>
      </c>
      <c r="BB1312" s="2">
        <f t="shared" si="559"/>
        <v>2.3355629555488009</v>
      </c>
      <c r="BC1312" s="2">
        <v>6.6349999999999998</v>
      </c>
      <c r="BD1312" s="2" t="str">
        <f t="shared" si="560"/>
        <v>Same Var</v>
      </c>
      <c r="BE1312" s="2">
        <f t="shared" si="561"/>
        <v>6.3137811585772274E-7</v>
      </c>
      <c r="BF1312" s="2" t="str">
        <f t="shared" si="562"/>
        <v>NS</v>
      </c>
      <c r="BG1312" s="2" t="str">
        <f t="shared" si="563"/>
        <v>NS</v>
      </c>
      <c r="BH1312" s="2" t="str">
        <f t="shared" si="564"/>
        <v/>
      </c>
      <c r="BI1312" s="2" t="str">
        <f t="shared" si="565"/>
        <v/>
      </c>
      <c r="BJ1312" s="2" t="str">
        <f t="shared" si="566"/>
        <v/>
      </c>
    </row>
    <row r="1313" spans="1:62" x14ac:dyDescent="0.2">
      <c r="A1313" s="1" t="s">
        <v>926</v>
      </c>
      <c r="B1313" s="27" t="s">
        <v>1303</v>
      </c>
      <c r="C1313" s="28">
        <v>38615</v>
      </c>
      <c r="D1313" s="7">
        <v>0.375</v>
      </c>
      <c r="E1313" s="1">
        <v>0.1</v>
      </c>
      <c r="F1313" s="1" t="s">
        <v>57</v>
      </c>
      <c r="G1313" s="1" t="s">
        <v>1012</v>
      </c>
      <c r="H1313" s="27" t="s">
        <v>886</v>
      </c>
      <c r="I1313" s="27" t="s">
        <v>887</v>
      </c>
      <c r="J1313" s="27" t="s">
        <v>888</v>
      </c>
      <c r="K1313" s="2">
        <v>0.75</v>
      </c>
      <c r="L1313" s="2">
        <v>0.25</v>
      </c>
      <c r="M1313" s="27">
        <v>1820000</v>
      </c>
      <c r="N1313" s="27">
        <v>1860000</v>
      </c>
      <c r="O1313" s="27">
        <v>1870000</v>
      </c>
      <c r="P1313" s="27">
        <v>2030000</v>
      </c>
      <c r="Q1313" s="27">
        <v>1790000</v>
      </c>
      <c r="R1313" s="27">
        <v>1770000</v>
      </c>
      <c r="S1313" s="27">
        <v>1700000</v>
      </c>
      <c r="T1313" s="27">
        <v>1450000</v>
      </c>
      <c r="U1313" s="27">
        <v>1100000</v>
      </c>
      <c r="V1313" s="27">
        <v>2070000</v>
      </c>
      <c r="W1313" s="27">
        <v>1980000</v>
      </c>
      <c r="X1313" s="27">
        <v>1020000</v>
      </c>
      <c r="Y1313" s="27">
        <v>1870000</v>
      </c>
      <c r="Z1313" s="27">
        <v>1860000</v>
      </c>
      <c r="AA1313" s="27">
        <v>1840000</v>
      </c>
      <c r="AB1313" s="27">
        <v>1700000</v>
      </c>
      <c r="AC1313" s="2">
        <f t="shared" si="540"/>
        <v>1733125</v>
      </c>
      <c r="AD1313" s="2">
        <f t="shared" si="541"/>
        <v>299726.95908109436</v>
      </c>
      <c r="AE1313" s="2">
        <f t="shared" si="542"/>
        <v>16</v>
      </c>
      <c r="AF1313" s="27">
        <v>2362000</v>
      </c>
      <c r="AG1313" s="27">
        <v>2384000</v>
      </c>
      <c r="AH1313" s="27">
        <v>2790000</v>
      </c>
      <c r="AI1313" s="27">
        <v>2749000</v>
      </c>
      <c r="AJ1313" s="2">
        <f t="shared" si="543"/>
        <v>2571250</v>
      </c>
      <c r="AK1313" s="2">
        <f t="shared" si="544"/>
        <v>229706.15287072017</v>
      </c>
      <c r="AL1313" s="2">
        <f t="shared" si="545"/>
        <v>4</v>
      </c>
      <c r="AM1313" s="2">
        <f t="shared" si="546"/>
        <v>2.6730728918122617E+20</v>
      </c>
      <c r="AN1313" s="2">
        <f t="shared" si="547"/>
        <v>5.8667835287015735E+19</v>
      </c>
      <c r="AO1313" s="2">
        <f t="shared" si="548"/>
        <v>5</v>
      </c>
      <c r="AP1313" s="2">
        <f t="shared" si="549"/>
        <v>9.9433251586450702</v>
      </c>
      <c r="AQ1313" s="2">
        <f t="shared" si="550"/>
        <v>0.72668684380042159</v>
      </c>
      <c r="AR1313" s="3" t="str">
        <f t="shared" si="551"/>
        <v>Nontoxic</v>
      </c>
      <c r="AS1313" s="2">
        <f t="shared" si="552"/>
        <v>148.35917778579156</v>
      </c>
      <c r="AT1313" s="26" t="s">
        <v>884</v>
      </c>
      <c r="AU1313" s="4" t="s">
        <v>666</v>
      </c>
      <c r="AV1313" s="2">
        <f t="shared" si="553"/>
        <v>15</v>
      </c>
      <c r="AW1313" s="2">
        <f t="shared" si="554"/>
        <v>3</v>
      </c>
      <c r="AX1313" s="2">
        <f t="shared" si="555"/>
        <v>89836250000.000015</v>
      </c>
      <c r="AY1313" s="2">
        <f t="shared" si="556"/>
        <v>52764916666.666664</v>
      </c>
      <c r="AZ1313" s="2">
        <f t="shared" si="557"/>
        <v>83657694444.444458</v>
      </c>
      <c r="BA1313" s="2">
        <f t="shared" si="558"/>
        <v>1.1148148148148147</v>
      </c>
      <c r="BB1313" s="2">
        <f t="shared" si="559"/>
        <v>0.28151155968944669</v>
      </c>
      <c r="BC1313" s="2">
        <v>6.6349999999999998</v>
      </c>
      <c r="BD1313" s="2" t="str">
        <f t="shared" si="560"/>
        <v>Same Var</v>
      </c>
      <c r="BE1313" s="2">
        <f t="shared" si="561"/>
        <v>3.1252491213654135E-5</v>
      </c>
      <c r="BF1313" s="2" t="str">
        <f t="shared" si="562"/>
        <v>NS</v>
      </c>
      <c r="BG1313" s="2" t="str">
        <f t="shared" si="563"/>
        <v>NS</v>
      </c>
      <c r="BH1313" s="2" t="str">
        <f t="shared" si="564"/>
        <v/>
      </c>
      <c r="BI1313" s="2" t="str">
        <f t="shared" si="565"/>
        <v/>
      </c>
      <c r="BJ1313" s="2" t="str">
        <f t="shared" si="566"/>
        <v/>
      </c>
    </row>
    <row r="1314" spans="1:62" x14ac:dyDescent="0.2">
      <c r="A1314" s="1" t="s">
        <v>926</v>
      </c>
      <c r="B1314" s="27" t="s">
        <v>1311</v>
      </c>
      <c r="C1314" s="28">
        <v>38615</v>
      </c>
      <c r="D1314" s="7">
        <v>0.33333333333333331</v>
      </c>
      <c r="E1314" s="1">
        <v>0.1</v>
      </c>
      <c r="F1314" s="1" t="s">
        <v>57</v>
      </c>
      <c r="G1314" s="1" t="s">
        <v>1012</v>
      </c>
      <c r="H1314" s="27" t="s">
        <v>886</v>
      </c>
      <c r="I1314" s="27" t="s">
        <v>887</v>
      </c>
      <c r="J1314" s="27" t="s">
        <v>888</v>
      </c>
      <c r="K1314" s="2">
        <v>0.75</v>
      </c>
      <c r="L1314" s="2">
        <v>0.25</v>
      </c>
      <c r="M1314" s="27">
        <v>1820000</v>
      </c>
      <c r="N1314" s="27">
        <v>1860000</v>
      </c>
      <c r="O1314" s="27">
        <v>1870000</v>
      </c>
      <c r="P1314" s="27">
        <v>2030000</v>
      </c>
      <c r="Q1314" s="27">
        <v>1790000</v>
      </c>
      <c r="R1314" s="27">
        <v>1770000</v>
      </c>
      <c r="S1314" s="27">
        <v>1700000</v>
      </c>
      <c r="T1314" s="27">
        <v>1450000</v>
      </c>
      <c r="U1314" s="27">
        <v>1100000</v>
      </c>
      <c r="V1314" s="27">
        <v>2070000</v>
      </c>
      <c r="W1314" s="27">
        <v>1980000</v>
      </c>
      <c r="X1314" s="27">
        <v>1020000</v>
      </c>
      <c r="Y1314" s="27">
        <v>1870000</v>
      </c>
      <c r="Z1314" s="27">
        <v>1860000</v>
      </c>
      <c r="AA1314" s="27">
        <v>1840000</v>
      </c>
      <c r="AB1314" s="27">
        <v>1700000</v>
      </c>
      <c r="AC1314" s="2">
        <f t="shared" si="540"/>
        <v>1733125</v>
      </c>
      <c r="AD1314" s="2">
        <f t="shared" si="541"/>
        <v>299726.95908109436</v>
      </c>
      <c r="AE1314" s="2">
        <f t="shared" si="542"/>
        <v>16</v>
      </c>
      <c r="AF1314" s="27">
        <v>2165000</v>
      </c>
      <c r="AG1314" s="27">
        <v>1761000</v>
      </c>
      <c r="AH1314" s="27">
        <v>3019000</v>
      </c>
      <c r="AI1314" s="27">
        <v>2580000</v>
      </c>
      <c r="AJ1314" s="2">
        <f t="shared" si="543"/>
        <v>2381250</v>
      </c>
      <c r="AK1314" s="2">
        <f t="shared" si="544"/>
        <v>540894.55226196046</v>
      </c>
      <c r="AL1314" s="2">
        <f t="shared" si="545"/>
        <v>4</v>
      </c>
      <c r="AM1314" s="2">
        <f t="shared" si="546"/>
        <v>5.8216953151704846E+21</v>
      </c>
      <c r="AN1314" s="2">
        <f t="shared" si="547"/>
        <v>1.783902508141183E+21</v>
      </c>
      <c r="AO1314" s="2">
        <f t="shared" si="548"/>
        <v>3</v>
      </c>
      <c r="AP1314" s="2">
        <f t="shared" si="549"/>
        <v>3.9149525902192068</v>
      </c>
      <c r="AQ1314" s="2">
        <f t="shared" si="550"/>
        <v>0.76489232840434507</v>
      </c>
      <c r="AR1314" s="3" t="str">
        <f t="shared" si="551"/>
        <v>Nontoxic</v>
      </c>
      <c r="AS1314" s="2">
        <f t="shared" si="552"/>
        <v>137.39632167327804</v>
      </c>
      <c r="AT1314" s="26" t="s">
        <v>884</v>
      </c>
      <c r="AU1314" s="4" t="s">
        <v>666</v>
      </c>
      <c r="AV1314" s="2">
        <f t="shared" si="553"/>
        <v>15</v>
      </c>
      <c r="AW1314" s="2">
        <f t="shared" si="554"/>
        <v>3</v>
      </c>
      <c r="AX1314" s="2">
        <f t="shared" si="555"/>
        <v>89836250000.000015</v>
      </c>
      <c r="AY1314" s="2">
        <f t="shared" si="556"/>
        <v>292566916666.66669</v>
      </c>
      <c r="AZ1314" s="2">
        <f t="shared" si="557"/>
        <v>123624694444.44444</v>
      </c>
      <c r="BA1314" s="2">
        <f t="shared" si="558"/>
        <v>1.1148148148148147</v>
      </c>
      <c r="BB1314" s="2">
        <f t="shared" si="559"/>
        <v>1.9775454395064282</v>
      </c>
      <c r="BC1314" s="2">
        <v>6.6349999999999998</v>
      </c>
      <c r="BD1314" s="2" t="str">
        <f t="shared" si="560"/>
        <v>Same Var</v>
      </c>
      <c r="BE1314" s="2">
        <f t="shared" si="561"/>
        <v>2.0017912281756396E-3</v>
      </c>
      <c r="BF1314" s="2" t="str">
        <f t="shared" si="562"/>
        <v>NS</v>
      </c>
      <c r="BG1314" s="2" t="str">
        <f t="shared" si="563"/>
        <v>NS</v>
      </c>
      <c r="BH1314" s="2" t="str">
        <f t="shared" si="564"/>
        <v/>
      </c>
      <c r="BI1314" s="2" t="str">
        <f t="shared" si="565"/>
        <v/>
      </c>
      <c r="BJ1314" s="2" t="str">
        <f t="shared" si="566"/>
        <v/>
      </c>
    </row>
    <row r="1315" spans="1:62" x14ac:dyDescent="0.2">
      <c r="A1315" s="1" t="s">
        <v>926</v>
      </c>
      <c r="B1315" s="27" t="s">
        <v>1314</v>
      </c>
      <c r="C1315" s="28">
        <v>38615</v>
      </c>
      <c r="D1315" s="7">
        <v>0.41666666666666669</v>
      </c>
      <c r="E1315" s="1">
        <v>0.1</v>
      </c>
      <c r="F1315" s="1" t="s">
        <v>57</v>
      </c>
      <c r="G1315" s="1" t="s">
        <v>1012</v>
      </c>
      <c r="H1315" s="27" t="s">
        <v>886</v>
      </c>
      <c r="I1315" s="27" t="s">
        <v>887</v>
      </c>
      <c r="J1315" s="27" t="s">
        <v>888</v>
      </c>
      <c r="K1315" s="2">
        <v>0.75</v>
      </c>
      <c r="L1315" s="2">
        <v>0.25</v>
      </c>
      <c r="M1315" s="27">
        <v>1820000</v>
      </c>
      <c r="N1315" s="27">
        <v>1860000</v>
      </c>
      <c r="O1315" s="27">
        <v>1870000</v>
      </c>
      <c r="P1315" s="27">
        <v>2030000</v>
      </c>
      <c r="Q1315" s="27">
        <v>1790000</v>
      </c>
      <c r="R1315" s="27">
        <v>1770000</v>
      </c>
      <c r="S1315" s="27">
        <v>1700000</v>
      </c>
      <c r="T1315" s="27">
        <v>1450000</v>
      </c>
      <c r="U1315" s="27">
        <v>1100000</v>
      </c>
      <c r="V1315" s="27">
        <v>2070000</v>
      </c>
      <c r="W1315" s="27">
        <v>1980000</v>
      </c>
      <c r="X1315" s="27">
        <v>1020000</v>
      </c>
      <c r="Y1315" s="27">
        <v>1870000</v>
      </c>
      <c r="Z1315" s="27">
        <v>1860000</v>
      </c>
      <c r="AA1315" s="27">
        <v>1840000</v>
      </c>
      <c r="AB1315" s="27">
        <v>1700000</v>
      </c>
      <c r="AC1315" s="2">
        <f t="shared" si="540"/>
        <v>1733125</v>
      </c>
      <c r="AD1315" s="2">
        <f t="shared" si="541"/>
        <v>299726.95908109436</v>
      </c>
      <c r="AE1315" s="2">
        <f t="shared" si="542"/>
        <v>16</v>
      </c>
      <c r="AF1315" s="27">
        <v>933000</v>
      </c>
      <c r="AG1315" s="27">
        <v>1207000</v>
      </c>
      <c r="AH1315" s="27">
        <v>724000</v>
      </c>
      <c r="AI1315" s="27">
        <v>2119000</v>
      </c>
      <c r="AJ1315" s="2">
        <f t="shared" si="543"/>
        <v>1245750</v>
      </c>
      <c r="AK1315" s="2">
        <f t="shared" si="544"/>
        <v>614844.89914123865</v>
      </c>
      <c r="AL1315" s="2">
        <f t="shared" si="545"/>
        <v>4</v>
      </c>
      <c r="AM1315" s="2">
        <f t="shared" si="546"/>
        <v>9.5388171369763612E+21</v>
      </c>
      <c r="AN1315" s="2">
        <f t="shared" si="547"/>
        <v>2.9779544549166442E+21</v>
      </c>
      <c r="AO1315" s="2">
        <f t="shared" si="548"/>
        <v>3</v>
      </c>
      <c r="AP1315" s="2">
        <f t="shared" si="549"/>
        <v>-0.17309059018583989</v>
      </c>
      <c r="AQ1315" s="2">
        <f t="shared" si="550"/>
        <v>0.76489232840434507</v>
      </c>
      <c r="AR1315" s="3" t="str">
        <f t="shared" si="551"/>
        <v>Toxic</v>
      </c>
      <c r="AS1315" s="2">
        <f t="shared" si="552"/>
        <v>71.87883159033538</v>
      </c>
      <c r="AT1315" s="4" t="s">
        <v>664</v>
      </c>
      <c r="AU1315" s="4" t="s">
        <v>666</v>
      </c>
      <c r="AV1315" s="2">
        <f t="shared" si="553"/>
        <v>15</v>
      </c>
      <c r="AW1315" s="2">
        <f t="shared" si="554"/>
        <v>3</v>
      </c>
      <c r="AX1315" s="2">
        <f t="shared" si="555"/>
        <v>89836250000.000015</v>
      </c>
      <c r="AY1315" s="2">
        <f t="shared" si="556"/>
        <v>378034249999.99994</v>
      </c>
      <c r="AZ1315" s="2">
        <f t="shared" si="557"/>
        <v>137869250000</v>
      </c>
      <c r="BA1315" s="2">
        <f t="shared" si="558"/>
        <v>1.1148148148148147</v>
      </c>
      <c r="BB1315" s="2">
        <f t="shared" si="559"/>
        <v>3.0486865848084896</v>
      </c>
      <c r="BC1315" s="2">
        <v>6.6349999999999998</v>
      </c>
      <c r="BD1315" s="2" t="str">
        <f t="shared" si="560"/>
        <v>Same Var</v>
      </c>
      <c r="BE1315" s="2">
        <f t="shared" si="561"/>
        <v>1.5251214593158665E-2</v>
      </c>
      <c r="BF1315" s="2" t="str">
        <f t="shared" si="562"/>
        <v>Sig</v>
      </c>
      <c r="BG1315" s="2" t="str">
        <f t="shared" si="563"/>
        <v>NS</v>
      </c>
      <c r="BH1315" s="2" t="str">
        <f t="shared" si="564"/>
        <v>Wilcoxon</v>
      </c>
      <c r="BI1315" s="2" t="str">
        <f t="shared" si="565"/>
        <v/>
      </c>
      <c r="BJ1315" s="2" t="str">
        <f t="shared" si="566"/>
        <v/>
      </c>
    </row>
    <row r="1316" spans="1:62" x14ac:dyDescent="0.2">
      <c r="A1316" s="1" t="s">
        <v>142</v>
      </c>
      <c r="B1316" s="27" t="s">
        <v>1359</v>
      </c>
      <c r="C1316" s="28">
        <v>37732</v>
      </c>
      <c r="D1316" s="7">
        <v>0.51041666666666663</v>
      </c>
      <c r="E1316" s="1">
        <v>0.1</v>
      </c>
      <c r="F1316" s="1" t="s">
        <v>57</v>
      </c>
      <c r="G1316" s="1" t="s">
        <v>1360</v>
      </c>
      <c r="H1316" s="27" t="s">
        <v>886</v>
      </c>
      <c r="I1316" s="27" t="s">
        <v>887</v>
      </c>
      <c r="J1316" s="27" t="s">
        <v>888</v>
      </c>
      <c r="K1316" s="2">
        <v>0.75</v>
      </c>
      <c r="L1316" s="2">
        <v>0.25</v>
      </c>
      <c r="M1316" s="27">
        <v>4940000</v>
      </c>
      <c r="N1316" s="27">
        <v>5460000</v>
      </c>
      <c r="O1316" s="27">
        <v>5580000</v>
      </c>
      <c r="P1316" s="27">
        <v>5100000</v>
      </c>
      <c r="Q1316" s="29"/>
      <c r="R1316" s="29"/>
      <c r="S1316" s="29"/>
      <c r="T1316" s="29"/>
      <c r="U1316" s="29"/>
      <c r="V1316" s="29"/>
      <c r="W1316" s="29"/>
      <c r="X1316" s="29"/>
      <c r="Y1316" s="29"/>
      <c r="Z1316" s="29"/>
      <c r="AA1316" s="29"/>
      <c r="AB1316" s="29"/>
      <c r="AC1316" s="2">
        <f t="shared" si="540"/>
        <v>5270000</v>
      </c>
      <c r="AD1316" s="2">
        <f t="shared" si="541"/>
        <v>300000</v>
      </c>
      <c r="AE1316" s="2">
        <f t="shared" si="542"/>
        <v>4</v>
      </c>
      <c r="AF1316" s="27">
        <v>3620000</v>
      </c>
      <c r="AG1316" s="27">
        <v>4400000</v>
      </c>
      <c r="AH1316" s="27">
        <v>4200000</v>
      </c>
      <c r="AI1316" s="27">
        <v>3340000</v>
      </c>
      <c r="AJ1316" s="2">
        <f t="shared" si="543"/>
        <v>3890000</v>
      </c>
      <c r="AK1316" s="2">
        <f t="shared" si="544"/>
        <v>493828.58024487266</v>
      </c>
      <c r="AL1316" s="2">
        <f t="shared" si="545"/>
        <v>4</v>
      </c>
      <c r="AM1316" s="2">
        <f t="shared" si="546"/>
        <v>5.4203338585069427E+21</v>
      </c>
      <c r="AN1316" s="2">
        <f t="shared" si="547"/>
        <v>1.2923717028356476E+21</v>
      </c>
      <c r="AO1316" s="2">
        <f t="shared" si="548"/>
        <v>4</v>
      </c>
      <c r="AP1316" s="2">
        <f t="shared" si="549"/>
        <v>-0.23034219871655878</v>
      </c>
      <c r="AQ1316" s="2">
        <f t="shared" si="550"/>
        <v>0.74069708411268287</v>
      </c>
      <c r="AR1316" s="3" t="str">
        <f t="shared" si="551"/>
        <v>Toxic</v>
      </c>
      <c r="AS1316" s="2">
        <f t="shared" si="552"/>
        <v>73.814041745730549</v>
      </c>
      <c r="AT1316" s="4" t="s">
        <v>663</v>
      </c>
      <c r="AV1316" s="2">
        <f t="shared" si="553"/>
        <v>3</v>
      </c>
      <c r="AW1316" s="2">
        <f t="shared" si="554"/>
        <v>3</v>
      </c>
      <c r="AX1316" s="2">
        <f t="shared" si="555"/>
        <v>90000000000</v>
      </c>
      <c r="AY1316" s="2">
        <f t="shared" si="556"/>
        <v>243866666666.66663</v>
      </c>
      <c r="AZ1316" s="2">
        <f t="shared" si="557"/>
        <v>166933333333.33331</v>
      </c>
      <c r="BA1316" s="2">
        <f t="shared" si="558"/>
        <v>1.1666666666666667</v>
      </c>
      <c r="BB1316" s="2">
        <f t="shared" si="559"/>
        <v>0.61394853614576406</v>
      </c>
      <c r="BC1316" s="2">
        <v>6.6349999999999998</v>
      </c>
      <c r="BD1316" s="2" t="str">
        <f t="shared" si="560"/>
        <v>Same Var</v>
      </c>
      <c r="BE1316" s="2">
        <f t="shared" si="561"/>
        <v>1.5367049420104255E-3</v>
      </c>
      <c r="BF1316" s="2" t="str">
        <f t="shared" si="562"/>
        <v>Sig</v>
      </c>
      <c r="BG1316" s="2" t="str">
        <f t="shared" si="563"/>
        <v>Sig</v>
      </c>
      <c r="BH1316" s="2" t="str">
        <f t="shared" si="564"/>
        <v>Same Var T-test</v>
      </c>
      <c r="BI1316" s="2" t="str">
        <f t="shared" si="565"/>
        <v/>
      </c>
      <c r="BJ1316" s="2" t="str">
        <f t="shared" si="566"/>
        <v/>
      </c>
    </row>
    <row r="1317" spans="1:62" x14ac:dyDescent="0.2">
      <c r="A1317" s="1" t="s">
        <v>142</v>
      </c>
      <c r="B1317" s="27" t="s">
        <v>189</v>
      </c>
      <c r="C1317" s="28">
        <v>37733</v>
      </c>
      <c r="D1317" s="7">
        <v>0.625</v>
      </c>
      <c r="E1317" s="1">
        <v>0.1</v>
      </c>
      <c r="F1317" s="1" t="s">
        <v>57</v>
      </c>
      <c r="G1317" s="1" t="s">
        <v>902</v>
      </c>
      <c r="H1317" s="27" t="s">
        <v>886</v>
      </c>
      <c r="I1317" s="27" t="s">
        <v>887</v>
      </c>
      <c r="J1317" s="27" t="s">
        <v>888</v>
      </c>
      <c r="K1317" s="2">
        <v>0.75</v>
      </c>
      <c r="L1317" s="2">
        <v>0.25</v>
      </c>
      <c r="M1317" s="27">
        <v>5868000</v>
      </c>
      <c r="N1317" s="27">
        <v>6388000</v>
      </c>
      <c r="O1317" s="27">
        <v>6508000</v>
      </c>
      <c r="P1317" s="27">
        <v>6028000</v>
      </c>
      <c r="Q1317" s="29"/>
      <c r="R1317" s="29"/>
      <c r="S1317" s="29"/>
      <c r="T1317" s="29"/>
      <c r="U1317" s="29"/>
      <c r="V1317" s="29"/>
      <c r="W1317" s="29"/>
      <c r="X1317" s="29"/>
      <c r="Y1317" s="29"/>
      <c r="Z1317" s="29"/>
      <c r="AA1317" s="29"/>
      <c r="AB1317" s="29"/>
      <c r="AC1317" s="2">
        <f t="shared" si="540"/>
        <v>6198000</v>
      </c>
      <c r="AD1317" s="2">
        <f t="shared" si="541"/>
        <v>300000</v>
      </c>
      <c r="AE1317" s="2">
        <f t="shared" si="542"/>
        <v>4</v>
      </c>
      <c r="AF1317" s="27">
        <v>5108000</v>
      </c>
      <c r="AG1317" s="27">
        <v>4988000</v>
      </c>
      <c r="AH1317" s="27">
        <v>6228000</v>
      </c>
      <c r="AI1317" s="27">
        <v>5868000</v>
      </c>
      <c r="AJ1317" s="2">
        <f t="shared" si="543"/>
        <v>5548000</v>
      </c>
      <c r="AK1317" s="2">
        <f t="shared" si="544"/>
        <v>597773.64723893045</v>
      </c>
      <c r="AL1317" s="2">
        <f t="shared" si="545"/>
        <v>4</v>
      </c>
      <c r="AM1317" s="2">
        <f t="shared" si="546"/>
        <v>1.040187510850694E+22</v>
      </c>
      <c r="AN1317" s="2">
        <f t="shared" si="547"/>
        <v>2.7135417028356473E+21</v>
      </c>
      <c r="AO1317" s="2">
        <f t="shared" si="548"/>
        <v>4</v>
      </c>
      <c r="AP1317" s="2">
        <f t="shared" si="549"/>
        <v>2.8165875736799584</v>
      </c>
      <c r="AQ1317" s="2">
        <f t="shared" si="550"/>
        <v>0.74069708411268287</v>
      </c>
      <c r="AR1317" s="3" t="str">
        <f t="shared" si="551"/>
        <v>Nontoxic</v>
      </c>
      <c r="AS1317" s="2">
        <f t="shared" si="552"/>
        <v>89.512746047111975</v>
      </c>
      <c r="AT1317" s="4" t="s">
        <v>663</v>
      </c>
      <c r="AV1317" s="2">
        <f t="shared" si="553"/>
        <v>3</v>
      </c>
      <c r="AW1317" s="2">
        <f t="shared" si="554"/>
        <v>3</v>
      </c>
      <c r="AX1317" s="2">
        <f t="shared" si="555"/>
        <v>90000000000</v>
      </c>
      <c r="AY1317" s="2">
        <f t="shared" si="556"/>
        <v>357333333333.33325</v>
      </c>
      <c r="AZ1317" s="2">
        <f t="shared" si="557"/>
        <v>223666666666.66663</v>
      </c>
      <c r="BA1317" s="2">
        <f t="shared" si="558"/>
        <v>1.1666666666666667</v>
      </c>
      <c r="BB1317" s="2">
        <f t="shared" si="559"/>
        <v>1.1361470742366138</v>
      </c>
      <c r="BC1317" s="2">
        <v>6.6349999999999998</v>
      </c>
      <c r="BD1317" s="2" t="str">
        <f t="shared" si="560"/>
        <v>Same Var</v>
      </c>
      <c r="BE1317" s="2">
        <f t="shared" si="561"/>
        <v>4.9964454274126484E-2</v>
      </c>
      <c r="BF1317" s="2" t="str">
        <f t="shared" si="562"/>
        <v>Sig</v>
      </c>
      <c r="BG1317" s="2" t="str">
        <f t="shared" si="563"/>
        <v>Sig</v>
      </c>
      <c r="BH1317" s="2" t="str">
        <f t="shared" si="564"/>
        <v>Same Var T-test</v>
      </c>
      <c r="BI1317" s="2" t="str">
        <f t="shared" si="565"/>
        <v/>
      </c>
      <c r="BJ1317" s="2" t="str">
        <f t="shared" si="566"/>
        <v>NOECToxicLess25</v>
      </c>
    </row>
    <row r="1318" spans="1:62" x14ac:dyDescent="0.2">
      <c r="A1318" s="1" t="s">
        <v>142</v>
      </c>
      <c r="B1318" s="27" t="s">
        <v>192</v>
      </c>
      <c r="C1318" s="28">
        <v>37733</v>
      </c>
      <c r="D1318" s="7">
        <v>0.60416666666666663</v>
      </c>
      <c r="E1318" s="1">
        <v>0.1</v>
      </c>
      <c r="F1318" s="1" t="s">
        <v>57</v>
      </c>
      <c r="G1318" s="1" t="s">
        <v>902</v>
      </c>
      <c r="H1318" s="27" t="s">
        <v>886</v>
      </c>
      <c r="I1318" s="27" t="s">
        <v>887</v>
      </c>
      <c r="J1318" s="27" t="s">
        <v>888</v>
      </c>
      <c r="K1318" s="2">
        <v>0.75</v>
      </c>
      <c r="L1318" s="2">
        <v>0.25</v>
      </c>
      <c r="M1318" s="27">
        <v>5868000</v>
      </c>
      <c r="N1318" s="27">
        <v>6388000</v>
      </c>
      <c r="O1318" s="27">
        <v>6508000</v>
      </c>
      <c r="P1318" s="27">
        <v>6028000</v>
      </c>
      <c r="Q1318" s="29"/>
      <c r="R1318" s="29"/>
      <c r="S1318" s="29"/>
      <c r="T1318" s="29"/>
      <c r="U1318" s="29"/>
      <c r="V1318" s="29"/>
      <c r="W1318" s="29"/>
      <c r="X1318" s="29"/>
      <c r="Y1318" s="29"/>
      <c r="Z1318" s="29"/>
      <c r="AA1318" s="29"/>
      <c r="AB1318" s="29"/>
      <c r="AC1318" s="2">
        <f t="shared" si="540"/>
        <v>6198000</v>
      </c>
      <c r="AD1318" s="2">
        <f t="shared" si="541"/>
        <v>300000</v>
      </c>
      <c r="AE1318" s="2">
        <f t="shared" si="542"/>
        <v>4</v>
      </c>
      <c r="AF1318" s="27">
        <v>5348000</v>
      </c>
      <c r="AG1318" s="27">
        <v>6528000</v>
      </c>
      <c r="AH1318" s="27">
        <v>6868000</v>
      </c>
      <c r="AI1318" s="27">
        <v>6988000</v>
      </c>
      <c r="AJ1318" s="2">
        <f t="shared" si="543"/>
        <v>6433000</v>
      </c>
      <c r="AK1318" s="2">
        <f t="shared" si="544"/>
        <v>749110.5837369184</v>
      </c>
      <c r="AL1318" s="2">
        <f t="shared" si="545"/>
        <v>4</v>
      </c>
      <c r="AM1318" s="2">
        <f t="shared" si="546"/>
        <v>2.339306521267361E+22</v>
      </c>
      <c r="AN1318" s="2">
        <f t="shared" si="547"/>
        <v>6.613977466724535E+21</v>
      </c>
      <c r="AO1318" s="2">
        <f t="shared" si="548"/>
        <v>4</v>
      </c>
      <c r="AP1318" s="2">
        <f t="shared" si="549"/>
        <v>4.5629401189864227</v>
      </c>
      <c r="AQ1318" s="2">
        <f t="shared" si="550"/>
        <v>0.74069708411268287</v>
      </c>
      <c r="AR1318" s="3" t="str">
        <f t="shared" si="551"/>
        <v>Nontoxic</v>
      </c>
      <c r="AS1318" s="2">
        <f t="shared" si="552"/>
        <v>103.79154565989029</v>
      </c>
      <c r="AT1318" s="26" t="s">
        <v>884</v>
      </c>
      <c r="AU1318" s="4" t="s">
        <v>666</v>
      </c>
      <c r="AV1318" s="2">
        <f t="shared" si="553"/>
        <v>3</v>
      </c>
      <c r="AW1318" s="2">
        <f t="shared" si="554"/>
        <v>3</v>
      </c>
      <c r="AX1318" s="2">
        <f t="shared" si="555"/>
        <v>90000000000</v>
      </c>
      <c r="AY1318" s="2">
        <f t="shared" si="556"/>
        <v>561166666666.66663</v>
      </c>
      <c r="AZ1318" s="2">
        <f t="shared" si="557"/>
        <v>325583333333.33331</v>
      </c>
      <c r="BA1318" s="2">
        <f t="shared" si="558"/>
        <v>1.1666666666666667</v>
      </c>
      <c r="BB1318" s="2">
        <f t="shared" si="559"/>
        <v>1.906480980696496</v>
      </c>
      <c r="BC1318" s="2">
        <v>6.6349999999999998</v>
      </c>
      <c r="BD1318" s="2" t="str">
        <f t="shared" si="560"/>
        <v>Same Var</v>
      </c>
      <c r="BE1318" s="2">
        <f t="shared" si="561"/>
        <v>0.29074038359569337</v>
      </c>
      <c r="BF1318" s="2" t="str">
        <f t="shared" si="562"/>
        <v>NS</v>
      </c>
      <c r="BG1318" s="2" t="str">
        <f t="shared" si="563"/>
        <v>NS</v>
      </c>
      <c r="BH1318" s="2" t="str">
        <f t="shared" si="564"/>
        <v/>
      </c>
      <c r="BI1318" s="2" t="str">
        <f t="shared" si="565"/>
        <v/>
      </c>
      <c r="BJ1318" s="2" t="str">
        <f t="shared" si="566"/>
        <v/>
      </c>
    </row>
    <row r="1319" spans="1:62" x14ac:dyDescent="0.2">
      <c r="A1319" s="1" t="s">
        <v>142</v>
      </c>
      <c r="B1319" s="27" t="s">
        <v>193</v>
      </c>
      <c r="C1319" s="28">
        <v>37733</v>
      </c>
      <c r="D1319" s="7">
        <v>0.58680555555555558</v>
      </c>
      <c r="E1319" s="1">
        <v>0.1</v>
      </c>
      <c r="F1319" s="1" t="s">
        <v>57</v>
      </c>
      <c r="G1319" s="1" t="s">
        <v>902</v>
      </c>
      <c r="H1319" s="27" t="s">
        <v>886</v>
      </c>
      <c r="I1319" s="27" t="s">
        <v>887</v>
      </c>
      <c r="J1319" s="27" t="s">
        <v>888</v>
      </c>
      <c r="K1319" s="2">
        <v>0.75</v>
      </c>
      <c r="L1319" s="2">
        <v>0.25</v>
      </c>
      <c r="M1319" s="27">
        <v>5868000</v>
      </c>
      <c r="N1319" s="27">
        <v>6388000</v>
      </c>
      <c r="O1319" s="27">
        <v>6508000</v>
      </c>
      <c r="P1319" s="27">
        <v>6028000</v>
      </c>
      <c r="Q1319" s="29"/>
      <c r="R1319" s="29"/>
      <c r="S1319" s="29"/>
      <c r="T1319" s="29"/>
      <c r="U1319" s="29"/>
      <c r="V1319" s="29"/>
      <c r="W1319" s="29"/>
      <c r="X1319" s="29"/>
      <c r="Y1319" s="29"/>
      <c r="Z1319" s="29"/>
      <c r="AA1319" s="29"/>
      <c r="AB1319" s="29"/>
      <c r="AC1319" s="2">
        <f t="shared" si="540"/>
        <v>6198000</v>
      </c>
      <c r="AD1319" s="2">
        <f t="shared" si="541"/>
        <v>300000</v>
      </c>
      <c r="AE1319" s="2">
        <f t="shared" si="542"/>
        <v>4</v>
      </c>
      <c r="AF1319" s="27">
        <v>4068000</v>
      </c>
      <c r="AG1319" s="27">
        <v>3688000</v>
      </c>
      <c r="AH1319" s="27">
        <v>3708000</v>
      </c>
      <c r="AI1319" s="27">
        <v>4488000</v>
      </c>
      <c r="AJ1319" s="2">
        <f t="shared" si="543"/>
        <v>3988000</v>
      </c>
      <c r="AK1319" s="2">
        <f t="shared" si="544"/>
        <v>376297.75444453559</v>
      </c>
      <c r="AL1319" s="2">
        <f t="shared" si="545"/>
        <v>4</v>
      </c>
      <c r="AM1319" s="2">
        <f t="shared" si="546"/>
        <v>2.3094031640625E+21</v>
      </c>
      <c r="AN1319" s="2">
        <f t="shared" si="547"/>
        <v>4.7111355468750003E+20</v>
      </c>
      <c r="AO1319" s="2">
        <f t="shared" si="548"/>
        <v>5</v>
      </c>
      <c r="AP1319" s="2">
        <f t="shared" si="549"/>
        <v>-3.0129913359018801</v>
      </c>
      <c r="AQ1319" s="2">
        <f t="shared" si="550"/>
        <v>0.72668684380042159</v>
      </c>
      <c r="AR1319" s="3" t="str">
        <f t="shared" si="551"/>
        <v>Toxic</v>
      </c>
      <c r="AS1319" s="2">
        <f t="shared" si="552"/>
        <v>64.343336560180703</v>
      </c>
      <c r="AT1319" s="4" t="s">
        <v>663</v>
      </c>
      <c r="AV1319" s="2">
        <f t="shared" si="553"/>
        <v>3</v>
      </c>
      <c r="AW1319" s="2">
        <f t="shared" si="554"/>
        <v>3</v>
      </c>
      <c r="AX1319" s="2">
        <f t="shared" si="555"/>
        <v>90000000000</v>
      </c>
      <c r="AY1319" s="2">
        <f t="shared" si="556"/>
        <v>141600000000</v>
      </c>
      <c r="AZ1319" s="2">
        <f t="shared" si="557"/>
        <v>115800000000</v>
      </c>
      <c r="BA1319" s="2">
        <f t="shared" si="558"/>
        <v>1.1666666666666667</v>
      </c>
      <c r="BB1319" s="2">
        <f t="shared" si="559"/>
        <v>0.13091985948316115</v>
      </c>
      <c r="BC1319" s="2">
        <v>6.6349999999999998</v>
      </c>
      <c r="BD1319" s="2" t="str">
        <f t="shared" si="560"/>
        <v>Same Var</v>
      </c>
      <c r="BE1319" s="2">
        <f t="shared" si="561"/>
        <v>4.6941152321583003E-5</v>
      </c>
      <c r="BF1319" s="2" t="str">
        <f t="shared" si="562"/>
        <v>Sig</v>
      </c>
      <c r="BG1319" s="2" t="str">
        <f t="shared" si="563"/>
        <v>Sig</v>
      </c>
      <c r="BH1319" s="2" t="str">
        <f t="shared" si="564"/>
        <v>Same Var T-test</v>
      </c>
      <c r="BI1319" s="2" t="str">
        <f t="shared" si="565"/>
        <v/>
      </c>
      <c r="BJ1319" s="2" t="str">
        <f t="shared" si="566"/>
        <v/>
      </c>
    </row>
    <row r="1320" spans="1:62" x14ac:dyDescent="0.2">
      <c r="A1320" s="1" t="s">
        <v>142</v>
      </c>
      <c r="B1320" s="27" t="s">
        <v>194</v>
      </c>
      <c r="C1320" s="28">
        <v>37733</v>
      </c>
      <c r="D1320" s="7">
        <v>0.57291666666666663</v>
      </c>
      <c r="E1320" s="1">
        <v>0.1</v>
      </c>
      <c r="F1320" s="1" t="s">
        <v>57</v>
      </c>
      <c r="G1320" s="1" t="s">
        <v>902</v>
      </c>
      <c r="H1320" s="27" t="s">
        <v>886</v>
      </c>
      <c r="I1320" s="27" t="s">
        <v>887</v>
      </c>
      <c r="J1320" s="27" t="s">
        <v>888</v>
      </c>
      <c r="K1320" s="2">
        <v>0.75</v>
      </c>
      <c r="L1320" s="2">
        <v>0.25</v>
      </c>
      <c r="M1320" s="27">
        <v>5868000</v>
      </c>
      <c r="N1320" s="27">
        <v>6388000</v>
      </c>
      <c r="O1320" s="27">
        <v>6508000</v>
      </c>
      <c r="P1320" s="27">
        <v>6028000</v>
      </c>
      <c r="Q1320" s="29"/>
      <c r="R1320" s="29"/>
      <c r="S1320" s="29"/>
      <c r="T1320" s="29"/>
      <c r="U1320" s="29"/>
      <c r="V1320" s="29"/>
      <c r="W1320" s="29"/>
      <c r="X1320" s="29"/>
      <c r="Y1320" s="29"/>
      <c r="Z1320" s="29"/>
      <c r="AA1320" s="29"/>
      <c r="AB1320" s="29"/>
      <c r="AC1320" s="2">
        <f t="shared" si="540"/>
        <v>6198000</v>
      </c>
      <c r="AD1320" s="2">
        <f t="shared" si="541"/>
        <v>300000</v>
      </c>
      <c r="AE1320" s="2">
        <f t="shared" si="542"/>
        <v>4</v>
      </c>
      <c r="AF1320" s="27">
        <v>6068000</v>
      </c>
      <c r="AG1320" s="27">
        <v>6328000</v>
      </c>
      <c r="AH1320" s="27">
        <v>5608000</v>
      </c>
      <c r="AI1320" s="27">
        <v>5628000</v>
      </c>
      <c r="AJ1320" s="2">
        <f t="shared" si="543"/>
        <v>5908000</v>
      </c>
      <c r="AK1320" s="2">
        <f t="shared" si="544"/>
        <v>351378.2387494517</v>
      </c>
      <c r="AL1320" s="2">
        <f t="shared" si="545"/>
        <v>4</v>
      </c>
      <c r="AM1320" s="2">
        <f t="shared" si="546"/>
        <v>1.8942442751736115E+21</v>
      </c>
      <c r="AN1320" s="2">
        <f t="shared" si="547"/>
        <v>3.7097725839120387E+20</v>
      </c>
      <c r="AO1320" s="2">
        <f t="shared" si="548"/>
        <v>5</v>
      </c>
      <c r="AP1320" s="2">
        <f t="shared" si="549"/>
        <v>6.0372502197509119</v>
      </c>
      <c r="AQ1320" s="2">
        <f t="shared" si="550"/>
        <v>0.72668684380042159</v>
      </c>
      <c r="AR1320" s="3" t="str">
        <f t="shared" si="551"/>
        <v>Nontoxic</v>
      </c>
      <c r="AS1320" s="2">
        <f t="shared" si="552"/>
        <v>95.321071313326883</v>
      </c>
      <c r="AT1320" s="4" t="s">
        <v>663</v>
      </c>
      <c r="AV1320" s="2">
        <f t="shared" si="553"/>
        <v>3</v>
      </c>
      <c r="AW1320" s="2">
        <f t="shared" si="554"/>
        <v>3</v>
      </c>
      <c r="AX1320" s="2">
        <f t="shared" si="555"/>
        <v>90000000000</v>
      </c>
      <c r="AY1320" s="2">
        <f t="shared" si="556"/>
        <v>123466666666.66669</v>
      </c>
      <c r="AZ1320" s="2">
        <f t="shared" si="557"/>
        <v>106733333333.33333</v>
      </c>
      <c r="BA1320" s="2">
        <f t="shared" si="558"/>
        <v>1.1666666666666667</v>
      </c>
      <c r="BB1320" s="2">
        <f t="shared" si="559"/>
        <v>6.3992929769548415E-2</v>
      </c>
      <c r="BC1320" s="2">
        <v>6.6349999999999998</v>
      </c>
      <c r="BD1320" s="2" t="str">
        <f t="shared" si="560"/>
        <v>Same Var</v>
      </c>
      <c r="BE1320" s="2">
        <f t="shared" si="561"/>
        <v>0.12801476692642291</v>
      </c>
      <c r="BF1320" s="2" t="str">
        <f t="shared" si="562"/>
        <v>NS</v>
      </c>
      <c r="BG1320" s="2" t="str">
        <f t="shared" si="563"/>
        <v>NS</v>
      </c>
      <c r="BH1320" s="2" t="str">
        <f t="shared" si="564"/>
        <v>Same Var T-test</v>
      </c>
      <c r="BI1320" s="2" t="str">
        <f t="shared" si="565"/>
        <v/>
      </c>
      <c r="BJ1320" s="2" t="str">
        <f t="shared" si="566"/>
        <v/>
      </c>
    </row>
    <row r="1321" spans="1:62" x14ac:dyDescent="0.2">
      <c r="A1321" s="1" t="s">
        <v>142</v>
      </c>
      <c r="B1321" s="27" t="s">
        <v>199</v>
      </c>
      <c r="C1321" s="28">
        <v>37733</v>
      </c>
      <c r="D1321" s="7">
        <v>0.34722222222222221</v>
      </c>
      <c r="E1321" s="1">
        <v>0.1</v>
      </c>
      <c r="F1321" s="1" t="s">
        <v>57</v>
      </c>
      <c r="G1321" s="1" t="s">
        <v>902</v>
      </c>
      <c r="H1321" s="27" t="s">
        <v>886</v>
      </c>
      <c r="I1321" s="27" t="s">
        <v>887</v>
      </c>
      <c r="J1321" s="27" t="s">
        <v>888</v>
      </c>
      <c r="K1321" s="2">
        <v>0.75</v>
      </c>
      <c r="L1321" s="2">
        <v>0.25</v>
      </c>
      <c r="M1321" s="27">
        <v>5868000</v>
      </c>
      <c r="N1321" s="27">
        <v>6388000</v>
      </c>
      <c r="O1321" s="27">
        <v>6508000</v>
      </c>
      <c r="P1321" s="27">
        <v>6028000</v>
      </c>
      <c r="Q1321" s="29"/>
      <c r="R1321" s="29"/>
      <c r="S1321" s="29"/>
      <c r="T1321" s="29"/>
      <c r="U1321" s="29"/>
      <c r="V1321" s="29"/>
      <c r="W1321" s="29"/>
      <c r="X1321" s="29"/>
      <c r="Y1321" s="29"/>
      <c r="Z1321" s="29"/>
      <c r="AA1321" s="29"/>
      <c r="AB1321" s="29"/>
      <c r="AC1321" s="2">
        <f t="shared" si="540"/>
        <v>6198000</v>
      </c>
      <c r="AD1321" s="2">
        <f t="shared" si="541"/>
        <v>300000</v>
      </c>
      <c r="AE1321" s="2">
        <f t="shared" si="542"/>
        <v>4</v>
      </c>
      <c r="AF1321" s="27">
        <v>5228000</v>
      </c>
      <c r="AG1321" s="27">
        <v>5848000</v>
      </c>
      <c r="AH1321" s="27">
        <v>5448000</v>
      </c>
      <c r="AI1321" s="27">
        <v>6468000</v>
      </c>
      <c r="AJ1321" s="2">
        <f t="shared" si="543"/>
        <v>5748000</v>
      </c>
      <c r="AK1321" s="2">
        <f t="shared" si="544"/>
        <v>544303.83671867196</v>
      </c>
      <c r="AL1321" s="2">
        <f t="shared" si="545"/>
        <v>4</v>
      </c>
      <c r="AM1321" s="2">
        <f t="shared" si="546"/>
        <v>7.5208642751736117E+21</v>
      </c>
      <c r="AN1321" s="2">
        <f t="shared" si="547"/>
        <v>1.882017258391204E+21</v>
      </c>
      <c r="AO1321" s="2">
        <f t="shared" si="548"/>
        <v>4</v>
      </c>
      <c r="AP1321" s="2">
        <f t="shared" si="549"/>
        <v>3.7336043672429571</v>
      </c>
      <c r="AQ1321" s="2">
        <f t="shared" si="550"/>
        <v>0.74069708411268287</v>
      </c>
      <c r="AR1321" s="3" t="str">
        <f t="shared" si="551"/>
        <v>Nontoxic</v>
      </c>
      <c r="AS1321" s="2">
        <f t="shared" si="552"/>
        <v>92.739593417231376</v>
      </c>
      <c r="AT1321" s="4" t="s">
        <v>663</v>
      </c>
      <c r="AV1321" s="2">
        <f t="shared" si="553"/>
        <v>3</v>
      </c>
      <c r="AW1321" s="2">
        <f t="shared" si="554"/>
        <v>3</v>
      </c>
      <c r="AX1321" s="2">
        <f t="shared" si="555"/>
        <v>90000000000</v>
      </c>
      <c r="AY1321" s="2">
        <f t="shared" si="556"/>
        <v>296266666666.66669</v>
      </c>
      <c r="AZ1321" s="2">
        <f t="shared" si="557"/>
        <v>193133333333.33334</v>
      </c>
      <c r="BA1321" s="2">
        <f t="shared" si="558"/>
        <v>1.1666666666666667</v>
      </c>
      <c r="BB1321" s="2">
        <f t="shared" si="559"/>
        <v>0.86320793146295005</v>
      </c>
      <c r="BC1321" s="2">
        <v>6.6349999999999998</v>
      </c>
      <c r="BD1321" s="2" t="str">
        <f t="shared" si="560"/>
        <v>Same Var</v>
      </c>
      <c r="BE1321" s="2">
        <f t="shared" si="561"/>
        <v>9.8875379182295262E-2</v>
      </c>
      <c r="BF1321" s="2" t="str">
        <f t="shared" si="562"/>
        <v>NS</v>
      </c>
      <c r="BG1321" s="2" t="str">
        <f t="shared" si="563"/>
        <v>NS</v>
      </c>
      <c r="BH1321" s="2" t="str">
        <f t="shared" si="564"/>
        <v>Same Var T-test</v>
      </c>
      <c r="BI1321" s="2" t="str">
        <f t="shared" si="565"/>
        <v/>
      </c>
      <c r="BJ1321" s="2" t="str">
        <f t="shared" si="566"/>
        <v/>
      </c>
    </row>
    <row r="1322" spans="1:62" x14ac:dyDescent="0.2">
      <c r="A1322" s="1" t="s">
        <v>142</v>
      </c>
      <c r="B1322" s="27" t="s">
        <v>200</v>
      </c>
      <c r="C1322" s="28">
        <v>37732</v>
      </c>
      <c r="D1322" s="7">
        <v>0.73958333333333337</v>
      </c>
      <c r="E1322" s="1">
        <v>0.1</v>
      </c>
      <c r="F1322" s="1" t="s">
        <v>57</v>
      </c>
      <c r="G1322" s="1" t="s">
        <v>902</v>
      </c>
      <c r="H1322" s="27" t="s">
        <v>886</v>
      </c>
      <c r="I1322" s="27" t="s">
        <v>887</v>
      </c>
      <c r="J1322" s="27" t="s">
        <v>888</v>
      </c>
      <c r="K1322" s="2">
        <v>0.75</v>
      </c>
      <c r="L1322" s="2">
        <v>0.25</v>
      </c>
      <c r="M1322" s="27">
        <v>5868000</v>
      </c>
      <c r="N1322" s="27">
        <v>6388000</v>
      </c>
      <c r="O1322" s="27">
        <v>6508000</v>
      </c>
      <c r="P1322" s="27">
        <v>6028000</v>
      </c>
      <c r="Q1322" s="29"/>
      <c r="R1322" s="29"/>
      <c r="S1322" s="29"/>
      <c r="T1322" s="29"/>
      <c r="U1322" s="29"/>
      <c r="V1322" s="29"/>
      <c r="W1322" s="29"/>
      <c r="X1322" s="29"/>
      <c r="Y1322" s="29"/>
      <c r="Z1322" s="29"/>
      <c r="AA1322" s="29"/>
      <c r="AB1322" s="29"/>
      <c r="AC1322" s="2">
        <f t="shared" si="540"/>
        <v>6198000</v>
      </c>
      <c r="AD1322" s="2">
        <f t="shared" si="541"/>
        <v>300000</v>
      </c>
      <c r="AE1322" s="2">
        <f t="shared" si="542"/>
        <v>4</v>
      </c>
      <c r="AF1322" s="27">
        <v>1848000</v>
      </c>
      <c r="AG1322" s="27">
        <v>2288000</v>
      </c>
      <c r="AH1322" s="27">
        <v>908000</v>
      </c>
      <c r="AI1322" s="27">
        <v>3168000</v>
      </c>
      <c r="AJ1322" s="2">
        <f t="shared" si="543"/>
        <v>2053000</v>
      </c>
      <c r="AK1322" s="2">
        <f t="shared" si="544"/>
        <v>940124.10528255964</v>
      </c>
      <c r="AL1322" s="2">
        <f t="shared" si="545"/>
        <v>4</v>
      </c>
      <c r="AM1322" s="2">
        <f t="shared" si="546"/>
        <v>5.4575773546006933E+22</v>
      </c>
      <c r="AN1322" s="2">
        <f t="shared" si="547"/>
        <v>1.6327588577835645E+22</v>
      </c>
      <c r="AO1322" s="2">
        <f t="shared" si="548"/>
        <v>3</v>
      </c>
      <c r="AP1322" s="2">
        <f t="shared" si="549"/>
        <v>-5.369960092597065</v>
      </c>
      <c r="AQ1322" s="2">
        <f t="shared" si="550"/>
        <v>0.76489232840434507</v>
      </c>
      <c r="AR1322" s="3" t="str">
        <f t="shared" si="551"/>
        <v>Toxic</v>
      </c>
      <c r="AS1322" s="2">
        <f t="shared" si="552"/>
        <v>33.123588254275575</v>
      </c>
      <c r="AT1322" s="4" t="s">
        <v>663</v>
      </c>
      <c r="AV1322" s="2">
        <f t="shared" si="553"/>
        <v>3</v>
      </c>
      <c r="AW1322" s="2">
        <f t="shared" si="554"/>
        <v>3</v>
      </c>
      <c r="AX1322" s="2">
        <f t="shared" si="555"/>
        <v>90000000000</v>
      </c>
      <c r="AY1322" s="2">
        <f t="shared" si="556"/>
        <v>883833333333.33325</v>
      </c>
      <c r="AZ1322" s="2">
        <f t="shared" si="557"/>
        <v>486916666666.66669</v>
      </c>
      <c r="BA1322" s="2">
        <f t="shared" si="558"/>
        <v>1.1666666666666667</v>
      </c>
      <c r="BB1322" s="2">
        <f t="shared" si="559"/>
        <v>2.8082772187547915</v>
      </c>
      <c r="BC1322" s="2">
        <v>6.6349999999999998</v>
      </c>
      <c r="BD1322" s="2" t="str">
        <f t="shared" si="560"/>
        <v>Same Var</v>
      </c>
      <c r="BE1322" s="2">
        <f t="shared" si="561"/>
        <v>7.7496078203106376E-5</v>
      </c>
      <c r="BF1322" s="2" t="str">
        <f t="shared" si="562"/>
        <v>Sig</v>
      </c>
      <c r="BG1322" s="2" t="str">
        <f t="shared" si="563"/>
        <v>Sig</v>
      </c>
      <c r="BH1322" s="2" t="str">
        <f t="shared" si="564"/>
        <v>Same Var T-test</v>
      </c>
      <c r="BI1322" s="2" t="str">
        <f t="shared" si="565"/>
        <v/>
      </c>
      <c r="BJ1322" s="2" t="str">
        <f t="shared" si="566"/>
        <v/>
      </c>
    </row>
    <row r="1323" spans="1:62" x14ac:dyDescent="0.2">
      <c r="A1323" s="1" t="s">
        <v>142</v>
      </c>
      <c r="B1323" s="27" t="s">
        <v>207</v>
      </c>
      <c r="C1323" s="28">
        <v>37732</v>
      </c>
      <c r="D1323" s="7">
        <v>0.59722222222222221</v>
      </c>
      <c r="E1323" s="1">
        <v>0.1</v>
      </c>
      <c r="F1323" s="1" t="s">
        <v>57</v>
      </c>
      <c r="G1323" s="1" t="s">
        <v>902</v>
      </c>
      <c r="H1323" s="27" t="s">
        <v>886</v>
      </c>
      <c r="I1323" s="27" t="s">
        <v>887</v>
      </c>
      <c r="J1323" s="27" t="s">
        <v>888</v>
      </c>
      <c r="K1323" s="2">
        <v>0.75</v>
      </c>
      <c r="L1323" s="2">
        <v>0.25</v>
      </c>
      <c r="M1323" s="27">
        <v>5868000</v>
      </c>
      <c r="N1323" s="27">
        <v>6388000</v>
      </c>
      <c r="O1323" s="27">
        <v>6508000</v>
      </c>
      <c r="P1323" s="27">
        <v>6028000</v>
      </c>
      <c r="Q1323" s="29"/>
      <c r="R1323" s="29"/>
      <c r="S1323" s="29"/>
      <c r="T1323" s="29"/>
      <c r="U1323" s="29"/>
      <c r="V1323" s="29"/>
      <c r="W1323" s="29"/>
      <c r="X1323" s="29"/>
      <c r="Y1323" s="29"/>
      <c r="Z1323" s="29"/>
      <c r="AA1323" s="29"/>
      <c r="AB1323" s="29"/>
      <c r="AC1323" s="2">
        <f t="shared" si="540"/>
        <v>6198000</v>
      </c>
      <c r="AD1323" s="2">
        <f t="shared" si="541"/>
        <v>300000</v>
      </c>
      <c r="AE1323" s="2">
        <f t="shared" si="542"/>
        <v>4</v>
      </c>
      <c r="AF1323" s="27">
        <v>3868000</v>
      </c>
      <c r="AG1323" s="27">
        <v>4188000</v>
      </c>
      <c r="AH1323" s="27">
        <v>3868000</v>
      </c>
      <c r="AI1323" s="27">
        <v>4028000</v>
      </c>
      <c r="AJ1323" s="2">
        <f t="shared" si="543"/>
        <v>3988000</v>
      </c>
      <c r="AK1323" s="2">
        <f t="shared" si="544"/>
        <v>153188.33724101409</v>
      </c>
      <c r="AL1323" s="2">
        <f t="shared" si="545"/>
        <v>4</v>
      </c>
      <c r="AM1323" s="2">
        <f t="shared" si="546"/>
        <v>3.4309844184027765E+20</v>
      </c>
      <c r="AN1323" s="2">
        <f t="shared" si="547"/>
        <v>6.4866147280092594E+19</v>
      </c>
      <c r="AO1323" s="2">
        <f t="shared" si="548"/>
        <v>5</v>
      </c>
      <c r="AP1323" s="2">
        <f t="shared" si="549"/>
        <v>-4.8530876553797881</v>
      </c>
      <c r="AQ1323" s="2">
        <f t="shared" si="550"/>
        <v>0.72668684380042159</v>
      </c>
      <c r="AR1323" s="3" t="str">
        <f t="shared" si="551"/>
        <v>Toxic</v>
      </c>
      <c r="AS1323" s="2">
        <f t="shared" si="552"/>
        <v>64.343336560180703</v>
      </c>
      <c r="AT1323" s="4" t="s">
        <v>663</v>
      </c>
      <c r="AV1323" s="2">
        <f t="shared" si="553"/>
        <v>3</v>
      </c>
      <c r="AW1323" s="2">
        <f t="shared" si="554"/>
        <v>3</v>
      </c>
      <c r="AX1323" s="2">
        <f t="shared" si="555"/>
        <v>90000000000</v>
      </c>
      <c r="AY1323" s="2">
        <f t="shared" si="556"/>
        <v>23466666666.666664</v>
      </c>
      <c r="AZ1323" s="2">
        <f t="shared" si="557"/>
        <v>56733333333.333336</v>
      </c>
      <c r="BA1323" s="2">
        <f t="shared" si="558"/>
        <v>1.1666666666666667</v>
      </c>
      <c r="BB1323" s="2">
        <f t="shared" si="559"/>
        <v>1.0834282545844838</v>
      </c>
      <c r="BC1323" s="2">
        <v>6.6349999999999998</v>
      </c>
      <c r="BD1323" s="2" t="str">
        <f t="shared" si="560"/>
        <v>Same Var</v>
      </c>
      <c r="BE1323" s="2">
        <f t="shared" si="561"/>
        <v>6.0433472937127881E-6</v>
      </c>
      <c r="BF1323" s="2" t="str">
        <f t="shared" si="562"/>
        <v>Sig</v>
      </c>
      <c r="BG1323" s="2" t="str">
        <f t="shared" si="563"/>
        <v>Sig</v>
      </c>
      <c r="BH1323" s="2" t="str">
        <f t="shared" si="564"/>
        <v>Same Var T-test</v>
      </c>
      <c r="BI1323" s="2" t="str">
        <f t="shared" si="565"/>
        <v/>
      </c>
      <c r="BJ1323" s="2" t="str">
        <f t="shared" si="566"/>
        <v/>
      </c>
    </row>
    <row r="1324" spans="1:62" x14ac:dyDescent="0.2">
      <c r="A1324" s="1" t="s">
        <v>142</v>
      </c>
      <c r="B1324" s="27" t="s">
        <v>208</v>
      </c>
      <c r="C1324" s="28">
        <v>37732</v>
      </c>
      <c r="D1324" s="7">
        <v>0.66666666666666663</v>
      </c>
      <c r="E1324" s="1">
        <v>0.1</v>
      </c>
      <c r="F1324" s="1" t="s">
        <v>57</v>
      </c>
      <c r="G1324" s="1" t="s">
        <v>902</v>
      </c>
      <c r="H1324" s="27" t="s">
        <v>886</v>
      </c>
      <c r="I1324" s="27" t="s">
        <v>887</v>
      </c>
      <c r="J1324" s="27" t="s">
        <v>888</v>
      </c>
      <c r="K1324" s="2">
        <v>0.75</v>
      </c>
      <c r="L1324" s="2">
        <v>0.25</v>
      </c>
      <c r="M1324" s="27">
        <v>5868000</v>
      </c>
      <c r="N1324" s="27">
        <v>6388000</v>
      </c>
      <c r="O1324" s="27">
        <v>6508000</v>
      </c>
      <c r="P1324" s="27">
        <v>6028000</v>
      </c>
      <c r="Q1324" s="29"/>
      <c r="R1324" s="29"/>
      <c r="S1324" s="29"/>
      <c r="T1324" s="29"/>
      <c r="U1324" s="29"/>
      <c r="V1324" s="29"/>
      <c r="W1324" s="29"/>
      <c r="X1324" s="29"/>
      <c r="Y1324" s="29"/>
      <c r="Z1324" s="29"/>
      <c r="AA1324" s="29"/>
      <c r="AB1324" s="29"/>
      <c r="AC1324" s="2">
        <f t="shared" si="540"/>
        <v>6198000</v>
      </c>
      <c r="AD1324" s="2">
        <f t="shared" si="541"/>
        <v>300000</v>
      </c>
      <c r="AE1324" s="2">
        <f t="shared" si="542"/>
        <v>4</v>
      </c>
      <c r="AF1324" s="27">
        <v>4968000</v>
      </c>
      <c r="AG1324" s="27">
        <v>5428000</v>
      </c>
      <c r="AH1324" s="27">
        <v>5888000</v>
      </c>
      <c r="AI1324" s="27">
        <v>5548000</v>
      </c>
      <c r="AJ1324" s="2">
        <f t="shared" si="543"/>
        <v>5458000</v>
      </c>
      <c r="AK1324" s="2">
        <f t="shared" si="544"/>
        <v>380350.71534922434</v>
      </c>
      <c r="AL1324" s="2">
        <f t="shared" si="545"/>
        <v>4</v>
      </c>
      <c r="AM1324" s="2">
        <f t="shared" si="546"/>
        <v>2.3836771918402782E+21</v>
      </c>
      <c r="AN1324" s="2">
        <f t="shared" si="547"/>
        <v>4.8940281394675935E+20</v>
      </c>
      <c r="AO1324" s="2">
        <f t="shared" si="548"/>
        <v>5</v>
      </c>
      <c r="AP1324" s="2">
        <f t="shared" si="549"/>
        <v>3.6635742078063762</v>
      </c>
      <c r="AQ1324" s="2">
        <f t="shared" si="550"/>
        <v>0.72668684380042159</v>
      </c>
      <c r="AR1324" s="3" t="str">
        <f t="shared" si="551"/>
        <v>Nontoxic</v>
      </c>
      <c r="AS1324" s="2">
        <f t="shared" si="552"/>
        <v>88.060664730558244</v>
      </c>
      <c r="AT1324" s="4" t="s">
        <v>663</v>
      </c>
      <c r="AV1324" s="2">
        <f t="shared" si="553"/>
        <v>3</v>
      </c>
      <c r="AW1324" s="2">
        <f t="shared" si="554"/>
        <v>3</v>
      </c>
      <c r="AX1324" s="2">
        <f t="shared" si="555"/>
        <v>90000000000</v>
      </c>
      <c r="AY1324" s="2">
        <f t="shared" si="556"/>
        <v>144666666666.66669</v>
      </c>
      <c r="AZ1324" s="2">
        <f t="shared" si="557"/>
        <v>117333333333.33333</v>
      </c>
      <c r="BA1324" s="2">
        <f t="shared" si="558"/>
        <v>1.1666666666666667</v>
      </c>
      <c r="BB1324" s="2">
        <f t="shared" si="559"/>
        <v>0.14347506367903406</v>
      </c>
      <c r="BC1324" s="2">
        <v>6.6349999999999998</v>
      </c>
      <c r="BD1324" s="2" t="str">
        <f t="shared" si="560"/>
        <v>Same Var</v>
      </c>
      <c r="BE1324" s="2">
        <f t="shared" si="561"/>
        <v>1.1181479425710478E-2</v>
      </c>
      <c r="BF1324" s="2" t="str">
        <f t="shared" si="562"/>
        <v>Sig</v>
      </c>
      <c r="BG1324" s="2" t="str">
        <f t="shared" si="563"/>
        <v>Sig</v>
      </c>
      <c r="BH1324" s="2" t="str">
        <f t="shared" si="564"/>
        <v>Same Var T-test</v>
      </c>
      <c r="BI1324" s="2" t="str">
        <f t="shared" si="565"/>
        <v/>
      </c>
      <c r="BJ1324" s="2" t="str">
        <f t="shared" si="566"/>
        <v>NOECToxicLess25</v>
      </c>
    </row>
    <row r="1325" spans="1:62" x14ac:dyDescent="0.2">
      <c r="A1325" s="1" t="s">
        <v>142</v>
      </c>
      <c r="B1325" s="27" t="s">
        <v>210</v>
      </c>
      <c r="C1325" s="28">
        <v>37732</v>
      </c>
      <c r="D1325" s="7">
        <v>0.46875</v>
      </c>
      <c r="E1325" s="1">
        <v>0.1</v>
      </c>
      <c r="F1325" s="1" t="s">
        <v>57</v>
      </c>
      <c r="G1325" s="1" t="s">
        <v>902</v>
      </c>
      <c r="H1325" s="27" t="s">
        <v>886</v>
      </c>
      <c r="I1325" s="27" t="s">
        <v>887</v>
      </c>
      <c r="J1325" s="27" t="s">
        <v>888</v>
      </c>
      <c r="K1325" s="2">
        <v>0.75</v>
      </c>
      <c r="L1325" s="2">
        <v>0.25</v>
      </c>
      <c r="M1325" s="27">
        <v>5868000</v>
      </c>
      <c r="N1325" s="27">
        <v>6388000</v>
      </c>
      <c r="O1325" s="27">
        <v>6508000</v>
      </c>
      <c r="P1325" s="27">
        <v>6028000</v>
      </c>
      <c r="Q1325" s="29"/>
      <c r="R1325" s="29"/>
      <c r="S1325" s="29"/>
      <c r="T1325" s="29"/>
      <c r="U1325" s="29"/>
      <c r="V1325" s="29"/>
      <c r="W1325" s="29"/>
      <c r="X1325" s="29"/>
      <c r="Y1325" s="29"/>
      <c r="Z1325" s="29"/>
      <c r="AA1325" s="29"/>
      <c r="AB1325" s="29"/>
      <c r="AC1325" s="2">
        <f t="shared" si="540"/>
        <v>6198000</v>
      </c>
      <c r="AD1325" s="2">
        <f t="shared" si="541"/>
        <v>300000</v>
      </c>
      <c r="AE1325" s="2">
        <f t="shared" si="542"/>
        <v>4</v>
      </c>
      <c r="AF1325" s="27">
        <v>5168000</v>
      </c>
      <c r="AG1325" s="27">
        <v>5828000</v>
      </c>
      <c r="AH1325" s="27">
        <v>6108000</v>
      </c>
      <c r="AI1325" s="27">
        <v>5768000</v>
      </c>
      <c r="AJ1325" s="2">
        <f t="shared" si="543"/>
        <v>5718000</v>
      </c>
      <c r="AK1325" s="2">
        <f t="shared" si="544"/>
        <v>395474.39866570377</v>
      </c>
      <c r="AL1325" s="2">
        <f t="shared" si="545"/>
        <v>4</v>
      </c>
      <c r="AM1325" s="2">
        <f t="shared" si="546"/>
        <v>2.6787094140624998E+21</v>
      </c>
      <c r="AN1325" s="2">
        <f t="shared" si="547"/>
        <v>5.6299688802083334E+20</v>
      </c>
      <c r="AO1325" s="2">
        <f t="shared" si="548"/>
        <v>5</v>
      </c>
      <c r="AP1325" s="2">
        <f t="shared" si="549"/>
        <v>4.7010989010989013</v>
      </c>
      <c r="AQ1325" s="2">
        <f t="shared" si="550"/>
        <v>0.72668684380042159</v>
      </c>
      <c r="AR1325" s="3" t="str">
        <f t="shared" si="551"/>
        <v>Nontoxic</v>
      </c>
      <c r="AS1325" s="2">
        <f t="shared" si="552"/>
        <v>92.255566311713451</v>
      </c>
      <c r="AT1325" s="4" t="s">
        <v>663</v>
      </c>
      <c r="AV1325" s="2">
        <f t="shared" si="553"/>
        <v>3</v>
      </c>
      <c r="AW1325" s="2">
        <f t="shared" si="554"/>
        <v>3</v>
      </c>
      <c r="AX1325" s="2">
        <f t="shared" si="555"/>
        <v>90000000000</v>
      </c>
      <c r="AY1325" s="2">
        <f t="shared" si="556"/>
        <v>156400000000</v>
      </c>
      <c r="AZ1325" s="2">
        <f t="shared" si="557"/>
        <v>123200000000</v>
      </c>
      <c r="BA1325" s="2">
        <f t="shared" si="558"/>
        <v>1.1666666666666667</v>
      </c>
      <c r="BB1325" s="2">
        <f t="shared" si="559"/>
        <v>0.19386412394749186</v>
      </c>
      <c r="BC1325" s="2">
        <v>6.6349999999999998</v>
      </c>
      <c r="BD1325" s="2" t="str">
        <f t="shared" si="560"/>
        <v>Same Var</v>
      </c>
      <c r="BE1325" s="2">
        <f t="shared" si="561"/>
        <v>5.0642219594301464E-2</v>
      </c>
      <c r="BF1325" s="2" t="str">
        <f t="shared" si="562"/>
        <v>NS</v>
      </c>
      <c r="BG1325" s="2" t="str">
        <f t="shared" si="563"/>
        <v>NS</v>
      </c>
      <c r="BH1325" s="2" t="str">
        <f t="shared" si="564"/>
        <v>Same Var T-test</v>
      </c>
      <c r="BI1325" s="2" t="str">
        <f t="shared" si="565"/>
        <v/>
      </c>
      <c r="BJ1325" s="2" t="str">
        <f t="shared" si="566"/>
        <v/>
      </c>
    </row>
    <row r="1326" spans="1:62" x14ac:dyDescent="0.2">
      <c r="A1326" s="1" t="s">
        <v>142</v>
      </c>
      <c r="B1326" s="27" t="s">
        <v>247</v>
      </c>
      <c r="C1326" s="28">
        <v>40078</v>
      </c>
      <c r="D1326" s="7">
        <v>0.45833333333333331</v>
      </c>
      <c r="E1326" s="1">
        <v>0.1</v>
      </c>
      <c r="F1326" s="1" t="s">
        <v>57</v>
      </c>
      <c r="G1326" s="1" t="s">
        <v>914</v>
      </c>
      <c r="H1326" s="27" t="s">
        <v>886</v>
      </c>
      <c r="I1326" s="27" t="s">
        <v>887</v>
      </c>
      <c r="J1326" s="27" t="s">
        <v>888</v>
      </c>
      <c r="K1326" s="2">
        <v>0.75</v>
      </c>
      <c r="L1326" s="2">
        <v>0.25</v>
      </c>
      <c r="M1326" s="27">
        <v>3270187</v>
      </c>
      <c r="N1326" s="27">
        <v>4005893</v>
      </c>
      <c r="O1326" s="27">
        <v>3564933</v>
      </c>
      <c r="P1326" s="27">
        <v>3732453</v>
      </c>
      <c r="Q1326" s="29"/>
      <c r="R1326" s="29"/>
      <c r="S1326" s="29"/>
      <c r="T1326" s="29"/>
      <c r="U1326" s="29"/>
      <c r="V1326" s="29"/>
      <c r="W1326" s="29"/>
      <c r="X1326" s="29"/>
      <c r="Y1326" s="29"/>
      <c r="Z1326" s="29"/>
      <c r="AA1326" s="29"/>
      <c r="AB1326" s="29"/>
      <c r="AC1326" s="2">
        <f t="shared" si="540"/>
        <v>3643366.5</v>
      </c>
      <c r="AD1326" s="2">
        <f t="shared" si="541"/>
        <v>308099.88684786414</v>
      </c>
      <c r="AE1326" s="2">
        <f t="shared" si="542"/>
        <v>4</v>
      </c>
      <c r="AF1326" s="27">
        <v>3523627</v>
      </c>
      <c r="AG1326" s="27">
        <v>3536747</v>
      </c>
      <c r="AH1326" s="27">
        <v>2966400</v>
      </c>
      <c r="AI1326" s="27">
        <v>2960107</v>
      </c>
      <c r="AJ1326" s="2">
        <f t="shared" si="543"/>
        <v>3246720.25</v>
      </c>
      <c r="AK1326" s="2">
        <f t="shared" si="544"/>
        <v>327373.11106582452</v>
      </c>
      <c r="AL1326" s="2">
        <f t="shared" si="545"/>
        <v>4</v>
      </c>
      <c r="AM1326" s="2">
        <f t="shared" si="546"/>
        <v>1.6113956238046971E+21</v>
      </c>
      <c r="AN1326" s="2">
        <f t="shared" si="547"/>
        <v>2.9869118244166966E+20</v>
      </c>
      <c r="AO1326" s="2">
        <f t="shared" si="548"/>
        <v>5</v>
      </c>
      <c r="AP1326" s="2">
        <f t="shared" si="549"/>
        <v>2.5664193498660137</v>
      </c>
      <c r="AQ1326" s="2">
        <f t="shared" si="550"/>
        <v>0.72668684380042159</v>
      </c>
      <c r="AR1326" s="3" t="str">
        <f t="shared" si="551"/>
        <v>Nontoxic</v>
      </c>
      <c r="AS1326" s="2">
        <f t="shared" si="552"/>
        <v>89.113193800294312</v>
      </c>
      <c r="AT1326" s="4" t="s">
        <v>663</v>
      </c>
      <c r="AV1326" s="2">
        <f t="shared" si="553"/>
        <v>3</v>
      </c>
      <c r="AW1326" s="2">
        <f t="shared" si="554"/>
        <v>3</v>
      </c>
      <c r="AX1326" s="2">
        <f t="shared" si="555"/>
        <v>94925540275.666687</v>
      </c>
      <c r="AY1326" s="2">
        <f t="shared" si="556"/>
        <v>107173153848.91667</v>
      </c>
      <c r="AZ1326" s="2">
        <f t="shared" si="557"/>
        <v>101049347062.29167</v>
      </c>
      <c r="BA1326" s="2">
        <f t="shared" si="558"/>
        <v>1.1666666666666667</v>
      </c>
      <c r="BB1326" s="2">
        <f t="shared" si="559"/>
        <v>9.4612631869576292E-3</v>
      </c>
      <c r="BC1326" s="2">
        <v>6.6349999999999998</v>
      </c>
      <c r="BD1326" s="2" t="str">
        <f t="shared" si="560"/>
        <v>Same Var</v>
      </c>
      <c r="BE1326" s="2">
        <f t="shared" si="561"/>
        <v>6.4036820728943677E-2</v>
      </c>
      <c r="BF1326" s="2" t="str">
        <f t="shared" si="562"/>
        <v>NS</v>
      </c>
      <c r="BG1326" s="2" t="str">
        <f t="shared" si="563"/>
        <v>NS</v>
      </c>
      <c r="BH1326" s="2" t="str">
        <f t="shared" si="564"/>
        <v>Same Var T-test</v>
      </c>
      <c r="BI1326" s="2" t="str">
        <f t="shared" si="565"/>
        <v/>
      </c>
      <c r="BJ1326" s="2" t="str">
        <f t="shared" si="566"/>
        <v/>
      </c>
    </row>
    <row r="1327" spans="1:62" x14ac:dyDescent="0.2">
      <c r="A1327" s="1" t="s">
        <v>142</v>
      </c>
      <c r="B1327" s="27" t="s">
        <v>249</v>
      </c>
      <c r="C1327" s="28">
        <v>40078</v>
      </c>
      <c r="D1327" s="7">
        <v>0.40625</v>
      </c>
      <c r="E1327" s="1">
        <v>0.1</v>
      </c>
      <c r="F1327" s="1" t="s">
        <v>57</v>
      </c>
      <c r="G1327" s="1" t="s">
        <v>914</v>
      </c>
      <c r="H1327" s="27" t="s">
        <v>886</v>
      </c>
      <c r="I1327" s="27" t="s">
        <v>887</v>
      </c>
      <c r="J1327" s="27" t="s">
        <v>888</v>
      </c>
      <c r="K1327" s="2">
        <v>0.75</v>
      </c>
      <c r="L1327" s="2">
        <v>0.25</v>
      </c>
      <c r="M1327" s="27">
        <v>3270187</v>
      </c>
      <c r="N1327" s="27">
        <v>4005893</v>
      </c>
      <c r="O1327" s="27">
        <v>3564933</v>
      </c>
      <c r="P1327" s="27">
        <v>3732453</v>
      </c>
      <c r="Q1327" s="29"/>
      <c r="R1327" s="29"/>
      <c r="S1327" s="29"/>
      <c r="T1327" s="29"/>
      <c r="U1327" s="29"/>
      <c r="V1327" s="29"/>
      <c r="W1327" s="29"/>
      <c r="X1327" s="29"/>
      <c r="Y1327" s="29"/>
      <c r="Z1327" s="29"/>
      <c r="AA1327" s="29"/>
      <c r="AB1327" s="29"/>
      <c r="AC1327" s="2">
        <f t="shared" si="540"/>
        <v>3643366.5</v>
      </c>
      <c r="AD1327" s="2">
        <f t="shared" si="541"/>
        <v>308099.88684786414</v>
      </c>
      <c r="AE1327" s="2">
        <f t="shared" si="542"/>
        <v>4</v>
      </c>
      <c r="AF1327" s="27">
        <v>1244747</v>
      </c>
      <c r="AG1327" s="27">
        <v>1093227</v>
      </c>
      <c r="AH1327" s="27">
        <v>1170507</v>
      </c>
      <c r="AI1327" s="27">
        <v>1096400</v>
      </c>
      <c r="AJ1327" s="2">
        <f t="shared" si="543"/>
        <v>1151220.25</v>
      </c>
      <c r="AK1327" s="2">
        <f t="shared" si="544"/>
        <v>71851.023065669244</v>
      </c>
      <c r="AL1327" s="2">
        <f t="shared" si="545"/>
        <v>4</v>
      </c>
      <c r="AM1327" s="2">
        <f t="shared" si="546"/>
        <v>2.1431632114480788E+20</v>
      </c>
      <c r="AN1327" s="2">
        <f t="shared" si="547"/>
        <v>5.9952999484996076E+19</v>
      </c>
      <c r="AO1327" s="2">
        <f t="shared" si="548"/>
        <v>4</v>
      </c>
      <c r="AP1327" s="2">
        <f t="shared" si="549"/>
        <v>-13.069282022477909</v>
      </c>
      <c r="AQ1327" s="2">
        <f t="shared" si="550"/>
        <v>0.74069708411268287</v>
      </c>
      <c r="AR1327" s="3" t="str">
        <f t="shared" si="551"/>
        <v>Toxic</v>
      </c>
      <c r="AS1327" s="2">
        <f t="shared" si="552"/>
        <v>31.59770640697278</v>
      </c>
      <c r="AT1327" s="4" t="s">
        <v>663</v>
      </c>
      <c r="AV1327" s="2">
        <f t="shared" si="553"/>
        <v>3</v>
      </c>
      <c r="AW1327" s="2">
        <f t="shared" si="554"/>
        <v>3</v>
      </c>
      <c r="AX1327" s="2">
        <f t="shared" si="555"/>
        <v>94925540275.666687</v>
      </c>
      <c r="AY1327" s="2">
        <f t="shared" si="556"/>
        <v>5162569515.583334</v>
      </c>
      <c r="AZ1327" s="2">
        <f t="shared" si="557"/>
        <v>50044054895.625008</v>
      </c>
      <c r="BA1327" s="2">
        <f t="shared" si="558"/>
        <v>1.1666666666666667</v>
      </c>
      <c r="BB1327" s="2">
        <f t="shared" si="559"/>
        <v>4.1947205384863731</v>
      </c>
      <c r="BC1327" s="2">
        <v>6.6349999999999998</v>
      </c>
      <c r="BD1327" s="2" t="str">
        <f t="shared" si="560"/>
        <v>Same Var</v>
      </c>
      <c r="BE1327" s="2">
        <f t="shared" si="561"/>
        <v>2.0728230857742089E-6</v>
      </c>
      <c r="BF1327" s="2" t="str">
        <f t="shared" si="562"/>
        <v>Sig</v>
      </c>
      <c r="BG1327" s="2" t="str">
        <f t="shared" si="563"/>
        <v>Sig</v>
      </c>
      <c r="BH1327" s="2" t="str">
        <f t="shared" si="564"/>
        <v>Same Var T-test</v>
      </c>
      <c r="BI1327" s="2" t="str">
        <f t="shared" si="565"/>
        <v/>
      </c>
      <c r="BJ1327" s="2" t="str">
        <f t="shared" si="566"/>
        <v/>
      </c>
    </row>
    <row r="1328" spans="1:62" x14ac:dyDescent="0.2">
      <c r="A1328" s="1" t="s">
        <v>142</v>
      </c>
      <c r="B1328" s="27" t="s">
        <v>250</v>
      </c>
      <c r="C1328" s="28">
        <v>40078</v>
      </c>
      <c r="D1328" s="7">
        <v>0.70833333333333337</v>
      </c>
      <c r="E1328" s="1">
        <v>0.1</v>
      </c>
      <c r="F1328" s="1" t="s">
        <v>57</v>
      </c>
      <c r="G1328" s="1" t="s">
        <v>914</v>
      </c>
      <c r="H1328" s="27" t="s">
        <v>886</v>
      </c>
      <c r="I1328" s="27" t="s">
        <v>887</v>
      </c>
      <c r="J1328" s="27" t="s">
        <v>888</v>
      </c>
      <c r="K1328" s="2">
        <v>0.75</v>
      </c>
      <c r="L1328" s="2">
        <v>0.25</v>
      </c>
      <c r="M1328" s="27">
        <v>3270187</v>
      </c>
      <c r="N1328" s="27">
        <v>4005893</v>
      </c>
      <c r="O1328" s="27">
        <v>3564933</v>
      </c>
      <c r="P1328" s="27">
        <v>3732453</v>
      </c>
      <c r="Q1328" s="29"/>
      <c r="R1328" s="29"/>
      <c r="S1328" s="29"/>
      <c r="T1328" s="29"/>
      <c r="U1328" s="29"/>
      <c r="V1328" s="29"/>
      <c r="W1328" s="29"/>
      <c r="X1328" s="29"/>
      <c r="Y1328" s="29"/>
      <c r="Z1328" s="29"/>
      <c r="AA1328" s="29"/>
      <c r="AB1328" s="29"/>
      <c r="AC1328" s="2">
        <f t="shared" si="540"/>
        <v>3643366.5</v>
      </c>
      <c r="AD1328" s="2">
        <f t="shared" si="541"/>
        <v>308099.88684786414</v>
      </c>
      <c r="AE1328" s="2">
        <f t="shared" si="542"/>
        <v>4</v>
      </c>
      <c r="AF1328" s="27">
        <v>3115120</v>
      </c>
      <c r="AG1328" s="27">
        <v>2895227</v>
      </c>
      <c r="AH1328" s="27">
        <v>2833067</v>
      </c>
      <c r="AI1328" s="27">
        <v>2802373</v>
      </c>
      <c r="AJ1328" s="2">
        <f t="shared" si="543"/>
        <v>2911446.75</v>
      </c>
      <c r="AK1328" s="2">
        <f t="shared" si="544"/>
        <v>141169.33236926259</v>
      </c>
      <c r="AL1328" s="2">
        <f t="shared" si="545"/>
        <v>4</v>
      </c>
      <c r="AM1328" s="2">
        <f t="shared" si="546"/>
        <v>3.3602919794115346E+20</v>
      </c>
      <c r="AN1328" s="2">
        <f t="shared" si="547"/>
        <v>6.7671836241064862E+19</v>
      </c>
      <c r="AO1328" s="2">
        <f t="shared" si="548"/>
        <v>5</v>
      </c>
      <c r="AP1328" s="2">
        <f t="shared" si="549"/>
        <v>1.3215061447181955</v>
      </c>
      <c r="AQ1328" s="2">
        <f t="shared" si="550"/>
        <v>0.72668684380042159</v>
      </c>
      <c r="AR1328" s="3" t="str">
        <f t="shared" si="551"/>
        <v>Nontoxic</v>
      </c>
      <c r="AS1328" s="2">
        <f t="shared" si="552"/>
        <v>79.91089422379001</v>
      </c>
      <c r="AT1328" s="4" t="s">
        <v>663</v>
      </c>
      <c r="AV1328" s="2">
        <f t="shared" si="553"/>
        <v>3</v>
      </c>
      <c r="AW1328" s="2">
        <f t="shared" si="554"/>
        <v>3</v>
      </c>
      <c r="AX1328" s="2">
        <f t="shared" si="555"/>
        <v>94925540275.666687</v>
      </c>
      <c r="AY1328" s="2">
        <f t="shared" si="556"/>
        <v>19928780401.583328</v>
      </c>
      <c r="AZ1328" s="2">
        <f t="shared" si="557"/>
        <v>57427160338.625008</v>
      </c>
      <c r="BA1328" s="2">
        <f t="shared" si="558"/>
        <v>1.1666666666666667</v>
      </c>
      <c r="BB1328" s="2">
        <f t="shared" si="559"/>
        <v>1.4291408574728002</v>
      </c>
      <c r="BC1328" s="2">
        <v>6.6349999999999998</v>
      </c>
      <c r="BD1328" s="2" t="str">
        <f t="shared" si="560"/>
        <v>Same Var</v>
      </c>
      <c r="BE1328" s="2">
        <f t="shared" si="561"/>
        <v>2.4930880656232968E-3</v>
      </c>
      <c r="BF1328" s="2" t="str">
        <f t="shared" si="562"/>
        <v>Sig</v>
      </c>
      <c r="BG1328" s="2" t="str">
        <f t="shared" si="563"/>
        <v>Sig</v>
      </c>
      <c r="BH1328" s="2" t="str">
        <f t="shared" si="564"/>
        <v>Same Var T-test</v>
      </c>
      <c r="BI1328" s="2" t="str">
        <f t="shared" si="565"/>
        <v/>
      </c>
      <c r="BJ1328" s="2" t="str">
        <f t="shared" si="566"/>
        <v>NOECToxicLess25</v>
      </c>
    </row>
    <row r="1329" spans="1:62" x14ac:dyDescent="0.2">
      <c r="A1329" s="1" t="s">
        <v>142</v>
      </c>
      <c r="B1329" s="27" t="s">
        <v>251</v>
      </c>
      <c r="C1329" s="28">
        <v>40078</v>
      </c>
      <c r="D1329" s="7">
        <v>0.58333333333333337</v>
      </c>
      <c r="E1329" s="1">
        <v>0.1</v>
      </c>
      <c r="F1329" s="1" t="s">
        <v>57</v>
      </c>
      <c r="G1329" s="1" t="s">
        <v>914</v>
      </c>
      <c r="H1329" s="27" t="s">
        <v>886</v>
      </c>
      <c r="I1329" s="27" t="s">
        <v>887</v>
      </c>
      <c r="J1329" s="27" t="s">
        <v>888</v>
      </c>
      <c r="K1329" s="2">
        <v>0.75</v>
      </c>
      <c r="L1329" s="2">
        <v>0.25</v>
      </c>
      <c r="M1329" s="27">
        <v>3270187</v>
      </c>
      <c r="N1329" s="27">
        <v>4005893</v>
      </c>
      <c r="O1329" s="27">
        <v>3564933</v>
      </c>
      <c r="P1329" s="27">
        <v>3732453</v>
      </c>
      <c r="Q1329" s="29"/>
      <c r="R1329" s="29"/>
      <c r="S1329" s="29"/>
      <c r="T1329" s="29"/>
      <c r="U1329" s="29"/>
      <c r="V1329" s="29"/>
      <c r="W1329" s="29"/>
      <c r="X1329" s="29"/>
      <c r="Y1329" s="29"/>
      <c r="Z1329" s="29"/>
      <c r="AA1329" s="29"/>
      <c r="AB1329" s="29"/>
      <c r="AC1329" s="2">
        <f t="shared" si="540"/>
        <v>3643366.5</v>
      </c>
      <c r="AD1329" s="2">
        <f t="shared" si="541"/>
        <v>308099.88684786414</v>
      </c>
      <c r="AE1329" s="2">
        <f t="shared" si="542"/>
        <v>4</v>
      </c>
      <c r="AF1329" s="27">
        <v>3430213</v>
      </c>
      <c r="AG1329" s="27">
        <v>2716133</v>
      </c>
      <c r="AH1329" s="27">
        <v>3031787</v>
      </c>
      <c r="AI1329" s="27">
        <v>2517227</v>
      </c>
      <c r="AJ1329" s="2">
        <f t="shared" si="543"/>
        <v>2923840</v>
      </c>
      <c r="AK1329" s="2">
        <f t="shared" si="544"/>
        <v>398556.77117820992</v>
      </c>
      <c r="AL1329" s="2">
        <f t="shared" si="545"/>
        <v>4</v>
      </c>
      <c r="AM1329" s="2">
        <f t="shared" si="546"/>
        <v>2.8154462749068094E+21</v>
      </c>
      <c r="AN1329" s="2">
        <f t="shared" si="547"/>
        <v>5.8507541792724399E+20</v>
      </c>
      <c r="AO1329" s="2">
        <f t="shared" si="548"/>
        <v>5</v>
      </c>
      <c r="AP1329" s="2">
        <f t="shared" si="549"/>
        <v>0.83054371236069624</v>
      </c>
      <c r="AQ1329" s="2">
        <f t="shared" si="550"/>
        <v>0.72668684380042159</v>
      </c>
      <c r="AR1329" s="3" t="str">
        <f t="shared" si="551"/>
        <v>Nontoxic</v>
      </c>
      <c r="AS1329" s="2">
        <f t="shared" si="552"/>
        <v>80.251053524261152</v>
      </c>
      <c r="AT1329" s="4" t="s">
        <v>663</v>
      </c>
      <c r="AV1329" s="2">
        <f t="shared" si="553"/>
        <v>3</v>
      </c>
      <c r="AW1329" s="2">
        <f t="shared" si="554"/>
        <v>3</v>
      </c>
      <c r="AX1329" s="2">
        <f t="shared" si="555"/>
        <v>94925540275.666687</v>
      </c>
      <c r="AY1329" s="2">
        <f t="shared" si="556"/>
        <v>158847499851.99997</v>
      </c>
      <c r="AZ1329" s="2">
        <f t="shared" si="557"/>
        <v>126886520063.83333</v>
      </c>
      <c r="BA1329" s="2">
        <f t="shared" si="558"/>
        <v>1.1666666666666667</v>
      </c>
      <c r="BB1329" s="2">
        <f t="shared" si="559"/>
        <v>0.16855423499319092</v>
      </c>
      <c r="BC1329" s="2">
        <v>6.6349999999999998</v>
      </c>
      <c r="BD1329" s="2" t="str">
        <f t="shared" si="560"/>
        <v>Same Var</v>
      </c>
      <c r="BE1329" s="2">
        <f t="shared" si="561"/>
        <v>1.4464557209176233E-2</v>
      </c>
      <c r="BF1329" s="2" t="str">
        <f t="shared" si="562"/>
        <v>Sig</v>
      </c>
      <c r="BG1329" s="2" t="str">
        <f t="shared" si="563"/>
        <v>Sig</v>
      </c>
      <c r="BH1329" s="2" t="str">
        <f t="shared" si="564"/>
        <v>Same Var T-test</v>
      </c>
      <c r="BI1329" s="2" t="str">
        <f t="shared" si="565"/>
        <v/>
      </c>
      <c r="BJ1329" s="2" t="str">
        <f t="shared" si="566"/>
        <v>NOECToxicLess25</v>
      </c>
    </row>
    <row r="1330" spans="1:62" x14ac:dyDescent="0.2">
      <c r="A1330" s="1" t="s">
        <v>142</v>
      </c>
      <c r="B1330" s="27" t="s">
        <v>253</v>
      </c>
      <c r="C1330" s="28">
        <v>40078</v>
      </c>
      <c r="D1330" s="7">
        <v>0.66666666666666663</v>
      </c>
      <c r="E1330" s="1">
        <v>0.1</v>
      </c>
      <c r="F1330" s="1" t="s">
        <v>57</v>
      </c>
      <c r="G1330" s="1" t="s">
        <v>914</v>
      </c>
      <c r="H1330" s="27" t="s">
        <v>886</v>
      </c>
      <c r="I1330" s="27" t="s">
        <v>887</v>
      </c>
      <c r="J1330" s="27" t="s">
        <v>888</v>
      </c>
      <c r="K1330" s="2">
        <v>0.75</v>
      </c>
      <c r="L1330" s="2">
        <v>0.25</v>
      </c>
      <c r="M1330" s="27">
        <v>3270187</v>
      </c>
      <c r="N1330" s="27">
        <v>4005893</v>
      </c>
      <c r="O1330" s="27">
        <v>3564933</v>
      </c>
      <c r="P1330" s="27">
        <v>3732453</v>
      </c>
      <c r="Q1330" s="29"/>
      <c r="R1330" s="29"/>
      <c r="S1330" s="29"/>
      <c r="T1330" s="29"/>
      <c r="U1330" s="29"/>
      <c r="V1330" s="29"/>
      <c r="W1330" s="29"/>
      <c r="X1330" s="29"/>
      <c r="Y1330" s="29"/>
      <c r="Z1330" s="29"/>
      <c r="AA1330" s="29"/>
      <c r="AB1330" s="29"/>
      <c r="AC1330" s="2">
        <f t="shared" si="540"/>
        <v>3643366.5</v>
      </c>
      <c r="AD1330" s="2">
        <f t="shared" si="541"/>
        <v>308099.88684786414</v>
      </c>
      <c r="AE1330" s="2">
        <f t="shared" si="542"/>
        <v>4</v>
      </c>
      <c r="AF1330" s="27">
        <v>2182800</v>
      </c>
      <c r="AG1330" s="27">
        <v>2304320</v>
      </c>
      <c r="AH1330" s="27">
        <v>2249307</v>
      </c>
      <c r="AI1330" s="27">
        <v>2635147</v>
      </c>
      <c r="AJ1330" s="2">
        <f t="shared" si="543"/>
        <v>2342893.5</v>
      </c>
      <c r="AK1330" s="2">
        <f t="shared" si="544"/>
        <v>201070.78760890817</v>
      </c>
      <c r="AL1330" s="2">
        <f t="shared" si="545"/>
        <v>4</v>
      </c>
      <c r="AM1330" s="2">
        <f t="shared" si="546"/>
        <v>5.5019657926393863E+20</v>
      </c>
      <c r="AN1330" s="2">
        <f t="shared" si="547"/>
        <v>9.3450692061276455E+19</v>
      </c>
      <c r="AO1330" s="2">
        <f t="shared" si="548"/>
        <v>6</v>
      </c>
      <c r="AP1330" s="2">
        <f t="shared" si="549"/>
        <v>-2.5440430119450208</v>
      </c>
      <c r="AQ1330" s="2">
        <f t="shared" si="550"/>
        <v>0.71755819649141217</v>
      </c>
      <c r="AR1330" s="3" t="str">
        <f t="shared" si="551"/>
        <v>Toxic</v>
      </c>
      <c r="AS1330" s="2">
        <f t="shared" si="552"/>
        <v>64.305732074991624</v>
      </c>
      <c r="AT1330" s="4" t="s">
        <v>663</v>
      </c>
      <c r="AV1330" s="2">
        <f t="shared" si="553"/>
        <v>3</v>
      </c>
      <c r="AW1330" s="2">
        <f t="shared" si="554"/>
        <v>3</v>
      </c>
      <c r="AX1330" s="2">
        <f t="shared" si="555"/>
        <v>94925540275.666687</v>
      </c>
      <c r="AY1330" s="2">
        <f t="shared" si="556"/>
        <v>40429461629.666656</v>
      </c>
      <c r="AZ1330" s="2">
        <f t="shared" si="557"/>
        <v>67677500952.666664</v>
      </c>
      <c r="BA1330" s="2">
        <f t="shared" si="558"/>
        <v>1.1666666666666667</v>
      </c>
      <c r="BB1330" s="2">
        <f t="shared" si="559"/>
        <v>0.45477261039811112</v>
      </c>
      <c r="BC1330" s="2">
        <v>6.6349999999999998</v>
      </c>
      <c r="BD1330" s="2" t="str">
        <f t="shared" si="560"/>
        <v>Same Var</v>
      </c>
      <c r="BE1330" s="2">
        <f t="shared" si="561"/>
        <v>2.0066675049604048E-4</v>
      </c>
      <c r="BF1330" s="2" t="str">
        <f t="shared" si="562"/>
        <v>Sig</v>
      </c>
      <c r="BG1330" s="2" t="str">
        <f t="shared" si="563"/>
        <v>Sig</v>
      </c>
      <c r="BH1330" s="2" t="str">
        <f t="shared" si="564"/>
        <v>Same Var T-test</v>
      </c>
      <c r="BI1330" s="2" t="str">
        <f t="shared" si="565"/>
        <v/>
      </c>
      <c r="BJ1330" s="2" t="str">
        <f t="shared" si="566"/>
        <v/>
      </c>
    </row>
    <row r="1331" spans="1:62" x14ac:dyDescent="0.2">
      <c r="A1331" s="1" t="s">
        <v>142</v>
      </c>
      <c r="B1331" s="27" t="s">
        <v>254</v>
      </c>
      <c r="C1331" s="28">
        <v>40078</v>
      </c>
      <c r="D1331" s="7">
        <v>0.64236111111111116</v>
      </c>
      <c r="E1331" s="1">
        <v>0.1</v>
      </c>
      <c r="F1331" s="1" t="s">
        <v>57</v>
      </c>
      <c r="G1331" s="1" t="s">
        <v>914</v>
      </c>
      <c r="H1331" s="27" t="s">
        <v>886</v>
      </c>
      <c r="I1331" s="27" t="s">
        <v>887</v>
      </c>
      <c r="J1331" s="27" t="s">
        <v>888</v>
      </c>
      <c r="K1331" s="2">
        <v>0.75</v>
      </c>
      <c r="L1331" s="2">
        <v>0.25</v>
      </c>
      <c r="M1331" s="27">
        <v>3270187</v>
      </c>
      <c r="N1331" s="27">
        <v>4005893</v>
      </c>
      <c r="O1331" s="27">
        <v>3564933</v>
      </c>
      <c r="P1331" s="27">
        <v>3732453</v>
      </c>
      <c r="Q1331" s="29"/>
      <c r="R1331" s="29"/>
      <c r="S1331" s="29"/>
      <c r="T1331" s="29"/>
      <c r="U1331" s="29"/>
      <c r="V1331" s="29"/>
      <c r="W1331" s="29"/>
      <c r="X1331" s="29"/>
      <c r="Y1331" s="29"/>
      <c r="Z1331" s="29"/>
      <c r="AA1331" s="29"/>
      <c r="AB1331" s="29"/>
      <c r="AC1331" s="2">
        <f t="shared" si="540"/>
        <v>3643366.5</v>
      </c>
      <c r="AD1331" s="2">
        <f t="shared" si="541"/>
        <v>308099.88684786414</v>
      </c>
      <c r="AE1331" s="2">
        <f t="shared" si="542"/>
        <v>4</v>
      </c>
      <c r="AF1331" s="27">
        <v>2073680</v>
      </c>
      <c r="AG1331" s="27">
        <v>1487120</v>
      </c>
      <c r="AH1331" s="27">
        <v>1874000</v>
      </c>
      <c r="AI1331" s="27">
        <v>2160320</v>
      </c>
      <c r="AJ1331" s="2">
        <f t="shared" si="543"/>
        <v>1898780</v>
      </c>
      <c r="AK1331" s="2">
        <f t="shared" si="544"/>
        <v>299483.54746129212</v>
      </c>
      <c r="AL1331" s="2">
        <f t="shared" si="545"/>
        <v>4</v>
      </c>
      <c r="AM1331" s="2">
        <f t="shared" si="546"/>
        <v>1.2796004198152557E+21</v>
      </c>
      <c r="AN1331" s="2">
        <f t="shared" si="547"/>
        <v>2.2698872588351599E+20</v>
      </c>
      <c r="AO1331" s="2">
        <f t="shared" si="548"/>
        <v>6</v>
      </c>
      <c r="AP1331" s="2">
        <f t="shared" si="549"/>
        <v>-4.4082334313934632</v>
      </c>
      <c r="AQ1331" s="2">
        <f t="shared" si="550"/>
        <v>0.71755819649141217</v>
      </c>
      <c r="AR1331" s="3" t="str">
        <f t="shared" si="551"/>
        <v>Toxic</v>
      </c>
      <c r="AS1331" s="2">
        <f t="shared" si="552"/>
        <v>52.116085494006711</v>
      </c>
      <c r="AT1331" s="4" t="s">
        <v>663</v>
      </c>
      <c r="AV1331" s="2">
        <f t="shared" si="553"/>
        <v>3</v>
      </c>
      <c r="AW1331" s="2">
        <f t="shared" si="554"/>
        <v>3</v>
      </c>
      <c r="AX1331" s="2">
        <f t="shared" si="555"/>
        <v>94925540275.666687</v>
      </c>
      <c r="AY1331" s="2">
        <f t="shared" si="556"/>
        <v>89690395200.000015</v>
      </c>
      <c r="AZ1331" s="2">
        <f t="shared" si="557"/>
        <v>92307967737.833359</v>
      </c>
      <c r="BA1331" s="2">
        <f t="shared" si="558"/>
        <v>1.1666666666666667</v>
      </c>
      <c r="BB1331" s="2">
        <f t="shared" si="559"/>
        <v>2.0685604047798734E-3</v>
      </c>
      <c r="BC1331" s="2">
        <v>6.6349999999999998</v>
      </c>
      <c r="BD1331" s="2" t="str">
        <f t="shared" si="560"/>
        <v>Same Var</v>
      </c>
      <c r="BE1331" s="2">
        <f t="shared" si="561"/>
        <v>9.3618558030538021E-5</v>
      </c>
      <c r="BF1331" s="2" t="str">
        <f t="shared" si="562"/>
        <v>Sig</v>
      </c>
      <c r="BG1331" s="2" t="str">
        <f t="shared" si="563"/>
        <v>Sig</v>
      </c>
      <c r="BH1331" s="2" t="str">
        <f t="shared" si="564"/>
        <v>Same Var T-test</v>
      </c>
      <c r="BI1331" s="2" t="str">
        <f t="shared" si="565"/>
        <v/>
      </c>
      <c r="BJ1331" s="2" t="str">
        <f t="shared" si="566"/>
        <v/>
      </c>
    </row>
    <row r="1332" spans="1:62" x14ac:dyDescent="0.2">
      <c r="A1332" s="1" t="s">
        <v>142</v>
      </c>
      <c r="B1332" s="27" t="s">
        <v>255</v>
      </c>
      <c r="C1332" s="28">
        <v>40078</v>
      </c>
      <c r="D1332" s="7">
        <v>0.625</v>
      </c>
      <c r="E1332" s="1">
        <v>0.1</v>
      </c>
      <c r="F1332" s="1" t="s">
        <v>57</v>
      </c>
      <c r="G1332" s="1" t="s">
        <v>914</v>
      </c>
      <c r="H1332" s="27" t="s">
        <v>886</v>
      </c>
      <c r="I1332" s="27" t="s">
        <v>887</v>
      </c>
      <c r="J1332" s="27" t="s">
        <v>888</v>
      </c>
      <c r="K1332" s="2">
        <v>0.75</v>
      </c>
      <c r="L1332" s="2">
        <v>0.25</v>
      </c>
      <c r="M1332" s="27">
        <v>3270187</v>
      </c>
      <c r="N1332" s="27">
        <v>4005893</v>
      </c>
      <c r="O1332" s="27">
        <v>3564933</v>
      </c>
      <c r="P1332" s="27">
        <v>3732453</v>
      </c>
      <c r="Q1332" s="29"/>
      <c r="R1332" s="29"/>
      <c r="S1332" s="29"/>
      <c r="T1332" s="29"/>
      <c r="U1332" s="29"/>
      <c r="V1332" s="29"/>
      <c r="W1332" s="29"/>
      <c r="X1332" s="29"/>
      <c r="Y1332" s="29"/>
      <c r="Z1332" s="29"/>
      <c r="AA1332" s="29"/>
      <c r="AB1332" s="29"/>
      <c r="AC1332" s="2">
        <f t="shared" si="540"/>
        <v>3643366.5</v>
      </c>
      <c r="AD1332" s="2">
        <f t="shared" si="541"/>
        <v>308099.88684786414</v>
      </c>
      <c r="AE1332" s="2">
        <f t="shared" si="542"/>
        <v>4</v>
      </c>
      <c r="AF1332" s="27">
        <v>2662427</v>
      </c>
      <c r="AG1332" s="27">
        <v>2263733</v>
      </c>
      <c r="AH1332" s="27">
        <v>2751147</v>
      </c>
      <c r="AI1332" s="27">
        <v>2970667</v>
      </c>
      <c r="AJ1332" s="2">
        <f t="shared" si="543"/>
        <v>2661993.5</v>
      </c>
      <c r="AK1332" s="2">
        <f t="shared" si="544"/>
        <v>295431.48666935734</v>
      </c>
      <c r="AL1332" s="2">
        <f t="shared" si="545"/>
        <v>4</v>
      </c>
      <c r="AM1332" s="2">
        <f t="shared" si="546"/>
        <v>1.2368476537232089E+21</v>
      </c>
      <c r="AN1332" s="2">
        <f t="shared" si="547"/>
        <v>2.1810101949407032E+20</v>
      </c>
      <c r="AO1332" s="2">
        <f t="shared" si="548"/>
        <v>6</v>
      </c>
      <c r="AP1332" s="2">
        <f t="shared" si="549"/>
        <v>-0.37609996937000451</v>
      </c>
      <c r="AQ1332" s="2">
        <f t="shared" si="550"/>
        <v>0.71755819649141217</v>
      </c>
      <c r="AR1332" s="3" t="str">
        <f t="shared" si="551"/>
        <v>Toxic</v>
      </c>
      <c r="AS1332" s="2">
        <f t="shared" si="552"/>
        <v>73.064115290075819</v>
      </c>
      <c r="AT1332" s="4" t="s">
        <v>663</v>
      </c>
      <c r="AV1332" s="2">
        <f t="shared" si="553"/>
        <v>3</v>
      </c>
      <c r="AW1332" s="2">
        <f t="shared" si="554"/>
        <v>3</v>
      </c>
      <c r="AX1332" s="2">
        <f t="shared" si="555"/>
        <v>94925540275.666687</v>
      </c>
      <c r="AY1332" s="2">
        <f t="shared" si="556"/>
        <v>87279763315.666672</v>
      </c>
      <c r="AZ1332" s="2">
        <f t="shared" si="557"/>
        <v>91102651795.666672</v>
      </c>
      <c r="BA1332" s="2">
        <f t="shared" si="558"/>
        <v>1.1666666666666667</v>
      </c>
      <c r="BB1332" s="2">
        <f t="shared" si="559"/>
        <v>4.5318792510654149E-3</v>
      </c>
      <c r="BC1332" s="2">
        <v>6.6349999999999998</v>
      </c>
      <c r="BD1332" s="2" t="str">
        <f t="shared" si="560"/>
        <v>Same Var</v>
      </c>
      <c r="BE1332" s="2">
        <f t="shared" si="561"/>
        <v>1.8495921300543353E-3</v>
      </c>
      <c r="BF1332" s="2" t="str">
        <f t="shared" si="562"/>
        <v>Sig</v>
      </c>
      <c r="BG1332" s="2" t="str">
        <f t="shared" si="563"/>
        <v>Sig</v>
      </c>
      <c r="BH1332" s="2" t="str">
        <f t="shared" si="564"/>
        <v>Same Var T-test</v>
      </c>
      <c r="BI1332" s="2" t="str">
        <f t="shared" si="565"/>
        <v/>
      </c>
      <c r="BJ1332" s="2" t="str">
        <f t="shared" si="566"/>
        <v/>
      </c>
    </row>
    <row r="1333" spans="1:62" x14ac:dyDescent="0.2">
      <c r="A1333" s="1" t="s">
        <v>142</v>
      </c>
      <c r="B1333" s="27" t="s">
        <v>256</v>
      </c>
      <c r="C1333" s="28">
        <v>40078</v>
      </c>
      <c r="D1333" s="7">
        <v>0.67708333333333337</v>
      </c>
      <c r="E1333" s="1">
        <v>0.1</v>
      </c>
      <c r="F1333" s="1" t="s">
        <v>57</v>
      </c>
      <c r="G1333" s="1" t="s">
        <v>914</v>
      </c>
      <c r="H1333" s="27" t="s">
        <v>886</v>
      </c>
      <c r="I1333" s="27" t="s">
        <v>887</v>
      </c>
      <c r="J1333" s="27" t="s">
        <v>888</v>
      </c>
      <c r="K1333" s="2">
        <v>0.75</v>
      </c>
      <c r="L1333" s="2">
        <v>0.25</v>
      </c>
      <c r="M1333" s="27">
        <v>3270187</v>
      </c>
      <c r="N1333" s="27">
        <v>4005893</v>
      </c>
      <c r="O1333" s="27">
        <v>3564933</v>
      </c>
      <c r="P1333" s="27">
        <v>3732453</v>
      </c>
      <c r="Q1333" s="29"/>
      <c r="R1333" s="29"/>
      <c r="S1333" s="29"/>
      <c r="T1333" s="29"/>
      <c r="U1333" s="29"/>
      <c r="V1333" s="29"/>
      <c r="W1333" s="29"/>
      <c r="X1333" s="29"/>
      <c r="Y1333" s="29"/>
      <c r="Z1333" s="29"/>
      <c r="AA1333" s="29"/>
      <c r="AB1333" s="29"/>
      <c r="AC1333" s="2">
        <f t="shared" si="540"/>
        <v>3643366.5</v>
      </c>
      <c r="AD1333" s="2">
        <f t="shared" si="541"/>
        <v>308099.88684786414</v>
      </c>
      <c r="AE1333" s="2">
        <f t="shared" si="542"/>
        <v>4</v>
      </c>
      <c r="AF1333" s="27">
        <v>2719547</v>
      </c>
      <c r="AG1333" s="27">
        <v>2596107</v>
      </c>
      <c r="AH1333" s="27">
        <v>2168453</v>
      </c>
      <c r="AI1333" s="27">
        <v>3630880</v>
      </c>
      <c r="AJ1333" s="2">
        <f t="shared" si="543"/>
        <v>2778746.75</v>
      </c>
      <c r="AK1333" s="2">
        <f t="shared" si="544"/>
        <v>615210.37749286764</v>
      </c>
      <c r="AL1333" s="2">
        <f t="shared" si="545"/>
        <v>4</v>
      </c>
      <c r="AM1333" s="2">
        <f t="shared" si="546"/>
        <v>1.1657489857564843E+22</v>
      </c>
      <c r="AN1333" s="2">
        <f t="shared" si="547"/>
        <v>3.0437726084302242E+21</v>
      </c>
      <c r="AO1333" s="2">
        <f t="shared" si="548"/>
        <v>4</v>
      </c>
      <c r="AP1333" s="2">
        <f t="shared" si="549"/>
        <v>0.14066831885406045</v>
      </c>
      <c r="AQ1333" s="2">
        <f t="shared" si="550"/>
        <v>0.74069708411268287</v>
      </c>
      <c r="AR1333" s="3" t="str">
        <f t="shared" si="551"/>
        <v>Toxic</v>
      </c>
      <c r="AS1333" s="2">
        <f t="shared" si="552"/>
        <v>76.268658396019177</v>
      </c>
      <c r="AT1333" s="4" t="s">
        <v>663</v>
      </c>
      <c r="AV1333" s="2">
        <f t="shared" si="553"/>
        <v>3</v>
      </c>
      <c r="AW1333" s="2">
        <f t="shared" si="554"/>
        <v>3</v>
      </c>
      <c r="AX1333" s="2">
        <f t="shared" si="555"/>
        <v>94925540275.666687</v>
      </c>
      <c r="AY1333" s="2">
        <f t="shared" si="556"/>
        <v>378483808574.91669</v>
      </c>
      <c r="AZ1333" s="2">
        <f t="shared" si="557"/>
        <v>236704674425.29166</v>
      </c>
      <c r="BA1333" s="2">
        <f t="shared" si="558"/>
        <v>1.1666666666666667</v>
      </c>
      <c r="BB1333" s="2">
        <f t="shared" si="559"/>
        <v>1.1426411249385962</v>
      </c>
      <c r="BC1333" s="2">
        <v>6.6349999999999998</v>
      </c>
      <c r="BD1333" s="2" t="str">
        <f t="shared" si="560"/>
        <v>Same Var</v>
      </c>
      <c r="BE1333" s="2">
        <f t="shared" si="561"/>
        <v>2.2850824612959949E-2</v>
      </c>
      <c r="BF1333" s="2" t="str">
        <f t="shared" si="562"/>
        <v>Sig</v>
      </c>
      <c r="BG1333" s="2" t="str">
        <f t="shared" si="563"/>
        <v>Sig</v>
      </c>
      <c r="BH1333" s="2" t="str">
        <f t="shared" si="564"/>
        <v>Same Var T-test</v>
      </c>
      <c r="BI1333" s="2" t="str">
        <f t="shared" si="565"/>
        <v>TSTToxicLess25</v>
      </c>
      <c r="BJ1333" s="2" t="str">
        <f t="shared" si="566"/>
        <v>NOECToxicLess25</v>
      </c>
    </row>
    <row r="1334" spans="1:62" x14ac:dyDescent="0.2">
      <c r="A1334" s="1" t="s">
        <v>142</v>
      </c>
      <c r="B1334" s="27" t="s">
        <v>257</v>
      </c>
      <c r="C1334" s="28">
        <v>40078</v>
      </c>
      <c r="D1334" s="7">
        <v>0.65625</v>
      </c>
      <c r="E1334" s="1">
        <v>0.1</v>
      </c>
      <c r="F1334" s="1" t="s">
        <v>57</v>
      </c>
      <c r="G1334" s="1" t="s">
        <v>914</v>
      </c>
      <c r="H1334" s="27" t="s">
        <v>886</v>
      </c>
      <c r="I1334" s="27" t="s">
        <v>887</v>
      </c>
      <c r="J1334" s="27" t="s">
        <v>888</v>
      </c>
      <c r="K1334" s="2">
        <v>0.75</v>
      </c>
      <c r="L1334" s="2">
        <v>0.25</v>
      </c>
      <c r="M1334" s="27">
        <v>3270187</v>
      </c>
      <c r="N1334" s="27">
        <v>4005893</v>
      </c>
      <c r="O1334" s="27">
        <v>3564933</v>
      </c>
      <c r="P1334" s="27">
        <v>3732453</v>
      </c>
      <c r="Q1334" s="29"/>
      <c r="R1334" s="29"/>
      <c r="S1334" s="29"/>
      <c r="T1334" s="29"/>
      <c r="U1334" s="29"/>
      <c r="V1334" s="29"/>
      <c r="W1334" s="29"/>
      <c r="X1334" s="29"/>
      <c r="Y1334" s="29"/>
      <c r="Z1334" s="29"/>
      <c r="AA1334" s="29"/>
      <c r="AB1334" s="29"/>
      <c r="AC1334" s="2">
        <f t="shared" si="540"/>
        <v>3643366.5</v>
      </c>
      <c r="AD1334" s="2">
        <f t="shared" si="541"/>
        <v>308099.88684786414</v>
      </c>
      <c r="AE1334" s="2">
        <f t="shared" si="542"/>
        <v>4</v>
      </c>
      <c r="AF1334" s="27">
        <v>2565733</v>
      </c>
      <c r="AG1334" s="27">
        <v>3491200</v>
      </c>
      <c r="AH1334" s="27">
        <v>3390693</v>
      </c>
      <c r="AI1334" s="27">
        <v>2787253</v>
      </c>
      <c r="AJ1334" s="2">
        <f t="shared" si="543"/>
        <v>3058719.75</v>
      </c>
      <c r="AK1334" s="2">
        <f t="shared" si="544"/>
        <v>452391.98982989299</v>
      </c>
      <c r="AL1334" s="2">
        <f t="shared" si="545"/>
        <v>4</v>
      </c>
      <c r="AM1334" s="2">
        <f t="shared" si="546"/>
        <v>4.1619958390917206E+21</v>
      </c>
      <c r="AN1334" s="2">
        <f t="shared" si="547"/>
        <v>9.3200413696953169E+20</v>
      </c>
      <c r="AO1334" s="2">
        <f t="shared" si="548"/>
        <v>4</v>
      </c>
      <c r="AP1334" s="2">
        <f t="shared" si="549"/>
        <v>1.2842563534357727</v>
      </c>
      <c r="AQ1334" s="2">
        <f t="shared" si="550"/>
        <v>0.74069708411268287</v>
      </c>
      <c r="AR1334" s="3" t="str">
        <f t="shared" si="551"/>
        <v>Nontoxic</v>
      </c>
      <c r="AS1334" s="2">
        <f t="shared" si="552"/>
        <v>83.953117261192361</v>
      </c>
      <c r="AT1334" s="4" t="s">
        <v>663</v>
      </c>
      <c r="AV1334" s="2">
        <f t="shared" si="553"/>
        <v>3</v>
      </c>
      <c r="AW1334" s="2">
        <f t="shared" si="554"/>
        <v>3</v>
      </c>
      <c r="AX1334" s="2">
        <f t="shared" si="555"/>
        <v>94925540275.666687</v>
      </c>
      <c r="AY1334" s="2">
        <f t="shared" si="556"/>
        <v>204658512462.25</v>
      </c>
      <c r="AZ1334" s="2">
        <f t="shared" si="557"/>
        <v>149792026368.95834</v>
      </c>
      <c r="BA1334" s="2">
        <f t="shared" si="558"/>
        <v>1.1666666666666667</v>
      </c>
      <c r="BB1334" s="2">
        <f t="shared" si="559"/>
        <v>0.37044022450270725</v>
      </c>
      <c r="BC1334" s="2">
        <v>6.6349999999999998</v>
      </c>
      <c r="BD1334" s="2" t="str">
        <f t="shared" si="560"/>
        <v>Same Var</v>
      </c>
      <c r="BE1334" s="2">
        <f t="shared" si="561"/>
        <v>3.8269719088035829E-2</v>
      </c>
      <c r="BF1334" s="2" t="str">
        <f t="shared" si="562"/>
        <v>Sig</v>
      </c>
      <c r="BG1334" s="2" t="str">
        <f t="shared" si="563"/>
        <v>Sig</v>
      </c>
      <c r="BH1334" s="2" t="str">
        <f t="shared" si="564"/>
        <v>Same Var T-test</v>
      </c>
      <c r="BI1334" s="2" t="str">
        <f t="shared" si="565"/>
        <v/>
      </c>
      <c r="BJ1334" s="2" t="str">
        <f t="shared" si="566"/>
        <v>NOECToxicLess25</v>
      </c>
    </row>
    <row r="1335" spans="1:62" x14ac:dyDescent="0.2">
      <c r="A1335" s="1" t="s">
        <v>142</v>
      </c>
      <c r="B1335" s="27" t="s">
        <v>260</v>
      </c>
      <c r="C1335" s="28">
        <v>40078</v>
      </c>
      <c r="D1335" s="7">
        <v>0.54166666666666663</v>
      </c>
      <c r="E1335" s="1">
        <v>0.1</v>
      </c>
      <c r="F1335" s="1" t="s">
        <v>57</v>
      </c>
      <c r="G1335" s="1" t="s">
        <v>914</v>
      </c>
      <c r="H1335" s="27" t="s">
        <v>886</v>
      </c>
      <c r="I1335" s="27" t="s">
        <v>887</v>
      </c>
      <c r="J1335" s="27" t="s">
        <v>888</v>
      </c>
      <c r="K1335" s="2">
        <v>0.75</v>
      </c>
      <c r="L1335" s="2">
        <v>0.25</v>
      </c>
      <c r="M1335" s="27">
        <v>3270187</v>
      </c>
      <c r="N1335" s="27">
        <v>4005893</v>
      </c>
      <c r="O1335" s="27">
        <v>3564933</v>
      </c>
      <c r="P1335" s="27">
        <v>3732453</v>
      </c>
      <c r="Q1335" s="29"/>
      <c r="R1335" s="29"/>
      <c r="S1335" s="29"/>
      <c r="T1335" s="29"/>
      <c r="U1335" s="29"/>
      <c r="V1335" s="29"/>
      <c r="W1335" s="29"/>
      <c r="X1335" s="29"/>
      <c r="Y1335" s="29"/>
      <c r="Z1335" s="29"/>
      <c r="AA1335" s="29"/>
      <c r="AB1335" s="29"/>
      <c r="AC1335" s="2">
        <f t="shared" si="540"/>
        <v>3643366.5</v>
      </c>
      <c r="AD1335" s="2">
        <f t="shared" si="541"/>
        <v>308099.88684786414</v>
      </c>
      <c r="AE1335" s="2">
        <f t="shared" si="542"/>
        <v>4</v>
      </c>
      <c r="AF1335" s="27">
        <v>3181253</v>
      </c>
      <c r="AG1335" s="27">
        <v>4201333</v>
      </c>
      <c r="AH1335" s="27">
        <v>3878427</v>
      </c>
      <c r="AI1335" s="27">
        <v>3760960</v>
      </c>
      <c r="AJ1335" s="2">
        <f t="shared" si="543"/>
        <v>3755493.25</v>
      </c>
      <c r="AK1335" s="2">
        <f t="shared" si="544"/>
        <v>425702.37633224064</v>
      </c>
      <c r="AL1335" s="2">
        <f t="shared" si="545"/>
        <v>4</v>
      </c>
      <c r="AM1335" s="2">
        <f t="shared" si="546"/>
        <v>3.4403541716485831E+21</v>
      </c>
      <c r="AN1335" s="2">
        <f t="shared" si="547"/>
        <v>7.4359773223348352E+20</v>
      </c>
      <c r="AO1335" s="2">
        <f t="shared" si="548"/>
        <v>5</v>
      </c>
      <c r="AP1335" s="2">
        <f t="shared" si="549"/>
        <v>4.2238785199912581</v>
      </c>
      <c r="AQ1335" s="2">
        <f t="shared" si="550"/>
        <v>0.72668684380042159</v>
      </c>
      <c r="AR1335" s="3" t="str">
        <f t="shared" si="551"/>
        <v>Nontoxic</v>
      </c>
      <c r="AS1335" s="2">
        <f t="shared" si="552"/>
        <v>103.07755890053882</v>
      </c>
      <c r="AT1335" s="26" t="s">
        <v>884</v>
      </c>
      <c r="AU1335" s="4" t="s">
        <v>666</v>
      </c>
      <c r="AV1335" s="2">
        <f t="shared" si="553"/>
        <v>3</v>
      </c>
      <c r="AW1335" s="2">
        <f t="shared" si="554"/>
        <v>3</v>
      </c>
      <c r="AX1335" s="2">
        <f t="shared" si="555"/>
        <v>94925540275.666687</v>
      </c>
      <c r="AY1335" s="2">
        <f t="shared" si="556"/>
        <v>181222513214.91663</v>
      </c>
      <c r="AZ1335" s="2">
        <f t="shared" si="557"/>
        <v>138074026745.29166</v>
      </c>
      <c r="BA1335" s="2">
        <f t="shared" si="558"/>
        <v>1.1666666666666667</v>
      </c>
      <c r="BB1335" s="2">
        <f t="shared" si="559"/>
        <v>0.26424387085354994</v>
      </c>
      <c r="BC1335" s="2">
        <v>6.6349999999999998</v>
      </c>
      <c r="BD1335" s="2" t="str">
        <f t="shared" si="560"/>
        <v>Same Var</v>
      </c>
      <c r="BE1335" s="2">
        <f t="shared" si="561"/>
        <v>0.34222643784271756</v>
      </c>
      <c r="BF1335" s="2" t="str">
        <f t="shared" si="562"/>
        <v>NS</v>
      </c>
      <c r="BG1335" s="2" t="str">
        <f t="shared" si="563"/>
        <v>NS</v>
      </c>
      <c r="BH1335" s="2" t="str">
        <f t="shared" si="564"/>
        <v/>
      </c>
      <c r="BI1335" s="2" t="str">
        <f t="shared" si="565"/>
        <v/>
      </c>
      <c r="BJ1335" s="2" t="str">
        <f t="shared" si="566"/>
        <v/>
      </c>
    </row>
    <row r="1336" spans="1:62" x14ac:dyDescent="0.2">
      <c r="A1336" s="1" t="s">
        <v>142</v>
      </c>
      <c r="B1336" s="27" t="s">
        <v>279</v>
      </c>
      <c r="C1336" s="28">
        <v>39141</v>
      </c>
      <c r="D1336" s="7">
        <v>0.5625</v>
      </c>
      <c r="E1336" s="1">
        <v>0.1</v>
      </c>
      <c r="F1336" s="1" t="s">
        <v>57</v>
      </c>
      <c r="G1336" s="1" t="s">
        <v>920</v>
      </c>
      <c r="H1336" s="27" t="s">
        <v>886</v>
      </c>
      <c r="I1336" s="27" t="s">
        <v>887</v>
      </c>
      <c r="J1336" s="27" t="s">
        <v>888</v>
      </c>
      <c r="K1336" s="2">
        <v>0.75</v>
      </c>
      <c r="L1336" s="2">
        <v>0.25</v>
      </c>
      <c r="M1336" s="27">
        <v>3323800</v>
      </c>
      <c r="N1336" s="27">
        <v>3701000</v>
      </c>
      <c r="O1336" s="27">
        <v>3035100</v>
      </c>
      <c r="P1336" s="27">
        <v>3045600</v>
      </c>
      <c r="Q1336" s="29"/>
      <c r="R1336" s="29"/>
      <c r="S1336" s="29"/>
      <c r="T1336" s="29"/>
      <c r="U1336" s="29"/>
      <c r="V1336" s="29"/>
      <c r="W1336" s="29"/>
      <c r="X1336" s="29"/>
      <c r="Y1336" s="29"/>
      <c r="Z1336" s="29"/>
      <c r="AA1336" s="29"/>
      <c r="AB1336" s="29"/>
      <c r="AC1336" s="2">
        <f t="shared" si="540"/>
        <v>3276375</v>
      </c>
      <c r="AD1336" s="2">
        <f t="shared" si="541"/>
        <v>313063.49063195899</v>
      </c>
      <c r="AE1336" s="2">
        <f t="shared" si="542"/>
        <v>4</v>
      </c>
      <c r="AF1336" s="27">
        <v>1968100</v>
      </c>
      <c r="AG1336" s="27">
        <v>1797900</v>
      </c>
      <c r="AH1336" s="27">
        <v>1510300</v>
      </c>
      <c r="AI1336" s="27">
        <v>1777500</v>
      </c>
      <c r="AJ1336" s="2">
        <f t="shared" si="543"/>
        <v>1763450</v>
      </c>
      <c r="AK1336" s="2">
        <f t="shared" si="544"/>
        <v>189165.49191999406</v>
      </c>
      <c r="AL1336" s="2">
        <f t="shared" si="545"/>
        <v>4</v>
      </c>
      <c r="AM1336" s="2">
        <f t="shared" si="546"/>
        <v>5.1657908400214016E+20</v>
      </c>
      <c r="AN1336" s="2">
        <f t="shared" si="547"/>
        <v>8.9995272300685689E+19</v>
      </c>
      <c r="AO1336" s="2">
        <f t="shared" si="548"/>
        <v>6</v>
      </c>
      <c r="AP1336" s="2">
        <f t="shared" si="549"/>
        <v>-4.60224412511264</v>
      </c>
      <c r="AQ1336" s="2">
        <f t="shared" si="550"/>
        <v>0.71755819649141217</v>
      </c>
      <c r="AR1336" s="3" t="str">
        <f t="shared" si="551"/>
        <v>Toxic</v>
      </c>
      <c r="AS1336" s="2">
        <f t="shared" si="552"/>
        <v>53.823203998321311</v>
      </c>
      <c r="AT1336" s="4" t="s">
        <v>663</v>
      </c>
      <c r="AV1336" s="2">
        <f t="shared" si="553"/>
        <v>3</v>
      </c>
      <c r="AW1336" s="2">
        <f t="shared" si="554"/>
        <v>3</v>
      </c>
      <c r="AX1336" s="2">
        <f t="shared" si="555"/>
        <v>98008749166.666672</v>
      </c>
      <c r="AY1336" s="2">
        <f t="shared" si="556"/>
        <v>35783583333.333336</v>
      </c>
      <c r="AZ1336" s="2">
        <f t="shared" si="557"/>
        <v>66896166250</v>
      </c>
      <c r="BA1336" s="2">
        <f t="shared" si="558"/>
        <v>1.1666666666666667</v>
      </c>
      <c r="BB1336" s="2">
        <f t="shared" si="559"/>
        <v>0.62675317440648215</v>
      </c>
      <c r="BC1336" s="2">
        <v>6.6349999999999998</v>
      </c>
      <c r="BD1336" s="2" t="str">
        <f t="shared" si="560"/>
        <v>Same Var</v>
      </c>
      <c r="BE1336" s="2">
        <f t="shared" si="561"/>
        <v>8.444402973164009E-5</v>
      </c>
      <c r="BF1336" s="2" t="str">
        <f t="shared" si="562"/>
        <v>Sig</v>
      </c>
      <c r="BG1336" s="2" t="str">
        <f t="shared" si="563"/>
        <v>Sig</v>
      </c>
      <c r="BH1336" s="2" t="str">
        <f t="shared" si="564"/>
        <v>Same Var T-test</v>
      </c>
      <c r="BI1336" s="2" t="str">
        <f t="shared" si="565"/>
        <v/>
      </c>
      <c r="BJ1336" s="2" t="str">
        <f t="shared" si="566"/>
        <v/>
      </c>
    </row>
    <row r="1337" spans="1:62" x14ac:dyDescent="0.2">
      <c r="A1337" s="1" t="s">
        <v>926</v>
      </c>
      <c r="B1337" s="27" t="s">
        <v>932</v>
      </c>
      <c r="C1337" s="28">
        <v>38733</v>
      </c>
      <c r="D1337" s="7">
        <v>0.36805555555555558</v>
      </c>
      <c r="E1337" s="1">
        <v>0.1</v>
      </c>
      <c r="F1337" s="1" t="s">
        <v>57</v>
      </c>
      <c r="G1337" s="1" t="s">
        <v>934</v>
      </c>
      <c r="H1337" s="27" t="s">
        <v>886</v>
      </c>
      <c r="I1337" s="27" t="s">
        <v>887</v>
      </c>
      <c r="J1337" s="27" t="s">
        <v>888</v>
      </c>
      <c r="K1337" s="2">
        <v>0.75</v>
      </c>
      <c r="L1337" s="2">
        <v>0.25</v>
      </c>
      <c r="M1337" s="27">
        <v>1146684</v>
      </c>
      <c r="N1337" s="27">
        <v>1061744</v>
      </c>
      <c r="O1337" s="27">
        <v>1518294</v>
      </c>
      <c r="P1337" s="27">
        <v>1730643</v>
      </c>
      <c r="Q1337" s="29"/>
      <c r="R1337" s="29"/>
      <c r="S1337" s="29"/>
      <c r="T1337" s="29"/>
      <c r="U1337" s="29"/>
      <c r="V1337" s="29"/>
      <c r="W1337" s="29"/>
      <c r="X1337" s="29"/>
      <c r="Y1337" s="29"/>
      <c r="Z1337" s="29"/>
      <c r="AA1337" s="29"/>
      <c r="AB1337" s="29"/>
      <c r="AC1337" s="2">
        <f t="shared" si="540"/>
        <v>1364341.25</v>
      </c>
      <c r="AD1337" s="2">
        <f t="shared" si="541"/>
        <v>314546.33758835914</v>
      </c>
      <c r="AE1337" s="2">
        <f t="shared" si="542"/>
        <v>4</v>
      </c>
      <c r="AF1337" s="27">
        <v>1422737</v>
      </c>
      <c r="AG1337" s="27">
        <v>1539529</v>
      </c>
      <c r="AH1337" s="27">
        <v>1773113</v>
      </c>
      <c r="AI1337" s="27">
        <v>1316563</v>
      </c>
      <c r="AJ1337" s="2">
        <f t="shared" si="543"/>
        <v>1512985.5</v>
      </c>
      <c r="AK1337" s="2">
        <f t="shared" si="544"/>
        <v>195871.95129046254</v>
      </c>
      <c r="AL1337" s="2">
        <f t="shared" si="545"/>
        <v>4</v>
      </c>
      <c r="AM1337" s="2">
        <f t="shared" si="546"/>
        <v>5.5247601031806786E+20</v>
      </c>
      <c r="AN1337" s="2">
        <f t="shared" si="547"/>
        <v>9.5192468178586419E+19</v>
      </c>
      <c r="AO1337" s="2">
        <f t="shared" si="548"/>
        <v>6</v>
      </c>
      <c r="AP1337" s="2">
        <f t="shared" si="549"/>
        <v>3.1943166469525668</v>
      </c>
      <c r="AQ1337" s="2">
        <f t="shared" si="550"/>
        <v>0.71755819649141217</v>
      </c>
      <c r="AR1337" s="3" t="str">
        <f t="shared" si="551"/>
        <v>Nontoxic</v>
      </c>
      <c r="AS1337" s="2">
        <f t="shared" si="552"/>
        <v>110.89494655387719</v>
      </c>
      <c r="AT1337" s="26" t="s">
        <v>884</v>
      </c>
      <c r="AU1337" s="4" t="s">
        <v>666</v>
      </c>
      <c r="AV1337" s="2">
        <f t="shared" si="553"/>
        <v>3</v>
      </c>
      <c r="AW1337" s="2">
        <f t="shared" si="554"/>
        <v>3</v>
      </c>
      <c r="AX1337" s="2">
        <f t="shared" si="555"/>
        <v>98939398490.249985</v>
      </c>
      <c r="AY1337" s="2">
        <f t="shared" si="556"/>
        <v>38365821302.333328</v>
      </c>
      <c r="AZ1337" s="2">
        <f t="shared" si="557"/>
        <v>68652609896.291656</v>
      </c>
      <c r="BA1337" s="2">
        <f t="shared" si="558"/>
        <v>1.1666666666666667</v>
      </c>
      <c r="BB1337" s="2">
        <f t="shared" si="559"/>
        <v>0.55656971639979247</v>
      </c>
      <c r="BC1337" s="2">
        <v>6.6349999999999998</v>
      </c>
      <c r="BD1337" s="2" t="str">
        <f t="shared" si="560"/>
        <v>Same Var</v>
      </c>
      <c r="BE1337" s="2">
        <f t="shared" si="561"/>
        <v>0.22648947598103492</v>
      </c>
      <c r="BF1337" s="2" t="str">
        <f t="shared" si="562"/>
        <v>NS</v>
      </c>
      <c r="BG1337" s="2" t="str">
        <f t="shared" si="563"/>
        <v>NS</v>
      </c>
      <c r="BH1337" s="2" t="str">
        <f t="shared" si="564"/>
        <v/>
      </c>
      <c r="BI1337" s="2" t="str">
        <f t="shared" si="565"/>
        <v/>
      </c>
      <c r="BJ1337" s="2" t="str">
        <f t="shared" si="566"/>
        <v/>
      </c>
    </row>
    <row r="1338" spans="1:62" x14ac:dyDescent="0.2">
      <c r="A1338" s="1" t="s">
        <v>926</v>
      </c>
      <c r="B1338" s="27" t="s">
        <v>976</v>
      </c>
      <c r="C1338" s="28">
        <v>38733</v>
      </c>
      <c r="D1338" s="7">
        <v>0.46527777777777779</v>
      </c>
      <c r="E1338" s="1">
        <v>0.1</v>
      </c>
      <c r="F1338" s="1" t="s">
        <v>57</v>
      </c>
      <c r="G1338" s="1" t="s">
        <v>934</v>
      </c>
      <c r="H1338" s="27" t="s">
        <v>886</v>
      </c>
      <c r="I1338" s="27" t="s">
        <v>887</v>
      </c>
      <c r="J1338" s="27" t="s">
        <v>888</v>
      </c>
      <c r="K1338" s="2">
        <v>0.75</v>
      </c>
      <c r="L1338" s="2">
        <v>0.25</v>
      </c>
      <c r="M1338" s="27">
        <v>1146684</v>
      </c>
      <c r="N1338" s="27">
        <v>1061744</v>
      </c>
      <c r="O1338" s="27">
        <v>1518294</v>
      </c>
      <c r="P1338" s="27">
        <v>1730643</v>
      </c>
      <c r="Q1338" s="29"/>
      <c r="R1338" s="29"/>
      <c r="S1338" s="29"/>
      <c r="T1338" s="29"/>
      <c r="U1338" s="29"/>
      <c r="V1338" s="29"/>
      <c r="W1338" s="29"/>
      <c r="X1338" s="29"/>
      <c r="Y1338" s="29"/>
      <c r="Z1338" s="29"/>
      <c r="AA1338" s="29"/>
      <c r="AB1338" s="29"/>
      <c r="AC1338" s="2">
        <f t="shared" si="540"/>
        <v>1364341.25</v>
      </c>
      <c r="AD1338" s="2">
        <f t="shared" si="541"/>
        <v>314546.33758835914</v>
      </c>
      <c r="AE1338" s="2">
        <f t="shared" si="542"/>
        <v>4</v>
      </c>
      <c r="AF1338" s="27">
        <v>1507677</v>
      </c>
      <c r="AG1338" s="27">
        <v>1656321</v>
      </c>
      <c r="AH1338" s="27">
        <v>1921757</v>
      </c>
      <c r="AI1338" s="27">
        <v>1698790</v>
      </c>
      <c r="AJ1338" s="2">
        <f t="shared" si="543"/>
        <v>1696136.25</v>
      </c>
      <c r="AK1338" s="2">
        <f t="shared" si="544"/>
        <v>171283.30164063475</v>
      </c>
      <c r="AL1338" s="2">
        <f t="shared" si="545"/>
        <v>4</v>
      </c>
      <c r="AM1338" s="2">
        <f t="shared" si="546"/>
        <v>4.5147092852949457E+20</v>
      </c>
      <c r="AN1338" s="2">
        <f t="shared" si="547"/>
        <v>8.2458722460671164E+19</v>
      </c>
      <c r="AO1338" s="2">
        <f t="shared" si="548"/>
        <v>5</v>
      </c>
      <c r="AP1338" s="2">
        <f t="shared" si="549"/>
        <v>4.6161549056003244</v>
      </c>
      <c r="AQ1338" s="2">
        <f t="shared" si="550"/>
        <v>0.72668684380042159</v>
      </c>
      <c r="AR1338" s="3" t="str">
        <f t="shared" si="551"/>
        <v>Nontoxic</v>
      </c>
      <c r="AS1338" s="2">
        <f t="shared" si="552"/>
        <v>124.31906240465867</v>
      </c>
      <c r="AT1338" s="26" t="s">
        <v>884</v>
      </c>
      <c r="AU1338" s="4" t="s">
        <v>666</v>
      </c>
      <c r="AV1338" s="2">
        <f t="shared" si="553"/>
        <v>3</v>
      </c>
      <c r="AW1338" s="2">
        <f t="shared" si="554"/>
        <v>3</v>
      </c>
      <c r="AX1338" s="2">
        <f t="shared" si="555"/>
        <v>98939398490.249985</v>
      </c>
      <c r="AY1338" s="2">
        <f t="shared" si="556"/>
        <v>29337969420.916668</v>
      </c>
      <c r="AZ1338" s="2">
        <f t="shared" si="557"/>
        <v>64138683955.583321</v>
      </c>
      <c r="BA1338" s="2">
        <f t="shared" si="558"/>
        <v>1.1666666666666667</v>
      </c>
      <c r="BB1338" s="2">
        <f t="shared" si="559"/>
        <v>0.89667067753555318</v>
      </c>
      <c r="BC1338" s="2">
        <v>6.6349999999999998</v>
      </c>
      <c r="BD1338" s="2" t="str">
        <f t="shared" si="560"/>
        <v>Same Var</v>
      </c>
      <c r="BE1338" s="2">
        <f t="shared" si="561"/>
        <v>5.6675933762176639E-2</v>
      </c>
      <c r="BF1338" s="2" t="str">
        <f t="shared" si="562"/>
        <v>NS</v>
      </c>
      <c r="BG1338" s="2" t="str">
        <f t="shared" si="563"/>
        <v>NS</v>
      </c>
      <c r="BH1338" s="2" t="str">
        <f t="shared" si="564"/>
        <v/>
      </c>
      <c r="BI1338" s="2" t="str">
        <f t="shared" si="565"/>
        <v/>
      </c>
      <c r="BJ1338" s="2" t="str">
        <f t="shared" si="566"/>
        <v/>
      </c>
    </row>
    <row r="1339" spans="1:62" x14ac:dyDescent="0.2">
      <c r="A1339" s="1" t="s">
        <v>926</v>
      </c>
      <c r="B1339" s="27" t="s">
        <v>977</v>
      </c>
      <c r="C1339" s="28">
        <v>38733</v>
      </c>
      <c r="D1339" s="7">
        <v>0.4375</v>
      </c>
      <c r="E1339" s="1">
        <v>0.1</v>
      </c>
      <c r="F1339" s="1" t="s">
        <v>57</v>
      </c>
      <c r="G1339" s="1" t="s">
        <v>934</v>
      </c>
      <c r="H1339" s="27" t="s">
        <v>886</v>
      </c>
      <c r="I1339" s="27" t="s">
        <v>887</v>
      </c>
      <c r="J1339" s="27" t="s">
        <v>888</v>
      </c>
      <c r="K1339" s="2">
        <v>0.75</v>
      </c>
      <c r="L1339" s="2">
        <v>0.25</v>
      </c>
      <c r="M1339" s="27">
        <v>1146684</v>
      </c>
      <c r="N1339" s="27">
        <v>1061744</v>
      </c>
      <c r="O1339" s="27">
        <v>1518294</v>
      </c>
      <c r="P1339" s="27">
        <v>1730643</v>
      </c>
      <c r="Q1339" s="29"/>
      <c r="R1339" s="29"/>
      <c r="S1339" s="29"/>
      <c r="T1339" s="29"/>
      <c r="U1339" s="29"/>
      <c r="V1339" s="29"/>
      <c r="W1339" s="29"/>
      <c r="X1339" s="29"/>
      <c r="Y1339" s="29"/>
      <c r="Z1339" s="29"/>
      <c r="AA1339" s="29"/>
      <c r="AB1339" s="29"/>
      <c r="AC1339" s="2">
        <f t="shared" si="540"/>
        <v>1364341.25</v>
      </c>
      <c r="AD1339" s="2">
        <f t="shared" si="541"/>
        <v>314546.33758835914</v>
      </c>
      <c r="AE1339" s="2">
        <f t="shared" si="542"/>
        <v>4</v>
      </c>
      <c r="AF1339" s="27">
        <v>1985461</v>
      </c>
      <c r="AG1339" s="27">
        <v>2197810</v>
      </c>
      <c r="AH1339" s="27">
        <v>1879287</v>
      </c>
      <c r="AI1339" s="27">
        <v>1826200</v>
      </c>
      <c r="AJ1339" s="2">
        <f t="shared" si="543"/>
        <v>1972189.5</v>
      </c>
      <c r="AK1339" s="2">
        <f t="shared" si="544"/>
        <v>164341.66782347075</v>
      </c>
      <c r="AL1339" s="2">
        <f t="shared" si="545"/>
        <v>4</v>
      </c>
      <c r="AM1339" s="2">
        <f t="shared" si="546"/>
        <v>4.270587099784714E+20</v>
      </c>
      <c r="AN1339" s="2">
        <f t="shared" si="547"/>
        <v>7.9723837908872462E+19</v>
      </c>
      <c r="AO1339" s="2">
        <f t="shared" si="548"/>
        <v>5</v>
      </c>
      <c r="AP1339" s="2">
        <f t="shared" si="549"/>
        <v>6.6010635124245169</v>
      </c>
      <c r="AQ1339" s="2">
        <f t="shared" si="550"/>
        <v>0.72668684380042159</v>
      </c>
      <c r="AR1339" s="3" t="str">
        <f t="shared" si="551"/>
        <v>Nontoxic</v>
      </c>
      <c r="AS1339" s="2">
        <f t="shared" si="552"/>
        <v>144.55250839919998</v>
      </c>
      <c r="AT1339" s="26" t="s">
        <v>884</v>
      </c>
      <c r="AU1339" s="4" t="s">
        <v>666</v>
      </c>
      <c r="AV1339" s="2">
        <f t="shared" si="553"/>
        <v>3</v>
      </c>
      <c r="AW1339" s="2">
        <f t="shared" si="554"/>
        <v>3</v>
      </c>
      <c r="AX1339" s="2">
        <f t="shared" si="555"/>
        <v>98939398490.249985</v>
      </c>
      <c r="AY1339" s="2">
        <f t="shared" si="556"/>
        <v>27008183783</v>
      </c>
      <c r="AZ1339" s="2">
        <f t="shared" si="557"/>
        <v>62973791136.624992</v>
      </c>
      <c r="BA1339" s="2">
        <f t="shared" si="558"/>
        <v>1.1666666666666667</v>
      </c>
      <c r="BB1339" s="2">
        <f t="shared" si="559"/>
        <v>1.0151737787996271</v>
      </c>
      <c r="BC1339" s="2">
        <v>6.6349999999999998</v>
      </c>
      <c r="BD1339" s="2" t="str">
        <f t="shared" si="560"/>
        <v>Same Var</v>
      </c>
      <c r="BE1339" s="2">
        <f t="shared" si="561"/>
        <v>7.0238442774878569E-3</v>
      </c>
      <c r="BF1339" s="2" t="str">
        <f t="shared" si="562"/>
        <v>NS</v>
      </c>
      <c r="BG1339" s="2" t="str">
        <f t="shared" si="563"/>
        <v>NS</v>
      </c>
      <c r="BH1339" s="2" t="str">
        <f t="shared" si="564"/>
        <v/>
      </c>
      <c r="BI1339" s="2" t="str">
        <f t="shared" si="565"/>
        <v/>
      </c>
      <c r="BJ1339" s="2" t="str">
        <f t="shared" si="566"/>
        <v/>
      </c>
    </row>
    <row r="1340" spans="1:62" x14ac:dyDescent="0.2">
      <c r="A1340" s="1" t="s">
        <v>926</v>
      </c>
      <c r="B1340" s="27" t="s">
        <v>978</v>
      </c>
      <c r="C1340" s="28">
        <v>38733</v>
      </c>
      <c r="D1340" s="7">
        <v>0.33333333333333331</v>
      </c>
      <c r="E1340" s="1">
        <v>0.1</v>
      </c>
      <c r="F1340" s="1" t="s">
        <v>57</v>
      </c>
      <c r="G1340" s="1" t="s">
        <v>934</v>
      </c>
      <c r="H1340" s="27" t="s">
        <v>886</v>
      </c>
      <c r="I1340" s="27" t="s">
        <v>887</v>
      </c>
      <c r="J1340" s="27" t="s">
        <v>888</v>
      </c>
      <c r="K1340" s="2">
        <v>0.75</v>
      </c>
      <c r="L1340" s="2">
        <v>0.25</v>
      </c>
      <c r="M1340" s="27">
        <v>1146684</v>
      </c>
      <c r="N1340" s="27">
        <v>1061744</v>
      </c>
      <c r="O1340" s="27">
        <v>1518294</v>
      </c>
      <c r="P1340" s="27">
        <v>1730643</v>
      </c>
      <c r="Q1340" s="29"/>
      <c r="R1340" s="29"/>
      <c r="S1340" s="29"/>
      <c r="T1340" s="29"/>
      <c r="U1340" s="29"/>
      <c r="V1340" s="29"/>
      <c r="W1340" s="29"/>
      <c r="X1340" s="29"/>
      <c r="Y1340" s="29"/>
      <c r="Z1340" s="29"/>
      <c r="AA1340" s="29"/>
      <c r="AB1340" s="29"/>
      <c r="AC1340" s="2">
        <f t="shared" si="540"/>
        <v>1364341.25</v>
      </c>
      <c r="AD1340" s="2">
        <f t="shared" si="541"/>
        <v>314546.33758835914</v>
      </c>
      <c r="AE1340" s="2">
        <f t="shared" si="542"/>
        <v>4</v>
      </c>
      <c r="AF1340" s="27">
        <v>1688173</v>
      </c>
      <c r="AG1340" s="27">
        <v>1794347</v>
      </c>
      <c r="AH1340" s="27">
        <v>1847435</v>
      </c>
      <c r="AI1340" s="27">
        <v>1815582</v>
      </c>
      <c r="AJ1340" s="2">
        <f t="shared" si="543"/>
        <v>1786384.25</v>
      </c>
      <c r="AK1340" s="2">
        <f t="shared" si="544"/>
        <v>69013.423077809057</v>
      </c>
      <c r="AL1340" s="2">
        <f t="shared" si="545"/>
        <v>4</v>
      </c>
      <c r="AM1340" s="2">
        <f t="shared" si="546"/>
        <v>2.2813281136119572E+20</v>
      </c>
      <c r="AN1340" s="2">
        <f t="shared" si="547"/>
        <v>6.4999729019264745E+19</v>
      </c>
      <c r="AO1340" s="2">
        <f t="shared" si="548"/>
        <v>4</v>
      </c>
      <c r="AP1340" s="2">
        <f t="shared" si="549"/>
        <v>6.2094141687201674</v>
      </c>
      <c r="AQ1340" s="2">
        <f t="shared" si="550"/>
        <v>0.74069708411268287</v>
      </c>
      <c r="AR1340" s="3" t="str">
        <f t="shared" si="551"/>
        <v>Nontoxic</v>
      </c>
      <c r="AS1340" s="2">
        <f t="shared" si="552"/>
        <v>130.93382978781884</v>
      </c>
      <c r="AT1340" s="26" t="s">
        <v>884</v>
      </c>
      <c r="AU1340" s="4" t="s">
        <v>666</v>
      </c>
      <c r="AV1340" s="2">
        <f t="shared" si="553"/>
        <v>3</v>
      </c>
      <c r="AW1340" s="2">
        <f t="shared" si="554"/>
        <v>3</v>
      </c>
      <c r="AX1340" s="2">
        <f t="shared" si="555"/>
        <v>98939398490.249985</v>
      </c>
      <c r="AY1340" s="2">
        <f t="shared" si="556"/>
        <v>4762852564.9166679</v>
      </c>
      <c r="AZ1340" s="2">
        <f t="shared" si="557"/>
        <v>51851125527.583321</v>
      </c>
      <c r="BA1340" s="2">
        <f t="shared" si="558"/>
        <v>1.1666666666666667</v>
      </c>
      <c r="BB1340" s="2">
        <f t="shared" si="559"/>
        <v>4.4778831179274734</v>
      </c>
      <c r="BC1340" s="2">
        <v>6.6349999999999998</v>
      </c>
      <c r="BD1340" s="2" t="str">
        <f t="shared" si="560"/>
        <v>Same Var</v>
      </c>
      <c r="BE1340" s="2">
        <f t="shared" si="561"/>
        <v>1.9762528459209887E-2</v>
      </c>
      <c r="BF1340" s="2" t="str">
        <f t="shared" si="562"/>
        <v>NS</v>
      </c>
      <c r="BG1340" s="2" t="str">
        <f t="shared" si="563"/>
        <v>NS</v>
      </c>
      <c r="BH1340" s="2" t="str">
        <f t="shared" si="564"/>
        <v/>
      </c>
      <c r="BI1340" s="2" t="str">
        <f t="shared" si="565"/>
        <v/>
      </c>
      <c r="BJ1340" s="2" t="str">
        <f t="shared" si="566"/>
        <v/>
      </c>
    </row>
    <row r="1341" spans="1:62" x14ac:dyDescent="0.2">
      <c r="A1341" s="1" t="s">
        <v>926</v>
      </c>
      <c r="B1341" s="27" t="s">
        <v>1118</v>
      </c>
      <c r="C1341" s="28">
        <v>38545</v>
      </c>
      <c r="D1341" s="7">
        <v>0.60763888888888884</v>
      </c>
      <c r="E1341" s="1">
        <v>0.1</v>
      </c>
      <c r="F1341" s="1" t="s">
        <v>57</v>
      </c>
      <c r="G1341" s="1" t="s">
        <v>1121</v>
      </c>
      <c r="H1341" s="27" t="s">
        <v>886</v>
      </c>
      <c r="I1341" s="27" t="s">
        <v>887</v>
      </c>
      <c r="J1341" s="27" t="s">
        <v>888</v>
      </c>
      <c r="K1341" s="2">
        <v>0.75</v>
      </c>
      <c r="L1341" s="2">
        <v>0.25</v>
      </c>
      <c r="M1341" s="27">
        <v>1197000</v>
      </c>
      <c r="N1341" s="27">
        <v>1731000</v>
      </c>
      <c r="O1341" s="27">
        <v>1625000</v>
      </c>
      <c r="P1341" s="27">
        <v>1946000</v>
      </c>
      <c r="Q1341" s="29"/>
      <c r="R1341" s="29"/>
      <c r="S1341" s="29"/>
      <c r="T1341" s="29"/>
      <c r="U1341" s="29"/>
      <c r="V1341" s="29"/>
      <c r="W1341" s="29"/>
      <c r="X1341" s="29"/>
      <c r="Y1341" s="29"/>
      <c r="Z1341" s="29"/>
      <c r="AA1341" s="29"/>
      <c r="AB1341" s="29"/>
      <c r="AC1341" s="2">
        <f t="shared" si="540"/>
        <v>1624750</v>
      </c>
      <c r="AD1341" s="2">
        <f t="shared" si="541"/>
        <v>314886.61980677</v>
      </c>
      <c r="AE1341" s="2">
        <f t="shared" si="542"/>
        <v>4</v>
      </c>
      <c r="AF1341" s="27">
        <v>1575000</v>
      </c>
      <c r="AG1341" s="27">
        <v>1783000</v>
      </c>
      <c r="AH1341" s="27">
        <v>1277000</v>
      </c>
      <c r="AI1341" s="27">
        <v>2155000</v>
      </c>
      <c r="AJ1341" s="2">
        <f t="shared" si="543"/>
        <v>1697500</v>
      </c>
      <c r="AK1341" s="2">
        <f t="shared" si="544"/>
        <v>368981.93271035195</v>
      </c>
      <c r="AL1341" s="2">
        <f t="shared" si="545"/>
        <v>4</v>
      </c>
      <c r="AM1341" s="2">
        <f t="shared" si="546"/>
        <v>2.3021177595786562E+21</v>
      </c>
      <c r="AN1341" s="2">
        <f t="shared" si="547"/>
        <v>4.5097737529640092E+20</v>
      </c>
      <c r="AO1341" s="2">
        <f t="shared" si="548"/>
        <v>5</v>
      </c>
      <c r="AP1341" s="2">
        <f t="shared" si="549"/>
        <v>2.1864872998432041</v>
      </c>
      <c r="AQ1341" s="2">
        <f t="shared" si="550"/>
        <v>0.72668684380042159</v>
      </c>
      <c r="AR1341" s="3" t="str">
        <f t="shared" si="551"/>
        <v>Nontoxic</v>
      </c>
      <c r="AS1341" s="2">
        <f t="shared" si="552"/>
        <v>104.4776119402985</v>
      </c>
      <c r="AT1341" s="26" t="s">
        <v>884</v>
      </c>
      <c r="AU1341" s="4" t="s">
        <v>666</v>
      </c>
      <c r="AV1341" s="2">
        <f t="shared" si="553"/>
        <v>3</v>
      </c>
      <c r="AW1341" s="2">
        <f t="shared" si="554"/>
        <v>3</v>
      </c>
      <c r="AX1341" s="2">
        <f t="shared" si="555"/>
        <v>99153583333.333313</v>
      </c>
      <c r="AY1341" s="2">
        <f t="shared" si="556"/>
        <v>136147666666.66669</v>
      </c>
      <c r="AZ1341" s="2">
        <f t="shared" si="557"/>
        <v>117650625000</v>
      </c>
      <c r="BA1341" s="2">
        <f t="shared" si="558"/>
        <v>1.1666666666666667</v>
      </c>
      <c r="BB1341" s="2">
        <f t="shared" si="559"/>
        <v>6.4359717942855763E-2</v>
      </c>
      <c r="BC1341" s="2">
        <v>6.6349999999999998</v>
      </c>
      <c r="BD1341" s="2" t="str">
        <f t="shared" si="560"/>
        <v>Same Var</v>
      </c>
      <c r="BE1341" s="2">
        <f t="shared" si="561"/>
        <v>0.38716727125212147</v>
      </c>
      <c r="BF1341" s="2" t="str">
        <f t="shared" si="562"/>
        <v>NS</v>
      </c>
      <c r="BG1341" s="2" t="str">
        <f t="shared" si="563"/>
        <v>NS</v>
      </c>
      <c r="BH1341" s="2" t="str">
        <f t="shared" si="564"/>
        <v/>
      </c>
      <c r="BI1341" s="2" t="str">
        <f t="shared" si="565"/>
        <v/>
      </c>
      <c r="BJ1341" s="2" t="str">
        <f t="shared" si="566"/>
        <v/>
      </c>
    </row>
    <row r="1342" spans="1:62" x14ac:dyDescent="0.2">
      <c r="A1342" s="1" t="s">
        <v>926</v>
      </c>
      <c r="B1342" s="27" t="s">
        <v>1189</v>
      </c>
      <c r="C1342" s="28">
        <v>38545</v>
      </c>
      <c r="D1342" s="7">
        <v>0.65972222222222221</v>
      </c>
      <c r="E1342" s="1">
        <v>0.1</v>
      </c>
      <c r="F1342" s="1" t="s">
        <v>57</v>
      </c>
      <c r="G1342" s="1" t="s">
        <v>1121</v>
      </c>
      <c r="H1342" s="27" t="s">
        <v>886</v>
      </c>
      <c r="I1342" s="27" t="s">
        <v>887</v>
      </c>
      <c r="J1342" s="27" t="s">
        <v>888</v>
      </c>
      <c r="K1342" s="2">
        <v>0.75</v>
      </c>
      <c r="L1342" s="2">
        <v>0.25</v>
      </c>
      <c r="M1342" s="27">
        <v>1197000</v>
      </c>
      <c r="N1342" s="27">
        <v>1731000</v>
      </c>
      <c r="O1342" s="27">
        <v>1625000</v>
      </c>
      <c r="P1342" s="27">
        <v>1946000</v>
      </c>
      <c r="Q1342" s="29"/>
      <c r="R1342" s="29"/>
      <c r="S1342" s="29"/>
      <c r="T1342" s="29"/>
      <c r="U1342" s="29"/>
      <c r="V1342" s="29"/>
      <c r="W1342" s="29"/>
      <c r="X1342" s="29"/>
      <c r="Y1342" s="29"/>
      <c r="Z1342" s="29"/>
      <c r="AA1342" s="29"/>
      <c r="AB1342" s="29"/>
      <c r="AC1342" s="2">
        <f t="shared" si="540"/>
        <v>1624750</v>
      </c>
      <c r="AD1342" s="2">
        <f t="shared" si="541"/>
        <v>314886.61980677</v>
      </c>
      <c r="AE1342" s="2">
        <f t="shared" si="542"/>
        <v>4</v>
      </c>
      <c r="AF1342" s="27">
        <v>1990000</v>
      </c>
      <c r="AG1342" s="27">
        <v>2284000</v>
      </c>
      <c r="AH1342" s="27">
        <v>2494000</v>
      </c>
      <c r="AI1342" s="27">
        <v>1322000</v>
      </c>
      <c r="AJ1342" s="2">
        <f t="shared" si="543"/>
        <v>2022500</v>
      </c>
      <c r="AK1342" s="2">
        <f t="shared" si="544"/>
        <v>510702.45740548382</v>
      </c>
      <c r="AL1342" s="2">
        <f t="shared" si="545"/>
        <v>4</v>
      </c>
      <c r="AM1342" s="2">
        <f t="shared" si="546"/>
        <v>6.2643620016706699E+21</v>
      </c>
      <c r="AN1342" s="2">
        <f t="shared" si="547"/>
        <v>1.4820048825926972E+21</v>
      </c>
      <c r="AO1342" s="2">
        <f t="shared" si="548"/>
        <v>4</v>
      </c>
      <c r="AP1342" s="2">
        <f t="shared" si="549"/>
        <v>2.8576107787265008</v>
      </c>
      <c r="AQ1342" s="2">
        <f t="shared" si="550"/>
        <v>0.74069708411268287</v>
      </c>
      <c r="AR1342" s="3" t="str">
        <f t="shared" si="551"/>
        <v>Nontoxic</v>
      </c>
      <c r="AS1342" s="2">
        <f t="shared" si="552"/>
        <v>124.48068933682106</v>
      </c>
      <c r="AT1342" s="26" t="s">
        <v>884</v>
      </c>
      <c r="AU1342" s="4" t="s">
        <v>666</v>
      </c>
      <c r="AV1342" s="2">
        <f t="shared" si="553"/>
        <v>3</v>
      </c>
      <c r="AW1342" s="2">
        <f t="shared" si="554"/>
        <v>3</v>
      </c>
      <c r="AX1342" s="2">
        <f t="shared" si="555"/>
        <v>99153583333.333313</v>
      </c>
      <c r="AY1342" s="2">
        <f t="shared" si="556"/>
        <v>260817000000</v>
      </c>
      <c r="AZ1342" s="2">
        <f t="shared" si="557"/>
        <v>179985291666.66666</v>
      </c>
      <c r="BA1342" s="2">
        <f t="shared" si="558"/>
        <v>1.1666666666666667</v>
      </c>
      <c r="BB1342" s="2">
        <f t="shared" si="559"/>
        <v>0.57924324606692112</v>
      </c>
      <c r="BC1342" s="2">
        <v>6.6349999999999998</v>
      </c>
      <c r="BD1342" s="2" t="str">
        <f t="shared" si="560"/>
        <v>Same Var</v>
      </c>
      <c r="BE1342" s="2">
        <f t="shared" si="561"/>
        <v>0.11655891045997847</v>
      </c>
      <c r="BF1342" s="2" t="str">
        <f t="shared" si="562"/>
        <v>NS</v>
      </c>
      <c r="BG1342" s="2" t="str">
        <f t="shared" si="563"/>
        <v>NS</v>
      </c>
      <c r="BH1342" s="2" t="str">
        <f t="shared" si="564"/>
        <v/>
      </c>
      <c r="BI1342" s="2" t="str">
        <f t="shared" si="565"/>
        <v/>
      </c>
      <c r="BJ1342" s="2" t="str">
        <f t="shared" si="566"/>
        <v/>
      </c>
    </row>
    <row r="1343" spans="1:62" x14ac:dyDescent="0.2">
      <c r="A1343" s="1" t="s">
        <v>142</v>
      </c>
      <c r="B1343" s="27" t="s">
        <v>604</v>
      </c>
      <c r="C1343" s="28">
        <v>38126</v>
      </c>
      <c r="D1343" s="7">
        <v>0.64583333333333337</v>
      </c>
      <c r="E1343" s="1">
        <v>0.1</v>
      </c>
      <c r="F1343" s="1" t="s">
        <v>57</v>
      </c>
      <c r="G1343" s="1" t="s">
        <v>1345</v>
      </c>
      <c r="H1343" s="27" t="s">
        <v>886</v>
      </c>
      <c r="I1343" s="27" t="s">
        <v>887</v>
      </c>
      <c r="J1343" s="27" t="s">
        <v>888</v>
      </c>
      <c r="K1343" s="2">
        <v>0.75</v>
      </c>
      <c r="L1343" s="2">
        <v>0.25</v>
      </c>
      <c r="M1343" s="27">
        <v>2200000</v>
      </c>
      <c r="N1343" s="27">
        <v>2260000</v>
      </c>
      <c r="O1343" s="27">
        <v>2350000</v>
      </c>
      <c r="P1343" s="27">
        <v>2900000</v>
      </c>
      <c r="Q1343" s="29"/>
      <c r="R1343" s="29"/>
      <c r="S1343" s="29"/>
      <c r="T1343" s="29"/>
      <c r="U1343" s="29"/>
      <c r="V1343" s="29"/>
      <c r="W1343" s="29"/>
      <c r="X1343" s="29"/>
      <c r="Y1343" s="29"/>
      <c r="Z1343" s="29"/>
      <c r="AA1343" s="29"/>
      <c r="AB1343" s="29"/>
      <c r="AC1343" s="2">
        <f t="shared" si="540"/>
        <v>2427500</v>
      </c>
      <c r="AD1343" s="2">
        <f t="shared" si="541"/>
        <v>320975.07691408065</v>
      </c>
      <c r="AE1343" s="2">
        <f t="shared" si="542"/>
        <v>4</v>
      </c>
      <c r="AF1343" s="27">
        <v>1540000</v>
      </c>
      <c r="AG1343" s="27">
        <v>2030000</v>
      </c>
      <c r="AH1343" s="27">
        <v>2130000</v>
      </c>
      <c r="AI1343" s="27">
        <v>2040000</v>
      </c>
      <c r="AJ1343" s="2">
        <f t="shared" si="543"/>
        <v>1935000</v>
      </c>
      <c r="AK1343" s="2">
        <f t="shared" si="544"/>
        <v>267145.40360385517</v>
      </c>
      <c r="AL1343" s="2">
        <f t="shared" si="545"/>
        <v>4</v>
      </c>
      <c r="AM1343" s="2">
        <f t="shared" si="546"/>
        <v>1.0452002746751572E+21</v>
      </c>
      <c r="AN1343" s="2">
        <f t="shared" si="547"/>
        <v>1.7607468140213577E+20</v>
      </c>
      <c r="AO1343" s="2">
        <f t="shared" si="548"/>
        <v>6</v>
      </c>
      <c r="AP1343" s="2">
        <f t="shared" si="549"/>
        <v>0.63610854306560238</v>
      </c>
      <c r="AQ1343" s="2">
        <f t="shared" si="550"/>
        <v>0.71755819649141217</v>
      </c>
      <c r="AR1343" s="3" t="str">
        <f t="shared" si="551"/>
        <v>Toxic</v>
      </c>
      <c r="AS1343" s="2">
        <f t="shared" si="552"/>
        <v>79.71163748712668</v>
      </c>
      <c r="AT1343" s="4" t="s">
        <v>663</v>
      </c>
      <c r="AV1343" s="2">
        <f t="shared" si="553"/>
        <v>3</v>
      </c>
      <c r="AW1343" s="2">
        <f t="shared" si="554"/>
        <v>3</v>
      </c>
      <c r="AX1343" s="2">
        <f t="shared" si="555"/>
        <v>103024999999.99998</v>
      </c>
      <c r="AY1343" s="2">
        <f t="shared" si="556"/>
        <v>71366666666.666672</v>
      </c>
      <c r="AZ1343" s="2">
        <f t="shared" si="557"/>
        <v>87195833333.333328</v>
      </c>
      <c r="BA1343" s="2">
        <f t="shared" si="558"/>
        <v>1.1666666666666667</v>
      </c>
      <c r="BB1343" s="2">
        <f t="shared" si="559"/>
        <v>8.6169881944158533E-2</v>
      </c>
      <c r="BC1343" s="2">
        <v>6.6349999999999998</v>
      </c>
      <c r="BD1343" s="2" t="str">
        <f t="shared" si="560"/>
        <v>Same Var</v>
      </c>
      <c r="BE1343" s="2">
        <f t="shared" si="561"/>
        <v>2.8191922966756107E-2</v>
      </c>
      <c r="BF1343" s="2" t="str">
        <f t="shared" si="562"/>
        <v>Sig</v>
      </c>
      <c r="BG1343" s="2" t="str">
        <f t="shared" si="563"/>
        <v>Sig</v>
      </c>
      <c r="BH1343" s="2" t="str">
        <f t="shared" si="564"/>
        <v>Same Var T-test</v>
      </c>
      <c r="BI1343" s="2" t="str">
        <f t="shared" si="565"/>
        <v>TSTToxicLess25</v>
      </c>
      <c r="BJ1343" s="2" t="str">
        <f t="shared" si="566"/>
        <v>NOECToxicLess25</v>
      </c>
    </row>
    <row r="1344" spans="1:62" x14ac:dyDescent="0.2">
      <c r="A1344" s="1" t="s">
        <v>142</v>
      </c>
      <c r="B1344" s="27" t="s">
        <v>609</v>
      </c>
      <c r="C1344" s="28">
        <v>38126</v>
      </c>
      <c r="D1344" s="7">
        <v>0.60069444444444442</v>
      </c>
      <c r="E1344" s="1">
        <v>0.1</v>
      </c>
      <c r="F1344" s="1" t="s">
        <v>57</v>
      </c>
      <c r="G1344" s="1" t="s">
        <v>1345</v>
      </c>
      <c r="H1344" s="27" t="s">
        <v>886</v>
      </c>
      <c r="I1344" s="27" t="s">
        <v>887</v>
      </c>
      <c r="J1344" s="27" t="s">
        <v>888</v>
      </c>
      <c r="K1344" s="2">
        <v>0.75</v>
      </c>
      <c r="L1344" s="2">
        <v>0.25</v>
      </c>
      <c r="M1344" s="27">
        <v>2200000</v>
      </c>
      <c r="N1344" s="27">
        <v>2260000</v>
      </c>
      <c r="O1344" s="27">
        <v>2350000</v>
      </c>
      <c r="P1344" s="27">
        <v>2900000</v>
      </c>
      <c r="Q1344" s="29"/>
      <c r="R1344" s="29"/>
      <c r="S1344" s="29"/>
      <c r="T1344" s="29"/>
      <c r="U1344" s="29"/>
      <c r="V1344" s="29"/>
      <c r="W1344" s="29"/>
      <c r="X1344" s="29"/>
      <c r="Y1344" s="29"/>
      <c r="Z1344" s="29"/>
      <c r="AA1344" s="29"/>
      <c r="AB1344" s="29"/>
      <c r="AC1344" s="2">
        <f t="shared" si="540"/>
        <v>2427500</v>
      </c>
      <c r="AD1344" s="2">
        <f t="shared" si="541"/>
        <v>320975.07691408065</v>
      </c>
      <c r="AE1344" s="2">
        <f t="shared" si="542"/>
        <v>4</v>
      </c>
      <c r="AF1344" s="27">
        <v>545000</v>
      </c>
      <c r="AG1344" s="27">
        <v>671000</v>
      </c>
      <c r="AH1344" s="27">
        <v>443000</v>
      </c>
      <c r="AI1344" s="27">
        <v>416000</v>
      </c>
      <c r="AJ1344" s="2">
        <f t="shared" si="543"/>
        <v>518750</v>
      </c>
      <c r="AK1344" s="2">
        <f t="shared" si="544"/>
        <v>115707.60562728797</v>
      </c>
      <c r="AL1344" s="2">
        <f t="shared" si="545"/>
        <v>4</v>
      </c>
      <c r="AM1344" s="2">
        <f t="shared" si="546"/>
        <v>3.180855529709473E+20</v>
      </c>
      <c r="AN1344" s="2">
        <f t="shared" si="547"/>
        <v>7.3700600713623028E+19</v>
      </c>
      <c r="AO1344" s="2">
        <f t="shared" si="548"/>
        <v>4</v>
      </c>
      <c r="AP1344" s="2">
        <f t="shared" si="549"/>
        <v>-9.7483991057854862</v>
      </c>
      <c r="AQ1344" s="2">
        <f t="shared" si="550"/>
        <v>0.74069708411268287</v>
      </c>
      <c r="AR1344" s="3" t="str">
        <f t="shared" si="551"/>
        <v>Toxic</v>
      </c>
      <c r="AS1344" s="2">
        <f t="shared" si="552"/>
        <v>21.369721936148302</v>
      </c>
      <c r="AT1344" s="4" t="s">
        <v>663</v>
      </c>
      <c r="AV1344" s="2">
        <f t="shared" si="553"/>
        <v>3</v>
      </c>
      <c r="AW1344" s="2">
        <f t="shared" si="554"/>
        <v>3</v>
      </c>
      <c r="AX1344" s="2">
        <f t="shared" si="555"/>
        <v>103024999999.99998</v>
      </c>
      <c r="AY1344" s="2">
        <f t="shared" si="556"/>
        <v>13388250000.000002</v>
      </c>
      <c r="AZ1344" s="2">
        <f t="shared" si="557"/>
        <v>58206624999.999992</v>
      </c>
      <c r="BA1344" s="2">
        <f t="shared" si="558"/>
        <v>1.1666666666666667</v>
      </c>
      <c r="BB1344" s="2">
        <f t="shared" si="559"/>
        <v>2.3108122951967807</v>
      </c>
      <c r="BC1344" s="2">
        <v>6.6349999999999998</v>
      </c>
      <c r="BD1344" s="2" t="str">
        <f t="shared" si="560"/>
        <v>Same Var</v>
      </c>
      <c r="BE1344" s="2">
        <f t="shared" si="561"/>
        <v>1.5212640313681744E-5</v>
      </c>
      <c r="BF1344" s="2" t="str">
        <f t="shared" si="562"/>
        <v>Sig</v>
      </c>
      <c r="BG1344" s="2" t="str">
        <f t="shared" si="563"/>
        <v>Sig</v>
      </c>
      <c r="BH1344" s="2" t="str">
        <f t="shared" si="564"/>
        <v>Same Var T-test</v>
      </c>
      <c r="BI1344" s="2" t="str">
        <f t="shared" si="565"/>
        <v/>
      </c>
      <c r="BJ1344" s="2" t="str">
        <f t="shared" si="566"/>
        <v/>
      </c>
    </row>
    <row r="1345" spans="1:62" x14ac:dyDescent="0.2">
      <c r="A1345" s="1" t="s">
        <v>142</v>
      </c>
      <c r="B1345" s="27" t="s">
        <v>634</v>
      </c>
      <c r="C1345" s="28">
        <v>38126</v>
      </c>
      <c r="D1345" s="7">
        <v>0.40625</v>
      </c>
      <c r="E1345" s="1">
        <v>0.1</v>
      </c>
      <c r="F1345" s="1" t="s">
        <v>57</v>
      </c>
      <c r="G1345" s="1" t="s">
        <v>1345</v>
      </c>
      <c r="H1345" s="27" t="s">
        <v>886</v>
      </c>
      <c r="I1345" s="27" t="s">
        <v>887</v>
      </c>
      <c r="J1345" s="27" t="s">
        <v>888</v>
      </c>
      <c r="K1345" s="2">
        <v>0.75</v>
      </c>
      <c r="L1345" s="2">
        <v>0.25</v>
      </c>
      <c r="M1345" s="27">
        <v>2200000</v>
      </c>
      <c r="N1345" s="27">
        <v>2260000</v>
      </c>
      <c r="O1345" s="27">
        <v>2350000</v>
      </c>
      <c r="P1345" s="27">
        <v>2900000</v>
      </c>
      <c r="Q1345" s="29"/>
      <c r="R1345" s="29"/>
      <c r="S1345" s="29"/>
      <c r="T1345" s="29"/>
      <c r="U1345" s="29"/>
      <c r="V1345" s="29"/>
      <c r="W1345" s="29"/>
      <c r="X1345" s="29"/>
      <c r="Y1345" s="29"/>
      <c r="Z1345" s="29"/>
      <c r="AA1345" s="29"/>
      <c r="AB1345" s="29"/>
      <c r="AC1345" s="2">
        <f t="shared" si="540"/>
        <v>2427500</v>
      </c>
      <c r="AD1345" s="2">
        <f t="shared" si="541"/>
        <v>320975.07691408065</v>
      </c>
      <c r="AE1345" s="2">
        <f t="shared" si="542"/>
        <v>4</v>
      </c>
      <c r="AF1345" s="27">
        <v>1300000</v>
      </c>
      <c r="AG1345" s="27">
        <v>1500000</v>
      </c>
      <c r="AH1345" s="27">
        <v>1670000</v>
      </c>
      <c r="AI1345" s="27">
        <v>1320000</v>
      </c>
      <c r="AJ1345" s="2">
        <f t="shared" si="543"/>
        <v>1447500</v>
      </c>
      <c r="AK1345" s="2">
        <f t="shared" si="544"/>
        <v>173469.49779908475</v>
      </c>
      <c r="AL1345" s="2">
        <f t="shared" si="545"/>
        <v>4</v>
      </c>
      <c r="AM1345" s="2">
        <f t="shared" si="546"/>
        <v>4.8447563763088641E+20</v>
      </c>
      <c r="AN1345" s="2">
        <f t="shared" si="547"/>
        <v>8.8831083311857992E+19</v>
      </c>
      <c r="AO1345" s="2">
        <f t="shared" si="548"/>
        <v>5</v>
      </c>
      <c r="AP1345" s="2">
        <f t="shared" si="549"/>
        <v>-2.5149905800080581</v>
      </c>
      <c r="AQ1345" s="2">
        <f t="shared" si="550"/>
        <v>0.72668684380042159</v>
      </c>
      <c r="AR1345" s="3" t="str">
        <f t="shared" si="551"/>
        <v>Toxic</v>
      </c>
      <c r="AS1345" s="2">
        <f t="shared" si="552"/>
        <v>59.629248197734299</v>
      </c>
      <c r="AT1345" s="4" t="s">
        <v>663</v>
      </c>
      <c r="AV1345" s="2">
        <f t="shared" si="553"/>
        <v>3</v>
      </c>
      <c r="AW1345" s="2">
        <f t="shared" si="554"/>
        <v>3</v>
      </c>
      <c r="AX1345" s="2">
        <f t="shared" si="555"/>
        <v>103024999999.99998</v>
      </c>
      <c r="AY1345" s="2">
        <f t="shared" si="556"/>
        <v>30091666666.666672</v>
      </c>
      <c r="AZ1345" s="2">
        <f t="shared" si="557"/>
        <v>66558333333.333321</v>
      </c>
      <c r="BA1345" s="2">
        <f t="shared" si="558"/>
        <v>1.1666666666666667</v>
      </c>
      <c r="BB1345" s="2">
        <f t="shared" si="559"/>
        <v>0.9178394311295911</v>
      </c>
      <c r="BC1345" s="2">
        <v>6.6349999999999998</v>
      </c>
      <c r="BD1345" s="2" t="str">
        <f t="shared" si="560"/>
        <v>Same Var</v>
      </c>
      <c r="BE1345" s="2">
        <f t="shared" si="561"/>
        <v>8.5423902477020739E-4</v>
      </c>
      <c r="BF1345" s="2" t="str">
        <f t="shared" si="562"/>
        <v>Sig</v>
      </c>
      <c r="BG1345" s="2" t="str">
        <f t="shared" si="563"/>
        <v>Sig</v>
      </c>
      <c r="BH1345" s="2" t="str">
        <f t="shared" si="564"/>
        <v>Same Var T-test</v>
      </c>
      <c r="BI1345" s="2" t="str">
        <f t="shared" si="565"/>
        <v/>
      </c>
      <c r="BJ1345" s="2" t="str">
        <f t="shared" si="566"/>
        <v/>
      </c>
    </row>
    <row r="1346" spans="1:62" x14ac:dyDescent="0.2">
      <c r="A1346" s="1" t="s">
        <v>142</v>
      </c>
      <c r="B1346" s="27" t="s">
        <v>638</v>
      </c>
      <c r="C1346" s="28">
        <v>38126</v>
      </c>
      <c r="D1346" s="7">
        <v>0.32291666666666669</v>
      </c>
      <c r="E1346" s="1">
        <v>0.1</v>
      </c>
      <c r="F1346" s="1" t="s">
        <v>57</v>
      </c>
      <c r="G1346" s="1" t="s">
        <v>1345</v>
      </c>
      <c r="H1346" s="27" t="s">
        <v>886</v>
      </c>
      <c r="I1346" s="27" t="s">
        <v>887</v>
      </c>
      <c r="J1346" s="27" t="s">
        <v>888</v>
      </c>
      <c r="K1346" s="2">
        <v>0.75</v>
      </c>
      <c r="L1346" s="2">
        <v>0.25</v>
      </c>
      <c r="M1346" s="27">
        <v>2200000</v>
      </c>
      <c r="N1346" s="27">
        <v>2260000</v>
      </c>
      <c r="O1346" s="27">
        <v>2350000</v>
      </c>
      <c r="P1346" s="27">
        <v>2900000</v>
      </c>
      <c r="Q1346" s="29"/>
      <c r="R1346" s="29"/>
      <c r="S1346" s="29"/>
      <c r="T1346" s="29"/>
      <c r="U1346" s="29"/>
      <c r="V1346" s="29"/>
      <c r="W1346" s="29"/>
      <c r="X1346" s="29"/>
      <c r="Y1346" s="29"/>
      <c r="Z1346" s="29"/>
      <c r="AA1346" s="29"/>
      <c r="AB1346" s="29"/>
      <c r="AC1346" s="2">
        <f t="shared" si="540"/>
        <v>2427500</v>
      </c>
      <c r="AD1346" s="2">
        <f t="shared" si="541"/>
        <v>320975.07691408065</v>
      </c>
      <c r="AE1346" s="2">
        <f t="shared" si="542"/>
        <v>4</v>
      </c>
      <c r="AF1346" s="27">
        <v>2000000</v>
      </c>
      <c r="AG1346" s="27">
        <v>1460000</v>
      </c>
      <c r="AH1346" s="27">
        <v>1920000</v>
      </c>
      <c r="AI1346" s="27">
        <v>1810000</v>
      </c>
      <c r="AJ1346" s="2">
        <f t="shared" si="543"/>
        <v>1797500</v>
      </c>
      <c r="AK1346" s="2">
        <f t="shared" si="544"/>
        <v>238100.1189975903</v>
      </c>
      <c r="AL1346" s="2">
        <f t="shared" si="545"/>
        <v>4</v>
      </c>
      <c r="AM1346" s="2">
        <f t="shared" si="546"/>
        <v>8.2144187461005305E+20</v>
      </c>
      <c r="AN1346" s="2">
        <f t="shared" si="547"/>
        <v>1.369235138674135E+20</v>
      </c>
      <c r="AO1346" s="2">
        <f t="shared" si="548"/>
        <v>6</v>
      </c>
      <c r="AP1346" s="2">
        <f t="shared" si="549"/>
        <v>-0.13659585846105721</v>
      </c>
      <c r="AQ1346" s="2">
        <f t="shared" si="550"/>
        <v>0.71755819649141217</v>
      </c>
      <c r="AR1346" s="3" t="str">
        <f t="shared" si="551"/>
        <v>Toxic</v>
      </c>
      <c r="AS1346" s="2">
        <f t="shared" si="552"/>
        <v>74.047373841400628</v>
      </c>
      <c r="AT1346" s="4" t="s">
        <v>663</v>
      </c>
      <c r="AV1346" s="2">
        <f t="shared" si="553"/>
        <v>3</v>
      </c>
      <c r="AW1346" s="2">
        <f t="shared" si="554"/>
        <v>3</v>
      </c>
      <c r="AX1346" s="2">
        <f t="shared" si="555"/>
        <v>103024999999.99998</v>
      </c>
      <c r="AY1346" s="2">
        <f t="shared" si="556"/>
        <v>56691666666.666656</v>
      </c>
      <c r="AZ1346" s="2">
        <f t="shared" si="557"/>
        <v>79858333333.333313</v>
      </c>
      <c r="BA1346" s="2">
        <f t="shared" si="558"/>
        <v>1.1666666666666667</v>
      </c>
      <c r="BB1346" s="2">
        <f t="shared" si="559"/>
        <v>0.22605315000566048</v>
      </c>
      <c r="BC1346" s="2">
        <v>6.6349999999999998</v>
      </c>
      <c r="BD1346" s="2" t="str">
        <f t="shared" si="560"/>
        <v>Same Var</v>
      </c>
      <c r="BE1346" s="2">
        <f t="shared" si="561"/>
        <v>9.872320154263689E-3</v>
      </c>
      <c r="BF1346" s="2" t="str">
        <f t="shared" si="562"/>
        <v>Sig</v>
      </c>
      <c r="BG1346" s="2" t="str">
        <f t="shared" si="563"/>
        <v>Sig</v>
      </c>
      <c r="BH1346" s="2" t="str">
        <f t="shared" si="564"/>
        <v>Same Var T-test</v>
      </c>
      <c r="BI1346" s="2" t="str">
        <f t="shared" si="565"/>
        <v/>
      </c>
      <c r="BJ1346" s="2" t="str">
        <f t="shared" si="566"/>
        <v/>
      </c>
    </row>
    <row r="1347" spans="1:62" x14ac:dyDescent="0.2">
      <c r="A1347" s="1" t="s">
        <v>142</v>
      </c>
      <c r="B1347" s="27" t="s">
        <v>639</v>
      </c>
      <c r="C1347" s="28">
        <v>38126</v>
      </c>
      <c r="D1347" s="7">
        <v>0.46875</v>
      </c>
      <c r="E1347" s="1">
        <v>0.1</v>
      </c>
      <c r="F1347" s="1" t="s">
        <v>57</v>
      </c>
      <c r="G1347" s="1" t="s">
        <v>1345</v>
      </c>
      <c r="H1347" s="27" t="s">
        <v>886</v>
      </c>
      <c r="I1347" s="27" t="s">
        <v>887</v>
      </c>
      <c r="J1347" s="27" t="s">
        <v>888</v>
      </c>
      <c r="K1347" s="2">
        <v>0.75</v>
      </c>
      <c r="L1347" s="2">
        <v>0.25</v>
      </c>
      <c r="M1347" s="27">
        <v>2200000</v>
      </c>
      <c r="N1347" s="27">
        <v>2260000</v>
      </c>
      <c r="O1347" s="27">
        <v>2350000</v>
      </c>
      <c r="P1347" s="27">
        <v>2900000</v>
      </c>
      <c r="Q1347" s="29"/>
      <c r="R1347" s="29"/>
      <c r="S1347" s="29"/>
      <c r="T1347" s="29"/>
      <c r="U1347" s="29"/>
      <c r="V1347" s="29"/>
      <c r="W1347" s="29"/>
      <c r="X1347" s="29"/>
      <c r="Y1347" s="29"/>
      <c r="Z1347" s="29"/>
      <c r="AA1347" s="29"/>
      <c r="AB1347" s="29"/>
      <c r="AC1347" s="2">
        <f t="shared" ref="AC1347:AC1410" si="567">AVERAGE(M1347:AB1347)</f>
        <v>2427500</v>
      </c>
      <c r="AD1347" s="2">
        <f t="shared" ref="AD1347:AD1410" si="568">STDEV(M1347:AB1347)</f>
        <v>320975.07691408065</v>
      </c>
      <c r="AE1347" s="2">
        <f t="shared" ref="AE1347:AE1410" si="569">COUNT(M1347:AB1347)</f>
        <v>4</v>
      </c>
      <c r="AF1347" s="27">
        <v>1450000</v>
      </c>
      <c r="AG1347" s="27">
        <v>1100000</v>
      </c>
      <c r="AH1347" s="27">
        <v>1090000</v>
      </c>
      <c r="AI1347" s="27">
        <v>1330000</v>
      </c>
      <c r="AJ1347" s="2">
        <f t="shared" ref="AJ1347:AJ1410" si="570">AVERAGE(AF1347:AI1347)</f>
        <v>1242500</v>
      </c>
      <c r="AK1347" s="2">
        <f t="shared" ref="AK1347:AK1410" si="571">STDEV(AF1347:AI1347)</f>
        <v>177270.97901235835</v>
      </c>
      <c r="AL1347" s="2">
        <f t="shared" ref="AL1347:AL1410" si="572">COUNT(AF1347:AI1347)</f>
        <v>4</v>
      </c>
      <c r="AM1347" s="2">
        <f t="shared" ref="AM1347:AM1410" si="573">((AK1347^2/AL1347)+(((K1347^2)*(AD1347^2))/AE1347))^2</f>
        <v>4.9926062026977522E+20</v>
      </c>
      <c r="AN1347" s="2">
        <f t="shared" ref="AN1347:AN1410" si="574">(((AK1347^2)/AL1347)^2)/(AL1347-1)+((((K1347^2)*(AD1347^2))/AE1347)^2)/(AE1347-1)</f>
        <v>9.0539879608154276E+19</v>
      </c>
      <c r="AO1347" s="2">
        <f t="shared" ref="AO1347:AO1410" si="575">ROUND(AM1347/AN1347,0)</f>
        <v>6</v>
      </c>
      <c r="AP1347" s="2">
        <f t="shared" ref="AP1347:AP1410" si="576">(AJ1347-(K1347*AC1347))/((((AK1347^2)/AL1347)+(((K1347^2)*(AD1347^2))/AE1347))^0.5)</f>
        <v>-3.867585488865092</v>
      </c>
      <c r="AQ1347" s="2">
        <f t="shared" ref="AQ1347:AQ1410" si="577">TINV((2*L1347),AO1347)</f>
        <v>0.71755819649141217</v>
      </c>
      <c r="AR1347" s="3" t="str">
        <f t="shared" ref="AR1347:AR1410" si="578">IF(AND(AD1347=0,AK1347=0),IF(AJ1347&lt;(K1347*AC1347),"Toxic","Nontoxic"),IF(AP1347&gt;AQ1347,"Nontoxic","Toxic"))</f>
        <v>Toxic</v>
      </c>
      <c r="AS1347" s="2">
        <f t="shared" ref="AS1347:AS1410" si="579">(AJ1347/AC1347)*100</f>
        <v>51.184346035015452</v>
      </c>
      <c r="AT1347" s="4" t="s">
        <v>663</v>
      </c>
      <c r="AV1347" s="2">
        <f t="shared" ref="AV1347:AV1410" si="580">COUNT(M1347:AB1347)-1</f>
        <v>3</v>
      </c>
      <c r="AW1347" s="2">
        <f t="shared" ref="AW1347:AW1410" si="581">COUNT(AF1347:AI1347)-1</f>
        <v>3</v>
      </c>
      <c r="AX1347" s="2">
        <f t="shared" ref="AX1347:AX1410" si="582">(STDEV(M1347:AB1347))^2</f>
        <v>103024999999.99998</v>
      </c>
      <c r="AY1347" s="2">
        <f t="shared" ref="AY1347:AY1410" si="583">(STDEV(AF1347:AI1347))^2</f>
        <v>31424999999.999996</v>
      </c>
      <c r="AZ1347" s="2">
        <f t="shared" ref="AZ1347:AZ1410" si="584">((AV1347*AX1347)+(AW1347*AY1347))/(AV1347+AW1347)</f>
        <v>67224999999.999992</v>
      </c>
      <c r="BA1347" s="2">
        <f t="shared" ref="BA1347:BA1410" si="585">1+(((1/AV1347+1/AW1347)-(1/(AV1347+AW1347)))/3)</f>
        <v>1.1666666666666667</v>
      </c>
      <c r="BB1347" s="2">
        <f t="shared" ref="BB1347:BB1410" si="586">(((AV1347+AW1347)*LN(AZ1347))-((AV1347*LN(AX1347))+(AW1347*LN(AY1347))))/BA1347</f>
        <v>0.85760992956514714</v>
      </c>
      <c r="BC1347" s="2">
        <v>6.6349999999999998</v>
      </c>
      <c r="BD1347" s="2" t="str">
        <f t="shared" ref="BD1347:BD1410" si="587">IF(BB1347&gt;BC1347,"Sig Diff Var","Same Var")</f>
        <v>Same Var</v>
      </c>
      <c r="BE1347" s="2">
        <f t="shared" ref="BE1347:BE1410" si="588">TTEST(AF1347:AI1347,M1347:AB1347,1,IF(BD1347="Same Var",2,IF(BD1347="Sig Diff Var",3,"Wakka Wakka")))</f>
        <v>3.2524973647086514E-4</v>
      </c>
      <c r="BF1347" s="2" t="str">
        <f t="shared" ref="BF1347:BF1410" si="589">IF(AND(BE1347&lt;0.05,AS1347&lt;100),"Sig","NS")</f>
        <v>Sig</v>
      </c>
      <c r="BG1347" s="2" t="str">
        <f t="shared" ref="BG1347:BG1410" si="590">IF(AT1347="Normal",BF1347,IF(AT1347="Non-normal",AU1347,IF(AT1347="-","NS","Bleh")))</f>
        <v>Sig</v>
      </c>
      <c r="BH1347" s="2" t="str">
        <f t="shared" ref="BH1347:BH1410" si="591">IF(AT1347="Non-normal","Wilcoxon",IF(AND(AT1347="Normal",BD1347="Same Var"),"Same Var T-test",IF(AND(AT1347="Normal",BD1347="Sig Diff Var"),"Diff Var T-test","")))</f>
        <v>Same Var T-test</v>
      </c>
      <c r="BI1347" s="2" t="str">
        <f t="shared" ref="BI1347:BI1410" si="592">IF(AND(AR1347="Toxic",AS1347&gt;75),"TSTToxicLess25","")</f>
        <v/>
      </c>
      <c r="BJ1347" s="2" t="str">
        <f t="shared" ref="BJ1347:BJ1410" si="593">IF(AND(BG1347="Sig",AS1347&gt;75),"NOECToxicLess25","")</f>
        <v/>
      </c>
    </row>
    <row r="1348" spans="1:62" x14ac:dyDescent="0.2">
      <c r="A1348" s="1" t="s">
        <v>142</v>
      </c>
      <c r="B1348" s="27" t="s">
        <v>640</v>
      </c>
      <c r="C1348" s="28">
        <v>38126</v>
      </c>
      <c r="D1348" s="7">
        <v>0.52083333333333337</v>
      </c>
      <c r="E1348" s="1">
        <v>0.1</v>
      </c>
      <c r="F1348" s="1" t="s">
        <v>57</v>
      </c>
      <c r="G1348" s="1" t="s">
        <v>1345</v>
      </c>
      <c r="H1348" s="27" t="s">
        <v>886</v>
      </c>
      <c r="I1348" s="27" t="s">
        <v>887</v>
      </c>
      <c r="J1348" s="27" t="s">
        <v>888</v>
      </c>
      <c r="K1348" s="2">
        <v>0.75</v>
      </c>
      <c r="L1348" s="2">
        <v>0.25</v>
      </c>
      <c r="M1348" s="27">
        <v>2200000</v>
      </c>
      <c r="N1348" s="27">
        <v>2260000</v>
      </c>
      <c r="O1348" s="27">
        <v>2350000</v>
      </c>
      <c r="P1348" s="27">
        <v>2900000</v>
      </c>
      <c r="Q1348" s="29"/>
      <c r="R1348" s="29"/>
      <c r="S1348" s="29"/>
      <c r="T1348" s="29"/>
      <c r="U1348" s="29"/>
      <c r="V1348" s="29"/>
      <c r="W1348" s="29"/>
      <c r="X1348" s="29"/>
      <c r="Y1348" s="29"/>
      <c r="Z1348" s="29"/>
      <c r="AA1348" s="29"/>
      <c r="AB1348" s="29"/>
      <c r="AC1348" s="2">
        <f t="shared" si="567"/>
        <v>2427500</v>
      </c>
      <c r="AD1348" s="2">
        <f t="shared" si="568"/>
        <v>320975.07691408065</v>
      </c>
      <c r="AE1348" s="2">
        <f t="shared" si="569"/>
        <v>4</v>
      </c>
      <c r="AF1348" s="27">
        <v>1750000</v>
      </c>
      <c r="AG1348" s="27">
        <v>1930000</v>
      </c>
      <c r="AH1348" s="27">
        <v>1640000</v>
      </c>
      <c r="AI1348" s="27">
        <v>1460000</v>
      </c>
      <c r="AJ1348" s="2">
        <f t="shared" si="570"/>
        <v>1695000</v>
      </c>
      <c r="AK1348" s="2">
        <f t="shared" si="571"/>
        <v>197061.7500514327</v>
      </c>
      <c r="AL1348" s="2">
        <f t="shared" si="572"/>
        <v>4</v>
      </c>
      <c r="AM1348" s="2">
        <f t="shared" si="573"/>
        <v>5.8545725384182392E+20</v>
      </c>
      <c r="AN1348" s="2">
        <f t="shared" si="574"/>
        <v>1.0138357029102466E+20</v>
      </c>
      <c r="AO1348" s="2">
        <f t="shared" si="575"/>
        <v>6</v>
      </c>
      <c r="AP1348" s="2">
        <f t="shared" si="576"/>
        <v>-0.8076110955000545</v>
      </c>
      <c r="AQ1348" s="2">
        <f t="shared" si="577"/>
        <v>0.71755819649141217</v>
      </c>
      <c r="AR1348" s="3" t="str">
        <f t="shared" si="578"/>
        <v>Toxic</v>
      </c>
      <c r="AS1348" s="2">
        <f t="shared" si="579"/>
        <v>69.824922760041204</v>
      </c>
      <c r="AT1348" s="4" t="s">
        <v>663</v>
      </c>
      <c r="AV1348" s="2">
        <f t="shared" si="580"/>
        <v>3</v>
      </c>
      <c r="AW1348" s="2">
        <f t="shared" si="581"/>
        <v>3</v>
      </c>
      <c r="AX1348" s="2">
        <f t="shared" si="582"/>
        <v>103024999999.99998</v>
      </c>
      <c r="AY1348" s="2">
        <f t="shared" si="583"/>
        <v>38833333333.333336</v>
      </c>
      <c r="AZ1348" s="2">
        <f t="shared" si="584"/>
        <v>70929166666.666656</v>
      </c>
      <c r="BA1348" s="2">
        <f t="shared" si="585"/>
        <v>1.1666666666666667</v>
      </c>
      <c r="BB1348" s="2">
        <f t="shared" si="586"/>
        <v>0.58914717784106829</v>
      </c>
      <c r="BC1348" s="2">
        <v>6.6349999999999998</v>
      </c>
      <c r="BD1348" s="2" t="str">
        <f t="shared" si="587"/>
        <v>Same Var</v>
      </c>
      <c r="BE1348" s="2">
        <f t="shared" si="588"/>
        <v>4.0400142381682037E-3</v>
      </c>
      <c r="BF1348" s="2" t="str">
        <f t="shared" si="589"/>
        <v>Sig</v>
      </c>
      <c r="BG1348" s="2" t="str">
        <f t="shared" si="590"/>
        <v>Sig</v>
      </c>
      <c r="BH1348" s="2" t="str">
        <f t="shared" si="591"/>
        <v>Same Var T-test</v>
      </c>
      <c r="BI1348" s="2" t="str">
        <f t="shared" si="592"/>
        <v/>
      </c>
      <c r="BJ1348" s="2" t="str">
        <f t="shared" si="593"/>
        <v/>
      </c>
    </row>
    <row r="1349" spans="1:62" x14ac:dyDescent="0.2">
      <c r="A1349" s="1" t="s">
        <v>142</v>
      </c>
      <c r="B1349" s="27" t="s">
        <v>602</v>
      </c>
      <c r="C1349" s="28">
        <v>38412</v>
      </c>
      <c r="D1349" s="7">
        <v>0.3125</v>
      </c>
      <c r="E1349" s="1">
        <v>0.1</v>
      </c>
      <c r="F1349" s="1" t="s">
        <v>57</v>
      </c>
      <c r="G1349" s="1" t="s">
        <v>1344</v>
      </c>
      <c r="H1349" s="27" t="s">
        <v>886</v>
      </c>
      <c r="I1349" s="27" t="s">
        <v>887</v>
      </c>
      <c r="J1349" s="27" t="s">
        <v>888</v>
      </c>
      <c r="K1349" s="2">
        <v>0.75</v>
      </c>
      <c r="L1349" s="2">
        <v>0.25</v>
      </c>
      <c r="M1349" s="27">
        <v>2250000</v>
      </c>
      <c r="N1349" s="27">
        <v>1520000</v>
      </c>
      <c r="O1349" s="27">
        <v>1240000</v>
      </c>
      <c r="P1349" s="27">
        <v>2120000</v>
      </c>
      <c r="Q1349" s="27">
        <v>1830000</v>
      </c>
      <c r="R1349" s="27">
        <v>1730000</v>
      </c>
      <c r="S1349" s="27">
        <v>1870000</v>
      </c>
      <c r="T1349" s="27">
        <v>1970000</v>
      </c>
      <c r="U1349" s="29"/>
      <c r="V1349" s="29"/>
      <c r="W1349" s="29"/>
      <c r="X1349" s="29"/>
      <c r="Y1349" s="29"/>
      <c r="Z1349" s="29"/>
      <c r="AA1349" s="29"/>
      <c r="AB1349" s="29"/>
      <c r="AC1349" s="2">
        <f t="shared" si="567"/>
        <v>1816250</v>
      </c>
      <c r="AD1349" s="2">
        <f t="shared" si="568"/>
        <v>323901.99134923512</v>
      </c>
      <c r="AE1349" s="2">
        <f t="shared" si="569"/>
        <v>8</v>
      </c>
      <c r="AF1349" s="27">
        <v>1480000</v>
      </c>
      <c r="AG1349" s="27">
        <v>1190000</v>
      </c>
      <c r="AH1349" s="27">
        <v>1150000</v>
      </c>
      <c r="AI1349" s="27">
        <v>1650000</v>
      </c>
      <c r="AJ1349" s="2">
        <f t="shared" si="570"/>
        <v>1367500</v>
      </c>
      <c r="AK1349" s="2">
        <f t="shared" si="571"/>
        <v>238938.62531341947</v>
      </c>
      <c r="AL1349" s="2">
        <f t="shared" si="572"/>
        <v>4</v>
      </c>
      <c r="AM1349" s="2">
        <f t="shared" si="573"/>
        <v>4.687041766113704E+20</v>
      </c>
      <c r="AN1349" s="2">
        <f t="shared" si="574"/>
        <v>7.5678971257033146E+19</v>
      </c>
      <c r="AO1349" s="2">
        <f t="shared" si="575"/>
        <v>6</v>
      </c>
      <c r="AP1349" s="2">
        <f t="shared" si="576"/>
        <v>3.6105572624516351E-2</v>
      </c>
      <c r="AQ1349" s="2">
        <f t="shared" si="577"/>
        <v>0.71755819649141217</v>
      </c>
      <c r="AR1349" s="3" t="str">
        <f t="shared" si="578"/>
        <v>Toxic</v>
      </c>
      <c r="AS1349" s="2">
        <f t="shared" si="579"/>
        <v>75.292498279421878</v>
      </c>
      <c r="AT1349" s="4" t="s">
        <v>663</v>
      </c>
      <c r="AV1349" s="2">
        <f t="shared" si="580"/>
        <v>7</v>
      </c>
      <c r="AW1349" s="2">
        <f t="shared" si="581"/>
        <v>3</v>
      </c>
      <c r="AX1349" s="2">
        <f t="shared" si="582"/>
        <v>104912499999.99998</v>
      </c>
      <c r="AY1349" s="2">
        <f t="shared" si="583"/>
        <v>57091666666.666656</v>
      </c>
      <c r="AZ1349" s="2">
        <f t="shared" si="584"/>
        <v>90566249999.999985</v>
      </c>
      <c r="BA1349" s="2">
        <f t="shared" si="585"/>
        <v>1.1253968253968254</v>
      </c>
      <c r="BB1349" s="2">
        <f t="shared" si="586"/>
        <v>0.31540438659115438</v>
      </c>
      <c r="BC1349" s="2">
        <v>6.6349999999999998</v>
      </c>
      <c r="BD1349" s="2" t="str">
        <f t="shared" si="587"/>
        <v>Same Var</v>
      </c>
      <c r="BE1349" s="2">
        <f t="shared" si="588"/>
        <v>1.7573035886676962E-2</v>
      </c>
      <c r="BF1349" s="2" t="str">
        <f t="shared" si="589"/>
        <v>Sig</v>
      </c>
      <c r="BG1349" s="2" t="str">
        <f t="shared" si="590"/>
        <v>Sig</v>
      </c>
      <c r="BH1349" s="2" t="str">
        <f t="shared" si="591"/>
        <v>Same Var T-test</v>
      </c>
      <c r="BI1349" s="2" t="str">
        <f t="shared" si="592"/>
        <v>TSTToxicLess25</v>
      </c>
      <c r="BJ1349" s="2" t="str">
        <f t="shared" si="593"/>
        <v>NOECToxicLess25</v>
      </c>
    </row>
    <row r="1350" spans="1:62" x14ac:dyDescent="0.2">
      <c r="A1350" s="1" t="s">
        <v>142</v>
      </c>
      <c r="B1350" s="27" t="s">
        <v>604</v>
      </c>
      <c r="C1350" s="28">
        <v>38412</v>
      </c>
      <c r="D1350" s="7">
        <v>0.5</v>
      </c>
      <c r="E1350" s="1">
        <v>0.1</v>
      </c>
      <c r="F1350" s="1" t="s">
        <v>57</v>
      </c>
      <c r="G1350" s="1" t="s">
        <v>1344</v>
      </c>
      <c r="H1350" s="27" t="s">
        <v>886</v>
      </c>
      <c r="I1350" s="27" t="s">
        <v>887</v>
      </c>
      <c r="J1350" s="27" t="s">
        <v>888</v>
      </c>
      <c r="K1350" s="2">
        <v>0.75</v>
      </c>
      <c r="L1350" s="2">
        <v>0.25</v>
      </c>
      <c r="M1350" s="27">
        <v>2250000</v>
      </c>
      <c r="N1350" s="27">
        <v>1520000</v>
      </c>
      <c r="O1350" s="27">
        <v>1240000</v>
      </c>
      <c r="P1350" s="27">
        <v>2120000</v>
      </c>
      <c r="Q1350" s="27">
        <v>1830000</v>
      </c>
      <c r="R1350" s="27">
        <v>1730000</v>
      </c>
      <c r="S1350" s="27">
        <v>1870000</v>
      </c>
      <c r="T1350" s="27">
        <v>1970000</v>
      </c>
      <c r="U1350" s="29"/>
      <c r="V1350" s="29"/>
      <c r="W1350" s="29"/>
      <c r="X1350" s="29"/>
      <c r="Y1350" s="29"/>
      <c r="Z1350" s="29"/>
      <c r="AA1350" s="29"/>
      <c r="AB1350" s="29"/>
      <c r="AC1350" s="2">
        <f t="shared" si="567"/>
        <v>1816250</v>
      </c>
      <c r="AD1350" s="2">
        <f t="shared" si="568"/>
        <v>323901.99134923512</v>
      </c>
      <c r="AE1350" s="2">
        <f t="shared" si="569"/>
        <v>8</v>
      </c>
      <c r="AF1350" s="27">
        <v>1590000</v>
      </c>
      <c r="AG1350" s="27">
        <v>1450000</v>
      </c>
      <c r="AH1350" s="27">
        <v>2280000</v>
      </c>
      <c r="AI1350" s="27">
        <v>2310000</v>
      </c>
      <c r="AJ1350" s="2">
        <f t="shared" si="570"/>
        <v>1907500</v>
      </c>
      <c r="AK1350" s="2">
        <f t="shared" si="571"/>
        <v>451248.26869473973</v>
      </c>
      <c r="AL1350" s="2">
        <f t="shared" si="572"/>
        <v>4</v>
      </c>
      <c r="AM1350" s="2">
        <f t="shared" si="573"/>
        <v>3.3968976162815103E+21</v>
      </c>
      <c r="AN1350" s="2">
        <f t="shared" si="574"/>
        <v>8.7158901755332985E+20</v>
      </c>
      <c r="AO1350" s="2">
        <f t="shared" si="575"/>
        <v>4</v>
      </c>
      <c r="AP1350" s="2">
        <f t="shared" si="576"/>
        <v>2.2587847067552103</v>
      </c>
      <c r="AQ1350" s="2">
        <f t="shared" si="577"/>
        <v>0.74069708411268287</v>
      </c>
      <c r="AR1350" s="3" t="str">
        <f t="shared" si="578"/>
        <v>Nontoxic</v>
      </c>
      <c r="AS1350" s="2">
        <f t="shared" si="579"/>
        <v>105.02408809359945</v>
      </c>
      <c r="AT1350" s="26" t="s">
        <v>884</v>
      </c>
      <c r="AU1350" s="4" t="s">
        <v>666</v>
      </c>
      <c r="AV1350" s="2">
        <f t="shared" si="580"/>
        <v>7</v>
      </c>
      <c r="AW1350" s="2">
        <f t="shared" si="581"/>
        <v>3</v>
      </c>
      <c r="AX1350" s="2">
        <f t="shared" si="582"/>
        <v>104912499999.99998</v>
      </c>
      <c r="AY1350" s="2">
        <f t="shared" si="583"/>
        <v>203625000000.00003</v>
      </c>
      <c r="AZ1350" s="2">
        <f t="shared" si="584"/>
        <v>134526250000</v>
      </c>
      <c r="BA1350" s="2">
        <f t="shared" si="585"/>
        <v>1.1253968253968254</v>
      </c>
      <c r="BB1350" s="2">
        <f t="shared" si="586"/>
        <v>0.44150345461512513</v>
      </c>
      <c r="BC1350" s="2">
        <v>6.6349999999999998</v>
      </c>
      <c r="BD1350" s="2" t="str">
        <f t="shared" si="587"/>
        <v>Same Var</v>
      </c>
      <c r="BE1350" s="2">
        <f t="shared" si="588"/>
        <v>0.34655134903248741</v>
      </c>
      <c r="BF1350" s="2" t="str">
        <f t="shared" si="589"/>
        <v>NS</v>
      </c>
      <c r="BG1350" s="2" t="str">
        <f t="shared" si="590"/>
        <v>NS</v>
      </c>
      <c r="BH1350" s="2" t="str">
        <f t="shared" si="591"/>
        <v/>
      </c>
      <c r="BI1350" s="2" t="str">
        <f t="shared" si="592"/>
        <v/>
      </c>
      <c r="BJ1350" s="2" t="str">
        <f t="shared" si="593"/>
        <v/>
      </c>
    </row>
    <row r="1351" spans="1:62" x14ac:dyDescent="0.2">
      <c r="A1351" s="1" t="s">
        <v>142</v>
      </c>
      <c r="B1351" s="27" t="s">
        <v>608</v>
      </c>
      <c r="C1351" s="28">
        <v>38412</v>
      </c>
      <c r="D1351" s="7">
        <v>0.35416666666666669</v>
      </c>
      <c r="E1351" s="1">
        <v>0.1</v>
      </c>
      <c r="F1351" s="1" t="s">
        <v>57</v>
      </c>
      <c r="G1351" s="1" t="s">
        <v>1344</v>
      </c>
      <c r="H1351" s="27" t="s">
        <v>886</v>
      </c>
      <c r="I1351" s="27" t="s">
        <v>887</v>
      </c>
      <c r="J1351" s="27" t="s">
        <v>888</v>
      </c>
      <c r="K1351" s="2">
        <v>0.75</v>
      </c>
      <c r="L1351" s="2">
        <v>0.25</v>
      </c>
      <c r="M1351" s="27">
        <v>2250000</v>
      </c>
      <c r="N1351" s="27">
        <v>1520000</v>
      </c>
      <c r="O1351" s="27">
        <v>1240000</v>
      </c>
      <c r="P1351" s="27">
        <v>2120000</v>
      </c>
      <c r="Q1351" s="27">
        <v>1830000</v>
      </c>
      <c r="R1351" s="27">
        <v>1730000</v>
      </c>
      <c r="S1351" s="27">
        <v>1870000</v>
      </c>
      <c r="T1351" s="27">
        <v>1970000</v>
      </c>
      <c r="U1351" s="29"/>
      <c r="V1351" s="29"/>
      <c r="W1351" s="29"/>
      <c r="X1351" s="29"/>
      <c r="Y1351" s="29"/>
      <c r="Z1351" s="29"/>
      <c r="AA1351" s="29"/>
      <c r="AB1351" s="29"/>
      <c r="AC1351" s="2">
        <f t="shared" si="567"/>
        <v>1816250</v>
      </c>
      <c r="AD1351" s="2">
        <f t="shared" si="568"/>
        <v>323901.99134923512</v>
      </c>
      <c r="AE1351" s="2">
        <f t="shared" si="569"/>
        <v>8</v>
      </c>
      <c r="AF1351" s="27">
        <v>2280000</v>
      </c>
      <c r="AG1351" s="27">
        <v>1460000</v>
      </c>
      <c r="AH1351" s="27">
        <v>2750000</v>
      </c>
      <c r="AI1351" s="27">
        <v>2140000</v>
      </c>
      <c r="AJ1351" s="2">
        <f t="shared" si="570"/>
        <v>2157500</v>
      </c>
      <c r="AK1351" s="2">
        <f t="shared" si="571"/>
        <v>533190.08492906799</v>
      </c>
      <c r="AL1351" s="2">
        <f t="shared" si="572"/>
        <v>4</v>
      </c>
      <c r="AM1351" s="2">
        <f t="shared" si="573"/>
        <v>6.1543361036947072E+21</v>
      </c>
      <c r="AN1351" s="2">
        <f t="shared" si="574"/>
        <v>1.6915600823681451E+21</v>
      </c>
      <c r="AO1351" s="2">
        <f t="shared" si="575"/>
        <v>4</v>
      </c>
      <c r="AP1351" s="2">
        <f t="shared" si="576"/>
        <v>2.8395041368240492</v>
      </c>
      <c r="AQ1351" s="2">
        <f t="shared" si="577"/>
        <v>0.74069708411268287</v>
      </c>
      <c r="AR1351" s="3" t="str">
        <f t="shared" si="578"/>
        <v>Nontoxic</v>
      </c>
      <c r="AS1351" s="2">
        <f t="shared" si="579"/>
        <v>118.78871300757055</v>
      </c>
      <c r="AT1351" s="26" t="s">
        <v>884</v>
      </c>
      <c r="AU1351" s="4" t="s">
        <v>666</v>
      </c>
      <c r="AV1351" s="2">
        <f t="shared" si="580"/>
        <v>7</v>
      </c>
      <c r="AW1351" s="2">
        <f t="shared" si="581"/>
        <v>3</v>
      </c>
      <c r="AX1351" s="2">
        <f t="shared" si="582"/>
        <v>104912499999.99998</v>
      </c>
      <c r="AY1351" s="2">
        <f t="shared" si="583"/>
        <v>284291666666.66675</v>
      </c>
      <c r="AZ1351" s="2">
        <f t="shared" si="584"/>
        <v>158726250000</v>
      </c>
      <c r="BA1351" s="2">
        <f t="shared" si="585"/>
        <v>1.1253968253968254</v>
      </c>
      <c r="BB1351" s="2">
        <f t="shared" si="586"/>
        <v>1.0217919329423493</v>
      </c>
      <c r="BC1351" s="2">
        <v>6.6349999999999998</v>
      </c>
      <c r="BD1351" s="2" t="str">
        <f t="shared" si="587"/>
        <v>Same Var</v>
      </c>
      <c r="BE1351" s="2">
        <f t="shared" si="588"/>
        <v>9.6068060937804151E-2</v>
      </c>
      <c r="BF1351" s="2" t="str">
        <f t="shared" si="589"/>
        <v>NS</v>
      </c>
      <c r="BG1351" s="2" t="str">
        <f t="shared" si="590"/>
        <v>NS</v>
      </c>
      <c r="BH1351" s="2" t="str">
        <f t="shared" si="591"/>
        <v/>
      </c>
      <c r="BI1351" s="2" t="str">
        <f t="shared" si="592"/>
        <v/>
      </c>
      <c r="BJ1351" s="2" t="str">
        <f t="shared" si="593"/>
        <v/>
      </c>
    </row>
    <row r="1352" spans="1:62" x14ac:dyDescent="0.2">
      <c r="A1352" s="1" t="s">
        <v>142</v>
      </c>
      <c r="B1352" s="27" t="s">
        <v>609</v>
      </c>
      <c r="C1352" s="28">
        <v>38412</v>
      </c>
      <c r="D1352" s="7">
        <v>0.55555555555555558</v>
      </c>
      <c r="E1352" s="1">
        <v>0.1</v>
      </c>
      <c r="F1352" s="1" t="s">
        <v>57</v>
      </c>
      <c r="G1352" s="1" t="s">
        <v>1344</v>
      </c>
      <c r="H1352" s="27" t="s">
        <v>886</v>
      </c>
      <c r="I1352" s="27" t="s">
        <v>887</v>
      </c>
      <c r="J1352" s="27" t="s">
        <v>888</v>
      </c>
      <c r="K1352" s="2">
        <v>0.75</v>
      </c>
      <c r="L1352" s="2">
        <v>0.25</v>
      </c>
      <c r="M1352" s="27">
        <v>2250000</v>
      </c>
      <c r="N1352" s="27">
        <v>1520000</v>
      </c>
      <c r="O1352" s="27">
        <v>1240000</v>
      </c>
      <c r="P1352" s="27">
        <v>2120000</v>
      </c>
      <c r="Q1352" s="27">
        <v>1830000</v>
      </c>
      <c r="R1352" s="27">
        <v>1730000</v>
      </c>
      <c r="S1352" s="27">
        <v>1870000</v>
      </c>
      <c r="T1352" s="27">
        <v>1970000</v>
      </c>
      <c r="U1352" s="29"/>
      <c r="V1352" s="29"/>
      <c r="W1352" s="29"/>
      <c r="X1352" s="29"/>
      <c r="Y1352" s="29"/>
      <c r="Z1352" s="29"/>
      <c r="AA1352" s="29"/>
      <c r="AB1352" s="29"/>
      <c r="AC1352" s="2">
        <f t="shared" si="567"/>
        <v>1816250</v>
      </c>
      <c r="AD1352" s="2">
        <f t="shared" si="568"/>
        <v>323901.99134923512</v>
      </c>
      <c r="AE1352" s="2">
        <f t="shared" si="569"/>
        <v>8</v>
      </c>
      <c r="AF1352" s="27">
        <v>1890000</v>
      </c>
      <c r="AG1352" s="27">
        <v>2320000</v>
      </c>
      <c r="AH1352" s="27">
        <v>2600000</v>
      </c>
      <c r="AI1352" s="27">
        <v>1880000</v>
      </c>
      <c r="AJ1352" s="2">
        <f t="shared" si="570"/>
        <v>2172500</v>
      </c>
      <c r="AK1352" s="2">
        <f t="shared" si="571"/>
        <v>351129.13104250788</v>
      </c>
      <c r="AL1352" s="2">
        <f t="shared" si="572"/>
        <v>4</v>
      </c>
      <c r="AM1352" s="2">
        <f t="shared" si="573"/>
        <v>1.459207669449912E+21</v>
      </c>
      <c r="AN1352" s="2">
        <f t="shared" si="574"/>
        <v>3.2445765181258872E+20</v>
      </c>
      <c r="AO1352" s="2">
        <f t="shared" si="575"/>
        <v>4</v>
      </c>
      <c r="AP1352" s="2">
        <f t="shared" si="576"/>
        <v>4.1459423851788255</v>
      </c>
      <c r="AQ1352" s="2">
        <f t="shared" si="577"/>
        <v>0.74069708411268287</v>
      </c>
      <c r="AR1352" s="3" t="str">
        <f t="shared" si="578"/>
        <v>Nontoxic</v>
      </c>
      <c r="AS1352" s="2">
        <f t="shared" si="579"/>
        <v>119.61459050240882</v>
      </c>
      <c r="AT1352" s="26" t="s">
        <v>884</v>
      </c>
      <c r="AU1352" s="4" t="s">
        <v>666</v>
      </c>
      <c r="AV1352" s="2">
        <f t="shared" si="580"/>
        <v>7</v>
      </c>
      <c r="AW1352" s="2">
        <f t="shared" si="581"/>
        <v>3</v>
      </c>
      <c r="AX1352" s="2">
        <f t="shared" si="582"/>
        <v>104912499999.99998</v>
      </c>
      <c r="AY1352" s="2">
        <f t="shared" si="583"/>
        <v>123291666666.66667</v>
      </c>
      <c r="AZ1352" s="2">
        <f t="shared" si="584"/>
        <v>110426250000</v>
      </c>
      <c r="BA1352" s="2">
        <f t="shared" si="585"/>
        <v>1.1253968253968254</v>
      </c>
      <c r="BB1352" s="2">
        <f t="shared" si="586"/>
        <v>2.4821130235361945E-2</v>
      </c>
      <c r="BC1352" s="2">
        <v>6.6349999999999998</v>
      </c>
      <c r="BD1352" s="2" t="str">
        <f t="shared" si="587"/>
        <v>Same Var</v>
      </c>
      <c r="BE1352" s="2">
        <f t="shared" si="588"/>
        <v>5.5280959645309519E-2</v>
      </c>
      <c r="BF1352" s="2" t="str">
        <f t="shared" si="589"/>
        <v>NS</v>
      </c>
      <c r="BG1352" s="2" t="str">
        <f t="shared" si="590"/>
        <v>NS</v>
      </c>
      <c r="BH1352" s="2" t="str">
        <f t="shared" si="591"/>
        <v/>
      </c>
      <c r="BI1352" s="2" t="str">
        <f t="shared" si="592"/>
        <v/>
      </c>
      <c r="BJ1352" s="2" t="str">
        <f t="shared" si="593"/>
        <v/>
      </c>
    </row>
    <row r="1353" spans="1:62" x14ac:dyDescent="0.2">
      <c r="A1353" s="1" t="s">
        <v>142</v>
      </c>
      <c r="B1353" s="27" t="s">
        <v>634</v>
      </c>
      <c r="C1353" s="28">
        <v>38411</v>
      </c>
      <c r="D1353" s="7">
        <v>0.74305555555555558</v>
      </c>
      <c r="E1353" s="1">
        <v>0.1</v>
      </c>
      <c r="F1353" s="1" t="s">
        <v>57</v>
      </c>
      <c r="G1353" s="1" t="s">
        <v>1344</v>
      </c>
      <c r="H1353" s="27" t="s">
        <v>886</v>
      </c>
      <c r="I1353" s="27" t="s">
        <v>887</v>
      </c>
      <c r="J1353" s="27" t="s">
        <v>888</v>
      </c>
      <c r="K1353" s="2">
        <v>0.75</v>
      </c>
      <c r="L1353" s="2">
        <v>0.25</v>
      </c>
      <c r="M1353" s="27">
        <v>2250000</v>
      </c>
      <c r="N1353" s="27">
        <v>1520000</v>
      </c>
      <c r="O1353" s="27">
        <v>1240000</v>
      </c>
      <c r="P1353" s="27">
        <v>2120000</v>
      </c>
      <c r="Q1353" s="27">
        <v>1830000</v>
      </c>
      <c r="R1353" s="27">
        <v>1730000</v>
      </c>
      <c r="S1353" s="27">
        <v>1870000</v>
      </c>
      <c r="T1353" s="27">
        <v>1970000</v>
      </c>
      <c r="U1353" s="29"/>
      <c r="V1353" s="29"/>
      <c r="W1353" s="29"/>
      <c r="X1353" s="29"/>
      <c r="Y1353" s="29"/>
      <c r="Z1353" s="29"/>
      <c r="AA1353" s="29"/>
      <c r="AB1353" s="29"/>
      <c r="AC1353" s="2">
        <f t="shared" si="567"/>
        <v>1816250</v>
      </c>
      <c r="AD1353" s="2">
        <f t="shared" si="568"/>
        <v>323901.99134923512</v>
      </c>
      <c r="AE1353" s="2">
        <f t="shared" si="569"/>
        <v>8</v>
      </c>
      <c r="AF1353" s="27">
        <v>2120000</v>
      </c>
      <c r="AG1353" s="27">
        <v>2720000</v>
      </c>
      <c r="AH1353" s="27">
        <v>1390000</v>
      </c>
      <c r="AI1353" s="27">
        <v>2150000</v>
      </c>
      <c r="AJ1353" s="2">
        <f t="shared" si="570"/>
        <v>2095000</v>
      </c>
      <c r="AK1353" s="2">
        <f t="shared" si="571"/>
        <v>545068.8029964657</v>
      </c>
      <c r="AL1353" s="2">
        <f t="shared" si="572"/>
        <v>4</v>
      </c>
      <c r="AM1353" s="2">
        <f t="shared" si="573"/>
        <v>6.6669936062717409E+21</v>
      </c>
      <c r="AN1353" s="2">
        <f t="shared" si="574"/>
        <v>1.8466987961991619E+21</v>
      </c>
      <c r="AO1353" s="2">
        <f t="shared" si="575"/>
        <v>4</v>
      </c>
      <c r="AP1353" s="2">
        <f t="shared" si="576"/>
        <v>2.5645452069809638</v>
      </c>
      <c r="AQ1353" s="2">
        <f t="shared" si="577"/>
        <v>0.74069708411268287</v>
      </c>
      <c r="AR1353" s="3" t="str">
        <f t="shared" si="578"/>
        <v>Nontoxic</v>
      </c>
      <c r="AS1353" s="2">
        <f t="shared" si="579"/>
        <v>115.34755677907778</v>
      </c>
      <c r="AT1353" s="26" t="s">
        <v>884</v>
      </c>
      <c r="AU1353" s="4" t="s">
        <v>666</v>
      </c>
      <c r="AV1353" s="2">
        <f t="shared" si="580"/>
        <v>7</v>
      </c>
      <c r="AW1353" s="2">
        <f t="shared" si="581"/>
        <v>3</v>
      </c>
      <c r="AX1353" s="2">
        <f t="shared" si="582"/>
        <v>104912499999.99998</v>
      </c>
      <c r="AY1353" s="2">
        <f t="shared" si="583"/>
        <v>297099999999.99994</v>
      </c>
      <c r="AZ1353" s="2">
        <f t="shared" si="584"/>
        <v>162568749999.99994</v>
      </c>
      <c r="BA1353" s="2">
        <f t="shared" si="585"/>
        <v>1.1253968253968254</v>
      </c>
      <c r="BB1353" s="2">
        <f t="shared" si="586"/>
        <v>1.1168654740954185</v>
      </c>
      <c r="BC1353" s="2">
        <v>6.6349999999999998</v>
      </c>
      <c r="BD1353" s="2" t="str">
        <f t="shared" si="587"/>
        <v>Same Var</v>
      </c>
      <c r="BE1353" s="2">
        <f t="shared" si="588"/>
        <v>0.14263364391309336</v>
      </c>
      <c r="BF1353" s="2" t="str">
        <f t="shared" si="589"/>
        <v>NS</v>
      </c>
      <c r="BG1353" s="2" t="str">
        <f t="shared" si="590"/>
        <v>NS</v>
      </c>
      <c r="BH1353" s="2" t="str">
        <f t="shared" si="591"/>
        <v/>
      </c>
      <c r="BI1353" s="2" t="str">
        <f t="shared" si="592"/>
        <v/>
      </c>
      <c r="BJ1353" s="2" t="str">
        <f t="shared" si="593"/>
        <v/>
      </c>
    </row>
    <row r="1354" spans="1:62" x14ac:dyDescent="0.2">
      <c r="A1354" s="1" t="s">
        <v>142</v>
      </c>
      <c r="B1354" s="27" t="s">
        <v>639</v>
      </c>
      <c r="C1354" s="28">
        <v>38411</v>
      </c>
      <c r="D1354" s="7">
        <v>0.72916666666666663</v>
      </c>
      <c r="E1354" s="1">
        <v>0.1</v>
      </c>
      <c r="F1354" s="1" t="s">
        <v>57</v>
      </c>
      <c r="G1354" s="1" t="s">
        <v>1344</v>
      </c>
      <c r="H1354" s="27" t="s">
        <v>886</v>
      </c>
      <c r="I1354" s="27" t="s">
        <v>887</v>
      </c>
      <c r="J1354" s="27" t="s">
        <v>888</v>
      </c>
      <c r="K1354" s="2">
        <v>0.75</v>
      </c>
      <c r="L1354" s="2">
        <v>0.25</v>
      </c>
      <c r="M1354" s="27">
        <v>2250000</v>
      </c>
      <c r="N1354" s="27">
        <v>1520000</v>
      </c>
      <c r="O1354" s="27">
        <v>1240000</v>
      </c>
      <c r="P1354" s="27">
        <v>2120000</v>
      </c>
      <c r="Q1354" s="27">
        <v>1830000</v>
      </c>
      <c r="R1354" s="27">
        <v>1730000</v>
      </c>
      <c r="S1354" s="27">
        <v>1870000</v>
      </c>
      <c r="T1354" s="27">
        <v>1970000</v>
      </c>
      <c r="U1354" s="29"/>
      <c r="V1354" s="29"/>
      <c r="W1354" s="29"/>
      <c r="X1354" s="29"/>
      <c r="Y1354" s="29"/>
      <c r="Z1354" s="29"/>
      <c r="AA1354" s="29"/>
      <c r="AB1354" s="29"/>
      <c r="AC1354" s="2">
        <f t="shared" si="567"/>
        <v>1816250</v>
      </c>
      <c r="AD1354" s="2">
        <f t="shared" si="568"/>
        <v>323901.99134923512</v>
      </c>
      <c r="AE1354" s="2">
        <f t="shared" si="569"/>
        <v>8</v>
      </c>
      <c r="AF1354" s="27">
        <v>2880000</v>
      </c>
      <c r="AG1354" s="27">
        <v>1830000</v>
      </c>
      <c r="AH1354" s="27">
        <v>1820000</v>
      </c>
      <c r="AI1354" s="27">
        <v>1710000</v>
      </c>
      <c r="AJ1354" s="2">
        <f t="shared" si="570"/>
        <v>2060000</v>
      </c>
      <c r="AK1354" s="2">
        <f t="shared" si="571"/>
        <v>549363.26779281488</v>
      </c>
      <c r="AL1354" s="2">
        <f t="shared" si="572"/>
        <v>4</v>
      </c>
      <c r="AM1354" s="2">
        <f t="shared" si="573"/>
        <v>6.8602556326389335E+21</v>
      </c>
      <c r="AN1354" s="2">
        <f t="shared" si="574"/>
        <v>1.9053410878658304E+21</v>
      </c>
      <c r="AO1354" s="2">
        <f t="shared" si="575"/>
        <v>4</v>
      </c>
      <c r="AP1354" s="2">
        <f t="shared" si="576"/>
        <v>2.4246757557456258</v>
      </c>
      <c r="AQ1354" s="2">
        <f t="shared" si="577"/>
        <v>0.74069708411268287</v>
      </c>
      <c r="AR1354" s="3" t="str">
        <f t="shared" si="578"/>
        <v>Nontoxic</v>
      </c>
      <c r="AS1354" s="2">
        <f t="shared" si="579"/>
        <v>113.42050929112182</v>
      </c>
      <c r="AT1354" s="26" t="s">
        <v>884</v>
      </c>
      <c r="AU1354" s="4" t="s">
        <v>666</v>
      </c>
      <c r="AV1354" s="2">
        <f t="shared" si="580"/>
        <v>7</v>
      </c>
      <c r="AW1354" s="2">
        <f t="shared" si="581"/>
        <v>3</v>
      </c>
      <c r="AX1354" s="2">
        <f t="shared" si="582"/>
        <v>104912499999.99998</v>
      </c>
      <c r="AY1354" s="2">
        <f t="shared" si="583"/>
        <v>301800000000.00006</v>
      </c>
      <c r="AZ1354" s="2">
        <f t="shared" si="584"/>
        <v>163978750000</v>
      </c>
      <c r="BA1354" s="2">
        <f t="shared" si="585"/>
        <v>1.1253968253968254</v>
      </c>
      <c r="BB1354" s="2">
        <f t="shared" si="586"/>
        <v>1.1517609686347638</v>
      </c>
      <c r="BC1354" s="2">
        <v>6.6349999999999998</v>
      </c>
      <c r="BD1354" s="2" t="str">
        <f t="shared" si="587"/>
        <v>Same Var</v>
      </c>
      <c r="BE1354" s="2">
        <f t="shared" si="588"/>
        <v>0.17440575119967683</v>
      </c>
      <c r="BF1354" s="2" t="str">
        <f t="shared" si="589"/>
        <v>NS</v>
      </c>
      <c r="BG1354" s="2" t="str">
        <f t="shared" si="590"/>
        <v>NS</v>
      </c>
      <c r="BH1354" s="2" t="str">
        <f t="shared" si="591"/>
        <v/>
      </c>
      <c r="BI1354" s="2" t="str">
        <f t="shared" si="592"/>
        <v/>
      </c>
      <c r="BJ1354" s="2" t="str">
        <f t="shared" si="593"/>
        <v/>
      </c>
    </row>
    <row r="1355" spans="1:62" x14ac:dyDescent="0.2">
      <c r="A1355" s="1" t="s">
        <v>142</v>
      </c>
      <c r="B1355" s="27" t="s">
        <v>640</v>
      </c>
      <c r="C1355" s="28">
        <v>38412</v>
      </c>
      <c r="D1355" s="7">
        <v>0.59722222222222221</v>
      </c>
      <c r="E1355" s="1">
        <v>0.1</v>
      </c>
      <c r="F1355" s="1" t="s">
        <v>57</v>
      </c>
      <c r="G1355" s="1" t="s">
        <v>1344</v>
      </c>
      <c r="H1355" s="27" t="s">
        <v>886</v>
      </c>
      <c r="I1355" s="27" t="s">
        <v>887</v>
      </c>
      <c r="J1355" s="27" t="s">
        <v>888</v>
      </c>
      <c r="K1355" s="2">
        <v>0.75</v>
      </c>
      <c r="L1355" s="2">
        <v>0.25</v>
      </c>
      <c r="M1355" s="27">
        <v>2250000</v>
      </c>
      <c r="N1355" s="27">
        <v>1520000</v>
      </c>
      <c r="O1355" s="27">
        <v>1240000</v>
      </c>
      <c r="P1355" s="27">
        <v>2120000</v>
      </c>
      <c r="Q1355" s="27">
        <v>1830000</v>
      </c>
      <c r="R1355" s="27">
        <v>1730000</v>
      </c>
      <c r="S1355" s="27">
        <v>1870000</v>
      </c>
      <c r="T1355" s="27">
        <v>1970000</v>
      </c>
      <c r="U1355" s="29"/>
      <c r="V1355" s="29"/>
      <c r="W1355" s="29"/>
      <c r="X1355" s="29"/>
      <c r="Y1355" s="29"/>
      <c r="Z1355" s="29"/>
      <c r="AA1355" s="29"/>
      <c r="AB1355" s="29"/>
      <c r="AC1355" s="2">
        <f t="shared" si="567"/>
        <v>1816250</v>
      </c>
      <c r="AD1355" s="2">
        <f t="shared" si="568"/>
        <v>323901.99134923512</v>
      </c>
      <c r="AE1355" s="2">
        <f t="shared" si="569"/>
        <v>8</v>
      </c>
      <c r="AF1355" s="27">
        <v>2850000</v>
      </c>
      <c r="AG1355" s="27">
        <v>2420000</v>
      </c>
      <c r="AH1355" s="27">
        <v>1360000</v>
      </c>
      <c r="AI1355" s="27">
        <v>1440000</v>
      </c>
      <c r="AJ1355" s="2">
        <f t="shared" si="570"/>
        <v>2017500</v>
      </c>
      <c r="AK1355" s="2">
        <f t="shared" si="571"/>
        <v>735045.35007485538</v>
      </c>
      <c r="AL1355" s="2">
        <f t="shared" si="572"/>
        <v>4</v>
      </c>
      <c r="AM1355" s="2">
        <f t="shared" si="573"/>
        <v>2.0291881937028036E+22</v>
      </c>
      <c r="AN1355" s="2">
        <f t="shared" si="574"/>
        <v>6.0893378601459227E+21</v>
      </c>
      <c r="AO1355" s="2">
        <f t="shared" si="575"/>
        <v>3</v>
      </c>
      <c r="AP1355" s="2">
        <f t="shared" si="576"/>
        <v>1.7362724349292535</v>
      </c>
      <c r="AQ1355" s="2">
        <f t="shared" si="577"/>
        <v>0.76489232840434507</v>
      </c>
      <c r="AR1355" s="3" t="str">
        <f t="shared" si="578"/>
        <v>Nontoxic</v>
      </c>
      <c r="AS1355" s="2">
        <f t="shared" si="579"/>
        <v>111.08052305574674</v>
      </c>
      <c r="AT1355" s="26" t="s">
        <v>884</v>
      </c>
      <c r="AU1355" s="4" t="s">
        <v>666</v>
      </c>
      <c r="AV1355" s="2">
        <f t="shared" si="580"/>
        <v>7</v>
      </c>
      <c r="AW1355" s="2">
        <f t="shared" si="581"/>
        <v>3</v>
      </c>
      <c r="AX1355" s="2">
        <f t="shared" si="582"/>
        <v>104912499999.99998</v>
      </c>
      <c r="AY1355" s="2">
        <f t="shared" si="583"/>
        <v>540291666666.66669</v>
      </c>
      <c r="AZ1355" s="2">
        <f t="shared" si="584"/>
        <v>235526250000</v>
      </c>
      <c r="BA1355" s="2">
        <f t="shared" si="585"/>
        <v>1.1253968253968254</v>
      </c>
      <c r="BB1355" s="2">
        <f t="shared" si="586"/>
        <v>2.8167928086570289</v>
      </c>
      <c r="BC1355" s="2">
        <v>6.6349999999999998</v>
      </c>
      <c r="BD1355" s="2" t="str">
        <f t="shared" si="587"/>
        <v>Same Var</v>
      </c>
      <c r="BE1355" s="2">
        <f t="shared" si="588"/>
        <v>0.25682765895121507</v>
      </c>
      <c r="BF1355" s="2" t="str">
        <f t="shared" si="589"/>
        <v>NS</v>
      </c>
      <c r="BG1355" s="2" t="str">
        <f t="shared" si="590"/>
        <v>NS</v>
      </c>
      <c r="BH1355" s="2" t="str">
        <f t="shared" si="591"/>
        <v/>
      </c>
      <c r="BI1355" s="2" t="str">
        <f t="shared" si="592"/>
        <v/>
      </c>
      <c r="BJ1355" s="2" t="str">
        <f t="shared" si="593"/>
        <v/>
      </c>
    </row>
    <row r="1356" spans="1:62" x14ac:dyDescent="0.2">
      <c r="A1356" s="1" t="s">
        <v>142</v>
      </c>
      <c r="B1356" s="27" t="s">
        <v>641</v>
      </c>
      <c r="C1356" s="28">
        <v>38411</v>
      </c>
      <c r="D1356" s="7">
        <v>0.58333333333333337</v>
      </c>
      <c r="E1356" s="1">
        <v>0.1</v>
      </c>
      <c r="F1356" s="1" t="s">
        <v>57</v>
      </c>
      <c r="G1356" s="1" t="s">
        <v>1344</v>
      </c>
      <c r="H1356" s="27" t="s">
        <v>886</v>
      </c>
      <c r="I1356" s="27" t="s">
        <v>887</v>
      </c>
      <c r="J1356" s="27" t="s">
        <v>888</v>
      </c>
      <c r="K1356" s="2">
        <v>0.75</v>
      </c>
      <c r="L1356" s="2">
        <v>0.25</v>
      </c>
      <c r="M1356" s="27">
        <v>2250000</v>
      </c>
      <c r="N1356" s="27">
        <v>1520000</v>
      </c>
      <c r="O1356" s="27">
        <v>1240000</v>
      </c>
      <c r="P1356" s="27">
        <v>2120000</v>
      </c>
      <c r="Q1356" s="27">
        <v>1830000</v>
      </c>
      <c r="R1356" s="27">
        <v>1730000</v>
      </c>
      <c r="S1356" s="27">
        <v>1870000</v>
      </c>
      <c r="T1356" s="27">
        <v>1970000</v>
      </c>
      <c r="U1356" s="29"/>
      <c r="V1356" s="29"/>
      <c r="W1356" s="29"/>
      <c r="X1356" s="29"/>
      <c r="Y1356" s="29"/>
      <c r="Z1356" s="29"/>
      <c r="AA1356" s="29"/>
      <c r="AB1356" s="29"/>
      <c r="AC1356" s="2">
        <f t="shared" si="567"/>
        <v>1816250</v>
      </c>
      <c r="AD1356" s="2">
        <f t="shared" si="568"/>
        <v>323901.99134923512</v>
      </c>
      <c r="AE1356" s="2">
        <f t="shared" si="569"/>
        <v>8</v>
      </c>
      <c r="AF1356" s="27">
        <v>1870000</v>
      </c>
      <c r="AG1356" s="27">
        <v>2320000</v>
      </c>
      <c r="AH1356" s="27">
        <v>2140000</v>
      </c>
      <c r="AI1356" s="27">
        <v>1990000</v>
      </c>
      <c r="AJ1356" s="2">
        <f t="shared" si="570"/>
        <v>2080000</v>
      </c>
      <c r="AK1356" s="2">
        <f t="shared" si="571"/>
        <v>194422.2209522358</v>
      </c>
      <c r="AL1356" s="2">
        <f t="shared" si="572"/>
        <v>4</v>
      </c>
      <c r="AM1356" s="2">
        <f t="shared" si="573"/>
        <v>2.8313649201393127E+20</v>
      </c>
      <c r="AN1356" s="2">
        <f t="shared" si="574"/>
        <v>3.7541087865829466E+19</v>
      </c>
      <c r="AO1356" s="2">
        <f t="shared" si="575"/>
        <v>8</v>
      </c>
      <c r="AP1356" s="2">
        <f t="shared" si="576"/>
        <v>5.5336546930504502</v>
      </c>
      <c r="AQ1356" s="2">
        <f t="shared" si="577"/>
        <v>0.70638661264483749</v>
      </c>
      <c r="AR1356" s="3" t="str">
        <f t="shared" si="578"/>
        <v>Nontoxic</v>
      </c>
      <c r="AS1356" s="2">
        <f t="shared" si="579"/>
        <v>114.52167928423951</v>
      </c>
      <c r="AT1356" s="26" t="s">
        <v>884</v>
      </c>
      <c r="AU1356" s="4" t="s">
        <v>666</v>
      </c>
      <c r="AV1356" s="2">
        <f t="shared" si="580"/>
        <v>7</v>
      </c>
      <c r="AW1356" s="2">
        <f t="shared" si="581"/>
        <v>3</v>
      </c>
      <c r="AX1356" s="2">
        <f t="shared" si="582"/>
        <v>104912499999.99998</v>
      </c>
      <c r="AY1356" s="2">
        <f t="shared" si="583"/>
        <v>37800000000</v>
      </c>
      <c r="AZ1356" s="2">
        <f t="shared" si="584"/>
        <v>84778749999.999985</v>
      </c>
      <c r="BA1356" s="2">
        <f t="shared" si="585"/>
        <v>1.1253968253968254</v>
      </c>
      <c r="BB1356" s="2">
        <f t="shared" si="586"/>
        <v>0.82782819620638182</v>
      </c>
      <c r="BC1356" s="2">
        <v>6.6349999999999998</v>
      </c>
      <c r="BD1356" s="2" t="str">
        <f t="shared" si="587"/>
        <v>Same Var</v>
      </c>
      <c r="BE1356" s="2">
        <f t="shared" si="588"/>
        <v>8.4939015490284958E-2</v>
      </c>
      <c r="BF1356" s="2" t="str">
        <f t="shared" si="589"/>
        <v>NS</v>
      </c>
      <c r="BG1356" s="2" t="str">
        <f t="shared" si="590"/>
        <v>NS</v>
      </c>
      <c r="BH1356" s="2" t="str">
        <f t="shared" si="591"/>
        <v/>
      </c>
      <c r="BI1356" s="2" t="str">
        <f t="shared" si="592"/>
        <v/>
      </c>
      <c r="BJ1356" s="2" t="str">
        <f t="shared" si="593"/>
        <v/>
      </c>
    </row>
    <row r="1357" spans="1:62" x14ac:dyDescent="0.2">
      <c r="A1357" s="1" t="s">
        <v>142</v>
      </c>
      <c r="B1357" s="27" t="s">
        <v>576</v>
      </c>
      <c r="C1357" s="28">
        <v>37726</v>
      </c>
      <c r="D1357" s="7">
        <v>0.44444444444444442</v>
      </c>
      <c r="E1357" s="1">
        <v>0.1</v>
      </c>
      <c r="F1357" s="1" t="s">
        <v>57</v>
      </c>
      <c r="G1357" s="1" t="s">
        <v>1336</v>
      </c>
      <c r="H1357" s="27" t="s">
        <v>886</v>
      </c>
      <c r="I1357" s="27" t="s">
        <v>887</v>
      </c>
      <c r="J1357" s="27" t="s">
        <v>888</v>
      </c>
      <c r="K1357" s="2">
        <v>0.75</v>
      </c>
      <c r="L1357" s="2">
        <v>0.25</v>
      </c>
      <c r="M1357" s="27">
        <v>4708000</v>
      </c>
      <c r="N1357" s="27">
        <v>4748000</v>
      </c>
      <c r="O1357" s="27">
        <v>4688000</v>
      </c>
      <c r="P1357" s="27">
        <v>5368000</v>
      </c>
      <c r="Q1357" s="29"/>
      <c r="R1357" s="29"/>
      <c r="S1357" s="29"/>
      <c r="T1357" s="29"/>
      <c r="U1357" s="29"/>
      <c r="V1357" s="29"/>
      <c r="W1357" s="29"/>
      <c r="X1357" s="29"/>
      <c r="Y1357" s="29"/>
      <c r="Z1357" s="29"/>
      <c r="AA1357" s="29"/>
      <c r="AB1357" s="29"/>
      <c r="AC1357" s="2">
        <f t="shared" si="567"/>
        <v>4878000</v>
      </c>
      <c r="AD1357" s="2">
        <f t="shared" si="568"/>
        <v>327617.66334148304</v>
      </c>
      <c r="AE1357" s="2">
        <f t="shared" si="569"/>
        <v>4</v>
      </c>
      <c r="AF1357" s="27">
        <v>2208000</v>
      </c>
      <c r="AG1357" s="27">
        <v>2568000</v>
      </c>
      <c r="AH1357" s="27">
        <v>2128000</v>
      </c>
      <c r="AI1357" s="27">
        <v>2648000</v>
      </c>
      <c r="AJ1357" s="2">
        <f t="shared" si="570"/>
        <v>2388000</v>
      </c>
      <c r="AK1357" s="2">
        <f t="shared" si="571"/>
        <v>258198.88974716113</v>
      </c>
      <c r="AL1357" s="2">
        <f t="shared" si="572"/>
        <v>4</v>
      </c>
      <c r="AM1357" s="2">
        <f t="shared" si="573"/>
        <v>1.0087240668402777E+21</v>
      </c>
      <c r="AN1357" s="2">
        <f t="shared" si="574"/>
        <v>1.6853302228009258E+20</v>
      </c>
      <c r="AO1357" s="2">
        <f t="shared" si="575"/>
        <v>6</v>
      </c>
      <c r="AP1357" s="2">
        <f t="shared" si="576"/>
        <v>-7.1290485727047939</v>
      </c>
      <c r="AQ1357" s="2">
        <f t="shared" si="577"/>
        <v>0.71755819649141217</v>
      </c>
      <c r="AR1357" s="3" t="str">
        <f t="shared" si="578"/>
        <v>Toxic</v>
      </c>
      <c r="AS1357" s="2">
        <f t="shared" si="579"/>
        <v>48.954489544895445</v>
      </c>
      <c r="AT1357" s="4" t="s">
        <v>663</v>
      </c>
      <c r="AV1357" s="2">
        <f t="shared" si="580"/>
        <v>3</v>
      </c>
      <c r="AW1357" s="2">
        <f t="shared" si="581"/>
        <v>3</v>
      </c>
      <c r="AX1357" s="2">
        <f t="shared" si="582"/>
        <v>107333333333.33333</v>
      </c>
      <c r="AY1357" s="2">
        <f t="shared" si="583"/>
        <v>66666666666.666664</v>
      </c>
      <c r="AZ1357" s="2">
        <f t="shared" si="584"/>
        <v>87000000000</v>
      </c>
      <c r="BA1357" s="2">
        <f t="shared" si="585"/>
        <v>1.1666666666666667</v>
      </c>
      <c r="BB1357" s="2">
        <f t="shared" si="586"/>
        <v>0.14444203513616163</v>
      </c>
      <c r="BC1357" s="2">
        <v>6.6349999999999998</v>
      </c>
      <c r="BD1357" s="2" t="str">
        <f t="shared" si="587"/>
        <v>Same Var</v>
      </c>
      <c r="BE1357" s="2">
        <f t="shared" si="588"/>
        <v>1.0459556279220173E-5</v>
      </c>
      <c r="BF1357" s="2" t="str">
        <f t="shared" si="589"/>
        <v>Sig</v>
      </c>
      <c r="BG1357" s="2" t="str">
        <f t="shared" si="590"/>
        <v>Sig</v>
      </c>
      <c r="BH1357" s="2" t="str">
        <f t="shared" si="591"/>
        <v>Same Var T-test</v>
      </c>
      <c r="BI1357" s="2" t="str">
        <f t="shared" si="592"/>
        <v/>
      </c>
      <c r="BJ1357" s="2" t="str">
        <f t="shared" si="593"/>
        <v/>
      </c>
    </row>
    <row r="1358" spans="1:62" x14ac:dyDescent="0.2">
      <c r="A1358" s="1" t="s">
        <v>142</v>
      </c>
      <c r="B1358" s="27" t="s">
        <v>578</v>
      </c>
      <c r="C1358" s="28">
        <v>37725</v>
      </c>
      <c r="D1358" s="7">
        <v>0.625</v>
      </c>
      <c r="E1358" s="1">
        <v>0.1</v>
      </c>
      <c r="F1358" s="1" t="s">
        <v>57</v>
      </c>
      <c r="G1358" s="1" t="s">
        <v>1336</v>
      </c>
      <c r="H1358" s="27" t="s">
        <v>886</v>
      </c>
      <c r="I1358" s="27" t="s">
        <v>887</v>
      </c>
      <c r="J1358" s="27" t="s">
        <v>888</v>
      </c>
      <c r="K1358" s="2">
        <v>0.75</v>
      </c>
      <c r="L1358" s="2">
        <v>0.25</v>
      </c>
      <c r="M1358" s="27">
        <v>4708000</v>
      </c>
      <c r="N1358" s="27">
        <v>4748000</v>
      </c>
      <c r="O1358" s="27">
        <v>4688000</v>
      </c>
      <c r="P1358" s="27">
        <v>5368000</v>
      </c>
      <c r="Q1358" s="29"/>
      <c r="R1358" s="29"/>
      <c r="S1358" s="29"/>
      <c r="T1358" s="29"/>
      <c r="U1358" s="29"/>
      <c r="V1358" s="29"/>
      <c r="W1358" s="29"/>
      <c r="X1358" s="29"/>
      <c r="Y1358" s="29"/>
      <c r="Z1358" s="29"/>
      <c r="AA1358" s="29"/>
      <c r="AB1358" s="29"/>
      <c r="AC1358" s="2">
        <f t="shared" si="567"/>
        <v>4878000</v>
      </c>
      <c r="AD1358" s="2">
        <f t="shared" si="568"/>
        <v>327617.66334148304</v>
      </c>
      <c r="AE1358" s="2">
        <f t="shared" si="569"/>
        <v>4</v>
      </c>
      <c r="AF1358" s="27">
        <v>4328000</v>
      </c>
      <c r="AG1358" s="27">
        <v>4308000</v>
      </c>
      <c r="AH1358" s="27">
        <v>3768000</v>
      </c>
      <c r="AI1358" s="27">
        <v>4988000</v>
      </c>
      <c r="AJ1358" s="2">
        <f t="shared" si="570"/>
        <v>4348000</v>
      </c>
      <c r="AK1358" s="2">
        <f t="shared" si="571"/>
        <v>499332.88829530682</v>
      </c>
      <c r="AL1358" s="2">
        <f t="shared" si="572"/>
        <v>4</v>
      </c>
      <c r="AM1358" s="2">
        <f t="shared" si="573"/>
        <v>5.9949532335069463E+21</v>
      </c>
      <c r="AN1358" s="2">
        <f t="shared" si="574"/>
        <v>1.3710885778356487E+21</v>
      </c>
      <c r="AO1358" s="2">
        <f t="shared" si="575"/>
        <v>4</v>
      </c>
      <c r="AP1358" s="2">
        <f t="shared" si="576"/>
        <v>2.4779230788864788</v>
      </c>
      <c r="AQ1358" s="2">
        <f t="shared" si="577"/>
        <v>0.74069708411268287</v>
      </c>
      <c r="AR1358" s="3" t="str">
        <f t="shared" si="578"/>
        <v>Nontoxic</v>
      </c>
      <c r="AS1358" s="2">
        <f t="shared" si="579"/>
        <v>89.134891348913499</v>
      </c>
      <c r="AT1358" s="4" t="s">
        <v>663</v>
      </c>
      <c r="AV1358" s="2">
        <f t="shared" si="580"/>
        <v>3</v>
      </c>
      <c r="AW1358" s="2">
        <f t="shared" si="581"/>
        <v>3</v>
      </c>
      <c r="AX1358" s="2">
        <f t="shared" si="582"/>
        <v>107333333333.33333</v>
      </c>
      <c r="AY1358" s="2">
        <f t="shared" si="583"/>
        <v>249333333333.33337</v>
      </c>
      <c r="AZ1358" s="2">
        <f t="shared" si="584"/>
        <v>178333333333.33334</v>
      </c>
      <c r="BA1358" s="2">
        <f t="shared" si="585"/>
        <v>1.1666666666666667</v>
      </c>
      <c r="BB1358" s="2">
        <f t="shared" si="586"/>
        <v>0.44377449498805227</v>
      </c>
      <c r="BC1358" s="2">
        <v>6.6349999999999998</v>
      </c>
      <c r="BD1358" s="2" t="str">
        <f t="shared" si="587"/>
        <v>Same Var</v>
      </c>
      <c r="BE1358" s="2">
        <f t="shared" si="588"/>
        <v>6.3132159658892031E-2</v>
      </c>
      <c r="BF1358" s="2" t="str">
        <f t="shared" si="589"/>
        <v>NS</v>
      </c>
      <c r="BG1358" s="2" t="str">
        <f t="shared" si="590"/>
        <v>NS</v>
      </c>
      <c r="BH1358" s="2" t="str">
        <f t="shared" si="591"/>
        <v>Same Var T-test</v>
      </c>
      <c r="BI1358" s="2" t="str">
        <f t="shared" si="592"/>
        <v/>
      </c>
      <c r="BJ1358" s="2" t="str">
        <f t="shared" si="593"/>
        <v/>
      </c>
    </row>
    <row r="1359" spans="1:62" x14ac:dyDescent="0.2">
      <c r="A1359" s="1" t="s">
        <v>142</v>
      </c>
      <c r="B1359" s="27" t="s">
        <v>580</v>
      </c>
      <c r="C1359" s="28">
        <v>37725</v>
      </c>
      <c r="D1359" s="7">
        <v>0.72916666666666663</v>
      </c>
      <c r="E1359" s="1">
        <v>0.1</v>
      </c>
      <c r="F1359" s="1" t="s">
        <v>57</v>
      </c>
      <c r="G1359" s="1" t="s">
        <v>1336</v>
      </c>
      <c r="H1359" s="27" t="s">
        <v>886</v>
      </c>
      <c r="I1359" s="27" t="s">
        <v>887</v>
      </c>
      <c r="J1359" s="27" t="s">
        <v>888</v>
      </c>
      <c r="K1359" s="2">
        <v>0.75</v>
      </c>
      <c r="L1359" s="2">
        <v>0.25</v>
      </c>
      <c r="M1359" s="27">
        <v>4708000</v>
      </c>
      <c r="N1359" s="27">
        <v>4748000</v>
      </c>
      <c r="O1359" s="27">
        <v>4688000</v>
      </c>
      <c r="P1359" s="27">
        <v>5368000</v>
      </c>
      <c r="Q1359" s="29"/>
      <c r="R1359" s="29"/>
      <c r="S1359" s="29"/>
      <c r="T1359" s="29"/>
      <c r="U1359" s="29"/>
      <c r="V1359" s="29"/>
      <c r="W1359" s="29"/>
      <c r="X1359" s="29"/>
      <c r="Y1359" s="29"/>
      <c r="Z1359" s="29"/>
      <c r="AA1359" s="29"/>
      <c r="AB1359" s="29"/>
      <c r="AC1359" s="2">
        <f t="shared" si="567"/>
        <v>4878000</v>
      </c>
      <c r="AD1359" s="2">
        <f t="shared" si="568"/>
        <v>327617.66334148304</v>
      </c>
      <c r="AE1359" s="2">
        <f t="shared" si="569"/>
        <v>4</v>
      </c>
      <c r="AF1359" s="27">
        <v>1608000</v>
      </c>
      <c r="AG1359" s="27">
        <v>2068000</v>
      </c>
      <c r="AH1359" s="27">
        <v>1268000</v>
      </c>
      <c r="AI1359" s="27">
        <v>1988000</v>
      </c>
      <c r="AJ1359" s="2">
        <f t="shared" si="570"/>
        <v>1733000</v>
      </c>
      <c r="AK1359" s="2">
        <f t="shared" si="571"/>
        <v>369278.57596490305</v>
      </c>
      <c r="AL1359" s="2">
        <f t="shared" si="572"/>
        <v>4</v>
      </c>
      <c r="AM1359" s="2">
        <f t="shared" si="573"/>
        <v>2.4192052126736114E+21</v>
      </c>
      <c r="AN1359" s="2">
        <f t="shared" si="574"/>
        <v>4.6335434172453703E+20</v>
      </c>
      <c r="AO1359" s="2">
        <f t="shared" si="575"/>
        <v>5</v>
      </c>
      <c r="AP1359" s="2">
        <f t="shared" si="576"/>
        <v>-8.6821112320078822</v>
      </c>
      <c r="AQ1359" s="2">
        <f t="shared" si="577"/>
        <v>0.72668684380042159</v>
      </c>
      <c r="AR1359" s="3" t="str">
        <f t="shared" si="578"/>
        <v>Toxic</v>
      </c>
      <c r="AS1359" s="2">
        <f t="shared" si="579"/>
        <v>35.526855268552687</v>
      </c>
      <c r="AT1359" s="26" t="s">
        <v>884</v>
      </c>
      <c r="AU1359" s="4" t="s">
        <v>666</v>
      </c>
      <c r="AV1359" s="2">
        <f t="shared" si="580"/>
        <v>3</v>
      </c>
      <c r="AW1359" s="2">
        <f t="shared" si="581"/>
        <v>3</v>
      </c>
      <c r="AX1359" s="2">
        <f t="shared" si="582"/>
        <v>107333333333.33333</v>
      </c>
      <c r="AY1359" s="2">
        <f t="shared" si="583"/>
        <v>136366666666.66667</v>
      </c>
      <c r="AZ1359" s="2">
        <f t="shared" si="584"/>
        <v>121850000000</v>
      </c>
      <c r="BA1359" s="2">
        <f t="shared" si="585"/>
        <v>1.1666666666666667</v>
      </c>
      <c r="BB1359" s="2">
        <f t="shared" si="586"/>
        <v>3.6758486568585012E-2</v>
      </c>
      <c r="BC1359" s="2">
        <v>6.6349999999999998</v>
      </c>
      <c r="BD1359" s="2" t="str">
        <f t="shared" si="587"/>
        <v>Same Var</v>
      </c>
      <c r="BE1359" s="2">
        <f t="shared" si="588"/>
        <v>7.1704247645740753E-6</v>
      </c>
      <c r="BF1359" s="2" t="str">
        <f t="shared" si="589"/>
        <v>Sig</v>
      </c>
      <c r="BG1359" s="2" t="str">
        <f t="shared" si="590"/>
        <v>NS</v>
      </c>
      <c r="BH1359" s="2" t="str">
        <f t="shared" si="591"/>
        <v/>
      </c>
      <c r="BI1359" s="2" t="str">
        <f t="shared" si="592"/>
        <v/>
      </c>
      <c r="BJ1359" s="2" t="str">
        <f t="shared" si="593"/>
        <v/>
      </c>
    </row>
    <row r="1360" spans="1:62" x14ac:dyDescent="0.2">
      <c r="A1360" s="1" t="s">
        <v>142</v>
      </c>
      <c r="B1360" s="27" t="s">
        <v>583</v>
      </c>
      <c r="C1360" s="28">
        <v>37725</v>
      </c>
      <c r="D1360" s="7">
        <v>0.66666666666666663</v>
      </c>
      <c r="E1360" s="1">
        <v>0.1</v>
      </c>
      <c r="F1360" s="1" t="s">
        <v>57</v>
      </c>
      <c r="G1360" s="1" t="s">
        <v>1336</v>
      </c>
      <c r="H1360" s="27" t="s">
        <v>886</v>
      </c>
      <c r="I1360" s="27" t="s">
        <v>887</v>
      </c>
      <c r="J1360" s="27" t="s">
        <v>888</v>
      </c>
      <c r="K1360" s="2">
        <v>0.75</v>
      </c>
      <c r="L1360" s="2">
        <v>0.25</v>
      </c>
      <c r="M1360" s="27">
        <v>4708000</v>
      </c>
      <c r="N1360" s="27">
        <v>4748000</v>
      </c>
      <c r="O1360" s="27">
        <v>4688000</v>
      </c>
      <c r="P1360" s="27">
        <v>5368000</v>
      </c>
      <c r="Q1360" s="29"/>
      <c r="R1360" s="29"/>
      <c r="S1360" s="29"/>
      <c r="T1360" s="29"/>
      <c r="U1360" s="29"/>
      <c r="V1360" s="29"/>
      <c r="W1360" s="29"/>
      <c r="X1360" s="29"/>
      <c r="Y1360" s="29"/>
      <c r="Z1360" s="29"/>
      <c r="AA1360" s="29"/>
      <c r="AB1360" s="29"/>
      <c r="AC1360" s="2">
        <f t="shared" si="567"/>
        <v>4878000</v>
      </c>
      <c r="AD1360" s="2">
        <f t="shared" si="568"/>
        <v>327617.66334148304</v>
      </c>
      <c r="AE1360" s="2">
        <f t="shared" si="569"/>
        <v>4</v>
      </c>
      <c r="AF1360" s="27">
        <v>3728000</v>
      </c>
      <c r="AG1360" s="27">
        <v>4128000</v>
      </c>
      <c r="AH1360" s="27">
        <v>4068000</v>
      </c>
      <c r="AI1360" s="27">
        <v>3688000</v>
      </c>
      <c r="AJ1360" s="2">
        <f t="shared" si="570"/>
        <v>3903000</v>
      </c>
      <c r="AK1360" s="2">
        <f t="shared" si="571"/>
        <v>227082.95107001465</v>
      </c>
      <c r="AL1360" s="2">
        <f t="shared" si="572"/>
        <v>4</v>
      </c>
      <c r="AM1360" s="2">
        <f t="shared" si="573"/>
        <v>7.8318354600694435E+20</v>
      </c>
      <c r="AN1360" s="2">
        <f t="shared" si="574"/>
        <v>1.3133878616898147E+20</v>
      </c>
      <c r="AO1360" s="2">
        <f t="shared" si="575"/>
        <v>6</v>
      </c>
      <c r="AP1360" s="2">
        <f t="shared" si="576"/>
        <v>1.4615476358464794</v>
      </c>
      <c r="AQ1360" s="2">
        <f t="shared" si="577"/>
        <v>0.71755819649141217</v>
      </c>
      <c r="AR1360" s="3" t="str">
        <f t="shared" si="578"/>
        <v>Nontoxic</v>
      </c>
      <c r="AS1360" s="2">
        <f t="shared" si="579"/>
        <v>80.012300123001239</v>
      </c>
      <c r="AT1360" s="4" t="s">
        <v>663</v>
      </c>
      <c r="AV1360" s="2">
        <f t="shared" si="580"/>
        <v>3</v>
      </c>
      <c r="AW1360" s="2">
        <f t="shared" si="581"/>
        <v>3</v>
      </c>
      <c r="AX1360" s="2">
        <f t="shared" si="582"/>
        <v>107333333333.33333</v>
      </c>
      <c r="AY1360" s="2">
        <f t="shared" si="583"/>
        <v>51566666666.666664</v>
      </c>
      <c r="AZ1360" s="2">
        <f t="shared" si="584"/>
        <v>79450000000</v>
      </c>
      <c r="BA1360" s="2">
        <f t="shared" si="585"/>
        <v>1.1666666666666667</v>
      </c>
      <c r="BB1360" s="2">
        <f t="shared" si="586"/>
        <v>0.33799129760115776</v>
      </c>
      <c r="BC1360" s="2">
        <v>6.6349999999999998</v>
      </c>
      <c r="BD1360" s="2" t="str">
        <f t="shared" si="587"/>
        <v>Same Var</v>
      </c>
      <c r="BE1360" s="2">
        <f t="shared" si="588"/>
        <v>1.3666506599771923E-3</v>
      </c>
      <c r="BF1360" s="2" t="str">
        <f t="shared" si="589"/>
        <v>Sig</v>
      </c>
      <c r="BG1360" s="2" t="str">
        <f t="shared" si="590"/>
        <v>Sig</v>
      </c>
      <c r="BH1360" s="2" t="str">
        <f t="shared" si="591"/>
        <v>Same Var T-test</v>
      </c>
      <c r="BI1360" s="2" t="str">
        <f t="shared" si="592"/>
        <v/>
      </c>
      <c r="BJ1360" s="2" t="str">
        <f t="shared" si="593"/>
        <v>NOECToxicLess25</v>
      </c>
    </row>
    <row r="1361" spans="1:62" x14ac:dyDescent="0.2">
      <c r="A1361" s="1" t="s">
        <v>142</v>
      </c>
      <c r="B1361" s="27" t="s">
        <v>584</v>
      </c>
      <c r="C1361" s="28">
        <v>37725</v>
      </c>
      <c r="D1361" s="7">
        <v>0.54166666666666663</v>
      </c>
      <c r="E1361" s="1">
        <v>0.1</v>
      </c>
      <c r="F1361" s="1" t="s">
        <v>57</v>
      </c>
      <c r="G1361" s="1" t="s">
        <v>1336</v>
      </c>
      <c r="H1361" s="27" t="s">
        <v>886</v>
      </c>
      <c r="I1361" s="27" t="s">
        <v>887</v>
      </c>
      <c r="J1361" s="27" t="s">
        <v>888</v>
      </c>
      <c r="K1361" s="2">
        <v>0.75</v>
      </c>
      <c r="L1361" s="2">
        <v>0.25</v>
      </c>
      <c r="M1361" s="27">
        <v>4708000</v>
      </c>
      <c r="N1361" s="27">
        <v>4748000</v>
      </c>
      <c r="O1361" s="27">
        <v>4688000</v>
      </c>
      <c r="P1361" s="27">
        <v>5368000</v>
      </c>
      <c r="Q1361" s="29"/>
      <c r="R1361" s="29"/>
      <c r="S1361" s="29"/>
      <c r="T1361" s="29"/>
      <c r="U1361" s="29"/>
      <c r="V1361" s="29"/>
      <c r="W1361" s="29"/>
      <c r="X1361" s="29"/>
      <c r="Y1361" s="29"/>
      <c r="Z1361" s="29"/>
      <c r="AA1361" s="29"/>
      <c r="AB1361" s="29"/>
      <c r="AC1361" s="2">
        <f t="shared" si="567"/>
        <v>4878000</v>
      </c>
      <c r="AD1361" s="2">
        <f t="shared" si="568"/>
        <v>327617.66334148304</v>
      </c>
      <c r="AE1361" s="2">
        <f t="shared" si="569"/>
        <v>4</v>
      </c>
      <c r="AF1361" s="27">
        <v>4908000</v>
      </c>
      <c r="AG1361" s="27">
        <v>3288000</v>
      </c>
      <c r="AH1361" s="27">
        <v>4968000</v>
      </c>
      <c r="AI1361" s="27">
        <v>4128000</v>
      </c>
      <c r="AJ1361" s="2">
        <f t="shared" si="570"/>
        <v>4323000</v>
      </c>
      <c r="AK1361" s="2">
        <f t="shared" si="571"/>
        <v>788986.69190297497</v>
      </c>
      <c r="AL1361" s="2">
        <f t="shared" si="572"/>
        <v>4</v>
      </c>
      <c r="AM1361" s="2">
        <f t="shared" si="573"/>
        <v>2.9144891601562498E+22</v>
      </c>
      <c r="AN1361" s="2">
        <f t="shared" si="574"/>
        <v>8.1489873046874987E+21</v>
      </c>
      <c r="AO1361" s="2">
        <f t="shared" si="575"/>
        <v>4</v>
      </c>
      <c r="AP1361" s="2">
        <f t="shared" si="576"/>
        <v>1.6082530147563279</v>
      </c>
      <c r="AQ1361" s="2">
        <f t="shared" si="577"/>
        <v>0.74069708411268287</v>
      </c>
      <c r="AR1361" s="3" t="str">
        <f t="shared" si="578"/>
        <v>Nontoxic</v>
      </c>
      <c r="AS1361" s="2">
        <f t="shared" si="579"/>
        <v>88.622386223862236</v>
      </c>
      <c r="AT1361" s="4" t="s">
        <v>663</v>
      </c>
      <c r="AV1361" s="2">
        <f t="shared" si="580"/>
        <v>3</v>
      </c>
      <c r="AW1361" s="2">
        <f t="shared" si="581"/>
        <v>3</v>
      </c>
      <c r="AX1361" s="2">
        <f t="shared" si="582"/>
        <v>107333333333.33333</v>
      </c>
      <c r="AY1361" s="2">
        <f t="shared" si="583"/>
        <v>622500000000</v>
      </c>
      <c r="AZ1361" s="2">
        <f t="shared" si="584"/>
        <v>364916666666.66669</v>
      </c>
      <c r="BA1361" s="2">
        <f t="shared" si="585"/>
        <v>1.1666666666666667</v>
      </c>
      <c r="BB1361" s="2">
        <f t="shared" si="586"/>
        <v>1.7733989540870587</v>
      </c>
      <c r="BC1361" s="2">
        <v>6.6349999999999998</v>
      </c>
      <c r="BD1361" s="2" t="str">
        <f t="shared" si="587"/>
        <v>Same Var</v>
      </c>
      <c r="BE1361" s="2">
        <f t="shared" si="588"/>
        <v>0.12076422367718613</v>
      </c>
      <c r="BF1361" s="2" t="str">
        <f t="shared" si="589"/>
        <v>NS</v>
      </c>
      <c r="BG1361" s="2" t="str">
        <f t="shared" si="590"/>
        <v>NS</v>
      </c>
      <c r="BH1361" s="2" t="str">
        <f t="shared" si="591"/>
        <v>Same Var T-test</v>
      </c>
      <c r="BI1361" s="2" t="str">
        <f t="shared" si="592"/>
        <v/>
      </c>
      <c r="BJ1361" s="2" t="str">
        <f t="shared" si="593"/>
        <v/>
      </c>
    </row>
    <row r="1362" spans="1:62" x14ac:dyDescent="0.2">
      <c r="A1362" s="1" t="s">
        <v>142</v>
      </c>
      <c r="B1362" s="27" t="s">
        <v>585</v>
      </c>
      <c r="C1362" s="28">
        <v>37726</v>
      </c>
      <c r="D1362" s="7">
        <v>0.375</v>
      </c>
      <c r="E1362" s="1">
        <v>0.1</v>
      </c>
      <c r="F1362" s="1" t="s">
        <v>57</v>
      </c>
      <c r="G1362" s="1" t="s">
        <v>1336</v>
      </c>
      <c r="H1362" s="27" t="s">
        <v>886</v>
      </c>
      <c r="I1362" s="27" t="s">
        <v>887</v>
      </c>
      <c r="J1362" s="27" t="s">
        <v>888</v>
      </c>
      <c r="K1362" s="2">
        <v>0.75</v>
      </c>
      <c r="L1362" s="2">
        <v>0.25</v>
      </c>
      <c r="M1362" s="27">
        <v>4708000</v>
      </c>
      <c r="N1362" s="27">
        <v>4748000</v>
      </c>
      <c r="O1362" s="27">
        <v>4688000</v>
      </c>
      <c r="P1362" s="27">
        <v>5368000</v>
      </c>
      <c r="Q1362" s="29"/>
      <c r="R1362" s="29"/>
      <c r="S1362" s="29"/>
      <c r="T1362" s="29"/>
      <c r="U1362" s="29"/>
      <c r="V1362" s="29"/>
      <c r="W1362" s="29"/>
      <c r="X1362" s="29"/>
      <c r="Y1362" s="29"/>
      <c r="Z1362" s="29"/>
      <c r="AA1362" s="29"/>
      <c r="AB1362" s="29"/>
      <c r="AC1362" s="2">
        <f t="shared" si="567"/>
        <v>4878000</v>
      </c>
      <c r="AD1362" s="2">
        <f t="shared" si="568"/>
        <v>327617.66334148304</v>
      </c>
      <c r="AE1362" s="2">
        <f t="shared" si="569"/>
        <v>4</v>
      </c>
      <c r="AF1362" s="27">
        <v>2488000</v>
      </c>
      <c r="AG1362" s="27">
        <v>2008000</v>
      </c>
      <c r="AH1362" s="27">
        <v>3608000</v>
      </c>
      <c r="AI1362" s="27">
        <v>4028000</v>
      </c>
      <c r="AJ1362" s="2">
        <f t="shared" si="570"/>
        <v>3033000</v>
      </c>
      <c r="AK1362" s="2">
        <f t="shared" si="571"/>
        <v>943097.7326519948</v>
      </c>
      <c r="AL1362" s="2">
        <f t="shared" si="572"/>
        <v>4</v>
      </c>
      <c r="AM1362" s="2">
        <f t="shared" si="573"/>
        <v>5.6383491879340299E+22</v>
      </c>
      <c r="AN1362" s="2">
        <f t="shared" si="574"/>
        <v>1.6557016563946766E+22</v>
      </c>
      <c r="AO1362" s="2">
        <f t="shared" si="575"/>
        <v>3</v>
      </c>
      <c r="AP1362" s="2">
        <f t="shared" si="576"/>
        <v>-1.2836284138216403</v>
      </c>
      <c r="AQ1362" s="2">
        <f t="shared" si="577"/>
        <v>0.76489232840434507</v>
      </c>
      <c r="AR1362" s="3" t="str">
        <f t="shared" si="578"/>
        <v>Toxic</v>
      </c>
      <c r="AS1362" s="2">
        <f t="shared" si="579"/>
        <v>62.177121771217713</v>
      </c>
      <c r="AT1362" s="4" t="s">
        <v>663</v>
      </c>
      <c r="AV1362" s="2">
        <f t="shared" si="580"/>
        <v>3</v>
      </c>
      <c r="AW1362" s="2">
        <f t="shared" si="581"/>
        <v>3</v>
      </c>
      <c r="AX1362" s="2">
        <f t="shared" si="582"/>
        <v>107333333333.33333</v>
      </c>
      <c r="AY1362" s="2">
        <f t="shared" si="583"/>
        <v>889433333333.3335</v>
      </c>
      <c r="AZ1362" s="2">
        <f t="shared" si="584"/>
        <v>498383333333.33344</v>
      </c>
      <c r="BA1362" s="2">
        <f t="shared" si="585"/>
        <v>1.1666666666666667</v>
      </c>
      <c r="BB1362" s="2">
        <f t="shared" si="586"/>
        <v>2.4588391897101958</v>
      </c>
      <c r="BC1362" s="2">
        <v>6.6349999999999998</v>
      </c>
      <c r="BD1362" s="2" t="str">
        <f t="shared" si="587"/>
        <v>Same Var</v>
      </c>
      <c r="BE1362" s="2">
        <f t="shared" si="588"/>
        <v>5.0682851580447835E-3</v>
      </c>
      <c r="BF1362" s="2" t="str">
        <f t="shared" si="589"/>
        <v>Sig</v>
      </c>
      <c r="BG1362" s="2" t="str">
        <f t="shared" si="590"/>
        <v>Sig</v>
      </c>
      <c r="BH1362" s="2" t="str">
        <f t="shared" si="591"/>
        <v>Same Var T-test</v>
      </c>
      <c r="BI1362" s="2" t="str">
        <f t="shared" si="592"/>
        <v/>
      </c>
      <c r="BJ1362" s="2" t="str">
        <f t="shared" si="593"/>
        <v/>
      </c>
    </row>
    <row r="1363" spans="1:62" x14ac:dyDescent="0.2">
      <c r="A1363" s="1" t="s">
        <v>142</v>
      </c>
      <c r="B1363" s="27" t="s">
        <v>1338</v>
      </c>
      <c r="C1363" s="28">
        <v>37725</v>
      </c>
      <c r="D1363" s="7">
        <v>0.69791666666666663</v>
      </c>
      <c r="E1363" s="1">
        <v>0.1</v>
      </c>
      <c r="F1363" s="1" t="s">
        <v>57</v>
      </c>
      <c r="G1363" s="1" t="s">
        <v>1336</v>
      </c>
      <c r="H1363" s="27" t="s">
        <v>886</v>
      </c>
      <c r="I1363" s="27" t="s">
        <v>887</v>
      </c>
      <c r="J1363" s="27" t="s">
        <v>888</v>
      </c>
      <c r="K1363" s="2">
        <v>0.75</v>
      </c>
      <c r="L1363" s="2">
        <v>0.25</v>
      </c>
      <c r="M1363" s="27">
        <v>4708000</v>
      </c>
      <c r="N1363" s="27">
        <v>4748000</v>
      </c>
      <c r="O1363" s="27">
        <v>4688000</v>
      </c>
      <c r="P1363" s="27">
        <v>5368000</v>
      </c>
      <c r="Q1363" s="29"/>
      <c r="R1363" s="29"/>
      <c r="S1363" s="29"/>
      <c r="T1363" s="29"/>
      <c r="U1363" s="29"/>
      <c r="V1363" s="29"/>
      <c r="W1363" s="29"/>
      <c r="X1363" s="29"/>
      <c r="Y1363" s="29"/>
      <c r="Z1363" s="29"/>
      <c r="AA1363" s="29"/>
      <c r="AB1363" s="29"/>
      <c r="AC1363" s="2">
        <f t="shared" si="567"/>
        <v>4878000</v>
      </c>
      <c r="AD1363" s="2">
        <f t="shared" si="568"/>
        <v>327617.66334148304</v>
      </c>
      <c r="AE1363" s="2">
        <f t="shared" si="569"/>
        <v>4</v>
      </c>
      <c r="AF1363" s="27">
        <v>3648000</v>
      </c>
      <c r="AG1363" s="27">
        <v>2288000</v>
      </c>
      <c r="AH1363" s="27">
        <v>3528000</v>
      </c>
      <c r="AI1363" s="27">
        <v>3428000</v>
      </c>
      <c r="AJ1363" s="2">
        <f t="shared" si="570"/>
        <v>3223000</v>
      </c>
      <c r="AK1363" s="2">
        <f t="shared" si="571"/>
        <v>629788.32422754017</v>
      </c>
      <c r="AL1363" s="2">
        <f t="shared" si="572"/>
        <v>4</v>
      </c>
      <c r="AM1363" s="2">
        <f t="shared" si="573"/>
        <v>1.3053538546006939E+22</v>
      </c>
      <c r="AN1363" s="2">
        <f t="shared" si="574"/>
        <v>3.3533987861689805E+21</v>
      </c>
      <c r="AO1363" s="2">
        <f t="shared" si="575"/>
        <v>4</v>
      </c>
      <c r="AP1363" s="2">
        <f t="shared" si="576"/>
        <v>-1.2884159583372135</v>
      </c>
      <c r="AQ1363" s="2">
        <f t="shared" si="577"/>
        <v>0.74069708411268287</v>
      </c>
      <c r="AR1363" s="3" t="str">
        <f t="shared" si="578"/>
        <v>Toxic</v>
      </c>
      <c r="AS1363" s="2">
        <f t="shared" si="579"/>
        <v>66.072160721607219</v>
      </c>
      <c r="AT1363" s="4" t="s">
        <v>663</v>
      </c>
      <c r="AV1363" s="2">
        <f t="shared" si="580"/>
        <v>3</v>
      </c>
      <c r="AW1363" s="2">
        <f t="shared" si="581"/>
        <v>3</v>
      </c>
      <c r="AX1363" s="2">
        <f t="shared" si="582"/>
        <v>107333333333.33333</v>
      </c>
      <c r="AY1363" s="2">
        <f t="shared" si="583"/>
        <v>396633333333.33325</v>
      </c>
      <c r="AZ1363" s="2">
        <f t="shared" si="584"/>
        <v>251983333333.33328</v>
      </c>
      <c r="BA1363" s="2">
        <f t="shared" si="585"/>
        <v>1.1666666666666667</v>
      </c>
      <c r="BB1363" s="2">
        <f t="shared" si="586"/>
        <v>1.0279912586063265</v>
      </c>
      <c r="BC1363" s="2">
        <v>6.6349999999999998</v>
      </c>
      <c r="BD1363" s="2" t="str">
        <f t="shared" si="587"/>
        <v>Same Var</v>
      </c>
      <c r="BE1363" s="2">
        <f t="shared" si="588"/>
        <v>1.7290080631316119E-3</v>
      </c>
      <c r="BF1363" s="2" t="str">
        <f t="shared" si="589"/>
        <v>Sig</v>
      </c>
      <c r="BG1363" s="2" t="str">
        <f t="shared" si="590"/>
        <v>Sig</v>
      </c>
      <c r="BH1363" s="2" t="str">
        <f t="shared" si="591"/>
        <v>Same Var T-test</v>
      </c>
      <c r="BI1363" s="2" t="str">
        <f t="shared" si="592"/>
        <v/>
      </c>
      <c r="BJ1363" s="2" t="str">
        <f t="shared" si="593"/>
        <v/>
      </c>
    </row>
    <row r="1364" spans="1:62" x14ac:dyDescent="0.2">
      <c r="A1364" s="1" t="s">
        <v>142</v>
      </c>
      <c r="B1364" s="27" t="s">
        <v>586</v>
      </c>
      <c r="C1364" s="28">
        <v>37726</v>
      </c>
      <c r="D1364" s="7">
        <v>0.33333333333333331</v>
      </c>
      <c r="E1364" s="1">
        <v>0.1</v>
      </c>
      <c r="F1364" s="1" t="s">
        <v>57</v>
      </c>
      <c r="G1364" s="1" t="s">
        <v>1336</v>
      </c>
      <c r="H1364" s="27" t="s">
        <v>886</v>
      </c>
      <c r="I1364" s="27" t="s">
        <v>887</v>
      </c>
      <c r="J1364" s="27" t="s">
        <v>888</v>
      </c>
      <c r="K1364" s="2">
        <v>0.75</v>
      </c>
      <c r="L1364" s="2">
        <v>0.25</v>
      </c>
      <c r="M1364" s="27">
        <v>4708000</v>
      </c>
      <c r="N1364" s="27">
        <v>4748000</v>
      </c>
      <c r="O1364" s="27">
        <v>4688000</v>
      </c>
      <c r="P1364" s="27">
        <v>5368000</v>
      </c>
      <c r="Q1364" s="29"/>
      <c r="R1364" s="29"/>
      <c r="S1364" s="29"/>
      <c r="T1364" s="29"/>
      <c r="U1364" s="29"/>
      <c r="V1364" s="29"/>
      <c r="W1364" s="29"/>
      <c r="X1364" s="29"/>
      <c r="Y1364" s="29"/>
      <c r="Z1364" s="29"/>
      <c r="AA1364" s="29"/>
      <c r="AB1364" s="29"/>
      <c r="AC1364" s="2">
        <f t="shared" si="567"/>
        <v>4878000</v>
      </c>
      <c r="AD1364" s="2">
        <f t="shared" si="568"/>
        <v>327617.66334148304</v>
      </c>
      <c r="AE1364" s="2">
        <f t="shared" si="569"/>
        <v>4</v>
      </c>
      <c r="AF1364" s="27">
        <v>5968000</v>
      </c>
      <c r="AG1364" s="27">
        <v>5308000</v>
      </c>
      <c r="AH1364" s="27">
        <v>5788000</v>
      </c>
      <c r="AI1364" s="27">
        <v>5208000</v>
      </c>
      <c r="AJ1364" s="2">
        <f t="shared" si="570"/>
        <v>5568000</v>
      </c>
      <c r="AK1364" s="2">
        <f t="shared" si="571"/>
        <v>367695.52621700469</v>
      </c>
      <c r="AL1364" s="2">
        <f t="shared" si="572"/>
        <v>4</v>
      </c>
      <c r="AM1364" s="2">
        <f t="shared" si="573"/>
        <v>2.3905987890624998E+21</v>
      </c>
      <c r="AN1364" s="2">
        <f t="shared" si="574"/>
        <v>4.5675376302083323E+20</v>
      </c>
      <c r="AO1364" s="2">
        <f t="shared" si="575"/>
        <v>5</v>
      </c>
      <c r="AP1364" s="2">
        <f t="shared" si="576"/>
        <v>8.6356093705698473</v>
      </c>
      <c r="AQ1364" s="2">
        <f t="shared" si="577"/>
        <v>0.72668684380042159</v>
      </c>
      <c r="AR1364" s="3" t="str">
        <f t="shared" si="578"/>
        <v>Nontoxic</v>
      </c>
      <c r="AS1364" s="2">
        <f t="shared" si="579"/>
        <v>114.14514145141452</v>
      </c>
      <c r="AT1364" s="26" t="s">
        <v>884</v>
      </c>
      <c r="AU1364" s="4" t="s">
        <v>666</v>
      </c>
      <c r="AV1364" s="2">
        <f t="shared" si="580"/>
        <v>3</v>
      </c>
      <c r="AW1364" s="2">
        <f t="shared" si="581"/>
        <v>3</v>
      </c>
      <c r="AX1364" s="2">
        <f t="shared" si="582"/>
        <v>107333333333.33333</v>
      </c>
      <c r="AY1364" s="2">
        <f t="shared" si="583"/>
        <v>135199999999.99998</v>
      </c>
      <c r="AZ1364" s="2">
        <f t="shared" si="584"/>
        <v>121266666666.66667</v>
      </c>
      <c r="BA1364" s="2">
        <f t="shared" si="585"/>
        <v>1.1666666666666667</v>
      </c>
      <c r="BB1364" s="2">
        <f t="shared" si="586"/>
        <v>3.4173088319992724E-2</v>
      </c>
      <c r="BC1364" s="2">
        <v>6.6349999999999998</v>
      </c>
      <c r="BD1364" s="2" t="str">
        <f t="shared" si="587"/>
        <v>Same Var</v>
      </c>
      <c r="BE1364" s="2">
        <f t="shared" si="588"/>
        <v>1.5537632881982314E-2</v>
      </c>
      <c r="BF1364" s="2" t="str">
        <f t="shared" si="589"/>
        <v>NS</v>
      </c>
      <c r="BG1364" s="2" t="str">
        <f t="shared" si="590"/>
        <v>NS</v>
      </c>
      <c r="BH1364" s="2" t="str">
        <f t="shared" si="591"/>
        <v/>
      </c>
      <c r="BI1364" s="2" t="str">
        <f t="shared" si="592"/>
        <v/>
      </c>
      <c r="BJ1364" s="2" t="str">
        <f t="shared" si="593"/>
        <v/>
      </c>
    </row>
    <row r="1365" spans="1:62" x14ac:dyDescent="0.2">
      <c r="A1365" s="1" t="s">
        <v>142</v>
      </c>
      <c r="B1365" s="27" t="s">
        <v>588</v>
      </c>
      <c r="C1365" s="28">
        <v>37726</v>
      </c>
      <c r="D1365" s="7">
        <v>0.47916666666666669</v>
      </c>
      <c r="E1365" s="1">
        <v>0.1</v>
      </c>
      <c r="F1365" s="1" t="s">
        <v>57</v>
      </c>
      <c r="G1365" s="1" t="s">
        <v>1336</v>
      </c>
      <c r="H1365" s="27" t="s">
        <v>886</v>
      </c>
      <c r="I1365" s="27" t="s">
        <v>887</v>
      </c>
      <c r="J1365" s="27" t="s">
        <v>888</v>
      </c>
      <c r="K1365" s="2">
        <v>0.75</v>
      </c>
      <c r="L1365" s="2">
        <v>0.25</v>
      </c>
      <c r="M1365" s="27">
        <v>4708000</v>
      </c>
      <c r="N1365" s="27">
        <v>4748000</v>
      </c>
      <c r="O1365" s="27">
        <v>4688000</v>
      </c>
      <c r="P1365" s="27">
        <v>5368000</v>
      </c>
      <c r="Q1365" s="29"/>
      <c r="R1365" s="29"/>
      <c r="S1365" s="29"/>
      <c r="T1365" s="29"/>
      <c r="U1365" s="29"/>
      <c r="V1365" s="29"/>
      <c r="W1365" s="29"/>
      <c r="X1365" s="29"/>
      <c r="Y1365" s="29"/>
      <c r="Z1365" s="29"/>
      <c r="AA1365" s="29"/>
      <c r="AB1365" s="29"/>
      <c r="AC1365" s="2">
        <f t="shared" si="567"/>
        <v>4878000</v>
      </c>
      <c r="AD1365" s="2">
        <f t="shared" si="568"/>
        <v>327617.66334148304</v>
      </c>
      <c r="AE1365" s="2">
        <f t="shared" si="569"/>
        <v>4</v>
      </c>
      <c r="AF1365" s="27">
        <v>4128000</v>
      </c>
      <c r="AG1365" s="27">
        <v>2448000</v>
      </c>
      <c r="AH1365" s="27">
        <v>3668000</v>
      </c>
      <c r="AI1365" s="27">
        <v>4628000</v>
      </c>
      <c r="AJ1365" s="2">
        <f t="shared" si="570"/>
        <v>3718000</v>
      </c>
      <c r="AK1365" s="2">
        <f t="shared" si="571"/>
        <v>933023.7581826807</v>
      </c>
      <c r="AL1365" s="2">
        <f t="shared" si="572"/>
        <v>4</v>
      </c>
      <c r="AM1365" s="2">
        <f t="shared" si="573"/>
        <v>5.4161895316840281E+22</v>
      </c>
      <c r="AN1365" s="2">
        <f t="shared" si="574"/>
        <v>1.5864029688946762E+22</v>
      </c>
      <c r="AO1365" s="2">
        <f t="shared" si="575"/>
        <v>3</v>
      </c>
      <c r="AP1365" s="2">
        <f t="shared" si="576"/>
        <v>0.12333703457731948</v>
      </c>
      <c r="AQ1365" s="2">
        <f t="shared" si="577"/>
        <v>0.76489232840434507</v>
      </c>
      <c r="AR1365" s="3" t="str">
        <f t="shared" si="578"/>
        <v>Toxic</v>
      </c>
      <c r="AS1365" s="2">
        <f t="shared" si="579"/>
        <v>76.219762197621975</v>
      </c>
      <c r="AT1365" s="4" t="s">
        <v>663</v>
      </c>
      <c r="AV1365" s="2">
        <f t="shared" si="580"/>
        <v>3</v>
      </c>
      <c r="AW1365" s="2">
        <f t="shared" si="581"/>
        <v>3</v>
      </c>
      <c r="AX1365" s="2">
        <f t="shared" si="582"/>
        <v>107333333333.33333</v>
      </c>
      <c r="AY1365" s="2">
        <f t="shared" si="583"/>
        <v>870533333333.33337</v>
      </c>
      <c r="AZ1365" s="2">
        <f t="shared" si="584"/>
        <v>488933333333.33331</v>
      </c>
      <c r="BA1365" s="2">
        <f t="shared" si="585"/>
        <v>1.1666666666666667</v>
      </c>
      <c r="BB1365" s="2">
        <f t="shared" si="586"/>
        <v>2.415617967953462</v>
      </c>
      <c r="BC1365" s="2">
        <v>6.6349999999999998</v>
      </c>
      <c r="BD1365" s="2" t="str">
        <f t="shared" si="587"/>
        <v>Same Var</v>
      </c>
      <c r="BE1365" s="2">
        <f t="shared" si="588"/>
        <v>2.8681378378344502E-2</v>
      </c>
      <c r="BF1365" s="2" t="str">
        <f t="shared" si="589"/>
        <v>Sig</v>
      </c>
      <c r="BG1365" s="2" t="str">
        <f t="shared" si="590"/>
        <v>Sig</v>
      </c>
      <c r="BH1365" s="2" t="str">
        <f t="shared" si="591"/>
        <v>Same Var T-test</v>
      </c>
      <c r="BI1365" s="2" t="str">
        <f t="shared" si="592"/>
        <v>TSTToxicLess25</v>
      </c>
      <c r="BJ1365" s="2" t="str">
        <f t="shared" si="593"/>
        <v>NOECToxicLess25</v>
      </c>
    </row>
    <row r="1366" spans="1:62" x14ac:dyDescent="0.2">
      <c r="A1366" s="1" t="s">
        <v>142</v>
      </c>
      <c r="B1366" s="27" t="s">
        <v>601</v>
      </c>
      <c r="C1366" s="28">
        <v>37726</v>
      </c>
      <c r="D1366" s="7">
        <v>0.54166666666666663</v>
      </c>
      <c r="E1366" s="1">
        <v>0.1</v>
      </c>
      <c r="F1366" s="1" t="s">
        <v>57</v>
      </c>
      <c r="G1366" s="1" t="s">
        <v>1336</v>
      </c>
      <c r="H1366" s="27" t="s">
        <v>886</v>
      </c>
      <c r="I1366" s="27" t="s">
        <v>887</v>
      </c>
      <c r="J1366" s="27" t="s">
        <v>888</v>
      </c>
      <c r="K1366" s="2">
        <v>0.75</v>
      </c>
      <c r="L1366" s="2">
        <v>0.25</v>
      </c>
      <c r="M1366" s="27">
        <v>4708000</v>
      </c>
      <c r="N1366" s="27">
        <v>4748000</v>
      </c>
      <c r="O1366" s="27">
        <v>4688000</v>
      </c>
      <c r="P1366" s="27">
        <v>5368000</v>
      </c>
      <c r="Q1366" s="29"/>
      <c r="R1366" s="29"/>
      <c r="S1366" s="29"/>
      <c r="T1366" s="29"/>
      <c r="U1366" s="29"/>
      <c r="V1366" s="29"/>
      <c r="W1366" s="29"/>
      <c r="X1366" s="29"/>
      <c r="Y1366" s="29"/>
      <c r="Z1366" s="29"/>
      <c r="AA1366" s="29"/>
      <c r="AB1366" s="29"/>
      <c r="AC1366" s="2">
        <f t="shared" si="567"/>
        <v>4878000</v>
      </c>
      <c r="AD1366" s="2">
        <f t="shared" si="568"/>
        <v>327617.66334148304</v>
      </c>
      <c r="AE1366" s="2">
        <f t="shared" si="569"/>
        <v>4</v>
      </c>
      <c r="AF1366" s="27">
        <v>4768000</v>
      </c>
      <c r="AG1366" s="27">
        <v>5168000</v>
      </c>
      <c r="AH1366" s="27">
        <v>4728000</v>
      </c>
      <c r="AI1366" s="27">
        <v>3488000</v>
      </c>
      <c r="AJ1366" s="2">
        <f t="shared" si="570"/>
        <v>4538000</v>
      </c>
      <c r="AK1366" s="2">
        <f t="shared" si="571"/>
        <v>727644.60189481697</v>
      </c>
      <c r="AL1366" s="2">
        <f t="shared" si="572"/>
        <v>4</v>
      </c>
      <c r="AM1366" s="2">
        <f t="shared" si="573"/>
        <v>2.1744574483506949E+22</v>
      </c>
      <c r="AN1366" s="2">
        <f t="shared" si="574"/>
        <v>5.9162519111689809E+21</v>
      </c>
      <c r="AO1366" s="2">
        <f t="shared" si="575"/>
        <v>4</v>
      </c>
      <c r="AP1366" s="2">
        <f t="shared" si="576"/>
        <v>2.2903302831025143</v>
      </c>
      <c r="AQ1366" s="2">
        <f t="shared" si="577"/>
        <v>0.74069708411268287</v>
      </c>
      <c r="AR1366" s="3" t="str">
        <f t="shared" si="578"/>
        <v>Nontoxic</v>
      </c>
      <c r="AS1366" s="2">
        <f t="shared" si="579"/>
        <v>93.02993029930299</v>
      </c>
      <c r="AT1366" s="4" t="s">
        <v>663</v>
      </c>
      <c r="AV1366" s="2">
        <f t="shared" si="580"/>
        <v>3</v>
      </c>
      <c r="AW1366" s="2">
        <f t="shared" si="581"/>
        <v>3</v>
      </c>
      <c r="AX1366" s="2">
        <f t="shared" si="582"/>
        <v>107333333333.33333</v>
      </c>
      <c r="AY1366" s="2">
        <f t="shared" si="583"/>
        <v>529466666666.66669</v>
      </c>
      <c r="AZ1366" s="2">
        <f t="shared" si="584"/>
        <v>318400000000</v>
      </c>
      <c r="BA1366" s="2">
        <f t="shared" si="585"/>
        <v>1.1666666666666667</v>
      </c>
      <c r="BB1366" s="2">
        <f t="shared" si="586"/>
        <v>1.4883619897933045</v>
      </c>
      <c r="BC1366" s="2">
        <v>6.6349999999999998</v>
      </c>
      <c r="BD1366" s="2" t="str">
        <f t="shared" si="587"/>
        <v>Same Var</v>
      </c>
      <c r="BE1366" s="2">
        <f t="shared" si="588"/>
        <v>0.21341928852397696</v>
      </c>
      <c r="BF1366" s="2" t="str">
        <f t="shared" si="589"/>
        <v>NS</v>
      </c>
      <c r="BG1366" s="2" t="str">
        <f t="shared" si="590"/>
        <v>NS</v>
      </c>
      <c r="BH1366" s="2" t="str">
        <f t="shared" si="591"/>
        <v>Same Var T-test</v>
      </c>
      <c r="BI1366" s="2" t="str">
        <f t="shared" si="592"/>
        <v/>
      </c>
      <c r="BJ1366" s="2" t="str">
        <f t="shared" si="593"/>
        <v/>
      </c>
    </row>
    <row r="1367" spans="1:62" x14ac:dyDescent="0.2">
      <c r="A1367" s="1" t="s">
        <v>142</v>
      </c>
      <c r="B1367" s="27" t="s">
        <v>611</v>
      </c>
      <c r="C1367" s="28">
        <v>38413</v>
      </c>
      <c r="D1367" s="7">
        <v>0.33333333333333331</v>
      </c>
      <c r="E1367" s="1">
        <v>0.1</v>
      </c>
      <c r="F1367" s="1" t="s">
        <v>57</v>
      </c>
      <c r="G1367" s="1" t="s">
        <v>1348</v>
      </c>
      <c r="H1367" s="27" t="s">
        <v>886</v>
      </c>
      <c r="I1367" s="27" t="s">
        <v>887</v>
      </c>
      <c r="J1367" s="27" t="s">
        <v>888</v>
      </c>
      <c r="K1367" s="2">
        <v>0.75</v>
      </c>
      <c r="L1367" s="2">
        <v>0.25</v>
      </c>
      <c r="M1367" s="27">
        <v>1966347</v>
      </c>
      <c r="N1367" s="27">
        <v>2471173</v>
      </c>
      <c r="O1367" s="27">
        <v>1448667</v>
      </c>
      <c r="P1367" s="27">
        <v>1797813</v>
      </c>
      <c r="Q1367" s="27">
        <v>1768987</v>
      </c>
      <c r="R1367" s="27">
        <v>1629360</v>
      </c>
      <c r="S1367" s="27">
        <v>1491413</v>
      </c>
      <c r="T1367" s="27">
        <v>1597333</v>
      </c>
      <c r="U1367" s="29"/>
      <c r="V1367" s="29"/>
      <c r="W1367" s="29"/>
      <c r="X1367" s="29"/>
      <c r="Y1367" s="29"/>
      <c r="Z1367" s="29"/>
      <c r="AA1367" s="29"/>
      <c r="AB1367" s="29"/>
      <c r="AC1367" s="2">
        <f t="shared" si="567"/>
        <v>1771386.625</v>
      </c>
      <c r="AD1367" s="2">
        <f t="shared" si="568"/>
        <v>329808.17879312707</v>
      </c>
      <c r="AE1367" s="2">
        <f t="shared" si="569"/>
        <v>8</v>
      </c>
      <c r="AF1367" s="27">
        <v>1806933</v>
      </c>
      <c r="AG1367" s="27">
        <v>1494613</v>
      </c>
      <c r="AH1367" s="27">
        <v>975147</v>
      </c>
      <c r="AI1367" s="27">
        <v>1614667</v>
      </c>
      <c r="AJ1367" s="2">
        <f t="shared" si="570"/>
        <v>1472840</v>
      </c>
      <c r="AK1367" s="2">
        <f t="shared" si="571"/>
        <v>355858.31279504113</v>
      </c>
      <c r="AL1367" s="2">
        <f t="shared" si="572"/>
        <v>4</v>
      </c>
      <c r="AM1367" s="2">
        <f t="shared" si="573"/>
        <v>1.545033710729806E+21</v>
      </c>
      <c r="AN1367" s="2">
        <f t="shared" si="574"/>
        <v>3.4244915783677909E+20</v>
      </c>
      <c r="AO1367" s="2">
        <f t="shared" si="575"/>
        <v>5</v>
      </c>
      <c r="AP1367" s="2">
        <f t="shared" si="576"/>
        <v>0.72783332277391311</v>
      </c>
      <c r="AQ1367" s="2">
        <f t="shared" si="577"/>
        <v>0.72668684380042159</v>
      </c>
      <c r="AR1367" s="3" t="str">
        <f t="shared" si="578"/>
        <v>Nontoxic</v>
      </c>
      <c r="AS1367" s="2">
        <f t="shared" si="579"/>
        <v>83.146162402575442</v>
      </c>
      <c r="AT1367" s="4" t="s">
        <v>663</v>
      </c>
      <c r="AV1367" s="2">
        <f t="shared" si="580"/>
        <v>7</v>
      </c>
      <c r="AW1367" s="2">
        <f t="shared" si="581"/>
        <v>3</v>
      </c>
      <c r="AX1367" s="2">
        <f t="shared" si="582"/>
        <v>108773434798.83926</v>
      </c>
      <c r="AY1367" s="2">
        <f t="shared" si="583"/>
        <v>126635138785.33333</v>
      </c>
      <c r="AZ1367" s="2">
        <f t="shared" si="584"/>
        <v>114131945994.78751</v>
      </c>
      <c r="BA1367" s="2">
        <f t="shared" si="585"/>
        <v>1.1253968253968254</v>
      </c>
      <c r="BB1367" s="2">
        <f t="shared" si="586"/>
        <v>2.1993967081212654E-2</v>
      </c>
      <c r="BC1367" s="2">
        <v>6.6349999999999998</v>
      </c>
      <c r="BD1367" s="2" t="str">
        <f t="shared" si="587"/>
        <v>Same Var</v>
      </c>
      <c r="BE1367" s="2">
        <f t="shared" si="588"/>
        <v>8.9789611629152929E-2</v>
      </c>
      <c r="BF1367" s="2" t="str">
        <f t="shared" si="589"/>
        <v>NS</v>
      </c>
      <c r="BG1367" s="2" t="str">
        <f t="shared" si="590"/>
        <v>NS</v>
      </c>
      <c r="BH1367" s="2" t="str">
        <f t="shared" si="591"/>
        <v>Same Var T-test</v>
      </c>
      <c r="BI1367" s="2" t="str">
        <f t="shared" si="592"/>
        <v/>
      </c>
      <c r="BJ1367" s="2" t="str">
        <f t="shared" si="593"/>
        <v/>
      </c>
    </row>
    <row r="1368" spans="1:62" x14ac:dyDescent="0.2">
      <c r="A1368" s="1" t="s">
        <v>926</v>
      </c>
      <c r="B1368" s="27" t="s">
        <v>937</v>
      </c>
      <c r="C1368" s="28">
        <v>38380</v>
      </c>
      <c r="D1368" s="7">
        <v>0.41666666666666669</v>
      </c>
      <c r="E1368" s="1">
        <v>0.1</v>
      </c>
      <c r="F1368" s="1" t="s">
        <v>57</v>
      </c>
      <c r="G1368" s="1" t="s">
        <v>939</v>
      </c>
      <c r="H1368" s="27" t="s">
        <v>886</v>
      </c>
      <c r="I1368" s="27" t="s">
        <v>887</v>
      </c>
      <c r="J1368" s="27" t="s">
        <v>888</v>
      </c>
      <c r="K1368" s="2">
        <v>0.75</v>
      </c>
      <c r="L1368" s="2">
        <v>0.25</v>
      </c>
      <c r="M1368" s="27">
        <v>2273100</v>
      </c>
      <c r="N1368" s="27">
        <v>2881000</v>
      </c>
      <c r="O1368" s="27">
        <v>2406400</v>
      </c>
      <c r="P1368" s="27">
        <v>2103500</v>
      </c>
      <c r="Q1368" s="29"/>
      <c r="R1368" s="29"/>
      <c r="S1368" s="29"/>
      <c r="T1368" s="29"/>
      <c r="U1368" s="29"/>
      <c r="V1368" s="29"/>
      <c r="W1368" s="29"/>
      <c r="X1368" s="29"/>
      <c r="Y1368" s="29"/>
      <c r="Z1368" s="29"/>
      <c r="AA1368" s="29"/>
      <c r="AB1368" s="29"/>
      <c r="AC1368" s="2">
        <f t="shared" si="567"/>
        <v>2416000</v>
      </c>
      <c r="AD1368" s="2">
        <f t="shared" si="568"/>
        <v>333863.15559921652</v>
      </c>
      <c r="AE1368" s="2">
        <f t="shared" si="569"/>
        <v>4</v>
      </c>
      <c r="AF1368" s="27">
        <v>5165900</v>
      </c>
      <c r="AG1368" s="27">
        <v>5179500</v>
      </c>
      <c r="AH1368" s="27">
        <v>5155500</v>
      </c>
      <c r="AI1368" s="27">
        <v>5247800</v>
      </c>
      <c r="AJ1368" s="2">
        <f t="shared" si="570"/>
        <v>5187175</v>
      </c>
      <c r="AK1368" s="2">
        <f t="shared" si="571"/>
        <v>41594.180282021829</v>
      </c>
      <c r="AL1368" s="2">
        <f t="shared" si="572"/>
        <v>4</v>
      </c>
      <c r="AM1368" s="2">
        <f t="shared" si="573"/>
        <v>2.5944283478319009E+20</v>
      </c>
      <c r="AN1368" s="2">
        <f t="shared" si="574"/>
        <v>8.196120534337051E+19</v>
      </c>
      <c r="AO1368" s="2">
        <f t="shared" si="575"/>
        <v>3</v>
      </c>
      <c r="AP1368" s="2">
        <f t="shared" si="576"/>
        <v>26.594135384207632</v>
      </c>
      <c r="AQ1368" s="2">
        <f t="shared" si="577"/>
        <v>0.76489232840434507</v>
      </c>
      <c r="AR1368" s="3" t="str">
        <f t="shared" si="578"/>
        <v>Nontoxic</v>
      </c>
      <c r="AS1368" s="2">
        <f t="shared" si="579"/>
        <v>214.70095198675497</v>
      </c>
      <c r="AT1368" s="26" t="s">
        <v>884</v>
      </c>
      <c r="AU1368" s="4" t="s">
        <v>666</v>
      </c>
      <c r="AV1368" s="2">
        <f t="shared" si="580"/>
        <v>3</v>
      </c>
      <c r="AW1368" s="2">
        <f t="shared" si="581"/>
        <v>3</v>
      </c>
      <c r="AX1368" s="2">
        <f t="shared" si="582"/>
        <v>111464606666.66666</v>
      </c>
      <c r="AY1368" s="2">
        <f t="shared" si="583"/>
        <v>1730075833.3333335</v>
      </c>
      <c r="AZ1368" s="2">
        <f t="shared" si="584"/>
        <v>56597341250</v>
      </c>
      <c r="BA1368" s="2">
        <f t="shared" si="585"/>
        <v>1.1666666666666667</v>
      </c>
      <c r="BB1368" s="2">
        <f t="shared" si="586"/>
        <v>7.2258471413799716</v>
      </c>
      <c r="BC1368" s="2">
        <v>6.6349999999999998</v>
      </c>
      <c r="BD1368" s="2" t="str">
        <f t="shared" si="587"/>
        <v>Sig Diff Var</v>
      </c>
      <c r="BE1368" s="2">
        <f t="shared" si="588"/>
        <v>2.0409479973931927E-4</v>
      </c>
      <c r="BF1368" s="2" t="str">
        <f t="shared" si="589"/>
        <v>NS</v>
      </c>
      <c r="BG1368" s="2" t="str">
        <f t="shared" si="590"/>
        <v>NS</v>
      </c>
      <c r="BH1368" s="2" t="str">
        <f t="shared" si="591"/>
        <v/>
      </c>
      <c r="BI1368" s="2" t="str">
        <f t="shared" si="592"/>
        <v/>
      </c>
      <c r="BJ1368" s="2" t="str">
        <f t="shared" si="593"/>
        <v/>
      </c>
    </row>
    <row r="1369" spans="1:62" x14ac:dyDescent="0.2">
      <c r="A1369" s="1" t="s">
        <v>926</v>
      </c>
      <c r="B1369" s="27" t="s">
        <v>943</v>
      </c>
      <c r="C1369" s="28">
        <v>38380</v>
      </c>
      <c r="D1369" s="7">
        <v>0.4513888888888889</v>
      </c>
      <c r="E1369" s="1">
        <v>0.1</v>
      </c>
      <c r="F1369" s="1" t="s">
        <v>57</v>
      </c>
      <c r="G1369" s="1" t="s">
        <v>939</v>
      </c>
      <c r="H1369" s="27" t="s">
        <v>886</v>
      </c>
      <c r="I1369" s="27" t="s">
        <v>887</v>
      </c>
      <c r="J1369" s="27" t="s">
        <v>888</v>
      </c>
      <c r="K1369" s="2">
        <v>0.75</v>
      </c>
      <c r="L1369" s="2">
        <v>0.25</v>
      </c>
      <c r="M1369" s="27">
        <v>2273100</v>
      </c>
      <c r="N1369" s="27">
        <v>2881000</v>
      </c>
      <c r="O1369" s="27">
        <v>2406400</v>
      </c>
      <c r="P1369" s="27">
        <v>2103500</v>
      </c>
      <c r="Q1369" s="29"/>
      <c r="R1369" s="29"/>
      <c r="S1369" s="29"/>
      <c r="T1369" s="29"/>
      <c r="U1369" s="29"/>
      <c r="V1369" s="29"/>
      <c r="W1369" s="29"/>
      <c r="X1369" s="29"/>
      <c r="Y1369" s="29"/>
      <c r="Z1369" s="29"/>
      <c r="AA1369" s="29"/>
      <c r="AB1369" s="29"/>
      <c r="AC1369" s="2">
        <f t="shared" si="567"/>
        <v>2416000</v>
      </c>
      <c r="AD1369" s="2">
        <f t="shared" si="568"/>
        <v>333863.15559921652</v>
      </c>
      <c r="AE1369" s="2">
        <f t="shared" si="569"/>
        <v>4</v>
      </c>
      <c r="AF1369" s="27">
        <v>219400</v>
      </c>
      <c r="AG1369" s="27">
        <v>218700</v>
      </c>
      <c r="AH1369" s="27">
        <v>208600</v>
      </c>
      <c r="AI1369" s="27">
        <v>193800</v>
      </c>
      <c r="AJ1369" s="2">
        <f t="shared" si="570"/>
        <v>210125</v>
      </c>
      <c r="AK1369" s="2">
        <f t="shared" si="571"/>
        <v>11949.721056716486</v>
      </c>
      <c r="AL1369" s="2">
        <f t="shared" si="572"/>
        <v>4</v>
      </c>
      <c r="AM1369" s="2">
        <f t="shared" si="573"/>
        <v>2.4681695945708592E+20</v>
      </c>
      <c r="AN1369" s="2">
        <f t="shared" si="574"/>
        <v>8.1899272598806626E+19</v>
      </c>
      <c r="AO1369" s="2">
        <f t="shared" si="575"/>
        <v>3</v>
      </c>
      <c r="AP1369" s="2">
        <f t="shared" si="576"/>
        <v>-12.780118303825434</v>
      </c>
      <c r="AQ1369" s="2">
        <f t="shared" si="577"/>
        <v>0.76489232840434507</v>
      </c>
      <c r="AR1369" s="3" t="str">
        <f t="shared" si="578"/>
        <v>Toxic</v>
      </c>
      <c r="AS1369" s="2">
        <f t="shared" si="579"/>
        <v>8.6972268211920536</v>
      </c>
      <c r="AT1369" s="4" t="s">
        <v>663</v>
      </c>
      <c r="AV1369" s="2">
        <f t="shared" si="580"/>
        <v>3</v>
      </c>
      <c r="AW1369" s="2">
        <f t="shared" si="581"/>
        <v>3</v>
      </c>
      <c r="AX1369" s="2">
        <f t="shared" si="582"/>
        <v>111464606666.66666</v>
      </c>
      <c r="AY1369" s="2">
        <f t="shared" si="583"/>
        <v>142795833.33333337</v>
      </c>
      <c r="AZ1369" s="2">
        <f t="shared" si="584"/>
        <v>55803701250</v>
      </c>
      <c r="BA1369" s="2">
        <f t="shared" si="585"/>
        <v>1.1666666666666667</v>
      </c>
      <c r="BB1369" s="2">
        <f t="shared" si="586"/>
        <v>13.567661207987733</v>
      </c>
      <c r="BC1369" s="2">
        <v>6.6349999999999998</v>
      </c>
      <c r="BD1369" s="2" t="str">
        <f t="shared" si="587"/>
        <v>Sig Diff Var</v>
      </c>
      <c r="BE1369" s="2">
        <f t="shared" si="588"/>
        <v>4.6305027527098239E-4</v>
      </c>
      <c r="BF1369" s="2" t="str">
        <f t="shared" si="589"/>
        <v>Sig</v>
      </c>
      <c r="BG1369" s="2" t="str">
        <f t="shared" si="590"/>
        <v>Sig</v>
      </c>
      <c r="BH1369" s="2" t="str">
        <f t="shared" si="591"/>
        <v>Diff Var T-test</v>
      </c>
      <c r="BI1369" s="2" t="str">
        <f t="shared" si="592"/>
        <v/>
      </c>
      <c r="BJ1369" s="2" t="str">
        <f t="shared" si="593"/>
        <v/>
      </c>
    </row>
    <row r="1370" spans="1:62" x14ac:dyDescent="0.2">
      <c r="A1370" s="1" t="s">
        <v>926</v>
      </c>
      <c r="B1370" s="27" t="s">
        <v>968</v>
      </c>
      <c r="C1370" s="28">
        <v>38380</v>
      </c>
      <c r="D1370" s="7">
        <v>0.51388888888888884</v>
      </c>
      <c r="E1370" s="1">
        <v>-88</v>
      </c>
      <c r="F1370" s="1" t="s">
        <v>535</v>
      </c>
      <c r="G1370" s="1" t="s">
        <v>939</v>
      </c>
      <c r="H1370" s="27" t="s">
        <v>886</v>
      </c>
      <c r="I1370" s="27" t="s">
        <v>887</v>
      </c>
      <c r="J1370" s="27" t="s">
        <v>888</v>
      </c>
      <c r="K1370" s="2">
        <v>0.75</v>
      </c>
      <c r="L1370" s="2">
        <v>0.25</v>
      </c>
      <c r="M1370" s="27">
        <v>2273100</v>
      </c>
      <c r="N1370" s="27">
        <v>2881000</v>
      </c>
      <c r="O1370" s="27">
        <v>2406400</v>
      </c>
      <c r="P1370" s="27">
        <v>2103500</v>
      </c>
      <c r="Q1370" s="29"/>
      <c r="R1370" s="29"/>
      <c r="S1370" s="29"/>
      <c r="T1370" s="29"/>
      <c r="U1370" s="29"/>
      <c r="V1370" s="29"/>
      <c r="W1370" s="29"/>
      <c r="X1370" s="29"/>
      <c r="Y1370" s="29"/>
      <c r="Z1370" s="29"/>
      <c r="AA1370" s="29"/>
      <c r="AB1370" s="29"/>
      <c r="AC1370" s="2">
        <f t="shared" si="567"/>
        <v>2416000</v>
      </c>
      <c r="AD1370" s="2">
        <f t="shared" si="568"/>
        <v>333863.15559921652</v>
      </c>
      <c r="AE1370" s="2">
        <f t="shared" si="569"/>
        <v>4</v>
      </c>
      <c r="AF1370" s="27">
        <v>5240000</v>
      </c>
      <c r="AG1370" s="27">
        <v>5527400</v>
      </c>
      <c r="AH1370" s="27">
        <v>5718900</v>
      </c>
      <c r="AI1370" s="27">
        <v>5413000</v>
      </c>
      <c r="AJ1370" s="2">
        <f t="shared" si="570"/>
        <v>5474825</v>
      </c>
      <c r="AK1370" s="2">
        <f t="shared" si="571"/>
        <v>201081.94639665357</v>
      </c>
      <c r="AL1370" s="2">
        <f t="shared" si="572"/>
        <v>4</v>
      </c>
      <c r="AM1370" s="2">
        <f t="shared" si="573"/>
        <v>6.6477327869550566E+20</v>
      </c>
      <c r="AN1370" s="2">
        <f t="shared" si="574"/>
        <v>1.1595935290219341E+20</v>
      </c>
      <c r="AO1370" s="2">
        <f t="shared" si="575"/>
        <v>6</v>
      </c>
      <c r="AP1370" s="2">
        <f t="shared" si="576"/>
        <v>22.811181559960978</v>
      </c>
      <c r="AQ1370" s="2">
        <f t="shared" si="577"/>
        <v>0.71755819649141217</v>
      </c>
      <c r="AR1370" s="3" t="str">
        <f t="shared" si="578"/>
        <v>Nontoxic</v>
      </c>
      <c r="AS1370" s="2">
        <f t="shared" si="579"/>
        <v>226.60699503311258</v>
      </c>
      <c r="AT1370" s="26" t="s">
        <v>884</v>
      </c>
      <c r="AU1370" s="4" t="s">
        <v>666</v>
      </c>
      <c r="AV1370" s="2">
        <f t="shared" si="580"/>
        <v>3</v>
      </c>
      <c r="AW1370" s="2">
        <f t="shared" si="581"/>
        <v>3</v>
      </c>
      <c r="AX1370" s="2">
        <f t="shared" si="582"/>
        <v>111464606666.66666</v>
      </c>
      <c r="AY1370" s="2">
        <f t="shared" si="583"/>
        <v>40433949166.666656</v>
      </c>
      <c r="AZ1370" s="2">
        <f t="shared" si="584"/>
        <v>75949277916.666672</v>
      </c>
      <c r="BA1370" s="2">
        <f t="shared" si="585"/>
        <v>1.1666666666666667</v>
      </c>
      <c r="BB1370" s="2">
        <f t="shared" si="586"/>
        <v>0.63451176115254215</v>
      </c>
      <c r="BC1370" s="2">
        <v>6.6349999999999998</v>
      </c>
      <c r="BD1370" s="2" t="str">
        <f t="shared" si="587"/>
        <v>Same Var</v>
      </c>
      <c r="BE1370" s="2">
        <f t="shared" si="588"/>
        <v>2.1183095342764315E-6</v>
      </c>
      <c r="BF1370" s="2" t="str">
        <f t="shared" si="589"/>
        <v>NS</v>
      </c>
      <c r="BG1370" s="2" t="str">
        <f t="shared" si="590"/>
        <v>NS</v>
      </c>
      <c r="BH1370" s="2" t="str">
        <f t="shared" si="591"/>
        <v/>
      </c>
      <c r="BI1370" s="2" t="str">
        <f t="shared" si="592"/>
        <v/>
      </c>
      <c r="BJ1370" s="2" t="str">
        <f t="shared" si="593"/>
        <v/>
      </c>
    </row>
    <row r="1371" spans="1:62" x14ac:dyDescent="0.2">
      <c r="A1371" s="1" t="s">
        <v>926</v>
      </c>
      <c r="B1371" s="27" t="s">
        <v>971</v>
      </c>
      <c r="C1371" s="28">
        <v>38380</v>
      </c>
      <c r="D1371" s="7">
        <v>0.30555555555555558</v>
      </c>
      <c r="E1371" s="1">
        <v>0.1</v>
      </c>
      <c r="F1371" s="1" t="s">
        <v>57</v>
      </c>
      <c r="G1371" s="1" t="s">
        <v>939</v>
      </c>
      <c r="H1371" s="27" t="s">
        <v>886</v>
      </c>
      <c r="I1371" s="27" t="s">
        <v>887</v>
      </c>
      <c r="J1371" s="27" t="s">
        <v>888</v>
      </c>
      <c r="K1371" s="2">
        <v>0.75</v>
      </c>
      <c r="L1371" s="2">
        <v>0.25</v>
      </c>
      <c r="M1371" s="27">
        <v>2273100</v>
      </c>
      <c r="N1371" s="27">
        <v>2881000</v>
      </c>
      <c r="O1371" s="27">
        <v>2406400</v>
      </c>
      <c r="P1371" s="27">
        <v>2103500</v>
      </c>
      <c r="Q1371" s="29"/>
      <c r="R1371" s="29"/>
      <c r="S1371" s="29"/>
      <c r="T1371" s="29"/>
      <c r="U1371" s="29"/>
      <c r="V1371" s="29"/>
      <c r="W1371" s="29"/>
      <c r="X1371" s="29"/>
      <c r="Y1371" s="29"/>
      <c r="Z1371" s="29"/>
      <c r="AA1371" s="29"/>
      <c r="AB1371" s="29"/>
      <c r="AC1371" s="2">
        <f t="shared" si="567"/>
        <v>2416000</v>
      </c>
      <c r="AD1371" s="2">
        <f t="shared" si="568"/>
        <v>333863.15559921652</v>
      </c>
      <c r="AE1371" s="2">
        <f t="shared" si="569"/>
        <v>4</v>
      </c>
      <c r="AF1371" s="27">
        <v>5716600</v>
      </c>
      <c r="AG1371" s="27">
        <v>5774900</v>
      </c>
      <c r="AH1371" s="27">
        <v>5986900</v>
      </c>
      <c r="AI1371" s="27">
        <v>6016300</v>
      </c>
      <c r="AJ1371" s="2">
        <f t="shared" si="570"/>
        <v>5873675</v>
      </c>
      <c r="AK1371" s="2">
        <f t="shared" si="571"/>
        <v>150100.9077254365</v>
      </c>
      <c r="AL1371" s="2">
        <f t="shared" si="572"/>
        <v>4</v>
      </c>
      <c r="AM1371" s="2">
        <f t="shared" si="573"/>
        <v>4.5400022094955086E+20</v>
      </c>
      <c r="AN1371" s="2">
        <f t="shared" si="574"/>
        <v>9.247413174213555E+19</v>
      </c>
      <c r="AO1371" s="2">
        <f t="shared" si="575"/>
        <v>5</v>
      </c>
      <c r="AP1371" s="2">
        <f t="shared" si="576"/>
        <v>27.825383187969308</v>
      </c>
      <c r="AQ1371" s="2">
        <f t="shared" si="577"/>
        <v>0.72668684380042159</v>
      </c>
      <c r="AR1371" s="3" t="str">
        <f t="shared" si="578"/>
        <v>Nontoxic</v>
      </c>
      <c r="AS1371" s="2">
        <f t="shared" si="579"/>
        <v>243.11568708609269</v>
      </c>
      <c r="AT1371" s="26" t="s">
        <v>884</v>
      </c>
      <c r="AU1371" s="4" t="s">
        <v>666</v>
      </c>
      <c r="AV1371" s="2">
        <f t="shared" si="580"/>
        <v>3</v>
      </c>
      <c r="AW1371" s="2">
        <f t="shared" si="581"/>
        <v>3</v>
      </c>
      <c r="AX1371" s="2">
        <f t="shared" si="582"/>
        <v>111464606666.66666</v>
      </c>
      <c r="AY1371" s="2">
        <f t="shared" si="583"/>
        <v>22530282500</v>
      </c>
      <c r="AZ1371" s="2">
        <f t="shared" si="584"/>
        <v>66997444583.333336</v>
      </c>
      <c r="BA1371" s="2">
        <f t="shared" si="585"/>
        <v>1.1666666666666667</v>
      </c>
      <c r="BB1371" s="2">
        <f t="shared" si="586"/>
        <v>1.4933354181932421</v>
      </c>
      <c r="BC1371" s="2">
        <v>6.6349999999999998</v>
      </c>
      <c r="BD1371" s="2" t="str">
        <f t="shared" si="587"/>
        <v>Same Var</v>
      </c>
      <c r="BE1371" s="2">
        <f t="shared" si="588"/>
        <v>7.10629342497349E-7</v>
      </c>
      <c r="BF1371" s="2" t="str">
        <f t="shared" si="589"/>
        <v>NS</v>
      </c>
      <c r="BG1371" s="2" t="str">
        <f t="shared" si="590"/>
        <v>NS</v>
      </c>
      <c r="BH1371" s="2" t="str">
        <f t="shared" si="591"/>
        <v/>
      </c>
      <c r="BI1371" s="2" t="str">
        <f t="shared" si="592"/>
        <v/>
      </c>
      <c r="BJ1371" s="2" t="str">
        <f t="shared" si="593"/>
        <v/>
      </c>
    </row>
    <row r="1372" spans="1:62" x14ac:dyDescent="0.2">
      <c r="A1372" s="1" t="s">
        <v>142</v>
      </c>
      <c r="B1372" s="27" t="s">
        <v>153</v>
      </c>
      <c r="C1372" s="28">
        <v>37649</v>
      </c>
      <c r="D1372" s="7">
        <v>0.44791666666666669</v>
      </c>
      <c r="E1372" s="1">
        <v>0.1</v>
      </c>
      <c r="F1372" s="1" t="s">
        <v>57</v>
      </c>
      <c r="G1372" s="1" t="s">
        <v>895</v>
      </c>
      <c r="H1372" s="27" t="s">
        <v>886</v>
      </c>
      <c r="I1372" s="27" t="s">
        <v>887</v>
      </c>
      <c r="J1372" s="27" t="s">
        <v>888</v>
      </c>
      <c r="K1372" s="2">
        <v>0.75</v>
      </c>
      <c r="L1372" s="2">
        <v>0.25</v>
      </c>
      <c r="M1372" s="27">
        <v>6180000</v>
      </c>
      <c r="N1372" s="27">
        <v>5480000</v>
      </c>
      <c r="O1372" s="27">
        <v>6360000</v>
      </c>
      <c r="P1372" s="27">
        <v>6020000</v>
      </c>
      <c r="Q1372" s="29"/>
      <c r="R1372" s="29"/>
      <c r="S1372" s="29"/>
      <c r="T1372" s="29"/>
      <c r="U1372" s="29"/>
      <c r="V1372" s="29"/>
      <c r="W1372" s="29"/>
      <c r="X1372" s="29"/>
      <c r="Y1372" s="29"/>
      <c r="Z1372" s="29"/>
      <c r="AA1372" s="29"/>
      <c r="AB1372" s="29"/>
      <c r="AC1372" s="2">
        <f t="shared" si="567"/>
        <v>6010000</v>
      </c>
      <c r="AD1372" s="2">
        <f t="shared" si="568"/>
        <v>379648.96066410263</v>
      </c>
      <c r="AE1372" s="2">
        <f t="shared" si="569"/>
        <v>4</v>
      </c>
      <c r="AF1372" s="27">
        <v>6740000</v>
      </c>
      <c r="AG1372" s="27">
        <v>6460000</v>
      </c>
      <c r="AH1372" s="27">
        <v>6020000</v>
      </c>
      <c r="AI1372" s="27">
        <v>7520000</v>
      </c>
      <c r="AJ1372" s="2">
        <f t="shared" si="570"/>
        <v>6685000</v>
      </c>
      <c r="AK1372" s="2">
        <f t="shared" si="571"/>
        <v>630634.60101710248</v>
      </c>
      <c r="AL1372" s="2">
        <f t="shared" si="572"/>
        <v>4</v>
      </c>
      <c r="AM1372" s="2">
        <f t="shared" si="573"/>
        <v>1.4326593789062503E+22</v>
      </c>
      <c r="AN1372" s="2">
        <f t="shared" si="574"/>
        <v>3.4320509505208341E+21</v>
      </c>
      <c r="AO1372" s="2">
        <f t="shared" si="575"/>
        <v>4</v>
      </c>
      <c r="AP1372" s="2">
        <f t="shared" si="576"/>
        <v>6.2939375130187747</v>
      </c>
      <c r="AQ1372" s="2">
        <f t="shared" si="577"/>
        <v>0.74069708411268287</v>
      </c>
      <c r="AR1372" s="3" t="str">
        <f t="shared" si="578"/>
        <v>Nontoxic</v>
      </c>
      <c r="AS1372" s="2">
        <f t="shared" si="579"/>
        <v>111.23128119800332</v>
      </c>
      <c r="AT1372" s="26" t="s">
        <v>884</v>
      </c>
      <c r="AU1372" s="4" t="s">
        <v>666</v>
      </c>
      <c r="AV1372" s="2">
        <f t="shared" si="580"/>
        <v>3</v>
      </c>
      <c r="AW1372" s="2">
        <f t="shared" si="581"/>
        <v>3</v>
      </c>
      <c r="AX1372" s="2">
        <f t="shared" si="582"/>
        <v>144133333333.33334</v>
      </c>
      <c r="AY1372" s="2">
        <f t="shared" si="583"/>
        <v>397700000000.00006</v>
      </c>
      <c r="AZ1372" s="2">
        <f t="shared" si="584"/>
        <v>270916666666.66672</v>
      </c>
      <c r="BA1372" s="2">
        <f t="shared" si="585"/>
        <v>1.1666666666666667</v>
      </c>
      <c r="BB1372" s="2">
        <f t="shared" si="586"/>
        <v>0.63562060728314196</v>
      </c>
      <c r="BC1372" s="2">
        <v>6.6349999999999998</v>
      </c>
      <c r="BD1372" s="2" t="str">
        <f t="shared" si="587"/>
        <v>Same Var</v>
      </c>
      <c r="BE1372" s="2">
        <f t="shared" si="588"/>
        <v>5.8170208888887319E-2</v>
      </c>
      <c r="BF1372" s="2" t="str">
        <f t="shared" si="589"/>
        <v>NS</v>
      </c>
      <c r="BG1372" s="2" t="str">
        <f t="shared" si="590"/>
        <v>NS</v>
      </c>
      <c r="BH1372" s="2" t="str">
        <f t="shared" si="591"/>
        <v/>
      </c>
      <c r="BI1372" s="2" t="str">
        <f t="shared" si="592"/>
        <v/>
      </c>
      <c r="BJ1372" s="2" t="str">
        <f t="shared" si="593"/>
        <v/>
      </c>
    </row>
    <row r="1373" spans="1:62" x14ac:dyDescent="0.2">
      <c r="A1373" s="1" t="s">
        <v>142</v>
      </c>
      <c r="B1373" s="27" t="s">
        <v>157</v>
      </c>
      <c r="C1373" s="28">
        <v>37649</v>
      </c>
      <c r="D1373" s="7">
        <v>0.39583333333333331</v>
      </c>
      <c r="E1373" s="1">
        <v>0.1</v>
      </c>
      <c r="F1373" s="1" t="s">
        <v>57</v>
      </c>
      <c r="G1373" s="1" t="s">
        <v>895</v>
      </c>
      <c r="H1373" s="27" t="s">
        <v>886</v>
      </c>
      <c r="I1373" s="27" t="s">
        <v>887</v>
      </c>
      <c r="J1373" s="27" t="s">
        <v>888</v>
      </c>
      <c r="K1373" s="2">
        <v>0.75</v>
      </c>
      <c r="L1373" s="2">
        <v>0.25</v>
      </c>
      <c r="M1373" s="27">
        <v>6180000</v>
      </c>
      <c r="N1373" s="27">
        <v>5480000</v>
      </c>
      <c r="O1373" s="27">
        <v>6360000</v>
      </c>
      <c r="P1373" s="27">
        <v>6020000</v>
      </c>
      <c r="Q1373" s="29"/>
      <c r="R1373" s="29"/>
      <c r="S1373" s="29"/>
      <c r="T1373" s="29"/>
      <c r="U1373" s="29"/>
      <c r="V1373" s="29"/>
      <c r="W1373" s="29"/>
      <c r="X1373" s="29"/>
      <c r="Y1373" s="29"/>
      <c r="Z1373" s="29"/>
      <c r="AA1373" s="29"/>
      <c r="AB1373" s="29"/>
      <c r="AC1373" s="2">
        <f t="shared" si="567"/>
        <v>6010000</v>
      </c>
      <c r="AD1373" s="2">
        <f t="shared" si="568"/>
        <v>379648.96066410263</v>
      </c>
      <c r="AE1373" s="2">
        <f t="shared" si="569"/>
        <v>4</v>
      </c>
      <c r="AF1373" s="27">
        <v>5900000</v>
      </c>
      <c r="AG1373" s="27">
        <v>5960000</v>
      </c>
      <c r="AH1373" s="27">
        <v>6500000</v>
      </c>
      <c r="AI1373" s="27">
        <v>6840000</v>
      </c>
      <c r="AJ1373" s="2">
        <f t="shared" si="570"/>
        <v>6300000</v>
      </c>
      <c r="AK1373" s="2">
        <f t="shared" si="571"/>
        <v>449888.87516807968</v>
      </c>
      <c r="AL1373" s="2">
        <f t="shared" si="572"/>
        <v>4</v>
      </c>
      <c r="AM1373" s="2">
        <f t="shared" si="573"/>
        <v>5.0223797265625E+21</v>
      </c>
      <c r="AN1373" s="2">
        <f t="shared" si="574"/>
        <v>9.9039407552083329E+20</v>
      </c>
      <c r="AO1373" s="2">
        <f t="shared" si="575"/>
        <v>5</v>
      </c>
      <c r="AP1373" s="2">
        <f t="shared" si="576"/>
        <v>6.7333591212053658</v>
      </c>
      <c r="AQ1373" s="2">
        <f t="shared" si="577"/>
        <v>0.72668684380042159</v>
      </c>
      <c r="AR1373" s="3" t="str">
        <f t="shared" si="578"/>
        <v>Nontoxic</v>
      </c>
      <c r="AS1373" s="2">
        <f t="shared" si="579"/>
        <v>104.82529118136439</v>
      </c>
      <c r="AT1373" s="26" t="s">
        <v>884</v>
      </c>
      <c r="AU1373" s="4" t="s">
        <v>666</v>
      </c>
      <c r="AV1373" s="2">
        <f t="shared" si="580"/>
        <v>3</v>
      </c>
      <c r="AW1373" s="2">
        <f t="shared" si="581"/>
        <v>3</v>
      </c>
      <c r="AX1373" s="2">
        <f t="shared" si="582"/>
        <v>144133333333.33334</v>
      </c>
      <c r="AY1373" s="2">
        <f t="shared" si="583"/>
        <v>202400000000</v>
      </c>
      <c r="AZ1373" s="2">
        <f t="shared" si="584"/>
        <v>173266666666.66666</v>
      </c>
      <c r="BA1373" s="2">
        <f t="shared" si="585"/>
        <v>1.1666666666666667</v>
      </c>
      <c r="BB1373" s="2">
        <f t="shared" si="586"/>
        <v>7.374582660420563E-2</v>
      </c>
      <c r="BC1373" s="2">
        <v>6.6349999999999998</v>
      </c>
      <c r="BD1373" s="2" t="str">
        <f t="shared" si="587"/>
        <v>Same Var</v>
      </c>
      <c r="BE1373" s="2">
        <f t="shared" si="588"/>
        <v>0.18126985271783536</v>
      </c>
      <c r="BF1373" s="2" t="str">
        <f t="shared" si="589"/>
        <v>NS</v>
      </c>
      <c r="BG1373" s="2" t="str">
        <f t="shared" si="590"/>
        <v>NS</v>
      </c>
      <c r="BH1373" s="2" t="str">
        <f t="shared" si="591"/>
        <v/>
      </c>
      <c r="BI1373" s="2" t="str">
        <f t="shared" si="592"/>
        <v/>
      </c>
      <c r="BJ1373" s="2" t="str">
        <f t="shared" si="593"/>
        <v/>
      </c>
    </row>
    <row r="1374" spans="1:62" x14ac:dyDescent="0.2">
      <c r="A1374" s="1" t="s">
        <v>142</v>
      </c>
      <c r="B1374" s="27" t="s">
        <v>251</v>
      </c>
      <c r="C1374" s="28">
        <v>39898</v>
      </c>
      <c r="D1374" s="7">
        <v>0.44444444444444442</v>
      </c>
      <c r="E1374" s="1">
        <v>0.1</v>
      </c>
      <c r="F1374" s="1" t="s">
        <v>57</v>
      </c>
      <c r="G1374" s="1" t="s">
        <v>915</v>
      </c>
      <c r="H1374" s="27" t="s">
        <v>886</v>
      </c>
      <c r="I1374" s="27" t="s">
        <v>887</v>
      </c>
      <c r="J1374" s="27" t="s">
        <v>888</v>
      </c>
      <c r="K1374" s="2">
        <v>0.75</v>
      </c>
      <c r="L1374" s="2">
        <v>0.25</v>
      </c>
      <c r="M1374" s="27">
        <v>4404900</v>
      </c>
      <c r="N1374" s="27">
        <v>4522700</v>
      </c>
      <c r="O1374" s="27">
        <v>4311000</v>
      </c>
      <c r="P1374" s="27">
        <v>3633100</v>
      </c>
      <c r="Q1374" s="29"/>
      <c r="R1374" s="29"/>
      <c r="S1374" s="29"/>
      <c r="T1374" s="29"/>
      <c r="U1374" s="29"/>
      <c r="V1374" s="29"/>
      <c r="W1374" s="29"/>
      <c r="X1374" s="29"/>
      <c r="Y1374" s="29"/>
      <c r="Z1374" s="29"/>
      <c r="AA1374" s="29"/>
      <c r="AB1374" s="29"/>
      <c r="AC1374" s="2">
        <f t="shared" si="567"/>
        <v>4217925</v>
      </c>
      <c r="AD1374" s="2">
        <f t="shared" si="568"/>
        <v>399387.3172331173</v>
      </c>
      <c r="AE1374" s="2">
        <f t="shared" si="569"/>
        <v>4</v>
      </c>
      <c r="AF1374" s="27">
        <v>4773200</v>
      </c>
      <c r="AG1374" s="27">
        <v>4790900</v>
      </c>
      <c r="AH1374" s="27">
        <v>4374800</v>
      </c>
      <c r="AI1374" s="27">
        <v>4708600</v>
      </c>
      <c r="AJ1374" s="2">
        <f t="shared" si="570"/>
        <v>4661875</v>
      </c>
      <c r="AK1374" s="2">
        <f t="shared" si="571"/>
        <v>194624.41393617605</v>
      </c>
      <c r="AL1374" s="2">
        <f t="shared" si="572"/>
        <v>4</v>
      </c>
      <c r="AM1374" s="2">
        <f t="shared" si="573"/>
        <v>1.0176605048063208E+21</v>
      </c>
      <c r="AN1374" s="2">
        <f t="shared" si="574"/>
        <v>1.9760999320857457E+20</v>
      </c>
      <c r="AO1374" s="2">
        <f t="shared" si="575"/>
        <v>5</v>
      </c>
      <c r="AP1374" s="2">
        <f t="shared" si="576"/>
        <v>8.3895002580907949</v>
      </c>
      <c r="AQ1374" s="2">
        <f t="shared" si="577"/>
        <v>0.72668684380042159</v>
      </c>
      <c r="AR1374" s="3" t="str">
        <f t="shared" si="578"/>
        <v>Nontoxic</v>
      </c>
      <c r="AS1374" s="2">
        <f t="shared" si="579"/>
        <v>110.52531754357888</v>
      </c>
      <c r="AT1374" s="26" t="s">
        <v>884</v>
      </c>
      <c r="AU1374" s="4" t="s">
        <v>666</v>
      </c>
      <c r="AV1374" s="2">
        <f t="shared" si="580"/>
        <v>3</v>
      </c>
      <c r="AW1374" s="2">
        <f t="shared" si="581"/>
        <v>3</v>
      </c>
      <c r="AX1374" s="2">
        <f t="shared" si="582"/>
        <v>159510229166.66669</v>
      </c>
      <c r="AY1374" s="2">
        <f t="shared" si="583"/>
        <v>37878662500</v>
      </c>
      <c r="AZ1374" s="2">
        <f t="shared" si="584"/>
        <v>98694445833.333328</v>
      </c>
      <c r="BA1374" s="2">
        <f t="shared" si="585"/>
        <v>1.1666666666666667</v>
      </c>
      <c r="BB1374" s="2">
        <f t="shared" si="586"/>
        <v>1.2280148526235084</v>
      </c>
      <c r="BC1374" s="2">
        <v>6.6349999999999998</v>
      </c>
      <c r="BD1374" s="2" t="str">
        <f t="shared" si="587"/>
        <v>Same Var</v>
      </c>
      <c r="BE1374" s="2">
        <f t="shared" si="588"/>
        <v>4.6309739304939049E-2</v>
      </c>
      <c r="BF1374" s="2" t="str">
        <f t="shared" si="589"/>
        <v>NS</v>
      </c>
      <c r="BG1374" s="2" t="str">
        <f t="shared" si="590"/>
        <v>NS</v>
      </c>
      <c r="BH1374" s="2" t="str">
        <f t="shared" si="591"/>
        <v/>
      </c>
      <c r="BI1374" s="2" t="str">
        <f t="shared" si="592"/>
        <v/>
      </c>
      <c r="BJ1374" s="2" t="str">
        <f t="shared" si="593"/>
        <v/>
      </c>
    </row>
    <row r="1375" spans="1:62" x14ac:dyDescent="0.2">
      <c r="A1375" s="1" t="s">
        <v>142</v>
      </c>
      <c r="B1375" s="27" t="s">
        <v>253</v>
      </c>
      <c r="C1375" s="28">
        <v>39898</v>
      </c>
      <c r="D1375" s="7">
        <v>0.47916666666666669</v>
      </c>
      <c r="E1375" s="1">
        <v>0.1</v>
      </c>
      <c r="F1375" s="1" t="s">
        <v>57</v>
      </c>
      <c r="G1375" s="1" t="s">
        <v>915</v>
      </c>
      <c r="H1375" s="27" t="s">
        <v>886</v>
      </c>
      <c r="I1375" s="27" t="s">
        <v>887</v>
      </c>
      <c r="J1375" s="27" t="s">
        <v>888</v>
      </c>
      <c r="K1375" s="2">
        <v>0.75</v>
      </c>
      <c r="L1375" s="2">
        <v>0.25</v>
      </c>
      <c r="M1375" s="27">
        <v>4404900</v>
      </c>
      <c r="N1375" s="27">
        <v>4522700</v>
      </c>
      <c r="O1375" s="27">
        <v>4311000</v>
      </c>
      <c r="P1375" s="27">
        <v>3633100</v>
      </c>
      <c r="Q1375" s="29"/>
      <c r="R1375" s="29"/>
      <c r="S1375" s="29"/>
      <c r="T1375" s="29"/>
      <c r="U1375" s="29"/>
      <c r="V1375" s="29"/>
      <c r="W1375" s="29"/>
      <c r="X1375" s="29"/>
      <c r="Y1375" s="29"/>
      <c r="Z1375" s="29"/>
      <c r="AA1375" s="29"/>
      <c r="AB1375" s="29"/>
      <c r="AC1375" s="2">
        <f t="shared" si="567"/>
        <v>4217925</v>
      </c>
      <c r="AD1375" s="2">
        <f t="shared" si="568"/>
        <v>399387.3172331173</v>
      </c>
      <c r="AE1375" s="2">
        <f t="shared" si="569"/>
        <v>4</v>
      </c>
      <c r="AF1375" s="27">
        <v>5415800</v>
      </c>
      <c r="AG1375" s="27">
        <v>4604500</v>
      </c>
      <c r="AH1375" s="27">
        <v>4928300</v>
      </c>
      <c r="AI1375" s="27">
        <v>4702100</v>
      </c>
      <c r="AJ1375" s="2">
        <f t="shared" si="570"/>
        <v>4912675</v>
      </c>
      <c r="AK1375" s="2">
        <f t="shared" si="571"/>
        <v>361797.62644329219</v>
      </c>
      <c r="AL1375" s="2">
        <f t="shared" si="572"/>
        <v>4</v>
      </c>
      <c r="AM1375" s="2">
        <f t="shared" si="573"/>
        <v>3.0421299084750047E+21</v>
      </c>
      <c r="AN1375" s="2">
        <f t="shared" si="574"/>
        <v>5.2468016662209744E+20</v>
      </c>
      <c r="AO1375" s="2">
        <f t="shared" si="575"/>
        <v>6</v>
      </c>
      <c r="AP1375" s="2">
        <f t="shared" si="576"/>
        <v>7.4482250149824099</v>
      </c>
      <c r="AQ1375" s="2">
        <f t="shared" si="577"/>
        <v>0.71755819649141217</v>
      </c>
      <c r="AR1375" s="3" t="str">
        <f t="shared" si="578"/>
        <v>Nontoxic</v>
      </c>
      <c r="AS1375" s="2">
        <f t="shared" si="579"/>
        <v>116.47136921590592</v>
      </c>
      <c r="AT1375" s="26" t="s">
        <v>884</v>
      </c>
      <c r="AU1375" s="4" t="s">
        <v>666</v>
      </c>
      <c r="AV1375" s="2">
        <f t="shared" si="580"/>
        <v>3</v>
      </c>
      <c r="AW1375" s="2">
        <f t="shared" si="581"/>
        <v>3</v>
      </c>
      <c r="AX1375" s="2">
        <f t="shared" si="582"/>
        <v>159510229166.66669</v>
      </c>
      <c r="AY1375" s="2">
        <f t="shared" si="583"/>
        <v>130897522500</v>
      </c>
      <c r="AZ1375" s="2">
        <f t="shared" si="584"/>
        <v>145203875833.33334</v>
      </c>
      <c r="BA1375" s="2">
        <f t="shared" si="585"/>
        <v>1.1666666666666667</v>
      </c>
      <c r="BB1375" s="2">
        <f t="shared" si="586"/>
        <v>2.5083748936083339E-2</v>
      </c>
      <c r="BC1375" s="2">
        <v>6.6349999999999998</v>
      </c>
      <c r="BD1375" s="2" t="str">
        <f t="shared" si="587"/>
        <v>Same Var</v>
      </c>
      <c r="BE1375" s="2">
        <f t="shared" si="588"/>
        <v>2.0929006300240038E-2</v>
      </c>
      <c r="BF1375" s="2" t="str">
        <f t="shared" si="589"/>
        <v>NS</v>
      </c>
      <c r="BG1375" s="2" t="str">
        <f t="shared" si="590"/>
        <v>NS</v>
      </c>
      <c r="BH1375" s="2" t="str">
        <f t="shared" si="591"/>
        <v/>
      </c>
      <c r="BI1375" s="2" t="str">
        <f t="shared" si="592"/>
        <v/>
      </c>
      <c r="BJ1375" s="2" t="str">
        <f t="shared" si="593"/>
        <v/>
      </c>
    </row>
    <row r="1376" spans="1:62" x14ac:dyDescent="0.2">
      <c r="A1376" s="1" t="s">
        <v>142</v>
      </c>
      <c r="B1376" s="27" t="s">
        <v>256</v>
      </c>
      <c r="C1376" s="28">
        <v>39898</v>
      </c>
      <c r="D1376" s="7">
        <v>0.5</v>
      </c>
      <c r="E1376" s="1">
        <v>0.1</v>
      </c>
      <c r="F1376" s="1" t="s">
        <v>57</v>
      </c>
      <c r="G1376" s="1" t="s">
        <v>915</v>
      </c>
      <c r="H1376" s="27" t="s">
        <v>886</v>
      </c>
      <c r="I1376" s="27" t="s">
        <v>887</v>
      </c>
      <c r="J1376" s="27" t="s">
        <v>888</v>
      </c>
      <c r="K1376" s="2">
        <v>0.75</v>
      </c>
      <c r="L1376" s="2">
        <v>0.25</v>
      </c>
      <c r="M1376" s="27">
        <v>4404900</v>
      </c>
      <c r="N1376" s="27">
        <v>4522700</v>
      </c>
      <c r="O1376" s="27">
        <v>4311000</v>
      </c>
      <c r="P1376" s="27">
        <v>3633100</v>
      </c>
      <c r="Q1376" s="29"/>
      <c r="R1376" s="29"/>
      <c r="S1376" s="29"/>
      <c r="T1376" s="29"/>
      <c r="U1376" s="29"/>
      <c r="V1376" s="29"/>
      <c r="W1376" s="29"/>
      <c r="X1376" s="29"/>
      <c r="Y1376" s="29"/>
      <c r="Z1376" s="29"/>
      <c r="AA1376" s="29"/>
      <c r="AB1376" s="29"/>
      <c r="AC1376" s="2">
        <f t="shared" si="567"/>
        <v>4217925</v>
      </c>
      <c r="AD1376" s="2">
        <f t="shared" si="568"/>
        <v>399387.3172331173</v>
      </c>
      <c r="AE1376" s="2">
        <f t="shared" si="569"/>
        <v>4</v>
      </c>
      <c r="AF1376" s="27">
        <v>4107600</v>
      </c>
      <c r="AG1376" s="27">
        <v>3980400</v>
      </c>
      <c r="AH1376" s="27">
        <v>4468100</v>
      </c>
      <c r="AI1376" s="27">
        <v>4469800</v>
      </c>
      <c r="AJ1376" s="2">
        <f t="shared" si="570"/>
        <v>4256475</v>
      </c>
      <c r="AK1376" s="2">
        <f t="shared" si="571"/>
        <v>250781.35729488879</v>
      </c>
      <c r="AL1376" s="2">
        <f t="shared" si="572"/>
        <v>4</v>
      </c>
      <c r="AM1376" s="2">
        <f t="shared" si="573"/>
        <v>1.4557237684547079E+21</v>
      </c>
      <c r="AN1376" s="2">
        <f t="shared" si="574"/>
        <v>2.5012085113058247E+20</v>
      </c>
      <c r="AO1376" s="2">
        <f t="shared" si="575"/>
        <v>6</v>
      </c>
      <c r="AP1376" s="2">
        <f t="shared" si="576"/>
        <v>5.5958083944773005</v>
      </c>
      <c r="AQ1376" s="2">
        <f t="shared" si="577"/>
        <v>0.71755819649141217</v>
      </c>
      <c r="AR1376" s="3" t="str">
        <f t="shared" si="578"/>
        <v>Nontoxic</v>
      </c>
      <c r="AS1376" s="2">
        <f t="shared" si="579"/>
        <v>100.91395650705026</v>
      </c>
      <c r="AT1376" s="26" t="s">
        <v>884</v>
      </c>
      <c r="AU1376" s="4" t="s">
        <v>666</v>
      </c>
      <c r="AV1376" s="2">
        <f t="shared" si="580"/>
        <v>3</v>
      </c>
      <c r="AW1376" s="2">
        <f t="shared" si="581"/>
        <v>3</v>
      </c>
      <c r="AX1376" s="2">
        <f t="shared" si="582"/>
        <v>159510229166.66669</v>
      </c>
      <c r="AY1376" s="2">
        <f t="shared" si="583"/>
        <v>62891289166.666672</v>
      </c>
      <c r="AZ1376" s="2">
        <f t="shared" si="584"/>
        <v>111200759166.66667</v>
      </c>
      <c r="BA1376" s="2">
        <f t="shared" si="585"/>
        <v>1.1666666666666667</v>
      </c>
      <c r="BB1376" s="2">
        <f t="shared" si="586"/>
        <v>0.53783665119892377</v>
      </c>
      <c r="BC1376" s="2">
        <v>6.6349999999999998</v>
      </c>
      <c r="BD1376" s="2" t="str">
        <f t="shared" si="587"/>
        <v>Same Var</v>
      </c>
      <c r="BE1376" s="2">
        <f t="shared" si="588"/>
        <v>0.43775109234687981</v>
      </c>
      <c r="BF1376" s="2" t="str">
        <f t="shared" si="589"/>
        <v>NS</v>
      </c>
      <c r="BG1376" s="2" t="str">
        <f t="shared" si="590"/>
        <v>NS</v>
      </c>
      <c r="BH1376" s="2" t="str">
        <f t="shared" si="591"/>
        <v/>
      </c>
      <c r="BI1376" s="2" t="str">
        <f t="shared" si="592"/>
        <v/>
      </c>
      <c r="BJ1376" s="2" t="str">
        <f t="shared" si="593"/>
        <v/>
      </c>
    </row>
    <row r="1377" spans="1:62" x14ac:dyDescent="0.2">
      <c r="A1377" s="1" t="s">
        <v>142</v>
      </c>
      <c r="B1377" s="27" t="s">
        <v>257</v>
      </c>
      <c r="C1377" s="28">
        <v>39898</v>
      </c>
      <c r="D1377" s="7">
        <v>0.51736111111111116</v>
      </c>
      <c r="E1377" s="1">
        <v>0.1</v>
      </c>
      <c r="F1377" s="1" t="s">
        <v>57</v>
      </c>
      <c r="G1377" s="1" t="s">
        <v>915</v>
      </c>
      <c r="H1377" s="27" t="s">
        <v>886</v>
      </c>
      <c r="I1377" s="27" t="s">
        <v>887</v>
      </c>
      <c r="J1377" s="27" t="s">
        <v>888</v>
      </c>
      <c r="K1377" s="2">
        <v>0.75</v>
      </c>
      <c r="L1377" s="2">
        <v>0.25</v>
      </c>
      <c r="M1377" s="27">
        <v>4404900</v>
      </c>
      <c r="N1377" s="27">
        <v>4522700</v>
      </c>
      <c r="O1377" s="27">
        <v>4311000</v>
      </c>
      <c r="P1377" s="27">
        <v>3633100</v>
      </c>
      <c r="Q1377" s="29"/>
      <c r="R1377" s="29"/>
      <c r="S1377" s="29"/>
      <c r="T1377" s="29"/>
      <c r="U1377" s="29"/>
      <c r="V1377" s="29"/>
      <c r="W1377" s="29"/>
      <c r="X1377" s="29"/>
      <c r="Y1377" s="29"/>
      <c r="Z1377" s="29"/>
      <c r="AA1377" s="29"/>
      <c r="AB1377" s="29"/>
      <c r="AC1377" s="2">
        <f t="shared" si="567"/>
        <v>4217925</v>
      </c>
      <c r="AD1377" s="2">
        <f t="shared" si="568"/>
        <v>399387.3172331173</v>
      </c>
      <c r="AE1377" s="2">
        <f t="shared" si="569"/>
        <v>4</v>
      </c>
      <c r="AF1377" s="27">
        <v>4428900</v>
      </c>
      <c r="AG1377" s="27">
        <v>4827100</v>
      </c>
      <c r="AH1377" s="27">
        <v>4325700</v>
      </c>
      <c r="AI1377" s="27">
        <v>4099500</v>
      </c>
      <c r="AJ1377" s="2">
        <f t="shared" si="570"/>
        <v>4420300</v>
      </c>
      <c r="AK1377" s="2">
        <f t="shared" si="571"/>
        <v>304095.37977417547</v>
      </c>
      <c r="AL1377" s="2">
        <f t="shared" si="572"/>
        <v>4</v>
      </c>
      <c r="AM1377" s="2">
        <f t="shared" si="573"/>
        <v>2.0747684266047373E+21</v>
      </c>
      <c r="AN1377" s="2">
        <f t="shared" si="574"/>
        <v>3.4587348494213906E+20</v>
      </c>
      <c r="AO1377" s="2">
        <f t="shared" si="575"/>
        <v>6</v>
      </c>
      <c r="AP1377" s="2">
        <f t="shared" si="576"/>
        <v>5.8890223359047003</v>
      </c>
      <c r="AQ1377" s="2">
        <f t="shared" si="577"/>
        <v>0.71755819649141217</v>
      </c>
      <c r="AR1377" s="3" t="str">
        <f t="shared" si="578"/>
        <v>Nontoxic</v>
      </c>
      <c r="AS1377" s="2">
        <f t="shared" si="579"/>
        <v>104.79797530776389</v>
      </c>
      <c r="AT1377" s="26" t="s">
        <v>884</v>
      </c>
      <c r="AU1377" s="4" t="s">
        <v>666</v>
      </c>
      <c r="AV1377" s="2">
        <f t="shared" si="580"/>
        <v>3</v>
      </c>
      <c r="AW1377" s="2">
        <f t="shared" si="581"/>
        <v>3</v>
      </c>
      <c r="AX1377" s="2">
        <f t="shared" si="582"/>
        <v>159510229166.66669</v>
      </c>
      <c r="AY1377" s="2">
        <f t="shared" si="583"/>
        <v>92474000000</v>
      </c>
      <c r="AZ1377" s="2">
        <f t="shared" si="584"/>
        <v>125992114583.33333</v>
      </c>
      <c r="BA1377" s="2">
        <f t="shared" si="585"/>
        <v>1.1666666666666667</v>
      </c>
      <c r="BB1377" s="2">
        <f t="shared" si="586"/>
        <v>0.18875074587640484</v>
      </c>
      <c r="BC1377" s="2">
        <v>6.6349999999999998</v>
      </c>
      <c r="BD1377" s="2" t="str">
        <f t="shared" si="587"/>
        <v>Same Var</v>
      </c>
      <c r="BE1377" s="2">
        <f t="shared" si="588"/>
        <v>0.22541680167397332</v>
      </c>
      <c r="BF1377" s="2" t="str">
        <f t="shared" si="589"/>
        <v>NS</v>
      </c>
      <c r="BG1377" s="2" t="str">
        <f t="shared" si="590"/>
        <v>NS</v>
      </c>
      <c r="BH1377" s="2" t="str">
        <f t="shared" si="591"/>
        <v/>
      </c>
      <c r="BI1377" s="2" t="str">
        <f t="shared" si="592"/>
        <v/>
      </c>
      <c r="BJ1377" s="2" t="str">
        <f t="shared" si="593"/>
        <v/>
      </c>
    </row>
    <row r="1378" spans="1:62" x14ac:dyDescent="0.2">
      <c r="A1378" s="1" t="s">
        <v>142</v>
      </c>
      <c r="B1378" s="27" t="s">
        <v>258</v>
      </c>
      <c r="C1378" s="28">
        <v>39898</v>
      </c>
      <c r="D1378" s="7">
        <v>0.40625</v>
      </c>
      <c r="E1378" s="1">
        <v>0.1</v>
      </c>
      <c r="F1378" s="1" t="s">
        <v>57</v>
      </c>
      <c r="G1378" s="1" t="s">
        <v>915</v>
      </c>
      <c r="H1378" s="27" t="s">
        <v>886</v>
      </c>
      <c r="I1378" s="27" t="s">
        <v>887</v>
      </c>
      <c r="J1378" s="27" t="s">
        <v>888</v>
      </c>
      <c r="K1378" s="2">
        <v>0.75</v>
      </c>
      <c r="L1378" s="2">
        <v>0.25</v>
      </c>
      <c r="M1378" s="27">
        <v>4404900</v>
      </c>
      <c r="N1378" s="27">
        <v>4522700</v>
      </c>
      <c r="O1378" s="27">
        <v>4311000</v>
      </c>
      <c r="P1378" s="27">
        <v>3633100</v>
      </c>
      <c r="Q1378" s="29"/>
      <c r="R1378" s="29"/>
      <c r="S1378" s="29"/>
      <c r="T1378" s="29"/>
      <c r="U1378" s="29"/>
      <c r="V1378" s="29"/>
      <c r="W1378" s="29"/>
      <c r="X1378" s="29"/>
      <c r="Y1378" s="29"/>
      <c r="Z1378" s="29"/>
      <c r="AA1378" s="29"/>
      <c r="AB1378" s="29"/>
      <c r="AC1378" s="2">
        <f t="shared" si="567"/>
        <v>4217925</v>
      </c>
      <c r="AD1378" s="2">
        <f t="shared" si="568"/>
        <v>399387.3172331173</v>
      </c>
      <c r="AE1378" s="2">
        <f t="shared" si="569"/>
        <v>4</v>
      </c>
      <c r="AF1378" s="27">
        <v>2759900</v>
      </c>
      <c r="AG1378" s="27">
        <v>2683900</v>
      </c>
      <c r="AH1378" s="27">
        <v>2632200</v>
      </c>
      <c r="AI1378" s="27">
        <v>2844500</v>
      </c>
      <c r="AJ1378" s="2">
        <f t="shared" si="570"/>
        <v>2730125</v>
      </c>
      <c r="AK1378" s="2">
        <f t="shared" si="571"/>
        <v>92545.930038368882</v>
      </c>
      <c r="AL1378" s="2">
        <f t="shared" si="572"/>
        <v>4</v>
      </c>
      <c r="AM1378" s="2">
        <f t="shared" si="573"/>
        <v>6.0379857935199135E+20</v>
      </c>
      <c r="AN1378" s="2">
        <f t="shared" si="574"/>
        <v>1.6924669853147064E+20</v>
      </c>
      <c r="AO1378" s="2">
        <f t="shared" si="575"/>
        <v>4</v>
      </c>
      <c r="AP1378" s="2">
        <f t="shared" si="576"/>
        <v>-2.7642954566169831</v>
      </c>
      <c r="AQ1378" s="2">
        <f t="shared" si="577"/>
        <v>0.74069708411268287</v>
      </c>
      <c r="AR1378" s="3" t="str">
        <f t="shared" si="578"/>
        <v>Toxic</v>
      </c>
      <c r="AS1378" s="2">
        <f t="shared" si="579"/>
        <v>64.726731746059968</v>
      </c>
      <c r="AT1378" s="4" t="s">
        <v>663</v>
      </c>
      <c r="AV1378" s="2">
        <f t="shared" si="580"/>
        <v>3</v>
      </c>
      <c r="AW1378" s="2">
        <f t="shared" si="581"/>
        <v>3</v>
      </c>
      <c r="AX1378" s="2">
        <f t="shared" si="582"/>
        <v>159510229166.66669</v>
      </c>
      <c r="AY1378" s="2">
        <f t="shared" si="583"/>
        <v>8564749166.6666679</v>
      </c>
      <c r="AZ1378" s="2">
        <f t="shared" si="584"/>
        <v>84037489166.666672</v>
      </c>
      <c r="BA1378" s="2">
        <f t="shared" si="585"/>
        <v>1.1666666666666667</v>
      </c>
      <c r="BB1378" s="2">
        <f t="shared" si="586"/>
        <v>4.2242479698858473</v>
      </c>
      <c r="BC1378" s="2">
        <v>6.6349999999999998</v>
      </c>
      <c r="BD1378" s="2" t="str">
        <f t="shared" si="587"/>
        <v>Same Var</v>
      </c>
      <c r="BE1378" s="2">
        <f t="shared" si="588"/>
        <v>1.7386096741172223E-4</v>
      </c>
      <c r="BF1378" s="2" t="str">
        <f t="shared" si="589"/>
        <v>Sig</v>
      </c>
      <c r="BG1378" s="2" t="str">
        <f t="shared" si="590"/>
        <v>Sig</v>
      </c>
      <c r="BH1378" s="2" t="str">
        <f t="shared" si="591"/>
        <v>Same Var T-test</v>
      </c>
      <c r="BI1378" s="2" t="str">
        <f t="shared" si="592"/>
        <v/>
      </c>
      <c r="BJ1378" s="2" t="str">
        <f t="shared" si="593"/>
        <v/>
      </c>
    </row>
    <row r="1379" spans="1:62" x14ac:dyDescent="0.2">
      <c r="A1379" s="1" t="s">
        <v>142</v>
      </c>
      <c r="B1379" s="27" t="s">
        <v>260</v>
      </c>
      <c r="C1379" s="28">
        <v>39898</v>
      </c>
      <c r="D1379" s="7">
        <v>0.3888888888888889</v>
      </c>
      <c r="E1379" s="1">
        <v>0.1</v>
      </c>
      <c r="F1379" s="1" t="s">
        <v>57</v>
      </c>
      <c r="G1379" s="1" t="s">
        <v>915</v>
      </c>
      <c r="H1379" s="27" t="s">
        <v>886</v>
      </c>
      <c r="I1379" s="27" t="s">
        <v>887</v>
      </c>
      <c r="J1379" s="27" t="s">
        <v>888</v>
      </c>
      <c r="K1379" s="2">
        <v>0.75</v>
      </c>
      <c r="L1379" s="2">
        <v>0.25</v>
      </c>
      <c r="M1379" s="27">
        <v>4404900</v>
      </c>
      <c r="N1379" s="27">
        <v>4522700</v>
      </c>
      <c r="O1379" s="27">
        <v>4311000</v>
      </c>
      <c r="P1379" s="27">
        <v>3633100</v>
      </c>
      <c r="Q1379" s="29"/>
      <c r="R1379" s="29"/>
      <c r="S1379" s="29"/>
      <c r="T1379" s="29"/>
      <c r="U1379" s="29"/>
      <c r="V1379" s="29"/>
      <c r="W1379" s="29"/>
      <c r="X1379" s="29"/>
      <c r="Y1379" s="29"/>
      <c r="Z1379" s="29"/>
      <c r="AA1379" s="29"/>
      <c r="AB1379" s="29"/>
      <c r="AC1379" s="2">
        <f t="shared" si="567"/>
        <v>4217925</v>
      </c>
      <c r="AD1379" s="2">
        <f t="shared" si="568"/>
        <v>399387.3172331173</v>
      </c>
      <c r="AE1379" s="2">
        <f t="shared" si="569"/>
        <v>4</v>
      </c>
      <c r="AF1379" s="27">
        <v>4698800</v>
      </c>
      <c r="AG1379" s="27">
        <v>5033500</v>
      </c>
      <c r="AH1379" s="27">
        <v>5255000</v>
      </c>
      <c r="AI1379" s="27">
        <v>4812000</v>
      </c>
      <c r="AJ1379" s="2">
        <f t="shared" si="570"/>
        <v>4949825</v>
      </c>
      <c r="AK1379" s="2">
        <f t="shared" si="571"/>
        <v>246402.49423791689</v>
      </c>
      <c r="AL1379" s="2">
        <f t="shared" si="572"/>
        <v>4</v>
      </c>
      <c r="AM1379" s="2">
        <f t="shared" si="573"/>
        <v>1.4144875233429519E+21</v>
      </c>
      <c r="AN1379" s="2">
        <f t="shared" si="574"/>
        <v>2.445145701539262E+20</v>
      </c>
      <c r="AO1379" s="2">
        <f t="shared" si="575"/>
        <v>6</v>
      </c>
      <c r="AP1379" s="2">
        <f t="shared" si="576"/>
        <v>9.2113730573287089</v>
      </c>
      <c r="AQ1379" s="2">
        <f t="shared" si="577"/>
        <v>0.71755819649141217</v>
      </c>
      <c r="AR1379" s="3" t="str">
        <f t="shared" si="578"/>
        <v>Nontoxic</v>
      </c>
      <c r="AS1379" s="2">
        <f t="shared" si="579"/>
        <v>117.35213404695438</v>
      </c>
      <c r="AT1379" s="26" t="s">
        <v>884</v>
      </c>
      <c r="AU1379" s="4" t="s">
        <v>666</v>
      </c>
      <c r="AV1379" s="2">
        <f t="shared" si="580"/>
        <v>3</v>
      </c>
      <c r="AW1379" s="2">
        <f t="shared" si="581"/>
        <v>3</v>
      </c>
      <c r="AX1379" s="2">
        <f t="shared" si="582"/>
        <v>159510229166.66669</v>
      </c>
      <c r="AY1379" s="2">
        <f t="shared" si="583"/>
        <v>60714189166.666664</v>
      </c>
      <c r="AZ1379" s="2">
        <f t="shared" si="584"/>
        <v>110112209166.66667</v>
      </c>
      <c r="BA1379" s="2">
        <f t="shared" si="585"/>
        <v>1.1666666666666667</v>
      </c>
      <c r="BB1379" s="2">
        <f t="shared" si="586"/>
        <v>0.57783696645079119</v>
      </c>
      <c r="BC1379" s="2">
        <v>6.6349999999999998</v>
      </c>
      <c r="BD1379" s="2" t="str">
        <f t="shared" si="587"/>
        <v>Same Var</v>
      </c>
      <c r="BE1379" s="2">
        <f t="shared" si="588"/>
        <v>1.0302400439722836E-2</v>
      </c>
      <c r="BF1379" s="2" t="str">
        <f t="shared" si="589"/>
        <v>NS</v>
      </c>
      <c r="BG1379" s="2" t="str">
        <f t="shared" si="590"/>
        <v>NS</v>
      </c>
      <c r="BH1379" s="2" t="str">
        <f t="shared" si="591"/>
        <v/>
      </c>
      <c r="BI1379" s="2" t="str">
        <f t="shared" si="592"/>
        <v/>
      </c>
      <c r="BJ1379" s="2" t="str">
        <f t="shared" si="593"/>
        <v/>
      </c>
    </row>
    <row r="1380" spans="1:62" x14ac:dyDescent="0.2">
      <c r="A1380" s="1" t="s">
        <v>142</v>
      </c>
      <c r="B1380" s="27" t="s">
        <v>263</v>
      </c>
      <c r="C1380" s="28">
        <v>39898</v>
      </c>
      <c r="D1380" s="7">
        <v>0.42708333333333331</v>
      </c>
      <c r="E1380" s="1">
        <v>0.1</v>
      </c>
      <c r="F1380" s="1" t="s">
        <v>57</v>
      </c>
      <c r="G1380" s="1" t="s">
        <v>915</v>
      </c>
      <c r="H1380" s="27" t="s">
        <v>886</v>
      </c>
      <c r="I1380" s="27" t="s">
        <v>887</v>
      </c>
      <c r="J1380" s="27" t="s">
        <v>888</v>
      </c>
      <c r="K1380" s="2">
        <v>0.75</v>
      </c>
      <c r="L1380" s="2">
        <v>0.25</v>
      </c>
      <c r="M1380" s="27">
        <v>4404900</v>
      </c>
      <c r="N1380" s="27">
        <v>4522700</v>
      </c>
      <c r="O1380" s="27">
        <v>4311000</v>
      </c>
      <c r="P1380" s="27">
        <v>3633100</v>
      </c>
      <c r="Q1380" s="29"/>
      <c r="R1380" s="29"/>
      <c r="S1380" s="29"/>
      <c r="T1380" s="29"/>
      <c r="U1380" s="29"/>
      <c r="V1380" s="29"/>
      <c r="W1380" s="29"/>
      <c r="X1380" s="29"/>
      <c r="Y1380" s="29"/>
      <c r="Z1380" s="29"/>
      <c r="AA1380" s="29"/>
      <c r="AB1380" s="29"/>
      <c r="AC1380" s="2">
        <f t="shared" si="567"/>
        <v>4217925</v>
      </c>
      <c r="AD1380" s="2">
        <f t="shared" si="568"/>
        <v>399387.3172331173</v>
      </c>
      <c r="AE1380" s="2">
        <f t="shared" si="569"/>
        <v>4</v>
      </c>
      <c r="AF1380" s="27">
        <v>4845800</v>
      </c>
      <c r="AG1380" s="27">
        <v>4199800</v>
      </c>
      <c r="AH1380" s="27">
        <v>4233600</v>
      </c>
      <c r="AI1380" s="27">
        <v>4536200</v>
      </c>
      <c r="AJ1380" s="2">
        <f t="shared" si="570"/>
        <v>4453850</v>
      </c>
      <c r="AK1380" s="2">
        <f t="shared" si="571"/>
        <v>301914.88314865611</v>
      </c>
      <c r="AL1380" s="2">
        <f t="shared" si="572"/>
        <v>4</v>
      </c>
      <c r="AM1380" s="2">
        <f t="shared" si="573"/>
        <v>2.0447828444790637E+21</v>
      </c>
      <c r="AN1380" s="2">
        <f t="shared" si="574"/>
        <v>3.4081838500622264E+20</v>
      </c>
      <c r="AO1380" s="2">
        <f t="shared" si="575"/>
        <v>6</v>
      </c>
      <c r="AP1380" s="2">
        <f t="shared" si="576"/>
        <v>6.0682666987167346</v>
      </c>
      <c r="AQ1380" s="2">
        <f t="shared" si="577"/>
        <v>0.71755819649141217</v>
      </c>
      <c r="AR1380" s="3" t="str">
        <f t="shared" si="578"/>
        <v>Nontoxic</v>
      </c>
      <c r="AS1380" s="2">
        <f t="shared" si="579"/>
        <v>105.59339011480763</v>
      </c>
      <c r="AT1380" s="26" t="s">
        <v>884</v>
      </c>
      <c r="AU1380" s="4" t="s">
        <v>666</v>
      </c>
      <c r="AV1380" s="2">
        <f t="shared" si="580"/>
        <v>3</v>
      </c>
      <c r="AW1380" s="2">
        <f t="shared" si="581"/>
        <v>3</v>
      </c>
      <c r="AX1380" s="2">
        <f t="shared" si="582"/>
        <v>159510229166.66669</v>
      </c>
      <c r="AY1380" s="2">
        <f t="shared" si="583"/>
        <v>91152596666.666672</v>
      </c>
      <c r="AZ1380" s="2">
        <f t="shared" si="584"/>
        <v>125331412916.66667</v>
      </c>
      <c r="BA1380" s="2">
        <f t="shared" si="585"/>
        <v>1.1666666666666667</v>
      </c>
      <c r="BB1380" s="2">
        <f t="shared" si="586"/>
        <v>0.1987200586996859</v>
      </c>
      <c r="BC1380" s="2">
        <v>6.6349999999999998</v>
      </c>
      <c r="BD1380" s="2" t="str">
        <f t="shared" si="587"/>
        <v>Same Var</v>
      </c>
      <c r="BE1380" s="2">
        <f t="shared" si="588"/>
        <v>0.1911716915905774</v>
      </c>
      <c r="BF1380" s="2" t="str">
        <f t="shared" si="589"/>
        <v>NS</v>
      </c>
      <c r="BG1380" s="2" t="str">
        <f t="shared" si="590"/>
        <v>NS</v>
      </c>
      <c r="BH1380" s="2" t="str">
        <f t="shared" si="591"/>
        <v/>
      </c>
      <c r="BI1380" s="2" t="str">
        <f t="shared" si="592"/>
        <v/>
      </c>
      <c r="BJ1380" s="2" t="str">
        <f t="shared" si="593"/>
        <v/>
      </c>
    </row>
    <row r="1381" spans="1:62" x14ac:dyDescent="0.2">
      <c r="A1381" s="1" t="s">
        <v>142</v>
      </c>
      <c r="B1381" s="27" t="s">
        <v>153</v>
      </c>
      <c r="C1381" s="28">
        <v>37361</v>
      </c>
      <c r="D1381" s="7">
        <v>0.56597222222222221</v>
      </c>
      <c r="E1381" s="1">
        <v>0.1</v>
      </c>
      <c r="F1381" s="1" t="s">
        <v>57</v>
      </c>
      <c r="G1381" s="1" t="s">
        <v>893</v>
      </c>
      <c r="H1381" s="27" t="s">
        <v>886</v>
      </c>
      <c r="I1381" s="27" t="s">
        <v>887</v>
      </c>
      <c r="J1381" s="27" t="s">
        <v>888</v>
      </c>
      <c r="K1381" s="2">
        <v>0.75</v>
      </c>
      <c r="L1381" s="2">
        <v>0.25</v>
      </c>
      <c r="M1381" s="27">
        <v>4240000</v>
      </c>
      <c r="N1381" s="27">
        <v>5200000</v>
      </c>
      <c r="O1381" s="27">
        <v>4820000</v>
      </c>
      <c r="P1381" s="27">
        <v>4420000</v>
      </c>
      <c r="Q1381" s="29"/>
      <c r="R1381" s="29"/>
      <c r="S1381" s="29"/>
      <c r="T1381" s="29"/>
      <c r="U1381" s="29"/>
      <c r="V1381" s="29"/>
      <c r="W1381" s="29"/>
      <c r="X1381" s="29"/>
      <c r="Y1381" s="29"/>
      <c r="Z1381" s="29"/>
      <c r="AA1381" s="29"/>
      <c r="AB1381" s="29"/>
      <c r="AC1381" s="2">
        <f t="shared" si="567"/>
        <v>4670000</v>
      </c>
      <c r="AD1381" s="2">
        <f t="shared" si="568"/>
        <v>428485.70571257098</v>
      </c>
      <c r="AE1381" s="2">
        <f t="shared" si="569"/>
        <v>4</v>
      </c>
      <c r="AF1381" s="27">
        <v>5480000</v>
      </c>
      <c r="AG1381" s="27">
        <v>4660000</v>
      </c>
      <c r="AH1381" s="27">
        <v>4780000</v>
      </c>
      <c r="AI1381" s="27">
        <v>5500000</v>
      </c>
      <c r="AJ1381" s="2">
        <f t="shared" si="570"/>
        <v>5105000</v>
      </c>
      <c r="AK1381" s="2">
        <f t="shared" si="571"/>
        <v>447325.38492690085</v>
      </c>
      <c r="AL1381" s="2">
        <f t="shared" si="572"/>
        <v>4</v>
      </c>
      <c r="AM1381" s="2">
        <f t="shared" si="573"/>
        <v>5.7522744140625001E+21</v>
      </c>
      <c r="AN1381" s="2">
        <f t="shared" si="574"/>
        <v>1.0563694921875001E+21</v>
      </c>
      <c r="AO1381" s="2">
        <f t="shared" si="575"/>
        <v>5</v>
      </c>
      <c r="AP1381" s="2">
        <f t="shared" si="576"/>
        <v>5.8188630931432774</v>
      </c>
      <c r="AQ1381" s="2">
        <f t="shared" si="577"/>
        <v>0.72668684380042159</v>
      </c>
      <c r="AR1381" s="3" t="str">
        <f t="shared" si="578"/>
        <v>Nontoxic</v>
      </c>
      <c r="AS1381" s="2">
        <f t="shared" si="579"/>
        <v>109.31477516059958</v>
      </c>
      <c r="AT1381" s="26" t="s">
        <v>884</v>
      </c>
      <c r="AU1381" s="4" t="s">
        <v>666</v>
      </c>
      <c r="AV1381" s="2">
        <f t="shared" si="580"/>
        <v>3</v>
      </c>
      <c r="AW1381" s="2">
        <f t="shared" si="581"/>
        <v>3</v>
      </c>
      <c r="AX1381" s="2">
        <f t="shared" si="582"/>
        <v>183600000000</v>
      </c>
      <c r="AY1381" s="2">
        <f t="shared" si="583"/>
        <v>200100000000</v>
      </c>
      <c r="AZ1381" s="2">
        <f t="shared" si="584"/>
        <v>191850000000</v>
      </c>
      <c r="BA1381" s="2">
        <f t="shared" si="585"/>
        <v>1.1666666666666667</v>
      </c>
      <c r="BB1381" s="2">
        <f t="shared" si="586"/>
        <v>4.7594921395963342E-3</v>
      </c>
      <c r="BC1381" s="2">
        <v>6.6349999999999998</v>
      </c>
      <c r="BD1381" s="2" t="str">
        <f t="shared" si="587"/>
        <v>Same Var</v>
      </c>
      <c r="BE1381" s="2">
        <f t="shared" si="588"/>
        <v>0.10488135272969987</v>
      </c>
      <c r="BF1381" s="2" t="str">
        <f t="shared" si="589"/>
        <v>NS</v>
      </c>
      <c r="BG1381" s="2" t="str">
        <f t="shared" si="590"/>
        <v>NS</v>
      </c>
      <c r="BH1381" s="2" t="str">
        <f t="shared" si="591"/>
        <v/>
      </c>
      <c r="BI1381" s="2" t="str">
        <f t="shared" si="592"/>
        <v/>
      </c>
      <c r="BJ1381" s="2" t="str">
        <f t="shared" si="593"/>
        <v/>
      </c>
    </row>
    <row r="1382" spans="1:62" x14ac:dyDescent="0.2">
      <c r="A1382" s="1" t="s">
        <v>142</v>
      </c>
      <c r="B1382" s="27" t="s">
        <v>157</v>
      </c>
      <c r="C1382" s="28">
        <v>37362</v>
      </c>
      <c r="D1382" s="7">
        <v>0.38958333333333334</v>
      </c>
      <c r="E1382" s="1">
        <v>0.1</v>
      </c>
      <c r="F1382" s="1" t="s">
        <v>57</v>
      </c>
      <c r="G1382" s="1" t="s">
        <v>893</v>
      </c>
      <c r="H1382" s="27" t="s">
        <v>886</v>
      </c>
      <c r="I1382" s="27" t="s">
        <v>887</v>
      </c>
      <c r="J1382" s="27" t="s">
        <v>888</v>
      </c>
      <c r="K1382" s="2">
        <v>0.75</v>
      </c>
      <c r="L1382" s="2">
        <v>0.25</v>
      </c>
      <c r="M1382" s="27">
        <v>4240000</v>
      </c>
      <c r="N1382" s="27">
        <v>5200000</v>
      </c>
      <c r="O1382" s="27">
        <v>4820000</v>
      </c>
      <c r="P1382" s="27">
        <v>4420000</v>
      </c>
      <c r="Q1382" s="29"/>
      <c r="R1382" s="29"/>
      <c r="S1382" s="29"/>
      <c r="T1382" s="29"/>
      <c r="U1382" s="29"/>
      <c r="V1382" s="29"/>
      <c r="W1382" s="29"/>
      <c r="X1382" s="29"/>
      <c r="Y1382" s="29"/>
      <c r="Z1382" s="29"/>
      <c r="AA1382" s="29"/>
      <c r="AB1382" s="29"/>
      <c r="AC1382" s="2">
        <f t="shared" si="567"/>
        <v>4670000</v>
      </c>
      <c r="AD1382" s="2">
        <f t="shared" si="568"/>
        <v>428485.70571257098</v>
      </c>
      <c r="AE1382" s="2">
        <f t="shared" si="569"/>
        <v>4</v>
      </c>
      <c r="AF1382" s="27">
        <v>5720000</v>
      </c>
      <c r="AG1382" s="27">
        <v>5120000</v>
      </c>
      <c r="AH1382" s="27">
        <v>5520000</v>
      </c>
      <c r="AI1382" s="27">
        <v>5360000</v>
      </c>
      <c r="AJ1382" s="2">
        <f t="shared" si="570"/>
        <v>5430000</v>
      </c>
      <c r="AK1382" s="2">
        <f t="shared" si="571"/>
        <v>253771.5508089904</v>
      </c>
      <c r="AL1382" s="2">
        <f t="shared" si="572"/>
        <v>4</v>
      </c>
      <c r="AM1382" s="2">
        <f t="shared" si="573"/>
        <v>1.7571816015625E+21</v>
      </c>
      <c r="AN1382" s="2">
        <f t="shared" si="574"/>
        <v>3.0860595052083334E+20</v>
      </c>
      <c r="AO1382" s="2">
        <f t="shared" si="575"/>
        <v>6</v>
      </c>
      <c r="AP1382" s="2">
        <f t="shared" si="576"/>
        <v>9.4143475010134132</v>
      </c>
      <c r="AQ1382" s="2">
        <f t="shared" si="577"/>
        <v>0.71755819649141217</v>
      </c>
      <c r="AR1382" s="3" t="str">
        <f t="shared" si="578"/>
        <v>Nontoxic</v>
      </c>
      <c r="AS1382" s="2">
        <f t="shared" si="579"/>
        <v>116.27408993576016</v>
      </c>
      <c r="AT1382" s="26" t="s">
        <v>884</v>
      </c>
      <c r="AU1382" s="4" t="s">
        <v>666</v>
      </c>
      <c r="AV1382" s="2">
        <f t="shared" si="580"/>
        <v>3</v>
      </c>
      <c r="AW1382" s="2">
        <f t="shared" si="581"/>
        <v>3</v>
      </c>
      <c r="AX1382" s="2">
        <f t="shared" si="582"/>
        <v>183600000000</v>
      </c>
      <c r="AY1382" s="2">
        <f t="shared" si="583"/>
        <v>64400000000</v>
      </c>
      <c r="AZ1382" s="2">
        <f t="shared" si="584"/>
        <v>124000000000</v>
      </c>
      <c r="BA1382" s="2">
        <f t="shared" si="585"/>
        <v>1.1666666666666667</v>
      </c>
      <c r="BB1382" s="2">
        <f t="shared" si="586"/>
        <v>0.67548862263440201</v>
      </c>
      <c r="BC1382" s="2">
        <v>6.6349999999999998</v>
      </c>
      <c r="BD1382" s="2" t="str">
        <f t="shared" si="587"/>
        <v>Same Var</v>
      </c>
      <c r="BE1382" s="2">
        <f t="shared" si="588"/>
        <v>1.1223747041495036E-2</v>
      </c>
      <c r="BF1382" s="2" t="str">
        <f t="shared" si="589"/>
        <v>NS</v>
      </c>
      <c r="BG1382" s="2" t="str">
        <f t="shared" si="590"/>
        <v>NS</v>
      </c>
      <c r="BH1382" s="2" t="str">
        <f t="shared" si="591"/>
        <v/>
      </c>
      <c r="BI1382" s="2" t="str">
        <f t="shared" si="592"/>
        <v/>
      </c>
      <c r="BJ1382" s="2" t="str">
        <f t="shared" si="593"/>
        <v/>
      </c>
    </row>
    <row r="1383" spans="1:62" x14ac:dyDescent="0.2">
      <c r="A1383" s="1" t="s">
        <v>142</v>
      </c>
      <c r="B1383" s="27" t="s">
        <v>158</v>
      </c>
      <c r="C1383" s="28">
        <v>37361</v>
      </c>
      <c r="D1383" s="7">
        <v>0.60763888888888884</v>
      </c>
      <c r="E1383" s="1">
        <v>0.1</v>
      </c>
      <c r="F1383" s="1" t="s">
        <v>57</v>
      </c>
      <c r="G1383" s="1" t="s">
        <v>893</v>
      </c>
      <c r="H1383" s="27" t="s">
        <v>886</v>
      </c>
      <c r="I1383" s="27" t="s">
        <v>887</v>
      </c>
      <c r="J1383" s="27" t="s">
        <v>888</v>
      </c>
      <c r="K1383" s="2">
        <v>0.75</v>
      </c>
      <c r="L1383" s="2">
        <v>0.25</v>
      </c>
      <c r="M1383" s="27">
        <v>4240000</v>
      </c>
      <c r="N1383" s="27">
        <v>5200000</v>
      </c>
      <c r="O1383" s="27">
        <v>4820000</v>
      </c>
      <c r="P1383" s="27">
        <v>4420000</v>
      </c>
      <c r="Q1383" s="29"/>
      <c r="R1383" s="29"/>
      <c r="S1383" s="29"/>
      <c r="T1383" s="29"/>
      <c r="U1383" s="29"/>
      <c r="V1383" s="29"/>
      <c r="W1383" s="29"/>
      <c r="X1383" s="29"/>
      <c r="Y1383" s="29"/>
      <c r="Z1383" s="29"/>
      <c r="AA1383" s="29"/>
      <c r="AB1383" s="29"/>
      <c r="AC1383" s="2">
        <f t="shared" si="567"/>
        <v>4670000</v>
      </c>
      <c r="AD1383" s="2">
        <f t="shared" si="568"/>
        <v>428485.70571257098</v>
      </c>
      <c r="AE1383" s="2">
        <f t="shared" si="569"/>
        <v>4</v>
      </c>
      <c r="AF1383" s="27">
        <v>4640000</v>
      </c>
      <c r="AG1383" s="27">
        <v>5060000</v>
      </c>
      <c r="AH1383" s="27">
        <v>4580000</v>
      </c>
      <c r="AI1383" s="27">
        <v>5340000</v>
      </c>
      <c r="AJ1383" s="2">
        <f t="shared" si="570"/>
        <v>4905000</v>
      </c>
      <c r="AK1383" s="2">
        <f t="shared" si="571"/>
        <v>360138.86210738216</v>
      </c>
      <c r="AL1383" s="2">
        <f t="shared" si="572"/>
        <v>4</v>
      </c>
      <c r="AM1383" s="2">
        <f t="shared" si="573"/>
        <v>3.3923344140625002E+21</v>
      </c>
      <c r="AN1383" s="2">
        <f t="shared" si="574"/>
        <v>5.7266282552083336E+20</v>
      </c>
      <c r="AO1383" s="2">
        <f t="shared" si="575"/>
        <v>6</v>
      </c>
      <c r="AP1383" s="2">
        <f t="shared" si="576"/>
        <v>5.811365695045315</v>
      </c>
      <c r="AQ1383" s="2">
        <f t="shared" si="577"/>
        <v>0.71755819649141217</v>
      </c>
      <c r="AR1383" s="3" t="str">
        <f t="shared" si="578"/>
        <v>Nontoxic</v>
      </c>
      <c r="AS1383" s="2">
        <f t="shared" si="579"/>
        <v>105.03211991434689</v>
      </c>
      <c r="AT1383" s="26" t="s">
        <v>884</v>
      </c>
      <c r="AU1383" s="4" t="s">
        <v>666</v>
      </c>
      <c r="AV1383" s="2">
        <f t="shared" si="580"/>
        <v>3</v>
      </c>
      <c r="AW1383" s="2">
        <f t="shared" si="581"/>
        <v>3</v>
      </c>
      <c r="AX1383" s="2">
        <f t="shared" si="582"/>
        <v>183600000000</v>
      </c>
      <c r="AY1383" s="2">
        <f t="shared" si="583"/>
        <v>129700000000.00002</v>
      </c>
      <c r="AZ1383" s="2">
        <f t="shared" si="584"/>
        <v>156650000000</v>
      </c>
      <c r="BA1383" s="2">
        <f t="shared" si="585"/>
        <v>1.1666666666666667</v>
      </c>
      <c r="BB1383" s="2">
        <f t="shared" si="586"/>
        <v>7.7257196453859117E-2</v>
      </c>
      <c r="BC1383" s="2">
        <v>6.6349999999999998</v>
      </c>
      <c r="BD1383" s="2" t="str">
        <f t="shared" si="587"/>
        <v>Same Var</v>
      </c>
      <c r="BE1383" s="2">
        <f t="shared" si="588"/>
        <v>0.21663036349875506</v>
      </c>
      <c r="BF1383" s="2" t="str">
        <f t="shared" si="589"/>
        <v>NS</v>
      </c>
      <c r="BG1383" s="2" t="str">
        <f t="shared" si="590"/>
        <v>NS</v>
      </c>
      <c r="BH1383" s="2" t="str">
        <f t="shared" si="591"/>
        <v/>
      </c>
      <c r="BI1383" s="2" t="str">
        <f t="shared" si="592"/>
        <v/>
      </c>
      <c r="BJ1383" s="2" t="str">
        <f t="shared" si="593"/>
        <v/>
      </c>
    </row>
    <row r="1384" spans="1:62" x14ac:dyDescent="0.2">
      <c r="A1384" s="1" t="s">
        <v>142</v>
      </c>
      <c r="B1384" s="27" t="s">
        <v>160</v>
      </c>
      <c r="C1384" s="28">
        <v>37362</v>
      </c>
      <c r="D1384" s="7">
        <v>0.33333333333333331</v>
      </c>
      <c r="E1384" s="1">
        <v>0.1</v>
      </c>
      <c r="F1384" s="1" t="s">
        <v>57</v>
      </c>
      <c r="G1384" s="1" t="s">
        <v>893</v>
      </c>
      <c r="H1384" s="27" t="s">
        <v>886</v>
      </c>
      <c r="I1384" s="27" t="s">
        <v>887</v>
      </c>
      <c r="J1384" s="27" t="s">
        <v>888</v>
      </c>
      <c r="K1384" s="2">
        <v>0.75</v>
      </c>
      <c r="L1384" s="2">
        <v>0.25</v>
      </c>
      <c r="M1384" s="27">
        <v>4240000</v>
      </c>
      <c r="N1384" s="27">
        <v>5200000</v>
      </c>
      <c r="O1384" s="27">
        <v>4820000</v>
      </c>
      <c r="P1384" s="27">
        <v>4420000</v>
      </c>
      <c r="Q1384" s="29"/>
      <c r="R1384" s="29"/>
      <c r="S1384" s="29"/>
      <c r="T1384" s="29"/>
      <c r="U1384" s="29"/>
      <c r="V1384" s="29"/>
      <c r="W1384" s="29"/>
      <c r="X1384" s="29"/>
      <c r="Y1384" s="29"/>
      <c r="Z1384" s="29"/>
      <c r="AA1384" s="29"/>
      <c r="AB1384" s="29"/>
      <c r="AC1384" s="2">
        <f t="shared" si="567"/>
        <v>4670000</v>
      </c>
      <c r="AD1384" s="2">
        <f t="shared" si="568"/>
        <v>428485.70571257098</v>
      </c>
      <c r="AE1384" s="2">
        <f t="shared" si="569"/>
        <v>4</v>
      </c>
      <c r="AF1384" s="27">
        <v>5160000</v>
      </c>
      <c r="AG1384" s="27">
        <v>5060000</v>
      </c>
      <c r="AH1384" s="27">
        <v>5720000</v>
      </c>
      <c r="AI1384" s="27">
        <v>5540000</v>
      </c>
      <c r="AJ1384" s="2">
        <f t="shared" si="570"/>
        <v>5370000</v>
      </c>
      <c r="AK1384" s="2">
        <f t="shared" si="571"/>
        <v>311769.14536239789</v>
      </c>
      <c r="AL1384" s="2">
        <f t="shared" si="572"/>
        <v>4</v>
      </c>
      <c r="AM1384" s="2">
        <f t="shared" si="573"/>
        <v>2.5118891015624998E+21</v>
      </c>
      <c r="AN1384" s="2">
        <f t="shared" si="574"/>
        <v>4.1903261718749997E+20</v>
      </c>
      <c r="AO1384" s="2">
        <f t="shared" si="575"/>
        <v>6</v>
      </c>
      <c r="AP1384" s="2">
        <f t="shared" si="576"/>
        <v>8.3418138666514601</v>
      </c>
      <c r="AQ1384" s="2">
        <f t="shared" si="577"/>
        <v>0.71755819649141217</v>
      </c>
      <c r="AR1384" s="3" t="str">
        <f t="shared" si="578"/>
        <v>Nontoxic</v>
      </c>
      <c r="AS1384" s="2">
        <f t="shared" si="579"/>
        <v>114.98929336188436</v>
      </c>
      <c r="AT1384" s="26" t="s">
        <v>884</v>
      </c>
      <c r="AU1384" s="4" t="s">
        <v>666</v>
      </c>
      <c r="AV1384" s="2">
        <f t="shared" si="580"/>
        <v>3</v>
      </c>
      <c r="AW1384" s="2">
        <f t="shared" si="581"/>
        <v>3</v>
      </c>
      <c r="AX1384" s="2">
        <f t="shared" si="582"/>
        <v>183600000000</v>
      </c>
      <c r="AY1384" s="2">
        <f t="shared" si="583"/>
        <v>97199999999.999985</v>
      </c>
      <c r="AZ1384" s="2">
        <f t="shared" si="584"/>
        <v>140400000000</v>
      </c>
      <c r="BA1384" s="2">
        <f t="shared" si="585"/>
        <v>1.1666666666666667</v>
      </c>
      <c r="BB1384" s="2">
        <f t="shared" si="586"/>
        <v>0.25575632622165551</v>
      </c>
      <c r="BC1384" s="2">
        <v>6.6349999999999998</v>
      </c>
      <c r="BD1384" s="2" t="str">
        <f t="shared" si="587"/>
        <v>Same Var</v>
      </c>
      <c r="BE1384" s="2">
        <f t="shared" si="588"/>
        <v>1.9219266466580887E-2</v>
      </c>
      <c r="BF1384" s="2" t="str">
        <f t="shared" si="589"/>
        <v>NS</v>
      </c>
      <c r="BG1384" s="2" t="str">
        <f t="shared" si="590"/>
        <v>NS</v>
      </c>
      <c r="BH1384" s="2" t="str">
        <f t="shared" si="591"/>
        <v/>
      </c>
      <c r="BI1384" s="2" t="str">
        <f t="shared" si="592"/>
        <v/>
      </c>
      <c r="BJ1384" s="2" t="str">
        <f t="shared" si="593"/>
        <v/>
      </c>
    </row>
    <row r="1385" spans="1:62" x14ac:dyDescent="0.2">
      <c r="A1385" s="1" t="s">
        <v>142</v>
      </c>
      <c r="B1385" s="27" t="s">
        <v>162</v>
      </c>
      <c r="C1385" s="28">
        <v>37361</v>
      </c>
      <c r="D1385" s="7">
        <v>0.73958333333333337</v>
      </c>
      <c r="E1385" s="1">
        <v>0.1</v>
      </c>
      <c r="F1385" s="1" t="s">
        <v>57</v>
      </c>
      <c r="G1385" s="1" t="s">
        <v>893</v>
      </c>
      <c r="H1385" s="27" t="s">
        <v>886</v>
      </c>
      <c r="I1385" s="27" t="s">
        <v>887</v>
      </c>
      <c r="J1385" s="27" t="s">
        <v>888</v>
      </c>
      <c r="K1385" s="2">
        <v>0.75</v>
      </c>
      <c r="L1385" s="2">
        <v>0.25</v>
      </c>
      <c r="M1385" s="27">
        <v>4240000</v>
      </c>
      <c r="N1385" s="27">
        <v>5200000</v>
      </c>
      <c r="O1385" s="27">
        <v>4820000</v>
      </c>
      <c r="P1385" s="27">
        <v>4420000</v>
      </c>
      <c r="Q1385" s="29"/>
      <c r="R1385" s="29"/>
      <c r="S1385" s="29"/>
      <c r="T1385" s="29"/>
      <c r="U1385" s="29"/>
      <c r="V1385" s="29"/>
      <c r="W1385" s="29"/>
      <c r="X1385" s="29"/>
      <c r="Y1385" s="29"/>
      <c r="Z1385" s="29"/>
      <c r="AA1385" s="29"/>
      <c r="AB1385" s="29"/>
      <c r="AC1385" s="2">
        <f t="shared" si="567"/>
        <v>4670000</v>
      </c>
      <c r="AD1385" s="2">
        <f t="shared" si="568"/>
        <v>428485.70571257098</v>
      </c>
      <c r="AE1385" s="2">
        <f t="shared" si="569"/>
        <v>4</v>
      </c>
      <c r="AF1385" s="29"/>
      <c r="AG1385" s="27">
        <v>5020000</v>
      </c>
      <c r="AH1385" s="27">
        <v>5140000</v>
      </c>
      <c r="AI1385" s="27">
        <v>5520000</v>
      </c>
      <c r="AJ1385" s="2">
        <f t="shared" si="570"/>
        <v>5226666.666666667</v>
      </c>
      <c r="AK1385" s="2">
        <f t="shared" si="571"/>
        <v>261023.62600602524</v>
      </c>
      <c r="AL1385" s="2">
        <f t="shared" si="572"/>
        <v>3</v>
      </c>
      <c r="AM1385" s="2">
        <f t="shared" si="573"/>
        <v>2.3551474194637348E+21</v>
      </c>
      <c r="AN1385" s="2">
        <f t="shared" si="574"/>
        <v>4.8009990113811726E+20</v>
      </c>
      <c r="AO1385" s="2">
        <f t="shared" si="575"/>
        <v>5</v>
      </c>
      <c r="AP1385" s="2">
        <f t="shared" si="576"/>
        <v>7.8266285072304402</v>
      </c>
      <c r="AQ1385" s="2">
        <f t="shared" si="577"/>
        <v>0.72668684380042159</v>
      </c>
      <c r="AR1385" s="3" t="str">
        <f t="shared" si="578"/>
        <v>Nontoxic</v>
      </c>
      <c r="AS1385" s="2">
        <f t="shared" si="579"/>
        <v>111.92005710206996</v>
      </c>
      <c r="AT1385" s="26" t="s">
        <v>884</v>
      </c>
      <c r="AU1385" s="4" t="s">
        <v>666</v>
      </c>
      <c r="AV1385" s="2">
        <f t="shared" si="580"/>
        <v>3</v>
      </c>
      <c r="AW1385" s="2">
        <f t="shared" si="581"/>
        <v>2</v>
      </c>
      <c r="AX1385" s="2">
        <f t="shared" si="582"/>
        <v>183600000000</v>
      </c>
      <c r="AY1385" s="2">
        <f t="shared" si="583"/>
        <v>68133333333.333336</v>
      </c>
      <c r="AZ1385" s="2">
        <f t="shared" si="584"/>
        <v>137413333333.33333</v>
      </c>
      <c r="BA1385" s="2">
        <f t="shared" si="585"/>
        <v>1.211111111111111</v>
      </c>
      <c r="BB1385" s="2">
        <f t="shared" si="586"/>
        <v>0.44071555283443126</v>
      </c>
      <c r="BC1385" s="2">
        <v>6.6349999999999998</v>
      </c>
      <c r="BD1385" s="2" t="str">
        <f t="shared" si="587"/>
        <v>Same Var</v>
      </c>
      <c r="BE1385" s="2">
        <f t="shared" si="588"/>
        <v>5.3221722931983538E-2</v>
      </c>
      <c r="BF1385" s="2" t="str">
        <f t="shared" si="589"/>
        <v>NS</v>
      </c>
      <c r="BG1385" s="2" t="str">
        <f t="shared" si="590"/>
        <v>NS</v>
      </c>
      <c r="BH1385" s="2" t="str">
        <f t="shared" si="591"/>
        <v/>
      </c>
      <c r="BI1385" s="2" t="str">
        <f t="shared" si="592"/>
        <v/>
      </c>
      <c r="BJ1385" s="2" t="str">
        <f t="shared" si="593"/>
        <v/>
      </c>
    </row>
    <row r="1386" spans="1:62" x14ac:dyDescent="0.2">
      <c r="A1386" s="1" t="s">
        <v>142</v>
      </c>
      <c r="B1386" s="27" t="s">
        <v>1351</v>
      </c>
      <c r="C1386" s="28">
        <v>37370</v>
      </c>
      <c r="D1386" s="7">
        <v>0.56944444444444442</v>
      </c>
      <c r="E1386" s="1">
        <v>0.1</v>
      </c>
      <c r="F1386" s="1" t="s">
        <v>57</v>
      </c>
      <c r="G1386" s="1" t="s">
        <v>1352</v>
      </c>
      <c r="H1386" s="27" t="s">
        <v>886</v>
      </c>
      <c r="I1386" s="27" t="s">
        <v>887</v>
      </c>
      <c r="J1386" s="27" t="s">
        <v>888</v>
      </c>
      <c r="K1386" s="2">
        <v>0.75</v>
      </c>
      <c r="L1386" s="2">
        <v>0.25</v>
      </c>
      <c r="M1386" s="27">
        <v>6468000</v>
      </c>
      <c r="N1386" s="27">
        <v>5848000</v>
      </c>
      <c r="O1386" s="27">
        <v>6768000</v>
      </c>
      <c r="P1386" s="27">
        <v>6788000</v>
      </c>
      <c r="Q1386" s="29"/>
      <c r="R1386" s="29"/>
      <c r="S1386" s="29"/>
      <c r="T1386" s="29"/>
      <c r="U1386" s="29"/>
      <c r="V1386" s="29"/>
      <c r="W1386" s="29"/>
      <c r="X1386" s="29"/>
      <c r="Y1386" s="29"/>
      <c r="Z1386" s="29"/>
      <c r="AA1386" s="29"/>
      <c r="AB1386" s="29"/>
      <c r="AC1386" s="2">
        <f t="shared" si="567"/>
        <v>6468000</v>
      </c>
      <c r="AD1386" s="2">
        <f t="shared" si="568"/>
        <v>438482.23073080927</v>
      </c>
      <c r="AE1386" s="2">
        <f t="shared" si="569"/>
        <v>4</v>
      </c>
      <c r="AF1386" s="27">
        <v>5808000</v>
      </c>
      <c r="AG1386" s="27">
        <v>7268000</v>
      </c>
      <c r="AH1386" s="27">
        <v>5448000</v>
      </c>
      <c r="AI1386" s="27">
        <v>7928000</v>
      </c>
      <c r="AJ1386" s="2">
        <f t="shared" si="570"/>
        <v>6613000</v>
      </c>
      <c r="AK1386" s="2">
        <f t="shared" si="571"/>
        <v>1178063.3825619626</v>
      </c>
      <c r="AL1386" s="2">
        <f t="shared" si="572"/>
        <v>4</v>
      </c>
      <c r="AM1386" s="2">
        <f t="shared" si="573"/>
        <v>1.3987288335069438E+23</v>
      </c>
      <c r="AN1386" s="2">
        <f t="shared" si="574"/>
        <v>4.0370370491898126E+22</v>
      </c>
      <c r="AO1386" s="2">
        <f t="shared" si="575"/>
        <v>3</v>
      </c>
      <c r="AP1386" s="2">
        <f t="shared" si="576"/>
        <v>2.8811941359161213</v>
      </c>
      <c r="AQ1386" s="2">
        <f t="shared" si="577"/>
        <v>0.76489232840434507</v>
      </c>
      <c r="AR1386" s="3" t="str">
        <f t="shared" si="578"/>
        <v>Nontoxic</v>
      </c>
      <c r="AS1386" s="2">
        <f t="shared" si="579"/>
        <v>102.24180581323439</v>
      </c>
      <c r="AT1386" s="26" t="s">
        <v>884</v>
      </c>
      <c r="AU1386" s="4" t="s">
        <v>666</v>
      </c>
      <c r="AV1386" s="2">
        <f t="shared" si="580"/>
        <v>3</v>
      </c>
      <c r="AW1386" s="2">
        <f t="shared" si="581"/>
        <v>3</v>
      </c>
      <c r="AX1386" s="2">
        <f t="shared" si="582"/>
        <v>192266666666.66666</v>
      </c>
      <c r="AY1386" s="2">
        <f t="shared" si="583"/>
        <v>1387833333333.333</v>
      </c>
      <c r="AZ1386" s="2">
        <f t="shared" si="584"/>
        <v>790049999999.99988</v>
      </c>
      <c r="BA1386" s="2">
        <f t="shared" si="585"/>
        <v>1.1666666666666667</v>
      </c>
      <c r="BB1386" s="2">
        <f t="shared" si="586"/>
        <v>2.1852260097032934</v>
      </c>
      <c r="BC1386" s="2">
        <v>6.6349999999999998</v>
      </c>
      <c r="BD1386" s="2" t="str">
        <f t="shared" si="587"/>
        <v>Same Var</v>
      </c>
      <c r="BE1386" s="2">
        <f t="shared" si="588"/>
        <v>0.41260489657941252</v>
      </c>
      <c r="BF1386" s="2" t="str">
        <f t="shared" si="589"/>
        <v>NS</v>
      </c>
      <c r="BG1386" s="2" t="str">
        <f t="shared" si="590"/>
        <v>NS</v>
      </c>
      <c r="BH1386" s="2" t="str">
        <f t="shared" si="591"/>
        <v/>
      </c>
      <c r="BI1386" s="2" t="str">
        <f t="shared" si="592"/>
        <v/>
      </c>
      <c r="BJ1386" s="2" t="str">
        <f t="shared" si="593"/>
        <v/>
      </c>
    </row>
    <row r="1387" spans="1:62" x14ac:dyDescent="0.2">
      <c r="A1387" s="1" t="s">
        <v>142</v>
      </c>
      <c r="B1387" s="27" t="s">
        <v>627</v>
      </c>
      <c r="C1387" s="28">
        <v>37370</v>
      </c>
      <c r="D1387" s="7">
        <v>0.66319444444444442</v>
      </c>
      <c r="E1387" s="1">
        <v>0.1</v>
      </c>
      <c r="F1387" s="1" t="s">
        <v>57</v>
      </c>
      <c r="G1387" s="1" t="s">
        <v>1352</v>
      </c>
      <c r="H1387" s="27" t="s">
        <v>886</v>
      </c>
      <c r="I1387" s="27" t="s">
        <v>887</v>
      </c>
      <c r="J1387" s="27" t="s">
        <v>888</v>
      </c>
      <c r="K1387" s="2">
        <v>0.75</v>
      </c>
      <c r="L1387" s="2">
        <v>0.25</v>
      </c>
      <c r="M1387" s="27">
        <v>6468000</v>
      </c>
      <c r="N1387" s="27">
        <v>5848000</v>
      </c>
      <c r="O1387" s="27">
        <v>6768000</v>
      </c>
      <c r="P1387" s="27">
        <v>6788000</v>
      </c>
      <c r="Q1387" s="29"/>
      <c r="R1387" s="29"/>
      <c r="S1387" s="29"/>
      <c r="T1387" s="29"/>
      <c r="U1387" s="29"/>
      <c r="V1387" s="29"/>
      <c r="W1387" s="29"/>
      <c r="X1387" s="29"/>
      <c r="Y1387" s="29"/>
      <c r="Z1387" s="29"/>
      <c r="AA1387" s="29"/>
      <c r="AB1387" s="29"/>
      <c r="AC1387" s="2">
        <f t="shared" si="567"/>
        <v>6468000</v>
      </c>
      <c r="AD1387" s="2">
        <f t="shared" si="568"/>
        <v>438482.23073080927</v>
      </c>
      <c r="AE1387" s="2">
        <f t="shared" si="569"/>
        <v>4</v>
      </c>
      <c r="AF1387" s="27">
        <v>6528000</v>
      </c>
      <c r="AG1387" s="27">
        <v>6708000</v>
      </c>
      <c r="AH1387" s="27">
        <v>5248000</v>
      </c>
      <c r="AI1387" s="27">
        <v>5048000</v>
      </c>
      <c r="AJ1387" s="2">
        <f t="shared" si="570"/>
        <v>5883000</v>
      </c>
      <c r="AK1387" s="2">
        <f t="shared" si="571"/>
        <v>855784.24072114495</v>
      </c>
      <c r="AL1387" s="2">
        <f t="shared" si="572"/>
        <v>4</v>
      </c>
      <c r="AM1387" s="2">
        <f t="shared" si="573"/>
        <v>4.4154266684027759E+22</v>
      </c>
      <c r="AN1387" s="2">
        <f t="shared" si="574"/>
        <v>1.1417861603009254E+22</v>
      </c>
      <c r="AO1387" s="2">
        <f t="shared" si="575"/>
        <v>4</v>
      </c>
      <c r="AP1387" s="2">
        <f t="shared" si="576"/>
        <v>2.2513163645481518</v>
      </c>
      <c r="AQ1387" s="2">
        <f t="shared" si="577"/>
        <v>0.74069708411268287</v>
      </c>
      <c r="AR1387" s="3" t="str">
        <f t="shared" si="578"/>
        <v>Nontoxic</v>
      </c>
      <c r="AS1387" s="2">
        <f t="shared" si="579"/>
        <v>90.955473098330245</v>
      </c>
      <c r="AT1387" s="4" t="s">
        <v>663</v>
      </c>
      <c r="AV1387" s="2">
        <f t="shared" si="580"/>
        <v>3</v>
      </c>
      <c r="AW1387" s="2">
        <f t="shared" si="581"/>
        <v>3</v>
      </c>
      <c r="AX1387" s="2">
        <f t="shared" si="582"/>
        <v>192266666666.66666</v>
      </c>
      <c r="AY1387" s="2">
        <f t="shared" si="583"/>
        <v>732366666666.6665</v>
      </c>
      <c r="AZ1387" s="2">
        <f t="shared" si="584"/>
        <v>462316666666.66656</v>
      </c>
      <c r="BA1387" s="2">
        <f t="shared" si="585"/>
        <v>1.1666666666666667</v>
      </c>
      <c r="BB1387" s="2">
        <f t="shared" si="586"/>
        <v>1.0731486017409029</v>
      </c>
      <c r="BC1387" s="2">
        <v>6.6349999999999998</v>
      </c>
      <c r="BD1387" s="2" t="str">
        <f t="shared" si="587"/>
        <v>Same Var</v>
      </c>
      <c r="BE1387" s="2">
        <f t="shared" si="588"/>
        <v>0.13469266855092143</v>
      </c>
      <c r="BF1387" s="2" t="str">
        <f t="shared" si="589"/>
        <v>NS</v>
      </c>
      <c r="BG1387" s="2" t="str">
        <f t="shared" si="590"/>
        <v>NS</v>
      </c>
      <c r="BH1387" s="2" t="str">
        <f t="shared" si="591"/>
        <v>Same Var T-test</v>
      </c>
      <c r="BI1387" s="2" t="str">
        <f t="shared" si="592"/>
        <v/>
      </c>
      <c r="BJ1387" s="2" t="str">
        <f t="shared" si="593"/>
        <v/>
      </c>
    </row>
    <row r="1388" spans="1:62" x14ac:dyDescent="0.2">
      <c r="A1388" s="1" t="s">
        <v>142</v>
      </c>
      <c r="B1388" s="27" t="s">
        <v>629</v>
      </c>
      <c r="C1388" s="28">
        <v>37370</v>
      </c>
      <c r="D1388" s="7">
        <v>0.70138888888888884</v>
      </c>
      <c r="E1388" s="1">
        <v>0.1</v>
      </c>
      <c r="F1388" s="1" t="s">
        <v>57</v>
      </c>
      <c r="G1388" s="1" t="s">
        <v>1352</v>
      </c>
      <c r="H1388" s="27" t="s">
        <v>886</v>
      </c>
      <c r="I1388" s="27" t="s">
        <v>887</v>
      </c>
      <c r="J1388" s="27" t="s">
        <v>888</v>
      </c>
      <c r="K1388" s="2">
        <v>0.75</v>
      </c>
      <c r="L1388" s="2">
        <v>0.25</v>
      </c>
      <c r="M1388" s="27">
        <v>6468000</v>
      </c>
      <c r="N1388" s="27">
        <v>5848000</v>
      </c>
      <c r="O1388" s="27">
        <v>6768000</v>
      </c>
      <c r="P1388" s="27">
        <v>6788000</v>
      </c>
      <c r="Q1388" s="29"/>
      <c r="R1388" s="29"/>
      <c r="S1388" s="29"/>
      <c r="T1388" s="29"/>
      <c r="U1388" s="29"/>
      <c r="V1388" s="29"/>
      <c r="W1388" s="29"/>
      <c r="X1388" s="29"/>
      <c r="Y1388" s="29"/>
      <c r="Z1388" s="29"/>
      <c r="AA1388" s="29"/>
      <c r="AB1388" s="29"/>
      <c r="AC1388" s="2">
        <f t="shared" si="567"/>
        <v>6468000</v>
      </c>
      <c r="AD1388" s="2">
        <f t="shared" si="568"/>
        <v>438482.23073080927</v>
      </c>
      <c r="AE1388" s="2">
        <f t="shared" si="569"/>
        <v>4</v>
      </c>
      <c r="AF1388" s="27">
        <v>5688000</v>
      </c>
      <c r="AG1388" s="27">
        <v>5688000</v>
      </c>
      <c r="AH1388" s="27">
        <v>6448000</v>
      </c>
      <c r="AI1388" s="27">
        <v>6688000</v>
      </c>
      <c r="AJ1388" s="2">
        <f t="shared" si="570"/>
        <v>6128000</v>
      </c>
      <c r="AK1388" s="2">
        <f t="shared" si="571"/>
        <v>517429.54431819345</v>
      </c>
      <c r="AL1388" s="2">
        <f t="shared" si="572"/>
        <v>4</v>
      </c>
      <c r="AM1388" s="2">
        <f t="shared" si="573"/>
        <v>8.8305175173611106E+21</v>
      </c>
      <c r="AN1388" s="2">
        <f t="shared" si="574"/>
        <v>1.7370325057870367E+21</v>
      </c>
      <c r="AO1388" s="2">
        <f t="shared" si="575"/>
        <v>5</v>
      </c>
      <c r="AP1388" s="2">
        <f t="shared" si="576"/>
        <v>4.1657610804424072</v>
      </c>
      <c r="AQ1388" s="2">
        <f t="shared" si="577"/>
        <v>0.72668684380042159</v>
      </c>
      <c r="AR1388" s="3" t="str">
        <f t="shared" si="578"/>
        <v>Nontoxic</v>
      </c>
      <c r="AS1388" s="2">
        <f t="shared" si="579"/>
        <v>94.743351886209027</v>
      </c>
      <c r="AT1388" s="4" t="s">
        <v>663</v>
      </c>
      <c r="AV1388" s="2">
        <f t="shared" si="580"/>
        <v>3</v>
      </c>
      <c r="AW1388" s="2">
        <f t="shared" si="581"/>
        <v>3</v>
      </c>
      <c r="AX1388" s="2">
        <f t="shared" si="582"/>
        <v>192266666666.66666</v>
      </c>
      <c r="AY1388" s="2">
        <f t="shared" si="583"/>
        <v>267733333333.33331</v>
      </c>
      <c r="AZ1388" s="2">
        <f t="shared" si="584"/>
        <v>230000000000</v>
      </c>
      <c r="BA1388" s="2">
        <f t="shared" si="585"/>
        <v>1.1666666666666667</v>
      </c>
      <c r="BB1388" s="2">
        <f t="shared" si="586"/>
        <v>7.0158497848467505E-2</v>
      </c>
      <c r="BC1388" s="2">
        <v>6.6349999999999998</v>
      </c>
      <c r="BD1388" s="2" t="str">
        <f t="shared" si="587"/>
        <v>Same Var</v>
      </c>
      <c r="BE1388" s="2">
        <f t="shared" si="588"/>
        <v>0.17737824596208199</v>
      </c>
      <c r="BF1388" s="2" t="str">
        <f t="shared" si="589"/>
        <v>NS</v>
      </c>
      <c r="BG1388" s="2" t="str">
        <f t="shared" si="590"/>
        <v>NS</v>
      </c>
      <c r="BH1388" s="2" t="str">
        <f t="shared" si="591"/>
        <v>Same Var T-test</v>
      </c>
      <c r="BI1388" s="2" t="str">
        <f t="shared" si="592"/>
        <v/>
      </c>
      <c r="BJ1388" s="2" t="str">
        <f t="shared" si="593"/>
        <v/>
      </c>
    </row>
    <row r="1389" spans="1:62" x14ac:dyDescent="0.2">
      <c r="A1389" s="1" t="s">
        <v>142</v>
      </c>
      <c r="B1389" s="27" t="s">
        <v>147</v>
      </c>
      <c r="C1389" s="28">
        <v>37354</v>
      </c>
      <c r="D1389" s="7">
        <v>0.61458333333333337</v>
      </c>
      <c r="E1389" s="1">
        <v>0.1</v>
      </c>
      <c r="F1389" s="1" t="s">
        <v>57</v>
      </c>
      <c r="G1389" s="1" t="s">
        <v>891</v>
      </c>
      <c r="H1389" s="27" t="s">
        <v>886</v>
      </c>
      <c r="I1389" s="27" t="s">
        <v>887</v>
      </c>
      <c r="J1389" s="27" t="s">
        <v>888</v>
      </c>
      <c r="K1389" s="2">
        <v>0.75</v>
      </c>
      <c r="L1389" s="2">
        <v>0.25</v>
      </c>
      <c r="M1389" s="27">
        <v>4828000</v>
      </c>
      <c r="N1389" s="27">
        <v>4208000</v>
      </c>
      <c r="O1389" s="27">
        <v>3888000</v>
      </c>
      <c r="P1389" s="27">
        <v>4808000</v>
      </c>
      <c r="Q1389" s="29"/>
      <c r="R1389" s="29"/>
      <c r="S1389" s="29"/>
      <c r="T1389" s="29"/>
      <c r="U1389" s="29"/>
      <c r="V1389" s="29"/>
      <c r="W1389" s="29"/>
      <c r="X1389" s="29"/>
      <c r="Y1389" s="29"/>
      <c r="Z1389" s="29"/>
      <c r="AA1389" s="29"/>
      <c r="AB1389" s="29"/>
      <c r="AC1389" s="2">
        <f t="shared" si="567"/>
        <v>4433000</v>
      </c>
      <c r="AD1389" s="2">
        <f t="shared" si="568"/>
        <v>463429.24666734907</v>
      </c>
      <c r="AE1389" s="2">
        <f t="shared" si="569"/>
        <v>4</v>
      </c>
      <c r="AF1389" s="27">
        <v>6248000</v>
      </c>
      <c r="AG1389" s="27">
        <v>5068000</v>
      </c>
      <c r="AH1389" s="27">
        <v>5628000</v>
      </c>
      <c r="AI1389" s="27">
        <v>5448000</v>
      </c>
      <c r="AJ1389" s="2">
        <f t="shared" si="570"/>
        <v>5598000</v>
      </c>
      <c r="AK1389" s="2">
        <f t="shared" si="571"/>
        <v>492205.91896752588</v>
      </c>
      <c r="AL1389" s="2">
        <f t="shared" si="572"/>
        <v>4</v>
      </c>
      <c r="AM1389" s="2">
        <f t="shared" si="573"/>
        <v>8.2388714260525157E+21</v>
      </c>
      <c r="AN1389" s="2">
        <f t="shared" si="574"/>
        <v>1.5268184961841724E+21</v>
      </c>
      <c r="AO1389" s="2">
        <f t="shared" si="575"/>
        <v>5</v>
      </c>
      <c r="AP1389" s="2">
        <f t="shared" si="576"/>
        <v>7.5453652640171454</v>
      </c>
      <c r="AQ1389" s="2">
        <f t="shared" si="577"/>
        <v>0.72668684380042159</v>
      </c>
      <c r="AR1389" s="3" t="str">
        <f t="shared" si="578"/>
        <v>Nontoxic</v>
      </c>
      <c r="AS1389" s="2">
        <f t="shared" si="579"/>
        <v>126.28017144146177</v>
      </c>
      <c r="AT1389" s="26" t="s">
        <v>884</v>
      </c>
      <c r="AU1389" s="4" t="s">
        <v>666</v>
      </c>
      <c r="AV1389" s="2">
        <f t="shared" si="580"/>
        <v>3</v>
      </c>
      <c r="AW1389" s="2">
        <f t="shared" si="581"/>
        <v>3</v>
      </c>
      <c r="AX1389" s="2">
        <f t="shared" si="582"/>
        <v>214766666666.66666</v>
      </c>
      <c r="AY1389" s="2">
        <f t="shared" si="583"/>
        <v>242266666666.66666</v>
      </c>
      <c r="AZ1389" s="2">
        <f t="shared" si="584"/>
        <v>228516666666.66666</v>
      </c>
      <c r="BA1389" s="2">
        <f t="shared" si="585"/>
        <v>1.1666666666666667</v>
      </c>
      <c r="BB1389" s="2">
        <f t="shared" si="586"/>
        <v>9.3267744138399514E-3</v>
      </c>
      <c r="BC1389" s="2">
        <v>6.6349999999999998</v>
      </c>
      <c r="BD1389" s="2" t="str">
        <f t="shared" si="587"/>
        <v>Same Var</v>
      </c>
      <c r="BE1389" s="2">
        <f t="shared" si="588"/>
        <v>6.8455122207941883E-3</v>
      </c>
      <c r="BF1389" s="2" t="str">
        <f t="shared" si="589"/>
        <v>NS</v>
      </c>
      <c r="BG1389" s="2" t="str">
        <f t="shared" si="590"/>
        <v>NS</v>
      </c>
      <c r="BH1389" s="2" t="str">
        <f t="shared" si="591"/>
        <v/>
      </c>
      <c r="BI1389" s="2" t="str">
        <f t="shared" si="592"/>
        <v/>
      </c>
      <c r="BJ1389" s="2" t="str">
        <f t="shared" si="593"/>
        <v/>
      </c>
    </row>
    <row r="1390" spans="1:62" x14ac:dyDescent="0.2">
      <c r="A1390" s="1" t="s">
        <v>142</v>
      </c>
      <c r="B1390" s="27" t="s">
        <v>149</v>
      </c>
      <c r="C1390" s="28">
        <v>37354</v>
      </c>
      <c r="D1390" s="7">
        <v>0.65972222222222221</v>
      </c>
      <c r="E1390" s="1">
        <v>0.1</v>
      </c>
      <c r="F1390" s="1" t="s">
        <v>57</v>
      </c>
      <c r="G1390" s="1" t="s">
        <v>891</v>
      </c>
      <c r="H1390" s="27" t="s">
        <v>886</v>
      </c>
      <c r="I1390" s="27" t="s">
        <v>887</v>
      </c>
      <c r="J1390" s="27" t="s">
        <v>888</v>
      </c>
      <c r="K1390" s="2">
        <v>0.75</v>
      </c>
      <c r="L1390" s="2">
        <v>0.25</v>
      </c>
      <c r="M1390" s="27">
        <v>4828000</v>
      </c>
      <c r="N1390" s="27">
        <v>4208000</v>
      </c>
      <c r="O1390" s="27">
        <v>3888000</v>
      </c>
      <c r="P1390" s="27">
        <v>4808000</v>
      </c>
      <c r="Q1390" s="29"/>
      <c r="R1390" s="29"/>
      <c r="S1390" s="29"/>
      <c r="T1390" s="29"/>
      <c r="U1390" s="29"/>
      <c r="V1390" s="29"/>
      <c r="W1390" s="29"/>
      <c r="X1390" s="29"/>
      <c r="Y1390" s="29"/>
      <c r="Z1390" s="29"/>
      <c r="AA1390" s="29"/>
      <c r="AB1390" s="29"/>
      <c r="AC1390" s="2">
        <f t="shared" si="567"/>
        <v>4433000</v>
      </c>
      <c r="AD1390" s="2">
        <f t="shared" si="568"/>
        <v>463429.24666734907</v>
      </c>
      <c r="AE1390" s="2">
        <f t="shared" si="569"/>
        <v>4</v>
      </c>
      <c r="AF1390" s="27">
        <v>5788000</v>
      </c>
      <c r="AG1390" s="27">
        <v>4988000</v>
      </c>
      <c r="AH1390" s="27">
        <v>5328000</v>
      </c>
      <c r="AI1390" s="27">
        <v>5388000</v>
      </c>
      <c r="AJ1390" s="2">
        <f t="shared" si="570"/>
        <v>5373000</v>
      </c>
      <c r="AK1390" s="2">
        <f t="shared" si="571"/>
        <v>327973.57617141458</v>
      </c>
      <c r="AL1390" s="2">
        <f t="shared" si="572"/>
        <v>4</v>
      </c>
      <c r="AM1390" s="2">
        <f t="shared" si="573"/>
        <v>3.2596368166775182E+21</v>
      </c>
      <c r="AN1390" s="2">
        <f t="shared" si="574"/>
        <v>5.4509870451750588E+20</v>
      </c>
      <c r="AO1390" s="2">
        <f t="shared" si="575"/>
        <v>6</v>
      </c>
      <c r="AP1390" s="2">
        <f t="shared" si="576"/>
        <v>8.5721677245014867</v>
      </c>
      <c r="AQ1390" s="2">
        <f t="shared" si="577"/>
        <v>0.71755819649141217</v>
      </c>
      <c r="AR1390" s="3" t="str">
        <f t="shared" si="578"/>
        <v>Nontoxic</v>
      </c>
      <c r="AS1390" s="2">
        <f t="shared" si="579"/>
        <v>121.20460184976314</v>
      </c>
      <c r="AT1390" s="26" t="s">
        <v>884</v>
      </c>
      <c r="AU1390" s="4" t="s">
        <v>666</v>
      </c>
      <c r="AV1390" s="2">
        <f t="shared" si="580"/>
        <v>3</v>
      </c>
      <c r="AW1390" s="2">
        <f t="shared" si="581"/>
        <v>3</v>
      </c>
      <c r="AX1390" s="2">
        <f t="shared" si="582"/>
        <v>214766666666.66666</v>
      </c>
      <c r="AY1390" s="2">
        <f t="shared" si="583"/>
        <v>107566666666.66669</v>
      </c>
      <c r="AZ1390" s="2">
        <f t="shared" si="584"/>
        <v>161166666666.66666</v>
      </c>
      <c r="BA1390" s="2">
        <f t="shared" si="585"/>
        <v>1.1666666666666667</v>
      </c>
      <c r="BB1390" s="2">
        <f t="shared" si="586"/>
        <v>0.30141019178791695</v>
      </c>
      <c r="BC1390" s="2">
        <v>6.6349999999999998</v>
      </c>
      <c r="BD1390" s="2" t="str">
        <f t="shared" si="587"/>
        <v>Same Var</v>
      </c>
      <c r="BE1390" s="2">
        <f t="shared" si="588"/>
        <v>8.0887529135085165E-3</v>
      </c>
      <c r="BF1390" s="2" t="str">
        <f t="shared" si="589"/>
        <v>NS</v>
      </c>
      <c r="BG1390" s="2" t="str">
        <f t="shared" si="590"/>
        <v>NS</v>
      </c>
      <c r="BH1390" s="2" t="str">
        <f t="shared" si="591"/>
        <v/>
      </c>
      <c r="BI1390" s="2" t="str">
        <f t="shared" si="592"/>
        <v/>
      </c>
      <c r="BJ1390" s="2" t="str">
        <f t="shared" si="593"/>
        <v/>
      </c>
    </row>
    <row r="1391" spans="1:62" x14ac:dyDescent="0.2">
      <c r="A1391" s="1" t="s">
        <v>142</v>
      </c>
      <c r="B1391" s="27" t="s">
        <v>151</v>
      </c>
      <c r="C1391" s="28">
        <v>37354</v>
      </c>
      <c r="D1391" s="7">
        <v>0.49305555555555558</v>
      </c>
      <c r="E1391" s="1">
        <v>0.1</v>
      </c>
      <c r="F1391" s="1" t="s">
        <v>57</v>
      </c>
      <c r="G1391" s="1" t="s">
        <v>891</v>
      </c>
      <c r="H1391" s="27" t="s">
        <v>886</v>
      </c>
      <c r="I1391" s="27" t="s">
        <v>887</v>
      </c>
      <c r="J1391" s="27" t="s">
        <v>888</v>
      </c>
      <c r="K1391" s="2">
        <v>0.75</v>
      </c>
      <c r="L1391" s="2">
        <v>0.25</v>
      </c>
      <c r="M1391" s="27">
        <v>4828000</v>
      </c>
      <c r="N1391" s="27">
        <v>4208000</v>
      </c>
      <c r="O1391" s="27">
        <v>3888000</v>
      </c>
      <c r="P1391" s="27">
        <v>4808000</v>
      </c>
      <c r="Q1391" s="29"/>
      <c r="R1391" s="29"/>
      <c r="S1391" s="29"/>
      <c r="T1391" s="29"/>
      <c r="U1391" s="29"/>
      <c r="V1391" s="29"/>
      <c r="W1391" s="29"/>
      <c r="X1391" s="29"/>
      <c r="Y1391" s="29"/>
      <c r="Z1391" s="29"/>
      <c r="AA1391" s="29"/>
      <c r="AB1391" s="29"/>
      <c r="AC1391" s="2">
        <f t="shared" si="567"/>
        <v>4433000</v>
      </c>
      <c r="AD1391" s="2">
        <f t="shared" si="568"/>
        <v>463429.24666734907</v>
      </c>
      <c r="AE1391" s="2">
        <f t="shared" si="569"/>
        <v>4</v>
      </c>
      <c r="AF1391" s="27">
        <v>6028000</v>
      </c>
      <c r="AG1391" s="27">
        <v>5928000</v>
      </c>
      <c r="AH1391" s="27">
        <v>5948000</v>
      </c>
      <c r="AI1391" s="27">
        <v>5548000</v>
      </c>
      <c r="AJ1391" s="2">
        <f t="shared" si="570"/>
        <v>5863000</v>
      </c>
      <c r="AK1391" s="2">
        <f t="shared" si="571"/>
        <v>214398.38307848002</v>
      </c>
      <c r="AL1391" s="2">
        <f t="shared" si="572"/>
        <v>4</v>
      </c>
      <c r="AM1391" s="2">
        <f t="shared" si="573"/>
        <v>1.7383253583441845E+21</v>
      </c>
      <c r="AN1391" s="2">
        <f t="shared" si="574"/>
        <v>3.4806426007306135E+20</v>
      </c>
      <c r="AO1391" s="2">
        <f t="shared" si="575"/>
        <v>5</v>
      </c>
      <c r="AP1391" s="2">
        <f t="shared" si="576"/>
        <v>12.430872969776535</v>
      </c>
      <c r="AQ1391" s="2">
        <f t="shared" si="577"/>
        <v>0.72668684380042159</v>
      </c>
      <c r="AR1391" s="3" t="str">
        <f t="shared" si="578"/>
        <v>Nontoxic</v>
      </c>
      <c r="AS1391" s="2">
        <f t="shared" si="579"/>
        <v>132.25806451612902</v>
      </c>
      <c r="AT1391" s="26" t="s">
        <v>884</v>
      </c>
      <c r="AU1391" s="4" t="s">
        <v>666</v>
      </c>
      <c r="AV1391" s="2">
        <f t="shared" si="580"/>
        <v>3</v>
      </c>
      <c r="AW1391" s="2">
        <f t="shared" si="581"/>
        <v>3</v>
      </c>
      <c r="AX1391" s="2">
        <f t="shared" si="582"/>
        <v>214766666666.66666</v>
      </c>
      <c r="AY1391" s="2">
        <f t="shared" si="583"/>
        <v>45966666666.666672</v>
      </c>
      <c r="AZ1391" s="2">
        <f t="shared" si="584"/>
        <v>130366666666.66667</v>
      </c>
      <c r="BA1391" s="2">
        <f t="shared" si="585"/>
        <v>1.1666666666666667</v>
      </c>
      <c r="BB1391" s="2">
        <f t="shared" si="586"/>
        <v>1.396885686631955</v>
      </c>
      <c r="BC1391" s="2">
        <v>6.6349999999999998</v>
      </c>
      <c r="BD1391" s="2" t="str">
        <f t="shared" si="587"/>
        <v>Same Var</v>
      </c>
      <c r="BE1391" s="2">
        <f t="shared" si="588"/>
        <v>6.8978051773259429E-4</v>
      </c>
      <c r="BF1391" s="2" t="str">
        <f t="shared" si="589"/>
        <v>NS</v>
      </c>
      <c r="BG1391" s="2" t="str">
        <f t="shared" si="590"/>
        <v>NS</v>
      </c>
      <c r="BH1391" s="2" t="str">
        <f t="shared" si="591"/>
        <v/>
      </c>
      <c r="BI1391" s="2" t="str">
        <f t="shared" si="592"/>
        <v/>
      </c>
      <c r="BJ1391" s="2" t="str">
        <f t="shared" si="593"/>
        <v/>
      </c>
    </row>
    <row r="1392" spans="1:62" x14ac:dyDescent="0.2">
      <c r="A1392" s="1" t="s">
        <v>142</v>
      </c>
      <c r="B1392" s="27" t="s">
        <v>175</v>
      </c>
      <c r="C1392" s="28">
        <v>37354</v>
      </c>
      <c r="D1392" s="7">
        <v>0.47916666666666669</v>
      </c>
      <c r="E1392" s="1">
        <v>0.1</v>
      </c>
      <c r="F1392" s="1" t="s">
        <v>57</v>
      </c>
      <c r="G1392" s="1" t="s">
        <v>891</v>
      </c>
      <c r="H1392" s="27" t="s">
        <v>886</v>
      </c>
      <c r="I1392" s="27" t="s">
        <v>887</v>
      </c>
      <c r="J1392" s="27" t="s">
        <v>888</v>
      </c>
      <c r="K1392" s="2">
        <v>0.75</v>
      </c>
      <c r="L1392" s="2">
        <v>0.25</v>
      </c>
      <c r="M1392" s="27">
        <v>4828000</v>
      </c>
      <c r="N1392" s="27">
        <v>4208000</v>
      </c>
      <c r="O1392" s="27">
        <v>3888000</v>
      </c>
      <c r="P1392" s="27">
        <v>4808000</v>
      </c>
      <c r="Q1392" s="29"/>
      <c r="R1392" s="29"/>
      <c r="S1392" s="29"/>
      <c r="T1392" s="29"/>
      <c r="U1392" s="29"/>
      <c r="V1392" s="29"/>
      <c r="W1392" s="29"/>
      <c r="X1392" s="29"/>
      <c r="Y1392" s="29"/>
      <c r="Z1392" s="29"/>
      <c r="AA1392" s="29"/>
      <c r="AB1392" s="29"/>
      <c r="AC1392" s="2">
        <f t="shared" si="567"/>
        <v>4433000</v>
      </c>
      <c r="AD1392" s="2">
        <f t="shared" si="568"/>
        <v>463429.24666734907</v>
      </c>
      <c r="AE1392" s="2">
        <f t="shared" si="569"/>
        <v>4</v>
      </c>
      <c r="AF1392" s="27">
        <v>2308000</v>
      </c>
      <c r="AG1392" s="27">
        <v>2528000</v>
      </c>
      <c r="AH1392" s="27">
        <v>2428000</v>
      </c>
      <c r="AI1392" s="27">
        <v>2588000</v>
      </c>
      <c r="AJ1392" s="2">
        <f t="shared" si="570"/>
        <v>2463000</v>
      </c>
      <c r="AK1392" s="2">
        <f t="shared" si="571"/>
        <v>122610.49438499681</v>
      </c>
      <c r="AL1392" s="2">
        <f t="shared" si="572"/>
        <v>4</v>
      </c>
      <c r="AM1392" s="2">
        <f t="shared" si="573"/>
        <v>1.1532745250108506E+21</v>
      </c>
      <c r="AN1392" s="2">
        <f t="shared" si="574"/>
        <v>3.0875314896195027E+20</v>
      </c>
      <c r="AO1392" s="2">
        <f t="shared" si="575"/>
        <v>4</v>
      </c>
      <c r="AP1392" s="2">
        <f t="shared" si="576"/>
        <v>-4.6762542655533945</v>
      </c>
      <c r="AQ1392" s="2">
        <f t="shared" si="577"/>
        <v>0.74069708411268287</v>
      </c>
      <c r="AR1392" s="3" t="str">
        <f t="shared" si="578"/>
        <v>Toxic</v>
      </c>
      <c r="AS1392" s="2">
        <f t="shared" si="579"/>
        <v>55.560568463794269</v>
      </c>
      <c r="AT1392" s="4" t="s">
        <v>663</v>
      </c>
      <c r="AV1392" s="2">
        <f t="shared" si="580"/>
        <v>3</v>
      </c>
      <c r="AW1392" s="2">
        <f t="shared" si="581"/>
        <v>3</v>
      </c>
      <c r="AX1392" s="2">
        <f t="shared" si="582"/>
        <v>214766666666.66666</v>
      </c>
      <c r="AY1392" s="2">
        <f t="shared" si="583"/>
        <v>15033333333.333334</v>
      </c>
      <c r="AZ1392" s="2">
        <f t="shared" si="584"/>
        <v>114900000000</v>
      </c>
      <c r="BA1392" s="2">
        <f t="shared" si="585"/>
        <v>1.1666666666666667</v>
      </c>
      <c r="BB1392" s="2">
        <f t="shared" si="586"/>
        <v>3.6213486284376177</v>
      </c>
      <c r="BC1392" s="2">
        <v>6.6349999999999998</v>
      </c>
      <c r="BD1392" s="2" t="str">
        <f t="shared" si="587"/>
        <v>Same Var</v>
      </c>
      <c r="BE1392" s="2">
        <f t="shared" si="588"/>
        <v>8.7545391675676284E-5</v>
      </c>
      <c r="BF1392" s="2" t="str">
        <f t="shared" si="589"/>
        <v>Sig</v>
      </c>
      <c r="BG1392" s="2" t="str">
        <f t="shared" si="590"/>
        <v>Sig</v>
      </c>
      <c r="BH1392" s="2" t="str">
        <f t="shared" si="591"/>
        <v>Same Var T-test</v>
      </c>
      <c r="BI1392" s="2" t="str">
        <f t="shared" si="592"/>
        <v/>
      </c>
      <c r="BJ1392" s="2" t="str">
        <f t="shared" si="593"/>
        <v/>
      </c>
    </row>
    <row r="1393" spans="1:62" x14ac:dyDescent="0.2">
      <c r="A1393" s="1" t="s">
        <v>142</v>
      </c>
      <c r="B1393" s="27" t="s">
        <v>185</v>
      </c>
      <c r="C1393" s="28">
        <v>37354</v>
      </c>
      <c r="D1393" s="7">
        <v>0.65277777777777779</v>
      </c>
      <c r="E1393" s="1">
        <v>0.1</v>
      </c>
      <c r="F1393" s="1" t="s">
        <v>57</v>
      </c>
      <c r="G1393" s="1" t="s">
        <v>891</v>
      </c>
      <c r="H1393" s="27" t="s">
        <v>886</v>
      </c>
      <c r="I1393" s="27" t="s">
        <v>887</v>
      </c>
      <c r="J1393" s="27" t="s">
        <v>888</v>
      </c>
      <c r="K1393" s="2">
        <v>0.75</v>
      </c>
      <c r="L1393" s="2">
        <v>0.25</v>
      </c>
      <c r="M1393" s="27">
        <v>4828000</v>
      </c>
      <c r="N1393" s="27">
        <v>4208000</v>
      </c>
      <c r="O1393" s="27">
        <v>3888000</v>
      </c>
      <c r="P1393" s="27">
        <v>4808000</v>
      </c>
      <c r="Q1393" s="29"/>
      <c r="R1393" s="29"/>
      <c r="S1393" s="29"/>
      <c r="T1393" s="29"/>
      <c r="U1393" s="29"/>
      <c r="V1393" s="29"/>
      <c r="W1393" s="29"/>
      <c r="X1393" s="29"/>
      <c r="Y1393" s="29"/>
      <c r="Z1393" s="29"/>
      <c r="AA1393" s="29"/>
      <c r="AB1393" s="29"/>
      <c r="AC1393" s="2">
        <f t="shared" si="567"/>
        <v>4433000</v>
      </c>
      <c r="AD1393" s="2">
        <f t="shared" si="568"/>
        <v>463429.24666734907</v>
      </c>
      <c r="AE1393" s="2">
        <f t="shared" si="569"/>
        <v>4</v>
      </c>
      <c r="AF1393" s="27">
        <v>3788000</v>
      </c>
      <c r="AG1393" s="27">
        <v>4088000</v>
      </c>
      <c r="AH1393" s="27">
        <v>3968000</v>
      </c>
      <c r="AI1393" s="27">
        <v>3528000</v>
      </c>
      <c r="AJ1393" s="2">
        <f t="shared" si="570"/>
        <v>3843000</v>
      </c>
      <c r="AK1393" s="2">
        <f t="shared" si="571"/>
        <v>243515.9132377184</v>
      </c>
      <c r="AL1393" s="2">
        <f t="shared" si="572"/>
        <v>4</v>
      </c>
      <c r="AM1393" s="2">
        <f t="shared" si="573"/>
        <v>2.0273913305664061E+21</v>
      </c>
      <c r="AN1393" s="2">
        <f t="shared" si="574"/>
        <v>3.7730500081380209E+20</v>
      </c>
      <c r="AO1393" s="2">
        <f t="shared" si="575"/>
        <v>5</v>
      </c>
      <c r="AP1393" s="2">
        <f t="shared" si="576"/>
        <v>2.4423332078309983</v>
      </c>
      <c r="AQ1393" s="2">
        <f t="shared" si="577"/>
        <v>0.72668684380042159</v>
      </c>
      <c r="AR1393" s="3" t="str">
        <f t="shared" si="578"/>
        <v>Nontoxic</v>
      </c>
      <c r="AS1393" s="2">
        <f t="shared" si="579"/>
        <v>86.690728626212504</v>
      </c>
      <c r="AT1393" s="4" t="s">
        <v>663</v>
      </c>
      <c r="AV1393" s="2">
        <f t="shared" si="580"/>
        <v>3</v>
      </c>
      <c r="AW1393" s="2">
        <f t="shared" si="581"/>
        <v>3</v>
      </c>
      <c r="AX1393" s="2">
        <f t="shared" si="582"/>
        <v>214766666666.66666</v>
      </c>
      <c r="AY1393" s="2">
        <f t="shared" si="583"/>
        <v>59299999999.999992</v>
      </c>
      <c r="AZ1393" s="2">
        <f t="shared" si="584"/>
        <v>137033333333.33333</v>
      </c>
      <c r="BA1393" s="2">
        <f t="shared" si="585"/>
        <v>1.1666666666666667</v>
      </c>
      <c r="BB1393" s="2">
        <f t="shared" si="586"/>
        <v>0.99845212369185832</v>
      </c>
      <c r="BC1393" s="2">
        <v>6.6349999999999998</v>
      </c>
      <c r="BD1393" s="2" t="str">
        <f t="shared" si="587"/>
        <v>Same Var</v>
      </c>
      <c r="BE1393" s="2">
        <f t="shared" si="588"/>
        <v>3.2541229164389902E-2</v>
      </c>
      <c r="BF1393" s="2" t="str">
        <f t="shared" si="589"/>
        <v>Sig</v>
      </c>
      <c r="BG1393" s="2" t="str">
        <f t="shared" si="590"/>
        <v>Sig</v>
      </c>
      <c r="BH1393" s="2" t="str">
        <f t="shared" si="591"/>
        <v>Same Var T-test</v>
      </c>
      <c r="BI1393" s="2" t="str">
        <f t="shared" si="592"/>
        <v/>
      </c>
      <c r="BJ1393" s="2" t="str">
        <f t="shared" si="593"/>
        <v>NOECToxicLess25</v>
      </c>
    </row>
    <row r="1394" spans="1:62" x14ac:dyDescent="0.2">
      <c r="A1394" s="1" t="s">
        <v>142</v>
      </c>
      <c r="B1394" s="27" t="s">
        <v>205</v>
      </c>
      <c r="C1394" s="28">
        <v>37355</v>
      </c>
      <c r="D1394" s="7">
        <v>0.56527777777777777</v>
      </c>
      <c r="E1394" s="1">
        <v>0.1</v>
      </c>
      <c r="F1394" s="1" t="s">
        <v>57</v>
      </c>
      <c r="G1394" s="1" t="s">
        <v>891</v>
      </c>
      <c r="H1394" s="27" t="s">
        <v>886</v>
      </c>
      <c r="I1394" s="27" t="s">
        <v>887</v>
      </c>
      <c r="J1394" s="27" t="s">
        <v>888</v>
      </c>
      <c r="K1394" s="2">
        <v>0.75</v>
      </c>
      <c r="L1394" s="2">
        <v>0.25</v>
      </c>
      <c r="M1394" s="27">
        <v>4828000</v>
      </c>
      <c r="N1394" s="27">
        <v>4208000</v>
      </c>
      <c r="O1394" s="27">
        <v>3888000</v>
      </c>
      <c r="P1394" s="27">
        <v>4808000</v>
      </c>
      <c r="Q1394" s="29"/>
      <c r="R1394" s="29"/>
      <c r="S1394" s="29"/>
      <c r="T1394" s="29"/>
      <c r="U1394" s="29"/>
      <c r="V1394" s="29"/>
      <c r="W1394" s="29"/>
      <c r="X1394" s="29"/>
      <c r="Y1394" s="29"/>
      <c r="Z1394" s="29"/>
      <c r="AA1394" s="29"/>
      <c r="AB1394" s="29"/>
      <c r="AC1394" s="2">
        <f t="shared" si="567"/>
        <v>4433000</v>
      </c>
      <c r="AD1394" s="2">
        <f t="shared" si="568"/>
        <v>463429.24666734907</v>
      </c>
      <c r="AE1394" s="2">
        <f t="shared" si="569"/>
        <v>4</v>
      </c>
      <c r="AF1394" s="27">
        <v>5328000</v>
      </c>
      <c r="AG1394" s="27">
        <v>5788000</v>
      </c>
      <c r="AH1394" s="27">
        <v>4788000</v>
      </c>
      <c r="AI1394" s="27">
        <v>6348000</v>
      </c>
      <c r="AJ1394" s="2">
        <f t="shared" si="570"/>
        <v>5563000</v>
      </c>
      <c r="AK1394" s="2">
        <f t="shared" si="571"/>
        <v>664003.01204136119</v>
      </c>
      <c r="AL1394" s="2">
        <f t="shared" si="572"/>
        <v>4</v>
      </c>
      <c r="AM1394" s="2">
        <f t="shared" si="573"/>
        <v>1.9719619455566406E+22</v>
      </c>
      <c r="AN1394" s="2">
        <f t="shared" si="574"/>
        <v>4.3538950008138031E+21</v>
      </c>
      <c r="AO1394" s="2">
        <f t="shared" si="575"/>
        <v>5</v>
      </c>
      <c r="AP1394" s="2">
        <f t="shared" si="576"/>
        <v>5.972882354720805</v>
      </c>
      <c r="AQ1394" s="2">
        <f t="shared" si="577"/>
        <v>0.72668684380042159</v>
      </c>
      <c r="AR1394" s="3" t="str">
        <f t="shared" si="578"/>
        <v>Nontoxic</v>
      </c>
      <c r="AS1394" s="2">
        <f t="shared" si="579"/>
        <v>125.4906383938642</v>
      </c>
      <c r="AT1394" s="26" t="s">
        <v>884</v>
      </c>
      <c r="AU1394" s="4" t="s">
        <v>666</v>
      </c>
      <c r="AV1394" s="2">
        <f t="shared" si="580"/>
        <v>3</v>
      </c>
      <c r="AW1394" s="2">
        <f t="shared" si="581"/>
        <v>3</v>
      </c>
      <c r="AX1394" s="2">
        <f t="shared" si="582"/>
        <v>214766666666.66666</v>
      </c>
      <c r="AY1394" s="2">
        <f t="shared" si="583"/>
        <v>440900000000.00006</v>
      </c>
      <c r="AZ1394" s="2">
        <f t="shared" si="584"/>
        <v>327833333333.33337</v>
      </c>
      <c r="BA1394" s="2">
        <f t="shared" si="585"/>
        <v>1.1666666666666667</v>
      </c>
      <c r="BB1394" s="2">
        <f t="shared" si="586"/>
        <v>0.3256468418098929</v>
      </c>
      <c r="BC1394" s="2">
        <v>6.6349999999999998</v>
      </c>
      <c r="BD1394" s="2" t="str">
        <f t="shared" si="587"/>
        <v>Same Var</v>
      </c>
      <c r="BE1394" s="2">
        <f t="shared" si="588"/>
        <v>1.5767010117774476E-2</v>
      </c>
      <c r="BF1394" s="2" t="str">
        <f t="shared" si="589"/>
        <v>NS</v>
      </c>
      <c r="BG1394" s="2" t="str">
        <f t="shared" si="590"/>
        <v>NS</v>
      </c>
      <c r="BH1394" s="2" t="str">
        <f t="shared" si="591"/>
        <v/>
      </c>
      <c r="BI1394" s="2" t="str">
        <f t="shared" si="592"/>
        <v/>
      </c>
      <c r="BJ1394" s="2" t="str">
        <f t="shared" si="593"/>
        <v/>
      </c>
    </row>
    <row r="1395" spans="1:62" x14ac:dyDescent="0.2">
      <c r="A1395" s="1" t="s">
        <v>142</v>
      </c>
      <c r="B1395" s="27" t="s">
        <v>206</v>
      </c>
      <c r="C1395" s="28">
        <v>37354</v>
      </c>
      <c r="D1395" s="7">
        <v>0.76736111111111116</v>
      </c>
      <c r="E1395" s="1">
        <v>0.1</v>
      </c>
      <c r="F1395" s="1" t="s">
        <v>57</v>
      </c>
      <c r="G1395" s="1" t="s">
        <v>891</v>
      </c>
      <c r="H1395" s="27" t="s">
        <v>886</v>
      </c>
      <c r="I1395" s="27" t="s">
        <v>887</v>
      </c>
      <c r="J1395" s="27" t="s">
        <v>888</v>
      </c>
      <c r="K1395" s="2">
        <v>0.75</v>
      </c>
      <c r="L1395" s="2">
        <v>0.25</v>
      </c>
      <c r="M1395" s="27">
        <v>4828000</v>
      </c>
      <c r="N1395" s="27">
        <v>4208000</v>
      </c>
      <c r="O1395" s="27">
        <v>3888000</v>
      </c>
      <c r="P1395" s="27">
        <v>4808000</v>
      </c>
      <c r="Q1395" s="29"/>
      <c r="R1395" s="29"/>
      <c r="S1395" s="29"/>
      <c r="T1395" s="29"/>
      <c r="U1395" s="29"/>
      <c r="V1395" s="29"/>
      <c r="W1395" s="29"/>
      <c r="X1395" s="29"/>
      <c r="Y1395" s="29"/>
      <c r="Z1395" s="29"/>
      <c r="AA1395" s="29"/>
      <c r="AB1395" s="29"/>
      <c r="AC1395" s="2">
        <f t="shared" si="567"/>
        <v>4433000</v>
      </c>
      <c r="AD1395" s="2">
        <f t="shared" si="568"/>
        <v>463429.24666734907</v>
      </c>
      <c r="AE1395" s="2">
        <f t="shared" si="569"/>
        <v>4</v>
      </c>
      <c r="AF1395" s="27">
        <v>3568000</v>
      </c>
      <c r="AG1395" s="27">
        <v>3648000</v>
      </c>
      <c r="AH1395" s="27">
        <v>3848000</v>
      </c>
      <c r="AI1395" s="27">
        <v>3908000</v>
      </c>
      <c r="AJ1395" s="2">
        <f t="shared" si="570"/>
        <v>3743000</v>
      </c>
      <c r="AK1395" s="2">
        <f t="shared" si="571"/>
        <v>161141.7595369576</v>
      </c>
      <c r="AL1395" s="2">
        <f t="shared" si="572"/>
        <v>4</v>
      </c>
      <c r="AM1395" s="2">
        <f t="shared" si="573"/>
        <v>1.3463930666775172E+21</v>
      </c>
      <c r="AN1395" s="2">
        <f t="shared" si="574"/>
        <v>3.1809203785083912E+20</v>
      </c>
      <c r="AO1395" s="2">
        <f t="shared" si="575"/>
        <v>4</v>
      </c>
      <c r="AP1395" s="2">
        <f t="shared" si="576"/>
        <v>2.1834486514486522</v>
      </c>
      <c r="AQ1395" s="2">
        <f t="shared" si="577"/>
        <v>0.74069708411268287</v>
      </c>
      <c r="AR1395" s="3" t="str">
        <f t="shared" si="578"/>
        <v>Nontoxic</v>
      </c>
      <c r="AS1395" s="2">
        <f t="shared" si="579"/>
        <v>84.434919918790882</v>
      </c>
      <c r="AT1395" s="4" t="s">
        <v>663</v>
      </c>
      <c r="AV1395" s="2">
        <f t="shared" si="580"/>
        <v>3</v>
      </c>
      <c r="AW1395" s="2">
        <f t="shared" si="581"/>
        <v>3</v>
      </c>
      <c r="AX1395" s="2">
        <f t="shared" si="582"/>
        <v>214766666666.66666</v>
      </c>
      <c r="AY1395" s="2">
        <f t="shared" si="583"/>
        <v>25966666666.666664</v>
      </c>
      <c r="AZ1395" s="2">
        <f t="shared" si="584"/>
        <v>120366666666.66667</v>
      </c>
      <c r="BA1395" s="2">
        <f t="shared" si="585"/>
        <v>1.1666666666666667</v>
      </c>
      <c r="BB1395" s="2">
        <f t="shared" si="586"/>
        <v>2.4549928651170734</v>
      </c>
      <c r="BC1395" s="2">
        <v>6.6349999999999998</v>
      </c>
      <c r="BD1395" s="2" t="str">
        <f t="shared" si="587"/>
        <v>Same Var</v>
      </c>
      <c r="BE1395" s="2">
        <f t="shared" si="588"/>
        <v>1.5325162764047278E-2</v>
      </c>
      <c r="BF1395" s="2" t="str">
        <f t="shared" si="589"/>
        <v>Sig</v>
      </c>
      <c r="BG1395" s="2" t="str">
        <f t="shared" si="590"/>
        <v>Sig</v>
      </c>
      <c r="BH1395" s="2" t="str">
        <f t="shared" si="591"/>
        <v>Same Var T-test</v>
      </c>
      <c r="BI1395" s="2" t="str">
        <f t="shared" si="592"/>
        <v/>
      </c>
      <c r="BJ1395" s="2" t="str">
        <f t="shared" si="593"/>
        <v>NOECToxicLess25</v>
      </c>
    </row>
    <row r="1396" spans="1:62" x14ac:dyDescent="0.2">
      <c r="A1396" s="1" t="s">
        <v>142</v>
      </c>
      <c r="B1396" s="27" t="s">
        <v>589</v>
      </c>
      <c r="C1396" s="28">
        <v>37727</v>
      </c>
      <c r="D1396" s="7">
        <v>0.58333333333333337</v>
      </c>
      <c r="E1396" s="1">
        <v>0.1</v>
      </c>
      <c r="F1396" s="1" t="s">
        <v>57</v>
      </c>
      <c r="G1396" s="1" t="s">
        <v>1340</v>
      </c>
      <c r="H1396" s="27" t="s">
        <v>886</v>
      </c>
      <c r="I1396" s="27" t="s">
        <v>887</v>
      </c>
      <c r="J1396" s="27" t="s">
        <v>888</v>
      </c>
      <c r="K1396" s="2">
        <v>0.75</v>
      </c>
      <c r="L1396" s="2">
        <v>0.25</v>
      </c>
      <c r="M1396" s="27">
        <v>4508000</v>
      </c>
      <c r="N1396" s="27">
        <v>4508000</v>
      </c>
      <c r="O1396" s="27">
        <v>4548000</v>
      </c>
      <c r="P1396" s="27">
        <v>5448000</v>
      </c>
      <c r="Q1396" s="29"/>
      <c r="R1396" s="29"/>
      <c r="S1396" s="29"/>
      <c r="T1396" s="29"/>
      <c r="U1396" s="29"/>
      <c r="V1396" s="29"/>
      <c r="W1396" s="29"/>
      <c r="X1396" s="29"/>
      <c r="Y1396" s="29"/>
      <c r="Z1396" s="29"/>
      <c r="AA1396" s="29"/>
      <c r="AB1396" s="29"/>
      <c r="AC1396" s="2">
        <f t="shared" si="567"/>
        <v>4753000</v>
      </c>
      <c r="AD1396" s="2">
        <f t="shared" si="568"/>
        <v>463716.86763943936</v>
      </c>
      <c r="AE1396" s="2">
        <f t="shared" si="569"/>
        <v>4</v>
      </c>
      <c r="AF1396" s="27">
        <v>3648000</v>
      </c>
      <c r="AG1396" s="27">
        <v>2288000</v>
      </c>
      <c r="AH1396" s="27">
        <v>3108000</v>
      </c>
      <c r="AI1396" s="27">
        <v>3728000</v>
      </c>
      <c r="AJ1396" s="2">
        <f t="shared" si="570"/>
        <v>3193000</v>
      </c>
      <c r="AK1396" s="2">
        <f t="shared" si="571"/>
        <v>663199.31644516438</v>
      </c>
      <c r="AL1396" s="2">
        <f t="shared" si="572"/>
        <v>4</v>
      </c>
      <c r="AM1396" s="2">
        <f t="shared" si="573"/>
        <v>1.9655309798448344E+22</v>
      </c>
      <c r="AN1396" s="2">
        <f t="shared" si="574"/>
        <v>4.3350786567744499E+21</v>
      </c>
      <c r="AO1396" s="2">
        <f t="shared" si="575"/>
        <v>5</v>
      </c>
      <c r="AP1396" s="2">
        <f t="shared" si="576"/>
        <v>-0.9928439731327815</v>
      </c>
      <c r="AQ1396" s="2">
        <f t="shared" si="577"/>
        <v>0.72668684380042159</v>
      </c>
      <c r="AR1396" s="3" t="str">
        <f t="shared" si="578"/>
        <v>Toxic</v>
      </c>
      <c r="AS1396" s="2">
        <f t="shared" si="579"/>
        <v>67.178624026930351</v>
      </c>
      <c r="AT1396" s="4" t="s">
        <v>664</v>
      </c>
      <c r="AU1396" s="4" t="s">
        <v>667</v>
      </c>
      <c r="AV1396" s="2">
        <f t="shared" si="580"/>
        <v>3</v>
      </c>
      <c r="AW1396" s="2">
        <f t="shared" si="581"/>
        <v>3</v>
      </c>
      <c r="AX1396" s="2">
        <f t="shared" si="582"/>
        <v>215033333333.33331</v>
      </c>
      <c r="AY1396" s="2">
        <f t="shared" si="583"/>
        <v>439833333333.33331</v>
      </c>
      <c r="AZ1396" s="2">
        <f t="shared" si="584"/>
        <v>327433333333.33331</v>
      </c>
      <c r="BA1396" s="2">
        <f t="shared" si="585"/>
        <v>1.1666666666666667</v>
      </c>
      <c r="BB1396" s="2">
        <f t="shared" si="586"/>
        <v>0.32240577054877961</v>
      </c>
      <c r="BC1396" s="2">
        <v>6.6349999999999998</v>
      </c>
      <c r="BD1396" s="2" t="str">
        <f t="shared" si="587"/>
        <v>Same Var</v>
      </c>
      <c r="BE1396" s="2">
        <f t="shared" si="588"/>
        <v>4.2031592950704097E-3</v>
      </c>
      <c r="BF1396" s="2" t="str">
        <f t="shared" si="589"/>
        <v>Sig</v>
      </c>
      <c r="BG1396" s="2" t="str">
        <f t="shared" si="590"/>
        <v>Sig</v>
      </c>
      <c r="BH1396" s="2" t="str">
        <f t="shared" si="591"/>
        <v>Wilcoxon</v>
      </c>
      <c r="BI1396" s="2" t="str">
        <f t="shared" si="592"/>
        <v/>
      </c>
      <c r="BJ1396" s="2" t="str">
        <f t="shared" si="593"/>
        <v/>
      </c>
    </row>
    <row r="1397" spans="1:62" x14ac:dyDescent="0.2">
      <c r="A1397" s="1" t="s">
        <v>142</v>
      </c>
      <c r="B1397" s="27" t="s">
        <v>595</v>
      </c>
      <c r="C1397" s="28">
        <v>37727</v>
      </c>
      <c r="D1397" s="7">
        <v>0.41666666666666669</v>
      </c>
      <c r="E1397" s="1">
        <v>0.1</v>
      </c>
      <c r="F1397" s="1" t="s">
        <v>57</v>
      </c>
      <c r="G1397" s="1" t="s">
        <v>1340</v>
      </c>
      <c r="H1397" s="27" t="s">
        <v>886</v>
      </c>
      <c r="I1397" s="27" t="s">
        <v>887</v>
      </c>
      <c r="J1397" s="27" t="s">
        <v>888</v>
      </c>
      <c r="K1397" s="2">
        <v>0.75</v>
      </c>
      <c r="L1397" s="2">
        <v>0.25</v>
      </c>
      <c r="M1397" s="27">
        <v>4508000</v>
      </c>
      <c r="N1397" s="27">
        <v>4508000</v>
      </c>
      <c r="O1397" s="27">
        <v>4548000</v>
      </c>
      <c r="P1397" s="27">
        <v>5448000</v>
      </c>
      <c r="Q1397" s="29"/>
      <c r="R1397" s="29"/>
      <c r="S1397" s="29"/>
      <c r="T1397" s="29"/>
      <c r="U1397" s="29"/>
      <c r="V1397" s="29"/>
      <c r="W1397" s="29"/>
      <c r="X1397" s="29"/>
      <c r="Y1397" s="29"/>
      <c r="Z1397" s="29"/>
      <c r="AA1397" s="29"/>
      <c r="AB1397" s="29"/>
      <c r="AC1397" s="2">
        <f t="shared" si="567"/>
        <v>4753000</v>
      </c>
      <c r="AD1397" s="2">
        <f t="shared" si="568"/>
        <v>463716.86763943936</v>
      </c>
      <c r="AE1397" s="2">
        <f t="shared" si="569"/>
        <v>4</v>
      </c>
      <c r="AF1397" s="27">
        <v>1128000</v>
      </c>
      <c r="AG1397" s="27">
        <v>768000</v>
      </c>
      <c r="AH1397" s="27">
        <v>2868000</v>
      </c>
      <c r="AI1397" s="27">
        <v>2988000</v>
      </c>
      <c r="AJ1397" s="2">
        <f t="shared" si="570"/>
        <v>1938000</v>
      </c>
      <c r="AK1397" s="2">
        <f t="shared" si="571"/>
        <v>1153603.0513135791</v>
      </c>
      <c r="AL1397" s="2">
        <f t="shared" si="572"/>
        <v>4</v>
      </c>
      <c r="AM1397" s="2">
        <f t="shared" si="573"/>
        <v>1.3172476308837895E+23</v>
      </c>
      <c r="AN1397" s="2">
        <f t="shared" si="574"/>
        <v>3.7201230300292982E+22</v>
      </c>
      <c r="AO1397" s="2">
        <f t="shared" si="575"/>
        <v>4</v>
      </c>
      <c r="AP1397" s="2">
        <f t="shared" si="576"/>
        <v>-2.7002499012561758</v>
      </c>
      <c r="AQ1397" s="2">
        <f t="shared" si="577"/>
        <v>0.74069708411268287</v>
      </c>
      <c r="AR1397" s="3" t="str">
        <f t="shared" si="578"/>
        <v>Toxic</v>
      </c>
      <c r="AS1397" s="2">
        <f t="shared" si="579"/>
        <v>40.774247843467279</v>
      </c>
      <c r="AT1397" s="4" t="s">
        <v>664</v>
      </c>
      <c r="AU1397" s="4" t="s">
        <v>667</v>
      </c>
      <c r="AV1397" s="2">
        <f t="shared" si="580"/>
        <v>3</v>
      </c>
      <c r="AW1397" s="2">
        <f t="shared" si="581"/>
        <v>3</v>
      </c>
      <c r="AX1397" s="2">
        <f t="shared" si="582"/>
        <v>215033333333.33331</v>
      </c>
      <c r="AY1397" s="2">
        <f t="shared" si="583"/>
        <v>1330800000000.0002</v>
      </c>
      <c r="AZ1397" s="2">
        <f t="shared" si="584"/>
        <v>772916666666.66687</v>
      </c>
      <c r="BA1397" s="2">
        <f t="shared" si="585"/>
        <v>1.1666666666666667</v>
      </c>
      <c r="BB1397" s="2">
        <f t="shared" si="586"/>
        <v>1.8926071106422535</v>
      </c>
      <c r="BC1397" s="2">
        <v>6.6349999999999998</v>
      </c>
      <c r="BD1397" s="2" t="str">
        <f t="shared" si="587"/>
        <v>Same Var</v>
      </c>
      <c r="BE1397" s="2">
        <f t="shared" si="588"/>
        <v>1.9913445054415752E-3</v>
      </c>
      <c r="BF1397" s="2" t="str">
        <f t="shared" si="589"/>
        <v>Sig</v>
      </c>
      <c r="BG1397" s="2" t="str">
        <f t="shared" si="590"/>
        <v>Sig</v>
      </c>
      <c r="BH1397" s="2" t="str">
        <f t="shared" si="591"/>
        <v>Wilcoxon</v>
      </c>
      <c r="BI1397" s="2" t="str">
        <f t="shared" si="592"/>
        <v/>
      </c>
      <c r="BJ1397" s="2" t="str">
        <f t="shared" si="593"/>
        <v/>
      </c>
    </row>
    <row r="1398" spans="1:62" x14ac:dyDescent="0.2">
      <c r="A1398" s="1" t="s">
        <v>142</v>
      </c>
      <c r="B1398" s="27" t="s">
        <v>598</v>
      </c>
      <c r="C1398" s="28">
        <v>37727</v>
      </c>
      <c r="D1398" s="7">
        <v>0.3125</v>
      </c>
      <c r="E1398" s="1">
        <v>0.1</v>
      </c>
      <c r="F1398" s="1" t="s">
        <v>57</v>
      </c>
      <c r="G1398" s="1" t="s">
        <v>1340</v>
      </c>
      <c r="H1398" s="27" t="s">
        <v>886</v>
      </c>
      <c r="I1398" s="27" t="s">
        <v>887</v>
      </c>
      <c r="J1398" s="27" t="s">
        <v>888</v>
      </c>
      <c r="K1398" s="2">
        <v>0.75</v>
      </c>
      <c r="L1398" s="2">
        <v>0.25</v>
      </c>
      <c r="M1398" s="27">
        <v>4508000</v>
      </c>
      <c r="N1398" s="27">
        <v>4508000</v>
      </c>
      <c r="O1398" s="27">
        <v>4548000</v>
      </c>
      <c r="P1398" s="27">
        <v>5448000</v>
      </c>
      <c r="Q1398" s="29"/>
      <c r="R1398" s="29"/>
      <c r="S1398" s="29"/>
      <c r="T1398" s="29"/>
      <c r="U1398" s="29"/>
      <c r="V1398" s="29"/>
      <c r="W1398" s="29"/>
      <c r="X1398" s="29"/>
      <c r="Y1398" s="29"/>
      <c r="Z1398" s="29"/>
      <c r="AA1398" s="29"/>
      <c r="AB1398" s="29"/>
      <c r="AC1398" s="2">
        <f t="shared" si="567"/>
        <v>4753000</v>
      </c>
      <c r="AD1398" s="2">
        <f t="shared" si="568"/>
        <v>463716.86763943936</v>
      </c>
      <c r="AE1398" s="2">
        <f t="shared" si="569"/>
        <v>4</v>
      </c>
      <c r="AF1398" s="27">
        <v>908000</v>
      </c>
      <c r="AG1398" s="27">
        <v>3788000</v>
      </c>
      <c r="AH1398" s="27">
        <v>2028000</v>
      </c>
      <c r="AI1398" s="27">
        <v>2288000</v>
      </c>
      <c r="AJ1398" s="2">
        <f t="shared" si="570"/>
        <v>2253000</v>
      </c>
      <c r="AK1398" s="2">
        <f t="shared" si="571"/>
        <v>1185622.1995222592</v>
      </c>
      <c r="AL1398" s="2">
        <f t="shared" si="572"/>
        <v>4</v>
      </c>
      <c r="AM1398" s="2">
        <f t="shared" si="573"/>
        <v>1.4566745660400386E+23</v>
      </c>
      <c r="AN1398" s="2">
        <f t="shared" si="574"/>
        <v>4.1471310508626293E+22</v>
      </c>
      <c r="AO1398" s="2">
        <f t="shared" si="575"/>
        <v>4</v>
      </c>
      <c r="AP1398" s="2">
        <f t="shared" si="576"/>
        <v>-2.1232954960474779</v>
      </c>
      <c r="AQ1398" s="2">
        <f t="shared" si="577"/>
        <v>0.74069708411268287</v>
      </c>
      <c r="AR1398" s="3" t="str">
        <f t="shared" si="578"/>
        <v>Toxic</v>
      </c>
      <c r="AS1398" s="2">
        <f t="shared" si="579"/>
        <v>47.401641068798654</v>
      </c>
      <c r="AT1398" s="4" t="s">
        <v>664</v>
      </c>
      <c r="AU1398" s="4" t="s">
        <v>667</v>
      </c>
      <c r="AV1398" s="2">
        <f t="shared" si="580"/>
        <v>3</v>
      </c>
      <c r="AW1398" s="2">
        <f t="shared" si="581"/>
        <v>3</v>
      </c>
      <c r="AX1398" s="2">
        <f t="shared" si="582"/>
        <v>215033333333.33331</v>
      </c>
      <c r="AY1398" s="2">
        <f t="shared" si="583"/>
        <v>1405699999999.9998</v>
      </c>
      <c r="AZ1398" s="2">
        <f t="shared" si="584"/>
        <v>810366666666.6665</v>
      </c>
      <c r="BA1398" s="2">
        <f t="shared" si="585"/>
        <v>1.1666666666666667</v>
      </c>
      <c r="BB1398" s="2">
        <f t="shared" si="586"/>
        <v>1.9951454753142699</v>
      </c>
      <c r="BC1398" s="2">
        <v>6.6349999999999998</v>
      </c>
      <c r="BD1398" s="2" t="str">
        <f t="shared" si="587"/>
        <v>Same Var</v>
      </c>
      <c r="BE1398" s="2">
        <f t="shared" si="588"/>
        <v>3.8675540951084919E-3</v>
      </c>
      <c r="BF1398" s="2" t="str">
        <f t="shared" si="589"/>
        <v>Sig</v>
      </c>
      <c r="BG1398" s="2" t="str">
        <f t="shared" si="590"/>
        <v>Sig</v>
      </c>
      <c r="BH1398" s="2" t="str">
        <f t="shared" si="591"/>
        <v>Wilcoxon</v>
      </c>
      <c r="BI1398" s="2" t="str">
        <f t="shared" si="592"/>
        <v/>
      </c>
      <c r="BJ1398" s="2" t="str">
        <f t="shared" si="593"/>
        <v/>
      </c>
    </row>
    <row r="1399" spans="1:62" x14ac:dyDescent="0.2">
      <c r="A1399" s="1" t="s">
        <v>142</v>
      </c>
      <c r="B1399" s="27" t="s">
        <v>599</v>
      </c>
      <c r="C1399" s="28">
        <v>37727</v>
      </c>
      <c r="D1399" s="7">
        <v>0.45833333333333331</v>
      </c>
      <c r="E1399" s="1">
        <v>0.1</v>
      </c>
      <c r="F1399" s="1" t="s">
        <v>57</v>
      </c>
      <c r="G1399" s="1" t="s">
        <v>1340</v>
      </c>
      <c r="H1399" s="27" t="s">
        <v>886</v>
      </c>
      <c r="I1399" s="27" t="s">
        <v>887</v>
      </c>
      <c r="J1399" s="27" t="s">
        <v>888</v>
      </c>
      <c r="K1399" s="2">
        <v>0.75</v>
      </c>
      <c r="L1399" s="2">
        <v>0.25</v>
      </c>
      <c r="M1399" s="27">
        <v>4508000</v>
      </c>
      <c r="N1399" s="27">
        <v>4508000</v>
      </c>
      <c r="O1399" s="27">
        <v>4548000</v>
      </c>
      <c r="P1399" s="27">
        <v>5448000</v>
      </c>
      <c r="Q1399" s="29"/>
      <c r="R1399" s="29"/>
      <c r="S1399" s="29"/>
      <c r="T1399" s="29"/>
      <c r="U1399" s="29"/>
      <c r="V1399" s="29"/>
      <c r="W1399" s="29"/>
      <c r="X1399" s="29"/>
      <c r="Y1399" s="29"/>
      <c r="Z1399" s="29"/>
      <c r="AA1399" s="29"/>
      <c r="AB1399" s="29"/>
      <c r="AC1399" s="2">
        <f t="shared" si="567"/>
        <v>4753000</v>
      </c>
      <c r="AD1399" s="2">
        <f t="shared" si="568"/>
        <v>463716.86763943936</v>
      </c>
      <c r="AE1399" s="2">
        <f t="shared" si="569"/>
        <v>4</v>
      </c>
      <c r="AF1399" s="27">
        <v>2188000</v>
      </c>
      <c r="AG1399" s="27">
        <v>3408000</v>
      </c>
      <c r="AH1399" s="27">
        <v>3028000</v>
      </c>
      <c r="AI1399" s="27">
        <v>2868000</v>
      </c>
      <c r="AJ1399" s="2">
        <f t="shared" si="570"/>
        <v>2873000</v>
      </c>
      <c r="AK1399" s="2">
        <f t="shared" si="571"/>
        <v>509738.49504754232</v>
      </c>
      <c r="AL1399" s="2">
        <f t="shared" si="572"/>
        <v>4</v>
      </c>
      <c r="AM1399" s="2">
        <f t="shared" si="573"/>
        <v>9.0625441734483499E+21</v>
      </c>
      <c r="AN1399" s="2">
        <f t="shared" si="574"/>
        <v>1.7113286567744504E+21</v>
      </c>
      <c r="AO1399" s="2">
        <f t="shared" si="575"/>
        <v>5</v>
      </c>
      <c r="AP1399" s="2">
        <f t="shared" si="576"/>
        <v>-2.2420052937277553</v>
      </c>
      <c r="AQ1399" s="2">
        <f t="shared" si="577"/>
        <v>0.72668684380042159</v>
      </c>
      <c r="AR1399" s="3" t="str">
        <f t="shared" si="578"/>
        <v>Toxic</v>
      </c>
      <c r="AS1399" s="2">
        <f t="shared" si="579"/>
        <v>60.446034083736592</v>
      </c>
      <c r="AT1399" s="4" t="s">
        <v>664</v>
      </c>
      <c r="AU1399" s="4" t="s">
        <v>667</v>
      </c>
      <c r="AV1399" s="2">
        <f t="shared" si="580"/>
        <v>3</v>
      </c>
      <c r="AW1399" s="2">
        <f t="shared" si="581"/>
        <v>3</v>
      </c>
      <c r="AX1399" s="2">
        <f t="shared" si="582"/>
        <v>215033333333.33331</v>
      </c>
      <c r="AY1399" s="2">
        <f t="shared" si="583"/>
        <v>259833333333.33334</v>
      </c>
      <c r="AZ1399" s="2">
        <f t="shared" si="584"/>
        <v>237433333333.33334</v>
      </c>
      <c r="BA1399" s="2">
        <f t="shared" si="585"/>
        <v>1.1666666666666667</v>
      </c>
      <c r="BB1399" s="2">
        <f t="shared" si="586"/>
        <v>2.2989368398059793E-2</v>
      </c>
      <c r="BC1399" s="2">
        <v>6.6349999999999998</v>
      </c>
      <c r="BD1399" s="2" t="str">
        <f t="shared" si="587"/>
        <v>Same Var</v>
      </c>
      <c r="BE1399" s="2">
        <f t="shared" si="588"/>
        <v>7.8898286564929067E-4</v>
      </c>
      <c r="BF1399" s="2" t="str">
        <f t="shared" si="589"/>
        <v>Sig</v>
      </c>
      <c r="BG1399" s="2" t="str">
        <f t="shared" si="590"/>
        <v>Sig</v>
      </c>
      <c r="BH1399" s="2" t="str">
        <f t="shared" si="591"/>
        <v>Wilcoxon</v>
      </c>
      <c r="BI1399" s="2" t="str">
        <f t="shared" si="592"/>
        <v/>
      </c>
      <c r="BJ1399" s="2" t="str">
        <f t="shared" si="593"/>
        <v/>
      </c>
    </row>
    <row r="1400" spans="1:62" x14ac:dyDescent="0.2">
      <c r="A1400" s="1" t="s">
        <v>142</v>
      </c>
      <c r="B1400" s="27" t="s">
        <v>624</v>
      </c>
      <c r="C1400" s="28">
        <v>37728</v>
      </c>
      <c r="D1400" s="7">
        <v>0.52083333333333337</v>
      </c>
      <c r="E1400" s="1">
        <v>0.1</v>
      </c>
      <c r="F1400" s="1" t="s">
        <v>57</v>
      </c>
      <c r="G1400" s="1" t="s">
        <v>1340</v>
      </c>
      <c r="H1400" s="27" t="s">
        <v>886</v>
      </c>
      <c r="I1400" s="27" t="s">
        <v>887</v>
      </c>
      <c r="J1400" s="27" t="s">
        <v>888</v>
      </c>
      <c r="K1400" s="2">
        <v>0.75</v>
      </c>
      <c r="L1400" s="2">
        <v>0.25</v>
      </c>
      <c r="M1400" s="27">
        <v>4508000</v>
      </c>
      <c r="N1400" s="27">
        <v>4508000</v>
      </c>
      <c r="O1400" s="27">
        <v>4548000</v>
      </c>
      <c r="P1400" s="27">
        <v>5448000</v>
      </c>
      <c r="Q1400" s="29"/>
      <c r="R1400" s="29"/>
      <c r="S1400" s="29"/>
      <c r="T1400" s="29"/>
      <c r="U1400" s="29"/>
      <c r="V1400" s="29"/>
      <c r="W1400" s="29"/>
      <c r="X1400" s="29"/>
      <c r="Y1400" s="29"/>
      <c r="Z1400" s="29"/>
      <c r="AA1400" s="29"/>
      <c r="AB1400" s="29"/>
      <c r="AC1400" s="2">
        <f t="shared" si="567"/>
        <v>4753000</v>
      </c>
      <c r="AD1400" s="2">
        <f t="shared" si="568"/>
        <v>463716.86763943936</v>
      </c>
      <c r="AE1400" s="2">
        <f t="shared" si="569"/>
        <v>4</v>
      </c>
      <c r="AF1400" s="27">
        <v>2848000</v>
      </c>
      <c r="AG1400" s="27">
        <v>3928000</v>
      </c>
      <c r="AH1400" s="27">
        <v>2828000</v>
      </c>
      <c r="AI1400" s="27">
        <v>2428000</v>
      </c>
      <c r="AJ1400" s="2">
        <f t="shared" si="570"/>
        <v>3008000</v>
      </c>
      <c r="AK1400" s="2">
        <f t="shared" si="571"/>
        <v>643117.40763254103</v>
      </c>
      <c r="AL1400" s="2">
        <f t="shared" si="572"/>
        <v>4</v>
      </c>
      <c r="AM1400" s="2">
        <f t="shared" si="573"/>
        <v>1.7859399025878903E+22</v>
      </c>
      <c r="AN1400" s="2">
        <f t="shared" si="574"/>
        <v>3.8686536336263013E+21</v>
      </c>
      <c r="AO1400" s="2">
        <f t="shared" si="575"/>
        <v>5</v>
      </c>
      <c r="AP1400" s="2">
        <f t="shared" si="576"/>
        <v>-1.5229775992091379</v>
      </c>
      <c r="AQ1400" s="2">
        <f t="shared" si="577"/>
        <v>0.72668684380042159</v>
      </c>
      <c r="AR1400" s="3" t="str">
        <f t="shared" si="578"/>
        <v>Toxic</v>
      </c>
      <c r="AS1400" s="2">
        <f t="shared" si="579"/>
        <v>63.286345466021466</v>
      </c>
      <c r="AT1400" s="4" t="s">
        <v>664</v>
      </c>
      <c r="AU1400" s="4" t="s">
        <v>667</v>
      </c>
      <c r="AV1400" s="2">
        <f t="shared" si="580"/>
        <v>3</v>
      </c>
      <c r="AW1400" s="2">
        <f t="shared" si="581"/>
        <v>3</v>
      </c>
      <c r="AX1400" s="2">
        <f t="shared" si="582"/>
        <v>215033333333.33331</v>
      </c>
      <c r="AY1400" s="2">
        <f t="shared" si="583"/>
        <v>413599999999.99994</v>
      </c>
      <c r="AZ1400" s="2">
        <f t="shared" si="584"/>
        <v>314316666666.66663</v>
      </c>
      <c r="BA1400" s="2">
        <f t="shared" si="585"/>
        <v>1.1666666666666667</v>
      </c>
      <c r="BB1400" s="2">
        <f t="shared" si="586"/>
        <v>0.27028173218458762</v>
      </c>
      <c r="BC1400" s="2">
        <v>6.6349999999999998</v>
      </c>
      <c r="BD1400" s="2" t="str">
        <f t="shared" si="587"/>
        <v>Same Var</v>
      </c>
      <c r="BE1400" s="2">
        <f t="shared" si="588"/>
        <v>2.2798426824662149E-3</v>
      </c>
      <c r="BF1400" s="2" t="str">
        <f t="shared" si="589"/>
        <v>Sig</v>
      </c>
      <c r="BG1400" s="2" t="str">
        <f t="shared" si="590"/>
        <v>Sig</v>
      </c>
      <c r="BH1400" s="2" t="str">
        <f t="shared" si="591"/>
        <v>Wilcoxon</v>
      </c>
      <c r="BI1400" s="2" t="str">
        <f t="shared" si="592"/>
        <v/>
      </c>
      <c r="BJ1400" s="2" t="str">
        <f t="shared" si="593"/>
        <v/>
      </c>
    </row>
    <row r="1401" spans="1:62" x14ac:dyDescent="0.2">
      <c r="A1401" s="1" t="s">
        <v>142</v>
      </c>
      <c r="B1401" s="27" t="s">
        <v>625</v>
      </c>
      <c r="C1401" s="28">
        <v>37728</v>
      </c>
      <c r="D1401" s="7">
        <v>0.33333333333333331</v>
      </c>
      <c r="E1401" s="1">
        <v>0.1</v>
      </c>
      <c r="F1401" s="1" t="s">
        <v>57</v>
      </c>
      <c r="G1401" s="1" t="s">
        <v>1340</v>
      </c>
      <c r="H1401" s="27" t="s">
        <v>886</v>
      </c>
      <c r="I1401" s="27" t="s">
        <v>887</v>
      </c>
      <c r="J1401" s="27" t="s">
        <v>888</v>
      </c>
      <c r="K1401" s="2">
        <v>0.75</v>
      </c>
      <c r="L1401" s="2">
        <v>0.25</v>
      </c>
      <c r="M1401" s="27">
        <v>4508000</v>
      </c>
      <c r="N1401" s="27">
        <v>4508000</v>
      </c>
      <c r="O1401" s="27">
        <v>4548000</v>
      </c>
      <c r="P1401" s="27">
        <v>5448000</v>
      </c>
      <c r="Q1401" s="29"/>
      <c r="R1401" s="29"/>
      <c r="S1401" s="29"/>
      <c r="T1401" s="29"/>
      <c r="U1401" s="29"/>
      <c r="V1401" s="29"/>
      <c r="W1401" s="29"/>
      <c r="X1401" s="29"/>
      <c r="Y1401" s="29"/>
      <c r="Z1401" s="29"/>
      <c r="AA1401" s="29"/>
      <c r="AB1401" s="29"/>
      <c r="AC1401" s="2">
        <f t="shared" si="567"/>
        <v>4753000</v>
      </c>
      <c r="AD1401" s="2">
        <f t="shared" si="568"/>
        <v>463716.86763943936</v>
      </c>
      <c r="AE1401" s="2">
        <f t="shared" si="569"/>
        <v>4</v>
      </c>
      <c r="AF1401" s="27">
        <v>3488000</v>
      </c>
      <c r="AG1401" s="27">
        <v>3668000</v>
      </c>
      <c r="AH1401" s="27">
        <v>3308000</v>
      </c>
      <c r="AI1401" s="27">
        <v>4728000</v>
      </c>
      <c r="AJ1401" s="2">
        <f t="shared" si="570"/>
        <v>3798000</v>
      </c>
      <c r="AK1401" s="2">
        <f t="shared" si="571"/>
        <v>637181.29288295959</v>
      </c>
      <c r="AL1401" s="2">
        <f t="shared" si="572"/>
        <v>4</v>
      </c>
      <c r="AM1401" s="2">
        <f t="shared" si="573"/>
        <v>1.7355180588378903E+22</v>
      </c>
      <c r="AN1401" s="2">
        <f t="shared" si="574"/>
        <v>3.7388836336263008E+21</v>
      </c>
      <c r="AO1401" s="2">
        <f t="shared" si="575"/>
        <v>5</v>
      </c>
      <c r="AP1401" s="2">
        <f t="shared" si="576"/>
        <v>0.64263498993651336</v>
      </c>
      <c r="AQ1401" s="2">
        <f t="shared" si="577"/>
        <v>0.72668684380042159</v>
      </c>
      <c r="AR1401" s="3" t="str">
        <f t="shared" si="578"/>
        <v>Toxic</v>
      </c>
      <c r="AS1401" s="2">
        <f t="shared" si="579"/>
        <v>79.90742688828108</v>
      </c>
      <c r="AT1401" s="4" t="s">
        <v>664</v>
      </c>
      <c r="AU1401" s="4" t="s">
        <v>666</v>
      </c>
      <c r="AV1401" s="2">
        <f t="shared" si="580"/>
        <v>3</v>
      </c>
      <c r="AW1401" s="2">
        <f t="shared" si="581"/>
        <v>3</v>
      </c>
      <c r="AX1401" s="2">
        <f t="shared" si="582"/>
        <v>215033333333.33331</v>
      </c>
      <c r="AY1401" s="2">
        <f t="shared" si="583"/>
        <v>405999999999.99994</v>
      </c>
      <c r="AZ1401" s="2">
        <f t="shared" si="584"/>
        <v>310516666666.66663</v>
      </c>
      <c r="BA1401" s="2">
        <f t="shared" si="585"/>
        <v>1.1666666666666667</v>
      </c>
      <c r="BB1401" s="2">
        <f t="shared" si="586"/>
        <v>0.25541727203491454</v>
      </c>
      <c r="BC1401" s="2">
        <v>6.6349999999999998</v>
      </c>
      <c r="BD1401" s="2" t="str">
        <f t="shared" si="587"/>
        <v>Same Var</v>
      </c>
      <c r="BE1401" s="2">
        <f t="shared" si="588"/>
        <v>2.5801927690632609E-2</v>
      </c>
      <c r="BF1401" s="2" t="str">
        <f t="shared" si="589"/>
        <v>Sig</v>
      </c>
      <c r="BG1401" s="2" t="str">
        <f t="shared" si="590"/>
        <v>NS</v>
      </c>
      <c r="BH1401" s="2" t="str">
        <f t="shared" si="591"/>
        <v>Wilcoxon</v>
      </c>
      <c r="BI1401" s="2" t="str">
        <f t="shared" si="592"/>
        <v>TSTToxicLess25</v>
      </c>
      <c r="BJ1401" s="2" t="str">
        <f t="shared" si="593"/>
        <v/>
      </c>
    </row>
    <row r="1402" spans="1:62" x14ac:dyDescent="0.2">
      <c r="A1402" s="1" t="s">
        <v>142</v>
      </c>
      <c r="B1402" s="27" t="s">
        <v>626</v>
      </c>
      <c r="C1402" s="28">
        <v>37728</v>
      </c>
      <c r="D1402" s="7">
        <v>0.41666666666666669</v>
      </c>
      <c r="E1402" s="1">
        <v>0.1</v>
      </c>
      <c r="F1402" s="1" t="s">
        <v>57</v>
      </c>
      <c r="G1402" s="1" t="s">
        <v>1340</v>
      </c>
      <c r="H1402" s="27" t="s">
        <v>886</v>
      </c>
      <c r="I1402" s="27" t="s">
        <v>887</v>
      </c>
      <c r="J1402" s="27" t="s">
        <v>888</v>
      </c>
      <c r="K1402" s="2">
        <v>0.75</v>
      </c>
      <c r="L1402" s="2">
        <v>0.25</v>
      </c>
      <c r="M1402" s="27">
        <v>4508000</v>
      </c>
      <c r="N1402" s="27">
        <v>4508000</v>
      </c>
      <c r="O1402" s="27">
        <v>4548000</v>
      </c>
      <c r="P1402" s="27">
        <v>5448000</v>
      </c>
      <c r="Q1402" s="29"/>
      <c r="R1402" s="29"/>
      <c r="S1402" s="29"/>
      <c r="T1402" s="29"/>
      <c r="U1402" s="29"/>
      <c r="V1402" s="29"/>
      <c r="W1402" s="29"/>
      <c r="X1402" s="29"/>
      <c r="Y1402" s="29"/>
      <c r="Z1402" s="29"/>
      <c r="AA1402" s="29"/>
      <c r="AB1402" s="29"/>
      <c r="AC1402" s="2">
        <f t="shared" si="567"/>
        <v>4753000</v>
      </c>
      <c r="AD1402" s="2">
        <f t="shared" si="568"/>
        <v>463716.86763943936</v>
      </c>
      <c r="AE1402" s="2">
        <f t="shared" si="569"/>
        <v>4</v>
      </c>
      <c r="AF1402" s="27">
        <v>3308000</v>
      </c>
      <c r="AG1402" s="27">
        <v>3628000</v>
      </c>
      <c r="AH1402" s="27">
        <v>4048000</v>
      </c>
      <c r="AI1402" s="27">
        <v>3788000</v>
      </c>
      <c r="AJ1402" s="2">
        <f t="shared" si="570"/>
        <v>3693000</v>
      </c>
      <c r="AK1402" s="2">
        <f t="shared" si="571"/>
        <v>309569.59368344519</v>
      </c>
      <c r="AL1402" s="2">
        <f t="shared" si="572"/>
        <v>4</v>
      </c>
      <c r="AM1402" s="2">
        <f t="shared" si="573"/>
        <v>2.9373577151150167E+21</v>
      </c>
      <c r="AN1402" s="2">
        <f t="shared" si="574"/>
        <v>4.9613421233000573E+20</v>
      </c>
      <c r="AO1402" s="2">
        <f t="shared" si="575"/>
        <v>6</v>
      </c>
      <c r="AP1402" s="2">
        <f t="shared" si="576"/>
        <v>0.55089415448365175</v>
      </c>
      <c r="AQ1402" s="2">
        <f t="shared" si="577"/>
        <v>0.71755819649141217</v>
      </c>
      <c r="AR1402" s="3" t="str">
        <f t="shared" si="578"/>
        <v>Toxic</v>
      </c>
      <c r="AS1402" s="2">
        <f t="shared" si="579"/>
        <v>77.698295813170631</v>
      </c>
      <c r="AT1402" s="4" t="s">
        <v>664</v>
      </c>
      <c r="AU1402" s="4" t="s">
        <v>667</v>
      </c>
      <c r="AV1402" s="2">
        <f t="shared" si="580"/>
        <v>3</v>
      </c>
      <c r="AW1402" s="2">
        <f t="shared" si="581"/>
        <v>3</v>
      </c>
      <c r="AX1402" s="2">
        <f t="shared" si="582"/>
        <v>215033333333.33331</v>
      </c>
      <c r="AY1402" s="2">
        <f t="shared" si="583"/>
        <v>95833333333.333344</v>
      </c>
      <c r="AZ1402" s="2">
        <f t="shared" si="584"/>
        <v>155433333333.33334</v>
      </c>
      <c r="BA1402" s="2">
        <f t="shared" si="585"/>
        <v>1.1666666666666667</v>
      </c>
      <c r="BB1402" s="2">
        <f t="shared" si="586"/>
        <v>0.40893480990756154</v>
      </c>
      <c r="BC1402" s="2">
        <v>6.6349999999999998</v>
      </c>
      <c r="BD1402" s="2" t="str">
        <f t="shared" si="587"/>
        <v>Same Var</v>
      </c>
      <c r="BE1402" s="2">
        <f t="shared" si="588"/>
        <v>4.4717445832560014E-3</v>
      </c>
      <c r="BF1402" s="2" t="str">
        <f t="shared" si="589"/>
        <v>Sig</v>
      </c>
      <c r="BG1402" s="2" t="str">
        <f t="shared" si="590"/>
        <v>Sig</v>
      </c>
      <c r="BH1402" s="2" t="str">
        <f t="shared" si="591"/>
        <v>Wilcoxon</v>
      </c>
      <c r="BI1402" s="2" t="str">
        <f t="shared" si="592"/>
        <v>TSTToxicLess25</v>
      </c>
      <c r="BJ1402" s="2" t="str">
        <f t="shared" si="593"/>
        <v>NOECToxicLess25</v>
      </c>
    </row>
    <row r="1403" spans="1:62" x14ac:dyDescent="0.2">
      <c r="A1403" s="1" t="s">
        <v>142</v>
      </c>
      <c r="B1403" s="27" t="s">
        <v>586</v>
      </c>
      <c r="C1403" s="28">
        <v>37558</v>
      </c>
      <c r="D1403" s="7">
        <v>0.35069444444444442</v>
      </c>
      <c r="E1403" s="1">
        <v>0.1</v>
      </c>
      <c r="F1403" s="1" t="s">
        <v>57</v>
      </c>
      <c r="G1403" s="1" t="s">
        <v>1339</v>
      </c>
      <c r="H1403" s="27" t="s">
        <v>886</v>
      </c>
      <c r="I1403" s="27" t="s">
        <v>887</v>
      </c>
      <c r="J1403" s="27" t="s">
        <v>888</v>
      </c>
      <c r="K1403" s="2">
        <v>0.75</v>
      </c>
      <c r="L1403" s="2">
        <v>0.25</v>
      </c>
      <c r="M1403" s="27">
        <v>6848000</v>
      </c>
      <c r="N1403" s="27">
        <v>6368000</v>
      </c>
      <c r="O1403" s="27">
        <v>5728000</v>
      </c>
      <c r="P1403" s="27">
        <v>6488000</v>
      </c>
      <c r="Q1403" s="29"/>
      <c r="R1403" s="29"/>
      <c r="S1403" s="29"/>
      <c r="T1403" s="29"/>
      <c r="U1403" s="29"/>
      <c r="V1403" s="29"/>
      <c r="W1403" s="29"/>
      <c r="X1403" s="29"/>
      <c r="Y1403" s="29"/>
      <c r="Z1403" s="29"/>
      <c r="AA1403" s="29"/>
      <c r="AB1403" s="29"/>
      <c r="AC1403" s="2">
        <f t="shared" si="567"/>
        <v>6358000</v>
      </c>
      <c r="AD1403" s="2">
        <f t="shared" si="568"/>
        <v>466904.70119715011</v>
      </c>
      <c r="AE1403" s="2">
        <f t="shared" si="569"/>
        <v>4</v>
      </c>
      <c r="AF1403" s="27">
        <v>5808000</v>
      </c>
      <c r="AG1403" s="27">
        <v>5928000</v>
      </c>
      <c r="AH1403" s="27">
        <v>5608000</v>
      </c>
      <c r="AI1403" s="27">
        <v>5988000</v>
      </c>
      <c r="AJ1403" s="2">
        <f t="shared" si="570"/>
        <v>5833000</v>
      </c>
      <c r="AK1403" s="2">
        <f t="shared" si="571"/>
        <v>167630.54614240211</v>
      </c>
      <c r="AL1403" s="2">
        <f t="shared" si="572"/>
        <v>4</v>
      </c>
      <c r="AM1403" s="2">
        <f t="shared" si="573"/>
        <v>1.4198766015624999E+21</v>
      </c>
      <c r="AN1403" s="2">
        <f t="shared" si="574"/>
        <v>3.2971876302083339E+20</v>
      </c>
      <c r="AO1403" s="2">
        <f t="shared" si="575"/>
        <v>4</v>
      </c>
      <c r="AP1403" s="2">
        <f t="shared" si="576"/>
        <v>5.4838177780136093</v>
      </c>
      <c r="AQ1403" s="2">
        <f t="shared" si="577"/>
        <v>0.74069708411268287</v>
      </c>
      <c r="AR1403" s="3" t="str">
        <f t="shared" si="578"/>
        <v>Nontoxic</v>
      </c>
      <c r="AS1403" s="2">
        <f t="shared" si="579"/>
        <v>91.742686379364585</v>
      </c>
      <c r="AT1403" s="4" t="s">
        <v>663</v>
      </c>
      <c r="AV1403" s="2">
        <f t="shared" si="580"/>
        <v>3</v>
      </c>
      <c r="AW1403" s="2">
        <f t="shared" si="581"/>
        <v>3</v>
      </c>
      <c r="AX1403" s="2">
        <f t="shared" si="582"/>
        <v>218000000000.00003</v>
      </c>
      <c r="AY1403" s="2">
        <f t="shared" si="583"/>
        <v>28100000000</v>
      </c>
      <c r="AZ1403" s="2">
        <f t="shared" si="584"/>
        <v>123050000000.00002</v>
      </c>
      <c r="BA1403" s="2">
        <f t="shared" si="585"/>
        <v>1.1666666666666667</v>
      </c>
      <c r="BB1403" s="2">
        <f t="shared" si="586"/>
        <v>2.326929208830872</v>
      </c>
      <c r="BC1403" s="2">
        <v>6.6349999999999998</v>
      </c>
      <c r="BD1403" s="2" t="str">
        <f t="shared" si="587"/>
        <v>Same Var</v>
      </c>
      <c r="BE1403" s="2">
        <f t="shared" si="588"/>
        <v>3.9327452222587073E-2</v>
      </c>
      <c r="BF1403" s="2" t="str">
        <f t="shared" si="589"/>
        <v>Sig</v>
      </c>
      <c r="BG1403" s="2" t="str">
        <f t="shared" si="590"/>
        <v>Sig</v>
      </c>
      <c r="BH1403" s="2" t="str">
        <f t="shared" si="591"/>
        <v>Same Var T-test</v>
      </c>
      <c r="BI1403" s="2" t="str">
        <f t="shared" si="592"/>
        <v/>
      </c>
      <c r="BJ1403" s="2" t="str">
        <f t="shared" si="593"/>
        <v>NOECToxicLess25</v>
      </c>
    </row>
    <row r="1404" spans="1:62" x14ac:dyDescent="0.2">
      <c r="A1404" s="1" t="s">
        <v>142</v>
      </c>
      <c r="B1404" s="27" t="s">
        <v>283</v>
      </c>
      <c r="C1404" s="28">
        <v>39842</v>
      </c>
      <c r="D1404" s="7">
        <v>0.5625</v>
      </c>
      <c r="E1404" s="1">
        <v>0.1</v>
      </c>
      <c r="F1404" s="1" t="s">
        <v>57</v>
      </c>
      <c r="G1404" s="1" t="s">
        <v>922</v>
      </c>
      <c r="H1404" s="27" t="s">
        <v>886</v>
      </c>
      <c r="I1404" s="27" t="s">
        <v>887</v>
      </c>
      <c r="J1404" s="27" t="s">
        <v>888</v>
      </c>
      <c r="K1404" s="2">
        <v>0.75</v>
      </c>
      <c r="L1404" s="2">
        <v>0.25</v>
      </c>
      <c r="M1404" s="27">
        <v>4507200</v>
      </c>
      <c r="N1404" s="27">
        <v>4544200</v>
      </c>
      <c r="O1404" s="27">
        <v>3745600</v>
      </c>
      <c r="P1404" s="27">
        <v>3619900</v>
      </c>
      <c r="Q1404" s="29"/>
      <c r="R1404" s="29"/>
      <c r="S1404" s="29"/>
      <c r="T1404" s="29"/>
      <c r="U1404" s="29"/>
      <c r="V1404" s="29"/>
      <c r="W1404" s="29"/>
      <c r="X1404" s="29"/>
      <c r="Y1404" s="29"/>
      <c r="Z1404" s="29"/>
      <c r="AA1404" s="29"/>
      <c r="AB1404" s="29"/>
      <c r="AC1404" s="2">
        <f t="shared" si="567"/>
        <v>4104225</v>
      </c>
      <c r="AD1404" s="2">
        <f t="shared" si="568"/>
        <v>489608.49921135971</v>
      </c>
      <c r="AE1404" s="2">
        <f t="shared" si="569"/>
        <v>4</v>
      </c>
      <c r="AF1404" s="27">
        <v>3008100</v>
      </c>
      <c r="AG1404" s="27">
        <v>3057000</v>
      </c>
      <c r="AH1404" s="27">
        <v>3027300</v>
      </c>
      <c r="AI1404" s="27">
        <v>2403900</v>
      </c>
      <c r="AJ1404" s="2">
        <f t="shared" si="570"/>
        <v>2874075</v>
      </c>
      <c r="AK1404" s="2">
        <f t="shared" si="571"/>
        <v>314094.83042546245</v>
      </c>
      <c r="AL1404" s="2">
        <f t="shared" si="572"/>
        <v>4</v>
      </c>
      <c r="AM1404" s="2">
        <f t="shared" si="573"/>
        <v>3.4075263249721595E+21</v>
      </c>
      <c r="AN1404" s="2">
        <f t="shared" si="574"/>
        <v>5.8156012969376625E+20</v>
      </c>
      <c r="AO1404" s="2">
        <f t="shared" si="575"/>
        <v>6</v>
      </c>
      <c r="AP1404" s="2">
        <f t="shared" si="576"/>
        <v>-0.8447338558963573</v>
      </c>
      <c r="AQ1404" s="2">
        <f t="shared" si="577"/>
        <v>0.71755819649141217</v>
      </c>
      <c r="AR1404" s="3" t="str">
        <f t="shared" si="578"/>
        <v>Toxic</v>
      </c>
      <c r="AS1404" s="2">
        <f t="shared" si="579"/>
        <v>70.027228039398423</v>
      </c>
      <c r="AT1404" s="4" t="s">
        <v>664</v>
      </c>
      <c r="AU1404" s="4" t="s">
        <v>667</v>
      </c>
      <c r="AV1404" s="2">
        <f t="shared" si="580"/>
        <v>3</v>
      </c>
      <c r="AW1404" s="2">
        <f t="shared" si="581"/>
        <v>3</v>
      </c>
      <c r="AX1404" s="2">
        <f t="shared" si="582"/>
        <v>239716482500.00003</v>
      </c>
      <c r="AY1404" s="2">
        <f t="shared" si="583"/>
        <v>98655562500.000015</v>
      </c>
      <c r="AZ1404" s="2">
        <f t="shared" si="584"/>
        <v>169186022500.00003</v>
      </c>
      <c r="BA1404" s="2">
        <f t="shared" si="585"/>
        <v>1.1666666666666667</v>
      </c>
      <c r="BB1404" s="2">
        <f t="shared" si="586"/>
        <v>0.49090152763845446</v>
      </c>
      <c r="BC1404" s="2">
        <v>6.6349999999999998</v>
      </c>
      <c r="BD1404" s="2" t="str">
        <f t="shared" si="587"/>
        <v>Same Var</v>
      </c>
      <c r="BE1404" s="2">
        <f t="shared" si="588"/>
        <v>2.7515352470374242E-3</v>
      </c>
      <c r="BF1404" s="2" t="str">
        <f t="shared" si="589"/>
        <v>Sig</v>
      </c>
      <c r="BG1404" s="2" t="str">
        <f t="shared" si="590"/>
        <v>Sig</v>
      </c>
      <c r="BH1404" s="2" t="str">
        <f t="shared" si="591"/>
        <v>Wilcoxon</v>
      </c>
      <c r="BI1404" s="2" t="str">
        <f t="shared" si="592"/>
        <v/>
      </c>
      <c r="BJ1404" s="2" t="str">
        <f t="shared" si="593"/>
        <v/>
      </c>
    </row>
    <row r="1405" spans="1:62" x14ac:dyDescent="0.2">
      <c r="A1405" s="1" t="s">
        <v>142</v>
      </c>
      <c r="B1405" s="27" t="s">
        <v>301</v>
      </c>
      <c r="C1405" s="28">
        <v>39842</v>
      </c>
      <c r="D1405" s="7">
        <v>0.42291666666666666</v>
      </c>
      <c r="E1405" s="1">
        <v>0.1</v>
      </c>
      <c r="F1405" s="1" t="s">
        <v>57</v>
      </c>
      <c r="G1405" s="1" t="s">
        <v>922</v>
      </c>
      <c r="H1405" s="27" t="s">
        <v>886</v>
      </c>
      <c r="I1405" s="27" t="s">
        <v>887</v>
      </c>
      <c r="J1405" s="27" t="s">
        <v>888</v>
      </c>
      <c r="K1405" s="2">
        <v>0.75</v>
      </c>
      <c r="L1405" s="2">
        <v>0.25</v>
      </c>
      <c r="M1405" s="27">
        <v>4507200</v>
      </c>
      <c r="N1405" s="27">
        <v>4544200</v>
      </c>
      <c r="O1405" s="27">
        <v>3745600</v>
      </c>
      <c r="P1405" s="27">
        <v>3619900</v>
      </c>
      <c r="Q1405" s="29"/>
      <c r="R1405" s="29"/>
      <c r="S1405" s="29"/>
      <c r="T1405" s="29"/>
      <c r="U1405" s="29"/>
      <c r="V1405" s="29"/>
      <c r="W1405" s="29"/>
      <c r="X1405" s="29"/>
      <c r="Y1405" s="29"/>
      <c r="Z1405" s="29"/>
      <c r="AA1405" s="29"/>
      <c r="AB1405" s="29"/>
      <c r="AC1405" s="2">
        <f t="shared" si="567"/>
        <v>4104225</v>
      </c>
      <c r="AD1405" s="2">
        <f t="shared" si="568"/>
        <v>489608.49921135971</v>
      </c>
      <c r="AE1405" s="2">
        <f t="shared" si="569"/>
        <v>4</v>
      </c>
      <c r="AF1405" s="27">
        <v>153870</v>
      </c>
      <c r="AG1405" s="27">
        <v>126130</v>
      </c>
      <c r="AH1405" s="27">
        <v>193310</v>
      </c>
      <c r="AI1405" s="27">
        <v>166640</v>
      </c>
      <c r="AJ1405" s="2">
        <f t="shared" si="570"/>
        <v>159987.5</v>
      </c>
      <c r="AK1405" s="2">
        <f t="shared" si="571"/>
        <v>27918.923540614287</v>
      </c>
      <c r="AL1405" s="2">
        <f t="shared" si="572"/>
        <v>4</v>
      </c>
      <c r="AM1405" s="2">
        <f t="shared" si="573"/>
        <v>1.1495488164489421E+21</v>
      </c>
      <c r="AN1405" s="2">
        <f t="shared" si="574"/>
        <v>3.7880362043352528E+20</v>
      </c>
      <c r="AO1405" s="2">
        <f t="shared" si="575"/>
        <v>3</v>
      </c>
      <c r="AP1405" s="2">
        <f t="shared" si="576"/>
        <v>-15.848216960849527</v>
      </c>
      <c r="AQ1405" s="2">
        <f t="shared" si="577"/>
        <v>0.76489232840434507</v>
      </c>
      <c r="AR1405" s="3" t="str">
        <f t="shared" si="578"/>
        <v>Toxic</v>
      </c>
      <c r="AS1405" s="2">
        <f t="shared" si="579"/>
        <v>3.8981171841212405</v>
      </c>
      <c r="AT1405" s="4" t="s">
        <v>663</v>
      </c>
      <c r="AV1405" s="2">
        <f t="shared" si="580"/>
        <v>3</v>
      </c>
      <c r="AW1405" s="2">
        <f t="shared" si="581"/>
        <v>3</v>
      </c>
      <c r="AX1405" s="2">
        <f t="shared" si="582"/>
        <v>239716482500.00003</v>
      </c>
      <c r="AY1405" s="2">
        <f t="shared" si="583"/>
        <v>779466291.66666663</v>
      </c>
      <c r="AZ1405" s="2">
        <f t="shared" si="584"/>
        <v>120247974395.83336</v>
      </c>
      <c r="BA1405" s="2">
        <f t="shared" si="585"/>
        <v>1.1666666666666667</v>
      </c>
      <c r="BB1405" s="2">
        <f t="shared" si="586"/>
        <v>11.182631298798631</v>
      </c>
      <c r="BC1405" s="2">
        <v>6.6349999999999998</v>
      </c>
      <c r="BD1405" s="2" t="str">
        <f t="shared" si="587"/>
        <v>Sig Diff Var</v>
      </c>
      <c r="BE1405" s="2">
        <f t="shared" si="588"/>
        <v>2.5189078839217566E-4</v>
      </c>
      <c r="BF1405" s="2" t="str">
        <f t="shared" si="589"/>
        <v>Sig</v>
      </c>
      <c r="BG1405" s="2" t="str">
        <f t="shared" si="590"/>
        <v>Sig</v>
      </c>
      <c r="BH1405" s="2" t="str">
        <f t="shared" si="591"/>
        <v>Diff Var T-test</v>
      </c>
      <c r="BI1405" s="2" t="str">
        <f t="shared" si="592"/>
        <v/>
      </c>
      <c r="BJ1405" s="2" t="str">
        <f t="shared" si="593"/>
        <v/>
      </c>
    </row>
    <row r="1406" spans="1:62" x14ac:dyDescent="0.2">
      <c r="A1406" s="1" t="s">
        <v>142</v>
      </c>
      <c r="B1406" s="27" t="s">
        <v>309</v>
      </c>
      <c r="C1406" s="28">
        <v>39842</v>
      </c>
      <c r="D1406" s="7">
        <v>0.47916666666666669</v>
      </c>
      <c r="E1406" s="1">
        <v>0.1</v>
      </c>
      <c r="F1406" s="1" t="s">
        <v>57</v>
      </c>
      <c r="G1406" s="1" t="s">
        <v>922</v>
      </c>
      <c r="H1406" s="27" t="s">
        <v>886</v>
      </c>
      <c r="I1406" s="27" t="s">
        <v>887</v>
      </c>
      <c r="J1406" s="27" t="s">
        <v>888</v>
      </c>
      <c r="K1406" s="2">
        <v>0.75</v>
      </c>
      <c r="L1406" s="2">
        <v>0.25</v>
      </c>
      <c r="M1406" s="27">
        <v>4507200</v>
      </c>
      <c r="N1406" s="27">
        <v>4544200</v>
      </c>
      <c r="O1406" s="27">
        <v>3745600</v>
      </c>
      <c r="P1406" s="27">
        <v>3619900</v>
      </c>
      <c r="Q1406" s="29"/>
      <c r="R1406" s="29"/>
      <c r="S1406" s="29"/>
      <c r="T1406" s="29"/>
      <c r="U1406" s="29"/>
      <c r="V1406" s="29"/>
      <c r="W1406" s="29"/>
      <c r="X1406" s="29"/>
      <c r="Y1406" s="29"/>
      <c r="Z1406" s="29"/>
      <c r="AA1406" s="29"/>
      <c r="AB1406" s="29"/>
      <c r="AC1406" s="2">
        <f t="shared" si="567"/>
        <v>4104225</v>
      </c>
      <c r="AD1406" s="2">
        <f t="shared" si="568"/>
        <v>489608.49921135971</v>
      </c>
      <c r="AE1406" s="2">
        <f t="shared" si="569"/>
        <v>4</v>
      </c>
      <c r="AF1406" s="27">
        <v>138670</v>
      </c>
      <c r="AG1406" s="27">
        <v>154270</v>
      </c>
      <c r="AH1406" s="27">
        <v>164430</v>
      </c>
      <c r="AI1406" s="27">
        <v>140290</v>
      </c>
      <c r="AJ1406" s="2">
        <f t="shared" si="570"/>
        <v>149415</v>
      </c>
      <c r="AK1406" s="2">
        <f t="shared" si="571"/>
        <v>12216.681218727123</v>
      </c>
      <c r="AL1406" s="2">
        <f t="shared" si="572"/>
        <v>4</v>
      </c>
      <c r="AM1406" s="2">
        <f t="shared" si="573"/>
        <v>1.1388898534604298E+21</v>
      </c>
      <c r="AN1406" s="2">
        <f t="shared" si="574"/>
        <v>3.7879142683054014E+20</v>
      </c>
      <c r="AO1406" s="2">
        <f t="shared" si="575"/>
        <v>3</v>
      </c>
      <c r="AP1406" s="2">
        <f t="shared" si="576"/>
        <v>-15.942720294825168</v>
      </c>
      <c r="AQ1406" s="2">
        <f t="shared" si="577"/>
        <v>0.76489232840434507</v>
      </c>
      <c r="AR1406" s="3" t="str">
        <f t="shared" si="578"/>
        <v>Toxic</v>
      </c>
      <c r="AS1406" s="2">
        <f t="shared" si="579"/>
        <v>3.6405167845330122</v>
      </c>
      <c r="AT1406" s="4" t="s">
        <v>663</v>
      </c>
      <c r="AV1406" s="2">
        <f t="shared" si="580"/>
        <v>3</v>
      </c>
      <c r="AW1406" s="2">
        <f t="shared" si="581"/>
        <v>3</v>
      </c>
      <c r="AX1406" s="2">
        <f t="shared" si="582"/>
        <v>239716482500.00003</v>
      </c>
      <c r="AY1406" s="2">
        <f t="shared" si="583"/>
        <v>149247300</v>
      </c>
      <c r="AZ1406" s="2">
        <f t="shared" si="584"/>
        <v>119932864900.00002</v>
      </c>
      <c r="BA1406" s="2">
        <f t="shared" si="585"/>
        <v>1.1666666666666667</v>
      </c>
      <c r="BB1406" s="2">
        <f t="shared" si="586"/>
        <v>15.419720492566251</v>
      </c>
      <c r="BC1406" s="2">
        <v>6.6349999999999998</v>
      </c>
      <c r="BD1406" s="2" t="str">
        <f t="shared" si="587"/>
        <v>Sig Diff Var</v>
      </c>
      <c r="BE1406" s="2">
        <f t="shared" si="588"/>
        <v>2.5639553084907588E-4</v>
      </c>
      <c r="BF1406" s="2" t="str">
        <f t="shared" si="589"/>
        <v>Sig</v>
      </c>
      <c r="BG1406" s="2" t="str">
        <f t="shared" si="590"/>
        <v>Sig</v>
      </c>
      <c r="BH1406" s="2" t="str">
        <f t="shared" si="591"/>
        <v>Diff Var T-test</v>
      </c>
      <c r="BI1406" s="2" t="str">
        <f t="shared" si="592"/>
        <v/>
      </c>
      <c r="BJ1406" s="2" t="str">
        <f t="shared" si="593"/>
        <v/>
      </c>
    </row>
    <row r="1407" spans="1:62" x14ac:dyDescent="0.2">
      <c r="A1407" s="1" t="s">
        <v>142</v>
      </c>
      <c r="B1407" s="27" t="s">
        <v>310</v>
      </c>
      <c r="C1407" s="28">
        <v>39842</v>
      </c>
      <c r="D1407" s="7">
        <v>0.45833333333333331</v>
      </c>
      <c r="E1407" s="1">
        <v>0.1</v>
      </c>
      <c r="F1407" s="1" t="s">
        <v>57</v>
      </c>
      <c r="G1407" s="1" t="s">
        <v>922</v>
      </c>
      <c r="H1407" s="27" t="s">
        <v>886</v>
      </c>
      <c r="I1407" s="27" t="s">
        <v>887</v>
      </c>
      <c r="J1407" s="27" t="s">
        <v>888</v>
      </c>
      <c r="K1407" s="2">
        <v>0.75</v>
      </c>
      <c r="L1407" s="2">
        <v>0.25</v>
      </c>
      <c r="M1407" s="27">
        <v>4507200</v>
      </c>
      <c r="N1407" s="27">
        <v>4544200</v>
      </c>
      <c r="O1407" s="27">
        <v>3745600</v>
      </c>
      <c r="P1407" s="27">
        <v>3619900</v>
      </c>
      <c r="Q1407" s="29"/>
      <c r="R1407" s="29"/>
      <c r="S1407" s="29"/>
      <c r="T1407" s="29"/>
      <c r="U1407" s="29"/>
      <c r="V1407" s="29"/>
      <c r="W1407" s="29"/>
      <c r="X1407" s="29"/>
      <c r="Y1407" s="29"/>
      <c r="Z1407" s="29"/>
      <c r="AA1407" s="29"/>
      <c r="AB1407" s="29"/>
      <c r="AC1407" s="2">
        <f t="shared" si="567"/>
        <v>4104225</v>
      </c>
      <c r="AD1407" s="2">
        <f t="shared" si="568"/>
        <v>489608.49921135971</v>
      </c>
      <c r="AE1407" s="2">
        <f t="shared" si="569"/>
        <v>4</v>
      </c>
      <c r="AF1407" s="27">
        <v>343520</v>
      </c>
      <c r="AG1407" s="27">
        <v>301520</v>
      </c>
      <c r="AH1407" s="27">
        <v>426400</v>
      </c>
      <c r="AI1407" s="27">
        <v>346990</v>
      </c>
      <c r="AJ1407" s="2">
        <f t="shared" si="570"/>
        <v>354607.5</v>
      </c>
      <c r="AK1407" s="2">
        <f t="shared" si="571"/>
        <v>52132.538383751598</v>
      </c>
      <c r="AL1407" s="2">
        <f t="shared" si="572"/>
        <v>4</v>
      </c>
      <c r="AM1407" s="2">
        <f t="shared" si="573"/>
        <v>1.1826432635517885E+21</v>
      </c>
      <c r="AN1407" s="2">
        <f t="shared" si="574"/>
        <v>3.7894484705041351E+20</v>
      </c>
      <c r="AO1407" s="2">
        <f t="shared" si="575"/>
        <v>3</v>
      </c>
      <c r="AP1407" s="2">
        <f t="shared" si="576"/>
        <v>-14.686682488374094</v>
      </c>
      <c r="AQ1407" s="2">
        <f t="shared" si="577"/>
        <v>0.76489232840434507</v>
      </c>
      <c r="AR1407" s="3" t="str">
        <f t="shared" si="578"/>
        <v>Toxic</v>
      </c>
      <c r="AS1407" s="2">
        <f t="shared" si="579"/>
        <v>8.6400599382343799</v>
      </c>
      <c r="AT1407" s="4" t="s">
        <v>663</v>
      </c>
      <c r="AV1407" s="2">
        <f t="shared" si="580"/>
        <v>3</v>
      </c>
      <c r="AW1407" s="2">
        <f t="shared" si="581"/>
        <v>3</v>
      </c>
      <c r="AX1407" s="2">
        <f t="shared" si="582"/>
        <v>239716482500.00003</v>
      </c>
      <c r="AY1407" s="2">
        <f t="shared" si="583"/>
        <v>2717801558.3333335</v>
      </c>
      <c r="AZ1407" s="2">
        <f t="shared" si="584"/>
        <v>121217142029.16669</v>
      </c>
      <c r="BA1407" s="2">
        <f t="shared" si="585"/>
        <v>1.1666666666666667</v>
      </c>
      <c r="BB1407" s="2">
        <f t="shared" si="586"/>
        <v>8.0122803275281242</v>
      </c>
      <c r="BC1407" s="2">
        <v>6.6349999999999998</v>
      </c>
      <c r="BD1407" s="2" t="str">
        <f t="shared" si="587"/>
        <v>Sig Diff Var</v>
      </c>
      <c r="BE1407" s="2">
        <f t="shared" si="588"/>
        <v>2.7156060994786111E-4</v>
      </c>
      <c r="BF1407" s="2" t="str">
        <f t="shared" si="589"/>
        <v>Sig</v>
      </c>
      <c r="BG1407" s="2" t="str">
        <f t="shared" si="590"/>
        <v>Sig</v>
      </c>
      <c r="BH1407" s="2" t="str">
        <f t="shared" si="591"/>
        <v>Diff Var T-test</v>
      </c>
      <c r="BI1407" s="2" t="str">
        <f t="shared" si="592"/>
        <v/>
      </c>
      <c r="BJ1407" s="2" t="str">
        <f t="shared" si="593"/>
        <v/>
      </c>
    </row>
    <row r="1408" spans="1:62" x14ac:dyDescent="0.2">
      <c r="A1408" s="1" t="s">
        <v>142</v>
      </c>
      <c r="B1408" s="27" t="s">
        <v>311</v>
      </c>
      <c r="C1408" s="28">
        <v>39842</v>
      </c>
      <c r="D1408" s="7">
        <v>0.52083333333333337</v>
      </c>
      <c r="E1408" s="1">
        <v>0.1</v>
      </c>
      <c r="F1408" s="1" t="s">
        <v>57</v>
      </c>
      <c r="G1408" s="1" t="s">
        <v>922</v>
      </c>
      <c r="H1408" s="27" t="s">
        <v>886</v>
      </c>
      <c r="I1408" s="27" t="s">
        <v>887</v>
      </c>
      <c r="J1408" s="27" t="s">
        <v>888</v>
      </c>
      <c r="K1408" s="2">
        <v>0.75</v>
      </c>
      <c r="L1408" s="2">
        <v>0.25</v>
      </c>
      <c r="M1408" s="27">
        <v>4507200</v>
      </c>
      <c r="N1408" s="27">
        <v>4544200</v>
      </c>
      <c r="O1408" s="27">
        <v>3745600</v>
      </c>
      <c r="P1408" s="27">
        <v>3619900</v>
      </c>
      <c r="Q1408" s="29"/>
      <c r="R1408" s="29"/>
      <c r="S1408" s="29"/>
      <c r="T1408" s="29"/>
      <c r="U1408" s="29"/>
      <c r="V1408" s="29"/>
      <c r="W1408" s="29"/>
      <c r="X1408" s="29"/>
      <c r="Y1408" s="29"/>
      <c r="Z1408" s="29"/>
      <c r="AA1408" s="29"/>
      <c r="AB1408" s="29"/>
      <c r="AC1408" s="2">
        <f t="shared" si="567"/>
        <v>4104225</v>
      </c>
      <c r="AD1408" s="2">
        <f t="shared" si="568"/>
        <v>489608.49921135971</v>
      </c>
      <c r="AE1408" s="2">
        <f t="shared" si="569"/>
        <v>4</v>
      </c>
      <c r="AF1408" s="27">
        <v>897890</v>
      </c>
      <c r="AG1408" s="27">
        <v>1055700</v>
      </c>
      <c r="AH1408" s="27">
        <v>980080</v>
      </c>
      <c r="AI1408" s="27">
        <v>718130</v>
      </c>
      <c r="AJ1408" s="2">
        <f t="shared" si="570"/>
        <v>912950</v>
      </c>
      <c r="AK1408" s="2">
        <f t="shared" si="571"/>
        <v>144989.23569240121</v>
      </c>
      <c r="AL1408" s="2">
        <f t="shared" si="572"/>
        <v>4</v>
      </c>
      <c r="AM1408" s="2">
        <f t="shared" si="573"/>
        <v>1.5183179808840611E+21</v>
      </c>
      <c r="AN1408" s="2">
        <f t="shared" si="574"/>
        <v>3.8799761640368072E+20</v>
      </c>
      <c r="AO1408" s="2">
        <f t="shared" si="575"/>
        <v>4</v>
      </c>
      <c r="AP1408" s="2">
        <f t="shared" si="576"/>
        <v>-10.968849948124118</v>
      </c>
      <c r="AQ1408" s="2">
        <f t="shared" si="577"/>
        <v>0.74069708411268287</v>
      </c>
      <c r="AR1408" s="3" t="str">
        <f t="shared" si="578"/>
        <v>Toxic</v>
      </c>
      <c r="AS1408" s="2">
        <f t="shared" si="579"/>
        <v>22.244150844556522</v>
      </c>
      <c r="AT1408" s="4" t="s">
        <v>663</v>
      </c>
      <c r="AV1408" s="2">
        <f t="shared" si="580"/>
        <v>3</v>
      </c>
      <c r="AW1408" s="2">
        <f t="shared" si="581"/>
        <v>3</v>
      </c>
      <c r="AX1408" s="2">
        <f t="shared" si="582"/>
        <v>239716482500.00003</v>
      </c>
      <c r="AY1408" s="2">
        <f t="shared" si="583"/>
        <v>21021878466.666668</v>
      </c>
      <c r="AZ1408" s="2">
        <f t="shared" si="584"/>
        <v>130369180483.33336</v>
      </c>
      <c r="BA1408" s="2">
        <f t="shared" si="585"/>
        <v>1.1666666666666667</v>
      </c>
      <c r="BB1408" s="2">
        <f t="shared" si="586"/>
        <v>3.1261369420045475</v>
      </c>
      <c r="BC1408" s="2">
        <v>6.6349999999999998</v>
      </c>
      <c r="BD1408" s="2" t="str">
        <f t="shared" si="587"/>
        <v>Same Var</v>
      </c>
      <c r="BE1408" s="2">
        <f t="shared" si="588"/>
        <v>8.0157117097573586E-6</v>
      </c>
      <c r="BF1408" s="2" t="str">
        <f t="shared" si="589"/>
        <v>Sig</v>
      </c>
      <c r="BG1408" s="2" t="str">
        <f t="shared" si="590"/>
        <v>Sig</v>
      </c>
      <c r="BH1408" s="2" t="str">
        <f t="shared" si="591"/>
        <v>Same Var T-test</v>
      </c>
      <c r="BI1408" s="2" t="str">
        <f t="shared" si="592"/>
        <v/>
      </c>
      <c r="BJ1408" s="2" t="str">
        <f t="shared" si="593"/>
        <v/>
      </c>
    </row>
    <row r="1409" spans="1:62" x14ac:dyDescent="0.2">
      <c r="A1409" s="1" t="s">
        <v>142</v>
      </c>
      <c r="B1409" s="27" t="s">
        <v>320</v>
      </c>
      <c r="C1409" s="28">
        <v>39842</v>
      </c>
      <c r="D1409" s="7">
        <v>0.44444444444444442</v>
      </c>
      <c r="E1409" s="1">
        <v>0.1</v>
      </c>
      <c r="F1409" s="1" t="s">
        <v>57</v>
      </c>
      <c r="G1409" s="1" t="s">
        <v>922</v>
      </c>
      <c r="H1409" s="27" t="s">
        <v>886</v>
      </c>
      <c r="I1409" s="27" t="s">
        <v>887</v>
      </c>
      <c r="J1409" s="27" t="s">
        <v>888</v>
      </c>
      <c r="K1409" s="2">
        <v>0.75</v>
      </c>
      <c r="L1409" s="2">
        <v>0.25</v>
      </c>
      <c r="M1409" s="27">
        <v>4507200</v>
      </c>
      <c r="N1409" s="27">
        <v>4544200</v>
      </c>
      <c r="O1409" s="27">
        <v>3745600</v>
      </c>
      <c r="P1409" s="27">
        <v>3619900</v>
      </c>
      <c r="Q1409" s="29"/>
      <c r="R1409" s="29"/>
      <c r="S1409" s="29"/>
      <c r="T1409" s="29"/>
      <c r="U1409" s="29"/>
      <c r="V1409" s="29"/>
      <c r="W1409" s="29"/>
      <c r="X1409" s="29"/>
      <c r="Y1409" s="29"/>
      <c r="Z1409" s="29"/>
      <c r="AA1409" s="29"/>
      <c r="AB1409" s="29"/>
      <c r="AC1409" s="2">
        <f t="shared" si="567"/>
        <v>4104225</v>
      </c>
      <c r="AD1409" s="2">
        <f t="shared" si="568"/>
        <v>489608.49921135971</v>
      </c>
      <c r="AE1409" s="2">
        <f t="shared" si="569"/>
        <v>4</v>
      </c>
      <c r="AF1409" s="27">
        <v>109890</v>
      </c>
      <c r="AG1409" s="27">
        <v>108290</v>
      </c>
      <c r="AH1409" s="27">
        <v>113470</v>
      </c>
      <c r="AI1409" s="27">
        <v>96133</v>
      </c>
      <c r="AJ1409" s="2">
        <f t="shared" si="570"/>
        <v>106945.75</v>
      </c>
      <c r="AK1409" s="2">
        <f t="shared" si="571"/>
        <v>7526.7748017770973</v>
      </c>
      <c r="AL1409" s="2">
        <f t="shared" si="572"/>
        <v>4</v>
      </c>
      <c r="AM1409" s="2">
        <f t="shared" si="573"/>
        <v>1.1373279677771055E+21</v>
      </c>
      <c r="AN1409" s="2">
        <f t="shared" si="574"/>
        <v>3.787910296374349E+20</v>
      </c>
      <c r="AO1409" s="2">
        <f t="shared" si="575"/>
        <v>3</v>
      </c>
      <c r="AP1409" s="2">
        <f t="shared" si="576"/>
        <v>-16.179452394901634</v>
      </c>
      <c r="AQ1409" s="2">
        <f t="shared" si="577"/>
        <v>0.76489232840434507</v>
      </c>
      <c r="AR1409" s="3" t="str">
        <f t="shared" si="578"/>
        <v>Toxic</v>
      </c>
      <c r="AS1409" s="2">
        <f t="shared" si="579"/>
        <v>2.6057477355651799</v>
      </c>
      <c r="AT1409" s="4" t="s">
        <v>663</v>
      </c>
      <c r="AV1409" s="2">
        <f t="shared" si="580"/>
        <v>3</v>
      </c>
      <c r="AW1409" s="2">
        <f t="shared" si="581"/>
        <v>3</v>
      </c>
      <c r="AX1409" s="2">
        <f t="shared" si="582"/>
        <v>239716482500.00003</v>
      </c>
      <c r="AY1409" s="2">
        <f t="shared" si="583"/>
        <v>56652338.916666664</v>
      </c>
      <c r="AZ1409" s="2">
        <f t="shared" si="584"/>
        <v>119886567419.45836</v>
      </c>
      <c r="BA1409" s="2">
        <f t="shared" si="585"/>
        <v>1.1666666666666667</v>
      </c>
      <c r="BB1409" s="2">
        <f t="shared" si="586"/>
        <v>17.908604104003967</v>
      </c>
      <c r="BC1409" s="2">
        <v>6.6349999999999998</v>
      </c>
      <c r="BD1409" s="2" t="str">
        <f t="shared" si="587"/>
        <v>Sig Diff Var</v>
      </c>
      <c r="BE1409" s="2">
        <f t="shared" si="588"/>
        <v>2.4932035144252653E-4</v>
      </c>
      <c r="BF1409" s="2" t="str">
        <f t="shared" si="589"/>
        <v>Sig</v>
      </c>
      <c r="BG1409" s="2" t="str">
        <f t="shared" si="590"/>
        <v>Sig</v>
      </c>
      <c r="BH1409" s="2" t="str">
        <f t="shared" si="591"/>
        <v>Diff Var T-test</v>
      </c>
      <c r="BI1409" s="2" t="str">
        <f t="shared" si="592"/>
        <v/>
      </c>
      <c r="BJ1409" s="2" t="str">
        <f t="shared" si="593"/>
        <v/>
      </c>
    </row>
    <row r="1410" spans="1:62" x14ac:dyDescent="0.2">
      <c r="A1410" s="1" t="s">
        <v>142</v>
      </c>
      <c r="B1410" s="27" t="s">
        <v>323</v>
      </c>
      <c r="C1410" s="28">
        <v>39842</v>
      </c>
      <c r="D1410" s="7">
        <v>0.38541666666666669</v>
      </c>
      <c r="E1410" s="1">
        <v>0.1</v>
      </c>
      <c r="F1410" s="1" t="s">
        <v>57</v>
      </c>
      <c r="G1410" s="1" t="s">
        <v>922</v>
      </c>
      <c r="H1410" s="27" t="s">
        <v>886</v>
      </c>
      <c r="I1410" s="27" t="s">
        <v>887</v>
      </c>
      <c r="J1410" s="27" t="s">
        <v>888</v>
      </c>
      <c r="K1410" s="2">
        <v>0.75</v>
      </c>
      <c r="L1410" s="2">
        <v>0.25</v>
      </c>
      <c r="M1410" s="27">
        <v>4507200</v>
      </c>
      <c r="N1410" s="27">
        <v>4544200</v>
      </c>
      <c r="O1410" s="27">
        <v>3745600</v>
      </c>
      <c r="P1410" s="27">
        <v>3619900</v>
      </c>
      <c r="Q1410" s="29"/>
      <c r="R1410" s="29"/>
      <c r="S1410" s="29"/>
      <c r="T1410" s="29"/>
      <c r="U1410" s="29"/>
      <c r="V1410" s="29"/>
      <c r="W1410" s="29"/>
      <c r="X1410" s="29"/>
      <c r="Y1410" s="29"/>
      <c r="Z1410" s="29"/>
      <c r="AA1410" s="29"/>
      <c r="AB1410" s="29"/>
      <c r="AC1410" s="2">
        <f t="shared" si="567"/>
        <v>4104225</v>
      </c>
      <c r="AD1410" s="2">
        <f t="shared" si="568"/>
        <v>489608.49921135971</v>
      </c>
      <c r="AE1410" s="2">
        <f t="shared" si="569"/>
        <v>4</v>
      </c>
      <c r="AF1410" s="27">
        <v>611280</v>
      </c>
      <c r="AG1410" s="27">
        <v>622210</v>
      </c>
      <c r="AH1410" s="27">
        <v>539310</v>
      </c>
      <c r="AI1410" s="27">
        <v>698430</v>
      </c>
      <c r="AJ1410" s="2">
        <f t="shared" si="570"/>
        <v>617807.5</v>
      </c>
      <c r="AK1410" s="2">
        <f t="shared" si="571"/>
        <v>65125.098272478637</v>
      </c>
      <c r="AL1410" s="2">
        <f t="shared" si="572"/>
        <v>4</v>
      </c>
      <c r="AM1410" s="2">
        <f t="shared" si="573"/>
        <v>1.2089841902687434E+21</v>
      </c>
      <c r="AN1410" s="2">
        <f t="shared" si="574"/>
        <v>3.7916572199557792E+20</v>
      </c>
      <c r="AO1410" s="2">
        <f t="shared" si="575"/>
        <v>3</v>
      </c>
      <c r="AP1410" s="2">
        <f t="shared" si="576"/>
        <v>-13.194523864839605</v>
      </c>
      <c r="AQ1410" s="2">
        <f t="shared" si="577"/>
        <v>0.76489232840434507</v>
      </c>
      <c r="AR1410" s="3" t="str">
        <f t="shared" si="578"/>
        <v>Toxic</v>
      </c>
      <c r="AS1410" s="2">
        <f t="shared" si="579"/>
        <v>15.05296371422132</v>
      </c>
      <c r="AT1410" s="4" t="s">
        <v>663</v>
      </c>
      <c r="AV1410" s="2">
        <f t="shared" si="580"/>
        <v>3</v>
      </c>
      <c r="AW1410" s="2">
        <f t="shared" si="581"/>
        <v>3</v>
      </c>
      <c r="AX1410" s="2">
        <f t="shared" si="582"/>
        <v>239716482500.00003</v>
      </c>
      <c r="AY1410" s="2">
        <f t="shared" si="583"/>
        <v>4241278425</v>
      </c>
      <c r="AZ1410" s="2">
        <f t="shared" si="584"/>
        <v>121978880462.50002</v>
      </c>
      <c r="BA1410" s="2">
        <f t="shared" si="585"/>
        <v>1.1666666666666667</v>
      </c>
      <c r="BB1410" s="2">
        <f t="shared" si="586"/>
        <v>6.9001050762734701</v>
      </c>
      <c r="BC1410" s="2">
        <v>6.6349999999999998</v>
      </c>
      <c r="BD1410" s="2" t="str">
        <f t="shared" si="587"/>
        <v>Sig Diff Var</v>
      </c>
      <c r="BE1410" s="2">
        <f t="shared" si="588"/>
        <v>3.200166086722213E-4</v>
      </c>
      <c r="BF1410" s="2" t="str">
        <f t="shared" si="589"/>
        <v>Sig</v>
      </c>
      <c r="BG1410" s="2" t="str">
        <f t="shared" si="590"/>
        <v>Sig</v>
      </c>
      <c r="BH1410" s="2" t="str">
        <f t="shared" si="591"/>
        <v>Diff Var T-test</v>
      </c>
      <c r="BI1410" s="2" t="str">
        <f t="shared" si="592"/>
        <v/>
      </c>
      <c r="BJ1410" s="2" t="str">
        <f t="shared" si="593"/>
        <v/>
      </c>
    </row>
    <row r="1411" spans="1:62" x14ac:dyDescent="0.2">
      <c r="A1411" s="1" t="s">
        <v>142</v>
      </c>
      <c r="B1411" s="27" t="s">
        <v>578</v>
      </c>
      <c r="C1411" s="28">
        <v>37753</v>
      </c>
      <c r="D1411" s="7">
        <v>0.59722222222222221</v>
      </c>
      <c r="E1411" s="1">
        <v>0.1</v>
      </c>
      <c r="F1411" s="1" t="s">
        <v>57</v>
      </c>
      <c r="G1411" s="1" t="s">
        <v>1337</v>
      </c>
      <c r="H1411" s="27" t="s">
        <v>886</v>
      </c>
      <c r="I1411" s="27" t="s">
        <v>887</v>
      </c>
      <c r="J1411" s="27" t="s">
        <v>888</v>
      </c>
      <c r="K1411" s="2">
        <v>0.75</v>
      </c>
      <c r="L1411" s="2">
        <v>0.25</v>
      </c>
      <c r="M1411" s="27">
        <v>4300000</v>
      </c>
      <c r="N1411" s="27">
        <v>4620000</v>
      </c>
      <c r="O1411" s="27">
        <v>4760000</v>
      </c>
      <c r="P1411" s="27">
        <v>5540000</v>
      </c>
      <c r="Q1411" s="29"/>
      <c r="R1411" s="29"/>
      <c r="S1411" s="29"/>
      <c r="T1411" s="29"/>
      <c r="U1411" s="29"/>
      <c r="V1411" s="29"/>
      <c r="W1411" s="29"/>
      <c r="X1411" s="29"/>
      <c r="Y1411" s="29"/>
      <c r="Z1411" s="29"/>
      <c r="AA1411" s="29"/>
      <c r="AB1411" s="29"/>
      <c r="AC1411" s="2">
        <f t="shared" ref="AC1411:AC1474" si="594">AVERAGE(M1411:AB1411)</f>
        <v>4805000</v>
      </c>
      <c r="AD1411" s="2">
        <f t="shared" ref="AD1411:AD1459" si="595">STDEV(M1411:AB1411)</f>
        <v>526466.20657613594</v>
      </c>
      <c r="AE1411" s="2">
        <f t="shared" ref="AE1411:AE1459" si="596">COUNT(M1411:AB1411)</f>
        <v>4</v>
      </c>
      <c r="AF1411" s="27">
        <v>4440000</v>
      </c>
      <c r="AG1411" s="27">
        <v>4520000</v>
      </c>
      <c r="AH1411" s="27">
        <v>5360000</v>
      </c>
      <c r="AI1411" s="27">
        <v>5160000</v>
      </c>
      <c r="AJ1411" s="2">
        <f t="shared" ref="AJ1411:AJ1474" si="597">AVERAGE(AF1411:AI1411)</f>
        <v>4870000</v>
      </c>
      <c r="AK1411" s="2">
        <f t="shared" ref="AK1411:AK1459" si="598">STDEV(AF1411:AI1411)</f>
        <v>458839.11486852705</v>
      </c>
      <c r="AL1411" s="2">
        <f t="shared" ref="AL1411:AL1459" si="599">COUNT(AF1411:AI1411)</f>
        <v>4</v>
      </c>
      <c r="AM1411" s="2">
        <f t="shared" ref="AM1411:AM1474" si="600">((AK1411^2/AL1411)+(((K1411^2)*(AD1411^2))/AE1411))^2</f>
        <v>8.392373014594183E+21</v>
      </c>
      <c r="AN1411" s="2">
        <f t="shared" ref="AN1411:AN1459" si="601">(((AK1411^2)/AL1411)^2)/(AL1411-1)+((((K1411^2)*(AD1411^2))/AE1411)^2)/(AE1411-1)</f>
        <v>1.4298134006980613E+21</v>
      </c>
      <c r="AO1411" s="2">
        <f t="shared" ref="AO1411:AO1474" si="602">ROUND(AM1411/AN1411,0)</f>
        <v>6</v>
      </c>
      <c r="AP1411" s="2">
        <f t="shared" ref="AP1411:AP1459" si="603">(AJ1411-(K1411*AC1411))/((((AK1411^2)/AL1411)+(((K1411^2)*(AD1411^2))/AE1411))^0.5)</f>
        <v>4.1835817875481931</v>
      </c>
      <c r="AQ1411" s="2">
        <f t="shared" ref="AQ1411:AQ1459" si="604">TINV((2*L1411),AO1411)</f>
        <v>0.71755819649141217</v>
      </c>
      <c r="AR1411" s="3" t="str">
        <f t="shared" ref="AR1411:AR1474" si="605">IF(AND(AD1411=0,AK1411=0),IF(AJ1411&lt;(K1411*AC1411),"Toxic","Nontoxic"),IF(AP1411&gt;AQ1411,"Nontoxic","Toxic"))</f>
        <v>Nontoxic</v>
      </c>
      <c r="AS1411" s="2">
        <f t="shared" ref="AS1411:AS1459" si="606">(AJ1411/AC1411)*100</f>
        <v>101.35275754422477</v>
      </c>
      <c r="AT1411" s="26" t="s">
        <v>884</v>
      </c>
      <c r="AU1411" s="4" t="s">
        <v>666</v>
      </c>
      <c r="AV1411" s="2">
        <f t="shared" ref="AV1411:AV1459" si="607">COUNT(M1411:AB1411)-1</f>
        <v>3</v>
      </c>
      <c r="AW1411" s="2">
        <f t="shared" ref="AW1411:AW1459" si="608">COUNT(AF1411:AI1411)-1</f>
        <v>3</v>
      </c>
      <c r="AX1411" s="2">
        <f t="shared" ref="AX1411:AX1459" si="609">(STDEV(M1411:AB1411))^2</f>
        <v>277166666666.66663</v>
      </c>
      <c r="AY1411" s="2">
        <f t="shared" ref="AY1411:AY1459" si="610">(STDEV(AF1411:AI1411))^2</f>
        <v>210533333333.33334</v>
      </c>
      <c r="AZ1411" s="2">
        <f t="shared" ref="AZ1411:AZ1474" si="611">((AV1411*AX1411)+(AW1411*AY1411))/(AV1411+AW1411)</f>
        <v>243850000000</v>
      </c>
      <c r="BA1411" s="2">
        <f t="shared" ref="BA1411:BA1459" si="612">1+(((1/AV1411+1/AW1411)-(1/(AV1411+AW1411)))/3)</f>
        <v>1.1666666666666667</v>
      </c>
      <c r="BB1411" s="2">
        <f t="shared" ref="BB1411:BB1474" si="613">(((AV1411+AW1411)*LN(AZ1411))-((AV1411*LN(AX1411))+(AW1411*LN(AY1411))))/BA1411</f>
        <v>4.845487020138859E-2</v>
      </c>
      <c r="BC1411" s="2">
        <v>6.6349999999999998</v>
      </c>
      <c r="BD1411" s="2" t="str">
        <f t="shared" ref="BD1411:BD1474" si="614">IF(BB1411&gt;BC1411,"Sig Diff Var","Same Var")</f>
        <v>Same Var</v>
      </c>
      <c r="BE1411" s="2">
        <f t="shared" ref="BE1411:BE1474" si="615">TTEST(AF1411:AI1411,M1411:AB1411,1,IF(BD1411="Same Var",2,IF(BD1411="Sig Diff Var",3,"Wakka Wakka")))</f>
        <v>0.42922999050241928</v>
      </c>
      <c r="BF1411" s="2" t="str">
        <f t="shared" ref="BF1411:BF1474" si="616">IF(AND(BE1411&lt;0.05,AS1411&lt;100),"Sig","NS")</f>
        <v>NS</v>
      </c>
      <c r="BG1411" s="2" t="str">
        <f t="shared" ref="BG1411:BG1474" si="617">IF(AT1411="Normal",BF1411,IF(AT1411="Non-normal",AU1411,IF(AT1411="-","NS","Bleh")))</f>
        <v>NS</v>
      </c>
      <c r="BH1411" s="2" t="str">
        <f t="shared" ref="BH1411:BH1459" si="618">IF(AT1411="Non-normal","Wilcoxon",IF(AND(AT1411="Normal",BD1411="Same Var"),"Same Var T-test",IF(AND(AT1411="Normal",BD1411="Sig Diff Var"),"Diff Var T-test","")))</f>
        <v/>
      </c>
      <c r="BI1411" s="2" t="str">
        <f t="shared" ref="BI1411:BI1459" si="619">IF(AND(AR1411="Toxic",AS1411&gt;75),"TSTToxicLess25","")</f>
        <v/>
      </c>
      <c r="BJ1411" s="2" t="str">
        <f t="shared" ref="BJ1411:BJ1459" si="620">IF(AND(BG1411="Sig",AS1411&gt;75),"NOECToxicLess25","")</f>
        <v/>
      </c>
    </row>
    <row r="1412" spans="1:62" x14ac:dyDescent="0.2">
      <c r="A1412" s="1" t="s">
        <v>142</v>
      </c>
      <c r="B1412" s="27" t="s">
        <v>580</v>
      </c>
      <c r="C1412" s="28">
        <v>37753</v>
      </c>
      <c r="D1412" s="7">
        <v>0.77083333333333337</v>
      </c>
      <c r="E1412" s="1">
        <v>0.1</v>
      </c>
      <c r="F1412" s="1" t="s">
        <v>57</v>
      </c>
      <c r="G1412" s="1" t="s">
        <v>1337</v>
      </c>
      <c r="H1412" s="27" t="s">
        <v>886</v>
      </c>
      <c r="I1412" s="27" t="s">
        <v>887</v>
      </c>
      <c r="J1412" s="27" t="s">
        <v>888</v>
      </c>
      <c r="K1412" s="2">
        <v>0.75</v>
      </c>
      <c r="L1412" s="2">
        <v>0.25</v>
      </c>
      <c r="M1412" s="27">
        <v>4300000</v>
      </c>
      <c r="N1412" s="27">
        <v>4620000</v>
      </c>
      <c r="O1412" s="27">
        <v>4760000</v>
      </c>
      <c r="P1412" s="27">
        <v>5540000</v>
      </c>
      <c r="Q1412" s="29"/>
      <c r="R1412" s="29"/>
      <c r="S1412" s="29"/>
      <c r="T1412" s="29"/>
      <c r="U1412" s="29"/>
      <c r="V1412" s="29"/>
      <c r="W1412" s="29"/>
      <c r="X1412" s="29"/>
      <c r="Y1412" s="29"/>
      <c r="Z1412" s="29"/>
      <c r="AA1412" s="29"/>
      <c r="AB1412" s="29"/>
      <c r="AC1412" s="2">
        <f t="shared" si="594"/>
        <v>4805000</v>
      </c>
      <c r="AD1412" s="2">
        <f t="shared" si="595"/>
        <v>526466.20657613594</v>
      </c>
      <c r="AE1412" s="2">
        <f t="shared" si="596"/>
        <v>4</v>
      </c>
      <c r="AF1412" s="27">
        <v>5020000</v>
      </c>
      <c r="AG1412" s="27">
        <v>5100000</v>
      </c>
      <c r="AH1412" s="27">
        <v>6100000</v>
      </c>
      <c r="AI1412" s="27">
        <v>6300000</v>
      </c>
      <c r="AJ1412" s="2">
        <f t="shared" si="597"/>
        <v>5630000</v>
      </c>
      <c r="AK1412" s="2">
        <f t="shared" si="598"/>
        <v>664028.11185471155</v>
      </c>
      <c r="AL1412" s="2">
        <f t="shared" si="599"/>
        <v>4</v>
      </c>
      <c r="AM1412" s="2">
        <f t="shared" si="600"/>
        <v>2.2263593014594177E+22</v>
      </c>
      <c r="AN1412" s="2">
        <f t="shared" si="601"/>
        <v>4.5568534006980611E+21</v>
      </c>
      <c r="AO1412" s="2">
        <f t="shared" si="602"/>
        <v>5</v>
      </c>
      <c r="AP1412" s="2">
        <f t="shared" si="603"/>
        <v>5.24558844828936</v>
      </c>
      <c r="AQ1412" s="2">
        <f t="shared" si="604"/>
        <v>0.72668684380042159</v>
      </c>
      <c r="AR1412" s="3" t="str">
        <f t="shared" si="605"/>
        <v>Nontoxic</v>
      </c>
      <c r="AS1412" s="2">
        <f t="shared" si="606"/>
        <v>117.16961498439127</v>
      </c>
      <c r="AT1412" s="26" t="s">
        <v>884</v>
      </c>
      <c r="AU1412" s="4" t="s">
        <v>666</v>
      </c>
      <c r="AV1412" s="2">
        <f t="shared" si="607"/>
        <v>3</v>
      </c>
      <c r="AW1412" s="2">
        <f t="shared" si="608"/>
        <v>3</v>
      </c>
      <c r="AX1412" s="2">
        <f t="shared" si="609"/>
        <v>277166666666.66663</v>
      </c>
      <c r="AY1412" s="2">
        <f t="shared" si="610"/>
        <v>440933333333.33331</v>
      </c>
      <c r="AZ1412" s="2">
        <f t="shared" si="611"/>
        <v>359050000000</v>
      </c>
      <c r="BA1412" s="2">
        <f t="shared" si="612"/>
        <v>1.1666666666666667</v>
      </c>
      <c r="BB1412" s="2">
        <f t="shared" si="613"/>
        <v>0.13734156010692847</v>
      </c>
      <c r="BC1412" s="2">
        <v>6.6349999999999998</v>
      </c>
      <c r="BD1412" s="2" t="str">
        <f t="shared" si="614"/>
        <v>Same Var</v>
      </c>
      <c r="BE1412" s="2">
        <f t="shared" si="615"/>
        <v>4.9728021876991137E-2</v>
      </c>
      <c r="BF1412" s="2" t="str">
        <f t="shared" si="616"/>
        <v>NS</v>
      </c>
      <c r="BG1412" s="2" t="str">
        <f t="shared" si="617"/>
        <v>NS</v>
      </c>
      <c r="BH1412" s="2" t="str">
        <f t="shared" si="618"/>
        <v/>
      </c>
      <c r="BI1412" s="2" t="str">
        <f t="shared" si="619"/>
        <v/>
      </c>
      <c r="BJ1412" s="2" t="str">
        <f t="shared" si="620"/>
        <v/>
      </c>
    </row>
    <row r="1413" spans="1:62" x14ac:dyDescent="0.2">
      <c r="A1413" s="1" t="s">
        <v>142</v>
      </c>
      <c r="B1413" s="27" t="s">
        <v>583</v>
      </c>
      <c r="C1413" s="28">
        <v>37753</v>
      </c>
      <c r="D1413" s="7">
        <v>0.625</v>
      </c>
      <c r="E1413" s="1">
        <v>0.1</v>
      </c>
      <c r="F1413" s="1" t="s">
        <v>57</v>
      </c>
      <c r="G1413" s="1" t="s">
        <v>1337</v>
      </c>
      <c r="H1413" s="27" t="s">
        <v>886</v>
      </c>
      <c r="I1413" s="27" t="s">
        <v>887</v>
      </c>
      <c r="J1413" s="27" t="s">
        <v>888</v>
      </c>
      <c r="K1413" s="2">
        <v>0.75</v>
      </c>
      <c r="L1413" s="2">
        <v>0.25</v>
      </c>
      <c r="M1413" s="27">
        <v>4300000</v>
      </c>
      <c r="N1413" s="27">
        <v>4620000</v>
      </c>
      <c r="O1413" s="27">
        <v>4760000</v>
      </c>
      <c r="P1413" s="27">
        <v>5540000</v>
      </c>
      <c r="Q1413" s="29"/>
      <c r="R1413" s="29"/>
      <c r="S1413" s="29"/>
      <c r="T1413" s="29"/>
      <c r="U1413" s="29"/>
      <c r="V1413" s="29"/>
      <c r="W1413" s="29"/>
      <c r="X1413" s="29"/>
      <c r="Y1413" s="29"/>
      <c r="Z1413" s="29"/>
      <c r="AA1413" s="29"/>
      <c r="AB1413" s="29"/>
      <c r="AC1413" s="2">
        <f t="shared" si="594"/>
        <v>4805000</v>
      </c>
      <c r="AD1413" s="2">
        <f t="shared" si="595"/>
        <v>526466.20657613594</v>
      </c>
      <c r="AE1413" s="2">
        <f t="shared" si="596"/>
        <v>4</v>
      </c>
      <c r="AF1413" s="27">
        <v>5820000</v>
      </c>
      <c r="AG1413" s="27">
        <v>5620000</v>
      </c>
      <c r="AH1413" s="27">
        <v>5380000</v>
      </c>
      <c r="AI1413" s="27">
        <v>5300000</v>
      </c>
      <c r="AJ1413" s="2">
        <f t="shared" si="597"/>
        <v>5530000</v>
      </c>
      <c r="AK1413" s="2">
        <f t="shared" si="598"/>
        <v>236361.30534981115</v>
      </c>
      <c r="AL1413" s="2">
        <f t="shared" si="599"/>
        <v>4</v>
      </c>
      <c r="AM1413" s="2">
        <f t="shared" si="600"/>
        <v>2.8029855145941832E+21</v>
      </c>
      <c r="AN1413" s="2">
        <f t="shared" si="601"/>
        <v>5.7141340069806113E+20</v>
      </c>
      <c r="AO1413" s="2">
        <f t="shared" si="602"/>
        <v>5</v>
      </c>
      <c r="AP1413" s="2">
        <f t="shared" si="603"/>
        <v>8.3715801273293007</v>
      </c>
      <c r="AQ1413" s="2">
        <f t="shared" si="604"/>
        <v>0.72668684380042159</v>
      </c>
      <c r="AR1413" s="3" t="str">
        <f t="shared" si="605"/>
        <v>Nontoxic</v>
      </c>
      <c r="AS1413" s="2">
        <f t="shared" si="606"/>
        <v>115.08844953173778</v>
      </c>
      <c r="AT1413" s="26" t="s">
        <v>884</v>
      </c>
      <c r="AU1413" s="4" t="s">
        <v>666</v>
      </c>
      <c r="AV1413" s="2">
        <f t="shared" si="607"/>
        <v>3</v>
      </c>
      <c r="AW1413" s="2">
        <f t="shared" si="608"/>
        <v>3</v>
      </c>
      <c r="AX1413" s="2">
        <f t="shared" si="609"/>
        <v>277166666666.66663</v>
      </c>
      <c r="AY1413" s="2">
        <f t="shared" si="610"/>
        <v>55866666666.666664</v>
      </c>
      <c r="AZ1413" s="2">
        <f t="shared" si="611"/>
        <v>166516666666.66666</v>
      </c>
      <c r="BA1413" s="2">
        <f t="shared" si="612"/>
        <v>1.1666666666666667</v>
      </c>
      <c r="BB1413" s="2">
        <f t="shared" si="613"/>
        <v>1.4981243134553535</v>
      </c>
      <c r="BC1413" s="2">
        <v>6.6349999999999998</v>
      </c>
      <c r="BD1413" s="2" t="str">
        <f t="shared" si="614"/>
        <v>Same Var</v>
      </c>
      <c r="BE1413" s="2">
        <f t="shared" si="615"/>
        <v>2.2870952243016281E-2</v>
      </c>
      <c r="BF1413" s="2" t="str">
        <f t="shared" si="616"/>
        <v>NS</v>
      </c>
      <c r="BG1413" s="2" t="str">
        <f t="shared" si="617"/>
        <v>NS</v>
      </c>
      <c r="BH1413" s="2" t="str">
        <f t="shared" si="618"/>
        <v/>
      </c>
      <c r="BI1413" s="2" t="str">
        <f t="shared" si="619"/>
        <v/>
      </c>
      <c r="BJ1413" s="2" t="str">
        <f t="shared" si="620"/>
        <v/>
      </c>
    </row>
    <row r="1414" spans="1:62" x14ac:dyDescent="0.2">
      <c r="A1414" s="1" t="s">
        <v>142</v>
      </c>
      <c r="B1414" s="27" t="s">
        <v>586</v>
      </c>
      <c r="C1414" s="28">
        <v>37754</v>
      </c>
      <c r="D1414" s="7">
        <v>0.33333333333333331</v>
      </c>
      <c r="E1414" s="1">
        <v>0.1</v>
      </c>
      <c r="F1414" s="1" t="s">
        <v>57</v>
      </c>
      <c r="G1414" s="1" t="s">
        <v>1337</v>
      </c>
      <c r="H1414" s="27" t="s">
        <v>886</v>
      </c>
      <c r="I1414" s="27" t="s">
        <v>887</v>
      </c>
      <c r="J1414" s="27" t="s">
        <v>888</v>
      </c>
      <c r="K1414" s="2">
        <v>0.75</v>
      </c>
      <c r="L1414" s="2">
        <v>0.25</v>
      </c>
      <c r="M1414" s="27">
        <v>4300000</v>
      </c>
      <c r="N1414" s="27">
        <v>4620000</v>
      </c>
      <c r="O1414" s="27">
        <v>4760000</v>
      </c>
      <c r="P1414" s="27">
        <v>5540000</v>
      </c>
      <c r="Q1414" s="29"/>
      <c r="R1414" s="29"/>
      <c r="S1414" s="29"/>
      <c r="T1414" s="29"/>
      <c r="U1414" s="29"/>
      <c r="V1414" s="29"/>
      <c r="W1414" s="29"/>
      <c r="X1414" s="29"/>
      <c r="Y1414" s="29"/>
      <c r="Z1414" s="29"/>
      <c r="AA1414" s="29"/>
      <c r="AB1414" s="29"/>
      <c r="AC1414" s="2">
        <f t="shared" si="594"/>
        <v>4805000</v>
      </c>
      <c r="AD1414" s="2">
        <f t="shared" si="595"/>
        <v>526466.20657613594</v>
      </c>
      <c r="AE1414" s="2">
        <f t="shared" si="596"/>
        <v>4</v>
      </c>
      <c r="AF1414" s="27">
        <v>5620000</v>
      </c>
      <c r="AG1414" s="27">
        <v>6320000</v>
      </c>
      <c r="AH1414" s="27">
        <v>5640000</v>
      </c>
      <c r="AI1414" s="27">
        <v>6240000</v>
      </c>
      <c r="AJ1414" s="2">
        <f t="shared" si="597"/>
        <v>5955000</v>
      </c>
      <c r="AK1414" s="2">
        <f t="shared" si="598"/>
        <v>376784.64229141118</v>
      </c>
      <c r="AL1414" s="2">
        <f t="shared" si="599"/>
        <v>4</v>
      </c>
      <c r="AM1414" s="2">
        <f t="shared" si="600"/>
        <v>5.5455171552191825E+21</v>
      </c>
      <c r="AN1414" s="2">
        <f t="shared" si="601"/>
        <v>9.2627694236472784E+20</v>
      </c>
      <c r="AO1414" s="2">
        <f t="shared" si="602"/>
        <v>6</v>
      </c>
      <c r="AP1414" s="2">
        <f t="shared" si="603"/>
        <v>8.616150877177386</v>
      </c>
      <c r="AQ1414" s="2">
        <f t="shared" si="604"/>
        <v>0.71755819649141217</v>
      </c>
      <c r="AR1414" s="3" t="str">
        <f t="shared" si="605"/>
        <v>Nontoxic</v>
      </c>
      <c r="AS1414" s="2">
        <f t="shared" si="606"/>
        <v>123.93340270551509</v>
      </c>
      <c r="AT1414" s="26" t="s">
        <v>884</v>
      </c>
      <c r="AU1414" s="4" t="s">
        <v>666</v>
      </c>
      <c r="AV1414" s="2">
        <f t="shared" si="607"/>
        <v>3</v>
      </c>
      <c r="AW1414" s="2">
        <f t="shared" si="608"/>
        <v>3</v>
      </c>
      <c r="AX1414" s="2">
        <f t="shared" si="609"/>
        <v>277166666666.66663</v>
      </c>
      <c r="AY1414" s="2">
        <f t="shared" si="610"/>
        <v>141966666666.66669</v>
      </c>
      <c r="AZ1414" s="2">
        <f t="shared" si="611"/>
        <v>209566666666.66666</v>
      </c>
      <c r="BA1414" s="2">
        <f t="shared" si="612"/>
        <v>1.1666666666666667</v>
      </c>
      <c r="BB1414" s="2">
        <f t="shared" si="613"/>
        <v>0.28252932484083104</v>
      </c>
      <c r="BC1414" s="2">
        <v>6.6349999999999998</v>
      </c>
      <c r="BD1414" s="2" t="str">
        <f t="shared" si="614"/>
        <v>Same Var</v>
      </c>
      <c r="BE1414" s="2">
        <f t="shared" si="615"/>
        <v>6.0167754262433542E-3</v>
      </c>
      <c r="BF1414" s="2" t="str">
        <f t="shared" si="616"/>
        <v>NS</v>
      </c>
      <c r="BG1414" s="2" t="str">
        <f t="shared" si="617"/>
        <v>NS</v>
      </c>
      <c r="BH1414" s="2" t="str">
        <f t="shared" si="618"/>
        <v/>
      </c>
      <c r="BI1414" s="2" t="str">
        <f t="shared" si="619"/>
        <v/>
      </c>
      <c r="BJ1414" s="2" t="str">
        <f t="shared" si="620"/>
        <v/>
      </c>
    </row>
    <row r="1415" spans="1:62" x14ac:dyDescent="0.2">
      <c r="A1415" s="1" t="s">
        <v>142</v>
      </c>
      <c r="B1415" s="27" t="s">
        <v>626</v>
      </c>
      <c r="C1415" s="28">
        <v>37642</v>
      </c>
      <c r="D1415" s="7">
        <v>0.64583333333333337</v>
      </c>
      <c r="E1415" s="1">
        <v>0.1</v>
      </c>
      <c r="F1415" s="1" t="s">
        <v>57</v>
      </c>
      <c r="G1415" s="1" t="s">
        <v>1350</v>
      </c>
      <c r="H1415" s="27" t="s">
        <v>886</v>
      </c>
      <c r="I1415" s="27" t="s">
        <v>887</v>
      </c>
      <c r="J1415" s="27" t="s">
        <v>888</v>
      </c>
      <c r="K1415" s="2">
        <v>0.75</v>
      </c>
      <c r="L1415" s="2">
        <v>0.25</v>
      </c>
      <c r="M1415" s="27">
        <v>5108000</v>
      </c>
      <c r="N1415" s="27">
        <v>4588000</v>
      </c>
      <c r="O1415" s="27">
        <v>4268000</v>
      </c>
      <c r="P1415" s="27">
        <v>5488000</v>
      </c>
      <c r="Q1415" s="29"/>
      <c r="R1415" s="29"/>
      <c r="S1415" s="29"/>
      <c r="T1415" s="29"/>
      <c r="U1415" s="29"/>
      <c r="V1415" s="29"/>
      <c r="W1415" s="29"/>
      <c r="X1415" s="29"/>
      <c r="Y1415" s="29"/>
      <c r="Z1415" s="29"/>
      <c r="AA1415" s="29"/>
      <c r="AB1415" s="29"/>
      <c r="AC1415" s="2">
        <f t="shared" si="594"/>
        <v>4863000</v>
      </c>
      <c r="AD1415" s="2">
        <f t="shared" si="595"/>
        <v>541694.87106057536</v>
      </c>
      <c r="AE1415" s="2">
        <f t="shared" si="596"/>
        <v>4</v>
      </c>
      <c r="AF1415" s="27">
        <v>2608000</v>
      </c>
      <c r="AG1415" s="27">
        <v>3388000</v>
      </c>
      <c r="AH1415" s="27">
        <v>4048000</v>
      </c>
      <c r="AI1415" s="27">
        <v>3788000</v>
      </c>
      <c r="AJ1415" s="2">
        <f t="shared" si="597"/>
        <v>3458000</v>
      </c>
      <c r="AK1415" s="2">
        <f t="shared" si="598"/>
        <v>628331.12289620028</v>
      </c>
      <c r="AL1415" s="2">
        <f t="shared" si="599"/>
        <v>4</v>
      </c>
      <c r="AM1415" s="2">
        <f t="shared" si="600"/>
        <v>1.9589938791503907E+22</v>
      </c>
      <c r="AN1415" s="2">
        <f t="shared" si="601"/>
        <v>3.8148042846679676E+21</v>
      </c>
      <c r="AO1415" s="2">
        <f t="shared" si="602"/>
        <v>5</v>
      </c>
      <c r="AP1415" s="2">
        <f t="shared" si="603"/>
        <v>-0.50585683030720874</v>
      </c>
      <c r="AQ1415" s="2">
        <f t="shared" si="604"/>
        <v>0.72668684380042159</v>
      </c>
      <c r="AR1415" s="3" t="str">
        <f t="shared" si="605"/>
        <v>Toxic</v>
      </c>
      <c r="AS1415" s="2">
        <f t="shared" si="606"/>
        <v>71.108369319350189</v>
      </c>
      <c r="AT1415" s="4" t="s">
        <v>663</v>
      </c>
      <c r="AV1415" s="2">
        <f t="shared" si="607"/>
        <v>3</v>
      </c>
      <c r="AW1415" s="2">
        <f t="shared" si="608"/>
        <v>3</v>
      </c>
      <c r="AX1415" s="2">
        <f t="shared" si="609"/>
        <v>293433333333.33337</v>
      </c>
      <c r="AY1415" s="2">
        <f t="shared" si="610"/>
        <v>394799999999.99994</v>
      </c>
      <c r="AZ1415" s="2">
        <f t="shared" si="611"/>
        <v>344116666666.66669</v>
      </c>
      <c r="BA1415" s="2">
        <f t="shared" si="612"/>
        <v>1.1666666666666667</v>
      </c>
      <c r="BB1415" s="2">
        <f t="shared" si="613"/>
        <v>5.6395843630679919E-2</v>
      </c>
      <c r="BC1415" s="2">
        <v>6.6349999999999998</v>
      </c>
      <c r="BD1415" s="2" t="str">
        <f t="shared" si="614"/>
        <v>Same Var</v>
      </c>
      <c r="BE1415" s="2">
        <f t="shared" si="615"/>
        <v>7.3633640087905133E-3</v>
      </c>
      <c r="BF1415" s="2" t="str">
        <f t="shared" si="616"/>
        <v>Sig</v>
      </c>
      <c r="BG1415" s="2" t="str">
        <f t="shared" si="617"/>
        <v>Sig</v>
      </c>
      <c r="BH1415" s="2" t="str">
        <f t="shared" si="618"/>
        <v>Same Var T-test</v>
      </c>
      <c r="BI1415" s="2" t="str">
        <f t="shared" si="619"/>
        <v/>
      </c>
      <c r="BJ1415" s="2" t="str">
        <f t="shared" si="620"/>
        <v/>
      </c>
    </row>
    <row r="1416" spans="1:62" x14ac:dyDescent="0.2">
      <c r="A1416" s="1" t="s">
        <v>142</v>
      </c>
      <c r="B1416" s="27" t="s">
        <v>293</v>
      </c>
      <c r="C1416" s="28">
        <v>39841</v>
      </c>
      <c r="D1416" s="7">
        <v>0.65277777777777779</v>
      </c>
      <c r="E1416" s="1">
        <v>0.1</v>
      </c>
      <c r="F1416" s="1" t="s">
        <v>57</v>
      </c>
      <c r="G1416" s="1" t="s">
        <v>924</v>
      </c>
      <c r="H1416" s="27" t="s">
        <v>886</v>
      </c>
      <c r="I1416" s="27" t="s">
        <v>887</v>
      </c>
      <c r="J1416" s="27" t="s">
        <v>888</v>
      </c>
      <c r="K1416" s="2">
        <v>0.75</v>
      </c>
      <c r="L1416" s="2">
        <v>0.25</v>
      </c>
      <c r="M1416" s="27">
        <v>3684200</v>
      </c>
      <c r="N1416" s="27">
        <v>3434500</v>
      </c>
      <c r="O1416" s="27">
        <v>3852000</v>
      </c>
      <c r="P1416" s="27">
        <v>4692300</v>
      </c>
      <c r="Q1416" s="29"/>
      <c r="R1416" s="29"/>
      <c r="S1416" s="29"/>
      <c r="T1416" s="29"/>
      <c r="U1416" s="29"/>
      <c r="V1416" s="29"/>
      <c r="W1416" s="29"/>
      <c r="X1416" s="29"/>
      <c r="Y1416" s="29"/>
      <c r="Z1416" s="29"/>
      <c r="AA1416" s="29"/>
      <c r="AB1416" s="29"/>
      <c r="AC1416" s="2">
        <f t="shared" si="594"/>
        <v>3915750</v>
      </c>
      <c r="AD1416" s="2">
        <f t="shared" si="595"/>
        <v>545377.82927679294</v>
      </c>
      <c r="AE1416" s="2">
        <f t="shared" si="596"/>
        <v>4</v>
      </c>
      <c r="AF1416" s="27">
        <v>118210</v>
      </c>
      <c r="AG1416" s="27">
        <v>129890</v>
      </c>
      <c r="AH1416" s="27">
        <v>129840</v>
      </c>
      <c r="AI1416" s="27">
        <v>114290</v>
      </c>
      <c r="AJ1416" s="2">
        <f t="shared" si="597"/>
        <v>123057.5</v>
      </c>
      <c r="AK1416" s="2">
        <f t="shared" si="598"/>
        <v>8021.9007514844425</v>
      </c>
      <c r="AL1416" s="2">
        <f t="shared" si="599"/>
        <v>4</v>
      </c>
      <c r="AM1416" s="2">
        <f t="shared" si="600"/>
        <v>1.7508502535804944E+21</v>
      </c>
      <c r="AN1416" s="2">
        <f t="shared" si="601"/>
        <v>5.8316814959983093E+20</v>
      </c>
      <c r="AO1416" s="2">
        <f t="shared" si="602"/>
        <v>3</v>
      </c>
      <c r="AP1416" s="2">
        <f t="shared" si="603"/>
        <v>-13.755425494273723</v>
      </c>
      <c r="AQ1416" s="2">
        <f t="shared" si="604"/>
        <v>0.76489232840434507</v>
      </c>
      <c r="AR1416" s="3" t="str">
        <f t="shared" si="605"/>
        <v>Toxic</v>
      </c>
      <c r="AS1416" s="2">
        <f t="shared" si="606"/>
        <v>3.1426291259656516</v>
      </c>
      <c r="AT1416" s="4" t="s">
        <v>663</v>
      </c>
      <c r="AV1416" s="2">
        <f t="shared" si="607"/>
        <v>3</v>
      </c>
      <c r="AW1416" s="2">
        <f t="shared" si="608"/>
        <v>3</v>
      </c>
      <c r="AX1416" s="2">
        <f t="shared" si="609"/>
        <v>297436976666.66669</v>
      </c>
      <c r="AY1416" s="2">
        <f t="shared" si="610"/>
        <v>64350891.666666664</v>
      </c>
      <c r="AZ1416" s="2">
        <f t="shared" si="611"/>
        <v>148750663779.16666</v>
      </c>
      <c r="BA1416" s="2">
        <f t="shared" si="612"/>
        <v>1.1666666666666667</v>
      </c>
      <c r="BB1416" s="2">
        <f t="shared" si="613"/>
        <v>18.135630366966293</v>
      </c>
      <c r="BC1416" s="2">
        <v>6.6349999999999998</v>
      </c>
      <c r="BD1416" s="2" t="str">
        <f t="shared" si="614"/>
        <v>Sig Diff Var</v>
      </c>
      <c r="BE1416" s="2">
        <f t="shared" si="615"/>
        <v>4.0154755204318014E-4</v>
      </c>
      <c r="BF1416" s="2" t="str">
        <f t="shared" si="616"/>
        <v>Sig</v>
      </c>
      <c r="BG1416" s="2" t="str">
        <f t="shared" si="617"/>
        <v>Sig</v>
      </c>
      <c r="BH1416" s="2" t="str">
        <f t="shared" si="618"/>
        <v>Diff Var T-test</v>
      </c>
      <c r="BI1416" s="2" t="str">
        <f t="shared" si="619"/>
        <v/>
      </c>
      <c r="BJ1416" s="2" t="str">
        <f t="shared" si="620"/>
        <v/>
      </c>
    </row>
    <row r="1417" spans="1:62" x14ac:dyDescent="0.2">
      <c r="A1417" s="1" t="s">
        <v>142</v>
      </c>
      <c r="B1417" s="27" t="s">
        <v>297</v>
      </c>
      <c r="C1417" s="28">
        <v>39841</v>
      </c>
      <c r="D1417" s="7">
        <v>0.5625</v>
      </c>
      <c r="E1417" s="1">
        <v>0.1</v>
      </c>
      <c r="F1417" s="1" t="s">
        <v>57</v>
      </c>
      <c r="G1417" s="1" t="s">
        <v>924</v>
      </c>
      <c r="H1417" s="27" t="s">
        <v>886</v>
      </c>
      <c r="I1417" s="27" t="s">
        <v>887</v>
      </c>
      <c r="J1417" s="27" t="s">
        <v>888</v>
      </c>
      <c r="K1417" s="2">
        <v>0.75</v>
      </c>
      <c r="L1417" s="2">
        <v>0.25</v>
      </c>
      <c r="M1417" s="27">
        <v>3684200</v>
      </c>
      <c r="N1417" s="27">
        <v>3434500</v>
      </c>
      <c r="O1417" s="27">
        <v>3852000</v>
      </c>
      <c r="P1417" s="27">
        <v>4692300</v>
      </c>
      <c r="Q1417" s="29"/>
      <c r="R1417" s="29"/>
      <c r="S1417" s="29"/>
      <c r="T1417" s="29"/>
      <c r="U1417" s="29"/>
      <c r="V1417" s="29"/>
      <c r="W1417" s="29"/>
      <c r="X1417" s="29"/>
      <c r="Y1417" s="29"/>
      <c r="Z1417" s="29"/>
      <c r="AA1417" s="29"/>
      <c r="AB1417" s="29"/>
      <c r="AC1417" s="2">
        <f t="shared" si="594"/>
        <v>3915750</v>
      </c>
      <c r="AD1417" s="2">
        <f t="shared" si="595"/>
        <v>545377.82927679294</v>
      </c>
      <c r="AE1417" s="2">
        <f t="shared" si="596"/>
        <v>4</v>
      </c>
      <c r="AF1417" s="27">
        <v>241950</v>
      </c>
      <c r="AG1417" s="27">
        <v>201230</v>
      </c>
      <c r="AH1417" s="27">
        <v>235890</v>
      </c>
      <c r="AI1417" s="27">
        <v>257710</v>
      </c>
      <c r="AJ1417" s="2">
        <f t="shared" si="597"/>
        <v>234195</v>
      </c>
      <c r="AK1417" s="2">
        <f t="shared" si="598"/>
        <v>23823.374376159783</v>
      </c>
      <c r="AL1417" s="2">
        <f t="shared" si="599"/>
        <v>4</v>
      </c>
      <c r="AM1417" s="2">
        <f t="shared" si="600"/>
        <v>1.761393866661963E+21</v>
      </c>
      <c r="AN1417" s="2">
        <f t="shared" si="601"/>
        <v>5.8317477409065874E+20</v>
      </c>
      <c r="AO1417" s="2">
        <f t="shared" si="602"/>
        <v>3</v>
      </c>
      <c r="AP1417" s="2">
        <f t="shared" si="603"/>
        <v>-13.192298353774003</v>
      </c>
      <c r="AQ1417" s="2">
        <f t="shared" si="604"/>
        <v>0.76489232840434507</v>
      </c>
      <c r="AR1417" s="3" t="str">
        <f t="shared" si="605"/>
        <v>Toxic</v>
      </c>
      <c r="AS1417" s="2">
        <f t="shared" si="606"/>
        <v>5.9808465811147284</v>
      </c>
      <c r="AT1417" s="4" t="s">
        <v>663</v>
      </c>
      <c r="AV1417" s="2">
        <f t="shared" si="607"/>
        <v>3</v>
      </c>
      <c r="AW1417" s="2">
        <f t="shared" si="608"/>
        <v>3</v>
      </c>
      <c r="AX1417" s="2">
        <f t="shared" si="609"/>
        <v>297436976666.66669</v>
      </c>
      <c r="AY1417" s="2">
        <f t="shared" si="610"/>
        <v>567553166.66666651</v>
      </c>
      <c r="AZ1417" s="2">
        <f t="shared" si="611"/>
        <v>149002264916.66666</v>
      </c>
      <c r="BA1417" s="2">
        <f t="shared" si="612"/>
        <v>1.1666666666666667</v>
      </c>
      <c r="BB1417" s="2">
        <f t="shared" si="613"/>
        <v>12.546363862486112</v>
      </c>
      <c r="BC1417" s="2">
        <v>6.6349999999999998</v>
      </c>
      <c r="BD1417" s="2" t="str">
        <f t="shared" si="614"/>
        <v>Sig Diff Var</v>
      </c>
      <c r="BE1417" s="2">
        <f t="shared" si="615"/>
        <v>4.3209885710102211E-4</v>
      </c>
      <c r="BF1417" s="2" t="str">
        <f t="shared" si="616"/>
        <v>Sig</v>
      </c>
      <c r="BG1417" s="2" t="str">
        <f t="shared" si="617"/>
        <v>Sig</v>
      </c>
      <c r="BH1417" s="2" t="str">
        <f t="shared" si="618"/>
        <v>Diff Var T-test</v>
      </c>
      <c r="BI1417" s="2" t="str">
        <f t="shared" si="619"/>
        <v/>
      </c>
      <c r="BJ1417" s="2" t="str">
        <f t="shared" si="620"/>
        <v/>
      </c>
    </row>
    <row r="1418" spans="1:62" x14ac:dyDescent="0.2">
      <c r="A1418" s="1" t="s">
        <v>142</v>
      </c>
      <c r="B1418" s="27" t="s">
        <v>298</v>
      </c>
      <c r="C1418" s="28">
        <v>39841</v>
      </c>
      <c r="D1418" s="7">
        <v>0.57986111111111116</v>
      </c>
      <c r="E1418" s="1">
        <v>0.1</v>
      </c>
      <c r="F1418" s="1" t="s">
        <v>57</v>
      </c>
      <c r="G1418" s="1" t="s">
        <v>924</v>
      </c>
      <c r="H1418" s="27" t="s">
        <v>886</v>
      </c>
      <c r="I1418" s="27" t="s">
        <v>887</v>
      </c>
      <c r="J1418" s="27" t="s">
        <v>888</v>
      </c>
      <c r="K1418" s="2">
        <v>0.75</v>
      </c>
      <c r="L1418" s="2">
        <v>0.25</v>
      </c>
      <c r="M1418" s="27">
        <v>3684200</v>
      </c>
      <c r="N1418" s="27">
        <v>3434500</v>
      </c>
      <c r="O1418" s="27">
        <v>3852000</v>
      </c>
      <c r="P1418" s="27">
        <v>4692300</v>
      </c>
      <c r="Q1418" s="29"/>
      <c r="R1418" s="29"/>
      <c r="S1418" s="29"/>
      <c r="T1418" s="29"/>
      <c r="U1418" s="29"/>
      <c r="V1418" s="29"/>
      <c r="W1418" s="29"/>
      <c r="X1418" s="29"/>
      <c r="Y1418" s="29"/>
      <c r="Z1418" s="29"/>
      <c r="AA1418" s="29"/>
      <c r="AB1418" s="29"/>
      <c r="AC1418" s="2">
        <f t="shared" si="594"/>
        <v>3915750</v>
      </c>
      <c r="AD1418" s="2">
        <f t="shared" si="595"/>
        <v>545377.82927679294</v>
      </c>
      <c r="AE1418" s="2">
        <f t="shared" si="596"/>
        <v>4</v>
      </c>
      <c r="AF1418" s="27">
        <v>2426800</v>
      </c>
      <c r="AG1418" s="27">
        <v>2830900</v>
      </c>
      <c r="AH1418" s="27">
        <v>4539500</v>
      </c>
      <c r="AI1418" s="27">
        <v>3242000</v>
      </c>
      <c r="AJ1418" s="2">
        <f t="shared" si="597"/>
        <v>3259800</v>
      </c>
      <c r="AK1418" s="2">
        <f t="shared" si="598"/>
        <v>915749.80935478956</v>
      </c>
      <c r="AL1418" s="2">
        <f t="shared" si="599"/>
        <v>4</v>
      </c>
      <c r="AM1418" s="2">
        <f t="shared" si="600"/>
        <v>6.3240431650173612E+22</v>
      </c>
      <c r="AN1418" s="2">
        <f t="shared" si="601"/>
        <v>1.5234128996826048E+22</v>
      </c>
      <c r="AO1418" s="2">
        <f t="shared" si="602"/>
        <v>4</v>
      </c>
      <c r="AP1418" s="2">
        <f t="shared" si="603"/>
        <v>0.6440758399398504</v>
      </c>
      <c r="AQ1418" s="2">
        <f t="shared" si="604"/>
        <v>0.74069708411268287</v>
      </c>
      <c r="AR1418" s="3" t="str">
        <f t="shared" si="605"/>
        <v>Toxic</v>
      </c>
      <c r="AS1418" s="2">
        <f t="shared" si="606"/>
        <v>83.248419842941971</v>
      </c>
      <c r="AT1418" s="4" t="s">
        <v>663</v>
      </c>
      <c r="AV1418" s="2">
        <f t="shared" si="607"/>
        <v>3</v>
      </c>
      <c r="AW1418" s="2">
        <f t="shared" si="608"/>
        <v>3</v>
      </c>
      <c r="AX1418" s="2">
        <f t="shared" si="609"/>
        <v>297436976666.66669</v>
      </c>
      <c r="AY1418" s="2">
        <f t="shared" si="610"/>
        <v>838597713333.33337</v>
      </c>
      <c r="AZ1418" s="2">
        <f t="shared" si="611"/>
        <v>568017345000</v>
      </c>
      <c r="BA1418" s="2">
        <f t="shared" si="612"/>
        <v>1.1666666666666667</v>
      </c>
      <c r="BB1418" s="2">
        <f t="shared" si="613"/>
        <v>0.66180971077936379</v>
      </c>
      <c r="BC1418" s="2">
        <v>6.6349999999999998</v>
      </c>
      <c r="BD1418" s="2" t="str">
        <f t="shared" si="614"/>
        <v>Same Var</v>
      </c>
      <c r="BE1418" s="2">
        <f t="shared" si="615"/>
        <v>0.13221862315816968</v>
      </c>
      <c r="BF1418" s="2" t="str">
        <f t="shared" si="616"/>
        <v>NS</v>
      </c>
      <c r="BG1418" s="2" t="str">
        <f t="shared" si="617"/>
        <v>NS</v>
      </c>
      <c r="BH1418" s="2" t="str">
        <f t="shared" si="618"/>
        <v>Same Var T-test</v>
      </c>
      <c r="BI1418" s="2" t="str">
        <f t="shared" si="619"/>
        <v>TSTToxicLess25</v>
      </c>
      <c r="BJ1418" s="2" t="str">
        <f t="shared" si="620"/>
        <v/>
      </c>
    </row>
    <row r="1419" spans="1:62" x14ac:dyDescent="0.2">
      <c r="A1419" s="1" t="s">
        <v>142</v>
      </c>
      <c r="B1419" s="27" t="s">
        <v>304</v>
      </c>
      <c r="C1419" s="28">
        <v>39841</v>
      </c>
      <c r="D1419" s="7">
        <v>0.44791666666666669</v>
      </c>
      <c r="E1419" s="1">
        <v>0.1</v>
      </c>
      <c r="F1419" s="1" t="s">
        <v>57</v>
      </c>
      <c r="G1419" s="1" t="s">
        <v>924</v>
      </c>
      <c r="H1419" s="27" t="s">
        <v>886</v>
      </c>
      <c r="I1419" s="27" t="s">
        <v>887</v>
      </c>
      <c r="J1419" s="27" t="s">
        <v>888</v>
      </c>
      <c r="K1419" s="2">
        <v>0.75</v>
      </c>
      <c r="L1419" s="2">
        <v>0.25</v>
      </c>
      <c r="M1419" s="27">
        <v>3684200</v>
      </c>
      <c r="N1419" s="27">
        <v>3434500</v>
      </c>
      <c r="O1419" s="27">
        <v>3852000</v>
      </c>
      <c r="P1419" s="27">
        <v>4692300</v>
      </c>
      <c r="Q1419" s="29"/>
      <c r="R1419" s="29"/>
      <c r="S1419" s="29"/>
      <c r="T1419" s="29"/>
      <c r="U1419" s="29"/>
      <c r="V1419" s="29"/>
      <c r="W1419" s="29"/>
      <c r="X1419" s="29"/>
      <c r="Y1419" s="29"/>
      <c r="Z1419" s="29"/>
      <c r="AA1419" s="29"/>
      <c r="AB1419" s="29"/>
      <c r="AC1419" s="2">
        <f t="shared" si="594"/>
        <v>3915750</v>
      </c>
      <c r="AD1419" s="2">
        <f t="shared" si="595"/>
        <v>545377.82927679294</v>
      </c>
      <c r="AE1419" s="2">
        <f t="shared" si="596"/>
        <v>4</v>
      </c>
      <c r="AF1419" s="27">
        <v>129520</v>
      </c>
      <c r="AG1419" s="27">
        <v>149570</v>
      </c>
      <c r="AH1419" s="27">
        <v>126770</v>
      </c>
      <c r="AI1419" s="27">
        <v>132130</v>
      </c>
      <c r="AJ1419" s="2">
        <f t="shared" si="597"/>
        <v>134497.5</v>
      </c>
      <c r="AK1419" s="2">
        <f t="shared" si="598"/>
        <v>10283.888288645172</v>
      </c>
      <c r="AL1419" s="2">
        <f t="shared" si="599"/>
        <v>4</v>
      </c>
      <c r="AM1419" s="2">
        <f t="shared" si="600"/>
        <v>1.751716670421242E+21</v>
      </c>
      <c r="AN1419" s="2">
        <f t="shared" si="601"/>
        <v>5.831682963455205E+20</v>
      </c>
      <c r="AO1419" s="2">
        <f t="shared" si="602"/>
        <v>3</v>
      </c>
      <c r="AP1419" s="2">
        <f t="shared" si="603"/>
        <v>-13.697805200156495</v>
      </c>
      <c r="AQ1419" s="2">
        <f t="shared" si="604"/>
        <v>0.76489232840434507</v>
      </c>
      <c r="AR1419" s="3" t="str">
        <f t="shared" si="605"/>
        <v>Toxic</v>
      </c>
      <c r="AS1419" s="2">
        <f t="shared" si="606"/>
        <v>3.4347826086956523</v>
      </c>
      <c r="AT1419" s="4" t="s">
        <v>663</v>
      </c>
      <c r="AV1419" s="2">
        <f t="shared" si="607"/>
        <v>3</v>
      </c>
      <c r="AW1419" s="2">
        <f t="shared" si="608"/>
        <v>3</v>
      </c>
      <c r="AX1419" s="2">
        <f t="shared" si="609"/>
        <v>297436976666.66669</v>
      </c>
      <c r="AY1419" s="2">
        <f t="shared" si="610"/>
        <v>105758358.33333333</v>
      </c>
      <c r="AZ1419" s="2">
        <f t="shared" si="611"/>
        <v>148771367512.5</v>
      </c>
      <c r="BA1419" s="2">
        <f t="shared" si="612"/>
        <v>1.1666666666666667</v>
      </c>
      <c r="BB1419" s="2">
        <f t="shared" si="613"/>
        <v>16.858844816565139</v>
      </c>
      <c r="BC1419" s="2">
        <v>6.6349999999999998</v>
      </c>
      <c r="BD1419" s="2" t="str">
        <f t="shared" si="614"/>
        <v>Sig Diff Var</v>
      </c>
      <c r="BE1419" s="2">
        <f t="shared" si="615"/>
        <v>4.0465704311518996E-4</v>
      </c>
      <c r="BF1419" s="2" t="str">
        <f t="shared" si="616"/>
        <v>Sig</v>
      </c>
      <c r="BG1419" s="2" t="str">
        <f t="shared" si="617"/>
        <v>Sig</v>
      </c>
      <c r="BH1419" s="2" t="str">
        <f t="shared" si="618"/>
        <v>Diff Var T-test</v>
      </c>
      <c r="BI1419" s="2" t="str">
        <f t="shared" si="619"/>
        <v/>
      </c>
      <c r="BJ1419" s="2" t="str">
        <f t="shared" si="620"/>
        <v/>
      </c>
    </row>
    <row r="1420" spans="1:62" x14ac:dyDescent="0.2">
      <c r="A1420" s="1" t="s">
        <v>142</v>
      </c>
      <c r="B1420" s="27" t="s">
        <v>308</v>
      </c>
      <c r="C1420" s="28">
        <v>39841</v>
      </c>
      <c r="D1420" s="7">
        <v>0.47916666666666669</v>
      </c>
      <c r="E1420" s="1">
        <v>0.1</v>
      </c>
      <c r="F1420" s="1" t="s">
        <v>57</v>
      </c>
      <c r="G1420" s="1" t="s">
        <v>924</v>
      </c>
      <c r="H1420" s="27" t="s">
        <v>886</v>
      </c>
      <c r="I1420" s="27" t="s">
        <v>887</v>
      </c>
      <c r="J1420" s="27" t="s">
        <v>888</v>
      </c>
      <c r="K1420" s="2">
        <v>0.75</v>
      </c>
      <c r="L1420" s="2">
        <v>0.25</v>
      </c>
      <c r="M1420" s="27">
        <v>3684200</v>
      </c>
      <c r="N1420" s="27">
        <v>3434500</v>
      </c>
      <c r="O1420" s="27">
        <v>3852000</v>
      </c>
      <c r="P1420" s="27">
        <v>4692300</v>
      </c>
      <c r="Q1420" s="29"/>
      <c r="R1420" s="29"/>
      <c r="S1420" s="29"/>
      <c r="T1420" s="29"/>
      <c r="U1420" s="29"/>
      <c r="V1420" s="29"/>
      <c r="W1420" s="29"/>
      <c r="X1420" s="29"/>
      <c r="Y1420" s="29"/>
      <c r="Z1420" s="29"/>
      <c r="AA1420" s="29"/>
      <c r="AB1420" s="29"/>
      <c r="AC1420" s="2">
        <f t="shared" si="594"/>
        <v>3915750</v>
      </c>
      <c r="AD1420" s="2">
        <f t="shared" si="595"/>
        <v>545377.82927679294</v>
      </c>
      <c r="AE1420" s="2">
        <f t="shared" si="596"/>
        <v>4</v>
      </c>
      <c r="AF1420" s="27">
        <v>289150</v>
      </c>
      <c r="AG1420" s="27">
        <v>314670</v>
      </c>
      <c r="AH1420" s="27">
        <v>380370</v>
      </c>
      <c r="AI1420" s="27">
        <v>357870</v>
      </c>
      <c r="AJ1420" s="2">
        <f t="shared" si="597"/>
        <v>335515</v>
      </c>
      <c r="AK1420" s="2">
        <f t="shared" si="598"/>
        <v>41214.658799994933</v>
      </c>
      <c r="AL1420" s="2">
        <f t="shared" si="599"/>
        <v>4</v>
      </c>
      <c r="AM1420" s="2">
        <f t="shared" si="600"/>
        <v>1.7852092684260881E+21</v>
      </c>
      <c r="AN1420" s="2">
        <f t="shared" si="601"/>
        <v>5.8322817594004708E+20</v>
      </c>
      <c r="AO1420" s="2">
        <f t="shared" si="602"/>
        <v>3</v>
      </c>
      <c r="AP1420" s="2">
        <f t="shared" si="603"/>
        <v>-12.655162913492843</v>
      </c>
      <c r="AQ1420" s="2">
        <f t="shared" si="604"/>
        <v>0.76489232840434507</v>
      </c>
      <c r="AR1420" s="3" t="str">
        <f t="shared" si="605"/>
        <v>Toxic</v>
      </c>
      <c r="AS1420" s="2">
        <f t="shared" si="606"/>
        <v>8.5683457830556087</v>
      </c>
      <c r="AT1420" s="4" t="s">
        <v>663</v>
      </c>
      <c r="AV1420" s="2">
        <f t="shared" si="607"/>
        <v>3</v>
      </c>
      <c r="AW1420" s="2">
        <f t="shared" si="608"/>
        <v>3</v>
      </c>
      <c r="AX1420" s="2">
        <f t="shared" si="609"/>
        <v>297436976666.66669</v>
      </c>
      <c r="AY1420" s="2">
        <f t="shared" si="610"/>
        <v>1698648099.9999998</v>
      </c>
      <c r="AZ1420" s="2">
        <f t="shared" si="611"/>
        <v>149567812383.33334</v>
      </c>
      <c r="BA1420" s="2">
        <f t="shared" si="612"/>
        <v>1.1666666666666667</v>
      </c>
      <c r="BB1420" s="2">
        <f t="shared" si="613"/>
        <v>9.7469092549109249</v>
      </c>
      <c r="BC1420" s="2">
        <v>6.6349999999999998</v>
      </c>
      <c r="BD1420" s="2" t="str">
        <f t="shared" si="614"/>
        <v>Sig Diff Var</v>
      </c>
      <c r="BE1420" s="2">
        <f t="shared" si="615"/>
        <v>4.5441782180362025E-4</v>
      </c>
      <c r="BF1420" s="2" t="str">
        <f t="shared" si="616"/>
        <v>Sig</v>
      </c>
      <c r="BG1420" s="2" t="str">
        <f t="shared" si="617"/>
        <v>Sig</v>
      </c>
      <c r="BH1420" s="2" t="str">
        <f t="shared" si="618"/>
        <v>Diff Var T-test</v>
      </c>
      <c r="BI1420" s="2" t="str">
        <f t="shared" si="619"/>
        <v/>
      </c>
      <c r="BJ1420" s="2" t="str">
        <f t="shared" si="620"/>
        <v/>
      </c>
    </row>
    <row r="1421" spans="1:62" x14ac:dyDescent="0.2">
      <c r="A1421" s="1" t="s">
        <v>142</v>
      </c>
      <c r="B1421" s="27" t="s">
        <v>312</v>
      </c>
      <c r="C1421" s="28">
        <v>39841</v>
      </c>
      <c r="D1421" s="7">
        <v>0.54166666666666663</v>
      </c>
      <c r="E1421" s="1">
        <v>0.1</v>
      </c>
      <c r="F1421" s="1" t="s">
        <v>57</v>
      </c>
      <c r="G1421" s="1" t="s">
        <v>924</v>
      </c>
      <c r="H1421" s="27" t="s">
        <v>886</v>
      </c>
      <c r="I1421" s="27" t="s">
        <v>887</v>
      </c>
      <c r="J1421" s="27" t="s">
        <v>888</v>
      </c>
      <c r="K1421" s="2">
        <v>0.75</v>
      </c>
      <c r="L1421" s="2">
        <v>0.25</v>
      </c>
      <c r="M1421" s="27">
        <v>3684200</v>
      </c>
      <c r="N1421" s="27">
        <v>3434500</v>
      </c>
      <c r="O1421" s="27">
        <v>3852000</v>
      </c>
      <c r="P1421" s="27">
        <v>4692300</v>
      </c>
      <c r="Q1421" s="29"/>
      <c r="R1421" s="29"/>
      <c r="S1421" s="29"/>
      <c r="T1421" s="29"/>
      <c r="U1421" s="29"/>
      <c r="V1421" s="29"/>
      <c r="W1421" s="29"/>
      <c r="X1421" s="29"/>
      <c r="Y1421" s="29"/>
      <c r="Z1421" s="29"/>
      <c r="AA1421" s="29"/>
      <c r="AB1421" s="29"/>
      <c r="AC1421" s="2">
        <f t="shared" si="594"/>
        <v>3915750</v>
      </c>
      <c r="AD1421" s="2">
        <f t="shared" si="595"/>
        <v>545377.82927679294</v>
      </c>
      <c r="AE1421" s="2">
        <f t="shared" si="596"/>
        <v>4</v>
      </c>
      <c r="AF1421" s="27">
        <v>966030</v>
      </c>
      <c r="AG1421" s="27">
        <v>910640</v>
      </c>
      <c r="AH1421" s="27">
        <v>752400</v>
      </c>
      <c r="AI1421" s="27">
        <v>586210</v>
      </c>
      <c r="AJ1421" s="2">
        <f t="shared" si="597"/>
        <v>803820</v>
      </c>
      <c r="AK1421" s="2">
        <f t="shared" si="598"/>
        <v>170997.7826366958</v>
      </c>
      <c r="AL1421" s="2">
        <f t="shared" si="599"/>
        <v>4</v>
      </c>
      <c r="AM1421" s="2">
        <f t="shared" si="600"/>
        <v>2.4144580616004824E+21</v>
      </c>
      <c r="AN1421" s="2">
        <f t="shared" si="601"/>
        <v>6.0098039109332697E+20</v>
      </c>
      <c r="AO1421" s="2">
        <f t="shared" si="602"/>
        <v>4</v>
      </c>
      <c r="AP1421" s="2">
        <f t="shared" si="603"/>
        <v>-9.6224222763167244</v>
      </c>
      <c r="AQ1421" s="2">
        <f t="shared" si="604"/>
        <v>0.74069708411268287</v>
      </c>
      <c r="AR1421" s="3" t="str">
        <f t="shared" si="605"/>
        <v>Toxic</v>
      </c>
      <c r="AS1421" s="2">
        <f t="shared" si="606"/>
        <v>20.52786822447807</v>
      </c>
      <c r="AT1421" s="4" t="s">
        <v>663</v>
      </c>
      <c r="AV1421" s="2">
        <f t="shared" si="607"/>
        <v>3</v>
      </c>
      <c r="AW1421" s="2">
        <f t="shared" si="608"/>
        <v>3</v>
      </c>
      <c r="AX1421" s="2">
        <f t="shared" si="609"/>
        <v>297436976666.66669</v>
      </c>
      <c r="AY1421" s="2">
        <f t="shared" si="610"/>
        <v>29240241666.666664</v>
      </c>
      <c r="AZ1421" s="2">
        <f t="shared" si="611"/>
        <v>163338609166.66666</v>
      </c>
      <c r="BA1421" s="2">
        <f t="shared" si="612"/>
        <v>1.1666666666666667</v>
      </c>
      <c r="BB1421" s="2">
        <f t="shared" si="613"/>
        <v>2.8823208343271984</v>
      </c>
      <c r="BC1421" s="2">
        <v>6.6349999999999998</v>
      </c>
      <c r="BD1421" s="2" t="str">
        <f t="shared" si="614"/>
        <v>Same Var</v>
      </c>
      <c r="BE1421" s="2">
        <f t="shared" si="615"/>
        <v>1.7781295960955282E-5</v>
      </c>
      <c r="BF1421" s="2" t="str">
        <f t="shared" si="616"/>
        <v>Sig</v>
      </c>
      <c r="BG1421" s="2" t="str">
        <f t="shared" si="617"/>
        <v>Sig</v>
      </c>
      <c r="BH1421" s="2" t="str">
        <f t="shared" si="618"/>
        <v>Same Var T-test</v>
      </c>
      <c r="BI1421" s="2" t="str">
        <f t="shared" si="619"/>
        <v/>
      </c>
      <c r="BJ1421" s="2" t="str">
        <f t="shared" si="620"/>
        <v/>
      </c>
    </row>
    <row r="1422" spans="1:62" x14ac:dyDescent="0.2">
      <c r="A1422" s="1" t="s">
        <v>142</v>
      </c>
      <c r="B1422" s="27" t="s">
        <v>318</v>
      </c>
      <c r="C1422" s="28">
        <v>39841</v>
      </c>
      <c r="D1422" s="7">
        <v>0.41319444444444442</v>
      </c>
      <c r="E1422" s="1">
        <v>0.1</v>
      </c>
      <c r="F1422" s="1" t="s">
        <v>57</v>
      </c>
      <c r="G1422" s="1" t="s">
        <v>924</v>
      </c>
      <c r="H1422" s="27" t="s">
        <v>886</v>
      </c>
      <c r="I1422" s="27" t="s">
        <v>887</v>
      </c>
      <c r="J1422" s="27" t="s">
        <v>888</v>
      </c>
      <c r="K1422" s="2">
        <v>0.75</v>
      </c>
      <c r="L1422" s="2">
        <v>0.25</v>
      </c>
      <c r="M1422" s="27">
        <v>3684200</v>
      </c>
      <c r="N1422" s="27">
        <v>3434500</v>
      </c>
      <c r="O1422" s="27">
        <v>3852000</v>
      </c>
      <c r="P1422" s="27">
        <v>4692300</v>
      </c>
      <c r="Q1422" s="29"/>
      <c r="R1422" s="29"/>
      <c r="S1422" s="29"/>
      <c r="T1422" s="29"/>
      <c r="U1422" s="29"/>
      <c r="V1422" s="29"/>
      <c r="W1422" s="29"/>
      <c r="X1422" s="29"/>
      <c r="Y1422" s="29"/>
      <c r="Z1422" s="29"/>
      <c r="AA1422" s="29"/>
      <c r="AB1422" s="29"/>
      <c r="AC1422" s="2">
        <f t="shared" si="594"/>
        <v>3915750</v>
      </c>
      <c r="AD1422" s="2">
        <f t="shared" si="595"/>
        <v>545377.82927679294</v>
      </c>
      <c r="AE1422" s="2">
        <f t="shared" si="596"/>
        <v>4</v>
      </c>
      <c r="AF1422" s="27">
        <v>150350</v>
      </c>
      <c r="AG1422" s="27">
        <v>165970</v>
      </c>
      <c r="AH1422" s="27">
        <v>158190</v>
      </c>
      <c r="AI1422" s="27">
        <v>139010</v>
      </c>
      <c r="AJ1422" s="2">
        <f t="shared" si="597"/>
        <v>153380</v>
      </c>
      <c r="AK1422" s="2">
        <f t="shared" si="598"/>
        <v>11508.286869324498</v>
      </c>
      <c r="AL1422" s="2">
        <f t="shared" si="599"/>
        <v>4</v>
      </c>
      <c r="AM1422" s="2">
        <f t="shared" si="600"/>
        <v>1.7522750891063121E+21</v>
      </c>
      <c r="AN1422" s="2">
        <f t="shared" si="601"/>
        <v>5.8316842875593366E+20</v>
      </c>
      <c r="AO1422" s="2">
        <f t="shared" si="602"/>
        <v>3</v>
      </c>
      <c r="AP1422" s="2">
        <f t="shared" si="603"/>
        <v>-13.604422849818313</v>
      </c>
      <c r="AQ1422" s="2">
        <f t="shared" si="604"/>
        <v>0.76489232840434507</v>
      </c>
      <c r="AR1422" s="3" t="str">
        <f t="shared" si="605"/>
        <v>Toxic</v>
      </c>
      <c r="AS1422" s="2">
        <f t="shared" si="606"/>
        <v>3.9170018514971585</v>
      </c>
      <c r="AT1422" s="4" t="s">
        <v>663</v>
      </c>
      <c r="AV1422" s="2">
        <f t="shared" si="607"/>
        <v>3</v>
      </c>
      <c r="AW1422" s="2">
        <f t="shared" si="608"/>
        <v>3</v>
      </c>
      <c r="AX1422" s="2">
        <f t="shared" si="609"/>
        <v>297436976666.66669</v>
      </c>
      <c r="AY1422" s="2">
        <f t="shared" si="610"/>
        <v>132440666.66666666</v>
      </c>
      <c r="AZ1422" s="2">
        <f t="shared" si="611"/>
        <v>148784708666.66666</v>
      </c>
      <c r="BA1422" s="2">
        <f t="shared" si="612"/>
        <v>1.1666666666666667</v>
      </c>
      <c r="BB1422" s="2">
        <f t="shared" si="613"/>
        <v>16.280791402490266</v>
      </c>
      <c r="BC1422" s="2">
        <v>6.6349999999999998</v>
      </c>
      <c r="BD1422" s="2" t="str">
        <f t="shared" si="614"/>
        <v>Sig Diff Var</v>
      </c>
      <c r="BE1422" s="2">
        <f t="shared" si="615"/>
        <v>4.1038102845120962E-4</v>
      </c>
      <c r="BF1422" s="2" t="str">
        <f t="shared" si="616"/>
        <v>Sig</v>
      </c>
      <c r="BG1422" s="2" t="str">
        <f t="shared" si="617"/>
        <v>Sig</v>
      </c>
      <c r="BH1422" s="2" t="str">
        <f t="shared" si="618"/>
        <v>Diff Var T-test</v>
      </c>
      <c r="BI1422" s="2" t="str">
        <f t="shared" si="619"/>
        <v/>
      </c>
      <c r="BJ1422" s="2" t="str">
        <f t="shared" si="620"/>
        <v/>
      </c>
    </row>
    <row r="1423" spans="1:62" x14ac:dyDescent="0.2">
      <c r="A1423" s="1" t="s">
        <v>142</v>
      </c>
      <c r="B1423" s="27" t="s">
        <v>321</v>
      </c>
      <c r="C1423" s="28">
        <v>39841</v>
      </c>
      <c r="D1423" s="7">
        <v>0.52083333333333337</v>
      </c>
      <c r="E1423" s="1">
        <v>0.1</v>
      </c>
      <c r="F1423" s="1" t="s">
        <v>57</v>
      </c>
      <c r="G1423" s="1" t="s">
        <v>924</v>
      </c>
      <c r="H1423" s="27" t="s">
        <v>886</v>
      </c>
      <c r="I1423" s="27" t="s">
        <v>887</v>
      </c>
      <c r="J1423" s="27" t="s">
        <v>888</v>
      </c>
      <c r="K1423" s="2">
        <v>0.75</v>
      </c>
      <c r="L1423" s="2">
        <v>0.25</v>
      </c>
      <c r="M1423" s="27">
        <v>3684200</v>
      </c>
      <c r="N1423" s="27">
        <v>3434500</v>
      </c>
      <c r="O1423" s="27">
        <v>3852000</v>
      </c>
      <c r="P1423" s="27">
        <v>4692300</v>
      </c>
      <c r="Q1423" s="29"/>
      <c r="R1423" s="29"/>
      <c r="S1423" s="29"/>
      <c r="T1423" s="29"/>
      <c r="U1423" s="29"/>
      <c r="V1423" s="29"/>
      <c r="W1423" s="29"/>
      <c r="X1423" s="29"/>
      <c r="Y1423" s="29"/>
      <c r="Z1423" s="29"/>
      <c r="AA1423" s="29"/>
      <c r="AB1423" s="29"/>
      <c r="AC1423" s="2">
        <f t="shared" si="594"/>
        <v>3915750</v>
      </c>
      <c r="AD1423" s="2">
        <f t="shared" si="595"/>
        <v>545377.82927679294</v>
      </c>
      <c r="AE1423" s="2">
        <f t="shared" si="596"/>
        <v>4</v>
      </c>
      <c r="AF1423" s="27">
        <v>1509500</v>
      </c>
      <c r="AG1423" s="27">
        <v>1755800</v>
      </c>
      <c r="AH1423" s="27">
        <v>1494400</v>
      </c>
      <c r="AI1423" s="27">
        <v>2062800</v>
      </c>
      <c r="AJ1423" s="2">
        <f t="shared" si="597"/>
        <v>1705625</v>
      </c>
      <c r="AK1423" s="2">
        <f t="shared" si="598"/>
        <v>266566.14407434914</v>
      </c>
      <c r="AL1423" s="2">
        <f t="shared" si="599"/>
        <v>4</v>
      </c>
      <c r="AM1423" s="2">
        <f t="shared" si="600"/>
        <v>3.5511411676076552E+21</v>
      </c>
      <c r="AN1423" s="2">
        <f t="shared" si="601"/>
        <v>6.8835909684844875E+20</v>
      </c>
      <c r="AO1423" s="2">
        <f t="shared" si="602"/>
        <v>5</v>
      </c>
      <c r="AP1423" s="2">
        <f t="shared" si="603"/>
        <v>-5.0435021846091717</v>
      </c>
      <c r="AQ1423" s="2">
        <f t="shared" si="604"/>
        <v>0.72668684380042159</v>
      </c>
      <c r="AR1423" s="3" t="str">
        <f t="shared" si="605"/>
        <v>Toxic</v>
      </c>
      <c r="AS1423" s="2">
        <f t="shared" si="606"/>
        <v>43.558066781587179</v>
      </c>
      <c r="AT1423" s="4" t="s">
        <v>663</v>
      </c>
      <c r="AV1423" s="2">
        <f t="shared" si="607"/>
        <v>3</v>
      </c>
      <c r="AW1423" s="2">
        <f t="shared" si="608"/>
        <v>3</v>
      </c>
      <c r="AX1423" s="2">
        <f t="shared" si="609"/>
        <v>297436976666.66669</v>
      </c>
      <c r="AY1423" s="2">
        <f t="shared" si="610"/>
        <v>71057509166.666656</v>
      </c>
      <c r="AZ1423" s="2">
        <f t="shared" si="611"/>
        <v>184247242916.66666</v>
      </c>
      <c r="BA1423" s="2">
        <f t="shared" si="612"/>
        <v>1.1666666666666667</v>
      </c>
      <c r="BB1423" s="2">
        <f t="shared" si="613"/>
        <v>1.2185106105423853</v>
      </c>
      <c r="BC1423" s="2">
        <v>6.6349999999999998</v>
      </c>
      <c r="BD1423" s="2" t="str">
        <f t="shared" si="614"/>
        <v>Same Var</v>
      </c>
      <c r="BE1423" s="2">
        <f t="shared" si="615"/>
        <v>1.7080793338389188E-4</v>
      </c>
      <c r="BF1423" s="2" t="str">
        <f t="shared" si="616"/>
        <v>Sig</v>
      </c>
      <c r="BG1423" s="2" t="str">
        <f t="shared" si="617"/>
        <v>Sig</v>
      </c>
      <c r="BH1423" s="2" t="str">
        <f t="shared" si="618"/>
        <v>Same Var T-test</v>
      </c>
      <c r="BI1423" s="2" t="str">
        <f t="shared" si="619"/>
        <v/>
      </c>
      <c r="BJ1423" s="2" t="str">
        <f t="shared" si="620"/>
        <v/>
      </c>
    </row>
    <row r="1424" spans="1:62" x14ac:dyDescent="0.2">
      <c r="A1424" s="1" t="s">
        <v>142</v>
      </c>
      <c r="B1424" s="27" t="s">
        <v>925</v>
      </c>
      <c r="C1424" s="28">
        <v>39841</v>
      </c>
      <c r="D1424" s="7">
        <v>0.61111111111111116</v>
      </c>
      <c r="E1424" s="1">
        <v>0.1</v>
      </c>
      <c r="F1424" s="1" t="s">
        <v>57</v>
      </c>
      <c r="G1424" s="1" t="s">
        <v>924</v>
      </c>
      <c r="H1424" s="27" t="s">
        <v>886</v>
      </c>
      <c r="I1424" s="27" t="s">
        <v>887</v>
      </c>
      <c r="J1424" s="27" t="s">
        <v>888</v>
      </c>
      <c r="K1424" s="2">
        <v>0.75</v>
      </c>
      <c r="L1424" s="2">
        <v>0.25</v>
      </c>
      <c r="M1424" s="27">
        <v>3684200</v>
      </c>
      <c r="N1424" s="27">
        <v>3434500</v>
      </c>
      <c r="O1424" s="27">
        <v>3852000</v>
      </c>
      <c r="P1424" s="27">
        <v>4692300</v>
      </c>
      <c r="Q1424" s="29"/>
      <c r="R1424" s="29"/>
      <c r="S1424" s="29"/>
      <c r="T1424" s="29"/>
      <c r="U1424" s="29"/>
      <c r="V1424" s="29"/>
      <c r="W1424" s="29"/>
      <c r="X1424" s="29"/>
      <c r="Y1424" s="29"/>
      <c r="Z1424" s="29"/>
      <c r="AA1424" s="29"/>
      <c r="AB1424" s="29"/>
      <c r="AC1424" s="2">
        <f t="shared" si="594"/>
        <v>3915750</v>
      </c>
      <c r="AD1424" s="2">
        <f t="shared" si="595"/>
        <v>545377.82927679294</v>
      </c>
      <c r="AE1424" s="2">
        <f t="shared" si="596"/>
        <v>4</v>
      </c>
      <c r="AF1424" s="27">
        <v>2090000</v>
      </c>
      <c r="AG1424" s="27">
        <v>2193500</v>
      </c>
      <c r="AH1424" s="27">
        <v>2217900</v>
      </c>
      <c r="AI1424" s="27">
        <v>2271800</v>
      </c>
      <c r="AJ1424" s="2">
        <f t="shared" si="597"/>
        <v>2193300</v>
      </c>
      <c r="AK1424" s="2">
        <f t="shared" si="598"/>
        <v>76241.589700110533</v>
      </c>
      <c r="AL1424" s="2">
        <f t="shared" si="599"/>
        <v>4</v>
      </c>
      <c r="AM1424" s="2">
        <f t="shared" si="600"/>
        <v>1.8731817577478158E+21</v>
      </c>
      <c r="AN1424" s="2">
        <f t="shared" si="601"/>
        <v>5.8387198856422975E+20</v>
      </c>
      <c r="AO1424" s="2">
        <f t="shared" si="602"/>
        <v>3</v>
      </c>
      <c r="AP1424" s="2">
        <f t="shared" si="603"/>
        <v>-3.5739073889475548</v>
      </c>
      <c r="AQ1424" s="2">
        <f t="shared" si="604"/>
        <v>0.76489232840434507</v>
      </c>
      <c r="AR1424" s="3" t="str">
        <f t="shared" si="605"/>
        <v>Toxic</v>
      </c>
      <c r="AS1424" s="2">
        <f t="shared" si="606"/>
        <v>56.01225818808657</v>
      </c>
      <c r="AT1424" s="4" t="s">
        <v>663</v>
      </c>
      <c r="AV1424" s="2">
        <f t="shared" si="607"/>
        <v>3</v>
      </c>
      <c r="AW1424" s="2">
        <f t="shared" si="608"/>
        <v>3</v>
      </c>
      <c r="AX1424" s="2">
        <f t="shared" si="609"/>
        <v>297436976666.66669</v>
      </c>
      <c r="AY1424" s="2">
        <f t="shared" si="610"/>
        <v>5812780000.000001</v>
      </c>
      <c r="AZ1424" s="2">
        <f t="shared" si="611"/>
        <v>151624878333.33334</v>
      </c>
      <c r="BA1424" s="2">
        <f t="shared" si="612"/>
        <v>1.1666666666666667</v>
      </c>
      <c r="BB1424" s="2">
        <f t="shared" si="613"/>
        <v>6.6537201303991083</v>
      </c>
      <c r="BC1424" s="2">
        <v>6.6349999999999998</v>
      </c>
      <c r="BD1424" s="2" t="str">
        <f t="shared" si="614"/>
        <v>Sig Diff Var</v>
      </c>
      <c r="BE1424" s="2">
        <f t="shared" si="615"/>
        <v>3.6756317789373113E-3</v>
      </c>
      <c r="BF1424" s="2" t="str">
        <f t="shared" si="616"/>
        <v>Sig</v>
      </c>
      <c r="BG1424" s="2" t="str">
        <f t="shared" si="617"/>
        <v>Sig</v>
      </c>
      <c r="BH1424" s="2" t="str">
        <f t="shared" si="618"/>
        <v>Diff Var T-test</v>
      </c>
      <c r="BI1424" s="2" t="str">
        <f t="shared" si="619"/>
        <v/>
      </c>
      <c r="BJ1424" s="2" t="str">
        <f t="shared" si="620"/>
        <v/>
      </c>
    </row>
    <row r="1425" spans="1:62" x14ac:dyDescent="0.2">
      <c r="A1425" s="1" t="s">
        <v>142</v>
      </c>
      <c r="B1425" s="27" t="s">
        <v>322</v>
      </c>
      <c r="C1425" s="28">
        <v>39841</v>
      </c>
      <c r="D1425" s="7">
        <v>0.49305555555555558</v>
      </c>
      <c r="E1425" s="1">
        <v>0.1</v>
      </c>
      <c r="F1425" s="1" t="s">
        <v>57</v>
      </c>
      <c r="G1425" s="1" t="s">
        <v>924</v>
      </c>
      <c r="H1425" s="27" t="s">
        <v>886</v>
      </c>
      <c r="I1425" s="27" t="s">
        <v>887</v>
      </c>
      <c r="J1425" s="27" t="s">
        <v>888</v>
      </c>
      <c r="K1425" s="2">
        <v>0.75</v>
      </c>
      <c r="L1425" s="2">
        <v>0.25</v>
      </c>
      <c r="M1425" s="27">
        <v>3684200</v>
      </c>
      <c r="N1425" s="27">
        <v>3434500</v>
      </c>
      <c r="O1425" s="27">
        <v>3852000</v>
      </c>
      <c r="P1425" s="27">
        <v>4692300</v>
      </c>
      <c r="Q1425" s="29"/>
      <c r="R1425" s="29"/>
      <c r="S1425" s="29"/>
      <c r="T1425" s="29"/>
      <c r="U1425" s="29"/>
      <c r="V1425" s="29"/>
      <c r="W1425" s="29"/>
      <c r="X1425" s="29"/>
      <c r="Y1425" s="29"/>
      <c r="Z1425" s="29"/>
      <c r="AA1425" s="29"/>
      <c r="AB1425" s="29"/>
      <c r="AC1425" s="2">
        <f t="shared" si="594"/>
        <v>3915750</v>
      </c>
      <c r="AD1425" s="2">
        <f t="shared" si="595"/>
        <v>545377.82927679294</v>
      </c>
      <c r="AE1425" s="2">
        <f t="shared" si="596"/>
        <v>4</v>
      </c>
      <c r="AF1425" s="27">
        <v>3090300</v>
      </c>
      <c r="AG1425" s="27">
        <v>3441300</v>
      </c>
      <c r="AH1425" s="27">
        <v>3156600</v>
      </c>
      <c r="AI1425" s="27">
        <v>3016900</v>
      </c>
      <c r="AJ1425" s="2">
        <f t="shared" si="597"/>
        <v>3176275</v>
      </c>
      <c r="AK1425" s="2">
        <f t="shared" si="598"/>
        <v>185667.6668135839</v>
      </c>
      <c r="AL1425" s="2">
        <f t="shared" si="599"/>
        <v>4</v>
      </c>
      <c r="AM1425" s="2">
        <f t="shared" si="600"/>
        <v>2.5447177458803954E+21</v>
      </c>
      <c r="AN1425" s="2">
        <f t="shared" si="601"/>
        <v>6.0792539769723814E+20</v>
      </c>
      <c r="AO1425" s="2">
        <f t="shared" si="602"/>
        <v>4</v>
      </c>
      <c r="AP1425" s="2">
        <f t="shared" si="603"/>
        <v>1.0661728219733011</v>
      </c>
      <c r="AQ1425" s="2">
        <f t="shared" si="604"/>
        <v>0.74069708411268287</v>
      </c>
      <c r="AR1425" s="3" t="str">
        <f t="shared" si="605"/>
        <v>Nontoxic</v>
      </c>
      <c r="AS1425" s="2">
        <f t="shared" si="606"/>
        <v>81.115367426418956</v>
      </c>
      <c r="AT1425" s="4" t="s">
        <v>663</v>
      </c>
      <c r="AV1425" s="2">
        <f t="shared" si="607"/>
        <v>3</v>
      </c>
      <c r="AW1425" s="2">
        <f t="shared" si="608"/>
        <v>3</v>
      </c>
      <c r="AX1425" s="2">
        <f t="shared" si="609"/>
        <v>297436976666.66669</v>
      </c>
      <c r="AY1425" s="2">
        <f t="shared" si="610"/>
        <v>34472482500.000008</v>
      </c>
      <c r="AZ1425" s="2">
        <f t="shared" si="611"/>
        <v>165954729583.33334</v>
      </c>
      <c r="BA1425" s="2">
        <f t="shared" si="612"/>
        <v>1.1666666666666667</v>
      </c>
      <c r="BB1425" s="2">
        <f t="shared" si="613"/>
        <v>2.5407419634798556</v>
      </c>
      <c r="BC1425" s="2">
        <v>6.6349999999999998</v>
      </c>
      <c r="BD1425" s="2" t="str">
        <f t="shared" si="614"/>
        <v>Same Var</v>
      </c>
      <c r="BE1425" s="2">
        <f t="shared" si="615"/>
        <v>2.1250115004151162E-2</v>
      </c>
      <c r="BF1425" s="2" t="str">
        <f t="shared" si="616"/>
        <v>Sig</v>
      </c>
      <c r="BG1425" s="2" t="str">
        <f t="shared" si="617"/>
        <v>Sig</v>
      </c>
      <c r="BH1425" s="2" t="str">
        <f t="shared" si="618"/>
        <v>Same Var T-test</v>
      </c>
      <c r="BI1425" s="2" t="str">
        <f t="shared" si="619"/>
        <v/>
      </c>
      <c r="BJ1425" s="2" t="str">
        <f t="shared" si="620"/>
        <v>NOECToxicLess25</v>
      </c>
    </row>
    <row r="1426" spans="1:62" x14ac:dyDescent="0.2">
      <c r="A1426" s="1" t="s">
        <v>142</v>
      </c>
      <c r="B1426" s="27" t="s">
        <v>201</v>
      </c>
      <c r="C1426" s="28">
        <v>37160</v>
      </c>
      <c r="D1426" s="7">
        <v>0.47708333333333336</v>
      </c>
      <c r="E1426" s="1">
        <v>0.1</v>
      </c>
      <c r="F1426" s="1" t="s">
        <v>57</v>
      </c>
      <c r="G1426" s="1" t="s">
        <v>905</v>
      </c>
      <c r="H1426" s="27" t="s">
        <v>886</v>
      </c>
      <c r="I1426" s="27" t="s">
        <v>887</v>
      </c>
      <c r="J1426" s="27" t="s">
        <v>888</v>
      </c>
      <c r="K1426" s="2">
        <v>0.75</v>
      </c>
      <c r="L1426" s="2">
        <v>0.25</v>
      </c>
      <c r="M1426" s="27">
        <v>4688000</v>
      </c>
      <c r="N1426" s="27">
        <v>4768000</v>
      </c>
      <c r="O1426" s="27">
        <v>4328000</v>
      </c>
      <c r="P1426" s="27">
        <v>5628000</v>
      </c>
      <c r="Q1426" s="29"/>
      <c r="R1426" s="29"/>
      <c r="S1426" s="29"/>
      <c r="T1426" s="29"/>
      <c r="U1426" s="29"/>
      <c r="V1426" s="29"/>
      <c r="W1426" s="29"/>
      <c r="X1426" s="29"/>
      <c r="Y1426" s="29"/>
      <c r="Z1426" s="29"/>
      <c r="AA1426" s="29"/>
      <c r="AB1426" s="29"/>
      <c r="AC1426" s="2">
        <f t="shared" si="594"/>
        <v>4853000</v>
      </c>
      <c r="AD1426" s="2">
        <f t="shared" si="595"/>
        <v>550968.8436442361</v>
      </c>
      <c r="AE1426" s="2">
        <f t="shared" si="596"/>
        <v>4</v>
      </c>
      <c r="AF1426" s="27">
        <v>3008000</v>
      </c>
      <c r="AG1426" s="27">
        <v>2548000</v>
      </c>
      <c r="AH1426" s="27">
        <v>2428000</v>
      </c>
      <c r="AI1426" s="27">
        <v>2708000</v>
      </c>
      <c r="AJ1426" s="2">
        <f t="shared" si="597"/>
        <v>2673000</v>
      </c>
      <c r="AK1426" s="2">
        <f t="shared" si="598"/>
        <v>251064.40076867398</v>
      </c>
      <c r="AL1426" s="2">
        <f t="shared" si="599"/>
        <v>4</v>
      </c>
      <c r="AM1426" s="2">
        <f t="shared" si="600"/>
        <v>3.4160980796983508E+21</v>
      </c>
      <c r="AN1426" s="2">
        <f t="shared" si="601"/>
        <v>6.9022704219111699E+20</v>
      </c>
      <c r="AO1426" s="2">
        <f t="shared" si="602"/>
        <v>5</v>
      </c>
      <c r="AP1426" s="2">
        <f t="shared" si="603"/>
        <v>-3.9988176279389229</v>
      </c>
      <c r="AQ1426" s="2">
        <f t="shared" si="604"/>
        <v>0.72668684380042159</v>
      </c>
      <c r="AR1426" s="3" t="str">
        <f t="shared" si="605"/>
        <v>Toxic</v>
      </c>
      <c r="AS1426" s="2">
        <f t="shared" si="606"/>
        <v>55.079332371728832</v>
      </c>
      <c r="AT1426" s="4" t="s">
        <v>663</v>
      </c>
      <c r="AV1426" s="2">
        <f t="shared" si="607"/>
        <v>3</v>
      </c>
      <c r="AW1426" s="2">
        <f t="shared" si="608"/>
        <v>3</v>
      </c>
      <c r="AX1426" s="2">
        <f t="shared" si="609"/>
        <v>303566666666.66669</v>
      </c>
      <c r="AY1426" s="2">
        <f t="shared" si="610"/>
        <v>63033333333.333344</v>
      </c>
      <c r="AZ1426" s="2">
        <f t="shared" si="611"/>
        <v>183300000000</v>
      </c>
      <c r="BA1426" s="2">
        <f t="shared" si="612"/>
        <v>1.1666666666666667</v>
      </c>
      <c r="BB1426" s="2">
        <f t="shared" si="613"/>
        <v>1.4476715403154765</v>
      </c>
      <c r="BC1426" s="2">
        <v>6.6349999999999998</v>
      </c>
      <c r="BD1426" s="2" t="str">
        <f t="shared" si="614"/>
        <v>Same Var</v>
      </c>
      <c r="BE1426" s="2">
        <f t="shared" si="615"/>
        <v>1.8152551119972034E-4</v>
      </c>
      <c r="BF1426" s="2" t="str">
        <f t="shared" si="616"/>
        <v>Sig</v>
      </c>
      <c r="BG1426" s="2" t="str">
        <f t="shared" si="617"/>
        <v>Sig</v>
      </c>
      <c r="BH1426" s="2" t="str">
        <f t="shared" si="618"/>
        <v>Same Var T-test</v>
      </c>
      <c r="BI1426" s="2" t="str">
        <f t="shared" si="619"/>
        <v/>
      </c>
      <c r="BJ1426" s="2" t="str">
        <f t="shared" si="620"/>
        <v/>
      </c>
    </row>
    <row r="1427" spans="1:62" x14ac:dyDescent="0.2">
      <c r="A1427" s="1" t="s">
        <v>142</v>
      </c>
      <c r="B1427" s="27" t="s">
        <v>203</v>
      </c>
      <c r="C1427" s="28">
        <v>37160</v>
      </c>
      <c r="D1427" s="7">
        <v>0.42708333333333331</v>
      </c>
      <c r="E1427" s="1">
        <v>0.1</v>
      </c>
      <c r="F1427" s="1" t="s">
        <v>57</v>
      </c>
      <c r="G1427" s="1" t="s">
        <v>905</v>
      </c>
      <c r="H1427" s="27" t="s">
        <v>886</v>
      </c>
      <c r="I1427" s="27" t="s">
        <v>887</v>
      </c>
      <c r="J1427" s="27" t="s">
        <v>888</v>
      </c>
      <c r="K1427" s="2">
        <v>0.75</v>
      </c>
      <c r="L1427" s="2">
        <v>0.25</v>
      </c>
      <c r="M1427" s="27">
        <v>4688000</v>
      </c>
      <c r="N1427" s="27">
        <v>4768000</v>
      </c>
      <c r="O1427" s="27">
        <v>4328000</v>
      </c>
      <c r="P1427" s="27">
        <v>5628000</v>
      </c>
      <c r="Q1427" s="29"/>
      <c r="R1427" s="29"/>
      <c r="S1427" s="29"/>
      <c r="T1427" s="29"/>
      <c r="U1427" s="29"/>
      <c r="V1427" s="29"/>
      <c r="W1427" s="29"/>
      <c r="X1427" s="29"/>
      <c r="Y1427" s="29"/>
      <c r="Z1427" s="29"/>
      <c r="AA1427" s="29"/>
      <c r="AB1427" s="29"/>
      <c r="AC1427" s="2">
        <f t="shared" si="594"/>
        <v>4853000</v>
      </c>
      <c r="AD1427" s="2">
        <f t="shared" si="595"/>
        <v>550968.8436442361</v>
      </c>
      <c r="AE1427" s="2">
        <f t="shared" si="596"/>
        <v>4</v>
      </c>
      <c r="AF1427" s="27">
        <v>4928000</v>
      </c>
      <c r="AG1427" s="27">
        <v>4388000</v>
      </c>
      <c r="AH1427" s="27">
        <v>5388000</v>
      </c>
      <c r="AI1427" s="27">
        <v>5328000</v>
      </c>
      <c r="AJ1427" s="2">
        <f t="shared" si="597"/>
        <v>5008000</v>
      </c>
      <c r="AK1427" s="2">
        <f t="shared" si="598"/>
        <v>461013.37652321253</v>
      </c>
      <c r="AL1427" s="2">
        <f t="shared" si="599"/>
        <v>4</v>
      </c>
      <c r="AM1427" s="2">
        <f t="shared" si="600"/>
        <v>9.1819315432400167E+21</v>
      </c>
      <c r="AN1427" s="2">
        <f t="shared" si="601"/>
        <v>1.5485023894133389E+21</v>
      </c>
      <c r="AO1427" s="2">
        <f t="shared" si="602"/>
        <v>6</v>
      </c>
      <c r="AP1427" s="2">
        <f t="shared" si="603"/>
        <v>4.4200984660236662</v>
      </c>
      <c r="AQ1427" s="2">
        <f t="shared" si="604"/>
        <v>0.71755819649141217</v>
      </c>
      <c r="AR1427" s="3" t="str">
        <f t="shared" si="605"/>
        <v>Nontoxic</v>
      </c>
      <c r="AS1427" s="2">
        <f t="shared" si="606"/>
        <v>103.19390067999177</v>
      </c>
      <c r="AT1427" s="26" t="s">
        <v>884</v>
      </c>
      <c r="AU1427" s="4" t="s">
        <v>666</v>
      </c>
      <c r="AV1427" s="2">
        <f t="shared" si="607"/>
        <v>3</v>
      </c>
      <c r="AW1427" s="2">
        <f t="shared" si="608"/>
        <v>3</v>
      </c>
      <c r="AX1427" s="2">
        <f t="shared" si="609"/>
        <v>303566666666.66669</v>
      </c>
      <c r="AY1427" s="2">
        <f t="shared" si="610"/>
        <v>212533333333.33331</v>
      </c>
      <c r="AZ1427" s="2">
        <f t="shared" si="611"/>
        <v>258050000000</v>
      </c>
      <c r="BA1427" s="2">
        <f t="shared" si="612"/>
        <v>1.1666666666666667</v>
      </c>
      <c r="BB1427" s="2">
        <f t="shared" si="613"/>
        <v>8.1274228652351399E-2</v>
      </c>
      <c r="BC1427" s="2">
        <v>6.6349999999999998</v>
      </c>
      <c r="BD1427" s="2" t="str">
        <f t="shared" si="614"/>
        <v>Same Var</v>
      </c>
      <c r="BE1427" s="2">
        <f t="shared" si="615"/>
        <v>0.34058441817280005</v>
      </c>
      <c r="BF1427" s="2" t="str">
        <f t="shared" si="616"/>
        <v>NS</v>
      </c>
      <c r="BG1427" s="2" t="str">
        <f t="shared" si="617"/>
        <v>NS</v>
      </c>
      <c r="BH1427" s="2" t="str">
        <f t="shared" si="618"/>
        <v/>
      </c>
      <c r="BI1427" s="2" t="str">
        <f t="shared" si="619"/>
        <v/>
      </c>
      <c r="BJ1427" s="2" t="str">
        <f t="shared" si="620"/>
        <v/>
      </c>
    </row>
    <row r="1428" spans="1:62" x14ac:dyDescent="0.2">
      <c r="A1428" s="1" t="s">
        <v>142</v>
      </c>
      <c r="B1428" s="27" t="s">
        <v>143</v>
      </c>
      <c r="C1428" s="28">
        <v>38516</v>
      </c>
      <c r="D1428" s="7">
        <v>0.4236111111111111</v>
      </c>
      <c r="E1428" s="1">
        <v>0.1</v>
      </c>
      <c r="F1428" s="1" t="s">
        <v>57</v>
      </c>
      <c r="G1428" s="1" t="s">
        <v>889</v>
      </c>
      <c r="H1428" s="27" t="s">
        <v>886</v>
      </c>
      <c r="I1428" s="27" t="s">
        <v>887</v>
      </c>
      <c r="J1428" s="27" t="s">
        <v>888</v>
      </c>
      <c r="K1428" s="2">
        <v>0.75</v>
      </c>
      <c r="L1428" s="2">
        <v>0.25</v>
      </c>
      <c r="M1428" s="27">
        <v>5020000</v>
      </c>
      <c r="N1428" s="27">
        <v>6570000</v>
      </c>
      <c r="O1428" s="27">
        <v>5150000</v>
      </c>
      <c r="P1428" s="27">
        <v>5680000</v>
      </c>
      <c r="Q1428" s="29"/>
      <c r="R1428" s="29"/>
      <c r="S1428" s="29"/>
      <c r="T1428" s="29"/>
      <c r="U1428" s="29"/>
      <c r="V1428" s="29"/>
      <c r="W1428" s="29"/>
      <c r="X1428" s="29"/>
      <c r="Y1428" s="29"/>
      <c r="Z1428" s="29"/>
      <c r="AA1428" s="29"/>
      <c r="AB1428" s="29"/>
      <c r="AC1428" s="2">
        <f t="shared" si="594"/>
        <v>5605000</v>
      </c>
      <c r="AD1428" s="2">
        <f t="shared" si="595"/>
        <v>703822.89438939583</v>
      </c>
      <c r="AE1428" s="2">
        <f t="shared" si="596"/>
        <v>4</v>
      </c>
      <c r="AF1428" s="27">
        <v>5200000</v>
      </c>
      <c r="AG1428" s="27">
        <v>6190000</v>
      </c>
      <c r="AH1428" s="27">
        <v>6140000</v>
      </c>
      <c r="AI1428" s="27">
        <v>5740000</v>
      </c>
      <c r="AJ1428" s="2">
        <f t="shared" si="597"/>
        <v>5817500</v>
      </c>
      <c r="AK1428" s="2">
        <f t="shared" si="598"/>
        <v>458284.84592008928</v>
      </c>
      <c r="AL1428" s="2">
        <f t="shared" si="599"/>
        <v>4</v>
      </c>
      <c r="AM1428" s="2">
        <f t="shared" si="600"/>
        <v>1.4924821701660156E+22</v>
      </c>
      <c r="AN1428" s="2">
        <f t="shared" si="601"/>
        <v>2.5365175008138017E+21</v>
      </c>
      <c r="AO1428" s="2">
        <f t="shared" si="602"/>
        <v>6</v>
      </c>
      <c r="AP1428" s="2">
        <f t="shared" si="603"/>
        <v>4.6169903558793184</v>
      </c>
      <c r="AQ1428" s="2">
        <f t="shared" si="604"/>
        <v>0.71755819649141217</v>
      </c>
      <c r="AR1428" s="3" t="str">
        <f t="shared" si="605"/>
        <v>Nontoxic</v>
      </c>
      <c r="AS1428" s="2">
        <f t="shared" si="606"/>
        <v>103.79125780553078</v>
      </c>
      <c r="AT1428" s="26" t="s">
        <v>884</v>
      </c>
      <c r="AU1428" s="4" t="s">
        <v>666</v>
      </c>
      <c r="AV1428" s="2">
        <f t="shared" si="607"/>
        <v>3</v>
      </c>
      <c r="AW1428" s="2">
        <f t="shared" si="608"/>
        <v>3</v>
      </c>
      <c r="AX1428" s="2">
        <f t="shared" si="609"/>
        <v>495366666666.66663</v>
      </c>
      <c r="AY1428" s="2">
        <f t="shared" si="610"/>
        <v>210024999999.99997</v>
      </c>
      <c r="AZ1428" s="2">
        <f t="shared" si="611"/>
        <v>352695833333.33331</v>
      </c>
      <c r="BA1428" s="2">
        <f t="shared" si="612"/>
        <v>1.1666666666666667</v>
      </c>
      <c r="BB1428" s="2">
        <f t="shared" si="613"/>
        <v>0.45948149161901186</v>
      </c>
      <c r="BC1428" s="2">
        <v>6.6349999999999998</v>
      </c>
      <c r="BD1428" s="2" t="str">
        <f t="shared" si="614"/>
        <v>Same Var</v>
      </c>
      <c r="BE1428" s="2">
        <f t="shared" si="615"/>
        <v>0.31544373923710811</v>
      </c>
      <c r="BF1428" s="2" t="str">
        <f t="shared" si="616"/>
        <v>NS</v>
      </c>
      <c r="BG1428" s="2" t="str">
        <f t="shared" si="617"/>
        <v>NS</v>
      </c>
      <c r="BH1428" s="2" t="str">
        <f t="shared" si="618"/>
        <v/>
      </c>
      <c r="BI1428" s="2" t="str">
        <f t="shared" si="619"/>
        <v/>
      </c>
      <c r="BJ1428" s="2" t="str">
        <f t="shared" si="620"/>
        <v/>
      </c>
    </row>
    <row r="1429" spans="1:62" x14ac:dyDescent="0.2">
      <c r="A1429" s="1" t="s">
        <v>142</v>
      </c>
      <c r="B1429" s="27" t="s">
        <v>152</v>
      </c>
      <c r="C1429" s="28">
        <v>38516</v>
      </c>
      <c r="D1429" s="7">
        <v>0.3611111111111111</v>
      </c>
      <c r="E1429" s="1">
        <v>0.1</v>
      </c>
      <c r="F1429" s="1" t="s">
        <v>57</v>
      </c>
      <c r="G1429" s="1" t="s">
        <v>889</v>
      </c>
      <c r="H1429" s="27" t="s">
        <v>886</v>
      </c>
      <c r="I1429" s="27" t="s">
        <v>887</v>
      </c>
      <c r="J1429" s="27" t="s">
        <v>888</v>
      </c>
      <c r="K1429" s="2">
        <v>0.75</v>
      </c>
      <c r="L1429" s="2">
        <v>0.25</v>
      </c>
      <c r="M1429" s="27">
        <v>5020000</v>
      </c>
      <c r="N1429" s="27">
        <v>6570000</v>
      </c>
      <c r="O1429" s="27">
        <v>5150000</v>
      </c>
      <c r="P1429" s="27">
        <v>5680000</v>
      </c>
      <c r="Q1429" s="29"/>
      <c r="R1429" s="29"/>
      <c r="S1429" s="29"/>
      <c r="T1429" s="29"/>
      <c r="U1429" s="29"/>
      <c r="V1429" s="29"/>
      <c r="W1429" s="29"/>
      <c r="X1429" s="29"/>
      <c r="Y1429" s="29"/>
      <c r="Z1429" s="29"/>
      <c r="AA1429" s="29"/>
      <c r="AB1429" s="29"/>
      <c r="AC1429" s="2">
        <f t="shared" si="594"/>
        <v>5605000</v>
      </c>
      <c r="AD1429" s="2">
        <f t="shared" si="595"/>
        <v>703822.89438939583</v>
      </c>
      <c r="AE1429" s="2">
        <f t="shared" si="596"/>
        <v>4</v>
      </c>
      <c r="AF1429" s="27">
        <v>5950000</v>
      </c>
      <c r="AG1429" s="27">
        <v>5310000</v>
      </c>
      <c r="AH1429" s="27">
        <v>5660000</v>
      </c>
      <c r="AI1429" s="27">
        <v>5600000</v>
      </c>
      <c r="AJ1429" s="2">
        <f t="shared" si="597"/>
        <v>5630000</v>
      </c>
      <c r="AK1429" s="2">
        <f t="shared" si="598"/>
        <v>262424.59234352765</v>
      </c>
      <c r="AL1429" s="2">
        <f t="shared" si="599"/>
        <v>4</v>
      </c>
      <c r="AM1429" s="2">
        <f t="shared" si="600"/>
        <v>7.5477181057400182E+21</v>
      </c>
      <c r="AN1429" s="2">
        <f t="shared" si="601"/>
        <v>1.7163532748300057E+21</v>
      </c>
      <c r="AO1429" s="2">
        <f t="shared" si="602"/>
        <v>4</v>
      </c>
      <c r="AP1429" s="2">
        <f t="shared" si="603"/>
        <v>4.8388453197076586</v>
      </c>
      <c r="AQ1429" s="2">
        <f t="shared" si="604"/>
        <v>0.74069708411268287</v>
      </c>
      <c r="AR1429" s="3" t="str">
        <f t="shared" si="605"/>
        <v>Nontoxic</v>
      </c>
      <c r="AS1429" s="2">
        <f t="shared" si="606"/>
        <v>100.44603033006246</v>
      </c>
      <c r="AT1429" s="26" t="s">
        <v>884</v>
      </c>
      <c r="AU1429" s="4" t="s">
        <v>666</v>
      </c>
      <c r="AV1429" s="2">
        <f t="shared" si="607"/>
        <v>3</v>
      </c>
      <c r="AW1429" s="2">
        <f t="shared" si="608"/>
        <v>3</v>
      </c>
      <c r="AX1429" s="2">
        <f t="shared" si="609"/>
        <v>495366666666.66663</v>
      </c>
      <c r="AY1429" s="2">
        <f t="shared" si="610"/>
        <v>68866666666.666672</v>
      </c>
      <c r="AZ1429" s="2">
        <f t="shared" si="611"/>
        <v>282116666666.66669</v>
      </c>
      <c r="BA1429" s="2">
        <f t="shared" si="612"/>
        <v>1.1666666666666667</v>
      </c>
      <c r="BB1429" s="2">
        <f t="shared" si="613"/>
        <v>2.1784394489660759</v>
      </c>
      <c r="BC1429" s="2">
        <v>6.6349999999999998</v>
      </c>
      <c r="BD1429" s="2" t="str">
        <f t="shared" si="614"/>
        <v>Same Var</v>
      </c>
      <c r="BE1429" s="2">
        <f t="shared" si="615"/>
        <v>0.47454563107733816</v>
      </c>
      <c r="BF1429" s="2" t="str">
        <f t="shared" si="616"/>
        <v>NS</v>
      </c>
      <c r="BG1429" s="2" t="str">
        <f t="shared" si="617"/>
        <v>NS</v>
      </c>
      <c r="BH1429" s="2" t="str">
        <f t="shared" si="618"/>
        <v/>
      </c>
      <c r="BI1429" s="2" t="str">
        <f t="shared" si="619"/>
        <v/>
      </c>
      <c r="BJ1429" s="2" t="str">
        <f t="shared" si="620"/>
        <v/>
      </c>
    </row>
    <row r="1430" spans="1:62" x14ac:dyDescent="0.2">
      <c r="A1430" s="1" t="s">
        <v>142</v>
      </c>
      <c r="B1430" s="27" t="s">
        <v>163</v>
      </c>
      <c r="C1430" s="28">
        <v>38516</v>
      </c>
      <c r="D1430" s="7">
        <v>0.63541666666666663</v>
      </c>
      <c r="E1430" s="1">
        <v>0.1</v>
      </c>
      <c r="F1430" s="1" t="s">
        <v>57</v>
      </c>
      <c r="G1430" s="1" t="s">
        <v>889</v>
      </c>
      <c r="H1430" s="27" t="s">
        <v>886</v>
      </c>
      <c r="I1430" s="27" t="s">
        <v>887</v>
      </c>
      <c r="J1430" s="27" t="s">
        <v>888</v>
      </c>
      <c r="K1430" s="2">
        <v>0.75</v>
      </c>
      <c r="L1430" s="2">
        <v>0.25</v>
      </c>
      <c r="M1430" s="27">
        <v>5020000</v>
      </c>
      <c r="N1430" s="27">
        <v>6570000</v>
      </c>
      <c r="O1430" s="27">
        <v>5150000</v>
      </c>
      <c r="P1430" s="27">
        <v>5680000</v>
      </c>
      <c r="Q1430" s="29"/>
      <c r="R1430" s="29"/>
      <c r="S1430" s="29"/>
      <c r="T1430" s="29"/>
      <c r="U1430" s="29"/>
      <c r="V1430" s="29"/>
      <c r="W1430" s="29"/>
      <c r="X1430" s="29"/>
      <c r="Y1430" s="29"/>
      <c r="Z1430" s="29"/>
      <c r="AA1430" s="29"/>
      <c r="AB1430" s="29"/>
      <c r="AC1430" s="2">
        <f t="shared" si="594"/>
        <v>5605000</v>
      </c>
      <c r="AD1430" s="2">
        <f t="shared" si="595"/>
        <v>703822.89438939583</v>
      </c>
      <c r="AE1430" s="2">
        <f t="shared" si="596"/>
        <v>4</v>
      </c>
      <c r="AF1430" s="27">
        <v>4830000</v>
      </c>
      <c r="AG1430" s="27">
        <v>5600000</v>
      </c>
      <c r="AH1430" s="27">
        <v>5600000</v>
      </c>
      <c r="AI1430" s="27">
        <v>5550000</v>
      </c>
      <c r="AJ1430" s="2">
        <f t="shared" si="597"/>
        <v>5395000</v>
      </c>
      <c r="AK1430" s="2">
        <f t="shared" si="598"/>
        <v>377403.40927624563</v>
      </c>
      <c r="AL1430" s="2">
        <f t="shared" si="599"/>
        <v>4</v>
      </c>
      <c r="AM1430" s="2">
        <f t="shared" si="600"/>
        <v>1.1081619381781686E+22</v>
      </c>
      <c r="AN1430" s="2">
        <f t="shared" si="601"/>
        <v>2.0401998720522283E+21</v>
      </c>
      <c r="AO1430" s="2">
        <f t="shared" si="602"/>
        <v>5</v>
      </c>
      <c r="AP1430" s="2">
        <f t="shared" si="603"/>
        <v>3.6715724826047231</v>
      </c>
      <c r="AQ1430" s="2">
        <f t="shared" si="604"/>
        <v>0.72668684380042159</v>
      </c>
      <c r="AR1430" s="3" t="str">
        <f t="shared" si="605"/>
        <v>Nontoxic</v>
      </c>
      <c r="AS1430" s="2">
        <f t="shared" si="606"/>
        <v>96.253345227475478</v>
      </c>
      <c r="AT1430" s="4" t="s">
        <v>664</v>
      </c>
      <c r="AU1430" s="4" t="s">
        <v>666</v>
      </c>
      <c r="AV1430" s="2">
        <f t="shared" si="607"/>
        <v>3</v>
      </c>
      <c r="AW1430" s="2">
        <f t="shared" si="608"/>
        <v>3</v>
      </c>
      <c r="AX1430" s="2">
        <f t="shared" si="609"/>
        <v>495366666666.66663</v>
      </c>
      <c r="AY1430" s="2">
        <f t="shared" si="610"/>
        <v>142433333333.33337</v>
      </c>
      <c r="AZ1430" s="2">
        <f t="shared" si="611"/>
        <v>318900000000</v>
      </c>
      <c r="BA1430" s="2">
        <f t="shared" si="612"/>
        <v>1.1666666666666667</v>
      </c>
      <c r="BB1430" s="2">
        <f t="shared" si="613"/>
        <v>0.94007022416676422</v>
      </c>
      <c r="BC1430" s="2">
        <v>6.6349999999999998</v>
      </c>
      <c r="BD1430" s="2" t="str">
        <f t="shared" si="614"/>
        <v>Same Var</v>
      </c>
      <c r="BE1430" s="2">
        <f t="shared" si="615"/>
        <v>0.30890846501663038</v>
      </c>
      <c r="BF1430" s="2" t="str">
        <f t="shared" si="616"/>
        <v>NS</v>
      </c>
      <c r="BG1430" s="2" t="str">
        <f t="shared" si="617"/>
        <v>NS</v>
      </c>
      <c r="BH1430" s="2" t="str">
        <f t="shared" si="618"/>
        <v>Wilcoxon</v>
      </c>
      <c r="BI1430" s="2" t="str">
        <f t="shared" si="619"/>
        <v/>
      </c>
      <c r="BJ1430" s="2" t="str">
        <f t="shared" si="620"/>
        <v/>
      </c>
    </row>
    <row r="1431" spans="1:62" x14ac:dyDescent="0.2">
      <c r="A1431" s="1" t="s">
        <v>142</v>
      </c>
      <c r="B1431" s="27" t="s">
        <v>166</v>
      </c>
      <c r="C1431" s="28">
        <v>38516</v>
      </c>
      <c r="D1431" s="7">
        <v>0.65625</v>
      </c>
      <c r="E1431" s="1">
        <v>0.1</v>
      </c>
      <c r="F1431" s="1" t="s">
        <v>57</v>
      </c>
      <c r="G1431" s="1" t="s">
        <v>889</v>
      </c>
      <c r="H1431" s="27" t="s">
        <v>886</v>
      </c>
      <c r="I1431" s="27" t="s">
        <v>887</v>
      </c>
      <c r="J1431" s="27" t="s">
        <v>888</v>
      </c>
      <c r="K1431" s="2">
        <v>0.75</v>
      </c>
      <c r="L1431" s="2">
        <v>0.25</v>
      </c>
      <c r="M1431" s="27">
        <v>5020000</v>
      </c>
      <c r="N1431" s="27">
        <v>6570000</v>
      </c>
      <c r="O1431" s="27">
        <v>5150000</v>
      </c>
      <c r="P1431" s="27">
        <v>5680000</v>
      </c>
      <c r="Q1431" s="29"/>
      <c r="R1431" s="29"/>
      <c r="S1431" s="29"/>
      <c r="T1431" s="29"/>
      <c r="U1431" s="29"/>
      <c r="V1431" s="29"/>
      <c r="W1431" s="29"/>
      <c r="X1431" s="29"/>
      <c r="Y1431" s="29"/>
      <c r="Z1431" s="29"/>
      <c r="AA1431" s="29"/>
      <c r="AB1431" s="29"/>
      <c r="AC1431" s="2">
        <f t="shared" si="594"/>
        <v>5605000</v>
      </c>
      <c r="AD1431" s="2">
        <f t="shared" si="595"/>
        <v>703822.89438939583</v>
      </c>
      <c r="AE1431" s="2">
        <f t="shared" si="596"/>
        <v>4</v>
      </c>
      <c r="AF1431" s="27">
        <v>6300000</v>
      </c>
      <c r="AG1431" s="27">
        <v>4530000</v>
      </c>
      <c r="AH1431" s="27">
        <v>5340000</v>
      </c>
      <c r="AI1431" s="27">
        <v>6650000</v>
      </c>
      <c r="AJ1431" s="2">
        <f t="shared" si="597"/>
        <v>5705000</v>
      </c>
      <c r="AK1431" s="2">
        <f t="shared" si="598"/>
        <v>959322.67772632162</v>
      </c>
      <c r="AL1431" s="2">
        <f t="shared" si="599"/>
        <v>4</v>
      </c>
      <c r="AM1431" s="2">
        <f t="shared" si="600"/>
        <v>8.9841632229003912E+22</v>
      </c>
      <c r="AN1431" s="2">
        <f t="shared" si="601"/>
        <v>1.9262383946126296E+22</v>
      </c>
      <c r="AO1431" s="2">
        <f t="shared" si="602"/>
        <v>5</v>
      </c>
      <c r="AP1431" s="2">
        <f t="shared" si="603"/>
        <v>2.7421020410605759</v>
      </c>
      <c r="AQ1431" s="2">
        <f t="shared" si="604"/>
        <v>0.72668684380042159</v>
      </c>
      <c r="AR1431" s="3" t="str">
        <f t="shared" si="605"/>
        <v>Nontoxic</v>
      </c>
      <c r="AS1431" s="2">
        <f t="shared" si="606"/>
        <v>101.78412132024978</v>
      </c>
      <c r="AT1431" s="26" t="s">
        <v>884</v>
      </c>
      <c r="AU1431" s="4" t="s">
        <v>666</v>
      </c>
      <c r="AV1431" s="2">
        <f t="shared" si="607"/>
        <v>3</v>
      </c>
      <c r="AW1431" s="2">
        <f t="shared" si="608"/>
        <v>3</v>
      </c>
      <c r="AX1431" s="2">
        <f t="shared" si="609"/>
        <v>495366666666.66663</v>
      </c>
      <c r="AY1431" s="2">
        <f t="shared" si="610"/>
        <v>920299999999.99988</v>
      </c>
      <c r="AZ1431" s="2">
        <f t="shared" si="611"/>
        <v>707833333333.33325</v>
      </c>
      <c r="BA1431" s="2">
        <f t="shared" si="612"/>
        <v>1.1666666666666667</v>
      </c>
      <c r="BB1431" s="2">
        <f t="shared" si="613"/>
        <v>0.24279271516081732</v>
      </c>
      <c r="BC1431" s="2">
        <v>6.6349999999999998</v>
      </c>
      <c r="BD1431" s="2" t="str">
        <f t="shared" si="614"/>
        <v>Same Var</v>
      </c>
      <c r="BE1431" s="2">
        <f t="shared" si="615"/>
        <v>0.43601654639487897</v>
      </c>
      <c r="BF1431" s="2" t="str">
        <f t="shared" si="616"/>
        <v>NS</v>
      </c>
      <c r="BG1431" s="2" t="str">
        <f t="shared" si="617"/>
        <v>NS</v>
      </c>
      <c r="BH1431" s="2" t="str">
        <f t="shared" si="618"/>
        <v/>
      </c>
      <c r="BI1431" s="2" t="str">
        <f t="shared" si="619"/>
        <v/>
      </c>
      <c r="BJ1431" s="2" t="str">
        <f t="shared" si="620"/>
        <v/>
      </c>
    </row>
    <row r="1432" spans="1:62" x14ac:dyDescent="0.2">
      <c r="A1432" s="1" t="s">
        <v>142</v>
      </c>
      <c r="B1432" s="27" t="s">
        <v>167</v>
      </c>
      <c r="C1432" s="28">
        <v>38516</v>
      </c>
      <c r="D1432" s="7">
        <v>0.68402777777777779</v>
      </c>
      <c r="E1432" s="1">
        <v>0.1</v>
      </c>
      <c r="F1432" s="1" t="s">
        <v>57</v>
      </c>
      <c r="G1432" s="1" t="s">
        <v>889</v>
      </c>
      <c r="H1432" s="27" t="s">
        <v>886</v>
      </c>
      <c r="I1432" s="27" t="s">
        <v>887</v>
      </c>
      <c r="J1432" s="27" t="s">
        <v>888</v>
      </c>
      <c r="K1432" s="2">
        <v>0.75</v>
      </c>
      <c r="L1432" s="2">
        <v>0.25</v>
      </c>
      <c r="M1432" s="27">
        <v>5020000</v>
      </c>
      <c r="N1432" s="27">
        <v>6570000</v>
      </c>
      <c r="O1432" s="27">
        <v>5150000</v>
      </c>
      <c r="P1432" s="27">
        <v>5680000</v>
      </c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">
        <f t="shared" si="594"/>
        <v>5605000</v>
      </c>
      <c r="AD1432" s="2">
        <f t="shared" si="595"/>
        <v>703822.89438939583</v>
      </c>
      <c r="AE1432" s="2">
        <f t="shared" si="596"/>
        <v>4</v>
      </c>
      <c r="AF1432" s="27">
        <v>4990000</v>
      </c>
      <c r="AG1432" s="27">
        <v>4450000</v>
      </c>
      <c r="AH1432" s="27">
        <v>5950000</v>
      </c>
      <c r="AI1432" s="27">
        <v>5740000</v>
      </c>
      <c r="AJ1432" s="2">
        <f t="shared" si="597"/>
        <v>5282500</v>
      </c>
      <c r="AK1432" s="2">
        <f t="shared" si="598"/>
        <v>691248.8698001611</v>
      </c>
      <c r="AL1432" s="2">
        <f t="shared" si="599"/>
        <v>4</v>
      </c>
      <c r="AM1432" s="2">
        <f t="shared" si="600"/>
        <v>3.5765310607910156E+22</v>
      </c>
      <c r="AN1432" s="2">
        <f t="shared" si="601"/>
        <v>6.3741472924804695E+21</v>
      </c>
      <c r="AO1432" s="2">
        <f t="shared" si="602"/>
        <v>6</v>
      </c>
      <c r="AP1432" s="2">
        <f t="shared" si="603"/>
        <v>2.4805918269548539</v>
      </c>
      <c r="AQ1432" s="2">
        <f t="shared" si="604"/>
        <v>0.71755819649141217</v>
      </c>
      <c r="AR1432" s="3" t="str">
        <f t="shared" si="605"/>
        <v>Nontoxic</v>
      </c>
      <c r="AS1432" s="2">
        <f t="shared" si="606"/>
        <v>94.246208742194469</v>
      </c>
      <c r="AT1432" s="4" t="s">
        <v>663</v>
      </c>
      <c r="AV1432" s="2">
        <f t="shared" si="607"/>
        <v>3</v>
      </c>
      <c r="AW1432" s="2">
        <f t="shared" si="608"/>
        <v>3</v>
      </c>
      <c r="AX1432" s="2">
        <f t="shared" si="609"/>
        <v>495366666666.66663</v>
      </c>
      <c r="AY1432" s="2">
        <f t="shared" si="610"/>
        <v>477825000000.00006</v>
      </c>
      <c r="AZ1432" s="2">
        <f t="shared" si="611"/>
        <v>486595833333.33331</v>
      </c>
      <c r="BA1432" s="2">
        <f t="shared" si="612"/>
        <v>1.1666666666666667</v>
      </c>
      <c r="BB1432" s="2">
        <f t="shared" si="613"/>
        <v>8.3558372088938474E-4</v>
      </c>
      <c r="BC1432" s="2">
        <v>6.6349999999999998</v>
      </c>
      <c r="BD1432" s="2" t="str">
        <f t="shared" si="614"/>
        <v>Same Var</v>
      </c>
      <c r="BE1432" s="2">
        <f t="shared" si="615"/>
        <v>0.26873130668209289</v>
      </c>
      <c r="BF1432" s="2" t="str">
        <f t="shared" si="616"/>
        <v>NS</v>
      </c>
      <c r="BG1432" s="2" t="str">
        <f t="shared" si="617"/>
        <v>NS</v>
      </c>
      <c r="BH1432" s="2" t="str">
        <f t="shared" si="618"/>
        <v>Same Var T-test</v>
      </c>
      <c r="BI1432" s="2" t="str">
        <f t="shared" si="619"/>
        <v/>
      </c>
      <c r="BJ1432" s="2" t="str">
        <f t="shared" si="620"/>
        <v/>
      </c>
    </row>
    <row r="1433" spans="1:62" x14ac:dyDescent="0.2">
      <c r="A1433" s="1" t="s">
        <v>142</v>
      </c>
      <c r="B1433" s="27" t="s">
        <v>169</v>
      </c>
      <c r="C1433" s="28">
        <v>38516</v>
      </c>
      <c r="D1433" s="7">
        <v>0.55555555555555558</v>
      </c>
      <c r="E1433" s="1">
        <v>0.1</v>
      </c>
      <c r="F1433" s="1" t="s">
        <v>57</v>
      </c>
      <c r="G1433" s="1" t="s">
        <v>889</v>
      </c>
      <c r="H1433" s="27" t="s">
        <v>886</v>
      </c>
      <c r="I1433" s="27" t="s">
        <v>887</v>
      </c>
      <c r="J1433" s="27" t="s">
        <v>888</v>
      </c>
      <c r="K1433" s="2">
        <v>0.75</v>
      </c>
      <c r="L1433" s="2">
        <v>0.25</v>
      </c>
      <c r="M1433" s="27">
        <v>5020000</v>
      </c>
      <c r="N1433" s="27">
        <v>6570000</v>
      </c>
      <c r="O1433" s="27">
        <v>5150000</v>
      </c>
      <c r="P1433" s="27">
        <v>5680000</v>
      </c>
      <c r="Q1433" s="29"/>
      <c r="R1433" s="29"/>
      <c r="S1433" s="29"/>
      <c r="T1433" s="29"/>
      <c r="U1433" s="29"/>
      <c r="V1433" s="29"/>
      <c r="W1433" s="29"/>
      <c r="X1433" s="29"/>
      <c r="Y1433" s="29"/>
      <c r="Z1433" s="29"/>
      <c r="AA1433" s="29"/>
      <c r="AB1433" s="29"/>
      <c r="AC1433" s="2">
        <f t="shared" si="594"/>
        <v>5605000</v>
      </c>
      <c r="AD1433" s="2">
        <f t="shared" si="595"/>
        <v>703822.89438939583</v>
      </c>
      <c r="AE1433" s="2">
        <f t="shared" si="596"/>
        <v>4</v>
      </c>
      <c r="AF1433" s="27">
        <v>7020000</v>
      </c>
      <c r="AG1433" s="27">
        <v>5820000</v>
      </c>
      <c r="AH1433" s="27">
        <v>5660000</v>
      </c>
      <c r="AI1433" s="27">
        <v>5230000</v>
      </c>
      <c r="AJ1433" s="2">
        <f t="shared" si="597"/>
        <v>5932500</v>
      </c>
      <c r="AK1433" s="2">
        <f t="shared" si="598"/>
        <v>766610.50518934755</v>
      </c>
      <c r="AL1433" s="2">
        <f t="shared" si="599"/>
        <v>4</v>
      </c>
      <c r="AM1433" s="2">
        <f t="shared" si="600"/>
        <v>4.690856588568793E+22</v>
      </c>
      <c r="AN1433" s="2">
        <f t="shared" si="601"/>
        <v>8.8129965517397264E+21</v>
      </c>
      <c r="AO1433" s="2">
        <f t="shared" si="602"/>
        <v>5</v>
      </c>
      <c r="AP1433" s="2">
        <f t="shared" si="603"/>
        <v>3.7146607264278635</v>
      </c>
      <c r="AQ1433" s="2">
        <f t="shared" si="604"/>
        <v>0.72668684380042159</v>
      </c>
      <c r="AR1433" s="3" t="str">
        <f t="shared" si="605"/>
        <v>Nontoxic</v>
      </c>
      <c r="AS1433" s="2">
        <f t="shared" si="606"/>
        <v>105.84299732381801</v>
      </c>
      <c r="AT1433" s="26" t="s">
        <v>884</v>
      </c>
      <c r="AU1433" s="4" t="s">
        <v>666</v>
      </c>
      <c r="AV1433" s="2">
        <f t="shared" si="607"/>
        <v>3</v>
      </c>
      <c r="AW1433" s="2">
        <f t="shared" si="608"/>
        <v>3</v>
      </c>
      <c r="AX1433" s="2">
        <f t="shared" si="609"/>
        <v>495366666666.66663</v>
      </c>
      <c r="AY1433" s="2">
        <f t="shared" si="610"/>
        <v>587691666666.66663</v>
      </c>
      <c r="AZ1433" s="2">
        <f t="shared" si="611"/>
        <v>541529166666.66669</v>
      </c>
      <c r="BA1433" s="2">
        <f t="shared" si="612"/>
        <v>1.1666666666666667</v>
      </c>
      <c r="BB1433" s="2">
        <f t="shared" si="613"/>
        <v>1.8753923290043009E-2</v>
      </c>
      <c r="BC1433" s="2">
        <v>6.6349999999999998</v>
      </c>
      <c r="BD1433" s="2" t="str">
        <f t="shared" si="614"/>
        <v>Same Var</v>
      </c>
      <c r="BE1433" s="2">
        <f t="shared" si="615"/>
        <v>0.27614654440209263</v>
      </c>
      <c r="BF1433" s="2" t="str">
        <f t="shared" si="616"/>
        <v>NS</v>
      </c>
      <c r="BG1433" s="2" t="str">
        <f t="shared" si="617"/>
        <v>NS</v>
      </c>
      <c r="BH1433" s="2" t="str">
        <f t="shared" si="618"/>
        <v/>
      </c>
      <c r="BI1433" s="2" t="str">
        <f t="shared" si="619"/>
        <v/>
      </c>
      <c r="BJ1433" s="2" t="str">
        <f t="shared" si="620"/>
        <v/>
      </c>
    </row>
    <row r="1434" spans="1:62" x14ac:dyDescent="0.2">
      <c r="A1434" s="1" t="s">
        <v>142</v>
      </c>
      <c r="B1434" s="27" t="s">
        <v>170</v>
      </c>
      <c r="C1434" s="28">
        <v>38516</v>
      </c>
      <c r="D1434" s="7">
        <v>0.70486111111111116</v>
      </c>
      <c r="E1434" s="1">
        <v>0.1</v>
      </c>
      <c r="F1434" s="1" t="s">
        <v>57</v>
      </c>
      <c r="G1434" s="1" t="s">
        <v>889</v>
      </c>
      <c r="H1434" s="27" t="s">
        <v>886</v>
      </c>
      <c r="I1434" s="27" t="s">
        <v>887</v>
      </c>
      <c r="J1434" s="27" t="s">
        <v>888</v>
      </c>
      <c r="K1434" s="2">
        <v>0.75</v>
      </c>
      <c r="L1434" s="2">
        <v>0.25</v>
      </c>
      <c r="M1434" s="27">
        <v>5020000</v>
      </c>
      <c r="N1434" s="27">
        <v>6570000</v>
      </c>
      <c r="O1434" s="27">
        <v>5150000</v>
      </c>
      <c r="P1434" s="27">
        <v>5680000</v>
      </c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">
        <f t="shared" si="594"/>
        <v>5605000</v>
      </c>
      <c r="AD1434" s="2">
        <f t="shared" si="595"/>
        <v>703822.89438939583</v>
      </c>
      <c r="AE1434" s="2">
        <f t="shared" si="596"/>
        <v>4</v>
      </c>
      <c r="AF1434" s="27">
        <v>6780000</v>
      </c>
      <c r="AG1434" s="27">
        <v>5500000</v>
      </c>
      <c r="AH1434" s="27">
        <v>6410000</v>
      </c>
      <c r="AI1434" s="27">
        <v>5820000</v>
      </c>
      <c r="AJ1434" s="2">
        <f t="shared" si="597"/>
        <v>6127500</v>
      </c>
      <c r="AK1434" s="2">
        <f t="shared" si="598"/>
        <v>575579.41820974345</v>
      </c>
      <c r="AL1434" s="2">
        <f t="shared" si="599"/>
        <v>4</v>
      </c>
      <c r="AM1434" s="2">
        <f t="shared" si="600"/>
        <v>2.3251325781521272E+22</v>
      </c>
      <c r="AN1434" s="2">
        <f t="shared" si="601"/>
        <v>3.9040939128508404E+21</v>
      </c>
      <c r="AO1434" s="2">
        <f t="shared" si="602"/>
        <v>6</v>
      </c>
      <c r="AP1434" s="2">
        <f t="shared" si="603"/>
        <v>4.9264797561609308</v>
      </c>
      <c r="AQ1434" s="2">
        <f t="shared" si="604"/>
        <v>0.71755819649141217</v>
      </c>
      <c r="AR1434" s="3" t="str">
        <f t="shared" si="605"/>
        <v>Nontoxic</v>
      </c>
      <c r="AS1434" s="2">
        <f t="shared" si="606"/>
        <v>109.32203389830508</v>
      </c>
      <c r="AT1434" s="26" t="s">
        <v>884</v>
      </c>
      <c r="AU1434" s="4" t="s">
        <v>666</v>
      </c>
      <c r="AV1434" s="2">
        <f t="shared" si="607"/>
        <v>3</v>
      </c>
      <c r="AW1434" s="2">
        <f t="shared" si="608"/>
        <v>3</v>
      </c>
      <c r="AX1434" s="2">
        <f t="shared" si="609"/>
        <v>495366666666.66663</v>
      </c>
      <c r="AY1434" s="2">
        <f t="shared" si="610"/>
        <v>331291666666.66675</v>
      </c>
      <c r="AZ1434" s="2">
        <f t="shared" si="611"/>
        <v>413329166666.66669</v>
      </c>
      <c r="BA1434" s="2">
        <f t="shared" si="612"/>
        <v>1.1666666666666667</v>
      </c>
      <c r="BB1434" s="2">
        <f t="shared" si="613"/>
        <v>0.10334878410872403</v>
      </c>
      <c r="BC1434" s="2">
        <v>6.6349999999999998</v>
      </c>
      <c r="BD1434" s="2" t="str">
        <f t="shared" si="614"/>
        <v>Same Var</v>
      </c>
      <c r="BE1434" s="2">
        <f t="shared" si="615"/>
        <v>0.14707742393252188</v>
      </c>
      <c r="BF1434" s="2" t="str">
        <f t="shared" si="616"/>
        <v>NS</v>
      </c>
      <c r="BG1434" s="2" t="str">
        <f t="shared" si="617"/>
        <v>NS</v>
      </c>
      <c r="BH1434" s="2" t="str">
        <f t="shared" si="618"/>
        <v/>
      </c>
      <c r="BI1434" s="2" t="str">
        <f t="shared" si="619"/>
        <v/>
      </c>
      <c r="BJ1434" s="2" t="str">
        <f t="shared" si="620"/>
        <v/>
      </c>
    </row>
    <row r="1435" spans="1:62" x14ac:dyDescent="0.2">
      <c r="A1435" s="1" t="s">
        <v>142</v>
      </c>
      <c r="B1435" s="27" t="s">
        <v>171</v>
      </c>
      <c r="C1435" s="28">
        <v>38517</v>
      </c>
      <c r="D1435" s="7">
        <v>0.43055555555555558</v>
      </c>
      <c r="E1435" s="1">
        <v>0.1</v>
      </c>
      <c r="F1435" s="1" t="s">
        <v>57</v>
      </c>
      <c r="G1435" s="1" t="s">
        <v>889</v>
      </c>
      <c r="H1435" s="27" t="s">
        <v>886</v>
      </c>
      <c r="I1435" s="27" t="s">
        <v>887</v>
      </c>
      <c r="J1435" s="27" t="s">
        <v>888</v>
      </c>
      <c r="K1435" s="2">
        <v>0.75</v>
      </c>
      <c r="L1435" s="2">
        <v>0.25</v>
      </c>
      <c r="M1435" s="27">
        <v>5020000</v>
      </c>
      <c r="N1435" s="27">
        <v>6570000</v>
      </c>
      <c r="O1435" s="27">
        <v>5150000</v>
      </c>
      <c r="P1435" s="27">
        <v>5680000</v>
      </c>
      <c r="Q1435" s="29"/>
      <c r="R1435" s="29"/>
      <c r="S1435" s="29"/>
      <c r="T1435" s="29"/>
      <c r="U1435" s="29"/>
      <c r="V1435" s="29"/>
      <c r="W1435" s="29"/>
      <c r="X1435" s="29"/>
      <c r="Y1435" s="29"/>
      <c r="Z1435" s="29"/>
      <c r="AA1435" s="29"/>
      <c r="AB1435" s="29"/>
      <c r="AC1435" s="2">
        <f t="shared" si="594"/>
        <v>5605000</v>
      </c>
      <c r="AD1435" s="2">
        <f t="shared" si="595"/>
        <v>703822.89438939583</v>
      </c>
      <c r="AE1435" s="2">
        <f t="shared" si="596"/>
        <v>4</v>
      </c>
      <c r="AF1435" s="27">
        <v>5280000</v>
      </c>
      <c r="AG1435" s="27">
        <v>4860000</v>
      </c>
      <c r="AH1435" s="27">
        <v>6780000</v>
      </c>
      <c r="AI1435" s="27">
        <v>4610000</v>
      </c>
      <c r="AJ1435" s="2">
        <f t="shared" si="597"/>
        <v>5382500</v>
      </c>
      <c r="AK1435" s="2">
        <f t="shared" si="598"/>
        <v>971815.31167192466</v>
      </c>
      <c r="AL1435" s="2">
        <f t="shared" si="599"/>
        <v>4</v>
      </c>
      <c r="AM1435" s="2">
        <f t="shared" si="600"/>
        <v>9.349357295166016E+22</v>
      </c>
      <c r="AN1435" s="2">
        <f t="shared" si="601"/>
        <v>2.0199602500813806E+22</v>
      </c>
      <c r="AO1435" s="2">
        <f t="shared" si="602"/>
        <v>5</v>
      </c>
      <c r="AP1435" s="2">
        <f t="shared" si="603"/>
        <v>2.1317008897552907</v>
      </c>
      <c r="AQ1435" s="2">
        <f t="shared" si="604"/>
        <v>0.72668684380042159</v>
      </c>
      <c r="AR1435" s="3" t="str">
        <f t="shared" si="605"/>
        <v>Nontoxic</v>
      </c>
      <c r="AS1435" s="2">
        <f t="shared" si="606"/>
        <v>96.03033006244425</v>
      </c>
      <c r="AT1435" s="4" t="s">
        <v>663</v>
      </c>
      <c r="AV1435" s="2">
        <f t="shared" si="607"/>
        <v>3</v>
      </c>
      <c r="AW1435" s="2">
        <f t="shared" si="608"/>
        <v>3</v>
      </c>
      <c r="AX1435" s="2">
        <f t="shared" si="609"/>
        <v>495366666666.66663</v>
      </c>
      <c r="AY1435" s="2">
        <f t="shared" si="610"/>
        <v>944425000000.00012</v>
      </c>
      <c r="AZ1435" s="2">
        <f t="shared" si="611"/>
        <v>719895833333.33337</v>
      </c>
      <c r="BA1435" s="2">
        <f t="shared" si="612"/>
        <v>1.1666666666666667</v>
      </c>
      <c r="BB1435" s="2">
        <f t="shared" si="613"/>
        <v>0.26315625971271367</v>
      </c>
      <c r="BC1435" s="2">
        <v>6.6349999999999998</v>
      </c>
      <c r="BD1435" s="2" t="str">
        <f t="shared" si="614"/>
        <v>Same Var</v>
      </c>
      <c r="BE1435" s="2">
        <f t="shared" si="615"/>
        <v>0.36174158067828843</v>
      </c>
      <c r="BF1435" s="2" t="str">
        <f t="shared" si="616"/>
        <v>NS</v>
      </c>
      <c r="BG1435" s="2" t="str">
        <f t="shared" si="617"/>
        <v>NS</v>
      </c>
      <c r="BH1435" s="2" t="str">
        <f t="shared" si="618"/>
        <v>Same Var T-test</v>
      </c>
      <c r="BI1435" s="2" t="str">
        <f t="shared" si="619"/>
        <v/>
      </c>
      <c r="BJ1435" s="2" t="str">
        <f t="shared" si="620"/>
        <v/>
      </c>
    </row>
    <row r="1436" spans="1:62" x14ac:dyDescent="0.2">
      <c r="A1436" s="1" t="s">
        <v>142</v>
      </c>
      <c r="B1436" s="27" t="s">
        <v>176</v>
      </c>
      <c r="C1436" s="28">
        <v>38517</v>
      </c>
      <c r="D1436" s="7">
        <v>0.47222222222222221</v>
      </c>
      <c r="E1436" s="1">
        <v>0.1</v>
      </c>
      <c r="F1436" s="1" t="s">
        <v>57</v>
      </c>
      <c r="G1436" s="1" t="s">
        <v>889</v>
      </c>
      <c r="H1436" s="27" t="s">
        <v>886</v>
      </c>
      <c r="I1436" s="27" t="s">
        <v>887</v>
      </c>
      <c r="J1436" s="27" t="s">
        <v>888</v>
      </c>
      <c r="K1436" s="2">
        <v>0.75</v>
      </c>
      <c r="L1436" s="2">
        <v>0.25</v>
      </c>
      <c r="M1436" s="27">
        <v>5020000</v>
      </c>
      <c r="N1436" s="27">
        <v>6570000</v>
      </c>
      <c r="O1436" s="27">
        <v>5150000</v>
      </c>
      <c r="P1436" s="27">
        <v>5680000</v>
      </c>
      <c r="Q1436" s="29"/>
      <c r="R1436" s="29"/>
      <c r="S1436" s="29"/>
      <c r="T1436" s="29"/>
      <c r="U1436" s="29"/>
      <c r="V1436" s="29"/>
      <c r="W1436" s="29"/>
      <c r="X1436" s="29"/>
      <c r="Y1436" s="29"/>
      <c r="Z1436" s="29"/>
      <c r="AA1436" s="29"/>
      <c r="AB1436" s="29"/>
      <c r="AC1436" s="2">
        <f t="shared" si="594"/>
        <v>5605000</v>
      </c>
      <c r="AD1436" s="2">
        <f t="shared" si="595"/>
        <v>703822.89438939583</v>
      </c>
      <c r="AE1436" s="2">
        <f t="shared" si="596"/>
        <v>4</v>
      </c>
      <c r="AF1436" s="27">
        <v>5950000</v>
      </c>
      <c r="AG1436" s="27">
        <v>5470000</v>
      </c>
      <c r="AH1436" s="27">
        <v>5260000</v>
      </c>
      <c r="AI1436" s="27">
        <v>5310000</v>
      </c>
      <c r="AJ1436" s="2">
        <f t="shared" si="597"/>
        <v>5497500</v>
      </c>
      <c r="AK1436" s="2">
        <f t="shared" si="598"/>
        <v>314682.37955119129</v>
      </c>
      <c r="AL1436" s="2">
        <f t="shared" si="599"/>
        <v>4</v>
      </c>
      <c r="AM1436" s="2">
        <f t="shared" si="600"/>
        <v>8.9146052954101561E+21</v>
      </c>
      <c r="AN1436" s="2">
        <f t="shared" si="601"/>
        <v>1.8218393758138022E+21</v>
      </c>
      <c r="AO1436" s="2">
        <f t="shared" si="602"/>
        <v>5</v>
      </c>
      <c r="AP1436" s="2">
        <f t="shared" si="603"/>
        <v>4.2104143098628706</v>
      </c>
      <c r="AQ1436" s="2">
        <f t="shared" si="604"/>
        <v>0.72668684380042159</v>
      </c>
      <c r="AR1436" s="3" t="str">
        <f t="shared" si="605"/>
        <v>Nontoxic</v>
      </c>
      <c r="AS1436" s="2">
        <f t="shared" si="606"/>
        <v>98.082069580731485</v>
      </c>
      <c r="AT1436" s="4" t="s">
        <v>663</v>
      </c>
      <c r="AV1436" s="2">
        <f t="shared" si="607"/>
        <v>3</v>
      </c>
      <c r="AW1436" s="2">
        <f t="shared" si="608"/>
        <v>3</v>
      </c>
      <c r="AX1436" s="2">
        <f t="shared" si="609"/>
        <v>495366666666.66663</v>
      </c>
      <c r="AY1436" s="2">
        <f t="shared" si="610"/>
        <v>99025000000.000015</v>
      </c>
      <c r="AZ1436" s="2">
        <f t="shared" si="611"/>
        <v>297195833333.33331</v>
      </c>
      <c r="BA1436" s="2">
        <f t="shared" si="612"/>
        <v>1.1666666666666667</v>
      </c>
      <c r="BB1436" s="2">
        <f t="shared" si="613"/>
        <v>1.5122880344742871</v>
      </c>
      <c r="BC1436" s="2">
        <v>6.6349999999999998</v>
      </c>
      <c r="BD1436" s="2" t="str">
        <f t="shared" si="614"/>
        <v>Same Var</v>
      </c>
      <c r="BE1436" s="2">
        <f t="shared" si="615"/>
        <v>0.39485344422548874</v>
      </c>
      <c r="BF1436" s="2" t="str">
        <f t="shared" si="616"/>
        <v>NS</v>
      </c>
      <c r="BG1436" s="2" t="str">
        <f t="shared" si="617"/>
        <v>NS</v>
      </c>
      <c r="BH1436" s="2" t="str">
        <f t="shared" si="618"/>
        <v>Same Var T-test</v>
      </c>
      <c r="BI1436" s="2" t="str">
        <f t="shared" si="619"/>
        <v/>
      </c>
      <c r="BJ1436" s="2" t="str">
        <f t="shared" si="620"/>
        <v/>
      </c>
    </row>
    <row r="1437" spans="1:62" x14ac:dyDescent="0.2">
      <c r="A1437" s="1" t="s">
        <v>142</v>
      </c>
      <c r="B1437" s="27" t="s">
        <v>179</v>
      </c>
      <c r="C1437" s="28">
        <v>38517</v>
      </c>
      <c r="D1437" s="7">
        <v>0.31944444444444442</v>
      </c>
      <c r="E1437" s="1">
        <v>0.1</v>
      </c>
      <c r="F1437" s="1" t="s">
        <v>57</v>
      </c>
      <c r="G1437" s="1" t="s">
        <v>889</v>
      </c>
      <c r="H1437" s="27" t="s">
        <v>886</v>
      </c>
      <c r="I1437" s="27" t="s">
        <v>887</v>
      </c>
      <c r="J1437" s="27" t="s">
        <v>888</v>
      </c>
      <c r="K1437" s="2">
        <v>0.75</v>
      </c>
      <c r="L1437" s="2">
        <v>0.25</v>
      </c>
      <c r="M1437" s="27">
        <v>5020000</v>
      </c>
      <c r="N1437" s="27">
        <v>6570000</v>
      </c>
      <c r="O1437" s="27">
        <v>5150000</v>
      </c>
      <c r="P1437" s="27">
        <v>5680000</v>
      </c>
      <c r="Q1437" s="29"/>
      <c r="R1437" s="29"/>
      <c r="S1437" s="29"/>
      <c r="T1437" s="29"/>
      <c r="U1437" s="29"/>
      <c r="V1437" s="29"/>
      <c r="W1437" s="29"/>
      <c r="X1437" s="29"/>
      <c r="Y1437" s="29"/>
      <c r="Z1437" s="29"/>
      <c r="AA1437" s="29"/>
      <c r="AB1437" s="29"/>
      <c r="AC1437" s="2">
        <f t="shared" si="594"/>
        <v>5605000</v>
      </c>
      <c r="AD1437" s="2">
        <f t="shared" si="595"/>
        <v>703822.89438939583</v>
      </c>
      <c r="AE1437" s="2">
        <f t="shared" si="596"/>
        <v>4</v>
      </c>
      <c r="AF1437" s="27">
        <v>5310000</v>
      </c>
      <c r="AG1437" s="27">
        <v>6300000</v>
      </c>
      <c r="AH1437" s="27">
        <v>5820000</v>
      </c>
      <c r="AI1437" s="27">
        <v>6110000</v>
      </c>
      <c r="AJ1437" s="2">
        <f t="shared" si="597"/>
        <v>5885000</v>
      </c>
      <c r="AK1437" s="2">
        <f t="shared" si="598"/>
        <v>431161.22274620197</v>
      </c>
      <c r="AL1437" s="2">
        <f t="shared" si="599"/>
        <v>4</v>
      </c>
      <c r="AM1437" s="2">
        <f t="shared" si="600"/>
        <v>1.3487555979003906E+22</v>
      </c>
      <c r="AN1437" s="2">
        <f t="shared" si="601"/>
        <v>2.337523946126302E+21</v>
      </c>
      <c r="AO1437" s="2">
        <f t="shared" si="602"/>
        <v>6</v>
      </c>
      <c r="AP1437" s="2">
        <f t="shared" si="603"/>
        <v>4.9334301349593286</v>
      </c>
      <c r="AQ1437" s="2">
        <f t="shared" si="604"/>
        <v>0.71755819649141217</v>
      </c>
      <c r="AR1437" s="3" t="str">
        <f t="shared" si="605"/>
        <v>Nontoxic</v>
      </c>
      <c r="AS1437" s="2">
        <f t="shared" si="606"/>
        <v>104.99553969669937</v>
      </c>
      <c r="AT1437" s="26" t="s">
        <v>884</v>
      </c>
      <c r="AU1437" s="4" t="s">
        <v>666</v>
      </c>
      <c r="AV1437" s="2">
        <f t="shared" si="607"/>
        <v>3</v>
      </c>
      <c r="AW1437" s="2">
        <f t="shared" si="608"/>
        <v>3</v>
      </c>
      <c r="AX1437" s="2">
        <f t="shared" si="609"/>
        <v>495366666666.66663</v>
      </c>
      <c r="AY1437" s="2">
        <f t="shared" si="610"/>
        <v>185900000000</v>
      </c>
      <c r="AZ1437" s="2">
        <f t="shared" si="611"/>
        <v>340633333333.33331</v>
      </c>
      <c r="BA1437" s="2">
        <f t="shared" si="612"/>
        <v>1.1666666666666667</v>
      </c>
      <c r="BB1437" s="2">
        <f t="shared" si="613"/>
        <v>0.59427292133904885</v>
      </c>
      <c r="BC1437" s="2">
        <v>6.6349999999999998</v>
      </c>
      <c r="BD1437" s="2" t="str">
        <f t="shared" si="614"/>
        <v>Same Var</v>
      </c>
      <c r="BE1437" s="2">
        <f t="shared" si="615"/>
        <v>0.26138350319067183</v>
      </c>
      <c r="BF1437" s="2" t="str">
        <f t="shared" si="616"/>
        <v>NS</v>
      </c>
      <c r="BG1437" s="2" t="str">
        <f t="shared" si="617"/>
        <v>NS</v>
      </c>
      <c r="BH1437" s="2" t="str">
        <f t="shared" si="618"/>
        <v/>
      </c>
      <c r="BI1437" s="2" t="str">
        <f t="shared" si="619"/>
        <v/>
      </c>
      <c r="BJ1437" s="2" t="str">
        <f t="shared" si="620"/>
        <v/>
      </c>
    </row>
    <row r="1438" spans="1:62" x14ac:dyDescent="0.2">
      <c r="A1438" s="1" t="s">
        <v>142</v>
      </c>
      <c r="B1438" s="27" t="s">
        <v>181</v>
      </c>
      <c r="C1438" s="28">
        <v>38517</v>
      </c>
      <c r="D1438" s="7">
        <v>0.40625</v>
      </c>
      <c r="E1438" s="1">
        <v>0.1</v>
      </c>
      <c r="F1438" s="1" t="s">
        <v>57</v>
      </c>
      <c r="G1438" s="1" t="s">
        <v>889</v>
      </c>
      <c r="H1438" s="27" t="s">
        <v>886</v>
      </c>
      <c r="I1438" s="27" t="s">
        <v>887</v>
      </c>
      <c r="J1438" s="27" t="s">
        <v>888</v>
      </c>
      <c r="K1438" s="2">
        <v>0.75</v>
      </c>
      <c r="L1438" s="2">
        <v>0.25</v>
      </c>
      <c r="M1438" s="27">
        <v>5020000</v>
      </c>
      <c r="N1438" s="27">
        <v>6570000</v>
      </c>
      <c r="O1438" s="27">
        <v>5150000</v>
      </c>
      <c r="P1438" s="27">
        <v>5680000</v>
      </c>
      <c r="Q1438" s="29"/>
      <c r="R1438" s="29"/>
      <c r="S1438" s="29"/>
      <c r="T1438" s="29"/>
      <c r="U1438" s="29"/>
      <c r="V1438" s="29"/>
      <c r="W1438" s="29"/>
      <c r="X1438" s="29"/>
      <c r="Y1438" s="29"/>
      <c r="Z1438" s="29"/>
      <c r="AA1438" s="29"/>
      <c r="AB1438" s="29"/>
      <c r="AC1438" s="2">
        <f t="shared" si="594"/>
        <v>5605000</v>
      </c>
      <c r="AD1438" s="2">
        <f t="shared" si="595"/>
        <v>703822.89438939583</v>
      </c>
      <c r="AE1438" s="2">
        <f t="shared" si="596"/>
        <v>4</v>
      </c>
      <c r="AF1438" s="27">
        <v>6010000</v>
      </c>
      <c r="AG1438" s="27">
        <v>5340000</v>
      </c>
      <c r="AH1438" s="27">
        <v>5360000</v>
      </c>
      <c r="AI1438" s="27">
        <v>6750000</v>
      </c>
      <c r="AJ1438" s="2">
        <f t="shared" si="597"/>
        <v>5865000</v>
      </c>
      <c r="AK1438" s="2">
        <f t="shared" si="598"/>
        <v>667058.21834879357</v>
      </c>
      <c r="AL1438" s="2">
        <f t="shared" si="599"/>
        <v>4</v>
      </c>
      <c r="AM1438" s="2">
        <f t="shared" si="600"/>
        <v>3.2725752194281691E+22</v>
      </c>
      <c r="AN1438" s="2">
        <f t="shared" si="601"/>
        <v>5.7424515387188964E+21</v>
      </c>
      <c r="AO1438" s="2">
        <f t="shared" si="602"/>
        <v>6</v>
      </c>
      <c r="AP1438" s="2">
        <f t="shared" si="603"/>
        <v>3.9058232345553301</v>
      </c>
      <c r="AQ1438" s="2">
        <f t="shared" si="604"/>
        <v>0.71755819649141217</v>
      </c>
      <c r="AR1438" s="3" t="str">
        <f t="shared" si="605"/>
        <v>Nontoxic</v>
      </c>
      <c r="AS1438" s="2">
        <f t="shared" si="606"/>
        <v>104.63871543264942</v>
      </c>
      <c r="AT1438" s="26" t="s">
        <v>884</v>
      </c>
      <c r="AU1438" s="4" t="s">
        <v>666</v>
      </c>
      <c r="AV1438" s="2">
        <f t="shared" si="607"/>
        <v>3</v>
      </c>
      <c r="AW1438" s="2">
        <f t="shared" si="608"/>
        <v>3</v>
      </c>
      <c r="AX1438" s="2">
        <f t="shared" si="609"/>
        <v>495366666666.66663</v>
      </c>
      <c r="AY1438" s="2">
        <f t="shared" si="610"/>
        <v>444966666666.66675</v>
      </c>
      <c r="AZ1438" s="2">
        <f t="shared" si="611"/>
        <v>470166666666.66669</v>
      </c>
      <c r="BA1438" s="2">
        <f t="shared" si="612"/>
        <v>1.1666666666666667</v>
      </c>
      <c r="BB1438" s="2">
        <f t="shared" si="613"/>
        <v>7.3976951774414237E-3</v>
      </c>
      <c r="BC1438" s="2">
        <v>6.6349999999999998</v>
      </c>
      <c r="BD1438" s="2" t="str">
        <f t="shared" si="614"/>
        <v>Same Var</v>
      </c>
      <c r="BE1438" s="2">
        <f t="shared" si="615"/>
        <v>0.30553898803318535</v>
      </c>
      <c r="BF1438" s="2" t="str">
        <f t="shared" si="616"/>
        <v>NS</v>
      </c>
      <c r="BG1438" s="2" t="str">
        <f t="shared" si="617"/>
        <v>NS</v>
      </c>
      <c r="BH1438" s="2" t="str">
        <f t="shared" si="618"/>
        <v/>
      </c>
      <c r="BI1438" s="2" t="str">
        <f t="shared" si="619"/>
        <v/>
      </c>
      <c r="BJ1438" s="2" t="str">
        <f t="shared" si="620"/>
        <v/>
      </c>
    </row>
    <row r="1439" spans="1:62" x14ac:dyDescent="0.2">
      <c r="A1439" s="1" t="s">
        <v>142</v>
      </c>
      <c r="B1439" s="27" t="s">
        <v>183</v>
      </c>
      <c r="C1439" s="28">
        <v>38517</v>
      </c>
      <c r="D1439" s="7">
        <v>0.35069444444444442</v>
      </c>
      <c r="E1439" s="1">
        <v>0.1</v>
      </c>
      <c r="F1439" s="1" t="s">
        <v>57</v>
      </c>
      <c r="G1439" s="1" t="s">
        <v>889</v>
      </c>
      <c r="H1439" s="27" t="s">
        <v>886</v>
      </c>
      <c r="I1439" s="27" t="s">
        <v>887</v>
      </c>
      <c r="J1439" s="27" t="s">
        <v>888</v>
      </c>
      <c r="K1439" s="2">
        <v>0.75</v>
      </c>
      <c r="L1439" s="2">
        <v>0.25</v>
      </c>
      <c r="M1439" s="27">
        <v>5020000</v>
      </c>
      <c r="N1439" s="27">
        <v>6570000</v>
      </c>
      <c r="O1439" s="27">
        <v>5150000</v>
      </c>
      <c r="P1439" s="27">
        <v>5680000</v>
      </c>
      <c r="Q1439" s="29"/>
      <c r="R1439" s="29"/>
      <c r="S1439" s="29"/>
      <c r="T1439" s="29"/>
      <c r="U1439" s="29"/>
      <c r="V1439" s="29"/>
      <c r="W1439" s="29"/>
      <c r="X1439" s="29"/>
      <c r="Y1439" s="29"/>
      <c r="Z1439" s="29"/>
      <c r="AA1439" s="29"/>
      <c r="AB1439" s="29"/>
      <c r="AC1439" s="2">
        <f t="shared" si="594"/>
        <v>5605000</v>
      </c>
      <c r="AD1439" s="2">
        <f t="shared" si="595"/>
        <v>703822.89438939583</v>
      </c>
      <c r="AE1439" s="2">
        <f t="shared" si="596"/>
        <v>4</v>
      </c>
      <c r="AF1439" s="27">
        <v>5870000</v>
      </c>
      <c r="AG1439" s="27">
        <v>6780000</v>
      </c>
      <c r="AH1439" s="27">
        <v>5550000</v>
      </c>
      <c r="AI1439" s="27">
        <v>6910000</v>
      </c>
      <c r="AJ1439" s="2">
        <f t="shared" si="597"/>
        <v>6277500</v>
      </c>
      <c r="AK1439" s="2">
        <f t="shared" si="598"/>
        <v>670292.22482934012</v>
      </c>
      <c r="AL1439" s="2">
        <f t="shared" si="599"/>
        <v>4</v>
      </c>
      <c r="AM1439" s="2">
        <f t="shared" si="600"/>
        <v>3.3118123177354595E+22</v>
      </c>
      <c r="AN1439" s="2">
        <f t="shared" si="601"/>
        <v>5.823027940628617E+21</v>
      </c>
      <c r="AO1439" s="2">
        <f t="shared" si="602"/>
        <v>6</v>
      </c>
      <c r="AP1439" s="2">
        <f t="shared" si="603"/>
        <v>4.8611606055455665</v>
      </c>
      <c r="AQ1439" s="2">
        <f t="shared" si="604"/>
        <v>0.71755819649141217</v>
      </c>
      <c r="AR1439" s="3" t="str">
        <f t="shared" si="605"/>
        <v>Nontoxic</v>
      </c>
      <c r="AS1439" s="2">
        <f t="shared" si="606"/>
        <v>111.99821587867976</v>
      </c>
      <c r="AT1439" s="26" t="s">
        <v>884</v>
      </c>
      <c r="AU1439" s="4" t="s">
        <v>666</v>
      </c>
      <c r="AV1439" s="2">
        <f t="shared" si="607"/>
        <v>3</v>
      </c>
      <c r="AW1439" s="2">
        <f t="shared" si="608"/>
        <v>3</v>
      </c>
      <c r="AX1439" s="2">
        <f t="shared" si="609"/>
        <v>495366666666.66663</v>
      </c>
      <c r="AY1439" s="2">
        <f t="shared" si="610"/>
        <v>449291666666.66663</v>
      </c>
      <c r="AZ1439" s="2">
        <f t="shared" si="611"/>
        <v>472329166666.66669</v>
      </c>
      <c r="BA1439" s="2">
        <f t="shared" si="612"/>
        <v>1.1666666666666667</v>
      </c>
      <c r="BB1439" s="2">
        <f t="shared" si="613"/>
        <v>6.1245293894346877E-3</v>
      </c>
      <c r="BC1439" s="2">
        <v>6.6349999999999998</v>
      </c>
      <c r="BD1439" s="2" t="str">
        <f t="shared" si="614"/>
        <v>Same Var</v>
      </c>
      <c r="BE1439" s="2">
        <f t="shared" si="615"/>
        <v>0.10784383568527119</v>
      </c>
      <c r="BF1439" s="2" t="str">
        <f t="shared" si="616"/>
        <v>NS</v>
      </c>
      <c r="BG1439" s="2" t="str">
        <f t="shared" si="617"/>
        <v>NS</v>
      </c>
      <c r="BH1439" s="2" t="str">
        <f t="shared" si="618"/>
        <v/>
      </c>
      <c r="BI1439" s="2" t="str">
        <f t="shared" si="619"/>
        <v/>
      </c>
      <c r="BJ1439" s="2" t="str">
        <f t="shared" si="620"/>
        <v/>
      </c>
    </row>
    <row r="1440" spans="1:62" x14ac:dyDescent="0.2">
      <c r="A1440" s="1" t="s">
        <v>142</v>
      </c>
      <c r="B1440" s="27" t="s">
        <v>184</v>
      </c>
      <c r="C1440" s="28">
        <v>38517</v>
      </c>
      <c r="D1440" s="7">
        <v>0.375</v>
      </c>
      <c r="E1440" s="1">
        <v>0.1</v>
      </c>
      <c r="F1440" s="1" t="s">
        <v>57</v>
      </c>
      <c r="G1440" s="1" t="s">
        <v>889</v>
      </c>
      <c r="H1440" s="27" t="s">
        <v>886</v>
      </c>
      <c r="I1440" s="27" t="s">
        <v>887</v>
      </c>
      <c r="J1440" s="27" t="s">
        <v>888</v>
      </c>
      <c r="K1440" s="2">
        <v>0.75</v>
      </c>
      <c r="L1440" s="2">
        <v>0.25</v>
      </c>
      <c r="M1440" s="27">
        <v>5020000</v>
      </c>
      <c r="N1440" s="27">
        <v>6570000</v>
      </c>
      <c r="O1440" s="27">
        <v>5150000</v>
      </c>
      <c r="P1440" s="27">
        <v>5680000</v>
      </c>
      <c r="Q1440" s="29"/>
      <c r="R1440" s="29"/>
      <c r="S1440" s="29"/>
      <c r="T1440" s="29"/>
      <c r="U1440" s="29"/>
      <c r="V1440" s="29"/>
      <c r="W1440" s="29"/>
      <c r="X1440" s="29"/>
      <c r="Y1440" s="29"/>
      <c r="Z1440" s="29"/>
      <c r="AA1440" s="29"/>
      <c r="AB1440" s="29"/>
      <c r="AC1440" s="2">
        <f t="shared" si="594"/>
        <v>5605000</v>
      </c>
      <c r="AD1440" s="2">
        <f t="shared" si="595"/>
        <v>703822.89438939583</v>
      </c>
      <c r="AE1440" s="2">
        <f t="shared" si="596"/>
        <v>4</v>
      </c>
      <c r="AF1440" s="27">
        <v>5040000</v>
      </c>
      <c r="AG1440" s="27">
        <v>6670000</v>
      </c>
      <c r="AH1440" s="27">
        <v>6300000</v>
      </c>
      <c r="AI1440" s="27">
        <v>4610000</v>
      </c>
      <c r="AJ1440" s="2">
        <f t="shared" si="597"/>
        <v>5655000</v>
      </c>
      <c r="AK1440" s="2">
        <f t="shared" si="598"/>
        <v>985985.12497231248</v>
      </c>
      <c r="AL1440" s="2">
        <f t="shared" si="599"/>
        <v>4</v>
      </c>
      <c r="AM1440" s="2">
        <f t="shared" si="600"/>
        <v>9.7782918652614997E+22</v>
      </c>
      <c r="AN1440" s="2">
        <f t="shared" si="601"/>
        <v>2.130729931649667E+22</v>
      </c>
      <c r="AO1440" s="2">
        <f t="shared" si="602"/>
        <v>5</v>
      </c>
      <c r="AP1440" s="2">
        <f t="shared" si="603"/>
        <v>2.5952337699114669</v>
      </c>
      <c r="AQ1440" s="2">
        <f t="shared" si="604"/>
        <v>0.72668684380042159</v>
      </c>
      <c r="AR1440" s="3" t="str">
        <f t="shared" si="605"/>
        <v>Nontoxic</v>
      </c>
      <c r="AS1440" s="2">
        <f t="shared" si="606"/>
        <v>100.89206066012488</v>
      </c>
      <c r="AT1440" s="26" t="s">
        <v>884</v>
      </c>
      <c r="AU1440" s="4" t="s">
        <v>666</v>
      </c>
      <c r="AV1440" s="2">
        <f t="shared" si="607"/>
        <v>3</v>
      </c>
      <c r="AW1440" s="2">
        <f t="shared" si="608"/>
        <v>3</v>
      </c>
      <c r="AX1440" s="2">
        <f t="shared" si="609"/>
        <v>495366666666.66663</v>
      </c>
      <c r="AY1440" s="2">
        <f t="shared" si="610"/>
        <v>972166666666.66663</v>
      </c>
      <c r="AZ1440" s="2">
        <f t="shared" si="611"/>
        <v>733766666666.66663</v>
      </c>
      <c r="BA1440" s="2">
        <f t="shared" si="612"/>
        <v>1.1666666666666667</v>
      </c>
      <c r="BB1440" s="2">
        <f t="shared" si="613"/>
        <v>0.28686004426377359</v>
      </c>
      <c r="BC1440" s="2">
        <v>6.6349999999999998</v>
      </c>
      <c r="BD1440" s="2" t="str">
        <f t="shared" si="614"/>
        <v>Same Var</v>
      </c>
      <c r="BE1440" s="2">
        <f t="shared" si="615"/>
        <v>0.46844801147502052</v>
      </c>
      <c r="BF1440" s="2" t="str">
        <f t="shared" si="616"/>
        <v>NS</v>
      </c>
      <c r="BG1440" s="2" t="str">
        <f t="shared" si="617"/>
        <v>NS</v>
      </c>
      <c r="BH1440" s="2" t="str">
        <f t="shared" si="618"/>
        <v/>
      </c>
      <c r="BI1440" s="2" t="str">
        <f t="shared" si="619"/>
        <v/>
      </c>
      <c r="BJ1440" s="2" t="str">
        <f t="shared" si="620"/>
        <v/>
      </c>
    </row>
    <row r="1441" spans="1:62" x14ac:dyDescent="0.2">
      <c r="A1441" s="1" t="s">
        <v>142</v>
      </c>
      <c r="B1441" s="27" t="s">
        <v>589</v>
      </c>
      <c r="C1441" s="28">
        <v>37755</v>
      </c>
      <c r="D1441" s="7">
        <v>0.52083333333333337</v>
      </c>
      <c r="E1441" s="1">
        <v>0.1</v>
      </c>
      <c r="F1441" s="1" t="s">
        <v>57</v>
      </c>
      <c r="G1441" s="1" t="s">
        <v>1341</v>
      </c>
      <c r="H1441" s="27" t="s">
        <v>886</v>
      </c>
      <c r="I1441" s="27" t="s">
        <v>887</v>
      </c>
      <c r="J1441" s="27" t="s">
        <v>888</v>
      </c>
      <c r="K1441" s="2">
        <v>0.75</v>
      </c>
      <c r="L1441" s="2">
        <v>0.25</v>
      </c>
      <c r="M1441" s="27">
        <v>5660000</v>
      </c>
      <c r="N1441" s="27">
        <v>6420000</v>
      </c>
      <c r="O1441" s="27">
        <v>5780000</v>
      </c>
      <c r="P1441" s="27">
        <v>7280000</v>
      </c>
      <c r="Q1441" s="29"/>
      <c r="R1441" s="29"/>
      <c r="S1441" s="29"/>
      <c r="T1441" s="29"/>
      <c r="U1441" s="29"/>
      <c r="V1441" s="29"/>
      <c r="W1441" s="29"/>
      <c r="X1441" s="29"/>
      <c r="Y1441" s="29"/>
      <c r="Z1441" s="29"/>
      <c r="AA1441" s="29"/>
      <c r="AB1441" s="29"/>
      <c r="AC1441" s="2">
        <f t="shared" si="594"/>
        <v>6285000</v>
      </c>
      <c r="AD1441" s="2">
        <f t="shared" si="595"/>
        <v>742495.79123386287</v>
      </c>
      <c r="AE1441" s="2">
        <f t="shared" si="596"/>
        <v>4</v>
      </c>
      <c r="AF1441" s="27">
        <v>5140000</v>
      </c>
      <c r="AG1441" s="27">
        <v>5200000</v>
      </c>
      <c r="AH1441" s="29"/>
      <c r="AI1441" s="27">
        <v>6260000</v>
      </c>
      <c r="AJ1441" s="2">
        <f t="shared" si="597"/>
        <v>5533333.333333333</v>
      </c>
      <c r="AK1441" s="2">
        <f t="shared" si="598"/>
        <v>630026.45447102725</v>
      </c>
      <c r="AL1441" s="2">
        <f t="shared" si="599"/>
        <v>3</v>
      </c>
      <c r="AM1441" s="2">
        <f t="shared" si="600"/>
        <v>4.4031849266523207E+22</v>
      </c>
      <c r="AN1441" s="2">
        <f t="shared" si="601"/>
        <v>1.0756571026083866E+22</v>
      </c>
      <c r="AO1441" s="2">
        <f t="shared" si="602"/>
        <v>4</v>
      </c>
      <c r="AP1441" s="2">
        <f t="shared" si="603"/>
        <v>1.7891690908771547</v>
      </c>
      <c r="AQ1441" s="2">
        <f t="shared" si="604"/>
        <v>0.74069708411268287</v>
      </c>
      <c r="AR1441" s="3" t="str">
        <f t="shared" si="605"/>
        <v>Nontoxic</v>
      </c>
      <c r="AS1441" s="2">
        <f t="shared" si="606"/>
        <v>88.040307610713327</v>
      </c>
      <c r="AT1441" s="4" t="s">
        <v>663</v>
      </c>
      <c r="AV1441" s="2">
        <f t="shared" si="607"/>
        <v>3</v>
      </c>
      <c r="AW1441" s="2">
        <f t="shared" si="608"/>
        <v>2</v>
      </c>
      <c r="AX1441" s="2">
        <f t="shared" si="609"/>
        <v>551300000000.00012</v>
      </c>
      <c r="AY1441" s="2">
        <f t="shared" si="610"/>
        <v>396933333333.33337</v>
      </c>
      <c r="AZ1441" s="2">
        <f t="shared" si="611"/>
        <v>489553333333.33337</v>
      </c>
      <c r="BA1441" s="2">
        <f t="shared" si="612"/>
        <v>1.211111111111111</v>
      </c>
      <c r="BB1441" s="2">
        <f t="shared" si="613"/>
        <v>5.2095134329827847E-2</v>
      </c>
      <c r="BC1441" s="2">
        <v>6.6349999999999998</v>
      </c>
      <c r="BD1441" s="2" t="str">
        <f t="shared" si="614"/>
        <v>Same Var</v>
      </c>
      <c r="BE1441" s="2">
        <f t="shared" si="615"/>
        <v>0.10927843545832593</v>
      </c>
      <c r="BF1441" s="2" t="str">
        <f t="shared" si="616"/>
        <v>NS</v>
      </c>
      <c r="BG1441" s="2" t="str">
        <f t="shared" si="617"/>
        <v>NS</v>
      </c>
      <c r="BH1441" s="2" t="str">
        <f t="shared" si="618"/>
        <v>Same Var T-test</v>
      </c>
      <c r="BI1441" s="2" t="str">
        <f t="shared" si="619"/>
        <v/>
      </c>
      <c r="BJ1441" s="2" t="str">
        <f t="shared" si="620"/>
        <v/>
      </c>
    </row>
    <row r="1442" spans="1:62" x14ac:dyDescent="0.2">
      <c r="A1442" s="1" t="s">
        <v>142</v>
      </c>
      <c r="B1442" s="27" t="s">
        <v>599</v>
      </c>
      <c r="C1442" s="28">
        <v>37755</v>
      </c>
      <c r="D1442" s="7">
        <v>0.47916666666666669</v>
      </c>
      <c r="E1442" s="1">
        <v>0.1</v>
      </c>
      <c r="F1442" s="1" t="s">
        <v>57</v>
      </c>
      <c r="G1442" s="1" t="s">
        <v>1341</v>
      </c>
      <c r="H1442" s="27" t="s">
        <v>886</v>
      </c>
      <c r="I1442" s="27" t="s">
        <v>887</v>
      </c>
      <c r="J1442" s="27" t="s">
        <v>888</v>
      </c>
      <c r="K1442" s="2">
        <v>0.75</v>
      </c>
      <c r="L1442" s="2">
        <v>0.25</v>
      </c>
      <c r="M1442" s="27">
        <v>5660000</v>
      </c>
      <c r="N1442" s="27">
        <v>6420000</v>
      </c>
      <c r="O1442" s="27">
        <v>5780000</v>
      </c>
      <c r="P1442" s="27">
        <v>7280000</v>
      </c>
      <c r="Q1442" s="29"/>
      <c r="R1442" s="29"/>
      <c r="S1442" s="29"/>
      <c r="T1442" s="29"/>
      <c r="U1442" s="29"/>
      <c r="V1442" s="29"/>
      <c r="W1442" s="29"/>
      <c r="X1442" s="29"/>
      <c r="Y1442" s="29"/>
      <c r="Z1442" s="29"/>
      <c r="AA1442" s="29"/>
      <c r="AB1442" s="29"/>
      <c r="AC1442" s="2">
        <f t="shared" si="594"/>
        <v>6285000</v>
      </c>
      <c r="AD1442" s="2">
        <f t="shared" si="595"/>
        <v>742495.79123386287</v>
      </c>
      <c r="AE1442" s="2">
        <f t="shared" si="596"/>
        <v>4</v>
      </c>
      <c r="AF1442" s="27">
        <v>3560000</v>
      </c>
      <c r="AG1442" s="27">
        <v>4460000</v>
      </c>
      <c r="AH1442" s="27">
        <v>3740000</v>
      </c>
      <c r="AI1442" s="27">
        <v>5200000</v>
      </c>
      <c r="AJ1442" s="2">
        <f t="shared" si="597"/>
        <v>4240000</v>
      </c>
      <c r="AK1442" s="2">
        <f t="shared" si="598"/>
        <v>748865.80907396215</v>
      </c>
      <c r="AL1442" s="2">
        <f t="shared" si="599"/>
        <v>4</v>
      </c>
      <c r="AM1442" s="2">
        <f t="shared" si="600"/>
        <v>4.7404856018066404E+22</v>
      </c>
      <c r="AN1442" s="2">
        <f t="shared" si="601"/>
        <v>8.5554692976888009E+21</v>
      </c>
      <c r="AO1442" s="2">
        <f t="shared" si="602"/>
        <v>6</v>
      </c>
      <c r="AP1442" s="2">
        <f t="shared" si="603"/>
        <v>-1.0152979633731434</v>
      </c>
      <c r="AQ1442" s="2">
        <f t="shared" si="604"/>
        <v>0.71755819649141217</v>
      </c>
      <c r="AR1442" s="3" t="str">
        <f t="shared" si="605"/>
        <v>Toxic</v>
      </c>
      <c r="AS1442" s="2">
        <f t="shared" si="606"/>
        <v>67.462211614956246</v>
      </c>
      <c r="AT1442" s="4" t="s">
        <v>663</v>
      </c>
      <c r="AV1442" s="2">
        <f t="shared" si="607"/>
        <v>3</v>
      </c>
      <c r="AW1442" s="2">
        <f t="shared" si="608"/>
        <v>3</v>
      </c>
      <c r="AX1442" s="2">
        <f t="shared" si="609"/>
        <v>551300000000.00012</v>
      </c>
      <c r="AY1442" s="2">
        <f t="shared" si="610"/>
        <v>560799999999.99988</v>
      </c>
      <c r="AZ1442" s="2">
        <f t="shared" si="611"/>
        <v>556050000000</v>
      </c>
      <c r="BA1442" s="2">
        <f t="shared" si="612"/>
        <v>1.1666666666666667</v>
      </c>
      <c r="BB1442" s="2">
        <f t="shared" si="613"/>
        <v>1.8765054950823208E-4</v>
      </c>
      <c r="BC1442" s="2">
        <v>6.6349999999999998</v>
      </c>
      <c r="BD1442" s="2" t="str">
        <f t="shared" si="614"/>
        <v>Same Var</v>
      </c>
      <c r="BE1442" s="2">
        <f t="shared" si="615"/>
        <v>4.0929727185817248E-3</v>
      </c>
      <c r="BF1442" s="2" t="str">
        <f t="shared" si="616"/>
        <v>Sig</v>
      </c>
      <c r="BG1442" s="2" t="str">
        <f t="shared" si="617"/>
        <v>Sig</v>
      </c>
      <c r="BH1442" s="2" t="str">
        <f t="shared" si="618"/>
        <v>Same Var T-test</v>
      </c>
      <c r="BI1442" s="2" t="str">
        <f t="shared" si="619"/>
        <v/>
      </c>
      <c r="BJ1442" s="2" t="str">
        <f t="shared" si="620"/>
        <v/>
      </c>
    </row>
    <row r="1443" spans="1:62" x14ac:dyDescent="0.2">
      <c r="A1443" s="1" t="s">
        <v>142</v>
      </c>
      <c r="B1443" s="27" t="s">
        <v>625</v>
      </c>
      <c r="C1443" s="28">
        <v>37755</v>
      </c>
      <c r="D1443" s="7">
        <v>0.66666666666666663</v>
      </c>
      <c r="E1443" s="1">
        <v>0.1</v>
      </c>
      <c r="F1443" s="1" t="s">
        <v>57</v>
      </c>
      <c r="G1443" s="1" t="s">
        <v>1341</v>
      </c>
      <c r="H1443" s="27" t="s">
        <v>886</v>
      </c>
      <c r="I1443" s="27" t="s">
        <v>887</v>
      </c>
      <c r="J1443" s="27" t="s">
        <v>888</v>
      </c>
      <c r="K1443" s="2">
        <v>0.75</v>
      </c>
      <c r="L1443" s="2">
        <v>0.25</v>
      </c>
      <c r="M1443" s="27">
        <v>5660000</v>
      </c>
      <c r="N1443" s="27">
        <v>6420000</v>
      </c>
      <c r="O1443" s="27">
        <v>5780000</v>
      </c>
      <c r="P1443" s="27">
        <v>7280000</v>
      </c>
      <c r="Q1443" s="29"/>
      <c r="R1443" s="29"/>
      <c r="S1443" s="29"/>
      <c r="T1443" s="29"/>
      <c r="U1443" s="29"/>
      <c r="V1443" s="29"/>
      <c r="W1443" s="29"/>
      <c r="X1443" s="29"/>
      <c r="Y1443" s="29"/>
      <c r="Z1443" s="29"/>
      <c r="AA1443" s="29"/>
      <c r="AB1443" s="29"/>
      <c r="AC1443" s="2">
        <f t="shared" si="594"/>
        <v>6285000</v>
      </c>
      <c r="AD1443" s="2">
        <f t="shared" si="595"/>
        <v>742495.79123386287</v>
      </c>
      <c r="AE1443" s="2">
        <f t="shared" si="596"/>
        <v>4</v>
      </c>
      <c r="AF1443" s="27">
        <v>3960000</v>
      </c>
      <c r="AG1443" s="27">
        <v>4320000</v>
      </c>
      <c r="AH1443" s="27">
        <v>6440000</v>
      </c>
      <c r="AI1443" s="27">
        <v>4960000</v>
      </c>
      <c r="AJ1443" s="2">
        <f t="shared" si="597"/>
        <v>4920000</v>
      </c>
      <c r="AK1443" s="2">
        <f t="shared" si="598"/>
        <v>1094470.9528656604</v>
      </c>
      <c r="AL1443" s="2">
        <f t="shared" si="599"/>
        <v>4</v>
      </c>
      <c r="AM1443" s="2">
        <f t="shared" si="600"/>
        <v>1.4212389483751087E+23</v>
      </c>
      <c r="AN1443" s="2">
        <f t="shared" si="601"/>
        <v>3.1896884112503622E+22</v>
      </c>
      <c r="AO1443" s="2">
        <f t="shared" si="602"/>
        <v>4</v>
      </c>
      <c r="AP1443" s="2">
        <f t="shared" si="603"/>
        <v>0.33591328656198172</v>
      </c>
      <c r="AQ1443" s="2">
        <f t="shared" si="604"/>
        <v>0.74069708411268287</v>
      </c>
      <c r="AR1443" s="3" t="str">
        <f t="shared" si="605"/>
        <v>Toxic</v>
      </c>
      <c r="AS1443" s="2">
        <f t="shared" si="606"/>
        <v>78.281622911694512</v>
      </c>
      <c r="AT1443" s="4" t="s">
        <v>663</v>
      </c>
      <c r="AV1443" s="2">
        <f t="shared" si="607"/>
        <v>3</v>
      </c>
      <c r="AW1443" s="2">
        <f t="shared" si="608"/>
        <v>3</v>
      </c>
      <c r="AX1443" s="2">
        <f t="shared" si="609"/>
        <v>551300000000.00012</v>
      </c>
      <c r="AY1443" s="2">
        <f t="shared" si="610"/>
        <v>1197866666666.6667</v>
      </c>
      <c r="AZ1443" s="2">
        <f t="shared" si="611"/>
        <v>874583333333.33337</v>
      </c>
      <c r="BA1443" s="2">
        <f t="shared" si="612"/>
        <v>1.1666666666666667</v>
      </c>
      <c r="BB1443" s="2">
        <f t="shared" si="613"/>
        <v>0.37779059175893992</v>
      </c>
      <c r="BC1443" s="2">
        <v>6.6349999999999998</v>
      </c>
      <c r="BD1443" s="2" t="str">
        <f t="shared" si="614"/>
        <v>Same Var</v>
      </c>
      <c r="BE1443" s="2">
        <f t="shared" si="615"/>
        <v>4.2283044217717995E-2</v>
      </c>
      <c r="BF1443" s="2" t="str">
        <f t="shared" si="616"/>
        <v>Sig</v>
      </c>
      <c r="BG1443" s="2" t="str">
        <f t="shared" si="617"/>
        <v>Sig</v>
      </c>
      <c r="BH1443" s="2" t="str">
        <f t="shared" si="618"/>
        <v>Same Var T-test</v>
      </c>
      <c r="BI1443" s="2" t="str">
        <f t="shared" si="619"/>
        <v>TSTToxicLess25</v>
      </c>
      <c r="BJ1443" s="2" t="str">
        <f t="shared" si="620"/>
        <v>NOECToxicLess25</v>
      </c>
    </row>
    <row r="1444" spans="1:62" x14ac:dyDescent="0.2">
      <c r="A1444" s="1" t="s">
        <v>142</v>
      </c>
      <c r="B1444" s="27" t="s">
        <v>626</v>
      </c>
      <c r="C1444" s="28">
        <v>37755</v>
      </c>
      <c r="D1444" s="7">
        <v>0.70833333333333337</v>
      </c>
      <c r="E1444" s="1">
        <v>0.1</v>
      </c>
      <c r="F1444" s="1" t="s">
        <v>57</v>
      </c>
      <c r="G1444" s="1" t="s">
        <v>1341</v>
      </c>
      <c r="H1444" s="27" t="s">
        <v>886</v>
      </c>
      <c r="I1444" s="27" t="s">
        <v>887</v>
      </c>
      <c r="J1444" s="27" t="s">
        <v>888</v>
      </c>
      <c r="K1444" s="2">
        <v>0.75</v>
      </c>
      <c r="L1444" s="2">
        <v>0.25</v>
      </c>
      <c r="M1444" s="27">
        <v>5660000</v>
      </c>
      <c r="N1444" s="27">
        <v>6420000</v>
      </c>
      <c r="O1444" s="27">
        <v>5780000</v>
      </c>
      <c r="P1444" s="27">
        <v>7280000</v>
      </c>
      <c r="Q1444" s="29"/>
      <c r="R1444" s="29"/>
      <c r="S1444" s="29"/>
      <c r="T1444" s="29"/>
      <c r="U1444" s="29"/>
      <c r="V1444" s="29"/>
      <c r="W1444" s="29"/>
      <c r="X1444" s="29"/>
      <c r="Y1444" s="29"/>
      <c r="Z1444" s="29"/>
      <c r="AA1444" s="29"/>
      <c r="AB1444" s="29"/>
      <c r="AC1444" s="2">
        <f t="shared" si="594"/>
        <v>6285000</v>
      </c>
      <c r="AD1444" s="2">
        <f t="shared" si="595"/>
        <v>742495.79123386287</v>
      </c>
      <c r="AE1444" s="2">
        <f t="shared" si="596"/>
        <v>4</v>
      </c>
      <c r="AF1444" s="27">
        <v>4100000</v>
      </c>
      <c r="AG1444" s="27">
        <v>3560000</v>
      </c>
      <c r="AH1444" s="27">
        <v>4040000</v>
      </c>
      <c r="AI1444" s="27">
        <v>4140000</v>
      </c>
      <c r="AJ1444" s="2">
        <f t="shared" si="597"/>
        <v>3960000</v>
      </c>
      <c r="AK1444" s="2">
        <f t="shared" si="598"/>
        <v>269814.75126464083</v>
      </c>
      <c r="AL1444" s="2">
        <f t="shared" si="599"/>
        <v>4</v>
      </c>
      <c r="AM1444" s="2">
        <f t="shared" si="600"/>
        <v>9.1635747680664095E+21</v>
      </c>
      <c r="AN1444" s="2">
        <f t="shared" si="601"/>
        <v>2.1138692976888028E+21</v>
      </c>
      <c r="AO1444" s="2">
        <f t="shared" si="602"/>
        <v>4</v>
      </c>
      <c r="AP1444" s="2">
        <f t="shared" si="603"/>
        <v>-2.4361896467851674</v>
      </c>
      <c r="AQ1444" s="2">
        <f t="shared" si="604"/>
        <v>0.74069708411268287</v>
      </c>
      <c r="AR1444" s="3" t="str">
        <f t="shared" si="605"/>
        <v>Toxic</v>
      </c>
      <c r="AS1444" s="2">
        <f t="shared" si="606"/>
        <v>63.007159904534603</v>
      </c>
      <c r="AT1444" s="4" t="s">
        <v>663</v>
      </c>
      <c r="AV1444" s="2">
        <f t="shared" si="607"/>
        <v>3</v>
      </c>
      <c r="AW1444" s="2">
        <f t="shared" si="608"/>
        <v>3</v>
      </c>
      <c r="AX1444" s="2">
        <f t="shared" si="609"/>
        <v>551300000000.00012</v>
      </c>
      <c r="AY1444" s="2">
        <f t="shared" si="610"/>
        <v>72800000000</v>
      </c>
      <c r="AZ1444" s="2">
        <f t="shared" si="611"/>
        <v>312050000000.00006</v>
      </c>
      <c r="BA1444" s="2">
        <f t="shared" si="612"/>
        <v>1.1666666666666667</v>
      </c>
      <c r="BB1444" s="2">
        <f t="shared" si="613"/>
        <v>2.2791388679018576</v>
      </c>
      <c r="BC1444" s="2">
        <v>6.6349999999999998</v>
      </c>
      <c r="BD1444" s="2" t="str">
        <f t="shared" si="614"/>
        <v>Same Var</v>
      </c>
      <c r="BE1444" s="2">
        <f t="shared" si="615"/>
        <v>5.331721544829239E-4</v>
      </c>
      <c r="BF1444" s="2" t="str">
        <f t="shared" si="616"/>
        <v>Sig</v>
      </c>
      <c r="BG1444" s="2" t="str">
        <f t="shared" si="617"/>
        <v>Sig</v>
      </c>
      <c r="BH1444" s="2" t="str">
        <f t="shared" si="618"/>
        <v>Same Var T-test</v>
      </c>
      <c r="BI1444" s="2" t="str">
        <f t="shared" si="619"/>
        <v/>
      </c>
      <c r="BJ1444" s="2" t="str">
        <f t="shared" si="620"/>
        <v/>
      </c>
    </row>
    <row r="1445" spans="1:62" x14ac:dyDescent="0.2">
      <c r="A1445" s="1" t="s">
        <v>142</v>
      </c>
      <c r="B1445" s="27" t="s">
        <v>189</v>
      </c>
      <c r="C1445" s="28">
        <v>37775</v>
      </c>
      <c r="D1445" s="7">
        <v>0.35069444444444442</v>
      </c>
      <c r="E1445" s="1">
        <v>0.1</v>
      </c>
      <c r="F1445" s="1" t="s">
        <v>57</v>
      </c>
      <c r="G1445" s="1" t="s">
        <v>903</v>
      </c>
      <c r="H1445" s="27" t="s">
        <v>886</v>
      </c>
      <c r="I1445" s="27" t="s">
        <v>887</v>
      </c>
      <c r="J1445" s="27" t="s">
        <v>888</v>
      </c>
      <c r="K1445" s="2">
        <v>0.75</v>
      </c>
      <c r="L1445" s="2">
        <v>0.25</v>
      </c>
      <c r="M1445" s="27">
        <v>6728000</v>
      </c>
      <c r="N1445" s="27">
        <v>5668000</v>
      </c>
      <c r="O1445" s="27">
        <v>5128000</v>
      </c>
      <c r="P1445" s="27">
        <v>6768000</v>
      </c>
      <c r="Q1445" s="29"/>
      <c r="R1445" s="29"/>
      <c r="S1445" s="29"/>
      <c r="T1445" s="29"/>
      <c r="U1445" s="29"/>
      <c r="V1445" s="29"/>
      <c r="W1445" s="29"/>
      <c r="X1445" s="29"/>
      <c r="Y1445" s="29"/>
      <c r="Z1445" s="29"/>
      <c r="AA1445" s="29"/>
      <c r="AB1445" s="29"/>
      <c r="AC1445" s="2">
        <f t="shared" si="594"/>
        <v>6073000</v>
      </c>
      <c r="AD1445" s="2">
        <f t="shared" si="595"/>
        <v>810164.59233088349</v>
      </c>
      <c r="AE1445" s="2">
        <f t="shared" si="596"/>
        <v>4</v>
      </c>
      <c r="AF1445" s="27">
        <v>4448000</v>
      </c>
      <c r="AG1445" s="27">
        <v>5268000</v>
      </c>
      <c r="AH1445" s="27">
        <v>5928000</v>
      </c>
      <c r="AI1445" s="27">
        <v>6368000</v>
      </c>
      <c r="AJ1445" s="2">
        <f t="shared" si="597"/>
        <v>5503000</v>
      </c>
      <c r="AK1445" s="2">
        <f t="shared" si="598"/>
        <v>836082.13312648505</v>
      </c>
      <c r="AL1445" s="2">
        <f t="shared" si="599"/>
        <v>4</v>
      </c>
      <c r="AM1445" s="2">
        <f t="shared" si="600"/>
        <v>7.1320987962510875E+22</v>
      </c>
      <c r="AN1445" s="2">
        <f t="shared" si="601"/>
        <v>1.3020017836461954E+22</v>
      </c>
      <c r="AO1445" s="2">
        <f t="shared" si="602"/>
        <v>5</v>
      </c>
      <c r="AP1445" s="2">
        <f t="shared" si="603"/>
        <v>1.8349258279885488</v>
      </c>
      <c r="AQ1445" s="2">
        <f t="shared" si="604"/>
        <v>0.72668684380042159</v>
      </c>
      <c r="AR1445" s="3" t="str">
        <f t="shared" si="605"/>
        <v>Nontoxic</v>
      </c>
      <c r="AS1445" s="2">
        <f t="shared" si="606"/>
        <v>90.614193973324547</v>
      </c>
      <c r="AT1445" s="4" t="s">
        <v>663</v>
      </c>
      <c r="AV1445" s="2">
        <f t="shared" si="607"/>
        <v>3</v>
      </c>
      <c r="AW1445" s="2">
        <f t="shared" si="608"/>
        <v>3</v>
      </c>
      <c r="AX1445" s="2">
        <f t="shared" si="609"/>
        <v>656366666666.66663</v>
      </c>
      <c r="AY1445" s="2">
        <f t="shared" si="610"/>
        <v>699033333333.3335</v>
      </c>
      <c r="AZ1445" s="2">
        <f t="shared" si="611"/>
        <v>677700000000.00012</v>
      </c>
      <c r="BA1445" s="2">
        <f t="shared" si="612"/>
        <v>1.1666666666666667</v>
      </c>
      <c r="BB1445" s="2">
        <f t="shared" si="613"/>
        <v>2.5493660541055108E-3</v>
      </c>
      <c r="BC1445" s="2">
        <v>6.6349999999999998</v>
      </c>
      <c r="BD1445" s="2" t="str">
        <f t="shared" si="614"/>
        <v>Same Var</v>
      </c>
      <c r="BE1445" s="2">
        <f t="shared" si="615"/>
        <v>0.18264871511984099</v>
      </c>
      <c r="BF1445" s="2" t="str">
        <f t="shared" si="616"/>
        <v>NS</v>
      </c>
      <c r="BG1445" s="2" t="str">
        <f t="shared" si="617"/>
        <v>NS</v>
      </c>
      <c r="BH1445" s="2" t="str">
        <f t="shared" si="618"/>
        <v>Same Var T-test</v>
      </c>
      <c r="BI1445" s="2" t="str">
        <f t="shared" si="619"/>
        <v/>
      </c>
      <c r="BJ1445" s="2" t="str">
        <f t="shared" si="620"/>
        <v/>
      </c>
    </row>
    <row r="1446" spans="1:62" x14ac:dyDescent="0.2">
      <c r="A1446" s="1" t="s">
        <v>142</v>
      </c>
      <c r="B1446" s="27" t="s">
        <v>192</v>
      </c>
      <c r="C1446" s="28">
        <v>37775</v>
      </c>
      <c r="D1446" s="7">
        <v>0.34027777777777779</v>
      </c>
      <c r="E1446" s="1">
        <v>0.1</v>
      </c>
      <c r="F1446" s="1" t="s">
        <v>57</v>
      </c>
      <c r="G1446" s="1" t="s">
        <v>903</v>
      </c>
      <c r="H1446" s="27" t="s">
        <v>886</v>
      </c>
      <c r="I1446" s="27" t="s">
        <v>887</v>
      </c>
      <c r="J1446" s="27" t="s">
        <v>888</v>
      </c>
      <c r="K1446" s="2">
        <v>0.75</v>
      </c>
      <c r="L1446" s="2">
        <v>0.25</v>
      </c>
      <c r="M1446" s="27">
        <v>6728000</v>
      </c>
      <c r="N1446" s="27">
        <v>5668000</v>
      </c>
      <c r="O1446" s="27">
        <v>5128000</v>
      </c>
      <c r="P1446" s="27">
        <v>6768000</v>
      </c>
      <c r="Q1446" s="29"/>
      <c r="R1446" s="29"/>
      <c r="S1446" s="29"/>
      <c r="T1446" s="29"/>
      <c r="U1446" s="29"/>
      <c r="V1446" s="29"/>
      <c r="W1446" s="29"/>
      <c r="X1446" s="29"/>
      <c r="Y1446" s="29"/>
      <c r="Z1446" s="29"/>
      <c r="AA1446" s="29"/>
      <c r="AB1446" s="29"/>
      <c r="AC1446" s="2">
        <f t="shared" si="594"/>
        <v>6073000</v>
      </c>
      <c r="AD1446" s="2">
        <f t="shared" si="595"/>
        <v>810164.59233088349</v>
      </c>
      <c r="AE1446" s="2">
        <f t="shared" si="596"/>
        <v>4</v>
      </c>
      <c r="AF1446" s="27">
        <v>5748000</v>
      </c>
      <c r="AG1446" s="27">
        <v>6568000</v>
      </c>
      <c r="AH1446" s="27">
        <v>5648000</v>
      </c>
      <c r="AI1446" s="27">
        <v>6388000</v>
      </c>
      <c r="AJ1446" s="2">
        <f t="shared" si="597"/>
        <v>6088000</v>
      </c>
      <c r="AK1446" s="2">
        <f t="shared" si="598"/>
        <v>458112.06780291942</v>
      </c>
      <c r="AL1446" s="2">
        <f t="shared" si="599"/>
        <v>4</v>
      </c>
      <c r="AM1446" s="2">
        <f t="shared" si="600"/>
        <v>2.0957840176052515E+22</v>
      </c>
      <c r="AN1446" s="2">
        <f t="shared" si="601"/>
        <v>3.7574431836841721E+21</v>
      </c>
      <c r="AO1446" s="2">
        <f t="shared" si="602"/>
        <v>6</v>
      </c>
      <c r="AP1446" s="2">
        <f t="shared" si="603"/>
        <v>4.0297336541488304</v>
      </c>
      <c r="AQ1446" s="2">
        <f t="shared" si="604"/>
        <v>0.71755819649141217</v>
      </c>
      <c r="AR1446" s="3" t="str">
        <f t="shared" si="605"/>
        <v>Nontoxic</v>
      </c>
      <c r="AS1446" s="2">
        <f t="shared" si="606"/>
        <v>100.24699489543882</v>
      </c>
      <c r="AT1446" s="26" t="s">
        <v>884</v>
      </c>
      <c r="AU1446" s="4" t="s">
        <v>666</v>
      </c>
      <c r="AV1446" s="2">
        <f t="shared" si="607"/>
        <v>3</v>
      </c>
      <c r="AW1446" s="2">
        <f t="shared" si="608"/>
        <v>3</v>
      </c>
      <c r="AX1446" s="2">
        <f t="shared" si="609"/>
        <v>656366666666.66663</v>
      </c>
      <c r="AY1446" s="2">
        <f t="shared" si="610"/>
        <v>209866666666.66666</v>
      </c>
      <c r="AZ1446" s="2">
        <f t="shared" si="611"/>
        <v>433116666666.66669</v>
      </c>
      <c r="BA1446" s="2">
        <f t="shared" si="612"/>
        <v>1.1666666666666667</v>
      </c>
      <c r="BB1446" s="2">
        <f t="shared" si="613"/>
        <v>0.794114421844061</v>
      </c>
      <c r="BC1446" s="2">
        <v>6.6349999999999998</v>
      </c>
      <c r="BD1446" s="2" t="str">
        <f t="shared" si="614"/>
        <v>Same Var</v>
      </c>
      <c r="BE1446" s="2">
        <f t="shared" si="615"/>
        <v>0.48766577877033712</v>
      </c>
      <c r="BF1446" s="2" t="str">
        <f t="shared" si="616"/>
        <v>NS</v>
      </c>
      <c r="BG1446" s="2" t="str">
        <f t="shared" si="617"/>
        <v>NS</v>
      </c>
      <c r="BH1446" s="2" t="str">
        <f t="shared" si="618"/>
        <v/>
      </c>
      <c r="BI1446" s="2" t="str">
        <f t="shared" si="619"/>
        <v/>
      </c>
      <c r="BJ1446" s="2" t="str">
        <f t="shared" si="620"/>
        <v/>
      </c>
    </row>
    <row r="1447" spans="1:62" x14ac:dyDescent="0.2">
      <c r="A1447" s="1" t="s">
        <v>142</v>
      </c>
      <c r="B1447" s="27" t="s">
        <v>193</v>
      </c>
      <c r="C1447" s="28">
        <v>37775</v>
      </c>
      <c r="D1447" s="7">
        <v>0.32291666666666669</v>
      </c>
      <c r="E1447" s="1">
        <v>0.1</v>
      </c>
      <c r="F1447" s="1" t="s">
        <v>57</v>
      </c>
      <c r="G1447" s="1" t="s">
        <v>903</v>
      </c>
      <c r="H1447" s="27" t="s">
        <v>886</v>
      </c>
      <c r="I1447" s="27" t="s">
        <v>887</v>
      </c>
      <c r="J1447" s="27" t="s">
        <v>888</v>
      </c>
      <c r="K1447" s="2">
        <v>0.75</v>
      </c>
      <c r="L1447" s="2">
        <v>0.25</v>
      </c>
      <c r="M1447" s="27">
        <v>6728000</v>
      </c>
      <c r="N1447" s="27">
        <v>5668000</v>
      </c>
      <c r="O1447" s="27">
        <v>5128000</v>
      </c>
      <c r="P1447" s="27">
        <v>6768000</v>
      </c>
      <c r="Q1447" s="29"/>
      <c r="R1447" s="29"/>
      <c r="S1447" s="29"/>
      <c r="T1447" s="29"/>
      <c r="U1447" s="29"/>
      <c r="V1447" s="29"/>
      <c r="W1447" s="29"/>
      <c r="X1447" s="29"/>
      <c r="Y1447" s="29"/>
      <c r="Z1447" s="29"/>
      <c r="AA1447" s="29"/>
      <c r="AB1447" s="29"/>
      <c r="AC1447" s="2">
        <f t="shared" si="594"/>
        <v>6073000</v>
      </c>
      <c r="AD1447" s="2">
        <f t="shared" si="595"/>
        <v>810164.59233088349</v>
      </c>
      <c r="AE1447" s="2">
        <f t="shared" si="596"/>
        <v>4</v>
      </c>
      <c r="AF1447" s="27">
        <v>4728000</v>
      </c>
      <c r="AG1447" s="27">
        <v>5688000</v>
      </c>
      <c r="AH1447" s="27">
        <v>6748000</v>
      </c>
      <c r="AI1447" s="27">
        <v>4848000</v>
      </c>
      <c r="AJ1447" s="2">
        <f t="shared" si="597"/>
        <v>5503000</v>
      </c>
      <c r="AK1447" s="2">
        <f t="shared" si="598"/>
        <v>933434.51832466538</v>
      </c>
      <c r="AL1447" s="2">
        <f t="shared" si="599"/>
        <v>4</v>
      </c>
      <c r="AM1447" s="2">
        <f t="shared" si="600"/>
        <v>9.6178484768066404E+22</v>
      </c>
      <c r="AN1447" s="2">
        <f t="shared" si="601"/>
        <v>1.8655769688313808E+22</v>
      </c>
      <c r="AO1447" s="2">
        <f t="shared" si="602"/>
        <v>5</v>
      </c>
      <c r="AP1447" s="2">
        <f t="shared" si="603"/>
        <v>1.7027597223786501</v>
      </c>
      <c r="AQ1447" s="2">
        <f t="shared" si="604"/>
        <v>0.72668684380042159</v>
      </c>
      <c r="AR1447" s="3" t="str">
        <f t="shared" si="605"/>
        <v>Nontoxic</v>
      </c>
      <c r="AS1447" s="2">
        <f t="shared" si="606"/>
        <v>90.614193973324547</v>
      </c>
      <c r="AT1447" s="4" t="s">
        <v>663</v>
      </c>
      <c r="AV1447" s="2">
        <f t="shared" si="607"/>
        <v>3</v>
      </c>
      <c r="AW1447" s="2">
        <f t="shared" si="608"/>
        <v>3</v>
      </c>
      <c r="AX1447" s="2">
        <f t="shared" si="609"/>
        <v>656366666666.66663</v>
      </c>
      <c r="AY1447" s="2">
        <f t="shared" si="610"/>
        <v>871300000000.00012</v>
      </c>
      <c r="AZ1447" s="2">
        <f t="shared" si="611"/>
        <v>763833333333.33337</v>
      </c>
      <c r="BA1447" s="2">
        <f t="shared" si="612"/>
        <v>1.1666666666666667</v>
      </c>
      <c r="BB1447" s="2">
        <f t="shared" si="613"/>
        <v>5.1411356850540608E-2</v>
      </c>
      <c r="BC1447" s="2">
        <v>6.6349999999999998</v>
      </c>
      <c r="BD1447" s="2" t="str">
        <f t="shared" si="614"/>
        <v>Same Var</v>
      </c>
      <c r="BE1447" s="2">
        <f t="shared" si="615"/>
        <v>0.19596555043359634</v>
      </c>
      <c r="BF1447" s="2" t="str">
        <f t="shared" si="616"/>
        <v>NS</v>
      </c>
      <c r="BG1447" s="2" t="str">
        <f t="shared" si="617"/>
        <v>NS</v>
      </c>
      <c r="BH1447" s="2" t="str">
        <f t="shared" si="618"/>
        <v>Same Var T-test</v>
      </c>
      <c r="BI1447" s="2" t="str">
        <f t="shared" si="619"/>
        <v/>
      </c>
      <c r="BJ1447" s="2" t="str">
        <f t="shared" si="620"/>
        <v/>
      </c>
    </row>
    <row r="1448" spans="1:62" x14ac:dyDescent="0.2">
      <c r="A1448" s="1" t="s">
        <v>142</v>
      </c>
      <c r="B1448" s="27" t="s">
        <v>194</v>
      </c>
      <c r="C1448" s="28">
        <v>37775</v>
      </c>
      <c r="D1448" s="7">
        <v>0.2951388888888889</v>
      </c>
      <c r="E1448" s="1">
        <v>0.1</v>
      </c>
      <c r="F1448" s="1" t="s">
        <v>57</v>
      </c>
      <c r="G1448" s="1" t="s">
        <v>903</v>
      </c>
      <c r="H1448" s="27" t="s">
        <v>886</v>
      </c>
      <c r="I1448" s="27" t="s">
        <v>887</v>
      </c>
      <c r="J1448" s="27" t="s">
        <v>888</v>
      </c>
      <c r="K1448" s="2">
        <v>0.75</v>
      </c>
      <c r="L1448" s="2">
        <v>0.25</v>
      </c>
      <c r="M1448" s="27">
        <v>6728000</v>
      </c>
      <c r="N1448" s="27">
        <v>5668000</v>
      </c>
      <c r="O1448" s="27">
        <v>5128000</v>
      </c>
      <c r="P1448" s="27">
        <v>6768000</v>
      </c>
      <c r="Q1448" s="29"/>
      <c r="R1448" s="29"/>
      <c r="S1448" s="29"/>
      <c r="T1448" s="29"/>
      <c r="U1448" s="29"/>
      <c r="V1448" s="29"/>
      <c r="W1448" s="29"/>
      <c r="X1448" s="29"/>
      <c r="Y1448" s="29"/>
      <c r="Z1448" s="29"/>
      <c r="AA1448" s="29"/>
      <c r="AB1448" s="29"/>
      <c r="AC1448" s="2">
        <f t="shared" si="594"/>
        <v>6073000</v>
      </c>
      <c r="AD1448" s="2">
        <f t="shared" si="595"/>
        <v>810164.59233088349</v>
      </c>
      <c r="AE1448" s="2">
        <f t="shared" si="596"/>
        <v>4</v>
      </c>
      <c r="AF1448" s="27">
        <v>3848000</v>
      </c>
      <c r="AG1448" s="27">
        <v>4768000</v>
      </c>
      <c r="AH1448" s="27">
        <v>4808000</v>
      </c>
      <c r="AI1448" s="27">
        <v>4288000</v>
      </c>
      <c r="AJ1448" s="2">
        <f t="shared" si="597"/>
        <v>4428000</v>
      </c>
      <c r="AK1448" s="2">
        <f t="shared" si="598"/>
        <v>453137.21247910475</v>
      </c>
      <c r="AL1448" s="2">
        <f t="shared" si="599"/>
        <v>4</v>
      </c>
      <c r="AM1448" s="2">
        <f t="shared" si="600"/>
        <v>2.0630983301052519E+22</v>
      </c>
      <c r="AN1448" s="2">
        <f t="shared" si="601"/>
        <v>3.7182298503508389E+21</v>
      </c>
      <c r="AO1448" s="2">
        <f t="shared" si="602"/>
        <v>6</v>
      </c>
      <c r="AP1448" s="2">
        <f t="shared" si="603"/>
        <v>-0.33443982392949906</v>
      </c>
      <c r="AQ1448" s="2">
        <f t="shared" si="604"/>
        <v>0.71755819649141217</v>
      </c>
      <c r="AR1448" s="3" t="str">
        <f t="shared" si="605"/>
        <v>Toxic</v>
      </c>
      <c r="AS1448" s="2">
        <f t="shared" si="606"/>
        <v>72.912893133541914</v>
      </c>
      <c r="AT1448" s="4" t="s">
        <v>663</v>
      </c>
      <c r="AV1448" s="2">
        <f t="shared" si="607"/>
        <v>3</v>
      </c>
      <c r="AW1448" s="2">
        <f t="shared" si="608"/>
        <v>3</v>
      </c>
      <c r="AX1448" s="2">
        <f t="shared" si="609"/>
        <v>656366666666.66663</v>
      </c>
      <c r="AY1448" s="2">
        <f t="shared" si="610"/>
        <v>205333333333.33334</v>
      </c>
      <c r="AZ1448" s="2">
        <f t="shared" si="611"/>
        <v>430850000000</v>
      </c>
      <c r="BA1448" s="2">
        <f t="shared" si="612"/>
        <v>1.1666666666666667</v>
      </c>
      <c r="BB1448" s="2">
        <f t="shared" si="613"/>
        <v>0.82328336388806223</v>
      </c>
      <c r="BC1448" s="2">
        <v>6.6349999999999998</v>
      </c>
      <c r="BD1448" s="2" t="str">
        <f t="shared" si="614"/>
        <v>Same Var</v>
      </c>
      <c r="BE1448" s="2">
        <f t="shared" si="615"/>
        <v>6.0785154195888121E-3</v>
      </c>
      <c r="BF1448" s="2" t="str">
        <f t="shared" si="616"/>
        <v>Sig</v>
      </c>
      <c r="BG1448" s="2" t="str">
        <f t="shared" si="617"/>
        <v>Sig</v>
      </c>
      <c r="BH1448" s="2" t="str">
        <f t="shared" si="618"/>
        <v>Same Var T-test</v>
      </c>
      <c r="BI1448" s="2" t="str">
        <f t="shared" si="619"/>
        <v/>
      </c>
      <c r="BJ1448" s="2" t="str">
        <f t="shared" si="620"/>
        <v/>
      </c>
    </row>
    <row r="1449" spans="1:62" x14ac:dyDescent="0.2">
      <c r="A1449" s="1" t="s">
        <v>142</v>
      </c>
      <c r="B1449" s="27" t="s">
        <v>200</v>
      </c>
      <c r="C1449" s="28">
        <v>37774</v>
      </c>
      <c r="D1449" s="7">
        <v>0.58680555555555558</v>
      </c>
      <c r="E1449" s="1">
        <v>0.1</v>
      </c>
      <c r="F1449" s="1" t="s">
        <v>57</v>
      </c>
      <c r="G1449" s="1" t="s">
        <v>903</v>
      </c>
      <c r="H1449" s="27" t="s">
        <v>886</v>
      </c>
      <c r="I1449" s="27" t="s">
        <v>887</v>
      </c>
      <c r="J1449" s="27" t="s">
        <v>888</v>
      </c>
      <c r="K1449" s="2">
        <v>0.75</v>
      </c>
      <c r="L1449" s="2">
        <v>0.25</v>
      </c>
      <c r="M1449" s="27">
        <v>6728000</v>
      </c>
      <c r="N1449" s="27">
        <v>5668000</v>
      </c>
      <c r="O1449" s="27">
        <v>5128000</v>
      </c>
      <c r="P1449" s="27">
        <v>6768000</v>
      </c>
      <c r="Q1449" s="29"/>
      <c r="R1449" s="29"/>
      <c r="S1449" s="29"/>
      <c r="T1449" s="29"/>
      <c r="U1449" s="29"/>
      <c r="V1449" s="29"/>
      <c r="W1449" s="29"/>
      <c r="X1449" s="29"/>
      <c r="Y1449" s="29"/>
      <c r="Z1449" s="29"/>
      <c r="AA1449" s="29"/>
      <c r="AB1449" s="29"/>
      <c r="AC1449" s="2">
        <f t="shared" si="594"/>
        <v>6073000</v>
      </c>
      <c r="AD1449" s="2">
        <f t="shared" si="595"/>
        <v>810164.59233088349</v>
      </c>
      <c r="AE1449" s="2">
        <f t="shared" si="596"/>
        <v>4</v>
      </c>
      <c r="AF1449" s="27">
        <v>2668000</v>
      </c>
      <c r="AG1449" s="27">
        <v>2448000</v>
      </c>
      <c r="AH1449" s="27">
        <v>2168000</v>
      </c>
      <c r="AI1449" s="27">
        <v>2488000</v>
      </c>
      <c r="AJ1449" s="2">
        <f t="shared" si="597"/>
        <v>2443000</v>
      </c>
      <c r="AK1449" s="2">
        <f t="shared" si="598"/>
        <v>206801.03158994799</v>
      </c>
      <c r="AL1449" s="2">
        <f t="shared" si="599"/>
        <v>4</v>
      </c>
      <c r="AM1449" s="2">
        <f t="shared" si="600"/>
        <v>1.0607605254177518E+22</v>
      </c>
      <c r="AN1449" s="2">
        <f t="shared" si="601"/>
        <v>2.8779633920175055E+21</v>
      </c>
      <c r="AO1449" s="2">
        <f t="shared" si="602"/>
        <v>4</v>
      </c>
      <c r="AP1449" s="2">
        <f t="shared" si="603"/>
        <v>-6.5801859328172609</v>
      </c>
      <c r="AQ1449" s="2">
        <f t="shared" si="604"/>
        <v>0.74069708411268287</v>
      </c>
      <c r="AR1449" s="3" t="str">
        <f t="shared" si="605"/>
        <v>Toxic</v>
      </c>
      <c r="AS1449" s="2">
        <f t="shared" si="606"/>
        <v>40.227235303803724</v>
      </c>
      <c r="AT1449" s="4" t="s">
        <v>663</v>
      </c>
      <c r="AV1449" s="2">
        <f t="shared" si="607"/>
        <v>3</v>
      </c>
      <c r="AW1449" s="2">
        <f t="shared" si="608"/>
        <v>3</v>
      </c>
      <c r="AX1449" s="2">
        <f t="shared" si="609"/>
        <v>656366666666.66663</v>
      </c>
      <c r="AY1449" s="2">
        <f t="shared" si="610"/>
        <v>42766666666.666664</v>
      </c>
      <c r="AZ1449" s="2">
        <f t="shared" si="611"/>
        <v>349566666666.66669</v>
      </c>
      <c r="BA1449" s="2">
        <f t="shared" si="612"/>
        <v>1.1666666666666667</v>
      </c>
      <c r="BB1449" s="2">
        <f t="shared" si="613"/>
        <v>3.7823400655920114</v>
      </c>
      <c r="BC1449" s="2">
        <v>6.6349999999999998</v>
      </c>
      <c r="BD1449" s="2" t="str">
        <f t="shared" si="614"/>
        <v>Same Var</v>
      </c>
      <c r="BE1449" s="2">
        <f t="shared" si="615"/>
        <v>6.4409430869262022E-5</v>
      </c>
      <c r="BF1449" s="2" t="str">
        <f t="shared" si="616"/>
        <v>Sig</v>
      </c>
      <c r="BG1449" s="2" t="str">
        <f t="shared" si="617"/>
        <v>Sig</v>
      </c>
      <c r="BH1449" s="2" t="str">
        <f t="shared" si="618"/>
        <v>Same Var T-test</v>
      </c>
      <c r="BI1449" s="2" t="str">
        <f t="shared" si="619"/>
        <v/>
      </c>
      <c r="BJ1449" s="2" t="str">
        <f t="shared" si="620"/>
        <v/>
      </c>
    </row>
    <row r="1450" spans="1:62" x14ac:dyDescent="0.2">
      <c r="A1450" s="1" t="s">
        <v>142</v>
      </c>
      <c r="B1450" s="27" t="s">
        <v>207</v>
      </c>
      <c r="C1450" s="28">
        <v>37774</v>
      </c>
      <c r="D1450" s="7">
        <v>0.49305555555555558</v>
      </c>
      <c r="E1450" s="1">
        <v>0.1</v>
      </c>
      <c r="F1450" s="1" t="s">
        <v>57</v>
      </c>
      <c r="G1450" s="1" t="s">
        <v>903</v>
      </c>
      <c r="H1450" s="27" t="s">
        <v>886</v>
      </c>
      <c r="I1450" s="27" t="s">
        <v>887</v>
      </c>
      <c r="J1450" s="27" t="s">
        <v>888</v>
      </c>
      <c r="K1450" s="2">
        <v>0.75</v>
      </c>
      <c r="L1450" s="2">
        <v>0.25</v>
      </c>
      <c r="M1450" s="27">
        <v>6728000</v>
      </c>
      <c r="N1450" s="27">
        <v>5668000</v>
      </c>
      <c r="O1450" s="27">
        <v>5128000</v>
      </c>
      <c r="P1450" s="27">
        <v>6768000</v>
      </c>
      <c r="Q1450" s="29"/>
      <c r="R1450" s="29"/>
      <c r="S1450" s="29"/>
      <c r="T1450" s="29"/>
      <c r="U1450" s="29"/>
      <c r="V1450" s="29"/>
      <c r="W1450" s="29"/>
      <c r="X1450" s="29"/>
      <c r="Y1450" s="29"/>
      <c r="Z1450" s="29"/>
      <c r="AA1450" s="29"/>
      <c r="AB1450" s="29"/>
      <c r="AC1450" s="2">
        <f t="shared" si="594"/>
        <v>6073000</v>
      </c>
      <c r="AD1450" s="2">
        <f t="shared" si="595"/>
        <v>810164.59233088349</v>
      </c>
      <c r="AE1450" s="2">
        <f t="shared" si="596"/>
        <v>4</v>
      </c>
      <c r="AF1450" s="27">
        <v>2308000</v>
      </c>
      <c r="AG1450" s="27">
        <v>3808000</v>
      </c>
      <c r="AH1450" s="27">
        <v>3868000</v>
      </c>
      <c r="AI1450" s="27">
        <v>2728000</v>
      </c>
      <c r="AJ1450" s="2">
        <f t="shared" si="597"/>
        <v>3178000</v>
      </c>
      <c r="AK1450" s="2">
        <f t="shared" si="598"/>
        <v>781536.94730319688</v>
      </c>
      <c r="AL1450" s="2">
        <f t="shared" si="599"/>
        <v>4</v>
      </c>
      <c r="AM1450" s="2">
        <f t="shared" si="600"/>
        <v>6.0025765627441388E+22</v>
      </c>
      <c r="AN1450" s="2">
        <f t="shared" si="601"/>
        <v>1.0612289479980465E+22</v>
      </c>
      <c r="AO1450" s="2">
        <f t="shared" si="602"/>
        <v>6</v>
      </c>
      <c r="AP1450" s="2">
        <f t="shared" si="603"/>
        <v>-2.7814461620312492</v>
      </c>
      <c r="AQ1450" s="2">
        <f t="shared" si="604"/>
        <v>0.71755819649141217</v>
      </c>
      <c r="AR1450" s="3" t="str">
        <f t="shared" si="605"/>
        <v>Toxic</v>
      </c>
      <c r="AS1450" s="2">
        <f t="shared" si="606"/>
        <v>52.329985180306274</v>
      </c>
      <c r="AT1450" s="4" t="s">
        <v>663</v>
      </c>
      <c r="AV1450" s="2">
        <f t="shared" si="607"/>
        <v>3</v>
      </c>
      <c r="AW1450" s="2">
        <f t="shared" si="608"/>
        <v>3</v>
      </c>
      <c r="AX1450" s="2">
        <f t="shared" si="609"/>
        <v>656366666666.66663</v>
      </c>
      <c r="AY1450" s="2">
        <f t="shared" si="610"/>
        <v>610799999999.99988</v>
      </c>
      <c r="AZ1450" s="2">
        <f t="shared" si="611"/>
        <v>633583333333.33325</v>
      </c>
      <c r="BA1450" s="2">
        <f t="shared" si="612"/>
        <v>1.1666666666666667</v>
      </c>
      <c r="BB1450" s="2">
        <f t="shared" si="613"/>
        <v>3.3272271086925032E-3</v>
      </c>
      <c r="BC1450" s="2">
        <v>6.6349999999999998</v>
      </c>
      <c r="BD1450" s="2" t="str">
        <f t="shared" si="614"/>
        <v>Same Var</v>
      </c>
      <c r="BE1450" s="2">
        <f t="shared" si="615"/>
        <v>1.064325924916925E-3</v>
      </c>
      <c r="BF1450" s="2" t="str">
        <f t="shared" si="616"/>
        <v>Sig</v>
      </c>
      <c r="BG1450" s="2" t="str">
        <f t="shared" si="617"/>
        <v>Sig</v>
      </c>
      <c r="BH1450" s="2" t="str">
        <f t="shared" si="618"/>
        <v>Same Var T-test</v>
      </c>
      <c r="BI1450" s="2" t="str">
        <f t="shared" si="619"/>
        <v/>
      </c>
      <c r="BJ1450" s="2" t="str">
        <f t="shared" si="620"/>
        <v/>
      </c>
    </row>
    <row r="1451" spans="1:62" x14ac:dyDescent="0.2">
      <c r="A1451" s="1" t="s">
        <v>142</v>
      </c>
      <c r="B1451" s="27" t="s">
        <v>599</v>
      </c>
      <c r="C1451" s="28">
        <v>37636</v>
      </c>
      <c r="D1451" s="7">
        <v>0.44791666666666669</v>
      </c>
      <c r="E1451" s="1">
        <v>0.1</v>
      </c>
      <c r="F1451" s="1" t="s">
        <v>57</v>
      </c>
      <c r="G1451" s="1" t="s">
        <v>1343</v>
      </c>
      <c r="H1451" s="27" t="s">
        <v>886</v>
      </c>
      <c r="I1451" s="27" t="s">
        <v>887</v>
      </c>
      <c r="J1451" s="27" t="s">
        <v>888</v>
      </c>
      <c r="K1451" s="2">
        <v>0.75</v>
      </c>
      <c r="L1451" s="2">
        <v>0.25</v>
      </c>
      <c r="M1451" s="27">
        <v>6828000</v>
      </c>
      <c r="N1451" s="27">
        <v>7288000</v>
      </c>
      <c r="O1451" s="27">
        <v>7528000</v>
      </c>
      <c r="P1451" s="27">
        <v>8748000</v>
      </c>
      <c r="Q1451" s="29"/>
      <c r="R1451" s="29"/>
      <c r="S1451" s="29"/>
      <c r="T1451" s="29"/>
      <c r="U1451" s="29"/>
      <c r="V1451" s="29"/>
      <c r="W1451" s="29"/>
      <c r="X1451" s="29"/>
      <c r="Y1451" s="29"/>
      <c r="Z1451" s="29"/>
      <c r="AA1451" s="29"/>
      <c r="AB1451" s="29"/>
      <c r="AC1451" s="2">
        <f t="shared" si="594"/>
        <v>7598000</v>
      </c>
      <c r="AD1451" s="2">
        <f t="shared" si="595"/>
        <v>819837.38224926859</v>
      </c>
      <c r="AE1451" s="2">
        <f t="shared" si="596"/>
        <v>4</v>
      </c>
      <c r="AF1451" s="27">
        <v>7508000</v>
      </c>
      <c r="AG1451" s="27">
        <v>6208000</v>
      </c>
      <c r="AH1451" s="27">
        <v>7028000</v>
      </c>
      <c r="AI1451" s="27">
        <v>5928000</v>
      </c>
      <c r="AJ1451" s="2">
        <f t="shared" si="597"/>
        <v>6668000</v>
      </c>
      <c r="AK1451" s="2">
        <f t="shared" si="598"/>
        <v>729017.60381122946</v>
      </c>
      <c r="AL1451" s="2">
        <f t="shared" si="599"/>
        <v>4</v>
      </c>
      <c r="AM1451" s="2">
        <f t="shared" si="600"/>
        <v>5.1704127712673623E+22</v>
      </c>
      <c r="AN1451" s="2">
        <f t="shared" si="601"/>
        <v>8.8624484042245386E+21</v>
      </c>
      <c r="AO1451" s="2">
        <f t="shared" si="602"/>
        <v>6</v>
      </c>
      <c r="AP1451" s="2">
        <f t="shared" si="603"/>
        <v>2.0331363706755403</v>
      </c>
      <c r="AQ1451" s="2">
        <f t="shared" si="604"/>
        <v>0.71755819649141217</v>
      </c>
      <c r="AR1451" s="3" t="str">
        <f t="shared" si="605"/>
        <v>Nontoxic</v>
      </c>
      <c r="AS1451" s="2">
        <f t="shared" si="606"/>
        <v>87.759936825480395</v>
      </c>
      <c r="AT1451" s="4" t="s">
        <v>663</v>
      </c>
      <c r="AV1451" s="2">
        <f t="shared" si="607"/>
        <v>3</v>
      </c>
      <c r="AW1451" s="2">
        <f t="shared" si="608"/>
        <v>3</v>
      </c>
      <c r="AX1451" s="2">
        <f t="shared" si="609"/>
        <v>672133333333.33337</v>
      </c>
      <c r="AY1451" s="2">
        <f t="shared" si="610"/>
        <v>531466666666.66675</v>
      </c>
      <c r="AZ1451" s="2">
        <f t="shared" si="611"/>
        <v>601800000000</v>
      </c>
      <c r="BA1451" s="2">
        <f t="shared" si="612"/>
        <v>1.1666666666666667</v>
      </c>
      <c r="BB1451" s="2">
        <f t="shared" si="613"/>
        <v>3.536515188269667E-2</v>
      </c>
      <c r="BC1451" s="2">
        <v>6.6349999999999998</v>
      </c>
      <c r="BD1451" s="2" t="str">
        <f t="shared" si="614"/>
        <v>Same Var</v>
      </c>
      <c r="BE1451" s="2">
        <f t="shared" si="615"/>
        <v>7.0465980351474652E-2</v>
      </c>
      <c r="BF1451" s="2" t="str">
        <f t="shared" si="616"/>
        <v>NS</v>
      </c>
      <c r="BG1451" s="2" t="str">
        <f t="shared" si="617"/>
        <v>NS</v>
      </c>
      <c r="BH1451" s="2" t="str">
        <f t="shared" si="618"/>
        <v>Same Var T-test</v>
      </c>
      <c r="BI1451" s="2" t="str">
        <f t="shared" si="619"/>
        <v/>
      </c>
      <c r="BJ1451" s="2" t="str">
        <f t="shared" si="620"/>
        <v/>
      </c>
    </row>
    <row r="1452" spans="1:62" x14ac:dyDescent="0.2">
      <c r="A1452" s="1" t="s">
        <v>142</v>
      </c>
      <c r="B1452" s="27" t="s">
        <v>625</v>
      </c>
      <c r="C1452" s="28">
        <v>37636</v>
      </c>
      <c r="D1452" s="7">
        <v>0.59375</v>
      </c>
      <c r="E1452" s="1">
        <v>0.1</v>
      </c>
      <c r="F1452" s="1" t="s">
        <v>57</v>
      </c>
      <c r="G1452" s="1" t="s">
        <v>1343</v>
      </c>
      <c r="H1452" s="27" t="s">
        <v>886</v>
      </c>
      <c r="I1452" s="27" t="s">
        <v>887</v>
      </c>
      <c r="J1452" s="27" t="s">
        <v>888</v>
      </c>
      <c r="K1452" s="2">
        <v>0.75</v>
      </c>
      <c r="L1452" s="2">
        <v>0.25</v>
      </c>
      <c r="M1452" s="27">
        <v>6828000</v>
      </c>
      <c r="N1452" s="27">
        <v>7288000</v>
      </c>
      <c r="O1452" s="27">
        <v>7528000</v>
      </c>
      <c r="P1452" s="27">
        <v>8748000</v>
      </c>
      <c r="Q1452" s="29"/>
      <c r="R1452" s="29"/>
      <c r="S1452" s="29"/>
      <c r="T1452" s="29"/>
      <c r="U1452" s="29"/>
      <c r="V1452" s="29"/>
      <c r="W1452" s="29"/>
      <c r="X1452" s="29"/>
      <c r="Y1452" s="29"/>
      <c r="Z1452" s="29"/>
      <c r="AA1452" s="29"/>
      <c r="AB1452" s="29"/>
      <c r="AC1452" s="2">
        <f t="shared" si="594"/>
        <v>7598000</v>
      </c>
      <c r="AD1452" s="2">
        <f t="shared" si="595"/>
        <v>819837.38224926859</v>
      </c>
      <c r="AE1452" s="2">
        <f t="shared" si="596"/>
        <v>4</v>
      </c>
      <c r="AF1452" s="27">
        <v>4448000</v>
      </c>
      <c r="AG1452" s="27">
        <v>5688000</v>
      </c>
      <c r="AH1452" s="27">
        <v>5348000</v>
      </c>
      <c r="AI1452" s="27">
        <v>4248000</v>
      </c>
      <c r="AJ1452" s="2">
        <f t="shared" si="597"/>
        <v>4933000</v>
      </c>
      <c r="AK1452" s="2">
        <f t="shared" si="598"/>
        <v>694430.22207658365</v>
      </c>
      <c r="AL1452" s="2">
        <f t="shared" si="599"/>
        <v>4</v>
      </c>
      <c r="AM1452" s="2">
        <f t="shared" si="600"/>
        <v>4.6258151775173605E+22</v>
      </c>
      <c r="AN1452" s="2">
        <f t="shared" si="601"/>
        <v>7.8227019458912044E+21</v>
      </c>
      <c r="AO1452" s="2">
        <f t="shared" si="602"/>
        <v>6</v>
      </c>
      <c r="AP1452" s="2">
        <f t="shared" si="603"/>
        <v>-1.6506238875376142</v>
      </c>
      <c r="AQ1452" s="2">
        <f t="shared" si="604"/>
        <v>0.71755819649141217</v>
      </c>
      <c r="AR1452" s="3" t="str">
        <f t="shared" si="605"/>
        <v>Toxic</v>
      </c>
      <c r="AS1452" s="2">
        <f t="shared" si="606"/>
        <v>64.924980257962616</v>
      </c>
      <c r="AT1452" s="4" t="s">
        <v>663</v>
      </c>
      <c r="AV1452" s="2">
        <f t="shared" si="607"/>
        <v>3</v>
      </c>
      <c r="AW1452" s="2">
        <f t="shared" si="608"/>
        <v>3</v>
      </c>
      <c r="AX1452" s="2">
        <f t="shared" si="609"/>
        <v>672133333333.33337</v>
      </c>
      <c r="AY1452" s="2">
        <f t="shared" si="610"/>
        <v>482233333333.33331</v>
      </c>
      <c r="AZ1452" s="2">
        <f t="shared" si="611"/>
        <v>577183333333.33337</v>
      </c>
      <c r="BA1452" s="2">
        <f t="shared" si="612"/>
        <v>1.1666666666666667</v>
      </c>
      <c r="BB1452" s="2">
        <f t="shared" si="613"/>
        <v>7.0547344457371042E-2</v>
      </c>
      <c r="BC1452" s="2">
        <v>6.6349999999999998</v>
      </c>
      <c r="BD1452" s="2" t="str">
        <f t="shared" si="614"/>
        <v>Same Var</v>
      </c>
      <c r="BE1452" s="2">
        <f t="shared" si="615"/>
        <v>1.2750519222534821E-3</v>
      </c>
      <c r="BF1452" s="2" t="str">
        <f t="shared" si="616"/>
        <v>Sig</v>
      </c>
      <c r="BG1452" s="2" t="str">
        <f t="shared" si="617"/>
        <v>Sig</v>
      </c>
      <c r="BH1452" s="2" t="str">
        <f t="shared" si="618"/>
        <v>Same Var T-test</v>
      </c>
      <c r="BI1452" s="2" t="str">
        <f t="shared" si="619"/>
        <v/>
      </c>
      <c r="BJ1452" s="2" t="str">
        <f t="shared" si="620"/>
        <v/>
      </c>
    </row>
    <row r="1453" spans="1:62" x14ac:dyDescent="0.2">
      <c r="A1453" s="1" t="s">
        <v>142</v>
      </c>
      <c r="B1453" s="27" t="s">
        <v>158</v>
      </c>
      <c r="C1453" s="28">
        <v>37643</v>
      </c>
      <c r="D1453" s="7">
        <v>0.54861111111111116</v>
      </c>
      <c r="E1453" s="1">
        <v>0.1</v>
      </c>
      <c r="F1453" s="1" t="s">
        <v>57</v>
      </c>
      <c r="G1453" s="1" t="s">
        <v>896</v>
      </c>
      <c r="H1453" s="27" t="s">
        <v>886</v>
      </c>
      <c r="I1453" s="27" t="s">
        <v>887</v>
      </c>
      <c r="J1453" s="27" t="s">
        <v>888</v>
      </c>
      <c r="K1453" s="2">
        <v>0.75</v>
      </c>
      <c r="L1453" s="2">
        <v>0.25</v>
      </c>
      <c r="M1453" s="27">
        <v>5780000</v>
      </c>
      <c r="N1453" s="27">
        <v>5600000</v>
      </c>
      <c r="O1453" s="27">
        <v>5780000</v>
      </c>
      <c r="P1453" s="27">
        <v>7460000</v>
      </c>
      <c r="Q1453" s="29"/>
      <c r="R1453" s="29"/>
      <c r="S1453" s="29"/>
      <c r="T1453" s="29"/>
      <c r="U1453" s="29"/>
      <c r="V1453" s="29"/>
      <c r="W1453" s="29"/>
      <c r="X1453" s="29"/>
      <c r="Y1453" s="29"/>
      <c r="Z1453" s="29"/>
      <c r="AA1453" s="29"/>
      <c r="AB1453" s="29"/>
      <c r="AC1453" s="2">
        <f t="shared" si="594"/>
        <v>6155000</v>
      </c>
      <c r="AD1453" s="2">
        <f t="shared" si="595"/>
        <v>874128.1370600079</v>
      </c>
      <c r="AE1453" s="2">
        <f t="shared" si="596"/>
        <v>4</v>
      </c>
      <c r="AF1453" s="27">
        <v>5500000</v>
      </c>
      <c r="AG1453" s="27">
        <v>5940000</v>
      </c>
      <c r="AH1453" s="27">
        <v>5480000</v>
      </c>
      <c r="AI1453" s="27">
        <v>5620000</v>
      </c>
      <c r="AJ1453" s="2">
        <f t="shared" si="597"/>
        <v>5635000</v>
      </c>
      <c r="AK1453" s="2">
        <f t="shared" si="598"/>
        <v>212524.50839060105</v>
      </c>
      <c r="AL1453" s="2">
        <f t="shared" si="599"/>
        <v>4</v>
      </c>
      <c r="AM1453" s="2">
        <f t="shared" si="600"/>
        <v>1.4099954472927514E+22</v>
      </c>
      <c r="AN1453" s="2">
        <f t="shared" si="601"/>
        <v>3.8911133399341723E+21</v>
      </c>
      <c r="AO1453" s="2">
        <f t="shared" si="602"/>
        <v>4</v>
      </c>
      <c r="AP1453" s="2">
        <f t="shared" si="603"/>
        <v>2.956400003733179</v>
      </c>
      <c r="AQ1453" s="2">
        <f t="shared" si="604"/>
        <v>0.74069708411268287</v>
      </c>
      <c r="AR1453" s="3" t="str">
        <f t="shared" si="605"/>
        <v>Nontoxic</v>
      </c>
      <c r="AS1453" s="2">
        <f t="shared" si="606"/>
        <v>91.551584077985382</v>
      </c>
      <c r="AT1453" s="4" t="s">
        <v>663</v>
      </c>
      <c r="AV1453" s="2">
        <f t="shared" si="607"/>
        <v>3</v>
      </c>
      <c r="AW1453" s="2">
        <f t="shared" si="608"/>
        <v>3</v>
      </c>
      <c r="AX1453" s="2">
        <f t="shared" si="609"/>
        <v>764100000000</v>
      </c>
      <c r="AY1453" s="2">
        <f t="shared" si="610"/>
        <v>45166666666.666656</v>
      </c>
      <c r="AZ1453" s="2">
        <f t="shared" si="611"/>
        <v>404633333333.33331</v>
      </c>
      <c r="BA1453" s="2">
        <f t="shared" si="612"/>
        <v>1.1666666666666667</v>
      </c>
      <c r="BB1453" s="2">
        <f t="shared" si="613"/>
        <v>4.0034689512843569</v>
      </c>
      <c r="BC1453" s="2">
        <v>6.6349999999999998</v>
      </c>
      <c r="BD1453" s="2" t="str">
        <f t="shared" si="614"/>
        <v>Same Var</v>
      </c>
      <c r="BE1453" s="2">
        <f t="shared" si="615"/>
        <v>0.14579920373845248</v>
      </c>
      <c r="BF1453" s="2" t="str">
        <f t="shared" si="616"/>
        <v>NS</v>
      </c>
      <c r="BG1453" s="2" t="str">
        <f t="shared" si="617"/>
        <v>NS</v>
      </c>
      <c r="BH1453" s="2" t="str">
        <f t="shared" si="618"/>
        <v>Same Var T-test</v>
      </c>
      <c r="BI1453" s="2" t="str">
        <f t="shared" si="619"/>
        <v/>
      </c>
      <c r="BJ1453" s="2" t="str">
        <f t="shared" si="620"/>
        <v/>
      </c>
    </row>
    <row r="1454" spans="1:62" x14ac:dyDescent="0.2">
      <c r="A1454" s="1" t="s">
        <v>142</v>
      </c>
      <c r="B1454" s="27" t="s">
        <v>160</v>
      </c>
      <c r="C1454" s="28">
        <v>37643</v>
      </c>
      <c r="D1454" s="7">
        <v>0.34722222222222221</v>
      </c>
      <c r="E1454" s="1">
        <v>0.1</v>
      </c>
      <c r="F1454" s="1" t="s">
        <v>57</v>
      </c>
      <c r="G1454" s="1" t="s">
        <v>896</v>
      </c>
      <c r="H1454" s="27" t="s">
        <v>886</v>
      </c>
      <c r="I1454" s="27" t="s">
        <v>887</v>
      </c>
      <c r="J1454" s="27" t="s">
        <v>888</v>
      </c>
      <c r="K1454" s="2">
        <v>0.75</v>
      </c>
      <c r="L1454" s="2">
        <v>0.25</v>
      </c>
      <c r="M1454" s="27">
        <v>5780000</v>
      </c>
      <c r="N1454" s="27">
        <v>5600000</v>
      </c>
      <c r="O1454" s="27">
        <v>5780000</v>
      </c>
      <c r="P1454" s="27">
        <v>7460000</v>
      </c>
      <c r="Q1454" s="29"/>
      <c r="R1454" s="29"/>
      <c r="S1454" s="29"/>
      <c r="T1454" s="29"/>
      <c r="U1454" s="29"/>
      <c r="V1454" s="29"/>
      <c r="W1454" s="29"/>
      <c r="X1454" s="29"/>
      <c r="Y1454" s="29"/>
      <c r="Z1454" s="29"/>
      <c r="AA1454" s="29"/>
      <c r="AB1454" s="29"/>
      <c r="AC1454" s="2">
        <f t="shared" si="594"/>
        <v>6155000</v>
      </c>
      <c r="AD1454" s="2">
        <f t="shared" si="595"/>
        <v>874128.1370600079</v>
      </c>
      <c r="AE1454" s="2">
        <f t="shared" si="596"/>
        <v>4</v>
      </c>
      <c r="AF1454" s="27">
        <v>6380000</v>
      </c>
      <c r="AG1454" s="27">
        <v>6620000</v>
      </c>
      <c r="AH1454" s="27">
        <v>7280000</v>
      </c>
      <c r="AI1454" s="27">
        <v>8260000</v>
      </c>
      <c r="AJ1454" s="2">
        <f t="shared" si="597"/>
        <v>7135000</v>
      </c>
      <c r="AK1454" s="2">
        <f t="shared" si="598"/>
        <v>841011.29600023804</v>
      </c>
      <c r="AL1454" s="2">
        <f t="shared" si="599"/>
        <v>4</v>
      </c>
      <c r="AM1454" s="2">
        <f t="shared" si="600"/>
        <v>8.0813163986816401E+22</v>
      </c>
      <c r="AN1454" s="2">
        <f t="shared" si="601"/>
        <v>1.4270972969563804E+22</v>
      </c>
      <c r="AO1454" s="2">
        <f t="shared" si="602"/>
        <v>6</v>
      </c>
      <c r="AP1454" s="2">
        <f t="shared" si="603"/>
        <v>4.7240505466065912</v>
      </c>
      <c r="AQ1454" s="2">
        <f t="shared" si="604"/>
        <v>0.71755819649141217</v>
      </c>
      <c r="AR1454" s="3" t="str">
        <f t="shared" si="605"/>
        <v>Nontoxic</v>
      </c>
      <c r="AS1454" s="2">
        <f t="shared" si="606"/>
        <v>115.92201462225833</v>
      </c>
      <c r="AT1454" s="26" t="s">
        <v>884</v>
      </c>
      <c r="AU1454" s="4" t="s">
        <v>666</v>
      </c>
      <c r="AV1454" s="2">
        <f t="shared" si="607"/>
        <v>3</v>
      </c>
      <c r="AW1454" s="2">
        <f t="shared" si="608"/>
        <v>3</v>
      </c>
      <c r="AX1454" s="2">
        <f t="shared" si="609"/>
        <v>764100000000</v>
      </c>
      <c r="AY1454" s="2">
        <f t="shared" si="610"/>
        <v>707300000000</v>
      </c>
      <c r="AZ1454" s="2">
        <f t="shared" si="611"/>
        <v>735700000000</v>
      </c>
      <c r="BA1454" s="2">
        <f t="shared" si="612"/>
        <v>1.1666666666666667</v>
      </c>
      <c r="BB1454" s="2">
        <f t="shared" si="613"/>
        <v>3.8347178939050403E-3</v>
      </c>
      <c r="BC1454" s="2">
        <v>6.6349999999999998</v>
      </c>
      <c r="BD1454" s="2" t="str">
        <f t="shared" si="614"/>
        <v>Same Var</v>
      </c>
      <c r="BE1454" s="2">
        <f t="shared" si="615"/>
        <v>7.8631179604982157E-2</v>
      </c>
      <c r="BF1454" s="2" t="str">
        <f t="shared" si="616"/>
        <v>NS</v>
      </c>
      <c r="BG1454" s="2" t="str">
        <f t="shared" si="617"/>
        <v>NS</v>
      </c>
      <c r="BH1454" s="2" t="str">
        <f t="shared" si="618"/>
        <v/>
      </c>
      <c r="BI1454" s="2" t="str">
        <f t="shared" si="619"/>
        <v/>
      </c>
      <c r="BJ1454" s="2" t="str">
        <f t="shared" si="620"/>
        <v/>
      </c>
    </row>
    <row r="1455" spans="1:62" x14ac:dyDescent="0.2">
      <c r="A1455" s="1" t="s">
        <v>142</v>
      </c>
      <c r="B1455" s="27" t="s">
        <v>162</v>
      </c>
      <c r="C1455" s="28">
        <v>37643</v>
      </c>
      <c r="D1455" s="7">
        <v>0.41666666666666669</v>
      </c>
      <c r="E1455" s="1">
        <v>0.1</v>
      </c>
      <c r="F1455" s="1" t="s">
        <v>57</v>
      </c>
      <c r="G1455" s="1" t="s">
        <v>896</v>
      </c>
      <c r="H1455" s="27" t="s">
        <v>886</v>
      </c>
      <c r="I1455" s="27" t="s">
        <v>887</v>
      </c>
      <c r="J1455" s="27" t="s">
        <v>888</v>
      </c>
      <c r="K1455" s="2">
        <v>0.75</v>
      </c>
      <c r="L1455" s="2">
        <v>0.25</v>
      </c>
      <c r="M1455" s="27">
        <v>5780000</v>
      </c>
      <c r="N1455" s="27">
        <v>5600000</v>
      </c>
      <c r="O1455" s="27">
        <v>5780000</v>
      </c>
      <c r="P1455" s="27">
        <v>7460000</v>
      </c>
      <c r="Q1455" s="29"/>
      <c r="R1455" s="29"/>
      <c r="S1455" s="29"/>
      <c r="T1455" s="29"/>
      <c r="U1455" s="29"/>
      <c r="V1455" s="29"/>
      <c r="W1455" s="29"/>
      <c r="X1455" s="29"/>
      <c r="Y1455" s="29"/>
      <c r="Z1455" s="29"/>
      <c r="AA1455" s="29"/>
      <c r="AB1455" s="29"/>
      <c r="AC1455" s="2">
        <f t="shared" si="594"/>
        <v>6155000</v>
      </c>
      <c r="AD1455" s="2">
        <f t="shared" si="595"/>
        <v>874128.1370600079</v>
      </c>
      <c r="AE1455" s="2">
        <f t="shared" si="596"/>
        <v>4</v>
      </c>
      <c r="AF1455" s="27">
        <v>6760000</v>
      </c>
      <c r="AG1455" s="27">
        <v>7000000</v>
      </c>
      <c r="AH1455" s="27">
        <v>6000000</v>
      </c>
      <c r="AI1455" s="27">
        <v>6220000</v>
      </c>
      <c r="AJ1455" s="2">
        <f t="shared" si="597"/>
        <v>6495000</v>
      </c>
      <c r="AK1455" s="2">
        <f t="shared" si="598"/>
        <v>464004.31032480724</v>
      </c>
      <c r="AL1455" s="2">
        <f t="shared" si="599"/>
        <v>4</v>
      </c>
      <c r="AM1455" s="2">
        <f t="shared" si="600"/>
        <v>2.6010129611816406E+22</v>
      </c>
      <c r="AN1455" s="2">
        <f t="shared" si="601"/>
        <v>4.8143229695638026E+21</v>
      </c>
      <c r="AO1455" s="2">
        <f t="shared" si="602"/>
        <v>5</v>
      </c>
      <c r="AP1455" s="2">
        <f t="shared" si="603"/>
        <v>4.6782493347738017</v>
      </c>
      <c r="AQ1455" s="2">
        <f t="shared" si="604"/>
        <v>0.72668684380042159</v>
      </c>
      <c r="AR1455" s="3" t="str">
        <f t="shared" si="605"/>
        <v>Nontoxic</v>
      </c>
      <c r="AS1455" s="2">
        <f t="shared" si="606"/>
        <v>105.52396425670187</v>
      </c>
      <c r="AT1455" s="26" t="s">
        <v>884</v>
      </c>
      <c r="AU1455" s="4" t="s">
        <v>666</v>
      </c>
      <c r="AV1455" s="2">
        <f t="shared" si="607"/>
        <v>3</v>
      </c>
      <c r="AW1455" s="2">
        <f t="shared" si="608"/>
        <v>3</v>
      </c>
      <c r="AX1455" s="2">
        <f t="shared" si="609"/>
        <v>764100000000</v>
      </c>
      <c r="AY1455" s="2">
        <f t="shared" si="610"/>
        <v>215300000000.00003</v>
      </c>
      <c r="AZ1455" s="2">
        <f t="shared" si="611"/>
        <v>489700000000</v>
      </c>
      <c r="BA1455" s="2">
        <f t="shared" si="612"/>
        <v>1.1666666666666667</v>
      </c>
      <c r="BB1455" s="2">
        <f t="shared" si="613"/>
        <v>0.96905530900980752</v>
      </c>
      <c r="BC1455" s="2">
        <v>6.6349999999999998</v>
      </c>
      <c r="BD1455" s="2" t="str">
        <f t="shared" si="614"/>
        <v>Same Var</v>
      </c>
      <c r="BE1455" s="2">
        <f t="shared" si="615"/>
        <v>0.25883687700769886</v>
      </c>
      <c r="BF1455" s="2" t="str">
        <f t="shared" si="616"/>
        <v>NS</v>
      </c>
      <c r="BG1455" s="2" t="str">
        <f t="shared" si="617"/>
        <v>NS</v>
      </c>
      <c r="BH1455" s="2" t="str">
        <f t="shared" si="618"/>
        <v/>
      </c>
      <c r="BI1455" s="2" t="str">
        <f t="shared" si="619"/>
        <v/>
      </c>
      <c r="BJ1455" s="2" t="str">
        <f t="shared" si="620"/>
        <v/>
      </c>
    </row>
    <row r="1456" spans="1:62" x14ac:dyDescent="0.2">
      <c r="A1456" s="1" t="s">
        <v>142</v>
      </c>
      <c r="B1456" s="27" t="s">
        <v>189</v>
      </c>
      <c r="C1456" s="28">
        <v>37644</v>
      </c>
      <c r="D1456" s="7">
        <v>0.2986111111111111</v>
      </c>
      <c r="E1456" s="1">
        <v>0.1</v>
      </c>
      <c r="F1456" s="1" t="s">
        <v>57</v>
      </c>
      <c r="G1456" s="1" t="s">
        <v>896</v>
      </c>
      <c r="H1456" s="27" t="s">
        <v>886</v>
      </c>
      <c r="I1456" s="27" t="s">
        <v>887</v>
      </c>
      <c r="J1456" s="27" t="s">
        <v>888</v>
      </c>
      <c r="K1456" s="2">
        <v>0.75</v>
      </c>
      <c r="L1456" s="2">
        <v>0.25</v>
      </c>
      <c r="M1456" s="27">
        <v>5780000</v>
      </c>
      <c r="N1456" s="27">
        <v>5600000</v>
      </c>
      <c r="O1456" s="27">
        <v>5780000</v>
      </c>
      <c r="P1456" s="27">
        <v>7460000</v>
      </c>
      <c r="Q1456" s="29"/>
      <c r="R1456" s="29"/>
      <c r="S1456" s="29"/>
      <c r="T1456" s="29"/>
      <c r="U1456" s="29"/>
      <c r="V1456" s="29"/>
      <c r="W1456" s="29"/>
      <c r="X1456" s="29"/>
      <c r="Y1456" s="29"/>
      <c r="Z1456" s="29"/>
      <c r="AA1456" s="29"/>
      <c r="AB1456" s="29"/>
      <c r="AC1456" s="2">
        <f t="shared" si="594"/>
        <v>6155000</v>
      </c>
      <c r="AD1456" s="2">
        <f t="shared" si="595"/>
        <v>874128.1370600079</v>
      </c>
      <c r="AE1456" s="2">
        <f t="shared" si="596"/>
        <v>4</v>
      </c>
      <c r="AF1456" s="27">
        <v>7460000</v>
      </c>
      <c r="AG1456" s="27">
        <v>6560000</v>
      </c>
      <c r="AH1456" s="27">
        <v>7700000</v>
      </c>
      <c r="AI1456" s="27">
        <v>7260000</v>
      </c>
      <c r="AJ1456" s="2">
        <f t="shared" si="597"/>
        <v>7245000</v>
      </c>
      <c r="AK1456" s="2">
        <f t="shared" si="598"/>
        <v>490815.64767232107</v>
      </c>
      <c r="AL1456" s="2">
        <f t="shared" si="599"/>
        <v>4</v>
      </c>
      <c r="AM1456" s="2">
        <f t="shared" si="600"/>
        <v>2.8115429611816408E+22</v>
      </c>
      <c r="AN1456" s="2">
        <f t="shared" si="601"/>
        <v>5.0576296362304686E+21</v>
      </c>
      <c r="AO1456" s="2">
        <f t="shared" si="602"/>
        <v>6</v>
      </c>
      <c r="AP1456" s="2">
        <f t="shared" si="603"/>
        <v>6.4196759236369818</v>
      </c>
      <c r="AQ1456" s="2">
        <f t="shared" si="604"/>
        <v>0.71755819649141217</v>
      </c>
      <c r="AR1456" s="3" t="str">
        <f t="shared" si="605"/>
        <v>Nontoxic</v>
      </c>
      <c r="AS1456" s="2">
        <f t="shared" si="606"/>
        <v>117.70917952883835</v>
      </c>
      <c r="AT1456" s="26" t="s">
        <v>884</v>
      </c>
      <c r="AU1456" s="4" t="s">
        <v>666</v>
      </c>
      <c r="AV1456" s="2">
        <f t="shared" si="607"/>
        <v>3</v>
      </c>
      <c r="AW1456" s="2">
        <f t="shared" si="608"/>
        <v>3</v>
      </c>
      <c r="AX1456" s="2">
        <f t="shared" si="609"/>
        <v>764100000000</v>
      </c>
      <c r="AY1456" s="2">
        <f t="shared" si="610"/>
        <v>240900000000</v>
      </c>
      <c r="AZ1456" s="2">
        <f t="shared" si="611"/>
        <v>502500000000</v>
      </c>
      <c r="BA1456" s="2">
        <f t="shared" si="612"/>
        <v>1.1666666666666667</v>
      </c>
      <c r="BB1456" s="2">
        <f t="shared" si="613"/>
        <v>0.8128560846654409</v>
      </c>
      <c r="BC1456" s="2">
        <v>6.6349999999999998</v>
      </c>
      <c r="BD1456" s="2" t="str">
        <f t="shared" si="614"/>
        <v>Same Var</v>
      </c>
      <c r="BE1456" s="2">
        <f t="shared" si="615"/>
        <v>3.6301432839801626E-2</v>
      </c>
      <c r="BF1456" s="2" t="str">
        <f t="shared" si="616"/>
        <v>NS</v>
      </c>
      <c r="BG1456" s="2" t="str">
        <f t="shared" si="617"/>
        <v>NS</v>
      </c>
      <c r="BH1456" s="2" t="str">
        <f t="shared" si="618"/>
        <v/>
      </c>
      <c r="BI1456" s="2" t="str">
        <f t="shared" si="619"/>
        <v/>
      </c>
      <c r="BJ1456" s="2" t="str">
        <f t="shared" si="620"/>
        <v/>
      </c>
    </row>
    <row r="1457" spans="1:62" x14ac:dyDescent="0.2">
      <c r="A1457" s="1" t="s">
        <v>142</v>
      </c>
      <c r="B1457" s="27" t="s">
        <v>196</v>
      </c>
      <c r="C1457" s="28">
        <v>37644</v>
      </c>
      <c r="D1457" s="7">
        <v>0.60416666666666663</v>
      </c>
      <c r="E1457" s="1">
        <v>0.1</v>
      </c>
      <c r="F1457" s="1" t="s">
        <v>57</v>
      </c>
      <c r="G1457" s="1" t="s">
        <v>896</v>
      </c>
      <c r="H1457" s="27" t="s">
        <v>886</v>
      </c>
      <c r="I1457" s="27" t="s">
        <v>887</v>
      </c>
      <c r="J1457" s="27" t="s">
        <v>888</v>
      </c>
      <c r="K1457" s="2">
        <v>0.75</v>
      </c>
      <c r="L1457" s="2">
        <v>0.25</v>
      </c>
      <c r="M1457" s="27">
        <v>5780000</v>
      </c>
      <c r="N1457" s="27">
        <v>5600000</v>
      </c>
      <c r="O1457" s="27">
        <v>5780000</v>
      </c>
      <c r="P1457" s="27">
        <v>7460000</v>
      </c>
      <c r="Q1457" s="29"/>
      <c r="R1457" s="29"/>
      <c r="S1457" s="29"/>
      <c r="T1457" s="29"/>
      <c r="U1457" s="29"/>
      <c r="V1457" s="29"/>
      <c r="W1457" s="29"/>
      <c r="X1457" s="29"/>
      <c r="Y1457" s="29"/>
      <c r="Z1457" s="29"/>
      <c r="AA1457" s="29"/>
      <c r="AB1457" s="29"/>
      <c r="AC1457" s="2">
        <f t="shared" si="594"/>
        <v>6155000</v>
      </c>
      <c r="AD1457" s="2">
        <f t="shared" si="595"/>
        <v>874128.1370600079</v>
      </c>
      <c r="AE1457" s="2">
        <f t="shared" si="596"/>
        <v>4</v>
      </c>
      <c r="AF1457" s="27">
        <v>3360000</v>
      </c>
      <c r="AG1457" s="27">
        <v>3100000</v>
      </c>
      <c r="AH1457" s="27">
        <v>3220000</v>
      </c>
      <c r="AI1457" s="27">
        <v>4000000</v>
      </c>
      <c r="AJ1457" s="2">
        <f t="shared" si="597"/>
        <v>3420000</v>
      </c>
      <c r="AK1457" s="2">
        <f t="shared" si="598"/>
        <v>400998.75311526842</v>
      </c>
      <c r="AL1457" s="2">
        <f t="shared" si="599"/>
        <v>4</v>
      </c>
      <c r="AM1457" s="2">
        <f t="shared" si="600"/>
        <v>2.1800983908691405E+22</v>
      </c>
      <c r="AN1457" s="2">
        <f t="shared" si="601"/>
        <v>4.3872927612304684E+21</v>
      </c>
      <c r="AO1457" s="2">
        <f t="shared" si="602"/>
        <v>5</v>
      </c>
      <c r="AP1457" s="2">
        <f t="shared" si="603"/>
        <v>-3.113170648505132</v>
      </c>
      <c r="AQ1457" s="2">
        <f t="shared" si="604"/>
        <v>0.72668684380042159</v>
      </c>
      <c r="AR1457" s="3" t="str">
        <f t="shared" si="605"/>
        <v>Toxic</v>
      </c>
      <c r="AS1457" s="2">
        <f t="shared" si="606"/>
        <v>55.564581640942322</v>
      </c>
      <c r="AT1457" s="4" t="s">
        <v>663</v>
      </c>
      <c r="AV1457" s="2">
        <f t="shared" si="607"/>
        <v>3</v>
      </c>
      <c r="AW1457" s="2">
        <f t="shared" si="608"/>
        <v>3</v>
      </c>
      <c r="AX1457" s="2">
        <f t="shared" si="609"/>
        <v>764100000000</v>
      </c>
      <c r="AY1457" s="2">
        <f t="shared" si="610"/>
        <v>160800000000</v>
      </c>
      <c r="AZ1457" s="2">
        <f t="shared" si="611"/>
        <v>462450000000</v>
      </c>
      <c r="BA1457" s="2">
        <f t="shared" si="612"/>
        <v>1.1666666666666667</v>
      </c>
      <c r="BB1457" s="2">
        <f t="shared" si="613"/>
        <v>1.4251290649769834</v>
      </c>
      <c r="BC1457" s="2">
        <v>6.6349999999999998</v>
      </c>
      <c r="BD1457" s="2" t="str">
        <f t="shared" si="614"/>
        <v>Same Var</v>
      </c>
      <c r="BE1457" s="2">
        <f t="shared" si="615"/>
        <v>6.3716829639988448E-4</v>
      </c>
      <c r="BF1457" s="2" t="str">
        <f t="shared" si="616"/>
        <v>Sig</v>
      </c>
      <c r="BG1457" s="2" t="str">
        <f t="shared" si="617"/>
        <v>Sig</v>
      </c>
      <c r="BH1457" s="2" t="str">
        <f t="shared" si="618"/>
        <v>Same Var T-test</v>
      </c>
      <c r="BI1457" s="2" t="str">
        <f t="shared" si="619"/>
        <v/>
      </c>
      <c r="BJ1457" s="2" t="str">
        <f t="shared" si="620"/>
        <v/>
      </c>
    </row>
    <row r="1458" spans="1:62" x14ac:dyDescent="0.2">
      <c r="A1458" s="1" t="s">
        <v>142</v>
      </c>
      <c r="B1458" s="27" t="s">
        <v>197</v>
      </c>
      <c r="C1458" s="28">
        <v>37644</v>
      </c>
      <c r="D1458" s="7">
        <v>0.52083333333333337</v>
      </c>
      <c r="E1458" s="1">
        <v>0.1</v>
      </c>
      <c r="F1458" s="1" t="s">
        <v>57</v>
      </c>
      <c r="G1458" s="1" t="s">
        <v>896</v>
      </c>
      <c r="H1458" s="27" t="s">
        <v>886</v>
      </c>
      <c r="I1458" s="27" t="s">
        <v>887</v>
      </c>
      <c r="J1458" s="27" t="s">
        <v>888</v>
      </c>
      <c r="K1458" s="2">
        <v>0.75</v>
      </c>
      <c r="L1458" s="2">
        <v>0.25</v>
      </c>
      <c r="M1458" s="27">
        <v>5780000</v>
      </c>
      <c r="N1458" s="27">
        <v>5600000</v>
      </c>
      <c r="O1458" s="27">
        <v>5780000</v>
      </c>
      <c r="P1458" s="27">
        <v>7460000</v>
      </c>
      <c r="Q1458" s="29"/>
      <c r="R1458" s="29"/>
      <c r="S1458" s="29"/>
      <c r="T1458" s="29"/>
      <c r="U1458" s="29"/>
      <c r="V1458" s="29"/>
      <c r="W1458" s="29"/>
      <c r="X1458" s="29"/>
      <c r="Y1458" s="29"/>
      <c r="Z1458" s="29"/>
      <c r="AA1458" s="29"/>
      <c r="AB1458" s="29"/>
      <c r="AC1458" s="2">
        <f t="shared" si="594"/>
        <v>6155000</v>
      </c>
      <c r="AD1458" s="2">
        <f t="shared" si="595"/>
        <v>874128.1370600079</v>
      </c>
      <c r="AE1458" s="2">
        <f t="shared" si="596"/>
        <v>4</v>
      </c>
      <c r="AF1458" s="27">
        <v>4500000</v>
      </c>
      <c r="AG1458" s="27">
        <v>5360000</v>
      </c>
      <c r="AH1458" s="27">
        <v>4360000</v>
      </c>
      <c r="AI1458" s="27">
        <v>4640000</v>
      </c>
      <c r="AJ1458" s="2">
        <f t="shared" si="597"/>
        <v>4715000</v>
      </c>
      <c r="AK1458" s="2">
        <f t="shared" si="598"/>
        <v>444934.45210128051</v>
      </c>
      <c r="AL1458" s="2">
        <f t="shared" si="599"/>
        <v>4</v>
      </c>
      <c r="AM1458" s="2">
        <f t="shared" si="600"/>
        <v>2.4631177181260857E+22</v>
      </c>
      <c r="AN1458" s="2">
        <f t="shared" si="601"/>
        <v>4.665087784378617E+21</v>
      </c>
      <c r="AO1458" s="2">
        <f t="shared" si="602"/>
        <v>5</v>
      </c>
      <c r="AP1458" s="2">
        <f t="shared" si="603"/>
        <v>0.24926758851922354</v>
      </c>
      <c r="AQ1458" s="2">
        <f t="shared" si="604"/>
        <v>0.72668684380042159</v>
      </c>
      <c r="AR1458" s="3" t="str">
        <f t="shared" si="605"/>
        <v>Toxic</v>
      </c>
      <c r="AS1458" s="2">
        <f t="shared" si="606"/>
        <v>76.60438667749797</v>
      </c>
      <c r="AT1458" s="4" t="s">
        <v>663</v>
      </c>
      <c r="AV1458" s="2">
        <f t="shared" si="607"/>
        <v>3</v>
      </c>
      <c r="AW1458" s="2">
        <f t="shared" si="608"/>
        <v>3</v>
      </c>
      <c r="AX1458" s="2">
        <f t="shared" si="609"/>
        <v>764100000000</v>
      </c>
      <c r="AY1458" s="2">
        <f t="shared" si="610"/>
        <v>197966666666.66669</v>
      </c>
      <c r="AZ1458" s="2">
        <f t="shared" si="611"/>
        <v>481033333333.33331</v>
      </c>
      <c r="BA1458" s="2">
        <f t="shared" si="612"/>
        <v>1.1666666666666667</v>
      </c>
      <c r="BB1458" s="2">
        <f t="shared" si="613"/>
        <v>1.0930520533901731</v>
      </c>
      <c r="BC1458" s="2">
        <v>6.6349999999999998</v>
      </c>
      <c r="BD1458" s="2" t="str">
        <f t="shared" si="614"/>
        <v>Same Var</v>
      </c>
      <c r="BE1458" s="2">
        <f t="shared" si="615"/>
        <v>1.3037545691830289E-2</v>
      </c>
      <c r="BF1458" s="2" t="str">
        <f t="shared" si="616"/>
        <v>Sig</v>
      </c>
      <c r="BG1458" s="2" t="str">
        <f t="shared" si="617"/>
        <v>Sig</v>
      </c>
      <c r="BH1458" s="2" t="str">
        <f t="shared" si="618"/>
        <v>Same Var T-test</v>
      </c>
      <c r="BI1458" s="2" t="str">
        <f t="shared" si="619"/>
        <v>TSTToxicLess25</v>
      </c>
      <c r="BJ1458" s="2" t="str">
        <f t="shared" si="620"/>
        <v>NOECToxicLess25</v>
      </c>
    </row>
    <row r="1459" spans="1:62" x14ac:dyDescent="0.2">
      <c r="A1459" s="1" t="s">
        <v>142</v>
      </c>
      <c r="B1459" s="27" t="s">
        <v>198</v>
      </c>
      <c r="C1459" s="28">
        <v>37644</v>
      </c>
      <c r="D1459" s="7">
        <v>0.55902777777777779</v>
      </c>
      <c r="E1459" s="1">
        <v>0.1</v>
      </c>
      <c r="F1459" s="1" t="s">
        <v>57</v>
      </c>
      <c r="G1459" s="1" t="s">
        <v>896</v>
      </c>
      <c r="H1459" s="27" t="s">
        <v>886</v>
      </c>
      <c r="I1459" s="27" t="s">
        <v>887</v>
      </c>
      <c r="J1459" s="27" t="s">
        <v>888</v>
      </c>
      <c r="K1459" s="2">
        <v>0.75</v>
      </c>
      <c r="L1459" s="2">
        <v>0.25</v>
      </c>
      <c r="M1459" s="27">
        <v>5780000</v>
      </c>
      <c r="N1459" s="27">
        <v>5600000</v>
      </c>
      <c r="O1459" s="27">
        <v>5780000</v>
      </c>
      <c r="P1459" s="27">
        <v>7460000</v>
      </c>
      <c r="Q1459" s="29"/>
      <c r="R1459" s="29"/>
      <c r="S1459" s="29"/>
      <c r="T1459" s="29"/>
      <c r="U1459" s="29"/>
      <c r="V1459" s="29"/>
      <c r="W1459" s="29"/>
      <c r="X1459" s="29"/>
      <c r="Y1459" s="29"/>
      <c r="Z1459" s="29"/>
      <c r="AA1459" s="29"/>
      <c r="AB1459" s="29"/>
      <c r="AC1459" s="2">
        <f t="shared" si="594"/>
        <v>6155000</v>
      </c>
      <c r="AD1459" s="2">
        <f t="shared" si="595"/>
        <v>874128.1370600079</v>
      </c>
      <c r="AE1459" s="2">
        <f t="shared" si="596"/>
        <v>4</v>
      </c>
      <c r="AF1459" s="27">
        <v>6380000</v>
      </c>
      <c r="AG1459" s="27">
        <v>6580000</v>
      </c>
      <c r="AH1459" s="27">
        <v>6240000</v>
      </c>
      <c r="AI1459" s="27">
        <v>6420000</v>
      </c>
      <c r="AJ1459" s="2">
        <f t="shared" si="597"/>
        <v>6405000</v>
      </c>
      <c r="AK1459" s="2">
        <f t="shared" si="598"/>
        <v>139880.90172238191</v>
      </c>
      <c r="AL1459" s="2">
        <f t="shared" si="599"/>
        <v>4</v>
      </c>
      <c r="AM1459" s="2">
        <f t="shared" si="600"/>
        <v>1.2621001139594184E+22</v>
      </c>
      <c r="AN1459" s="2">
        <f t="shared" si="601"/>
        <v>3.8565888954897279E+21</v>
      </c>
      <c r="AO1459" s="2">
        <f t="shared" si="602"/>
        <v>3</v>
      </c>
      <c r="AP1459" s="2">
        <f t="shared" si="603"/>
        <v>5.336741846959808</v>
      </c>
      <c r="AQ1459" s="2">
        <f t="shared" si="604"/>
        <v>0.76489232840434507</v>
      </c>
      <c r="AR1459" s="3" t="str">
        <f t="shared" si="605"/>
        <v>Nontoxic</v>
      </c>
      <c r="AS1459" s="2">
        <f t="shared" si="606"/>
        <v>104.06173842404549</v>
      </c>
      <c r="AT1459" s="26" t="s">
        <v>884</v>
      </c>
      <c r="AU1459" s="4" t="s">
        <v>666</v>
      </c>
      <c r="AV1459" s="2">
        <f t="shared" si="607"/>
        <v>3</v>
      </c>
      <c r="AW1459" s="2">
        <f t="shared" si="608"/>
        <v>3</v>
      </c>
      <c r="AX1459" s="2">
        <f t="shared" si="609"/>
        <v>764100000000</v>
      </c>
      <c r="AY1459" s="2">
        <f t="shared" si="610"/>
        <v>19566666666.666668</v>
      </c>
      <c r="AZ1459" s="2">
        <f t="shared" si="611"/>
        <v>391833333333.33331</v>
      </c>
      <c r="BA1459" s="2">
        <f t="shared" si="612"/>
        <v>1.1666666666666667</v>
      </c>
      <c r="BB1459" s="2">
        <f t="shared" si="613"/>
        <v>5.9892352709260139</v>
      </c>
      <c r="BC1459" s="2">
        <v>6.6349999999999998</v>
      </c>
      <c r="BD1459" s="2" t="str">
        <f t="shared" si="614"/>
        <v>Same Var</v>
      </c>
      <c r="BE1459" s="2">
        <f t="shared" si="615"/>
        <v>0.29633727570472124</v>
      </c>
      <c r="BF1459" s="2" t="str">
        <f t="shared" si="616"/>
        <v>NS</v>
      </c>
      <c r="BG1459" s="2" t="str">
        <f t="shared" si="617"/>
        <v>NS</v>
      </c>
      <c r="BH1459" s="2" t="str">
        <f t="shared" si="618"/>
        <v/>
      </c>
      <c r="BI1459" s="2" t="str">
        <f t="shared" si="619"/>
        <v/>
      </c>
      <c r="BJ1459" s="2" t="str">
        <f t="shared" si="620"/>
        <v/>
      </c>
    </row>
  </sheetData>
  <autoFilter ref="A2:BJ1459" xr:uid="{C8A6A506-B6FC-48CA-8898-B75E1FCB5D1F}"/>
  <phoneticPr fontId="3" type="noConversion"/>
  <pageMargins left="0.75" right="0.75" top="1" bottom="1" header="0.5" footer="0.5"/>
  <pageSetup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636"/>
  <sheetViews>
    <sheetView workbookViewId="0">
      <selection activeCell="G3" sqref="G3"/>
    </sheetView>
  </sheetViews>
  <sheetFormatPr defaultRowHeight="12.75" x14ac:dyDescent="0.2"/>
  <cols>
    <col min="1" max="1" width="12.28515625" style="30" bestFit="1" customWidth="1"/>
    <col min="2" max="2" width="11.140625" style="30" bestFit="1" customWidth="1"/>
    <col min="3" max="4" width="12.28515625" bestFit="1" customWidth="1"/>
    <col min="5" max="5" width="11.140625" bestFit="1" customWidth="1"/>
    <col min="7" max="7" width="12" bestFit="1" customWidth="1"/>
  </cols>
  <sheetData>
    <row r="1" spans="1:9" x14ac:dyDescent="0.2">
      <c r="A1" s="59" t="s">
        <v>1365</v>
      </c>
      <c r="B1" s="60"/>
      <c r="C1" s="46"/>
      <c r="D1" s="59" t="s">
        <v>1366</v>
      </c>
      <c r="E1" s="61"/>
      <c r="F1" s="61"/>
      <c r="G1" s="60"/>
    </row>
    <row r="2" spans="1:9" x14ac:dyDescent="0.2">
      <c r="A2" s="50" t="s">
        <v>878</v>
      </c>
      <c r="B2" s="50" t="s">
        <v>879</v>
      </c>
      <c r="C2" s="46"/>
      <c r="D2" s="51" t="s">
        <v>878</v>
      </c>
      <c r="E2" s="51" t="s">
        <v>879</v>
      </c>
      <c r="F2" s="51" t="s">
        <v>32</v>
      </c>
      <c r="G2" s="51" t="s">
        <v>45</v>
      </c>
      <c r="I2" s="32" t="s">
        <v>1367</v>
      </c>
    </row>
    <row r="3" spans="1:9" x14ac:dyDescent="0.2">
      <c r="A3" s="33" t="s">
        <v>409</v>
      </c>
      <c r="B3" s="36">
        <v>37837</v>
      </c>
      <c r="D3" s="41" t="s">
        <v>143</v>
      </c>
      <c r="E3" s="37">
        <v>38453</v>
      </c>
      <c r="F3" s="31">
        <v>87.5</v>
      </c>
      <c r="G3" s="31">
        <v>97.5</v>
      </c>
    </row>
    <row r="4" spans="1:9" x14ac:dyDescent="0.2">
      <c r="A4" s="34" t="s">
        <v>410</v>
      </c>
      <c r="B4" s="37">
        <v>37837</v>
      </c>
      <c r="D4" s="41" t="s">
        <v>143</v>
      </c>
      <c r="E4" s="37">
        <v>38516</v>
      </c>
      <c r="F4" s="31">
        <v>100</v>
      </c>
      <c r="G4" s="31">
        <v>95</v>
      </c>
    </row>
    <row r="5" spans="1:9" x14ac:dyDescent="0.2">
      <c r="A5" s="34" t="s">
        <v>411</v>
      </c>
      <c r="B5" s="37">
        <v>37837</v>
      </c>
      <c r="D5" s="41" t="s">
        <v>143</v>
      </c>
      <c r="E5" s="37">
        <v>38764</v>
      </c>
      <c r="F5" s="31">
        <v>95</v>
      </c>
      <c r="G5" s="31">
        <v>95</v>
      </c>
    </row>
    <row r="6" spans="1:9" x14ac:dyDescent="0.2">
      <c r="A6" s="34" t="s">
        <v>412</v>
      </c>
      <c r="B6" s="37">
        <v>37837</v>
      </c>
      <c r="D6" s="41" t="s">
        <v>147</v>
      </c>
      <c r="E6" s="40">
        <v>37354</v>
      </c>
      <c r="F6" s="31">
        <v>92.75</v>
      </c>
      <c r="G6" s="31">
        <v>100</v>
      </c>
    </row>
    <row r="7" spans="1:9" x14ac:dyDescent="0.2">
      <c r="A7" s="34" t="s">
        <v>413</v>
      </c>
      <c r="B7" s="37">
        <v>37837</v>
      </c>
      <c r="D7" s="41" t="s">
        <v>149</v>
      </c>
      <c r="E7" s="40">
        <v>37165</v>
      </c>
      <c r="F7" s="31">
        <v>97.5</v>
      </c>
      <c r="G7" s="31">
        <v>100</v>
      </c>
    </row>
    <row r="8" spans="1:9" x14ac:dyDescent="0.2">
      <c r="A8" s="34" t="s">
        <v>407</v>
      </c>
      <c r="B8" s="37">
        <v>37838</v>
      </c>
      <c r="D8" s="41" t="s">
        <v>149</v>
      </c>
      <c r="E8" s="40">
        <v>37354</v>
      </c>
      <c r="F8" s="31">
        <v>92.75</v>
      </c>
      <c r="G8" s="31">
        <v>100</v>
      </c>
    </row>
    <row r="9" spans="1:9" x14ac:dyDescent="0.2">
      <c r="A9" s="34" t="s">
        <v>482</v>
      </c>
      <c r="B9" s="37">
        <v>38092</v>
      </c>
      <c r="D9" s="41" t="s">
        <v>151</v>
      </c>
      <c r="E9" s="40">
        <v>37165</v>
      </c>
      <c r="F9" s="31">
        <v>97.5</v>
      </c>
      <c r="G9" s="31">
        <v>95</v>
      </c>
    </row>
    <row r="10" spans="1:9" x14ac:dyDescent="0.2">
      <c r="A10" s="34" t="s">
        <v>504</v>
      </c>
      <c r="B10" s="37">
        <v>38092</v>
      </c>
      <c r="D10" s="41" t="s">
        <v>151</v>
      </c>
      <c r="E10" s="40">
        <v>37354</v>
      </c>
      <c r="F10" s="31">
        <v>92.75</v>
      </c>
      <c r="G10" s="31">
        <v>95</v>
      </c>
    </row>
    <row r="11" spans="1:9" x14ac:dyDescent="0.2">
      <c r="A11" s="34" t="s">
        <v>516</v>
      </c>
      <c r="B11" s="37">
        <v>38092</v>
      </c>
      <c r="D11" s="41" t="s">
        <v>152</v>
      </c>
      <c r="E11" s="37">
        <v>38453</v>
      </c>
      <c r="F11" s="31">
        <v>87.5</v>
      </c>
      <c r="G11" s="31">
        <v>95</v>
      </c>
    </row>
    <row r="12" spans="1:9" x14ac:dyDescent="0.2">
      <c r="A12" s="34" t="s">
        <v>482</v>
      </c>
      <c r="B12" s="37">
        <v>38106</v>
      </c>
      <c r="D12" s="41" t="s">
        <v>152</v>
      </c>
      <c r="E12" s="37">
        <v>38516</v>
      </c>
      <c r="F12" s="31">
        <v>100</v>
      </c>
      <c r="G12" s="31">
        <v>95</v>
      </c>
    </row>
    <row r="13" spans="1:9" x14ac:dyDescent="0.2">
      <c r="A13" s="34" t="s">
        <v>504</v>
      </c>
      <c r="B13" s="37">
        <v>38106</v>
      </c>
      <c r="D13" s="41" t="s">
        <v>152</v>
      </c>
      <c r="E13" s="37">
        <v>38764</v>
      </c>
      <c r="F13" s="31">
        <v>95</v>
      </c>
      <c r="G13" s="31">
        <v>95</v>
      </c>
    </row>
    <row r="14" spans="1:9" x14ac:dyDescent="0.2">
      <c r="A14" s="34" t="s">
        <v>516</v>
      </c>
      <c r="B14" s="37">
        <v>38106</v>
      </c>
      <c r="D14" s="41" t="s">
        <v>153</v>
      </c>
      <c r="E14" s="40">
        <v>37361</v>
      </c>
      <c r="F14" s="31">
        <v>80</v>
      </c>
      <c r="G14" s="31">
        <v>80</v>
      </c>
    </row>
    <row r="15" spans="1:9" x14ac:dyDescent="0.2">
      <c r="A15" s="34" t="s">
        <v>532</v>
      </c>
      <c r="B15" s="37">
        <v>38106</v>
      </c>
      <c r="D15" s="41" t="s">
        <v>153</v>
      </c>
      <c r="E15" s="40">
        <v>37426</v>
      </c>
      <c r="F15" s="31">
        <v>92.5</v>
      </c>
      <c r="G15" s="31">
        <v>100</v>
      </c>
    </row>
    <row r="16" spans="1:9" x14ac:dyDescent="0.2">
      <c r="A16" s="34" t="s">
        <v>482</v>
      </c>
      <c r="B16" s="37">
        <v>38120</v>
      </c>
      <c r="D16" s="41" t="s">
        <v>153</v>
      </c>
      <c r="E16" s="40">
        <v>37649</v>
      </c>
      <c r="F16" s="31">
        <v>97.5</v>
      </c>
      <c r="G16" s="31">
        <v>100</v>
      </c>
    </row>
    <row r="17" spans="1:7" x14ac:dyDescent="0.2">
      <c r="A17" s="34" t="s">
        <v>504</v>
      </c>
      <c r="B17" s="37">
        <v>38120</v>
      </c>
      <c r="D17" s="41" t="s">
        <v>157</v>
      </c>
      <c r="E17" s="40">
        <v>37362</v>
      </c>
      <c r="F17" s="31">
        <v>80</v>
      </c>
      <c r="G17" s="31">
        <v>87.5</v>
      </c>
    </row>
    <row r="18" spans="1:7" x14ac:dyDescent="0.2">
      <c r="A18" s="34" t="s">
        <v>516</v>
      </c>
      <c r="B18" s="37">
        <v>38120</v>
      </c>
      <c r="D18" s="41" t="s">
        <v>157</v>
      </c>
      <c r="E18" s="40">
        <v>37426</v>
      </c>
      <c r="F18" s="31">
        <v>92.5</v>
      </c>
      <c r="G18" s="31">
        <v>97.5</v>
      </c>
    </row>
    <row r="19" spans="1:7" x14ac:dyDescent="0.2">
      <c r="A19" s="34" t="s">
        <v>532</v>
      </c>
      <c r="B19" s="37">
        <v>38120</v>
      </c>
      <c r="D19" s="41" t="s">
        <v>157</v>
      </c>
      <c r="E19" s="40">
        <v>37649</v>
      </c>
      <c r="F19" s="31">
        <v>97.5</v>
      </c>
      <c r="G19" s="31">
        <v>100</v>
      </c>
    </row>
    <row r="20" spans="1:7" x14ac:dyDescent="0.2">
      <c r="A20" s="34" t="s">
        <v>482</v>
      </c>
      <c r="B20" s="37">
        <v>38148</v>
      </c>
      <c r="D20" s="41" t="s">
        <v>158</v>
      </c>
      <c r="E20" s="40">
        <v>37361</v>
      </c>
      <c r="F20" s="31">
        <v>80</v>
      </c>
      <c r="G20" s="31">
        <v>80</v>
      </c>
    </row>
    <row r="21" spans="1:7" x14ac:dyDescent="0.2">
      <c r="A21" s="34" t="s">
        <v>504</v>
      </c>
      <c r="B21" s="37">
        <v>38148</v>
      </c>
      <c r="D21" s="41" t="s">
        <v>158</v>
      </c>
      <c r="E21" s="40">
        <v>37426</v>
      </c>
      <c r="F21" s="31">
        <v>92.5</v>
      </c>
      <c r="G21" s="31">
        <v>97.5</v>
      </c>
    </row>
    <row r="22" spans="1:7" x14ac:dyDescent="0.2">
      <c r="A22" s="34" t="s">
        <v>516</v>
      </c>
      <c r="B22" s="37">
        <v>38148</v>
      </c>
      <c r="D22" s="41" t="s">
        <v>158</v>
      </c>
      <c r="E22" s="40">
        <v>37643</v>
      </c>
      <c r="F22" s="31">
        <v>95</v>
      </c>
      <c r="G22" s="31">
        <v>87.75</v>
      </c>
    </row>
    <row r="23" spans="1:7" x14ac:dyDescent="0.2">
      <c r="A23" s="34" t="s">
        <v>532</v>
      </c>
      <c r="B23" s="37">
        <v>38148</v>
      </c>
      <c r="D23" s="41" t="s">
        <v>160</v>
      </c>
      <c r="E23" s="40">
        <v>37362</v>
      </c>
      <c r="F23" s="31">
        <v>80</v>
      </c>
      <c r="G23" s="31">
        <v>77.5</v>
      </c>
    </row>
    <row r="24" spans="1:7" x14ac:dyDescent="0.2">
      <c r="A24" s="34" t="s">
        <v>482</v>
      </c>
      <c r="B24" s="37">
        <v>38162</v>
      </c>
      <c r="D24" s="41" t="s">
        <v>160</v>
      </c>
      <c r="E24" s="40">
        <v>37425</v>
      </c>
      <c r="F24" s="31">
        <v>90.25</v>
      </c>
      <c r="G24" s="31">
        <v>85.75</v>
      </c>
    </row>
    <row r="25" spans="1:7" x14ac:dyDescent="0.2">
      <c r="A25" s="34" t="s">
        <v>504</v>
      </c>
      <c r="B25" s="37">
        <v>38162</v>
      </c>
      <c r="D25" s="41" t="s">
        <v>160</v>
      </c>
      <c r="E25" s="40">
        <v>37643</v>
      </c>
      <c r="F25" s="31">
        <v>95</v>
      </c>
      <c r="G25" s="31">
        <v>95</v>
      </c>
    </row>
    <row r="26" spans="1:7" x14ac:dyDescent="0.2">
      <c r="A26" s="34" t="s">
        <v>516</v>
      </c>
      <c r="B26" s="37">
        <v>38162</v>
      </c>
      <c r="D26" s="41" t="s">
        <v>162</v>
      </c>
      <c r="E26" s="40">
        <v>37361</v>
      </c>
      <c r="F26" s="31">
        <v>80</v>
      </c>
      <c r="G26" s="31">
        <v>65</v>
      </c>
    </row>
    <row r="27" spans="1:7" x14ac:dyDescent="0.2">
      <c r="A27" s="34" t="s">
        <v>532</v>
      </c>
      <c r="B27" s="37">
        <v>38162</v>
      </c>
      <c r="D27" s="41" t="s">
        <v>162</v>
      </c>
      <c r="E27" s="40">
        <v>37425</v>
      </c>
      <c r="F27" s="31">
        <v>90.25</v>
      </c>
      <c r="G27" s="31">
        <v>85</v>
      </c>
    </row>
    <row r="28" spans="1:7" x14ac:dyDescent="0.2">
      <c r="A28" s="34" t="s">
        <v>163</v>
      </c>
      <c r="B28" s="37">
        <v>38362</v>
      </c>
      <c r="D28" s="41" t="s">
        <v>162</v>
      </c>
      <c r="E28" s="40">
        <v>37643</v>
      </c>
      <c r="F28" s="31">
        <v>95</v>
      </c>
      <c r="G28" s="31">
        <v>97.5</v>
      </c>
    </row>
    <row r="29" spans="1:7" x14ac:dyDescent="0.2">
      <c r="A29" s="34" t="s">
        <v>166</v>
      </c>
      <c r="B29" s="37">
        <v>38362</v>
      </c>
      <c r="D29" s="41" t="s">
        <v>163</v>
      </c>
      <c r="E29" s="37">
        <v>38362</v>
      </c>
      <c r="F29" s="31">
        <v>97.5</v>
      </c>
      <c r="G29" s="31">
        <v>85</v>
      </c>
    </row>
    <row r="30" spans="1:7" x14ac:dyDescent="0.2">
      <c r="A30" s="34" t="s">
        <v>167</v>
      </c>
      <c r="B30" s="37">
        <v>38362</v>
      </c>
      <c r="D30" s="41" t="s">
        <v>163</v>
      </c>
      <c r="E30" s="37">
        <v>38454</v>
      </c>
      <c r="F30" s="31">
        <v>87.5</v>
      </c>
      <c r="G30" s="31">
        <v>87.5</v>
      </c>
    </row>
    <row r="31" spans="1:7" x14ac:dyDescent="0.2">
      <c r="A31" s="34" t="s">
        <v>170</v>
      </c>
      <c r="B31" s="37">
        <v>38362</v>
      </c>
      <c r="D31" s="41" t="s">
        <v>163</v>
      </c>
      <c r="E31" s="37">
        <v>38516</v>
      </c>
      <c r="F31" s="31">
        <v>100</v>
      </c>
      <c r="G31" s="31">
        <v>95</v>
      </c>
    </row>
    <row r="32" spans="1:7" x14ac:dyDescent="0.2">
      <c r="A32" s="34" t="s">
        <v>171</v>
      </c>
      <c r="B32" s="37">
        <v>38362</v>
      </c>
      <c r="D32" s="41" t="s">
        <v>166</v>
      </c>
      <c r="E32" s="37">
        <v>38362</v>
      </c>
      <c r="F32" s="31">
        <v>97.5</v>
      </c>
      <c r="G32" s="31">
        <v>97.5</v>
      </c>
    </row>
    <row r="33" spans="1:7" x14ac:dyDescent="0.2">
      <c r="A33" s="34" t="s">
        <v>181</v>
      </c>
      <c r="B33" s="37">
        <v>38362</v>
      </c>
      <c r="D33" s="41" t="s">
        <v>166</v>
      </c>
      <c r="E33" s="37">
        <v>38454</v>
      </c>
      <c r="F33" s="31">
        <v>87.5</v>
      </c>
      <c r="G33" s="31">
        <v>82.5</v>
      </c>
    </row>
    <row r="34" spans="1:7" x14ac:dyDescent="0.2">
      <c r="A34" s="34" t="s">
        <v>183</v>
      </c>
      <c r="B34" s="37">
        <v>38362</v>
      </c>
      <c r="D34" s="41" t="s">
        <v>166</v>
      </c>
      <c r="E34" s="37">
        <v>38516</v>
      </c>
      <c r="F34" s="31">
        <v>100</v>
      </c>
      <c r="G34" s="31">
        <v>97.5</v>
      </c>
    </row>
    <row r="35" spans="1:7" x14ac:dyDescent="0.2">
      <c r="A35" s="34" t="s">
        <v>184</v>
      </c>
      <c r="B35" s="37">
        <v>38362</v>
      </c>
      <c r="D35" s="41" t="s">
        <v>167</v>
      </c>
      <c r="E35" s="37">
        <v>38362</v>
      </c>
      <c r="F35" s="31">
        <v>97.5</v>
      </c>
      <c r="G35" s="31">
        <v>92.5</v>
      </c>
    </row>
    <row r="36" spans="1:7" x14ac:dyDescent="0.2">
      <c r="A36" s="34" t="s">
        <v>176</v>
      </c>
      <c r="B36" s="37">
        <v>38363</v>
      </c>
      <c r="D36" s="41" t="s">
        <v>167</v>
      </c>
      <c r="E36" s="37">
        <v>38454</v>
      </c>
      <c r="F36" s="31">
        <v>87.5</v>
      </c>
      <c r="G36" s="31">
        <v>90</v>
      </c>
    </row>
    <row r="37" spans="1:7" x14ac:dyDescent="0.2">
      <c r="A37" s="34" t="s">
        <v>179</v>
      </c>
      <c r="B37" s="37">
        <v>38363</v>
      </c>
      <c r="D37" s="41" t="s">
        <v>167</v>
      </c>
      <c r="E37" s="37">
        <v>38516</v>
      </c>
      <c r="F37" s="31">
        <v>100</v>
      </c>
      <c r="G37" s="31">
        <v>95</v>
      </c>
    </row>
    <row r="38" spans="1:7" x14ac:dyDescent="0.2">
      <c r="A38" s="34" t="s">
        <v>143</v>
      </c>
      <c r="B38" s="37">
        <v>38453</v>
      </c>
      <c r="D38" s="41" t="s">
        <v>169</v>
      </c>
      <c r="E38" s="37">
        <v>38453</v>
      </c>
      <c r="F38" s="31">
        <v>87.5</v>
      </c>
      <c r="G38" s="31">
        <v>85</v>
      </c>
    </row>
    <row r="39" spans="1:7" x14ac:dyDescent="0.2">
      <c r="A39" s="34" t="s">
        <v>152</v>
      </c>
      <c r="B39" s="37">
        <v>38453</v>
      </c>
      <c r="D39" s="41" t="s">
        <v>169</v>
      </c>
      <c r="E39" s="37">
        <v>38516</v>
      </c>
      <c r="F39" s="31">
        <v>100</v>
      </c>
      <c r="G39" s="31">
        <v>97.5</v>
      </c>
    </row>
    <row r="40" spans="1:7" x14ac:dyDescent="0.2">
      <c r="A40" s="34" t="s">
        <v>169</v>
      </c>
      <c r="B40" s="37">
        <v>38453</v>
      </c>
      <c r="D40" s="41" t="s">
        <v>169</v>
      </c>
      <c r="E40" s="37">
        <v>38764</v>
      </c>
      <c r="F40" s="31">
        <v>95</v>
      </c>
      <c r="G40" s="31">
        <v>95</v>
      </c>
    </row>
    <row r="41" spans="1:7" x14ac:dyDescent="0.2">
      <c r="A41" s="34" t="s">
        <v>163</v>
      </c>
      <c r="B41" s="37">
        <v>38454</v>
      </c>
      <c r="D41" s="41" t="s">
        <v>170</v>
      </c>
      <c r="E41" s="37">
        <v>38362</v>
      </c>
      <c r="F41" s="31">
        <v>97.5</v>
      </c>
      <c r="G41" s="31">
        <v>95</v>
      </c>
    </row>
    <row r="42" spans="1:7" x14ac:dyDescent="0.2">
      <c r="A42" s="34" t="s">
        <v>166</v>
      </c>
      <c r="B42" s="37">
        <v>38454</v>
      </c>
      <c r="D42" s="41" t="s">
        <v>170</v>
      </c>
      <c r="E42" s="37">
        <v>38454</v>
      </c>
      <c r="F42" s="31">
        <v>87.5</v>
      </c>
      <c r="G42" s="31">
        <v>82.5</v>
      </c>
    </row>
    <row r="43" spans="1:7" x14ac:dyDescent="0.2">
      <c r="A43" s="34" t="s">
        <v>167</v>
      </c>
      <c r="B43" s="37">
        <v>38454</v>
      </c>
      <c r="D43" s="41" t="s">
        <v>170</v>
      </c>
      <c r="E43" s="37">
        <v>38516</v>
      </c>
      <c r="F43" s="31">
        <v>100</v>
      </c>
      <c r="G43" s="31">
        <v>95</v>
      </c>
    </row>
    <row r="44" spans="1:7" x14ac:dyDescent="0.2">
      <c r="A44" s="34" t="s">
        <v>170</v>
      </c>
      <c r="B44" s="37">
        <v>38454</v>
      </c>
      <c r="D44" s="41" t="s">
        <v>171</v>
      </c>
      <c r="E44" s="37">
        <v>38362</v>
      </c>
      <c r="F44" s="31">
        <v>97.5</v>
      </c>
      <c r="G44" s="31">
        <v>97.5</v>
      </c>
    </row>
    <row r="45" spans="1:7" x14ac:dyDescent="0.2">
      <c r="A45" s="34" t="s">
        <v>171</v>
      </c>
      <c r="B45" s="37">
        <v>38454</v>
      </c>
      <c r="D45" s="41" t="s">
        <v>171</v>
      </c>
      <c r="E45" s="37">
        <v>38454</v>
      </c>
      <c r="F45" s="31">
        <v>97.5</v>
      </c>
      <c r="G45" s="31">
        <v>97.5</v>
      </c>
    </row>
    <row r="46" spans="1:7" x14ac:dyDescent="0.2">
      <c r="A46" s="34" t="s">
        <v>176</v>
      </c>
      <c r="B46" s="37">
        <v>38454</v>
      </c>
      <c r="D46" s="41" t="s">
        <v>171</v>
      </c>
      <c r="E46" s="37">
        <v>38517</v>
      </c>
      <c r="F46" s="31">
        <v>100</v>
      </c>
      <c r="G46" s="31">
        <v>82.5</v>
      </c>
    </row>
    <row r="47" spans="1:7" x14ac:dyDescent="0.2">
      <c r="A47" s="34" t="s">
        <v>179</v>
      </c>
      <c r="B47" s="37">
        <v>38454</v>
      </c>
      <c r="D47" s="41" t="s">
        <v>172</v>
      </c>
      <c r="E47" s="40">
        <v>37152</v>
      </c>
      <c r="F47" s="31">
        <v>95.25</v>
      </c>
      <c r="G47" s="31">
        <v>100</v>
      </c>
    </row>
    <row r="48" spans="1:7" x14ac:dyDescent="0.2">
      <c r="A48" s="34" t="s">
        <v>181</v>
      </c>
      <c r="B48" s="37">
        <v>38454</v>
      </c>
      <c r="D48" s="41" t="s">
        <v>172</v>
      </c>
      <c r="E48" s="40">
        <v>37354</v>
      </c>
      <c r="F48" s="31">
        <v>92.75</v>
      </c>
      <c r="G48" s="31">
        <v>97.25</v>
      </c>
    </row>
    <row r="49" spans="1:7" x14ac:dyDescent="0.2">
      <c r="A49" s="34" t="s">
        <v>183</v>
      </c>
      <c r="B49" s="37">
        <v>38454</v>
      </c>
      <c r="D49" s="41" t="s">
        <v>174</v>
      </c>
      <c r="E49" s="40">
        <v>37152</v>
      </c>
      <c r="F49" s="31">
        <v>95.25</v>
      </c>
      <c r="G49" s="31">
        <v>100</v>
      </c>
    </row>
    <row r="50" spans="1:7" x14ac:dyDescent="0.2">
      <c r="A50" s="34" t="s">
        <v>184</v>
      </c>
      <c r="B50" s="37">
        <v>38454</v>
      </c>
      <c r="D50" s="41" t="s">
        <v>175</v>
      </c>
      <c r="E50" s="40">
        <v>37152</v>
      </c>
      <c r="F50" s="31">
        <v>95.25</v>
      </c>
      <c r="G50" s="31">
        <v>100</v>
      </c>
    </row>
    <row r="51" spans="1:7" x14ac:dyDescent="0.2">
      <c r="A51" s="34" t="s">
        <v>455</v>
      </c>
      <c r="B51" s="37">
        <v>38467</v>
      </c>
      <c r="D51" s="41" t="s">
        <v>175</v>
      </c>
      <c r="E51" s="40">
        <v>37354</v>
      </c>
      <c r="F51" s="31">
        <v>92.75</v>
      </c>
      <c r="G51" s="31">
        <v>95.25</v>
      </c>
    </row>
    <row r="52" spans="1:7" x14ac:dyDescent="0.2">
      <c r="A52" s="34" t="s">
        <v>459</v>
      </c>
      <c r="B52" s="37">
        <v>38468</v>
      </c>
      <c r="D52" s="41" t="s">
        <v>176</v>
      </c>
      <c r="E52" s="37">
        <v>38363</v>
      </c>
      <c r="F52" s="31">
        <v>97.5</v>
      </c>
      <c r="G52" s="31">
        <v>87.5</v>
      </c>
    </row>
    <row r="53" spans="1:7" x14ac:dyDescent="0.2">
      <c r="A53" s="34" t="s">
        <v>467</v>
      </c>
      <c r="B53" s="37">
        <v>38468</v>
      </c>
      <c r="D53" s="41" t="s">
        <v>176</v>
      </c>
      <c r="E53" s="37">
        <v>38454</v>
      </c>
      <c r="F53" s="31">
        <v>97.5</v>
      </c>
      <c r="G53" s="31">
        <v>97.5</v>
      </c>
    </row>
    <row r="54" spans="1:7" x14ac:dyDescent="0.2">
      <c r="A54" s="34" t="s">
        <v>469</v>
      </c>
      <c r="B54" s="37">
        <v>38468</v>
      </c>
      <c r="D54" s="41" t="s">
        <v>176</v>
      </c>
      <c r="E54" s="37">
        <v>38517</v>
      </c>
      <c r="F54" s="31">
        <v>100</v>
      </c>
      <c r="G54" s="31">
        <v>95</v>
      </c>
    </row>
    <row r="55" spans="1:7" x14ac:dyDescent="0.2">
      <c r="A55" s="34" t="s">
        <v>453</v>
      </c>
      <c r="B55" s="37">
        <v>38469</v>
      </c>
      <c r="D55" s="41" t="s">
        <v>179</v>
      </c>
      <c r="E55" s="37">
        <v>38363</v>
      </c>
      <c r="F55" s="31">
        <v>97.5</v>
      </c>
      <c r="G55" s="31">
        <v>95</v>
      </c>
    </row>
    <row r="56" spans="1:7" x14ac:dyDescent="0.2">
      <c r="A56" s="34" t="s">
        <v>466</v>
      </c>
      <c r="B56" s="37">
        <v>38469</v>
      </c>
      <c r="D56" s="41" t="s">
        <v>179</v>
      </c>
      <c r="E56" s="37">
        <v>38454</v>
      </c>
      <c r="F56" s="31">
        <v>97.5</v>
      </c>
      <c r="G56" s="31">
        <v>95</v>
      </c>
    </row>
    <row r="57" spans="1:7" x14ac:dyDescent="0.2">
      <c r="A57" s="34" t="s">
        <v>470</v>
      </c>
      <c r="B57" s="37">
        <v>38469</v>
      </c>
      <c r="D57" s="41" t="s">
        <v>179</v>
      </c>
      <c r="E57" s="37">
        <v>38517</v>
      </c>
      <c r="F57" s="31">
        <v>100</v>
      </c>
      <c r="G57" s="31">
        <v>95</v>
      </c>
    </row>
    <row r="58" spans="1:7" x14ac:dyDescent="0.2">
      <c r="A58" s="34" t="s">
        <v>534</v>
      </c>
      <c r="B58" s="37">
        <v>38481</v>
      </c>
      <c r="D58" s="41" t="s">
        <v>181</v>
      </c>
      <c r="E58" s="37">
        <v>38362</v>
      </c>
      <c r="F58" s="31">
        <v>97.5</v>
      </c>
      <c r="G58" s="31">
        <v>95</v>
      </c>
    </row>
    <row r="59" spans="1:7" x14ac:dyDescent="0.2">
      <c r="A59" s="34" t="s">
        <v>549</v>
      </c>
      <c r="B59" s="37">
        <v>38482</v>
      </c>
      <c r="D59" s="41" t="s">
        <v>181</v>
      </c>
      <c r="E59" s="37">
        <v>38454</v>
      </c>
      <c r="F59" s="31">
        <v>97.5</v>
      </c>
      <c r="G59" s="31">
        <v>97.5</v>
      </c>
    </row>
    <row r="60" spans="1:7" x14ac:dyDescent="0.2">
      <c r="A60" s="34" t="s">
        <v>552</v>
      </c>
      <c r="B60" s="37">
        <v>38482</v>
      </c>
      <c r="D60" s="41" t="s">
        <v>181</v>
      </c>
      <c r="E60" s="37">
        <v>38517</v>
      </c>
      <c r="F60" s="31">
        <v>100</v>
      </c>
      <c r="G60" s="31">
        <v>100</v>
      </c>
    </row>
    <row r="61" spans="1:7" x14ac:dyDescent="0.2">
      <c r="A61" s="34" t="s">
        <v>564</v>
      </c>
      <c r="B61" s="37">
        <v>38482</v>
      </c>
      <c r="D61" s="41" t="s">
        <v>183</v>
      </c>
      <c r="E61" s="37">
        <v>38362</v>
      </c>
      <c r="F61" s="31">
        <v>97.5</v>
      </c>
      <c r="G61" s="31">
        <v>90</v>
      </c>
    </row>
    <row r="62" spans="1:7" x14ac:dyDescent="0.2">
      <c r="A62" s="34" t="s">
        <v>553</v>
      </c>
      <c r="B62" s="37">
        <v>38483</v>
      </c>
      <c r="D62" s="41" t="s">
        <v>183</v>
      </c>
      <c r="E62" s="37">
        <v>38454</v>
      </c>
      <c r="F62" s="31">
        <v>97.5</v>
      </c>
      <c r="G62" s="31">
        <v>97.5</v>
      </c>
    </row>
    <row r="63" spans="1:7" x14ac:dyDescent="0.2">
      <c r="A63" s="34" t="s">
        <v>427</v>
      </c>
      <c r="B63" s="37">
        <v>38488</v>
      </c>
      <c r="D63" s="41" t="s">
        <v>183</v>
      </c>
      <c r="E63" s="37">
        <v>38517</v>
      </c>
      <c r="F63" s="31">
        <v>100</v>
      </c>
      <c r="G63" s="31">
        <v>92.5</v>
      </c>
    </row>
    <row r="64" spans="1:7" x14ac:dyDescent="0.2">
      <c r="A64" s="34" t="s">
        <v>460</v>
      </c>
      <c r="B64" s="37">
        <v>38488</v>
      </c>
      <c r="D64" s="41" t="s">
        <v>184</v>
      </c>
      <c r="E64" s="37">
        <v>38362</v>
      </c>
      <c r="F64" s="31">
        <v>97.5</v>
      </c>
      <c r="G64" s="31">
        <v>87.5</v>
      </c>
    </row>
    <row r="65" spans="1:7" x14ac:dyDescent="0.2">
      <c r="A65" s="34" t="s">
        <v>467</v>
      </c>
      <c r="B65" s="37">
        <v>38488</v>
      </c>
      <c r="D65" s="41" t="s">
        <v>184</v>
      </c>
      <c r="E65" s="37">
        <v>38454</v>
      </c>
      <c r="F65" s="31">
        <v>97.5</v>
      </c>
      <c r="G65" s="31">
        <v>95</v>
      </c>
    </row>
    <row r="66" spans="1:7" x14ac:dyDescent="0.2">
      <c r="A66" s="34" t="s">
        <v>470</v>
      </c>
      <c r="B66" s="37">
        <v>38488</v>
      </c>
      <c r="D66" s="41" t="s">
        <v>184</v>
      </c>
      <c r="E66" s="37">
        <v>38517</v>
      </c>
      <c r="F66" s="31">
        <v>100</v>
      </c>
      <c r="G66" s="31">
        <v>95</v>
      </c>
    </row>
    <row r="67" spans="1:7" x14ac:dyDescent="0.2">
      <c r="A67" s="34" t="s">
        <v>426</v>
      </c>
      <c r="B67" s="37">
        <v>38489</v>
      </c>
      <c r="D67" s="41" t="s">
        <v>185</v>
      </c>
      <c r="E67" s="40">
        <v>37153</v>
      </c>
      <c r="F67" s="31">
        <v>95.25</v>
      </c>
      <c r="G67" s="31">
        <v>95</v>
      </c>
    </row>
    <row r="68" spans="1:7" x14ac:dyDescent="0.2">
      <c r="A68" s="34" t="s">
        <v>429</v>
      </c>
      <c r="B68" s="37">
        <v>38489</v>
      </c>
      <c r="D68" s="41" t="s">
        <v>185</v>
      </c>
      <c r="E68" s="40">
        <v>37354</v>
      </c>
      <c r="F68" s="31">
        <v>92.75</v>
      </c>
      <c r="G68" s="31">
        <v>100</v>
      </c>
    </row>
    <row r="69" spans="1:7" x14ac:dyDescent="0.2">
      <c r="A69" s="34" t="s">
        <v>416</v>
      </c>
      <c r="B69" s="37">
        <v>38490</v>
      </c>
      <c r="D69" s="41" t="s">
        <v>187</v>
      </c>
      <c r="E69" s="40">
        <v>37153</v>
      </c>
      <c r="F69" s="31">
        <v>95.25</v>
      </c>
      <c r="G69" s="31">
        <v>95</v>
      </c>
    </row>
    <row r="70" spans="1:7" x14ac:dyDescent="0.2">
      <c r="A70" s="34" t="s">
        <v>463</v>
      </c>
      <c r="B70" s="37">
        <v>38495</v>
      </c>
      <c r="D70" s="41" t="s">
        <v>187</v>
      </c>
      <c r="E70" s="40">
        <v>37356</v>
      </c>
      <c r="F70" s="31">
        <v>100</v>
      </c>
      <c r="G70" s="31">
        <v>94.5</v>
      </c>
    </row>
    <row r="71" spans="1:7" x14ac:dyDescent="0.2">
      <c r="A71" s="34" t="s">
        <v>465</v>
      </c>
      <c r="B71" s="37">
        <v>38495</v>
      </c>
      <c r="D71" s="41" t="s">
        <v>189</v>
      </c>
      <c r="E71" s="40">
        <v>37644</v>
      </c>
      <c r="F71" s="31">
        <v>95</v>
      </c>
      <c r="G71" s="31">
        <v>87.5</v>
      </c>
    </row>
    <row r="72" spans="1:7" x14ac:dyDescent="0.2">
      <c r="A72" s="34" t="s">
        <v>424</v>
      </c>
      <c r="B72" s="37">
        <v>38496</v>
      </c>
      <c r="D72" s="41" t="s">
        <v>189</v>
      </c>
      <c r="E72" s="40">
        <v>37733</v>
      </c>
      <c r="F72" s="31">
        <v>89.5</v>
      </c>
      <c r="G72" s="31">
        <v>62</v>
      </c>
    </row>
    <row r="73" spans="1:7" x14ac:dyDescent="0.2">
      <c r="A73" s="34" t="s">
        <v>430</v>
      </c>
      <c r="B73" s="37">
        <v>38496</v>
      </c>
      <c r="D73" s="41" t="s">
        <v>189</v>
      </c>
      <c r="E73" s="40">
        <v>37775</v>
      </c>
      <c r="F73" s="31">
        <v>89.75</v>
      </c>
      <c r="G73" s="31">
        <v>87.5</v>
      </c>
    </row>
    <row r="74" spans="1:7" x14ac:dyDescent="0.2">
      <c r="A74" s="34" t="s">
        <v>468</v>
      </c>
      <c r="B74" s="37">
        <v>38496</v>
      </c>
      <c r="D74" s="41" t="s">
        <v>192</v>
      </c>
      <c r="E74" s="40">
        <v>37733</v>
      </c>
      <c r="F74" s="31">
        <v>89.5</v>
      </c>
      <c r="G74" s="31">
        <v>79.25</v>
      </c>
    </row>
    <row r="75" spans="1:7" x14ac:dyDescent="0.2">
      <c r="A75" s="34" t="s">
        <v>567</v>
      </c>
      <c r="B75" s="37">
        <v>38496</v>
      </c>
      <c r="D75" s="41" t="s">
        <v>192</v>
      </c>
      <c r="E75" s="40">
        <v>37775</v>
      </c>
      <c r="F75" s="31">
        <v>89.75</v>
      </c>
      <c r="G75" s="31">
        <v>77.5</v>
      </c>
    </row>
    <row r="76" spans="1:7" x14ac:dyDescent="0.2">
      <c r="A76" s="34" t="s">
        <v>422</v>
      </c>
      <c r="B76" s="37">
        <v>38497</v>
      </c>
      <c r="D76" s="41" t="s">
        <v>193</v>
      </c>
      <c r="E76" s="40">
        <v>37733</v>
      </c>
      <c r="F76" s="31">
        <v>89.5</v>
      </c>
      <c r="G76" s="31">
        <v>57.5</v>
      </c>
    </row>
    <row r="77" spans="1:7" x14ac:dyDescent="0.2">
      <c r="A77" s="34" t="s">
        <v>568</v>
      </c>
      <c r="B77" s="37">
        <v>38497</v>
      </c>
      <c r="D77" s="41" t="s">
        <v>193</v>
      </c>
      <c r="E77" s="40">
        <v>37775</v>
      </c>
      <c r="F77" s="31">
        <v>89.75</v>
      </c>
      <c r="G77" s="31">
        <v>60</v>
      </c>
    </row>
    <row r="78" spans="1:7" x14ac:dyDescent="0.2">
      <c r="A78" s="34" t="s">
        <v>431</v>
      </c>
      <c r="B78" s="37">
        <v>38510</v>
      </c>
      <c r="D78" s="41" t="s">
        <v>194</v>
      </c>
      <c r="E78" s="40">
        <v>37733</v>
      </c>
      <c r="F78" s="31">
        <v>89.5</v>
      </c>
      <c r="G78" s="31">
        <v>64.5</v>
      </c>
    </row>
    <row r="79" spans="1:7" x14ac:dyDescent="0.2">
      <c r="A79" s="34" t="s">
        <v>433</v>
      </c>
      <c r="B79" s="37">
        <v>38510</v>
      </c>
      <c r="D79" s="41" t="s">
        <v>194</v>
      </c>
      <c r="E79" s="40">
        <v>37775</v>
      </c>
      <c r="F79" s="31">
        <v>89.75</v>
      </c>
      <c r="G79" s="31">
        <v>87.5</v>
      </c>
    </row>
    <row r="80" spans="1:7" x14ac:dyDescent="0.2">
      <c r="A80" s="34" t="s">
        <v>420</v>
      </c>
      <c r="B80" s="37">
        <v>38511</v>
      </c>
      <c r="D80" s="41" t="s">
        <v>195</v>
      </c>
      <c r="E80" s="40">
        <v>37356</v>
      </c>
      <c r="F80" s="31">
        <v>100</v>
      </c>
      <c r="G80" s="31">
        <v>97.5</v>
      </c>
    </row>
    <row r="81" spans="1:7" x14ac:dyDescent="0.2">
      <c r="A81" s="34" t="s">
        <v>444</v>
      </c>
      <c r="B81" s="37">
        <v>38512</v>
      </c>
      <c r="D81" s="41" t="s">
        <v>195</v>
      </c>
      <c r="E81" s="40">
        <v>37424</v>
      </c>
      <c r="F81" s="31">
        <v>90.25</v>
      </c>
      <c r="G81" s="31">
        <v>88</v>
      </c>
    </row>
    <row r="82" spans="1:7" x14ac:dyDescent="0.2">
      <c r="A82" s="34" t="s">
        <v>143</v>
      </c>
      <c r="B82" s="37">
        <v>38516</v>
      </c>
      <c r="D82" s="41" t="s">
        <v>195</v>
      </c>
      <c r="E82" s="40">
        <v>37644</v>
      </c>
      <c r="F82" s="31">
        <v>95</v>
      </c>
      <c r="G82" s="31">
        <v>87.5</v>
      </c>
    </row>
    <row r="83" spans="1:7" x14ac:dyDescent="0.2">
      <c r="A83" s="34" t="s">
        <v>152</v>
      </c>
      <c r="B83" s="37">
        <v>38516</v>
      </c>
      <c r="D83" s="41" t="s">
        <v>196</v>
      </c>
      <c r="E83" s="40">
        <v>37357</v>
      </c>
      <c r="F83" s="31">
        <v>100</v>
      </c>
      <c r="G83" s="31">
        <v>87.25</v>
      </c>
    </row>
    <row r="84" spans="1:7" x14ac:dyDescent="0.2">
      <c r="A84" s="34" t="s">
        <v>163</v>
      </c>
      <c r="B84" s="37">
        <v>38516</v>
      </c>
      <c r="D84" s="41" t="s">
        <v>196</v>
      </c>
      <c r="E84" s="40">
        <v>37424</v>
      </c>
      <c r="F84" s="31">
        <v>90.25</v>
      </c>
      <c r="G84" s="31">
        <v>90</v>
      </c>
    </row>
    <row r="85" spans="1:7" x14ac:dyDescent="0.2">
      <c r="A85" s="34" t="s">
        <v>166</v>
      </c>
      <c r="B85" s="37">
        <v>38516</v>
      </c>
      <c r="D85" s="41" t="s">
        <v>196</v>
      </c>
      <c r="E85" s="40">
        <v>37644</v>
      </c>
      <c r="F85" s="31">
        <v>95</v>
      </c>
      <c r="G85" s="31">
        <v>80</v>
      </c>
    </row>
    <row r="86" spans="1:7" x14ac:dyDescent="0.2">
      <c r="A86" s="34" t="s">
        <v>167</v>
      </c>
      <c r="B86" s="37">
        <v>38516</v>
      </c>
      <c r="D86" s="41" t="s">
        <v>197</v>
      </c>
      <c r="E86" s="40">
        <v>37357</v>
      </c>
      <c r="F86" s="31">
        <v>100</v>
      </c>
      <c r="G86" s="31">
        <v>94.75</v>
      </c>
    </row>
    <row r="87" spans="1:7" x14ac:dyDescent="0.2">
      <c r="A87" s="34" t="s">
        <v>169</v>
      </c>
      <c r="B87" s="37">
        <v>38516</v>
      </c>
      <c r="D87" s="41" t="s">
        <v>197</v>
      </c>
      <c r="E87" s="40">
        <v>37424</v>
      </c>
      <c r="F87" s="31">
        <v>90.25</v>
      </c>
      <c r="G87" s="31">
        <v>82.5</v>
      </c>
    </row>
    <row r="88" spans="1:7" x14ac:dyDescent="0.2">
      <c r="A88" s="34" t="s">
        <v>170</v>
      </c>
      <c r="B88" s="37">
        <v>38516</v>
      </c>
      <c r="D88" s="41" t="s">
        <v>197</v>
      </c>
      <c r="E88" s="40">
        <v>37644</v>
      </c>
      <c r="F88" s="31">
        <v>95</v>
      </c>
      <c r="G88" s="31">
        <v>90</v>
      </c>
    </row>
    <row r="89" spans="1:7" x14ac:dyDescent="0.2">
      <c r="A89" s="34" t="s">
        <v>473</v>
      </c>
      <c r="B89" s="37">
        <v>38516</v>
      </c>
      <c r="D89" s="41" t="s">
        <v>198</v>
      </c>
      <c r="E89" s="40">
        <v>37357</v>
      </c>
      <c r="F89" s="31">
        <v>100</v>
      </c>
      <c r="G89" s="31">
        <v>72.5</v>
      </c>
    </row>
    <row r="90" spans="1:7" x14ac:dyDescent="0.2">
      <c r="A90" s="34" t="s">
        <v>480</v>
      </c>
      <c r="B90" s="37">
        <v>38516</v>
      </c>
      <c r="D90" s="41" t="s">
        <v>198</v>
      </c>
      <c r="E90" s="40">
        <v>37424</v>
      </c>
      <c r="F90" s="31">
        <v>90.25</v>
      </c>
      <c r="G90" s="31">
        <v>88.5</v>
      </c>
    </row>
    <row r="91" spans="1:7" x14ac:dyDescent="0.2">
      <c r="A91" s="34" t="s">
        <v>171</v>
      </c>
      <c r="B91" s="37">
        <v>38517</v>
      </c>
      <c r="D91" s="41" t="s">
        <v>198</v>
      </c>
      <c r="E91" s="40">
        <v>37644</v>
      </c>
      <c r="F91" s="31">
        <v>95</v>
      </c>
      <c r="G91" s="31">
        <v>92.5</v>
      </c>
    </row>
    <row r="92" spans="1:7" x14ac:dyDescent="0.2">
      <c r="A92" s="34" t="s">
        <v>176</v>
      </c>
      <c r="B92" s="37">
        <v>38517</v>
      </c>
      <c r="D92" s="41" t="s">
        <v>199</v>
      </c>
      <c r="E92" s="40">
        <v>37733</v>
      </c>
      <c r="F92" s="31">
        <v>89.5</v>
      </c>
      <c r="G92" s="31">
        <v>75.75</v>
      </c>
    </row>
    <row r="93" spans="1:7" x14ac:dyDescent="0.2">
      <c r="A93" s="34" t="s">
        <v>179</v>
      </c>
      <c r="B93" s="37">
        <v>38517</v>
      </c>
      <c r="D93" s="41" t="s">
        <v>200</v>
      </c>
      <c r="E93" s="40">
        <v>37732</v>
      </c>
      <c r="F93" s="31">
        <v>89.5</v>
      </c>
      <c r="G93" s="31">
        <v>75</v>
      </c>
    </row>
    <row r="94" spans="1:7" x14ac:dyDescent="0.2">
      <c r="A94" s="34" t="s">
        <v>181</v>
      </c>
      <c r="B94" s="37">
        <v>38517</v>
      </c>
      <c r="D94" s="41" t="s">
        <v>200</v>
      </c>
      <c r="E94" s="40">
        <v>37774</v>
      </c>
      <c r="F94" s="31">
        <v>89.75</v>
      </c>
      <c r="G94" s="31">
        <v>90</v>
      </c>
    </row>
    <row r="95" spans="1:7" x14ac:dyDescent="0.2">
      <c r="A95" s="34" t="s">
        <v>183</v>
      </c>
      <c r="B95" s="37">
        <v>38517</v>
      </c>
      <c r="D95" s="41" t="s">
        <v>201</v>
      </c>
      <c r="E95" s="40">
        <v>37160</v>
      </c>
      <c r="F95" s="31">
        <v>100</v>
      </c>
      <c r="G95" s="31">
        <v>93</v>
      </c>
    </row>
    <row r="96" spans="1:7" x14ac:dyDescent="0.2">
      <c r="A96" s="34" t="s">
        <v>184</v>
      </c>
      <c r="B96" s="37">
        <v>38517</v>
      </c>
      <c r="D96" s="41" t="s">
        <v>201</v>
      </c>
      <c r="E96" s="40">
        <v>37355</v>
      </c>
      <c r="F96" s="31">
        <v>100</v>
      </c>
      <c r="G96" s="31">
        <v>97.5</v>
      </c>
    </row>
    <row r="97" spans="1:7" x14ac:dyDescent="0.2">
      <c r="A97" s="34" t="s">
        <v>414</v>
      </c>
      <c r="B97" s="37">
        <v>38517</v>
      </c>
      <c r="D97" s="41" t="s">
        <v>203</v>
      </c>
      <c r="E97" s="40">
        <v>37160</v>
      </c>
      <c r="F97" s="31">
        <v>100</v>
      </c>
      <c r="G97" s="31">
        <v>95</v>
      </c>
    </row>
    <row r="98" spans="1:7" x14ac:dyDescent="0.2">
      <c r="A98" s="34" t="s">
        <v>442</v>
      </c>
      <c r="B98" s="37">
        <v>38518</v>
      </c>
      <c r="D98" s="41" t="s">
        <v>203</v>
      </c>
      <c r="E98" s="40">
        <v>37355</v>
      </c>
      <c r="F98" s="31">
        <v>92.75</v>
      </c>
      <c r="G98" s="31">
        <v>100</v>
      </c>
    </row>
    <row r="99" spans="1:7" x14ac:dyDescent="0.2">
      <c r="A99" s="34" t="s">
        <v>445</v>
      </c>
      <c r="B99" s="37">
        <v>38518</v>
      </c>
      <c r="D99" s="41" t="s">
        <v>204</v>
      </c>
      <c r="E99" s="40">
        <v>37153</v>
      </c>
      <c r="F99" s="31">
        <v>95.25</v>
      </c>
      <c r="G99" s="31">
        <v>90</v>
      </c>
    </row>
    <row r="100" spans="1:7" x14ac:dyDescent="0.2">
      <c r="A100" s="34" t="s">
        <v>447</v>
      </c>
      <c r="B100" s="37">
        <v>38518</v>
      </c>
      <c r="D100" s="41" t="s">
        <v>204</v>
      </c>
      <c r="E100" s="40">
        <v>37356</v>
      </c>
      <c r="F100" s="31">
        <v>100</v>
      </c>
      <c r="G100" s="31">
        <v>100</v>
      </c>
    </row>
    <row r="101" spans="1:7" x14ac:dyDescent="0.2">
      <c r="A101" s="34" t="s">
        <v>418</v>
      </c>
      <c r="B101" s="37">
        <v>38519</v>
      </c>
      <c r="D101" s="41" t="s">
        <v>205</v>
      </c>
      <c r="E101" s="40">
        <v>37153</v>
      </c>
      <c r="F101" s="31">
        <v>95.25</v>
      </c>
      <c r="G101" s="31">
        <v>85</v>
      </c>
    </row>
    <row r="102" spans="1:7" x14ac:dyDescent="0.2">
      <c r="A102" s="34" t="s">
        <v>475</v>
      </c>
      <c r="B102" s="37">
        <v>38523</v>
      </c>
      <c r="D102" s="41" t="s">
        <v>205</v>
      </c>
      <c r="E102" s="40">
        <v>37355</v>
      </c>
      <c r="F102" s="31">
        <v>92.75</v>
      </c>
      <c r="G102" s="31">
        <v>100</v>
      </c>
    </row>
    <row r="103" spans="1:7" x14ac:dyDescent="0.2">
      <c r="A103" s="34" t="s">
        <v>461</v>
      </c>
      <c r="B103" s="37">
        <v>38524</v>
      </c>
      <c r="D103" s="41" t="s">
        <v>206</v>
      </c>
      <c r="E103" s="40">
        <v>37354</v>
      </c>
      <c r="F103" s="31">
        <v>92.75</v>
      </c>
      <c r="G103" s="31">
        <v>92.5</v>
      </c>
    </row>
    <row r="104" spans="1:7" x14ac:dyDescent="0.2">
      <c r="A104" s="34" t="s">
        <v>479</v>
      </c>
      <c r="B104" s="37">
        <v>38524</v>
      </c>
      <c r="D104" s="41" t="s">
        <v>206</v>
      </c>
      <c r="E104" s="40">
        <v>37424</v>
      </c>
      <c r="F104" s="31">
        <v>90.25</v>
      </c>
      <c r="G104" s="31">
        <v>87.75</v>
      </c>
    </row>
    <row r="105" spans="1:7" x14ac:dyDescent="0.2">
      <c r="A105" s="34" t="s">
        <v>480</v>
      </c>
      <c r="B105" s="37">
        <v>38530</v>
      </c>
      <c r="D105" s="41" t="s">
        <v>207</v>
      </c>
      <c r="E105" s="40">
        <v>37642</v>
      </c>
      <c r="F105" s="31">
        <v>97.5</v>
      </c>
      <c r="G105" s="31">
        <v>94.75</v>
      </c>
    </row>
    <row r="106" spans="1:7" x14ac:dyDescent="0.2">
      <c r="A106" s="34" t="s">
        <v>471</v>
      </c>
      <c r="B106" s="37">
        <v>38531</v>
      </c>
      <c r="D106" s="41" t="s">
        <v>207</v>
      </c>
      <c r="E106" s="40">
        <v>37732</v>
      </c>
      <c r="F106" s="31">
        <v>89.5</v>
      </c>
      <c r="G106" s="31">
        <v>100</v>
      </c>
    </row>
    <row r="107" spans="1:7" x14ac:dyDescent="0.2">
      <c r="A107" s="34" t="s">
        <v>478</v>
      </c>
      <c r="B107" s="37">
        <v>38531</v>
      </c>
      <c r="D107" s="41" t="s">
        <v>207</v>
      </c>
      <c r="E107" s="40">
        <v>37774</v>
      </c>
      <c r="F107" s="31">
        <v>89.75</v>
      </c>
      <c r="G107" s="31">
        <v>97.5</v>
      </c>
    </row>
    <row r="108" spans="1:7" x14ac:dyDescent="0.2">
      <c r="A108" s="34" t="s">
        <v>457</v>
      </c>
      <c r="B108" s="37">
        <v>38532</v>
      </c>
      <c r="D108" s="41" t="s">
        <v>208</v>
      </c>
      <c r="E108" s="40">
        <v>37642</v>
      </c>
      <c r="F108" s="31">
        <v>97.5</v>
      </c>
      <c r="G108" s="31">
        <v>95</v>
      </c>
    </row>
    <row r="109" spans="1:7" x14ac:dyDescent="0.2">
      <c r="A109" s="34" t="s">
        <v>477</v>
      </c>
      <c r="B109" s="37">
        <v>38532</v>
      </c>
      <c r="D109" s="41" t="s">
        <v>208</v>
      </c>
      <c r="E109" s="40">
        <v>37732</v>
      </c>
      <c r="F109" s="31">
        <v>89.5</v>
      </c>
      <c r="G109" s="31">
        <v>75.75</v>
      </c>
    </row>
    <row r="110" spans="1:7" x14ac:dyDescent="0.2">
      <c r="A110" s="34" t="s">
        <v>476</v>
      </c>
      <c r="B110" s="37">
        <v>38533</v>
      </c>
      <c r="D110" s="41" t="s">
        <v>210</v>
      </c>
      <c r="E110" s="40">
        <v>37642</v>
      </c>
      <c r="F110" s="31">
        <v>97.5</v>
      </c>
      <c r="G110" s="31">
        <v>100</v>
      </c>
    </row>
    <row r="111" spans="1:7" x14ac:dyDescent="0.2">
      <c r="A111" s="34" t="s">
        <v>469</v>
      </c>
      <c r="B111" s="37">
        <v>38544</v>
      </c>
      <c r="D111" s="41" t="s">
        <v>210</v>
      </c>
      <c r="E111" s="40">
        <v>37732</v>
      </c>
      <c r="F111" s="31">
        <v>89.5</v>
      </c>
      <c r="G111" s="31">
        <v>55</v>
      </c>
    </row>
    <row r="112" spans="1:7" x14ac:dyDescent="0.2">
      <c r="A112" s="34" t="s">
        <v>475</v>
      </c>
      <c r="B112" s="37">
        <v>38544</v>
      </c>
      <c r="D112" s="41" t="s">
        <v>211</v>
      </c>
      <c r="E112" s="40">
        <v>37166</v>
      </c>
      <c r="F112" s="31">
        <v>97.5</v>
      </c>
      <c r="G112" s="31">
        <v>97.5</v>
      </c>
    </row>
    <row r="113" spans="1:7" x14ac:dyDescent="0.2">
      <c r="A113" s="34" t="s">
        <v>477</v>
      </c>
      <c r="B113" s="37">
        <v>38544</v>
      </c>
      <c r="D113" s="41" t="s">
        <v>211</v>
      </c>
      <c r="E113" s="40">
        <v>37356</v>
      </c>
      <c r="F113" s="31">
        <v>100</v>
      </c>
      <c r="G113" s="31">
        <v>95</v>
      </c>
    </row>
    <row r="114" spans="1:7" x14ac:dyDescent="0.2">
      <c r="A114" s="34" t="s">
        <v>445</v>
      </c>
      <c r="B114" s="37">
        <v>38545</v>
      </c>
      <c r="D114" s="41" t="s">
        <v>212</v>
      </c>
      <c r="E114" s="40">
        <v>37424</v>
      </c>
      <c r="F114" s="31">
        <v>90.25</v>
      </c>
      <c r="G114" s="31">
        <v>95</v>
      </c>
    </row>
    <row r="115" spans="1:7" x14ac:dyDescent="0.2">
      <c r="A115" s="34" t="s">
        <v>534</v>
      </c>
      <c r="B115" s="37">
        <v>38649</v>
      </c>
      <c r="D115" s="41" t="s">
        <v>213</v>
      </c>
      <c r="E115" s="40">
        <v>37166</v>
      </c>
      <c r="F115" s="31">
        <v>97.5</v>
      </c>
      <c r="G115" s="31">
        <v>95</v>
      </c>
    </row>
    <row r="116" spans="1:7" x14ac:dyDescent="0.2">
      <c r="A116" s="34" t="s">
        <v>549</v>
      </c>
      <c r="B116" s="37">
        <v>38650</v>
      </c>
      <c r="D116" s="41" t="s">
        <v>213</v>
      </c>
      <c r="E116" s="40">
        <v>37356</v>
      </c>
      <c r="F116" s="31">
        <v>100</v>
      </c>
      <c r="G116" s="31">
        <v>95</v>
      </c>
    </row>
    <row r="117" spans="1:7" x14ac:dyDescent="0.2">
      <c r="A117" s="34" t="s">
        <v>552</v>
      </c>
      <c r="B117" s="37">
        <v>38650</v>
      </c>
      <c r="D117" s="41" t="s">
        <v>214</v>
      </c>
      <c r="E117" s="40">
        <v>37356</v>
      </c>
      <c r="F117" s="31">
        <v>100</v>
      </c>
      <c r="G117" s="31">
        <v>94.75</v>
      </c>
    </row>
    <row r="118" spans="1:7" x14ac:dyDescent="0.2">
      <c r="A118" s="34" t="s">
        <v>553</v>
      </c>
      <c r="B118" s="37">
        <v>38650</v>
      </c>
      <c r="D118" s="41" t="s">
        <v>214</v>
      </c>
      <c r="E118" s="40">
        <v>37424</v>
      </c>
      <c r="F118" s="31">
        <v>90.25</v>
      </c>
      <c r="G118" s="31">
        <v>87.75</v>
      </c>
    </row>
    <row r="119" spans="1:7" x14ac:dyDescent="0.2">
      <c r="A119" s="34" t="s">
        <v>561</v>
      </c>
      <c r="B119" s="37">
        <v>38651</v>
      </c>
      <c r="D119" s="41" t="s">
        <v>215</v>
      </c>
      <c r="E119" s="37">
        <v>38720</v>
      </c>
      <c r="F119" s="31">
        <v>100</v>
      </c>
      <c r="G119" s="31">
        <v>100</v>
      </c>
    </row>
    <row r="120" spans="1:7" x14ac:dyDescent="0.2">
      <c r="A120" s="34" t="s">
        <v>215</v>
      </c>
      <c r="B120" s="37">
        <v>38720</v>
      </c>
      <c r="D120" s="41" t="s">
        <v>215</v>
      </c>
      <c r="E120" s="37">
        <v>38867</v>
      </c>
      <c r="F120" s="31">
        <v>97.5</v>
      </c>
      <c r="G120" s="31">
        <v>100</v>
      </c>
    </row>
    <row r="121" spans="1:7" x14ac:dyDescent="0.2">
      <c r="A121" s="34" t="s">
        <v>218</v>
      </c>
      <c r="B121" s="37">
        <v>38720</v>
      </c>
      <c r="D121" s="41" t="s">
        <v>218</v>
      </c>
      <c r="E121" s="37">
        <v>38720</v>
      </c>
      <c r="F121" s="31">
        <v>98.4375</v>
      </c>
      <c r="G121" s="31">
        <v>97.5</v>
      </c>
    </row>
    <row r="122" spans="1:7" x14ac:dyDescent="0.2">
      <c r="A122" s="34" t="s">
        <v>219</v>
      </c>
      <c r="B122" s="37">
        <v>38720</v>
      </c>
      <c r="D122" s="41" t="s">
        <v>218</v>
      </c>
      <c r="E122" s="37">
        <v>38867</v>
      </c>
      <c r="F122" s="31">
        <v>97.5</v>
      </c>
      <c r="G122" s="31">
        <v>100</v>
      </c>
    </row>
    <row r="123" spans="1:7" x14ac:dyDescent="0.2">
      <c r="A123" s="34" t="s">
        <v>220</v>
      </c>
      <c r="B123" s="37">
        <v>38720</v>
      </c>
      <c r="D123" s="41" t="s">
        <v>219</v>
      </c>
      <c r="E123" s="37">
        <v>38720</v>
      </c>
      <c r="F123" s="31">
        <v>98.4375</v>
      </c>
      <c r="G123" s="31">
        <v>100</v>
      </c>
    </row>
    <row r="124" spans="1:7" x14ac:dyDescent="0.2">
      <c r="A124" s="34" t="s">
        <v>221</v>
      </c>
      <c r="B124" s="37">
        <v>38720</v>
      </c>
      <c r="D124" s="41" t="s">
        <v>219</v>
      </c>
      <c r="E124" s="37">
        <v>38867</v>
      </c>
      <c r="F124" s="31">
        <v>97.5</v>
      </c>
      <c r="G124" s="31">
        <v>100</v>
      </c>
    </row>
    <row r="125" spans="1:7" x14ac:dyDescent="0.2">
      <c r="A125" s="34" t="s">
        <v>222</v>
      </c>
      <c r="B125" s="37">
        <v>38720</v>
      </c>
      <c r="D125" s="41" t="s">
        <v>220</v>
      </c>
      <c r="E125" s="37">
        <v>38720</v>
      </c>
      <c r="F125" s="31">
        <v>100</v>
      </c>
      <c r="G125" s="31">
        <v>85</v>
      </c>
    </row>
    <row r="126" spans="1:7" x14ac:dyDescent="0.2">
      <c r="A126" s="34" t="s">
        <v>223</v>
      </c>
      <c r="B126" s="37">
        <v>38720</v>
      </c>
      <c r="D126" s="41" t="s">
        <v>220</v>
      </c>
      <c r="E126" s="37">
        <v>38867</v>
      </c>
      <c r="F126" s="31">
        <v>97.5</v>
      </c>
      <c r="G126" s="31">
        <v>100</v>
      </c>
    </row>
    <row r="127" spans="1:7" x14ac:dyDescent="0.2">
      <c r="A127" s="34" t="s">
        <v>227</v>
      </c>
      <c r="B127" s="37">
        <v>38727</v>
      </c>
      <c r="D127" s="41" t="s">
        <v>221</v>
      </c>
      <c r="E127" s="37">
        <v>38720</v>
      </c>
      <c r="F127" s="31">
        <v>98.4375</v>
      </c>
      <c r="G127" s="31">
        <v>100</v>
      </c>
    </row>
    <row r="128" spans="1:7" x14ac:dyDescent="0.2">
      <c r="A128" s="34" t="s">
        <v>230</v>
      </c>
      <c r="B128" s="37">
        <v>38727</v>
      </c>
      <c r="D128" s="41" t="s">
        <v>221</v>
      </c>
      <c r="E128" s="37">
        <v>38867</v>
      </c>
      <c r="F128" s="31">
        <v>97.5</v>
      </c>
      <c r="G128" s="31">
        <v>100</v>
      </c>
    </row>
    <row r="129" spans="1:7" x14ac:dyDescent="0.2">
      <c r="A129" s="34" t="s">
        <v>238</v>
      </c>
      <c r="B129" s="37">
        <v>38727</v>
      </c>
      <c r="D129" s="41" t="s">
        <v>222</v>
      </c>
      <c r="E129" s="37">
        <v>38720</v>
      </c>
      <c r="F129" s="31">
        <v>100</v>
      </c>
      <c r="G129" s="31">
        <v>100</v>
      </c>
    </row>
    <row r="130" spans="1:7" x14ac:dyDescent="0.2">
      <c r="A130" s="34" t="s">
        <v>241</v>
      </c>
      <c r="B130" s="37">
        <v>38727</v>
      </c>
      <c r="D130" s="41" t="s">
        <v>222</v>
      </c>
      <c r="E130" s="37">
        <v>38867</v>
      </c>
      <c r="F130" s="31">
        <v>97.5</v>
      </c>
      <c r="G130" s="31">
        <v>100</v>
      </c>
    </row>
    <row r="131" spans="1:7" x14ac:dyDescent="0.2">
      <c r="A131" s="34" t="s">
        <v>224</v>
      </c>
      <c r="B131" s="37">
        <v>38729</v>
      </c>
      <c r="D131" s="41" t="s">
        <v>223</v>
      </c>
      <c r="E131" s="37">
        <v>38720</v>
      </c>
      <c r="F131" s="31">
        <v>100</v>
      </c>
      <c r="G131" s="31">
        <v>80</v>
      </c>
    </row>
    <row r="132" spans="1:7" x14ac:dyDescent="0.2">
      <c r="A132" s="34" t="s">
        <v>234</v>
      </c>
      <c r="B132" s="37">
        <v>38729</v>
      </c>
      <c r="D132" s="41" t="s">
        <v>223</v>
      </c>
      <c r="E132" s="37">
        <v>38867</v>
      </c>
      <c r="F132" s="31">
        <v>97.5</v>
      </c>
      <c r="G132" s="31">
        <v>97.5</v>
      </c>
    </row>
    <row r="133" spans="1:7" x14ac:dyDescent="0.2">
      <c r="A133" s="34" t="s">
        <v>239</v>
      </c>
      <c r="B133" s="37">
        <v>38729</v>
      </c>
      <c r="D133" s="41" t="s">
        <v>224</v>
      </c>
      <c r="E133" s="37">
        <v>38729</v>
      </c>
      <c r="F133" s="31">
        <v>100</v>
      </c>
      <c r="G133" s="31">
        <v>100</v>
      </c>
    </row>
    <row r="134" spans="1:7" x14ac:dyDescent="0.2">
      <c r="A134" s="34" t="s">
        <v>240</v>
      </c>
      <c r="B134" s="37">
        <v>38729</v>
      </c>
      <c r="D134" s="41" t="s">
        <v>224</v>
      </c>
      <c r="E134" s="37">
        <v>38854</v>
      </c>
      <c r="F134" s="31">
        <v>100</v>
      </c>
      <c r="G134" s="31">
        <v>97.5</v>
      </c>
    </row>
    <row r="135" spans="1:7" x14ac:dyDescent="0.2">
      <c r="A135" s="34" t="s">
        <v>243</v>
      </c>
      <c r="B135" s="37">
        <v>38729</v>
      </c>
      <c r="D135" s="41" t="s">
        <v>227</v>
      </c>
      <c r="E135" s="37">
        <v>38727</v>
      </c>
      <c r="F135" s="31">
        <v>100</v>
      </c>
      <c r="G135" s="31">
        <v>100</v>
      </c>
    </row>
    <row r="136" spans="1:7" x14ac:dyDescent="0.2">
      <c r="A136" s="34" t="s">
        <v>143</v>
      </c>
      <c r="B136" s="37">
        <v>38764</v>
      </c>
      <c r="D136" s="41" t="s">
        <v>227</v>
      </c>
      <c r="E136" s="37">
        <v>38854</v>
      </c>
      <c r="F136" s="31">
        <v>95</v>
      </c>
      <c r="G136" s="31">
        <v>97.5</v>
      </c>
    </row>
    <row r="137" spans="1:7" x14ac:dyDescent="0.2">
      <c r="A137" s="34" t="s">
        <v>152</v>
      </c>
      <c r="B137" s="37">
        <v>38764</v>
      </c>
      <c r="D137" s="41" t="s">
        <v>230</v>
      </c>
      <c r="E137" s="37">
        <v>38727</v>
      </c>
      <c r="F137" s="31">
        <v>100</v>
      </c>
      <c r="G137" s="31">
        <v>77.5</v>
      </c>
    </row>
    <row r="138" spans="1:7" x14ac:dyDescent="0.2">
      <c r="A138" s="34" t="s">
        <v>169</v>
      </c>
      <c r="B138" s="37">
        <v>38764</v>
      </c>
      <c r="D138" s="41" t="s">
        <v>230</v>
      </c>
      <c r="E138" s="37">
        <v>38854</v>
      </c>
      <c r="F138" s="31">
        <v>95</v>
      </c>
      <c r="G138" s="31">
        <v>97.5</v>
      </c>
    </row>
    <row r="139" spans="1:7" x14ac:dyDescent="0.2">
      <c r="A139" s="34" t="s">
        <v>549</v>
      </c>
      <c r="B139" s="37">
        <v>38839</v>
      </c>
      <c r="D139" s="41" t="s">
        <v>231</v>
      </c>
      <c r="E139" s="40">
        <v>38722</v>
      </c>
      <c r="F139" s="31">
        <v>97.5</v>
      </c>
      <c r="G139" s="31">
        <v>88.575000000000003</v>
      </c>
    </row>
    <row r="140" spans="1:7" x14ac:dyDescent="0.2">
      <c r="A140" s="34" t="s">
        <v>561</v>
      </c>
      <c r="B140" s="37">
        <v>38839</v>
      </c>
      <c r="D140" s="41" t="s">
        <v>231</v>
      </c>
      <c r="E140" s="37">
        <v>38854</v>
      </c>
      <c r="F140" s="31">
        <v>100</v>
      </c>
      <c r="G140" s="31">
        <v>97.5</v>
      </c>
    </row>
    <row r="141" spans="1:7" x14ac:dyDescent="0.2">
      <c r="A141" s="34" t="s">
        <v>564</v>
      </c>
      <c r="B141" s="37">
        <v>38839</v>
      </c>
      <c r="D141" s="41" t="s">
        <v>233</v>
      </c>
      <c r="E141" s="40">
        <v>38722</v>
      </c>
      <c r="F141" s="31">
        <v>97.5</v>
      </c>
      <c r="G141" s="31">
        <v>97.724999999999994</v>
      </c>
    </row>
    <row r="142" spans="1:7" x14ac:dyDescent="0.2">
      <c r="A142" s="34" t="s">
        <v>224</v>
      </c>
      <c r="B142" s="37">
        <v>38854</v>
      </c>
      <c r="D142" s="41" t="s">
        <v>233</v>
      </c>
      <c r="E142" s="37">
        <v>38854</v>
      </c>
      <c r="F142" s="31">
        <v>100</v>
      </c>
      <c r="G142" s="31">
        <v>100</v>
      </c>
    </row>
    <row r="143" spans="1:7" x14ac:dyDescent="0.2">
      <c r="A143" s="34" t="s">
        <v>227</v>
      </c>
      <c r="B143" s="37">
        <v>38854</v>
      </c>
      <c r="D143" s="41" t="s">
        <v>234</v>
      </c>
      <c r="E143" s="37">
        <v>38729</v>
      </c>
      <c r="F143" s="31">
        <v>100</v>
      </c>
      <c r="G143" s="31">
        <v>100</v>
      </c>
    </row>
    <row r="144" spans="1:7" x14ac:dyDescent="0.2">
      <c r="A144" s="34" t="s">
        <v>230</v>
      </c>
      <c r="B144" s="37">
        <v>38854</v>
      </c>
      <c r="D144" s="41" t="s">
        <v>234</v>
      </c>
      <c r="E144" s="37">
        <v>38867</v>
      </c>
      <c r="F144" s="31">
        <v>97.5</v>
      </c>
      <c r="G144" s="31">
        <v>97.5</v>
      </c>
    </row>
    <row r="145" spans="1:7" x14ac:dyDescent="0.2">
      <c r="A145" s="34" t="s">
        <v>231</v>
      </c>
      <c r="B145" s="37">
        <v>38854</v>
      </c>
      <c r="D145" s="41" t="s">
        <v>236</v>
      </c>
      <c r="E145" s="40">
        <v>38722</v>
      </c>
      <c r="F145" s="31">
        <v>97.5</v>
      </c>
      <c r="G145" s="31">
        <v>79.375</v>
      </c>
    </row>
    <row r="146" spans="1:7" x14ac:dyDescent="0.2">
      <c r="A146" s="34" t="s">
        <v>233</v>
      </c>
      <c r="B146" s="37">
        <v>38854</v>
      </c>
      <c r="D146" s="41" t="s">
        <v>236</v>
      </c>
      <c r="E146" s="37">
        <v>38854</v>
      </c>
      <c r="F146" s="31">
        <v>95</v>
      </c>
      <c r="G146" s="31">
        <v>97.5</v>
      </c>
    </row>
    <row r="147" spans="1:7" x14ac:dyDescent="0.2">
      <c r="A147" s="34" t="s">
        <v>236</v>
      </c>
      <c r="B147" s="37">
        <v>38854</v>
      </c>
      <c r="D147" s="41" t="s">
        <v>237</v>
      </c>
      <c r="E147" s="40">
        <v>38722</v>
      </c>
      <c r="F147" s="31">
        <v>97.5</v>
      </c>
      <c r="G147" s="31">
        <v>92.5</v>
      </c>
    </row>
    <row r="148" spans="1:7" x14ac:dyDescent="0.2">
      <c r="A148" s="34" t="s">
        <v>237</v>
      </c>
      <c r="B148" s="37">
        <v>38854</v>
      </c>
      <c r="D148" s="41" t="s">
        <v>237</v>
      </c>
      <c r="E148" s="37">
        <v>38854</v>
      </c>
      <c r="F148" s="31">
        <v>100</v>
      </c>
      <c r="G148" s="31">
        <v>100</v>
      </c>
    </row>
    <row r="149" spans="1:7" x14ac:dyDescent="0.2">
      <c r="A149" s="34" t="s">
        <v>238</v>
      </c>
      <c r="B149" s="37">
        <v>38854</v>
      </c>
      <c r="D149" s="41" t="s">
        <v>238</v>
      </c>
      <c r="E149" s="37">
        <v>38727</v>
      </c>
      <c r="F149" s="31">
        <v>100</v>
      </c>
      <c r="G149" s="31">
        <v>87.5</v>
      </c>
    </row>
    <row r="150" spans="1:7" x14ac:dyDescent="0.2">
      <c r="A150" s="34" t="s">
        <v>239</v>
      </c>
      <c r="B150" s="37">
        <v>38854</v>
      </c>
      <c r="D150" s="41" t="s">
        <v>238</v>
      </c>
      <c r="E150" s="37">
        <v>38854</v>
      </c>
      <c r="F150" s="31">
        <v>95</v>
      </c>
      <c r="G150" s="31">
        <v>100</v>
      </c>
    </row>
    <row r="151" spans="1:7" x14ac:dyDescent="0.2">
      <c r="A151" s="34" t="s">
        <v>240</v>
      </c>
      <c r="B151" s="37">
        <v>38854</v>
      </c>
      <c r="D151" s="41" t="s">
        <v>239</v>
      </c>
      <c r="E151" s="37">
        <v>38729</v>
      </c>
      <c r="F151" s="31">
        <v>100</v>
      </c>
      <c r="G151" s="31">
        <v>97.5</v>
      </c>
    </row>
    <row r="152" spans="1:7" x14ac:dyDescent="0.2">
      <c r="A152" s="34" t="s">
        <v>739</v>
      </c>
      <c r="B152" s="37">
        <v>38854</v>
      </c>
      <c r="D152" s="41" t="s">
        <v>239</v>
      </c>
      <c r="E152" s="37">
        <v>38854</v>
      </c>
      <c r="F152" s="31">
        <v>100</v>
      </c>
      <c r="G152" s="31">
        <v>100</v>
      </c>
    </row>
    <row r="153" spans="1:7" x14ac:dyDescent="0.2">
      <c r="A153" s="34" t="s">
        <v>242</v>
      </c>
      <c r="B153" s="37">
        <v>38854</v>
      </c>
      <c r="D153" s="41" t="s">
        <v>240</v>
      </c>
      <c r="E153" s="37">
        <v>38729</v>
      </c>
      <c r="F153" s="31">
        <v>100</v>
      </c>
      <c r="G153" s="31">
        <v>100</v>
      </c>
    </row>
    <row r="154" spans="1:7" x14ac:dyDescent="0.2">
      <c r="A154" s="34" t="s">
        <v>215</v>
      </c>
      <c r="B154" s="37">
        <v>38867</v>
      </c>
      <c r="D154" s="41" t="s">
        <v>240</v>
      </c>
      <c r="E154" s="37">
        <v>38854</v>
      </c>
      <c r="F154" s="31">
        <v>100</v>
      </c>
      <c r="G154" s="31">
        <v>97.5</v>
      </c>
    </row>
    <row r="155" spans="1:7" x14ac:dyDescent="0.2">
      <c r="A155" s="34" t="s">
        <v>218</v>
      </c>
      <c r="B155" s="37">
        <v>38867</v>
      </c>
      <c r="D155" s="41" t="s">
        <v>241</v>
      </c>
      <c r="E155" s="37">
        <v>38727</v>
      </c>
      <c r="F155" s="31">
        <v>100</v>
      </c>
      <c r="G155" s="31">
        <v>89.174999999999997</v>
      </c>
    </row>
    <row r="156" spans="1:7" x14ac:dyDescent="0.2">
      <c r="A156" s="34" t="s">
        <v>219</v>
      </c>
      <c r="B156" s="37">
        <v>38867</v>
      </c>
      <c r="D156" s="41" t="s">
        <v>241</v>
      </c>
      <c r="E156" s="37">
        <v>38867</v>
      </c>
      <c r="F156" s="31">
        <v>97.5</v>
      </c>
      <c r="G156" s="31">
        <v>97.5</v>
      </c>
    </row>
    <row r="157" spans="1:7" x14ac:dyDescent="0.2">
      <c r="A157" s="34" t="s">
        <v>220</v>
      </c>
      <c r="B157" s="37">
        <v>38867</v>
      </c>
      <c r="D157" s="41" t="s">
        <v>739</v>
      </c>
      <c r="E157" s="37">
        <v>38854</v>
      </c>
      <c r="F157" s="31">
        <v>95</v>
      </c>
      <c r="G157" s="31">
        <v>100</v>
      </c>
    </row>
    <row r="158" spans="1:7" x14ac:dyDescent="0.2">
      <c r="A158" s="34" t="s">
        <v>221</v>
      </c>
      <c r="B158" s="37">
        <v>38867</v>
      </c>
      <c r="D158" s="41" t="s">
        <v>242</v>
      </c>
      <c r="E158" s="40">
        <v>38722</v>
      </c>
      <c r="F158" s="31">
        <v>97.5</v>
      </c>
      <c r="G158" s="31">
        <v>100</v>
      </c>
    </row>
    <row r="159" spans="1:7" x14ac:dyDescent="0.2">
      <c r="A159" s="34" t="s">
        <v>222</v>
      </c>
      <c r="B159" s="37">
        <v>38867</v>
      </c>
      <c r="D159" s="41" t="s">
        <v>242</v>
      </c>
      <c r="E159" s="37">
        <v>38854</v>
      </c>
      <c r="F159" s="31">
        <v>100</v>
      </c>
      <c r="G159" s="31">
        <v>92.5</v>
      </c>
    </row>
    <row r="160" spans="1:7" x14ac:dyDescent="0.2">
      <c r="A160" s="34" t="s">
        <v>223</v>
      </c>
      <c r="B160" s="37">
        <v>38867</v>
      </c>
      <c r="D160" s="41" t="s">
        <v>243</v>
      </c>
      <c r="E160" s="37">
        <v>38729</v>
      </c>
      <c r="F160" s="31">
        <v>100</v>
      </c>
      <c r="G160" s="31">
        <v>97.5</v>
      </c>
    </row>
    <row r="161" spans="1:7" x14ac:dyDescent="0.2">
      <c r="A161" s="34" t="s">
        <v>234</v>
      </c>
      <c r="B161" s="37">
        <v>38867</v>
      </c>
      <c r="D161" s="41" t="s">
        <v>243</v>
      </c>
      <c r="E161" s="37">
        <v>38867</v>
      </c>
      <c r="F161" s="31">
        <v>97.5</v>
      </c>
      <c r="G161" s="31">
        <v>100</v>
      </c>
    </row>
    <row r="162" spans="1:7" x14ac:dyDescent="0.2">
      <c r="A162" s="34" t="s">
        <v>241</v>
      </c>
      <c r="B162" s="37">
        <v>38867</v>
      </c>
      <c r="D162" s="41" t="s">
        <v>244</v>
      </c>
      <c r="E162" s="40">
        <v>37335</v>
      </c>
      <c r="F162" s="31">
        <v>87.75</v>
      </c>
      <c r="G162" s="31">
        <v>97.5</v>
      </c>
    </row>
    <row r="163" spans="1:7" x14ac:dyDescent="0.2">
      <c r="A163" s="34" t="s">
        <v>243</v>
      </c>
      <c r="B163" s="37">
        <v>38867</v>
      </c>
      <c r="D163" s="41" t="s">
        <v>244</v>
      </c>
      <c r="E163" s="37">
        <v>39897</v>
      </c>
      <c r="F163" s="31">
        <v>100</v>
      </c>
      <c r="G163" s="31">
        <v>100</v>
      </c>
    </row>
    <row r="164" spans="1:7" x14ac:dyDescent="0.2">
      <c r="A164" s="34" t="s">
        <v>402</v>
      </c>
      <c r="B164" s="37">
        <v>38874</v>
      </c>
      <c r="D164" s="41" t="s">
        <v>247</v>
      </c>
      <c r="E164" s="37">
        <v>39897</v>
      </c>
      <c r="F164" s="31">
        <v>100</v>
      </c>
      <c r="G164" s="31">
        <v>100</v>
      </c>
    </row>
    <row r="165" spans="1:7" x14ac:dyDescent="0.2">
      <c r="A165" s="34" t="s">
        <v>404</v>
      </c>
      <c r="B165" s="37">
        <v>38874</v>
      </c>
      <c r="D165" s="41" t="s">
        <v>247</v>
      </c>
      <c r="E165" s="37">
        <v>40078</v>
      </c>
      <c r="F165" s="31">
        <v>100</v>
      </c>
      <c r="G165" s="31">
        <v>97.5</v>
      </c>
    </row>
    <row r="166" spans="1:7" x14ac:dyDescent="0.2">
      <c r="A166" s="34" t="s">
        <v>405</v>
      </c>
      <c r="B166" s="37">
        <v>38874</v>
      </c>
      <c r="D166" s="41" t="s">
        <v>249</v>
      </c>
      <c r="E166" s="37">
        <v>39897</v>
      </c>
      <c r="F166" s="31">
        <v>100</v>
      </c>
      <c r="G166" s="31">
        <v>100</v>
      </c>
    </row>
    <row r="167" spans="1:7" x14ac:dyDescent="0.2">
      <c r="A167" s="34" t="s">
        <v>406</v>
      </c>
      <c r="B167" s="37">
        <v>38874</v>
      </c>
      <c r="D167" s="41" t="s">
        <v>249</v>
      </c>
      <c r="E167" s="37">
        <v>40078</v>
      </c>
      <c r="F167" s="31">
        <v>100</v>
      </c>
      <c r="G167" s="31">
        <v>100</v>
      </c>
    </row>
    <row r="168" spans="1:7" x14ac:dyDescent="0.2">
      <c r="A168" s="34" t="s">
        <v>765</v>
      </c>
      <c r="B168" s="37">
        <v>38876</v>
      </c>
      <c r="D168" s="41" t="s">
        <v>250</v>
      </c>
      <c r="E168" s="37">
        <v>40078</v>
      </c>
      <c r="F168" s="31">
        <v>100</v>
      </c>
      <c r="G168" s="31">
        <v>100</v>
      </c>
    </row>
    <row r="169" spans="1:7" x14ac:dyDescent="0.2">
      <c r="A169" s="34" t="s">
        <v>767</v>
      </c>
      <c r="B169" s="37">
        <v>38876</v>
      </c>
      <c r="D169" s="41" t="s">
        <v>251</v>
      </c>
      <c r="E169" s="37">
        <v>39898</v>
      </c>
      <c r="F169" s="31">
        <v>100</v>
      </c>
      <c r="G169" s="31">
        <v>82.5</v>
      </c>
    </row>
    <row r="170" spans="1:7" x14ac:dyDescent="0.2">
      <c r="A170" s="34" t="s">
        <v>482</v>
      </c>
      <c r="B170" s="37">
        <v>39065</v>
      </c>
      <c r="D170" s="41" t="s">
        <v>251</v>
      </c>
      <c r="E170" s="37">
        <v>40078</v>
      </c>
      <c r="F170" s="31">
        <v>100</v>
      </c>
      <c r="G170" s="31">
        <v>100</v>
      </c>
    </row>
    <row r="171" spans="1:7" x14ac:dyDescent="0.2">
      <c r="A171" s="34" t="s">
        <v>504</v>
      </c>
      <c r="B171" s="37">
        <v>39065</v>
      </c>
      <c r="D171" s="41" t="s">
        <v>253</v>
      </c>
      <c r="E171" s="40">
        <v>37334</v>
      </c>
      <c r="F171" s="31">
        <v>87.75</v>
      </c>
      <c r="G171" s="31">
        <v>87.5</v>
      </c>
    </row>
    <row r="172" spans="1:7" x14ac:dyDescent="0.2">
      <c r="A172" s="34" t="s">
        <v>516</v>
      </c>
      <c r="B172" s="37">
        <v>39065</v>
      </c>
      <c r="D172" s="41" t="s">
        <v>253</v>
      </c>
      <c r="E172" s="37">
        <v>39898</v>
      </c>
      <c r="F172" s="31">
        <v>100</v>
      </c>
      <c r="G172" s="31">
        <v>100</v>
      </c>
    </row>
    <row r="173" spans="1:7" x14ac:dyDescent="0.2">
      <c r="A173" s="34" t="s">
        <v>529</v>
      </c>
      <c r="B173" s="37">
        <v>39065</v>
      </c>
      <c r="D173" s="41" t="s">
        <v>253</v>
      </c>
      <c r="E173" s="37">
        <v>40078</v>
      </c>
      <c r="F173" s="31">
        <v>97.5</v>
      </c>
      <c r="G173" s="31">
        <v>100</v>
      </c>
    </row>
    <row r="174" spans="1:7" x14ac:dyDescent="0.2">
      <c r="A174" s="34" t="s">
        <v>532</v>
      </c>
      <c r="B174" s="37">
        <v>39065</v>
      </c>
      <c r="D174" s="41" t="s">
        <v>254</v>
      </c>
      <c r="E174" s="37">
        <v>40078</v>
      </c>
      <c r="F174" s="31">
        <v>100</v>
      </c>
      <c r="G174" s="31">
        <v>100</v>
      </c>
    </row>
    <row r="175" spans="1:7" x14ac:dyDescent="0.2">
      <c r="A175" s="34" t="s">
        <v>482</v>
      </c>
      <c r="B175" s="37">
        <v>39100</v>
      </c>
      <c r="D175" s="41" t="s">
        <v>255</v>
      </c>
      <c r="E175" s="37">
        <v>40078</v>
      </c>
      <c r="F175" s="31">
        <v>100</v>
      </c>
      <c r="G175" s="31">
        <v>95</v>
      </c>
    </row>
    <row r="176" spans="1:7" x14ac:dyDescent="0.2">
      <c r="A176" s="34" t="s">
        <v>504</v>
      </c>
      <c r="B176" s="37">
        <v>39100</v>
      </c>
      <c r="D176" s="41" t="s">
        <v>256</v>
      </c>
      <c r="E176" s="37">
        <v>39898</v>
      </c>
      <c r="F176" s="31">
        <v>100</v>
      </c>
      <c r="G176" s="31">
        <v>97.5</v>
      </c>
    </row>
    <row r="177" spans="1:7" x14ac:dyDescent="0.2">
      <c r="A177" s="34" t="s">
        <v>516</v>
      </c>
      <c r="B177" s="37">
        <v>39100</v>
      </c>
      <c r="D177" s="41" t="s">
        <v>256</v>
      </c>
      <c r="E177" s="37">
        <v>40078</v>
      </c>
      <c r="F177" s="31">
        <v>100</v>
      </c>
      <c r="G177" s="31">
        <v>100</v>
      </c>
    </row>
    <row r="178" spans="1:7" x14ac:dyDescent="0.2">
      <c r="A178" s="34" t="s">
        <v>529</v>
      </c>
      <c r="B178" s="37">
        <v>39100</v>
      </c>
      <c r="D178" s="41" t="s">
        <v>257</v>
      </c>
      <c r="E178" s="40">
        <v>37334</v>
      </c>
      <c r="F178" s="31">
        <v>87.75</v>
      </c>
      <c r="G178" s="31">
        <v>97.25</v>
      </c>
    </row>
    <row r="179" spans="1:7" x14ac:dyDescent="0.2">
      <c r="A179" s="34" t="s">
        <v>532</v>
      </c>
      <c r="B179" s="37">
        <v>39100</v>
      </c>
      <c r="D179" s="41" t="s">
        <v>257</v>
      </c>
      <c r="E179" s="37">
        <v>39898</v>
      </c>
      <c r="F179" s="31">
        <v>100</v>
      </c>
      <c r="G179" s="31">
        <v>92.5</v>
      </c>
    </row>
    <row r="180" spans="1:7" x14ac:dyDescent="0.2">
      <c r="A180" s="34" t="s">
        <v>264</v>
      </c>
      <c r="B180" s="37">
        <v>39139</v>
      </c>
      <c r="D180" s="41" t="s">
        <v>257</v>
      </c>
      <c r="E180" s="37">
        <v>40078</v>
      </c>
      <c r="F180" s="31">
        <v>100</v>
      </c>
      <c r="G180" s="31">
        <v>100</v>
      </c>
    </row>
    <row r="181" spans="1:7" x14ac:dyDescent="0.2">
      <c r="A181" s="34" t="s">
        <v>752</v>
      </c>
      <c r="B181" s="37">
        <v>39139</v>
      </c>
      <c r="D181" s="41" t="s">
        <v>258</v>
      </c>
      <c r="E181" s="40">
        <v>37333</v>
      </c>
      <c r="F181" s="31">
        <v>90</v>
      </c>
      <c r="G181" s="31">
        <v>88</v>
      </c>
    </row>
    <row r="182" spans="1:7" x14ac:dyDescent="0.2">
      <c r="A182" s="34" t="s">
        <v>276</v>
      </c>
      <c r="B182" s="37">
        <v>39139</v>
      </c>
      <c r="D182" s="41" t="s">
        <v>258</v>
      </c>
      <c r="E182" s="37">
        <v>39898</v>
      </c>
      <c r="F182" s="31">
        <v>100</v>
      </c>
      <c r="G182" s="31">
        <v>85</v>
      </c>
    </row>
    <row r="183" spans="1:7" x14ac:dyDescent="0.2">
      <c r="A183" s="34" t="s">
        <v>267</v>
      </c>
      <c r="B183" s="37">
        <v>39140</v>
      </c>
      <c r="D183" s="41" t="s">
        <v>260</v>
      </c>
      <c r="E183" s="40">
        <v>37335</v>
      </c>
      <c r="F183" s="31">
        <v>87.75</v>
      </c>
      <c r="G183" s="31">
        <v>92.5</v>
      </c>
    </row>
    <row r="184" spans="1:7" x14ac:dyDescent="0.2">
      <c r="A184" s="34" t="s">
        <v>270</v>
      </c>
      <c r="B184" s="37">
        <v>39140</v>
      </c>
      <c r="D184" s="41" t="s">
        <v>260</v>
      </c>
      <c r="E184" s="37">
        <v>39898</v>
      </c>
      <c r="F184" s="31">
        <v>100</v>
      </c>
      <c r="G184" s="31">
        <v>85</v>
      </c>
    </row>
    <row r="185" spans="1:7" x14ac:dyDescent="0.2">
      <c r="A185" s="34" t="s">
        <v>271</v>
      </c>
      <c r="B185" s="37">
        <v>39140</v>
      </c>
      <c r="D185" s="41" t="s">
        <v>260</v>
      </c>
      <c r="E185" s="37">
        <v>40078</v>
      </c>
      <c r="F185" s="31">
        <v>100</v>
      </c>
      <c r="G185" s="31">
        <v>100</v>
      </c>
    </row>
    <row r="186" spans="1:7" x14ac:dyDescent="0.2">
      <c r="A186" s="34" t="s">
        <v>274</v>
      </c>
      <c r="B186" s="37">
        <v>39140</v>
      </c>
      <c r="D186" s="41" t="s">
        <v>261</v>
      </c>
      <c r="E186" s="40">
        <v>37342</v>
      </c>
      <c r="F186" s="31">
        <v>97.5</v>
      </c>
      <c r="G186" s="31">
        <v>83.5</v>
      </c>
    </row>
    <row r="187" spans="1:7" x14ac:dyDescent="0.2">
      <c r="A187" s="34" t="s">
        <v>275</v>
      </c>
      <c r="B187" s="37">
        <v>39140</v>
      </c>
      <c r="D187" s="41" t="s">
        <v>263</v>
      </c>
      <c r="E187" s="40">
        <v>37342</v>
      </c>
      <c r="F187" s="31">
        <v>97.5</v>
      </c>
      <c r="G187" s="31">
        <v>100</v>
      </c>
    </row>
    <row r="188" spans="1:7" x14ac:dyDescent="0.2">
      <c r="A188" s="34" t="s">
        <v>272</v>
      </c>
      <c r="B188" s="37">
        <v>39141</v>
      </c>
      <c r="D188" s="41" t="s">
        <v>263</v>
      </c>
      <c r="E188" s="37">
        <v>39898</v>
      </c>
      <c r="F188" s="31">
        <v>100</v>
      </c>
      <c r="G188" s="31">
        <v>100</v>
      </c>
    </row>
    <row r="189" spans="1:7" x14ac:dyDescent="0.2">
      <c r="A189" s="34" t="s">
        <v>277</v>
      </c>
      <c r="B189" s="37">
        <v>39141</v>
      </c>
      <c r="D189" s="41" t="s">
        <v>264</v>
      </c>
      <c r="E189" s="37">
        <v>39139</v>
      </c>
      <c r="F189" s="31">
        <v>100</v>
      </c>
      <c r="G189" s="31">
        <v>100</v>
      </c>
    </row>
    <row r="190" spans="1:7" x14ac:dyDescent="0.2">
      <c r="A190" s="34" t="s">
        <v>279</v>
      </c>
      <c r="B190" s="37">
        <v>39141</v>
      </c>
      <c r="D190" s="41" t="s">
        <v>264</v>
      </c>
      <c r="E190" s="37">
        <v>39258</v>
      </c>
      <c r="F190" s="31">
        <v>100</v>
      </c>
      <c r="G190" s="31">
        <v>100</v>
      </c>
    </row>
    <row r="191" spans="1:7" x14ac:dyDescent="0.2">
      <c r="A191" s="34" t="s">
        <v>280</v>
      </c>
      <c r="B191" s="37">
        <v>39141</v>
      </c>
      <c r="D191" s="41" t="s">
        <v>267</v>
      </c>
      <c r="E191" s="37">
        <v>39140</v>
      </c>
      <c r="F191" s="31">
        <v>100</v>
      </c>
      <c r="G191" s="31">
        <v>100</v>
      </c>
    </row>
    <row r="192" spans="1:7" x14ac:dyDescent="0.2">
      <c r="A192" s="34" t="s">
        <v>482</v>
      </c>
      <c r="B192" s="37">
        <v>39170</v>
      </c>
      <c r="D192" s="41" t="s">
        <v>267</v>
      </c>
      <c r="E192" s="37">
        <v>39259</v>
      </c>
      <c r="F192" s="31">
        <v>97.5</v>
      </c>
      <c r="G192" s="31">
        <v>100</v>
      </c>
    </row>
    <row r="193" spans="1:7" x14ac:dyDescent="0.2">
      <c r="A193" s="34" t="s">
        <v>504</v>
      </c>
      <c r="B193" s="37">
        <v>39170</v>
      </c>
      <c r="D193" s="41" t="s">
        <v>270</v>
      </c>
      <c r="E193" s="37">
        <v>39140</v>
      </c>
      <c r="F193" s="31">
        <v>100</v>
      </c>
      <c r="G193" s="31">
        <v>95</v>
      </c>
    </row>
    <row r="194" spans="1:7" x14ac:dyDescent="0.2">
      <c r="A194" s="34" t="s">
        <v>516</v>
      </c>
      <c r="B194" s="37">
        <v>39170</v>
      </c>
      <c r="D194" s="41" t="s">
        <v>270</v>
      </c>
      <c r="E194" s="37">
        <v>39258</v>
      </c>
      <c r="F194" s="31">
        <v>100</v>
      </c>
      <c r="G194" s="31">
        <v>100</v>
      </c>
    </row>
    <row r="195" spans="1:7" x14ac:dyDescent="0.2">
      <c r="A195" s="34" t="s">
        <v>529</v>
      </c>
      <c r="B195" s="37">
        <v>39170</v>
      </c>
      <c r="D195" s="41" t="s">
        <v>271</v>
      </c>
      <c r="E195" s="37">
        <v>39140</v>
      </c>
      <c r="F195" s="31">
        <v>100</v>
      </c>
      <c r="G195" s="31">
        <v>97.224999999999994</v>
      </c>
    </row>
    <row r="196" spans="1:7" x14ac:dyDescent="0.2">
      <c r="A196" s="34" t="s">
        <v>532</v>
      </c>
      <c r="B196" s="37">
        <v>39170</v>
      </c>
      <c r="D196" s="41" t="s">
        <v>272</v>
      </c>
      <c r="E196" s="37">
        <v>39141</v>
      </c>
      <c r="F196" s="31">
        <v>100</v>
      </c>
      <c r="G196" s="31">
        <v>97.5</v>
      </c>
    </row>
    <row r="197" spans="1:7" x14ac:dyDescent="0.2">
      <c r="A197" s="34" t="s">
        <v>264</v>
      </c>
      <c r="B197" s="37">
        <v>39258</v>
      </c>
      <c r="D197" s="41" t="s">
        <v>274</v>
      </c>
      <c r="E197" s="37">
        <v>39140</v>
      </c>
      <c r="F197" s="31">
        <v>100</v>
      </c>
      <c r="G197" s="31">
        <v>97.224999999999994</v>
      </c>
    </row>
    <row r="198" spans="1:7" x14ac:dyDescent="0.2">
      <c r="A198" s="34" t="s">
        <v>270</v>
      </c>
      <c r="B198" s="37">
        <v>39258</v>
      </c>
      <c r="D198" s="41" t="s">
        <v>274</v>
      </c>
      <c r="E198" s="37">
        <v>39259</v>
      </c>
      <c r="F198" s="31">
        <v>97.5</v>
      </c>
      <c r="G198" s="31">
        <v>0</v>
      </c>
    </row>
    <row r="199" spans="1:7" x14ac:dyDescent="0.2">
      <c r="A199" s="34" t="s">
        <v>267</v>
      </c>
      <c r="B199" s="37">
        <v>39259</v>
      </c>
      <c r="D199" s="41" t="s">
        <v>275</v>
      </c>
      <c r="E199" s="37">
        <v>39140</v>
      </c>
      <c r="F199" s="31">
        <v>100</v>
      </c>
      <c r="G199" s="31">
        <v>0</v>
      </c>
    </row>
    <row r="200" spans="1:7" x14ac:dyDescent="0.2">
      <c r="A200" s="34" t="s">
        <v>274</v>
      </c>
      <c r="B200" s="37">
        <v>39259</v>
      </c>
      <c r="D200" s="41" t="s">
        <v>275</v>
      </c>
      <c r="E200" s="37">
        <v>39259</v>
      </c>
      <c r="F200" s="31">
        <v>97.5</v>
      </c>
      <c r="G200" s="31">
        <v>100</v>
      </c>
    </row>
    <row r="201" spans="1:7" x14ac:dyDescent="0.2">
      <c r="A201" s="34" t="s">
        <v>275</v>
      </c>
      <c r="B201" s="37">
        <v>39259</v>
      </c>
      <c r="D201" s="41" t="s">
        <v>752</v>
      </c>
      <c r="E201" s="37">
        <v>39139</v>
      </c>
      <c r="F201" s="31">
        <v>100</v>
      </c>
      <c r="G201" s="31">
        <v>100</v>
      </c>
    </row>
    <row r="202" spans="1:7" x14ac:dyDescent="0.2">
      <c r="A202" s="34" t="s">
        <v>277</v>
      </c>
      <c r="B202" s="37">
        <v>39260</v>
      </c>
      <c r="D202" s="41" t="s">
        <v>276</v>
      </c>
      <c r="E202" s="37">
        <v>39139</v>
      </c>
      <c r="F202" s="31">
        <v>100</v>
      </c>
      <c r="G202" s="31">
        <v>100</v>
      </c>
    </row>
    <row r="203" spans="1:7" x14ac:dyDescent="0.2">
      <c r="A203" s="34" t="s">
        <v>293</v>
      </c>
      <c r="B203" s="37">
        <v>39687</v>
      </c>
      <c r="D203" s="41" t="s">
        <v>277</v>
      </c>
      <c r="E203" s="37">
        <v>39141</v>
      </c>
      <c r="F203" s="31">
        <v>100</v>
      </c>
      <c r="G203" s="31">
        <v>100</v>
      </c>
    </row>
    <row r="204" spans="1:7" x14ac:dyDescent="0.2">
      <c r="A204" s="34" t="s">
        <v>297</v>
      </c>
      <c r="B204" s="37">
        <v>39687</v>
      </c>
      <c r="D204" s="41" t="s">
        <v>277</v>
      </c>
      <c r="E204" s="37">
        <v>39260</v>
      </c>
      <c r="F204" s="31">
        <v>97.5</v>
      </c>
      <c r="G204" s="31">
        <v>100</v>
      </c>
    </row>
    <row r="205" spans="1:7" x14ac:dyDescent="0.2">
      <c r="A205" s="34" t="s">
        <v>304</v>
      </c>
      <c r="B205" s="37">
        <v>39687</v>
      </c>
      <c r="D205" s="41" t="s">
        <v>279</v>
      </c>
      <c r="E205" s="37">
        <v>39141</v>
      </c>
      <c r="F205" s="31">
        <v>100</v>
      </c>
      <c r="G205" s="31">
        <v>97.5</v>
      </c>
    </row>
    <row r="206" spans="1:7" x14ac:dyDescent="0.2">
      <c r="A206" s="34" t="s">
        <v>308</v>
      </c>
      <c r="B206" s="37">
        <v>39687</v>
      </c>
      <c r="D206" s="41" t="s">
        <v>280</v>
      </c>
      <c r="E206" s="37">
        <v>39141</v>
      </c>
      <c r="F206" s="31">
        <v>100</v>
      </c>
      <c r="G206" s="31">
        <v>100</v>
      </c>
    </row>
    <row r="207" spans="1:7" x14ac:dyDescent="0.2">
      <c r="A207" s="34" t="s">
        <v>312</v>
      </c>
      <c r="B207" s="37">
        <v>39687</v>
      </c>
      <c r="D207" s="41" t="s">
        <v>281</v>
      </c>
      <c r="E207" s="40">
        <v>37235</v>
      </c>
      <c r="F207" s="31">
        <v>100</v>
      </c>
      <c r="G207" s="31">
        <v>100</v>
      </c>
    </row>
    <row r="208" spans="1:7" x14ac:dyDescent="0.2">
      <c r="A208" s="34" t="s">
        <v>318</v>
      </c>
      <c r="B208" s="37">
        <v>39687</v>
      </c>
      <c r="D208" s="41" t="s">
        <v>281</v>
      </c>
      <c r="E208" s="40">
        <v>37332</v>
      </c>
      <c r="F208" s="31">
        <v>90</v>
      </c>
      <c r="G208" s="31">
        <v>87.5</v>
      </c>
    </row>
    <row r="209" spans="1:7" x14ac:dyDescent="0.2">
      <c r="A209" s="34" t="s">
        <v>283</v>
      </c>
      <c r="B209" s="37">
        <v>39688</v>
      </c>
      <c r="D209" s="41" t="s">
        <v>283</v>
      </c>
      <c r="E209" s="37">
        <v>39688</v>
      </c>
      <c r="F209" s="31">
        <v>100</v>
      </c>
      <c r="G209" s="31">
        <v>100</v>
      </c>
    </row>
    <row r="210" spans="1:7" x14ac:dyDescent="0.2">
      <c r="A210" s="34" t="s">
        <v>301</v>
      </c>
      <c r="B210" s="37">
        <v>39688</v>
      </c>
      <c r="D210" s="41" t="s">
        <v>283</v>
      </c>
      <c r="E210" s="37">
        <v>39842</v>
      </c>
      <c r="F210" s="31">
        <v>87.5</v>
      </c>
      <c r="G210" s="31">
        <v>90</v>
      </c>
    </row>
    <row r="211" spans="1:7" x14ac:dyDescent="0.2">
      <c r="A211" s="34" t="s">
        <v>309</v>
      </c>
      <c r="B211" s="37">
        <v>39688</v>
      </c>
      <c r="D211" s="41" t="s">
        <v>286</v>
      </c>
      <c r="E211" s="40">
        <v>37235</v>
      </c>
      <c r="F211" s="31">
        <v>100</v>
      </c>
      <c r="G211" s="31">
        <v>95.25</v>
      </c>
    </row>
    <row r="212" spans="1:7" x14ac:dyDescent="0.2">
      <c r="A212" s="34" t="s">
        <v>310</v>
      </c>
      <c r="B212" s="37">
        <v>39688</v>
      </c>
      <c r="D212" s="41" t="s">
        <v>286</v>
      </c>
      <c r="E212" s="40">
        <v>37332</v>
      </c>
      <c r="F212" s="31">
        <v>90</v>
      </c>
      <c r="G212" s="31">
        <v>84</v>
      </c>
    </row>
    <row r="213" spans="1:7" x14ac:dyDescent="0.2">
      <c r="A213" s="34" t="s">
        <v>311</v>
      </c>
      <c r="B213" s="37">
        <v>39688</v>
      </c>
      <c r="D213" s="41" t="s">
        <v>288</v>
      </c>
      <c r="E213" s="40">
        <v>37235</v>
      </c>
      <c r="F213" s="31">
        <v>100</v>
      </c>
      <c r="G213" s="31">
        <v>97.5</v>
      </c>
    </row>
    <row r="214" spans="1:7" x14ac:dyDescent="0.2">
      <c r="A214" s="34" t="s">
        <v>320</v>
      </c>
      <c r="B214" s="37">
        <v>39688</v>
      </c>
      <c r="D214" s="41" t="s">
        <v>288</v>
      </c>
      <c r="E214" s="40">
        <v>37332</v>
      </c>
      <c r="F214" s="31">
        <v>90</v>
      </c>
      <c r="G214" s="31">
        <v>92.75</v>
      </c>
    </row>
    <row r="215" spans="1:7" x14ac:dyDescent="0.2">
      <c r="A215" s="34" t="s">
        <v>293</v>
      </c>
      <c r="B215" s="37">
        <v>39841</v>
      </c>
      <c r="D215" s="41" t="s">
        <v>289</v>
      </c>
      <c r="E215" s="40">
        <v>37235</v>
      </c>
      <c r="F215" s="31">
        <v>100</v>
      </c>
      <c r="G215" s="31">
        <v>90</v>
      </c>
    </row>
    <row r="216" spans="1:7" x14ac:dyDescent="0.2">
      <c r="A216" s="34" t="s">
        <v>297</v>
      </c>
      <c r="B216" s="37">
        <v>39841</v>
      </c>
      <c r="D216" s="41" t="s">
        <v>289</v>
      </c>
      <c r="E216" s="40">
        <v>37332</v>
      </c>
      <c r="F216" s="31">
        <v>90</v>
      </c>
      <c r="G216" s="31">
        <v>80.75</v>
      </c>
    </row>
    <row r="217" spans="1:7" x14ac:dyDescent="0.2">
      <c r="A217" s="34" t="s">
        <v>298</v>
      </c>
      <c r="B217" s="37">
        <v>39841</v>
      </c>
      <c r="D217" s="41" t="s">
        <v>290</v>
      </c>
      <c r="E217" s="40">
        <v>37235</v>
      </c>
      <c r="F217" s="31">
        <v>100</v>
      </c>
      <c r="G217" s="31">
        <v>77.5</v>
      </c>
    </row>
    <row r="218" spans="1:7" x14ac:dyDescent="0.2">
      <c r="A218" s="34" t="s">
        <v>304</v>
      </c>
      <c r="B218" s="37">
        <v>39841</v>
      </c>
      <c r="D218" s="41" t="s">
        <v>290</v>
      </c>
      <c r="E218" s="40">
        <v>37332</v>
      </c>
      <c r="F218" s="31">
        <v>90</v>
      </c>
      <c r="G218" s="31">
        <v>82.5</v>
      </c>
    </row>
    <row r="219" spans="1:7" x14ac:dyDescent="0.2">
      <c r="A219" s="34" t="s">
        <v>308</v>
      </c>
      <c r="B219" s="37">
        <v>39841</v>
      </c>
      <c r="D219" s="41" t="s">
        <v>291</v>
      </c>
      <c r="E219" s="40">
        <v>37235</v>
      </c>
      <c r="F219" s="31">
        <v>100</v>
      </c>
      <c r="G219" s="31">
        <v>65</v>
      </c>
    </row>
    <row r="220" spans="1:7" x14ac:dyDescent="0.2">
      <c r="A220" s="34" t="s">
        <v>312</v>
      </c>
      <c r="B220" s="37">
        <v>39841</v>
      </c>
      <c r="D220" s="41" t="s">
        <v>291</v>
      </c>
      <c r="E220" s="40">
        <v>37332</v>
      </c>
      <c r="F220" s="31">
        <v>90</v>
      </c>
      <c r="G220" s="31">
        <v>55</v>
      </c>
    </row>
    <row r="221" spans="1:7" x14ac:dyDescent="0.2">
      <c r="A221" s="34" t="s">
        <v>318</v>
      </c>
      <c r="B221" s="37">
        <v>39841</v>
      </c>
      <c r="D221" s="41" t="s">
        <v>292</v>
      </c>
      <c r="E221" s="40">
        <v>37235</v>
      </c>
      <c r="F221" s="31">
        <v>100</v>
      </c>
      <c r="G221" s="31">
        <v>92.5</v>
      </c>
    </row>
    <row r="222" spans="1:7" x14ac:dyDescent="0.2">
      <c r="A222" s="34" t="s">
        <v>321</v>
      </c>
      <c r="B222" s="37">
        <v>39841</v>
      </c>
      <c r="D222" s="41" t="s">
        <v>292</v>
      </c>
      <c r="E222" s="40">
        <v>37332</v>
      </c>
      <c r="F222" s="31">
        <v>90</v>
      </c>
      <c r="G222" s="31">
        <v>94.75</v>
      </c>
    </row>
    <row r="223" spans="1:7" x14ac:dyDescent="0.2">
      <c r="A223" s="34" t="s">
        <v>322</v>
      </c>
      <c r="B223" s="37">
        <v>39841</v>
      </c>
      <c r="D223" s="41" t="s">
        <v>293</v>
      </c>
      <c r="E223" s="40">
        <v>37235</v>
      </c>
      <c r="F223" s="31">
        <v>100</v>
      </c>
      <c r="G223" s="31">
        <v>90</v>
      </c>
    </row>
    <row r="224" spans="1:7" x14ac:dyDescent="0.2">
      <c r="A224" s="34" t="s">
        <v>283</v>
      </c>
      <c r="B224" s="37">
        <v>39842</v>
      </c>
      <c r="D224" s="41" t="s">
        <v>293</v>
      </c>
      <c r="E224" s="40">
        <v>37332</v>
      </c>
      <c r="F224" s="31">
        <v>90</v>
      </c>
      <c r="G224" s="31">
        <v>85.25</v>
      </c>
    </row>
    <row r="225" spans="1:7" x14ac:dyDescent="0.2">
      <c r="A225" s="34" t="s">
        <v>301</v>
      </c>
      <c r="B225" s="37">
        <v>39842</v>
      </c>
      <c r="D225" s="41" t="s">
        <v>293</v>
      </c>
      <c r="E225" s="37">
        <v>39687</v>
      </c>
      <c r="F225" s="31">
        <v>100</v>
      </c>
      <c r="G225" s="31">
        <v>97.5</v>
      </c>
    </row>
    <row r="226" spans="1:7" x14ac:dyDescent="0.2">
      <c r="A226" s="34" t="s">
        <v>309</v>
      </c>
      <c r="B226" s="37">
        <v>39842</v>
      </c>
      <c r="D226" s="41" t="s">
        <v>293</v>
      </c>
      <c r="E226" s="37">
        <v>39841</v>
      </c>
      <c r="F226" s="31">
        <v>100</v>
      </c>
      <c r="G226" s="31">
        <v>97.5</v>
      </c>
    </row>
    <row r="227" spans="1:7" x14ac:dyDescent="0.2">
      <c r="A227" s="34" t="s">
        <v>310</v>
      </c>
      <c r="B227" s="37">
        <v>39842</v>
      </c>
      <c r="D227" s="41" t="s">
        <v>295</v>
      </c>
      <c r="E227" s="40">
        <v>37228</v>
      </c>
      <c r="F227" s="31">
        <v>100</v>
      </c>
      <c r="G227" s="31">
        <v>95</v>
      </c>
    </row>
    <row r="228" spans="1:7" x14ac:dyDescent="0.2">
      <c r="A228" s="34" t="s">
        <v>311</v>
      </c>
      <c r="B228" s="37">
        <v>39842</v>
      </c>
      <c r="D228" s="41" t="s">
        <v>295</v>
      </c>
      <c r="E228" s="40">
        <v>37332</v>
      </c>
      <c r="F228" s="31">
        <v>90</v>
      </c>
      <c r="G228" s="31">
        <v>82.5</v>
      </c>
    </row>
    <row r="229" spans="1:7" x14ac:dyDescent="0.2">
      <c r="A229" s="34" t="s">
        <v>320</v>
      </c>
      <c r="B229" s="37">
        <v>39842</v>
      </c>
      <c r="D229" s="41" t="s">
        <v>297</v>
      </c>
      <c r="E229" s="40">
        <v>37228</v>
      </c>
      <c r="F229" s="31">
        <v>100</v>
      </c>
      <c r="G229" s="31">
        <v>80</v>
      </c>
    </row>
    <row r="230" spans="1:7" x14ac:dyDescent="0.2">
      <c r="A230" s="34" t="s">
        <v>323</v>
      </c>
      <c r="B230" s="37">
        <v>39842</v>
      </c>
      <c r="D230" s="41" t="s">
        <v>297</v>
      </c>
      <c r="E230" s="40">
        <v>37332</v>
      </c>
      <c r="F230" s="31">
        <v>90</v>
      </c>
      <c r="G230" s="31">
        <v>70.5</v>
      </c>
    </row>
    <row r="231" spans="1:7" x14ac:dyDescent="0.2">
      <c r="A231" s="34" t="s">
        <v>244</v>
      </c>
      <c r="B231" s="37">
        <v>39897</v>
      </c>
      <c r="D231" s="41" t="s">
        <v>297</v>
      </c>
      <c r="E231" s="37">
        <v>39687</v>
      </c>
      <c r="F231" s="31">
        <v>100</v>
      </c>
      <c r="G231" s="31">
        <v>97.5</v>
      </c>
    </row>
    <row r="232" spans="1:7" x14ac:dyDescent="0.2">
      <c r="A232" s="34" t="s">
        <v>247</v>
      </c>
      <c r="B232" s="37">
        <v>39897</v>
      </c>
      <c r="D232" s="41" t="s">
        <v>297</v>
      </c>
      <c r="E232" s="37">
        <v>39841</v>
      </c>
      <c r="F232" s="31">
        <v>100</v>
      </c>
      <c r="G232" s="31">
        <v>92.5</v>
      </c>
    </row>
    <row r="233" spans="1:7" x14ac:dyDescent="0.2">
      <c r="A233" s="34" t="s">
        <v>249</v>
      </c>
      <c r="B233" s="37">
        <v>39897</v>
      </c>
      <c r="D233" s="41" t="s">
        <v>760</v>
      </c>
      <c r="E233" s="40">
        <v>37230</v>
      </c>
      <c r="F233" s="31">
        <v>97.5</v>
      </c>
      <c r="G233" s="31">
        <v>80</v>
      </c>
    </row>
    <row r="234" spans="1:7" x14ac:dyDescent="0.2">
      <c r="A234" s="34" t="s">
        <v>251</v>
      </c>
      <c r="B234" s="37">
        <v>39898</v>
      </c>
      <c r="D234" s="41" t="s">
        <v>762</v>
      </c>
      <c r="E234" s="40">
        <v>37228</v>
      </c>
      <c r="F234" s="31">
        <v>100</v>
      </c>
      <c r="G234" s="31">
        <v>85</v>
      </c>
    </row>
    <row r="235" spans="1:7" x14ac:dyDescent="0.2">
      <c r="A235" s="34" t="s">
        <v>253</v>
      </c>
      <c r="B235" s="37">
        <v>39898</v>
      </c>
      <c r="D235" s="41" t="s">
        <v>762</v>
      </c>
      <c r="E235" s="40">
        <v>37334</v>
      </c>
      <c r="F235" s="31">
        <v>87.75</v>
      </c>
      <c r="G235" s="31">
        <v>90</v>
      </c>
    </row>
    <row r="236" spans="1:7" x14ac:dyDescent="0.2">
      <c r="A236" s="34" t="s">
        <v>256</v>
      </c>
      <c r="B236" s="37">
        <v>39898</v>
      </c>
      <c r="D236" s="41" t="s">
        <v>298</v>
      </c>
      <c r="E236" s="40">
        <v>37230</v>
      </c>
      <c r="F236" s="31">
        <v>97.5</v>
      </c>
      <c r="G236" s="31">
        <v>97.5</v>
      </c>
    </row>
    <row r="237" spans="1:7" x14ac:dyDescent="0.2">
      <c r="A237" s="34" t="s">
        <v>257</v>
      </c>
      <c r="B237" s="37">
        <v>39898</v>
      </c>
      <c r="D237" s="41" t="s">
        <v>298</v>
      </c>
      <c r="E237" s="40">
        <v>37342</v>
      </c>
      <c r="F237" s="31">
        <v>97.5</v>
      </c>
      <c r="G237" s="31">
        <v>95</v>
      </c>
    </row>
    <row r="238" spans="1:7" x14ac:dyDescent="0.2">
      <c r="A238" s="34" t="s">
        <v>258</v>
      </c>
      <c r="B238" s="37">
        <v>39898</v>
      </c>
      <c r="D238" s="41" t="s">
        <v>298</v>
      </c>
      <c r="E238" s="37">
        <v>39841</v>
      </c>
      <c r="F238" s="31">
        <v>100</v>
      </c>
      <c r="G238" s="31">
        <v>100</v>
      </c>
    </row>
    <row r="239" spans="1:7" x14ac:dyDescent="0.2">
      <c r="A239" s="34" t="s">
        <v>260</v>
      </c>
      <c r="B239" s="37">
        <v>39898</v>
      </c>
      <c r="D239" s="41" t="s">
        <v>300</v>
      </c>
      <c r="E239" s="40">
        <v>37230</v>
      </c>
      <c r="F239" s="31">
        <v>97.5</v>
      </c>
      <c r="G239" s="31">
        <v>92.5</v>
      </c>
    </row>
    <row r="240" spans="1:7" x14ac:dyDescent="0.2">
      <c r="A240" s="34" t="s">
        <v>263</v>
      </c>
      <c r="B240" s="37">
        <v>39898</v>
      </c>
      <c r="D240" s="41" t="s">
        <v>300</v>
      </c>
      <c r="E240" s="40">
        <v>37342</v>
      </c>
      <c r="F240" s="31">
        <v>97.5</v>
      </c>
      <c r="G240" s="31">
        <v>100</v>
      </c>
    </row>
    <row r="241" spans="1:7" x14ac:dyDescent="0.2">
      <c r="A241" s="34" t="s">
        <v>247</v>
      </c>
      <c r="B241" s="37">
        <v>40078</v>
      </c>
      <c r="D241" s="41" t="s">
        <v>301</v>
      </c>
      <c r="E241" s="40">
        <v>37237</v>
      </c>
      <c r="F241" s="31">
        <v>92.25</v>
      </c>
      <c r="G241" s="31">
        <v>92.5</v>
      </c>
    </row>
    <row r="242" spans="1:7" x14ac:dyDescent="0.2">
      <c r="A242" s="34" t="s">
        <v>249</v>
      </c>
      <c r="B242" s="37">
        <v>40078</v>
      </c>
      <c r="D242" s="41" t="s">
        <v>301</v>
      </c>
      <c r="E242" s="40">
        <v>37342</v>
      </c>
      <c r="F242" s="31">
        <v>97.5</v>
      </c>
      <c r="G242" s="31">
        <v>83.25</v>
      </c>
    </row>
    <row r="243" spans="1:7" x14ac:dyDescent="0.2">
      <c r="A243" s="34" t="s">
        <v>250</v>
      </c>
      <c r="B243" s="37">
        <v>40078</v>
      </c>
      <c r="D243" s="41" t="s">
        <v>301</v>
      </c>
      <c r="E243" s="37">
        <v>39688</v>
      </c>
      <c r="F243" s="31">
        <v>100</v>
      </c>
      <c r="G243" s="31">
        <v>100</v>
      </c>
    </row>
    <row r="244" spans="1:7" x14ac:dyDescent="0.2">
      <c r="A244" s="34" t="s">
        <v>251</v>
      </c>
      <c r="B244" s="37">
        <v>40078</v>
      </c>
      <c r="D244" s="41" t="s">
        <v>301</v>
      </c>
      <c r="E244" s="37">
        <v>39842</v>
      </c>
      <c r="F244" s="31">
        <v>87.5</v>
      </c>
      <c r="G244" s="31">
        <v>95</v>
      </c>
    </row>
    <row r="245" spans="1:7" x14ac:dyDescent="0.2">
      <c r="A245" s="34" t="s">
        <v>253</v>
      </c>
      <c r="B245" s="37">
        <v>40078</v>
      </c>
      <c r="D245" s="41" t="s">
        <v>303</v>
      </c>
      <c r="E245" s="40">
        <v>37228</v>
      </c>
      <c r="F245" s="31">
        <v>100</v>
      </c>
      <c r="G245" s="31">
        <v>85</v>
      </c>
    </row>
    <row r="246" spans="1:7" x14ac:dyDescent="0.2">
      <c r="A246" s="34" t="s">
        <v>254</v>
      </c>
      <c r="B246" s="37">
        <v>40078</v>
      </c>
      <c r="D246" s="41" t="s">
        <v>304</v>
      </c>
      <c r="E246" s="40">
        <v>37228</v>
      </c>
      <c r="F246" s="31">
        <v>100</v>
      </c>
      <c r="G246" s="31">
        <v>100</v>
      </c>
    </row>
    <row r="247" spans="1:7" x14ac:dyDescent="0.2">
      <c r="A247" s="34" t="s">
        <v>255</v>
      </c>
      <c r="B247" s="37">
        <v>40078</v>
      </c>
      <c r="D247" s="41" t="s">
        <v>304</v>
      </c>
      <c r="E247" s="40">
        <v>37334</v>
      </c>
      <c r="F247" s="31">
        <v>87.75</v>
      </c>
      <c r="G247" s="31">
        <v>87.5</v>
      </c>
    </row>
    <row r="248" spans="1:7" x14ac:dyDescent="0.2">
      <c r="A248" s="34" t="s">
        <v>256</v>
      </c>
      <c r="B248" s="37">
        <v>40078</v>
      </c>
      <c r="D248" s="41" t="s">
        <v>304</v>
      </c>
      <c r="E248" s="37">
        <v>39687</v>
      </c>
      <c r="F248" s="31">
        <v>100</v>
      </c>
      <c r="G248" s="31">
        <v>100</v>
      </c>
    </row>
    <row r="249" spans="1:7" x14ac:dyDescent="0.2">
      <c r="A249" s="34" t="s">
        <v>257</v>
      </c>
      <c r="B249" s="37">
        <v>40078</v>
      </c>
      <c r="D249" s="41" t="s">
        <v>304</v>
      </c>
      <c r="E249" s="37">
        <v>39841</v>
      </c>
      <c r="F249" s="31">
        <v>100</v>
      </c>
      <c r="G249" s="31">
        <v>100</v>
      </c>
    </row>
    <row r="250" spans="1:7" x14ac:dyDescent="0.2">
      <c r="A250" s="35" t="s">
        <v>260</v>
      </c>
      <c r="B250" s="38">
        <v>40078</v>
      </c>
      <c r="D250" s="41" t="s">
        <v>305</v>
      </c>
      <c r="E250" s="40">
        <v>37230</v>
      </c>
      <c r="F250" s="31">
        <v>97.5</v>
      </c>
      <c r="G250" s="31">
        <v>92.5</v>
      </c>
    </row>
    <row r="251" spans="1:7" x14ac:dyDescent="0.2">
      <c r="D251" s="41" t="s">
        <v>306</v>
      </c>
      <c r="E251" s="40">
        <v>37230</v>
      </c>
      <c r="F251" s="31">
        <v>97.5</v>
      </c>
      <c r="G251" s="31">
        <v>90</v>
      </c>
    </row>
    <row r="252" spans="1:7" x14ac:dyDescent="0.2">
      <c r="D252" s="41" t="s">
        <v>306</v>
      </c>
      <c r="E252" s="40">
        <v>37342</v>
      </c>
      <c r="F252" s="31">
        <v>97.5</v>
      </c>
      <c r="G252" s="31">
        <v>100</v>
      </c>
    </row>
    <row r="253" spans="1:7" x14ac:dyDescent="0.2">
      <c r="D253" s="41" t="s">
        <v>308</v>
      </c>
      <c r="E253" s="40">
        <v>37228</v>
      </c>
      <c r="F253" s="31">
        <v>100</v>
      </c>
      <c r="G253" s="31">
        <v>90</v>
      </c>
    </row>
    <row r="254" spans="1:7" x14ac:dyDescent="0.2">
      <c r="D254" s="41" t="s">
        <v>308</v>
      </c>
      <c r="E254" s="40">
        <v>37334</v>
      </c>
      <c r="F254" s="31">
        <v>87.75</v>
      </c>
      <c r="G254" s="31">
        <v>90</v>
      </c>
    </row>
    <row r="255" spans="1:7" x14ac:dyDescent="0.2">
      <c r="D255" s="41" t="s">
        <v>308</v>
      </c>
      <c r="E255" s="37">
        <v>39687</v>
      </c>
      <c r="F255" s="31">
        <v>100</v>
      </c>
      <c r="G255" s="31">
        <v>100</v>
      </c>
    </row>
    <row r="256" spans="1:7" x14ac:dyDescent="0.2">
      <c r="D256" s="41" t="s">
        <v>308</v>
      </c>
      <c r="E256" s="37">
        <v>39841</v>
      </c>
      <c r="F256" s="31">
        <v>100</v>
      </c>
      <c r="G256" s="31">
        <v>95</v>
      </c>
    </row>
    <row r="257" spans="4:7" x14ac:dyDescent="0.2">
      <c r="D257" s="41" t="s">
        <v>309</v>
      </c>
      <c r="E257" s="40">
        <v>37237</v>
      </c>
      <c r="F257" s="31">
        <v>92.25</v>
      </c>
      <c r="G257" s="31">
        <v>68.5</v>
      </c>
    </row>
    <row r="258" spans="4:7" x14ac:dyDescent="0.2">
      <c r="D258" s="41" t="s">
        <v>309</v>
      </c>
      <c r="E258" s="40">
        <v>37342</v>
      </c>
      <c r="F258" s="31">
        <v>97.5</v>
      </c>
      <c r="G258" s="31">
        <v>90</v>
      </c>
    </row>
    <row r="259" spans="4:7" x14ac:dyDescent="0.2">
      <c r="D259" s="41" t="s">
        <v>309</v>
      </c>
      <c r="E259" s="37">
        <v>39688</v>
      </c>
      <c r="F259" s="31">
        <v>100</v>
      </c>
      <c r="G259" s="31">
        <v>97.5</v>
      </c>
    </row>
    <row r="260" spans="4:7" x14ac:dyDescent="0.2">
      <c r="D260" s="41" t="s">
        <v>309</v>
      </c>
      <c r="E260" s="37">
        <v>39842</v>
      </c>
      <c r="F260" s="31">
        <v>87.5</v>
      </c>
      <c r="G260" s="31">
        <v>92.5</v>
      </c>
    </row>
    <row r="261" spans="4:7" x14ac:dyDescent="0.2">
      <c r="D261" s="41" t="s">
        <v>310</v>
      </c>
      <c r="E261" s="40">
        <v>37237</v>
      </c>
      <c r="F261" s="31">
        <v>92.25</v>
      </c>
      <c r="G261" s="31">
        <v>80</v>
      </c>
    </row>
    <row r="262" spans="4:7" x14ac:dyDescent="0.2">
      <c r="D262" s="41" t="s">
        <v>310</v>
      </c>
      <c r="E262" s="40">
        <v>37342</v>
      </c>
      <c r="F262" s="31">
        <v>97.5</v>
      </c>
      <c r="G262" s="31">
        <v>95</v>
      </c>
    </row>
    <row r="263" spans="4:7" x14ac:dyDescent="0.2">
      <c r="D263" s="41" t="s">
        <v>310</v>
      </c>
      <c r="E263" s="37">
        <v>39688</v>
      </c>
      <c r="F263" s="31">
        <v>100</v>
      </c>
      <c r="G263" s="31">
        <v>100</v>
      </c>
    </row>
    <row r="264" spans="4:7" x14ac:dyDescent="0.2">
      <c r="D264" s="41" t="s">
        <v>310</v>
      </c>
      <c r="E264" s="37">
        <v>39842</v>
      </c>
      <c r="F264" s="31">
        <v>87.5</v>
      </c>
      <c r="G264" s="31">
        <v>90</v>
      </c>
    </row>
    <row r="265" spans="4:7" x14ac:dyDescent="0.2">
      <c r="D265" s="41" t="s">
        <v>311</v>
      </c>
      <c r="E265" s="40">
        <v>37237</v>
      </c>
      <c r="F265" s="31">
        <v>92.25</v>
      </c>
      <c r="G265" s="31">
        <v>92.75</v>
      </c>
    </row>
    <row r="266" spans="4:7" x14ac:dyDescent="0.2">
      <c r="D266" s="41" t="s">
        <v>311</v>
      </c>
      <c r="E266" s="40">
        <v>37342</v>
      </c>
      <c r="F266" s="31">
        <v>97.5</v>
      </c>
      <c r="G266" s="31">
        <v>77.5</v>
      </c>
    </row>
    <row r="267" spans="4:7" x14ac:dyDescent="0.2">
      <c r="D267" s="41" t="s">
        <v>311</v>
      </c>
      <c r="E267" s="37">
        <v>39688</v>
      </c>
      <c r="F267" s="31">
        <v>100</v>
      </c>
      <c r="G267" s="31">
        <v>100</v>
      </c>
    </row>
    <row r="268" spans="4:7" x14ac:dyDescent="0.2">
      <c r="D268" s="41" t="s">
        <v>311</v>
      </c>
      <c r="E268" s="37">
        <v>39842</v>
      </c>
      <c r="F268" s="31">
        <v>87.5</v>
      </c>
      <c r="G268" s="31">
        <v>92.5</v>
      </c>
    </row>
    <row r="269" spans="4:7" x14ac:dyDescent="0.2">
      <c r="D269" s="41" t="s">
        <v>764</v>
      </c>
      <c r="E269" s="40">
        <v>37230</v>
      </c>
      <c r="F269" s="31">
        <v>97.5</v>
      </c>
      <c r="G269" s="31">
        <v>80</v>
      </c>
    </row>
    <row r="270" spans="4:7" x14ac:dyDescent="0.2">
      <c r="D270" s="41" t="s">
        <v>312</v>
      </c>
      <c r="E270" s="40">
        <v>37228</v>
      </c>
      <c r="F270" s="31">
        <v>100</v>
      </c>
      <c r="G270" s="31">
        <v>85</v>
      </c>
    </row>
    <row r="271" spans="4:7" x14ac:dyDescent="0.2">
      <c r="D271" s="41" t="s">
        <v>312</v>
      </c>
      <c r="E271" s="40">
        <v>37334</v>
      </c>
      <c r="F271" s="31">
        <v>87.75</v>
      </c>
      <c r="G271" s="31">
        <v>90.75</v>
      </c>
    </row>
    <row r="272" spans="4:7" x14ac:dyDescent="0.2">
      <c r="D272" s="41" t="s">
        <v>312</v>
      </c>
      <c r="E272" s="37">
        <v>39687</v>
      </c>
      <c r="F272" s="31">
        <v>100</v>
      </c>
      <c r="G272" s="31">
        <v>100</v>
      </c>
    </row>
    <row r="273" spans="4:7" x14ac:dyDescent="0.2">
      <c r="D273" s="41" t="s">
        <v>312</v>
      </c>
      <c r="E273" s="37">
        <v>39841</v>
      </c>
      <c r="F273" s="31">
        <v>100</v>
      </c>
      <c r="G273" s="31">
        <v>100</v>
      </c>
    </row>
    <row r="274" spans="4:7" x14ac:dyDescent="0.2">
      <c r="D274" s="41" t="s">
        <v>313</v>
      </c>
      <c r="E274" s="40">
        <v>37230</v>
      </c>
      <c r="F274" s="31">
        <v>97.5</v>
      </c>
      <c r="G274" s="31">
        <v>97.5</v>
      </c>
    </row>
    <row r="275" spans="4:7" x14ac:dyDescent="0.2">
      <c r="D275" s="41" t="s">
        <v>313</v>
      </c>
      <c r="E275" s="40">
        <v>37332</v>
      </c>
      <c r="F275" s="31">
        <v>90</v>
      </c>
      <c r="G275" s="31">
        <v>72.5</v>
      </c>
    </row>
    <row r="276" spans="4:7" x14ac:dyDescent="0.2">
      <c r="D276" s="41" t="s">
        <v>314</v>
      </c>
      <c r="E276" s="40">
        <v>37228</v>
      </c>
      <c r="F276" s="31">
        <v>100</v>
      </c>
      <c r="G276" s="31">
        <v>95.75</v>
      </c>
    </row>
    <row r="277" spans="4:7" x14ac:dyDescent="0.2">
      <c r="D277" s="41" t="s">
        <v>316</v>
      </c>
      <c r="E277" s="40">
        <v>37230</v>
      </c>
      <c r="F277" s="31">
        <v>97.5</v>
      </c>
      <c r="G277" s="31">
        <v>100</v>
      </c>
    </row>
    <row r="278" spans="4:7" x14ac:dyDescent="0.2">
      <c r="D278" s="41" t="s">
        <v>316</v>
      </c>
      <c r="E278" s="40">
        <v>37342</v>
      </c>
      <c r="F278" s="31">
        <v>97.5</v>
      </c>
      <c r="G278" s="31">
        <v>92.5</v>
      </c>
    </row>
    <row r="279" spans="4:7" x14ac:dyDescent="0.2">
      <c r="D279" s="41" t="s">
        <v>318</v>
      </c>
      <c r="E279" s="40">
        <v>37228</v>
      </c>
      <c r="F279" s="31">
        <v>100</v>
      </c>
      <c r="G279" s="31">
        <v>70</v>
      </c>
    </row>
    <row r="280" spans="4:7" x14ac:dyDescent="0.2">
      <c r="D280" s="41" t="s">
        <v>318</v>
      </c>
      <c r="E280" s="40">
        <v>37334</v>
      </c>
      <c r="F280" s="31">
        <v>87.75</v>
      </c>
      <c r="G280" s="31">
        <v>53.75</v>
      </c>
    </row>
    <row r="281" spans="4:7" x14ac:dyDescent="0.2">
      <c r="D281" s="41" t="s">
        <v>318</v>
      </c>
      <c r="E281" s="37">
        <v>39687</v>
      </c>
      <c r="F281" s="31">
        <v>100</v>
      </c>
      <c r="G281" s="31">
        <v>100</v>
      </c>
    </row>
    <row r="282" spans="4:7" x14ac:dyDescent="0.2">
      <c r="D282" s="41" t="s">
        <v>318</v>
      </c>
      <c r="E282" s="37">
        <v>39841</v>
      </c>
      <c r="F282" s="31">
        <v>100</v>
      </c>
      <c r="G282" s="31">
        <v>97.5</v>
      </c>
    </row>
    <row r="283" spans="4:7" x14ac:dyDescent="0.2">
      <c r="D283" s="41" t="s">
        <v>319</v>
      </c>
      <c r="E283" s="40">
        <v>37228</v>
      </c>
      <c r="F283" s="31">
        <v>100</v>
      </c>
      <c r="G283" s="31">
        <v>95</v>
      </c>
    </row>
    <row r="284" spans="4:7" x14ac:dyDescent="0.2">
      <c r="D284" s="41" t="s">
        <v>319</v>
      </c>
      <c r="E284" s="40">
        <v>37334</v>
      </c>
      <c r="F284" s="31">
        <v>87.75</v>
      </c>
      <c r="G284" s="31">
        <v>82.25</v>
      </c>
    </row>
    <row r="285" spans="4:7" x14ac:dyDescent="0.2">
      <c r="D285" s="41" t="s">
        <v>320</v>
      </c>
      <c r="E285" s="40">
        <v>37237</v>
      </c>
      <c r="F285" s="31">
        <v>92.25</v>
      </c>
      <c r="G285" s="31">
        <v>32</v>
      </c>
    </row>
    <row r="286" spans="4:7" x14ac:dyDescent="0.2">
      <c r="D286" s="41" t="s">
        <v>320</v>
      </c>
      <c r="E286" s="40">
        <v>37342</v>
      </c>
      <c r="F286" s="31">
        <v>97.5</v>
      </c>
      <c r="G286" s="31">
        <v>87.5</v>
      </c>
    </row>
    <row r="287" spans="4:7" x14ac:dyDescent="0.2">
      <c r="D287" s="41" t="s">
        <v>320</v>
      </c>
      <c r="E287" s="37">
        <v>39688</v>
      </c>
      <c r="F287" s="31">
        <v>100</v>
      </c>
      <c r="G287" s="31">
        <v>95</v>
      </c>
    </row>
    <row r="288" spans="4:7" x14ac:dyDescent="0.2">
      <c r="D288" s="41" t="s">
        <v>320</v>
      </c>
      <c r="E288" s="37">
        <v>39842</v>
      </c>
      <c r="F288" s="31">
        <v>87.5</v>
      </c>
      <c r="G288" s="31">
        <v>100</v>
      </c>
    </row>
    <row r="289" spans="4:7" x14ac:dyDescent="0.2">
      <c r="D289" s="41" t="s">
        <v>321</v>
      </c>
      <c r="E289" s="40">
        <v>37228</v>
      </c>
      <c r="F289" s="31">
        <v>100</v>
      </c>
      <c r="G289" s="31">
        <v>85</v>
      </c>
    </row>
    <row r="290" spans="4:7" x14ac:dyDescent="0.2">
      <c r="D290" s="41" t="s">
        <v>321</v>
      </c>
      <c r="E290" s="40">
        <v>37334</v>
      </c>
      <c r="F290" s="31">
        <v>87.75</v>
      </c>
      <c r="G290" s="31">
        <v>92.75</v>
      </c>
    </row>
    <row r="291" spans="4:7" x14ac:dyDescent="0.2">
      <c r="D291" s="41" t="s">
        <v>321</v>
      </c>
      <c r="E291" s="37">
        <v>39841</v>
      </c>
      <c r="F291" s="31">
        <v>100</v>
      </c>
      <c r="G291" s="31">
        <v>100</v>
      </c>
    </row>
    <row r="292" spans="4:7" x14ac:dyDescent="0.2">
      <c r="D292" s="41" t="s">
        <v>322</v>
      </c>
      <c r="E292" s="40">
        <v>37228</v>
      </c>
      <c r="F292" s="31">
        <v>100</v>
      </c>
      <c r="G292" s="31">
        <v>85</v>
      </c>
    </row>
    <row r="293" spans="4:7" x14ac:dyDescent="0.2">
      <c r="D293" s="41" t="s">
        <v>322</v>
      </c>
      <c r="E293" s="40">
        <v>37334</v>
      </c>
      <c r="F293" s="31">
        <v>87.75</v>
      </c>
      <c r="G293" s="31">
        <v>97.5</v>
      </c>
    </row>
    <row r="294" spans="4:7" x14ac:dyDescent="0.2">
      <c r="D294" s="41" t="s">
        <v>322</v>
      </c>
      <c r="E294" s="37">
        <v>39841</v>
      </c>
      <c r="F294" s="31">
        <v>100</v>
      </c>
      <c r="G294" s="31">
        <v>97.5</v>
      </c>
    </row>
    <row r="295" spans="4:7" x14ac:dyDescent="0.2">
      <c r="D295" s="41" t="s">
        <v>323</v>
      </c>
      <c r="E295" s="40">
        <v>37230</v>
      </c>
      <c r="F295" s="31">
        <v>97.5</v>
      </c>
      <c r="G295" s="31">
        <v>90</v>
      </c>
    </row>
    <row r="296" spans="4:7" x14ac:dyDescent="0.2">
      <c r="D296" s="41" t="s">
        <v>323</v>
      </c>
      <c r="E296" s="37">
        <v>39842</v>
      </c>
      <c r="F296" s="31">
        <v>87.5</v>
      </c>
      <c r="G296" s="31">
        <v>92.5</v>
      </c>
    </row>
    <row r="297" spans="4:7" x14ac:dyDescent="0.2">
      <c r="D297" s="41" t="s">
        <v>324</v>
      </c>
      <c r="E297" s="40">
        <v>37230</v>
      </c>
      <c r="F297" s="31">
        <v>97.5</v>
      </c>
      <c r="G297" s="31">
        <v>92.5</v>
      </c>
    </row>
    <row r="298" spans="4:7" x14ac:dyDescent="0.2">
      <c r="D298" s="41" t="s">
        <v>324</v>
      </c>
      <c r="E298" s="40">
        <v>37342</v>
      </c>
      <c r="F298" s="31">
        <v>97.5</v>
      </c>
      <c r="G298" s="31">
        <v>95</v>
      </c>
    </row>
    <row r="299" spans="4:7" x14ac:dyDescent="0.2">
      <c r="D299" s="41" t="s">
        <v>325</v>
      </c>
      <c r="E299" s="40">
        <v>37228</v>
      </c>
      <c r="F299" s="31">
        <v>100</v>
      </c>
      <c r="G299" s="31">
        <v>85</v>
      </c>
    </row>
    <row r="300" spans="4:7" x14ac:dyDescent="0.2">
      <c r="D300" s="41" t="s">
        <v>325</v>
      </c>
      <c r="E300" s="40">
        <v>37334</v>
      </c>
      <c r="F300" s="31">
        <v>87.75</v>
      </c>
      <c r="G300" s="31">
        <v>90</v>
      </c>
    </row>
    <row r="301" spans="4:7" x14ac:dyDescent="0.2">
      <c r="D301" s="41" t="s">
        <v>326</v>
      </c>
      <c r="E301" s="40">
        <v>37228</v>
      </c>
      <c r="F301" s="31">
        <v>100</v>
      </c>
      <c r="G301" s="31">
        <v>95</v>
      </c>
    </row>
    <row r="302" spans="4:7" x14ac:dyDescent="0.2">
      <c r="D302" s="41" t="s">
        <v>765</v>
      </c>
      <c r="E302" s="37">
        <v>38876</v>
      </c>
      <c r="F302" s="31">
        <v>92.5</v>
      </c>
      <c r="G302" s="31">
        <v>97.5</v>
      </c>
    </row>
    <row r="303" spans="4:7" x14ac:dyDescent="0.2">
      <c r="D303" s="41" t="s">
        <v>767</v>
      </c>
      <c r="E303" s="37">
        <v>38876</v>
      </c>
      <c r="F303" s="31">
        <v>92.5</v>
      </c>
      <c r="G303" s="31">
        <v>100</v>
      </c>
    </row>
    <row r="304" spans="4:7" x14ac:dyDescent="0.2">
      <c r="D304" s="41" t="s">
        <v>339</v>
      </c>
      <c r="E304" s="40">
        <v>37194</v>
      </c>
      <c r="F304" s="31">
        <v>95</v>
      </c>
      <c r="G304" s="31">
        <v>70</v>
      </c>
    </row>
    <row r="305" spans="4:7" x14ac:dyDescent="0.2">
      <c r="D305" s="41" t="s">
        <v>339</v>
      </c>
      <c r="E305" s="40">
        <v>37677</v>
      </c>
      <c r="F305" s="31">
        <v>93.333333333333329</v>
      </c>
      <c r="G305" s="31">
        <v>96.666666666666671</v>
      </c>
    </row>
    <row r="306" spans="4:7" x14ac:dyDescent="0.2">
      <c r="D306" s="41" t="s">
        <v>342</v>
      </c>
      <c r="E306" s="40">
        <v>37208</v>
      </c>
      <c r="F306" s="31">
        <v>97.5</v>
      </c>
      <c r="G306" s="31">
        <v>90</v>
      </c>
    </row>
    <row r="307" spans="4:7" x14ac:dyDescent="0.2">
      <c r="D307" s="41" t="s">
        <v>342</v>
      </c>
      <c r="E307" s="40">
        <v>37676</v>
      </c>
      <c r="F307" s="31">
        <v>93.333333333333329</v>
      </c>
      <c r="G307" s="31">
        <v>100</v>
      </c>
    </row>
    <row r="308" spans="4:7" x14ac:dyDescent="0.2">
      <c r="D308" s="41" t="s">
        <v>343</v>
      </c>
      <c r="E308" s="40">
        <v>37670</v>
      </c>
      <c r="F308" s="31">
        <v>97.5</v>
      </c>
      <c r="G308" s="31">
        <v>95</v>
      </c>
    </row>
    <row r="309" spans="4:7" x14ac:dyDescent="0.2">
      <c r="D309" s="41" t="s">
        <v>772</v>
      </c>
      <c r="E309" s="40">
        <v>37209</v>
      </c>
      <c r="F309" s="31">
        <v>97.5</v>
      </c>
      <c r="G309" s="31">
        <v>92.5</v>
      </c>
    </row>
    <row r="310" spans="4:7" x14ac:dyDescent="0.2">
      <c r="D310" s="41" t="s">
        <v>345</v>
      </c>
      <c r="E310" s="40">
        <v>37230</v>
      </c>
      <c r="F310" s="31">
        <v>97.5</v>
      </c>
      <c r="G310" s="31">
        <v>97.5</v>
      </c>
    </row>
    <row r="311" spans="4:7" x14ac:dyDescent="0.2">
      <c r="D311" s="41" t="s">
        <v>345</v>
      </c>
      <c r="E311" s="40">
        <v>37795</v>
      </c>
      <c r="F311" s="31">
        <v>87.5</v>
      </c>
      <c r="G311" s="31">
        <v>90</v>
      </c>
    </row>
    <row r="312" spans="4:7" x14ac:dyDescent="0.2">
      <c r="D312" s="41" t="s">
        <v>348</v>
      </c>
      <c r="E312" s="40">
        <v>37195</v>
      </c>
      <c r="F312" s="31">
        <v>95</v>
      </c>
      <c r="G312" s="31">
        <v>90</v>
      </c>
    </row>
    <row r="313" spans="4:7" x14ac:dyDescent="0.2">
      <c r="D313" s="41" t="s">
        <v>348</v>
      </c>
      <c r="E313" s="40">
        <v>37677</v>
      </c>
      <c r="F313" s="31">
        <v>93.333333333333329</v>
      </c>
      <c r="G313" s="31">
        <v>96.666666666666671</v>
      </c>
    </row>
    <row r="314" spans="4:7" x14ac:dyDescent="0.2">
      <c r="D314" s="41" t="s">
        <v>350</v>
      </c>
      <c r="E314" s="40">
        <v>37231</v>
      </c>
      <c r="F314" s="31">
        <v>97.5</v>
      </c>
      <c r="G314" s="31">
        <v>100</v>
      </c>
    </row>
    <row r="315" spans="4:7" x14ac:dyDescent="0.2">
      <c r="D315" s="41" t="s">
        <v>350</v>
      </c>
      <c r="E315" s="40">
        <v>37795</v>
      </c>
      <c r="F315" s="31">
        <v>87.5</v>
      </c>
      <c r="G315" s="31">
        <v>92.5</v>
      </c>
    </row>
    <row r="316" spans="4:7" x14ac:dyDescent="0.2">
      <c r="D316" s="41" t="s">
        <v>351</v>
      </c>
      <c r="E316" s="40">
        <v>37209</v>
      </c>
      <c r="F316" s="31">
        <v>97.5</v>
      </c>
      <c r="G316" s="31">
        <v>97.5</v>
      </c>
    </row>
    <row r="317" spans="4:7" x14ac:dyDescent="0.2">
      <c r="D317" s="41" t="s">
        <v>351</v>
      </c>
      <c r="E317" s="40">
        <v>37671</v>
      </c>
      <c r="F317" s="31">
        <v>95</v>
      </c>
      <c r="G317" s="31">
        <v>82.5</v>
      </c>
    </row>
    <row r="318" spans="4:7" x14ac:dyDescent="0.2">
      <c r="D318" s="41" t="s">
        <v>354</v>
      </c>
      <c r="E318" s="40">
        <v>37209</v>
      </c>
      <c r="F318" s="31">
        <v>97.5</v>
      </c>
      <c r="G318" s="31">
        <v>100</v>
      </c>
    </row>
    <row r="319" spans="4:7" x14ac:dyDescent="0.2">
      <c r="D319" s="41" t="s">
        <v>354</v>
      </c>
      <c r="E319" s="40">
        <v>37671</v>
      </c>
      <c r="F319" s="31">
        <v>95</v>
      </c>
      <c r="G319" s="31">
        <v>77.5</v>
      </c>
    </row>
    <row r="320" spans="4:7" x14ac:dyDescent="0.2">
      <c r="D320" s="41" t="s">
        <v>355</v>
      </c>
      <c r="E320" s="40">
        <v>37795</v>
      </c>
      <c r="F320" s="31">
        <v>87.5</v>
      </c>
      <c r="G320" s="31">
        <v>100</v>
      </c>
    </row>
    <row r="321" spans="4:7" x14ac:dyDescent="0.2">
      <c r="D321" s="41" t="s">
        <v>356</v>
      </c>
      <c r="E321" s="40">
        <v>37671</v>
      </c>
      <c r="F321" s="31">
        <v>95</v>
      </c>
      <c r="G321" s="31">
        <v>97.5</v>
      </c>
    </row>
    <row r="322" spans="4:7" x14ac:dyDescent="0.2">
      <c r="D322" s="41" t="s">
        <v>357</v>
      </c>
      <c r="E322" s="40">
        <v>37208</v>
      </c>
      <c r="F322" s="31">
        <v>97.5</v>
      </c>
      <c r="G322" s="31">
        <v>82.5</v>
      </c>
    </row>
    <row r="323" spans="4:7" x14ac:dyDescent="0.2">
      <c r="D323" s="41" t="s">
        <v>357</v>
      </c>
      <c r="E323" s="40">
        <v>37676</v>
      </c>
      <c r="F323" s="31">
        <v>93.333333333333329</v>
      </c>
      <c r="G323" s="31">
        <v>96.666666666666671</v>
      </c>
    </row>
    <row r="324" spans="4:7" x14ac:dyDescent="0.2">
      <c r="D324" s="41" t="s">
        <v>359</v>
      </c>
      <c r="E324" s="40">
        <v>37671</v>
      </c>
      <c r="F324" s="31">
        <v>95</v>
      </c>
      <c r="G324" s="31">
        <v>92.5</v>
      </c>
    </row>
    <row r="325" spans="4:7" x14ac:dyDescent="0.2">
      <c r="D325" s="41" t="s">
        <v>360</v>
      </c>
      <c r="E325" s="40">
        <v>37672</v>
      </c>
      <c r="F325" s="31">
        <v>95</v>
      </c>
      <c r="G325" s="31">
        <v>95</v>
      </c>
    </row>
    <row r="326" spans="4:7" x14ac:dyDescent="0.2">
      <c r="D326" s="41" t="s">
        <v>361</v>
      </c>
      <c r="E326" s="40">
        <v>37670</v>
      </c>
      <c r="F326" s="31">
        <v>97.5</v>
      </c>
      <c r="G326" s="31">
        <v>97.5</v>
      </c>
    </row>
    <row r="327" spans="4:7" x14ac:dyDescent="0.2">
      <c r="D327" s="41" t="s">
        <v>362</v>
      </c>
      <c r="E327" s="40">
        <v>37671</v>
      </c>
      <c r="F327" s="31">
        <v>95</v>
      </c>
      <c r="G327" s="31">
        <v>100</v>
      </c>
    </row>
    <row r="328" spans="4:7" x14ac:dyDescent="0.2">
      <c r="D328" s="41" t="s">
        <v>363</v>
      </c>
      <c r="E328" s="40">
        <v>37672</v>
      </c>
      <c r="F328" s="31">
        <v>95</v>
      </c>
      <c r="G328" s="31">
        <v>95</v>
      </c>
    </row>
    <row r="329" spans="4:7" x14ac:dyDescent="0.2">
      <c r="D329" s="41" t="s">
        <v>364</v>
      </c>
      <c r="E329" s="40">
        <v>37670</v>
      </c>
      <c r="F329" s="31">
        <v>95</v>
      </c>
      <c r="G329" s="31">
        <v>92</v>
      </c>
    </row>
    <row r="330" spans="4:7" x14ac:dyDescent="0.2">
      <c r="D330" s="41" t="s">
        <v>365</v>
      </c>
      <c r="E330" s="40">
        <v>37677</v>
      </c>
      <c r="F330" s="31">
        <v>93.333333333333329</v>
      </c>
      <c r="G330" s="31">
        <v>96.666666666666671</v>
      </c>
    </row>
    <row r="331" spans="4:7" x14ac:dyDescent="0.2">
      <c r="D331" s="41" t="s">
        <v>366</v>
      </c>
      <c r="E331" s="40">
        <v>37795</v>
      </c>
      <c r="F331" s="31">
        <v>87.5</v>
      </c>
      <c r="G331" s="31">
        <v>97.5</v>
      </c>
    </row>
    <row r="332" spans="4:7" x14ac:dyDescent="0.2">
      <c r="D332" s="41" t="s">
        <v>367</v>
      </c>
      <c r="E332" s="40">
        <v>37671</v>
      </c>
      <c r="F332" s="31">
        <v>95</v>
      </c>
      <c r="G332" s="31">
        <v>90</v>
      </c>
    </row>
    <row r="333" spans="4:7" x14ac:dyDescent="0.2">
      <c r="D333" s="41" t="s">
        <v>368</v>
      </c>
      <c r="E333" s="40">
        <v>37669</v>
      </c>
      <c r="F333" s="31">
        <v>97.5</v>
      </c>
      <c r="G333" s="31">
        <v>85</v>
      </c>
    </row>
    <row r="334" spans="4:7" x14ac:dyDescent="0.2">
      <c r="D334" s="41" t="s">
        <v>369</v>
      </c>
      <c r="E334" s="40">
        <v>37677</v>
      </c>
      <c r="F334" s="31">
        <v>93.333333333333329</v>
      </c>
      <c r="G334" s="31">
        <v>93.333333333333329</v>
      </c>
    </row>
    <row r="335" spans="4:7" x14ac:dyDescent="0.2">
      <c r="D335" s="41" t="s">
        <v>370</v>
      </c>
      <c r="E335" s="40">
        <v>37676</v>
      </c>
      <c r="F335" s="31">
        <v>93.333333333333329</v>
      </c>
      <c r="G335" s="31">
        <v>100</v>
      </c>
    </row>
    <row r="336" spans="4:7" x14ac:dyDescent="0.2">
      <c r="D336" s="41" t="s">
        <v>371</v>
      </c>
      <c r="E336" s="40">
        <v>37672</v>
      </c>
      <c r="F336" s="31">
        <v>95</v>
      </c>
      <c r="G336" s="31">
        <v>85</v>
      </c>
    </row>
    <row r="337" spans="4:7" x14ac:dyDescent="0.2">
      <c r="D337" s="41" t="s">
        <v>372</v>
      </c>
      <c r="E337" s="40">
        <v>37795</v>
      </c>
      <c r="F337" s="31">
        <v>87.5</v>
      </c>
      <c r="G337" s="31">
        <v>60</v>
      </c>
    </row>
    <row r="338" spans="4:7" x14ac:dyDescent="0.2">
      <c r="D338" s="41" t="s">
        <v>373</v>
      </c>
      <c r="E338" s="40">
        <v>37671</v>
      </c>
      <c r="F338" s="31">
        <v>95</v>
      </c>
      <c r="G338" s="31">
        <v>97.25</v>
      </c>
    </row>
    <row r="339" spans="4:7" x14ac:dyDescent="0.2">
      <c r="D339" s="41" t="s">
        <v>374</v>
      </c>
      <c r="E339" s="40">
        <v>37676</v>
      </c>
      <c r="F339" s="31">
        <v>93.333333333333329</v>
      </c>
      <c r="G339" s="31">
        <v>96.666666666666671</v>
      </c>
    </row>
    <row r="340" spans="4:7" x14ac:dyDescent="0.2">
      <c r="D340" s="41" t="s">
        <v>375</v>
      </c>
      <c r="E340" s="40">
        <v>37669</v>
      </c>
      <c r="F340" s="31">
        <v>97.5</v>
      </c>
      <c r="G340" s="31">
        <v>95</v>
      </c>
    </row>
    <row r="341" spans="4:7" x14ac:dyDescent="0.2">
      <c r="D341" s="41" t="s">
        <v>778</v>
      </c>
      <c r="E341" s="40">
        <v>37195</v>
      </c>
      <c r="F341" s="31">
        <v>95</v>
      </c>
      <c r="G341" s="31">
        <v>77.5</v>
      </c>
    </row>
    <row r="342" spans="4:7" x14ac:dyDescent="0.2">
      <c r="D342" s="41" t="s">
        <v>778</v>
      </c>
      <c r="E342" s="40">
        <v>37634</v>
      </c>
      <c r="F342" s="31">
        <v>100</v>
      </c>
      <c r="G342" s="31">
        <v>95</v>
      </c>
    </row>
    <row r="343" spans="4:7" x14ac:dyDescent="0.2">
      <c r="D343" s="41" t="s">
        <v>780</v>
      </c>
      <c r="E343" s="40">
        <v>37208</v>
      </c>
      <c r="F343" s="31">
        <v>97.5</v>
      </c>
      <c r="G343" s="31">
        <v>90.5</v>
      </c>
    </row>
    <row r="344" spans="4:7" x14ac:dyDescent="0.2">
      <c r="D344" s="41" t="s">
        <v>781</v>
      </c>
      <c r="E344" s="40">
        <v>37209</v>
      </c>
      <c r="F344" s="31">
        <v>97.5</v>
      </c>
      <c r="G344" s="31">
        <v>100</v>
      </c>
    </row>
    <row r="345" spans="4:7" x14ac:dyDescent="0.2">
      <c r="D345" s="41" t="s">
        <v>376</v>
      </c>
      <c r="E345" s="40">
        <v>37194</v>
      </c>
      <c r="F345" s="31">
        <v>95</v>
      </c>
      <c r="G345" s="31">
        <v>80</v>
      </c>
    </row>
    <row r="346" spans="4:7" x14ac:dyDescent="0.2">
      <c r="D346" s="41" t="s">
        <v>376</v>
      </c>
      <c r="E346" s="40">
        <v>37208</v>
      </c>
      <c r="F346" s="31">
        <v>97.5</v>
      </c>
      <c r="G346" s="31">
        <v>78.75</v>
      </c>
    </row>
    <row r="347" spans="4:7" x14ac:dyDescent="0.2">
      <c r="D347" s="41" t="s">
        <v>377</v>
      </c>
      <c r="E347" s="40">
        <v>37210</v>
      </c>
      <c r="F347" s="31">
        <v>97.5</v>
      </c>
      <c r="G347" s="31">
        <v>92.5</v>
      </c>
    </row>
    <row r="348" spans="4:7" x14ac:dyDescent="0.2">
      <c r="D348" s="41" t="s">
        <v>378</v>
      </c>
      <c r="E348" s="40">
        <v>37816</v>
      </c>
      <c r="F348" s="31">
        <v>95</v>
      </c>
      <c r="G348" s="31">
        <v>100</v>
      </c>
    </row>
    <row r="349" spans="4:7" x14ac:dyDescent="0.2">
      <c r="D349" s="41" t="s">
        <v>380</v>
      </c>
      <c r="E349" s="40">
        <v>37196</v>
      </c>
      <c r="F349" s="31">
        <v>95</v>
      </c>
      <c r="G349" s="31">
        <v>100</v>
      </c>
    </row>
    <row r="350" spans="4:7" x14ac:dyDescent="0.2">
      <c r="D350" s="41" t="s">
        <v>381</v>
      </c>
      <c r="E350" s="40">
        <v>37195</v>
      </c>
      <c r="F350" s="31">
        <v>95</v>
      </c>
      <c r="G350" s="31">
        <v>95</v>
      </c>
    </row>
    <row r="351" spans="4:7" x14ac:dyDescent="0.2">
      <c r="D351" s="41" t="s">
        <v>382</v>
      </c>
      <c r="E351" s="40">
        <v>37210</v>
      </c>
      <c r="F351" s="31">
        <v>97.5</v>
      </c>
      <c r="G351" s="31">
        <v>75.5</v>
      </c>
    </row>
    <row r="352" spans="4:7" x14ac:dyDescent="0.2">
      <c r="D352" s="41" t="s">
        <v>383</v>
      </c>
      <c r="E352" s="40">
        <v>37196</v>
      </c>
      <c r="F352" s="31">
        <v>95</v>
      </c>
      <c r="G352" s="31">
        <v>90</v>
      </c>
    </row>
    <row r="353" spans="4:7" x14ac:dyDescent="0.2">
      <c r="D353" s="41" t="s">
        <v>389</v>
      </c>
      <c r="E353" s="40">
        <v>37684</v>
      </c>
      <c r="F353" s="31">
        <v>95</v>
      </c>
      <c r="G353" s="31">
        <v>97.5</v>
      </c>
    </row>
    <row r="354" spans="4:7" x14ac:dyDescent="0.2">
      <c r="D354" s="41" t="s">
        <v>391</v>
      </c>
      <c r="E354" s="40">
        <v>37684</v>
      </c>
      <c r="F354" s="31">
        <v>95</v>
      </c>
      <c r="G354" s="31">
        <v>97.25</v>
      </c>
    </row>
    <row r="355" spans="4:7" x14ac:dyDescent="0.2">
      <c r="D355" s="41" t="s">
        <v>784</v>
      </c>
      <c r="E355" s="40">
        <v>37685</v>
      </c>
      <c r="F355" s="31">
        <v>100</v>
      </c>
      <c r="G355" s="31">
        <v>92.5</v>
      </c>
    </row>
    <row r="356" spans="4:7" x14ac:dyDescent="0.2">
      <c r="D356" s="41" t="s">
        <v>392</v>
      </c>
      <c r="E356" s="40">
        <v>37692</v>
      </c>
      <c r="F356" s="31">
        <v>100</v>
      </c>
      <c r="G356" s="31">
        <v>97.5</v>
      </c>
    </row>
    <row r="357" spans="4:7" x14ac:dyDescent="0.2">
      <c r="D357" s="41" t="s">
        <v>394</v>
      </c>
      <c r="E357" s="40">
        <v>37685</v>
      </c>
      <c r="F357" s="31">
        <v>100</v>
      </c>
      <c r="G357" s="31">
        <v>85</v>
      </c>
    </row>
    <row r="358" spans="4:7" x14ac:dyDescent="0.2">
      <c r="D358" s="41" t="s">
        <v>396</v>
      </c>
      <c r="E358" s="40">
        <v>37691</v>
      </c>
      <c r="F358" s="31">
        <v>96.666666666666671</v>
      </c>
      <c r="G358" s="31">
        <v>40</v>
      </c>
    </row>
    <row r="359" spans="4:7" x14ac:dyDescent="0.2">
      <c r="D359" s="41" t="s">
        <v>398</v>
      </c>
      <c r="E359" s="40">
        <v>37691</v>
      </c>
      <c r="F359" s="31">
        <v>96.666666666666671</v>
      </c>
      <c r="G359" s="31">
        <v>96.666666666666671</v>
      </c>
    </row>
    <row r="360" spans="4:7" x14ac:dyDescent="0.2">
      <c r="D360" s="41" t="s">
        <v>788</v>
      </c>
      <c r="E360" s="40">
        <v>37691</v>
      </c>
      <c r="F360" s="31">
        <v>96.666666666666671</v>
      </c>
      <c r="G360" s="31">
        <v>100</v>
      </c>
    </row>
    <row r="361" spans="4:7" x14ac:dyDescent="0.2">
      <c r="D361" s="41" t="s">
        <v>399</v>
      </c>
      <c r="E361" s="40">
        <v>37690</v>
      </c>
      <c r="F361" s="31">
        <v>96.666666666666671</v>
      </c>
      <c r="G361" s="31">
        <v>100</v>
      </c>
    </row>
    <row r="362" spans="4:7" x14ac:dyDescent="0.2">
      <c r="D362" s="41" t="s">
        <v>400</v>
      </c>
      <c r="E362" s="40">
        <v>37683</v>
      </c>
      <c r="F362" s="31">
        <v>95</v>
      </c>
      <c r="G362" s="31">
        <v>100</v>
      </c>
    </row>
    <row r="363" spans="4:7" x14ac:dyDescent="0.2">
      <c r="D363" s="41" t="s">
        <v>401</v>
      </c>
      <c r="E363" s="40">
        <v>37692</v>
      </c>
      <c r="F363" s="31">
        <v>100</v>
      </c>
      <c r="G363" s="31">
        <v>92.5</v>
      </c>
    </row>
    <row r="364" spans="4:7" x14ac:dyDescent="0.2">
      <c r="D364" s="41" t="s">
        <v>402</v>
      </c>
      <c r="E364" s="37">
        <v>38874</v>
      </c>
      <c r="F364" s="31">
        <v>100</v>
      </c>
      <c r="G364" s="31">
        <v>97.5</v>
      </c>
    </row>
    <row r="365" spans="4:7" x14ac:dyDescent="0.2">
      <c r="D365" s="41" t="s">
        <v>404</v>
      </c>
      <c r="E365" s="37">
        <v>38874</v>
      </c>
      <c r="F365" s="31">
        <v>100</v>
      </c>
      <c r="G365" s="31">
        <v>97.5</v>
      </c>
    </row>
    <row r="366" spans="4:7" x14ac:dyDescent="0.2">
      <c r="D366" s="41" t="s">
        <v>405</v>
      </c>
      <c r="E366" s="37">
        <v>38874</v>
      </c>
      <c r="F366" s="31">
        <v>100</v>
      </c>
      <c r="G366" s="31">
        <v>97.5</v>
      </c>
    </row>
    <row r="367" spans="4:7" x14ac:dyDescent="0.2">
      <c r="D367" s="41" t="s">
        <v>406</v>
      </c>
      <c r="E367" s="37">
        <v>38874</v>
      </c>
      <c r="F367" s="31">
        <v>100</v>
      </c>
      <c r="G367" s="31">
        <v>100</v>
      </c>
    </row>
    <row r="368" spans="4:7" x14ac:dyDescent="0.2">
      <c r="D368" s="41" t="s">
        <v>407</v>
      </c>
      <c r="E368" s="37">
        <v>37838</v>
      </c>
      <c r="F368" s="31">
        <v>95</v>
      </c>
      <c r="G368" s="31">
        <v>97.5</v>
      </c>
    </row>
    <row r="369" spans="4:7" x14ac:dyDescent="0.2">
      <c r="D369" s="41" t="s">
        <v>409</v>
      </c>
      <c r="E369" s="37">
        <v>37837</v>
      </c>
      <c r="F369" s="31">
        <v>95</v>
      </c>
      <c r="G369" s="31">
        <v>100</v>
      </c>
    </row>
    <row r="370" spans="4:7" x14ac:dyDescent="0.2">
      <c r="D370" s="41" t="s">
        <v>410</v>
      </c>
      <c r="E370" s="37">
        <v>37837</v>
      </c>
      <c r="F370" s="31">
        <v>95</v>
      </c>
      <c r="G370" s="31">
        <v>100</v>
      </c>
    </row>
    <row r="371" spans="4:7" x14ac:dyDescent="0.2">
      <c r="D371" s="41" t="s">
        <v>411</v>
      </c>
      <c r="E371" s="37">
        <v>37837</v>
      </c>
      <c r="F371" s="31">
        <v>95</v>
      </c>
      <c r="G371" s="31">
        <v>100</v>
      </c>
    </row>
    <row r="372" spans="4:7" x14ac:dyDescent="0.2">
      <c r="D372" s="41" t="s">
        <v>412</v>
      </c>
      <c r="E372" s="37">
        <v>37837</v>
      </c>
      <c r="F372" s="31">
        <v>95</v>
      </c>
      <c r="G372" s="31">
        <v>100</v>
      </c>
    </row>
    <row r="373" spans="4:7" x14ac:dyDescent="0.2">
      <c r="D373" s="41" t="s">
        <v>413</v>
      </c>
      <c r="E373" s="37">
        <v>37837</v>
      </c>
      <c r="F373" s="31">
        <v>95</v>
      </c>
      <c r="G373" s="31">
        <v>100</v>
      </c>
    </row>
    <row r="374" spans="4:7" x14ac:dyDescent="0.2">
      <c r="D374" s="41" t="s">
        <v>414</v>
      </c>
      <c r="E374" s="37">
        <v>38517</v>
      </c>
      <c r="F374" s="31">
        <v>92.5</v>
      </c>
      <c r="G374" s="31">
        <v>82.25</v>
      </c>
    </row>
    <row r="375" spans="4:7" x14ac:dyDescent="0.2">
      <c r="D375" s="41" t="s">
        <v>416</v>
      </c>
      <c r="E375" s="37">
        <v>38490</v>
      </c>
      <c r="F375" s="31">
        <v>97.362499999999997</v>
      </c>
      <c r="G375" s="31">
        <v>97.5</v>
      </c>
    </row>
    <row r="376" spans="4:7" x14ac:dyDescent="0.2">
      <c r="D376" s="41" t="s">
        <v>418</v>
      </c>
      <c r="E376" s="37">
        <v>38519</v>
      </c>
      <c r="F376" s="31">
        <v>97.5</v>
      </c>
      <c r="G376" s="31">
        <v>90</v>
      </c>
    </row>
    <row r="377" spans="4:7" x14ac:dyDescent="0.2">
      <c r="D377" s="41" t="s">
        <v>420</v>
      </c>
      <c r="E377" s="37">
        <v>38511</v>
      </c>
      <c r="F377" s="31">
        <v>100</v>
      </c>
      <c r="G377" s="31">
        <v>97.5</v>
      </c>
    </row>
    <row r="378" spans="4:7" x14ac:dyDescent="0.2">
      <c r="D378" s="41" t="s">
        <v>422</v>
      </c>
      <c r="E378" s="37">
        <v>38497</v>
      </c>
      <c r="F378" s="31">
        <v>91.25</v>
      </c>
      <c r="G378" s="31">
        <v>95</v>
      </c>
    </row>
    <row r="379" spans="4:7" x14ac:dyDescent="0.2">
      <c r="D379" s="41" t="s">
        <v>424</v>
      </c>
      <c r="E379" s="37">
        <v>38496</v>
      </c>
      <c r="F379" s="31">
        <v>95</v>
      </c>
      <c r="G379" s="31">
        <v>85</v>
      </c>
    </row>
    <row r="380" spans="4:7" x14ac:dyDescent="0.2">
      <c r="D380" s="41" t="s">
        <v>426</v>
      </c>
      <c r="E380" s="37">
        <v>38489</v>
      </c>
      <c r="F380" s="31">
        <v>97.362499999999997</v>
      </c>
      <c r="G380" s="31">
        <v>97.5</v>
      </c>
    </row>
    <row r="381" spans="4:7" x14ac:dyDescent="0.2">
      <c r="D381" s="41" t="s">
        <v>427</v>
      </c>
      <c r="E381" s="37">
        <v>38488</v>
      </c>
      <c r="F381" s="31">
        <v>98.75</v>
      </c>
      <c r="G381" s="31">
        <v>100</v>
      </c>
    </row>
    <row r="382" spans="4:7" x14ac:dyDescent="0.2">
      <c r="D382" s="41" t="s">
        <v>429</v>
      </c>
      <c r="E382" s="37">
        <v>38489</v>
      </c>
      <c r="F382" s="31">
        <v>97.362499999999997</v>
      </c>
      <c r="G382" s="31">
        <v>97.5</v>
      </c>
    </row>
    <row r="383" spans="4:7" x14ac:dyDescent="0.2">
      <c r="D383" s="41" t="s">
        <v>430</v>
      </c>
      <c r="E383" s="37">
        <v>38496</v>
      </c>
      <c r="F383" s="31">
        <v>95</v>
      </c>
      <c r="G383" s="31">
        <v>97.5</v>
      </c>
    </row>
    <row r="384" spans="4:7" x14ac:dyDescent="0.2">
      <c r="D384" s="41" t="s">
        <v>431</v>
      </c>
      <c r="E384" s="37">
        <v>38510</v>
      </c>
      <c r="F384" s="31">
        <v>100</v>
      </c>
      <c r="G384" s="31">
        <v>97.5</v>
      </c>
    </row>
    <row r="385" spans="4:7" x14ac:dyDescent="0.2">
      <c r="D385" s="41" t="s">
        <v>433</v>
      </c>
      <c r="E385" s="37">
        <v>38510</v>
      </c>
      <c r="F385" s="31">
        <v>100</v>
      </c>
      <c r="G385" s="31">
        <v>97.5</v>
      </c>
    </row>
    <row r="386" spans="4:7" x14ac:dyDescent="0.2">
      <c r="D386" s="41" t="s">
        <v>442</v>
      </c>
      <c r="E386" s="37">
        <v>38518</v>
      </c>
      <c r="F386" s="31">
        <v>96.25</v>
      </c>
      <c r="G386" s="31">
        <v>83.5</v>
      </c>
    </row>
    <row r="387" spans="4:7" x14ac:dyDescent="0.2">
      <c r="D387" s="41" t="s">
        <v>444</v>
      </c>
      <c r="E387" s="37">
        <v>38512</v>
      </c>
      <c r="F387" s="31">
        <v>100</v>
      </c>
      <c r="G387" s="31">
        <v>95</v>
      </c>
    </row>
    <row r="388" spans="4:7" x14ac:dyDescent="0.2">
      <c r="D388" s="41" t="s">
        <v>445</v>
      </c>
      <c r="E388" s="37">
        <v>38518</v>
      </c>
      <c r="F388" s="31">
        <v>96.25</v>
      </c>
      <c r="G388" s="31">
        <v>90</v>
      </c>
    </row>
    <row r="389" spans="4:7" x14ac:dyDescent="0.2">
      <c r="D389" s="41" t="s">
        <v>445</v>
      </c>
      <c r="E389" s="37">
        <v>38545</v>
      </c>
      <c r="F389" s="31">
        <v>100</v>
      </c>
      <c r="G389" s="31">
        <v>97.5</v>
      </c>
    </row>
    <row r="390" spans="4:7" x14ac:dyDescent="0.2">
      <c r="D390" s="41" t="s">
        <v>447</v>
      </c>
      <c r="E390" s="37">
        <v>38518</v>
      </c>
      <c r="F390" s="31">
        <v>96.25</v>
      </c>
      <c r="G390" s="31">
        <v>92.5</v>
      </c>
    </row>
    <row r="391" spans="4:7" x14ac:dyDescent="0.2">
      <c r="D391" s="41" t="s">
        <v>801</v>
      </c>
      <c r="E391" s="40">
        <v>37706</v>
      </c>
      <c r="F391" s="31">
        <v>100</v>
      </c>
      <c r="G391" s="31">
        <v>97.5</v>
      </c>
    </row>
    <row r="392" spans="4:7" x14ac:dyDescent="0.2">
      <c r="D392" s="41" t="s">
        <v>448</v>
      </c>
      <c r="E392" s="40">
        <v>37685</v>
      </c>
      <c r="F392" s="31">
        <v>100</v>
      </c>
      <c r="G392" s="31">
        <v>97.5</v>
      </c>
    </row>
    <row r="393" spans="4:7" x14ac:dyDescent="0.2">
      <c r="D393" s="41" t="s">
        <v>803</v>
      </c>
      <c r="E393" s="40">
        <v>37690</v>
      </c>
      <c r="F393" s="31">
        <v>96.666666666666671</v>
      </c>
      <c r="G393" s="31">
        <v>96.666666666666671</v>
      </c>
    </row>
    <row r="394" spans="4:7" x14ac:dyDescent="0.2">
      <c r="D394" s="41" t="s">
        <v>449</v>
      </c>
      <c r="E394" s="40">
        <v>37193</v>
      </c>
      <c r="F394" s="31">
        <v>95</v>
      </c>
      <c r="G394" s="31">
        <v>85</v>
      </c>
    </row>
    <row r="395" spans="4:7" x14ac:dyDescent="0.2">
      <c r="D395" s="41" t="s">
        <v>450</v>
      </c>
      <c r="E395" s="40">
        <v>37193</v>
      </c>
      <c r="F395" s="31">
        <v>95</v>
      </c>
      <c r="G395" s="31">
        <v>90</v>
      </c>
    </row>
    <row r="396" spans="4:7" x14ac:dyDescent="0.2">
      <c r="D396" s="41" t="s">
        <v>451</v>
      </c>
      <c r="E396" s="40">
        <v>37194</v>
      </c>
      <c r="F396" s="31">
        <v>95</v>
      </c>
      <c r="G396" s="31">
        <v>75</v>
      </c>
    </row>
    <row r="397" spans="4:7" x14ac:dyDescent="0.2">
      <c r="D397" s="41" t="s">
        <v>452</v>
      </c>
      <c r="E397" s="40">
        <v>37195</v>
      </c>
      <c r="F397" s="31">
        <v>95</v>
      </c>
      <c r="G397" s="31">
        <v>95.25</v>
      </c>
    </row>
    <row r="398" spans="4:7" x14ac:dyDescent="0.2">
      <c r="D398" s="41" t="s">
        <v>804</v>
      </c>
      <c r="E398" s="40">
        <v>37195</v>
      </c>
      <c r="F398" s="31">
        <v>95</v>
      </c>
      <c r="G398" s="31">
        <v>92.5</v>
      </c>
    </row>
    <row r="399" spans="4:7" x14ac:dyDescent="0.2">
      <c r="D399" s="41" t="s">
        <v>805</v>
      </c>
      <c r="E399" s="40">
        <v>37195</v>
      </c>
      <c r="F399" s="31">
        <v>95</v>
      </c>
      <c r="G399" s="31">
        <v>72.5</v>
      </c>
    </row>
    <row r="400" spans="4:7" x14ac:dyDescent="0.2">
      <c r="D400" s="41" t="s">
        <v>806</v>
      </c>
      <c r="E400" s="40">
        <v>37194</v>
      </c>
      <c r="F400" s="31">
        <v>95</v>
      </c>
      <c r="G400" s="31">
        <v>95</v>
      </c>
    </row>
    <row r="401" spans="4:7" x14ac:dyDescent="0.2">
      <c r="D401" s="41" t="s">
        <v>453</v>
      </c>
      <c r="E401" s="37">
        <v>38469</v>
      </c>
      <c r="F401" s="31">
        <v>92.5</v>
      </c>
      <c r="G401" s="31">
        <v>92.5</v>
      </c>
    </row>
    <row r="402" spans="4:7" x14ac:dyDescent="0.2">
      <c r="D402" s="41" t="s">
        <v>455</v>
      </c>
      <c r="E402" s="37">
        <v>38467</v>
      </c>
      <c r="F402" s="31">
        <v>93.75</v>
      </c>
      <c r="G402" s="31">
        <v>92.5</v>
      </c>
    </row>
    <row r="403" spans="4:7" x14ac:dyDescent="0.2">
      <c r="D403" s="41" t="s">
        <v>457</v>
      </c>
      <c r="E403" s="37">
        <v>38532</v>
      </c>
      <c r="F403" s="31">
        <v>100</v>
      </c>
      <c r="G403" s="31">
        <v>97.5</v>
      </c>
    </row>
    <row r="404" spans="4:7" x14ac:dyDescent="0.2">
      <c r="D404" s="41" t="s">
        <v>459</v>
      </c>
      <c r="E404" s="37">
        <v>38468</v>
      </c>
      <c r="F404" s="31">
        <v>93.75</v>
      </c>
      <c r="G404" s="31">
        <v>90</v>
      </c>
    </row>
    <row r="405" spans="4:7" x14ac:dyDescent="0.2">
      <c r="D405" s="41" t="s">
        <v>460</v>
      </c>
      <c r="E405" s="37">
        <v>38488</v>
      </c>
      <c r="F405" s="31">
        <v>98.75</v>
      </c>
      <c r="G405" s="31">
        <v>92.5</v>
      </c>
    </row>
    <row r="406" spans="4:7" x14ac:dyDescent="0.2">
      <c r="D406" s="41" t="s">
        <v>461</v>
      </c>
      <c r="E406" s="37">
        <v>38524</v>
      </c>
      <c r="F406" s="31">
        <v>97.5</v>
      </c>
      <c r="G406" s="31">
        <v>97.5</v>
      </c>
    </row>
    <row r="407" spans="4:7" x14ac:dyDescent="0.2">
      <c r="D407" s="41" t="s">
        <v>463</v>
      </c>
      <c r="E407" s="37">
        <v>38495</v>
      </c>
      <c r="F407" s="31">
        <v>95</v>
      </c>
      <c r="G407" s="31">
        <v>97.5</v>
      </c>
    </row>
    <row r="408" spans="4:7" x14ac:dyDescent="0.2">
      <c r="D408" s="41" t="s">
        <v>465</v>
      </c>
      <c r="E408" s="37">
        <v>38495</v>
      </c>
      <c r="F408" s="31">
        <v>95</v>
      </c>
      <c r="G408" s="31">
        <v>97.5</v>
      </c>
    </row>
    <row r="409" spans="4:7" x14ac:dyDescent="0.2">
      <c r="D409" s="41" t="s">
        <v>466</v>
      </c>
      <c r="E409" s="37">
        <v>38469</v>
      </c>
      <c r="F409" s="31">
        <v>92.5</v>
      </c>
      <c r="G409" s="31">
        <v>90</v>
      </c>
    </row>
    <row r="410" spans="4:7" x14ac:dyDescent="0.2">
      <c r="D410" s="41" t="s">
        <v>467</v>
      </c>
      <c r="E410" s="37">
        <v>38468</v>
      </c>
      <c r="F410" s="31">
        <v>93.75</v>
      </c>
      <c r="G410" s="31">
        <v>75</v>
      </c>
    </row>
    <row r="411" spans="4:7" x14ac:dyDescent="0.2">
      <c r="D411" s="41" t="s">
        <v>467</v>
      </c>
      <c r="E411" s="37">
        <v>38488</v>
      </c>
      <c r="F411" s="31">
        <v>98.75</v>
      </c>
      <c r="G411" s="31">
        <v>100</v>
      </c>
    </row>
    <row r="412" spans="4:7" x14ac:dyDescent="0.2">
      <c r="D412" s="41" t="s">
        <v>468</v>
      </c>
      <c r="E412" s="37">
        <v>38496</v>
      </c>
      <c r="F412" s="31">
        <v>95</v>
      </c>
      <c r="G412" s="31">
        <v>95</v>
      </c>
    </row>
    <row r="413" spans="4:7" x14ac:dyDescent="0.2">
      <c r="D413" s="41" t="s">
        <v>469</v>
      </c>
      <c r="E413" s="37">
        <v>38468</v>
      </c>
      <c r="F413" s="31">
        <v>93.75</v>
      </c>
      <c r="G413" s="31">
        <v>100</v>
      </c>
    </row>
    <row r="414" spans="4:7" x14ac:dyDescent="0.2">
      <c r="D414" s="41" t="s">
        <v>469</v>
      </c>
      <c r="E414" s="37">
        <v>38544</v>
      </c>
      <c r="F414" s="31">
        <v>100</v>
      </c>
      <c r="G414" s="31">
        <v>100</v>
      </c>
    </row>
    <row r="415" spans="4:7" x14ac:dyDescent="0.2">
      <c r="D415" s="41" t="s">
        <v>470</v>
      </c>
      <c r="E415" s="37">
        <v>38469</v>
      </c>
      <c r="F415" s="31">
        <v>92.5</v>
      </c>
      <c r="G415" s="31">
        <v>97.5</v>
      </c>
    </row>
    <row r="416" spans="4:7" x14ac:dyDescent="0.2">
      <c r="D416" s="41" t="s">
        <v>470</v>
      </c>
      <c r="E416" s="37">
        <v>38488</v>
      </c>
      <c r="F416" s="31">
        <v>98.75</v>
      </c>
      <c r="G416" s="31">
        <v>97.5</v>
      </c>
    </row>
    <row r="417" spans="4:7" x14ac:dyDescent="0.2">
      <c r="D417" s="41" t="s">
        <v>471</v>
      </c>
      <c r="E417" s="37">
        <v>38531</v>
      </c>
      <c r="F417" s="31">
        <v>97.5</v>
      </c>
      <c r="G417" s="31">
        <v>92.5</v>
      </c>
    </row>
    <row r="418" spans="4:7" x14ac:dyDescent="0.2">
      <c r="D418" s="41" t="s">
        <v>473</v>
      </c>
      <c r="E418" s="37">
        <v>38516</v>
      </c>
      <c r="F418" s="31">
        <v>92.5</v>
      </c>
      <c r="G418" s="31">
        <v>95</v>
      </c>
    </row>
    <row r="419" spans="4:7" x14ac:dyDescent="0.2">
      <c r="D419" s="41" t="s">
        <v>475</v>
      </c>
      <c r="E419" s="37">
        <v>38523</v>
      </c>
      <c r="F419" s="31">
        <v>97.5</v>
      </c>
      <c r="G419" s="31">
        <v>92.5</v>
      </c>
    </row>
    <row r="420" spans="4:7" x14ac:dyDescent="0.2">
      <c r="D420" s="41" t="s">
        <v>475</v>
      </c>
      <c r="E420" s="37">
        <v>38544</v>
      </c>
      <c r="F420" s="31">
        <v>100</v>
      </c>
      <c r="G420" s="31">
        <v>100</v>
      </c>
    </row>
    <row r="421" spans="4:7" x14ac:dyDescent="0.2">
      <c r="D421" s="41" t="s">
        <v>476</v>
      </c>
      <c r="E421" s="37">
        <v>38533</v>
      </c>
      <c r="F421" s="31">
        <v>100</v>
      </c>
      <c r="G421" s="31">
        <v>97.5</v>
      </c>
    </row>
    <row r="422" spans="4:7" x14ac:dyDescent="0.2">
      <c r="D422" s="41" t="s">
        <v>477</v>
      </c>
      <c r="E422" s="37">
        <v>38532</v>
      </c>
      <c r="F422" s="31">
        <v>100</v>
      </c>
      <c r="G422" s="31">
        <v>97.5</v>
      </c>
    </row>
    <row r="423" spans="4:7" x14ac:dyDescent="0.2">
      <c r="D423" s="41" t="s">
        <v>477</v>
      </c>
      <c r="E423" s="37">
        <v>38544</v>
      </c>
      <c r="F423" s="31">
        <v>100</v>
      </c>
      <c r="G423" s="31">
        <v>0</v>
      </c>
    </row>
    <row r="424" spans="4:7" x14ac:dyDescent="0.2">
      <c r="D424" s="41" t="s">
        <v>478</v>
      </c>
      <c r="E424" s="37">
        <v>38531</v>
      </c>
      <c r="F424" s="31">
        <v>97.5</v>
      </c>
      <c r="G424" s="31">
        <v>97.5</v>
      </c>
    </row>
    <row r="425" spans="4:7" x14ac:dyDescent="0.2">
      <c r="D425" s="41" t="s">
        <v>479</v>
      </c>
      <c r="E425" s="37">
        <v>38524</v>
      </c>
      <c r="F425" s="31">
        <v>97.5</v>
      </c>
      <c r="G425" s="31">
        <v>97.5</v>
      </c>
    </row>
    <row r="426" spans="4:7" x14ac:dyDescent="0.2">
      <c r="D426" s="41" t="s">
        <v>480</v>
      </c>
      <c r="E426" s="37">
        <v>38516</v>
      </c>
      <c r="F426" s="31">
        <v>92.5</v>
      </c>
      <c r="G426" s="31">
        <v>95</v>
      </c>
    </row>
    <row r="427" spans="4:7" x14ac:dyDescent="0.2">
      <c r="D427" s="41" t="s">
        <v>480</v>
      </c>
      <c r="E427" s="37">
        <v>38530</v>
      </c>
      <c r="F427" s="31">
        <v>100</v>
      </c>
      <c r="G427" s="31">
        <v>97.5</v>
      </c>
    </row>
    <row r="428" spans="4:7" x14ac:dyDescent="0.2">
      <c r="D428" s="41" t="s">
        <v>814</v>
      </c>
      <c r="E428" s="40">
        <v>38314</v>
      </c>
      <c r="F428" s="31">
        <v>95.45</v>
      </c>
      <c r="G428" s="31">
        <v>90</v>
      </c>
    </row>
    <row r="429" spans="4:7" x14ac:dyDescent="0.2">
      <c r="D429" s="41" t="s">
        <v>814</v>
      </c>
      <c r="E429" s="40">
        <v>38350</v>
      </c>
      <c r="F429" s="31">
        <v>97.5</v>
      </c>
      <c r="G429" s="31">
        <v>97.5</v>
      </c>
    </row>
    <row r="430" spans="4:7" x14ac:dyDescent="0.2">
      <c r="D430" s="41" t="s">
        <v>814</v>
      </c>
      <c r="E430" s="40">
        <v>38379</v>
      </c>
      <c r="F430" s="31">
        <v>100</v>
      </c>
      <c r="G430" s="31">
        <v>97.5</v>
      </c>
    </row>
    <row r="431" spans="4:7" x14ac:dyDescent="0.2">
      <c r="D431" s="41" t="s">
        <v>814</v>
      </c>
      <c r="E431" s="40">
        <v>38407</v>
      </c>
      <c r="F431" s="31">
        <v>100</v>
      </c>
      <c r="G431" s="31">
        <v>100</v>
      </c>
    </row>
    <row r="432" spans="4:7" x14ac:dyDescent="0.2">
      <c r="D432" s="41" t="s">
        <v>814</v>
      </c>
      <c r="E432" s="40">
        <v>38440</v>
      </c>
      <c r="F432" s="31">
        <v>100</v>
      </c>
      <c r="G432" s="31">
        <v>62.5</v>
      </c>
    </row>
    <row r="433" spans="4:7" x14ac:dyDescent="0.2">
      <c r="D433" s="41" t="s">
        <v>814</v>
      </c>
      <c r="E433" s="40">
        <v>38498</v>
      </c>
      <c r="F433" s="31">
        <v>97.724999999999994</v>
      </c>
      <c r="G433" s="31">
        <v>75</v>
      </c>
    </row>
    <row r="434" spans="4:7" x14ac:dyDescent="0.2">
      <c r="D434" s="41" t="s">
        <v>814</v>
      </c>
      <c r="E434" s="40">
        <v>38533</v>
      </c>
      <c r="F434" s="31">
        <v>97.5</v>
      </c>
      <c r="G434" s="31">
        <v>92.5</v>
      </c>
    </row>
    <row r="435" spans="4:7" x14ac:dyDescent="0.2">
      <c r="D435" s="41" t="s">
        <v>814</v>
      </c>
      <c r="E435" s="40">
        <v>38589</v>
      </c>
      <c r="F435" s="31">
        <v>100</v>
      </c>
      <c r="G435" s="31">
        <v>86.4</v>
      </c>
    </row>
    <row r="436" spans="4:7" x14ac:dyDescent="0.2">
      <c r="D436" s="41" t="s">
        <v>814</v>
      </c>
      <c r="E436" s="40">
        <v>38624</v>
      </c>
      <c r="F436" s="31">
        <v>100</v>
      </c>
      <c r="G436" s="31">
        <v>89.724999999999994</v>
      </c>
    </row>
    <row r="437" spans="4:7" x14ac:dyDescent="0.2">
      <c r="D437" s="41" t="s">
        <v>814</v>
      </c>
      <c r="E437" s="40">
        <v>38652</v>
      </c>
      <c r="F437" s="31">
        <v>97.5</v>
      </c>
      <c r="G437" s="31">
        <v>72.5</v>
      </c>
    </row>
    <row r="438" spans="4:7" x14ac:dyDescent="0.2">
      <c r="D438" s="41" t="s">
        <v>814</v>
      </c>
      <c r="E438" s="40">
        <v>38685</v>
      </c>
      <c r="F438" s="31">
        <v>97.724999999999994</v>
      </c>
      <c r="G438" s="31">
        <v>42.5</v>
      </c>
    </row>
    <row r="439" spans="4:7" x14ac:dyDescent="0.2">
      <c r="D439" s="41" t="s">
        <v>482</v>
      </c>
      <c r="E439" s="37">
        <v>38092</v>
      </c>
      <c r="F439" s="31">
        <v>97.5</v>
      </c>
      <c r="G439" s="31">
        <v>63.333333333333336</v>
      </c>
    </row>
    <row r="440" spans="4:7" x14ac:dyDescent="0.2">
      <c r="D440" s="41" t="s">
        <v>482</v>
      </c>
      <c r="E440" s="37">
        <v>38106</v>
      </c>
      <c r="F440" s="31">
        <v>100</v>
      </c>
      <c r="G440" s="31">
        <v>33.333333333333336</v>
      </c>
    </row>
    <row r="441" spans="4:7" x14ac:dyDescent="0.2">
      <c r="D441" s="41" t="s">
        <v>482</v>
      </c>
      <c r="E441" s="37">
        <v>38120</v>
      </c>
      <c r="F441" s="31">
        <v>100</v>
      </c>
      <c r="G441" s="31">
        <v>90</v>
      </c>
    </row>
    <row r="442" spans="4:7" x14ac:dyDescent="0.2">
      <c r="D442" s="41" t="s">
        <v>482</v>
      </c>
      <c r="E442" s="37">
        <v>38148</v>
      </c>
      <c r="F442" s="31">
        <v>97.5</v>
      </c>
      <c r="G442" s="31">
        <v>100</v>
      </c>
    </row>
    <row r="443" spans="4:7" x14ac:dyDescent="0.2">
      <c r="D443" s="41" t="s">
        <v>482</v>
      </c>
      <c r="E443" s="37">
        <v>38162</v>
      </c>
      <c r="F443" s="31">
        <v>100</v>
      </c>
      <c r="G443" s="31">
        <v>93.333333333333329</v>
      </c>
    </row>
    <row r="444" spans="4:7" x14ac:dyDescent="0.2">
      <c r="D444" s="41" t="s">
        <v>482</v>
      </c>
      <c r="E444" s="40">
        <v>38183</v>
      </c>
      <c r="F444" s="31">
        <v>100</v>
      </c>
      <c r="G444" s="31">
        <v>92.966666666666654</v>
      </c>
    </row>
    <row r="445" spans="4:7" x14ac:dyDescent="0.2">
      <c r="D445" s="41" t="s">
        <v>482</v>
      </c>
      <c r="E445" s="40">
        <v>38197</v>
      </c>
      <c r="F445" s="31">
        <v>97.5</v>
      </c>
      <c r="G445" s="31">
        <v>100</v>
      </c>
    </row>
    <row r="446" spans="4:7" x14ac:dyDescent="0.2">
      <c r="D446" s="41" t="s">
        <v>482</v>
      </c>
      <c r="E446" s="40">
        <v>38309</v>
      </c>
      <c r="F446" s="31">
        <v>100</v>
      </c>
      <c r="G446" s="31">
        <v>87.5</v>
      </c>
    </row>
    <row r="447" spans="4:7" x14ac:dyDescent="0.2">
      <c r="D447" s="41" t="s">
        <v>482</v>
      </c>
      <c r="E447" s="40">
        <v>38343</v>
      </c>
      <c r="F447" s="31">
        <v>95.224999999999994</v>
      </c>
      <c r="G447" s="31">
        <v>75</v>
      </c>
    </row>
    <row r="448" spans="4:7" x14ac:dyDescent="0.2">
      <c r="D448" s="41" t="s">
        <v>482</v>
      </c>
      <c r="E448" s="40">
        <v>38372</v>
      </c>
      <c r="F448" s="31">
        <v>97.5</v>
      </c>
      <c r="G448" s="31">
        <v>100</v>
      </c>
    </row>
    <row r="449" spans="4:7" x14ac:dyDescent="0.2">
      <c r="D449" s="41" t="s">
        <v>482</v>
      </c>
      <c r="E449" s="40">
        <v>38400</v>
      </c>
      <c r="F449" s="31">
        <v>97.5</v>
      </c>
      <c r="G449" s="31">
        <v>87.224999999999994</v>
      </c>
    </row>
    <row r="450" spans="4:7" x14ac:dyDescent="0.2">
      <c r="D450" s="41" t="s">
        <v>482</v>
      </c>
      <c r="E450" s="40">
        <v>38435</v>
      </c>
      <c r="F450" s="31">
        <v>97.5</v>
      </c>
      <c r="G450" s="31">
        <v>90</v>
      </c>
    </row>
    <row r="451" spans="4:7" x14ac:dyDescent="0.2">
      <c r="D451" s="41" t="s">
        <v>482</v>
      </c>
      <c r="E451" s="40">
        <v>38463</v>
      </c>
      <c r="F451" s="31">
        <v>100</v>
      </c>
      <c r="G451" s="31">
        <v>70</v>
      </c>
    </row>
    <row r="452" spans="4:7" x14ac:dyDescent="0.2">
      <c r="D452" s="41" t="s">
        <v>482</v>
      </c>
      <c r="E452" s="40">
        <v>38491</v>
      </c>
      <c r="F452" s="31">
        <v>100</v>
      </c>
      <c r="G452" s="31">
        <v>82.5</v>
      </c>
    </row>
    <row r="453" spans="4:7" x14ac:dyDescent="0.2">
      <c r="D453" s="41" t="s">
        <v>482</v>
      </c>
      <c r="E453" s="40">
        <v>38554</v>
      </c>
      <c r="F453" s="31">
        <v>100</v>
      </c>
      <c r="G453" s="31">
        <v>97.5</v>
      </c>
    </row>
    <row r="454" spans="4:7" x14ac:dyDescent="0.2">
      <c r="D454" s="41" t="s">
        <v>482</v>
      </c>
      <c r="E454" s="40">
        <v>38617</v>
      </c>
      <c r="F454" s="31">
        <v>97.5</v>
      </c>
      <c r="G454" s="31">
        <v>81.95</v>
      </c>
    </row>
    <row r="455" spans="4:7" x14ac:dyDescent="0.2">
      <c r="D455" s="41" t="s">
        <v>482</v>
      </c>
      <c r="E455" s="40">
        <v>38645</v>
      </c>
      <c r="F455" s="31">
        <v>97.5</v>
      </c>
      <c r="G455" s="31">
        <v>90</v>
      </c>
    </row>
    <row r="456" spans="4:7" x14ac:dyDescent="0.2">
      <c r="D456" s="41" t="s">
        <v>482</v>
      </c>
      <c r="E456" s="40">
        <v>38673</v>
      </c>
      <c r="F456" s="31">
        <v>97.5</v>
      </c>
      <c r="G456" s="31">
        <v>67.5</v>
      </c>
    </row>
    <row r="457" spans="4:7" x14ac:dyDescent="0.2">
      <c r="D457" s="41" t="s">
        <v>482</v>
      </c>
      <c r="E457" s="40">
        <v>38715</v>
      </c>
      <c r="F457" s="31">
        <v>97.5</v>
      </c>
      <c r="G457" s="31">
        <v>90</v>
      </c>
    </row>
    <row r="458" spans="4:7" x14ac:dyDescent="0.2">
      <c r="D458" s="41" t="s">
        <v>482</v>
      </c>
      <c r="E458" s="40">
        <v>38743</v>
      </c>
      <c r="F458" s="31">
        <v>100</v>
      </c>
      <c r="G458" s="31">
        <v>57.5</v>
      </c>
    </row>
    <row r="459" spans="4:7" x14ac:dyDescent="0.2">
      <c r="D459" s="41" t="s">
        <v>482</v>
      </c>
      <c r="E459" s="40">
        <v>38771</v>
      </c>
      <c r="F459" s="31">
        <v>97.5</v>
      </c>
      <c r="G459" s="31">
        <v>73.974999999999994</v>
      </c>
    </row>
    <row r="460" spans="4:7" x14ac:dyDescent="0.2">
      <c r="D460" s="41" t="s">
        <v>482</v>
      </c>
      <c r="E460" s="40">
        <v>38799</v>
      </c>
      <c r="F460" s="31">
        <v>100</v>
      </c>
      <c r="G460" s="31">
        <v>70.575000000000003</v>
      </c>
    </row>
    <row r="461" spans="4:7" x14ac:dyDescent="0.2">
      <c r="D461" s="41" t="s">
        <v>482</v>
      </c>
      <c r="E461" s="40">
        <v>38855</v>
      </c>
      <c r="F461" s="31">
        <v>100</v>
      </c>
      <c r="G461" s="31">
        <v>50</v>
      </c>
    </row>
    <row r="462" spans="4:7" x14ac:dyDescent="0.2">
      <c r="D462" s="41" t="s">
        <v>482</v>
      </c>
      <c r="E462" s="40">
        <v>38883</v>
      </c>
      <c r="F462" s="31">
        <v>95</v>
      </c>
      <c r="G462" s="31">
        <v>57.225000000000001</v>
      </c>
    </row>
    <row r="463" spans="4:7" x14ac:dyDescent="0.2">
      <c r="D463" s="41" t="s">
        <v>482</v>
      </c>
      <c r="E463" s="40">
        <v>38918</v>
      </c>
      <c r="F463" s="31">
        <v>100</v>
      </c>
      <c r="G463" s="31">
        <v>85</v>
      </c>
    </row>
    <row r="464" spans="4:7" x14ac:dyDescent="0.2">
      <c r="D464" s="41" t="s">
        <v>482</v>
      </c>
      <c r="E464" s="40">
        <v>38953</v>
      </c>
      <c r="F464" s="31">
        <v>100</v>
      </c>
      <c r="G464" s="31">
        <v>97.224999999999994</v>
      </c>
    </row>
    <row r="465" spans="4:7" x14ac:dyDescent="0.2">
      <c r="D465" s="41" t="s">
        <v>482</v>
      </c>
      <c r="E465" s="40">
        <v>38981</v>
      </c>
      <c r="F465" s="31">
        <v>100</v>
      </c>
      <c r="G465" s="31">
        <v>70</v>
      </c>
    </row>
    <row r="466" spans="4:7" x14ac:dyDescent="0.2">
      <c r="D466" s="41" t="s">
        <v>482</v>
      </c>
      <c r="E466" s="40">
        <v>39009</v>
      </c>
      <c r="F466" s="31">
        <v>94.724999999999994</v>
      </c>
      <c r="G466" s="31">
        <v>86.775000000000006</v>
      </c>
    </row>
    <row r="467" spans="4:7" x14ac:dyDescent="0.2">
      <c r="D467" s="41" t="s">
        <v>482</v>
      </c>
      <c r="E467" s="40">
        <v>39037</v>
      </c>
      <c r="F467" s="31">
        <v>94.949999999999989</v>
      </c>
      <c r="G467" s="31">
        <v>63.6</v>
      </c>
    </row>
    <row r="468" spans="4:7" x14ac:dyDescent="0.2">
      <c r="D468" s="41" t="s">
        <v>482</v>
      </c>
      <c r="E468" s="37">
        <v>39065</v>
      </c>
      <c r="F468" s="31">
        <v>97.5</v>
      </c>
      <c r="G468" s="31">
        <v>75.849999999999994</v>
      </c>
    </row>
    <row r="469" spans="4:7" x14ac:dyDescent="0.2">
      <c r="D469" s="41" t="s">
        <v>482</v>
      </c>
      <c r="E469" s="37">
        <v>39100</v>
      </c>
      <c r="F469" s="31">
        <v>100</v>
      </c>
      <c r="G469" s="31">
        <v>87.5</v>
      </c>
    </row>
    <row r="470" spans="4:7" x14ac:dyDescent="0.2">
      <c r="D470" s="41" t="s">
        <v>482</v>
      </c>
      <c r="E470" s="37">
        <v>39170</v>
      </c>
      <c r="F470" s="31">
        <v>100</v>
      </c>
      <c r="G470" s="31">
        <v>100</v>
      </c>
    </row>
    <row r="471" spans="4:7" x14ac:dyDescent="0.2">
      <c r="D471" s="41" t="s">
        <v>858</v>
      </c>
      <c r="E471" s="40">
        <v>38314</v>
      </c>
      <c r="F471" s="31">
        <v>95.45</v>
      </c>
      <c r="G471" s="31">
        <v>90</v>
      </c>
    </row>
    <row r="472" spans="4:7" x14ac:dyDescent="0.2">
      <c r="D472" s="41" t="s">
        <v>858</v>
      </c>
      <c r="E472" s="40">
        <v>38350</v>
      </c>
      <c r="F472" s="31">
        <v>97.5</v>
      </c>
      <c r="G472" s="31">
        <v>67.5</v>
      </c>
    </row>
    <row r="473" spans="4:7" x14ac:dyDescent="0.2">
      <c r="D473" s="41" t="s">
        <v>858</v>
      </c>
      <c r="E473" s="40">
        <v>38379</v>
      </c>
      <c r="F473" s="31">
        <v>100</v>
      </c>
      <c r="G473" s="31">
        <v>97.5</v>
      </c>
    </row>
    <row r="474" spans="4:7" x14ac:dyDescent="0.2">
      <c r="D474" s="41" t="s">
        <v>858</v>
      </c>
      <c r="E474" s="40">
        <v>38407</v>
      </c>
      <c r="F474" s="31">
        <v>100</v>
      </c>
      <c r="G474" s="31">
        <v>56.125</v>
      </c>
    </row>
    <row r="475" spans="4:7" x14ac:dyDescent="0.2">
      <c r="D475" s="41" t="s">
        <v>858</v>
      </c>
      <c r="E475" s="40">
        <v>38440</v>
      </c>
      <c r="F475" s="31">
        <v>100</v>
      </c>
      <c r="G475" s="31">
        <v>50</v>
      </c>
    </row>
    <row r="476" spans="4:7" x14ac:dyDescent="0.2">
      <c r="D476" s="41" t="s">
        <v>858</v>
      </c>
      <c r="E476" s="40">
        <v>38498</v>
      </c>
      <c r="F476" s="31">
        <v>97.724999999999994</v>
      </c>
      <c r="G476" s="31">
        <v>77.5</v>
      </c>
    </row>
    <row r="477" spans="4:7" x14ac:dyDescent="0.2">
      <c r="D477" s="41" t="s">
        <v>858</v>
      </c>
      <c r="E477" s="40">
        <v>38533</v>
      </c>
      <c r="F477" s="31">
        <v>97.5</v>
      </c>
      <c r="G477" s="31">
        <v>76.674999999999997</v>
      </c>
    </row>
    <row r="478" spans="4:7" x14ac:dyDescent="0.2">
      <c r="D478" s="41" t="s">
        <v>858</v>
      </c>
      <c r="E478" s="40">
        <v>38589</v>
      </c>
      <c r="F478" s="31">
        <v>100</v>
      </c>
      <c r="G478" s="31">
        <v>89.724999999999994</v>
      </c>
    </row>
    <row r="479" spans="4:7" x14ac:dyDescent="0.2">
      <c r="D479" s="41" t="s">
        <v>858</v>
      </c>
      <c r="E479" s="40">
        <v>38624</v>
      </c>
      <c r="F479" s="31">
        <v>100</v>
      </c>
      <c r="G479" s="31">
        <v>77.5</v>
      </c>
    </row>
    <row r="480" spans="4:7" x14ac:dyDescent="0.2">
      <c r="D480" s="41" t="s">
        <v>858</v>
      </c>
      <c r="E480" s="40">
        <v>38652</v>
      </c>
      <c r="F480" s="31">
        <v>97.5</v>
      </c>
      <c r="G480" s="31">
        <v>47.5</v>
      </c>
    </row>
    <row r="481" spans="4:7" x14ac:dyDescent="0.2">
      <c r="D481" s="41" t="s">
        <v>858</v>
      </c>
      <c r="E481" s="40">
        <v>38685</v>
      </c>
      <c r="F481" s="31">
        <v>97.724999999999994</v>
      </c>
      <c r="G481" s="31">
        <v>32.5</v>
      </c>
    </row>
    <row r="482" spans="4:7" x14ac:dyDescent="0.2">
      <c r="D482" s="41" t="s">
        <v>859</v>
      </c>
      <c r="E482" s="40">
        <v>38313</v>
      </c>
      <c r="F482" s="31">
        <v>97.5</v>
      </c>
      <c r="G482" s="31">
        <v>60</v>
      </c>
    </row>
    <row r="483" spans="4:7" x14ac:dyDescent="0.2">
      <c r="D483" s="41" t="s">
        <v>859</v>
      </c>
      <c r="E483" s="40">
        <v>38349</v>
      </c>
      <c r="F483" s="31">
        <v>100</v>
      </c>
      <c r="G483" s="31">
        <v>97.5</v>
      </c>
    </row>
    <row r="484" spans="4:7" x14ac:dyDescent="0.2">
      <c r="D484" s="41" t="s">
        <v>859</v>
      </c>
      <c r="E484" s="40">
        <v>38378</v>
      </c>
      <c r="F484" s="31">
        <v>97.5</v>
      </c>
      <c r="G484" s="31">
        <v>87.5</v>
      </c>
    </row>
    <row r="485" spans="4:7" x14ac:dyDescent="0.2">
      <c r="D485" s="41" t="s">
        <v>859</v>
      </c>
      <c r="E485" s="40">
        <v>38406</v>
      </c>
      <c r="F485" s="31">
        <v>100</v>
      </c>
      <c r="G485" s="31">
        <v>88.9</v>
      </c>
    </row>
    <row r="486" spans="4:7" x14ac:dyDescent="0.2">
      <c r="D486" s="41" t="s">
        <v>859</v>
      </c>
      <c r="E486" s="40">
        <v>38440</v>
      </c>
      <c r="F486" s="31">
        <v>100</v>
      </c>
      <c r="G486" s="31">
        <v>97.5</v>
      </c>
    </row>
    <row r="487" spans="4:7" x14ac:dyDescent="0.2">
      <c r="D487" s="41" t="s">
        <v>859</v>
      </c>
      <c r="E487" s="40">
        <v>38468</v>
      </c>
      <c r="F487" s="31">
        <v>92.5</v>
      </c>
      <c r="G487" s="31">
        <v>50</v>
      </c>
    </row>
    <row r="488" spans="4:7" x14ac:dyDescent="0.2">
      <c r="D488" s="41" t="s">
        <v>859</v>
      </c>
      <c r="E488" s="40">
        <v>38496</v>
      </c>
      <c r="F488" s="31">
        <v>87.5</v>
      </c>
      <c r="G488" s="31">
        <v>85</v>
      </c>
    </row>
    <row r="489" spans="4:7" x14ac:dyDescent="0.2">
      <c r="D489" s="41" t="s">
        <v>859</v>
      </c>
      <c r="E489" s="40">
        <v>38587</v>
      </c>
      <c r="F489" s="31">
        <v>100</v>
      </c>
      <c r="G489" s="31">
        <v>82.5</v>
      </c>
    </row>
    <row r="490" spans="4:7" x14ac:dyDescent="0.2">
      <c r="D490" s="41" t="s">
        <v>859</v>
      </c>
      <c r="E490" s="40">
        <v>38622</v>
      </c>
      <c r="F490" s="31">
        <v>97.5</v>
      </c>
      <c r="G490" s="31">
        <v>97.5</v>
      </c>
    </row>
    <row r="491" spans="4:7" x14ac:dyDescent="0.2">
      <c r="D491" s="41" t="s">
        <v>859</v>
      </c>
      <c r="E491" s="40">
        <v>38650</v>
      </c>
      <c r="F491" s="31">
        <v>97.5</v>
      </c>
      <c r="G491" s="31">
        <v>97.5</v>
      </c>
    </row>
    <row r="492" spans="4:7" x14ac:dyDescent="0.2">
      <c r="D492" s="41" t="s">
        <v>859</v>
      </c>
      <c r="E492" s="40">
        <v>38685</v>
      </c>
      <c r="F492" s="31">
        <v>97.724999999999994</v>
      </c>
      <c r="G492" s="31">
        <v>80.95</v>
      </c>
    </row>
    <row r="493" spans="4:7" x14ac:dyDescent="0.2">
      <c r="D493" s="41" t="s">
        <v>504</v>
      </c>
      <c r="E493" s="37">
        <v>38092</v>
      </c>
      <c r="F493" s="31">
        <v>97.5</v>
      </c>
      <c r="G493" s="31">
        <v>93.333333333333329</v>
      </c>
    </row>
    <row r="494" spans="4:7" x14ac:dyDescent="0.2">
      <c r="D494" s="41" t="s">
        <v>504</v>
      </c>
      <c r="E494" s="37">
        <v>38106</v>
      </c>
      <c r="F494" s="31">
        <v>100</v>
      </c>
      <c r="G494" s="31">
        <v>90</v>
      </c>
    </row>
    <row r="495" spans="4:7" x14ac:dyDescent="0.2">
      <c r="D495" s="41" t="s">
        <v>504</v>
      </c>
      <c r="E495" s="37">
        <v>38120</v>
      </c>
      <c r="F495" s="31">
        <v>100</v>
      </c>
      <c r="G495" s="31">
        <v>86.666666666666671</v>
      </c>
    </row>
    <row r="496" spans="4:7" x14ac:dyDescent="0.2">
      <c r="D496" s="41" t="s">
        <v>504</v>
      </c>
      <c r="E496" s="37">
        <v>38148</v>
      </c>
      <c r="F496" s="31">
        <v>97.5</v>
      </c>
      <c r="G496" s="31">
        <v>70</v>
      </c>
    </row>
    <row r="497" spans="4:7" x14ac:dyDescent="0.2">
      <c r="D497" s="41" t="s">
        <v>504</v>
      </c>
      <c r="E497" s="37">
        <v>38162</v>
      </c>
      <c r="F497" s="31">
        <v>100</v>
      </c>
      <c r="G497" s="31">
        <v>100</v>
      </c>
    </row>
    <row r="498" spans="4:7" x14ac:dyDescent="0.2">
      <c r="D498" s="41" t="s">
        <v>504</v>
      </c>
      <c r="E498" s="40">
        <v>38183</v>
      </c>
      <c r="F498" s="31">
        <v>100</v>
      </c>
      <c r="G498" s="31">
        <v>100</v>
      </c>
    </row>
    <row r="499" spans="4:7" x14ac:dyDescent="0.2">
      <c r="D499" s="41" t="s">
        <v>504</v>
      </c>
      <c r="E499" s="40">
        <v>38197</v>
      </c>
      <c r="F499" s="31">
        <v>97.5</v>
      </c>
      <c r="G499" s="31">
        <v>100</v>
      </c>
    </row>
    <row r="500" spans="4:7" x14ac:dyDescent="0.2">
      <c r="D500" s="41" t="s">
        <v>504</v>
      </c>
      <c r="E500" s="40">
        <v>38309</v>
      </c>
      <c r="F500" s="31">
        <v>100</v>
      </c>
      <c r="G500" s="31">
        <v>90</v>
      </c>
    </row>
    <row r="501" spans="4:7" x14ac:dyDescent="0.2">
      <c r="D501" s="41" t="s">
        <v>504</v>
      </c>
      <c r="E501" s="40">
        <v>38343</v>
      </c>
      <c r="F501" s="31">
        <v>95.224999999999994</v>
      </c>
      <c r="G501" s="31">
        <v>85</v>
      </c>
    </row>
    <row r="502" spans="4:7" x14ac:dyDescent="0.2">
      <c r="D502" s="41" t="s">
        <v>504</v>
      </c>
      <c r="E502" s="40">
        <v>38372</v>
      </c>
      <c r="F502" s="31">
        <v>97.5</v>
      </c>
      <c r="G502" s="31">
        <v>87.5</v>
      </c>
    </row>
    <row r="503" spans="4:7" x14ac:dyDescent="0.2">
      <c r="D503" s="41" t="s">
        <v>504</v>
      </c>
      <c r="E503" s="40">
        <v>38400</v>
      </c>
      <c r="F503" s="31">
        <v>97.5</v>
      </c>
      <c r="G503" s="31">
        <v>72.5</v>
      </c>
    </row>
    <row r="504" spans="4:7" x14ac:dyDescent="0.2">
      <c r="D504" s="41" t="s">
        <v>504</v>
      </c>
      <c r="E504" s="40">
        <v>38435</v>
      </c>
      <c r="F504" s="31">
        <v>97.5</v>
      </c>
      <c r="G504" s="31">
        <v>82.224999999999994</v>
      </c>
    </row>
    <row r="505" spans="4:7" x14ac:dyDescent="0.2">
      <c r="D505" s="41" t="s">
        <v>504</v>
      </c>
      <c r="E505" s="40">
        <v>38463</v>
      </c>
      <c r="F505" s="31">
        <v>100</v>
      </c>
      <c r="G505" s="31">
        <v>85</v>
      </c>
    </row>
    <row r="506" spans="4:7" x14ac:dyDescent="0.2">
      <c r="D506" s="41" t="s">
        <v>504</v>
      </c>
      <c r="E506" s="40">
        <v>38491</v>
      </c>
      <c r="F506" s="31">
        <v>100</v>
      </c>
      <c r="G506" s="31">
        <v>80</v>
      </c>
    </row>
    <row r="507" spans="4:7" x14ac:dyDescent="0.2">
      <c r="D507" s="41" t="s">
        <v>504</v>
      </c>
      <c r="E507" s="40">
        <v>38554</v>
      </c>
      <c r="F507" s="31">
        <v>100</v>
      </c>
      <c r="G507" s="31">
        <v>95</v>
      </c>
    </row>
    <row r="508" spans="4:7" x14ac:dyDescent="0.2">
      <c r="D508" s="41" t="s">
        <v>504</v>
      </c>
      <c r="E508" s="40">
        <v>38617</v>
      </c>
      <c r="F508" s="31">
        <v>97.5</v>
      </c>
      <c r="G508" s="31">
        <v>94.724999999999994</v>
      </c>
    </row>
    <row r="509" spans="4:7" x14ac:dyDescent="0.2">
      <c r="D509" s="41" t="s">
        <v>504</v>
      </c>
      <c r="E509" s="40">
        <v>38645</v>
      </c>
      <c r="F509" s="31">
        <v>97.5</v>
      </c>
      <c r="G509" s="31">
        <v>97.5</v>
      </c>
    </row>
    <row r="510" spans="4:7" x14ac:dyDescent="0.2">
      <c r="D510" s="41" t="s">
        <v>504</v>
      </c>
      <c r="E510" s="40">
        <v>38673</v>
      </c>
      <c r="F510" s="31">
        <v>97.5</v>
      </c>
      <c r="G510" s="31">
        <v>80</v>
      </c>
    </row>
    <row r="511" spans="4:7" x14ac:dyDescent="0.2">
      <c r="D511" s="41" t="s">
        <v>504</v>
      </c>
      <c r="E511" s="40">
        <v>38715</v>
      </c>
      <c r="F511" s="31">
        <v>97.5</v>
      </c>
      <c r="G511" s="31">
        <v>97.5</v>
      </c>
    </row>
    <row r="512" spans="4:7" x14ac:dyDescent="0.2">
      <c r="D512" s="41" t="s">
        <v>504</v>
      </c>
      <c r="E512" s="40">
        <v>38743</v>
      </c>
      <c r="F512" s="31">
        <v>100</v>
      </c>
      <c r="G512" s="31">
        <v>60</v>
      </c>
    </row>
    <row r="513" spans="4:7" x14ac:dyDescent="0.2">
      <c r="D513" s="41" t="s">
        <v>504</v>
      </c>
      <c r="E513" s="40">
        <v>38771</v>
      </c>
      <c r="F513" s="31">
        <v>97.5</v>
      </c>
      <c r="G513" s="31">
        <v>77.125</v>
      </c>
    </row>
    <row r="514" spans="4:7" x14ac:dyDescent="0.2">
      <c r="D514" s="41" t="s">
        <v>504</v>
      </c>
      <c r="E514" s="40">
        <v>38799</v>
      </c>
      <c r="F514" s="31">
        <v>100</v>
      </c>
      <c r="G514" s="31">
        <v>72.5</v>
      </c>
    </row>
    <row r="515" spans="4:7" x14ac:dyDescent="0.2">
      <c r="D515" s="41" t="s">
        <v>504</v>
      </c>
      <c r="E515" s="40">
        <v>38855</v>
      </c>
      <c r="F515" s="31">
        <v>100</v>
      </c>
      <c r="G515" s="31">
        <v>62.5</v>
      </c>
    </row>
    <row r="516" spans="4:7" x14ac:dyDescent="0.2">
      <c r="D516" s="41" t="s">
        <v>504</v>
      </c>
      <c r="E516" s="40">
        <v>38883</v>
      </c>
      <c r="F516" s="31">
        <v>95</v>
      </c>
      <c r="G516" s="31">
        <v>80</v>
      </c>
    </row>
    <row r="517" spans="4:7" x14ac:dyDescent="0.2">
      <c r="D517" s="41" t="s">
        <v>504</v>
      </c>
      <c r="E517" s="40">
        <v>38918</v>
      </c>
      <c r="F517" s="31">
        <v>100</v>
      </c>
      <c r="G517" s="31">
        <v>87.5</v>
      </c>
    </row>
    <row r="518" spans="4:7" x14ac:dyDescent="0.2">
      <c r="D518" s="41" t="s">
        <v>504</v>
      </c>
      <c r="E518" s="40">
        <v>38953</v>
      </c>
      <c r="F518" s="31">
        <v>100</v>
      </c>
      <c r="G518" s="31">
        <v>95.224999999999994</v>
      </c>
    </row>
    <row r="519" spans="4:7" x14ac:dyDescent="0.2">
      <c r="D519" s="41" t="s">
        <v>504</v>
      </c>
      <c r="E519" s="40">
        <v>38981</v>
      </c>
      <c r="F519" s="31">
        <v>100</v>
      </c>
      <c r="G519" s="31">
        <v>94.724999999999994</v>
      </c>
    </row>
    <row r="520" spans="4:7" x14ac:dyDescent="0.2">
      <c r="D520" s="41" t="s">
        <v>504</v>
      </c>
      <c r="E520" s="40">
        <v>39009</v>
      </c>
      <c r="F520" s="31">
        <v>94.724999999999994</v>
      </c>
      <c r="G520" s="31">
        <v>76.2</v>
      </c>
    </row>
    <row r="521" spans="4:7" x14ac:dyDescent="0.2">
      <c r="D521" s="41" t="s">
        <v>504</v>
      </c>
      <c r="E521" s="40">
        <v>39037</v>
      </c>
      <c r="F521" s="31">
        <v>94.949999999999989</v>
      </c>
      <c r="G521" s="31">
        <v>85</v>
      </c>
    </row>
    <row r="522" spans="4:7" x14ac:dyDescent="0.2">
      <c r="D522" s="41" t="s">
        <v>504</v>
      </c>
      <c r="E522" s="37">
        <v>39065</v>
      </c>
      <c r="F522" s="31">
        <v>97.5</v>
      </c>
      <c r="G522" s="31">
        <v>85.4</v>
      </c>
    </row>
    <row r="523" spans="4:7" x14ac:dyDescent="0.2">
      <c r="D523" s="41" t="s">
        <v>504</v>
      </c>
      <c r="E523" s="37">
        <v>39100</v>
      </c>
      <c r="F523" s="31">
        <v>100</v>
      </c>
      <c r="G523" s="31">
        <v>97.224999999999994</v>
      </c>
    </row>
    <row r="524" spans="4:7" x14ac:dyDescent="0.2">
      <c r="D524" s="41" t="s">
        <v>504</v>
      </c>
      <c r="E524" s="37">
        <v>39170</v>
      </c>
      <c r="F524" s="31">
        <v>100</v>
      </c>
      <c r="G524" s="31">
        <v>87.95</v>
      </c>
    </row>
    <row r="525" spans="4:7" x14ac:dyDescent="0.2">
      <c r="D525" s="41" t="s">
        <v>516</v>
      </c>
      <c r="E525" s="37">
        <v>38092</v>
      </c>
      <c r="F525" s="31">
        <v>97.5</v>
      </c>
      <c r="G525" s="31">
        <v>66.666666666666671</v>
      </c>
    </row>
    <row r="526" spans="4:7" x14ac:dyDescent="0.2">
      <c r="D526" s="41" t="s">
        <v>516</v>
      </c>
      <c r="E526" s="37">
        <v>38106</v>
      </c>
      <c r="F526" s="31">
        <v>100</v>
      </c>
      <c r="G526" s="31">
        <v>23.333333333333332</v>
      </c>
    </row>
    <row r="527" spans="4:7" x14ac:dyDescent="0.2">
      <c r="D527" s="41" t="s">
        <v>516</v>
      </c>
      <c r="E527" s="37">
        <v>38120</v>
      </c>
      <c r="F527" s="31">
        <v>100</v>
      </c>
      <c r="G527" s="31">
        <v>83.333333333333329</v>
      </c>
    </row>
    <row r="528" spans="4:7" x14ac:dyDescent="0.2">
      <c r="D528" s="41" t="s">
        <v>516</v>
      </c>
      <c r="E528" s="37">
        <v>38148</v>
      </c>
      <c r="F528" s="31">
        <v>97.5</v>
      </c>
      <c r="G528" s="31">
        <v>100</v>
      </c>
    </row>
    <row r="529" spans="4:7" x14ac:dyDescent="0.2">
      <c r="D529" s="41" t="s">
        <v>516</v>
      </c>
      <c r="E529" s="37">
        <v>38162</v>
      </c>
      <c r="F529" s="31">
        <v>100</v>
      </c>
      <c r="G529" s="31">
        <v>90</v>
      </c>
    </row>
    <row r="530" spans="4:7" x14ac:dyDescent="0.2">
      <c r="D530" s="41" t="s">
        <v>516</v>
      </c>
      <c r="E530" s="40">
        <v>38183</v>
      </c>
      <c r="F530" s="31">
        <v>100</v>
      </c>
      <c r="G530" s="31">
        <v>86.933333333333337</v>
      </c>
    </row>
    <row r="531" spans="4:7" x14ac:dyDescent="0.2">
      <c r="D531" s="41" t="s">
        <v>516</v>
      </c>
      <c r="E531" s="40">
        <v>38197</v>
      </c>
      <c r="F531" s="31">
        <v>97.5</v>
      </c>
      <c r="G531" s="31">
        <v>96.666666666666671</v>
      </c>
    </row>
    <row r="532" spans="4:7" x14ac:dyDescent="0.2">
      <c r="D532" s="41" t="s">
        <v>516</v>
      </c>
      <c r="E532" s="40">
        <v>38309</v>
      </c>
      <c r="F532" s="31">
        <v>100</v>
      </c>
      <c r="G532" s="31">
        <v>92.949999999999989</v>
      </c>
    </row>
    <row r="533" spans="4:7" x14ac:dyDescent="0.2">
      <c r="D533" s="41" t="s">
        <v>516</v>
      </c>
      <c r="E533" s="40">
        <v>38343</v>
      </c>
      <c r="F533" s="31">
        <v>95.224999999999994</v>
      </c>
      <c r="G533" s="31">
        <v>88.974999999999994</v>
      </c>
    </row>
    <row r="534" spans="4:7" x14ac:dyDescent="0.2">
      <c r="D534" s="41" t="s">
        <v>516</v>
      </c>
      <c r="E534" s="40">
        <v>38372</v>
      </c>
      <c r="F534" s="31">
        <v>97.5</v>
      </c>
      <c r="G534" s="31">
        <v>92.5</v>
      </c>
    </row>
    <row r="535" spans="4:7" x14ac:dyDescent="0.2">
      <c r="D535" s="41" t="s">
        <v>516</v>
      </c>
      <c r="E535" s="40">
        <v>38400</v>
      </c>
      <c r="F535" s="31">
        <v>97.5</v>
      </c>
      <c r="G535" s="31">
        <v>95</v>
      </c>
    </row>
    <row r="536" spans="4:7" x14ac:dyDescent="0.2">
      <c r="D536" s="41" t="s">
        <v>516</v>
      </c>
      <c r="E536" s="40">
        <v>38435</v>
      </c>
      <c r="F536" s="31">
        <v>97.5</v>
      </c>
      <c r="G536" s="31">
        <v>85</v>
      </c>
    </row>
    <row r="537" spans="4:7" x14ac:dyDescent="0.2">
      <c r="D537" s="41" t="s">
        <v>516</v>
      </c>
      <c r="E537" s="40">
        <v>38463</v>
      </c>
      <c r="F537" s="31">
        <v>100</v>
      </c>
      <c r="G537" s="31">
        <v>67.5</v>
      </c>
    </row>
    <row r="538" spans="4:7" x14ac:dyDescent="0.2">
      <c r="D538" s="41" t="s">
        <v>516</v>
      </c>
      <c r="E538" s="40">
        <v>38491</v>
      </c>
      <c r="F538" s="31">
        <v>100</v>
      </c>
      <c r="G538" s="31">
        <v>62.5</v>
      </c>
    </row>
    <row r="539" spans="4:7" x14ac:dyDescent="0.2">
      <c r="D539" s="41" t="s">
        <v>516</v>
      </c>
      <c r="E539" s="40">
        <v>38617</v>
      </c>
      <c r="F539" s="31">
        <v>97.5</v>
      </c>
      <c r="G539" s="31">
        <v>85</v>
      </c>
    </row>
    <row r="540" spans="4:7" x14ac:dyDescent="0.2">
      <c r="D540" s="41" t="s">
        <v>516</v>
      </c>
      <c r="E540" s="40">
        <v>38645</v>
      </c>
      <c r="F540" s="31">
        <v>97.5</v>
      </c>
      <c r="G540" s="31">
        <v>97.5</v>
      </c>
    </row>
    <row r="541" spans="4:7" x14ac:dyDescent="0.2">
      <c r="D541" s="41" t="s">
        <v>516</v>
      </c>
      <c r="E541" s="40">
        <v>38673</v>
      </c>
      <c r="F541" s="31">
        <v>97.5</v>
      </c>
      <c r="G541" s="31">
        <v>77.5</v>
      </c>
    </row>
    <row r="542" spans="4:7" x14ac:dyDescent="0.2">
      <c r="D542" s="41" t="s">
        <v>516</v>
      </c>
      <c r="E542" s="40">
        <v>38715</v>
      </c>
      <c r="F542" s="31">
        <v>97.5</v>
      </c>
      <c r="G542" s="31">
        <v>84.724999999999994</v>
      </c>
    </row>
    <row r="543" spans="4:7" x14ac:dyDescent="0.2">
      <c r="D543" s="41" t="s">
        <v>516</v>
      </c>
      <c r="E543" s="40">
        <v>38743</v>
      </c>
      <c r="F543" s="31">
        <v>100</v>
      </c>
      <c r="G543" s="31">
        <v>75.099999999999994</v>
      </c>
    </row>
    <row r="544" spans="4:7" x14ac:dyDescent="0.2">
      <c r="D544" s="41" t="s">
        <v>516</v>
      </c>
      <c r="E544" s="40">
        <v>38771</v>
      </c>
      <c r="F544" s="31">
        <v>97.5</v>
      </c>
      <c r="G544" s="31">
        <v>87.5</v>
      </c>
    </row>
    <row r="545" spans="4:7" x14ac:dyDescent="0.2">
      <c r="D545" s="41" t="s">
        <v>516</v>
      </c>
      <c r="E545" s="40">
        <v>38799</v>
      </c>
      <c r="F545" s="31">
        <v>100</v>
      </c>
      <c r="G545" s="31">
        <v>86.25</v>
      </c>
    </row>
    <row r="546" spans="4:7" x14ac:dyDescent="0.2">
      <c r="D546" s="41" t="s">
        <v>516</v>
      </c>
      <c r="E546" s="40">
        <v>38855</v>
      </c>
      <c r="F546" s="31">
        <v>100</v>
      </c>
      <c r="G546" s="31">
        <v>45</v>
      </c>
    </row>
    <row r="547" spans="4:7" x14ac:dyDescent="0.2">
      <c r="D547" s="41" t="s">
        <v>516</v>
      </c>
      <c r="E547" s="40">
        <v>38883</v>
      </c>
      <c r="F547" s="31">
        <v>95</v>
      </c>
      <c r="G547" s="31">
        <v>82.5</v>
      </c>
    </row>
    <row r="548" spans="4:7" x14ac:dyDescent="0.2">
      <c r="D548" s="41" t="s">
        <v>516</v>
      </c>
      <c r="E548" s="40">
        <v>38918</v>
      </c>
      <c r="F548" s="31">
        <v>100</v>
      </c>
      <c r="G548" s="31">
        <v>45</v>
      </c>
    </row>
    <row r="549" spans="4:7" x14ac:dyDescent="0.2">
      <c r="D549" s="41" t="s">
        <v>516</v>
      </c>
      <c r="E549" s="40">
        <v>38981</v>
      </c>
      <c r="F549" s="31">
        <v>100</v>
      </c>
      <c r="G549" s="31">
        <v>73.900000000000006</v>
      </c>
    </row>
    <row r="550" spans="4:7" x14ac:dyDescent="0.2">
      <c r="D550" s="41" t="s">
        <v>516</v>
      </c>
      <c r="E550" s="40">
        <v>39009</v>
      </c>
      <c r="F550" s="31">
        <v>94.724999999999994</v>
      </c>
      <c r="G550" s="31">
        <v>89.174999999999997</v>
      </c>
    </row>
    <row r="551" spans="4:7" x14ac:dyDescent="0.2">
      <c r="D551" s="41" t="s">
        <v>516</v>
      </c>
      <c r="E551" s="40">
        <v>39037</v>
      </c>
      <c r="F551" s="31">
        <v>94.949999999999989</v>
      </c>
      <c r="G551" s="31">
        <v>64.174999999999997</v>
      </c>
    </row>
    <row r="552" spans="4:7" x14ac:dyDescent="0.2">
      <c r="D552" s="41" t="s">
        <v>516</v>
      </c>
      <c r="E552" s="37">
        <v>39065</v>
      </c>
      <c r="F552" s="31">
        <v>97.5</v>
      </c>
      <c r="G552" s="31">
        <v>82.5</v>
      </c>
    </row>
    <row r="553" spans="4:7" x14ac:dyDescent="0.2">
      <c r="D553" s="41" t="s">
        <v>516</v>
      </c>
      <c r="E553" s="37">
        <v>39100</v>
      </c>
      <c r="F553" s="31">
        <v>100</v>
      </c>
      <c r="G553" s="31">
        <v>76.674999999999997</v>
      </c>
    </row>
    <row r="554" spans="4:7" x14ac:dyDescent="0.2">
      <c r="D554" s="41" t="s">
        <v>516</v>
      </c>
      <c r="E554" s="37">
        <v>39170</v>
      </c>
      <c r="F554" s="31">
        <v>100</v>
      </c>
      <c r="G554" s="31">
        <v>84.724999999999994</v>
      </c>
    </row>
    <row r="555" spans="4:7" x14ac:dyDescent="0.2">
      <c r="D555" s="41" t="s">
        <v>529</v>
      </c>
      <c r="E555" s="40">
        <v>38309</v>
      </c>
      <c r="F555" s="31">
        <v>100</v>
      </c>
      <c r="G555" s="31">
        <v>86.125</v>
      </c>
    </row>
    <row r="556" spans="4:7" x14ac:dyDescent="0.2">
      <c r="D556" s="41" t="s">
        <v>529</v>
      </c>
      <c r="E556" s="40">
        <v>38343</v>
      </c>
      <c r="F556" s="31">
        <v>95.224999999999994</v>
      </c>
      <c r="G556" s="31">
        <v>80.674999999999997</v>
      </c>
    </row>
    <row r="557" spans="4:7" x14ac:dyDescent="0.2">
      <c r="D557" s="41" t="s">
        <v>529</v>
      </c>
      <c r="E557" s="40">
        <v>38372</v>
      </c>
      <c r="F557" s="31">
        <v>97.5</v>
      </c>
      <c r="G557" s="31">
        <v>95</v>
      </c>
    </row>
    <row r="558" spans="4:7" x14ac:dyDescent="0.2">
      <c r="D558" s="41" t="s">
        <v>529</v>
      </c>
      <c r="E558" s="40">
        <v>38400</v>
      </c>
      <c r="F558" s="31">
        <v>97.5</v>
      </c>
      <c r="G558" s="31">
        <v>90.45</v>
      </c>
    </row>
    <row r="559" spans="4:7" x14ac:dyDescent="0.2">
      <c r="D559" s="41" t="s">
        <v>529</v>
      </c>
      <c r="E559" s="40">
        <v>38435</v>
      </c>
      <c r="F559" s="31">
        <v>97.5</v>
      </c>
      <c r="G559" s="31">
        <v>95</v>
      </c>
    </row>
    <row r="560" spans="4:7" x14ac:dyDescent="0.2">
      <c r="D560" s="41" t="s">
        <v>529</v>
      </c>
      <c r="E560" s="40">
        <v>38463</v>
      </c>
      <c r="F560" s="31">
        <v>100</v>
      </c>
      <c r="G560" s="31">
        <v>67.5</v>
      </c>
    </row>
    <row r="561" spans="4:7" x14ac:dyDescent="0.2">
      <c r="D561" s="41" t="s">
        <v>529</v>
      </c>
      <c r="E561" s="40">
        <v>38491</v>
      </c>
      <c r="F561" s="31">
        <v>100</v>
      </c>
      <c r="G561" s="31">
        <v>77.5</v>
      </c>
    </row>
    <row r="562" spans="4:7" x14ac:dyDescent="0.2">
      <c r="D562" s="41" t="s">
        <v>529</v>
      </c>
      <c r="E562" s="40">
        <v>38554</v>
      </c>
      <c r="F562" s="31">
        <v>100</v>
      </c>
      <c r="G562" s="31">
        <v>97.5</v>
      </c>
    </row>
    <row r="563" spans="4:7" x14ac:dyDescent="0.2">
      <c r="D563" s="41" t="s">
        <v>529</v>
      </c>
      <c r="E563" s="40">
        <v>38617</v>
      </c>
      <c r="F563" s="31">
        <v>97.5</v>
      </c>
      <c r="G563" s="31">
        <v>92.5</v>
      </c>
    </row>
    <row r="564" spans="4:7" x14ac:dyDescent="0.2">
      <c r="D564" s="41" t="s">
        <v>529</v>
      </c>
      <c r="E564" s="40">
        <v>38645</v>
      </c>
      <c r="F564" s="31">
        <v>97.5</v>
      </c>
      <c r="G564" s="31">
        <v>80.900000000000006</v>
      </c>
    </row>
    <row r="565" spans="4:7" x14ac:dyDescent="0.2">
      <c r="D565" s="41" t="s">
        <v>529</v>
      </c>
      <c r="E565" s="40">
        <v>38673</v>
      </c>
      <c r="F565" s="31">
        <v>97.5</v>
      </c>
      <c r="G565" s="31">
        <v>90</v>
      </c>
    </row>
    <row r="566" spans="4:7" x14ac:dyDescent="0.2">
      <c r="D566" s="41" t="s">
        <v>529</v>
      </c>
      <c r="E566" s="40">
        <v>38715</v>
      </c>
      <c r="F566" s="31">
        <v>97.5</v>
      </c>
      <c r="G566" s="31">
        <v>97.5</v>
      </c>
    </row>
    <row r="567" spans="4:7" x14ac:dyDescent="0.2">
      <c r="D567" s="41" t="s">
        <v>529</v>
      </c>
      <c r="E567" s="40">
        <v>38743</v>
      </c>
      <c r="F567" s="31">
        <v>100</v>
      </c>
      <c r="G567" s="31">
        <v>92.724999999999994</v>
      </c>
    </row>
    <row r="568" spans="4:7" x14ac:dyDescent="0.2">
      <c r="D568" s="41" t="s">
        <v>529</v>
      </c>
      <c r="E568" s="40">
        <v>38771</v>
      </c>
      <c r="F568" s="31">
        <v>97.5</v>
      </c>
      <c r="G568" s="31">
        <v>91.95</v>
      </c>
    </row>
    <row r="569" spans="4:7" x14ac:dyDescent="0.2">
      <c r="D569" s="41" t="s">
        <v>529</v>
      </c>
      <c r="E569" s="40">
        <v>38799</v>
      </c>
      <c r="F569" s="31">
        <v>100</v>
      </c>
      <c r="G569" s="31">
        <v>87.224999999999994</v>
      </c>
    </row>
    <row r="570" spans="4:7" x14ac:dyDescent="0.2">
      <c r="D570" s="41" t="s">
        <v>529</v>
      </c>
      <c r="E570" s="40">
        <v>38855</v>
      </c>
      <c r="F570" s="31">
        <v>100</v>
      </c>
      <c r="G570" s="31">
        <v>84.1</v>
      </c>
    </row>
    <row r="571" spans="4:7" x14ac:dyDescent="0.2">
      <c r="D571" s="41" t="s">
        <v>529</v>
      </c>
      <c r="E571" s="40">
        <v>38883</v>
      </c>
      <c r="F571" s="31">
        <v>95</v>
      </c>
      <c r="G571" s="31">
        <v>75</v>
      </c>
    </row>
    <row r="572" spans="4:7" x14ac:dyDescent="0.2">
      <c r="D572" s="41" t="s">
        <v>529</v>
      </c>
      <c r="E572" s="40">
        <v>38918</v>
      </c>
      <c r="F572" s="31">
        <v>100</v>
      </c>
      <c r="G572" s="31">
        <v>59.45</v>
      </c>
    </row>
    <row r="573" spans="4:7" x14ac:dyDescent="0.2">
      <c r="D573" s="41" t="s">
        <v>529</v>
      </c>
      <c r="E573" s="40">
        <v>38953</v>
      </c>
      <c r="F573" s="31">
        <v>100</v>
      </c>
      <c r="G573" s="31">
        <v>80</v>
      </c>
    </row>
    <row r="574" spans="4:7" x14ac:dyDescent="0.2">
      <c r="D574" s="41" t="s">
        <v>529</v>
      </c>
      <c r="E574" s="40">
        <v>38981</v>
      </c>
      <c r="F574" s="31">
        <v>100</v>
      </c>
      <c r="G574" s="31">
        <v>76.674999999999997</v>
      </c>
    </row>
    <row r="575" spans="4:7" x14ac:dyDescent="0.2">
      <c r="D575" s="41" t="s">
        <v>529</v>
      </c>
      <c r="E575" s="40">
        <v>39009</v>
      </c>
      <c r="F575" s="31">
        <v>94.724999999999994</v>
      </c>
      <c r="G575" s="31">
        <v>93.75</v>
      </c>
    </row>
    <row r="576" spans="4:7" x14ac:dyDescent="0.2">
      <c r="D576" s="41" t="s">
        <v>529</v>
      </c>
      <c r="E576" s="40">
        <v>39037</v>
      </c>
      <c r="F576" s="31">
        <v>94.949999999999989</v>
      </c>
      <c r="G576" s="31">
        <v>94.375</v>
      </c>
    </row>
    <row r="577" spans="4:7" x14ac:dyDescent="0.2">
      <c r="D577" s="41" t="s">
        <v>529</v>
      </c>
      <c r="E577" s="37">
        <v>39065</v>
      </c>
      <c r="F577" s="31">
        <v>97.5</v>
      </c>
      <c r="G577" s="31">
        <v>89.174999999999997</v>
      </c>
    </row>
    <row r="578" spans="4:7" x14ac:dyDescent="0.2">
      <c r="D578" s="41" t="s">
        <v>529</v>
      </c>
      <c r="E578" s="37">
        <v>39100</v>
      </c>
      <c r="F578" s="31">
        <v>100</v>
      </c>
      <c r="G578" s="31">
        <v>82.224999999999994</v>
      </c>
    </row>
    <row r="579" spans="4:7" x14ac:dyDescent="0.2">
      <c r="D579" s="41" t="s">
        <v>529</v>
      </c>
      <c r="E579" s="37">
        <v>39170</v>
      </c>
      <c r="F579" s="31">
        <v>100</v>
      </c>
      <c r="G579" s="31">
        <v>95</v>
      </c>
    </row>
    <row r="580" spans="4:7" x14ac:dyDescent="0.2">
      <c r="D580" s="41" t="s">
        <v>531</v>
      </c>
      <c r="E580" s="40">
        <v>38554</v>
      </c>
      <c r="F580" s="31">
        <v>100</v>
      </c>
      <c r="G580" s="31">
        <v>87.5</v>
      </c>
    </row>
    <row r="581" spans="4:7" x14ac:dyDescent="0.2">
      <c r="D581" s="41" t="s">
        <v>532</v>
      </c>
      <c r="E581" s="37">
        <v>38106</v>
      </c>
      <c r="F581" s="31">
        <v>100</v>
      </c>
      <c r="G581" s="31">
        <v>90</v>
      </c>
    </row>
    <row r="582" spans="4:7" x14ac:dyDescent="0.2">
      <c r="D582" s="41" t="s">
        <v>532</v>
      </c>
      <c r="E582" s="37">
        <v>38120</v>
      </c>
      <c r="F582" s="31">
        <v>100</v>
      </c>
      <c r="G582" s="31">
        <v>96.3</v>
      </c>
    </row>
    <row r="583" spans="4:7" x14ac:dyDescent="0.2">
      <c r="D583" s="41" t="s">
        <v>532</v>
      </c>
      <c r="E583" s="37">
        <v>38148</v>
      </c>
      <c r="F583" s="31">
        <v>97.5</v>
      </c>
      <c r="G583" s="31">
        <v>90</v>
      </c>
    </row>
    <row r="584" spans="4:7" x14ac:dyDescent="0.2">
      <c r="D584" s="41" t="s">
        <v>532</v>
      </c>
      <c r="E584" s="37">
        <v>38162</v>
      </c>
      <c r="F584" s="31">
        <v>100</v>
      </c>
      <c r="G584" s="31">
        <v>92.966666666666654</v>
      </c>
    </row>
    <row r="585" spans="4:7" x14ac:dyDescent="0.2">
      <c r="D585" s="41" t="s">
        <v>532</v>
      </c>
      <c r="E585" s="40">
        <v>38183</v>
      </c>
      <c r="F585" s="31">
        <v>100</v>
      </c>
      <c r="G585" s="31">
        <v>92.966666666666654</v>
      </c>
    </row>
    <row r="586" spans="4:7" x14ac:dyDescent="0.2">
      <c r="D586" s="41" t="s">
        <v>532</v>
      </c>
      <c r="E586" s="40">
        <v>38197</v>
      </c>
      <c r="F586" s="31">
        <v>97.5</v>
      </c>
      <c r="G586" s="31">
        <v>100</v>
      </c>
    </row>
    <row r="587" spans="4:7" x14ac:dyDescent="0.2">
      <c r="D587" s="41" t="s">
        <v>532</v>
      </c>
      <c r="E587" s="40">
        <v>38309</v>
      </c>
      <c r="F587" s="31">
        <v>100</v>
      </c>
      <c r="G587" s="31">
        <v>92.95</v>
      </c>
    </row>
    <row r="588" spans="4:7" x14ac:dyDescent="0.2">
      <c r="D588" s="41" t="s">
        <v>532</v>
      </c>
      <c r="E588" s="40">
        <v>38343</v>
      </c>
      <c r="F588" s="31">
        <v>95.224999999999994</v>
      </c>
      <c r="G588" s="31">
        <v>85.424999999999997</v>
      </c>
    </row>
    <row r="589" spans="4:7" x14ac:dyDescent="0.2">
      <c r="D589" s="41" t="s">
        <v>532</v>
      </c>
      <c r="E589" s="40">
        <v>38372</v>
      </c>
      <c r="F589" s="31">
        <v>97.5</v>
      </c>
      <c r="G589" s="31">
        <v>92.5</v>
      </c>
    </row>
    <row r="590" spans="4:7" x14ac:dyDescent="0.2">
      <c r="D590" s="41" t="s">
        <v>532</v>
      </c>
      <c r="E590" s="40">
        <v>38400</v>
      </c>
      <c r="F590" s="31">
        <v>97.5</v>
      </c>
      <c r="G590" s="31">
        <v>86.95</v>
      </c>
    </row>
    <row r="591" spans="4:7" x14ac:dyDescent="0.2">
      <c r="D591" s="41" t="s">
        <v>532</v>
      </c>
      <c r="E591" s="40">
        <v>38435</v>
      </c>
      <c r="F591" s="31">
        <v>97.5</v>
      </c>
      <c r="G591" s="31">
        <v>97.224999999999994</v>
      </c>
    </row>
    <row r="592" spans="4:7" x14ac:dyDescent="0.2">
      <c r="D592" s="41" t="s">
        <v>532</v>
      </c>
      <c r="E592" s="40">
        <v>38463</v>
      </c>
      <c r="F592" s="31">
        <v>100</v>
      </c>
      <c r="G592" s="31">
        <v>72.5</v>
      </c>
    </row>
    <row r="593" spans="4:7" x14ac:dyDescent="0.2">
      <c r="D593" s="41" t="s">
        <v>532</v>
      </c>
      <c r="E593" s="40">
        <v>38491</v>
      </c>
      <c r="F593" s="31">
        <v>100</v>
      </c>
      <c r="G593" s="31">
        <v>87.5</v>
      </c>
    </row>
    <row r="594" spans="4:7" x14ac:dyDescent="0.2">
      <c r="D594" s="41" t="s">
        <v>532</v>
      </c>
      <c r="E594" s="40">
        <v>38554</v>
      </c>
      <c r="F594" s="31">
        <v>100</v>
      </c>
      <c r="G594" s="31">
        <v>95</v>
      </c>
    </row>
    <row r="595" spans="4:7" x14ac:dyDescent="0.2">
      <c r="D595" s="41" t="s">
        <v>532</v>
      </c>
      <c r="E595" s="40">
        <v>38617</v>
      </c>
      <c r="F595" s="31">
        <v>97.5</v>
      </c>
      <c r="G595" s="31">
        <v>82.5</v>
      </c>
    </row>
    <row r="596" spans="4:7" x14ac:dyDescent="0.2">
      <c r="D596" s="41" t="s">
        <v>532</v>
      </c>
      <c r="E596" s="40">
        <v>38645</v>
      </c>
      <c r="F596" s="31">
        <v>97.5</v>
      </c>
      <c r="G596" s="31">
        <v>92.224999999999994</v>
      </c>
    </row>
    <row r="597" spans="4:7" x14ac:dyDescent="0.2">
      <c r="D597" s="41" t="s">
        <v>532</v>
      </c>
      <c r="E597" s="40">
        <v>38673</v>
      </c>
      <c r="F597" s="31">
        <v>97.5</v>
      </c>
      <c r="G597" s="31">
        <v>57.225000000000001</v>
      </c>
    </row>
    <row r="598" spans="4:7" x14ac:dyDescent="0.2">
      <c r="D598" s="41" t="s">
        <v>532</v>
      </c>
      <c r="E598" s="40">
        <v>38715</v>
      </c>
      <c r="F598" s="31">
        <v>97.5</v>
      </c>
      <c r="G598" s="31">
        <v>100</v>
      </c>
    </row>
    <row r="599" spans="4:7" x14ac:dyDescent="0.2">
      <c r="D599" s="41" t="s">
        <v>532</v>
      </c>
      <c r="E599" s="40">
        <v>38743</v>
      </c>
      <c r="F599" s="31">
        <v>100</v>
      </c>
      <c r="G599" s="31">
        <v>77.175000000000011</v>
      </c>
    </row>
    <row r="600" spans="4:7" x14ac:dyDescent="0.2">
      <c r="D600" s="41" t="s">
        <v>532</v>
      </c>
      <c r="E600" s="40">
        <v>38771</v>
      </c>
      <c r="F600" s="31">
        <v>97.5</v>
      </c>
      <c r="G600" s="31">
        <v>81.125</v>
      </c>
    </row>
    <row r="601" spans="4:7" x14ac:dyDescent="0.2">
      <c r="D601" s="41" t="s">
        <v>532</v>
      </c>
      <c r="E601" s="40">
        <v>38799</v>
      </c>
      <c r="F601" s="31">
        <v>100</v>
      </c>
      <c r="G601" s="31">
        <v>81.95</v>
      </c>
    </row>
    <row r="602" spans="4:7" x14ac:dyDescent="0.2">
      <c r="D602" s="41" t="s">
        <v>532</v>
      </c>
      <c r="E602" s="40">
        <v>38918</v>
      </c>
      <c r="F602" s="31">
        <v>100</v>
      </c>
      <c r="G602" s="31">
        <v>87.5</v>
      </c>
    </row>
    <row r="603" spans="4:7" x14ac:dyDescent="0.2">
      <c r="D603" s="41" t="s">
        <v>532</v>
      </c>
      <c r="E603" s="40">
        <v>38953</v>
      </c>
      <c r="F603" s="31">
        <v>100</v>
      </c>
      <c r="G603" s="31">
        <v>97.5</v>
      </c>
    </row>
    <row r="604" spans="4:7" x14ac:dyDescent="0.2">
      <c r="D604" s="41" t="s">
        <v>532</v>
      </c>
      <c r="E604" s="40">
        <v>38981</v>
      </c>
      <c r="F604" s="31">
        <v>100</v>
      </c>
      <c r="G604" s="31">
        <v>95.224999999999994</v>
      </c>
    </row>
    <row r="605" spans="4:7" x14ac:dyDescent="0.2">
      <c r="D605" s="41" t="s">
        <v>532</v>
      </c>
      <c r="E605" s="40">
        <v>39009</v>
      </c>
      <c r="F605" s="31">
        <v>94.724999999999994</v>
      </c>
      <c r="G605" s="31">
        <v>91.875</v>
      </c>
    </row>
    <row r="606" spans="4:7" x14ac:dyDescent="0.2">
      <c r="D606" s="41" t="s">
        <v>532</v>
      </c>
      <c r="E606" s="40">
        <v>39037</v>
      </c>
      <c r="F606" s="31">
        <v>94.949999999999989</v>
      </c>
      <c r="G606" s="31">
        <v>94.95</v>
      </c>
    </row>
    <row r="607" spans="4:7" x14ac:dyDescent="0.2">
      <c r="D607" s="41" t="s">
        <v>532</v>
      </c>
      <c r="E607" s="37">
        <v>39065</v>
      </c>
      <c r="F607" s="31">
        <v>97.5</v>
      </c>
      <c r="G607" s="31">
        <v>95</v>
      </c>
    </row>
    <row r="608" spans="4:7" x14ac:dyDescent="0.2">
      <c r="D608" s="41" t="s">
        <v>532</v>
      </c>
      <c r="E608" s="37">
        <v>39100</v>
      </c>
      <c r="F608" s="31">
        <v>100</v>
      </c>
      <c r="G608" s="31">
        <v>100</v>
      </c>
    </row>
    <row r="609" spans="4:7" x14ac:dyDescent="0.2">
      <c r="D609" s="41" t="s">
        <v>532</v>
      </c>
      <c r="E609" s="37">
        <v>39170</v>
      </c>
      <c r="F609" s="31">
        <v>100</v>
      </c>
      <c r="G609" s="31">
        <v>97.224999999999994</v>
      </c>
    </row>
    <row r="610" spans="4:7" x14ac:dyDescent="0.2">
      <c r="D610" s="41" t="s">
        <v>870</v>
      </c>
      <c r="E610" s="40">
        <v>38313</v>
      </c>
      <c r="F610" s="31">
        <v>97.5</v>
      </c>
      <c r="G610" s="31">
        <v>89.45</v>
      </c>
    </row>
    <row r="611" spans="4:7" x14ac:dyDescent="0.2">
      <c r="D611" s="41" t="s">
        <v>870</v>
      </c>
      <c r="E611" s="40">
        <v>38378</v>
      </c>
      <c r="F611" s="31">
        <v>97.5</v>
      </c>
      <c r="G611" s="31">
        <v>85</v>
      </c>
    </row>
    <row r="612" spans="4:7" x14ac:dyDescent="0.2">
      <c r="D612" s="41" t="s">
        <v>870</v>
      </c>
      <c r="E612" s="40">
        <v>38406</v>
      </c>
      <c r="F612" s="31">
        <v>100</v>
      </c>
      <c r="G612" s="31">
        <v>65</v>
      </c>
    </row>
    <row r="613" spans="4:7" x14ac:dyDescent="0.2">
      <c r="D613" s="41" t="s">
        <v>870</v>
      </c>
      <c r="E613" s="40">
        <v>38440</v>
      </c>
      <c r="F613" s="31">
        <v>100</v>
      </c>
      <c r="G613" s="31">
        <v>97.5</v>
      </c>
    </row>
    <row r="614" spans="4:7" x14ac:dyDescent="0.2">
      <c r="D614" s="41" t="s">
        <v>870</v>
      </c>
      <c r="E614" s="40">
        <v>38468</v>
      </c>
      <c r="F614" s="31">
        <v>92.5</v>
      </c>
      <c r="G614" s="31">
        <v>85</v>
      </c>
    </row>
    <row r="615" spans="4:7" x14ac:dyDescent="0.2">
      <c r="D615" s="41" t="s">
        <v>870</v>
      </c>
      <c r="E615" s="40">
        <v>38496</v>
      </c>
      <c r="F615" s="31">
        <v>87.5</v>
      </c>
      <c r="G615" s="31">
        <v>67.5</v>
      </c>
    </row>
    <row r="616" spans="4:7" x14ac:dyDescent="0.2">
      <c r="D616" s="41" t="s">
        <v>870</v>
      </c>
      <c r="E616" s="40">
        <v>38587</v>
      </c>
      <c r="F616" s="31">
        <v>100</v>
      </c>
      <c r="G616" s="31">
        <v>90</v>
      </c>
    </row>
    <row r="617" spans="4:7" x14ac:dyDescent="0.2">
      <c r="D617" s="41" t="s">
        <v>870</v>
      </c>
      <c r="E617" s="40">
        <v>38622</v>
      </c>
      <c r="F617" s="31">
        <v>97.5</v>
      </c>
      <c r="G617" s="31">
        <v>97.5</v>
      </c>
    </row>
    <row r="618" spans="4:7" x14ac:dyDescent="0.2">
      <c r="D618" s="41" t="s">
        <v>870</v>
      </c>
      <c r="E618" s="40">
        <v>38650</v>
      </c>
      <c r="F618" s="31">
        <v>97.5</v>
      </c>
      <c r="G618" s="31">
        <v>97.224999999999994</v>
      </c>
    </row>
    <row r="619" spans="4:7" x14ac:dyDescent="0.2">
      <c r="D619" s="41" t="s">
        <v>870</v>
      </c>
      <c r="E619" s="40">
        <v>38685</v>
      </c>
      <c r="F619" s="31">
        <v>97.724999999999994</v>
      </c>
      <c r="G619" s="31">
        <v>97.5</v>
      </c>
    </row>
    <row r="620" spans="4:7" x14ac:dyDescent="0.2">
      <c r="D620" s="41" t="s">
        <v>534</v>
      </c>
      <c r="E620" s="37">
        <v>38481</v>
      </c>
      <c r="F620" s="31">
        <v>97.5</v>
      </c>
      <c r="G620" s="31">
        <v>100</v>
      </c>
    </row>
    <row r="621" spans="4:7" x14ac:dyDescent="0.2">
      <c r="D621" s="41" t="s">
        <v>534</v>
      </c>
      <c r="E621" s="37">
        <v>38649</v>
      </c>
      <c r="F621" s="31">
        <v>100</v>
      </c>
      <c r="G621" s="31">
        <v>97.5</v>
      </c>
    </row>
    <row r="622" spans="4:7" x14ac:dyDescent="0.2">
      <c r="D622" s="41" t="s">
        <v>549</v>
      </c>
      <c r="E622" s="37">
        <v>38482</v>
      </c>
      <c r="F622" s="31">
        <v>96.25</v>
      </c>
      <c r="G622" s="31">
        <v>92.5</v>
      </c>
    </row>
    <row r="623" spans="4:7" x14ac:dyDescent="0.2">
      <c r="D623" s="41" t="s">
        <v>549</v>
      </c>
      <c r="E623" s="37">
        <v>38650</v>
      </c>
      <c r="F623" s="31">
        <v>100</v>
      </c>
      <c r="G623" s="31">
        <v>97.5</v>
      </c>
    </row>
    <row r="624" spans="4:7" x14ac:dyDescent="0.2">
      <c r="D624" s="41" t="s">
        <v>549</v>
      </c>
      <c r="E624" s="37">
        <v>38839</v>
      </c>
      <c r="F624" s="31">
        <v>100</v>
      </c>
      <c r="G624" s="31">
        <v>97.5</v>
      </c>
    </row>
    <row r="625" spans="4:7" x14ac:dyDescent="0.2">
      <c r="D625" s="41" t="s">
        <v>552</v>
      </c>
      <c r="E625" s="37">
        <v>38482</v>
      </c>
      <c r="F625" s="31">
        <v>96.25</v>
      </c>
      <c r="G625" s="31">
        <v>80</v>
      </c>
    </row>
    <row r="626" spans="4:7" x14ac:dyDescent="0.2">
      <c r="D626" s="41" t="s">
        <v>552</v>
      </c>
      <c r="E626" s="37">
        <v>38650</v>
      </c>
      <c r="F626" s="31">
        <v>100</v>
      </c>
      <c r="G626" s="31">
        <v>73</v>
      </c>
    </row>
    <row r="627" spans="4:7" x14ac:dyDescent="0.2">
      <c r="D627" s="41" t="s">
        <v>552</v>
      </c>
      <c r="E627" s="40">
        <v>38839</v>
      </c>
      <c r="F627" s="31">
        <v>97.5</v>
      </c>
      <c r="G627" s="31">
        <v>100</v>
      </c>
    </row>
    <row r="628" spans="4:7" x14ac:dyDescent="0.2">
      <c r="D628" s="41" t="s">
        <v>553</v>
      </c>
      <c r="E628" s="37">
        <v>38483</v>
      </c>
      <c r="F628" s="31">
        <v>96.25</v>
      </c>
      <c r="G628" s="31">
        <v>97.5</v>
      </c>
    </row>
    <row r="629" spans="4:7" x14ac:dyDescent="0.2">
      <c r="D629" s="41" t="s">
        <v>553</v>
      </c>
      <c r="E629" s="37">
        <v>38650</v>
      </c>
      <c r="F629" s="31">
        <v>100</v>
      </c>
      <c r="G629" s="31">
        <v>97.5</v>
      </c>
    </row>
    <row r="630" spans="4:7" x14ac:dyDescent="0.2">
      <c r="D630" s="41" t="s">
        <v>553</v>
      </c>
      <c r="E630" s="40">
        <v>38840</v>
      </c>
      <c r="F630" s="31">
        <v>97.5</v>
      </c>
      <c r="G630" s="31">
        <v>100</v>
      </c>
    </row>
    <row r="631" spans="4:7" x14ac:dyDescent="0.2">
      <c r="D631" s="41" t="s">
        <v>561</v>
      </c>
      <c r="E631" s="37">
        <v>38651</v>
      </c>
      <c r="F631" s="31">
        <v>95</v>
      </c>
      <c r="G631" s="31">
        <v>20</v>
      </c>
    </row>
    <row r="632" spans="4:7" x14ac:dyDescent="0.2">
      <c r="D632" s="41" t="s">
        <v>561</v>
      </c>
      <c r="E632" s="37">
        <v>38839</v>
      </c>
      <c r="F632" s="31">
        <v>97.5</v>
      </c>
      <c r="G632" s="31">
        <v>7.5</v>
      </c>
    </row>
    <row r="633" spans="4:7" x14ac:dyDescent="0.2">
      <c r="D633" s="41" t="s">
        <v>564</v>
      </c>
      <c r="E633" s="37">
        <v>38482</v>
      </c>
      <c r="F633" s="31">
        <v>97.5</v>
      </c>
      <c r="G633" s="31">
        <v>100</v>
      </c>
    </row>
    <row r="634" spans="4:7" x14ac:dyDescent="0.2">
      <c r="D634" s="41" t="s">
        <v>564</v>
      </c>
      <c r="E634" s="37">
        <v>38839</v>
      </c>
      <c r="F634" s="31">
        <v>97.5</v>
      </c>
      <c r="G634" s="31">
        <v>100</v>
      </c>
    </row>
    <row r="635" spans="4:7" x14ac:dyDescent="0.2">
      <c r="D635" s="41" t="s">
        <v>567</v>
      </c>
      <c r="E635" s="37">
        <v>38496</v>
      </c>
      <c r="F635" s="31">
        <v>95</v>
      </c>
      <c r="G635" s="31">
        <v>100</v>
      </c>
    </row>
    <row r="636" spans="4:7" x14ac:dyDescent="0.2">
      <c r="D636" s="42" t="s">
        <v>568</v>
      </c>
      <c r="E636" s="38">
        <v>38497</v>
      </c>
      <c r="F636" s="39">
        <v>91.25</v>
      </c>
      <c r="G636" s="39">
        <v>80</v>
      </c>
    </row>
  </sheetData>
  <mergeCells count="2">
    <mergeCell ref="A1:B1"/>
    <mergeCell ref="D1:G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CerioRepro TSTvNOEC</vt:lpstr>
      <vt:lpstr>FHMSurv TSTvNOEC</vt:lpstr>
      <vt:lpstr>FHMBiomass TSTvNOEC</vt:lpstr>
      <vt:lpstr>SelCellCount TSTvNOEC</vt:lpstr>
      <vt:lpstr>FHM Surv v Biomass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 Markiewicz</dc:creator>
  <cp:lastModifiedBy>Iversen, Jacob@Waterboards</cp:lastModifiedBy>
  <dcterms:created xsi:type="dcterms:W3CDTF">2011-09-14T19:00:57Z</dcterms:created>
  <dcterms:modified xsi:type="dcterms:W3CDTF">2019-06-14T20:03:14Z</dcterms:modified>
</cp:coreProperties>
</file>